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1"/>
  <workbookPr defaultThemeVersion="166925"/>
  <mc:AlternateContent xmlns:mc="http://schemas.openxmlformats.org/markup-compatibility/2006">
    <mc:Choice Requires="x15">
      <x15ac:absPath xmlns:x15ac="http://schemas.microsoft.com/office/spreadsheetml/2010/11/ac" url="/Users/nadsad/Documents/GitHub/SBooScripts/vignettes/CaseStudies/FateFactorsUpdate/"/>
    </mc:Choice>
  </mc:AlternateContent>
  <xr:revisionPtr revIDLastSave="0" documentId="13_ncr:1_{DA928D8C-BA3F-8741-8BD6-947F0AED62CB}" xr6:coauthVersionLast="47" xr6:coauthVersionMax="47" xr10:uidLastSave="{00000000-0000-0000-0000-000000000000}"/>
  <bookViews>
    <workbookView xWindow="0" yWindow="660" windowWidth="29400" windowHeight="17060" firstSheet="6" activeTab="15" xr2:uid="{22A921CC-F035-452E-8B19-6155CEDFB8AE}"/>
  </bookViews>
  <sheets>
    <sheet name="description" sheetId="10" r:id="rId1"/>
    <sheet name="1.1.SSDR_water" sheetId="7" r:id="rId2"/>
    <sheet name="1.2.SSDR_sediment" sheetId="8" r:id="rId3"/>
    <sheet name="1.3.SSDR_soil" sheetId="9" r:id="rId4"/>
    <sheet name="1.4.plasticFADE constants" sheetId="31" r:id="rId5"/>
    <sheet name="1.5.UVintensity" sheetId="30" r:id="rId6"/>
    <sheet name="2.1.sed_rates" sheetId="13" r:id="rId7"/>
    <sheet name="2.1.trackMPD" sheetId="34" r:id="rId8"/>
    <sheet name="3.1.regional_data" sheetId="15" r:id="rId9"/>
    <sheet name="3.2.polymer_list" sheetId="18" r:id="rId10"/>
    <sheet name="3.3.polymer_data_CI" sheetId="25" r:id="rId11"/>
    <sheet name="3.4.EEF_CI" sheetId="26" r:id="rId12"/>
    <sheet name="3.5.trackmpd_input" sheetId="33" r:id="rId13"/>
    <sheet name="4.1.species_richness" sheetId="24" r:id="rId14"/>
    <sheet name="5.1.usetox_ef" sheetId="32" r:id="rId15"/>
    <sheet name="References" sheetId="16" r:id="rId16"/>
  </sheets>
  <externalReferences>
    <externalReference r:id="rId17"/>
    <externalReference r:id="rId18"/>
    <externalReference r:id="rId19"/>
  </externalReferences>
  <definedNames>
    <definedName name="AREAland.C">[1]input!$L$287</definedName>
    <definedName name="AREAland.R">[1]input!$L$259</definedName>
    <definedName name="AREAsea.C">[1]input!$L$288</definedName>
    <definedName name="AREAsea.R">[1]input!$L$260</definedName>
    <definedName name="_xlnm.Database">#REF!</definedName>
    <definedName name="DEPTHfreshwater.C">[1]input!$L$300</definedName>
    <definedName name="DEPTHfreshwater.R">[1]input!$L$270</definedName>
    <definedName name="DEPTHlake.C">[1]input!$L$299</definedName>
    <definedName name="DEPTHlake.R">[1]input!$L$269</definedName>
    <definedName name="FRACagsoil.C">[1]input!$L$294</definedName>
    <definedName name="FRACfresh.C">[1]input!$L$292</definedName>
    <definedName name="FRAClake.C">[1]input!$L$291</definedName>
    <definedName name="FRACnatsoil.C">[1]input!$L$293</definedName>
    <definedName name="FRACothersoil.C">[1]input!$L$295</definedName>
    <definedName name="période_sélectionnée">[2]Echéancier!$H$2</definedName>
    <definedName name="PériodeDansPlan">[2]Echéancier!A$5=MEDIAN([2]Echéancier!A$5,[2]Echéancier!$C1,[2]Echéancier!$C1+[2]Echéancier!$D1-1)</definedName>
    <definedName name="PériodeDansRéel">[2]Echéancier!A$5=MEDIAN([2]Echéancier!A$5,[2]Echéancier!$E1,[2]Echéancier!$E1+[2]Echéancier!$F1-1)</definedName>
    <definedName name="Plan">PériodeDansPlan*([2]Echéancier!$C1&gt;0)</definedName>
    <definedName name="PourcentageAccompli">PourcentageAccompliAuDelà*PériodeDansPlan</definedName>
    <definedName name="PourcentageAccompliAuDelà">([2]Echéancier!A$5=MEDIAN([2]Echéancier!A$5,[2]Echéancier!$E1,[2]Echéancier!$E1+[2]Echéancier!$F1)*([2]Echéancier!$E1&gt;0))*(([2]Echéancier!A$5&lt;(INT([2]Echéancier!$E1+[2]Echéancier!$F1*[2]Echéancier!$G1)))+([2]Echéancier!A$5=[2]Echéancier!$E1))*([2]Echéancier!$G1&gt;0)</definedName>
    <definedName name="Réel">(PériodeDansRéel*([2]Echéancier!$E1&gt;0))*PériodeDansPlan</definedName>
    <definedName name="RéelAuDelà">PériodeDansRéel*([2]Echéancier!$E1&gt;0)</definedName>
    <definedName name="RegionBaseRowNr">[3]Run!$F$10</definedName>
    <definedName name="SYSTEMAREA.C">[1]continental!$L$16</definedName>
    <definedName name="SYSTEMAREA.R">[1]regional!$L$16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7" i="24" l="1"/>
  <c r="Q7" i="24"/>
  <c r="O7" i="24"/>
  <c r="P7" i="24"/>
  <c r="I12559" i="33" a="1"/>
  <c r="I12559" i="33" s="1"/>
  <c r="I12558" i="33" a="1"/>
  <c r="I12558" i="33" s="1"/>
  <c r="I12557" i="33" a="1"/>
  <c r="I12557" i="33" s="1"/>
  <c r="I12556" i="33" a="1"/>
  <c r="I12556" i="33" s="1"/>
  <c r="I12555" i="33" a="1"/>
  <c r="I12555" i="33" s="1"/>
  <c r="I12554" i="33" a="1"/>
  <c r="I12554" i="33" s="1"/>
  <c r="I12553" i="33" a="1"/>
  <c r="I12553" i="33" s="1"/>
  <c r="I12552" i="33" a="1"/>
  <c r="I12552" i="33" s="1"/>
  <c r="I12551" i="33" a="1"/>
  <c r="I12551" i="33" s="1"/>
  <c r="I12550" i="33" a="1"/>
  <c r="I12550" i="33" s="1"/>
  <c r="I12549" i="33" a="1"/>
  <c r="I12549" i="33" s="1"/>
  <c r="I12548" i="33" a="1"/>
  <c r="I12548" i="33" s="1"/>
  <c r="I12547" i="33" a="1"/>
  <c r="I12547" i="33" s="1"/>
  <c r="I12546" i="33" a="1"/>
  <c r="I12546" i="33" s="1"/>
  <c r="I12545" i="33" a="1"/>
  <c r="I12545" i="33" s="1"/>
  <c r="I12544" i="33" a="1"/>
  <c r="I12544" i="33" s="1"/>
  <c r="I12543" i="33" a="1"/>
  <c r="I12543" i="33" s="1"/>
  <c r="I12542" i="33" a="1"/>
  <c r="I12542" i="33" s="1"/>
  <c r="I12541" i="33" a="1"/>
  <c r="I12541" i="33" s="1"/>
  <c r="I12540" i="33" a="1"/>
  <c r="I12540" i="33" s="1"/>
  <c r="I12539" i="33" a="1"/>
  <c r="I12539" i="33" s="1"/>
  <c r="I12538" i="33" a="1"/>
  <c r="I12538" i="33" s="1"/>
  <c r="I12537" i="33" a="1"/>
  <c r="I12537" i="33" s="1"/>
  <c r="I12536" i="33" a="1"/>
  <c r="I12536" i="33" s="1"/>
  <c r="I12535" i="33" a="1"/>
  <c r="I12535" i="33" s="1"/>
  <c r="I12534" i="33" a="1"/>
  <c r="I12534" i="33" s="1"/>
  <c r="I12533" i="33" a="1"/>
  <c r="I12533" i="33" s="1"/>
  <c r="I12532" i="33" a="1"/>
  <c r="I12532" i="33" s="1"/>
  <c r="I12531" i="33" a="1"/>
  <c r="I12531" i="33" s="1"/>
  <c r="I12530" i="33" a="1"/>
  <c r="I12530" i="33" s="1"/>
  <c r="I12529" i="33" a="1"/>
  <c r="I12529" i="33" s="1"/>
  <c r="I12528" i="33" a="1"/>
  <c r="I12528" i="33" s="1"/>
  <c r="I12527" i="33" a="1"/>
  <c r="I12527" i="33" s="1"/>
  <c r="I12526" i="33" a="1"/>
  <c r="I12526" i="33" s="1"/>
  <c r="I12525" i="33" a="1"/>
  <c r="I12525" i="33" s="1"/>
  <c r="I12524" i="33" a="1"/>
  <c r="I12524" i="33" s="1"/>
  <c r="I12523" i="33" a="1"/>
  <c r="I12523" i="33" s="1"/>
  <c r="I12522" i="33" a="1"/>
  <c r="I12522" i="33" s="1"/>
  <c r="I12521" i="33" a="1"/>
  <c r="I12521" i="33" s="1"/>
  <c r="I12520" i="33" a="1"/>
  <c r="I12520" i="33" s="1"/>
  <c r="I12519" i="33" a="1"/>
  <c r="I12519" i="33" s="1"/>
  <c r="I12518" i="33" a="1"/>
  <c r="I12518" i="33" s="1"/>
  <c r="I12517" i="33" a="1"/>
  <c r="I12517" i="33" s="1"/>
  <c r="I12516" i="33" a="1"/>
  <c r="I12516" i="33" s="1"/>
  <c r="I12515" i="33" a="1"/>
  <c r="I12515" i="33" s="1"/>
  <c r="I12514" i="33" a="1"/>
  <c r="I12514" i="33" s="1"/>
  <c r="I12513" i="33" a="1"/>
  <c r="I12513" i="33" s="1"/>
  <c r="I12512" i="33" a="1"/>
  <c r="I12512" i="33" s="1"/>
  <c r="I12511" i="33" a="1"/>
  <c r="I12511" i="33" s="1"/>
  <c r="I12510" i="33" a="1"/>
  <c r="I12510" i="33" s="1"/>
  <c r="I12509" i="33" a="1"/>
  <c r="I12509" i="33" s="1"/>
  <c r="I12508" i="33" a="1"/>
  <c r="I12508" i="33" s="1"/>
  <c r="I12507" i="33" a="1"/>
  <c r="I12507" i="33" s="1"/>
  <c r="I12506" i="33" a="1"/>
  <c r="I12506" i="33" s="1"/>
  <c r="I12505" i="33" a="1"/>
  <c r="I12505" i="33" s="1"/>
  <c r="I12504" i="33" a="1"/>
  <c r="I12504" i="33" s="1"/>
  <c r="I12503" i="33" a="1"/>
  <c r="I12503" i="33" s="1"/>
  <c r="I12502" i="33" a="1"/>
  <c r="I12502" i="33" s="1"/>
  <c r="I12501" i="33" a="1"/>
  <c r="I12501" i="33" s="1"/>
  <c r="I12500" i="33" a="1"/>
  <c r="I12500" i="33" s="1"/>
  <c r="I12499" i="33" a="1"/>
  <c r="I12499" i="33" s="1"/>
  <c r="I12498" i="33" a="1"/>
  <c r="I12498" i="33" s="1"/>
  <c r="I12497" i="33" a="1"/>
  <c r="I12497" i="33" s="1"/>
  <c r="I12496" i="33" a="1"/>
  <c r="I12496" i="33" s="1"/>
  <c r="I12495" i="33" a="1"/>
  <c r="I12495" i="33" s="1"/>
  <c r="I12494" i="33" a="1"/>
  <c r="I12494" i="33" s="1"/>
  <c r="I12493" i="33" a="1"/>
  <c r="I12493" i="33" s="1"/>
  <c r="I12492" i="33" a="1"/>
  <c r="I12492" i="33" s="1"/>
  <c r="I12491" i="33" a="1"/>
  <c r="I12491" i="33" s="1"/>
  <c r="I12490" i="33" a="1"/>
  <c r="I12490" i="33" s="1"/>
  <c r="I12489" i="33" a="1"/>
  <c r="I12489" i="33" s="1"/>
  <c r="I12488" i="33" a="1"/>
  <c r="I12488" i="33" s="1"/>
  <c r="I12487" i="33" a="1"/>
  <c r="I12487" i="33" s="1"/>
  <c r="I12486" i="33" a="1"/>
  <c r="I12486" i="33" s="1"/>
  <c r="I12485" i="33" a="1"/>
  <c r="I12485" i="33" s="1"/>
  <c r="I12484" i="33" a="1"/>
  <c r="I12484" i="33" s="1"/>
  <c r="I12483" i="33" a="1"/>
  <c r="I12483" i="33" s="1"/>
  <c r="I12482" i="33" a="1"/>
  <c r="I12482" i="33" s="1"/>
  <c r="I12481" i="33" a="1"/>
  <c r="I12481" i="33" s="1"/>
  <c r="I12480" i="33" a="1"/>
  <c r="I12480" i="33" s="1"/>
  <c r="I12479" i="33" a="1"/>
  <c r="I12479" i="33" s="1"/>
  <c r="I12478" i="33" a="1"/>
  <c r="I12478" i="33" s="1"/>
  <c r="I12477" i="33" a="1"/>
  <c r="I12477" i="33" s="1"/>
  <c r="I12476" i="33" a="1"/>
  <c r="I12476" i="33" s="1"/>
  <c r="I12475" i="33" a="1"/>
  <c r="I12475" i="33" s="1"/>
  <c r="I12474" i="33" a="1"/>
  <c r="I12474" i="33" s="1"/>
  <c r="I12473" i="33" a="1"/>
  <c r="I12473" i="33" s="1"/>
  <c r="I12472" i="33" a="1"/>
  <c r="I12472" i="33" s="1"/>
  <c r="I12471" i="33" a="1"/>
  <c r="I12471" i="33" s="1"/>
  <c r="I12470" i="33" a="1"/>
  <c r="I12470" i="33" s="1"/>
  <c r="I12469" i="33" a="1"/>
  <c r="I12469" i="33" s="1"/>
  <c r="I12468" i="33" a="1"/>
  <c r="I12468" i="33" s="1"/>
  <c r="I12467" i="33" a="1"/>
  <c r="I12467" i="33" s="1"/>
  <c r="I12466" i="33" a="1"/>
  <c r="I12466" i="33" s="1"/>
  <c r="I12465" i="33" a="1"/>
  <c r="I12465" i="33" s="1"/>
  <c r="I12464" i="33" a="1"/>
  <c r="I12464" i="33" s="1"/>
  <c r="I12463" i="33" a="1"/>
  <c r="I12463" i="33" s="1"/>
  <c r="I12462" i="33" a="1"/>
  <c r="I12462" i="33" s="1"/>
  <c r="I12461" i="33" a="1"/>
  <c r="I12461" i="33" s="1"/>
  <c r="I12460" i="33" a="1"/>
  <c r="I12460" i="33" s="1"/>
  <c r="I12459" i="33" a="1"/>
  <c r="I12459" i="33" s="1"/>
  <c r="I12458" i="33" a="1"/>
  <c r="I12458" i="33" s="1"/>
  <c r="I12457" i="33" a="1"/>
  <c r="I12457" i="33" s="1"/>
  <c r="I12456" i="33" a="1"/>
  <c r="I12456" i="33" s="1"/>
  <c r="I12455" i="33" a="1"/>
  <c r="I12455" i="33" s="1"/>
  <c r="I12454" i="33" a="1"/>
  <c r="I12454" i="33" s="1"/>
  <c r="I12453" i="33" a="1"/>
  <c r="I12453" i="33" s="1"/>
  <c r="I12452" i="33" a="1"/>
  <c r="I12452" i="33" s="1"/>
  <c r="I12451" i="33" a="1"/>
  <c r="I12451" i="33" s="1"/>
  <c r="I12450" i="33" a="1"/>
  <c r="I12450" i="33" s="1"/>
  <c r="I12449" i="33" a="1"/>
  <c r="I12449" i="33" s="1"/>
  <c r="I12448" i="33" a="1"/>
  <c r="I12448" i="33" s="1"/>
  <c r="I12447" i="33" a="1"/>
  <c r="I12447" i="33" s="1"/>
  <c r="I12446" i="33" a="1"/>
  <c r="I12446" i="33" s="1"/>
  <c r="I12445" i="33" a="1"/>
  <c r="I12445" i="33" s="1"/>
  <c r="I12444" i="33" a="1"/>
  <c r="I12444" i="33" s="1"/>
  <c r="I12443" i="33" a="1"/>
  <c r="I12443" i="33" s="1"/>
  <c r="I12442" i="33" a="1"/>
  <c r="I12442" i="33" s="1"/>
  <c r="I12441" i="33" a="1"/>
  <c r="I12441" i="33" s="1"/>
  <c r="I12440" i="33" a="1"/>
  <c r="I12440" i="33" s="1"/>
  <c r="I12439" i="33" a="1"/>
  <c r="I12439" i="33" s="1"/>
  <c r="I12438" i="33" a="1"/>
  <c r="I12438" i="33" s="1"/>
  <c r="I12437" i="33" a="1"/>
  <c r="I12437" i="33" s="1"/>
  <c r="I12436" i="33" a="1"/>
  <c r="I12436" i="33" s="1"/>
  <c r="I12435" i="33" a="1"/>
  <c r="I12435" i="33" s="1"/>
  <c r="I12434" i="33" a="1"/>
  <c r="I12434" i="33" s="1"/>
  <c r="I12433" i="33" a="1"/>
  <c r="I12433" i="33" s="1"/>
  <c r="I12432" i="33" a="1"/>
  <c r="I12432" i="33" s="1"/>
  <c r="I12431" i="33" a="1"/>
  <c r="I12431" i="33" s="1"/>
  <c r="I12430" i="33" a="1"/>
  <c r="I12430" i="33" s="1"/>
  <c r="I12429" i="33" a="1"/>
  <c r="I12429" i="33" s="1"/>
  <c r="I12428" i="33" a="1"/>
  <c r="I12428" i="33" s="1"/>
  <c r="I12427" i="33" a="1"/>
  <c r="I12427" i="33" s="1"/>
  <c r="I12426" i="33" a="1"/>
  <c r="I12426" i="33" s="1"/>
  <c r="I12425" i="33" a="1"/>
  <c r="I12425" i="33" s="1"/>
  <c r="I12424" i="33" a="1"/>
  <c r="I12424" i="33" s="1"/>
  <c r="I12423" i="33" a="1"/>
  <c r="I12423" i="33" s="1"/>
  <c r="I12422" i="33" a="1"/>
  <c r="I12422" i="33" s="1"/>
  <c r="I12421" i="33" a="1"/>
  <c r="I12421" i="33" s="1"/>
  <c r="I12420" i="33" a="1"/>
  <c r="I12420" i="33" s="1"/>
  <c r="I12419" i="33" a="1"/>
  <c r="I12419" i="33" s="1"/>
  <c r="I12418" i="33" a="1"/>
  <c r="I12418" i="33" s="1"/>
  <c r="I12417" i="33" a="1"/>
  <c r="I12417" i="33" s="1"/>
  <c r="I12416" i="33" a="1"/>
  <c r="I12416" i="33" s="1"/>
  <c r="I12415" i="33" a="1"/>
  <c r="I12415" i="33" s="1"/>
  <c r="I12414" i="33" a="1"/>
  <c r="I12414" i="33" s="1"/>
  <c r="I12413" i="33" a="1"/>
  <c r="I12413" i="33" s="1"/>
  <c r="I12412" i="33" a="1"/>
  <c r="I12412" i="33" s="1"/>
  <c r="I12411" i="33" a="1"/>
  <c r="I12411" i="33" s="1"/>
  <c r="I12410" i="33" a="1"/>
  <c r="I12410" i="33" s="1"/>
  <c r="I12409" i="33" a="1"/>
  <c r="I12409" i="33" s="1"/>
  <c r="I12408" i="33" a="1"/>
  <c r="I12408" i="33" s="1"/>
  <c r="I12407" i="33" a="1"/>
  <c r="I12407" i="33" s="1"/>
  <c r="I12406" i="33" a="1"/>
  <c r="I12406" i="33" s="1"/>
  <c r="I12405" i="33" a="1"/>
  <c r="I12405" i="33" s="1"/>
  <c r="I12404" i="33" a="1"/>
  <c r="I12404" i="33" s="1"/>
  <c r="I12403" i="33" a="1"/>
  <c r="I12403" i="33" s="1"/>
  <c r="I12402" i="33" a="1"/>
  <c r="I12402" i="33" s="1"/>
  <c r="I12401" i="33" a="1"/>
  <c r="I12401" i="33" s="1"/>
  <c r="I12400" i="33" a="1"/>
  <c r="I12400" i="33" s="1"/>
  <c r="I12399" i="33" a="1"/>
  <c r="I12399" i="33" s="1"/>
  <c r="I12398" i="33" a="1"/>
  <c r="I12398" i="33" s="1"/>
  <c r="I12397" i="33" a="1"/>
  <c r="I12397" i="33" s="1"/>
  <c r="I12396" i="33" a="1"/>
  <c r="I12396" i="33" s="1"/>
  <c r="I12395" i="33" a="1"/>
  <c r="I12395" i="33" s="1"/>
  <c r="I12394" i="33" a="1"/>
  <c r="I12394" i="33" s="1"/>
  <c r="I12393" i="33" a="1"/>
  <c r="I12393" i="33" s="1"/>
  <c r="I12392" i="33" a="1"/>
  <c r="I12392" i="33" s="1"/>
  <c r="I12391" i="33" a="1"/>
  <c r="I12391" i="33" s="1"/>
  <c r="I12390" i="33" a="1"/>
  <c r="I12390" i="33" s="1"/>
  <c r="I12389" i="33" a="1"/>
  <c r="I12389" i="33" s="1"/>
  <c r="I12388" i="33" a="1"/>
  <c r="I12388" i="33" s="1"/>
  <c r="I12387" i="33" a="1"/>
  <c r="I12387" i="33" s="1"/>
  <c r="I12386" i="33" a="1"/>
  <c r="I12386" i="33" s="1"/>
  <c r="I12385" i="33" a="1"/>
  <c r="I12385" i="33" s="1"/>
  <c r="I12384" i="33" a="1"/>
  <c r="I12384" i="33" s="1"/>
  <c r="I12383" i="33" a="1"/>
  <c r="I12383" i="33" s="1"/>
  <c r="I12382" i="33" a="1"/>
  <c r="I12382" i="33" s="1"/>
  <c r="I12381" i="33" a="1"/>
  <c r="I12381" i="33" s="1"/>
  <c r="I12380" i="33" a="1"/>
  <c r="I12380" i="33" s="1"/>
  <c r="I12379" i="33" a="1"/>
  <c r="I12379" i="33" s="1"/>
  <c r="I12378" i="33" a="1"/>
  <c r="I12378" i="33" s="1"/>
  <c r="I12377" i="33" a="1"/>
  <c r="I12377" i="33" s="1"/>
  <c r="I12376" i="33" a="1"/>
  <c r="I12376" i="33" s="1"/>
  <c r="I12375" i="33" a="1"/>
  <c r="I12375" i="33" s="1"/>
  <c r="I12374" i="33" a="1"/>
  <c r="I12374" i="33" s="1"/>
  <c r="I12373" i="33" a="1"/>
  <c r="I12373" i="33" s="1"/>
  <c r="I12372" i="33" a="1"/>
  <c r="I12372" i="33" s="1"/>
  <c r="I12371" i="33" a="1"/>
  <c r="I12371" i="33" s="1"/>
  <c r="I12370" i="33" a="1"/>
  <c r="I12370" i="33" s="1"/>
  <c r="I12369" i="33" a="1"/>
  <c r="I12369" i="33" s="1"/>
  <c r="I12368" i="33" a="1"/>
  <c r="I12368" i="33" s="1"/>
  <c r="I12367" i="33" a="1"/>
  <c r="I12367" i="33" s="1"/>
  <c r="I12366" i="33" a="1"/>
  <c r="I12366" i="33" s="1"/>
  <c r="I12365" i="33" a="1"/>
  <c r="I12365" i="33" s="1"/>
  <c r="I12364" i="33" a="1"/>
  <c r="I12364" i="33" s="1"/>
  <c r="I12363" i="33" a="1"/>
  <c r="I12363" i="33" s="1"/>
  <c r="I12362" i="33" a="1"/>
  <c r="I12362" i="33" s="1"/>
  <c r="I12361" i="33" a="1"/>
  <c r="I12361" i="33" s="1"/>
  <c r="I12360" i="33" a="1"/>
  <c r="I12360" i="33" s="1"/>
  <c r="I12359" i="33" a="1"/>
  <c r="I12359" i="33" s="1"/>
  <c r="I12358" i="33" a="1"/>
  <c r="I12358" i="33" s="1"/>
  <c r="I12357" i="33" a="1"/>
  <c r="I12357" i="33" s="1"/>
  <c r="I12356" i="33" a="1"/>
  <c r="I12356" i="33" s="1"/>
  <c r="I12355" i="33" a="1"/>
  <c r="I12355" i="33" s="1"/>
  <c r="I12354" i="33" a="1"/>
  <c r="I12354" i="33" s="1"/>
  <c r="I12353" i="33" a="1"/>
  <c r="I12353" i="33" s="1"/>
  <c r="I12352" i="33" a="1"/>
  <c r="I12352" i="33" s="1"/>
  <c r="I12351" i="33" a="1"/>
  <c r="I12351" i="33" s="1"/>
  <c r="I12350" i="33" a="1"/>
  <c r="I12350" i="33" s="1"/>
  <c r="I12349" i="33" a="1"/>
  <c r="I12349" i="33" s="1"/>
  <c r="I12348" i="33" a="1"/>
  <c r="I12348" i="33" s="1"/>
  <c r="I12347" i="33" a="1"/>
  <c r="I12347" i="33" s="1"/>
  <c r="I12346" i="33" a="1"/>
  <c r="I12346" i="33" s="1"/>
  <c r="I12345" i="33" a="1"/>
  <c r="I12345" i="33" s="1"/>
  <c r="I12344" i="33" a="1"/>
  <c r="I12344" i="33" s="1"/>
  <c r="I12343" i="33" a="1"/>
  <c r="I12343" i="33" s="1"/>
  <c r="I12342" i="33" a="1"/>
  <c r="I12342" i="33" s="1"/>
  <c r="I12341" i="33" a="1"/>
  <c r="I12341" i="33" s="1"/>
  <c r="I12340" i="33" a="1"/>
  <c r="I12340" i="33" s="1"/>
  <c r="I12339" i="33" a="1"/>
  <c r="I12339" i="33" s="1"/>
  <c r="I12338" i="33" a="1"/>
  <c r="I12338" i="33" s="1"/>
  <c r="I12337" i="33" a="1"/>
  <c r="I12337" i="33" s="1"/>
  <c r="I12336" i="33" a="1"/>
  <c r="I12336" i="33" s="1"/>
  <c r="I12335" i="33" a="1"/>
  <c r="I12335" i="33" s="1"/>
  <c r="I12334" i="33" a="1"/>
  <c r="I12334" i="33" s="1"/>
  <c r="I12333" i="33" a="1"/>
  <c r="I12333" i="33" s="1"/>
  <c r="I12332" i="33" a="1"/>
  <c r="I12332" i="33" s="1"/>
  <c r="I12331" i="33" a="1"/>
  <c r="I12331" i="33" s="1"/>
  <c r="I12330" i="33" a="1"/>
  <c r="I12330" i="33" s="1"/>
  <c r="I12329" i="33" a="1"/>
  <c r="I12329" i="33" s="1"/>
  <c r="I12328" i="33" a="1"/>
  <c r="I12328" i="33" s="1"/>
  <c r="I12327" i="33" a="1"/>
  <c r="I12327" i="33" s="1"/>
  <c r="I12326" i="33" a="1"/>
  <c r="I12326" i="33" s="1"/>
  <c r="I12325" i="33" a="1"/>
  <c r="I12325" i="33" s="1"/>
  <c r="I12324" i="33" a="1"/>
  <c r="I12324" i="33" s="1"/>
  <c r="I12323" i="33" a="1"/>
  <c r="I12323" i="33" s="1"/>
  <c r="I12322" i="33" a="1"/>
  <c r="I12322" i="33" s="1"/>
  <c r="I12321" i="33" a="1"/>
  <c r="I12321" i="33" s="1"/>
  <c r="I12320" i="33" a="1"/>
  <c r="I12320" i="33" s="1"/>
  <c r="I12319" i="33" a="1"/>
  <c r="I12319" i="33" s="1"/>
  <c r="I12318" i="33" a="1"/>
  <c r="I12318" i="33" s="1"/>
  <c r="I12317" i="33" a="1"/>
  <c r="I12317" i="33" s="1"/>
  <c r="I12316" i="33" a="1"/>
  <c r="I12316" i="33" s="1"/>
  <c r="I12315" i="33" a="1"/>
  <c r="I12315" i="33" s="1"/>
  <c r="I12314" i="33" a="1"/>
  <c r="I12314" i="33" s="1"/>
  <c r="I12313" i="33" a="1"/>
  <c r="I12313" i="33" s="1"/>
  <c r="I12312" i="33" a="1"/>
  <c r="I12312" i="33" s="1"/>
  <c r="I12311" i="33" a="1"/>
  <c r="I12311" i="33" s="1"/>
  <c r="I12310" i="33" a="1"/>
  <c r="I12310" i="33" s="1"/>
  <c r="I12309" i="33" a="1"/>
  <c r="I12309" i="33" s="1"/>
  <c r="I12308" i="33" a="1"/>
  <c r="I12308" i="33" s="1"/>
  <c r="I12307" i="33" a="1"/>
  <c r="I12307" i="33" s="1"/>
  <c r="I12306" i="33" a="1"/>
  <c r="I12306" i="33" s="1"/>
  <c r="I12305" i="33" a="1"/>
  <c r="I12305" i="33" s="1"/>
  <c r="I12304" i="33" a="1"/>
  <c r="I12304" i="33" s="1"/>
  <c r="I12303" i="33" a="1"/>
  <c r="I12303" i="33" s="1"/>
  <c r="I12302" i="33" a="1"/>
  <c r="I12302" i="33" s="1"/>
  <c r="I12301" i="33" a="1"/>
  <c r="I12301" i="33" s="1"/>
  <c r="I12300" i="33" a="1"/>
  <c r="I12300" i="33" s="1"/>
  <c r="I12299" i="33" a="1"/>
  <c r="I12299" i="33" s="1"/>
  <c r="I12298" i="33" a="1"/>
  <c r="I12298" i="33" s="1"/>
  <c r="I12297" i="33" a="1"/>
  <c r="I12297" i="33" s="1"/>
  <c r="I12296" i="33" a="1"/>
  <c r="I12296" i="33" s="1"/>
  <c r="I12295" i="33" a="1"/>
  <c r="I12295" i="33" s="1"/>
  <c r="I12294" i="33" a="1"/>
  <c r="I12294" i="33" s="1"/>
  <c r="I12293" i="33" a="1"/>
  <c r="I12293" i="33" s="1"/>
  <c r="I12292" i="33" a="1"/>
  <c r="I12292" i="33" s="1"/>
  <c r="I12291" i="33" a="1"/>
  <c r="I12291" i="33" s="1"/>
  <c r="I12290" i="33" a="1"/>
  <c r="I12290" i="33" s="1"/>
  <c r="I12289" i="33" a="1"/>
  <c r="I12289" i="33" s="1"/>
  <c r="I12288" i="33" a="1"/>
  <c r="I12288" i="33" s="1"/>
  <c r="I12287" i="33" a="1"/>
  <c r="I12287" i="33" s="1"/>
  <c r="I12286" i="33" a="1"/>
  <c r="I12286" i="33" s="1"/>
  <c r="I12285" i="33" a="1"/>
  <c r="I12285" i="33" s="1"/>
  <c r="I12284" i="33" a="1"/>
  <c r="I12284" i="33" s="1"/>
  <c r="I12283" i="33" a="1"/>
  <c r="I12283" i="33" s="1"/>
  <c r="I12282" i="33" a="1"/>
  <c r="I12282" i="33" s="1"/>
  <c r="I12281" i="33" a="1"/>
  <c r="I12281" i="33" s="1"/>
  <c r="I12280" i="33" a="1"/>
  <c r="I12280" i="33" s="1"/>
  <c r="I12279" i="33" a="1"/>
  <c r="I12279" i="33" s="1"/>
  <c r="I12278" i="33" a="1"/>
  <c r="I12278" i="33" s="1"/>
  <c r="I12277" i="33" a="1"/>
  <c r="I12277" i="33" s="1"/>
  <c r="I12276" i="33" a="1"/>
  <c r="I12276" i="33" s="1"/>
  <c r="I12275" i="33" a="1"/>
  <c r="I12275" i="33" s="1"/>
  <c r="I12274" i="33" a="1"/>
  <c r="I12274" i="33" s="1"/>
  <c r="I12273" i="33" a="1"/>
  <c r="I12273" i="33" s="1"/>
  <c r="I12272" i="33" a="1"/>
  <c r="I12272" i="33" s="1"/>
  <c r="I12271" i="33" a="1"/>
  <c r="I12271" i="33" s="1"/>
  <c r="I12270" i="33" a="1"/>
  <c r="I12270" i="33" s="1"/>
  <c r="I12269" i="33" a="1"/>
  <c r="I12269" i="33" s="1"/>
  <c r="I12268" i="33" a="1"/>
  <c r="I12268" i="33" s="1"/>
  <c r="I12267" i="33" a="1"/>
  <c r="I12267" i="33" s="1"/>
  <c r="I12266" i="33" a="1"/>
  <c r="I12266" i="33" s="1"/>
  <c r="I12265" i="33" a="1"/>
  <c r="I12265" i="33" s="1"/>
  <c r="I12264" i="33" a="1"/>
  <c r="I12264" i="33" s="1"/>
  <c r="I12263" i="33" a="1"/>
  <c r="I12263" i="33" s="1"/>
  <c r="I12262" i="33" a="1"/>
  <c r="I12262" i="33" s="1"/>
  <c r="I12261" i="33" a="1"/>
  <c r="I12261" i="33" s="1"/>
  <c r="I12260" i="33" a="1"/>
  <c r="I12260" i="33" s="1"/>
  <c r="I12259" i="33" a="1"/>
  <c r="I12259" i="33" s="1"/>
  <c r="I12258" i="33" a="1"/>
  <c r="I12258" i="33" s="1"/>
  <c r="I12257" i="33" a="1"/>
  <c r="I12257" i="33" s="1"/>
  <c r="I12256" i="33" a="1"/>
  <c r="I12256" i="33" s="1"/>
  <c r="I12255" i="33" a="1"/>
  <c r="I12255" i="33" s="1"/>
  <c r="I12254" i="33" a="1"/>
  <c r="I12254" i="33" s="1"/>
  <c r="I12253" i="33" a="1"/>
  <c r="I12253" i="33" s="1"/>
  <c r="I12252" i="33" a="1"/>
  <c r="I12252" i="33" s="1"/>
  <c r="I12251" i="33" a="1"/>
  <c r="I12251" i="33" s="1"/>
  <c r="I12250" i="33" a="1"/>
  <c r="I12250" i="33" s="1"/>
  <c r="I12249" i="33" a="1"/>
  <c r="I12249" i="33" s="1"/>
  <c r="I12248" i="33" a="1"/>
  <c r="I12248" i="33" s="1"/>
  <c r="I12247" i="33" a="1"/>
  <c r="I12247" i="33" s="1"/>
  <c r="I12246" i="33" a="1"/>
  <c r="I12246" i="33" s="1"/>
  <c r="I12245" i="33" a="1"/>
  <c r="I12245" i="33" s="1"/>
  <c r="I12244" i="33" a="1"/>
  <c r="I12244" i="33" s="1"/>
  <c r="I12243" i="33" a="1"/>
  <c r="I12243" i="33" s="1"/>
  <c r="I12242" i="33" a="1"/>
  <c r="I12242" i="33" s="1"/>
  <c r="I12241" i="33" a="1"/>
  <c r="I12241" i="33" s="1"/>
  <c r="I12240" i="33" a="1"/>
  <c r="I12240" i="33" s="1"/>
  <c r="I12239" i="33" a="1"/>
  <c r="I12239" i="33" s="1"/>
  <c r="I12238" i="33" a="1"/>
  <c r="I12238" i="33" s="1"/>
  <c r="I12237" i="33" a="1"/>
  <c r="I12237" i="33" s="1"/>
  <c r="I12236" i="33" a="1"/>
  <c r="I12236" i="33" s="1"/>
  <c r="I12235" i="33" a="1"/>
  <c r="I12235" i="33" s="1"/>
  <c r="I12234" i="33" a="1"/>
  <c r="I12234" i="33" s="1"/>
  <c r="I12233" i="33" a="1"/>
  <c r="I12233" i="33" s="1"/>
  <c r="I12232" i="33" a="1"/>
  <c r="I12232" i="33" s="1"/>
  <c r="I12231" i="33"/>
  <c r="I12231" i="33" a="1"/>
  <c r="I12230" i="33"/>
  <c r="I12230" i="33" a="1"/>
  <c r="I12229" i="33"/>
  <c r="I12229" i="33" a="1"/>
  <c r="I12228" i="33"/>
  <c r="I12228" i="33" a="1"/>
  <c r="I12227" i="33"/>
  <c r="I12227" i="33" a="1"/>
  <c r="I12226" i="33"/>
  <c r="I12226" i="33" a="1"/>
  <c r="I12225" i="33"/>
  <c r="I12225" i="33" a="1"/>
  <c r="I12224" i="33"/>
  <c r="I12224" i="33" a="1"/>
  <c r="I12223" i="33"/>
  <c r="I12223" i="33" a="1"/>
  <c r="I12222" i="33"/>
  <c r="I12222" i="33" a="1"/>
  <c r="I12221" i="33"/>
  <c r="I12221" i="33" a="1"/>
  <c r="I12220" i="33"/>
  <c r="I12220" i="33" a="1"/>
  <c r="I12219" i="33"/>
  <c r="I12219" i="33" a="1"/>
  <c r="I12218" i="33"/>
  <c r="I12218" i="33" a="1"/>
  <c r="I12217" i="33"/>
  <c r="I12217" i="33" a="1"/>
  <c r="I12216" i="33"/>
  <c r="I12216" i="33" a="1"/>
  <c r="I12215" i="33"/>
  <c r="I12215" i="33" a="1"/>
  <c r="I12214" i="33"/>
  <c r="I12214" i="33" a="1"/>
  <c r="I12213" i="33"/>
  <c r="I12213" i="33" a="1"/>
  <c r="I12212" i="33"/>
  <c r="I12212" i="33" a="1"/>
  <c r="I12211" i="33"/>
  <c r="I12211" i="33" a="1"/>
  <c r="I12210" i="33"/>
  <c r="I12210" i="33" a="1"/>
  <c r="I12209" i="33"/>
  <c r="I12209" i="33" a="1"/>
  <c r="I12208" i="33"/>
  <c r="I12208" i="33" a="1"/>
  <c r="I12207" i="33"/>
  <c r="I12207" i="33" a="1"/>
  <c r="I12206" i="33"/>
  <c r="I12206" i="33" a="1"/>
  <c r="I12205" i="33"/>
  <c r="I12205" i="33" a="1"/>
  <c r="I12204" i="33"/>
  <c r="I12204" i="33" a="1"/>
  <c r="I12203" i="33"/>
  <c r="I12203" i="33" a="1"/>
  <c r="I12202" i="33"/>
  <c r="I12202" i="33" a="1"/>
  <c r="I12201" i="33"/>
  <c r="I12201" i="33" a="1"/>
  <c r="I12200" i="33"/>
  <c r="I12200" i="33" a="1"/>
  <c r="I12199" i="33"/>
  <c r="I12199" i="33" a="1"/>
  <c r="I12198" i="33"/>
  <c r="I12198" i="33" a="1"/>
  <c r="I12197" i="33"/>
  <c r="I12197" i="33" a="1"/>
  <c r="I12196" i="33"/>
  <c r="I12196" i="33" a="1"/>
  <c r="I12195" i="33"/>
  <c r="I12195" i="33" a="1"/>
  <c r="I12194" i="33"/>
  <c r="I12194" i="33" a="1"/>
  <c r="I12193" i="33"/>
  <c r="I12193" i="33" a="1"/>
  <c r="I12192" i="33"/>
  <c r="I12192" i="33" a="1"/>
  <c r="I12191" i="33"/>
  <c r="I12191" i="33" a="1"/>
  <c r="I12190" i="33"/>
  <c r="I12190" i="33" a="1"/>
  <c r="I12189" i="33"/>
  <c r="I12189" i="33" a="1"/>
  <c r="I12188" i="33"/>
  <c r="I12188" i="33" a="1"/>
  <c r="I12187" i="33"/>
  <c r="I12187" i="33" a="1"/>
  <c r="I12186" i="33"/>
  <c r="I12186" i="33" a="1"/>
  <c r="I12185" i="33" a="1"/>
  <c r="I12185" i="33" s="1"/>
  <c r="I12184" i="33" a="1"/>
  <c r="I12184" i="33" s="1"/>
  <c r="I12183" i="33" a="1"/>
  <c r="I12183" i="33" s="1"/>
  <c r="I12182" i="33" a="1"/>
  <c r="I12182" i="33" s="1"/>
  <c r="I12181" i="33" a="1"/>
  <c r="I12181" i="33" s="1"/>
  <c r="I12180" i="33" a="1"/>
  <c r="I12180" i="33" s="1"/>
  <c r="I12179" i="33" a="1"/>
  <c r="I12179" i="33" s="1"/>
  <c r="I12178" i="33" a="1"/>
  <c r="I12178" i="33" s="1"/>
  <c r="I12177" i="33" a="1"/>
  <c r="I12177" i="33" s="1"/>
  <c r="I12176" i="33" a="1"/>
  <c r="I12176" i="33" s="1"/>
  <c r="I12175" i="33" a="1"/>
  <c r="I12175" i="33" s="1"/>
  <c r="I12174" i="33" a="1"/>
  <c r="I12174" i="33" s="1"/>
  <c r="I12173" i="33" a="1"/>
  <c r="I12173" i="33" s="1"/>
  <c r="I12172" i="33" a="1"/>
  <c r="I12172" i="33" s="1"/>
  <c r="I12171" i="33" a="1"/>
  <c r="I12171" i="33" s="1"/>
  <c r="I12170" i="33" a="1"/>
  <c r="I12170" i="33" s="1"/>
  <c r="I12169" i="33"/>
  <c r="I12169" i="33" a="1"/>
  <c r="I12168" i="33"/>
  <c r="I12168" i="33" a="1"/>
  <c r="I12167" i="33"/>
  <c r="I12167" i="33" a="1"/>
  <c r="I12166" i="33"/>
  <c r="I12166" i="33" a="1"/>
  <c r="I12165" i="33"/>
  <c r="I12165" i="33" a="1"/>
  <c r="I12164" i="33"/>
  <c r="I12164" i="33" a="1"/>
  <c r="I12163" i="33"/>
  <c r="I12163" i="33" a="1"/>
  <c r="I12162" i="33"/>
  <c r="I12162" i="33" a="1"/>
  <c r="I12161" i="33"/>
  <c r="I12161" i="33" a="1"/>
  <c r="I12160" i="33" a="1"/>
  <c r="I12160" i="33" s="1"/>
  <c r="I12159" i="33" a="1"/>
  <c r="I12159" i="33" s="1"/>
  <c r="I12158" i="33"/>
  <c r="I12158" i="33" a="1"/>
  <c r="I12157" i="33" a="1"/>
  <c r="I12157" i="33" s="1"/>
  <c r="I12156" i="33" a="1"/>
  <c r="I12156" i="33" s="1"/>
  <c r="I12155" i="33" a="1"/>
  <c r="I12155" i="33" s="1"/>
  <c r="I12154" i="33" a="1"/>
  <c r="I12154" i="33" s="1"/>
  <c r="I12153" i="33" a="1"/>
  <c r="I12153" i="33" s="1"/>
  <c r="I12152" i="33" a="1"/>
  <c r="I12152" i="33" s="1"/>
  <c r="I12151" i="33" a="1"/>
  <c r="I12151" i="33" s="1"/>
  <c r="I12150" i="33" a="1"/>
  <c r="I12150" i="33" s="1"/>
  <c r="I12149" i="33" a="1"/>
  <c r="I12149" i="33" s="1"/>
  <c r="I12148" i="33" a="1"/>
  <c r="I12148" i="33" s="1"/>
  <c r="I12147" i="33" a="1"/>
  <c r="I12147" i="33" s="1"/>
  <c r="I12146" i="33" a="1"/>
  <c r="I12146" i="33" s="1"/>
  <c r="I12145" i="33" a="1"/>
  <c r="I12145" i="33" s="1"/>
  <c r="I12144" i="33" a="1"/>
  <c r="I12144" i="33" s="1"/>
  <c r="I12143" i="33" a="1"/>
  <c r="I12143" i="33" s="1"/>
  <c r="I12142" i="33" a="1"/>
  <c r="I12142" i="33" s="1"/>
  <c r="I12141" i="33" a="1"/>
  <c r="I12141" i="33" s="1"/>
  <c r="I12140" i="33" a="1"/>
  <c r="I12140" i="33" s="1"/>
  <c r="I12139" i="33" a="1"/>
  <c r="I12139" i="33" s="1"/>
  <c r="I12138" i="33" a="1"/>
  <c r="I12138" i="33" s="1"/>
  <c r="I12137" i="33" a="1"/>
  <c r="I12137" i="33" s="1"/>
  <c r="I12136" i="33" a="1"/>
  <c r="I12136" i="33" s="1"/>
  <c r="I12135" i="33" a="1"/>
  <c r="I12135" i="33" s="1"/>
  <c r="I12134" i="33" a="1"/>
  <c r="I12134" i="33" s="1"/>
  <c r="I12133" i="33" a="1"/>
  <c r="I12133" i="33" s="1"/>
  <c r="I12132" i="33" a="1"/>
  <c r="I12132" i="33" s="1"/>
  <c r="I12131" i="33" a="1"/>
  <c r="I12131" i="33" s="1"/>
  <c r="I12130" i="33" a="1"/>
  <c r="I12130" i="33" s="1"/>
  <c r="I12129" i="33" a="1"/>
  <c r="I12129" i="33" s="1"/>
  <c r="I12128" i="33" a="1"/>
  <c r="I12128" i="33" s="1"/>
  <c r="I12127" i="33" a="1"/>
  <c r="I12127" i="33" s="1"/>
  <c r="I12126" i="33" a="1"/>
  <c r="I12126" i="33" s="1"/>
  <c r="I12125" i="33" a="1"/>
  <c r="I12125" i="33" s="1"/>
  <c r="I12124" i="33" a="1"/>
  <c r="I12124" i="33" s="1"/>
  <c r="I12123" i="33" a="1"/>
  <c r="I12123" i="33" s="1"/>
  <c r="I12122" i="33" a="1"/>
  <c r="I12122" i="33" s="1"/>
  <c r="I12121" i="33" a="1"/>
  <c r="I12121" i="33" s="1"/>
  <c r="I12120" i="33" a="1"/>
  <c r="I12120" i="33" s="1"/>
  <c r="I12119" i="33" a="1"/>
  <c r="I12119" i="33" s="1"/>
  <c r="I12118" i="33" a="1"/>
  <c r="I12118" i="33" s="1"/>
  <c r="I12117" i="33" a="1"/>
  <c r="I12117" i="33" s="1"/>
  <c r="I12116" i="33" a="1"/>
  <c r="I12116" i="33" s="1"/>
  <c r="I12115" i="33" a="1"/>
  <c r="I12115" i="33" s="1"/>
  <c r="I12114" i="33" a="1"/>
  <c r="I12114" i="33" s="1"/>
  <c r="I12113" i="33" a="1"/>
  <c r="I12113" i="33" s="1"/>
  <c r="I12112" i="33" a="1"/>
  <c r="I12112" i="33" s="1"/>
  <c r="I12111" i="33" a="1"/>
  <c r="I12111" i="33" s="1"/>
  <c r="I12110" i="33" a="1"/>
  <c r="I12110" i="33" s="1"/>
  <c r="I12109" i="33" a="1"/>
  <c r="I12109" i="33" s="1"/>
  <c r="I12108" i="33" a="1"/>
  <c r="I12108" i="33" s="1"/>
  <c r="I12107" i="33" a="1"/>
  <c r="I12107" i="33" s="1"/>
  <c r="I12106" i="33" a="1"/>
  <c r="I12106" i="33" s="1"/>
  <c r="I12105" i="33" a="1"/>
  <c r="I12105" i="33" s="1"/>
  <c r="I12104" i="33" a="1"/>
  <c r="I12104" i="33" s="1"/>
  <c r="I12103" i="33" a="1"/>
  <c r="I12103" i="33" s="1"/>
  <c r="I12102" i="33" a="1"/>
  <c r="I12102" i="33" s="1"/>
  <c r="I12101" i="33" a="1"/>
  <c r="I12101" i="33" s="1"/>
  <c r="I12100" i="33" a="1"/>
  <c r="I12100" i="33" s="1"/>
  <c r="I12099" i="33" a="1"/>
  <c r="I12099" i="33" s="1"/>
  <c r="I12098" i="33" a="1"/>
  <c r="I12098" i="33" s="1"/>
  <c r="I12097" i="33" a="1"/>
  <c r="I12097" i="33" s="1"/>
  <c r="I12096" i="33" a="1"/>
  <c r="I12096" i="33" s="1"/>
  <c r="I12095" i="33" a="1"/>
  <c r="I12095" i="33" s="1"/>
  <c r="I12094" i="33" a="1"/>
  <c r="I12094" i="33" s="1"/>
  <c r="I12093" i="33" a="1"/>
  <c r="I12093" i="33" s="1"/>
  <c r="I12092" i="33" a="1"/>
  <c r="I12092" i="33" s="1"/>
  <c r="I12091" i="33" a="1"/>
  <c r="I12091" i="33" s="1"/>
  <c r="I12090" i="33" a="1"/>
  <c r="I12090" i="33" s="1"/>
  <c r="I12089" i="33" a="1"/>
  <c r="I12089" i="33" s="1"/>
  <c r="I12088" i="33" a="1"/>
  <c r="I12088" i="33" s="1"/>
  <c r="I12087" i="33" a="1"/>
  <c r="I12087" i="33" s="1"/>
  <c r="I12086" i="33" a="1"/>
  <c r="I12086" i="33" s="1"/>
  <c r="I12085" i="33" a="1"/>
  <c r="I12085" i="33" s="1"/>
  <c r="I12084" i="33" a="1"/>
  <c r="I12084" i="33" s="1"/>
  <c r="I12083" i="33" a="1"/>
  <c r="I12083" i="33" s="1"/>
  <c r="I12082" i="33" a="1"/>
  <c r="I12082" i="33" s="1"/>
  <c r="I12081" i="33" a="1"/>
  <c r="I12081" i="33" s="1"/>
  <c r="I12080" i="33" a="1"/>
  <c r="I12080" i="33" s="1"/>
  <c r="I12079" i="33" a="1"/>
  <c r="I12079" i="33" s="1"/>
  <c r="I12078" i="33" a="1"/>
  <c r="I12078" i="33" s="1"/>
  <c r="I12077" i="33" a="1"/>
  <c r="I12077" i="33" s="1"/>
  <c r="I12076" i="33" a="1"/>
  <c r="I12076" i="33" s="1"/>
  <c r="I12075" i="33" a="1"/>
  <c r="I12075" i="33" s="1"/>
  <c r="I12074" i="33" a="1"/>
  <c r="I12074" i="33" s="1"/>
  <c r="I12073" i="33" a="1"/>
  <c r="I12073" i="33" s="1"/>
  <c r="I12072" i="33" a="1"/>
  <c r="I12072" i="33" s="1"/>
  <c r="I12071" i="33" a="1"/>
  <c r="I12071" i="33" s="1"/>
  <c r="I12070" i="33" a="1"/>
  <c r="I12070" i="33" s="1"/>
  <c r="I12069" i="33" a="1"/>
  <c r="I12069" i="33" s="1"/>
  <c r="I12068" i="33" a="1"/>
  <c r="I12068" i="33" s="1"/>
  <c r="I12067" i="33" a="1"/>
  <c r="I12067" i="33" s="1"/>
  <c r="I12066" i="33" a="1"/>
  <c r="I12066" i="33" s="1"/>
  <c r="I12065" i="33" a="1"/>
  <c r="I12065" i="33" s="1"/>
  <c r="I12064" i="33" a="1"/>
  <c r="I12064" i="33" s="1"/>
  <c r="I12063" i="33" a="1"/>
  <c r="I12063" i="33" s="1"/>
  <c r="I12062" i="33" a="1"/>
  <c r="I12062" i="33" s="1"/>
  <c r="I12061" i="33" a="1"/>
  <c r="I12061" i="33" s="1"/>
  <c r="I12060" i="33" a="1"/>
  <c r="I12060" i="33" s="1"/>
  <c r="I12059" i="33" a="1"/>
  <c r="I12059" i="33" s="1"/>
  <c r="I12058" i="33" a="1"/>
  <c r="I12058" i="33" s="1"/>
  <c r="I12057" i="33" a="1"/>
  <c r="I12057" i="33" s="1"/>
  <c r="I12056" i="33" a="1"/>
  <c r="I12056" i="33" s="1"/>
  <c r="I12055" i="33" a="1"/>
  <c r="I12055" i="33" s="1"/>
  <c r="I12054" i="33" a="1"/>
  <c r="I12054" i="33" s="1"/>
  <c r="I12053" i="33" a="1"/>
  <c r="I12053" i="33" s="1"/>
  <c r="I12052" i="33" a="1"/>
  <c r="I12052" i="33" s="1"/>
  <c r="I12051" i="33" a="1"/>
  <c r="I12051" i="33" s="1"/>
  <c r="I12050" i="33" a="1"/>
  <c r="I12050" i="33" s="1"/>
  <c r="I12049" i="33" a="1"/>
  <c r="I12049" i="33" s="1"/>
  <c r="I12048" i="33" a="1"/>
  <c r="I12048" i="33" s="1"/>
  <c r="I12047" i="33" a="1"/>
  <c r="I12047" i="33" s="1"/>
  <c r="I12046" i="33" a="1"/>
  <c r="I12046" i="33" s="1"/>
  <c r="I12045" i="33" a="1"/>
  <c r="I12045" i="33" s="1"/>
  <c r="I12044" i="33" a="1"/>
  <c r="I12044" i="33" s="1"/>
  <c r="I12043" i="33" a="1"/>
  <c r="I12043" i="33" s="1"/>
  <c r="I12042" i="33" a="1"/>
  <c r="I12042" i="33" s="1"/>
  <c r="I12041" i="33" a="1"/>
  <c r="I12041" i="33" s="1"/>
  <c r="I12040" i="33" a="1"/>
  <c r="I12040" i="33" s="1"/>
  <c r="I12039" i="33" a="1"/>
  <c r="I12039" i="33" s="1"/>
  <c r="I12038" i="33" a="1"/>
  <c r="I12038" i="33" s="1"/>
  <c r="I12037" i="33" a="1"/>
  <c r="I12037" i="33" s="1"/>
  <c r="I12036" i="33" a="1"/>
  <c r="I12036" i="33" s="1"/>
  <c r="I12035" i="33" a="1"/>
  <c r="I12035" i="33" s="1"/>
  <c r="I12034" i="33" a="1"/>
  <c r="I12034" i="33" s="1"/>
  <c r="I12033" i="33" a="1"/>
  <c r="I12033" i="33" s="1"/>
  <c r="I12032" i="33" a="1"/>
  <c r="I12032" i="33" s="1"/>
  <c r="I12031" i="33" a="1"/>
  <c r="I12031" i="33" s="1"/>
  <c r="I12030" i="33" a="1"/>
  <c r="I12030" i="33" s="1"/>
  <c r="I12029" i="33" a="1"/>
  <c r="I12029" i="33" s="1"/>
  <c r="I12028" i="33" a="1"/>
  <c r="I12028" i="33" s="1"/>
  <c r="I12027" i="33" a="1"/>
  <c r="I12027" i="33" s="1"/>
  <c r="I12026" i="33" a="1"/>
  <c r="I12026" i="33" s="1"/>
  <c r="I12025" i="33" a="1"/>
  <c r="I12025" i="33" s="1"/>
  <c r="I12024" i="33" a="1"/>
  <c r="I12024" i="33" s="1"/>
  <c r="I12023" i="33" a="1"/>
  <c r="I12023" i="33" s="1"/>
  <c r="I12022" i="33" a="1"/>
  <c r="I12022" i="33" s="1"/>
  <c r="I12021" i="33" a="1"/>
  <c r="I12021" i="33" s="1"/>
  <c r="I12020" i="33" a="1"/>
  <c r="I12020" i="33" s="1"/>
  <c r="I12019" i="33" a="1"/>
  <c r="I12019" i="33" s="1"/>
  <c r="I12018" i="33" a="1"/>
  <c r="I12018" i="33" s="1"/>
  <c r="I12017" i="33" a="1"/>
  <c r="I12017" i="33" s="1"/>
  <c r="I12016" i="33" a="1"/>
  <c r="I12016" i="33" s="1"/>
  <c r="I12015" i="33" a="1"/>
  <c r="I12015" i="33" s="1"/>
  <c r="I12014" i="33" a="1"/>
  <c r="I12014" i="33" s="1"/>
  <c r="I12013" i="33" a="1"/>
  <c r="I12013" i="33" s="1"/>
  <c r="I12012" i="33" a="1"/>
  <c r="I12012" i="33" s="1"/>
  <c r="I12011" i="33" a="1"/>
  <c r="I12011" i="33" s="1"/>
  <c r="I12010" i="33" a="1"/>
  <c r="I12010" i="33" s="1"/>
  <c r="I12009" i="33" a="1"/>
  <c r="I12009" i="33" s="1"/>
  <c r="I12008" i="33" a="1"/>
  <c r="I12008" i="33" s="1"/>
  <c r="I12007" i="33" a="1"/>
  <c r="I12007" i="33" s="1"/>
  <c r="I12006" i="33" a="1"/>
  <c r="I12006" i="33" s="1"/>
  <c r="I12005" i="33" a="1"/>
  <c r="I12005" i="33" s="1"/>
  <c r="I12004" i="33" a="1"/>
  <c r="I12004" i="33" s="1"/>
  <c r="I12003" i="33" a="1"/>
  <c r="I12003" i="33" s="1"/>
  <c r="I12002" i="33" a="1"/>
  <c r="I12002" i="33" s="1"/>
  <c r="I12001" i="33" a="1"/>
  <c r="I12001" i="33" s="1"/>
  <c r="I12000" i="33" a="1"/>
  <c r="I12000" i="33" s="1"/>
  <c r="I11999" i="33" a="1"/>
  <c r="I11999" i="33" s="1"/>
  <c r="I11998" i="33" a="1"/>
  <c r="I11998" i="33" s="1"/>
  <c r="I11997" i="33" a="1"/>
  <c r="I11997" i="33" s="1"/>
  <c r="I11996" i="33" a="1"/>
  <c r="I11996" i="33" s="1"/>
  <c r="I11995" i="33" a="1"/>
  <c r="I11995" i="33" s="1"/>
  <c r="I11994" i="33" a="1"/>
  <c r="I11994" i="33" s="1"/>
  <c r="I11993" i="33" a="1"/>
  <c r="I11993" i="33" s="1"/>
  <c r="I11992" i="33" a="1"/>
  <c r="I11992" i="33" s="1"/>
  <c r="I11991" i="33" a="1"/>
  <c r="I11991" i="33" s="1"/>
  <c r="I11990" i="33" a="1"/>
  <c r="I11990" i="33" s="1"/>
  <c r="I11989" i="33" a="1"/>
  <c r="I11989" i="33" s="1"/>
  <c r="I11988" i="33" a="1"/>
  <c r="I11988" i="33" s="1"/>
  <c r="I11987" i="33" a="1"/>
  <c r="I11987" i="33" s="1"/>
  <c r="I11986" i="33" a="1"/>
  <c r="I11986" i="33" s="1"/>
  <c r="I11985" i="33" a="1"/>
  <c r="I11985" i="33" s="1"/>
  <c r="I11984" i="33" a="1"/>
  <c r="I11984" i="33" s="1"/>
  <c r="I11983" i="33" a="1"/>
  <c r="I11983" i="33" s="1"/>
  <c r="I11982" i="33" a="1"/>
  <c r="I11982" i="33" s="1"/>
  <c r="I11981" i="33" a="1"/>
  <c r="I11981" i="33" s="1"/>
  <c r="I11980" i="33" a="1"/>
  <c r="I11980" i="33" s="1"/>
  <c r="I11979" i="33" a="1"/>
  <c r="I11979" i="33" s="1"/>
  <c r="I11978" i="33" a="1"/>
  <c r="I11978" i="33" s="1"/>
  <c r="I11977" i="33" a="1"/>
  <c r="I11977" i="33" s="1"/>
  <c r="I11976" i="33" a="1"/>
  <c r="I11976" i="33" s="1"/>
  <c r="I11975" i="33" a="1"/>
  <c r="I11975" i="33" s="1"/>
  <c r="I11974" i="33" a="1"/>
  <c r="I11974" i="33" s="1"/>
  <c r="I11973" i="33" a="1"/>
  <c r="I11973" i="33" s="1"/>
  <c r="I11972" i="33" a="1"/>
  <c r="I11972" i="33" s="1"/>
  <c r="I11971" i="33" a="1"/>
  <c r="I11971" i="33" s="1"/>
  <c r="I11970" i="33" a="1"/>
  <c r="I11970" i="33" s="1"/>
  <c r="I11969" i="33" a="1"/>
  <c r="I11969" i="33" s="1"/>
  <c r="I11968" i="33" a="1"/>
  <c r="I11968" i="33" s="1"/>
  <c r="I11967" i="33" a="1"/>
  <c r="I11967" i="33" s="1"/>
  <c r="I11966" i="33" a="1"/>
  <c r="I11966" i="33" s="1"/>
  <c r="I11965" i="33" a="1"/>
  <c r="I11965" i="33" s="1"/>
  <c r="I11964" i="33" a="1"/>
  <c r="I11964" i="33" s="1"/>
  <c r="I11963" i="33" a="1"/>
  <c r="I11963" i="33" s="1"/>
  <c r="I11962" i="33" a="1"/>
  <c r="I11962" i="33" s="1"/>
  <c r="I11961" i="33" a="1"/>
  <c r="I11961" i="33" s="1"/>
  <c r="I11960" i="33" a="1"/>
  <c r="I11960" i="33" s="1"/>
  <c r="I11959" i="33" a="1"/>
  <c r="I11959" i="33" s="1"/>
  <c r="I11958" i="33" a="1"/>
  <c r="I11958" i="33" s="1"/>
  <c r="I11957" i="33" a="1"/>
  <c r="I11957" i="33" s="1"/>
  <c r="I11956" i="33" a="1"/>
  <c r="I11956" i="33" s="1"/>
  <c r="I11955" i="33" a="1"/>
  <c r="I11955" i="33" s="1"/>
  <c r="I11954" i="33" a="1"/>
  <c r="I11954" i="33" s="1"/>
  <c r="I11953" i="33" a="1"/>
  <c r="I11953" i="33" s="1"/>
  <c r="I11952" i="33" a="1"/>
  <c r="I11952" i="33" s="1"/>
  <c r="I11951" i="33" a="1"/>
  <c r="I11951" i="33" s="1"/>
  <c r="I11950" i="33" a="1"/>
  <c r="I11950" i="33" s="1"/>
  <c r="I11949" i="33" a="1"/>
  <c r="I11949" i="33" s="1"/>
  <c r="I11948" i="33" a="1"/>
  <c r="I11948" i="33" s="1"/>
  <c r="I11947" i="33" a="1"/>
  <c r="I11947" i="33" s="1"/>
  <c r="I11946" i="33" a="1"/>
  <c r="I11946" i="33" s="1"/>
  <c r="I11945" i="33" a="1"/>
  <c r="I11945" i="33" s="1"/>
  <c r="I11944" i="33" a="1"/>
  <c r="I11944" i="33" s="1"/>
  <c r="I11943" i="33" a="1"/>
  <c r="I11943" i="33" s="1"/>
  <c r="I11942" i="33" a="1"/>
  <c r="I11942" i="33" s="1"/>
  <c r="I11941" i="33" a="1"/>
  <c r="I11941" i="33" s="1"/>
  <c r="I11940" i="33" a="1"/>
  <c r="I11940" i="33" s="1"/>
  <c r="I11939" i="33" a="1"/>
  <c r="I11939" i="33" s="1"/>
  <c r="I11938" i="33" a="1"/>
  <c r="I11938" i="33" s="1"/>
  <c r="I11937" i="33" a="1"/>
  <c r="I11937" i="33" s="1"/>
  <c r="I11936" i="33" a="1"/>
  <c r="I11936" i="33" s="1"/>
  <c r="I11935" i="33" a="1"/>
  <c r="I11935" i="33" s="1"/>
  <c r="I11934" i="33" a="1"/>
  <c r="I11934" i="33" s="1"/>
  <c r="I11933" i="33" a="1"/>
  <c r="I11933" i="33" s="1"/>
  <c r="I11932" i="33" a="1"/>
  <c r="I11932" i="33" s="1"/>
  <c r="I11931" i="33" a="1"/>
  <c r="I11931" i="33" s="1"/>
  <c r="I11930" i="33" a="1"/>
  <c r="I11930" i="33" s="1"/>
  <c r="I11929" i="33" a="1"/>
  <c r="I11929" i="33" s="1"/>
  <c r="I11928" i="33" a="1"/>
  <c r="I11928" i="33" s="1"/>
  <c r="I11927" i="33" a="1"/>
  <c r="I11927" i="33" s="1"/>
  <c r="I11926" i="33" a="1"/>
  <c r="I11926" i="33" s="1"/>
  <c r="I11925" i="33" a="1"/>
  <c r="I11925" i="33" s="1"/>
  <c r="I11924" i="33" a="1"/>
  <c r="I11924" i="33" s="1"/>
  <c r="I11923" i="33" a="1"/>
  <c r="I11923" i="33" s="1"/>
  <c r="I11922" i="33" a="1"/>
  <c r="I11922" i="33" s="1"/>
  <c r="I11921" i="33" a="1"/>
  <c r="I11921" i="33" s="1"/>
  <c r="I11920" i="33" a="1"/>
  <c r="I11920" i="33" s="1"/>
  <c r="I11919" i="33" a="1"/>
  <c r="I11919" i="33" s="1"/>
  <c r="I11918" i="33" a="1"/>
  <c r="I11918" i="33" s="1"/>
  <c r="I11917" i="33" a="1"/>
  <c r="I11917" i="33" s="1"/>
  <c r="I11916" i="33" a="1"/>
  <c r="I11916" i="33" s="1"/>
  <c r="I11915" i="33" a="1"/>
  <c r="I11915" i="33" s="1"/>
  <c r="I11914" i="33" a="1"/>
  <c r="I11914" i="33" s="1"/>
  <c r="I11913" i="33" a="1"/>
  <c r="I11913" i="33" s="1"/>
  <c r="I11912" i="33" a="1"/>
  <c r="I11912" i="33" s="1"/>
  <c r="I11911" i="33" a="1"/>
  <c r="I11911" i="33" s="1"/>
  <c r="I11910" i="33" a="1"/>
  <c r="I11910" i="33" s="1"/>
  <c r="I11909" i="33" a="1"/>
  <c r="I11909" i="33" s="1"/>
  <c r="I11908" i="33" a="1"/>
  <c r="I11908" i="33" s="1"/>
  <c r="I11907" i="33" a="1"/>
  <c r="I11907" i="33" s="1"/>
  <c r="I11906" i="33" a="1"/>
  <c r="I11906" i="33" s="1"/>
  <c r="I11905" i="33" a="1"/>
  <c r="I11905" i="33" s="1"/>
  <c r="I11904" i="33" a="1"/>
  <c r="I11904" i="33" s="1"/>
  <c r="I11903" i="33" a="1"/>
  <c r="I11903" i="33" s="1"/>
  <c r="I11902" i="33" a="1"/>
  <c r="I11902" i="33" s="1"/>
  <c r="I11901" i="33" a="1"/>
  <c r="I11901" i="33" s="1"/>
  <c r="I11900" i="33" a="1"/>
  <c r="I11900" i="33" s="1"/>
  <c r="I11899" i="33" a="1"/>
  <c r="I11899" i="33" s="1"/>
  <c r="I11898" i="33" a="1"/>
  <c r="I11898" i="33" s="1"/>
  <c r="I11897" i="33" a="1"/>
  <c r="I11897" i="33" s="1"/>
  <c r="I11896" i="33" a="1"/>
  <c r="I11896" i="33" s="1"/>
  <c r="I11895" i="33" a="1"/>
  <c r="I11895" i="33" s="1"/>
  <c r="I11894" i="33" a="1"/>
  <c r="I11894" i="33" s="1"/>
  <c r="I11893" i="33" a="1"/>
  <c r="I11893" i="33" s="1"/>
  <c r="I11892" i="33" a="1"/>
  <c r="I11892" i="33" s="1"/>
  <c r="I11891" i="33" a="1"/>
  <c r="I11891" i="33" s="1"/>
  <c r="I11890" i="33" a="1"/>
  <c r="I11890" i="33" s="1"/>
  <c r="I11889" i="33" a="1"/>
  <c r="I11889" i="33" s="1"/>
  <c r="I11888" i="33" a="1"/>
  <c r="I11888" i="33" s="1"/>
  <c r="I11887" i="33" a="1"/>
  <c r="I11887" i="33" s="1"/>
  <c r="I11886" i="33" a="1"/>
  <c r="I11886" i="33" s="1"/>
  <c r="I11885" i="33" a="1"/>
  <c r="I11885" i="33" s="1"/>
  <c r="I11884" i="33" a="1"/>
  <c r="I11884" i="33" s="1"/>
  <c r="I11883" i="33" a="1"/>
  <c r="I11883" i="33" s="1"/>
  <c r="I11882" i="33" a="1"/>
  <c r="I11882" i="33" s="1"/>
  <c r="I11881" i="33" a="1"/>
  <c r="I11881" i="33" s="1"/>
  <c r="I11880" i="33" a="1"/>
  <c r="I11880" i="33" s="1"/>
  <c r="I11879" i="33" a="1"/>
  <c r="I11879" i="33" s="1"/>
  <c r="I11878" i="33" a="1"/>
  <c r="I11878" i="33" s="1"/>
  <c r="I11877" i="33" a="1"/>
  <c r="I11877" i="33" s="1"/>
  <c r="I11876" i="33" a="1"/>
  <c r="I11876" i="33" s="1"/>
  <c r="I11875" i="33" a="1"/>
  <c r="I11875" i="33" s="1"/>
  <c r="I11874" i="33" a="1"/>
  <c r="I11874" i="33" s="1"/>
  <c r="I11873" i="33" a="1"/>
  <c r="I11873" i="33" s="1"/>
  <c r="I11872" i="33" a="1"/>
  <c r="I11872" i="33" s="1"/>
  <c r="I11871" i="33" a="1"/>
  <c r="I11871" i="33" s="1"/>
  <c r="I11870" i="33" a="1"/>
  <c r="I11870" i="33" s="1"/>
  <c r="I11869" i="33" a="1"/>
  <c r="I11869" i="33" s="1"/>
  <c r="I11868" i="33" a="1"/>
  <c r="I11868" i="33" s="1"/>
  <c r="I11867" i="33" a="1"/>
  <c r="I11867" i="33" s="1"/>
  <c r="I11866" i="33" a="1"/>
  <c r="I11866" i="33" s="1"/>
  <c r="I11865" i="33" a="1"/>
  <c r="I11865" i="33" s="1"/>
  <c r="I11864" i="33" a="1"/>
  <c r="I11864" i="33" s="1"/>
  <c r="I11863" i="33" a="1"/>
  <c r="I11863" i="33" s="1"/>
  <c r="I11862" i="33" a="1"/>
  <c r="I11862" i="33" s="1"/>
  <c r="I11861" i="33" a="1"/>
  <c r="I11861" i="33" s="1"/>
  <c r="I11860" i="33" a="1"/>
  <c r="I11860" i="33" s="1"/>
  <c r="I11859" i="33" a="1"/>
  <c r="I11859" i="33" s="1"/>
  <c r="I11858" i="33" a="1"/>
  <c r="I11858" i="33" s="1"/>
  <c r="I11857" i="33" a="1"/>
  <c r="I11857" i="33" s="1"/>
  <c r="I11856" i="33" a="1"/>
  <c r="I11856" i="33" s="1"/>
  <c r="I11855" i="33" a="1"/>
  <c r="I11855" i="33" s="1"/>
  <c r="I11854" i="33" a="1"/>
  <c r="I11854" i="33" s="1"/>
  <c r="I11853" i="33" a="1"/>
  <c r="I11853" i="33" s="1"/>
  <c r="I11852" i="33" a="1"/>
  <c r="I11852" i="33" s="1"/>
  <c r="I11851" i="33" a="1"/>
  <c r="I11851" i="33" s="1"/>
  <c r="I11850" i="33" a="1"/>
  <c r="I11850" i="33" s="1"/>
  <c r="I11849" i="33" a="1"/>
  <c r="I11849" i="33" s="1"/>
  <c r="I11848" i="33" a="1"/>
  <c r="I11848" i="33" s="1"/>
  <c r="I11847" i="33" a="1"/>
  <c r="I11847" i="33" s="1"/>
  <c r="I11846" i="33" a="1"/>
  <c r="I11846" i="33" s="1"/>
  <c r="I11845" i="33" a="1"/>
  <c r="I11845" i="33" s="1"/>
  <c r="I11844" i="33" a="1"/>
  <c r="I11844" i="33" s="1"/>
  <c r="I11843" i="33" a="1"/>
  <c r="I11843" i="33" s="1"/>
  <c r="I11842" i="33" a="1"/>
  <c r="I11842" i="33" s="1"/>
  <c r="I11841" i="33" a="1"/>
  <c r="I11841" i="33" s="1"/>
  <c r="I11840" i="33" a="1"/>
  <c r="I11840" i="33" s="1"/>
  <c r="I11839" i="33" a="1"/>
  <c r="I11839" i="33" s="1"/>
  <c r="I11838" i="33" a="1"/>
  <c r="I11838" i="33" s="1"/>
  <c r="I11837" i="33" a="1"/>
  <c r="I11837" i="33" s="1"/>
  <c r="I11836" i="33" a="1"/>
  <c r="I11836" i="33" s="1"/>
  <c r="I11835" i="33" a="1"/>
  <c r="I11835" i="33" s="1"/>
  <c r="I11834" i="33" a="1"/>
  <c r="I11834" i="33" s="1"/>
  <c r="I11833" i="33" a="1"/>
  <c r="I11833" i="33" s="1"/>
  <c r="I11832" i="33" a="1"/>
  <c r="I11832" i="33" s="1"/>
  <c r="I11831" i="33" a="1"/>
  <c r="I11831" i="33" s="1"/>
  <c r="I11830" i="33" a="1"/>
  <c r="I11830" i="33" s="1"/>
  <c r="I11829" i="33" a="1"/>
  <c r="I11829" i="33" s="1"/>
  <c r="I11828" i="33" a="1"/>
  <c r="I11828" i="33" s="1"/>
  <c r="I11827" i="33" a="1"/>
  <c r="I11827" i="33" s="1"/>
  <c r="I11826" i="33" a="1"/>
  <c r="I11826" i="33" s="1"/>
  <c r="I11825" i="33" a="1"/>
  <c r="I11825" i="33" s="1"/>
  <c r="I11824" i="33" a="1"/>
  <c r="I11824" i="33" s="1"/>
  <c r="I11823" i="33" a="1"/>
  <c r="I11823" i="33" s="1"/>
  <c r="I11822" i="33" a="1"/>
  <c r="I11822" i="33" s="1"/>
  <c r="I11821" i="33" a="1"/>
  <c r="I11821" i="33" s="1"/>
  <c r="I11820" i="33" a="1"/>
  <c r="I11820" i="33" s="1"/>
  <c r="I11819" i="33" a="1"/>
  <c r="I11819" i="33" s="1"/>
  <c r="I11818" i="33" a="1"/>
  <c r="I11818" i="33" s="1"/>
  <c r="I11817" i="33" a="1"/>
  <c r="I11817" i="33" s="1"/>
  <c r="I11816" i="33" a="1"/>
  <c r="I11816" i="33" s="1"/>
  <c r="I11815" i="33" a="1"/>
  <c r="I11815" i="33" s="1"/>
  <c r="I11814" i="33" a="1"/>
  <c r="I11814" i="33" s="1"/>
  <c r="I11813" i="33" a="1"/>
  <c r="I11813" i="33" s="1"/>
  <c r="I11812" i="33" a="1"/>
  <c r="I11812" i="33" s="1"/>
  <c r="I11811" i="33" a="1"/>
  <c r="I11811" i="33" s="1"/>
  <c r="I11810" i="33" a="1"/>
  <c r="I11810" i="33" s="1"/>
  <c r="I11809" i="33" a="1"/>
  <c r="I11809" i="33" s="1"/>
  <c r="I11808" i="33" a="1"/>
  <c r="I11808" i="33" s="1"/>
  <c r="I11807" i="33" a="1"/>
  <c r="I11807" i="33" s="1"/>
  <c r="I11806" i="33" a="1"/>
  <c r="I11806" i="33" s="1"/>
  <c r="I11805" i="33" a="1"/>
  <c r="I11805" i="33" s="1"/>
  <c r="I11804" i="33" a="1"/>
  <c r="I11804" i="33" s="1"/>
  <c r="I11803" i="33" a="1"/>
  <c r="I11803" i="33" s="1"/>
  <c r="I11802" i="33" a="1"/>
  <c r="I11802" i="33" s="1"/>
  <c r="I11801" i="33" a="1"/>
  <c r="I11801" i="33" s="1"/>
  <c r="I11800" i="33" a="1"/>
  <c r="I11800" i="33" s="1"/>
  <c r="I11799" i="33" a="1"/>
  <c r="I11799" i="33" s="1"/>
  <c r="I11798" i="33" a="1"/>
  <c r="I11798" i="33" s="1"/>
  <c r="I11797" i="33" a="1"/>
  <c r="I11797" i="33" s="1"/>
  <c r="I11796" i="33" a="1"/>
  <c r="I11796" i="33" s="1"/>
  <c r="I11795" i="33" a="1"/>
  <c r="I11795" i="33" s="1"/>
  <c r="I11794" i="33" a="1"/>
  <c r="I11794" i="33" s="1"/>
  <c r="I11793" i="33" a="1"/>
  <c r="I11793" i="33" s="1"/>
  <c r="I11792" i="33" a="1"/>
  <c r="I11792" i="33" s="1"/>
  <c r="I11791" i="33" a="1"/>
  <c r="I11791" i="33" s="1"/>
  <c r="I11790" i="33" a="1"/>
  <c r="I11790" i="33" s="1"/>
  <c r="I11789" i="33" a="1"/>
  <c r="I11789" i="33" s="1"/>
  <c r="I11788" i="33" a="1"/>
  <c r="I11788" i="33" s="1"/>
  <c r="I11787" i="33" a="1"/>
  <c r="I11787" i="33" s="1"/>
  <c r="I11786" i="33" a="1"/>
  <c r="I11786" i="33" s="1"/>
  <c r="I11785" i="33" a="1"/>
  <c r="I11785" i="33" s="1"/>
  <c r="I11784" i="33" a="1"/>
  <c r="I11784" i="33" s="1"/>
  <c r="I11783" i="33" a="1"/>
  <c r="I11783" i="33" s="1"/>
  <c r="I11782" i="33" a="1"/>
  <c r="I11782" i="33" s="1"/>
  <c r="I11781" i="33" a="1"/>
  <c r="I11781" i="33" s="1"/>
  <c r="I11780" i="33" a="1"/>
  <c r="I11780" i="33" s="1"/>
  <c r="I11779" i="33" a="1"/>
  <c r="I11779" i="33" s="1"/>
  <c r="I11778" i="33" a="1"/>
  <c r="I11778" i="33" s="1"/>
  <c r="I11777" i="33" a="1"/>
  <c r="I11777" i="33" s="1"/>
  <c r="I11776" i="33" a="1"/>
  <c r="I11776" i="33" s="1"/>
  <c r="I11775" i="33" a="1"/>
  <c r="I11775" i="33" s="1"/>
  <c r="I11774" i="33" a="1"/>
  <c r="I11774" i="33" s="1"/>
  <c r="I11773" i="33" a="1"/>
  <c r="I11773" i="33" s="1"/>
  <c r="I11772" i="33" a="1"/>
  <c r="I11772" i="33" s="1"/>
  <c r="I11771" i="33" a="1"/>
  <c r="I11771" i="33" s="1"/>
  <c r="I11770" i="33" a="1"/>
  <c r="I11770" i="33" s="1"/>
  <c r="I11769" i="33" a="1"/>
  <c r="I11769" i="33" s="1"/>
  <c r="I11768" i="33" a="1"/>
  <c r="I11768" i="33" s="1"/>
  <c r="I11767" i="33" a="1"/>
  <c r="I11767" i="33" s="1"/>
  <c r="I11766" i="33" a="1"/>
  <c r="I11766" i="33" s="1"/>
  <c r="I11765" i="33" a="1"/>
  <c r="I11765" i="33" s="1"/>
  <c r="I11764" i="33" a="1"/>
  <c r="I11764" i="33" s="1"/>
  <c r="I11763" i="33" a="1"/>
  <c r="I11763" i="33" s="1"/>
  <c r="I11762" i="33" a="1"/>
  <c r="I11762" i="33" s="1"/>
  <c r="I11761" i="33" a="1"/>
  <c r="I11761" i="33" s="1"/>
  <c r="I11760" i="33" a="1"/>
  <c r="I11760" i="33" s="1"/>
  <c r="I11759" i="33" a="1"/>
  <c r="I11759" i="33" s="1"/>
  <c r="I11758" i="33" a="1"/>
  <c r="I11758" i="33" s="1"/>
  <c r="I11757" i="33" a="1"/>
  <c r="I11757" i="33" s="1"/>
  <c r="I11756" i="33" a="1"/>
  <c r="I11756" i="33" s="1"/>
  <c r="I11755" i="33" a="1"/>
  <c r="I11755" i="33" s="1"/>
  <c r="I11754" i="33" a="1"/>
  <c r="I11754" i="33" s="1"/>
  <c r="I11753" i="33" a="1"/>
  <c r="I11753" i="33" s="1"/>
  <c r="I11752" i="33" a="1"/>
  <c r="I11752" i="33" s="1"/>
  <c r="I11751" i="33" a="1"/>
  <c r="I11751" i="33" s="1"/>
  <c r="I11750" i="33" a="1"/>
  <c r="I11750" i="33" s="1"/>
  <c r="I11749" i="33" a="1"/>
  <c r="I11749" i="33" s="1"/>
  <c r="I11748" i="33" a="1"/>
  <c r="I11748" i="33" s="1"/>
  <c r="I11747" i="33" a="1"/>
  <c r="I11747" i="33" s="1"/>
  <c r="I11746" i="33" a="1"/>
  <c r="I11746" i="33" s="1"/>
  <c r="I11745" i="33" a="1"/>
  <c r="I11745" i="33" s="1"/>
  <c r="I11744" i="33" a="1"/>
  <c r="I11744" i="33" s="1"/>
  <c r="I11743" i="33" a="1"/>
  <c r="I11743" i="33" s="1"/>
  <c r="I11742" i="33" a="1"/>
  <c r="I11742" i="33" s="1"/>
  <c r="I11741" i="33" a="1"/>
  <c r="I11741" i="33" s="1"/>
  <c r="I11740" i="33" a="1"/>
  <c r="I11740" i="33" s="1"/>
  <c r="I11739" i="33" a="1"/>
  <c r="I11739" i="33" s="1"/>
  <c r="I11738" i="33" a="1"/>
  <c r="I11738" i="33" s="1"/>
  <c r="I11737" i="33" a="1"/>
  <c r="I11737" i="33" s="1"/>
  <c r="I11736" i="33" a="1"/>
  <c r="I11736" i="33" s="1"/>
  <c r="I11735" i="33" a="1"/>
  <c r="I11735" i="33" s="1"/>
  <c r="I11734" i="33" a="1"/>
  <c r="I11734" i="33" s="1"/>
  <c r="I11733" i="33" a="1"/>
  <c r="I11733" i="33" s="1"/>
  <c r="I11732" i="33" a="1"/>
  <c r="I11732" i="33" s="1"/>
  <c r="I11731" i="33" a="1"/>
  <c r="I11731" i="33" s="1"/>
  <c r="I11730" i="33" a="1"/>
  <c r="I11730" i="33" s="1"/>
  <c r="I11729" i="33" a="1"/>
  <c r="I11729" i="33" s="1"/>
  <c r="I11728" i="33" a="1"/>
  <c r="I11728" i="33" s="1"/>
  <c r="I11727" i="33" a="1"/>
  <c r="I11727" i="33" s="1"/>
  <c r="I11726" i="33" a="1"/>
  <c r="I11726" i="33" s="1"/>
  <c r="I11725" i="33" a="1"/>
  <c r="I11725" i="33" s="1"/>
  <c r="I11724" i="33" a="1"/>
  <c r="I11724" i="33" s="1"/>
  <c r="I11723" i="33" a="1"/>
  <c r="I11723" i="33" s="1"/>
  <c r="I11722" i="33" a="1"/>
  <c r="I11722" i="33" s="1"/>
  <c r="I11721" i="33" a="1"/>
  <c r="I11721" i="33" s="1"/>
  <c r="I11720" i="33" a="1"/>
  <c r="I11720" i="33" s="1"/>
  <c r="I11719" i="33" a="1"/>
  <c r="I11719" i="33" s="1"/>
  <c r="I11718" i="33" a="1"/>
  <c r="I11718" i="33" s="1"/>
  <c r="I11717" i="33" a="1"/>
  <c r="I11717" i="33" s="1"/>
  <c r="I11716" i="33" a="1"/>
  <c r="I11716" i="33" s="1"/>
  <c r="I11715" i="33" a="1"/>
  <c r="I11715" i="33" s="1"/>
  <c r="I11714" i="33" a="1"/>
  <c r="I11714" i="33" s="1"/>
  <c r="I11713" i="33" a="1"/>
  <c r="I11713" i="33" s="1"/>
  <c r="I11712" i="33" a="1"/>
  <c r="I11712" i="33" s="1"/>
  <c r="I11711" i="33" a="1"/>
  <c r="I11711" i="33" s="1"/>
  <c r="I11710" i="33" a="1"/>
  <c r="I11710" i="33" s="1"/>
  <c r="I11709" i="33" a="1"/>
  <c r="I11709" i="33" s="1"/>
  <c r="I11708" i="33" a="1"/>
  <c r="I11708" i="33" s="1"/>
  <c r="I11707" i="33" a="1"/>
  <c r="I11707" i="33" s="1"/>
  <c r="I11706" i="33" a="1"/>
  <c r="I11706" i="33" s="1"/>
  <c r="I11705" i="33" a="1"/>
  <c r="I11705" i="33" s="1"/>
  <c r="I11704" i="33" a="1"/>
  <c r="I11704" i="33" s="1"/>
  <c r="I11703" i="33" a="1"/>
  <c r="I11703" i="33" s="1"/>
  <c r="I11702" i="33" a="1"/>
  <c r="I11702" i="33" s="1"/>
  <c r="I11701" i="33" a="1"/>
  <c r="I11701" i="33" s="1"/>
  <c r="I11700" i="33" a="1"/>
  <c r="I11700" i="33" s="1"/>
  <c r="I11699" i="33" a="1"/>
  <c r="I11699" i="33" s="1"/>
  <c r="I11698" i="33" a="1"/>
  <c r="I11698" i="33" s="1"/>
  <c r="I11697" i="33" a="1"/>
  <c r="I11697" i="33" s="1"/>
  <c r="I11696" i="33" a="1"/>
  <c r="I11696" i="33" s="1"/>
  <c r="I11695" i="33" a="1"/>
  <c r="I11695" i="33" s="1"/>
  <c r="I11694" i="33" a="1"/>
  <c r="I11694" i="33" s="1"/>
  <c r="I11693" i="33" a="1"/>
  <c r="I11693" i="33" s="1"/>
  <c r="I11692" i="33" a="1"/>
  <c r="I11692" i="33" s="1"/>
  <c r="I11691" i="33" a="1"/>
  <c r="I11691" i="33" s="1"/>
  <c r="I11690" i="33" a="1"/>
  <c r="I11690" i="33" s="1"/>
  <c r="I11689" i="33" a="1"/>
  <c r="I11689" i="33" s="1"/>
  <c r="I11688" i="33" a="1"/>
  <c r="I11688" i="33" s="1"/>
  <c r="I11687" i="33" a="1"/>
  <c r="I11687" i="33" s="1"/>
  <c r="I11686" i="33" a="1"/>
  <c r="I11686" i="33" s="1"/>
  <c r="I11685" i="33" a="1"/>
  <c r="I11685" i="33" s="1"/>
  <c r="I11684" i="33" a="1"/>
  <c r="I11684" i="33" s="1"/>
  <c r="I11683" i="33" a="1"/>
  <c r="I11683" i="33" s="1"/>
  <c r="I11682" i="33" a="1"/>
  <c r="I11682" i="33" s="1"/>
  <c r="I11681" i="33" a="1"/>
  <c r="I11681" i="33" s="1"/>
  <c r="I11680" i="33" a="1"/>
  <c r="I11680" i="33" s="1"/>
  <c r="I11679" i="33" a="1"/>
  <c r="I11679" i="33" s="1"/>
  <c r="I11678" i="33" a="1"/>
  <c r="I11678" i="33" s="1"/>
  <c r="I11677" i="33" a="1"/>
  <c r="I11677" i="33" s="1"/>
  <c r="I11676" i="33" a="1"/>
  <c r="I11676" i="33" s="1"/>
  <c r="I11675" i="33" a="1"/>
  <c r="I11675" i="33" s="1"/>
  <c r="I11674" i="33" a="1"/>
  <c r="I11674" i="33" s="1"/>
  <c r="I11673" i="33" a="1"/>
  <c r="I11673" i="33" s="1"/>
  <c r="I11672" i="33" a="1"/>
  <c r="I11672" i="33" s="1"/>
  <c r="I11671" i="33" a="1"/>
  <c r="I11671" i="33" s="1"/>
  <c r="I11670" i="33" a="1"/>
  <c r="I11670" i="33" s="1"/>
  <c r="I11669" i="33" a="1"/>
  <c r="I11669" i="33" s="1"/>
  <c r="I11668" i="33" a="1"/>
  <c r="I11668" i="33" s="1"/>
  <c r="I11667" i="33" a="1"/>
  <c r="I11667" i="33" s="1"/>
  <c r="I11666" i="33" a="1"/>
  <c r="I11666" i="33" s="1"/>
  <c r="I11665" i="33" a="1"/>
  <c r="I11665" i="33" s="1"/>
  <c r="I11664" i="33" a="1"/>
  <c r="I11664" i="33" s="1"/>
  <c r="I11663" i="33" a="1"/>
  <c r="I11663" i="33" s="1"/>
  <c r="I11662" i="33" a="1"/>
  <c r="I11662" i="33" s="1"/>
  <c r="I11661" i="33" a="1"/>
  <c r="I11661" i="33" s="1"/>
  <c r="I11660" i="33" a="1"/>
  <c r="I11660" i="33" s="1"/>
  <c r="I11659" i="33" a="1"/>
  <c r="I11659" i="33" s="1"/>
  <c r="I11658" i="33" a="1"/>
  <c r="I11658" i="33" s="1"/>
  <c r="I11657" i="33" a="1"/>
  <c r="I11657" i="33" s="1"/>
  <c r="I11656" i="33" a="1"/>
  <c r="I11656" i="33" s="1"/>
  <c r="I11655" i="33" a="1"/>
  <c r="I11655" i="33" s="1"/>
  <c r="I11654" i="33" a="1"/>
  <c r="I11654" i="33" s="1"/>
  <c r="I11653" i="33" a="1"/>
  <c r="I11653" i="33" s="1"/>
  <c r="I11652" i="33" a="1"/>
  <c r="I11652" i="33" s="1"/>
  <c r="I11651" i="33" a="1"/>
  <c r="I11651" i="33" s="1"/>
  <c r="I11650" i="33" a="1"/>
  <c r="I11650" i="33" s="1"/>
  <c r="I11649" i="33" a="1"/>
  <c r="I11649" i="33" s="1"/>
  <c r="I11648" i="33" a="1"/>
  <c r="I11648" i="33" s="1"/>
  <c r="I11647" i="33" a="1"/>
  <c r="I11647" i="33" s="1"/>
  <c r="I11646" i="33" a="1"/>
  <c r="I11646" i="33" s="1"/>
  <c r="I11645" i="33" a="1"/>
  <c r="I11645" i="33" s="1"/>
  <c r="I11644" i="33" a="1"/>
  <c r="I11644" i="33" s="1"/>
  <c r="I11643" i="33" a="1"/>
  <c r="I11643" i="33" s="1"/>
  <c r="I11642" i="33" a="1"/>
  <c r="I11642" i="33" s="1"/>
  <c r="I11641" i="33" a="1"/>
  <c r="I11641" i="33" s="1"/>
  <c r="I11640" i="33" a="1"/>
  <c r="I11640" i="33" s="1"/>
  <c r="I11639" i="33" a="1"/>
  <c r="I11639" i="33" s="1"/>
  <c r="I11638" i="33" a="1"/>
  <c r="I11638" i="33" s="1"/>
  <c r="I11637" i="33" a="1"/>
  <c r="I11637" i="33" s="1"/>
  <c r="I11636" i="33" a="1"/>
  <c r="I11636" i="33" s="1"/>
  <c r="I11635" i="33" a="1"/>
  <c r="I11635" i="33" s="1"/>
  <c r="I11634" i="33" a="1"/>
  <c r="I11634" i="33" s="1"/>
  <c r="I11633" i="33" a="1"/>
  <c r="I11633" i="33" s="1"/>
  <c r="I11632" i="33" a="1"/>
  <c r="I11632" i="33" s="1"/>
  <c r="I11631" i="33" a="1"/>
  <c r="I11631" i="33" s="1"/>
  <c r="I11630" i="33" a="1"/>
  <c r="I11630" i="33" s="1"/>
  <c r="I11629" i="33" a="1"/>
  <c r="I11629" i="33" s="1"/>
  <c r="I11628" i="33" a="1"/>
  <c r="I11628" i="33" s="1"/>
  <c r="I11627" i="33" a="1"/>
  <c r="I11627" i="33" s="1"/>
  <c r="I11626" i="33" a="1"/>
  <c r="I11626" i="33" s="1"/>
  <c r="I11625" i="33" a="1"/>
  <c r="I11625" i="33" s="1"/>
  <c r="I11624" i="33" a="1"/>
  <c r="I11624" i="33" s="1"/>
  <c r="I11623" i="33" a="1"/>
  <c r="I11623" i="33" s="1"/>
  <c r="I11622" i="33" a="1"/>
  <c r="I11622" i="33" s="1"/>
  <c r="I11621" i="33" a="1"/>
  <c r="I11621" i="33" s="1"/>
  <c r="I11620" i="33" a="1"/>
  <c r="I11620" i="33" s="1"/>
  <c r="I11619" i="33" a="1"/>
  <c r="I11619" i="33" s="1"/>
  <c r="I11618" i="33" a="1"/>
  <c r="I11618" i="33" s="1"/>
  <c r="I11617" i="33" a="1"/>
  <c r="I11617" i="33" s="1"/>
  <c r="I11616" i="33" a="1"/>
  <c r="I11616" i="33" s="1"/>
  <c r="I11615" i="33" a="1"/>
  <c r="I11615" i="33" s="1"/>
  <c r="I11614" i="33" a="1"/>
  <c r="I11614" i="33" s="1"/>
  <c r="I11613" i="33" a="1"/>
  <c r="I11613" i="33" s="1"/>
  <c r="I11612" i="33" a="1"/>
  <c r="I11612" i="33" s="1"/>
  <c r="I11611" i="33" a="1"/>
  <c r="I11611" i="33" s="1"/>
  <c r="I11610" i="33" a="1"/>
  <c r="I11610" i="33" s="1"/>
  <c r="I11609" i="33" a="1"/>
  <c r="I11609" i="33" s="1"/>
  <c r="I11608" i="33" a="1"/>
  <c r="I11608" i="33" s="1"/>
  <c r="I11607" i="33" a="1"/>
  <c r="I11607" i="33" s="1"/>
  <c r="I11606" i="33" a="1"/>
  <c r="I11606" i="33" s="1"/>
  <c r="I11605" i="33" a="1"/>
  <c r="I11605" i="33" s="1"/>
  <c r="I11604" i="33" a="1"/>
  <c r="I11604" i="33" s="1"/>
  <c r="I11603" i="33" a="1"/>
  <c r="I11603" i="33" s="1"/>
  <c r="I11602" i="33" a="1"/>
  <c r="I11602" i="33" s="1"/>
  <c r="I11601" i="33" a="1"/>
  <c r="I11601" i="33" s="1"/>
  <c r="I11600" i="33" a="1"/>
  <c r="I11600" i="33" s="1"/>
  <c r="I11599" i="33" a="1"/>
  <c r="I11599" i="33" s="1"/>
  <c r="I11598" i="33" a="1"/>
  <c r="I11598" i="33" s="1"/>
  <c r="I11597" i="33" a="1"/>
  <c r="I11597" i="33" s="1"/>
  <c r="I11596" i="33" a="1"/>
  <c r="I11596" i="33" s="1"/>
  <c r="I11595" i="33" a="1"/>
  <c r="I11595" i="33" s="1"/>
  <c r="I11594" i="33" a="1"/>
  <c r="I11594" i="33" s="1"/>
  <c r="I11593" i="33" a="1"/>
  <c r="I11593" i="33" s="1"/>
  <c r="I11592" i="33" a="1"/>
  <c r="I11592" i="33" s="1"/>
  <c r="I11591" i="33" a="1"/>
  <c r="I11591" i="33" s="1"/>
  <c r="I11590" i="33" a="1"/>
  <c r="I11590" i="33" s="1"/>
  <c r="I11589" i="33" a="1"/>
  <c r="I11589" i="33" s="1"/>
  <c r="I11588" i="33" a="1"/>
  <c r="I11588" i="33" s="1"/>
  <c r="I11587" i="33" a="1"/>
  <c r="I11587" i="33" s="1"/>
  <c r="I11586" i="33" a="1"/>
  <c r="I11586" i="33" s="1"/>
  <c r="I11585" i="33" a="1"/>
  <c r="I11585" i="33" s="1"/>
  <c r="I11584" i="33" a="1"/>
  <c r="I11584" i="33" s="1"/>
  <c r="I11583" i="33" a="1"/>
  <c r="I11583" i="33" s="1"/>
  <c r="I11582" i="33" a="1"/>
  <c r="I11582" i="33" s="1"/>
  <c r="I11581" i="33" a="1"/>
  <c r="I11581" i="33" s="1"/>
  <c r="I11580" i="33" a="1"/>
  <c r="I11580" i="33" s="1"/>
  <c r="I11579" i="33" a="1"/>
  <c r="I11579" i="33" s="1"/>
  <c r="I11578" i="33" a="1"/>
  <c r="I11578" i="33" s="1"/>
  <c r="I11577" i="33" a="1"/>
  <c r="I11577" i="33" s="1"/>
  <c r="I11576" i="33" a="1"/>
  <c r="I11576" i="33" s="1"/>
  <c r="I11575" i="33" a="1"/>
  <c r="I11575" i="33" s="1"/>
  <c r="I11574" i="33" a="1"/>
  <c r="I11574" i="33" s="1"/>
  <c r="I11573" i="33" a="1"/>
  <c r="I11573" i="33" s="1"/>
  <c r="I11572" i="33" a="1"/>
  <c r="I11572" i="33" s="1"/>
  <c r="I11571" i="33" a="1"/>
  <c r="I11571" i="33" s="1"/>
  <c r="I11570" i="33" a="1"/>
  <c r="I11570" i="33" s="1"/>
  <c r="I11569" i="33" a="1"/>
  <c r="I11569" i="33" s="1"/>
  <c r="I11568" i="33" a="1"/>
  <c r="I11568" i="33" s="1"/>
  <c r="I11567" i="33" a="1"/>
  <c r="I11567" i="33" s="1"/>
  <c r="I11566" i="33" a="1"/>
  <c r="I11566" i="33" s="1"/>
  <c r="I11565" i="33" a="1"/>
  <c r="I11565" i="33" s="1"/>
  <c r="I11564" i="33" a="1"/>
  <c r="I11564" i="33" s="1"/>
  <c r="I11563" i="33" a="1"/>
  <c r="I11563" i="33" s="1"/>
  <c r="I11562" i="33" a="1"/>
  <c r="I11562" i="33" s="1"/>
  <c r="I11561" i="33" a="1"/>
  <c r="I11561" i="33" s="1"/>
  <c r="I11560" i="33" a="1"/>
  <c r="I11560" i="33" s="1"/>
  <c r="I11559" i="33" a="1"/>
  <c r="I11559" i="33" s="1"/>
  <c r="I11558" i="33" a="1"/>
  <c r="I11558" i="33" s="1"/>
  <c r="I11557" i="33" a="1"/>
  <c r="I11557" i="33" s="1"/>
  <c r="I11556" i="33" a="1"/>
  <c r="I11556" i="33" s="1"/>
  <c r="I11555" i="33" a="1"/>
  <c r="I11555" i="33" s="1"/>
  <c r="I11554" i="33" a="1"/>
  <c r="I11554" i="33" s="1"/>
  <c r="I11553" i="33" a="1"/>
  <c r="I11553" i="33" s="1"/>
  <c r="I11552" i="33" a="1"/>
  <c r="I11552" i="33" s="1"/>
  <c r="I11551" i="33" a="1"/>
  <c r="I11551" i="33" s="1"/>
  <c r="I11550" i="33" a="1"/>
  <c r="I11550" i="33" s="1"/>
  <c r="I11549" i="33" a="1"/>
  <c r="I11549" i="33" s="1"/>
  <c r="I11548" i="33" a="1"/>
  <c r="I11548" i="33" s="1"/>
  <c r="I11547" i="33" a="1"/>
  <c r="I11547" i="33" s="1"/>
  <c r="I11546" i="33" a="1"/>
  <c r="I11546" i="33" s="1"/>
  <c r="I11545" i="33" a="1"/>
  <c r="I11545" i="33" s="1"/>
  <c r="I11544" i="33" a="1"/>
  <c r="I11544" i="33" s="1"/>
  <c r="I11543" i="33" a="1"/>
  <c r="I11543" i="33" s="1"/>
  <c r="I11542" i="33" a="1"/>
  <c r="I11542" i="33" s="1"/>
  <c r="I11541" i="33" a="1"/>
  <c r="I11541" i="33" s="1"/>
  <c r="I11540" i="33" a="1"/>
  <c r="I11540" i="33" s="1"/>
  <c r="I11539" i="33" a="1"/>
  <c r="I11539" i="33" s="1"/>
  <c r="I11538" i="33" a="1"/>
  <c r="I11538" i="33" s="1"/>
  <c r="I11537" i="33" a="1"/>
  <c r="I11537" i="33" s="1"/>
  <c r="I11536" i="33" a="1"/>
  <c r="I11536" i="33" s="1"/>
  <c r="I11535" i="33" a="1"/>
  <c r="I11535" i="33" s="1"/>
  <c r="I11534" i="33" a="1"/>
  <c r="I11534" i="33" s="1"/>
  <c r="I11533" i="33" a="1"/>
  <c r="I11533" i="33" s="1"/>
  <c r="I11532" i="33" a="1"/>
  <c r="I11532" i="33" s="1"/>
  <c r="I11531" i="33" a="1"/>
  <c r="I11531" i="33" s="1"/>
  <c r="I11530" i="33" a="1"/>
  <c r="I11530" i="33" s="1"/>
  <c r="I11529" i="33" a="1"/>
  <c r="I11529" i="33" s="1"/>
  <c r="I11528" i="33" a="1"/>
  <c r="I11528" i="33" s="1"/>
  <c r="I11527" i="33" a="1"/>
  <c r="I11527" i="33" s="1"/>
  <c r="I11526" i="33" a="1"/>
  <c r="I11526" i="33" s="1"/>
  <c r="I11525" i="33" a="1"/>
  <c r="I11525" i="33" s="1"/>
  <c r="I11524" i="33" a="1"/>
  <c r="I11524" i="33" s="1"/>
  <c r="I11523" i="33" a="1"/>
  <c r="I11523" i="33" s="1"/>
  <c r="I11522" i="33" a="1"/>
  <c r="I11522" i="33" s="1"/>
  <c r="I11521" i="33" a="1"/>
  <c r="I11521" i="33" s="1"/>
  <c r="I11520" i="33" a="1"/>
  <c r="I11520" i="33" s="1"/>
  <c r="I11519" i="33" a="1"/>
  <c r="I11519" i="33" s="1"/>
  <c r="I11518" i="33" a="1"/>
  <c r="I11518" i="33" s="1"/>
  <c r="I11517" i="33" a="1"/>
  <c r="I11517" i="33" s="1"/>
  <c r="I11516" i="33" a="1"/>
  <c r="I11516" i="33" s="1"/>
  <c r="I11515" i="33" a="1"/>
  <c r="I11515" i="33" s="1"/>
  <c r="I11514" i="33" a="1"/>
  <c r="I11514" i="33" s="1"/>
  <c r="I11513" i="33" a="1"/>
  <c r="I11513" i="33" s="1"/>
  <c r="I11512" i="33" a="1"/>
  <c r="I11512" i="33" s="1"/>
  <c r="I11511" i="33" a="1"/>
  <c r="I11511" i="33" s="1"/>
  <c r="I11510" i="33" a="1"/>
  <c r="I11510" i="33" s="1"/>
  <c r="I11509" i="33" a="1"/>
  <c r="I11509" i="33" s="1"/>
  <c r="I11508" i="33" a="1"/>
  <c r="I11508" i="33" s="1"/>
  <c r="I11507" i="33" a="1"/>
  <c r="I11507" i="33" s="1"/>
  <c r="I11506" i="33" a="1"/>
  <c r="I11506" i="33" s="1"/>
  <c r="I11505" i="33" a="1"/>
  <c r="I11505" i="33" s="1"/>
  <c r="I11504" i="33" a="1"/>
  <c r="I11504" i="33" s="1"/>
  <c r="I11503" i="33" a="1"/>
  <c r="I11503" i="33" s="1"/>
  <c r="I11502" i="33" a="1"/>
  <c r="I11502" i="33" s="1"/>
  <c r="I11501" i="33" a="1"/>
  <c r="I11501" i="33" s="1"/>
  <c r="I11500" i="33" a="1"/>
  <c r="I11500" i="33" s="1"/>
  <c r="I11499" i="33" a="1"/>
  <c r="I11499" i="33" s="1"/>
  <c r="I11498" i="33" a="1"/>
  <c r="I11498" i="33" s="1"/>
  <c r="I11497" i="33" a="1"/>
  <c r="I11497" i="33" s="1"/>
  <c r="I11496" i="33" a="1"/>
  <c r="I11496" i="33" s="1"/>
  <c r="I11495" i="33" a="1"/>
  <c r="I11495" i="33" s="1"/>
  <c r="I11494" i="33" a="1"/>
  <c r="I11494" i="33" s="1"/>
  <c r="I11493" i="33" a="1"/>
  <c r="I11493" i="33" s="1"/>
  <c r="I11492" i="33" a="1"/>
  <c r="I11492" i="33" s="1"/>
  <c r="I11491" i="33" a="1"/>
  <c r="I11491" i="33" s="1"/>
  <c r="I11490" i="33" a="1"/>
  <c r="I11490" i="33" s="1"/>
  <c r="I11489" i="33" a="1"/>
  <c r="I11489" i="33" s="1"/>
  <c r="I11488" i="33" a="1"/>
  <c r="I11488" i="33" s="1"/>
  <c r="I11487" i="33" a="1"/>
  <c r="I11487" i="33" s="1"/>
  <c r="I11486" i="33" a="1"/>
  <c r="I11486" i="33" s="1"/>
  <c r="I11485" i="33" a="1"/>
  <c r="I11485" i="33" s="1"/>
  <c r="I11484" i="33" a="1"/>
  <c r="I11484" i="33" s="1"/>
  <c r="I11483" i="33" a="1"/>
  <c r="I11483" i="33" s="1"/>
  <c r="I11482" i="33" a="1"/>
  <c r="I11482" i="33" s="1"/>
  <c r="I11481" i="33" a="1"/>
  <c r="I11481" i="33" s="1"/>
  <c r="I11480" i="33" a="1"/>
  <c r="I11480" i="33" s="1"/>
  <c r="I11479" i="33" a="1"/>
  <c r="I11479" i="33" s="1"/>
  <c r="I11478" i="33" a="1"/>
  <c r="I11478" i="33" s="1"/>
  <c r="I11477" i="33" a="1"/>
  <c r="I11477" i="33" s="1"/>
  <c r="I11476" i="33" a="1"/>
  <c r="I11476" i="33" s="1"/>
  <c r="I11475" i="33" a="1"/>
  <c r="I11475" i="33" s="1"/>
  <c r="I11474" i="33" a="1"/>
  <c r="I11474" i="33" s="1"/>
  <c r="I11473" i="33" a="1"/>
  <c r="I11473" i="33" s="1"/>
  <c r="I11472" i="33" a="1"/>
  <c r="I11472" i="33" s="1"/>
  <c r="I11471" i="33" a="1"/>
  <c r="I11471" i="33" s="1"/>
  <c r="I11470" i="33" a="1"/>
  <c r="I11470" i="33" s="1"/>
  <c r="I11469" i="33" a="1"/>
  <c r="I11469" i="33" s="1"/>
  <c r="I11468" i="33" a="1"/>
  <c r="I11468" i="33" s="1"/>
  <c r="I11467" i="33" a="1"/>
  <c r="I11467" i="33" s="1"/>
  <c r="I11466" i="33" a="1"/>
  <c r="I11466" i="33" s="1"/>
  <c r="I11465" i="33" a="1"/>
  <c r="I11465" i="33" s="1"/>
  <c r="I11464" i="33" a="1"/>
  <c r="I11464" i="33" s="1"/>
  <c r="I11463" i="33" a="1"/>
  <c r="I11463" i="33" s="1"/>
  <c r="I11462" i="33" a="1"/>
  <c r="I11462" i="33" s="1"/>
  <c r="I11461" i="33" a="1"/>
  <c r="I11461" i="33" s="1"/>
  <c r="I11460" i="33" a="1"/>
  <c r="I11460" i="33" s="1"/>
  <c r="I11459" i="33" a="1"/>
  <c r="I11459" i="33" s="1"/>
  <c r="I11458" i="33" a="1"/>
  <c r="I11458" i="33" s="1"/>
  <c r="I11457" i="33" a="1"/>
  <c r="I11457" i="33" s="1"/>
  <c r="I11456" i="33" a="1"/>
  <c r="I11456" i="33" s="1"/>
  <c r="I11455" i="33" a="1"/>
  <c r="I11455" i="33" s="1"/>
  <c r="I11454" i="33" a="1"/>
  <c r="I11454" i="33" s="1"/>
  <c r="I11453" i="33" a="1"/>
  <c r="I11453" i="33" s="1"/>
  <c r="I11452" i="33" a="1"/>
  <c r="I11452" i="33" s="1"/>
  <c r="I11451" i="33" a="1"/>
  <c r="I11451" i="33" s="1"/>
  <c r="I11450" i="33" a="1"/>
  <c r="I11450" i="33" s="1"/>
  <c r="I11449" i="33" a="1"/>
  <c r="I11449" i="33" s="1"/>
  <c r="I11448" i="33" a="1"/>
  <c r="I11448" i="33" s="1"/>
  <c r="I11447" i="33" a="1"/>
  <c r="I11447" i="33" s="1"/>
  <c r="I11446" i="33" a="1"/>
  <c r="I11446" i="33" s="1"/>
  <c r="I11445" i="33" a="1"/>
  <c r="I11445" i="33" s="1"/>
  <c r="I11444" i="33" a="1"/>
  <c r="I11444" i="33" s="1"/>
  <c r="I11443" i="33" a="1"/>
  <c r="I11443" i="33" s="1"/>
  <c r="I11442" i="33" a="1"/>
  <c r="I11442" i="33" s="1"/>
  <c r="I11441" i="33" a="1"/>
  <c r="I11441" i="33" s="1"/>
  <c r="I11440" i="33" a="1"/>
  <c r="I11440" i="33" s="1"/>
  <c r="I11439" i="33" a="1"/>
  <c r="I11439" i="33" s="1"/>
  <c r="I11438" i="33" a="1"/>
  <c r="I11438" i="33" s="1"/>
  <c r="I11437" i="33" a="1"/>
  <c r="I11437" i="33" s="1"/>
  <c r="I11436" i="33" a="1"/>
  <c r="I11436" i="33" s="1"/>
  <c r="I11435" i="33" a="1"/>
  <c r="I11435" i="33" s="1"/>
  <c r="I11434" i="33" a="1"/>
  <c r="I11434" i="33" s="1"/>
  <c r="I11433" i="33" a="1"/>
  <c r="I11433" i="33" s="1"/>
  <c r="I11432" i="33" a="1"/>
  <c r="I11432" i="33" s="1"/>
  <c r="I11431" i="33" a="1"/>
  <c r="I11431" i="33" s="1"/>
  <c r="I11430" i="33" a="1"/>
  <c r="I11430" i="33" s="1"/>
  <c r="I11429" i="33" a="1"/>
  <c r="I11429" i="33" s="1"/>
  <c r="I11428" i="33" a="1"/>
  <c r="I11428" i="33" s="1"/>
  <c r="I11427" i="33" a="1"/>
  <c r="I11427" i="33" s="1"/>
  <c r="I11426" i="33" a="1"/>
  <c r="I11426" i="33" s="1"/>
  <c r="I11425" i="33" a="1"/>
  <c r="I11425" i="33" s="1"/>
  <c r="I11424" i="33" a="1"/>
  <c r="I11424" i="33" s="1"/>
  <c r="I11423" i="33" a="1"/>
  <c r="I11423" i="33" s="1"/>
  <c r="I11422" i="33" a="1"/>
  <c r="I11422" i="33" s="1"/>
  <c r="I11421" i="33" a="1"/>
  <c r="I11421" i="33" s="1"/>
  <c r="I11420" i="33" a="1"/>
  <c r="I11420" i="33" s="1"/>
  <c r="I11419" i="33" a="1"/>
  <c r="I11419" i="33" s="1"/>
  <c r="I11418" i="33" a="1"/>
  <c r="I11418" i="33" s="1"/>
  <c r="I11417" i="33" a="1"/>
  <c r="I11417" i="33" s="1"/>
  <c r="I11416" i="33" a="1"/>
  <c r="I11416" i="33" s="1"/>
  <c r="I11415" i="33" a="1"/>
  <c r="I11415" i="33" s="1"/>
  <c r="I11414" i="33" a="1"/>
  <c r="I11414" i="33" s="1"/>
  <c r="I11413" i="33" a="1"/>
  <c r="I11413" i="33" s="1"/>
  <c r="I11412" i="33" a="1"/>
  <c r="I11412" i="33" s="1"/>
  <c r="I11411" i="33" a="1"/>
  <c r="I11411" i="33" s="1"/>
  <c r="I11410" i="33" a="1"/>
  <c r="I11410" i="33" s="1"/>
  <c r="I11409" i="33" a="1"/>
  <c r="I11409" i="33" s="1"/>
  <c r="I11408" i="33" a="1"/>
  <c r="I11408" i="33" s="1"/>
  <c r="I11407" i="33" a="1"/>
  <c r="I11407" i="33" s="1"/>
  <c r="I11406" i="33" a="1"/>
  <c r="I11406" i="33" s="1"/>
  <c r="I11405" i="33" a="1"/>
  <c r="I11405" i="33" s="1"/>
  <c r="I11404" i="33" a="1"/>
  <c r="I11404" i="33" s="1"/>
  <c r="I11403" i="33" a="1"/>
  <c r="I11403" i="33" s="1"/>
  <c r="I11402" i="33" a="1"/>
  <c r="I11402" i="33" s="1"/>
  <c r="I11401" i="33" a="1"/>
  <c r="I11401" i="33" s="1"/>
  <c r="I11400" i="33" a="1"/>
  <c r="I11400" i="33" s="1"/>
  <c r="I11399" i="33" a="1"/>
  <c r="I11399" i="33" s="1"/>
  <c r="I11398" i="33" a="1"/>
  <c r="I11398" i="33" s="1"/>
  <c r="I11397" i="33" a="1"/>
  <c r="I11397" i="33" s="1"/>
  <c r="I11396" i="33" a="1"/>
  <c r="I11396" i="33" s="1"/>
  <c r="I11395" i="33" a="1"/>
  <c r="I11395" i="33" s="1"/>
  <c r="I11394" i="33" a="1"/>
  <c r="I11394" i="33" s="1"/>
  <c r="I11393" i="33" a="1"/>
  <c r="I11393" i="33" s="1"/>
  <c r="I11392" i="33" a="1"/>
  <c r="I11392" i="33" s="1"/>
  <c r="I11391" i="33" a="1"/>
  <c r="I11391" i="33" s="1"/>
  <c r="I11390" i="33" a="1"/>
  <c r="I11390" i="33" s="1"/>
  <c r="I11389" i="33" a="1"/>
  <c r="I11389" i="33" s="1"/>
  <c r="I11388" i="33" a="1"/>
  <c r="I11388" i="33" s="1"/>
  <c r="I11387" i="33" a="1"/>
  <c r="I11387" i="33" s="1"/>
  <c r="I11386" i="33" a="1"/>
  <c r="I11386" i="33" s="1"/>
  <c r="I11385" i="33" a="1"/>
  <c r="I11385" i="33" s="1"/>
  <c r="I11384" i="33" a="1"/>
  <c r="I11384" i="33" s="1"/>
  <c r="I11383" i="33" a="1"/>
  <c r="I11383" i="33" s="1"/>
  <c r="I11382" i="33" a="1"/>
  <c r="I11382" i="33" s="1"/>
  <c r="I11381" i="33" a="1"/>
  <c r="I11381" i="33" s="1"/>
  <c r="I11380" i="33" a="1"/>
  <c r="I11380" i="33" s="1"/>
  <c r="I11379" i="33" a="1"/>
  <c r="I11379" i="33" s="1"/>
  <c r="I11378" i="33" a="1"/>
  <c r="I11378" i="33" s="1"/>
  <c r="I11377" i="33" a="1"/>
  <c r="I11377" i="33" s="1"/>
  <c r="I11376" i="33" a="1"/>
  <c r="I11376" i="33" s="1"/>
  <c r="I11375" i="33" a="1"/>
  <c r="I11375" i="33" s="1"/>
  <c r="I11374" i="33" a="1"/>
  <c r="I11374" i="33" s="1"/>
  <c r="I11373" i="33" a="1"/>
  <c r="I11373" i="33" s="1"/>
  <c r="I11372" i="33" a="1"/>
  <c r="I11372" i="33" s="1"/>
  <c r="I11371" i="33" a="1"/>
  <c r="I11371" i="33" s="1"/>
  <c r="I11370" i="33" a="1"/>
  <c r="I11370" i="33" s="1"/>
  <c r="I11369" i="33" a="1"/>
  <c r="I11369" i="33" s="1"/>
  <c r="I11368" i="33" a="1"/>
  <c r="I11368" i="33" s="1"/>
  <c r="I11367" i="33" a="1"/>
  <c r="I11367" i="33" s="1"/>
  <c r="I11366" i="33" a="1"/>
  <c r="I11366" i="33" s="1"/>
  <c r="I11365" i="33" a="1"/>
  <c r="I11365" i="33" s="1"/>
  <c r="I11364" i="33" a="1"/>
  <c r="I11364" i="33" s="1"/>
  <c r="I11363" i="33" a="1"/>
  <c r="I11363" i="33" s="1"/>
  <c r="I11362" i="33" a="1"/>
  <c r="I11362" i="33" s="1"/>
  <c r="I11361" i="33" a="1"/>
  <c r="I11361" i="33" s="1"/>
  <c r="I11360" i="33" a="1"/>
  <c r="I11360" i="33" s="1"/>
  <c r="I11359" i="33" a="1"/>
  <c r="I11359" i="33" s="1"/>
  <c r="I11358" i="33" a="1"/>
  <c r="I11358" i="33" s="1"/>
  <c r="I11357" i="33" a="1"/>
  <c r="I11357" i="33" s="1"/>
  <c r="I11356" i="33" a="1"/>
  <c r="I11356" i="33" s="1"/>
  <c r="I11355" i="33" a="1"/>
  <c r="I11355" i="33" s="1"/>
  <c r="I11354" i="33" a="1"/>
  <c r="I11354" i="33" s="1"/>
  <c r="I11353" i="33" a="1"/>
  <c r="I11353" i="33" s="1"/>
  <c r="I11352" i="33" a="1"/>
  <c r="I11352" i="33" s="1"/>
  <c r="I11351" i="33" a="1"/>
  <c r="I11351" i="33" s="1"/>
  <c r="I11350" i="33" a="1"/>
  <c r="I11350" i="33" s="1"/>
  <c r="I11349" i="33" a="1"/>
  <c r="I11349" i="33" s="1"/>
  <c r="I11348" i="33" a="1"/>
  <c r="I11348" i="33" s="1"/>
  <c r="I11347" i="33" a="1"/>
  <c r="I11347" i="33" s="1"/>
  <c r="I11346" i="33" a="1"/>
  <c r="I11346" i="33" s="1"/>
  <c r="I11345" i="33" a="1"/>
  <c r="I11345" i="33" s="1"/>
  <c r="I11344" i="33" a="1"/>
  <c r="I11344" i="33" s="1"/>
  <c r="I11343" i="33" a="1"/>
  <c r="I11343" i="33" s="1"/>
  <c r="I11342" i="33" a="1"/>
  <c r="I11342" i="33" s="1"/>
  <c r="I11341" i="33" a="1"/>
  <c r="I11341" i="33" s="1"/>
  <c r="I11340" i="33" a="1"/>
  <c r="I11340" i="33" s="1"/>
  <c r="I11339" i="33" a="1"/>
  <c r="I11339" i="33" s="1"/>
  <c r="I11338" i="33" a="1"/>
  <c r="I11338" i="33" s="1"/>
  <c r="I11337" i="33" a="1"/>
  <c r="I11337" i="33" s="1"/>
  <c r="I11336" i="33" a="1"/>
  <c r="I11336" i="33" s="1"/>
  <c r="I11335" i="33" a="1"/>
  <c r="I11335" i="33" s="1"/>
  <c r="I11334" i="33" a="1"/>
  <c r="I11334" i="33" s="1"/>
  <c r="I11333" i="33" a="1"/>
  <c r="I11333" i="33" s="1"/>
  <c r="I11332" i="33" a="1"/>
  <c r="I11332" i="33" s="1"/>
  <c r="I11331" i="33" a="1"/>
  <c r="I11331" i="33" s="1"/>
  <c r="I11330" i="33" a="1"/>
  <c r="I11330" i="33" s="1"/>
  <c r="I11329" i="33" a="1"/>
  <c r="I11329" i="33" s="1"/>
  <c r="I11328" i="33" a="1"/>
  <c r="I11328" i="33" s="1"/>
  <c r="I11327" i="33" a="1"/>
  <c r="I11327" i="33" s="1"/>
  <c r="I11326" i="33" a="1"/>
  <c r="I11326" i="33" s="1"/>
  <c r="I11325" i="33" a="1"/>
  <c r="I11325" i="33" s="1"/>
  <c r="I11324" i="33" a="1"/>
  <c r="I11324" i="33" s="1"/>
  <c r="I11323" i="33" a="1"/>
  <c r="I11323" i="33" s="1"/>
  <c r="I11322" i="33" a="1"/>
  <c r="I11322" i="33" s="1"/>
  <c r="I11321" i="33" a="1"/>
  <c r="I11321" i="33" s="1"/>
  <c r="I11320" i="33" a="1"/>
  <c r="I11320" i="33" s="1"/>
  <c r="I11319" i="33" a="1"/>
  <c r="I11319" i="33" s="1"/>
  <c r="I11318" i="33" a="1"/>
  <c r="I11318" i="33" s="1"/>
  <c r="I11317" i="33" a="1"/>
  <c r="I11317" i="33" s="1"/>
  <c r="I11316" i="33" a="1"/>
  <c r="I11316" i="33" s="1"/>
  <c r="I11315" i="33" a="1"/>
  <c r="I11315" i="33" s="1"/>
  <c r="I11314" i="33" a="1"/>
  <c r="I11314" i="33" s="1"/>
  <c r="I11313" i="33" a="1"/>
  <c r="I11313" i="33" s="1"/>
  <c r="I11312" i="33" a="1"/>
  <c r="I11312" i="33" s="1"/>
  <c r="I11311" i="33" a="1"/>
  <c r="I11311" i="33" s="1"/>
  <c r="I11310" i="33" a="1"/>
  <c r="I11310" i="33" s="1"/>
  <c r="I11309" i="33" a="1"/>
  <c r="I11309" i="33" s="1"/>
  <c r="I11308" i="33" a="1"/>
  <c r="I11308" i="33" s="1"/>
  <c r="I11307" i="33" a="1"/>
  <c r="I11307" i="33" s="1"/>
  <c r="I11306" i="33" a="1"/>
  <c r="I11306" i="33" s="1"/>
  <c r="I11305" i="33" a="1"/>
  <c r="I11305" i="33" s="1"/>
  <c r="I11304" i="33" a="1"/>
  <c r="I11304" i="33" s="1"/>
  <c r="I11303" i="33" a="1"/>
  <c r="I11303" i="33" s="1"/>
  <c r="I11302" i="33" a="1"/>
  <c r="I11302" i="33" s="1"/>
  <c r="I11301" i="33" a="1"/>
  <c r="I11301" i="33" s="1"/>
  <c r="I11300" i="33" a="1"/>
  <c r="I11300" i="33" s="1"/>
  <c r="I11299" i="33" a="1"/>
  <c r="I11299" i="33" s="1"/>
  <c r="I11298" i="33" a="1"/>
  <c r="I11298" i="33" s="1"/>
  <c r="I11297" i="33" a="1"/>
  <c r="I11297" i="33" s="1"/>
  <c r="I11296" i="33" a="1"/>
  <c r="I11296" i="33" s="1"/>
  <c r="I11295" i="33" a="1"/>
  <c r="I11295" i="33" s="1"/>
  <c r="I11294" i="33" a="1"/>
  <c r="I11294" i="33" s="1"/>
  <c r="I11293" i="33" a="1"/>
  <c r="I11293" i="33" s="1"/>
  <c r="I11292" i="33" a="1"/>
  <c r="I11292" i="33" s="1"/>
  <c r="I11291" i="33" a="1"/>
  <c r="I11291" i="33" s="1"/>
  <c r="I11290" i="33" a="1"/>
  <c r="I11290" i="33" s="1"/>
  <c r="I11289" i="33" a="1"/>
  <c r="I11289" i="33" s="1"/>
  <c r="I11288" i="33" a="1"/>
  <c r="I11288" i="33" s="1"/>
  <c r="I11287" i="33" a="1"/>
  <c r="I11287" i="33" s="1"/>
  <c r="I11286" i="33" a="1"/>
  <c r="I11286" i="33" s="1"/>
  <c r="I11285" i="33" a="1"/>
  <c r="I11285" i="33" s="1"/>
  <c r="I11284" i="33" a="1"/>
  <c r="I11284" i="33" s="1"/>
  <c r="I11283" i="33" a="1"/>
  <c r="I11283" i="33" s="1"/>
  <c r="I11282" i="33" a="1"/>
  <c r="I11282" i="33" s="1"/>
  <c r="I11281" i="33" a="1"/>
  <c r="I11281" i="33" s="1"/>
  <c r="I11280" i="33" a="1"/>
  <c r="I11280" i="33" s="1"/>
  <c r="I11279" i="33" a="1"/>
  <c r="I11279" i="33" s="1"/>
  <c r="I11278" i="33" a="1"/>
  <c r="I11278" i="33" s="1"/>
  <c r="I11277" i="33" a="1"/>
  <c r="I11277" i="33" s="1"/>
  <c r="I11276" i="33" a="1"/>
  <c r="I11276" i="33" s="1"/>
  <c r="I11275" i="33" a="1"/>
  <c r="I11275" i="33" s="1"/>
  <c r="I11274" i="33" a="1"/>
  <c r="I11274" i="33" s="1"/>
  <c r="I11273" i="33" a="1"/>
  <c r="I11273" i="33" s="1"/>
  <c r="I11272" i="33" a="1"/>
  <c r="I11272" i="33" s="1"/>
  <c r="I11271" i="33" a="1"/>
  <c r="I11271" i="33" s="1"/>
  <c r="I11270" i="33" a="1"/>
  <c r="I11270" i="33" s="1"/>
  <c r="I11269" i="33" a="1"/>
  <c r="I11269" i="33" s="1"/>
  <c r="I11268" i="33" a="1"/>
  <c r="I11268" i="33" s="1"/>
  <c r="I11267" i="33" a="1"/>
  <c r="I11267" i="33" s="1"/>
  <c r="I11266" i="33" a="1"/>
  <c r="I11266" i="33" s="1"/>
  <c r="I11265" i="33" a="1"/>
  <c r="I11265" i="33" s="1"/>
  <c r="I11264" i="33" a="1"/>
  <c r="I11264" i="33" s="1"/>
  <c r="I11263" i="33" a="1"/>
  <c r="I11263" i="33" s="1"/>
  <c r="I11262" i="33" a="1"/>
  <c r="I11262" i="33" s="1"/>
  <c r="I11261" i="33" a="1"/>
  <c r="I11261" i="33" s="1"/>
  <c r="I11260" i="33" a="1"/>
  <c r="I11260" i="33" s="1"/>
  <c r="I11259" i="33" a="1"/>
  <c r="I11259" i="33" s="1"/>
  <c r="I11258" i="33" a="1"/>
  <c r="I11258" i="33" s="1"/>
  <c r="I11257" i="33" a="1"/>
  <c r="I11257" i="33" s="1"/>
  <c r="I11256" i="33" a="1"/>
  <c r="I11256" i="33" s="1"/>
  <c r="I11255" i="33" a="1"/>
  <c r="I11255" i="33" s="1"/>
  <c r="I11254" i="33" a="1"/>
  <c r="I11254" i="33" s="1"/>
  <c r="I11253" i="33" a="1"/>
  <c r="I11253" i="33" s="1"/>
  <c r="I11252" i="33" a="1"/>
  <c r="I11252" i="33" s="1"/>
  <c r="I11251" i="33" a="1"/>
  <c r="I11251" i="33" s="1"/>
  <c r="I11250" i="33" a="1"/>
  <c r="I11250" i="33" s="1"/>
  <c r="I11249" i="33" a="1"/>
  <c r="I11249" i="33" s="1"/>
  <c r="I11248" i="33" a="1"/>
  <c r="I11248" i="33" s="1"/>
  <c r="I11247" i="33" a="1"/>
  <c r="I11247" i="33" s="1"/>
  <c r="I11246" i="33" a="1"/>
  <c r="I11246" i="33" s="1"/>
  <c r="I11245" i="33" a="1"/>
  <c r="I11245" i="33" s="1"/>
  <c r="I11244" i="33" a="1"/>
  <c r="I11244" i="33" s="1"/>
  <c r="I11243" i="33" a="1"/>
  <c r="I11243" i="33" s="1"/>
  <c r="I11242" i="33" a="1"/>
  <c r="I11242" i="33" s="1"/>
  <c r="I11241" i="33" a="1"/>
  <c r="I11241" i="33" s="1"/>
  <c r="I11240" i="33" a="1"/>
  <c r="I11240" i="33" s="1"/>
  <c r="I11239" i="33" a="1"/>
  <c r="I11239" i="33" s="1"/>
  <c r="I11238" i="33" a="1"/>
  <c r="I11238" i="33" s="1"/>
  <c r="I11237" i="33" a="1"/>
  <c r="I11237" i="33" s="1"/>
  <c r="I11236" i="33" a="1"/>
  <c r="I11236" i="33" s="1"/>
  <c r="I11235" i="33" a="1"/>
  <c r="I11235" i="33" s="1"/>
  <c r="I11234" i="33" a="1"/>
  <c r="I11234" i="33" s="1"/>
  <c r="I11233" i="33"/>
  <c r="I11233" i="33" a="1"/>
  <c r="I11232" i="33"/>
  <c r="I11232" i="33" a="1"/>
  <c r="I11231" i="33"/>
  <c r="I11231" i="33" a="1"/>
  <c r="I11230" i="33"/>
  <c r="I11230" i="33" a="1"/>
  <c r="I11229" i="33"/>
  <c r="I11229" i="33" a="1"/>
  <c r="I11228" i="33"/>
  <c r="I11228" i="33" a="1"/>
  <c r="I11227" i="33"/>
  <c r="I11227" i="33" a="1"/>
  <c r="I11226" i="33"/>
  <c r="I11226" i="33" a="1"/>
  <c r="I11225" i="33"/>
  <c r="I11225" i="33" a="1"/>
  <c r="I11224" i="33"/>
  <c r="I11224" i="33" a="1"/>
  <c r="I11223" i="33"/>
  <c r="I11223" i="33" a="1"/>
  <c r="I11222" i="33"/>
  <c r="I11222" i="33" a="1"/>
  <c r="I11221" i="33"/>
  <c r="I11221" i="33" a="1"/>
  <c r="I11220" i="33"/>
  <c r="I11220" i="33" a="1"/>
  <c r="I11219" i="33"/>
  <c r="I11219" i="33" a="1"/>
  <c r="I11218" i="33"/>
  <c r="I11218" i="33" a="1"/>
  <c r="I11217" i="33"/>
  <c r="I11217" i="33" a="1"/>
  <c r="I11216" i="33"/>
  <c r="I11216" i="33" a="1"/>
  <c r="I11215" i="33"/>
  <c r="I11215" i="33" a="1"/>
  <c r="I11214" i="33"/>
  <c r="I11214" i="33" a="1"/>
  <c r="I11213" i="33"/>
  <c r="I11213" i="33" a="1"/>
  <c r="I11212" i="33"/>
  <c r="I11212" i="33" a="1"/>
  <c r="I11211" i="33"/>
  <c r="I11211" i="33" a="1"/>
  <c r="I11210" i="33"/>
  <c r="I11210" i="33" a="1"/>
  <c r="I11209" i="33"/>
  <c r="I11209" i="33" a="1"/>
  <c r="I11208" i="33"/>
  <c r="I11208" i="33" a="1"/>
  <c r="I11207" i="33"/>
  <c r="I11207" i="33" a="1"/>
  <c r="I11206" i="33"/>
  <c r="I11206" i="33" a="1"/>
  <c r="I11205" i="33"/>
  <c r="I11205" i="33" a="1"/>
  <c r="I11204" i="33"/>
  <c r="I11204" i="33" a="1"/>
  <c r="I11203" i="33"/>
  <c r="I11203" i="33" a="1"/>
  <c r="I11202" i="33"/>
  <c r="I11202" i="33" a="1"/>
  <c r="I11201" i="33"/>
  <c r="I11201" i="33" a="1"/>
  <c r="I11200" i="33"/>
  <c r="I11200" i="33" a="1"/>
  <c r="I11199" i="33"/>
  <c r="I11199" i="33" a="1"/>
  <c r="I11198" i="33"/>
  <c r="I11198" i="33" a="1"/>
  <c r="I11197" i="33"/>
  <c r="I11197" i="33" a="1"/>
  <c r="I11196" i="33"/>
  <c r="I11196" i="33" a="1"/>
  <c r="I11195" i="33"/>
  <c r="I11195" i="33" a="1"/>
  <c r="I11194" i="33"/>
  <c r="I11194" i="33" a="1"/>
  <c r="I11193" i="33"/>
  <c r="I11193" i="33" a="1"/>
  <c r="I11192" i="33"/>
  <c r="I11192" i="33" a="1"/>
  <c r="I11191" i="33"/>
  <c r="I11191" i="33" a="1"/>
  <c r="I11190" i="33"/>
  <c r="I11190" i="33" a="1"/>
  <c r="I11189" i="33"/>
  <c r="I11189" i="33" a="1"/>
  <c r="I11188" i="33"/>
  <c r="I11188" i="33" a="1"/>
  <c r="I11187" i="33"/>
  <c r="I11187" i="33" a="1"/>
  <c r="I11186" i="33"/>
  <c r="I11186" i="33" a="1"/>
  <c r="I11185" i="33"/>
  <c r="I11185" i="33" a="1"/>
  <c r="I11184" i="33"/>
  <c r="I11184" i="33" a="1"/>
  <c r="I11183" i="33"/>
  <c r="I11183" i="33" a="1"/>
  <c r="I11182" i="33"/>
  <c r="I11182" i="33" a="1"/>
  <c r="I11181" i="33"/>
  <c r="I11181" i="33" a="1"/>
  <c r="I11180" i="33"/>
  <c r="I11180" i="33" a="1"/>
  <c r="I11179" i="33"/>
  <c r="I11179" i="33" a="1"/>
  <c r="I11178" i="33"/>
  <c r="I11178" i="33" a="1"/>
  <c r="I11177" i="33"/>
  <c r="I11177" i="33" a="1"/>
  <c r="I11176" i="33"/>
  <c r="I11176" i="33" a="1"/>
  <c r="I11175" i="33"/>
  <c r="I11175" i="33" a="1"/>
  <c r="I11174" i="33"/>
  <c r="I11174" i="33" a="1"/>
  <c r="I11173" i="33"/>
  <c r="I11173" i="33" a="1"/>
  <c r="I11172" i="33"/>
  <c r="I11172" i="33" a="1"/>
  <c r="I11171" i="33"/>
  <c r="I11171" i="33" a="1"/>
  <c r="I11170" i="33"/>
  <c r="I11170" i="33" a="1"/>
  <c r="I11169" i="33"/>
  <c r="I11169" i="33" a="1"/>
  <c r="I11168" i="33"/>
  <c r="I11168" i="33" a="1"/>
  <c r="I11167" i="33"/>
  <c r="I11167" i="33" a="1"/>
  <c r="I11166" i="33"/>
  <c r="I11166" i="33" a="1"/>
  <c r="I11165" i="33"/>
  <c r="I11165" i="33" a="1"/>
  <c r="I11164" i="33"/>
  <c r="I11164" i="33" a="1"/>
  <c r="I11163" i="33"/>
  <c r="I11163" i="33" a="1"/>
  <c r="I11162" i="33"/>
  <c r="I11162" i="33" a="1"/>
  <c r="I11161" i="33"/>
  <c r="I11161" i="33" a="1"/>
  <c r="I11160" i="33"/>
  <c r="I11160" i="33" a="1"/>
  <c r="I11159" i="33"/>
  <c r="I11159" i="33" a="1"/>
  <c r="I11158" i="33"/>
  <c r="I11158" i="33" a="1"/>
  <c r="I11157" i="33"/>
  <c r="I11157" i="33" a="1"/>
  <c r="I11156" i="33"/>
  <c r="I11156" i="33" a="1"/>
  <c r="I11155" i="33"/>
  <c r="I11155" i="33" a="1"/>
  <c r="I11154" i="33"/>
  <c r="I11154" i="33" a="1"/>
  <c r="I11153" i="33"/>
  <c r="I11153" i="33" a="1"/>
  <c r="I11152" i="33"/>
  <c r="I11152" i="33" a="1"/>
  <c r="I11151" i="33"/>
  <c r="I11151" i="33" a="1"/>
  <c r="I11150" i="33"/>
  <c r="I11150" i="33" a="1"/>
  <c r="I11149" i="33"/>
  <c r="I11149" i="33" a="1"/>
  <c r="I11148" i="33"/>
  <c r="I11148" i="33" a="1"/>
  <c r="I11147" i="33"/>
  <c r="I11147" i="33" a="1"/>
  <c r="I11146" i="33"/>
  <c r="I11146" i="33" a="1"/>
  <c r="I11145" i="33"/>
  <c r="I11145" i="33" a="1"/>
  <c r="I11144" i="33"/>
  <c r="I11144" i="33" a="1"/>
  <c r="I11143" i="33"/>
  <c r="I11143" i="33" a="1"/>
  <c r="I11142" i="33"/>
  <c r="I11142" i="33" a="1"/>
  <c r="I11141" i="33"/>
  <c r="I11141" i="33" a="1"/>
  <c r="I11140" i="33"/>
  <c r="I11140" i="33" a="1"/>
  <c r="I11139" i="33"/>
  <c r="I11139" i="33" a="1"/>
  <c r="I11138" i="33"/>
  <c r="I11138" i="33" a="1"/>
  <c r="I11137" i="33"/>
  <c r="I11137" i="33" a="1"/>
  <c r="I11136" i="33"/>
  <c r="I11136" i="33" a="1"/>
  <c r="I11135" i="33"/>
  <c r="I11135" i="33" a="1"/>
  <c r="I11134" i="33"/>
  <c r="I11134" i="33" a="1"/>
  <c r="I11133" i="33"/>
  <c r="I11133" i="33" a="1"/>
  <c r="I11132" i="33"/>
  <c r="I11132" i="33" a="1"/>
  <c r="I11131" i="33"/>
  <c r="I11131" i="33" a="1"/>
  <c r="I11130" i="33"/>
  <c r="I11130" i="33" a="1"/>
  <c r="I11129" i="33"/>
  <c r="I11129" i="33" a="1"/>
  <c r="I11128" i="33"/>
  <c r="I11128" i="33" a="1"/>
  <c r="I11127" i="33"/>
  <c r="I11127" i="33" a="1"/>
  <c r="I11126" i="33"/>
  <c r="I11126" i="33" a="1"/>
  <c r="I11125" i="33"/>
  <c r="I11125" i="33" a="1"/>
  <c r="I11124" i="33"/>
  <c r="I11124" i="33" a="1"/>
  <c r="I11123" i="33"/>
  <c r="I11123" i="33" a="1"/>
  <c r="I11122" i="33"/>
  <c r="I11122" i="33" a="1"/>
  <c r="I11121" i="33"/>
  <c r="I11121" i="33" a="1"/>
  <c r="I11120" i="33"/>
  <c r="I11120" i="33" a="1"/>
  <c r="I11119" i="33"/>
  <c r="I11119" i="33" a="1"/>
  <c r="I11118" i="33"/>
  <c r="I11118" i="33" a="1"/>
  <c r="I11117" i="33"/>
  <c r="I11117" i="33" a="1"/>
  <c r="I11116" i="33"/>
  <c r="I11116" i="33" a="1"/>
  <c r="I11115" i="33"/>
  <c r="I11115" i="33" a="1"/>
  <c r="I11114" i="33"/>
  <c r="I11114" i="33" a="1"/>
  <c r="I11113" i="33"/>
  <c r="I11113" i="33" a="1"/>
  <c r="I11112" i="33"/>
  <c r="I11112" i="33" a="1"/>
  <c r="I11111" i="33"/>
  <c r="I11111" i="33" a="1"/>
  <c r="I11110" i="33"/>
  <c r="I11110" i="33" a="1"/>
  <c r="I11109" i="33"/>
  <c r="I11109" i="33" a="1"/>
  <c r="I11108" i="33"/>
  <c r="I11108" i="33" a="1"/>
  <c r="I11107" i="33"/>
  <c r="I11107" i="33" a="1"/>
  <c r="I11106" i="33"/>
  <c r="I11106" i="33" a="1"/>
  <c r="I11105" i="33"/>
  <c r="I11105" i="33" a="1"/>
  <c r="I11104" i="33"/>
  <c r="I11104" i="33" a="1"/>
  <c r="I11103" i="33"/>
  <c r="I11103" i="33" a="1"/>
  <c r="I11102" i="33"/>
  <c r="I11102" i="33" a="1"/>
  <c r="I11101" i="33"/>
  <c r="I11101" i="33" a="1"/>
  <c r="I11100" i="33"/>
  <c r="I11100" i="33" a="1"/>
  <c r="I11099" i="33"/>
  <c r="I11099" i="33" a="1"/>
  <c r="I11098" i="33"/>
  <c r="I11098" i="33" a="1"/>
  <c r="I11097" i="33"/>
  <c r="I11097" i="33" a="1"/>
  <c r="I11096" i="33"/>
  <c r="I11096" i="33" a="1"/>
  <c r="I11095" i="33"/>
  <c r="I11095" i="33" a="1"/>
  <c r="I11094" i="33"/>
  <c r="I11094" i="33" a="1"/>
  <c r="I11093" i="33"/>
  <c r="I11093" i="33" a="1"/>
  <c r="I11092" i="33"/>
  <c r="I11092" i="33" a="1"/>
  <c r="I11091" i="33"/>
  <c r="I11091" i="33" a="1"/>
  <c r="I11090" i="33"/>
  <c r="I11090" i="33" a="1"/>
  <c r="I11089" i="33"/>
  <c r="I11089" i="33" a="1"/>
  <c r="I11088" i="33"/>
  <c r="I11088" i="33" a="1"/>
  <c r="I11087" i="33"/>
  <c r="I11087" i="33" a="1"/>
  <c r="I11086" i="33"/>
  <c r="I11086" i="33" a="1"/>
  <c r="I11085" i="33"/>
  <c r="I11085" i="33" a="1"/>
  <c r="I11084" i="33"/>
  <c r="I11084" i="33" a="1"/>
  <c r="I11083" i="33"/>
  <c r="I11083" i="33" a="1"/>
  <c r="I11082" i="33"/>
  <c r="I11082" i="33" a="1"/>
  <c r="I11081" i="33"/>
  <c r="I11081" i="33" a="1"/>
  <c r="I11080" i="33"/>
  <c r="I11080" i="33" a="1"/>
  <c r="I11079" i="33"/>
  <c r="I11079" i="33" a="1"/>
  <c r="I11078" i="33"/>
  <c r="I11078" i="33" a="1"/>
  <c r="I11077" i="33"/>
  <c r="I11077" i="33" a="1"/>
  <c r="I11076" i="33"/>
  <c r="I11076" i="33" a="1"/>
  <c r="I11075" i="33"/>
  <c r="I11075" i="33" a="1"/>
  <c r="I11074" i="33"/>
  <c r="I11074" i="33" a="1"/>
  <c r="I11073" i="33"/>
  <c r="I11073" i="33" a="1"/>
  <c r="I11072" i="33"/>
  <c r="I11072" i="33" a="1"/>
  <c r="I11071" i="33"/>
  <c r="I11071" i="33" a="1"/>
  <c r="I11070" i="33"/>
  <c r="I11070" i="33" a="1"/>
  <c r="I11069" i="33"/>
  <c r="I11069" i="33" a="1"/>
  <c r="I11068" i="33"/>
  <c r="I11068" i="33" a="1"/>
  <c r="I11067" i="33"/>
  <c r="I11067" i="33" a="1"/>
  <c r="I11066" i="33"/>
  <c r="I11066" i="33" a="1"/>
  <c r="I11065" i="33"/>
  <c r="I11065" i="33" a="1"/>
  <c r="I11064" i="33"/>
  <c r="I11064" i="33" a="1"/>
  <c r="I11063" i="33"/>
  <c r="I11063" i="33" a="1"/>
  <c r="I11062" i="33"/>
  <c r="I11062" i="33" a="1"/>
  <c r="I11061" i="33"/>
  <c r="I11061" i="33" a="1"/>
  <c r="I11060" i="33"/>
  <c r="I11060" i="33" a="1"/>
  <c r="I11059" i="33"/>
  <c r="I11059" i="33" a="1"/>
  <c r="I11058" i="33"/>
  <c r="I11058" i="33" a="1"/>
  <c r="I11057" i="33"/>
  <c r="I11057" i="33" a="1"/>
  <c r="I11056" i="33"/>
  <c r="I11056" i="33" a="1"/>
  <c r="I11055" i="33"/>
  <c r="I11055" i="33" a="1"/>
  <c r="I11054" i="33"/>
  <c r="I11054" i="33" a="1"/>
  <c r="I11053" i="33"/>
  <c r="I11053" i="33" a="1"/>
  <c r="I11052" i="33"/>
  <c r="I11052" i="33" a="1"/>
  <c r="I11051" i="33"/>
  <c r="I11051" i="33" a="1"/>
  <c r="I11050" i="33"/>
  <c r="I11050" i="33" a="1"/>
  <c r="I11049" i="33"/>
  <c r="I11049" i="33" a="1"/>
  <c r="I11048" i="33"/>
  <c r="I11048" i="33" a="1"/>
  <c r="I11047" i="33"/>
  <c r="I11047" i="33" a="1"/>
  <c r="I11046" i="33" a="1"/>
  <c r="I11046" i="33" s="1"/>
  <c r="I11045" i="33" a="1"/>
  <c r="I11045" i="33" s="1"/>
  <c r="I11044" i="33" a="1"/>
  <c r="I11044" i="33" s="1"/>
  <c r="I11043" i="33"/>
  <c r="I11043" i="33" a="1"/>
  <c r="I11042" i="33" a="1"/>
  <c r="I11042" i="33" s="1"/>
  <c r="I11041" i="33"/>
  <c r="I11041" i="33" a="1"/>
  <c r="I11040" i="33" a="1"/>
  <c r="I11040" i="33" s="1"/>
  <c r="I11039" i="33" a="1"/>
  <c r="I11039" i="33" s="1"/>
  <c r="I11038" i="33" a="1"/>
  <c r="I11038" i="33" s="1"/>
  <c r="I11037" i="33" a="1"/>
  <c r="I11037" i="33" s="1"/>
  <c r="I11036" i="33" a="1"/>
  <c r="I11036" i="33" s="1"/>
  <c r="I11035" i="33" a="1"/>
  <c r="I11035" i="33" s="1"/>
  <c r="I11034" i="33" a="1"/>
  <c r="I11034" i="33" s="1"/>
  <c r="I11033" i="33" a="1"/>
  <c r="I11033" i="33" s="1"/>
  <c r="I11032" i="33" a="1"/>
  <c r="I11032" i="33" s="1"/>
  <c r="I11031" i="33" a="1"/>
  <c r="I11031" i="33" s="1"/>
  <c r="I11030" i="33" a="1"/>
  <c r="I11030" i="33" s="1"/>
  <c r="I11029" i="33" a="1"/>
  <c r="I11029" i="33" s="1"/>
  <c r="I11028" i="33" a="1"/>
  <c r="I11028" i="33" s="1"/>
  <c r="I11027" i="33" a="1"/>
  <c r="I11027" i="33" s="1"/>
  <c r="I11026" i="33" a="1"/>
  <c r="I11026" i="33" s="1"/>
  <c r="I11025" i="33" a="1"/>
  <c r="I11025" i="33" s="1"/>
  <c r="I11024" i="33" a="1"/>
  <c r="I11024" i="33" s="1"/>
  <c r="I11023" i="33" a="1"/>
  <c r="I11023" i="33" s="1"/>
  <c r="I11022" i="33" a="1"/>
  <c r="I11022" i="33" s="1"/>
  <c r="I11021" i="33" a="1"/>
  <c r="I11021" i="33" s="1"/>
  <c r="I11020" i="33" a="1"/>
  <c r="I11020" i="33" s="1"/>
  <c r="I11019" i="33" a="1"/>
  <c r="I11019" i="33" s="1"/>
  <c r="I11018" i="33" a="1"/>
  <c r="I11018" i="33" s="1"/>
  <c r="I11017" i="33" a="1"/>
  <c r="I11017" i="33" s="1"/>
  <c r="I11016" i="33" a="1"/>
  <c r="I11016" i="33" s="1"/>
  <c r="I11015" i="33" a="1"/>
  <c r="I11015" i="33" s="1"/>
  <c r="I11014" i="33" a="1"/>
  <c r="I11014" i="33" s="1"/>
  <c r="I11013" i="33" a="1"/>
  <c r="I11013" i="33" s="1"/>
  <c r="I11012" i="33" a="1"/>
  <c r="I11012" i="33" s="1"/>
  <c r="I11011" i="33" a="1"/>
  <c r="I11011" i="33" s="1"/>
  <c r="I11010" i="33" a="1"/>
  <c r="I11010" i="33" s="1"/>
  <c r="I11009" i="33" a="1"/>
  <c r="I11009" i="33" s="1"/>
  <c r="I11008" i="33" a="1"/>
  <c r="I11008" i="33" s="1"/>
  <c r="I11007" i="33" a="1"/>
  <c r="I11007" i="33" s="1"/>
  <c r="I11006" i="33" a="1"/>
  <c r="I11006" i="33" s="1"/>
  <c r="I11005" i="33" a="1"/>
  <c r="I11005" i="33" s="1"/>
  <c r="I11004" i="33" a="1"/>
  <c r="I11004" i="33" s="1"/>
  <c r="I11003" i="33" a="1"/>
  <c r="I11003" i="33" s="1"/>
  <c r="I11002" i="33" a="1"/>
  <c r="I11002" i="33" s="1"/>
  <c r="I11001" i="33" a="1"/>
  <c r="I11001" i="33" s="1"/>
  <c r="I11000" i="33" a="1"/>
  <c r="I11000" i="33" s="1"/>
  <c r="I10999" i="33" a="1"/>
  <c r="I10999" i="33" s="1"/>
  <c r="I10998" i="33" a="1"/>
  <c r="I10998" i="33" s="1"/>
  <c r="I10997" i="33" a="1"/>
  <c r="I10997" i="33" s="1"/>
  <c r="I10996" i="33" a="1"/>
  <c r="I10996" i="33" s="1"/>
  <c r="I10995" i="33" a="1"/>
  <c r="I10995" i="33" s="1"/>
  <c r="I10994" i="33" a="1"/>
  <c r="I10994" i="33" s="1"/>
  <c r="I10993" i="33" a="1"/>
  <c r="I10993" i="33" s="1"/>
  <c r="I10992" i="33" a="1"/>
  <c r="I10992" i="33" s="1"/>
  <c r="I10991" i="33" a="1"/>
  <c r="I10991" i="33" s="1"/>
  <c r="I10990" i="33" a="1"/>
  <c r="I10990" i="33" s="1"/>
  <c r="I10989" i="33" a="1"/>
  <c r="I10989" i="33" s="1"/>
  <c r="I10988" i="33" a="1"/>
  <c r="I10988" i="33" s="1"/>
  <c r="I10987" i="33" a="1"/>
  <c r="I10987" i="33" s="1"/>
  <c r="I10986" i="33" a="1"/>
  <c r="I10986" i="33" s="1"/>
  <c r="I10985" i="33" a="1"/>
  <c r="I10985" i="33" s="1"/>
  <c r="I10984" i="33" a="1"/>
  <c r="I10984" i="33" s="1"/>
  <c r="I10983" i="33" a="1"/>
  <c r="I10983" i="33" s="1"/>
  <c r="I10982" i="33" a="1"/>
  <c r="I10982" i="33" s="1"/>
  <c r="I10981" i="33" a="1"/>
  <c r="I10981" i="33" s="1"/>
  <c r="I10980" i="33" a="1"/>
  <c r="I10980" i="33" s="1"/>
  <c r="I10979" i="33" a="1"/>
  <c r="I10979" i="33" s="1"/>
  <c r="I10978" i="33" a="1"/>
  <c r="I10978" i="33" s="1"/>
  <c r="I10977" i="33" a="1"/>
  <c r="I10977" i="33" s="1"/>
  <c r="I10976" i="33" a="1"/>
  <c r="I10976" i="33" s="1"/>
  <c r="I10975" i="33" a="1"/>
  <c r="I10975" i="33" s="1"/>
  <c r="I10974" i="33" a="1"/>
  <c r="I10974" i="33" s="1"/>
  <c r="I10973" i="33" a="1"/>
  <c r="I10973" i="33" s="1"/>
  <c r="I10972" i="33" a="1"/>
  <c r="I10972" i="33" s="1"/>
  <c r="I10971" i="33" a="1"/>
  <c r="I10971" i="33" s="1"/>
  <c r="I10970" i="33" a="1"/>
  <c r="I10970" i="33" s="1"/>
  <c r="I10969" i="33" a="1"/>
  <c r="I10969" i="33" s="1"/>
  <c r="I10968" i="33" a="1"/>
  <c r="I10968" i="33" s="1"/>
  <c r="I10967" i="33" a="1"/>
  <c r="I10967" i="33" s="1"/>
  <c r="I10966" i="33" a="1"/>
  <c r="I10966" i="33" s="1"/>
  <c r="I10965" i="33" a="1"/>
  <c r="I10965" i="33" s="1"/>
  <c r="I10964" i="33" a="1"/>
  <c r="I10964" i="33" s="1"/>
  <c r="I10963" i="33" a="1"/>
  <c r="I10963" i="33" s="1"/>
  <c r="I10962" i="33" a="1"/>
  <c r="I10962" i="33" s="1"/>
  <c r="I10961" i="33" a="1"/>
  <c r="I10961" i="33" s="1"/>
  <c r="I10960" i="33" a="1"/>
  <c r="I10960" i="33" s="1"/>
  <c r="I10959" i="33" a="1"/>
  <c r="I10959" i="33" s="1"/>
  <c r="I10958" i="33" a="1"/>
  <c r="I10958" i="33" s="1"/>
  <c r="I10957" i="33" a="1"/>
  <c r="I10957" i="33" s="1"/>
  <c r="I10956" i="33" a="1"/>
  <c r="I10956" i="33" s="1"/>
  <c r="I10955" i="33" a="1"/>
  <c r="I10955" i="33" s="1"/>
  <c r="I10954" i="33" a="1"/>
  <c r="I10954" i="33" s="1"/>
  <c r="I10953" i="33" a="1"/>
  <c r="I10953" i="33" s="1"/>
  <c r="I10952" i="33" a="1"/>
  <c r="I10952" i="33" s="1"/>
  <c r="I10951" i="33" a="1"/>
  <c r="I10951" i="33" s="1"/>
  <c r="I10950" i="33" a="1"/>
  <c r="I10950" i="33" s="1"/>
  <c r="I10949" i="33" a="1"/>
  <c r="I10949" i="33" s="1"/>
  <c r="I10948" i="33" a="1"/>
  <c r="I10948" i="33" s="1"/>
  <c r="I10947" i="33" a="1"/>
  <c r="I10947" i="33" s="1"/>
  <c r="I10946" i="33" a="1"/>
  <c r="I10946" i="33" s="1"/>
  <c r="I10945" i="33" a="1"/>
  <c r="I10945" i="33" s="1"/>
  <c r="I10944" i="33" a="1"/>
  <c r="I10944" i="33" s="1"/>
  <c r="I10943" i="33" a="1"/>
  <c r="I10943" i="33" s="1"/>
  <c r="I10942" i="33" a="1"/>
  <c r="I10942" i="33" s="1"/>
  <c r="I10941" i="33" a="1"/>
  <c r="I10941" i="33" s="1"/>
  <c r="I10940" i="33" a="1"/>
  <c r="I10940" i="33" s="1"/>
  <c r="I10939" i="33" a="1"/>
  <c r="I10939" i="33" s="1"/>
  <c r="I10938" i="33" a="1"/>
  <c r="I10938" i="33" s="1"/>
  <c r="I10937" i="33" a="1"/>
  <c r="I10937" i="33" s="1"/>
  <c r="I10936" i="33" a="1"/>
  <c r="I10936" i="33" s="1"/>
  <c r="I10935" i="33" a="1"/>
  <c r="I10935" i="33" s="1"/>
  <c r="I10934" i="33" a="1"/>
  <c r="I10934" i="33" s="1"/>
  <c r="I10933" i="33" a="1"/>
  <c r="I10933" i="33" s="1"/>
  <c r="I10932" i="33" a="1"/>
  <c r="I10932" i="33" s="1"/>
  <c r="I10931" i="33" a="1"/>
  <c r="I10931" i="33" s="1"/>
  <c r="I10930" i="33" a="1"/>
  <c r="I10930" i="33" s="1"/>
  <c r="I10929" i="33" a="1"/>
  <c r="I10929" i="33" s="1"/>
  <c r="I10928" i="33" a="1"/>
  <c r="I10928" i="33" s="1"/>
  <c r="I10927" i="33" a="1"/>
  <c r="I10927" i="33" s="1"/>
  <c r="I10926" i="33" a="1"/>
  <c r="I10926" i="33" s="1"/>
  <c r="I10925" i="33" a="1"/>
  <c r="I10925" i="33" s="1"/>
  <c r="I10924" i="33" a="1"/>
  <c r="I10924" i="33" s="1"/>
  <c r="I10923" i="33" a="1"/>
  <c r="I10923" i="33" s="1"/>
  <c r="I10922" i="33" a="1"/>
  <c r="I10922" i="33" s="1"/>
  <c r="I10921" i="33" a="1"/>
  <c r="I10921" i="33" s="1"/>
  <c r="I10920" i="33" a="1"/>
  <c r="I10920" i="33" s="1"/>
  <c r="I10919" i="33" a="1"/>
  <c r="I10919" i="33" s="1"/>
  <c r="I10918" i="33" a="1"/>
  <c r="I10918" i="33" s="1"/>
  <c r="I10917" i="33" a="1"/>
  <c r="I10917" i="33" s="1"/>
  <c r="I10916" i="33" a="1"/>
  <c r="I10916" i="33" s="1"/>
  <c r="I10915" i="33" a="1"/>
  <c r="I10915" i="33" s="1"/>
  <c r="I10914" i="33" a="1"/>
  <c r="I10914" i="33" s="1"/>
  <c r="I10913" i="33" a="1"/>
  <c r="I10913" i="33" s="1"/>
  <c r="I10912" i="33" a="1"/>
  <c r="I10912" i="33" s="1"/>
  <c r="I10911" i="33" a="1"/>
  <c r="I10911" i="33" s="1"/>
  <c r="I10910" i="33" a="1"/>
  <c r="I10910" i="33" s="1"/>
  <c r="I10909" i="33" a="1"/>
  <c r="I10909" i="33" s="1"/>
  <c r="I10908" i="33" a="1"/>
  <c r="I10908" i="33" s="1"/>
  <c r="I10907" i="33" a="1"/>
  <c r="I10907" i="33" s="1"/>
  <c r="I10906" i="33" a="1"/>
  <c r="I10906" i="33" s="1"/>
  <c r="I10905" i="33" a="1"/>
  <c r="I10905" i="33" s="1"/>
  <c r="I10904" i="33" a="1"/>
  <c r="I10904" i="33" s="1"/>
  <c r="I10903" i="33" a="1"/>
  <c r="I10903" i="33" s="1"/>
  <c r="I10902" i="33" a="1"/>
  <c r="I10902" i="33" s="1"/>
  <c r="I10901" i="33" a="1"/>
  <c r="I10901" i="33" s="1"/>
  <c r="I10900" i="33" a="1"/>
  <c r="I10900" i="33" s="1"/>
  <c r="I10899" i="33" a="1"/>
  <c r="I10899" i="33" s="1"/>
  <c r="I10898" i="33" a="1"/>
  <c r="I10898" i="33" s="1"/>
  <c r="I10897" i="33" a="1"/>
  <c r="I10897" i="33" s="1"/>
  <c r="I10896" i="33" a="1"/>
  <c r="I10896" i="33" s="1"/>
  <c r="I10895" i="33" a="1"/>
  <c r="I10895" i="33" s="1"/>
  <c r="I10894" i="33" a="1"/>
  <c r="I10894" i="33" s="1"/>
  <c r="I10893" i="33" a="1"/>
  <c r="I10893" i="33" s="1"/>
  <c r="I10892" i="33" a="1"/>
  <c r="I10892" i="33" s="1"/>
  <c r="I10891" i="33" a="1"/>
  <c r="I10891" i="33" s="1"/>
  <c r="I10890" i="33" a="1"/>
  <c r="I10890" i="33" s="1"/>
  <c r="I10889" i="33" a="1"/>
  <c r="I10889" i="33" s="1"/>
  <c r="I10888" i="33" a="1"/>
  <c r="I10888" i="33" s="1"/>
  <c r="I10887" i="33" a="1"/>
  <c r="I10887" i="33" s="1"/>
  <c r="I10886" i="33" a="1"/>
  <c r="I10886" i="33" s="1"/>
  <c r="I10885" i="33" a="1"/>
  <c r="I10885" i="33" s="1"/>
  <c r="I10884" i="33" a="1"/>
  <c r="I10884" i="33" s="1"/>
  <c r="I10883" i="33" a="1"/>
  <c r="I10883" i="33" s="1"/>
  <c r="I10882" i="33" a="1"/>
  <c r="I10882" i="33" s="1"/>
  <c r="I10881" i="33" a="1"/>
  <c r="I10881" i="33" s="1"/>
  <c r="I10880" i="33" a="1"/>
  <c r="I10880" i="33" s="1"/>
  <c r="I10879" i="33" a="1"/>
  <c r="I10879" i="33" s="1"/>
  <c r="I10878" i="33" a="1"/>
  <c r="I10878" i="33" s="1"/>
  <c r="I10877" i="33" a="1"/>
  <c r="I10877" i="33" s="1"/>
  <c r="I10876" i="33" a="1"/>
  <c r="I10876" i="33" s="1"/>
  <c r="I10875" i="33" a="1"/>
  <c r="I10875" i="33" s="1"/>
  <c r="I10874" i="33" a="1"/>
  <c r="I10874" i="33" s="1"/>
  <c r="I10873" i="33" a="1"/>
  <c r="I10873" i="33" s="1"/>
  <c r="I10872" i="33" a="1"/>
  <c r="I10872" i="33" s="1"/>
  <c r="I10871" i="33" a="1"/>
  <c r="I10871" i="33" s="1"/>
  <c r="I10870" i="33" a="1"/>
  <c r="I10870" i="33" s="1"/>
  <c r="I10869" i="33" a="1"/>
  <c r="I10869" i="33" s="1"/>
  <c r="I10868" i="33" a="1"/>
  <c r="I10868" i="33" s="1"/>
  <c r="I10867" i="33" a="1"/>
  <c r="I10867" i="33" s="1"/>
  <c r="I10866" i="33" a="1"/>
  <c r="I10866" i="33" s="1"/>
  <c r="I10865" i="33" a="1"/>
  <c r="I10865" i="33" s="1"/>
  <c r="I10864" i="33" a="1"/>
  <c r="I10864" i="33" s="1"/>
  <c r="I10863" i="33" a="1"/>
  <c r="I10863" i="33" s="1"/>
  <c r="I10862" i="33" a="1"/>
  <c r="I10862" i="33" s="1"/>
  <c r="I10861" i="33" a="1"/>
  <c r="I10861" i="33" s="1"/>
  <c r="I10860" i="33" a="1"/>
  <c r="I10860" i="33" s="1"/>
  <c r="I10859" i="33" a="1"/>
  <c r="I10859" i="33" s="1"/>
  <c r="I10858" i="33" a="1"/>
  <c r="I10858" i="33" s="1"/>
  <c r="I10857" i="33" a="1"/>
  <c r="I10857" i="33" s="1"/>
  <c r="I10856" i="33" a="1"/>
  <c r="I10856" i="33" s="1"/>
  <c r="I10855" i="33" a="1"/>
  <c r="I10855" i="33" s="1"/>
  <c r="I10854" i="33" a="1"/>
  <c r="I10854" i="33" s="1"/>
  <c r="I10853" i="33" a="1"/>
  <c r="I10853" i="33" s="1"/>
  <c r="I10852" i="33" a="1"/>
  <c r="I10852" i="33" s="1"/>
  <c r="I10851" i="33" a="1"/>
  <c r="I10851" i="33" s="1"/>
  <c r="I10850" i="33" a="1"/>
  <c r="I10850" i="33" s="1"/>
  <c r="I10849" i="33" a="1"/>
  <c r="I10849" i="33" s="1"/>
  <c r="I10848" i="33" a="1"/>
  <c r="I10848" i="33" s="1"/>
  <c r="I10847" i="33" a="1"/>
  <c r="I10847" i="33" s="1"/>
  <c r="I10846" i="33" a="1"/>
  <c r="I10846" i="33" s="1"/>
  <c r="I10845" i="33" a="1"/>
  <c r="I10845" i="33" s="1"/>
  <c r="I10844" i="33" a="1"/>
  <c r="I10844" i="33" s="1"/>
  <c r="I10843" i="33" a="1"/>
  <c r="I10843" i="33" s="1"/>
  <c r="I10842" i="33" a="1"/>
  <c r="I10842" i="33" s="1"/>
  <c r="I10841" i="33" a="1"/>
  <c r="I10841" i="33" s="1"/>
  <c r="I10840" i="33" a="1"/>
  <c r="I10840" i="33" s="1"/>
  <c r="I10839" i="33" a="1"/>
  <c r="I10839" i="33" s="1"/>
  <c r="I10838" i="33" a="1"/>
  <c r="I10838" i="33" s="1"/>
  <c r="I10837" i="33" a="1"/>
  <c r="I10837" i="33" s="1"/>
  <c r="I10836" i="33" a="1"/>
  <c r="I10836" i="33" s="1"/>
  <c r="I10835" i="33" a="1"/>
  <c r="I10835" i="33" s="1"/>
  <c r="I10834" i="33" a="1"/>
  <c r="I10834" i="33" s="1"/>
  <c r="I10833" i="33" a="1"/>
  <c r="I10833" i="33" s="1"/>
  <c r="I10832" i="33" a="1"/>
  <c r="I10832" i="33" s="1"/>
  <c r="I10831" i="33" a="1"/>
  <c r="I10831" i="33" s="1"/>
  <c r="I10830" i="33" a="1"/>
  <c r="I10830" i="33" s="1"/>
  <c r="I10829" i="33" a="1"/>
  <c r="I10829" i="33" s="1"/>
  <c r="I10828" i="33" a="1"/>
  <c r="I10828" i="33" s="1"/>
  <c r="I10827" i="33" a="1"/>
  <c r="I10827" i="33" s="1"/>
  <c r="I10826" i="33" a="1"/>
  <c r="I10826" i="33" s="1"/>
  <c r="I10825" i="33" a="1"/>
  <c r="I10825" i="33" s="1"/>
  <c r="I10824" i="33" a="1"/>
  <c r="I10824" i="33" s="1"/>
  <c r="I10823" i="33" a="1"/>
  <c r="I10823" i="33" s="1"/>
  <c r="I10822" i="33" a="1"/>
  <c r="I10822" i="33" s="1"/>
  <c r="I10821" i="33" a="1"/>
  <c r="I10821" i="33" s="1"/>
  <c r="I10820" i="33" a="1"/>
  <c r="I10820" i="33" s="1"/>
  <c r="I10819" i="33" a="1"/>
  <c r="I10819" i="33" s="1"/>
  <c r="I10818" i="33" a="1"/>
  <c r="I10818" i="33" s="1"/>
  <c r="I10817" i="33" a="1"/>
  <c r="I10817" i="33" s="1"/>
  <c r="I10816" i="33" a="1"/>
  <c r="I10816" i="33" s="1"/>
  <c r="I10815" i="33" a="1"/>
  <c r="I10815" i="33" s="1"/>
  <c r="I10814" i="33" a="1"/>
  <c r="I10814" i="33" s="1"/>
  <c r="I10813" i="33" a="1"/>
  <c r="I10813" i="33" s="1"/>
  <c r="I10812" i="33" a="1"/>
  <c r="I10812" i="33" s="1"/>
  <c r="I10811" i="33" a="1"/>
  <c r="I10811" i="33" s="1"/>
  <c r="I10810" i="33" a="1"/>
  <c r="I10810" i="33" s="1"/>
  <c r="I10809" i="33" a="1"/>
  <c r="I10809" i="33" s="1"/>
  <c r="I10808" i="33" a="1"/>
  <c r="I10808" i="33" s="1"/>
  <c r="I10807" i="33" a="1"/>
  <c r="I10807" i="33" s="1"/>
  <c r="I10806" i="33" a="1"/>
  <c r="I10806" i="33" s="1"/>
  <c r="I10805" i="33" a="1"/>
  <c r="I10805" i="33" s="1"/>
  <c r="I10804" i="33" a="1"/>
  <c r="I10804" i="33" s="1"/>
  <c r="I10803" i="33" a="1"/>
  <c r="I10803" i="33" s="1"/>
  <c r="I10802" i="33" a="1"/>
  <c r="I10802" i="33" s="1"/>
  <c r="I10801" i="33" a="1"/>
  <c r="I10801" i="33" s="1"/>
  <c r="I10800" i="33" a="1"/>
  <c r="I10800" i="33" s="1"/>
  <c r="I10799" i="33" a="1"/>
  <c r="I10799" i="33" s="1"/>
  <c r="I10798" i="33" a="1"/>
  <c r="I10798" i="33" s="1"/>
  <c r="I10797" i="33" a="1"/>
  <c r="I10797" i="33" s="1"/>
  <c r="I10796" i="33" a="1"/>
  <c r="I10796" i="33" s="1"/>
  <c r="I10795" i="33" a="1"/>
  <c r="I10795" i="33" s="1"/>
  <c r="I10794" i="33" a="1"/>
  <c r="I10794" i="33" s="1"/>
  <c r="I10793" i="33" a="1"/>
  <c r="I10793" i="33" s="1"/>
  <c r="I10792" i="33" a="1"/>
  <c r="I10792" i="33" s="1"/>
  <c r="I10791" i="33" a="1"/>
  <c r="I10791" i="33" s="1"/>
  <c r="I10790" i="33" a="1"/>
  <c r="I10790" i="33" s="1"/>
  <c r="I10789" i="33" a="1"/>
  <c r="I10789" i="33" s="1"/>
  <c r="I10788" i="33" a="1"/>
  <c r="I10788" i="33" s="1"/>
  <c r="I10787" i="33" a="1"/>
  <c r="I10787" i="33" s="1"/>
  <c r="I10786" i="33" a="1"/>
  <c r="I10786" i="33" s="1"/>
  <c r="I10785" i="33" a="1"/>
  <c r="I10785" i="33" s="1"/>
  <c r="I10784" i="33" a="1"/>
  <c r="I10784" i="33" s="1"/>
  <c r="I10783" i="33" a="1"/>
  <c r="I10783" i="33" s="1"/>
  <c r="I10782" i="33" a="1"/>
  <c r="I10782" i="33" s="1"/>
  <c r="I10781" i="33" a="1"/>
  <c r="I10781" i="33" s="1"/>
  <c r="I10780" i="33" a="1"/>
  <c r="I10780" i="33" s="1"/>
  <c r="I10779" i="33" a="1"/>
  <c r="I10779" i="33" s="1"/>
  <c r="I10778" i="33" a="1"/>
  <c r="I10778" i="33" s="1"/>
  <c r="I10777" i="33" a="1"/>
  <c r="I10777" i="33" s="1"/>
  <c r="I10776" i="33" a="1"/>
  <c r="I10776" i="33" s="1"/>
  <c r="I10775" i="33" a="1"/>
  <c r="I10775" i="33" s="1"/>
  <c r="I10774" i="33" a="1"/>
  <c r="I10774" i="33" s="1"/>
  <c r="I10773" i="33" a="1"/>
  <c r="I10773" i="33" s="1"/>
  <c r="I10772" i="33" a="1"/>
  <c r="I10772" i="33" s="1"/>
  <c r="I10771" i="33" a="1"/>
  <c r="I10771" i="33" s="1"/>
  <c r="I10770" i="33" a="1"/>
  <c r="I10770" i="33" s="1"/>
  <c r="I10769" i="33" a="1"/>
  <c r="I10769" i="33" s="1"/>
  <c r="I10768" i="33" a="1"/>
  <c r="I10768" i="33" s="1"/>
  <c r="I10767" i="33" a="1"/>
  <c r="I10767" i="33" s="1"/>
  <c r="I10766" i="33" a="1"/>
  <c r="I10766" i="33" s="1"/>
  <c r="K10814" i="33"/>
  <c r="C3" i="33"/>
  <c r="C4" i="33"/>
  <c r="C5" i="33"/>
  <c r="C6" i="33"/>
  <c r="C7" i="33"/>
  <c r="C8" i="33"/>
  <c r="C9" i="33"/>
  <c r="C10" i="33"/>
  <c r="C11" i="33"/>
  <c r="C12" i="33"/>
  <c r="C13" i="33"/>
  <c r="C14" i="33"/>
  <c r="C15" i="33"/>
  <c r="C16" i="33"/>
  <c r="C17" i="33"/>
  <c r="C18" i="33"/>
  <c r="C19" i="33"/>
  <c r="C20" i="33"/>
  <c r="C21" i="33"/>
  <c r="C22" i="33"/>
  <c r="C23" i="33"/>
  <c r="C24" i="33"/>
  <c r="C25" i="33"/>
  <c r="C26" i="33"/>
  <c r="C27" i="33"/>
  <c r="C28" i="33"/>
  <c r="C29" i="33"/>
  <c r="C30" i="33"/>
  <c r="C31" i="33"/>
  <c r="C32" i="33"/>
  <c r="C33" i="33"/>
  <c r="C34" i="33"/>
  <c r="C35" i="33"/>
  <c r="C36" i="33"/>
  <c r="C37" i="33"/>
  <c r="C38" i="33"/>
  <c r="C39" i="33"/>
  <c r="C40" i="33"/>
  <c r="C41" i="33"/>
  <c r="C42" i="33"/>
  <c r="C43" i="33"/>
  <c r="C44" i="33"/>
  <c r="C45" i="33"/>
  <c r="C46" i="33"/>
  <c r="C47" i="33"/>
  <c r="C48" i="33"/>
  <c r="C49" i="33"/>
  <c r="C50" i="33"/>
  <c r="C51" i="33"/>
  <c r="C52" i="33"/>
  <c r="C53" i="33"/>
  <c r="C54" i="33"/>
  <c r="C55" i="33"/>
  <c r="C56" i="33"/>
  <c r="C57" i="33"/>
  <c r="C58" i="33"/>
  <c r="C59" i="33"/>
  <c r="C60" i="33"/>
  <c r="C61" i="33"/>
  <c r="C62" i="33"/>
  <c r="C63" i="33"/>
  <c r="C64" i="33"/>
  <c r="C65" i="33"/>
  <c r="C66" i="33"/>
  <c r="C67" i="33"/>
  <c r="C68" i="33"/>
  <c r="C69" i="33"/>
  <c r="C70" i="33"/>
  <c r="C71" i="33"/>
  <c r="C72" i="33"/>
  <c r="C73" i="33"/>
  <c r="C74" i="33"/>
  <c r="C75" i="33"/>
  <c r="C76" i="33"/>
  <c r="C77" i="33"/>
  <c r="C78" i="33"/>
  <c r="C79" i="33"/>
  <c r="C80" i="33"/>
  <c r="C81" i="33"/>
  <c r="C82" i="33"/>
  <c r="C83" i="33"/>
  <c r="C84" i="33"/>
  <c r="C85" i="33"/>
  <c r="C86" i="33"/>
  <c r="C87" i="33"/>
  <c r="C88" i="33"/>
  <c r="C89" i="33"/>
  <c r="C90" i="33"/>
  <c r="C91" i="33"/>
  <c r="C92" i="33"/>
  <c r="C93" i="33"/>
  <c r="C94" i="33"/>
  <c r="C95" i="33"/>
  <c r="C96" i="33"/>
  <c r="C97" i="33"/>
  <c r="C98" i="33"/>
  <c r="C99" i="33"/>
  <c r="C100" i="33"/>
  <c r="C101" i="33"/>
  <c r="C102" i="33"/>
  <c r="C103" i="33"/>
  <c r="C104" i="33"/>
  <c r="C105" i="33"/>
  <c r="C106" i="33"/>
  <c r="C107" i="33"/>
  <c r="C108" i="33"/>
  <c r="C109" i="33"/>
  <c r="C110" i="33"/>
  <c r="C111" i="33"/>
  <c r="C112" i="33"/>
  <c r="C113" i="33"/>
  <c r="C114" i="33"/>
  <c r="C115" i="33"/>
  <c r="C116" i="33"/>
  <c r="C117" i="33"/>
  <c r="C118" i="33"/>
  <c r="C119" i="33"/>
  <c r="C120" i="33"/>
  <c r="C121" i="33"/>
  <c r="C122" i="33"/>
  <c r="C123" i="33"/>
  <c r="C124" i="33"/>
  <c r="C125" i="33"/>
  <c r="C126" i="33"/>
  <c r="C127" i="33"/>
  <c r="C128" i="33"/>
  <c r="C129" i="33"/>
  <c r="C130" i="33"/>
  <c r="C131" i="33"/>
  <c r="C132" i="33"/>
  <c r="C133" i="33"/>
  <c r="C134" i="33"/>
  <c r="C135" i="33"/>
  <c r="C136" i="33"/>
  <c r="C137" i="33"/>
  <c r="C138" i="33"/>
  <c r="C139" i="33"/>
  <c r="C140" i="33"/>
  <c r="C141" i="33"/>
  <c r="C142" i="33"/>
  <c r="C143" i="33"/>
  <c r="C144" i="33"/>
  <c r="C145" i="33"/>
  <c r="C146" i="33"/>
  <c r="C147" i="33"/>
  <c r="C148" i="33"/>
  <c r="C149" i="33"/>
  <c r="C150" i="33"/>
  <c r="C151" i="33"/>
  <c r="C152" i="33"/>
  <c r="C153" i="33"/>
  <c r="C154" i="33"/>
  <c r="C155" i="33"/>
  <c r="C156" i="33"/>
  <c r="C157" i="33"/>
  <c r="C158" i="33"/>
  <c r="C159" i="33"/>
  <c r="C160" i="33"/>
  <c r="C161" i="33"/>
  <c r="C162" i="33"/>
  <c r="C163" i="33"/>
  <c r="C164" i="33"/>
  <c r="C165" i="33"/>
  <c r="C166" i="33"/>
  <c r="C167" i="33"/>
  <c r="C168" i="33"/>
  <c r="C169" i="33"/>
  <c r="C170" i="33"/>
  <c r="C171" i="33"/>
  <c r="C172" i="33"/>
  <c r="C173" i="33"/>
  <c r="C174" i="33"/>
  <c r="C175" i="33"/>
  <c r="C176" i="33"/>
  <c r="C177" i="33"/>
  <c r="C178" i="33"/>
  <c r="C179" i="33"/>
  <c r="C180" i="33"/>
  <c r="C181" i="33"/>
  <c r="C182" i="33"/>
  <c r="C183" i="33"/>
  <c r="C184" i="33"/>
  <c r="C185" i="33"/>
  <c r="C186" i="33"/>
  <c r="C187" i="33"/>
  <c r="C188" i="33"/>
  <c r="C189" i="33"/>
  <c r="C190" i="33"/>
  <c r="C191" i="33"/>
  <c r="C192" i="33"/>
  <c r="C193" i="33"/>
  <c r="C194" i="33"/>
  <c r="C195" i="33"/>
  <c r="C196" i="33"/>
  <c r="C197" i="33"/>
  <c r="C198" i="33"/>
  <c r="C199" i="33"/>
  <c r="C200" i="33"/>
  <c r="C201" i="33"/>
  <c r="C202" i="33"/>
  <c r="C203" i="33"/>
  <c r="C204" i="33"/>
  <c r="C205" i="33"/>
  <c r="C206" i="33"/>
  <c r="C207" i="33"/>
  <c r="C208" i="33"/>
  <c r="C209" i="33"/>
  <c r="C210" i="33"/>
  <c r="C211" i="33"/>
  <c r="C212" i="33"/>
  <c r="C213" i="33"/>
  <c r="C214" i="33"/>
  <c r="C215" i="33"/>
  <c r="C216" i="33"/>
  <c r="C217" i="33"/>
  <c r="C218" i="33"/>
  <c r="C219" i="33"/>
  <c r="C220" i="33"/>
  <c r="C221" i="33"/>
  <c r="C222" i="33"/>
  <c r="C223" i="33"/>
  <c r="C224" i="33"/>
  <c r="C225" i="33"/>
  <c r="C226" i="33"/>
  <c r="C227" i="33"/>
  <c r="C228" i="33"/>
  <c r="C229" i="33"/>
  <c r="C230" i="33"/>
  <c r="C231" i="33"/>
  <c r="C232" i="33"/>
  <c r="C233" i="33"/>
  <c r="C234" i="33"/>
  <c r="C235" i="33"/>
  <c r="C236" i="33"/>
  <c r="C237" i="33"/>
  <c r="C238" i="33"/>
  <c r="C239" i="33"/>
  <c r="C240" i="33"/>
  <c r="C241" i="33"/>
  <c r="C242" i="33"/>
  <c r="C243" i="33"/>
  <c r="C244" i="33"/>
  <c r="C245" i="33"/>
  <c r="C246" i="33"/>
  <c r="C247" i="33"/>
  <c r="C248" i="33"/>
  <c r="C249" i="33"/>
  <c r="C250" i="33"/>
  <c r="C251" i="33"/>
  <c r="C252" i="33"/>
  <c r="C253" i="33"/>
  <c r="C254" i="33"/>
  <c r="C255" i="33"/>
  <c r="C256" i="33"/>
  <c r="C257" i="33"/>
  <c r="C258" i="33"/>
  <c r="C259" i="33"/>
  <c r="C260" i="33"/>
  <c r="C261" i="33"/>
  <c r="C262" i="33"/>
  <c r="C263" i="33"/>
  <c r="C264" i="33"/>
  <c r="C265" i="33"/>
  <c r="C266" i="33"/>
  <c r="C267" i="33"/>
  <c r="C268" i="33"/>
  <c r="C269" i="33"/>
  <c r="C270" i="33"/>
  <c r="C271" i="33"/>
  <c r="C272" i="33"/>
  <c r="C273" i="33"/>
  <c r="C274" i="33"/>
  <c r="C275" i="33"/>
  <c r="C276" i="33"/>
  <c r="C277" i="33"/>
  <c r="C278" i="33"/>
  <c r="C279" i="33"/>
  <c r="C280" i="33"/>
  <c r="C281" i="33"/>
  <c r="C282" i="33"/>
  <c r="C283" i="33"/>
  <c r="C284" i="33"/>
  <c r="C285" i="33"/>
  <c r="C286" i="33"/>
  <c r="C287" i="33"/>
  <c r="C288" i="33"/>
  <c r="C289" i="33"/>
  <c r="C290" i="33"/>
  <c r="C291" i="33"/>
  <c r="C292" i="33"/>
  <c r="C293" i="33"/>
  <c r="C294" i="33"/>
  <c r="C295" i="33"/>
  <c r="C296" i="33"/>
  <c r="C297" i="33"/>
  <c r="C298" i="33"/>
  <c r="C299" i="33"/>
  <c r="C300" i="33"/>
  <c r="C301" i="33"/>
  <c r="C302" i="33"/>
  <c r="C303" i="33"/>
  <c r="C304" i="33"/>
  <c r="C305" i="33"/>
  <c r="C306" i="33"/>
  <c r="C307" i="33"/>
  <c r="C308" i="33"/>
  <c r="C309" i="33"/>
  <c r="C310" i="33"/>
  <c r="C311" i="33"/>
  <c r="C312" i="33"/>
  <c r="C313" i="33"/>
  <c r="C314" i="33"/>
  <c r="C315" i="33"/>
  <c r="C316" i="33"/>
  <c r="C317" i="33"/>
  <c r="C318" i="33"/>
  <c r="C319" i="33"/>
  <c r="C320" i="33"/>
  <c r="C321" i="33"/>
  <c r="C322" i="33"/>
  <c r="C323" i="33"/>
  <c r="C324" i="33"/>
  <c r="C325" i="33"/>
  <c r="C326" i="33"/>
  <c r="C327" i="33"/>
  <c r="C328" i="33"/>
  <c r="C329" i="33"/>
  <c r="C330" i="33"/>
  <c r="C331" i="33"/>
  <c r="C332" i="33"/>
  <c r="C333" i="33"/>
  <c r="C334" i="33"/>
  <c r="C335" i="33"/>
  <c r="C336" i="33"/>
  <c r="C337" i="33"/>
  <c r="C338" i="33"/>
  <c r="C339" i="33"/>
  <c r="C340" i="33"/>
  <c r="C341" i="33"/>
  <c r="C342" i="33"/>
  <c r="C343" i="33"/>
  <c r="C344" i="33"/>
  <c r="C345" i="33"/>
  <c r="C346" i="33"/>
  <c r="C347" i="33"/>
  <c r="C348" i="33"/>
  <c r="C349" i="33"/>
  <c r="C350" i="33"/>
  <c r="C351" i="33"/>
  <c r="C352" i="33"/>
  <c r="C353" i="33"/>
  <c r="C354" i="33"/>
  <c r="C355" i="33"/>
  <c r="C356" i="33"/>
  <c r="C357" i="33"/>
  <c r="C358" i="33"/>
  <c r="C359" i="33"/>
  <c r="C360" i="33"/>
  <c r="C361" i="33"/>
  <c r="C362" i="33"/>
  <c r="C363" i="33"/>
  <c r="C364" i="33"/>
  <c r="C365" i="33"/>
  <c r="C366" i="33"/>
  <c r="C367" i="33"/>
  <c r="C368" i="33"/>
  <c r="C369" i="33"/>
  <c r="C370" i="33"/>
  <c r="C371" i="33"/>
  <c r="C372" i="33"/>
  <c r="C373" i="33"/>
  <c r="C374" i="33"/>
  <c r="C375" i="33"/>
  <c r="C376" i="33"/>
  <c r="C377" i="33"/>
  <c r="C378" i="33"/>
  <c r="C379" i="33"/>
  <c r="C380" i="33"/>
  <c r="C381" i="33"/>
  <c r="C382" i="33"/>
  <c r="C383" i="33"/>
  <c r="C384" i="33"/>
  <c r="C385" i="33"/>
  <c r="C386" i="33"/>
  <c r="C387" i="33"/>
  <c r="C388" i="33"/>
  <c r="C389" i="33"/>
  <c r="C390" i="33"/>
  <c r="C391" i="33"/>
  <c r="C392" i="33"/>
  <c r="C393" i="33"/>
  <c r="C394" i="33"/>
  <c r="C395" i="33"/>
  <c r="C396" i="33"/>
  <c r="C397" i="33"/>
  <c r="C398" i="33"/>
  <c r="C399" i="33"/>
  <c r="C400" i="33"/>
  <c r="C401" i="33"/>
  <c r="C402" i="33"/>
  <c r="C403" i="33"/>
  <c r="C404" i="33"/>
  <c r="C405" i="33"/>
  <c r="C406" i="33"/>
  <c r="C407" i="33"/>
  <c r="C408" i="33"/>
  <c r="C409" i="33"/>
  <c r="C410" i="33"/>
  <c r="C411" i="33"/>
  <c r="C412" i="33"/>
  <c r="C413" i="33"/>
  <c r="C414" i="33"/>
  <c r="C415" i="33"/>
  <c r="C416" i="33"/>
  <c r="C417" i="33"/>
  <c r="C418" i="33"/>
  <c r="C419" i="33"/>
  <c r="C420" i="33"/>
  <c r="C421" i="33"/>
  <c r="C422" i="33"/>
  <c r="C423" i="33"/>
  <c r="C424" i="33"/>
  <c r="C425" i="33"/>
  <c r="C426" i="33"/>
  <c r="C427" i="33"/>
  <c r="C428" i="33"/>
  <c r="C429" i="33"/>
  <c r="C430" i="33"/>
  <c r="C431" i="33"/>
  <c r="C432" i="33"/>
  <c r="C433" i="33"/>
  <c r="C434" i="33"/>
  <c r="C435" i="33"/>
  <c r="C436" i="33"/>
  <c r="C437" i="33"/>
  <c r="C438" i="33"/>
  <c r="C439" i="33"/>
  <c r="C440" i="33"/>
  <c r="C441" i="33"/>
  <c r="C442" i="33"/>
  <c r="C443" i="33"/>
  <c r="C444" i="33"/>
  <c r="C445" i="33"/>
  <c r="C446" i="33"/>
  <c r="C447" i="33"/>
  <c r="C448" i="33"/>
  <c r="C449" i="33"/>
  <c r="C450" i="33"/>
  <c r="C451" i="33"/>
  <c r="C452" i="33"/>
  <c r="C453" i="33"/>
  <c r="C454" i="33"/>
  <c r="C455" i="33"/>
  <c r="C456" i="33"/>
  <c r="C457" i="33"/>
  <c r="C458" i="33"/>
  <c r="C459" i="33"/>
  <c r="C460" i="33"/>
  <c r="C461" i="33"/>
  <c r="C462" i="33"/>
  <c r="C463" i="33"/>
  <c r="C464" i="33"/>
  <c r="C465" i="33"/>
  <c r="C466" i="33"/>
  <c r="C467" i="33"/>
  <c r="C468" i="33"/>
  <c r="C469" i="33"/>
  <c r="C470" i="33"/>
  <c r="C471" i="33"/>
  <c r="C472" i="33"/>
  <c r="C473" i="33"/>
  <c r="C474" i="33"/>
  <c r="C475" i="33"/>
  <c r="C476" i="33"/>
  <c r="C477" i="33"/>
  <c r="C478" i="33"/>
  <c r="C479" i="33"/>
  <c r="C480" i="33"/>
  <c r="C481" i="33"/>
  <c r="C482" i="33"/>
  <c r="C483" i="33"/>
  <c r="C484" i="33"/>
  <c r="C485" i="33"/>
  <c r="C486" i="33"/>
  <c r="C487" i="33"/>
  <c r="C488" i="33"/>
  <c r="C489" i="33"/>
  <c r="C490" i="33"/>
  <c r="C491" i="33"/>
  <c r="C492" i="33"/>
  <c r="C493" i="33"/>
  <c r="C494" i="33"/>
  <c r="C495" i="33"/>
  <c r="C496" i="33"/>
  <c r="C497" i="33"/>
  <c r="C498" i="33"/>
  <c r="C499" i="33"/>
  <c r="C500" i="33"/>
  <c r="C501" i="33"/>
  <c r="C502" i="33"/>
  <c r="C503" i="33"/>
  <c r="C504" i="33"/>
  <c r="C505" i="33"/>
  <c r="C506" i="33"/>
  <c r="C507" i="33"/>
  <c r="C508" i="33"/>
  <c r="C509" i="33"/>
  <c r="C510" i="33"/>
  <c r="C511" i="33"/>
  <c r="C512" i="33"/>
  <c r="C513" i="33"/>
  <c r="C514" i="33"/>
  <c r="C515" i="33"/>
  <c r="C516" i="33"/>
  <c r="C517" i="33"/>
  <c r="C518" i="33"/>
  <c r="C519" i="33"/>
  <c r="C520" i="33"/>
  <c r="C521" i="33"/>
  <c r="C522" i="33"/>
  <c r="C523" i="33"/>
  <c r="C524" i="33"/>
  <c r="C525" i="33"/>
  <c r="C526" i="33"/>
  <c r="C527" i="33"/>
  <c r="C528" i="33"/>
  <c r="C529" i="33"/>
  <c r="C530" i="33"/>
  <c r="C531" i="33"/>
  <c r="C532" i="33"/>
  <c r="C533" i="33"/>
  <c r="C534" i="33"/>
  <c r="C535" i="33"/>
  <c r="C536" i="33"/>
  <c r="C537" i="33"/>
  <c r="C538" i="33"/>
  <c r="C539" i="33"/>
  <c r="C540" i="33"/>
  <c r="C541" i="33"/>
  <c r="C542" i="33"/>
  <c r="C543" i="33"/>
  <c r="C544" i="33"/>
  <c r="C545" i="33"/>
  <c r="C546" i="33"/>
  <c r="C547" i="33"/>
  <c r="C548" i="33"/>
  <c r="C549" i="33"/>
  <c r="C550" i="33"/>
  <c r="C551" i="33"/>
  <c r="C552" i="33"/>
  <c r="C553" i="33"/>
  <c r="C554" i="33"/>
  <c r="C555" i="33"/>
  <c r="C556" i="33"/>
  <c r="C557" i="33"/>
  <c r="C558" i="33"/>
  <c r="C559" i="33"/>
  <c r="C560" i="33"/>
  <c r="C561" i="33"/>
  <c r="C562" i="33"/>
  <c r="C563" i="33"/>
  <c r="C564" i="33"/>
  <c r="C565" i="33"/>
  <c r="C566" i="33"/>
  <c r="C567" i="33"/>
  <c r="C568" i="33"/>
  <c r="C569" i="33"/>
  <c r="C570" i="33"/>
  <c r="C571" i="33"/>
  <c r="C572" i="33"/>
  <c r="C573" i="33"/>
  <c r="C574" i="33"/>
  <c r="C575" i="33"/>
  <c r="C576" i="33"/>
  <c r="C577" i="33"/>
  <c r="C578" i="33"/>
  <c r="C579" i="33"/>
  <c r="C580" i="33"/>
  <c r="C581" i="33"/>
  <c r="C582" i="33"/>
  <c r="C583" i="33"/>
  <c r="C584" i="33"/>
  <c r="C585" i="33"/>
  <c r="C586" i="33"/>
  <c r="C587" i="33"/>
  <c r="C588" i="33"/>
  <c r="C589" i="33"/>
  <c r="C590" i="33"/>
  <c r="C591" i="33"/>
  <c r="C592" i="33"/>
  <c r="C593" i="33"/>
  <c r="C594" i="33"/>
  <c r="C595" i="33"/>
  <c r="C596" i="33"/>
  <c r="C597" i="33"/>
  <c r="C598" i="33"/>
  <c r="C599" i="33"/>
  <c r="C600" i="33"/>
  <c r="C601" i="33"/>
  <c r="C602" i="33"/>
  <c r="C603" i="33"/>
  <c r="C604" i="33"/>
  <c r="C605" i="33"/>
  <c r="C606" i="33"/>
  <c r="C607" i="33"/>
  <c r="C608" i="33"/>
  <c r="C609" i="33"/>
  <c r="C610" i="33"/>
  <c r="C611" i="33"/>
  <c r="C612" i="33"/>
  <c r="C613" i="33"/>
  <c r="C614" i="33"/>
  <c r="C615" i="33"/>
  <c r="C616" i="33"/>
  <c r="C617" i="33"/>
  <c r="C618" i="33"/>
  <c r="C619" i="33"/>
  <c r="C620" i="33"/>
  <c r="C621" i="33"/>
  <c r="C622" i="33"/>
  <c r="C623" i="33"/>
  <c r="C624" i="33"/>
  <c r="C625" i="33"/>
  <c r="C626" i="33"/>
  <c r="C627" i="33"/>
  <c r="C628" i="33"/>
  <c r="C629" i="33"/>
  <c r="C630" i="33"/>
  <c r="C631" i="33"/>
  <c r="C632" i="33"/>
  <c r="C633" i="33"/>
  <c r="C634" i="33"/>
  <c r="C635" i="33"/>
  <c r="C636" i="33"/>
  <c r="C637" i="33"/>
  <c r="C638" i="33"/>
  <c r="C639" i="33"/>
  <c r="C640" i="33"/>
  <c r="C641" i="33"/>
  <c r="C642" i="33"/>
  <c r="C643" i="33"/>
  <c r="C644" i="33"/>
  <c r="C645" i="33"/>
  <c r="C646" i="33"/>
  <c r="C647" i="33"/>
  <c r="C648" i="33"/>
  <c r="C649" i="33"/>
  <c r="C650" i="33"/>
  <c r="C651" i="33"/>
  <c r="C652" i="33"/>
  <c r="C653" i="33"/>
  <c r="C654" i="33"/>
  <c r="C655" i="33"/>
  <c r="C656" i="33"/>
  <c r="C657" i="33"/>
  <c r="C658" i="33"/>
  <c r="C659" i="33"/>
  <c r="C660" i="33"/>
  <c r="C661" i="33"/>
  <c r="C662" i="33"/>
  <c r="C663" i="33"/>
  <c r="C664" i="33"/>
  <c r="C665" i="33"/>
  <c r="C666" i="33"/>
  <c r="C667" i="33"/>
  <c r="C668" i="33"/>
  <c r="C669" i="33"/>
  <c r="C670" i="33"/>
  <c r="C671" i="33"/>
  <c r="C672" i="33"/>
  <c r="C673" i="33"/>
  <c r="C674" i="33"/>
  <c r="C675" i="33"/>
  <c r="C676" i="33"/>
  <c r="C677" i="33"/>
  <c r="C678" i="33"/>
  <c r="C679" i="33"/>
  <c r="C680" i="33"/>
  <c r="C681" i="33"/>
  <c r="C682" i="33"/>
  <c r="C683" i="33"/>
  <c r="C684" i="33"/>
  <c r="C685" i="33"/>
  <c r="C686" i="33"/>
  <c r="C687" i="33"/>
  <c r="C688" i="33"/>
  <c r="C689" i="33"/>
  <c r="C690" i="33"/>
  <c r="C691" i="33"/>
  <c r="C692" i="33"/>
  <c r="C693" i="33"/>
  <c r="C694" i="33"/>
  <c r="C695" i="33"/>
  <c r="C696" i="33"/>
  <c r="C697" i="33"/>
  <c r="C698" i="33"/>
  <c r="C699" i="33"/>
  <c r="C700" i="33"/>
  <c r="C701" i="33"/>
  <c r="C702" i="33"/>
  <c r="C703" i="33"/>
  <c r="C704" i="33"/>
  <c r="C705" i="33"/>
  <c r="C706" i="33"/>
  <c r="C707" i="33"/>
  <c r="C708" i="33"/>
  <c r="C709" i="33"/>
  <c r="C710" i="33"/>
  <c r="C711" i="33"/>
  <c r="C712" i="33"/>
  <c r="C713" i="33"/>
  <c r="C714" i="33"/>
  <c r="C715" i="33"/>
  <c r="C716" i="33"/>
  <c r="C717" i="33"/>
  <c r="C718" i="33"/>
  <c r="C719" i="33"/>
  <c r="C720" i="33"/>
  <c r="C721" i="33"/>
  <c r="C722" i="33"/>
  <c r="C723" i="33"/>
  <c r="C724" i="33"/>
  <c r="C725" i="33"/>
  <c r="C726" i="33"/>
  <c r="C727" i="33"/>
  <c r="C728" i="33"/>
  <c r="C729" i="33"/>
  <c r="C730" i="33"/>
  <c r="C731" i="33"/>
  <c r="C732" i="33"/>
  <c r="C733" i="33"/>
  <c r="C734" i="33"/>
  <c r="C735" i="33"/>
  <c r="C736" i="33"/>
  <c r="C737" i="33"/>
  <c r="C738" i="33"/>
  <c r="C739" i="33"/>
  <c r="C740" i="33"/>
  <c r="C741" i="33"/>
  <c r="C742" i="33"/>
  <c r="C743" i="33"/>
  <c r="C744" i="33"/>
  <c r="C745" i="33"/>
  <c r="C746" i="33"/>
  <c r="C747" i="33"/>
  <c r="C748" i="33"/>
  <c r="C749" i="33"/>
  <c r="C750" i="33"/>
  <c r="C751" i="33"/>
  <c r="C752" i="33"/>
  <c r="C753" i="33"/>
  <c r="C754" i="33"/>
  <c r="C755" i="33"/>
  <c r="C756" i="33"/>
  <c r="C757" i="33"/>
  <c r="C758" i="33"/>
  <c r="C759" i="33"/>
  <c r="C760" i="33"/>
  <c r="C761" i="33"/>
  <c r="C762" i="33"/>
  <c r="C763" i="33"/>
  <c r="C764" i="33"/>
  <c r="C765" i="33"/>
  <c r="C766" i="33"/>
  <c r="C767" i="33"/>
  <c r="C768" i="33"/>
  <c r="C769" i="33"/>
  <c r="C770" i="33"/>
  <c r="C771" i="33"/>
  <c r="C772" i="33"/>
  <c r="C773" i="33"/>
  <c r="C774" i="33"/>
  <c r="C775" i="33"/>
  <c r="C776" i="33"/>
  <c r="C777" i="33"/>
  <c r="C778" i="33"/>
  <c r="C779" i="33"/>
  <c r="C780" i="33"/>
  <c r="C781" i="33"/>
  <c r="C782" i="33"/>
  <c r="C783" i="33"/>
  <c r="C784" i="33"/>
  <c r="C785" i="33"/>
  <c r="C786" i="33"/>
  <c r="C787" i="33"/>
  <c r="C788" i="33"/>
  <c r="C789" i="33"/>
  <c r="C790" i="33"/>
  <c r="C791" i="33"/>
  <c r="C792" i="33"/>
  <c r="C793" i="33"/>
  <c r="C794" i="33"/>
  <c r="C795" i="33"/>
  <c r="C796" i="33"/>
  <c r="C797" i="33"/>
  <c r="C798" i="33"/>
  <c r="C799" i="33"/>
  <c r="C800" i="33"/>
  <c r="C801" i="33"/>
  <c r="C802" i="33"/>
  <c r="C803" i="33"/>
  <c r="C804" i="33"/>
  <c r="C805" i="33"/>
  <c r="C806" i="33"/>
  <c r="C807" i="33"/>
  <c r="C808" i="33"/>
  <c r="C809" i="33"/>
  <c r="C810" i="33"/>
  <c r="C811" i="33"/>
  <c r="C812" i="33"/>
  <c r="C813" i="33"/>
  <c r="C814" i="33"/>
  <c r="C815" i="33"/>
  <c r="C816" i="33"/>
  <c r="C817" i="33"/>
  <c r="C818" i="33"/>
  <c r="C819" i="33"/>
  <c r="C820" i="33"/>
  <c r="C821" i="33"/>
  <c r="C822" i="33"/>
  <c r="C823" i="33"/>
  <c r="C824" i="33"/>
  <c r="C825" i="33"/>
  <c r="C826" i="33"/>
  <c r="C827" i="33"/>
  <c r="C828" i="33"/>
  <c r="C829" i="33"/>
  <c r="C830" i="33"/>
  <c r="C831" i="33"/>
  <c r="C832" i="33"/>
  <c r="C833" i="33"/>
  <c r="C834" i="33"/>
  <c r="C835" i="33"/>
  <c r="C836" i="33"/>
  <c r="C837" i="33"/>
  <c r="C838" i="33"/>
  <c r="C839" i="33"/>
  <c r="C840" i="33"/>
  <c r="C841" i="33"/>
  <c r="C842" i="33"/>
  <c r="C843" i="33"/>
  <c r="C844" i="33"/>
  <c r="C845" i="33"/>
  <c r="C846" i="33"/>
  <c r="C847" i="33"/>
  <c r="C848" i="33"/>
  <c r="C849" i="33"/>
  <c r="C850" i="33"/>
  <c r="C851" i="33"/>
  <c r="C852" i="33"/>
  <c r="C853" i="33"/>
  <c r="C854" i="33"/>
  <c r="C855" i="33"/>
  <c r="C856" i="33"/>
  <c r="C857" i="33"/>
  <c r="C858" i="33"/>
  <c r="C859" i="33"/>
  <c r="C860" i="33"/>
  <c r="C861" i="33"/>
  <c r="C862" i="33"/>
  <c r="C863" i="33"/>
  <c r="C864" i="33"/>
  <c r="C865" i="33"/>
  <c r="C866" i="33"/>
  <c r="C867" i="33"/>
  <c r="C868" i="33"/>
  <c r="C869" i="33"/>
  <c r="C870" i="33"/>
  <c r="C871" i="33"/>
  <c r="C872" i="33"/>
  <c r="C873" i="33"/>
  <c r="C874" i="33"/>
  <c r="C875" i="33"/>
  <c r="C876" i="33"/>
  <c r="C877" i="33"/>
  <c r="C878" i="33"/>
  <c r="C879" i="33"/>
  <c r="C880" i="33"/>
  <c r="C881" i="33"/>
  <c r="C882" i="33"/>
  <c r="C883" i="33"/>
  <c r="C884" i="33"/>
  <c r="C885" i="33"/>
  <c r="C886" i="33"/>
  <c r="C887" i="33"/>
  <c r="C888" i="33"/>
  <c r="C889" i="33"/>
  <c r="C890" i="33"/>
  <c r="C891" i="33"/>
  <c r="C892" i="33"/>
  <c r="C893" i="33"/>
  <c r="C894" i="33"/>
  <c r="C895" i="33"/>
  <c r="C896" i="33"/>
  <c r="C897" i="33"/>
  <c r="C898" i="33"/>
  <c r="C899" i="33"/>
  <c r="C900" i="33"/>
  <c r="C901" i="33"/>
  <c r="C902" i="33"/>
  <c r="C903" i="33"/>
  <c r="C904" i="33"/>
  <c r="C905" i="33"/>
  <c r="C906" i="33"/>
  <c r="C907" i="33"/>
  <c r="C908" i="33"/>
  <c r="C909" i="33"/>
  <c r="C910" i="33"/>
  <c r="C911" i="33"/>
  <c r="C912" i="33"/>
  <c r="C913" i="33"/>
  <c r="C914" i="33"/>
  <c r="C915" i="33"/>
  <c r="C916" i="33"/>
  <c r="C917" i="33"/>
  <c r="C918" i="33"/>
  <c r="C919" i="33"/>
  <c r="C920" i="33"/>
  <c r="C921" i="33"/>
  <c r="C922" i="33"/>
  <c r="C923" i="33"/>
  <c r="C924" i="33"/>
  <c r="C925" i="33"/>
  <c r="C926" i="33"/>
  <c r="C927" i="33"/>
  <c r="C928" i="33"/>
  <c r="C929" i="33"/>
  <c r="C930" i="33"/>
  <c r="C931" i="33"/>
  <c r="C932" i="33"/>
  <c r="C933" i="33"/>
  <c r="C934" i="33"/>
  <c r="C935" i="33"/>
  <c r="C936" i="33"/>
  <c r="C937" i="33"/>
  <c r="C938" i="33"/>
  <c r="C939" i="33"/>
  <c r="C940" i="33"/>
  <c r="C941" i="33"/>
  <c r="C942" i="33"/>
  <c r="C943" i="33"/>
  <c r="C944" i="33"/>
  <c r="C945" i="33"/>
  <c r="C946" i="33"/>
  <c r="C947" i="33"/>
  <c r="C948" i="33"/>
  <c r="C949" i="33"/>
  <c r="C950" i="33"/>
  <c r="C951" i="33"/>
  <c r="C952" i="33"/>
  <c r="C953" i="33"/>
  <c r="C954" i="33"/>
  <c r="C955" i="33"/>
  <c r="C956" i="33"/>
  <c r="C957" i="33"/>
  <c r="C958" i="33"/>
  <c r="C959" i="33"/>
  <c r="C960" i="33"/>
  <c r="C961" i="33"/>
  <c r="C962" i="33"/>
  <c r="C963" i="33"/>
  <c r="C964" i="33"/>
  <c r="C965" i="33"/>
  <c r="C966" i="33"/>
  <c r="C967" i="33"/>
  <c r="C968" i="33"/>
  <c r="C969" i="33"/>
  <c r="C970" i="33"/>
  <c r="C971" i="33"/>
  <c r="C972" i="33"/>
  <c r="C973" i="33"/>
  <c r="C974" i="33"/>
  <c r="C975" i="33"/>
  <c r="C976" i="33"/>
  <c r="C977" i="33"/>
  <c r="C978" i="33"/>
  <c r="C979" i="33"/>
  <c r="C980" i="33"/>
  <c r="C981" i="33"/>
  <c r="C982" i="33"/>
  <c r="C983" i="33"/>
  <c r="C984" i="33"/>
  <c r="C985" i="33"/>
  <c r="C986" i="33"/>
  <c r="C987" i="33"/>
  <c r="C988" i="33"/>
  <c r="C989" i="33"/>
  <c r="C990" i="33"/>
  <c r="C991" i="33"/>
  <c r="C992" i="33"/>
  <c r="C993" i="33"/>
  <c r="C994" i="33"/>
  <c r="C995" i="33"/>
  <c r="C996" i="33"/>
  <c r="C997" i="33"/>
  <c r="C998" i="33"/>
  <c r="C999" i="33"/>
  <c r="C1000" i="33"/>
  <c r="C1001" i="33"/>
  <c r="C1002" i="33"/>
  <c r="C1003" i="33"/>
  <c r="C1004" i="33"/>
  <c r="C1005" i="33"/>
  <c r="C1006" i="33"/>
  <c r="C1007" i="33"/>
  <c r="C1008" i="33"/>
  <c r="C1009" i="33"/>
  <c r="C1010" i="33"/>
  <c r="C1011" i="33"/>
  <c r="C1012" i="33"/>
  <c r="C1013" i="33"/>
  <c r="C1014" i="33"/>
  <c r="C1015" i="33"/>
  <c r="C1016" i="33"/>
  <c r="C1017" i="33"/>
  <c r="C1018" i="33"/>
  <c r="C1019" i="33"/>
  <c r="C1020" i="33"/>
  <c r="C1021" i="33"/>
  <c r="C1022" i="33"/>
  <c r="C1023" i="33"/>
  <c r="C1024" i="33"/>
  <c r="C1025" i="33"/>
  <c r="C1026" i="33"/>
  <c r="C1027" i="33"/>
  <c r="C1028" i="33"/>
  <c r="C1029" i="33"/>
  <c r="C1030" i="33"/>
  <c r="C1031" i="33"/>
  <c r="C1032" i="33"/>
  <c r="C1033" i="33"/>
  <c r="C1034" i="33"/>
  <c r="C1035" i="33"/>
  <c r="C1036" i="33"/>
  <c r="C1037" i="33"/>
  <c r="C1038" i="33"/>
  <c r="C1039" i="33"/>
  <c r="C1040" i="33"/>
  <c r="C1041" i="33"/>
  <c r="C1042" i="33"/>
  <c r="C1043" i="33"/>
  <c r="C1044" i="33"/>
  <c r="C1045" i="33"/>
  <c r="C1046" i="33"/>
  <c r="C1047" i="33"/>
  <c r="C1048" i="33"/>
  <c r="C1049" i="33"/>
  <c r="C1050" i="33"/>
  <c r="C1051" i="33"/>
  <c r="C1052" i="33"/>
  <c r="C1053" i="33"/>
  <c r="C1054" i="33"/>
  <c r="C1055" i="33"/>
  <c r="C1056" i="33"/>
  <c r="C1057" i="33"/>
  <c r="C1058" i="33"/>
  <c r="C1059" i="33"/>
  <c r="C1060" i="33"/>
  <c r="C1061" i="33"/>
  <c r="C1062" i="33"/>
  <c r="C1063" i="33"/>
  <c r="C1064" i="33"/>
  <c r="C1065" i="33"/>
  <c r="C1066" i="33"/>
  <c r="C1067" i="33"/>
  <c r="C1068" i="33"/>
  <c r="C1069" i="33"/>
  <c r="C1070" i="33"/>
  <c r="C1071" i="33"/>
  <c r="C1072" i="33"/>
  <c r="C1073" i="33"/>
  <c r="C1074" i="33"/>
  <c r="C1075" i="33"/>
  <c r="C1076" i="33"/>
  <c r="C1077" i="33"/>
  <c r="C1078" i="33"/>
  <c r="C1079" i="33"/>
  <c r="C1080" i="33"/>
  <c r="C1081" i="33"/>
  <c r="C1082" i="33"/>
  <c r="C1083" i="33"/>
  <c r="C1084" i="33"/>
  <c r="C1085" i="33"/>
  <c r="C1086" i="33"/>
  <c r="C1087" i="33"/>
  <c r="C1088" i="33"/>
  <c r="C1089" i="33"/>
  <c r="C1090" i="33"/>
  <c r="C1091" i="33"/>
  <c r="C1092" i="33"/>
  <c r="C1093" i="33"/>
  <c r="C1094" i="33"/>
  <c r="C1095" i="33"/>
  <c r="C1096" i="33"/>
  <c r="C1097" i="33"/>
  <c r="C1098" i="33"/>
  <c r="C1099" i="33"/>
  <c r="C1100" i="33"/>
  <c r="C1101" i="33"/>
  <c r="C1102" i="33"/>
  <c r="C1103" i="33"/>
  <c r="C1104" i="33"/>
  <c r="C1105" i="33"/>
  <c r="C1106" i="33"/>
  <c r="C1107" i="33"/>
  <c r="C1108" i="33"/>
  <c r="C1109" i="33"/>
  <c r="C1110" i="33"/>
  <c r="C1111" i="33"/>
  <c r="C1112" i="33"/>
  <c r="C1113" i="33"/>
  <c r="C1114" i="33"/>
  <c r="C1115" i="33"/>
  <c r="C1116" i="33"/>
  <c r="C1117" i="33"/>
  <c r="C1118" i="33"/>
  <c r="C1119" i="33"/>
  <c r="C1120" i="33"/>
  <c r="C1121" i="33"/>
  <c r="C1122" i="33"/>
  <c r="C1123" i="33"/>
  <c r="C1124" i="33"/>
  <c r="C1125" i="33"/>
  <c r="C1126" i="33"/>
  <c r="C1127" i="33"/>
  <c r="C1128" i="33"/>
  <c r="C1129" i="33"/>
  <c r="C1130" i="33"/>
  <c r="C1131" i="33"/>
  <c r="C1132" i="33"/>
  <c r="C1133" i="33"/>
  <c r="C1134" i="33"/>
  <c r="C1135" i="33"/>
  <c r="C1136" i="33"/>
  <c r="C1137" i="33"/>
  <c r="C1138" i="33"/>
  <c r="C1139" i="33"/>
  <c r="C1140" i="33"/>
  <c r="C1141" i="33"/>
  <c r="C1142" i="33"/>
  <c r="C1143" i="33"/>
  <c r="C1144" i="33"/>
  <c r="C1145" i="33"/>
  <c r="C1146" i="33"/>
  <c r="C1147" i="33"/>
  <c r="C1148" i="33"/>
  <c r="C1149" i="33"/>
  <c r="C1150" i="33"/>
  <c r="C1151" i="33"/>
  <c r="C1152" i="33"/>
  <c r="C1153" i="33"/>
  <c r="C1154" i="33"/>
  <c r="C1155" i="33"/>
  <c r="C1156" i="33"/>
  <c r="C1157" i="33"/>
  <c r="C1158" i="33"/>
  <c r="C1159" i="33"/>
  <c r="C1160" i="33"/>
  <c r="C1161" i="33"/>
  <c r="C1162" i="33"/>
  <c r="C1163" i="33"/>
  <c r="C1164" i="33"/>
  <c r="C1165" i="33"/>
  <c r="C1166" i="33"/>
  <c r="C1167" i="33"/>
  <c r="C1168" i="33"/>
  <c r="C1169" i="33"/>
  <c r="C1170" i="33"/>
  <c r="C1171" i="33"/>
  <c r="C1172" i="33"/>
  <c r="C1173" i="33"/>
  <c r="C1174" i="33"/>
  <c r="C1175" i="33"/>
  <c r="C1176" i="33"/>
  <c r="C1177" i="33"/>
  <c r="C1178" i="33"/>
  <c r="C1179" i="33"/>
  <c r="C1180" i="33"/>
  <c r="C1181" i="33"/>
  <c r="C1182" i="33"/>
  <c r="C1183" i="33"/>
  <c r="C1184" i="33"/>
  <c r="C1185" i="33"/>
  <c r="C1186" i="33"/>
  <c r="C1187" i="33"/>
  <c r="C1188" i="33"/>
  <c r="C1189" i="33"/>
  <c r="C1190" i="33"/>
  <c r="C1191" i="33"/>
  <c r="C1192" i="33"/>
  <c r="C1193" i="33"/>
  <c r="C1194" i="33"/>
  <c r="C1195" i="33"/>
  <c r="C1196" i="33"/>
  <c r="C1197" i="33"/>
  <c r="C1198" i="33"/>
  <c r="C1199" i="33"/>
  <c r="C1200" i="33"/>
  <c r="C1201" i="33"/>
  <c r="C1202" i="33"/>
  <c r="C1203" i="33"/>
  <c r="C1204" i="33"/>
  <c r="C1205" i="33"/>
  <c r="C1206" i="33"/>
  <c r="C1207" i="33"/>
  <c r="C1208" i="33"/>
  <c r="C1209" i="33"/>
  <c r="C1210" i="33"/>
  <c r="C1211" i="33"/>
  <c r="C1212" i="33"/>
  <c r="C1213" i="33"/>
  <c r="C1214" i="33"/>
  <c r="C1215" i="33"/>
  <c r="C1216" i="33"/>
  <c r="C1217" i="33"/>
  <c r="C1218" i="33"/>
  <c r="C1219" i="33"/>
  <c r="C1220" i="33"/>
  <c r="C1221" i="33"/>
  <c r="C1222" i="33"/>
  <c r="C1223" i="33"/>
  <c r="C1224" i="33"/>
  <c r="C1225" i="33"/>
  <c r="C1226" i="33"/>
  <c r="C1227" i="33"/>
  <c r="C1228" i="33"/>
  <c r="C1229" i="33"/>
  <c r="C1230" i="33"/>
  <c r="C1231" i="33"/>
  <c r="C1232" i="33"/>
  <c r="C1233" i="33"/>
  <c r="C1234" i="33"/>
  <c r="C1235" i="33"/>
  <c r="C1236" i="33"/>
  <c r="C1237" i="33"/>
  <c r="C1238" i="33"/>
  <c r="C1239" i="33"/>
  <c r="C1240" i="33"/>
  <c r="C1241" i="33"/>
  <c r="C1242" i="33"/>
  <c r="C1243" i="33"/>
  <c r="C1244" i="33"/>
  <c r="C1245" i="33"/>
  <c r="C1246" i="33"/>
  <c r="C1247" i="33"/>
  <c r="C1248" i="33"/>
  <c r="C1249" i="33"/>
  <c r="C1250" i="33"/>
  <c r="C1251" i="33"/>
  <c r="C1252" i="33"/>
  <c r="C1253" i="33"/>
  <c r="C1254" i="33"/>
  <c r="C1255" i="33"/>
  <c r="C1256" i="33"/>
  <c r="C1257" i="33"/>
  <c r="C1258" i="33"/>
  <c r="C1259" i="33"/>
  <c r="C1260" i="33"/>
  <c r="C1261" i="33"/>
  <c r="C1262" i="33"/>
  <c r="C1263" i="33"/>
  <c r="C1264" i="33"/>
  <c r="C1265" i="33"/>
  <c r="C1266" i="33"/>
  <c r="C1267" i="33"/>
  <c r="C1268" i="33"/>
  <c r="C1269" i="33"/>
  <c r="C1270" i="33"/>
  <c r="C1271" i="33"/>
  <c r="C1272" i="33"/>
  <c r="C1273" i="33"/>
  <c r="C1274" i="33"/>
  <c r="C1275" i="33"/>
  <c r="C1276" i="33"/>
  <c r="C1277" i="33"/>
  <c r="C1278" i="33"/>
  <c r="C1279" i="33"/>
  <c r="C1280" i="33"/>
  <c r="C1281" i="33"/>
  <c r="C1282" i="33"/>
  <c r="C1283" i="33"/>
  <c r="C1284" i="33"/>
  <c r="C1285" i="33"/>
  <c r="C1286" i="33"/>
  <c r="C1287" i="33"/>
  <c r="C1288" i="33"/>
  <c r="C1289" i="33"/>
  <c r="C1290" i="33"/>
  <c r="C1291" i="33"/>
  <c r="C1292" i="33"/>
  <c r="C1293" i="33"/>
  <c r="C1294" i="33"/>
  <c r="C1295" i="33"/>
  <c r="C1296" i="33"/>
  <c r="C1297" i="33"/>
  <c r="C1298" i="33"/>
  <c r="C1299" i="33"/>
  <c r="C1300" i="33"/>
  <c r="C1301" i="33"/>
  <c r="C1302" i="33"/>
  <c r="C1303" i="33"/>
  <c r="C1304" i="33"/>
  <c r="C1305" i="33"/>
  <c r="C1306" i="33"/>
  <c r="C1307" i="33"/>
  <c r="C1308" i="33"/>
  <c r="C1309" i="33"/>
  <c r="C1310" i="33"/>
  <c r="C1311" i="33"/>
  <c r="C1312" i="33"/>
  <c r="C1313" i="33"/>
  <c r="C1314" i="33"/>
  <c r="C1315" i="33"/>
  <c r="C1316" i="33"/>
  <c r="C1317" i="33"/>
  <c r="C1318" i="33"/>
  <c r="C1319" i="33"/>
  <c r="C1320" i="33"/>
  <c r="C1321" i="33"/>
  <c r="C1322" i="33"/>
  <c r="C1323" i="33"/>
  <c r="C1324" i="33"/>
  <c r="C1325" i="33"/>
  <c r="C1326" i="33"/>
  <c r="C1327" i="33"/>
  <c r="C1328" i="33"/>
  <c r="C1329" i="33"/>
  <c r="C1330" i="33"/>
  <c r="C1331" i="33"/>
  <c r="C1332" i="33"/>
  <c r="C1333" i="33"/>
  <c r="C1334" i="33"/>
  <c r="C1335" i="33"/>
  <c r="C1336" i="33"/>
  <c r="C1337" i="33"/>
  <c r="C1338" i="33"/>
  <c r="C1339" i="33"/>
  <c r="C1340" i="33"/>
  <c r="C1341" i="33"/>
  <c r="C1342" i="33"/>
  <c r="C1343" i="33"/>
  <c r="C1344" i="33"/>
  <c r="C1345" i="33"/>
  <c r="C1346" i="33"/>
  <c r="C1347" i="33"/>
  <c r="C1348" i="33"/>
  <c r="C1349" i="33"/>
  <c r="C1350" i="33"/>
  <c r="C1351" i="33"/>
  <c r="C1352" i="33"/>
  <c r="C1353" i="33"/>
  <c r="C1354" i="33"/>
  <c r="C1355" i="33"/>
  <c r="C1356" i="33"/>
  <c r="C1357" i="33"/>
  <c r="C1358" i="33"/>
  <c r="C1359" i="33"/>
  <c r="C1360" i="33"/>
  <c r="C1361" i="33"/>
  <c r="C1362" i="33"/>
  <c r="C1363" i="33"/>
  <c r="C1364" i="33"/>
  <c r="C1365" i="33"/>
  <c r="C1366" i="33"/>
  <c r="C1367" i="33"/>
  <c r="C1368" i="33"/>
  <c r="C1369" i="33"/>
  <c r="C1370" i="33"/>
  <c r="C1371" i="33"/>
  <c r="C1372" i="33"/>
  <c r="C1373" i="33"/>
  <c r="C1374" i="33"/>
  <c r="C1375" i="33"/>
  <c r="C1376" i="33"/>
  <c r="C1377" i="33"/>
  <c r="C1378" i="33"/>
  <c r="C1379" i="33"/>
  <c r="C1380" i="33"/>
  <c r="C1381" i="33"/>
  <c r="C1382" i="33"/>
  <c r="C1383" i="33"/>
  <c r="C1384" i="33"/>
  <c r="C1385" i="33"/>
  <c r="C1386" i="33"/>
  <c r="C1387" i="33"/>
  <c r="C1388" i="33"/>
  <c r="C1389" i="33"/>
  <c r="C1390" i="33"/>
  <c r="C1391" i="33"/>
  <c r="C1392" i="33"/>
  <c r="C1393" i="33"/>
  <c r="C1394" i="33"/>
  <c r="C1395" i="33"/>
  <c r="C1396" i="33"/>
  <c r="C1397" i="33"/>
  <c r="C1398" i="33"/>
  <c r="C1399" i="33"/>
  <c r="C1400" i="33"/>
  <c r="C1401" i="33"/>
  <c r="C1402" i="33"/>
  <c r="C1403" i="33"/>
  <c r="C1404" i="33"/>
  <c r="C1405" i="33"/>
  <c r="C1406" i="33"/>
  <c r="C1407" i="33"/>
  <c r="C1408" i="33"/>
  <c r="C1409" i="33"/>
  <c r="C1410" i="33"/>
  <c r="C1411" i="33"/>
  <c r="C1412" i="33"/>
  <c r="C1413" i="33"/>
  <c r="C1414" i="33"/>
  <c r="C1415" i="33"/>
  <c r="C1416" i="33"/>
  <c r="C1417" i="33"/>
  <c r="C1418" i="33"/>
  <c r="C1419" i="33"/>
  <c r="C1420" i="33"/>
  <c r="C1421" i="33"/>
  <c r="C1422" i="33"/>
  <c r="C1423" i="33"/>
  <c r="C1424" i="33"/>
  <c r="C1425" i="33"/>
  <c r="C1426" i="33"/>
  <c r="C1427" i="33"/>
  <c r="C1428" i="33"/>
  <c r="C1429" i="33"/>
  <c r="C1430" i="33"/>
  <c r="C1431" i="33"/>
  <c r="C1432" i="33"/>
  <c r="C1433" i="33"/>
  <c r="C1434" i="33"/>
  <c r="C1435" i="33"/>
  <c r="C1436" i="33"/>
  <c r="C1437" i="33"/>
  <c r="C1438" i="33"/>
  <c r="C1439" i="33"/>
  <c r="C1440" i="33"/>
  <c r="C1441" i="33"/>
  <c r="C1442" i="33"/>
  <c r="C1443" i="33"/>
  <c r="C1444" i="33"/>
  <c r="C1445" i="33"/>
  <c r="C1446" i="33"/>
  <c r="C1447" i="33"/>
  <c r="C1448" i="33"/>
  <c r="C1449" i="33"/>
  <c r="C1450" i="33"/>
  <c r="C1451" i="33"/>
  <c r="C1452" i="33"/>
  <c r="C1453" i="33"/>
  <c r="C1454" i="33"/>
  <c r="C1455" i="33"/>
  <c r="C1456" i="33"/>
  <c r="C1457" i="33"/>
  <c r="C1458" i="33"/>
  <c r="C1459" i="33"/>
  <c r="C1460" i="33"/>
  <c r="C1461" i="33"/>
  <c r="C1462" i="33"/>
  <c r="C1463" i="33"/>
  <c r="C1464" i="33"/>
  <c r="C1465" i="33"/>
  <c r="C1466" i="33"/>
  <c r="C1467" i="33"/>
  <c r="C1468" i="33"/>
  <c r="C1469" i="33"/>
  <c r="C1470" i="33"/>
  <c r="C1471" i="33"/>
  <c r="C1472" i="33"/>
  <c r="C1473" i="33"/>
  <c r="C1474" i="33"/>
  <c r="C1475" i="33"/>
  <c r="C1476" i="33"/>
  <c r="C1477" i="33"/>
  <c r="C1478" i="33"/>
  <c r="C1479" i="33"/>
  <c r="C1480" i="33"/>
  <c r="C1481" i="33"/>
  <c r="C1482" i="33"/>
  <c r="C1483" i="33"/>
  <c r="C1484" i="33"/>
  <c r="C1485" i="33"/>
  <c r="C1486" i="33"/>
  <c r="C1487" i="33"/>
  <c r="C1488" i="33"/>
  <c r="C1489" i="33"/>
  <c r="C1490" i="33"/>
  <c r="C1491" i="33"/>
  <c r="C1492" i="33"/>
  <c r="C1493" i="33"/>
  <c r="C1494" i="33"/>
  <c r="C1495" i="33"/>
  <c r="C1496" i="33"/>
  <c r="C1497" i="33"/>
  <c r="C1498" i="33"/>
  <c r="C1499" i="33"/>
  <c r="C1500" i="33"/>
  <c r="C1501" i="33"/>
  <c r="C1502" i="33"/>
  <c r="C1503" i="33"/>
  <c r="C1504" i="33"/>
  <c r="C1505" i="33"/>
  <c r="C1506" i="33"/>
  <c r="C1507" i="33"/>
  <c r="C1508" i="33"/>
  <c r="C1509" i="33"/>
  <c r="C1510" i="33"/>
  <c r="C1511" i="33"/>
  <c r="C1512" i="33"/>
  <c r="C1513" i="33"/>
  <c r="C1514" i="33"/>
  <c r="C1515" i="33"/>
  <c r="C1516" i="33"/>
  <c r="C1517" i="33"/>
  <c r="C1518" i="33"/>
  <c r="C1519" i="33"/>
  <c r="C1520" i="33"/>
  <c r="C1521" i="33"/>
  <c r="C1522" i="33"/>
  <c r="C1523" i="33"/>
  <c r="C1524" i="33"/>
  <c r="C1525" i="33"/>
  <c r="C1526" i="33"/>
  <c r="C1527" i="33"/>
  <c r="C1528" i="33"/>
  <c r="C1529" i="33"/>
  <c r="C1530" i="33"/>
  <c r="C1531" i="33"/>
  <c r="C1532" i="33"/>
  <c r="C1533" i="33"/>
  <c r="C1534" i="33"/>
  <c r="C1535" i="33"/>
  <c r="C1536" i="33"/>
  <c r="C1537" i="33"/>
  <c r="C1538" i="33"/>
  <c r="C1539" i="33"/>
  <c r="C1540" i="33"/>
  <c r="C1541" i="33"/>
  <c r="C1542" i="33"/>
  <c r="C1543" i="33"/>
  <c r="C1544" i="33"/>
  <c r="C1545" i="33"/>
  <c r="C1546" i="33"/>
  <c r="C1547" i="33"/>
  <c r="C1548" i="33"/>
  <c r="C1549" i="33"/>
  <c r="C1550" i="33"/>
  <c r="C1551" i="33"/>
  <c r="C1552" i="33"/>
  <c r="C1553" i="33"/>
  <c r="C1554" i="33"/>
  <c r="C1555" i="33"/>
  <c r="C1556" i="33"/>
  <c r="C1557" i="33"/>
  <c r="C1558" i="33"/>
  <c r="C1559" i="33"/>
  <c r="C1560" i="33"/>
  <c r="C1561" i="33"/>
  <c r="C1562" i="33"/>
  <c r="C1563" i="33"/>
  <c r="C1564" i="33"/>
  <c r="C1565" i="33"/>
  <c r="C1566" i="33"/>
  <c r="C1567" i="33"/>
  <c r="C1568" i="33"/>
  <c r="C1569" i="33"/>
  <c r="C1570" i="33"/>
  <c r="C1571" i="33"/>
  <c r="C1572" i="33"/>
  <c r="C1573" i="33"/>
  <c r="C1574" i="33"/>
  <c r="C1575" i="33"/>
  <c r="C1576" i="33"/>
  <c r="C1577" i="33"/>
  <c r="C1578" i="33"/>
  <c r="C1579" i="33"/>
  <c r="C1580" i="33"/>
  <c r="C1581" i="33"/>
  <c r="C1582" i="33"/>
  <c r="C1583" i="33"/>
  <c r="C1584" i="33"/>
  <c r="C1585" i="33"/>
  <c r="C1586" i="33"/>
  <c r="C1587" i="33"/>
  <c r="C1588" i="33"/>
  <c r="C1589" i="33"/>
  <c r="C1590" i="33"/>
  <c r="C1591" i="33"/>
  <c r="C1592" i="33"/>
  <c r="C1593" i="33"/>
  <c r="C1594" i="33"/>
  <c r="C1595" i="33"/>
  <c r="C1596" i="33"/>
  <c r="C1597" i="33"/>
  <c r="C1598" i="33"/>
  <c r="C1599" i="33"/>
  <c r="C1600" i="33"/>
  <c r="C1601" i="33"/>
  <c r="C1602" i="33"/>
  <c r="C1603" i="33"/>
  <c r="C1604" i="33"/>
  <c r="C1605" i="33"/>
  <c r="C1606" i="33"/>
  <c r="C1607" i="33"/>
  <c r="C1608" i="33"/>
  <c r="C1609" i="33"/>
  <c r="C1610" i="33"/>
  <c r="C1611" i="33"/>
  <c r="C1612" i="33"/>
  <c r="C1613" i="33"/>
  <c r="C1614" i="33"/>
  <c r="C1615" i="33"/>
  <c r="C1616" i="33"/>
  <c r="C1617" i="33"/>
  <c r="C1618" i="33"/>
  <c r="C1619" i="33"/>
  <c r="C1620" i="33"/>
  <c r="C1621" i="33"/>
  <c r="C1622" i="33"/>
  <c r="C1623" i="33"/>
  <c r="C1624" i="33"/>
  <c r="C1625" i="33"/>
  <c r="C1626" i="33"/>
  <c r="C1627" i="33"/>
  <c r="C1628" i="33"/>
  <c r="C1629" i="33"/>
  <c r="C1630" i="33"/>
  <c r="C1631" i="33"/>
  <c r="C1632" i="33"/>
  <c r="C1633" i="33"/>
  <c r="C1634" i="33"/>
  <c r="C1635" i="33"/>
  <c r="C1636" i="33"/>
  <c r="C1637" i="33"/>
  <c r="C1638" i="33"/>
  <c r="C1639" i="33"/>
  <c r="C1640" i="33"/>
  <c r="C1641" i="33"/>
  <c r="C1642" i="33"/>
  <c r="C1643" i="33"/>
  <c r="C1644" i="33"/>
  <c r="C1645" i="33"/>
  <c r="C1646" i="33"/>
  <c r="C1647" i="33"/>
  <c r="C1648" i="33"/>
  <c r="C1649" i="33"/>
  <c r="C1650" i="33"/>
  <c r="C1651" i="33"/>
  <c r="C1652" i="33"/>
  <c r="C1653" i="33"/>
  <c r="C1654" i="33"/>
  <c r="C1655" i="33"/>
  <c r="C1656" i="33"/>
  <c r="C1657" i="33"/>
  <c r="C1658" i="33"/>
  <c r="C1659" i="33"/>
  <c r="C1660" i="33"/>
  <c r="C1661" i="33"/>
  <c r="C1662" i="33"/>
  <c r="C1663" i="33"/>
  <c r="C1664" i="33"/>
  <c r="C1665" i="33"/>
  <c r="C1666" i="33"/>
  <c r="C1667" i="33"/>
  <c r="C1668" i="33"/>
  <c r="C1669" i="33"/>
  <c r="C1670" i="33"/>
  <c r="C1671" i="33"/>
  <c r="C1672" i="33"/>
  <c r="C1673" i="33"/>
  <c r="C1674" i="33"/>
  <c r="C1675" i="33"/>
  <c r="C1676" i="33"/>
  <c r="C1677" i="33"/>
  <c r="C1678" i="33"/>
  <c r="C1679" i="33"/>
  <c r="C1680" i="33"/>
  <c r="C1681" i="33"/>
  <c r="C1682" i="33"/>
  <c r="C1683" i="33"/>
  <c r="C1684" i="33"/>
  <c r="C1685" i="33"/>
  <c r="C1686" i="33"/>
  <c r="C1687" i="33"/>
  <c r="C1688" i="33"/>
  <c r="C1689" i="33"/>
  <c r="C1690" i="33"/>
  <c r="C1691" i="33"/>
  <c r="C1692" i="33"/>
  <c r="C1693" i="33"/>
  <c r="C1694" i="33"/>
  <c r="C1695" i="33"/>
  <c r="C1696" i="33"/>
  <c r="C1697" i="33"/>
  <c r="C1698" i="33"/>
  <c r="C1699" i="33"/>
  <c r="C1700" i="33"/>
  <c r="C1701" i="33"/>
  <c r="C1702" i="33"/>
  <c r="C1703" i="33"/>
  <c r="C1704" i="33"/>
  <c r="C1705" i="33"/>
  <c r="C1706" i="33"/>
  <c r="C1707" i="33"/>
  <c r="C1708" i="33"/>
  <c r="C1709" i="33"/>
  <c r="C1710" i="33"/>
  <c r="C1711" i="33"/>
  <c r="C1712" i="33"/>
  <c r="C1713" i="33"/>
  <c r="C1714" i="33"/>
  <c r="C1715" i="33"/>
  <c r="C1716" i="33"/>
  <c r="C1717" i="33"/>
  <c r="C1718" i="33"/>
  <c r="C1719" i="33"/>
  <c r="C1720" i="33"/>
  <c r="C1721" i="33"/>
  <c r="C1722" i="33"/>
  <c r="C1723" i="33"/>
  <c r="C1724" i="33"/>
  <c r="C1725" i="33"/>
  <c r="C1726" i="33"/>
  <c r="C1727" i="33"/>
  <c r="C1728" i="33"/>
  <c r="C1729" i="33"/>
  <c r="C1730" i="33"/>
  <c r="C1731" i="33"/>
  <c r="C1732" i="33"/>
  <c r="C1733" i="33"/>
  <c r="C1734" i="33"/>
  <c r="C1735" i="33"/>
  <c r="C1736" i="33"/>
  <c r="C1737" i="33"/>
  <c r="C1738" i="33"/>
  <c r="C1739" i="33"/>
  <c r="C1740" i="33"/>
  <c r="C1741" i="33"/>
  <c r="C1742" i="33"/>
  <c r="C1743" i="33"/>
  <c r="C1744" i="33"/>
  <c r="C1745" i="33"/>
  <c r="C1746" i="33"/>
  <c r="C1747" i="33"/>
  <c r="C1748" i="33"/>
  <c r="C1749" i="33"/>
  <c r="C1750" i="33"/>
  <c r="C1751" i="33"/>
  <c r="C1752" i="33"/>
  <c r="C1753" i="33"/>
  <c r="C1754" i="33"/>
  <c r="C1755" i="33"/>
  <c r="C1756" i="33"/>
  <c r="C1757" i="33"/>
  <c r="C1758" i="33"/>
  <c r="C1759" i="33"/>
  <c r="C1760" i="33"/>
  <c r="C1761" i="33"/>
  <c r="C1762" i="33"/>
  <c r="C1763" i="33"/>
  <c r="C1764" i="33"/>
  <c r="C1765" i="33"/>
  <c r="C1766" i="33"/>
  <c r="C1767" i="33"/>
  <c r="C1768" i="33"/>
  <c r="C1769" i="33"/>
  <c r="C1770" i="33"/>
  <c r="C1771" i="33"/>
  <c r="C1772" i="33"/>
  <c r="C1773" i="33"/>
  <c r="C1774" i="33"/>
  <c r="C1775" i="33"/>
  <c r="C1776" i="33"/>
  <c r="C1777" i="33"/>
  <c r="C1778" i="33"/>
  <c r="C1779" i="33"/>
  <c r="C1780" i="33"/>
  <c r="C1781" i="33"/>
  <c r="C1782" i="33"/>
  <c r="C1783" i="33"/>
  <c r="C1784" i="33"/>
  <c r="C1785" i="33"/>
  <c r="C1786" i="33"/>
  <c r="C1787" i="33"/>
  <c r="C1788" i="33"/>
  <c r="C1789" i="33"/>
  <c r="C1790" i="33"/>
  <c r="C1791" i="33"/>
  <c r="C1792" i="33"/>
  <c r="C1793" i="33"/>
  <c r="C1794" i="33"/>
  <c r="C1795" i="33"/>
  <c r="C1796" i="33"/>
  <c r="C1797" i="33"/>
  <c r="C1798" i="33"/>
  <c r="C1799" i="33"/>
  <c r="C1800" i="33"/>
  <c r="C1801" i="33"/>
  <c r="C1802" i="33"/>
  <c r="C1803" i="33"/>
  <c r="C1804" i="33"/>
  <c r="C1805" i="33"/>
  <c r="C1806" i="33"/>
  <c r="C1807" i="33"/>
  <c r="C1808" i="33"/>
  <c r="C1809" i="33"/>
  <c r="C1810" i="33"/>
  <c r="C1811" i="33"/>
  <c r="C1812" i="33"/>
  <c r="C1813" i="33"/>
  <c r="C1814" i="33"/>
  <c r="C1815" i="33"/>
  <c r="C1816" i="33"/>
  <c r="C1817" i="33"/>
  <c r="C1818" i="33"/>
  <c r="C1819" i="33"/>
  <c r="C1820" i="33"/>
  <c r="C1821" i="33"/>
  <c r="C1822" i="33"/>
  <c r="C1823" i="33"/>
  <c r="C1824" i="33"/>
  <c r="C1825" i="33"/>
  <c r="C1826" i="33"/>
  <c r="C1827" i="33"/>
  <c r="C1828" i="33"/>
  <c r="C1829" i="33"/>
  <c r="C1830" i="33"/>
  <c r="C1831" i="33"/>
  <c r="C1832" i="33"/>
  <c r="C1833" i="33"/>
  <c r="C1834" i="33"/>
  <c r="C1835" i="33"/>
  <c r="C1836" i="33"/>
  <c r="C1837" i="33"/>
  <c r="C1838" i="33"/>
  <c r="C1839" i="33"/>
  <c r="C1840" i="33"/>
  <c r="C1841" i="33"/>
  <c r="C1842" i="33"/>
  <c r="C1843" i="33"/>
  <c r="C1844" i="33"/>
  <c r="C1845" i="33"/>
  <c r="C1846" i="33"/>
  <c r="C1847" i="33"/>
  <c r="C1848" i="33"/>
  <c r="C1849" i="33"/>
  <c r="C1850" i="33"/>
  <c r="C1851" i="33"/>
  <c r="C1852" i="33"/>
  <c r="C1853" i="33"/>
  <c r="C1854" i="33"/>
  <c r="C1855" i="33"/>
  <c r="C1856" i="33"/>
  <c r="C1857" i="33"/>
  <c r="C1858" i="33"/>
  <c r="C1859" i="33"/>
  <c r="C1860" i="33"/>
  <c r="C1861" i="33"/>
  <c r="C1862" i="33"/>
  <c r="C1863" i="33"/>
  <c r="C1864" i="33"/>
  <c r="C1865" i="33"/>
  <c r="C1866" i="33"/>
  <c r="C1867" i="33"/>
  <c r="C1868" i="33"/>
  <c r="C1869" i="33"/>
  <c r="C1870" i="33"/>
  <c r="C1871" i="33"/>
  <c r="C1872" i="33"/>
  <c r="C1873" i="33"/>
  <c r="C1874" i="33"/>
  <c r="C1875" i="33"/>
  <c r="C1876" i="33"/>
  <c r="C1877" i="33"/>
  <c r="C1878" i="33"/>
  <c r="C1879" i="33"/>
  <c r="C1880" i="33"/>
  <c r="C1881" i="33"/>
  <c r="C1882" i="33"/>
  <c r="C1883" i="33"/>
  <c r="C1884" i="33"/>
  <c r="C1885" i="33"/>
  <c r="C1886" i="33"/>
  <c r="C1887" i="33"/>
  <c r="C1888" i="33"/>
  <c r="C1889" i="33"/>
  <c r="C1890" i="33"/>
  <c r="C1891" i="33"/>
  <c r="C1892" i="33"/>
  <c r="C1893" i="33"/>
  <c r="C1894" i="33"/>
  <c r="C1895" i="33"/>
  <c r="C1896" i="33"/>
  <c r="C1897" i="33"/>
  <c r="C1898" i="33"/>
  <c r="C1899" i="33"/>
  <c r="C1900" i="33"/>
  <c r="C1901" i="33"/>
  <c r="C1902" i="33"/>
  <c r="C1903" i="33"/>
  <c r="C1904" i="33"/>
  <c r="C1905" i="33"/>
  <c r="C1906" i="33"/>
  <c r="C1907" i="33"/>
  <c r="C1908" i="33"/>
  <c r="C1909" i="33"/>
  <c r="C1910" i="33"/>
  <c r="C1911" i="33"/>
  <c r="C1912" i="33"/>
  <c r="C1913" i="33"/>
  <c r="C1914" i="33"/>
  <c r="C1915" i="33"/>
  <c r="C1916" i="33"/>
  <c r="C1917" i="33"/>
  <c r="C1918" i="33"/>
  <c r="C1919" i="33"/>
  <c r="C1920" i="33"/>
  <c r="C1921" i="33"/>
  <c r="C1922" i="33"/>
  <c r="C1923" i="33"/>
  <c r="C1924" i="33"/>
  <c r="C1925" i="33"/>
  <c r="C1926" i="33"/>
  <c r="C1927" i="33"/>
  <c r="C1928" i="33"/>
  <c r="C1929" i="33"/>
  <c r="C1930" i="33"/>
  <c r="C1931" i="33"/>
  <c r="C1932" i="33"/>
  <c r="C1933" i="33"/>
  <c r="C1934" i="33"/>
  <c r="C1935" i="33"/>
  <c r="C1936" i="33"/>
  <c r="C1937" i="33"/>
  <c r="C1938" i="33"/>
  <c r="C1939" i="33"/>
  <c r="C1940" i="33"/>
  <c r="C1941" i="33"/>
  <c r="C1942" i="33"/>
  <c r="C1943" i="33"/>
  <c r="C1944" i="33"/>
  <c r="C1945" i="33"/>
  <c r="C1946" i="33"/>
  <c r="C1947" i="33"/>
  <c r="C1948" i="33"/>
  <c r="C1949" i="33"/>
  <c r="C1950" i="33"/>
  <c r="C1951" i="33"/>
  <c r="C1952" i="33"/>
  <c r="C1953" i="33"/>
  <c r="C1954" i="33"/>
  <c r="C1955" i="33"/>
  <c r="C1956" i="33"/>
  <c r="C1957" i="33"/>
  <c r="C1958" i="33"/>
  <c r="C1959" i="33"/>
  <c r="C1960" i="33"/>
  <c r="C1961" i="33"/>
  <c r="C1962" i="33"/>
  <c r="C1963" i="33"/>
  <c r="C1964" i="33"/>
  <c r="C1965" i="33"/>
  <c r="C1966" i="33"/>
  <c r="C1967" i="33"/>
  <c r="C1968" i="33"/>
  <c r="C1969" i="33"/>
  <c r="C1970" i="33"/>
  <c r="C1971" i="33"/>
  <c r="C1972" i="33"/>
  <c r="C1973" i="33"/>
  <c r="C1974" i="33"/>
  <c r="C1975" i="33"/>
  <c r="C1976" i="33"/>
  <c r="C1977" i="33"/>
  <c r="C1978" i="33"/>
  <c r="C1979" i="33"/>
  <c r="C1980" i="33"/>
  <c r="C1981" i="33"/>
  <c r="C1982" i="33"/>
  <c r="C1983" i="33"/>
  <c r="C1984" i="33"/>
  <c r="C1985" i="33"/>
  <c r="C1986" i="33"/>
  <c r="C1987" i="33"/>
  <c r="C1988" i="33"/>
  <c r="C1989" i="33"/>
  <c r="C1990" i="33"/>
  <c r="C1991" i="33"/>
  <c r="C1992" i="33"/>
  <c r="C1993" i="33"/>
  <c r="C1994" i="33"/>
  <c r="C1995" i="33"/>
  <c r="C1996" i="33"/>
  <c r="C1997" i="33"/>
  <c r="C1998" i="33"/>
  <c r="C1999" i="33"/>
  <c r="C2000" i="33"/>
  <c r="C2001" i="33"/>
  <c r="C2002" i="33"/>
  <c r="C2003" i="33"/>
  <c r="C2004" i="33"/>
  <c r="C2005" i="33"/>
  <c r="C2006" i="33"/>
  <c r="C2007" i="33"/>
  <c r="C2008" i="33"/>
  <c r="C2009" i="33"/>
  <c r="C2010" i="33"/>
  <c r="C2011" i="33"/>
  <c r="C2012" i="33"/>
  <c r="C2013" i="33"/>
  <c r="C2014" i="33"/>
  <c r="C2015" i="33"/>
  <c r="C2016" i="33"/>
  <c r="C2017" i="33"/>
  <c r="C2018" i="33"/>
  <c r="C2019" i="33"/>
  <c r="C2020" i="33"/>
  <c r="C2021" i="33"/>
  <c r="C2022" i="33"/>
  <c r="C2023" i="33"/>
  <c r="C2024" i="33"/>
  <c r="C2025" i="33"/>
  <c r="C2026" i="33"/>
  <c r="C2027" i="33"/>
  <c r="C2028" i="33"/>
  <c r="C2029" i="33"/>
  <c r="C2030" i="33"/>
  <c r="C2031" i="33"/>
  <c r="C2032" i="33"/>
  <c r="C2033" i="33"/>
  <c r="C2034" i="33"/>
  <c r="C2035" i="33"/>
  <c r="C2036" i="33"/>
  <c r="C2037" i="33"/>
  <c r="C2038" i="33"/>
  <c r="C2039" i="33"/>
  <c r="C2040" i="33"/>
  <c r="C2041" i="33"/>
  <c r="C2042" i="33"/>
  <c r="C2043" i="33"/>
  <c r="C2044" i="33"/>
  <c r="C2045" i="33"/>
  <c r="C2046" i="33"/>
  <c r="C2047" i="33"/>
  <c r="C2048" i="33"/>
  <c r="C2049" i="33"/>
  <c r="C2050" i="33"/>
  <c r="C2051" i="33"/>
  <c r="C2052" i="33"/>
  <c r="C2053" i="33"/>
  <c r="C2054" i="33"/>
  <c r="C2055" i="33"/>
  <c r="C2056" i="33"/>
  <c r="C2057" i="33"/>
  <c r="C2058" i="33"/>
  <c r="C2059" i="33"/>
  <c r="C2060" i="33"/>
  <c r="C2061" i="33"/>
  <c r="C2062" i="33"/>
  <c r="C2063" i="33"/>
  <c r="C2064" i="33"/>
  <c r="C2065" i="33"/>
  <c r="C2066" i="33"/>
  <c r="C2067" i="33"/>
  <c r="C2068" i="33"/>
  <c r="C2069" i="33"/>
  <c r="C2070" i="33"/>
  <c r="C2071" i="33"/>
  <c r="C2072" i="33"/>
  <c r="C2073" i="33"/>
  <c r="C2074" i="33"/>
  <c r="C2075" i="33"/>
  <c r="C2076" i="33"/>
  <c r="C2077" i="33"/>
  <c r="C2078" i="33"/>
  <c r="C2079" i="33"/>
  <c r="C2080" i="33"/>
  <c r="C2081" i="33"/>
  <c r="C2082" i="33"/>
  <c r="C2083" i="33"/>
  <c r="C2084" i="33"/>
  <c r="C2085" i="33"/>
  <c r="C2086" i="33"/>
  <c r="C2087" i="33"/>
  <c r="C2088" i="33"/>
  <c r="C2089" i="33"/>
  <c r="C2090" i="33"/>
  <c r="C2091" i="33"/>
  <c r="C2092" i="33"/>
  <c r="C2093" i="33"/>
  <c r="C2094" i="33"/>
  <c r="C2095" i="33"/>
  <c r="C2096" i="33"/>
  <c r="C2097" i="33"/>
  <c r="C2098" i="33"/>
  <c r="C2099" i="33"/>
  <c r="C2100" i="33"/>
  <c r="C2101" i="33"/>
  <c r="C2102" i="33"/>
  <c r="C2103" i="33"/>
  <c r="C2104" i="33"/>
  <c r="C2105" i="33"/>
  <c r="C2106" i="33"/>
  <c r="C2107" i="33"/>
  <c r="C2108" i="33"/>
  <c r="C2109" i="33"/>
  <c r="C2110" i="33"/>
  <c r="C2111" i="33"/>
  <c r="C2112" i="33"/>
  <c r="C2113" i="33"/>
  <c r="C2114" i="33"/>
  <c r="C2115" i="33"/>
  <c r="C2116" i="33"/>
  <c r="C2117" i="33"/>
  <c r="C2118" i="33"/>
  <c r="C2119" i="33"/>
  <c r="C2120" i="33"/>
  <c r="C2121" i="33"/>
  <c r="C2122" i="33"/>
  <c r="C2123" i="33"/>
  <c r="C2124" i="33"/>
  <c r="C2125" i="33"/>
  <c r="C2126" i="33"/>
  <c r="C2127" i="33"/>
  <c r="C2128" i="33"/>
  <c r="C2129" i="33"/>
  <c r="C2130" i="33"/>
  <c r="C2131" i="33"/>
  <c r="C2132" i="33"/>
  <c r="C2133" i="33"/>
  <c r="C2134" i="33"/>
  <c r="C2135" i="33"/>
  <c r="C2136" i="33"/>
  <c r="C2137" i="33"/>
  <c r="C2138" i="33"/>
  <c r="C2139" i="33"/>
  <c r="C2140" i="33"/>
  <c r="C2141" i="33"/>
  <c r="C2142" i="33"/>
  <c r="C2143" i="33"/>
  <c r="C2144" i="33"/>
  <c r="C2145" i="33"/>
  <c r="C2146" i="33"/>
  <c r="C2147" i="33"/>
  <c r="C2148" i="33"/>
  <c r="C2149" i="33"/>
  <c r="C2150" i="33"/>
  <c r="C2151" i="33"/>
  <c r="C2152" i="33"/>
  <c r="C2153" i="33"/>
  <c r="C2154" i="33"/>
  <c r="C2155" i="33"/>
  <c r="C2156" i="33"/>
  <c r="C2157" i="33"/>
  <c r="C2158" i="33"/>
  <c r="C2159" i="33"/>
  <c r="C2160" i="33"/>
  <c r="C2161" i="33"/>
  <c r="C2162" i="33"/>
  <c r="C2163" i="33"/>
  <c r="C2164" i="33"/>
  <c r="C2165" i="33"/>
  <c r="C2166" i="33"/>
  <c r="C2167" i="33"/>
  <c r="C2168" i="33"/>
  <c r="C2169" i="33"/>
  <c r="C2170" i="33"/>
  <c r="C2171" i="33"/>
  <c r="C2172" i="33"/>
  <c r="C2173" i="33"/>
  <c r="C2174" i="33"/>
  <c r="C2175" i="33"/>
  <c r="C2176" i="33"/>
  <c r="C2177" i="33"/>
  <c r="C2178" i="33"/>
  <c r="C2179" i="33"/>
  <c r="C2180" i="33"/>
  <c r="C2181" i="33"/>
  <c r="C2182" i="33"/>
  <c r="C2183" i="33"/>
  <c r="C2184" i="33"/>
  <c r="C2185" i="33"/>
  <c r="C2186" i="33"/>
  <c r="C2187" i="33"/>
  <c r="C2188" i="33"/>
  <c r="C2189" i="33"/>
  <c r="C2190" i="33"/>
  <c r="C2191" i="33"/>
  <c r="C2192" i="33"/>
  <c r="C2193" i="33"/>
  <c r="C2194" i="33"/>
  <c r="C2195" i="33"/>
  <c r="C2196" i="33"/>
  <c r="C2197" i="33"/>
  <c r="C2198" i="33"/>
  <c r="C2199" i="33"/>
  <c r="C2200" i="33"/>
  <c r="C2201" i="33"/>
  <c r="C2202" i="33"/>
  <c r="C2203" i="33"/>
  <c r="C2204" i="33"/>
  <c r="C2205" i="33"/>
  <c r="C2206" i="33"/>
  <c r="C2207" i="33"/>
  <c r="C2208" i="33"/>
  <c r="C2209" i="33"/>
  <c r="C2210" i="33"/>
  <c r="C2211" i="33"/>
  <c r="C2212" i="33"/>
  <c r="C2213" i="33"/>
  <c r="C2214" i="33"/>
  <c r="C2215" i="33"/>
  <c r="C2216" i="33"/>
  <c r="C2217" i="33"/>
  <c r="C2218" i="33"/>
  <c r="C2219" i="33"/>
  <c r="C2220" i="33"/>
  <c r="C2221" i="33"/>
  <c r="C2222" i="33"/>
  <c r="C2223" i="33"/>
  <c r="C2224" i="33"/>
  <c r="C2225" i="33"/>
  <c r="C2226" i="33"/>
  <c r="C2227" i="33"/>
  <c r="C2228" i="33"/>
  <c r="C2229" i="33"/>
  <c r="C2230" i="33"/>
  <c r="C2231" i="33"/>
  <c r="C2232" i="33"/>
  <c r="C2233" i="33"/>
  <c r="C2234" i="33"/>
  <c r="C2235" i="33"/>
  <c r="C2236" i="33"/>
  <c r="C2237" i="33"/>
  <c r="C2238" i="33"/>
  <c r="C2239" i="33"/>
  <c r="C2240" i="33"/>
  <c r="C2241" i="33"/>
  <c r="C2242" i="33"/>
  <c r="C2243" i="33"/>
  <c r="C2244" i="33"/>
  <c r="C2245" i="33"/>
  <c r="C2246" i="33"/>
  <c r="C2247" i="33"/>
  <c r="C2248" i="33"/>
  <c r="C2249" i="33"/>
  <c r="C2250" i="33"/>
  <c r="C2251" i="33"/>
  <c r="C2252" i="33"/>
  <c r="C2253" i="33"/>
  <c r="C2254" i="33"/>
  <c r="C2255" i="33"/>
  <c r="C2256" i="33"/>
  <c r="C2257" i="33"/>
  <c r="C2258" i="33"/>
  <c r="C2259" i="33"/>
  <c r="C2260" i="33"/>
  <c r="C2261" i="33"/>
  <c r="C2262" i="33"/>
  <c r="C2263" i="33"/>
  <c r="C2264" i="33"/>
  <c r="C2265" i="33"/>
  <c r="C2266" i="33"/>
  <c r="C2267" i="33"/>
  <c r="C2268" i="33"/>
  <c r="C2269" i="33"/>
  <c r="C2270" i="33"/>
  <c r="C2271" i="33"/>
  <c r="C2272" i="33"/>
  <c r="C2273" i="33"/>
  <c r="C2274" i="33"/>
  <c r="C2275" i="33"/>
  <c r="C2276" i="33"/>
  <c r="C2277" i="33"/>
  <c r="C2278" i="33"/>
  <c r="C2279" i="33"/>
  <c r="C2280" i="33"/>
  <c r="C2281" i="33"/>
  <c r="C2282" i="33"/>
  <c r="C2283" i="33"/>
  <c r="C2284" i="33"/>
  <c r="C2285" i="33"/>
  <c r="C2286" i="33"/>
  <c r="C2287" i="33"/>
  <c r="C2288" i="33"/>
  <c r="C2289" i="33"/>
  <c r="C2290" i="33"/>
  <c r="C2291" i="33"/>
  <c r="C2292" i="33"/>
  <c r="C2293" i="33"/>
  <c r="C2294" i="33"/>
  <c r="C2295" i="33"/>
  <c r="C2296" i="33"/>
  <c r="C2297" i="33"/>
  <c r="C2298" i="33"/>
  <c r="C2299" i="33"/>
  <c r="C2300" i="33"/>
  <c r="C2301" i="33"/>
  <c r="C2302" i="33"/>
  <c r="C2303" i="33"/>
  <c r="C2304" i="33"/>
  <c r="C2305" i="33"/>
  <c r="C2306" i="33"/>
  <c r="C2307" i="33"/>
  <c r="C2308" i="33"/>
  <c r="C2309" i="33"/>
  <c r="C2310" i="33"/>
  <c r="C2311" i="33"/>
  <c r="C2312" i="33"/>
  <c r="C2313" i="33"/>
  <c r="C2314" i="33"/>
  <c r="C2315" i="33"/>
  <c r="C2316" i="33"/>
  <c r="C2317" i="33"/>
  <c r="C2318" i="33"/>
  <c r="C2319" i="33"/>
  <c r="C2320" i="33"/>
  <c r="C2321" i="33"/>
  <c r="C2322" i="33"/>
  <c r="C2323" i="33"/>
  <c r="C2324" i="33"/>
  <c r="C2325" i="33"/>
  <c r="C2326" i="33"/>
  <c r="C2327" i="33"/>
  <c r="C2328" i="33"/>
  <c r="C2329" i="33"/>
  <c r="C2330" i="33"/>
  <c r="C2331" i="33"/>
  <c r="C2332" i="33"/>
  <c r="C2333" i="33"/>
  <c r="C2334" i="33"/>
  <c r="C2335" i="33"/>
  <c r="C2336" i="33"/>
  <c r="C2337" i="33"/>
  <c r="C2338" i="33"/>
  <c r="C2339" i="33"/>
  <c r="C2340" i="33"/>
  <c r="C2341" i="33"/>
  <c r="C2342" i="33"/>
  <c r="C2343" i="33"/>
  <c r="C2344" i="33"/>
  <c r="C2345" i="33"/>
  <c r="C2346" i="33"/>
  <c r="C2347" i="33"/>
  <c r="C2348" i="33"/>
  <c r="C2349" i="33"/>
  <c r="C2350" i="33"/>
  <c r="C2351" i="33"/>
  <c r="C2352" i="33"/>
  <c r="C2353" i="33"/>
  <c r="C2354" i="33"/>
  <c r="C2355" i="33"/>
  <c r="C2356" i="33"/>
  <c r="C2357" i="33"/>
  <c r="C2358" i="33"/>
  <c r="C2359" i="33"/>
  <c r="C2360" i="33"/>
  <c r="C2361" i="33"/>
  <c r="C2362" i="33"/>
  <c r="C2363" i="33"/>
  <c r="C2364" i="33"/>
  <c r="C2365" i="33"/>
  <c r="C2366" i="33"/>
  <c r="C2367" i="33"/>
  <c r="C2368" i="33"/>
  <c r="C2369" i="33"/>
  <c r="C2370" i="33"/>
  <c r="C2371" i="33"/>
  <c r="C2372" i="33"/>
  <c r="C2373" i="33"/>
  <c r="C2374" i="33"/>
  <c r="C2375" i="33"/>
  <c r="C2376" i="33"/>
  <c r="C2377" i="33"/>
  <c r="C2378" i="33"/>
  <c r="C2379" i="33"/>
  <c r="C2380" i="33"/>
  <c r="C2381" i="33"/>
  <c r="C2382" i="33"/>
  <c r="C2383" i="33"/>
  <c r="C2384" i="33"/>
  <c r="C2385" i="33"/>
  <c r="C2386" i="33"/>
  <c r="C2387" i="33"/>
  <c r="C2388" i="33"/>
  <c r="C2389" i="33"/>
  <c r="C2390" i="33"/>
  <c r="C2391" i="33"/>
  <c r="C2392" i="33"/>
  <c r="C2393" i="33"/>
  <c r="C2394" i="33"/>
  <c r="C2395" i="33"/>
  <c r="C2396" i="33"/>
  <c r="C2397" i="33"/>
  <c r="C2398" i="33"/>
  <c r="C2399" i="33"/>
  <c r="C2400" i="33"/>
  <c r="C2401" i="33"/>
  <c r="C2402" i="33"/>
  <c r="C2403" i="33"/>
  <c r="C2404" i="33"/>
  <c r="C2405" i="33"/>
  <c r="C2406" i="33"/>
  <c r="C2407" i="33"/>
  <c r="C2408" i="33"/>
  <c r="C2409" i="33"/>
  <c r="C2410" i="33"/>
  <c r="C2411" i="33"/>
  <c r="C2412" i="33"/>
  <c r="C2413" i="33"/>
  <c r="C2414" i="33"/>
  <c r="C2415" i="33"/>
  <c r="C2416" i="33"/>
  <c r="C2417" i="33"/>
  <c r="C2418" i="33"/>
  <c r="C2419" i="33"/>
  <c r="C2420" i="33"/>
  <c r="C2421" i="33"/>
  <c r="C2422" i="33"/>
  <c r="C2423" i="33"/>
  <c r="C2424" i="33"/>
  <c r="C2425" i="33"/>
  <c r="C2426" i="33"/>
  <c r="C2427" i="33"/>
  <c r="C2428" i="33"/>
  <c r="C2429" i="33"/>
  <c r="C2430" i="33"/>
  <c r="C2431" i="33"/>
  <c r="C2432" i="33"/>
  <c r="C2433" i="33"/>
  <c r="C2434" i="33"/>
  <c r="C2435" i="33"/>
  <c r="C2436" i="33"/>
  <c r="C2437" i="33"/>
  <c r="C2438" i="33"/>
  <c r="C2439" i="33"/>
  <c r="C2440" i="33"/>
  <c r="C2441" i="33"/>
  <c r="C2442" i="33"/>
  <c r="C2443" i="33"/>
  <c r="C2444" i="33"/>
  <c r="C2445" i="33"/>
  <c r="C2446" i="33"/>
  <c r="C2447" i="33"/>
  <c r="C2448" i="33"/>
  <c r="C2449" i="33"/>
  <c r="C2450" i="33"/>
  <c r="C2451" i="33"/>
  <c r="C2452" i="33"/>
  <c r="C2453" i="33"/>
  <c r="C2454" i="33"/>
  <c r="C2455" i="33"/>
  <c r="C2456" i="33"/>
  <c r="C2457" i="33"/>
  <c r="C2458" i="33"/>
  <c r="C2459" i="33"/>
  <c r="C2460" i="33"/>
  <c r="C2461" i="33"/>
  <c r="C2462" i="33"/>
  <c r="C2463" i="33"/>
  <c r="C2464" i="33"/>
  <c r="C2465" i="33"/>
  <c r="C2466" i="33"/>
  <c r="C2467" i="33"/>
  <c r="C2468" i="33"/>
  <c r="C2469" i="33"/>
  <c r="C2470" i="33"/>
  <c r="C2471" i="33"/>
  <c r="C2472" i="33"/>
  <c r="C2473" i="33"/>
  <c r="C2474" i="33"/>
  <c r="C2475" i="33"/>
  <c r="C2476" i="33"/>
  <c r="C2477" i="33"/>
  <c r="C2478" i="33"/>
  <c r="C2479" i="33"/>
  <c r="C2480" i="33"/>
  <c r="C2481" i="33"/>
  <c r="C2482" i="33"/>
  <c r="C2483" i="33"/>
  <c r="C2484" i="33"/>
  <c r="C2485" i="33"/>
  <c r="C2486" i="33"/>
  <c r="C2487" i="33"/>
  <c r="C2488" i="33"/>
  <c r="C2489" i="33"/>
  <c r="C2490" i="33"/>
  <c r="C2491" i="33"/>
  <c r="C2492" i="33"/>
  <c r="C2493" i="33"/>
  <c r="C2494" i="33"/>
  <c r="C2495" i="33"/>
  <c r="C2496" i="33"/>
  <c r="C2497" i="33"/>
  <c r="C2498" i="33"/>
  <c r="C2499" i="33"/>
  <c r="C2500" i="33"/>
  <c r="C2501" i="33"/>
  <c r="C2502" i="33"/>
  <c r="C2503" i="33"/>
  <c r="C2504" i="33"/>
  <c r="C2505" i="33"/>
  <c r="C2506" i="33"/>
  <c r="C2507" i="33"/>
  <c r="C2508" i="33"/>
  <c r="C2509" i="33"/>
  <c r="C2510" i="33"/>
  <c r="C2511" i="33"/>
  <c r="C2512" i="33"/>
  <c r="C2513" i="33"/>
  <c r="C2514" i="33"/>
  <c r="C2515" i="33"/>
  <c r="C2516" i="33"/>
  <c r="C2517" i="33"/>
  <c r="C2518" i="33"/>
  <c r="C2519" i="33"/>
  <c r="C2520" i="33"/>
  <c r="C2521" i="33"/>
  <c r="C2522" i="33"/>
  <c r="C2523" i="33"/>
  <c r="C2524" i="33"/>
  <c r="C2525" i="33"/>
  <c r="C2526" i="33"/>
  <c r="C2527" i="33"/>
  <c r="C2528" i="33"/>
  <c r="C2529" i="33"/>
  <c r="C2530" i="33"/>
  <c r="C2531" i="33"/>
  <c r="C2532" i="33"/>
  <c r="C2533" i="33"/>
  <c r="C2534" i="33"/>
  <c r="C2535" i="33"/>
  <c r="C2536" i="33"/>
  <c r="C2537" i="33"/>
  <c r="C2538" i="33"/>
  <c r="C2539" i="33"/>
  <c r="C2540" i="33"/>
  <c r="C2541" i="33"/>
  <c r="C2542" i="33"/>
  <c r="C2543" i="33"/>
  <c r="C2544" i="33"/>
  <c r="C2545" i="33"/>
  <c r="C2546" i="33"/>
  <c r="C2547" i="33"/>
  <c r="C2548" i="33"/>
  <c r="C2549" i="33"/>
  <c r="C2550" i="33"/>
  <c r="C2551" i="33"/>
  <c r="C2552" i="33"/>
  <c r="C2553" i="33"/>
  <c r="C2554" i="33"/>
  <c r="C2555" i="33"/>
  <c r="C2556" i="33"/>
  <c r="C2557" i="33"/>
  <c r="C2558" i="33"/>
  <c r="C2559" i="33"/>
  <c r="C2560" i="33"/>
  <c r="C2561" i="33"/>
  <c r="C2562" i="33"/>
  <c r="C2563" i="33"/>
  <c r="C2564" i="33"/>
  <c r="C2565" i="33"/>
  <c r="C2566" i="33"/>
  <c r="C2567" i="33"/>
  <c r="C2568" i="33"/>
  <c r="C2569" i="33"/>
  <c r="C2570" i="33"/>
  <c r="C2571" i="33"/>
  <c r="C2572" i="33"/>
  <c r="C2573" i="33"/>
  <c r="C2574" i="33"/>
  <c r="C2575" i="33"/>
  <c r="C2576" i="33"/>
  <c r="C2577" i="33"/>
  <c r="C2578" i="33"/>
  <c r="C2579" i="33"/>
  <c r="C2580" i="33"/>
  <c r="C2581" i="33"/>
  <c r="C2582" i="33"/>
  <c r="C2583" i="33"/>
  <c r="C2584" i="33"/>
  <c r="C2585" i="33"/>
  <c r="C2586" i="33"/>
  <c r="C2587" i="33"/>
  <c r="C2588" i="33"/>
  <c r="C2589" i="33"/>
  <c r="C2590" i="33"/>
  <c r="C2591" i="33"/>
  <c r="C2592" i="33"/>
  <c r="C2593" i="33"/>
  <c r="C2594" i="33"/>
  <c r="C2595" i="33"/>
  <c r="C2596" i="33"/>
  <c r="C2597" i="33"/>
  <c r="C2598" i="33"/>
  <c r="C2599" i="33"/>
  <c r="C2600" i="33"/>
  <c r="C2601" i="33"/>
  <c r="C2602" i="33"/>
  <c r="C2603" i="33"/>
  <c r="C2604" i="33"/>
  <c r="C2605" i="33"/>
  <c r="C2606" i="33"/>
  <c r="C2607" i="33"/>
  <c r="C2608" i="33"/>
  <c r="C2609" i="33"/>
  <c r="C2610" i="33"/>
  <c r="C2611" i="33"/>
  <c r="C2612" i="33"/>
  <c r="C2613" i="33"/>
  <c r="C2614" i="33"/>
  <c r="C2615" i="33"/>
  <c r="C2616" i="33"/>
  <c r="C2617" i="33"/>
  <c r="C2618" i="33"/>
  <c r="C2619" i="33"/>
  <c r="C2620" i="33"/>
  <c r="C2621" i="33"/>
  <c r="C2622" i="33"/>
  <c r="C2623" i="33"/>
  <c r="C2624" i="33"/>
  <c r="C2625" i="33"/>
  <c r="C2626" i="33"/>
  <c r="C2627" i="33"/>
  <c r="C2628" i="33"/>
  <c r="C2629" i="33"/>
  <c r="C2630" i="33"/>
  <c r="C2631" i="33"/>
  <c r="C2632" i="33"/>
  <c r="C2633" i="33"/>
  <c r="C2634" i="33"/>
  <c r="C2635" i="33"/>
  <c r="C2636" i="33"/>
  <c r="C2637" i="33"/>
  <c r="C2638" i="33"/>
  <c r="C2639" i="33"/>
  <c r="C2640" i="33"/>
  <c r="C2641" i="33"/>
  <c r="C2642" i="33"/>
  <c r="C2643" i="33"/>
  <c r="C2644" i="33"/>
  <c r="C2645" i="33"/>
  <c r="C2646" i="33"/>
  <c r="C2647" i="33"/>
  <c r="C2648" i="33"/>
  <c r="C2649" i="33"/>
  <c r="C2650" i="33"/>
  <c r="C2651" i="33"/>
  <c r="C2652" i="33"/>
  <c r="C2653" i="33"/>
  <c r="C2654" i="33"/>
  <c r="C2655" i="33"/>
  <c r="C2656" i="33"/>
  <c r="C2657" i="33"/>
  <c r="C2658" i="33"/>
  <c r="C2659" i="33"/>
  <c r="C2660" i="33"/>
  <c r="C2661" i="33"/>
  <c r="C2662" i="33"/>
  <c r="C2663" i="33"/>
  <c r="C2664" i="33"/>
  <c r="C2665" i="33"/>
  <c r="C2666" i="33"/>
  <c r="C2667" i="33"/>
  <c r="C2668" i="33"/>
  <c r="C2669" i="33"/>
  <c r="C2670" i="33"/>
  <c r="C2671" i="33"/>
  <c r="C2672" i="33"/>
  <c r="C2673" i="33"/>
  <c r="C2674" i="33"/>
  <c r="C2675" i="33"/>
  <c r="C2676" i="33"/>
  <c r="C2677" i="33"/>
  <c r="C2678" i="33"/>
  <c r="C2679" i="33"/>
  <c r="C2680" i="33"/>
  <c r="C2681" i="33"/>
  <c r="C2682" i="33"/>
  <c r="C2683" i="33"/>
  <c r="C2684" i="33"/>
  <c r="C2685" i="33"/>
  <c r="C2686" i="33"/>
  <c r="C2687" i="33"/>
  <c r="C2688" i="33"/>
  <c r="C2689" i="33"/>
  <c r="C2690" i="33"/>
  <c r="C2691" i="33"/>
  <c r="C2692" i="33"/>
  <c r="C2693" i="33"/>
  <c r="C2694" i="33"/>
  <c r="C2695" i="33"/>
  <c r="C2696" i="33"/>
  <c r="C2697" i="33"/>
  <c r="C2698" i="33"/>
  <c r="C2699" i="33"/>
  <c r="C2700" i="33"/>
  <c r="C2701" i="33"/>
  <c r="C2702" i="33"/>
  <c r="C2703" i="33"/>
  <c r="C2704" i="33"/>
  <c r="C2705" i="33"/>
  <c r="C2706" i="33"/>
  <c r="C2707" i="33"/>
  <c r="C2708" i="33"/>
  <c r="C2709" i="33"/>
  <c r="C2710" i="33"/>
  <c r="C2711" i="33"/>
  <c r="C2712" i="33"/>
  <c r="C2713" i="33"/>
  <c r="C2714" i="33"/>
  <c r="C2715" i="33"/>
  <c r="C2716" i="33"/>
  <c r="C2717" i="33"/>
  <c r="C2718" i="33"/>
  <c r="C2719" i="33"/>
  <c r="C2720" i="33"/>
  <c r="C2721" i="33"/>
  <c r="C2722" i="33"/>
  <c r="C2723" i="33"/>
  <c r="C2724" i="33"/>
  <c r="C2725" i="33"/>
  <c r="C2726" i="33"/>
  <c r="C2727" i="33"/>
  <c r="C2728" i="33"/>
  <c r="C2729" i="33"/>
  <c r="C2730" i="33"/>
  <c r="C2731" i="33"/>
  <c r="C2732" i="33"/>
  <c r="C2733" i="33"/>
  <c r="C2734" i="33"/>
  <c r="C2735" i="33"/>
  <c r="C2736" i="33"/>
  <c r="C2737" i="33"/>
  <c r="C2738" i="33"/>
  <c r="C2739" i="33"/>
  <c r="C2740" i="33"/>
  <c r="C2741" i="33"/>
  <c r="C2742" i="33"/>
  <c r="C2743" i="33"/>
  <c r="C2744" i="33"/>
  <c r="C2745" i="33"/>
  <c r="C2746" i="33"/>
  <c r="C2747" i="33"/>
  <c r="C2748" i="33"/>
  <c r="C2749" i="33"/>
  <c r="C2750" i="33"/>
  <c r="C2751" i="33"/>
  <c r="C2752" i="33"/>
  <c r="C2753" i="33"/>
  <c r="C2754" i="33"/>
  <c r="C2755" i="33"/>
  <c r="C2756" i="33"/>
  <c r="C2757" i="33"/>
  <c r="C2758" i="33"/>
  <c r="C2759" i="33"/>
  <c r="C2760" i="33"/>
  <c r="C2761" i="33"/>
  <c r="C2762" i="33"/>
  <c r="C2763" i="33"/>
  <c r="C2764" i="33"/>
  <c r="C2765" i="33"/>
  <c r="C2766" i="33"/>
  <c r="C2767" i="33"/>
  <c r="C2768" i="33"/>
  <c r="C2769" i="33"/>
  <c r="C2770" i="33"/>
  <c r="C2771" i="33"/>
  <c r="C2772" i="33"/>
  <c r="C2773" i="33"/>
  <c r="C2774" i="33"/>
  <c r="C2775" i="33"/>
  <c r="C2776" i="33"/>
  <c r="C2777" i="33"/>
  <c r="C2778" i="33"/>
  <c r="C2779" i="33"/>
  <c r="C2780" i="33"/>
  <c r="C2781" i="33"/>
  <c r="C2782" i="33"/>
  <c r="C2783" i="33"/>
  <c r="C2784" i="33"/>
  <c r="C2785" i="33"/>
  <c r="C2786" i="33"/>
  <c r="C2787" i="33"/>
  <c r="C2788" i="33"/>
  <c r="C2789" i="33"/>
  <c r="C2790" i="33"/>
  <c r="C2791" i="33"/>
  <c r="C2792" i="33"/>
  <c r="C2793" i="33"/>
  <c r="C2794" i="33"/>
  <c r="C2795" i="33"/>
  <c r="C2796" i="33"/>
  <c r="C2797" i="33"/>
  <c r="C2798" i="33"/>
  <c r="C2799" i="33"/>
  <c r="C2800" i="33"/>
  <c r="C2801" i="33"/>
  <c r="C2802" i="33"/>
  <c r="C2803" i="33"/>
  <c r="C2804" i="33"/>
  <c r="C2805" i="33"/>
  <c r="C2806" i="33"/>
  <c r="C2807" i="33"/>
  <c r="C2808" i="33"/>
  <c r="C2809" i="33"/>
  <c r="C2810" i="33"/>
  <c r="C2811" i="33"/>
  <c r="C2812" i="33"/>
  <c r="C2813" i="33"/>
  <c r="C2814" i="33"/>
  <c r="C2815" i="33"/>
  <c r="C2816" i="33"/>
  <c r="C2817" i="33"/>
  <c r="C2818" i="33"/>
  <c r="C2819" i="33"/>
  <c r="C2820" i="33"/>
  <c r="C2821" i="33"/>
  <c r="C2822" i="33"/>
  <c r="C2823" i="33"/>
  <c r="C2824" i="33"/>
  <c r="C2825" i="33"/>
  <c r="C2826" i="33"/>
  <c r="C2827" i="33"/>
  <c r="C2828" i="33"/>
  <c r="C2829" i="33"/>
  <c r="C2830" i="33"/>
  <c r="C2831" i="33"/>
  <c r="C2832" i="33"/>
  <c r="C2833" i="33"/>
  <c r="C2834" i="33"/>
  <c r="C2835" i="33"/>
  <c r="C2836" i="33"/>
  <c r="C2837" i="33"/>
  <c r="C2838" i="33"/>
  <c r="C2839" i="33"/>
  <c r="C2840" i="33"/>
  <c r="C2841" i="33"/>
  <c r="C2842" i="33"/>
  <c r="C2843" i="33"/>
  <c r="C2844" i="33"/>
  <c r="C2845" i="33"/>
  <c r="C2846" i="33"/>
  <c r="C2847" i="33"/>
  <c r="C2848" i="33"/>
  <c r="C2849" i="33"/>
  <c r="C2850" i="33"/>
  <c r="C2851" i="33"/>
  <c r="C2852" i="33"/>
  <c r="C2853" i="33"/>
  <c r="C2854" i="33"/>
  <c r="C2855" i="33"/>
  <c r="C2856" i="33"/>
  <c r="C2857" i="33"/>
  <c r="C2858" i="33"/>
  <c r="C2859" i="33"/>
  <c r="C2860" i="33"/>
  <c r="C2861" i="33"/>
  <c r="C2862" i="33"/>
  <c r="C2863" i="33"/>
  <c r="C2864" i="33"/>
  <c r="C2865" i="33"/>
  <c r="C2866" i="33"/>
  <c r="C2867" i="33"/>
  <c r="C2868" i="33"/>
  <c r="C2869" i="33"/>
  <c r="C2870" i="33"/>
  <c r="C2871" i="33"/>
  <c r="C2872" i="33"/>
  <c r="C2873" i="33"/>
  <c r="C2874" i="33"/>
  <c r="C2875" i="33"/>
  <c r="C2876" i="33"/>
  <c r="C2877" i="33"/>
  <c r="C2878" i="33"/>
  <c r="C2879" i="33"/>
  <c r="C2880" i="33"/>
  <c r="C2881" i="33"/>
  <c r="C2882" i="33"/>
  <c r="C2883" i="33"/>
  <c r="C2884" i="33"/>
  <c r="C2885" i="33"/>
  <c r="C2886" i="33"/>
  <c r="C2887" i="33"/>
  <c r="C2888" i="33"/>
  <c r="C2889" i="33"/>
  <c r="C2890" i="33"/>
  <c r="C2891" i="33"/>
  <c r="C2892" i="33"/>
  <c r="C2893" i="33"/>
  <c r="C2894" i="33"/>
  <c r="C2895" i="33"/>
  <c r="C2896" i="33"/>
  <c r="C2897" i="33"/>
  <c r="C2898" i="33"/>
  <c r="C2899" i="33"/>
  <c r="C2900" i="33"/>
  <c r="C2901" i="33"/>
  <c r="C2902" i="33"/>
  <c r="C2903" i="33"/>
  <c r="C2904" i="33"/>
  <c r="C2905" i="33"/>
  <c r="C2906" i="33"/>
  <c r="C2907" i="33"/>
  <c r="C2908" i="33"/>
  <c r="C2909" i="33"/>
  <c r="C2910" i="33"/>
  <c r="C2911" i="33"/>
  <c r="C2912" i="33"/>
  <c r="C2913" i="33"/>
  <c r="C2914" i="33"/>
  <c r="C2915" i="33"/>
  <c r="C2916" i="33"/>
  <c r="C2917" i="33"/>
  <c r="C2918" i="33"/>
  <c r="C2919" i="33"/>
  <c r="C2920" i="33"/>
  <c r="C2921" i="33"/>
  <c r="C2922" i="33"/>
  <c r="C2923" i="33"/>
  <c r="C2924" i="33"/>
  <c r="C2925" i="33"/>
  <c r="C2926" i="33"/>
  <c r="C2927" i="33"/>
  <c r="C2928" i="33"/>
  <c r="C2929" i="33"/>
  <c r="C2930" i="33"/>
  <c r="C2931" i="33"/>
  <c r="C2932" i="33"/>
  <c r="C2933" i="33"/>
  <c r="C2934" i="33"/>
  <c r="C2935" i="33"/>
  <c r="C2936" i="33"/>
  <c r="C2937" i="33"/>
  <c r="C2938" i="33"/>
  <c r="C2939" i="33"/>
  <c r="C2940" i="33"/>
  <c r="C2941" i="33"/>
  <c r="C2942" i="33"/>
  <c r="C2943" i="33"/>
  <c r="C2944" i="33"/>
  <c r="C2945" i="33"/>
  <c r="C2946" i="33"/>
  <c r="C2947" i="33"/>
  <c r="C2948" i="33"/>
  <c r="C2949" i="33"/>
  <c r="C2950" i="33"/>
  <c r="C2951" i="33"/>
  <c r="C2952" i="33"/>
  <c r="C2953" i="33"/>
  <c r="C2954" i="33"/>
  <c r="C2955" i="33"/>
  <c r="C2956" i="33"/>
  <c r="C2957" i="33"/>
  <c r="C2958" i="33"/>
  <c r="C2959" i="33"/>
  <c r="C2960" i="33"/>
  <c r="C2961" i="33"/>
  <c r="C2962" i="33"/>
  <c r="C2963" i="33"/>
  <c r="C2964" i="33"/>
  <c r="C2965" i="33"/>
  <c r="C2966" i="33"/>
  <c r="C2967" i="33"/>
  <c r="C2968" i="33"/>
  <c r="C2969" i="33"/>
  <c r="C2970" i="33"/>
  <c r="C2971" i="33"/>
  <c r="C2972" i="33"/>
  <c r="C2973" i="33"/>
  <c r="C2974" i="33"/>
  <c r="C2975" i="33"/>
  <c r="C2976" i="33"/>
  <c r="C2977" i="33"/>
  <c r="C2978" i="33"/>
  <c r="C2979" i="33"/>
  <c r="C2980" i="33"/>
  <c r="C2981" i="33"/>
  <c r="C2982" i="33"/>
  <c r="C2983" i="33"/>
  <c r="C2984" i="33"/>
  <c r="C2985" i="33"/>
  <c r="C2986" i="33"/>
  <c r="C2987" i="33"/>
  <c r="C2988" i="33"/>
  <c r="C2989" i="33"/>
  <c r="C2990" i="33"/>
  <c r="C2991" i="33"/>
  <c r="C2992" i="33"/>
  <c r="C2993" i="33"/>
  <c r="C2994" i="33"/>
  <c r="C2995" i="33"/>
  <c r="C2996" i="33"/>
  <c r="C2997" i="33"/>
  <c r="C2998" i="33"/>
  <c r="C2999" i="33"/>
  <c r="C3000" i="33"/>
  <c r="C3001" i="33"/>
  <c r="C3002" i="33"/>
  <c r="C3003" i="33"/>
  <c r="C3004" i="33"/>
  <c r="C3005" i="33"/>
  <c r="C3006" i="33"/>
  <c r="C3007" i="33"/>
  <c r="C3008" i="33"/>
  <c r="C3009" i="33"/>
  <c r="C3010" i="33"/>
  <c r="C3011" i="33"/>
  <c r="C3012" i="33"/>
  <c r="C3013" i="33"/>
  <c r="C3014" i="33"/>
  <c r="C3015" i="33"/>
  <c r="C3016" i="33"/>
  <c r="C3017" i="33"/>
  <c r="C3018" i="33"/>
  <c r="C3019" i="33"/>
  <c r="C3020" i="33"/>
  <c r="C3021" i="33"/>
  <c r="C3022" i="33"/>
  <c r="C3023" i="33"/>
  <c r="C3024" i="33"/>
  <c r="C3025" i="33"/>
  <c r="C3026" i="33"/>
  <c r="C3027" i="33"/>
  <c r="C3028" i="33"/>
  <c r="C3029" i="33"/>
  <c r="C3030" i="33"/>
  <c r="C3031" i="33"/>
  <c r="C3032" i="33"/>
  <c r="C3033" i="33"/>
  <c r="C3034" i="33"/>
  <c r="C3035" i="33"/>
  <c r="C3036" i="33"/>
  <c r="C3037" i="33"/>
  <c r="C3038" i="33"/>
  <c r="C3039" i="33"/>
  <c r="C3040" i="33"/>
  <c r="C3041" i="33"/>
  <c r="C3042" i="33"/>
  <c r="C3043" i="33"/>
  <c r="C3044" i="33"/>
  <c r="C3045" i="33"/>
  <c r="C3046" i="33"/>
  <c r="C3047" i="33"/>
  <c r="C3048" i="33"/>
  <c r="C3049" i="33"/>
  <c r="C3050" i="33"/>
  <c r="C3051" i="33"/>
  <c r="C3052" i="33"/>
  <c r="C3053" i="33"/>
  <c r="C3054" i="33"/>
  <c r="C3055" i="33"/>
  <c r="C3056" i="33"/>
  <c r="C3057" i="33"/>
  <c r="C3058" i="33"/>
  <c r="C3059" i="33"/>
  <c r="C3060" i="33"/>
  <c r="C3061" i="33"/>
  <c r="C3062" i="33"/>
  <c r="C3063" i="33"/>
  <c r="C3064" i="33"/>
  <c r="C3065" i="33"/>
  <c r="C3066" i="33"/>
  <c r="C3067" i="33"/>
  <c r="C3068" i="33"/>
  <c r="C3069" i="33"/>
  <c r="C3070" i="33"/>
  <c r="C3071" i="33"/>
  <c r="C3072" i="33"/>
  <c r="C3073" i="33"/>
  <c r="C3074" i="33"/>
  <c r="C3075" i="33"/>
  <c r="C3076" i="33"/>
  <c r="C3077" i="33"/>
  <c r="C3078" i="33"/>
  <c r="C3079" i="33"/>
  <c r="C3080" i="33"/>
  <c r="C3081" i="33"/>
  <c r="C3082" i="33"/>
  <c r="C3083" i="33"/>
  <c r="C3084" i="33"/>
  <c r="C3085" i="33"/>
  <c r="C3086" i="33"/>
  <c r="C3087" i="33"/>
  <c r="C3088" i="33"/>
  <c r="C3089" i="33"/>
  <c r="C3090" i="33"/>
  <c r="C3091" i="33"/>
  <c r="C3092" i="33"/>
  <c r="C3093" i="33"/>
  <c r="C3094" i="33"/>
  <c r="C3095" i="33"/>
  <c r="C3096" i="33"/>
  <c r="C3097" i="33"/>
  <c r="C3098" i="33"/>
  <c r="C3099" i="33"/>
  <c r="C3100" i="33"/>
  <c r="C3101" i="33"/>
  <c r="C3102" i="33"/>
  <c r="C3103" i="33"/>
  <c r="C3104" i="33"/>
  <c r="C3105" i="33"/>
  <c r="C3106" i="33"/>
  <c r="C3107" i="33"/>
  <c r="C3108" i="33"/>
  <c r="C3109" i="33"/>
  <c r="C3110" i="33"/>
  <c r="C3111" i="33"/>
  <c r="C3112" i="33"/>
  <c r="C3113" i="33"/>
  <c r="C3114" i="33"/>
  <c r="C3115" i="33"/>
  <c r="C3116" i="33"/>
  <c r="C3117" i="33"/>
  <c r="C3118" i="33"/>
  <c r="C3119" i="33"/>
  <c r="C3120" i="33"/>
  <c r="C3121" i="33"/>
  <c r="C3122" i="33"/>
  <c r="C3123" i="33"/>
  <c r="C3124" i="33"/>
  <c r="C3125" i="33"/>
  <c r="C3126" i="33"/>
  <c r="C3127" i="33"/>
  <c r="C3128" i="33"/>
  <c r="C3129" i="33"/>
  <c r="C3130" i="33"/>
  <c r="C3131" i="33"/>
  <c r="C3132" i="33"/>
  <c r="C3133" i="33"/>
  <c r="C3134" i="33"/>
  <c r="C3135" i="33"/>
  <c r="C3136" i="33"/>
  <c r="C3137" i="33"/>
  <c r="C3138" i="33"/>
  <c r="C3139" i="33"/>
  <c r="C3140" i="33"/>
  <c r="C3141" i="33"/>
  <c r="C3142" i="33"/>
  <c r="C3143" i="33"/>
  <c r="C3144" i="33"/>
  <c r="C3145" i="33"/>
  <c r="C3146" i="33"/>
  <c r="C3147" i="33"/>
  <c r="C3148" i="33"/>
  <c r="C3149" i="33"/>
  <c r="C3150" i="33"/>
  <c r="C3151" i="33"/>
  <c r="C3152" i="33"/>
  <c r="C3153" i="33"/>
  <c r="C3154" i="33"/>
  <c r="C3155" i="33"/>
  <c r="C3156" i="33"/>
  <c r="C3157" i="33"/>
  <c r="C3158" i="33"/>
  <c r="C3159" i="33"/>
  <c r="C3160" i="33"/>
  <c r="C3161" i="33"/>
  <c r="C3162" i="33"/>
  <c r="C3163" i="33"/>
  <c r="C3164" i="33"/>
  <c r="C3165" i="33"/>
  <c r="C3166" i="33"/>
  <c r="C3167" i="33"/>
  <c r="C3168" i="33"/>
  <c r="C3169" i="33"/>
  <c r="C3170" i="33"/>
  <c r="C3171" i="33"/>
  <c r="C3172" i="33"/>
  <c r="C3173" i="33"/>
  <c r="C3174" i="33"/>
  <c r="C3175" i="33"/>
  <c r="C3176" i="33"/>
  <c r="C3177" i="33"/>
  <c r="C3178" i="33"/>
  <c r="C3179" i="33"/>
  <c r="C3180" i="33"/>
  <c r="C3181" i="33"/>
  <c r="C3182" i="33"/>
  <c r="C3183" i="33"/>
  <c r="C3184" i="33"/>
  <c r="C3185" i="33"/>
  <c r="C3186" i="33"/>
  <c r="C3187" i="33"/>
  <c r="C3188" i="33"/>
  <c r="C3189" i="33"/>
  <c r="C3190" i="33"/>
  <c r="C3191" i="33"/>
  <c r="C3192" i="33"/>
  <c r="C3193" i="33"/>
  <c r="C3194" i="33"/>
  <c r="C3195" i="33"/>
  <c r="C3196" i="33"/>
  <c r="C3197" i="33"/>
  <c r="C3198" i="33"/>
  <c r="C3199" i="33"/>
  <c r="C3200" i="33"/>
  <c r="C3201" i="33"/>
  <c r="C3202" i="33"/>
  <c r="C3203" i="33"/>
  <c r="C3204" i="33"/>
  <c r="C3205" i="33"/>
  <c r="C3206" i="33"/>
  <c r="C3207" i="33"/>
  <c r="C3208" i="33"/>
  <c r="C3209" i="33"/>
  <c r="C3210" i="33"/>
  <c r="C3211" i="33"/>
  <c r="C3212" i="33"/>
  <c r="C3213" i="33"/>
  <c r="C3214" i="33"/>
  <c r="C3215" i="33"/>
  <c r="C3216" i="33"/>
  <c r="C3217" i="33"/>
  <c r="C3218" i="33"/>
  <c r="C3219" i="33"/>
  <c r="C3220" i="33"/>
  <c r="C3221" i="33"/>
  <c r="C3222" i="33"/>
  <c r="C3223" i="33"/>
  <c r="C3224" i="33"/>
  <c r="C3225" i="33"/>
  <c r="C3226" i="33"/>
  <c r="C3227" i="33"/>
  <c r="C3228" i="33"/>
  <c r="C3229" i="33"/>
  <c r="C3230" i="33"/>
  <c r="C3231" i="33"/>
  <c r="C3232" i="33"/>
  <c r="C3233" i="33"/>
  <c r="C3234" i="33"/>
  <c r="C3235" i="33"/>
  <c r="C3236" i="33"/>
  <c r="C3237" i="33"/>
  <c r="C3238" i="33"/>
  <c r="C3239" i="33"/>
  <c r="C3240" i="33"/>
  <c r="C3241" i="33"/>
  <c r="C3242" i="33"/>
  <c r="C3243" i="33"/>
  <c r="C3244" i="33"/>
  <c r="C3245" i="33"/>
  <c r="C3246" i="33"/>
  <c r="C3247" i="33"/>
  <c r="C3248" i="33"/>
  <c r="C3249" i="33"/>
  <c r="C3250" i="33"/>
  <c r="C3251" i="33"/>
  <c r="C3252" i="33"/>
  <c r="C3253" i="33"/>
  <c r="C3254" i="33"/>
  <c r="C3255" i="33"/>
  <c r="C3256" i="33"/>
  <c r="C3257" i="33"/>
  <c r="C3258" i="33"/>
  <c r="C3259" i="33"/>
  <c r="C3260" i="33"/>
  <c r="C3261" i="33"/>
  <c r="C3262" i="33"/>
  <c r="C3263" i="33"/>
  <c r="C3264" i="33"/>
  <c r="C3265" i="33"/>
  <c r="C3266" i="33"/>
  <c r="C3267" i="33"/>
  <c r="C3268" i="33"/>
  <c r="C3269" i="33"/>
  <c r="C3270" i="33"/>
  <c r="C3271" i="33"/>
  <c r="C3272" i="33"/>
  <c r="C3273" i="33"/>
  <c r="C3274" i="33"/>
  <c r="C3275" i="33"/>
  <c r="C3276" i="33"/>
  <c r="C3277" i="33"/>
  <c r="C3278" i="33"/>
  <c r="C3279" i="33"/>
  <c r="C3280" i="33"/>
  <c r="C3281" i="33"/>
  <c r="C3282" i="33"/>
  <c r="C3283" i="33"/>
  <c r="C3284" i="33"/>
  <c r="C3285" i="33"/>
  <c r="C3286" i="33"/>
  <c r="C3287" i="33"/>
  <c r="C3288" i="33"/>
  <c r="C3289" i="33"/>
  <c r="C3290" i="33"/>
  <c r="C3291" i="33"/>
  <c r="C3292" i="33"/>
  <c r="C3293" i="33"/>
  <c r="C3294" i="33"/>
  <c r="C3295" i="33"/>
  <c r="C3296" i="33"/>
  <c r="C3297" i="33"/>
  <c r="C3298" i="33"/>
  <c r="C3299" i="33"/>
  <c r="C3300" i="33"/>
  <c r="C3301" i="33"/>
  <c r="C3302" i="33"/>
  <c r="C3303" i="33"/>
  <c r="C3304" i="33"/>
  <c r="C3305" i="33"/>
  <c r="C3306" i="33"/>
  <c r="C3307" i="33"/>
  <c r="C3308" i="33"/>
  <c r="C3309" i="33"/>
  <c r="C3310" i="33"/>
  <c r="C3311" i="33"/>
  <c r="C3312" i="33"/>
  <c r="C3313" i="33"/>
  <c r="C3314" i="33"/>
  <c r="C3315" i="33"/>
  <c r="C3316" i="33"/>
  <c r="C3317" i="33"/>
  <c r="C3318" i="33"/>
  <c r="C3319" i="33"/>
  <c r="C3320" i="33"/>
  <c r="C3321" i="33"/>
  <c r="C3322" i="33"/>
  <c r="C3323" i="33"/>
  <c r="C3324" i="33"/>
  <c r="C3325" i="33"/>
  <c r="C3326" i="33"/>
  <c r="C3327" i="33"/>
  <c r="C3328" i="33"/>
  <c r="C3329" i="33"/>
  <c r="C3330" i="33"/>
  <c r="C3331" i="33"/>
  <c r="C3332" i="33"/>
  <c r="C3333" i="33"/>
  <c r="C3334" i="33"/>
  <c r="C3335" i="33"/>
  <c r="C3336" i="33"/>
  <c r="C3337" i="33"/>
  <c r="C3338" i="33"/>
  <c r="C3339" i="33"/>
  <c r="C3340" i="33"/>
  <c r="C3341" i="33"/>
  <c r="C3342" i="33"/>
  <c r="C3343" i="33"/>
  <c r="C3344" i="33"/>
  <c r="C3345" i="33"/>
  <c r="C3346" i="33"/>
  <c r="C3347" i="33"/>
  <c r="C3348" i="33"/>
  <c r="C3349" i="33"/>
  <c r="C3350" i="33"/>
  <c r="C3351" i="33"/>
  <c r="C3352" i="33"/>
  <c r="C3353" i="33"/>
  <c r="C3354" i="33"/>
  <c r="C3355" i="33"/>
  <c r="C3356" i="33"/>
  <c r="C3357" i="33"/>
  <c r="C3358" i="33"/>
  <c r="C3359" i="33"/>
  <c r="C3360" i="33"/>
  <c r="C3361" i="33"/>
  <c r="C3362" i="33"/>
  <c r="C3363" i="33"/>
  <c r="C3364" i="33"/>
  <c r="C3365" i="33"/>
  <c r="C3366" i="33"/>
  <c r="C3367" i="33"/>
  <c r="C3368" i="33"/>
  <c r="C3369" i="33"/>
  <c r="C3370" i="33"/>
  <c r="C3371" i="33"/>
  <c r="C3372" i="33"/>
  <c r="C3373" i="33"/>
  <c r="C3374" i="33"/>
  <c r="C3375" i="33"/>
  <c r="C3376" i="33"/>
  <c r="C3377" i="33"/>
  <c r="C3378" i="33"/>
  <c r="C3379" i="33"/>
  <c r="C3380" i="33"/>
  <c r="C3381" i="33"/>
  <c r="C3382" i="33"/>
  <c r="C3383" i="33"/>
  <c r="C3384" i="33"/>
  <c r="C3385" i="33"/>
  <c r="C3386" i="33"/>
  <c r="C3387" i="33"/>
  <c r="C3388" i="33"/>
  <c r="C3389" i="33"/>
  <c r="C3390" i="33"/>
  <c r="C3391" i="33"/>
  <c r="C3392" i="33"/>
  <c r="C3393" i="33"/>
  <c r="C3394" i="33"/>
  <c r="C3395" i="33"/>
  <c r="C3396" i="33"/>
  <c r="C3397" i="33"/>
  <c r="C3398" i="33"/>
  <c r="C3399" i="33"/>
  <c r="C3400" i="33"/>
  <c r="C3401" i="33"/>
  <c r="C3402" i="33"/>
  <c r="C3403" i="33"/>
  <c r="C3404" i="33"/>
  <c r="C3405" i="33"/>
  <c r="C3406" i="33"/>
  <c r="C3407" i="33"/>
  <c r="C3408" i="33"/>
  <c r="C3409" i="33"/>
  <c r="C3410" i="33"/>
  <c r="C3411" i="33"/>
  <c r="C3412" i="33"/>
  <c r="C3413" i="33"/>
  <c r="C3414" i="33"/>
  <c r="C3415" i="33"/>
  <c r="C3416" i="33"/>
  <c r="C3417" i="33"/>
  <c r="C3418" i="33"/>
  <c r="C3419" i="33"/>
  <c r="C3420" i="33"/>
  <c r="C3421" i="33"/>
  <c r="C3422" i="33"/>
  <c r="C3423" i="33"/>
  <c r="C3424" i="33"/>
  <c r="C3425" i="33"/>
  <c r="C3426" i="33"/>
  <c r="C3427" i="33"/>
  <c r="C3428" i="33"/>
  <c r="C3429" i="33"/>
  <c r="C3430" i="33"/>
  <c r="C3431" i="33"/>
  <c r="C3432" i="33"/>
  <c r="C3433" i="33"/>
  <c r="C3434" i="33"/>
  <c r="C3435" i="33"/>
  <c r="C3436" i="33"/>
  <c r="C3437" i="33"/>
  <c r="C3438" i="33"/>
  <c r="C3439" i="33"/>
  <c r="C3440" i="33"/>
  <c r="C3441" i="33"/>
  <c r="C3442" i="33"/>
  <c r="C3443" i="33"/>
  <c r="C3444" i="33"/>
  <c r="C3445" i="33"/>
  <c r="C3446" i="33"/>
  <c r="C3447" i="33"/>
  <c r="C3448" i="33"/>
  <c r="C3449" i="33"/>
  <c r="C3450" i="33"/>
  <c r="C3451" i="33"/>
  <c r="C3452" i="33"/>
  <c r="C3453" i="33"/>
  <c r="C3454" i="33"/>
  <c r="C3455" i="33"/>
  <c r="C3456" i="33"/>
  <c r="C3457" i="33"/>
  <c r="C3458" i="33"/>
  <c r="C3459" i="33"/>
  <c r="C3460" i="33"/>
  <c r="C3461" i="33"/>
  <c r="C3462" i="33"/>
  <c r="C3463" i="33"/>
  <c r="C3464" i="33"/>
  <c r="C3465" i="33"/>
  <c r="C3466" i="33"/>
  <c r="C3467" i="33"/>
  <c r="C3468" i="33"/>
  <c r="C3469" i="33"/>
  <c r="C3470" i="33"/>
  <c r="C3471" i="33"/>
  <c r="C3472" i="33"/>
  <c r="C3473" i="33"/>
  <c r="C3474" i="33"/>
  <c r="C3475" i="33"/>
  <c r="C3476" i="33"/>
  <c r="C3477" i="33"/>
  <c r="C3478" i="33"/>
  <c r="C3479" i="33"/>
  <c r="C3480" i="33"/>
  <c r="C3481" i="33"/>
  <c r="C3482" i="33"/>
  <c r="C3483" i="33"/>
  <c r="C3484" i="33"/>
  <c r="C3485" i="33"/>
  <c r="C3486" i="33"/>
  <c r="C3487" i="33"/>
  <c r="C3488" i="33"/>
  <c r="C3489" i="33"/>
  <c r="C3490" i="33"/>
  <c r="C3491" i="33"/>
  <c r="C3492" i="33"/>
  <c r="C3493" i="33"/>
  <c r="C3494" i="33"/>
  <c r="C3495" i="33"/>
  <c r="C3496" i="33"/>
  <c r="C3497" i="33"/>
  <c r="C3498" i="33"/>
  <c r="C3499" i="33"/>
  <c r="C3500" i="33"/>
  <c r="C3501" i="33"/>
  <c r="C3502" i="33"/>
  <c r="C3503" i="33"/>
  <c r="C3504" i="33"/>
  <c r="C3505" i="33"/>
  <c r="C3506" i="33"/>
  <c r="C3507" i="33"/>
  <c r="C3508" i="33"/>
  <c r="C3509" i="33"/>
  <c r="C3510" i="33"/>
  <c r="C3511" i="33"/>
  <c r="C3512" i="33"/>
  <c r="C3513" i="33"/>
  <c r="C3514" i="33"/>
  <c r="C3515" i="33"/>
  <c r="C3516" i="33"/>
  <c r="C3517" i="33"/>
  <c r="C3518" i="33"/>
  <c r="C3519" i="33"/>
  <c r="C3520" i="33"/>
  <c r="C3521" i="33"/>
  <c r="C3522" i="33"/>
  <c r="C3523" i="33"/>
  <c r="C3524" i="33"/>
  <c r="C3525" i="33"/>
  <c r="C3526" i="33"/>
  <c r="C3527" i="33"/>
  <c r="C3528" i="33"/>
  <c r="C3529" i="33"/>
  <c r="C3530" i="33"/>
  <c r="C3531" i="33"/>
  <c r="C3532" i="33"/>
  <c r="C3533" i="33"/>
  <c r="C3534" i="33"/>
  <c r="C3535" i="33"/>
  <c r="C3536" i="33"/>
  <c r="C3537" i="33"/>
  <c r="C3538" i="33"/>
  <c r="C3539" i="33"/>
  <c r="C3540" i="33"/>
  <c r="C3541" i="33"/>
  <c r="C3542" i="33"/>
  <c r="C3543" i="33"/>
  <c r="C3544" i="33"/>
  <c r="C3545" i="33"/>
  <c r="C3546" i="33"/>
  <c r="C3547" i="33"/>
  <c r="C3548" i="33"/>
  <c r="C3549" i="33"/>
  <c r="C3550" i="33"/>
  <c r="C3551" i="33"/>
  <c r="C3552" i="33"/>
  <c r="C3553" i="33"/>
  <c r="C3554" i="33"/>
  <c r="C3555" i="33"/>
  <c r="C3556" i="33"/>
  <c r="C3557" i="33"/>
  <c r="C3558" i="33"/>
  <c r="C3559" i="33"/>
  <c r="C3560" i="33"/>
  <c r="C3561" i="33"/>
  <c r="C3562" i="33"/>
  <c r="C3563" i="33"/>
  <c r="C3564" i="33"/>
  <c r="C3565" i="33"/>
  <c r="C3566" i="33"/>
  <c r="C3567" i="33"/>
  <c r="C3568" i="33"/>
  <c r="C3569" i="33"/>
  <c r="C3570" i="33"/>
  <c r="C3571" i="33"/>
  <c r="C3572" i="33"/>
  <c r="C3573" i="33"/>
  <c r="C3574" i="33"/>
  <c r="C3575" i="33"/>
  <c r="C3576" i="33"/>
  <c r="C3577" i="33"/>
  <c r="C3578" i="33"/>
  <c r="C3579" i="33"/>
  <c r="C3580" i="33"/>
  <c r="C3581" i="33"/>
  <c r="C3582" i="33"/>
  <c r="C3583" i="33"/>
  <c r="C3584" i="33"/>
  <c r="C3585" i="33"/>
  <c r="C3586" i="33"/>
  <c r="C3587" i="33"/>
  <c r="C3588" i="33"/>
  <c r="C3589" i="33"/>
  <c r="C3590" i="33"/>
  <c r="C3591" i="33"/>
  <c r="C3592" i="33"/>
  <c r="C3593" i="33"/>
  <c r="C3594" i="33"/>
  <c r="C3595" i="33"/>
  <c r="C3596" i="33"/>
  <c r="C3597" i="33"/>
  <c r="C3598" i="33"/>
  <c r="C3599" i="33"/>
  <c r="C3600" i="33"/>
  <c r="C3601" i="33"/>
  <c r="C3602" i="33"/>
  <c r="C3603" i="33"/>
  <c r="C3604" i="33"/>
  <c r="C3605" i="33"/>
  <c r="C3606" i="33"/>
  <c r="C3607" i="33"/>
  <c r="C3608" i="33"/>
  <c r="C3609" i="33"/>
  <c r="C3610" i="33"/>
  <c r="C3611" i="33"/>
  <c r="C3612" i="33"/>
  <c r="C3613" i="33"/>
  <c r="C3614" i="33"/>
  <c r="C3615" i="33"/>
  <c r="C3616" i="33"/>
  <c r="C3617" i="33"/>
  <c r="C3618" i="33"/>
  <c r="C3619" i="33"/>
  <c r="C3620" i="33"/>
  <c r="C3621" i="33"/>
  <c r="C3622" i="33"/>
  <c r="C3623" i="33"/>
  <c r="C3624" i="33"/>
  <c r="C3625" i="33"/>
  <c r="C3626" i="33"/>
  <c r="C3627" i="33"/>
  <c r="C3628" i="33"/>
  <c r="C3629" i="33"/>
  <c r="C3630" i="33"/>
  <c r="C3631" i="33"/>
  <c r="C3632" i="33"/>
  <c r="C3633" i="33"/>
  <c r="C3634" i="33"/>
  <c r="C3635" i="33"/>
  <c r="C3636" i="33"/>
  <c r="C3637" i="33"/>
  <c r="C3638" i="33"/>
  <c r="C3639" i="33"/>
  <c r="C3640" i="33"/>
  <c r="C3641" i="33"/>
  <c r="C3642" i="33"/>
  <c r="C3643" i="33"/>
  <c r="C3644" i="33"/>
  <c r="C3645" i="33"/>
  <c r="C3646" i="33"/>
  <c r="C3647" i="33"/>
  <c r="C3648" i="33"/>
  <c r="C3649" i="33"/>
  <c r="C3650" i="33"/>
  <c r="C3651" i="33"/>
  <c r="C3652" i="33"/>
  <c r="C3653" i="33"/>
  <c r="C3654" i="33"/>
  <c r="C3655" i="33"/>
  <c r="C3656" i="33"/>
  <c r="C3657" i="33"/>
  <c r="C3658" i="33"/>
  <c r="C3659" i="33"/>
  <c r="C3660" i="33"/>
  <c r="C3661" i="33"/>
  <c r="C3662" i="33"/>
  <c r="C3663" i="33"/>
  <c r="C3664" i="33"/>
  <c r="C3665" i="33"/>
  <c r="C3666" i="33"/>
  <c r="C3667" i="33"/>
  <c r="C3668" i="33"/>
  <c r="C3669" i="33"/>
  <c r="C3670" i="33"/>
  <c r="C3671" i="33"/>
  <c r="C3672" i="33"/>
  <c r="C3673" i="33"/>
  <c r="C3674" i="33"/>
  <c r="C3675" i="33"/>
  <c r="C3676" i="33"/>
  <c r="C3677" i="33"/>
  <c r="C3678" i="33"/>
  <c r="C3679" i="33"/>
  <c r="C3680" i="33"/>
  <c r="C3681" i="33"/>
  <c r="C3682" i="33"/>
  <c r="C3683" i="33"/>
  <c r="C3684" i="33"/>
  <c r="C3685" i="33"/>
  <c r="C3686" i="33"/>
  <c r="C3687" i="33"/>
  <c r="C3688" i="33"/>
  <c r="C3689" i="33"/>
  <c r="C3690" i="33"/>
  <c r="C3691" i="33"/>
  <c r="C3692" i="33"/>
  <c r="C3693" i="33"/>
  <c r="C3694" i="33"/>
  <c r="C3695" i="33"/>
  <c r="C3696" i="33"/>
  <c r="C3697" i="33"/>
  <c r="C3698" i="33"/>
  <c r="C3699" i="33"/>
  <c r="C3700" i="33"/>
  <c r="C3701" i="33"/>
  <c r="C3702" i="33"/>
  <c r="C3703" i="33"/>
  <c r="C3704" i="33"/>
  <c r="C3705" i="33"/>
  <c r="C3706" i="33"/>
  <c r="C3707" i="33"/>
  <c r="C3708" i="33"/>
  <c r="C3709" i="33"/>
  <c r="C3710" i="33"/>
  <c r="C3711" i="33"/>
  <c r="C3712" i="33"/>
  <c r="C3713" i="33"/>
  <c r="C3714" i="33"/>
  <c r="C3715" i="33"/>
  <c r="C3716" i="33"/>
  <c r="C3717" i="33"/>
  <c r="C3718" i="33"/>
  <c r="C3719" i="33"/>
  <c r="C3720" i="33"/>
  <c r="C3721" i="33"/>
  <c r="C3722" i="33"/>
  <c r="C3723" i="33"/>
  <c r="C3724" i="33"/>
  <c r="C3725" i="33"/>
  <c r="C3726" i="33"/>
  <c r="C3727" i="33"/>
  <c r="C3728" i="33"/>
  <c r="C3729" i="33"/>
  <c r="C3730" i="33"/>
  <c r="C3731" i="33"/>
  <c r="C3732" i="33"/>
  <c r="C3733" i="33"/>
  <c r="C3734" i="33"/>
  <c r="C3735" i="33"/>
  <c r="C3736" i="33"/>
  <c r="C3737" i="33"/>
  <c r="C3738" i="33"/>
  <c r="C3739" i="33"/>
  <c r="C3740" i="33"/>
  <c r="C3741" i="33"/>
  <c r="C3742" i="33"/>
  <c r="C3743" i="33"/>
  <c r="C3744" i="33"/>
  <c r="C3745" i="33"/>
  <c r="C3746" i="33"/>
  <c r="C3747" i="33"/>
  <c r="C3748" i="33"/>
  <c r="C3749" i="33"/>
  <c r="C3750" i="33"/>
  <c r="C3751" i="33"/>
  <c r="C3752" i="33"/>
  <c r="C3753" i="33"/>
  <c r="C3754" i="33"/>
  <c r="C3755" i="33"/>
  <c r="C3756" i="33"/>
  <c r="C3757" i="33"/>
  <c r="C3758" i="33"/>
  <c r="C3759" i="33"/>
  <c r="C3760" i="33"/>
  <c r="C3761" i="33"/>
  <c r="C3762" i="33"/>
  <c r="C3763" i="33"/>
  <c r="C3764" i="33"/>
  <c r="C3765" i="33"/>
  <c r="C3766" i="33"/>
  <c r="C3767" i="33"/>
  <c r="C3768" i="33"/>
  <c r="C3769" i="33"/>
  <c r="C3770" i="33"/>
  <c r="C3771" i="33"/>
  <c r="C3772" i="33"/>
  <c r="C3773" i="33"/>
  <c r="C3774" i="33"/>
  <c r="C3775" i="33"/>
  <c r="C3776" i="33"/>
  <c r="C3777" i="33"/>
  <c r="C3778" i="33"/>
  <c r="C3779" i="33"/>
  <c r="C3780" i="33"/>
  <c r="C3781" i="33"/>
  <c r="C3782" i="33"/>
  <c r="C3783" i="33"/>
  <c r="C3784" i="33"/>
  <c r="C3785" i="33"/>
  <c r="C3786" i="33"/>
  <c r="C3787" i="33"/>
  <c r="C3788" i="33"/>
  <c r="C3789" i="33"/>
  <c r="C3790" i="33"/>
  <c r="C3791" i="33"/>
  <c r="C3792" i="33"/>
  <c r="C3793" i="33"/>
  <c r="C3794" i="33"/>
  <c r="C3795" i="33"/>
  <c r="C3796" i="33"/>
  <c r="C3797" i="33"/>
  <c r="C3798" i="33"/>
  <c r="C3799" i="33"/>
  <c r="C3800" i="33"/>
  <c r="C3801" i="33"/>
  <c r="C3802" i="33"/>
  <c r="C3803" i="33"/>
  <c r="C3804" i="33"/>
  <c r="C3805" i="33"/>
  <c r="C3806" i="33"/>
  <c r="C3807" i="33"/>
  <c r="C3808" i="33"/>
  <c r="C3809" i="33"/>
  <c r="C3810" i="33"/>
  <c r="C3811" i="33"/>
  <c r="C3812" i="33"/>
  <c r="C3813" i="33"/>
  <c r="C3814" i="33"/>
  <c r="C3815" i="33"/>
  <c r="C3816" i="33"/>
  <c r="C3817" i="33"/>
  <c r="C3818" i="33"/>
  <c r="C3819" i="33"/>
  <c r="C3820" i="33"/>
  <c r="C3821" i="33"/>
  <c r="C3822" i="33"/>
  <c r="C3823" i="33"/>
  <c r="C3824" i="33"/>
  <c r="C3825" i="33"/>
  <c r="C3826" i="33"/>
  <c r="C3827" i="33"/>
  <c r="C3828" i="33"/>
  <c r="C3829" i="33"/>
  <c r="C3830" i="33"/>
  <c r="C3831" i="33"/>
  <c r="C3832" i="33"/>
  <c r="C3833" i="33"/>
  <c r="C3834" i="33"/>
  <c r="C3835" i="33"/>
  <c r="C3836" i="33"/>
  <c r="C3837" i="33"/>
  <c r="C3838" i="33"/>
  <c r="C3839" i="33"/>
  <c r="C3840" i="33"/>
  <c r="C3841" i="33"/>
  <c r="C3842" i="33"/>
  <c r="C3843" i="33"/>
  <c r="C3844" i="33"/>
  <c r="C3845" i="33"/>
  <c r="C3846" i="33"/>
  <c r="C3847" i="33"/>
  <c r="C3848" i="33"/>
  <c r="C3849" i="33"/>
  <c r="C3850" i="33"/>
  <c r="C3851" i="33"/>
  <c r="C3852" i="33"/>
  <c r="C3853" i="33"/>
  <c r="C3854" i="33"/>
  <c r="C3855" i="33"/>
  <c r="C3856" i="33"/>
  <c r="C3857" i="33"/>
  <c r="C3858" i="33"/>
  <c r="C3859" i="33"/>
  <c r="C3860" i="33"/>
  <c r="C3861" i="33"/>
  <c r="C3862" i="33"/>
  <c r="C3863" i="33"/>
  <c r="C3864" i="33"/>
  <c r="C3865" i="33"/>
  <c r="C3866" i="33"/>
  <c r="C3867" i="33"/>
  <c r="C3868" i="33"/>
  <c r="C3869" i="33"/>
  <c r="C3870" i="33"/>
  <c r="C3871" i="33"/>
  <c r="C3872" i="33"/>
  <c r="C3873" i="33"/>
  <c r="C3874" i="33"/>
  <c r="C3875" i="33"/>
  <c r="C3876" i="33"/>
  <c r="C3877" i="33"/>
  <c r="C3878" i="33"/>
  <c r="C3879" i="33"/>
  <c r="C3880" i="33"/>
  <c r="C3881" i="33"/>
  <c r="C3882" i="33"/>
  <c r="C3883" i="33"/>
  <c r="C3884" i="33"/>
  <c r="C3885" i="33"/>
  <c r="C3886" i="33"/>
  <c r="C3887" i="33"/>
  <c r="C3888" i="33"/>
  <c r="C3889" i="33"/>
  <c r="C3890" i="33"/>
  <c r="C3891" i="33"/>
  <c r="C3892" i="33"/>
  <c r="C3893" i="33"/>
  <c r="C3894" i="33"/>
  <c r="C3895" i="33"/>
  <c r="C3896" i="33"/>
  <c r="C3897" i="33"/>
  <c r="C3898" i="33"/>
  <c r="C3899" i="33"/>
  <c r="C3900" i="33"/>
  <c r="C3901" i="33"/>
  <c r="C3902" i="33"/>
  <c r="C3903" i="33"/>
  <c r="C3904" i="33"/>
  <c r="C3905" i="33"/>
  <c r="C3906" i="33"/>
  <c r="C3907" i="33"/>
  <c r="C3908" i="33"/>
  <c r="C3909" i="33"/>
  <c r="C3910" i="33"/>
  <c r="C3911" i="33"/>
  <c r="C3912" i="33"/>
  <c r="C3913" i="33"/>
  <c r="C3914" i="33"/>
  <c r="C3915" i="33"/>
  <c r="C3916" i="33"/>
  <c r="C3917" i="33"/>
  <c r="C3918" i="33"/>
  <c r="C3919" i="33"/>
  <c r="C3920" i="33"/>
  <c r="C3921" i="33"/>
  <c r="C3922" i="33"/>
  <c r="C3923" i="33"/>
  <c r="C3924" i="33"/>
  <c r="C3925" i="33"/>
  <c r="C3926" i="33"/>
  <c r="C3927" i="33"/>
  <c r="C3928" i="33"/>
  <c r="C3929" i="33"/>
  <c r="C3930" i="33"/>
  <c r="C3931" i="33"/>
  <c r="C3932" i="33"/>
  <c r="C3933" i="33"/>
  <c r="C3934" i="33"/>
  <c r="C3935" i="33"/>
  <c r="C3936" i="33"/>
  <c r="C3937" i="33"/>
  <c r="C3938" i="33"/>
  <c r="C3939" i="33"/>
  <c r="C3940" i="33"/>
  <c r="C3941" i="33"/>
  <c r="C3942" i="33"/>
  <c r="C3943" i="33"/>
  <c r="C3944" i="33"/>
  <c r="C3945" i="33"/>
  <c r="C3946" i="33"/>
  <c r="C3947" i="33"/>
  <c r="C3948" i="33"/>
  <c r="C3949" i="33"/>
  <c r="C3950" i="33"/>
  <c r="C3951" i="33"/>
  <c r="C3952" i="33"/>
  <c r="C3953" i="33"/>
  <c r="C3954" i="33"/>
  <c r="C3955" i="33"/>
  <c r="C3956" i="33"/>
  <c r="C3957" i="33"/>
  <c r="C3958" i="33"/>
  <c r="C3959" i="33"/>
  <c r="C3960" i="33"/>
  <c r="C3961" i="33"/>
  <c r="C3962" i="33"/>
  <c r="C3963" i="33"/>
  <c r="C3964" i="33"/>
  <c r="C3965" i="33"/>
  <c r="C3966" i="33"/>
  <c r="C3967" i="33"/>
  <c r="C3968" i="33"/>
  <c r="C3969" i="33"/>
  <c r="C3970" i="33"/>
  <c r="C3971" i="33"/>
  <c r="C3972" i="33"/>
  <c r="C3973" i="33"/>
  <c r="C3974" i="33"/>
  <c r="C3975" i="33"/>
  <c r="C3976" i="33"/>
  <c r="C3977" i="33"/>
  <c r="C3978" i="33"/>
  <c r="C3979" i="33"/>
  <c r="C3980" i="33"/>
  <c r="C3981" i="33"/>
  <c r="C3982" i="33"/>
  <c r="C3983" i="33"/>
  <c r="C3984" i="33"/>
  <c r="C3985" i="33"/>
  <c r="C3986" i="33"/>
  <c r="C3987" i="33"/>
  <c r="C3988" i="33"/>
  <c r="C3989" i="33"/>
  <c r="C3990" i="33"/>
  <c r="C3991" i="33"/>
  <c r="C3992" i="33"/>
  <c r="C3993" i="33"/>
  <c r="C3994" i="33"/>
  <c r="C3995" i="33"/>
  <c r="C3996" i="33"/>
  <c r="C3997" i="33"/>
  <c r="C3998" i="33"/>
  <c r="C3999" i="33"/>
  <c r="C4000" i="33"/>
  <c r="C4001" i="33"/>
  <c r="C4002" i="33"/>
  <c r="C4003" i="33"/>
  <c r="C4004" i="33"/>
  <c r="C4005" i="33"/>
  <c r="C4006" i="33"/>
  <c r="C4007" i="33"/>
  <c r="C4008" i="33"/>
  <c r="C4009" i="33"/>
  <c r="C4010" i="33"/>
  <c r="C4011" i="33"/>
  <c r="C4012" i="33"/>
  <c r="C4013" i="33"/>
  <c r="C4014" i="33"/>
  <c r="C4015" i="33"/>
  <c r="C4016" i="33"/>
  <c r="C4017" i="33"/>
  <c r="C4018" i="33"/>
  <c r="C4019" i="33"/>
  <c r="C4020" i="33"/>
  <c r="C4021" i="33"/>
  <c r="C4022" i="33"/>
  <c r="C4023" i="33"/>
  <c r="C4024" i="33"/>
  <c r="C4025" i="33"/>
  <c r="C4026" i="33"/>
  <c r="C4027" i="33"/>
  <c r="C4028" i="33"/>
  <c r="C4029" i="33"/>
  <c r="C4030" i="33"/>
  <c r="C4031" i="33"/>
  <c r="C4032" i="33"/>
  <c r="C4033" i="33"/>
  <c r="C4034" i="33"/>
  <c r="C4035" i="33"/>
  <c r="C4036" i="33"/>
  <c r="C4037" i="33"/>
  <c r="C4038" i="33"/>
  <c r="C4039" i="33"/>
  <c r="C4040" i="33"/>
  <c r="C4041" i="33"/>
  <c r="C4042" i="33"/>
  <c r="C4043" i="33"/>
  <c r="C4044" i="33"/>
  <c r="C4045" i="33"/>
  <c r="C4046" i="33"/>
  <c r="C4047" i="33"/>
  <c r="C4048" i="33"/>
  <c r="C4049" i="33"/>
  <c r="C4050" i="33"/>
  <c r="C4051" i="33"/>
  <c r="C4052" i="33"/>
  <c r="C4053" i="33"/>
  <c r="C4054" i="33"/>
  <c r="C4055" i="33"/>
  <c r="C4056" i="33"/>
  <c r="C4057" i="33"/>
  <c r="C4058" i="33"/>
  <c r="C4059" i="33"/>
  <c r="C4060" i="33"/>
  <c r="C4061" i="33"/>
  <c r="C4062" i="33"/>
  <c r="C4063" i="33"/>
  <c r="C4064" i="33"/>
  <c r="C4065" i="33"/>
  <c r="C4066" i="33"/>
  <c r="C4067" i="33"/>
  <c r="C4068" i="33"/>
  <c r="C4069" i="33"/>
  <c r="C4070" i="33"/>
  <c r="C4071" i="33"/>
  <c r="C4072" i="33"/>
  <c r="C4073" i="33"/>
  <c r="C4074" i="33"/>
  <c r="C4075" i="33"/>
  <c r="C4076" i="33"/>
  <c r="C4077" i="33"/>
  <c r="C4078" i="33"/>
  <c r="C4079" i="33"/>
  <c r="C4080" i="33"/>
  <c r="C4081" i="33"/>
  <c r="C4082" i="33"/>
  <c r="C4083" i="33"/>
  <c r="C4084" i="33"/>
  <c r="C4085" i="33"/>
  <c r="C4086" i="33"/>
  <c r="C4087" i="33"/>
  <c r="C4088" i="33"/>
  <c r="C4089" i="33"/>
  <c r="C4090" i="33"/>
  <c r="C4091" i="33"/>
  <c r="C4092" i="33"/>
  <c r="C4093" i="33"/>
  <c r="C4094" i="33"/>
  <c r="C4095" i="33"/>
  <c r="C4096" i="33"/>
  <c r="C4097" i="33"/>
  <c r="C4098" i="33"/>
  <c r="C4099" i="33"/>
  <c r="C4100" i="33"/>
  <c r="C4101" i="33"/>
  <c r="C4102" i="33"/>
  <c r="C4103" i="33"/>
  <c r="C4104" i="33"/>
  <c r="C4105" i="33"/>
  <c r="C4106" i="33"/>
  <c r="C4107" i="33"/>
  <c r="C4108" i="33"/>
  <c r="C4109" i="33"/>
  <c r="C4110" i="33"/>
  <c r="C4111" i="33"/>
  <c r="C4112" i="33"/>
  <c r="C4113" i="33"/>
  <c r="C4114" i="33"/>
  <c r="C4115" i="33"/>
  <c r="C4116" i="33"/>
  <c r="C4117" i="33"/>
  <c r="C4118" i="33"/>
  <c r="C4119" i="33"/>
  <c r="C4120" i="33"/>
  <c r="C4121" i="33"/>
  <c r="C4122" i="33"/>
  <c r="C4123" i="33"/>
  <c r="C4124" i="33"/>
  <c r="C4125" i="33"/>
  <c r="C4126" i="33"/>
  <c r="C4127" i="33"/>
  <c r="C4128" i="33"/>
  <c r="C4129" i="33"/>
  <c r="C4130" i="33"/>
  <c r="C4131" i="33"/>
  <c r="C4132" i="33"/>
  <c r="C4133" i="33"/>
  <c r="C4134" i="33"/>
  <c r="C4135" i="33"/>
  <c r="C4136" i="33"/>
  <c r="C4137" i="33"/>
  <c r="C4138" i="33"/>
  <c r="C4139" i="33"/>
  <c r="C4140" i="33"/>
  <c r="C4141" i="33"/>
  <c r="C4142" i="33"/>
  <c r="C4143" i="33"/>
  <c r="C4144" i="33"/>
  <c r="C4145" i="33"/>
  <c r="C4146" i="33"/>
  <c r="C4147" i="33"/>
  <c r="C4148" i="33"/>
  <c r="C4149" i="33"/>
  <c r="C4150" i="33"/>
  <c r="C4151" i="33"/>
  <c r="C4152" i="33"/>
  <c r="C4153" i="33"/>
  <c r="C4154" i="33"/>
  <c r="C4155" i="33"/>
  <c r="C4156" i="33"/>
  <c r="C4157" i="33"/>
  <c r="C4158" i="33"/>
  <c r="C4159" i="33"/>
  <c r="C4160" i="33"/>
  <c r="C4161" i="33"/>
  <c r="C4162" i="33"/>
  <c r="C4163" i="33"/>
  <c r="C4164" i="33"/>
  <c r="C4165" i="33"/>
  <c r="C4166" i="33"/>
  <c r="C4167" i="33"/>
  <c r="C4168" i="33"/>
  <c r="C4169" i="33"/>
  <c r="C4170" i="33"/>
  <c r="C4171" i="33"/>
  <c r="C4172" i="33"/>
  <c r="C4173" i="33"/>
  <c r="C4174" i="33"/>
  <c r="C4175" i="33"/>
  <c r="C4176" i="33"/>
  <c r="C4177" i="33"/>
  <c r="C4178" i="33"/>
  <c r="C4179" i="33"/>
  <c r="C4180" i="33"/>
  <c r="C4181" i="33"/>
  <c r="C4182" i="33"/>
  <c r="C4183" i="33"/>
  <c r="C4184" i="33"/>
  <c r="C4185" i="33"/>
  <c r="C4186" i="33"/>
  <c r="C4187" i="33"/>
  <c r="C4188" i="33"/>
  <c r="C4189" i="33"/>
  <c r="C4190" i="33"/>
  <c r="C4191" i="33"/>
  <c r="C4192" i="33"/>
  <c r="C4193" i="33"/>
  <c r="C4194" i="33"/>
  <c r="C4195" i="33"/>
  <c r="C4196" i="33"/>
  <c r="C4197" i="33"/>
  <c r="C4198" i="33"/>
  <c r="C4199" i="33"/>
  <c r="C4200" i="33"/>
  <c r="C4201" i="33"/>
  <c r="C4202" i="33"/>
  <c r="C4203" i="33"/>
  <c r="C4204" i="33"/>
  <c r="C4205" i="33"/>
  <c r="C4206" i="33"/>
  <c r="C4207" i="33"/>
  <c r="C4208" i="33"/>
  <c r="C4209" i="33"/>
  <c r="C4210" i="33"/>
  <c r="C4211" i="33"/>
  <c r="C4212" i="33"/>
  <c r="C4213" i="33"/>
  <c r="C4214" i="33"/>
  <c r="C4215" i="33"/>
  <c r="C4216" i="33"/>
  <c r="C4217" i="33"/>
  <c r="C4218" i="33"/>
  <c r="C4219" i="33"/>
  <c r="C4220" i="33"/>
  <c r="C4221" i="33"/>
  <c r="C4222" i="33"/>
  <c r="C4223" i="33"/>
  <c r="C4224" i="33"/>
  <c r="C4225" i="33"/>
  <c r="C4226" i="33"/>
  <c r="C4227" i="33"/>
  <c r="C4228" i="33"/>
  <c r="C4229" i="33"/>
  <c r="C4230" i="33"/>
  <c r="C4231" i="33"/>
  <c r="C4232" i="33"/>
  <c r="C4233" i="33"/>
  <c r="C4234" i="33"/>
  <c r="C4235" i="33"/>
  <c r="C4236" i="33"/>
  <c r="C4237" i="33"/>
  <c r="C4238" i="33"/>
  <c r="C4239" i="33"/>
  <c r="C4240" i="33"/>
  <c r="C4241" i="33"/>
  <c r="C4242" i="33"/>
  <c r="C4243" i="33"/>
  <c r="C4244" i="33"/>
  <c r="C4245" i="33"/>
  <c r="C4246" i="33"/>
  <c r="C4247" i="33"/>
  <c r="C4248" i="33"/>
  <c r="C4249" i="33"/>
  <c r="C4250" i="33"/>
  <c r="C4251" i="33"/>
  <c r="C4252" i="33"/>
  <c r="C4253" i="33"/>
  <c r="C4254" i="33"/>
  <c r="C4255" i="33"/>
  <c r="C4256" i="33"/>
  <c r="C4257" i="33"/>
  <c r="C4258" i="33"/>
  <c r="C4259" i="33"/>
  <c r="C4260" i="33"/>
  <c r="C4261" i="33"/>
  <c r="C4262" i="33"/>
  <c r="C4263" i="33"/>
  <c r="C4264" i="33"/>
  <c r="C4265" i="33"/>
  <c r="C4266" i="33"/>
  <c r="C4267" i="33"/>
  <c r="C4268" i="33"/>
  <c r="C4269" i="33"/>
  <c r="C4270" i="33"/>
  <c r="C4271" i="33"/>
  <c r="C4272" i="33"/>
  <c r="C4273" i="33"/>
  <c r="C4274" i="33"/>
  <c r="C4275" i="33"/>
  <c r="C4276" i="33"/>
  <c r="C4277" i="33"/>
  <c r="C4278" i="33"/>
  <c r="C4279" i="33"/>
  <c r="C4280" i="33"/>
  <c r="C4281" i="33"/>
  <c r="C4282" i="33"/>
  <c r="C4283" i="33"/>
  <c r="C4284" i="33"/>
  <c r="C4285" i="33"/>
  <c r="C4286" i="33"/>
  <c r="C4287" i="33"/>
  <c r="C4288" i="33"/>
  <c r="C4289" i="33"/>
  <c r="C4290" i="33"/>
  <c r="C4291" i="33"/>
  <c r="C4292" i="33"/>
  <c r="C4293" i="33"/>
  <c r="C4294" i="33"/>
  <c r="C4295" i="33"/>
  <c r="C4296" i="33"/>
  <c r="C4297" i="33"/>
  <c r="C4298" i="33"/>
  <c r="C4299" i="33"/>
  <c r="C4300" i="33"/>
  <c r="C4301" i="33"/>
  <c r="C4302" i="33"/>
  <c r="C4303" i="33"/>
  <c r="C4304" i="33"/>
  <c r="C4305" i="33"/>
  <c r="C4306" i="33"/>
  <c r="C4307" i="33"/>
  <c r="C4308" i="33"/>
  <c r="C4309" i="33"/>
  <c r="C4310" i="33"/>
  <c r="C4311" i="33"/>
  <c r="C4312" i="33"/>
  <c r="C4313" i="33"/>
  <c r="C4314" i="33"/>
  <c r="C4315" i="33"/>
  <c r="C4316" i="33"/>
  <c r="C4317" i="33"/>
  <c r="C4318" i="33"/>
  <c r="C4319" i="33"/>
  <c r="C4320" i="33"/>
  <c r="C4321" i="33"/>
  <c r="C4322" i="33"/>
  <c r="C4323" i="33"/>
  <c r="C4324" i="33"/>
  <c r="C4325" i="33"/>
  <c r="C4326" i="33"/>
  <c r="C4327" i="33"/>
  <c r="C4328" i="33"/>
  <c r="C4329" i="33"/>
  <c r="C4330" i="33"/>
  <c r="C4331" i="33"/>
  <c r="C4332" i="33"/>
  <c r="C4333" i="33"/>
  <c r="C4334" i="33"/>
  <c r="C4335" i="33"/>
  <c r="C4336" i="33"/>
  <c r="C4337" i="33"/>
  <c r="C4338" i="33"/>
  <c r="C4339" i="33"/>
  <c r="C4340" i="33"/>
  <c r="C4341" i="33"/>
  <c r="C4342" i="33"/>
  <c r="C4343" i="33"/>
  <c r="C4344" i="33"/>
  <c r="C4345" i="33"/>
  <c r="C4346" i="33"/>
  <c r="C4347" i="33"/>
  <c r="C4348" i="33"/>
  <c r="C4349" i="33"/>
  <c r="C4350" i="33"/>
  <c r="C4351" i="33"/>
  <c r="C4352" i="33"/>
  <c r="C4353" i="33"/>
  <c r="C4354" i="33"/>
  <c r="C4355" i="33"/>
  <c r="C4356" i="33"/>
  <c r="C4357" i="33"/>
  <c r="C4358" i="33"/>
  <c r="C4359" i="33"/>
  <c r="C4360" i="33"/>
  <c r="C4361" i="33"/>
  <c r="C4362" i="33"/>
  <c r="C4363" i="33"/>
  <c r="C4364" i="33"/>
  <c r="C4365" i="33"/>
  <c r="C4366" i="33"/>
  <c r="C4367" i="33"/>
  <c r="C4368" i="33"/>
  <c r="C4369" i="33"/>
  <c r="C4370" i="33"/>
  <c r="C4371" i="33"/>
  <c r="C4372" i="33"/>
  <c r="C4373" i="33"/>
  <c r="C4374" i="33"/>
  <c r="C4375" i="33"/>
  <c r="C4376" i="33"/>
  <c r="C4377" i="33"/>
  <c r="C4378" i="33"/>
  <c r="C4379" i="33"/>
  <c r="C4380" i="33"/>
  <c r="C4381" i="33"/>
  <c r="C4382" i="33"/>
  <c r="C4383" i="33"/>
  <c r="C4384" i="33"/>
  <c r="C4385" i="33"/>
  <c r="C4386" i="33"/>
  <c r="C4387" i="33"/>
  <c r="C4388" i="33"/>
  <c r="C4389" i="33"/>
  <c r="C4390" i="33"/>
  <c r="C4391" i="33"/>
  <c r="C4392" i="33"/>
  <c r="C4393" i="33"/>
  <c r="C4394" i="33"/>
  <c r="C4395" i="33"/>
  <c r="C4396" i="33"/>
  <c r="C4397" i="33"/>
  <c r="C4398" i="33"/>
  <c r="C4399" i="33"/>
  <c r="C4400" i="33"/>
  <c r="C4401" i="33"/>
  <c r="C4402" i="33"/>
  <c r="C4403" i="33"/>
  <c r="C4404" i="33"/>
  <c r="C4405" i="33"/>
  <c r="C4406" i="33"/>
  <c r="C4407" i="33"/>
  <c r="C4408" i="33"/>
  <c r="C4409" i="33"/>
  <c r="C4410" i="33"/>
  <c r="C4411" i="33"/>
  <c r="C4412" i="33"/>
  <c r="C4413" i="33"/>
  <c r="C4414" i="33"/>
  <c r="C4415" i="33"/>
  <c r="C4416" i="33"/>
  <c r="C4417" i="33"/>
  <c r="C4418" i="33"/>
  <c r="C4419" i="33"/>
  <c r="C4420" i="33"/>
  <c r="C4421" i="33"/>
  <c r="C4422" i="33"/>
  <c r="C4423" i="33"/>
  <c r="C4424" i="33"/>
  <c r="C4425" i="33"/>
  <c r="C4426" i="33"/>
  <c r="C4427" i="33"/>
  <c r="C4428" i="33"/>
  <c r="C4429" i="33"/>
  <c r="C4430" i="33"/>
  <c r="C4431" i="33"/>
  <c r="C4432" i="33"/>
  <c r="C4433" i="33"/>
  <c r="C4434" i="33"/>
  <c r="C4435" i="33"/>
  <c r="C4436" i="33"/>
  <c r="C4437" i="33"/>
  <c r="C4438" i="33"/>
  <c r="C4439" i="33"/>
  <c r="C4440" i="33"/>
  <c r="C4441" i="33"/>
  <c r="C4442" i="33"/>
  <c r="C4443" i="33"/>
  <c r="C4444" i="33"/>
  <c r="C4445" i="33"/>
  <c r="C4446" i="33"/>
  <c r="C4447" i="33"/>
  <c r="C4448" i="33"/>
  <c r="C4449" i="33"/>
  <c r="C4450" i="33"/>
  <c r="C4451" i="33"/>
  <c r="C4452" i="33"/>
  <c r="C4453" i="33"/>
  <c r="C4454" i="33"/>
  <c r="C4455" i="33"/>
  <c r="C4456" i="33"/>
  <c r="C4457" i="33"/>
  <c r="C4458" i="33"/>
  <c r="C4459" i="33"/>
  <c r="C4460" i="33"/>
  <c r="C4461" i="33"/>
  <c r="C4462" i="33"/>
  <c r="C4463" i="33"/>
  <c r="C4464" i="33"/>
  <c r="C4465" i="33"/>
  <c r="C4466" i="33"/>
  <c r="C4467" i="33"/>
  <c r="C4468" i="33"/>
  <c r="C4469" i="33"/>
  <c r="C4470" i="33"/>
  <c r="C4471" i="33"/>
  <c r="C4472" i="33"/>
  <c r="C4473" i="33"/>
  <c r="C4474" i="33"/>
  <c r="C4475" i="33"/>
  <c r="C4476" i="33"/>
  <c r="C4477" i="33"/>
  <c r="C4478" i="33"/>
  <c r="C4479" i="33"/>
  <c r="C4480" i="33"/>
  <c r="C4481" i="33"/>
  <c r="C4482" i="33"/>
  <c r="C4483" i="33"/>
  <c r="C4484" i="33"/>
  <c r="C4485" i="33"/>
  <c r="C4486" i="33"/>
  <c r="C4487" i="33"/>
  <c r="C4488" i="33"/>
  <c r="C4489" i="33"/>
  <c r="C4490" i="33"/>
  <c r="C4491" i="33"/>
  <c r="C4492" i="33"/>
  <c r="C4493" i="33"/>
  <c r="C4494" i="33"/>
  <c r="C4495" i="33"/>
  <c r="C4496" i="33"/>
  <c r="C4497" i="33"/>
  <c r="C4498" i="33"/>
  <c r="C4499" i="33"/>
  <c r="C4500" i="33"/>
  <c r="C4501" i="33"/>
  <c r="C4502" i="33"/>
  <c r="C4503" i="33"/>
  <c r="C4504" i="33"/>
  <c r="C4505" i="33"/>
  <c r="C4506" i="33"/>
  <c r="C4507" i="33"/>
  <c r="C4508" i="33"/>
  <c r="C4509" i="33"/>
  <c r="C4510" i="33"/>
  <c r="C4511" i="33"/>
  <c r="C4512" i="33"/>
  <c r="C4513" i="33"/>
  <c r="C4514" i="33"/>
  <c r="C4515" i="33"/>
  <c r="C4516" i="33"/>
  <c r="C4517" i="33"/>
  <c r="C4518" i="33"/>
  <c r="C4519" i="33"/>
  <c r="C4520" i="33"/>
  <c r="C4521" i="33"/>
  <c r="C4522" i="33"/>
  <c r="C4523" i="33"/>
  <c r="C4524" i="33"/>
  <c r="C4525" i="33"/>
  <c r="C4526" i="33"/>
  <c r="C4527" i="33"/>
  <c r="C4528" i="33"/>
  <c r="C4529" i="33"/>
  <c r="C4530" i="33"/>
  <c r="C4531" i="33"/>
  <c r="C4532" i="33"/>
  <c r="C4533" i="33"/>
  <c r="C4534" i="33"/>
  <c r="C4535" i="33"/>
  <c r="C4536" i="33"/>
  <c r="C4537" i="33"/>
  <c r="C4538" i="33"/>
  <c r="C4539" i="33"/>
  <c r="C4540" i="33"/>
  <c r="C4541" i="33"/>
  <c r="C4542" i="33"/>
  <c r="C4543" i="33"/>
  <c r="C4544" i="33"/>
  <c r="C4545" i="33"/>
  <c r="C4546" i="33"/>
  <c r="C4547" i="33"/>
  <c r="C4548" i="33"/>
  <c r="C4549" i="33"/>
  <c r="C4550" i="33"/>
  <c r="C4551" i="33"/>
  <c r="C4552" i="33"/>
  <c r="C4553" i="33"/>
  <c r="C4554" i="33"/>
  <c r="C4555" i="33"/>
  <c r="C4556" i="33"/>
  <c r="C4557" i="33"/>
  <c r="C4558" i="33"/>
  <c r="C4559" i="33"/>
  <c r="C4560" i="33"/>
  <c r="C4561" i="33"/>
  <c r="C4562" i="33"/>
  <c r="C4563" i="33"/>
  <c r="C4564" i="33"/>
  <c r="C4565" i="33"/>
  <c r="C4566" i="33"/>
  <c r="C4567" i="33"/>
  <c r="C4568" i="33"/>
  <c r="C4569" i="33"/>
  <c r="C4570" i="33"/>
  <c r="C4571" i="33"/>
  <c r="C4572" i="33"/>
  <c r="C4573" i="33"/>
  <c r="C4574" i="33"/>
  <c r="C4575" i="33"/>
  <c r="C4576" i="33"/>
  <c r="C4577" i="33"/>
  <c r="C4578" i="33"/>
  <c r="C4579" i="33"/>
  <c r="C4580" i="33"/>
  <c r="C4581" i="33"/>
  <c r="C4582" i="33"/>
  <c r="C4583" i="33"/>
  <c r="C4584" i="33"/>
  <c r="C4585" i="33"/>
  <c r="C4586" i="33"/>
  <c r="C4587" i="33"/>
  <c r="C4588" i="33"/>
  <c r="C4589" i="33"/>
  <c r="C4590" i="33"/>
  <c r="C4591" i="33"/>
  <c r="C4592" i="33"/>
  <c r="C4593" i="33"/>
  <c r="C4594" i="33"/>
  <c r="C4595" i="33"/>
  <c r="C4596" i="33"/>
  <c r="C4597" i="33"/>
  <c r="C4598" i="33"/>
  <c r="C4599" i="33"/>
  <c r="C4600" i="33"/>
  <c r="C4601" i="33"/>
  <c r="C4602" i="33"/>
  <c r="C4603" i="33"/>
  <c r="C4604" i="33"/>
  <c r="C4605" i="33"/>
  <c r="C4606" i="33"/>
  <c r="C4607" i="33"/>
  <c r="C4608" i="33"/>
  <c r="C4609" i="33"/>
  <c r="C4610" i="33"/>
  <c r="C4611" i="33"/>
  <c r="C4612" i="33"/>
  <c r="C4613" i="33"/>
  <c r="C4614" i="33"/>
  <c r="C4615" i="33"/>
  <c r="C4616" i="33"/>
  <c r="C4617" i="33"/>
  <c r="C4618" i="33"/>
  <c r="C4619" i="33"/>
  <c r="C4620" i="33"/>
  <c r="C4621" i="33"/>
  <c r="C4622" i="33"/>
  <c r="C4623" i="33"/>
  <c r="C4624" i="33"/>
  <c r="C4625" i="33"/>
  <c r="C4626" i="33"/>
  <c r="C4627" i="33"/>
  <c r="C4628" i="33"/>
  <c r="C4629" i="33"/>
  <c r="C4630" i="33"/>
  <c r="C4631" i="33"/>
  <c r="C4632" i="33"/>
  <c r="C4633" i="33"/>
  <c r="C4634" i="33"/>
  <c r="C4635" i="33"/>
  <c r="C4636" i="33"/>
  <c r="C4637" i="33"/>
  <c r="C4638" i="33"/>
  <c r="C4639" i="33"/>
  <c r="C4640" i="33"/>
  <c r="C4641" i="33"/>
  <c r="C4642" i="33"/>
  <c r="C4643" i="33"/>
  <c r="C4644" i="33"/>
  <c r="C4645" i="33"/>
  <c r="C4646" i="33"/>
  <c r="C4647" i="33"/>
  <c r="C4648" i="33"/>
  <c r="C4649" i="33"/>
  <c r="C4650" i="33"/>
  <c r="C4651" i="33"/>
  <c r="C4652" i="33"/>
  <c r="C4653" i="33"/>
  <c r="C4654" i="33"/>
  <c r="C4655" i="33"/>
  <c r="C4656" i="33"/>
  <c r="C4657" i="33"/>
  <c r="C4658" i="33"/>
  <c r="C4659" i="33"/>
  <c r="C4660" i="33"/>
  <c r="C4661" i="33"/>
  <c r="C4662" i="33"/>
  <c r="C4663" i="33"/>
  <c r="C4664" i="33"/>
  <c r="C4665" i="33"/>
  <c r="C4666" i="33"/>
  <c r="C4667" i="33"/>
  <c r="C4668" i="33"/>
  <c r="C4669" i="33"/>
  <c r="C4670" i="33"/>
  <c r="C4671" i="33"/>
  <c r="C4672" i="33"/>
  <c r="C4673" i="33"/>
  <c r="C4674" i="33"/>
  <c r="C4675" i="33"/>
  <c r="C4676" i="33"/>
  <c r="C4677" i="33"/>
  <c r="C4678" i="33"/>
  <c r="C4679" i="33"/>
  <c r="C4680" i="33"/>
  <c r="C4681" i="33"/>
  <c r="C4682" i="33"/>
  <c r="C4683" i="33"/>
  <c r="C4684" i="33"/>
  <c r="C4685" i="33"/>
  <c r="C4686" i="33"/>
  <c r="C4687" i="33"/>
  <c r="C4688" i="33"/>
  <c r="C4689" i="33"/>
  <c r="C4690" i="33"/>
  <c r="C4691" i="33"/>
  <c r="C4692" i="33"/>
  <c r="C4693" i="33"/>
  <c r="C4694" i="33"/>
  <c r="C4695" i="33"/>
  <c r="C4696" i="33"/>
  <c r="C4697" i="33"/>
  <c r="C4698" i="33"/>
  <c r="C4699" i="33"/>
  <c r="C4700" i="33"/>
  <c r="C4701" i="33"/>
  <c r="C4702" i="33"/>
  <c r="C4703" i="33"/>
  <c r="C4704" i="33"/>
  <c r="C4705" i="33"/>
  <c r="C4706" i="33"/>
  <c r="C4707" i="33"/>
  <c r="C4708" i="33"/>
  <c r="C4709" i="33"/>
  <c r="C4710" i="33"/>
  <c r="C4711" i="33"/>
  <c r="C4712" i="33"/>
  <c r="C4713" i="33"/>
  <c r="C4714" i="33"/>
  <c r="C4715" i="33"/>
  <c r="C4716" i="33"/>
  <c r="C4717" i="33"/>
  <c r="C4718" i="33"/>
  <c r="C4719" i="33"/>
  <c r="C4720" i="33"/>
  <c r="C4721" i="33"/>
  <c r="C4722" i="33"/>
  <c r="C4723" i="33"/>
  <c r="C4724" i="33"/>
  <c r="C4725" i="33"/>
  <c r="C4726" i="33"/>
  <c r="C4727" i="33"/>
  <c r="C4728" i="33"/>
  <c r="C4729" i="33"/>
  <c r="C4730" i="33"/>
  <c r="C4731" i="33"/>
  <c r="C4732" i="33"/>
  <c r="C4733" i="33"/>
  <c r="C4734" i="33"/>
  <c r="C4735" i="33"/>
  <c r="C4736" i="33"/>
  <c r="C4737" i="33"/>
  <c r="C4738" i="33"/>
  <c r="C4739" i="33"/>
  <c r="C4740" i="33"/>
  <c r="C4741" i="33"/>
  <c r="C4742" i="33"/>
  <c r="C4743" i="33"/>
  <c r="C4744" i="33"/>
  <c r="C4745" i="33"/>
  <c r="C4746" i="33"/>
  <c r="C4747" i="33"/>
  <c r="C4748" i="33"/>
  <c r="C4749" i="33"/>
  <c r="C4750" i="33"/>
  <c r="C4751" i="33"/>
  <c r="C4752" i="33"/>
  <c r="C4753" i="33"/>
  <c r="C4754" i="33"/>
  <c r="C4755" i="33"/>
  <c r="C4756" i="33"/>
  <c r="C4757" i="33"/>
  <c r="C4758" i="33"/>
  <c r="C4759" i="33"/>
  <c r="C4760" i="33"/>
  <c r="C4761" i="33"/>
  <c r="C4762" i="33"/>
  <c r="C4763" i="33"/>
  <c r="C4764" i="33"/>
  <c r="C4765" i="33"/>
  <c r="C4766" i="33"/>
  <c r="C4767" i="33"/>
  <c r="C4768" i="33"/>
  <c r="C4769" i="33"/>
  <c r="C4770" i="33"/>
  <c r="C4771" i="33"/>
  <c r="C4772" i="33"/>
  <c r="C4773" i="33"/>
  <c r="C4774" i="33"/>
  <c r="C4775" i="33"/>
  <c r="C4776" i="33"/>
  <c r="C4777" i="33"/>
  <c r="C4778" i="33"/>
  <c r="C4779" i="33"/>
  <c r="C4780" i="33"/>
  <c r="C4781" i="33"/>
  <c r="C4782" i="33"/>
  <c r="C4783" i="33"/>
  <c r="C4784" i="33"/>
  <c r="C4785" i="33"/>
  <c r="C4786" i="33"/>
  <c r="C4787" i="33"/>
  <c r="C4788" i="33"/>
  <c r="C4789" i="33"/>
  <c r="C4790" i="33"/>
  <c r="C4791" i="33"/>
  <c r="C4792" i="33"/>
  <c r="C4793" i="33"/>
  <c r="C4794" i="33"/>
  <c r="C4795" i="33"/>
  <c r="C4796" i="33"/>
  <c r="C4797" i="33"/>
  <c r="C4798" i="33"/>
  <c r="C4799" i="33"/>
  <c r="C4800" i="33"/>
  <c r="C4801" i="33"/>
  <c r="C4802" i="33"/>
  <c r="C4803" i="33"/>
  <c r="C4804" i="33"/>
  <c r="C4805" i="33"/>
  <c r="C4806" i="33"/>
  <c r="C4807" i="33"/>
  <c r="C4808" i="33"/>
  <c r="C4809" i="33"/>
  <c r="C4810" i="33"/>
  <c r="C4811" i="33"/>
  <c r="C4812" i="33"/>
  <c r="C4813" i="33"/>
  <c r="C4814" i="33"/>
  <c r="C4815" i="33"/>
  <c r="C4816" i="33"/>
  <c r="C4817" i="33"/>
  <c r="C4818" i="33"/>
  <c r="C4819" i="33"/>
  <c r="C4820" i="33"/>
  <c r="C4821" i="33"/>
  <c r="C4822" i="33"/>
  <c r="C4823" i="33"/>
  <c r="C4824" i="33"/>
  <c r="C4825" i="33"/>
  <c r="C4826" i="33"/>
  <c r="C4827" i="33"/>
  <c r="C4828" i="33"/>
  <c r="C4829" i="33"/>
  <c r="C4830" i="33"/>
  <c r="C4831" i="33"/>
  <c r="C4832" i="33"/>
  <c r="C4833" i="33"/>
  <c r="C4834" i="33"/>
  <c r="C4835" i="33"/>
  <c r="C4836" i="33"/>
  <c r="C4837" i="33"/>
  <c r="C4838" i="33"/>
  <c r="C4839" i="33"/>
  <c r="C4840" i="33"/>
  <c r="C4841" i="33"/>
  <c r="C4842" i="33"/>
  <c r="C4843" i="33"/>
  <c r="C4844" i="33"/>
  <c r="C4845" i="33"/>
  <c r="C4846" i="33"/>
  <c r="C4847" i="33"/>
  <c r="C4848" i="33"/>
  <c r="C4849" i="33"/>
  <c r="C4850" i="33"/>
  <c r="C4851" i="33"/>
  <c r="C4852" i="33"/>
  <c r="C4853" i="33"/>
  <c r="C4854" i="33"/>
  <c r="C4855" i="33"/>
  <c r="C4856" i="33"/>
  <c r="C4857" i="33"/>
  <c r="C4858" i="33"/>
  <c r="C4859" i="33"/>
  <c r="C4860" i="33"/>
  <c r="C4861" i="33"/>
  <c r="C4862" i="33"/>
  <c r="C4863" i="33"/>
  <c r="C4864" i="33"/>
  <c r="C4865" i="33"/>
  <c r="C4866" i="33"/>
  <c r="C4867" i="33"/>
  <c r="C4868" i="33"/>
  <c r="C4869" i="33"/>
  <c r="C4870" i="33"/>
  <c r="C4871" i="33"/>
  <c r="C4872" i="33"/>
  <c r="C4873" i="33"/>
  <c r="C4874" i="33"/>
  <c r="C4875" i="33"/>
  <c r="C4876" i="33"/>
  <c r="C4877" i="33"/>
  <c r="C4878" i="33"/>
  <c r="C4879" i="33"/>
  <c r="C4880" i="33"/>
  <c r="C4881" i="33"/>
  <c r="C4882" i="33"/>
  <c r="C4883" i="33"/>
  <c r="C4884" i="33"/>
  <c r="C4885" i="33"/>
  <c r="C4886" i="33"/>
  <c r="C4887" i="33"/>
  <c r="C4888" i="33"/>
  <c r="C4889" i="33"/>
  <c r="C4890" i="33"/>
  <c r="C4891" i="33"/>
  <c r="C4892" i="33"/>
  <c r="C4893" i="33"/>
  <c r="C4894" i="33"/>
  <c r="C4895" i="33"/>
  <c r="C4896" i="33"/>
  <c r="C4897" i="33"/>
  <c r="C4898" i="33"/>
  <c r="C4899" i="33"/>
  <c r="C4900" i="33"/>
  <c r="C4901" i="33"/>
  <c r="C4902" i="33"/>
  <c r="C4903" i="33"/>
  <c r="C4904" i="33"/>
  <c r="C4905" i="33"/>
  <c r="C4906" i="33"/>
  <c r="C4907" i="33"/>
  <c r="C4908" i="33"/>
  <c r="C4909" i="33"/>
  <c r="C4910" i="33"/>
  <c r="C4911" i="33"/>
  <c r="C4912" i="33"/>
  <c r="C4913" i="33"/>
  <c r="C4914" i="33"/>
  <c r="C4915" i="33"/>
  <c r="C4916" i="33"/>
  <c r="C4917" i="33"/>
  <c r="C4918" i="33"/>
  <c r="C4919" i="33"/>
  <c r="C4920" i="33"/>
  <c r="C4921" i="33"/>
  <c r="C4922" i="33"/>
  <c r="C4923" i="33"/>
  <c r="C4924" i="33"/>
  <c r="C4925" i="33"/>
  <c r="C4926" i="33"/>
  <c r="C4927" i="33"/>
  <c r="C4928" i="33"/>
  <c r="C4929" i="33"/>
  <c r="C4930" i="33"/>
  <c r="C4931" i="33"/>
  <c r="C4932" i="33"/>
  <c r="C4933" i="33"/>
  <c r="C4934" i="33"/>
  <c r="C4935" i="33"/>
  <c r="C4936" i="33"/>
  <c r="C4937" i="33"/>
  <c r="C4938" i="33"/>
  <c r="C4939" i="33"/>
  <c r="C4940" i="33"/>
  <c r="C4941" i="33"/>
  <c r="C4942" i="33"/>
  <c r="C4943" i="33"/>
  <c r="C4944" i="33"/>
  <c r="C4945" i="33"/>
  <c r="C4946" i="33"/>
  <c r="C4947" i="33"/>
  <c r="C4948" i="33"/>
  <c r="C4949" i="33"/>
  <c r="C4950" i="33"/>
  <c r="C4951" i="33"/>
  <c r="C4952" i="33"/>
  <c r="C4953" i="33"/>
  <c r="C4954" i="33"/>
  <c r="C4955" i="33"/>
  <c r="C4956" i="33"/>
  <c r="C4957" i="33"/>
  <c r="C4958" i="33"/>
  <c r="C4959" i="33"/>
  <c r="C4960" i="33"/>
  <c r="C4961" i="33"/>
  <c r="C4962" i="33"/>
  <c r="C4963" i="33"/>
  <c r="C4964" i="33"/>
  <c r="C4965" i="33"/>
  <c r="C4966" i="33"/>
  <c r="C4967" i="33"/>
  <c r="C4968" i="33"/>
  <c r="C4969" i="33"/>
  <c r="C4970" i="33"/>
  <c r="C4971" i="33"/>
  <c r="C4972" i="33"/>
  <c r="C4973" i="33"/>
  <c r="C4974" i="33"/>
  <c r="C4975" i="33"/>
  <c r="C4976" i="33"/>
  <c r="C4977" i="33"/>
  <c r="C4978" i="33"/>
  <c r="C4979" i="33"/>
  <c r="C4980" i="33"/>
  <c r="C4981" i="33"/>
  <c r="C4982" i="33"/>
  <c r="C4983" i="33"/>
  <c r="C4984" i="33"/>
  <c r="C4985" i="33"/>
  <c r="C4986" i="33"/>
  <c r="C4987" i="33"/>
  <c r="C4988" i="33"/>
  <c r="C4989" i="33"/>
  <c r="C4990" i="33"/>
  <c r="C4991" i="33"/>
  <c r="C4992" i="33"/>
  <c r="C4993" i="33"/>
  <c r="C4994" i="33"/>
  <c r="C4995" i="33"/>
  <c r="C4996" i="33"/>
  <c r="C4997" i="33"/>
  <c r="C4998" i="33"/>
  <c r="C4999" i="33"/>
  <c r="C5000" i="33"/>
  <c r="C5001" i="33"/>
  <c r="C5002" i="33"/>
  <c r="C5003" i="33"/>
  <c r="C5004" i="33"/>
  <c r="C5005" i="33"/>
  <c r="C5006" i="33"/>
  <c r="C5007" i="33"/>
  <c r="C5008" i="33"/>
  <c r="C5009" i="33"/>
  <c r="C5010" i="33"/>
  <c r="C5011" i="33"/>
  <c r="C5012" i="33"/>
  <c r="C5013" i="33"/>
  <c r="C5014" i="33"/>
  <c r="C5015" i="33"/>
  <c r="C5016" i="33"/>
  <c r="C5017" i="33"/>
  <c r="C5018" i="33"/>
  <c r="C5019" i="33"/>
  <c r="C5020" i="33"/>
  <c r="C5021" i="33"/>
  <c r="C5022" i="33"/>
  <c r="C5023" i="33"/>
  <c r="C5024" i="33"/>
  <c r="C5025" i="33"/>
  <c r="C5026" i="33"/>
  <c r="C5027" i="33"/>
  <c r="C5028" i="33"/>
  <c r="C5029" i="33"/>
  <c r="C5030" i="33"/>
  <c r="C5031" i="33"/>
  <c r="C5032" i="33"/>
  <c r="C5033" i="33"/>
  <c r="C5034" i="33"/>
  <c r="C5035" i="33"/>
  <c r="C5036" i="33"/>
  <c r="C5037" i="33"/>
  <c r="C5038" i="33"/>
  <c r="C5039" i="33"/>
  <c r="C5040" i="33"/>
  <c r="C5041" i="33"/>
  <c r="C5042" i="33"/>
  <c r="C5043" i="33"/>
  <c r="C5044" i="33"/>
  <c r="C5045" i="33"/>
  <c r="C5046" i="33"/>
  <c r="C5047" i="33"/>
  <c r="C5048" i="33"/>
  <c r="C5049" i="33"/>
  <c r="C5050" i="33"/>
  <c r="C5051" i="33"/>
  <c r="C5052" i="33"/>
  <c r="C5053" i="33"/>
  <c r="C5054" i="33"/>
  <c r="C5055" i="33"/>
  <c r="C5056" i="33"/>
  <c r="C5057" i="33"/>
  <c r="C5058" i="33"/>
  <c r="C5059" i="33"/>
  <c r="C5060" i="33"/>
  <c r="C5061" i="33"/>
  <c r="C5062" i="33"/>
  <c r="C5063" i="33"/>
  <c r="C5064" i="33"/>
  <c r="C5065" i="33"/>
  <c r="C5066" i="33"/>
  <c r="C5067" i="33"/>
  <c r="C5068" i="33"/>
  <c r="C5069" i="33"/>
  <c r="C5070" i="33"/>
  <c r="C5071" i="33"/>
  <c r="C5072" i="33"/>
  <c r="C5073" i="33"/>
  <c r="C5074" i="33"/>
  <c r="C5075" i="33"/>
  <c r="C5076" i="33"/>
  <c r="C5077" i="33"/>
  <c r="C5078" i="33"/>
  <c r="C5079" i="33"/>
  <c r="C5080" i="33"/>
  <c r="C5081" i="33"/>
  <c r="C5082" i="33"/>
  <c r="C5083" i="33"/>
  <c r="C5084" i="33"/>
  <c r="C5085" i="33"/>
  <c r="C5086" i="33"/>
  <c r="C5087" i="33"/>
  <c r="C5088" i="33"/>
  <c r="C5089" i="33"/>
  <c r="C5090" i="33"/>
  <c r="C5091" i="33"/>
  <c r="C5092" i="33"/>
  <c r="C5093" i="33"/>
  <c r="C5094" i="33"/>
  <c r="C5095" i="33"/>
  <c r="C5096" i="33"/>
  <c r="C5097" i="33"/>
  <c r="C5098" i="33"/>
  <c r="C5099" i="33"/>
  <c r="C5100" i="33"/>
  <c r="C5101" i="33"/>
  <c r="C5102" i="33"/>
  <c r="C5103" i="33"/>
  <c r="C5104" i="33"/>
  <c r="C5105" i="33"/>
  <c r="C5106" i="33"/>
  <c r="C5107" i="33"/>
  <c r="C5108" i="33"/>
  <c r="C5109" i="33"/>
  <c r="C5110" i="33"/>
  <c r="C5111" i="33"/>
  <c r="C5112" i="33"/>
  <c r="C5113" i="33"/>
  <c r="C5114" i="33"/>
  <c r="C5115" i="33"/>
  <c r="C5116" i="33"/>
  <c r="C5117" i="33"/>
  <c r="C5118" i="33"/>
  <c r="C5119" i="33"/>
  <c r="C5120" i="33"/>
  <c r="C5121" i="33"/>
  <c r="C5122" i="33"/>
  <c r="C5123" i="33"/>
  <c r="C5124" i="33"/>
  <c r="C5125" i="33"/>
  <c r="C5126" i="33"/>
  <c r="C5127" i="33"/>
  <c r="C5128" i="33"/>
  <c r="C5129" i="33"/>
  <c r="C5130" i="33"/>
  <c r="C5131" i="33"/>
  <c r="C5132" i="33"/>
  <c r="C5133" i="33"/>
  <c r="C5134" i="33"/>
  <c r="C5135" i="33"/>
  <c r="C5136" i="33"/>
  <c r="C5137" i="33"/>
  <c r="C5138" i="33"/>
  <c r="C5139" i="33"/>
  <c r="C5140" i="33"/>
  <c r="C5141" i="33"/>
  <c r="C5142" i="33"/>
  <c r="C5143" i="33"/>
  <c r="C5144" i="33"/>
  <c r="C5145" i="33"/>
  <c r="C5146" i="33"/>
  <c r="C5147" i="33"/>
  <c r="C5148" i="33"/>
  <c r="C5149" i="33"/>
  <c r="C5150" i="33"/>
  <c r="C5151" i="33"/>
  <c r="C5152" i="33"/>
  <c r="C5153" i="33"/>
  <c r="C5154" i="33"/>
  <c r="C5155" i="33"/>
  <c r="C5156" i="33"/>
  <c r="C5157" i="33"/>
  <c r="C5158" i="33"/>
  <c r="C5159" i="33"/>
  <c r="C5160" i="33"/>
  <c r="C5161" i="33"/>
  <c r="C5162" i="33"/>
  <c r="C5163" i="33"/>
  <c r="C5164" i="33"/>
  <c r="C5165" i="33"/>
  <c r="C5166" i="33"/>
  <c r="C5167" i="33"/>
  <c r="C5168" i="33"/>
  <c r="C5169" i="33"/>
  <c r="C5170" i="33"/>
  <c r="C5171" i="33"/>
  <c r="C5172" i="33"/>
  <c r="C5173" i="33"/>
  <c r="C5174" i="33"/>
  <c r="C5175" i="33"/>
  <c r="C5176" i="33"/>
  <c r="C5177" i="33"/>
  <c r="C5178" i="33"/>
  <c r="C5179" i="33"/>
  <c r="C5180" i="33"/>
  <c r="C5181" i="33"/>
  <c r="C5182" i="33"/>
  <c r="C5183" i="33"/>
  <c r="C5184" i="33"/>
  <c r="C5185" i="33"/>
  <c r="C5186" i="33"/>
  <c r="C5187" i="33"/>
  <c r="C5188" i="33"/>
  <c r="C5189" i="33"/>
  <c r="C5190" i="33"/>
  <c r="C5191" i="33"/>
  <c r="C5192" i="33"/>
  <c r="C5193" i="33"/>
  <c r="C5194" i="33"/>
  <c r="C5195" i="33"/>
  <c r="C5196" i="33"/>
  <c r="C5197" i="33"/>
  <c r="C5198" i="33"/>
  <c r="C5199" i="33"/>
  <c r="C5200" i="33"/>
  <c r="C5201" i="33"/>
  <c r="C5202" i="33"/>
  <c r="C5203" i="33"/>
  <c r="C5204" i="33"/>
  <c r="C5205" i="33"/>
  <c r="C5206" i="33"/>
  <c r="C5207" i="33"/>
  <c r="C5208" i="33"/>
  <c r="C5209" i="33"/>
  <c r="C5210" i="33"/>
  <c r="C5211" i="33"/>
  <c r="C5212" i="33"/>
  <c r="C5213" i="33"/>
  <c r="C5214" i="33"/>
  <c r="C5215" i="33"/>
  <c r="C5216" i="33"/>
  <c r="C5217" i="33"/>
  <c r="C5218" i="33"/>
  <c r="C5219" i="33"/>
  <c r="C5220" i="33"/>
  <c r="C5221" i="33"/>
  <c r="C5222" i="33"/>
  <c r="C5223" i="33"/>
  <c r="C5224" i="33"/>
  <c r="C5225" i="33"/>
  <c r="C5226" i="33"/>
  <c r="C5227" i="33"/>
  <c r="C5228" i="33"/>
  <c r="C5229" i="33"/>
  <c r="C5230" i="33"/>
  <c r="C5231" i="33"/>
  <c r="C5232" i="33"/>
  <c r="C5233" i="33"/>
  <c r="C5234" i="33"/>
  <c r="C5235" i="33"/>
  <c r="C5236" i="33"/>
  <c r="C5237" i="33"/>
  <c r="C5238" i="33"/>
  <c r="C5239" i="33"/>
  <c r="C5240" i="33"/>
  <c r="C5241" i="33"/>
  <c r="C5242" i="33"/>
  <c r="C5243" i="33"/>
  <c r="C5244" i="33"/>
  <c r="C5245" i="33"/>
  <c r="C5246" i="33"/>
  <c r="C5247" i="33"/>
  <c r="C5248" i="33"/>
  <c r="C5249" i="33"/>
  <c r="C5250" i="33"/>
  <c r="C5251" i="33"/>
  <c r="C5252" i="33"/>
  <c r="C5253" i="33"/>
  <c r="C5254" i="33"/>
  <c r="C5255" i="33"/>
  <c r="C5256" i="33"/>
  <c r="C5257" i="33"/>
  <c r="C5258" i="33"/>
  <c r="C5259" i="33"/>
  <c r="C5260" i="33"/>
  <c r="C5261" i="33"/>
  <c r="C5262" i="33"/>
  <c r="C5263" i="33"/>
  <c r="C5264" i="33"/>
  <c r="C5265" i="33"/>
  <c r="C5266" i="33"/>
  <c r="C5267" i="33"/>
  <c r="C5268" i="33"/>
  <c r="C5269" i="33"/>
  <c r="C5270" i="33"/>
  <c r="C5271" i="33"/>
  <c r="C5272" i="33"/>
  <c r="C5273" i="33"/>
  <c r="C5274" i="33"/>
  <c r="C5275" i="33"/>
  <c r="C5276" i="33"/>
  <c r="C5277" i="33"/>
  <c r="C5278" i="33"/>
  <c r="C5279" i="33"/>
  <c r="C5280" i="33"/>
  <c r="C5281" i="33"/>
  <c r="C5282" i="33"/>
  <c r="C5283" i="33"/>
  <c r="C5284" i="33"/>
  <c r="C5285" i="33"/>
  <c r="C5286" i="33"/>
  <c r="C5287" i="33"/>
  <c r="C5288" i="33"/>
  <c r="C5289" i="33"/>
  <c r="C5290" i="33"/>
  <c r="C5291" i="33"/>
  <c r="C5292" i="33"/>
  <c r="C5293" i="33"/>
  <c r="C5294" i="33"/>
  <c r="C5295" i="33"/>
  <c r="C5296" i="33"/>
  <c r="C5297" i="33"/>
  <c r="C5298" i="33"/>
  <c r="C5299" i="33"/>
  <c r="C5300" i="33"/>
  <c r="C5301" i="33"/>
  <c r="C5302" i="33"/>
  <c r="C5303" i="33"/>
  <c r="C5304" i="33"/>
  <c r="C5305" i="33"/>
  <c r="C5306" i="33"/>
  <c r="C5307" i="33"/>
  <c r="C5308" i="33"/>
  <c r="C5309" i="33"/>
  <c r="C5310" i="33"/>
  <c r="C5311" i="33"/>
  <c r="C5312" i="33"/>
  <c r="C5313" i="33"/>
  <c r="C5314" i="33"/>
  <c r="C5315" i="33"/>
  <c r="C5316" i="33"/>
  <c r="C5317" i="33"/>
  <c r="C5318" i="33"/>
  <c r="C5319" i="33"/>
  <c r="C5320" i="33"/>
  <c r="C5321" i="33"/>
  <c r="C5322" i="33"/>
  <c r="C5323" i="33"/>
  <c r="C5324" i="33"/>
  <c r="C5325" i="33"/>
  <c r="C5326" i="33"/>
  <c r="C5327" i="33"/>
  <c r="C5328" i="33"/>
  <c r="C5329" i="33"/>
  <c r="C5330" i="33"/>
  <c r="C5331" i="33"/>
  <c r="C5332" i="33"/>
  <c r="C5333" i="33"/>
  <c r="C5334" i="33"/>
  <c r="C5335" i="33"/>
  <c r="C5336" i="33"/>
  <c r="C5337" i="33"/>
  <c r="C5338" i="33"/>
  <c r="C5339" i="33"/>
  <c r="C5340" i="33"/>
  <c r="C5341" i="33"/>
  <c r="C5342" i="33"/>
  <c r="C5343" i="33"/>
  <c r="C5344" i="33"/>
  <c r="C5345" i="33"/>
  <c r="C5346" i="33"/>
  <c r="C5347" i="33"/>
  <c r="C5348" i="33"/>
  <c r="C5349" i="33"/>
  <c r="C5350" i="33"/>
  <c r="C5351" i="33"/>
  <c r="C5352" i="33"/>
  <c r="C5353" i="33"/>
  <c r="C5354" i="33"/>
  <c r="C5355" i="33"/>
  <c r="C5356" i="33"/>
  <c r="C5357" i="33"/>
  <c r="C5358" i="33"/>
  <c r="C5359" i="33"/>
  <c r="C5360" i="33"/>
  <c r="C5361" i="33"/>
  <c r="C5362" i="33"/>
  <c r="C5363" i="33"/>
  <c r="C5364" i="33"/>
  <c r="C5365" i="33"/>
  <c r="C5366" i="33"/>
  <c r="C5367" i="33"/>
  <c r="C5368" i="33"/>
  <c r="C5369" i="33"/>
  <c r="C5370" i="33"/>
  <c r="C5371" i="33"/>
  <c r="C5372" i="33"/>
  <c r="C5373" i="33"/>
  <c r="C5374" i="33"/>
  <c r="C5375" i="33"/>
  <c r="C5376" i="33"/>
  <c r="C5377" i="33"/>
  <c r="C5378" i="33"/>
  <c r="C5379" i="33"/>
  <c r="C5380" i="33"/>
  <c r="C5381" i="33"/>
  <c r="C5382" i="33"/>
  <c r="C5383" i="33"/>
  <c r="C5384" i="33"/>
  <c r="C5385" i="33"/>
  <c r="C5386" i="33"/>
  <c r="C5387" i="33"/>
  <c r="C5388" i="33"/>
  <c r="C5389" i="33"/>
  <c r="C5390" i="33"/>
  <c r="C5391" i="33"/>
  <c r="C5392" i="33"/>
  <c r="C5393" i="33"/>
  <c r="C5394" i="33"/>
  <c r="C5395" i="33"/>
  <c r="C5396" i="33"/>
  <c r="C5397" i="33"/>
  <c r="C5398" i="33"/>
  <c r="C5399" i="33"/>
  <c r="C5400" i="33"/>
  <c r="C5401" i="33"/>
  <c r="C5402" i="33"/>
  <c r="C5403" i="33"/>
  <c r="C5404" i="33"/>
  <c r="C5405" i="33"/>
  <c r="C5406" i="33"/>
  <c r="C5407" i="33"/>
  <c r="C5408" i="33"/>
  <c r="C5409" i="33"/>
  <c r="C5410" i="33"/>
  <c r="C5411" i="33"/>
  <c r="C5412" i="33"/>
  <c r="C5413" i="33"/>
  <c r="C5414" i="33"/>
  <c r="C5415" i="33"/>
  <c r="C5416" i="33"/>
  <c r="C5417" i="33"/>
  <c r="C5418" i="33"/>
  <c r="C5419" i="33"/>
  <c r="C5420" i="33"/>
  <c r="C5421" i="33"/>
  <c r="C5422" i="33"/>
  <c r="C5423" i="33"/>
  <c r="C5424" i="33"/>
  <c r="C5425" i="33"/>
  <c r="C5426" i="33"/>
  <c r="C5427" i="33"/>
  <c r="C5428" i="33"/>
  <c r="C5429" i="33"/>
  <c r="C5430" i="33"/>
  <c r="C5431" i="33"/>
  <c r="C5432" i="33"/>
  <c r="C5433" i="33"/>
  <c r="C5434" i="33"/>
  <c r="C5435" i="33"/>
  <c r="C5436" i="33"/>
  <c r="C5437" i="33"/>
  <c r="C5438" i="33"/>
  <c r="C5439" i="33"/>
  <c r="C5440" i="33"/>
  <c r="C5441" i="33"/>
  <c r="C5442" i="33"/>
  <c r="C5443" i="33"/>
  <c r="C5444" i="33"/>
  <c r="C5445" i="33"/>
  <c r="C5446" i="33"/>
  <c r="C5447" i="33"/>
  <c r="C5448" i="33"/>
  <c r="C5449" i="33"/>
  <c r="C5450" i="33"/>
  <c r="C5451" i="33"/>
  <c r="C5452" i="33"/>
  <c r="C5453" i="33"/>
  <c r="C5454" i="33"/>
  <c r="C5455" i="33"/>
  <c r="C5456" i="33"/>
  <c r="C5457" i="33"/>
  <c r="C5458" i="33"/>
  <c r="C5459" i="33"/>
  <c r="C5460" i="33"/>
  <c r="C5461" i="33"/>
  <c r="C5462" i="33"/>
  <c r="C5463" i="33"/>
  <c r="C5464" i="33"/>
  <c r="C5465" i="33"/>
  <c r="C5466" i="33"/>
  <c r="C5467" i="33"/>
  <c r="C5468" i="33"/>
  <c r="C5469" i="33"/>
  <c r="C5470" i="33"/>
  <c r="C5471" i="33"/>
  <c r="C5472" i="33"/>
  <c r="C5473" i="33"/>
  <c r="C5474" i="33"/>
  <c r="C5475" i="33"/>
  <c r="C5476" i="33"/>
  <c r="C5477" i="33"/>
  <c r="C5478" i="33"/>
  <c r="C5479" i="33"/>
  <c r="C5480" i="33"/>
  <c r="C5481" i="33"/>
  <c r="C5482" i="33"/>
  <c r="C5483" i="33"/>
  <c r="C5484" i="33"/>
  <c r="C5485" i="33"/>
  <c r="C5486" i="33"/>
  <c r="C5487" i="33"/>
  <c r="C5488" i="33"/>
  <c r="C5489" i="33"/>
  <c r="C5490" i="33"/>
  <c r="C5491" i="33"/>
  <c r="C5492" i="33"/>
  <c r="C5493" i="33"/>
  <c r="C5494" i="33"/>
  <c r="C5495" i="33"/>
  <c r="C5496" i="33"/>
  <c r="C5497" i="33"/>
  <c r="C5498" i="33"/>
  <c r="C5499" i="33"/>
  <c r="C5500" i="33"/>
  <c r="C5501" i="33"/>
  <c r="C5502" i="33"/>
  <c r="C5503" i="33"/>
  <c r="C5504" i="33"/>
  <c r="C5505" i="33"/>
  <c r="C5506" i="33"/>
  <c r="C5507" i="33"/>
  <c r="C5508" i="33"/>
  <c r="C5509" i="33"/>
  <c r="C5510" i="33"/>
  <c r="C5511" i="33"/>
  <c r="C5512" i="33"/>
  <c r="C5513" i="33"/>
  <c r="C5514" i="33"/>
  <c r="C5515" i="33"/>
  <c r="C5516" i="33"/>
  <c r="C5517" i="33"/>
  <c r="C5518" i="33"/>
  <c r="C5519" i="33"/>
  <c r="C5520" i="33"/>
  <c r="C5521" i="33"/>
  <c r="C5522" i="33"/>
  <c r="C5523" i="33"/>
  <c r="C5524" i="33"/>
  <c r="C5525" i="33"/>
  <c r="C5526" i="33"/>
  <c r="C5527" i="33"/>
  <c r="C5528" i="33"/>
  <c r="C5529" i="33"/>
  <c r="C5530" i="33"/>
  <c r="C5531" i="33"/>
  <c r="C5532" i="33"/>
  <c r="C5533" i="33"/>
  <c r="C5534" i="33"/>
  <c r="C5535" i="33"/>
  <c r="C5536" i="33"/>
  <c r="C5537" i="33"/>
  <c r="C5538" i="33"/>
  <c r="C5539" i="33"/>
  <c r="C5540" i="33"/>
  <c r="C5541" i="33"/>
  <c r="C5542" i="33"/>
  <c r="C5543" i="33"/>
  <c r="C5544" i="33"/>
  <c r="C5545" i="33"/>
  <c r="C5546" i="33"/>
  <c r="C5547" i="33"/>
  <c r="C5548" i="33"/>
  <c r="C5549" i="33"/>
  <c r="C5550" i="33"/>
  <c r="C5551" i="33"/>
  <c r="C5552" i="33"/>
  <c r="C5553" i="33"/>
  <c r="C5554" i="33"/>
  <c r="C5555" i="33"/>
  <c r="C5556" i="33"/>
  <c r="C5557" i="33"/>
  <c r="C5558" i="33"/>
  <c r="C5559" i="33"/>
  <c r="C5560" i="33"/>
  <c r="C5561" i="33"/>
  <c r="C5562" i="33"/>
  <c r="C5563" i="33"/>
  <c r="C5564" i="33"/>
  <c r="C5565" i="33"/>
  <c r="C5566" i="33"/>
  <c r="C5567" i="33"/>
  <c r="C5568" i="33"/>
  <c r="C5569" i="33"/>
  <c r="C5570" i="33"/>
  <c r="C5571" i="33"/>
  <c r="C5572" i="33"/>
  <c r="C5573" i="33"/>
  <c r="C5574" i="33"/>
  <c r="C5575" i="33"/>
  <c r="C5576" i="33"/>
  <c r="C5577" i="33"/>
  <c r="C5578" i="33"/>
  <c r="C5579" i="33"/>
  <c r="C5580" i="33"/>
  <c r="C5581" i="33"/>
  <c r="C5582" i="33"/>
  <c r="C5583" i="33"/>
  <c r="C5584" i="33"/>
  <c r="C5585" i="33"/>
  <c r="C5586" i="33"/>
  <c r="C5587" i="33"/>
  <c r="C5588" i="33"/>
  <c r="C5589" i="33"/>
  <c r="C5590" i="33"/>
  <c r="C5591" i="33"/>
  <c r="C5592" i="33"/>
  <c r="C5593" i="33"/>
  <c r="C5594" i="33"/>
  <c r="C5595" i="33"/>
  <c r="C5596" i="33"/>
  <c r="C5597" i="33"/>
  <c r="C5598" i="33"/>
  <c r="C5599" i="33"/>
  <c r="C5600" i="33"/>
  <c r="C5601" i="33"/>
  <c r="C5602" i="33"/>
  <c r="C5603" i="33"/>
  <c r="C5604" i="33"/>
  <c r="C5605" i="33"/>
  <c r="C5606" i="33"/>
  <c r="C5607" i="33"/>
  <c r="C5608" i="33"/>
  <c r="C5609" i="33"/>
  <c r="C5610" i="33"/>
  <c r="C5611" i="33"/>
  <c r="C5612" i="33"/>
  <c r="C5613" i="33"/>
  <c r="C5614" i="33"/>
  <c r="C5615" i="33"/>
  <c r="C5616" i="33"/>
  <c r="C5617" i="33"/>
  <c r="C5618" i="33"/>
  <c r="C5619" i="33"/>
  <c r="C5620" i="33"/>
  <c r="C5621" i="33"/>
  <c r="C5622" i="33"/>
  <c r="C5623" i="33"/>
  <c r="C5624" i="33"/>
  <c r="C5625" i="33"/>
  <c r="C5626" i="33"/>
  <c r="C5627" i="33"/>
  <c r="C5628" i="33"/>
  <c r="C5629" i="33"/>
  <c r="C5630" i="33"/>
  <c r="C5631" i="33"/>
  <c r="C5632" i="33"/>
  <c r="C5633" i="33"/>
  <c r="C5634" i="33"/>
  <c r="C5635" i="33"/>
  <c r="C5636" i="33"/>
  <c r="C5637" i="33"/>
  <c r="C5638" i="33"/>
  <c r="C5639" i="33"/>
  <c r="C5640" i="33"/>
  <c r="C5641" i="33"/>
  <c r="C5642" i="33"/>
  <c r="C5643" i="33"/>
  <c r="C5644" i="33"/>
  <c r="C5645" i="33"/>
  <c r="C5646" i="33"/>
  <c r="C5647" i="33"/>
  <c r="C5648" i="33"/>
  <c r="C5649" i="33"/>
  <c r="C5650" i="33"/>
  <c r="C5651" i="33"/>
  <c r="C5652" i="33"/>
  <c r="C5653" i="33"/>
  <c r="C5654" i="33"/>
  <c r="C5655" i="33"/>
  <c r="C5656" i="33"/>
  <c r="C5657" i="33"/>
  <c r="C5658" i="33"/>
  <c r="C5659" i="33"/>
  <c r="C5660" i="33"/>
  <c r="C5661" i="33"/>
  <c r="C5662" i="33"/>
  <c r="C5663" i="33"/>
  <c r="C5664" i="33"/>
  <c r="C5665" i="33"/>
  <c r="C5666" i="33"/>
  <c r="C5667" i="33"/>
  <c r="C5668" i="33"/>
  <c r="C5669" i="33"/>
  <c r="C5670" i="33"/>
  <c r="C5671" i="33"/>
  <c r="C5672" i="33"/>
  <c r="C5673" i="33"/>
  <c r="C5674" i="33"/>
  <c r="C5675" i="33"/>
  <c r="C5676" i="33"/>
  <c r="C5677" i="33"/>
  <c r="C5678" i="33"/>
  <c r="C5679" i="33"/>
  <c r="C5680" i="33"/>
  <c r="C5681" i="33"/>
  <c r="C5682" i="33"/>
  <c r="C5683" i="33"/>
  <c r="C5684" i="33"/>
  <c r="C5685" i="33"/>
  <c r="C5686" i="33"/>
  <c r="C5687" i="33"/>
  <c r="C5688" i="33"/>
  <c r="C5689" i="33"/>
  <c r="C5690" i="33"/>
  <c r="C5691" i="33"/>
  <c r="C5692" i="33"/>
  <c r="C5693" i="33"/>
  <c r="C5694" i="33"/>
  <c r="C5695" i="33"/>
  <c r="C5696" i="33"/>
  <c r="C5697" i="33"/>
  <c r="C5698" i="33"/>
  <c r="C5699" i="33"/>
  <c r="C5700" i="33"/>
  <c r="C5701" i="33"/>
  <c r="C5702" i="33"/>
  <c r="C5703" i="33"/>
  <c r="C5704" i="33"/>
  <c r="C5705" i="33"/>
  <c r="C5706" i="33"/>
  <c r="C5707" i="33"/>
  <c r="C5708" i="33"/>
  <c r="C5709" i="33"/>
  <c r="C5710" i="33"/>
  <c r="C5711" i="33"/>
  <c r="C5712" i="33"/>
  <c r="C5713" i="33"/>
  <c r="C5714" i="33"/>
  <c r="C5715" i="33"/>
  <c r="C5716" i="33"/>
  <c r="C5717" i="33"/>
  <c r="C5718" i="33"/>
  <c r="C5719" i="33"/>
  <c r="C5720" i="33"/>
  <c r="C5721" i="33"/>
  <c r="C5722" i="33"/>
  <c r="C5723" i="33"/>
  <c r="C5724" i="33"/>
  <c r="C5725" i="33"/>
  <c r="C5726" i="33"/>
  <c r="C5727" i="33"/>
  <c r="C5728" i="33"/>
  <c r="C5729" i="33"/>
  <c r="C5730" i="33"/>
  <c r="C5731" i="33"/>
  <c r="C5732" i="33"/>
  <c r="C5733" i="33"/>
  <c r="C5734" i="33"/>
  <c r="C5735" i="33"/>
  <c r="C5736" i="33"/>
  <c r="C5737" i="33"/>
  <c r="C5738" i="33"/>
  <c r="C5739" i="33"/>
  <c r="C5740" i="33"/>
  <c r="C5741" i="33"/>
  <c r="C5742" i="33"/>
  <c r="C5743" i="33"/>
  <c r="C5744" i="33"/>
  <c r="C5745" i="33"/>
  <c r="C5746" i="33"/>
  <c r="C5747" i="33"/>
  <c r="C5748" i="33"/>
  <c r="C5749" i="33"/>
  <c r="C5750" i="33"/>
  <c r="C5751" i="33"/>
  <c r="C5752" i="33"/>
  <c r="C5753" i="33"/>
  <c r="C5754" i="33"/>
  <c r="C5755" i="33"/>
  <c r="C5756" i="33"/>
  <c r="C5757" i="33"/>
  <c r="C5758" i="33"/>
  <c r="C5759" i="33"/>
  <c r="C5760" i="33"/>
  <c r="C5761" i="33"/>
  <c r="C5762" i="33"/>
  <c r="C5763" i="33"/>
  <c r="C5764" i="33"/>
  <c r="C5765" i="33"/>
  <c r="C5766" i="33"/>
  <c r="C5767" i="33"/>
  <c r="C5768" i="33"/>
  <c r="C5769" i="33"/>
  <c r="C5770" i="33"/>
  <c r="C5771" i="33"/>
  <c r="C5772" i="33"/>
  <c r="C5773" i="33"/>
  <c r="C5774" i="33"/>
  <c r="C5775" i="33"/>
  <c r="C5776" i="33"/>
  <c r="C5777" i="33"/>
  <c r="C5778" i="33"/>
  <c r="C5779" i="33"/>
  <c r="C5780" i="33"/>
  <c r="C5781" i="33"/>
  <c r="C5782" i="33"/>
  <c r="C5783" i="33"/>
  <c r="C5784" i="33"/>
  <c r="C5785" i="33"/>
  <c r="C5786" i="33"/>
  <c r="C5787" i="33"/>
  <c r="C5788" i="33"/>
  <c r="C5789" i="33"/>
  <c r="C5790" i="33"/>
  <c r="C5791" i="33"/>
  <c r="C5792" i="33"/>
  <c r="C5793" i="33"/>
  <c r="C5794" i="33"/>
  <c r="C5795" i="33"/>
  <c r="C5796" i="33"/>
  <c r="C5797" i="33"/>
  <c r="C5798" i="33"/>
  <c r="C5799" i="33"/>
  <c r="C5800" i="33"/>
  <c r="C5801" i="33"/>
  <c r="C5802" i="33"/>
  <c r="C5803" i="33"/>
  <c r="C5804" i="33"/>
  <c r="C5805" i="33"/>
  <c r="C5806" i="33"/>
  <c r="C5807" i="33"/>
  <c r="C5808" i="33"/>
  <c r="C5809" i="33"/>
  <c r="C5810" i="33"/>
  <c r="C5811" i="33"/>
  <c r="C5812" i="33"/>
  <c r="C5813" i="33"/>
  <c r="C5814" i="33"/>
  <c r="C5815" i="33"/>
  <c r="C5816" i="33"/>
  <c r="C5817" i="33"/>
  <c r="C5818" i="33"/>
  <c r="C5819" i="33"/>
  <c r="C5820" i="33"/>
  <c r="C5821" i="33"/>
  <c r="C5822" i="33"/>
  <c r="C5823" i="33"/>
  <c r="C5824" i="33"/>
  <c r="C5825" i="33"/>
  <c r="C5826" i="33"/>
  <c r="C5827" i="33"/>
  <c r="C5828" i="33"/>
  <c r="C5829" i="33"/>
  <c r="C5830" i="33"/>
  <c r="C5831" i="33"/>
  <c r="C5832" i="33"/>
  <c r="C5833" i="33"/>
  <c r="C5834" i="33"/>
  <c r="C5835" i="33"/>
  <c r="C5836" i="33"/>
  <c r="C5837" i="33"/>
  <c r="C5838" i="33"/>
  <c r="C5839" i="33"/>
  <c r="C5840" i="33"/>
  <c r="C5841" i="33"/>
  <c r="C5842" i="33"/>
  <c r="C5843" i="33"/>
  <c r="C5844" i="33"/>
  <c r="C5845" i="33"/>
  <c r="C5846" i="33"/>
  <c r="C5847" i="33"/>
  <c r="C5848" i="33"/>
  <c r="C5849" i="33"/>
  <c r="C5850" i="33"/>
  <c r="C5851" i="33"/>
  <c r="C5852" i="33"/>
  <c r="C5853" i="33"/>
  <c r="C5854" i="33"/>
  <c r="C5855" i="33"/>
  <c r="C5856" i="33"/>
  <c r="C5857" i="33"/>
  <c r="C5858" i="33"/>
  <c r="C5859" i="33"/>
  <c r="C5860" i="33"/>
  <c r="C5861" i="33"/>
  <c r="C5862" i="33"/>
  <c r="C5863" i="33"/>
  <c r="C5864" i="33"/>
  <c r="C5865" i="33"/>
  <c r="C5866" i="33"/>
  <c r="C5867" i="33"/>
  <c r="C5868" i="33"/>
  <c r="C5869" i="33"/>
  <c r="C5870" i="33"/>
  <c r="C5871" i="33"/>
  <c r="C5872" i="33"/>
  <c r="C5873" i="33"/>
  <c r="C5874" i="33"/>
  <c r="C5875" i="33"/>
  <c r="C5876" i="33"/>
  <c r="C5877" i="33"/>
  <c r="C5878" i="33"/>
  <c r="C5879" i="33"/>
  <c r="C5880" i="33"/>
  <c r="C5881" i="33"/>
  <c r="C5882" i="33"/>
  <c r="C5883" i="33"/>
  <c r="C5884" i="33"/>
  <c r="C5885" i="33"/>
  <c r="C5886" i="33"/>
  <c r="C5887" i="33"/>
  <c r="C5888" i="33"/>
  <c r="C5889" i="33"/>
  <c r="C5890" i="33"/>
  <c r="C5891" i="33"/>
  <c r="C5892" i="33"/>
  <c r="C5893" i="33"/>
  <c r="C5894" i="33"/>
  <c r="C5895" i="33"/>
  <c r="C5896" i="33"/>
  <c r="C5897" i="33"/>
  <c r="C5898" i="33"/>
  <c r="C5899" i="33"/>
  <c r="C5900" i="33"/>
  <c r="C5901" i="33"/>
  <c r="C5902" i="33"/>
  <c r="C5903" i="33"/>
  <c r="C5904" i="33"/>
  <c r="C5905" i="33"/>
  <c r="C5906" i="33"/>
  <c r="C5907" i="33"/>
  <c r="C5908" i="33"/>
  <c r="C5909" i="33"/>
  <c r="C5910" i="33"/>
  <c r="C5911" i="33"/>
  <c r="C5912" i="33"/>
  <c r="C5913" i="33"/>
  <c r="C5914" i="33"/>
  <c r="C5915" i="33"/>
  <c r="C5916" i="33"/>
  <c r="C5917" i="33"/>
  <c r="C5918" i="33"/>
  <c r="C5919" i="33"/>
  <c r="C5920" i="33"/>
  <c r="C5921" i="33"/>
  <c r="C5922" i="33"/>
  <c r="C5923" i="33"/>
  <c r="C5924" i="33"/>
  <c r="C5925" i="33"/>
  <c r="C5926" i="33"/>
  <c r="C5927" i="33"/>
  <c r="C5928" i="33"/>
  <c r="C5929" i="33"/>
  <c r="C5930" i="33"/>
  <c r="C5931" i="33"/>
  <c r="C5932" i="33"/>
  <c r="C5933" i="33"/>
  <c r="C5934" i="33"/>
  <c r="C5935" i="33"/>
  <c r="C5936" i="33"/>
  <c r="C5937" i="33"/>
  <c r="C5938" i="33"/>
  <c r="C5939" i="33"/>
  <c r="C5940" i="33"/>
  <c r="C5941" i="33"/>
  <c r="C5942" i="33"/>
  <c r="C5943" i="33"/>
  <c r="C5944" i="33"/>
  <c r="C5945" i="33"/>
  <c r="C5946" i="33"/>
  <c r="C5947" i="33"/>
  <c r="C5948" i="33"/>
  <c r="C5949" i="33"/>
  <c r="C5950" i="33"/>
  <c r="C5951" i="33"/>
  <c r="C5952" i="33"/>
  <c r="C5953" i="33"/>
  <c r="C5954" i="33"/>
  <c r="C5955" i="33"/>
  <c r="C5956" i="33"/>
  <c r="C5957" i="33"/>
  <c r="C5958" i="33"/>
  <c r="C5959" i="33"/>
  <c r="C5960" i="33"/>
  <c r="C5961" i="33"/>
  <c r="C5962" i="33"/>
  <c r="C5963" i="33"/>
  <c r="C5964" i="33"/>
  <c r="C5965" i="33"/>
  <c r="C5966" i="33"/>
  <c r="C5967" i="33"/>
  <c r="C5968" i="33"/>
  <c r="C5969" i="33"/>
  <c r="C5970" i="33"/>
  <c r="C5971" i="33"/>
  <c r="C5972" i="33"/>
  <c r="C5973" i="33"/>
  <c r="C5974" i="33"/>
  <c r="C5975" i="33"/>
  <c r="C5976" i="33"/>
  <c r="C5977" i="33"/>
  <c r="C5978" i="33"/>
  <c r="C5979" i="33"/>
  <c r="C5980" i="33"/>
  <c r="C5981" i="33"/>
  <c r="C5982" i="33"/>
  <c r="C5983" i="33"/>
  <c r="C5984" i="33"/>
  <c r="C5985" i="33"/>
  <c r="C5986" i="33"/>
  <c r="C5987" i="33"/>
  <c r="C5988" i="33"/>
  <c r="C5989" i="33"/>
  <c r="C5990" i="33"/>
  <c r="C5991" i="33"/>
  <c r="C5992" i="33"/>
  <c r="C5993" i="33"/>
  <c r="C5994" i="33"/>
  <c r="C5995" i="33"/>
  <c r="C5996" i="33"/>
  <c r="C5997" i="33"/>
  <c r="C5998" i="33"/>
  <c r="C5999" i="33"/>
  <c r="C6000" i="33"/>
  <c r="C6001" i="33"/>
  <c r="C6002" i="33"/>
  <c r="C6003" i="33"/>
  <c r="C6004" i="33"/>
  <c r="C6005" i="33"/>
  <c r="C6006" i="33"/>
  <c r="C6007" i="33"/>
  <c r="C6008" i="33"/>
  <c r="C6009" i="33"/>
  <c r="C6010" i="33"/>
  <c r="C6011" i="33"/>
  <c r="C6012" i="33"/>
  <c r="C6013" i="33"/>
  <c r="C6014" i="33"/>
  <c r="C6015" i="33"/>
  <c r="C6016" i="33"/>
  <c r="C6017" i="33"/>
  <c r="C6018" i="33"/>
  <c r="C6019" i="33"/>
  <c r="C6020" i="33"/>
  <c r="C6021" i="33"/>
  <c r="C6022" i="33"/>
  <c r="C6023" i="33"/>
  <c r="C6024" i="33"/>
  <c r="C6025" i="33"/>
  <c r="C6026" i="33"/>
  <c r="C6027" i="33"/>
  <c r="C6028" i="33"/>
  <c r="C6029" i="33"/>
  <c r="C6030" i="33"/>
  <c r="C6031" i="33"/>
  <c r="C6032" i="33"/>
  <c r="C6033" i="33"/>
  <c r="C6034" i="33"/>
  <c r="C6035" i="33"/>
  <c r="C6036" i="33"/>
  <c r="C6037" i="33"/>
  <c r="C6038" i="33"/>
  <c r="C6039" i="33"/>
  <c r="C6040" i="33"/>
  <c r="C6041" i="33"/>
  <c r="C6042" i="33"/>
  <c r="C6043" i="33"/>
  <c r="C6044" i="33"/>
  <c r="C6045" i="33"/>
  <c r="C6046" i="33"/>
  <c r="C6047" i="33"/>
  <c r="C6048" i="33"/>
  <c r="C6049" i="33"/>
  <c r="C6050" i="33"/>
  <c r="C6051" i="33"/>
  <c r="C6052" i="33"/>
  <c r="C6053" i="33"/>
  <c r="C6054" i="33"/>
  <c r="C6055" i="33"/>
  <c r="C6056" i="33"/>
  <c r="C6057" i="33"/>
  <c r="C6058" i="33"/>
  <c r="C6059" i="33"/>
  <c r="C6060" i="33"/>
  <c r="C6061" i="33"/>
  <c r="C6062" i="33"/>
  <c r="C6063" i="33"/>
  <c r="C6064" i="33"/>
  <c r="C6065" i="33"/>
  <c r="C6066" i="33"/>
  <c r="C6067" i="33"/>
  <c r="C6068" i="33"/>
  <c r="C6069" i="33"/>
  <c r="C6070" i="33"/>
  <c r="C6071" i="33"/>
  <c r="C6072" i="33"/>
  <c r="C6073" i="33"/>
  <c r="C6074" i="33"/>
  <c r="C6075" i="33"/>
  <c r="C6076" i="33"/>
  <c r="C6077" i="33"/>
  <c r="C6078" i="33"/>
  <c r="C6079" i="33"/>
  <c r="C6080" i="33"/>
  <c r="C6081" i="33"/>
  <c r="C6082" i="33"/>
  <c r="C6083" i="33"/>
  <c r="C6084" i="33"/>
  <c r="C6085" i="33"/>
  <c r="C6086" i="33"/>
  <c r="C6087" i="33"/>
  <c r="C6088" i="33"/>
  <c r="C6089" i="33"/>
  <c r="C6090" i="33"/>
  <c r="C6091" i="33"/>
  <c r="C6092" i="33"/>
  <c r="C6093" i="33"/>
  <c r="C6094" i="33"/>
  <c r="C6095" i="33"/>
  <c r="C6096" i="33"/>
  <c r="C6097" i="33"/>
  <c r="C6098" i="33"/>
  <c r="C6099" i="33"/>
  <c r="C6100" i="33"/>
  <c r="C6101" i="33"/>
  <c r="C6102" i="33"/>
  <c r="C6103" i="33"/>
  <c r="C6104" i="33"/>
  <c r="C6105" i="33"/>
  <c r="C6106" i="33"/>
  <c r="C6107" i="33"/>
  <c r="C6108" i="33"/>
  <c r="C6109" i="33"/>
  <c r="C6110" i="33"/>
  <c r="C6111" i="33"/>
  <c r="C6112" i="33"/>
  <c r="C6113" i="33"/>
  <c r="C6114" i="33"/>
  <c r="C6115" i="33"/>
  <c r="C6116" i="33"/>
  <c r="C6117" i="33"/>
  <c r="C6118" i="33"/>
  <c r="C6119" i="33"/>
  <c r="C6120" i="33"/>
  <c r="C6121" i="33"/>
  <c r="C6122" i="33"/>
  <c r="C6123" i="33"/>
  <c r="C6124" i="33"/>
  <c r="C6125" i="33"/>
  <c r="C6126" i="33"/>
  <c r="C6127" i="33"/>
  <c r="C6128" i="33"/>
  <c r="C6129" i="33"/>
  <c r="C6130" i="33"/>
  <c r="C6131" i="33"/>
  <c r="C6132" i="33"/>
  <c r="C6133" i="33"/>
  <c r="C6134" i="33"/>
  <c r="C6135" i="33"/>
  <c r="C6136" i="33"/>
  <c r="C6137" i="33"/>
  <c r="C6138" i="33"/>
  <c r="C6139" i="33"/>
  <c r="C6140" i="33"/>
  <c r="C6141" i="33"/>
  <c r="C6142" i="33"/>
  <c r="C6143" i="33"/>
  <c r="C6144" i="33"/>
  <c r="C6145" i="33"/>
  <c r="C6146" i="33"/>
  <c r="C6147" i="33"/>
  <c r="C6148" i="33"/>
  <c r="C6149" i="33"/>
  <c r="C6150" i="33"/>
  <c r="C6151" i="33"/>
  <c r="C6152" i="33"/>
  <c r="C6153" i="33"/>
  <c r="C6154" i="33"/>
  <c r="C6155" i="33"/>
  <c r="C6156" i="33"/>
  <c r="C6157" i="33"/>
  <c r="C6158" i="33"/>
  <c r="C6159" i="33"/>
  <c r="C6160" i="33"/>
  <c r="C6161" i="33"/>
  <c r="C6162" i="33"/>
  <c r="C6163" i="33"/>
  <c r="C6164" i="33"/>
  <c r="C6165" i="33"/>
  <c r="C6166" i="33"/>
  <c r="C6167" i="33"/>
  <c r="C6168" i="33"/>
  <c r="C6169" i="33"/>
  <c r="C6170" i="33"/>
  <c r="C6171" i="33"/>
  <c r="C6172" i="33"/>
  <c r="C6173" i="33"/>
  <c r="C6174" i="33"/>
  <c r="C6175" i="33"/>
  <c r="C6176" i="33"/>
  <c r="C6177" i="33"/>
  <c r="C6178" i="33"/>
  <c r="C6179" i="33"/>
  <c r="C6180" i="33"/>
  <c r="C6181" i="33"/>
  <c r="C6182" i="33"/>
  <c r="C6183" i="33"/>
  <c r="C6184" i="33"/>
  <c r="C6185" i="33"/>
  <c r="C6186" i="33"/>
  <c r="C6187" i="33"/>
  <c r="C6188" i="33"/>
  <c r="C6189" i="33"/>
  <c r="C6190" i="33"/>
  <c r="C6191" i="33"/>
  <c r="C6192" i="33"/>
  <c r="C6193" i="33"/>
  <c r="C6194" i="33"/>
  <c r="C6195" i="33"/>
  <c r="C6196" i="33"/>
  <c r="C6197" i="33"/>
  <c r="C6198" i="33"/>
  <c r="C6199" i="33"/>
  <c r="C6200" i="33"/>
  <c r="C6201" i="33"/>
  <c r="C6202" i="33"/>
  <c r="C6203" i="33"/>
  <c r="C6204" i="33"/>
  <c r="C6205" i="33"/>
  <c r="C6206" i="33"/>
  <c r="C6207" i="33"/>
  <c r="C6208" i="33"/>
  <c r="C6209" i="33"/>
  <c r="C6210" i="33"/>
  <c r="C6211" i="33"/>
  <c r="C6212" i="33"/>
  <c r="C6213" i="33"/>
  <c r="C6214" i="33"/>
  <c r="C6215" i="33"/>
  <c r="C6216" i="33"/>
  <c r="C6217" i="33"/>
  <c r="C6218" i="33"/>
  <c r="C6219" i="33"/>
  <c r="C6220" i="33"/>
  <c r="C6221" i="33"/>
  <c r="C6222" i="33"/>
  <c r="C6223" i="33"/>
  <c r="C6224" i="33"/>
  <c r="C6225" i="33"/>
  <c r="C6226" i="33"/>
  <c r="C6227" i="33"/>
  <c r="C6228" i="33"/>
  <c r="C6229" i="33"/>
  <c r="C6230" i="33"/>
  <c r="C6231" i="33"/>
  <c r="C6232" i="33"/>
  <c r="C6233" i="33"/>
  <c r="C6234" i="33"/>
  <c r="C6235" i="33"/>
  <c r="C6236" i="33"/>
  <c r="C6237" i="33"/>
  <c r="C6238" i="33"/>
  <c r="C6239" i="33"/>
  <c r="C6240" i="33"/>
  <c r="C6241" i="33"/>
  <c r="C6242" i="33"/>
  <c r="C6243" i="33"/>
  <c r="C6244" i="33"/>
  <c r="C6245" i="33"/>
  <c r="C6246" i="33"/>
  <c r="C6247" i="33"/>
  <c r="C6248" i="33"/>
  <c r="C6249" i="33"/>
  <c r="C6250" i="33"/>
  <c r="C6251" i="33"/>
  <c r="C6252" i="33"/>
  <c r="C6253" i="33"/>
  <c r="C6254" i="33"/>
  <c r="C6255" i="33"/>
  <c r="C6256" i="33"/>
  <c r="C6257" i="33"/>
  <c r="C6258" i="33"/>
  <c r="C6259" i="33"/>
  <c r="C6260" i="33"/>
  <c r="C6261" i="33"/>
  <c r="C6262" i="33"/>
  <c r="C6263" i="33"/>
  <c r="C6264" i="33"/>
  <c r="C6265" i="33"/>
  <c r="C6266" i="33"/>
  <c r="C6267" i="33"/>
  <c r="C6268" i="33"/>
  <c r="C6269" i="33"/>
  <c r="C6270" i="33"/>
  <c r="C6271" i="33"/>
  <c r="C6272" i="33"/>
  <c r="C6273" i="33"/>
  <c r="C6274" i="33"/>
  <c r="C6275" i="33"/>
  <c r="C6276" i="33"/>
  <c r="C6277" i="33"/>
  <c r="C6278" i="33"/>
  <c r="C6279" i="33"/>
  <c r="C6280" i="33"/>
  <c r="C6281" i="33"/>
  <c r="C6282" i="33"/>
  <c r="C6283" i="33"/>
  <c r="C6284" i="33"/>
  <c r="C6285" i="33"/>
  <c r="C6286" i="33"/>
  <c r="C6287" i="33"/>
  <c r="C6288" i="33"/>
  <c r="C6289" i="33"/>
  <c r="C6290" i="33"/>
  <c r="C6291" i="33"/>
  <c r="C6292" i="33"/>
  <c r="C6293" i="33"/>
  <c r="C6294" i="33"/>
  <c r="C6295" i="33"/>
  <c r="C6296" i="33"/>
  <c r="C6297" i="33"/>
  <c r="C6298" i="33"/>
  <c r="C6299" i="33"/>
  <c r="C6300" i="33"/>
  <c r="C6301" i="33"/>
  <c r="C6302" i="33"/>
  <c r="C6303" i="33"/>
  <c r="C6304" i="33"/>
  <c r="C6305" i="33"/>
  <c r="C6306" i="33"/>
  <c r="C6307" i="33"/>
  <c r="C6308" i="33"/>
  <c r="C6309" i="33"/>
  <c r="C6310" i="33"/>
  <c r="C6311" i="33"/>
  <c r="C6312" i="33"/>
  <c r="C6313" i="33"/>
  <c r="C6314" i="33"/>
  <c r="C6315" i="33"/>
  <c r="C6316" i="33"/>
  <c r="C6317" i="33"/>
  <c r="C6318" i="33"/>
  <c r="C6319" i="33"/>
  <c r="C6320" i="33"/>
  <c r="C6321" i="33"/>
  <c r="C6322" i="33"/>
  <c r="C6323" i="33"/>
  <c r="C6324" i="33"/>
  <c r="C6325" i="33"/>
  <c r="C6326" i="33"/>
  <c r="C6327" i="33"/>
  <c r="C6328" i="33"/>
  <c r="C6329" i="33"/>
  <c r="C6330" i="33"/>
  <c r="C6331" i="33"/>
  <c r="C6332" i="33"/>
  <c r="C6333" i="33"/>
  <c r="C6334" i="33"/>
  <c r="C6335" i="33"/>
  <c r="C6336" i="33"/>
  <c r="C6337" i="33"/>
  <c r="C6338" i="33"/>
  <c r="C6339" i="33"/>
  <c r="C6340" i="33"/>
  <c r="C6341" i="33"/>
  <c r="C6342" i="33"/>
  <c r="C6343" i="33"/>
  <c r="C6344" i="33"/>
  <c r="C6345" i="33"/>
  <c r="C6346" i="33"/>
  <c r="C6347" i="33"/>
  <c r="C6348" i="33"/>
  <c r="C6349" i="33"/>
  <c r="C6350" i="33"/>
  <c r="C6351" i="33"/>
  <c r="C6352" i="33"/>
  <c r="C6353" i="33"/>
  <c r="C6354" i="33"/>
  <c r="C6355" i="33"/>
  <c r="C6356" i="33"/>
  <c r="C6357" i="33"/>
  <c r="C6358" i="33"/>
  <c r="C6359" i="33"/>
  <c r="C6360" i="33"/>
  <c r="C6361" i="33"/>
  <c r="C6362" i="33"/>
  <c r="C6363" i="33"/>
  <c r="C6364" i="33"/>
  <c r="C6365" i="33"/>
  <c r="C6366" i="33"/>
  <c r="C6367" i="33"/>
  <c r="C6368" i="33"/>
  <c r="C6369" i="33"/>
  <c r="C6370" i="33"/>
  <c r="C6371" i="33"/>
  <c r="C6372" i="33"/>
  <c r="C6373" i="33"/>
  <c r="C6374" i="33"/>
  <c r="C6375" i="33"/>
  <c r="C6376" i="33"/>
  <c r="C6377" i="33"/>
  <c r="C6378" i="33"/>
  <c r="C6379" i="33"/>
  <c r="C6380" i="33"/>
  <c r="C6381" i="33"/>
  <c r="C6382" i="33"/>
  <c r="C6383" i="33"/>
  <c r="C6384" i="33"/>
  <c r="C6385" i="33"/>
  <c r="C6386" i="33"/>
  <c r="C6387" i="33"/>
  <c r="C6388" i="33"/>
  <c r="C6389" i="33"/>
  <c r="C6390" i="33"/>
  <c r="C6391" i="33"/>
  <c r="C6392" i="33"/>
  <c r="C6393" i="33"/>
  <c r="C6394" i="33"/>
  <c r="C6395" i="33"/>
  <c r="C6396" i="33"/>
  <c r="C6397" i="33"/>
  <c r="C6398" i="33"/>
  <c r="C6399" i="33"/>
  <c r="C6400" i="33"/>
  <c r="C6401" i="33"/>
  <c r="C6402" i="33"/>
  <c r="C6403" i="33"/>
  <c r="C6404" i="33"/>
  <c r="C6405" i="33"/>
  <c r="C6406" i="33"/>
  <c r="C6407" i="33"/>
  <c r="C6408" i="33"/>
  <c r="C6409" i="33"/>
  <c r="C6410" i="33"/>
  <c r="C6411" i="33"/>
  <c r="C6412" i="33"/>
  <c r="C6413" i="33"/>
  <c r="C6414" i="33"/>
  <c r="C6415" i="33"/>
  <c r="C6416" i="33"/>
  <c r="C6417" i="33"/>
  <c r="C6418" i="33"/>
  <c r="C6419" i="33"/>
  <c r="C6420" i="33"/>
  <c r="C6421" i="33"/>
  <c r="C6422" i="33"/>
  <c r="C6423" i="33"/>
  <c r="C6424" i="33"/>
  <c r="C6425" i="33"/>
  <c r="C6426" i="33"/>
  <c r="C6427" i="33"/>
  <c r="C6428" i="33"/>
  <c r="C6429" i="33"/>
  <c r="C6430" i="33"/>
  <c r="C6431" i="33"/>
  <c r="C6432" i="33"/>
  <c r="C6433" i="33"/>
  <c r="C6434" i="33"/>
  <c r="C6435" i="33"/>
  <c r="C6436" i="33"/>
  <c r="C6437" i="33"/>
  <c r="C6438" i="33"/>
  <c r="C6439" i="33"/>
  <c r="C6440" i="33"/>
  <c r="C6441" i="33"/>
  <c r="C6442" i="33"/>
  <c r="C6443" i="33"/>
  <c r="C6444" i="33"/>
  <c r="C6445" i="33"/>
  <c r="C6446" i="33"/>
  <c r="C6447" i="33"/>
  <c r="C6448" i="33"/>
  <c r="C6449" i="33"/>
  <c r="C6450" i="33"/>
  <c r="C6451" i="33"/>
  <c r="C6452" i="33"/>
  <c r="C6453" i="33"/>
  <c r="C6454" i="33"/>
  <c r="C6455" i="33"/>
  <c r="C6456" i="33"/>
  <c r="C6457" i="33"/>
  <c r="C6458" i="33"/>
  <c r="C6459" i="33"/>
  <c r="C6460" i="33"/>
  <c r="C6461" i="33"/>
  <c r="C6462" i="33"/>
  <c r="C6463" i="33"/>
  <c r="C6464" i="33"/>
  <c r="C6465" i="33"/>
  <c r="C6466" i="33"/>
  <c r="C6467" i="33"/>
  <c r="C6468" i="33"/>
  <c r="C6469" i="33"/>
  <c r="C6470" i="33"/>
  <c r="C6471" i="33"/>
  <c r="C6472" i="33"/>
  <c r="C6473" i="33"/>
  <c r="C6474" i="33"/>
  <c r="C6475" i="33"/>
  <c r="C6476" i="33"/>
  <c r="C6477" i="33"/>
  <c r="C6478" i="33"/>
  <c r="C6479" i="33"/>
  <c r="C6480" i="33"/>
  <c r="C6481" i="33"/>
  <c r="C6482" i="33"/>
  <c r="C6483" i="33"/>
  <c r="C6484" i="33"/>
  <c r="C6485" i="33"/>
  <c r="C6486" i="33"/>
  <c r="C6487" i="33"/>
  <c r="C6488" i="33"/>
  <c r="C6489" i="33"/>
  <c r="C6490" i="33"/>
  <c r="C6491" i="33"/>
  <c r="C6492" i="33"/>
  <c r="C6493" i="33"/>
  <c r="C6494" i="33"/>
  <c r="C6495" i="33"/>
  <c r="C6496" i="33"/>
  <c r="C6497" i="33"/>
  <c r="C6498" i="33"/>
  <c r="C6499" i="33"/>
  <c r="C6500" i="33"/>
  <c r="C6501" i="33"/>
  <c r="C6502" i="33"/>
  <c r="C6503" i="33"/>
  <c r="C6504" i="33"/>
  <c r="C6505" i="33"/>
  <c r="C6506" i="33"/>
  <c r="C6507" i="33"/>
  <c r="C6508" i="33"/>
  <c r="C6509" i="33"/>
  <c r="C6510" i="33"/>
  <c r="C6511" i="33"/>
  <c r="C6512" i="33"/>
  <c r="C6513" i="33"/>
  <c r="C6514" i="33"/>
  <c r="C6515" i="33"/>
  <c r="C6516" i="33"/>
  <c r="C6517" i="33"/>
  <c r="C6518" i="33"/>
  <c r="C6519" i="33"/>
  <c r="C6520" i="33"/>
  <c r="C6521" i="33"/>
  <c r="C6522" i="33"/>
  <c r="C6523" i="33"/>
  <c r="C6524" i="33"/>
  <c r="C6525" i="33"/>
  <c r="C6526" i="33"/>
  <c r="C6527" i="33"/>
  <c r="C6528" i="33"/>
  <c r="C6529" i="33"/>
  <c r="C6530" i="33"/>
  <c r="C6531" i="33"/>
  <c r="C6532" i="33"/>
  <c r="C6533" i="33"/>
  <c r="C6534" i="33"/>
  <c r="C6535" i="33"/>
  <c r="C6536" i="33"/>
  <c r="C6537" i="33"/>
  <c r="C6538" i="33"/>
  <c r="C6539" i="33"/>
  <c r="C6540" i="33"/>
  <c r="C6541" i="33"/>
  <c r="C6542" i="33"/>
  <c r="C6543" i="33"/>
  <c r="C6544" i="33"/>
  <c r="C6545" i="33"/>
  <c r="C6546" i="33"/>
  <c r="C6547" i="33"/>
  <c r="C6548" i="33"/>
  <c r="C6549" i="33"/>
  <c r="C6550" i="33"/>
  <c r="C6551" i="33"/>
  <c r="C6552" i="33"/>
  <c r="C6553" i="33"/>
  <c r="C6554" i="33"/>
  <c r="C6555" i="33"/>
  <c r="C6556" i="33"/>
  <c r="C6557" i="33"/>
  <c r="C6558" i="33"/>
  <c r="C6559" i="33"/>
  <c r="C6560" i="33"/>
  <c r="C6561" i="33"/>
  <c r="C6562" i="33"/>
  <c r="C6563" i="33"/>
  <c r="C6564" i="33"/>
  <c r="C6565" i="33"/>
  <c r="C6566" i="33"/>
  <c r="C6567" i="33"/>
  <c r="C6568" i="33"/>
  <c r="C6569" i="33"/>
  <c r="C6570" i="33"/>
  <c r="C6571" i="33"/>
  <c r="C6572" i="33"/>
  <c r="C6573" i="33"/>
  <c r="C6574" i="33"/>
  <c r="C6575" i="33"/>
  <c r="C6576" i="33"/>
  <c r="C6577" i="33"/>
  <c r="C6578" i="33"/>
  <c r="C6579" i="33"/>
  <c r="C6580" i="33"/>
  <c r="C6581" i="33"/>
  <c r="C6582" i="33"/>
  <c r="C6583" i="33"/>
  <c r="C6584" i="33"/>
  <c r="C6585" i="33"/>
  <c r="C6586" i="33"/>
  <c r="C6587" i="33"/>
  <c r="C6588" i="33"/>
  <c r="C6589" i="33"/>
  <c r="C6590" i="33"/>
  <c r="C6591" i="33"/>
  <c r="C6592" i="33"/>
  <c r="C6593" i="33"/>
  <c r="C6594" i="33"/>
  <c r="C6595" i="33"/>
  <c r="C6596" i="33"/>
  <c r="C6597" i="33"/>
  <c r="C6598" i="33"/>
  <c r="C6599" i="33"/>
  <c r="C6600" i="33"/>
  <c r="C6601" i="33"/>
  <c r="C6602" i="33"/>
  <c r="C6603" i="33"/>
  <c r="C6604" i="33"/>
  <c r="C6605" i="33"/>
  <c r="C6606" i="33"/>
  <c r="C6607" i="33"/>
  <c r="C6608" i="33"/>
  <c r="C6609" i="33"/>
  <c r="C6610" i="33"/>
  <c r="C6611" i="33"/>
  <c r="C6612" i="33"/>
  <c r="C6613" i="33"/>
  <c r="C6614" i="33"/>
  <c r="C6615" i="33"/>
  <c r="C6616" i="33"/>
  <c r="C6617" i="33"/>
  <c r="C6618" i="33"/>
  <c r="C6619" i="33"/>
  <c r="C6620" i="33"/>
  <c r="C6621" i="33"/>
  <c r="C6622" i="33"/>
  <c r="C6623" i="33"/>
  <c r="C6624" i="33"/>
  <c r="C6625" i="33"/>
  <c r="C6626" i="33"/>
  <c r="C6627" i="33"/>
  <c r="C6628" i="33"/>
  <c r="C6629" i="33"/>
  <c r="C6630" i="33"/>
  <c r="C6631" i="33"/>
  <c r="C6632" i="33"/>
  <c r="C6633" i="33"/>
  <c r="C6634" i="33"/>
  <c r="C6635" i="33"/>
  <c r="C6636" i="33"/>
  <c r="C6637" i="33"/>
  <c r="C6638" i="33"/>
  <c r="C6639" i="33"/>
  <c r="C6640" i="33"/>
  <c r="C6641" i="33"/>
  <c r="C6642" i="33"/>
  <c r="C6643" i="33"/>
  <c r="C6644" i="33"/>
  <c r="C6645" i="33"/>
  <c r="C6646" i="33"/>
  <c r="C6647" i="33"/>
  <c r="C6648" i="33"/>
  <c r="C6649" i="33"/>
  <c r="C6650" i="33"/>
  <c r="C6651" i="33"/>
  <c r="C6652" i="33"/>
  <c r="C6653" i="33"/>
  <c r="C6654" i="33"/>
  <c r="C6655" i="33"/>
  <c r="C6656" i="33"/>
  <c r="C6657" i="33"/>
  <c r="C6658" i="33"/>
  <c r="C6659" i="33"/>
  <c r="C6660" i="33"/>
  <c r="C6661" i="33"/>
  <c r="C6662" i="33"/>
  <c r="C6663" i="33"/>
  <c r="C6664" i="33"/>
  <c r="C6665" i="33"/>
  <c r="C6666" i="33"/>
  <c r="C6667" i="33"/>
  <c r="C6668" i="33"/>
  <c r="C6669" i="33"/>
  <c r="C6670" i="33"/>
  <c r="C6671" i="33"/>
  <c r="C6672" i="33"/>
  <c r="C6673" i="33"/>
  <c r="C6674" i="33"/>
  <c r="C6675" i="33"/>
  <c r="C6676" i="33"/>
  <c r="C6677" i="33"/>
  <c r="C6678" i="33"/>
  <c r="C6679" i="33"/>
  <c r="C6680" i="33"/>
  <c r="C6681" i="33"/>
  <c r="C6682" i="33"/>
  <c r="C6683" i="33"/>
  <c r="C6684" i="33"/>
  <c r="C6685" i="33"/>
  <c r="C6686" i="33"/>
  <c r="C6687" i="33"/>
  <c r="C6688" i="33"/>
  <c r="C6689" i="33"/>
  <c r="C6690" i="33"/>
  <c r="C6691" i="33"/>
  <c r="C6692" i="33"/>
  <c r="C6693" i="33"/>
  <c r="C6694" i="33"/>
  <c r="C6695" i="33"/>
  <c r="C6696" i="33"/>
  <c r="C6697" i="33"/>
  <c r="C6698" i="33"/>
  <c r="C6699" i="33"/>
  <c r="C6700" i="33"/>
  <c r="C6701" i="33"/>
  <c r="C6702" i="33"/>
  <c r="C6703" i="33"/>
  <c r="C6704" i="33"/>
  <c r="C6705" i="33"/>
  <c r="C6706" i="33"/>
  <c r="C6707" i="33"/>
  <c r="C6708" i="33"/>
  <c r="C6709" i="33"/>
  <c r="C6710" i="33"/>
  <c r="C6711" i="33"/>
  <c r="C6712" i="33"/>
  <c r="C6713" i="33"/>
  <c r="C6714" i="33"/>
  <c r="C6715" i="33"/>
  <c r="C6716" i="33"/>
  <c r="C6717" i="33"/>
  <c r="C6718" i="33"/>
  <c r="C6719" i="33"/>
  <c r="C6720" i="33"/>
  <c r="C6721" i="33"/>
  <c r="C6722" i="33"/>
  <c r="C6723" i="33"/>
  <c r="C6724" i="33"/>
  <c r="C6725" i="33"/>
  <c r="C6726" i="33"/>
  <c r="C6727" i="33"/>
  <c r="C6728" i="33"/>
  <c r="C6729" i="33"/>
  <c r="C6730" i="33"/>
  <c r="C6731" i="33"/>
  <c r="C6732" i="33"/>
  <c r="C6733" i="33"/>
  <c r="C6734" i="33"/>
  <c r="C6735" i="33"/>
  <c r="C6736" i="33"/>
  <c r="C6737" i="33"/>
  <c r="C6738" i="33"/>
  <c r="C6739" i="33"/>
  <c r="C6740" i="33"/>
  <c r="C6741" i="33"/>
  <c r="C6742" i="33"/>
  <c r="C6743" i="33"/>
  <c r="C6744" i="33"/>
  <c r="C6745" i="33"/>
  <c r="C6746" i="33"/>
  <c r="C6747" i="33"/>
  <c r="C6748" i="33"/>
  <c r="C6749" i="33"/>
  <c r="C6750" i="33"/>
  <c r="C6751" i="33"/>
  <c r="C6752" i="33"/>
  <c r="C6753" i="33"/>
  <c r="C6754" i="33"/>
  <c r="C6755" i="33"/>
  <c r="C6756" i="33"/>
  <c r="C6757" i="33"/>
  <c r="C6758" i="33"/>
  <c r="C6759" i="33"/>
  <c r="C6760" i="33"/>
  <c r="C6761" i="33"/>
  <c r="C6762" i="33"/>
  <c r="C6763" i="33"/>
  <c r="C6764" i="33"/>
  <c r="C6765" i="33"/>
  <c r="C6766" i="33"/>
  <c r="C6767" i="33"/>
  <c r="C6768" i="33"/>
  <c r="C6769" i="33"/>
  <c r="C6770" i="33"/>
  <c r="C6771" i="33"/>
  <c r="C6772" i="33"/>
  <c r="C6773" i="33"/>
  <c r="C6774" i="33"/>
  <c r="C6775" i="33"/>
  <c r="C6776" i="33"/>
  <c r="C6777" i="33"/>
  <c r="C6778" i="33"/>
  <c r="C6779" i="33"/>
  <c r="C6780" i="33"/>
  <c r="C6781" i="33"/>
  <c r="C6782" i="33"/>
  <c r="C6783" i="33"/>
  <c r="C6784" i="33"/>
  <c r="C6785" i="33"/>
  <c r="C6786" i="33"/>
  <c r="C6787" i="33"/>
  <c r="C6788" i="33"/>
  <c r="C6789" i="33"/>
  <c r="C6790" i="33"/>
  <c r="C6791" i="33"/>
  <c r="C6792" i="33"/>
  <c r="C6793" i="33"/>
  <c r="C6794" i="33"/>
  <c r="C6795" i="33"/>
  <c r="C6796" i="33"/>
  <c r="C6797" i="33"/>
  <c r="C6798" i="33"/>
  <c r="C6799" i="33"/>
  <c r="C6800" i="33"/>
  <c r="C6801" i="33"/>
  <c r="C6802" i="33"/>
  <c r="C6803" i="33"/>
  <c r="C6804" i="33"/>
  <c r="C6805" i="33"/>
  <c r="C6806" i="33"/>
  <c r="C6807" i="33"/>
  <c r="C6808" i="33"/>
  <c r="C6809" i="33"/>
  <c r="C6810" i="33"/>
  <c r="C6811" i="33"/>
  <c r="C6812" i="33"/>
  <c r="C6813" i="33"/>
  <c r="C6814" i="33"/>
  <c r="C6815" i="33"/>
  <c r="C6816" i="33"/>
  <c r="C6817" i="33"/>
  <c r="C6818" i="33"/>
  <c r="C6819" i="33"/>
  <c r="C6820" i="33"/>
  <c r="C6821" i="33"/>
  <c r="C6822" i="33"/>
  <c r="C6823" i="33"/>
  <c r="C6824" i="33"/>
  <c r="C6825" i="33"/>
  <c r="C6826" i="33"/>
  <c r="C6827" i="33"/>
  <c r="C6828" i="33"/>
  <c r="C6829" i="33"/>
  <c r="C6830" i="33"/>
  <c r="C6831" i="33"/>
  <c r="C6832" i="33"/>
  <c r="C6833" i="33"/>
  <c r="C6834" i="33"/>
  <c r="C6835" i="33"/>
  <c r="C6836" i="33"/>
  <c r="C6837" i="33"/>
  <c r="C6838" i="33"/>
  <c r="C6839" i="33"/>
  <c r="C6840" i="33"/>
  <c r="C6841" i="33"/>
  <c r="C6842" i="33"/>
  <c r="C6843" i="33"/>
  <c r="C6844" i="33"/>
  <c r="C6845" i="33"/>
  <c r="C6846" i="33"/>
  <c r="C6847" i="33"/>
  <c r="C6848" i="33"/>
  <c r="C6849" i="33"/>
  <c r="C6850" i="33"/>
  <c r="C6851" i="33"/>
  <c r="C6852" i="33"/>
  <c r="C6853" i="33"/>
  <c r="C6854" i="33"/>
  <c r="C6855" i="33"/>
  <c r="C6856" i="33"/>
  <c r="C6857" i="33"/>
  <c r="C6858" i="33"/>
  <c r="C6859" i="33"/>
  <c r="C6860" i="33"/>
  <c r="C6861" i="33"/>
  <c r="C6862" i="33"/>
  <c r="C6863" i="33"/>
  <c r="C6864" i="33"/>
  <c r="C6865" i="33"/>
  <c r="C6866" i="33"/>
  <c r="C6867" i="33"/>
  <c r="C6868" i="33"/>
  <c r="C6869" i="33"/>
  <c r="C6870" i="33"/>
  <c r="C6871" i="33"/>
  <c r="C6872" i="33"/>
  <c r="C6873" i="33"/>
  <c r="C6874" i="33"/>
  <c r="C6875" i="33"/>
  <c r="C6876" i="33"/>
  <c r="C6877" i="33"/>
  <c r="C6878" i="33"/>
  <c r="C6879" i="33"/>
  <c r="C6880" i="33"/>
  <c r="C6881" i="33"/>
  <c r="C6882" i="33"/>
  <c r="C6883" i="33"/>
  <c r="C6884" i="33"/>
  <c r="C6885" i="33"/>
  <c r="C6886" i="33"/>
  <c r="C6887" i="33"/>
  <c r="C6888" i="33"/>
  <c r="C6889" i="33"/>
  <c r="C6890" i="33"/>
  <c r="C6891" i="33"/>
  <c r="C6892" i="33"/>
  <c r="C6893" i="33"/>
  <c r="C6894" i="33"/>
  <c r="C6895" i="33"/>
  <c r="C6896" i="33"/>
  <c r="C6897" i="33"/>
  <c r="C6898" i="33"/>
  <c r="C6899" i="33"/>
  <c r="C6900" i="33"/>
  <c r="C6901" i="33"/>
  <c r="C6902" i="33"/>
  <c r="C6903" i="33"/>
  <c r="C6904" i="33"/>
  <c r="C6905" i="33"/>
  <c r="C6906" i="33"/>
  <c r="C6907" i="33"/>
  <c r="C6908" i="33"/>
  <c r="C6909" i="33"/>
  <c r="C6910" i="33"/>
  <c r="C6911" i="33"/>
  <c r="C6912" i="33"/>
  <c r="C6913" i="33"/>
  <c r="C6914" i="33"/>
  <c r="C6915" i="33"/>
  <c r="C6916" i="33"/>
  <c r="C6917" i="33"/>
  <c r="C6918" i="33"/>
  <c r="C6919" i="33"/>
  <c r="C6920" i="33"/>
  <c r="C6921" i="33"/>
  <c r="C6922" i="33"/>
  <c r="C6923" i="33"/>
  <c r="C6924" i="33"/>
  <c r="C6925" i="33"/>
  <c r="C6926" i="33"/>
  <c r="C6927" i="33"/>
  <c r="C6928" i="33"/>
  <c r="C6929" i="33"/>
  <c r="C6930" i="33"/>
  <c r="C6931" i="33"/>
  <c r="C6932" i="33"/>
  <c r="C6933" i="33"/>
  <c r="C6934" i="33"/>
  <c r="C6935" i="33"/>
  <c r="C6936" i="33"/>
  <c r="C6937" i="33"/>
  <c r="C6938" i="33"/>
  <c r="C6939" i="33"/>
  <c r="C6940" i="33"/>
  <c r="C6941" i="33"/>
  <c r="C6942" i="33"/>
  <c r="C6943" i="33"/>
  <c r="C6944" i="33"/>
  <c r="C6945" i="33"/>
  <c r="C6946" i="33"/>
  <c r="C6947" i="33"/>
  <c r="C6948" i="33"/>
  <c r="C6949" i="33"/>
  <c r="C6950" i="33"/>
  <c r="C6951" i="33"/>
  <c r="C6952" i="33"/>
  <c r="C6953" i="33"/>
  <c r="C6954" i="33"/>
  <c r="C6955" i="33"/>
  <c r="C6956" i="33"/>
  <c r="C6957" i="33"/>
  <c r="C6958" i="33"/>
  <c r="C6959" i="33"/>
  <c r="C6960" i="33"/>
  <c r="C6961" i="33"/>
  <c r="C6962" i="33"/>
  <c r="C6963" i="33"/>
  <c r="C6964" i="33"/>
  <c r="C6965" i="33"/>
  <c r="C6966" i="33"/>
  <c r="C6967" i="33"/>
  <c r="C6968" i="33"/>
  <c r="C6969" i="33"/>
  <c r="C6970" i="33"/>
  <c r="C6971" i="33"/>
  <c r="C6972" i="33"/>
  <c r="C6973" i="33"/>
  <c r="C6974" i="33"/>
  <c r="C6975" i="33"/>
  <c r="C6976" i="33"/>
  <c r="C6977" i="33"/>
  <c r="C6978" i="33"/>
  <c r="C6979" i="33"/>
  <c r="C6980" i="33"/>
  <c r="C6981" i="33"/>
  <c r="C6982" i="33"/>
  <c r="C6983" i="33"/>
  <c r="C6984" i="33"/>
  <c r="C6985" i="33"/>
  <c r="C6986" i="33"/>
  <c r="C6987" i="33"/>
  <c r="C6988" i="33"/>
  <c r="C6989" i="33"/>
  <c r="C6990" i="33"/>
  <c r="C6991" i="33"/>
  <c r="C6992" i="33"/>
  <c r="C6993" i="33"/>
  <c r="C6994" i="33"/>
  <c r="C6995" i="33"/>
  <c r="C6996" i="33"/>
  <c r="C6997" i="33"/>
  <c r="C6998" i="33"/>
  <c r="C6999" i="33"/>
  <c r="C7000" i="33"/>
  <c r="C7001" i="33"/>
  <c r="C7002" i="33"/>
  <c r="C7003" i="33"/>
  <c r="C7004" i="33"/>
  <c r="C7005" i="33"/>
  <c r="C7006" i="33"/>
  <c r="C7007" i="33"/>
  <c r="C7008" i="33"/>
  <c r="C7009" i="33"/>
  <c r="C7010" i="33"/>
  <c r="C7011" i="33"/>
  <c r="C7012" i="33"/>
  <c r="C7013" i="33"/>
  <c r="C7014" i="33"/>
  <c r="C7015" i="33"/>
  <c r="C7016" i="33"/>
  <c r="C7017" i="33"/>
  <c r="C7018" i="33"/>
  <c r="C7019" i="33"/>
  <c r="C7020" i="33"/>
  <c r="C7021" i="33"/>
  <c r="C7022" i="33"/>
  <c r="C7023" i="33"/>
  <c r="C7024" i="33"/>
  <c r="C7025" i="33"/>
  <c r="C7026" i="33"/>
  <c r="C7027" i="33"/>
  <c r="C7028" i="33"/>
  <c r="C7029" i="33"/>
  <c r="C7030" i="33"/>
  <c r="C7031" i="33"/>
  <c r="C7032" i="33"/>
  <c r="C7033" i="33"/>
  <c r="C7034" i="33"/>
  <c r="C7035" i="33"/>
  <c r="C7036" i="33"/>
  <c r="C7037" i="33"/>
  <c r="C7038" i="33"/>
  <c r="C7039" i="33"/>
  <c r="C7040" i="33"/>
  <c r="C7041" i="33"/>
  <c r="C7042" i="33"/>
  <c r="C7043" i="33"/>
  <c r="C7044" i="33"/>
  <c r="C7045" i="33"/>
  <c r="C7046" i="33"/>
  <c r="C7047" i="33"/>
  <c r="C7048" i="33"/>
  <c r="C7049" i="33"/>
  <c r="C7050" i="33"/>
  <c r="C7051" i="33"/>
  <c r="C7052" i="33"/>
  <c r="C7053" i="33"/>
  <c r="C7054" i="33"/>
  <c r="C7055" i="33"/>
  <c r="C7056" i="33"/>
  <c r="C7057" i="33"/>
  <c r="C7058" i="33"/>
  <c r="C7059" i="33"/>
  <c r="C7060" i="33"/>
  <c r="C7061" i="33"/>
  <c r="C7062" i="33"/>
  <c r="C7063" i="33"/>
  <c r="C7064" i="33"/>
  <c r="C7065" i="33"/>
  <c r="C7066" i="33"/>
  <c r="C7067" i="33"/>
  <c r="C7068" i="33"/>
  <c r="C7069" i="33"/>
  <c r="C7070" i="33"/>
  <c r="C7071" i="33"/>
  <c r="C7072" i="33"/>
  <c r="C7073" i="33"/>
  <c r="C7074" i="33"/>
  <c r="C7075" i="33"/>
  <c r="C7076" i="33"/>
  <c r="C7077" i="33"/>
  <c r="C7078" i="33"/>
  <c r="C7079" i="33"/>
  <c r="C7080" i="33"/>
  <c r="C7081" i="33"/>
  <c r="C7082" i="33"/>
  <c r="C7083" i="33"/>
  <c r="C7084" i="33"/>
  <c r="C7085" i="33"/>
  <c r="C7086" i="33"/>
  <c r="C7087" i="33"/>
  <c r="C7088" i="33"/>
  <c r="C7089" i="33"/>
  <c r="C7090" i="33"/>
  <c r="C7091" i="33"/>
  <c r="C7092" i="33"/>
  <c r="C7093" i="33"/>
  <c r="C7094" i="33"/>
  <c r="C7095" i="33"/>
  <c r="C7096" i="33"/>
  <c r="C7097" i="33"/>
  <c r="C7098" i="33"/>
  <c r="C7099" i="33"/>
  <c r="C7100" i="33"/>
  <c r="C7101" i="33"/>
  <c r="C7102" i="33"/>
  <c r="C7103" i="33"/>
  <c r="C7104" i="33"/>
  <c r="C7105" i="33"/>
  <c r="C7106" i="33"/>
  <c r="C7107" i="33"/>
  <c r="C7108" i="33"/>
  <c r="C7109" i="33"/>
  <c r="C7110" i="33"/>
  <c r="C7111" i="33"/>
  <c r="C7112" i="33"/>
  <c r="C7113" i="33"/>
  <c r="C7114" i="33"/>
  <c r="C7115" i="33"/>
  <c r="C7116" i="33"/>
  <c r="C7117" i="33"/>
  <c r="C7118" i="33"/>
  <c r="C7119" i="33"/>
  <c r="C7120" i="33"/>
  <c r="C7121" i="33"/>
  <c r="C7122" i="33"/>
  <c r="C7123" i="33"/>
  <c r="C7124" i="33"/>
  <c r="C7125" i="33"/>
  <c r="C7126" i="33"/>
  <c r="C7127" i="33"/>
  <c r="C7128" i="33"/>
  <c r="C7129" i="33"/>
  <c r="C7130" i="33"/>
  <c r="C7131" i="33"/>
  <c r="C7132" i="33"/>
  <c r="C7133" i="33"/>
  <c r="C7134" i="33"/>
  <c r="C7135" i="33"/>
  <c r="C7136" i="33"/>
  <c r="C7137" i="33"/>
  <c r="C7138" i="33"/>
  <c r="C7139" i="33"/>
  <c r="C7140" i="33"/>
  <c r="C7141" i="33"/>
  <c r="C7142" i="33"/>
  <c r="C7143" i="33"/>
  <c r="C7144" i="33"/>
  <c r="C7145" i="33"/>
  <c r="C7146" i="33"/>
  <c r="C7147" i="33"/>
  <c r="C7148" i="33"/>
  <c r="C7149" i="33"/>
  <c r="C7150" i="33"/>
  <c r="C7151" i="33"/>
  <c r="C7152" i="33"/>
  <c r="C7153" i="33"/>
  <c r="C7154" i="33"/>
  <c r="C7155" i="33"/>
  <c r="C7156" i="33"/>
  <c r="C7157" i="33"/>
  <c r="C7158" i="33"/>
  <c r="C7159" i="33"/>
  <c r="C7160" i="33"/>
  <c r="C7161" i="33"/>
  <c r="C7162" i="33"/>
  <c r="C7163" i="33"/>
  <c r="C7164" i="33"/>
  <c r="C7165" i="33"/>
  <c r="C7166" i="33"/>
  <c r="C7167" i="33"/>
  <c r="C7168" i="33"/>
  <c r="C7169" i="33"/>
  <c r="C7170" i="33"/>
  <c r="C7171" i="33"/>
  <c r="C7172" i="33"/>
  <c r="C7173" i="33"/>
  <c r="C7174" i="33"/>
  <c r="C7175" i="33"/>
  <c r="C7176" i="33"/>
  <c r="C7177" i="33"/>
  <c r="C7178" i="33"/>
  <c r="C7179" i="33"/>
  <c r="C7180" i="33"/>
  <c r="C7181" i="33"/>
  <c r="C7182" i="33"/>
  <c r="C7183" i="33"/>
  <c r="C7184" i="33"/>
  <c r="C7185" i="33"/>
  <c r="C7186" i="33"/>
  <c r="C7187" i="33"/>
  <c r="C7188" i="33"/>
  <c r="C7189" i="33"/>
  <c r="C7190" i="33"/>
  <c r="C7191" i="33"/>
  <c r="C7192" i="33"/>
  <c r="C7193" i="33"/>
  <c r="C7194" i="33"/>
  <c r="C7195" i="33"/>
  <c r="C7196" i="33"/>
  <c r="C7197" i="33"/>
  <c r="C7198" i="33"/>
  <c r="C7199" i="33"/>
  <c r="C7200" i="33"/>
  <c r="C7201" i="33"/>
  <c r="C7202" i="33"/>
  <c r="C7203" i="33"/>
  <c r="C7204" i="33"/>
  <c r="C7205" i="33"/>
  <c r="C7206" i="33"/>
  <c r="C7207" i="33"/>
  <c r="C7208" i="33"/>
  <c r="C7209" i="33"/>
  <c r="C7210" i="33"/>
  <c r="C7211" i="33"/>
  <c r="C7212" i="33"/>
  <c r="C7213" i="33"/>
  <c r="C7214" i="33"/>
  <c r="C7215" i="33"/>
  <c r="C7216" i="33"/>
  <c r="C7217" i="33"/>
  <c r="C7218" i="33"/>
  <c r="C7219" i="33"/>
  <c r="C7220" i="33"/>
  <c r="C7221" i="33"/>
  <c r="C7222" i="33"/>
  <c r="C7223" i="33"/>
  <c r="C7224" i="33"/>
  <c r="C7225" i="33"/>
  <c r="C7226" i="33"/>
  <c r="C7227" i="33"/>
  <c r="C7228" i="33"/>
  <c r="C7229" i="33"/>
  <c r="C7230" i="33"/>
  <c r="C7231" i="33"/>
  <c r="C7232" i="33"/>
  <c r="C7233" i="33"/>
  <c r="C7234" i="33"/>
  <c r="C7235" i="33"/>
  <c r="C7236" i="33"/>
  <c r="C7237" i="33"/>
  <c r="C7238" i="33"/>
  <c r="C7239" i="33"/>
  <c r="C7240" i="33"/>
  <c r="C7241" i="33"/>
  <c r="C7242" i="33"/>
  <c r="C7243" i="33"/>
  <c r="C7244" i="33"/>
  <c r="C7245" i="33"/>
  <c r="C7246" i="33"/>
  <c r="C7247" i="33"/>
  <c r="C7248" i="33"/>
  <c r="C7249" i="33"/>
  <c r="C7250" i="33"/>
  <c r="C7251" i="33"/>
  <c r="C7252" i="33"/>
  <c r="C7253" i="33"/>
  <c r="C7254" i="33"/>
  <c r="C7255" i="33"/>
  <c r="C7256" i="33"/>
  <c r="C7257" i="33"/>
  <c r="C7258" i="33"/>
  <c r="C7259" i="33"/>
  <c r="C7260" i="33"/>
  <c r="C7261" i="33"/>
  <c r="C7262" i="33"/>
  <c r="C7263" i="33"/>
  <c r="C7264" i="33"/>
  <c r="C7265" i="33"/>
  <c r="C7266" i="33"/>
  <c r="C7267" i="33"/>
  <c r="C7268" i="33"/>
  <c r="C7269" i="33"/>
  <c r="C7270" i="33"/>
  <c r="C7271" i="33"/>
  <c r="C7272" i="33"/>
  <c r="C7273" i="33"/>
  <c r="C7274" i="33"/>
  <c r="C7275" i="33"/>
  <c r="C7276" i="33"/>
  <c r="C7277" i="33"/>
  <c r="C7278" i="33"/>
  <c r="C7279" i="33"/>
  <c r="C7280" i="33"/>
  <c r="C7281" i="33"/>
  <c r="C7282" i="33"/>
  <c r="C7283" i="33"/>
  <c r="C7284" i="33"/>
  <c r="C7285" i="33"/>
  <c r="C7286" i="33"/>
  <c r="C7287" i="33"/>
  <c r="C7288" i="33"/>
  <c r="C7289" i="33"/>
  <c r="C7290" i="33"/>
  <c r="C7291" i="33"/>
  <c r="C7292" i="33"/>
  <c r="C7293" i="33"/>
  <c r="C7294" i="33"/>
  <c r="C7295" i="33"/>
  <c r="C7296" i="33"/>
  <c r="C7297" i="33"/>
  <c r="C7298" i="33"/>
  <c r="C7299" i="33"/>
  <c r="C7300" i="33"/>
  <c r="C7301" i="33"/>
  <c r="C7302" i="33"/>
  <c r="C7303" i="33"/>
  <c r="C7304" i="33"/>
  <c r="C7305" i="33"/>
  <c r="C7306" i="33"/>
  <c r="C7307" i="33"/>
  <c r="C7308" i="33"/>
  <c r="C7309" i="33"/>
  <c r="C7310" i="33"/>
  <c r="C7311" i="33"/>
  <c r="C7312" i="33"/>
  <c r="C7313" i="33"/>
  <c r="C7314" i="33"/>
  <c r="C7315" i="33"/>
  <c r="C7316" i="33"/>
  <c r="C7317" i="33"/>
  <c r="C7318" i="33"/>
  <c r="C7319" i="33"/>
  <c r="C7320" i="33"/>
  <c r="C7321" i="33"/>
  <c r="C7322" i="33"/>
  <c r="C7323" i="33"/>
  <c r="C7324" i="33"/>
  <c r="C7325" i="33"/>
  <c r="C7326" i="33"/>
  <c r="C7327" i="33"/>
  <c r="C7328" i="33"/>
  <c r="C7329" i="33"/>
  <c r="C7330" i="33"/>
  <c r="C7331" i="33"/>
  <c r="C7332" i="33"/>
  <c r="C7333" i="33"/>
  <c r="C7334" i="33"/>
  <c r="C7335" i="33"/>
  <c r="C7336" i="33"/>
  <c r="C7337" i="33"/>
  <c r="C7338" i="33"/>
  <c r="C7339" i="33"/>
  <c r="C7340" i="33"/>
  <c r="C7341" i="33"/>
  <c r="C7342" i="33"/>
  <c r="C7343" i="33"/>
  <c r="C7344" i="33"/>
  <c r="C7345" i="33"/>
  <c r="C7346" i="33"/>
  <c r="C7347" i="33"/>
  <c r="C7348" i="33"/>
  <c r="C7349" i="33"/>
  <c r="C7350" i="33"/>
  <c r="C7351" i="33"/>
  <c r="C7352" i="33"/>
  <c r="C7353" i="33"/>
  <c r="C7354" i="33"/>
  <c r="C7355" i="33"/>
  <c r="C7356" i="33"/>
  <c r="C7357" i="33"/>
  <c r="C7358" i="33"/>
  <c r="C7359" i="33"/>
  <c r="C7360" i="33"/>
  <c r="C7361" i="33"/>
  <c r="C7362" i="33"/>
  <c r="C7363" i="33"/>
  <c r="C7364" i="33"/>
  <c r="C7365" i="33"/>
  <c r="C7366" i="33"/>
  <c r="C7367" i="33"/>
  <c r="C7368" i="33"/>
  <c r="C7369" i="33"/>
  <c r="C7370" i="33"/>
  <c r="C7371" i="33"/>
  <c r="C7372" i="33"/>
  <c r="C7373" i="33"/>
  <c r="C7374" i="33"/>
  <c r="C7375" i="33"/>
  <c r="C7376" i="33"/>
  <c r="C7377" i="33"/>
  <c r="C7378" i="33"/>
  <c r="C7379" i="33"/>
  <c r="C7380" i="33"/>
  <c r="C7381" i="33"/>
  <c r="C7382" i="33"/>
  <c r="C7383" i="33"/>
  <c r="C7384" i="33"/>
  <c r="C7385" i="33"/>
  <c r="C7386" i="33"/>
  <c r="C7387" i="33"/>
  <c r="C7388" i="33"/>
  <c r="C7389" i="33"/>
  <c r="C7390" i="33"/>
  <c r="C7391" i="33"/>
  <c r="C7392" i="33"/>
  <c r="C7393" i="33"/>
  <c r="C7394" i="33"/>
  <c r="C7395" i="33"/>
  <c r="C7396" i="33"/>
  <c r="C7397" i="33"/>
  <c r="C7398" i="33"/>
  <c r="C7399" i="33"/>
  <c r="C7400" i="33"/>
  <c r="C7401" i="33"/>
  <c r="C7402" i="33"/>
  <c r="C7403" i="33"/>
  <c r="C7404" i="33"/>
  <c r="C7405" i="33"/>
  <c r="C7406" i="33"/>
  <c r="C7407" i="33"/>
  <c r="C7408" i="33"/>
  <c r="C7409" i="33"/>
  <c r="C7410" i="33"/>
  <c r="C7411" i="33"/>
  <c r="C7412" i="33"/>
  <c r="C7413" i="33"/>
  <c r="C7414" i="33"/>
  <c r="C7415" i="33"/>
  <c r="C7416" i="33"/>
  <c r="C7417" i="33"/>
  <c r="C7418" i="33"/>
  <c r="C7419" i="33"/>
  <c r="C7420" i="33"/>
  <c r="C7421" i="33"/>
  <c r="C7422" i="33"/>
  <c r="C7423" i="33"/>
  <c r="C7424" i="33"/>
  <c r="C7425" i="33"/>
  <c r="C7426" i="33"/>
  <c r="C7427" i="33"/>
  <c r="C7428" i="33"/>
  <c r="C7429" i="33"/>
  <c r="C7430" i="33"/>
  <c r="C7431" i="33"/>
  <c r="C7432" i="33"/>
  <c r="C7433" i="33"/>
  <c r="C7434" i="33"/>
  <c r="C7435" i="33"/>
  <c r="C7436" i="33"/>
  <c r="C7437" i="33"/>
  <c r="C7438" i="33"/>
  <c r="C7439" i="33"/>
  <c r="C7440" i="33"/>
  <c r="C7441" i="33"/>
  <c r="C7442" i="33"/>
  <c r="C7443" i="33"/>
  <c r="C7444" i="33"/>
  <c r="C7445" i="33"/>
  <c r="C7446" i="33"/>
  <c r="C7447" i="33"/>
  <c r="C7448" i="33"/>
  <c r="C7449" i="33"/>
  <c r="C7450" i="33"/>
  <c r="C7451" i="33"/>
  <c r="C7452" i="33"/>
  <c r="C7453" i="33"/>
  <c r="C7454" i="33"/>
  <c r="C7455" i="33"/>
  <c r="C7456" i="33"/>
  <c r="C7457" i="33"/>
  <c r="C7458" i="33"/>
  <c r="C7459" i="33"/>
  <c r="C7460" i="33"/>
  <c r="C7461" i="33"/>
  <c r="C7462" i="33"/>
  <c r="C7463" i="33"/>
  <c r="C7464" i="33"/>
  <c r="C7465" i="33"/>
  <c r="C7466" i="33"/>
  <c r="C7467" i="33"/>
  <c r="C7468" i="33"/>
  <c r="C7469" i="33"/>
  <c r="C7470" i="33"/>
  <c r="C7471" i="33"/>
  <c r="C7472" i="33"/>
  <c r="C7473" i="33"/>
  <c r="C7474" i="33"/>
  <c r="C7475" i="33"/>
  <c r="C7476" i="33"/>
  <c r="C7477" i="33"/>
  <c r="C7478" i="33"/>
  <c r="C7479" i="33"/>
  <c r="C7480" i="33"/>
  <c r="C7481" i="33"/>
  <c r="C7482" i="33"/>
  <c r="C7483" i="33"/>
  <c r="C7484" i="33"/>
  <c r="C7485" i="33"/>
  <c r="C7486" i="33"/>
  <c r="C7487" i="33"/>
  <c r="C7488" i="33"/>
  <c r="C7489" i="33"/>
  <c r="C7490" i="33"/>
  <c r="C7491" i="33"/>
  <c r="C7492" i="33"/>
  <c r="C7493" i="33"/>
  <c r="C7494" i="33"/>
  <c r="C7495" i="33"/>
  <c r="C7496" i="33"/>
  <c r="C7497" i="33"/>
  <c r="C7498" i="33"/>
  <c r="C7499" i="33"/>
  <c r="C7500" i="33"/>
  <c r="C7501" i="33"/>
  <c r="C7502" i="33"/>
  <c r="C7503" i="33"/>
  <c r="C7504" i="33"/>
  <c r="C7505" i="33"/>
  <c r="C7506" i="33"/>
  <c r="C7507" i="33"/>
  <c r="C7508" i="33"/>
  <c r="C7509" i="33"/>
  <c r="C7510" i="33"/>
  <c r="C7511" i="33"/>
  <c r="C7512" i="33"/>
  <c r="C7513" i="33"/>
  <c r="C7514" i="33"/>
  <c r="C7515" i="33"/>
  <c r="C7516" i="33"/>
  <c r="C7517" i="33"/>
  <c r="C7518" i="33"/>
  <c r="C7519" i="33"/>
  <c r="C7520" i="33"/>
  <c r="C7521" i="33"/>
  <c r="C7522" i="33"/>
  <c r="C7523" i="33"/>
  <c r="C7524" i="33"/>
  <c r="C7525" i="33"/>
  <c r="C7526" i="33"/>
  <c r="C7527" i="33"/>
  <c r="C7528" i="33"/>
  <c r="C7529" i="33"/>
  <c r="C7530" i="33"/>
  <c r="C7531" i="33"/>
  <c r="C7532" i="33"/>
  <c r="C7533" i="33"/>
  <c r="C7534" i="33"/>
  <c r="C7535" i="33"/>
  <c r="C7536" i="33"/>
  <c r="C7537" i="33"/>
  <c r="C7538" i="33"/>
  <c r="C7539" i="33"/>
  <c r="C7540" i="33"/>
  <c r="C7541" i="33"/>
  <c r="C7542" i="33"/>
  <c r="C7543" i="33"/>
  <c r="C7544" i="33"/>
  <c r="C7545" i="33"/>
  <c r="C7546" i="33"/>
  <c r="C7547" i="33"/>
  <c r="C7548" i="33"/>
  <c r="C7549" i="33"/>
  <c r="C7550" i="33"/>
  <c r="C7551" i="33"/>
  <c r="C7552" i="33"/>
  <c r="C7553" i="33"/>
  <c r="C7554" i="33"/>
  <c r="C7555" i="33"/>
  <c r="C7556" i="33"/>
  <c r="C7557" i="33"/>
  <c r="C7558" i="33"/>
  <c r="C7559" i="33"/>
  <c r="C7560" i="33"/>
  <c r="C7561" i="33"/>
  <c r="C7562" i="33"/>
  <c r="C7563" i="33"/>
  <c r="C7564" i="33"/>
  <c r="C7565" i="33"/>
  <c r="C7566" i="33"/>
  <c r="C7567" i="33"/>
  <c r="C7568" i="33"/>
  <c r="C7569" i="33"/>
  <c r="C7570" i="33"/>
  <c r="C7571" i="33"/>
  <c r="C7572" i="33"/>
  <c r="C7573" i="33"/>
  <c r="C7574" i="33"/>
  <c r="C7575" i="33"/>
  <c r="C7576" i="33"/>
  <c r="C7577" i="33"/>
  <c r="C7578" i="33"/>
  <c r="C7579" i="33"/>
  <c r="C7580" i="33"/>
  <c r="C7581" i="33"/>
  <c r="C7582" i="33"/>
  <c r="C7583" i="33"/>
  <c r="C7584" i="33"/>
  <c r="C7585" i="33"/>
  <c r="C7586" i="33"/>
  <c r="C7587" i="33"/>
  <c r="C7588" i="33"/>
  <c r="C7589" i="33"/>
  <c r="C7590" i="33"/>
  <c r="C7591" i="33"/>
  <c r="C7592" i="33"/>
  <c r="C7593" i="33"/>
  <c r="C7594" i="33"/>
  <c r="C7595" i="33"/>
  <c r="C7596" i="33"/>
  <c r="C7597" i="33"/>
  <c r="C7598" i="33"/>
  <c r="C7599" i="33"/>
  <c r="C7600" i="33"/>
  <c r="C7601" i="33"/>
  <c r="C7602" i="33"/>
  <c r="C7603" i="33"/>
  <c r="C7604" i="33"/>
  <c r="C7605" i="33"/>
  <c r="C7606" i="33"/>
  <c r="C7607" i="33"/>
  <c r="C7608" i="33"/>
  <c r="C7609" i="33"/>
  <c r="C7610" i="33"/>
  <c r="C7611" i="33"/>
  <c r="C7612" i="33"/>
  <c r="C7613" i="33"/>
  <c r="C7614" i="33"/>
  <c r="C7615" i="33"/>
  <c r="C7616" i="33"/>
  <c r="C7617" i="33"/>
  <c r="C7618" i="33"/>
  <c r="C7619" i="33"/>
  <c r="C7620" i="33"/>
  <c r="C7621" i="33"/>
  <c r="C7622" i="33"/>
  <c r="C7623" i="33"/>
  <c r="C7624" i="33"/>
  <c r="C7625" i="33"/>
  <c r="C7626" i="33"/>
  <c r="C7627" i="33"/>
  <c r="C7628" i="33"/>
  <c r="C7629" i="33"/>
  <c r="C7630" i="33"/>
  <c r="C7631" i="33"/>
  <c r="C7632" i="33"/>
  <c r="C7633" i="33"/>
  <c r="C7634" i="33"/>
  <c r="C7635" i="33"/>
  <c r="C7636" i="33"/>
  <c r="C7637" i="33"/>
  <c r="C7638" i="33"/>
  <c r="C7639" i="33"/>
  <c r="C7640" i="33"/>
  <c r="C7641" i="33"/>
  <c r="C7642" i="33"/>
  <c r="C7643" i="33"/>
  <c r="C7644" i="33"/>
  <c r="C7645" i="33"/>
  <c r="C7646" i="33"/>
  <c r="C7647" i="33"/>
  <c r="C7648" i="33"/>
  <c r="C7649" i="33"/>
  <c r="C7650" i="33"/>
  <c r="C7651" i="33"/>
  <c r="C7652" i="33"/>
  <c r="C7653" i="33"/>
  <c r="C7654" i="33"/>
  <c r="C7655" i="33"/>
  <c r="C7656" i="33"/>
  <c r="C7657" i="33"/>
  <c r="C7658" i="33"/>
  <c r="C7659" i="33"/>
  <c r="C7660" i="33"/>
  <c r="C7661" i="33"/>
  <c r="C7662" i="33"/>
  <c r="C7663" i="33"/>
  <c r="C7664" i="33"/>
  <c r="C7665" i="33"/>
  <c r="C7666" i="33"/>
  <c r="C7667" i="33"/>
  <c r="C7668" i="33"/>
  <c r="C7669" i="33"/>
  <c r="C7670" i="33"/>
  <c r="C7671" i="33"/>
  <c r="C7672" i="33"/>
  <c r="C7673" i="33"/>
  <c r="C7674" i="33"/>
  <c r="C7675" i="33"/>
  <c r="C7676" i="33"/>
  <c r="C7677" i="33"/>
  <c r="C7678" i="33"/>
  <c r="C7679" i="33"/>
  <c r="C7680" i="33"/>
  <c r="C7681" i="33"/>
  <c r="C7682" i="33"/>
  <c r="C7683" i="33"/>
  <c r="C7684" i="33"/>
  <c r="C7685" i="33"/>
  <c r="C7686" i="33"/>
  <c r="C7687" i="33"/>
  <c r="C7688" i="33"/>
  <c r="C7689" i="33"/>
  <c r="C7690" i="33"/>
  <c r="C7691" i="33"/>
  <c r="C7692" i="33"/>
  <c r="C7693" i="33"/>
  <c r="C7694" i="33"/>
  <c r="C7695" i="33"/>
  <c r="C7696" i="33"/>
  <c r="C7697" i="33"/>
  <c r="C7698" i="33"/>
  <c r="C7699" i="33"/>
  <c r="C7700" i="33"/>
  <c r="C7701" i="33"/>
  <c r="C7702" i="33"/>
  <c r="C7703" i="33"/>
  <c r="C7704" i="33"/>
  <c r="C7705" i="33"/>
  <c r="C7706" i="33"/>
  <c r="C7707" i="33"/>
  <c r="C7708" i="33"/>
  <c r="C7709" i="33"/>
  <c r="C7710" i="33"/>
  <c r="C7711" i="33"/>
  <c r="C7712" i="33"/>
  <c r="C7713" i="33"/>
  <c r="C7714" i="33"/>
  <c r="C7715" i="33"/>
  <c r="C7716" i="33"/>
  <c r="C7717" i="33"/>
  <c r="C7718" i="33"/>
  <c r="C7719" i="33"/>
  <c r="C7720" i="33"/>
  <c r="C7721" i="33"/>
  <c r="C7722" i="33"/>
  <c r="C7723" i="33"/>
  <c r="C7724" i="33"/>
  <c r="C7725" i="33"/>
  <c r="C7726" i="33"/>
  <c r="C7727" i="33"/>
  <c r="C7728" i="33"/>
  <c r="C7729" i="33"/>
  <c r="C7730" i="33"/>
  <c r="C7731" i="33"/>
  <c r="C7732" i="33"/>
  <c r="C7733" i="33"/>
  <c r="C7734" i="33"/>
  <c r="C7735" i="33"/>
  <c r="C7736" i="33"/>
  <c r="C7737" i="33"/>
  <c r="C7738" i="33"/>
  <c r="C7739" i="33"/>
  <c r="C7740" i="33"/>
  <c r="C7741" i="33"/>
  <c r="C7742" i="33"/>
  <c r="C7743" i="33"/>
  <c r="C7744" i="33"/>
  <c r="C7745" i="33"/>
  <c r="C7746" i="33"/>
  <c r="C7747" i="33"/>
  <c r="C7748" i="33"/>
  <c r="C7749" i="33"/>
  <c r="C7750" i="33"/>
  <c r="C7751" i="33"/>
  <c r="C7752" i="33"/>
  <c r="C7753" i="33"/>
  <c r="C7754" i="33"/>
  <c r="C7755" i="33"/>
  <c r="C7756" i="33"/>
  <c r="C7757" i="33"/>
  <c r="C7758" i="33"/>
  <c r="C7759" i="33"/>
  <c r="C7760" i="33"/>
  <c r="C7761" i="33"/>
  <c r="C7762" i="33"/>
  <c r="C7763" i="33"/>
  <c r="C7764" i="33"/>
  <c r="C7765" i="33"/>
  <c r="C7766" i="33"/>
  <c r="C7767" i="33"/>
  <c r="C7768" i="33"/>
  <c r="C7769" i="33"/>
  <c r="C7770" i="33"/>
  <c r="C7771" i="33"/>
  <c r="C7772" i="33"/>
  <c r="C7773" i="33"/>
  <c r="C7774" i="33"/>
  <c r="C7775" i="33"/>
  <c r="C7776" i="33"/>
  <c r="C7777" i="33"/>
  <c r="C7778" i="33"/>
  <c r="C7779" i="33"/>
  <c r="C7780" i="33"/>
  <c r="C7781" i="33"/>
  <c r="C7782" i="33"/>
  <c r="C7783" i="33"/>
  <c r="C7784" i="33"/>
  <c r="C7785" i="33"/>
  <c r="C7786" i="33"/>
  <c r="C7787" i="33"/>
  <c r="C7788" i="33"/>
  <c r="C7789" i="33"/>
  <c r="C7790" i="33"/>
  <c r="C7791" i="33"/>
  <c r="C7792" i="33"/>
  <c r="C7793" i="33"/>
  <c r="C7794" i="33"/>
  <c r="C7795" i="33"/>
  <c r="C7796" i="33"/>
  <c r="C7797" i="33"/>
  <c r="C7798" i="33"/>
  <c r="C7799" i="33"/>
  <c r="C7800" i="33"/>
  <c r="C7801" i="33"/>
  <c r="C7802" i="33"/>
  <c r="C7803" i="33"/>
  <c r="C7804" i="33"/>
  <c r="C7805" i="33"/>
  <c r="C7806" i="33"/>
  <c r="C7807" i="33"/>
  <c r="C7808" i="33"/>
  <c r="C7809" i="33"/>
  <c r="C7810" i="33"/>
  <c r="C7811" i="33"/>
  <c r="C7812" i="33"/>
  <c r="C7813" i="33"/>
  <c r="C7814" i="33"/>
  <c r="C7815" i="33"/>
  <c r="C7816" i="33"/>
  <c r="C7817" i="33"/>
  <c r="C7818" i="33"/>
  <c r="C7819" i="33"/>
  <c r="C7820" i="33"/>
  <c r="C7821" i="33"/>
  <c r="C7822" i="33"/>
  <c r="C7823" i="33"/>
  <c r="C7824" i="33"/>
  <c r="C7825" i="33"/>
  <c r="C7826" i="33"/>
  <c r="C7827" i="33"/>
  <c r="C7828" i="33"/>
  <c r="C7829" i="33"/>
  <c r="C7830" i="33"/>
  <c r="C7831" i="33"/>
  <c r="C7832" i="33"/>
  <c r="C7833" i="33"/>
  <c r="C7834" i="33"/>
  <c r="C7835" i="33"/>
  <c r="C7836" i="33"/>
  <c r="C7837" i="33"/>
  <c r="C7838" i="33"/>
  <c r="C7839" i="33"/>
  <c r="C7840" i="33"/>
  <c r="C7841" i="33"/>
  <c r="C7842" i="33"/>
  <c r="C7843" i="33"/>
  <c r="C7844" i="33"/>
  <c r="C7845" i="33"/>
  <c r="C7846" i="33"/>
  <c r="C7847" i="33"/>
  <c r="C7848" i="33"/>
  <c r="C7849" i="33"/>
  <c r="C7850" i="33"/>
  <c r="C7851" i="33"/>
  <c r="C7852" i="33"/>
  <c r="C7853" i="33"/>
  <c r="C7854" i="33"/>
  <c r="C7855" i="33"/>
  <c r="C7856" i="33"/>
  <c r="C7857" i="33"/>
  <c r="C7858" i="33"/>
  <c r="C7859" i="33"/>
  <c r="C7860" i="33"/>
  <c r="C7861" i="33"/>
  <c r="C7862" i="33"/>
  <c r="C7863" i="33"/>
  <c r="C7864" i="33"/>
  <c r="C7865" i="33"/>
  <c r="C7866" i="33"/>
  <c r="C7867" i="33"/>
  <c r="C7868" i="33"/>
  <c r="C7869" i="33"/>
  <c r="C7870" i="33"/>
  <c r="C7871" i="33"/>
  <c r="C7872" i="33"/>
  <c r="C7873" i="33"/>
  <c r="C7874" i="33"/>
  <c r="C7875" i="33"/>
  <c r="C7876" i="33"/>
  <c r="C7877" i="33"/>
  <c r="C7878" i="33"/>
  <c r="C7879" i="33"/>
  <c r="C7880" i="33"/>
  <c r="C7881" i="33"/>
  <c r="C7882" i="33"/>
  <c r="C7883" i="33"/>
  <c r="C7884" i="33"/>
  <c r="C7885" i="33"/>
  <c r="C7886" i="33"/>
  <c r="C7887" i="33"/>
  <c r="C7888" i="33"/>
  <c r="C7889" i="33"/>
  <c r="C7890" i="33"/>
  <c r="C7891" i="33"/>
  <c r="C7892" i="33"/>
  <c r="C7893" i="33"/>
  <c r="C7894" i="33"/>
  <c r="C7895" i="33"/>
  <c r="C7896" i="33"/>
  <c r="C7897" i="33"/>
  <c r="C7898" i="33"/>
  <c r="C7899" i="33"/>
  <c r="C7900" i="33"/>
  <c r="C7901" i="33"/>
  <c r="C7902" i="33"/>
  <c r="C7903" i="33"/>
  <c r="C7904" i="33"/>
  <c r="C7905" i="33"/>
  <c r="C7906" i="33"/>
  <c r="C7907" i="33"/>
  <c r="C7908" i="33"/>
  <c r="C7909" i="33"/>
  <c r="C7910" i="33"/>
  <c r="C7911" i="33"/>
  <c r="C7912" i="33"/>
  <c r="C7913" i="33"/>
  <c r="C7914" i="33"/>
  <c r="C7915" i="33"/>
  <c r="C7916" i="33"/>
  <c r="C7917" i="33"/>
  <c r="C7918" i="33"/>
  <c r="C7919" i="33"/>
  <c r="C7920" i="33"/>
  <c r="C7921" i="33"/>
  <c r="C7922" i="33"/>
  <c r="C7923" i="33"/>
  <c r="C7924" i="33"/>
  <c r="C7925" i="33"/>
  <c r="C7926" i="33"/>
  <c r="C7927" i="33"/>
  <c r="C7928" i="33"/>
  <c r="C7929" i="33"/>
  <c r="C7930" i="33"/>
  <c r="C7931" i="33"/>
  <c r="C7932" i="33"/>
  <c r="C7933" i="33"/>
  <c r="C7934" i="33"/>
  <c r="C7935" i="33"/>
  <c r="C7936" i="33"/>
  <c r="C7937" i="33"/>
  <c r="C7938" i="33"/>
  <c r="C7939" i="33"/>
  <c r="C7940" i="33"/>
  <c r="C7941" i="33"/>
  <c r="C7942" i="33"/>
  <c r="C7943" i="33"/>
  <c r="C7944" i="33"/>
  <c r="C7945" i="33"/>
  <c r="C7946" i="33"/>
  <c r="C7947" i="33"/>
  <c r="C7948" i="33"/>
  <c r="C7949" i="33"/>
  <c r="C7950" i="33"/>
  <c r="C7951" i="33"/>
  <c r="C7952" i="33"/>
  <c r="C7953" i="33"/>
  <c r="C7954" i="33"/>
  <c r="C7955" i="33"/>
  <c r="C7956" i="33"/>
  <c r="C7957" i="33"/>
  <c r="C7958" i="33"/>
  <c r="C7959" i="33"/>
  <c r="C7960" i="33"/>
  <c r="C7961" i="33"/>
  <c r="C7962" i="33"/>
  <c r="C7963" i="33"/>
  <c r="C7964" i="33"/>
  <c r="C7965" i="33"/>
  <c r="C7966" i="33"/>
  <c r="C7967" i="33"/>
  <c r="C7968" i="33"/>
  <c r="C7969" i="33"/>
  <c r="C7970" i="33"/>
  <c r="C7971" i="33"/>
  <c r="C7972" i="33"/>
  <c r="C7973" i="33"/>
  <c r="C7974" i="33"/>
  <c r="C7975" i="33"/>
  <c r="C7976" i="33"/>
  <c r="C7977" i="33"/>
  <c r="C7978" i="33"/>
  <c r="C7979" i="33"/>
  <c r="C7980" i="33"/>
  <c r="C7981" i="33"/>
  <c r="C7982" i="33"/>
  <c r="C7983" i="33"/>
  <c r="C7984" i="33"/>
  <c r="C7985" i="33"/>
  <c r="C7986" i="33"/>
  <c r="C7987" i="33"/>
  <c r="C7988" i="33"/>
  <c r="C7989" i="33"/>
  <c r="C7990" i="33"/>
  <c r="C7991" i="33"/>
  <c r="C7992" i="33"/>
  <c r="C7993" i="33"/>
  <c r="C7994" i="33"/>
  <c r="C7995" i="33"/>
  <c r="C7996" i="33"/>
  <c r="C7997" i="33"/>
  <c r="C7998" i="33"/>
  <c r="C7999" i="33"/>
  <c r="C8000" i="33"/>
  <c r="C8001" i="33"/>
  <c r="C8002" i="33"/>
  <c r="C8003" i="33"/>
  <c r="C8004" i="33"/>
  <c r="C8005" i="33"/>
  <c r="C8006" i="33"/>
  <c r="C8007" i="33"/>
  <c r="C8008" i="33"/>
  <c r="C8009" i="33"/>
  <c r="C8010" i="33"/>
  <c r="C8011" i="33"/>
  <c r="C8012" i="33"/>
  <c r="C8013" i="33"/>
  <c r="C8014" i="33"/>
  <c r="C8015" i="33"/>
  <c r="C8016" i="33"/>
  <c r="C8017" i="33"/>
  <c r="C8018" i="33"/>
  <c r="C8019" i="33"/>
  <c r="C8020" i="33"/>
  <c r="C8021" i="33"/>
  <c r="C8022" i="33"/>
  <c r="C8023" i="33"/>
  <c r="C8024" i="33"/>
  <c r="C8025" i="33"/>
  <c r="C8026" i="33"/>
  <c r="C8027" i="33"/>
  <c r="C8028" i="33"/>
  <c r="C8029" i="33"/>
  <c r="C8030" i="33"/>
  <c r="C8031" i="33"/>
  <c r="C8032" i="33"/>
  <c r="C8033" i="33"/>
  <c r="C8034" i="33"/>
  <c r="C8035" i="33"/>
  <c r="C8036" i="33"/>
  <c r="C8037" i="33"/>
  <c r="C8038" i="33"/>
  <c r="C8039" i="33"/>
  <c r="C8040" i="33"/>
  <c r="C8041" i="33"/>
  <c r="C8042" i="33"/>
  <c r="C8043" i="33"/>
  <c r="C8044" i="33"/>
  <c r="C8045" i="33"/>
  <c r="C8046" i="33"/>
  <c r="C8047" i="33"/>
  <c r="C8048" i="33"/>
  <c r="C8049" i="33"/>
  <c r="C8050" i="33"/>
  <c r="C8051" i="33"/>
  <c r="C8052" i="33"/>
  <c r="C8053" i="33"/>
  <c r="C8054" i="33"/>
  <c r="C8055" i="33"/>
  <c r="C8056" i="33"/>
  <c r="C8057" i="33"/>
  <c r="C8058" i="33"/>
  <c r="C8059" i="33"/>
  <c r="C8060" i="33"/>
  <c r="C8061" i="33"/>
  <c r="C8062" i="33"/>
  <c r="C8063" i="33"/>
  <c r="C8064" i="33"/>
  <c r="C8065" i="33"/>
  <c r="C8066" i="33"/>
  <c r="C8067" i="33"/>
  <c r="C8068" i="33"/>
  <c r="C8069" i="33"/>
  <c r="C8070" i="33"/>
  <c r="C8071" i="33"/>
  <c r="C8072" i="33"/>
  <c r="C8073" i="33"/>
  <c r="C8074" i="33"/>
  <c r="C8075" i="33"/>
  <c r="C8076" i="33"/>
  <c r="C8077" i="33"/>
  <c r="C8078" i="33"/>
  <c r="C8079" i="33"/>
  <c r="C8080" i="33"/>
  <c r="C8081" i="33"/>
  <c r="C8082" i="33"/>
  <c r="C8083" i="33"/>
  <c r="C8084" i="33"/>
  <c r="C8085" i="33"/>
  <c r="C8086" i="33"/>
  <c r="C8087" i="33"/>
  <c r="C8088" i="33"/>
  <c r="C8089" i="33"/>
  <c r="C8090" i="33"/>
  <c r="C8091" i="33"/>
  <c r="C8092" i="33"/>
  <c r="C8093" i="33"/>
  <c r="C8094" i="33"/>
  <c r="C8095" i="33"/>
  <c r="C8096" i="33"/>
  <c r="C8097" i="33"/>
  <c r="C8098" i="33"/>
  <c r="C8099" i="33"/>
  <c r="C8100" i="33"/>
  <c r="C8101" i="33"/>
  <c r="C8102" i="33"/>
  <c r="C8103" i="33"/>
  <c r="C8104" i="33"/>
  <c r="C8105" i="33"/>
  <c r="C8106" i="33"/>
  <c r="C8107" i="33"/>
  <c r="C8108" i="33"/>
  <c r="C8109" i="33"/>
  <c r="C8110" i="33"/>
  <c r="C8111" i="33"/>
  <c r="C8112" i="33"/>
  <c r="C8113" i="33"/>
  <c r="C8114" i="33"/>
  <c r="C8115" i="33"/>
  <c r="C8116" i="33"/>
  <c r="C8117" i="33"/>
  <c r="C8118" i="33"/>
  <c r="C8119" i="33"/>
  <c r="C8120" i="33"/>
  <c r="C8121" i="33"/>
  <c r="C8122" i="33"/>
  <c r="C8123" i="33"/>
  <c r="C8124" i="33"/>
  <c r="C8125" i="33"/>
  <c r="C8126" i="33"/>
  <c r="C8127" i="33"/>
  <c r="C8128" i="33"/>
  <c r="C8129" i="33"/>
  <c r="C8130" i="33"/>
  <c r="C8131" i="33"/>
  <c r="C8132" i="33"/>
  <c r="C8133" i="33"/>
  <c r="C8134" i="33"/>
  <c r="C8135" i="33"/>
  <c r="C8136" i="33"/>
  <c r="C8137" i="33"/>
  <c r="C8138" i="33"/>
  <c r="C8139" i="33"/>
  <c r="C8140" i="33"/>
  <c r="C8141" i="33"/>
  <c r="C8142" i="33"/>
  <c r="C8143" i="33"/>
  <c r="C8144" i="33"/>
  <c r="C8145" i="33"/>
  <c r="C8146" i="33"/>
  <c r="C8147" i="33"/>
  <c r="C8148" i="33"/>
  <c r="C8149" i="33"/>
  <c r="C8150" i="33"/>
  <c r="C8151" i="33"/>
  <c r="C8152" i="33"/>
  <c r="C8153" i="33"/>
  <c r="C8154" i="33"/>
  <c r="C8155" i="33"/>
  <c r="C8156" i="33"/>
  <c r="C8157" i="33"/>
  <c r="C8158" i="33"/>
  <c r="C8159" i="33"/>
  <c r="C8160" i="33"/>
  <c r="C8161" i="33"/>
  <c r="C8162" i="33"/>
  <c r="C8163" i="33"/>
  <c r="C8164" i="33"/>
  <c r="C8165" i="33"/>
  <c r="C8166" i="33"/>
  <c r="C8167" i="33"/>
  <c r="C8168" i="33"/>
  <c r="C8169" i="33"/>
  <c r="C8170" i="33"/>
  <c r="C8171" i="33"/>
  <c r="C8172" i="33"/>
  <c r="C8173" i="33"/>
  <c r="C8174" i="33"/>
  <c r="C8175" i="33"/>
  <c r="C8176" i="33"/>
  <c r="C8177" i="33"/>
  <c r="C8178" i="33"/>
  <c r="C8179" i="33"/>
  <c r="C8180" i="33"/>
  <c r="C8181" i="33"/>
  <c r="C8182" i="33"/>
  <c r="C8183" i="33"/>
  <c r="C8184" i="33"/>
  <c r="C8185" i="33"/>
  <c r="C8186" i="33"/>
  <c r="C8187" i="33"/>
  <c r="C8188" i="33"/>
  <c r="C8189" i="33"/>
  <c r="C8190" i="33"/>
  <c r="C8191" i="33"/>
  <c r="C8192" i="33"/>
  <c r="C8193" i="33"/>
  <c r="C8194" i="33"/>
  <c r="C8195" i="33"/>
  <c r="C8196" i="33"/>
  <c r="C8197" i="33"/>
  <c r="C8198" i="33"/>
  <c r="C8199" i="33"/>
  <c r="C8200" i="33"/>
  <c r="C8201" i="33"/>
  <c r="C8202" i="33"/>
  <c r="C8203" i="33"/>
  <c r="C8204" i="33"/>
  <c r="C8205" i="33"/>
  <c r="C8206" i="33"/>
  <c r="C8207" i="33"/>
  <c r="C8208" i="33"/>
  <c r="C8209" i="33"/>
  <c r="C8210" i="33"/>
  <c r="C8211" i="33"/>
  <c r="C8212" i="33"/>
  <c r="C8213" i="33"/>
  <c r="C8214" i="33"/>
  <c r="C8215" i="33"/>
  <c r="C8216" i="33"/>
  <c r="C8217" i="33"/>
  <c r="C8218" i="33"/>
  <c r="C8219" i="33"/>
  <c r="C8220" i="33"/>
  <c r="C8221" i="33"/>
  <c r="C8222" i="33"/>
  <c r="C8223" i="33"/>
  <c r="C8224" i="33"/>
  <c r="C8225" i="33"/>
  <c r="C8226" i="33"/>
  <c r="C8227" i="33"/>
  <c r="C8228" i="33"/>
  <c r="C8229" i="33"/>
  <c r="C8230" i="33"/>
  <c r="C8231" i="33"/>
  <c r="C8232" i="33"/>
  <c r="C8233" i="33"/>
  <c r="C8234" i="33"/>
  <c r="C8235" i="33"/>
  <c r="C8236" i="33"/>
  <c r="C8237" i="33"/>
  <c r="C8238" i="33"/>
  <c r="C8239" i="33"/>
  <c r="C8240" i="33"/>
  <c r="C8241" i="33"/>
  <c r="C8242" i="33"/>
  <c r="C8243" i="33"/>
  <c r="C8244" i="33"/>
  <c r="C8245" i="33"/>
  <c r="C8246" i="33"/>
  <c r="C8247" i="33"/>
  <c r="C8248" i="33"/>
  <c r="C8249" i="33"/>
  <c r="C8250" i="33"/>
  <c r="C8251" i="33"/>
  <c r="C8252" i="33"/>
  <c r="C8253" i="33"/>
  <c r="C8254" i="33"/>
  <c r="C8255" i="33"/>
  <c r="C8256" i="33"/>
  <c r="C8257" i="33"/>
  <c r="C8258" i="33"/>
  <c r="C8259" i="33"/>
  <c r="C8260" i="33"/>
  <c r="C8261" i="33"/>
  <c r="C8262" i="33"/>
  <c r="C8263" i="33"/>
  <c r="C8264" i="33"/>
  <c r="C8265" i="33"/>
  <c r="C8266" i="33"/>
  <c r="C8267" i="33"/>
  <c r="C8268" i="33"/>
  <c r="C8269" i="33"/>
  <c r="C8270" i="33"/>
  <c r="C8271" i="33"/>
  <c r="C8272" i="33"/>
  <c r="C8273" i="33"/>
  <c r="C8274" i="33"/>
  <c r="C8275" i="33"/>
  <c r="C8276" i="33"/>
  <c r="C8277" i="33"/>
  <c r="C8278" i="33"/>
  <c r="C8279" i="33"/>
  <c r="C8280" i="33"/>
  <c r="C8281" i="33"/>
  <c r="C8282" i="33"/>
  <c r="C8283" i="33"/>
  <c r="C8284" i="33"/>
  <c r="C8285" i="33"/>
  <c r="C8286" i="33"/>
  <c r="C8287" i="33"/>
  <c r="C8288" i="33"/>
  <c r="C8289" i="33"/>
  <c r="C8290" i="33"/>
  <c r="C8291" i="33"/>
  <c r="C8292" i="33"/>
  <c r="C8293" i="33"/>
  <c r="C8294" i="33"/>
  <c r="C8295" i="33"/>
  <c r="C8296" i="33"/>
  <c r="C8297" i="33"/>
  <c r="C8298" i="33"/>
  <c r="C8299" i="33"/>
  <c r="C8300" i="33"/>
  <c r="C8301" i="33"/>
  <c r="C8302" i="33"/>
  <c r="C8303" i="33"/>
  <c r="C8304" i="33"/>
  <c r="C8305" i="33"/>
  <c r="C8306" i="33"/>
  <c r="C8307" i="33"/>
  <c r="C8308" i="33"/>
  <c r="C8309" i="33"/>
  <c r="C8310" i="33"/>
  <c r="C8311" i="33"/>
  <c r="C8312" i="33"/>
  <c r="C8313" i="33"/>
  <c r="C8314" i="33"/>
  <c r="C8315" i="33"/>
  <c r="C8316" i="33"/>
  <c r="C8317" i="33"/>
  <c r="C8318" i="33"/>
  <c r="C8319" i="33"/>
  <c r="C8320" i="33"/>
  <c r="C8321" i="33"/>
  <c r="C8322" i="33"/>
  <c r="C8323" i="33"/>
  <c r="C8324" i="33"/>
  <c r="C8325" i="33"/>
  <c r="C8326" i="33"/>
  <c r="C8327" i="33"/>
  <c r="C8328" i="33"/>
  <c r="C8329" i="33"/>
  <c r="C8330" i="33"/>
  <c r="C8331" i="33"/>
  <c r="C8332" i="33"/>
  <c r="C8333" i="33"/>
  <c r="C8334" i="33"/>
  <c r="C8335" i="33"/>
  <c r="C8336" i="33"/>
  <c r="C8337" i="33"/>
  <c r="C8338" i="33"/>
  <c r="C8339" i="33"/>
  <c r="C8340" i="33"/>
  <c r="C8341" i="33"/>
  <c r="C8342" i="33"/>
  <c r="C8343" i="33"/>
  <c r="C8344" i="33"/>
  <c r="C8345" i="33"/>
  <c r="C8346" i="33"/>
  <c r="C8347" i="33"/>
  <c r="C8348" i="33"/>
  <c r="C8349" i="33"/>
  <c r="C8350" i="33"/>
  <c r="C8351" i="33"/>
  <c r="C8352" i="33"/>
  <c r="C8353" i="33"/>
  <c r="C8354" i="33"/>
  <c r="C8355" i="33"/>
  <c r="C8356" i="33"/>
  <c r="C8357" i="33"/>
  <c r="C8358" i="33"/>
  <c r="C8359" i="33"/>
  <c r="C8360" i="33"/>
  <c r="C8361" i="33"/>
  <c r="C8362" i="33"/>
  <c r="C8363" i="33"/>
  <c r="C8364" i="33"/>
  <c r="C8365" i="33"/>
  <c r="C8366" i="33"/>
  <c r="C8367" i="33"/>
  <c r="C8368" i="33"/>
  <c r="C8369" i="33"/>
  <c r="C8370" i="33"/>
  <c r="C8371" i="33"/>
  <c r="C8372" i="33"/>
  <c r="C8373" i="33"/>
  <c r="C8374" i="33"/>
  <c r="C8375" i="33"/>
  <c r="C8376" i="33"/>
  <c r="C8377" i="33"/>
  <c r="C8378" i="33"/>
  <c r="C8379" i="33"/>
  <c r="C8380" i="33"/>
  <c r="C8381" i="33"/>
  <c r="C8382" i="33"/>
  <c r="C8383" i="33"/>
  <c r="C8384" i="33"/>
  <c r="C8385" i="33"/>
  <c r="C8386" i="33"/>
  <c r="C8387" i="33"/>
  <c r="C8388" i="33"/>
  <c r="C8389" i="33"/>
  <c r="C8390" i="33"/>
  <c r="C8391" i="33"/>
  <c r="C8392" i="33"/>
  <c r="C8393" i="33"/>
  <c r="C8394" i="33"/>
  <c r="C8395" i="33"/>
  <c r="C8396" i="33"/>
  <c r="C8397" i="33"/>
  <c r="C8398" i="33"/>
  <c r="C8399" i="33"/>
  <c r="C8400" i="33"/>
  <c r="C8401" i="33"/>
  <c r="C8402" i="33"/>
  <c r="C8403" i="33"/>
  <c r="C8404" i="33"/>
  <c r="C8405" i="33"/>
  <c r="C8406" i="33"/>
  <c r="C8407" i="33"/>
  <c r="C8408" i="33"/>
  <c r="C8409" i="33"/>
  <c r="C8410" i="33"/>
  <c r="C8411" i="33"/>
  <c r="C8412" i="33"/>
  <c r="C8413" i="33"/>
  <c r="C8414" i="33"/>
  <c r="C8415" i="33"/>
  <c r="C8416" i="33"/>
  <c r="C8417" i="33"/>
  <c r="C8418" i="33"/>
  <c r="C8419" i="33"/>
  <c r="C8420" i="33"/>
  <c r="C8421" i="33"/>
  <c r="C8422" i="33"/>
  <c r="C8423" i="33"/>
  <c r="C8424" i="33"/>
  <c r="C8425" i="33"/>
  <c r="C8426" i="33"/>
  <c r="C8427" i="33"/>
  <c r="C8428" i="33"/>
  <c r="C8429" i="33"/>
  <c r="C8430" i="33"/>
  <c r="C8431" i="33"/>
  <c r="C8432" i="33"/>
  <c r="C8433" i="33"/>
  <c r="C8434" i="33"/>
  <c r="C8435" i="33"/>
  <c r="C8436" i="33"/>
  <c r="C8437" i="33"/>
  <c r="C8438" i="33"/>
  <c r="C8439" i="33"/>
  <c r="C8440" i="33"/>
  <c r="C8441" i="33"/>
  <c r="C8442" i="33"/>
  <c r="C8443" i="33"/>
  <c r="C8444" i="33"/>
  <c r="C8445" i="33"/>
  <c r="C8446" i="33"/>
  <c r="C8447" i="33"/>
  <c r="C8448" i="33"/>
  <c r="C8449" i="33"/>
  <c r="C8450" i="33"/>
  <c r="C8451" i="33"/>
  <c r="C8452" i="33"/>
  <c r="C8453" i="33"/>
  <c r="C8454" i="33"/>
  <c r="C8455" i="33"/>
  <c r="C8456" i="33"/>
  <c r="C8457" i="33"/>
  <c r="C8458" i="33"/>
  <c r="C8459" i="33"/>
  <c r="C8460" i="33"/>
  <c r="C8461" i="33"/>
  <c r="C8462" i="33"/>
  <c r="C8463" i="33"/>
  <c r="C8464" i="33"/>
  <c r="C8465" i="33"/>
  <c r="C8466" i="33"/>
  <c r="C8467" i="33"/>
  <c r="C8468" i="33"/>
  <c r="C8469" i="33"/>
  <c r="C8470" i="33"/>
  <c r="C8471" i="33"/>
  <c r="C8472" i="33"/>
  <c r="C8473" i="33"/>
  <c r="C8474" i="33"/>
  <c r="C8475" i="33"/>
  <c r="C8476" i="33"/>
  <c r="C8477" i="33"/>
  <c r="C8478" i="33"/>
  <c r="C8479" i="33"/>
  <c r="C8480" i="33"/>
  <c r="C8481" i="33"/>
  <c r="C8482" i="33"/>
  <c r="C8483" i="33"/>
  <c r="C8484" i="33"/>
  <c r="C8485" i="33"/>
  <c r="C8486" i="33"/>
  <c r="C8487" i="33"/>
  <c r="C8488" i="33"/>
  <c r="C8489" i="33"/>
  <c r="C8490" i="33"/>
  <c r="C8491" i="33"/>
  <c r="C8492" i="33"/>
  <c r="C8493" i="33"/>
  <c r="C8494" i="33"/>
  <c r="C8495" i="33"/>
  <c r="C8496" i="33"/>
  <c r="C8497" i="33"/>
  <c r="C8498" i="33"/>
  <c r="C8499" i="33"/>
  <c r="C8500" i="33"/>
  <c r="C8501" i="33"/>
  <c r="C8502" i="33"/>
  <c r="C8503" i="33"/>
  <c r="C8504" i="33"/>
  <c r="C8505" i="33"/>
  <c r="C8506" i="33"/>
  <c r="C8507" i="33"/>
  <c r="C8508" i="33"/>
  <c r="C8509" i="33"/>
  <c r="C8510" i="33"/>
  <c r="C8511" i="33"/>
  <c r="C8512" i="33"/>
  <c r="C8513" i="33"/>
  <c r="C8514" i="33"/>
  <c r="C8515" i="33"/>
  <c r="C8516" i="33"/>
  <c r="C8517" i="33"/>
  <c r="C8518" i="33"/>
  <c r="C8519" i="33"/>
  <c r="C8520" i="33"/>
  <c r="C8521" i="33"/>
  <c r="C8522" i="33"/>
  <c r="C8523" i="33"/>
  <c r="C8524" i="33"/>
  <c r="C8525" i="33"/>
  <c r="C8526" i="33"/>
  <c r="C8527" i="33"/>
  <c r="C8528" i="33"/>
  <c r="C8529" i="33"/>
  <c r="C8530" i="33"/>
  <c r="C8531" i="33"/>
  <c r="C8532" i="33"/>
  <c r="C8533" i="33"/>
  <c r="C8534" i="33"/>
  <c r="C8535" i="33"/>
  <c r="C8536" i="33"/>
  <c r="C8537" i="33"/>
  <c r="C8538" i="33"/>
  <c r="C8539" i="33"/>
  <c r="C8540" i="33"/>
  <c r="C8541" i="33"/>
  <c r="C8542" i="33"/>
  <c r="C8543" i="33"/>
  <c r="C8544" i="33"/>
  <c r="C8545" i="33"/>
  <c r="C8546" i="33"/>
  <c r="C8547" i="33"/>
  <c r="C8548" i="33"/>
  <c r="C8549" i="33"/>
  <c r="C8550" i="33"/>
  <c r="C8551" i="33"/>
  <c r="C8552" i="33"/>
  <c r="C8553" i="33"/>
  <c r="C8554" i="33"/>
  <c r="C8555" i="33"/>
  <c r="C8556" i="33"/>
  <c r="C8557" i="33"/>
  <c r="C8558" i="33"/>
  <c r="C8559" i="33"/>
  <c r="C8560" i="33"/>
  <c r="C8561" i="33"/>
  <c r="C8562" i="33"/>
  <c r="C8563" i="33"/>
  <c r="C8564" i="33"/>
  <c r="C8565" i="33"/>
  <c r="C8566" i="33"/>
  <c r="C8567" i="33"/>
  <c r="C8568" i="33"/>
  <c r="C8569" i="33"/>
  <c r="C8570" i="33"/>
  <c r="C8571" i="33"/>
  <c r="C8572" i="33"/>
  <c r="C8573" i="33"/>
  <c r="C8574" i="33"/>
  <c r="C8575" i="33"/>
  <c r="C8576" i="33"/>
  <c r="C8577" i="33"/>
  <c r="C8578" i="33"/>
  <c r="C8579" i="33"/>
  <c r="C8580" i="33"/>
  <c r="C8581" i="33"/>
  <c r="C8582" i="33"/>
  <c r="C8583" i="33"/>
  <c r="C8584" i="33"/>
  <c r="C8585" i="33"/>
  <c r="C8586" i="33"/>
  <c r="C8587" i="33"/>
  <c r="C8588" i="33"/>
  <c r="C8589" i="33"/>
  <c r="C8590" i="33"/>
  <c r="C8591" i="33"/>
  <c r="C8592" i="33"/>
  <c r="C8593" i="33"/>
  <c r="C8594" i="33"/>
  <c r="C8595" i="33"/>
  <c r="C8596" i="33"/>
  <c r="C8597" i="33"/>
  <c r="C8598" i="33"/>
  <c r="C8599" i="33"/>
  <c r="C8600" i="33"/>
  <c r="C8601" i="33"/>
  <c r="C8602" i="33"/>
  <c r="C8603" i="33"/>
  <c r="C8604" i="33"/>
  <c r="C8605" i="33"/>
  <c r="C8606" i="33"/>
  <c r="C8607" i="33"/>
  <c r="C8608" i="33"/>
  <c r="C8609" i="33"/>
  <c r="C8610" i="33"/>
  <c r="C8611" i="33"/>
  <c r="C8612" i="33"/>
  <c r="C8613" i="33"/>
  <c r="C8614" i="33"/>
  <c r="C8615" i="33"/>
  <c r="C8616" i="33"/>
  <c r="C8617" i="33"/>
  <c r="C8618" i="33"/>
  <c r="C8619" i="33"/>
  <c r="C8620" i="33"/>
  <c r="C8621" i="33"/>
  <c r="C8622" i="33"/>
  <c r="C8623" i="33"/>
  <c r="C8624" i="33"/>
  <c r="C8625" i="33"/>
  <c r="C8626" i="33"/>
  <c r="C8627" i="33"/>
  <c r="C8628" i="33"/>
  <c r="C8629" i="33"/>
  <c r="C8630" i="33"/>
  <c r="C8631" i="33"/>
  <c r="C8632" i="33"/>
  <c r="C8633" i="33"/>
  <c r="C8634" i="33"/>
  <c r="C8635" i="33"/>
  <c r="C8636" i="33"/>
  <c r="C8637" i="33"/>
  <c r="C8638" i="33"/>
  <c r="C8639" i="33"/>
  <c r="C8640" i="33"/>
  <c r="C8641" i="33"/>
  <c r="C8642" i="33"/>
  <c r="C8643" i="33"/>
  <c r="C8644" i="33"/>
  <c r="C8645" i="33"/>
  <c r="C8646" i="33"/>
  <c r="C8647" i="33"/>
  <c r="C8648" i="33"/>
  <c r="C8649" i="33"/>
  <c r="C8650" i="33"/>
  <c r="C8651" i="33"/>
  <c r="C8652" i="33"/>
  <c r="C8653" i="33"/>
  <c r="C8654" i="33"/>
  <c r="C8655" i="33"/>
  <c r="C8656" i="33"/>
  <c r="C8657" i="33"/>
  <c r="C8658" i="33"/>
  <c r="C8659" i="33"/>
  <c r="C8660" i="33"/>
  <c r="C8661" i="33"/>
  <c r="C8662" i="33"/>
  <c r="C8663" i="33"/>
  <c r="C8664" i="33"/>
  <c r="C8665" i="33"/>
  <c r="C8666" i="33"/>
  <c r="C8667" i="33"/>
  <c r="C8668" i="33"/>
  <c r="C8669" i="33"/>
  <c r="C8670" i="33"/>
  <c r="C8671" i="33"/>
  <c r="C8672" i="33"/>
  <c r="C8673" i="33"/>
  <c r="C8674" i="33"/>
  <c r="C8675" i="33"/>
  <c r="C8676" i="33"/>
  <c r="C8677" i="33"/>
  <c r="C8678" i="33"/>
  <c r="C8679" i="33"/>
  <c r="C8680" i="33"/>
  <c r="C8681" i="33"/>
  <c r="C8682" i="33"/>
  <c r="C8683" i="33"/>
  <c r="C8684" i="33"/>
  <c r="C8685" i="33"/>
  <c r="C8686" i="33"/>
  <c r="C8687" i="33"/>
  <c r="C8688" i="33"/>
  <c r="C8689" i="33"/>
  <c r="C8690" i="33"/>
  <c r="C8691" i="33"/>
  <c r="C8692" i="33"/>
  <c r="C8693" i="33"/>
  <c r="C8694" i="33"/>
  <c r="C8695" i="33"/>
  <c r="C8696" i="33"/>
  <c r="C8697" i="33"/>
  <c r="C8698" i="33"/>
  <c r="C8699" i="33"/>
  <c r="C8700" i="33"/>
  <c r="C8701" i="33"/>
  <c r="C8702" i="33"/>
  <c r="C8703" i="33"/>
  <c r="C8704" i="33"/>
  <c r="C8705" i="33"/>
  <c r="C8706" i="33"/>
  <c r="C8707" i="33"/>
  <c r="C8708" i="33"/>
  <c r="C8709" i="33"/>
  <c r="C8710" i="33"/>
  <c r="C8711" i="33"/>
  <c r="C8712" i="33"/>
  <c r="C8713" i="33"/>
  <c r="C8714" i="33"/>
  <c r="C8715" i="33"/>
  <c r="C8716" i="33"/>
  <c r="C8717" i="33"/>
  <c r="C8718" i="33"/>
  <c r="C8719" i="33"/>
  <c r="C8720" i="33"/>
  <c r="C8721" i="33"/>
  <c r="C8722" i="33"/>
  <c r="C8723" i="33"/>
  <c r="C8724" i="33"/>
  <c r="C8725" i="33"/>
  <c r="C8726" i="33"/>
  <c r="C8727" i="33"/>
  <c r="C8728" i="33"/>
  <c r="C8729" i="33"/>
  <c r="C8730" i="33"/>
  <c r="C8731" i="33"/>
  <c r="C8732" i="33"/>
  <c r="C8733" i="33"/>
  <c r="C8734" i="33"/>
  <c r="C8735" i="33"/>
  <c r="C8736" i="33"/>
  <c r="C8737" i="33"/>
  <c r="C8738" i="33"/>
  <c r="C8739" i="33"/>
  <c r="C8740" i="33"/>
  <c r="C8741" i="33"/>
  <c r="C8742" i="33"/>
  <c r="C8743" i="33"/>
  <c r="C8744" i="33"/>
  <c r="C8745" i="33"/>
  <c r="C8746" i="33"/>
  <c r="C8747" i="33"/>
  <c r="C8748" i="33"/>
  <c r="C8749" i="33"/>
  <c r="C8750" i="33"/>
  <c r="C8751" i="33"/>
  <c r="C8752" i="33"/>
  <c r="C8753" i="33"/>
  <c r="C8754" i="33"/>
  <c r="C8755" i="33"/>
  <c r="C8756" i="33"/>
  <c r="C8757" i="33"/>
  <c r="C8758" i="33"/>
  <c r="C8759" i="33"/>
  <c r="C8760" i="33"/>
  <c r="C8761" i="33"/>
  <c r="C8762" i="33"/>
  <c r="C8763" i="33"/>
  <c r="C8764" i="33"/>
  <c r="C8765" i="33"/>
  <c r="C8766" i="33"/>
  <c r="C8767" i="33"/>
  <c r="C8768" i="33"/>
  <c r="C8769" i="33"/>
  <c r="C8770" i="33"/>
  <c r="C8771" i="33"/>
  <c r="C8772" i="33"/>
  <c r="C8773" i="33"/>
  <c r="C8774" i="33"/>
  <c r="C8775" i="33"/>
  <c r="C8776" i="33"/>
  <c r="C8777" i="33"/>
  <c r="C8778" i="33"/>
  <c r="C8779" i="33"/>
  <c r="C8780" i="33"/>
  <c r="C8781" i="33"/>
  <c r="C8782" i="33"/>
  <c r="C8783" i="33"/>
  <c r="C8784" i="33"/>
  <c r="C8785" i="33"/>
  <c r="C8786" i="33"/>
  <c r="C8787" i="33"/>
  <c r="C8788" i="33"/>
  <c r="C8789" i="33"/>
  <c r="C8790" i="33"/>
  <c r="C8791" i="33"/>
  <c r="C8792" i="33"/>
  <c r="C8793" i="33"/>
  <c r="C8794" i="33"/>
  <c r="C8795" i="33"/>
  <c r="C8796" i="33"/>
  <c r="C8797" i="33"/>
  <c r="C8798" i="33"/>
  <c r="C8799" i="33"/>
  <c r="C8800" i="33"/>
  <c r="C8801" i="33"/>
  <c r="C8802" i="33"/>
  <c r="C8803" i="33"/>
  <c r="C8804" i="33"/>
  <c r="C8805" i="33"/>
  <c r="C8806" i="33"/>
  <c r="C8807" i="33"/>
  <c r="C8808" i="33"/>
  <c r="C8809" i="33"/>
  <c r="C8810" i="33"/>
  <c r="C8811" i="33"/>
  <c r="C8812" i="33"/>
  <c r="C8813" i="33"/>
  <c r="C8814" i="33"/>
  <c r="C8815" i="33"/>
  <c r="C8816" i="33"/>
  <c r="C8817" i="33"/>
  <c r="C8818" i="33"/>
  <c r="C8819" i="33"/>
  <c r="C8820" i="33"/>
  <c r="C8821" i="33"/>
  <c r="C8822" i="33"/>
  <c r="C8823" i="33"/>
  <c r="C8824" i="33"/>
  <c r="C8825" i="33"/>
  <c r="C8826" i="33"/>
  <c r="C8827" i="33"/>
  <c r="C8828" i="33"/>
  <c r="C8829" i="33"/>
  <c r="C8830" i="33"/>
  <c r="C8831" i="33"/>
  <c r="C8832" i="33"/>
  <c r="C8833" i="33"/>
  <c r="C8834" i="33"/>
  <c r="C8835" i="33"/>
  <c r="C8836" i="33"/>
  <c r="C8837" i="33"/>
  <c r="C8838" i="33"/>
  <c r="C8839" i="33"/>
  <c r="C8840" i="33"/>
  <c r="C8841" i="33"/>
  <c r="C8842" i="33"/>
  <c r="C8843" i="33"/>
  <c r="C8844" i="33"/>
  <c r="C8845" i="33"/>
  <c r="C8846" i="33"/>
  <c r="C8847" i="33"/>
  <c r="C8848" i="33"/>
  <c r="C8849" i="33"/>
  <c r="C8850" i="33"/>
  <c r="C8851" i="33"/>
  <c r="C8852" i="33"/>
  <c r="C8853" i="33"/>
  <c r="C8854" i="33"/>
  <c r="C8855" i="33"/>
  <c r="C8856" i="33"/>
  <c r="C8857" i="33"/>
  <c r="C8858" i="33"/>
  <c r="C8859" i="33"/>
  <c r="C8860" i="33"/>
  <c r="C8861" i="33"/>
  <c r="C8862" i="33"/>
  <c r="C8863" i="33"/>
  <c r="C8864" i="33"/>
  <c r="C8865" i="33"/>
  <c r="C8866" i="33"/>
  <c r="C8867" i="33"/>
  <c r="C8868" i="33"/>
  <c r="C8869" i="33"/>
  <c r="C8870" i="33"/>
  <c r="C8871" i="33"/>
  <c r="C8872" i="33"/>
  <c r="C8873" i="33"/>
  <c r="C8874" i="33"/>
  <c r="C8875" i="33"/>
  <c r="C8876" i="33"/>
  <c r="C8877" i="33"/>
  <c r="C8878" i="33"/>
  <c r="C8879" i="33"/>
  <c r="C8880" i="33"/>
  <c r="C8881" i="33"/>
  <c r="C8882" i="33"/>
  <c r="C8883" i="33"/>
  <c r="C8884" i="33"/>
  <c r="C8885" i="33"/>
  <c r="C8886" i="33"/>
  <c r="C8887" i="33"/>
  <c r="C8888" i="33"/>
  <c r="C8889" i="33"/>
  <c r="C8890" i="33"/>
  <c r="C8891" i="33"/>
  <c r="C8892" i="33"/>
  <c r="C8893" i="33"/>
  <c r="C8894" i="33"/>
  <c r="C8895" i="33"/>
  <c r="C8896" i="33"/>
  <c r="C8897" i="33"/>
  <c r="C8898" i="33"/>
  <c r="C8899" i="33"/>
  <c r="C8900" i="33"/>
  <c r="C8901" i="33"/>
  <c r="C8902" i="33"/>
  <c r="C8903" i="33"/>
  <c r="C8904" i="33"/>
  <c r="C8905" i="33"/>
  <c r="C8906" i="33"/>
  <c r="C8907" i="33"/>
  <c r="C8908" i="33"/>
  <c r="C8909" i="33"/>
  <c r="C8910" i="33"/>
  <c r="C8911" i="33"/>
  <c r="C8912" i="33"/>
  <c r="C8913" i="33"/>
  <c r="C8914" i="33"/>
  <c r="C8915" i="33"/>
  <c r="C8916" i="33"/>
  <c r="C8917" i="33"/>
  <c r="C8918" i="33"/>
  <c r="C8919" i="33"/>
  <c r="C8920" i="33"/>
  <c r="C8921" i="33"/>
  <c r="C8922" i="33"/>
  <c r="C8923" i="33"/>
  <c r="C8924" i="33"/>
  <c r="C8925" i="33"/>
  <c r="C8926" i="33"/>
  <c r="C8927" i="33"/>
  <c r="C8928" i="33"/>
  <c r="C8929" i="33"/>
  <c r="C8930" i="33"/>
  <c r="C8931" i="33"/>
  <c r="C8932" i="33"/>
  <c r="C8933" i="33"/>
  <c r="C8934" i="33"/>
  <c r="C8935" i="33"/>
  <c r="C8936" i="33"/>
  <c r="C8937" i="33"/>
  <c r="C8938" i="33"/>
  <c r="C8939" i="33"/>
  <c r="C8940" i="33"/>
  <c r="C8941" i="33"/>
  <c r="C8942" i="33"/>
  <c r="C8943" i="33"/>
  <c r="C8944" i="33"/>
  <c r="C8945" i="33"/>
  <c r="C8946" i="33"/>
  <c r="C8947" i="33"/>
  <c r="C8948" i="33"/>
  <c r="C8949" i="33"/>
  <c r="C8950" i="33"/>
  <c r="C8951" i="33"/>
  <c r="C8952" i="33"/>
  <c r="C8953" i="33"/>
  <c r="C8954" i="33"/>
  <c r="C8955" i="33"/>
  <c r="C8956" i="33"/>
  <c r="C8957" i="33"/>
  <c r="C8958" i="33"/>
  <c r="C8959" i="33"/>
  <c r="C8960" i="33"/>
  <c r="C8961" i="33"/>
  <c r="C8962" i="33"/>
  <c r="C8963" i="33"/>
  <c r="C8964" i="33"/>
  <c r="C8965" i="33"/>
  <c r="C8966" i="33"/>
  <c r="C8967" i="33"/>
  <c r="C8968" i="33"/>
  <c r="C8969" i="33"/>
  <c r="C8970" i="33"/>
  <c r="C8971" i="33"/>
  <c r="C8972" i="33"/>
  <c r="C8973" i="33"/>
  <c r="C8974" i="33"/>
  <c r="C8975" i="33"/>
  <c r="C8976" i="33"/>
  <c r="C8977" i="33"/>
  <c r="C8978" i="33"/>
  <c r="C8979" i="33"/>
  <c r="C8980" i="33"/>
  <c r="C8981" i="33"/>
  <c r="C8982" i="33"/>
  <c r="C8983" i="33"/>
  <c r="C8984" i="33"/>
  <c r="C8985" i="33"/>
  <c r="C8986" i="33"/>
  <c r="C8987" i="33"/>
  <c r="C8988" i="33"/>
  <c r="C8989" i="33"/>
  <c r="C8990" i="33"/>
  <c r="C8991" i="33"/>
  <c r="C8992" i="33"/>
  <c r="C8993" i="33"/>
  <c r="C8994" i="33"/>
  <c r="C8995" i="33"/>
  <c r="C8996" i="33"/>
  <c r="C8997" i="33"/>
  <c r="C8998" i="33"/>
  <c r="C8999" i="33"/>
  <c r="C9000" i="33"/>
  <c r="C9001" i="33"/>
  <c r="C9002" i="33"/>
  <c r="C9003" i="33"/>
  <c r="C9004" i="33"/>
  <c r="C9005" i="33"/>
  <c r="C9006" i="33"/>
  <c r="C9007" i="33"/>
  <c r="C9008" i="33"/>
  <c r="C9009" i="33"/>
  <c r="C9010" i="33"/>
  <c r="C9011" i="33"/>
  <c r="C9012" i="33"/>
  <c r="C9013" i="33"/>
  <c r="C9014" i="33"/>
  <c r="C9015" i="33"/>
  <c r="C9016" i="33"/>
  <c r="C9017" i="33"/>
  <c r="C9018" i="33"/>
  <c r="C9019" i="33"/>
  <c r="C9020" i="33"/>
  <c r="C9021" i="33"/>
  <c r="C9022" i="33"/>
  <c r="C9023" i="33"/>
  <c r="C9024" i="33"/>
  <c r="C9025" i="33"/>
  <c r="C9026" i="33"/>
  <c r="C9027" i="33"/>
  <c r="C9028" i="33"/>
  <c r="C9029" i="33"/>
  <c r="C9030" i="33"/>
  <c r="C9031" i="33"/>
  <c r="C9032" i="33"/>
  <c r="C9033" i="33"/>
  <c r="C9034" i="33"/>
  <c r="C9035" i="33"/>
  <c r="C9036" i="33"/>
  <c r="C9037" i="33"/>
  <c r="C9038" i="33"/>
  <c r="C9039" i="33"/>
  <c r="C9040" i="33"/>
  <c r="C9041" i="33"/>
  <c r="C9042" i="33"/>
  <c r="C9043" i="33"/>
  <c r="C9044" i="33"/>
  <c r="C9045" i="33"/>
  <c r="C9046" i="33"/>
  <c r="C9047" i="33"/>
  <c r="C9048" i="33"/>
  <c r="C9049" i="33"/>
  <c r="C9050" i="33"/>
  <c r="C9051" i="33"/>
  <c r="C9052" i="33"/>
  <c r="C9053" i="33"/>
  <c r="C9054" i="33"/>
  <c r="C9055" i="33"/>
  <c r="C9056" i="33"/>
  <c r="C9057" i="33"/>
  <c r="C9058" i="33"/>
  <c r="C9059" i="33"/>
  <c r="C9060" i="33"/>
  <c r="C9061" i="33"/>
  <c r="C9062" i="33"/>
  <c r="C9063" i="33"/>
  <c r="C9064" i="33"/>
  <c r="C9065" i="33"/>
  <c r="C9066" i="33"/>
  <c r="C9067" i="33"/>
  <c r="C9068" i="33"/>
  <c r="C9069" i="33"/>
  <c r="C9070" i="33"/>
  <c r="C9071" i="33"/>
  <c r="C9072" i="33"/>
  <c r="C9073" i="33"/>
  <c r="C9074" i="33"/>
  <c r="C9075" i="33"/>
  <c r="C9076" i="33"/>
  <c r="C9077" i="33"/>
  <c r="C9078" i="33"/>
  <c r="C9079" i="33"/>
  <c r="C9080" i="33"/>
  <c r="C9081" i="33"/>
  <c r="C9082" i="33"/>
  <c r="C9083" i="33"/>
  <c r="C9084" i="33"/>
  <c r="C9085" i="33"/>
  <c r="C9086" i="33"/>
  <c r="C9087" i="33"/>
  <c r="C9088" i="33"/>
  <c r="C9089" i="33"/>
  <c r="C9090" i="33"/>
  <c r="C9091" i="33"/>
  <c r="C9092" i="33"/>
  <c r="C9093" i="33"/>
  <c r="C9094" i="33"/>
  <c r="C9095" i="33"/>
  <c r="C9096" i="33"/>
  <c r="C9097" i="33"/>
  <c r="C9098" i="33"/>
  <c r="C9099" i="33"/>
  <c r="C9100" i="33"/>
  <c r="C9101" i="33"/>
  <c r="C9102" i="33"/>
  <c r="C9103" i="33"/>
  <c r="C9104" i="33"/>
  <c r="C9105" i="33"/>
  <c r="C9106" i="33"/>
  <c r="C9107" i="33"/>
  <c r="C9108" i="33"/>
  <c r="C9109" i="33"/>
  <c r="C9110" i="33"/>
  <c r="C9111" i="33"/>
  <c r="C9112" i="33"/>
  <c r="C9113" i="33"/>
  <c r="C9114" i="33"/>
  <c r="C9115" i="33"/>
  <c r="C9116" i="33"/>
  <c r="C9117" i="33"/>
  <c r="C9118" i="33"/>
  <c r="C9119" i="33"/>
  <c r="C9120" i="33"/>
  <c r="C9121" i="33"/>
  <c r="C9122" i="33"/>
  <c r="C9123" i="33"/>
  <c r="C9124" i="33"/>
  <c r="C9125" i="33"/>
  <c r="C9126" i="33"/>
  <c r="C9127" i="33"/>
  <c r="C9128" i="33"/>
  <c r="C9129" i="33"/>
  <c r="C9130" i="33"/>
  <c r="C9131" i="33"/>
  <c r="C9132" i="33"/>
  <c r="C9133" i="33"/>
  <c r="C9134" i="33"/>
  <c r="C9135" i="33"/>
  <c r="C9136" i="33"/>
  <c r="C9137" i="33"/>
  <c r="C9138" i="33"/>
  <c r="C9139" i="33"/>
  <c r="C9140" i="33"/>
  <c r="C9141" i="33"/>
  <c r="C9142" i="33"/>
  <c r="C9143" i="33"/>
  <c r="C9144" i="33"/>
  <c r="C9145" i="33"/>
  <c r="C9146" i="33"/>
  <c r="C9147" i="33"/>
  <c r="C9148" i="33"/>
  <c r="C9149" i="33"/>
  <c r="C9150" i="33"/>
  <c r="C9151" i="33"/>
  <c r="C9152" i="33"/>
  <c r="C9153" i="33"/>
  <c r="C9154" i="33"/>
  <c r="C9155" i="33"/>
  <c r="C9156" i="33"/>
  <c r="C9157" i="33"/>
  <c r="C9158" i="33"/>
  <c r="C9159" i="33"/>
  <c r="C9160" i="33"/>
  <c r="C9161" i="33"/>
  <c r="C9162" i="33"/>
  <c r="C9163" i="33"/>
  <c r="C9164" i="33"/>
  <c r="C9165" i="33"/>
  <c r="C9166" i="33"/>
  <c r="C9167" i="33"/>
  <c r="C9168" i="33"/>
  <c r="C9169" i="33"/>
  <c r="C9170" i="33"/>
  <c r="C9171" i="33"/>
  <c r="C9172" i="33"/>
  <c r="C9173" i="33"/>
  <c r="C9174" i="33"/>
  <c r="C9175" i="33"/>
  <c r="C9176" i="33"/>
  <c r="C9177" i="33"/>
  <c r="C9178" i="33"/>
  <c r="C9179" i="33"/>
  <c r="C9180" i="33"/>
  <c r="C9181" i="33"/>
  <c r="C9182" i="33"/>
  <c r="C9183" i="33"/>
  <c r="C9184" i="33"/>
  <c r="C9185" i="33"/>
  <c r="C9186" i="33"/>
  <c r="C9187" i="33"/>
  <c r="C9188" i="33"/>
  <c r="C9189" i="33"/>
  <c r="C9190" i="33"/>
  <c r="C9191" i="33"/>
  <c r="C9192" i="33"/>
  <c r="C9193" i="33"/>
  <c r="C9194" i="33"/>
  <c r="C9195" i="33"/>
  <c r="C9196" i="33"/>
  <c r="C9197" i="33"/>
  <c r="C9198" i="33"/>
  <c r="C9199" i="33"/>
  <c r="C9200" i="33"/>
  <c r="C9201" i="33"/>
  <c r="C9202" i="33"/>
  <c r="C9203" i="33"/>
  <c r="C9204" i="33"/>
  <c r="C9205" i="33"/>
  <c r="C9206" i="33"/>
  <c r="C9207" i="33"/>
  <c r="C9208" i="33"/>
  <c r="C9209" i="33"/>
  <c r="C9210" i="33"/>
  <c r="C9211" i="33"/>
  <c r="C9212" i="33"/>
  <c r="C9213" i="33"/>
  <c r="C9214" i="33"/>
  <c r="C9215" i="33"/>
  <c r="C9216" i="33"/>
  <c r="C9217" i="33"/>
  <c r="C9218" i="33"/>
  <c r="C9219" i="33"/>
  <c r="C9220" i="33"/>
  <c r="C9221" i="33"/>
  <c r="C9222" i="33"/>
  <c r="C9223" i="33"/>
  <c r="C9224" i="33"/>
  <c r="C9225" i="33"/>
  <c r="C9226" i="33"/>
  <c r="C9227" i="33"/>
  <c r="C9228" i="33"/>
  <c r="C9229" i="33"/>
  <c r="C9230" i="33"/>
  <c r="C9231" i="33"/>
  <c r="C9232" i="33"/>
  <c r="C9233" i="33"/>
  <c r="C9234" i="33"/>
  <c r="C9235" i="33"/>
  <c r="C9236" i="33"/>
  <c r="C9237" i="33"/>
  <c r="C9238" i="33"/>
  <c r="C9239" i="33"/>
  <c r="C9240" i="33"/>
  <c r="C9241" i="33"/>
  <c r="C9242" i="33"/>
  <c r="C9243" i="33"/>
  <c r="C9244" i="33"/>
  <c r="C9245" i="33"/>
  <c r="C9246" i="33"/>
  <c r="C9247" i="33"/>
  <c r="C9248" i="33"/>
  <c r="C9249" i="33"/>
  <c r="C9250" i="33"/>
  <c r="C9251" i="33"/>
  <c r="C9252" i="33"/>
  <c r="C9253" i="33"/>
  <c r="C9254" i="33"/>
  <c r="C9255" i="33"/>
  <c r="C9256" i="33"/>
  <c r="C9257" i="33"/>
  <c r="C9258" i="33"/>
  <c r="C9259" i="33"/>
  <c r="C9260" i="33"/>
  <c r="C9261" i="33"/>
  <c r="C9262" i="33"/>
  <c r="C9263" i="33"/>
  <c r="C9264" i="33"/>
  <c r="C9265" i="33"/>
  <c r="C9266" i="33"/>
  <c r="C9267" i="33"/>
  <c r="C9268" i="33"/>
  <c r="C9269" i="33"/>
  <c r="C9270" i="33"/>
  <c r="C9271" i="33"/>
  <c r="C9272" i="33"/>
  <c r="C9273" i="33"/>
  <c r="C9274" i="33"/>
  <c r="C9275" i="33"/>
  <c r="C9276" i="33"/>
  <c r="C9277" i="33"/>
  <c r="C9278" i="33"/>
  <c r="C9279" i="33"/>
  <c r="C9280" i="33"/>
  <c r="C9281" i="33"/>
  <c r="C9282" i="33"/>
  <c r="C9283" i="33"/>
  <c r="C9284" i="33"/>
  <c r="C9285" i="33"/>
  <c r="C9286" i="33"/>
  <c r="C9287" i="33"/>
  <c r="C9288" i="33"/>
  <c r="C9289" i="33"/>
  <c r="C9290" i="33"/>
  <c r="C9291" i="33"/>
  <c r="C9292" i="33"/>
  <c r="C9293" i="33"/>
  <c r="C9294" i="33"/>
  <c r="C9295" i="33"/>
  <c r="C9296" i="33"/>
  <c r="C9297" i="33"/>
  <c r="C9298" i="33"/>
  <c r="C9299" i="33"/>
  <c r="C9300" i="33"/>
  <c r="C9301" i="33"/>
  <c r="C9302" i="33"/>
  <c r="C9303" i="33"/>
  <c r="C9304" i="33"/>
  <c r="C9305" i="33"/>
  <c r="C9306" i="33"/>
  <c r="C9307" i="33"/>
  <c r="C9308" i="33"/>
  <c r="C9309" i="33"/>
  <c r="C9310" i="33"/>
  <c r="C9311" i="33"/>
  <c r="C9312" i="33"/>
  <c r="C9313" i="33"/>
  <c r="C9314" i="33"/>
  <c r="C9315" i="33"/>
  <c r="C9316" i="33"/>
  <c r="C9317" i="33"/>
  <c r="C9318" i="33"/>
  <c r="C9319" i="33"/>
  <c r="C9320" i="33"/>
  <c r="C9321" i="33"/>
  <c r="C9322" i="33"/>
  <c r="C9323" i="33"/>
  <c r="C9324" i="33"/>
  <c r="C9325" i="33"/>
  <c r="C9326" i="33"/>
  <c r="C9327" i="33"/>
  <c r="C9328" i="33"/>
  <c r="C9329" i="33"/>
  <c r="C9330" i="33"/>
  <c r="C9331" i="33"/>
  <c r="C9332" i="33"/>
  <c r="C9333" i="33"/>
  <c r="C9334" i="33"/>
  <c r="C9335" i="33"/>
  <c r="C9336" i="33"/>
  <c r="C9337" i="33"/>
  <c r="C9338" i="33"/>
  <c r="C9339" i="33"/>
  <c r="C9340" i="33"/>
  <c r="C9341" i="33"/>
  <c r="C9342" i="33"/>
  <c r="C9343" i="33"/>
  <c r="C9344" i="33"/>
  <c r="C9345" i="33"/>
  <c r="C9346" i="33"/>
  <c r="C9347" i="33"/>
  <c r="C9348" i="33"/>
  <c r="C9349" i="33"/>
  <c r="C9350" i="33"/>
  <c r="C9351" i="33"/>
  <c r="C9352" i="33"/>
  <c r="C9353" i="33"/>
  <c r="C9354" i="33"/>
  <c r="C9355" i="33"/>
  <c r="C9356" i="33"/>
  <c r="C9357" i="33"/>
  <c r="C9358" i="33"/>
  <c r="C9359" i="33"/>
  <c r="C9360" i="33"/>
  <c r="C9361" i="33"/>
  <c r="C9362" i="33"/>
  <c r="C9363" i="33"/>
  <c r="C9364" i="33"/>
  <c r="C9365" i="33"/>
  <c r="C9366" i="33"/>
  <c r="C9367" i="33"/>
  <c r="C9368" i="33"/>
  <c r="C9369" i="33"/>
  <c r="C9370" i="33"/>
  <c r="C9371" i="33"/>
  <c r="C9372" i="33"/>
  <c r="C9373" i="33"/>
  <c r="C9374" i="33"/>
  <c r="C9375" i="33"/>
  <c r="C9376" i="33"/>
  <c r="C9377" i="33"/>
  <c r="C9378" i="33"/>
  <c r="C9379" i="33"/>
  <c r="C9380" i="33"/>
  <c r="C9381" i="33"/>
  <c r="C9382" i="33"/>
  <c r="C9383" i="33"/>
  <c r="C9384" i="33"/>
  <c r="C9385" i="33"/>
  <c r="C9386" i="33"/>
  <c r="C9387" i="33"/>
  <c r="C9388" i="33"/>
  <c r="C9389" i="33"/>
  <c r="C9390" i="33"/>
  <c r="C9391" i="33"/>
  <c r="C9392" i="33"/>
  <c r="C9393" i="33"/>
  <c r="C9394" i="33"/>
  <c r="C9395" i="33"/>
  <c r="C9396" i="33"/>
  <c r="C9397" i="33"/>
  <c r="C9398" i="33"/>
  <c r="C9399" i="33"/>
  <c r="C9400" i="33"/>
  <c r="C9401" i="33"/>
  <c r="C9402" i="33"/>
  <c r="C9403" i="33"/>
  <c r="C9404" i="33"/>
  <c r="C9405" i="33"/>
  <c r="C9406" i="33"/>
  <c r="C9407" i="33"/>
  <c r="C9408" i="33"/>
  <c r="C9409" i="33"/>
  <c r="C9410" i="33"/>
  <c r="C9411" i="33"/>
  <c r="C9412" i="33"/>
  <c r="C9413" i="33"/>
  <c r="C9414" i="33"/>
  <c r="C9415" i="33"/>
  <c r="C9416" i="33"/>
  <c r="C9417" i="33"/>
  <c r="C9418" i="33"/>
  <c r="C9419" i="33"/>
  <c r="C9420" i="33"/>
  <c r="C9421" i="33"/>
  <c r="C9422" i="33"/>
  <c r="C9423" i="33"/>
  <c r="C9424" i="33"/>
  <c r="C9425" i="33"/>
  <c r="C9426" i="33"/>
  <c r="C9427" i="33"/>
  <c r="C9428" i="33"/>
  <c r="C9429" i="33"/>
  <c r="C9430" i="33"/>
  <c r="C9431" i="33"/>
  <c r="C9432" i="33"/>
  <c r="C9433" i="33"/>
  <c r="C9434" i="33"/>
  <c r="C9435" i="33"/>
  <c r="C9436" i="33"/>
  <c r="C9437" i="33"/>
  <c r="C9438" i="33"/>
  <c r="C9439" i="33"/>
  <c r="C9440" i="33"/>
  <c r="C9441" i="33"/>
  <c r="C9442" i="33"/>
  <c r="C9443" i="33"/>
  <c r="C9444" i="33"/>
  <c r="C9445" i="33"/>
  <c r="C9446" i="33"/>
  <c r="C9447" i="33"/>
  <c r="C9448" i="33"/>
  <c r="C9449" i="33"/>
  <c r="C9450" i="33"/>
  <c r="C9451" i="33"/>
  <c r="C9452" i="33"/>
  <c r="C9453" i="33"/>
  <c r="C9454" i="33"/>
  <c r="C9455" i="33"/>
  <c r="C9456" i="33"/>
  <c r="C9457" i="33"/>
  <c r="C9458" i="33"/>
  <c r="C9459" i="33"/>
  <c r="C9460" i="33"/>
  <c r="C9461" i="33"/>
  <c r="C9462" i="33"/>
  <c r="C9463" i="33"/>
  <c r="C9464" i="33"/>
  <c r="C9465" i="33"/>
  <c r="C9466" i="33"/>
  <c r="C9467" i="33"/>
  <c r="C9468" i="33"/>
  <c r="C9469" i="33"/>
  <c r="C9470" i="33"/>
  <c r="C9471" i="33"/>
  <c r="C9472" i="33"/>
  <c r="C9473" i="33"/>
  <c r="C9474" i="33"/>
  <c r="C9475" i="33"/>
  <c r="C9476" i="33"/>
  <c r="C9477" i="33"/>
  <c r="C9478" i="33"/>
  <c r="C9479" i="33"/>
  <c r="C9480" i="33"/>
  <c r="C9481" i="33"/>
  <c r="C9482" i="33"/>
  <c r="C9483" i="33"/>
  <c r="C9484" i="33"/>
  <c r="C9485" i="33"/>
  <c r="C9486" i="33"/>
  <c r="C9487" i="33"/>
  <c r="C9488" i="33"/>
  <c r="C9489" i="33"/>
  <c r="C9490" i="33"/>
  <c r="C9491" i="33"/>
  <c r="C9492" i="33"/>
  <c r="C9493" i="33"/>
  <c r="C9494" i="33"/>
  <c r="C9495" i="33"/>
  <c r="C9496" i="33"/>
  <c r="C9497" i="33"/>
  <c r="C9498" i="33"/>
  <c r="C9499" i="33"/>
  <c r="C9500" i="33"/>
  <c r="C9501" i="33"/>
  <c r="C9502" i="33"/>
  <c r="C9503" i="33"/>
  <c r="C9504" i="33"/>
  <c r="C9505" i="33"/>
  <c r="C9506" i="33"/>
  <c r="C9507" i="33"/>
  <c r="C9508" i="33"/>
  <c r="C9509" i="33"/>
  <c r="C9510" i="33"/>
  <c r="C9511" i="33"/>
  <c r="C9512" i="33"/>
  <c r="C9513" i="33"/>
  <c r="C9514" i="33"/>
  <c r="C9515" i="33"/>
  <c r="C9516" i="33"/>
  <c r="C9517" i="33"/>
  <c r="C9518" i="33"/>
  <c r="C9519" i="33"/>
  <c r="C9520" i="33"/>
  <c r="C9521" i="33"/>
  <c r="C9522" i="33"/>
  <c r="C9523" i="33"/>
  <c r="C9524" i="33"/>
  <c r="C9525" i="33"/>
  <c r="C9526" i="33"/>
  <c r="C9527" i="33"/>
  <c r="C9528" i="33"/>
  <c r="C9529" i="33"/>
  <c r="C9530" i="33"/>
  <c r="C9531" i="33"/>
  <c r="C9532" i="33"/>
  <c r="C9533" i="33"/>
  <c r="C9534" i="33"/>
  <c r="C9535" i="33"/>
  <c r="C9536" i="33"/>
  <c r="C9537" i="33"/>
  <c r="C9538" i="33"/>
  <c r="C9539" i="33"/>
  <c r="C9540" i="33"/>
  <c r="C9541" i="33"/>
  <c r="C9542" i="33"/>
  <c r="C9543" i="33"/>
  <c r="C9544" i="33"/>
  <c r="C9545" i="33"/>
  <c r="C9546" i="33"/>
  <c r="C9547" i="33"/>
  <c r="C9548" i="33"/>
  <c r="C9549" i="33"/>
  <c r="C9550" i="33"/>
  <c r="C9551" i="33"/>
  <c r="C9552" i="33"/>
  <c r="C9553" i="33"/>
  <c r="C9554" i="33"/>
  <c r="C9555" i="33"/>
  <c r="C9556" i="33"/>
  <c r="C9557" i="33"/>
  <c r="C9558" i="33"/>
  <c r="C9559" i="33"/>
  <c r="C9560" i="33"/>
  <c r="C9561" i="33"/>
  <c r="C9562" i="33"/>
  <c r="C9563" i="33"/>
  <c r="C9564" i="33"/>
  <c r="C9565" i="33"/>
  <c r="C9566" i="33"/>
  <c r="C9567" i="33"/>
  <c r="C9568" i="33"/>
  <c r="C9569" i="33"/>
  <c r="C9570" i="33"/>
  <c r="C9571" i="33"/>
  <c r="C9572" i="33"/>
  <c r="C9573" i="33"/>
  <c r="C9574" i="33"/>
  <c r="C9575" i="33"/>
  <c r="C9576" i="33"/>
  <c r="C9577" i="33"/>
  <c r="C9578" i="33"/>
  <c r="C9579" i="33"/>
  <c r="C9580" i="33"/>
  <c r="C9581" i="33"/>
  <c r="C9582" i="33"/>
  <c r="C9583" i="33"/>
  <c r="C9584" i="33"/>
  <c r="C9585" i="33"/>
  <c r="C9586" i="33"/>
  <c r="C9587" i="33"/>
  <c r="C9588" i="33"/>
  <c r="C9589" i="33"/>
  <c r="C9590" i="33"/>
  <c r="C9591" i="33"/>
  <c r="C9592" i="33"/>
  <c r="C9593" i="33"/>
  <c r="C9594" i="33"/>
  <c r="C9595" i="33"/>
  <c r="C9596" i="33"/>
  <c r="C9597" i="33"/>
  <c r="C9598" i="33"/>
  <c r="C9599" i="33"/>
  <c r="C9600" i="33"/>
  <c r="C9601" i="33"/>
  <c r="C9602" i="33"/>
  <c r="C9603" i="33"/>
  <c r="C9604" i="33"/>
  <c r="C9605" i="33"/>
  <c r="C9606" i="33"/>
  <c r="C9607" i="33"/>
  <c r="C9608" i="33"/>
  <c r="C9609" i="33"/>
  <c r="C9610" i="33"/>
  <c r="C9611" i="33"/>
  <c r="C9612" i="33"/>
  <c r="C9613" i="33"/>
  <c r="C9614" i="33"/>
  <c r="C9615" i="33"/>
  <c r="C9616" i="33"/>
  <c r="C9617" i="33"/>
  <c r="C9618" i="33"/>
  <c r="C9619" i="33"/>
  <c r="C9620" i="33"/>
  <c r="C9621" i="33"/>
  <c r="C9622" i="33"/>
  <c r="C9623" i="33"/>
  <c r="C9624" i="33"/>
  <c r="C9625" i="33"/>
  <c r="C9626" i="33"/>
  <c r="C9627" i="33"/>
  <c r="C9628" i="33"/>
  <c r="C9629" i="33"/>
  <c r="C9630" i="33"/>
  <c r="C9631" i="33"/>
  <c r="C9632" i="33"/>
  <c r="C9633" i="33"/>
  <c r="C9634" i="33"/>
  <c r="C9635" i="33"/>
  <c r="C9636" i="33"/>
  <c r="C9637" i="33"/>
  <c r="C9638" i="33"/>
  <c r="C9639" i="33"/>
  <c r="C9640" i="33"/>
  <c r="C9641" i="33"/>
  <c r="C9642" i="33"/>
  <c r="C9643" i="33"/>
  <c r="C9644" i="33"/>
  <c r="C9645" i="33"/>
  <c r="C9646" i="33"/>
  <c r="C9647" i="33"/>
  <c r="C9648" i="33"/>
  <c r="C9649" i="33"/>
  <c r="C9650" i="33"/>
  <c r="C9651" i="33"/>
  <c r="C9652" i="33"/>
  <c r="C9653" i="33"/>
  <c r="C9654" i="33"/>
  <c r="C9655" i="33"/>
  <c r="C9656" i="33"/>
  <c r="C9657" i="33"/>
  <c r="C9658" i="33"/>
  <c r="C9659" i="33"/>
  <c r="C9660" i="33"/>
  <c r="C9661" i="33"/>
  <c r="C9662" i="33"/>
  <c r="C9663" i="33"/>
  <c r="C9664" i="33"/>
  <c r="C9665" i="33"/>
  <c r="C9666" i="33"/>
  <c r="C9667" i="33"/>
  <c r="C9668" i="33"/>
  <c r="C9669" i="33"/>
  <c r="C9670" i="33"/>
  <c r="C9671" i="33"/>
  <c r="C9672" i="33"/>
  <c r="C9673" i="33"/>
  <c r="C9674" i="33"/>
  <c r="C9675" i="33"/>
  <c r="C9676" i="33"/>
  <c r="C9677" i="33"/>
  <c r="C9678" i="33"/>
  <c r="C9679" i="33"/>
  <c r="C9680" i="33"/>
  <c r="C9681" i="33"/>
  <c r="C9682" i="33"/>
  <c r="C9683" i="33"/>
  <c r="C9684" i="33"/>
  <c r="C9685" i="33"/>
  <c r="C9686" i="33"/>
  <c r="C9687" i="33"/>
  <c r="C9688" i="33"/>
  <c r="C9689" i="33"/>
  <c r="C9690" i="33"/>
  <c r="C9691" i="33"/>
  <c r="C9692" i="33"/>
  <c r="C9693" i="33"/>
  <c r="C9694" i="33"/>
  <c r="C9695" i="33"/>
  <c r="C9696" i="33"/>
  <c r="C9697" i="33"/>
  <c r="C9698" i="33"/>
  <c r="C9699" i="33"/>
  <c r="C9700" i="33"/>
  <c r="C9701" i="33"/>
  <c r="C9702" i="33"/>
  <c r="C9703" i="33"/>
  <c r="C9704" i="33"/>
  <c r="C9705" i="33"/>
  <c r="C9706" i="33"/>
  <c r="C9707" i="33"/>
  <c r="C9708" i="33"/>
  <c r="C9709" i="33"/>
  <c r="C9710" i="33"/>
  <c r="C9711" i="33"/>
  <c r="C9712" i="33"/>
  <c r="C9713" i="33"/>
  <c r="C9714" i="33"/>
  <c r="C9715" i="33"/>
  <c r="C9716" i="33"/>
  <c r="C9717" i="33"/>
  <c r="C9718" i="33"/>
  <c r="C9719" i="33"/>
  <c r="C9720" i="33"/>
  <c r="C9721" i="33"/>
  <c r="C9722" i="33"/>
  <c r="C9723" i="33"/>
  <c r="C9724" i="33"/>
  <c r="C9725" i="33"/>
  <c r="C9726" i="33"/>
  <c r="C9727" i="33"/>
  <c r="C9728" i="33"/>
  <c r="C9729" i="33"/>
  <c r="C9730" i="33"/>
  <c r="C9731" i="33"/>
  <c r="C9732" i="33"/>
  <c r="C9733" i="33"/>
  <c r="C9734" i="33"/>
  <c r="C9735" i="33"/>
  <c r="C9736" i="33"/>
  <c r="C9737" i="33"/>
  <c r="C9738" i="33"/>
  <c r="C9739" i="33"/>
  <c r="C9740" i="33"/>
  <c r="C9741" i="33"/>
  <c r="C9742" i="33"/>
  <c r="C9743" i="33"/>
  <c r="C9744" i="33"/>
  <c r="C9745" i="33"/>
  <c r="C9746" i="33"/>
  <c r="C9747" i="33"/>
  <c r="C9748" i="33"/>
  <c r="C9749" i="33"/>
  <c r="C9750" i="33"/>
  <c r="C9751" i="33"/>
  <c r="C9752" i="33"/>
  <c r="C9753" i="33"/>
  <c r="C9754" i="33"/>
  <c r="C9755" i="33"/>
  <c r="C9756" i="33"/>
  <c r="C9757" i="33"/>
  <c r="C9758" i="33"/>
  <c r="C9759" i="33"/>
  <c r="C9760" i="33"/>
  <c r="C9761" i="33"/>
  <c r="C9762" i="33"/>
  <c r="C9763" i="33"/>
  <c r="C9764" i="33"/>
  <c r="C9765" i="33"/>
  <c r="C9766" i="33"/>
  <c r="C9767" i="33"/>
  <c r="C9768" i="33"/>
  <c r="C9769" i="33"/>
  <c r="C9770" i="33"/>
  <c r="C9771" i="33"/>
  <c r="C9772" i="33"/>
  <c r="C9773" i="33"/>
  <c r="C9774" i="33"/>
  <c r="C9775" i="33"/>
  <c r="C9776" i="33"/>
  <c r="C9777" i="33"/>
  <c r="C9778" i="33"/>
  <c r="C9779" i="33"/>
  <c r="C9780" i="33"/>
  <c r="C9781" i="33"/>
  <c r="C9782" i="33"/>
  <c r="C9783" i="33"/>
  <c r="C9784" i="33"/>
  <c r="C9785" i="33"/>
  <c r="C9786" i="33"/>
  <c r="C9787" i="33"/>
  <c r="C9788" i="33"/>
  <c r="C9789" i="33"/>
  <c r="C9790" i="33"/>
  <c r="C9791" i="33"/>
  <c r="C9792" i="33"/>
  <c r="C9793" i="33"/>
  <c r="C9794" i="33"/>
  <c r="C9795" i="33"/>
  <c r="C9796" i="33"/>
  <c r="C9797" i="33"/>
  <c r="C9798" i="33"/>
  <c r="C9799" i="33"/>
  <c r="C9800" i="33"/>
  <c r="C9801" i="33"/>
  <c r="C9802" i="33"/>
  <c r="C9803" i="33"/>
  <c r="C9804" i="33"/>
  <c r="C9805" i="33"/>
  <c r="C9806" i="33"/>
  <c r="C9807" i="33"/>
  <c r="C9808" i="33"/>
  <c r="C9809" i="33"/>
  <c r="C9810" i="33"/>
  <c r="C9811" i="33"/>
  <c r="C9812" i="33"/>
  <c r="C9813" i="33"/>
  <c r="C9814" i="33"/>
  <c r="C9815" i="33"/>
  <c r="C9816" i="33"/>
  <c r="C9817" i="33"/>
  <c r="C9818" i="33"/>
  <c r="C9819" i="33"/>
  <c r="C9820" i="33"/>
  <c r="C9821" i="33"/>
  <c r="C9822" i="33"/>
  <c r="C9823" i="33"/>
  <c r="C9824" i="33"/>
  <c r="C9825" i="33"/>
  <c r="C9826" i="33"/>
  <c r="C9827" i="33"/>
  <c r="C9828" i="33"/>
  <c r="C9829" i="33"/>
  <c r="C9830" i="33"/>
  <c r="C9831" i="33"/>
  <c r="C9832" i="33"/>
  <c r="C9833" i="33"/>
  <c r="C9834" i="33"/>
  <c r="C9835" i="33"/>
  <c r="C9836" i="33"/>
  <c r="C9837" i="33"/>
  <c r="C9838" i="33"/>
  <c r="C9839" i="33"/>
  <c r="C9840" i="33"/>
  <c r="C9841" i="33"/>
  <c r="C9842" i="33"/>
  <c r="C9843" i="33"/>
  <c r="C9844" i="33"/>
  <c r="C9845" i="33"/>
  <c r="C9846" i="33"/>
  <c r="C9847" i="33"/>
  <c r="C9848" i="33"/>
  <c r="C9849" i="33"/>
  <c r="C9850" i="33"/>
  <c r="C9851" i="33"/>
  <c r="C9852" i="33"/>
  <c r="C9853" i="33"/>
  <c r="C9854" i="33"/>
  <c r="C9855" i="33"/>
  <c r="C9856" i="33"/>
  <c r="C9857" i="33"/>
  <c r="C9858" i="33"/>
  <c r="C9859" i="33"/>
  <c r="C9860" i="33"/>
  <c r="C9861" i="33"/>
  <c r="C9862" i="33"/>
  <c r="C9863" i="33"/>
  <c r="C9864" i="33"/>
  <c r="C9865" i="33"/>
  <c r="C9866" i="33"/>
  <c r="C9867" i="33"/>
  <c r="C9868" i="33"/>
  <c r="C9869" i="33"/>
  <c r="C9870" i="33"/>
  <c r="C9871" i="33"/>
  <c r="C9872" i="33"/>
  <c r="C9873" i="33"/>
  <c r="C9874" i="33"/>
  <c r="C9875" i="33"/>
  <c r="C9876" i="33"/>
  <c r="C9877" i="33"/>
  <c r="C9878" i="33"/>
  <c r="C9879" i="33"/>
  <c r="C9880" i="33"/>
  <c r="C9881" i="33"/>
  <c r="C9882" i="33"/>
  <c r="C9883" i="33"/>
  <c r="C9884" i="33"/>
  <c r="C9885" i="33"/>
  <c r="C9886" i="33"/>
  <c r="C9887" i="33"/>
  <c r="C9888" i="33"/>
  <c r="C9889" i="33"/>
  <c r="C9890" i="33"/>
  <c r="C9891" i="33"/>
  <c r="C9892" i="33"/>
  <c r="C9893" i="33"/>
  <c r="C9894" i="33"/>
  <c r="C9895" i="33"/>
  <c r="C9896" i="33"/>
  <c r="C9897" i="33"/>
  <c r="C9898" i="33"/>
  <c r="C9899" i="33"/>
  <c r="C9900" i="33"/>
  <c r="C9901" i="33"/>
  <c r="C9902" i="33"/>
  <c r="C9903" i="33"/>
  <c r="C9904" i="33"/>
  <c r="C9905" i="33"/>
  <c r="C9906" i="33"/>
  <c r="C9907" i="33"/>
  <c r="C9908" i="33"/>
  <c r="C9909" i="33"/>
  <c r="C9910" i="33"/>
  <c r="C9911" i="33"/>
  <c r="C9912" i="33"/>
  <c r="C9913" i="33"/>
  <c r="C9914" i="33"/>
  <c r="C9915" i="33"/>
  <c r="C9916" i="33"/>
  <c r="C9917" i="33"/>
  <c r="C9918" i="33"/>
  <c r="C9919" i="33"/>
  <c r="C9920" i="33"/>
  <c r="C9921" i="33"/>
  <c r="C9922" i="33"/>
  <c r="C9923" i="33"/>
  <c r="C9924" i="33"/>
  <c r="C9925" i="33"/>
  <c r="C9926" i="33"/>
  <c r="C9927" i="33"/>
  <c r="C9928" i="33"/>
  <c r="C9929" i="33"/>
  <c r="C9930" i="33"/>
  <c r="C9931" i="33"/>
  <c r="C9932" i="33"/>
  <c r="C9933" i="33"/>
  <c r="C9934" i="33"/>
  <c r="C9935" i="33"/>
  <c r="C9936" i="33"/>
  <c r="C9937" i="33"/>
  <c r="C9938" i="33"/>
  <c r="C9939" i="33"/>
  <c r="C9940" i="33"/>
  <c r="C9941" i="33"/>
  <c r="C9942" i="33"/>
  <c r="C9943" i="33"/>
  <c r="C9944" i="33"/>
  <c r="C9945" i="33"/>
  <c r="C9946" i="33"/>
  <c r="C9947" i="33"/>
  <c r="C9948" i="33"/>
  <c r="C9949" i="33"/>
  <c r="C9950" i="33"/>
  <c r="C9951" i="33"/>
  <c r="C9952" i="33"/>
  <c r="C9953" i="33"/>
  <c r="C9954" i="33"/>
  <c r="C9955" i="33"/>
  <c r="C9956" i="33"/>
  <c r="C9957" i="33"/>
  <c r="C9958" i="33"/>
  <c r="C9959" i="33"/>
  <c r="C9960" i="33"/>
  <c r="C9961" i="33"/>
  <c r="C9962" i="33"/>
  <c r="C9963" i="33"/>
  <c r="C9964" i="33"/>
  <c r="C9965" i="33"/>
  <c r="C9966" i="33"/>
  <c r="C9967" i="33"/>
  <c r="C9968" i="33"/>
  <c r="C9969" i="33"/>
  <c r="C9970" i="33"/>
  <c r="C9971" i="33"/>
  <c r="C9972" i="33"/>
  <c r="C9973" i="33"/>
  <c r="C9974" i="33"/>
  <c r="C9975" i="33"/>
  <c r="C9976" i="33"/>
  <c r="C9977" i="33"/>
  <c r="C9978" i="33"/>
  <c r="C9979" i="33"/>
  <c r="C9980" i="33"/>
  <c r="C9981" i="33"/>
  <c r="C9982" i="33"/>
  <c r="C9983" i="33"/>
  <c r="C9984" i="33"/>
  <c r="C9985" i="33"/>
  <c r="C9986" i="33"/>
  <c r="C9987" i="33"/>
  <c r="C9988" i="33"/>
  <c r="C9989" i="33"/>
  <c r="C9990" i="33"/>
  <c r="C9991" i="33"/>
  <c r="C9992" i="33"/>
  <c r="C9993" i="33"/>
  <c r="C9994" i="33"/>
  <c r="C9995" i="33"/>
  <c r="C9996" i="33"/>
  <c r="C9997" i="33"/>
  <c r="C9998" i="33"/>
  <c r="C9999" i="33"/>
  <c r="C10000" i="33"/>
  <c r="C10001" i="33"/>
  <c r="C10002" i="33"/>
  <c r="C10003" i="33"/>
  <c r="C10004" i="33"/>
  <c r="C10005" i="33"/>
  <c r="C10006" i="33"/>
  <c r="C10007" i="33"/>
  <c r="C10008" i="33"/>
  <c r="C10009" i="33"/>
  <c r="C10010" i="33"/>
  <c r="C10011" i="33"/>
  <c r="C10012" i="33"/>
  <c r="C10013" i="33"/>
  <c r="C10014" i="33"/>
  <c r="C10015" i="33"/>
  <c r="C10016" i="33"/>
  <c r="C10017" i="33"/>
  <c r="C10018" i="33"/>
  <c r="C10019" i="33"/>
  <c r="C10020" i="33"/>
  <c r="C10021" i="33"/>
  <c r="C10022" i="33"/>
  <c r="C10023" i="33"/>
  <c r="C10024" i="33"/>
  <c r="C10025" i="33"/>
  <c r="C10026" i="33"/>
  <c r="C10027" i="33"/>
  <c r="C10028" i="33"/>
  <c r="C10029" i="33"/>
  <c r="C10030" i="33"/>
  <c r="C10031" i="33"/>
  <c r="C10032" i="33"/>
  <c r="C10033" i="33"/>
  <c r="C10034" i="33"/>
  <c r="C10035" i="33"/>
  <c r="C10036" i="33"/>
  <c r="C10037" i="33"/>
  <c r="C10038" i="33"/>
  <c r="C10039" i="33"/>
  <c r="C10040" i="33"/>
  <c r="C10041" i="33"/>
  <c r="C10042" i="33"/>
  <c r="C10043" i="33"/>
  <c r="C10044" i="33"/>
  <c r="C10045" i="33"/>
  <c r="C10046" i="33"/>
  <c r="C10047" i="33"/>
  <c r="C10048" i="33"/>
  <c r="C10049" i="33"/>
  <c r="C10050" i="33"/>
  <c r="C10051" i="33"/>
  <c r="C10052" i="33"/>
  <c r="C10053" i="33"/>
  <c r="C10054" i="33"/>
  <c r="C10055" i="33"/>
  <c r="C10056" i="33"/>
  <c r="C10057" i="33"/>
  <c r="C10058" i="33"/>
  <c r="C10059" i="33"/>
  <c r="C10060" i="33"/>
  <c r="C10061" i="33"/>
  <c r="C10062" i="33"/>
  <c r="C10063" i="33"/>
  <c r="C10064" i="33"/>
  <c r="C10065" i="33"/>
  <c r="C10066" i="33"/>
  <c r="C10067" i="33"/>
  <c r="C10068" i="33"/>
  <c r="C10069" i="33"/>
  <c r="C10070" i="33"/>
  <c r="C10071" i="33"/>
  <c r="C10072" i="33"/>
  <c r="C10073" i="33"/>
  <c r="C10074" i="33"/>
  <c r="C10075" i="33"/>
  <c r="C10076" i="33"/>
  <c r="C10077" i="33"/>
  <c r="C10078" i="33"/>
  <c r="C10079" i="33"/>
  <c r="C10080" i="33"/>
  <c r="C10081" i="33"/>
  <c r="C10082" i="33"/>
  <c r="C10083" i="33"/>
  <c r="C10084" i="33"/>
  <c r="C10085" i="33"/>
  <c r="C10086" i="33"/>
  <c r="C10087" i="33"/>
  <c r="C10088" i="33"/>
  <c r="C10089" i="33"/>
  <c r="C10090" i="33"/>
  <c r="C10091" i="33"/>
  <c r="C10092" i="33"/>
  <c r="C10093" i="33"/>
  <c r="C10094" i="33"/>
  <c r="C10095" i="33"/>
  <c r="C10096" i="33"/>
  <c r="C10097" i="33"/>
  <c r="C10098" i="33"/>
  <c r="C10099" i="33"/>
  <c r="C10100" i="33"/>
  <c r="C10101" i="33"/>
  <c r="C10102" i="33"/>
  <c r="C10103" i="33"/>
  <c r="C10104" i="33"/>
  <c r="C10105" i="33"/>
  <c r="C10106" i="33"/>
  <c r="C10107" i="33"/>
  <c r="C10108" i="33"/>
  <c r="C10109" i="33"/>
  <c r="C10110" i="33"/>
  <c r="C10111" i="33"/>
  <c r="C10112" i="33"/>
  <c r="C10113" i="33"/>
  <c r="C10114" i="33"/>
  <c r="C10115" i="33"/>
  <c r="C10116" i="33"/>
  <c r="C10117" i="33"/>
  <c r="C10118" i="33"/>
  <c r="C10119" i="33"/>
  <c r="C10120" i="33"/>
  <c r="C10121" i="33"/>
  <c r="C10122" i="33"/>
  <c r="C10123" i="33"/>
  <c r="C10124" i="33"/>
  <c r="C10125" i="33"/>
  <c r="C10126" i="33"/>
  <c r="C10127" i="33"/>
  <c r="C10128" i="33"/>
  <c r="C10129" i="33"/>
  <c r="C10130" i="33"/>
  <c r="C10131" i="33"/>
  <c r="C10132" i="33"/>
  <c r="C10133" i="33"/>
  <c r="C10134" i="33"/>
  <c r="C10135" i="33"/>
  <c r="C10136" i="33"/>
  <c r="C10137" i="33"/>
  <c r="C10138" i="33"/>
  <c r="C10139" i="33"/>
  <c r="C10140" i="33"/>
  <c r="C10141" i="33"/>
  <c r="C10142" i="33"/>
  <c r="C10143" i="33"/>
  <c r="C10144" i="33"/>
  <c r="C10145" i="33"/>
  <c r="C10146" i="33"/>
  <c r="C10147" i="33"/>
  <c r="C10148" i="33"/>
  <c r="C10149" i="33"/>
  <c r="C10150" i="33"/>
  <c r="C10151" i="33"/>
  <c r="C10152" i="33"/>
  <c r="C10153" i="33"/>
  <c r="C10154" i="33"/>
  <c r="C10155" i="33"/>
  <c r="C10156" i="33"/>
  <c r="C10157" i="33"/>
  <c r="C10158" i="33"/>
  <c r="C10159" i="33"/>
  <c r="C10160" i="33"/>
  <c r="C10161" i="33"/>
  <c r="C10162" i="33"/>
  <c r="C10163" i="33"/>
  <c r="C10164" i="33"/>
  <c r="C10165" i="33"/>
  <c r="C10166" i="33"/>
  <c r="C10167" i="33"/>
  <c r="C10168" i="33"/>
  <c r="C10169" i="33"/>
  <c r="C10170" i="33"/>
  <c r="C10171" i="33"/>
  <c r="C10172" i="33"/>
  <c r="C10173" i="33"/>
  <c r="C10174" i="33"/>
  <c r="C10175" i="33"/>
  <c r="C10176" i="33"/>
  <c r="C10177" i="33"/>
  <c r="C10178" i="33"/>
  <c r="C10179" i="33"/>
  <c r="C10180" i="33"/>
  <c r="C10181" i="33"/>
  <c r="C10182" i="33"/>
  <c r="C10183" i="33"/>
  <c r="C10184" i="33"/>
  <c r="C10185" i="33"/>
  <c r="C10186" i="33"/>
  <c r="C10187" i="33"/>
  <c r="C10188" i="33"/>
  <c r="C10189" i="33"/>
  <c r="C10190" i="33"/>
  <c r="C10191" i="33"/>
  <c r="C10192" i="33"/>
  <c r="C10193" i="33"/>
  <c r="C10194" i="33"/>
  <c r="C10195" i="33"/>
  <c r="C10196" i="33"/>
  <c r="C10197" i="33"/>
  <c r="C10198" i="33"/>
  <c r="C10199" i="33"/>
  <c r="C10200" i="33"/>
  <c r="C10201" i="33"/>
  <c r="C10202" i="33"/>
  <c r="C10203" i="33"/>
  <c r="C10204" i="33"/>
  <c r="C10205" i="33"/>
  <c r="C10206" i="33"/>
  <c r="C10207" i="33"/>
  <c r="C10208" i="33"/>
  <c r="C10209" i="33"/>
  <c r="C10210" i="33"/>
  <c r="C10211" i="33"/>
  <c r="C10212" i="33"/>
  <c r="C10213" i="33"/>
  <c r="C10214" i="33"/>
  <c r="C10215" i="33"/>
  <c r="C10216" i="33"/>
  <c r="C10217" i="33"/>
  <c r="C10218" i="33"/>
  <c r="C10219" i="33"/>
  <c r="C10220" i="33"/>
  <c r="C10221" i="33"/>
  <c r="C10222" i="33"/>
  <c r="C10223" i="33"/>
  <c r="C10224" i="33"/>
  <c r="C10225" i="33"/>
  <c r="C10226" i="33"/>
  <c r="C10227" i="33"/>
  <c r="C10228" i="33"/>
  <c r="C10229" i="33"/>
  <c r="C10230" i="33"/>
  <c r="C10231" i="33"/>
  <c r="C10232" i="33"/>
  <c r="C10233" i="33"/>
  <c r="C10234" i="33"/>
  <c r="C10235" i="33"/>
  <c r="C10236" i="33"/>
  <c r="C10237" i="33"/>
  <c r="C10238" i="33"/>
  <c r="C10239" i="33"/>
  <c r="C10240" i="33"/>
  <c r="C10241" i="33"/>
  <c r="C10242" i="33"/>
  <c r="C10243" i="33"/>
  <c r="C10244" i="33"/>
  <c r="C10245" i="33"/>
  <c r="C10246" i="33"/>
  <c r="C10247" i="33"/>
  <c r="C10248" i="33"/>
  <c r="C10249" i="33"/>
  <c r="C10250" i="33"/>
  <c r="C10251" i="33"/>
  <c r="C10252" i="33"/>
  <c r="C10253" i="33"/>
  <c r="C10254" i="33"/>
  <c r="C10255" i="33"/>
  <c r="C10256" i="33"/>
  <c r="C10257" i="33"/>
  <c r="C10258" i="33"/>
  <c r="C10259" i="33"/>
  <c r="C10260" i="33"/>
  <c r="C10261" i="33"/>
  <c r="C10262" i="33"/>
  <c r="C10263" i="33"/>
  <c r="C10264" i="33"/>
  <c r="C10265" i="33"/>
  <c r="C10266" i="33"/>
  <c r="C10267" i="33"/>
  <c r="C10268" i="33"/>
  <c r="C10269" i="33"/>
  <c r="C10270" i="33"/>
  <c r="C10271" i="33"/>
  <c r="C10272" i="33"/>
  <c r="C10273" i="33"/>
  <c r="C10274" i="33"/>
  <c r="C10275" i="33"/>
  <c r="C10276" i="33"/>
  <c r="C10277" i="33"/>
  <c r="C10278" i="33"/>
  <c r="C10279" i="33"/>
  <c r="C10280" i="33"/>
  <c r="C10281" i="33"/>
  <c r="C10282" i="33"/>
  <c r="C10283" i="33"/>
  <c r="C10284" i="33"/>
  <c r="C10285" i="33"/>
  <c r="C10286" i="33"/>
  <c r="C10287" i="33"/>
  <c r="C10288" i="33"/>
  <c r="C10289" i="33"/>
  <c r="C10290" i="33"/>
  <c r="C10291" i="33"/>
  <c r="C10292" i="33"/>
  <c r="C10293" i="33"/>
  <c r="C10294" i="33"/>
  <c r="C10295" i="33"/>
  <c r="C10296" i="33"/>
  <c r="C10297" i="33"/>
  <c r="C10298" i="33"/>
  <c r="C10299" i="33"/>
  <c r="C10300" i="33"/>
  <c r="C10301" i="33"/>
  <c r="C10302" i="33"/>
  <c r="C10303" i="33"/>
  <c r="C10304" i="33"/>
  <c r="C10305" i="33"/>
  <c r="C10306" i="33"/>
  <c r="C10307" i="33"/>
  <c r="C10308" i="33"/>
  <c r="C10309" i="33"/>
  <c r="C10310" i="33"/>
  <c r="C10311" i="33"/>
  <c r="C10312" i="33"/>
  <c r="C10313" i="33"/>
  <c r="C10314" i="33"/>
  <c r="C10315" i="33"/>
  <c r="C10316" i="33"/>
  <c r="C10317" i="33"/>
  <c r="C10318" i="33"/>
  <c r="C10319" i="33"/>
  <c r="C10320" i="33"/>
  <c r="C10321" i="33"/>
  <c r="C10322" i="33"/>
  <c r="C10323" i="33"/>
  <c r="C10324" i="33"/>
  <c r="C10325" i="33"/>
  <c r="C10326" i="33"/>
  <c r="C10327" i="33"/>
  <c r="C10328" i="33"/>
  <c r="C10329" i="33"/>
  <c r="C10330" i="33"/>
  <c r="C10331" i="33"/>
  <c r="C10332" i="33"/>
  <c r="C10333" i="33"/>
  <c r="C10334" i="33"/>
  <c r="C10335" i="33"/>
  <c r="C10336" i="33"/>
  <c r="C10337" i="33"/>
  <c r="C10338" i="33"/>
  <c r="C10339" i="33"/>
  <c r="C10340" i="33"/>
  <c r="C10341" i="33"/>
  <c r="C10342" i="33"/>
  <c r="C10343" i="33"/>
  <c r="C10344" i="33"/>
  <c r="C10345" i="33"/>
  <c r="C10346" i="33"/>
  <c r="C10347" i="33"/>
  <c r="C10348" i="33"/>
  <c r="C10349" i="33"/>
  <c r="C10350" i="33"/>
  <c r="C10351" i="33"/>
  <c r="C10352" i="33"/>
  <c r="C10353" i="33"/>
  <c r="C10354" i="33"/>
  <c r="C10355" i="33"/>
  <c r="C10356" i="33"/>
  <c r="C10357" i="33"/>
  <c r="C10358" i="33"/>
  <c r="C10359" i="33"/>
  <c r="C10360" i="33"/>
  <c r="C10361" i="33"/>
  <c r="C10362" i="33"/>
  <c r="C10363" i="33"/>
  <c r="C10364" i="33"/>
  <c r="C10365" i="33"/>
  <c r="C10366" i="33"/>
  <c r="C10367" i="33"/>
  <c r="C10368" i="33"/>
  <c r="C10369" i="33"/>
  <c r="C10370" i="33"/>
  <c r="C10371" i="33"/>
  <c r="C10372" i="33"/>
  <c r="C10373" i="33"/>
  <c r="C10374" i="33"/>
  <c r="C10375" i="33"/>
  <c r="C10376" i="33"/>
  <c r="C10377" i="33"/>
  <c r="C10378" i="33"/>
  <c r="C10379" i="33"/>
  <c r="C10380" i="33"/>
  <c r="C10381" i="33"/>
  <c r="C10382" i="33"/>
  <c r="C10383" i="33"/>
  <c r="C10384" i="33"/>
  <c r="C10385" i="33"/>
  <c r="C10386" i="33"/>
  <c r="C10387" i="33"/>
  <c r="C10388" i="33"/>
  <c r="C10389" i="33"/>
  <c r="C10390" i="33"/>
  <c r="C10391" i="33"/>
  <c r="C10392" i="33"/>
  <c r="C10393" i="33"/>
  <c r="C10394" i="33"/>
  <c r="C10395" i="33"/>
  <c r="C10396" i="33"/>
  <c r="C10397" i="33"/>
  <c r="C10398" i="33"/>
  <c r="C10399" i="33"/>
  <c r="C10400" i="33"/>
  <c r="C10401" i="33"/>
  <c r="C10402" i="33"/>
  <c r="C10403" i="33"/>
  <c r="C10404" i="33"/>
  <c r="C10405" i="33"/>
  <c r="C10406" i="33"/>
  <c r="C10407" i="33"/>
  <c r="C10408" i="33"/>
  <c r="C10409" i="33"/>
  <c r="C10410" i="33"/>
  <c r="C10411" i="33"/>
  <c r="C10412" i="33"/>
  <c r="C10413" i="33"/>
  <c r="C10414" i="33"/>
  <c r="C10415" i="33"/>
  <c r="C10416" i="33"/>
  <c r="C10417" i="33"/>
  <c r="C10418" i="33"/>
  <c r="C10419" i="33"/>
  <c r="C10420" i="33"/>
  <c r="C10421" i="33"/>
  <c r="C10422" i="33"/>
  <c r="C10423" i="33"/>
  <c r="C10424" i="33"/>
  <c r="C10425" i="33"/>
  <c r="C10426" i="33"/>
  <c r="C10427" i="33"/>
  <c r="C10428" i="33"/>
  <c r="C10429" i="33"/>
  <c r="C10430" i="33"/>
  <c r="C10431" i="33"/>
  <c r="C10432" i="33"/>
  <c r="C10433" i="33"/>
  <c r="C10434" i="33"/>
  <c r="C10435" i="33"/>
  <c r="C10436" i="33"/>
  <c r="C10437" i="33"/>
  <c r="C10438" i="33"/>
  <c r="C10439" i="33"/>
  <c r="C10440" i="33"/>
  <c r="C10441" i="33"/>
  <c r="C10442" i="33"/>
  <c r="C10443" i="33"/>
  <c r="C10444" i="33"/>
  <c r="C10445" i="33"/>
  <c r="C10446" i="33"/>
  <c r="C10447" i="33"/>
  <c r="C10448" i="33"/>
  <c r="C10449" i="33"/>
  <c r="C10450" i="33"/>
  <c r="C10451" i="33"/>
  <c r="C10452" i="33"/>
  <c r="C10453" i="33"/>
  <c r="C10454" i="33"/>
  <c r="C10455" i="33"/>
  <c r="C10456" i="33"/>
  <c r="C10457" i="33"/>
  <c r="C10458" i="33"/>
  <c r="C10459" i="33"/>
  <c r="C10460" i="33"/>
  <c r="C10461" i="33"/>
  <c r="C10462" i="33"/>
  <c r="C10463" i="33"/>
  <c r="C10464" i="33"/>
  <c r="C10465" i="33"/>
  <c r="C10466" i="33"/>
  <c r="C10467" i="33"/>
  <c r="C10468" i="33"/>
  <c r="C10469" i="33"/>
  <c r="C10470" i="33"/>
  <c r="C10471" i="33"/>
  <c r="C10472" i="33"/>
  <c r="C10473" i="33"/>
  <c r="C10474" i="33"/>
  <c r="C10475" i="33"/>
  <c r="C10476" i="33"/>
  <c r="C10477" i="33"/>
  <c r="C10478" i="33"/>
  <c r="C10479" i="33"/>
  <c r="C10480" i="33"/>
  <c r="C10481" i="33"/>
  <c r="C10482" i="33"/>
  <c r="C10483" i="33"/>
  <c r="C10484" i="33"/>
  <c r="C10485" i="33"/>
  <c r="C10486" i="33"/>
  <c r="C10487" i="33"/>
  <c r="C10488" i="33"/>
  <c r="C10489" i="33"/>
  <c r="C10490" i="33"/>
  <c r="C10491" i="33"/>
  <c r="C10492" i="33"/>
  <c r="C10493" i="33"/>
  <c r="C10494" i="33"/>
  <c r="C10495" i="33"/>
  <c r="C10496" i="33"/>
  <c r="C10497" i="33"/>
  <c r="C10498" i="33"/>
  <c r="C10499" i="33"/>
  <c r="C10500" i="33"/>
  <c r="C10501" i="33"/>
  <c r="C10502" i="33"/>
  <c r="C10503" i="33"/>
  <c r="C10504" i="33"/>
  <c r="C10505" i="33"/>
  <c r="C10506" i="33"/>
  <c r="C10507" i="33"/>
  <c r="C10508" i="33"/>
  <c r="C10509" i="33"/>
  <c r="C10510" i="33"/>
  <c r="C10511" i="33"/>
  <c r="C10512" i="33"/>
  <c r="C10513" i="33"/>
  <c r="C10514" i="33"/>
  <c r="C10515" i="33"/>
  <c r="C10516" i="33"/>
  <c r="C10517" i="33"/>
  <c r="C10518" i="33"/>
  <c r="C10519" i="33"/>
  <c r="C10520" i="33"/>
  <c r="C10521" i="33"/>
  <c r="C10522" i="33"/>
  <c r="C10523" i="33"/>
  <c r="C10524" i="33"/>
  <c r="C10525" i="33"/>
  <c r="C10526" i="33"/>
  <c r="C10527" i="33"/>
  <c r="C10528" i="33"/>
  <c r="C10529" i="33"/>
  <c r="C10530" i="33"/>
  <c r="C10531" i="33"/>
  <c r="C10532" i="33"/>
  <c r="C10533" i="33"/>
  <c r="C10534" i="33"/>
  <c r="C10535" i="33"/>
  <c r="C10536" i="33"/>
  <c r="C10537" i="33"/>
  <c r="C10538" i="33"/>
  <c r="C10539" i="33"/>
  <c r="C10540" i="33"/>
  <c r="C10541" i="33"/>
  <c r="C10542" i="33"/>
  <c r="C10543" i="33"/>
  <c r="C10544" i="33"/>
  <c r="C10545" i="33"/>
  <c r="C10546" i="33"/>
  <c r="C10547" i="33"/>
  <c r="C10548" i="33"/>
  <c r="C10549" i="33"/>
  <c r="C10550" i="33"/>
  <c r="C10551" i="33"/>
  <c r="C10552" i="33"/>
  <c r="C10553" i="33"/>
  <c r="C10554" i="33"/>
  <c r="C10555" i="33"/>
  <c r="C10556" i="33"/>
  <c r="C10557" i="33"/>
  <c r="C10558" i="33"/>
  <c r="C10559" i="33"/>
  <c r="C10560" i="33"/>
  <c r="C10561" i="33"/>
  <c r="C10562" i="33"/>
  <c r="C10563" i="33"/>
  <c r="C10564" i="33"/>
  <c r="C10565" i="33"/>
  <c r="C10566" i="33"/>
  <c r="C10567" i="33"/>
  <c r="C10568" i="33"/>
  <c r="C10569" i="33"/>
  <c r="C10570" i="33"/>
  <c r="C10571" i="33"/>
  <c r="C10572" i="33"/>
  <c r="C10573" i="33"/>
  <c r="C10574" i="33"/>
  <c r="C10575" i="33"/>
  <c r="C10576" i="33"/>
  <c r="C10577" i="33"/>
  <c r="C10578" i="33"/>
  <c r="C10579" i="33"/>
  <c r="C10580" i="33"/>
  <c r="C10581" i="33"/>
  <c r="C10582" i="33"/>
  <c r="C10583" i="33"/>
  <c r="C10584" i="33"/>
  <c r="C10585" i="33"/>
  <c r="C10586" i="33"/>
  <c r="C10587" i="33"/>
  <c r="C10588" i="33"/>
  <c r="C10589" i="33"/>
  <c r="C10590" i="33"/>
  <c r="C10591" i="33"/>
  <c r="C10592" i="33"/>
  <c r="C10593" i="33"/>
  <c r="C10594" i="33"/>
  <c r="C10595" i="33"/>
  <c r="C10596" i="33"/>
  <c r="C10597" i="33"/>
  <c r="C10598" i="33"/>
  <c r="C10599" i="33"/>
  <c r="C10600" i="33"/>
  <c r="C10601" i="33"/>
  <c r="C10602" i="33"/>
  <c r="C10603" i="33"/>
  <c r="C10604" i="33"/>
  <c r="C10605" i="33"/>
  <c r="C10606" i="33"/>
  <c r="C10607" i="33"/>
  <c r="C10608" i="33"/>
  <c r="C10609" i="33"/>
  <c r="C10610" i="33"/>
  <c r="C10611" i="33"/>
  <c r="C10612" i="33"/>
  <c r="C10613" i="33"/>
  <c r="C10614" i="33"/>
  <c r="C10615" i="33"/>
  <c r="C10616" i="33"/>
  <c r="C10617" i="33"/>
  <c r="C10618" i="33"/>
  <c r="C10619" i="33"/>
  <c r="C10620" i="33"/>
  <c r="C10621" i="33"/>
  <c r="C10622" i="33"/>
  <c r="C10623" i="33"/>
  <c r="C10624" i="33"/>
  <c r="C10625" i="33"/>
  <c r="C10626" i="33"/>
  <c r="C10627" i="33"/>
  <c r="C10628" i="33"/>
  <c r="C10629" i="33"/>
  <c r="C10630" i="33"/>
  <c r="C10631" i="33"/>
  <c r="C10632" i="33"/>
  <c r="C10633" i="33"/>
  <c r="C10634" i="33"/>
  <c r="C10635" i="33"/>
  <c r="C10636" i="33"/>
  <c r="C10637" i="33"/>
  <c r="C10638" i="33"/>
  <c r="C10639" i="33"/>
  <c r="C10640" i="33"/>
  <c r="C10641" i="33"/>
  <c r="C10642" i="33"/>
  <c r="C10643" i="33"/>
  <c r="C10644" i="33"/>
  <c r="C10645" i="33"/>
  <c r="C10646" i="33"/>
  <c r="C10647" i="33"/>
  <c r="C10648" i="33"/>
  <c r="C10649" i="33"/>
  <c r="C10650" i="33"/>
  <c r="C10651" i="33"/>
  <c r="C10652" i="33"/>
  <c r="C10653" i="33"/>
  <c r="C10654" i="33"/>
  <c r="C10655" i="33"/>
  <c r="C10656" i="33"/>
  <c r="C10657" i="33"/>
  <c r="C10658" i="33"/>
  <c r="C10659" i="33"/>
  <c r="C10660" i="33"/>
  <c r="C10661" i="33"/>
  <c r="C10662" i="33"/>
  <c r="C10663" i="33"/>
  <c r="C10664" i="33"/>
  <c r="C10665" i="33"/>
  <c r="C10666" i="33"/>
  <c r="C10667" i="33"/>
  <c r="C10668" i="33"/>
  <c r="C10669" i="33"/>
  <c r="C10670" i="33"/>
  <c r="C10671" i="33"/>
  <c r="C10672" i="33"/>
  <c r="C10673" i="33"/>
  <c r="C10674" i="33"/>
  <c r="C10675" i="33"/>
  <c r="C10676" i="33"/>
  <c r="C10677" i="33"/>
  <c r="C10678" i="33"/>
  <c r="C10679" i="33"/>
  <c r="C10680" i="33"/>
  <c r="C10681" i="33"/>
  <c r="C10682" i="33"/>
  <c r="C10683" i="33"/>
  <c r="C10684" i="33"/>
  <c r="C10685" i="33"/>
  <c r="C10686" i="33"/>
  <c r="C10687" i="33"/>
  <c r="C10688" i="33"/>
  <c r="C10689" i="33"/>
  <c r="C10690" i="33"/>
  <c r="C10691" i="33"/>
  <c r="C10692" i="33"/>
  <c r="C10693" i="33"/>
  <c r="C10694" i="33"/>
  <c r="C10695" i="33"/>
  <c r="C10696" i="33"/>
  <c r="C10697" i="33"/>
  <c r="C10698" i="33"/>
  <c r="C10699" i="33"/>
  <c r="C10700" i="33"/>
  <c r="C10701" i="33"/>
  <c r="C10702" i="33"/>
  <c r="C10703" i="33"/>
  <c r="C10704" i="33"/>
  <c r="C10705" i="33"/>
  <c r="C10706" i="33"/>
  <c r="C10707" i="33"/>
  <c r="C10708" i="33"/>
  <c r="C10709" i="33"/>
  <c r="C10710" i="33"/>
  <c r="C10711" i="33"/>
  <c r="C10712" i="33"/>
  <c r="C10713" i="33"/>
  <c r="C10714" i="33"/>
  <c r="C10715" i="33"/>
  <c r="C10716" i="33"/>
  <c r="C10717" i="33"/>
  <c r="C10718" i="33"/>
  <c r="C10719" i="33"/>
  <c r="C10720" i="33"/>
  <c r="C10721" i="33"/>
  <c r="C10722" i="33"/>
  <c r="C10723" i="33"/>
  <c r="C10724" i="33"/>
  <c r="C10725" i="33"/>
  <c r="C10726" i="33"/>
  <c r="C10727" i="33"/>
  <c r="C10728" i="33"/>
  <c r="C10729" i="33"/>
  <c r="C10730" i="33"/>
  <c r="C10731" i="33"/>
  <c r="C10732" i="33"/>
  <c r="C10733" i="33"/>
  <c r="C10734" i="33"/>
  <c r="C10735" i="33"/>
  <c r="C10736" i="33"/>
  <c r="C10737" i="33"/>
  <c r="C10738" i="33"/>
  <c r="C10739" i="33"/>
  <c r="C10740" i="33"/>
  <c r="C10741" i="33"/>
  <c r="C10742" i="33"/>
  <c r="C10743" i="33"/>
  <c r="C10744" i="33"/>
  <c r="C10745" i="33"/>
  <c r="C10746" i="33"/>
  <c r="C10747" i="33"/>
  <c r="C10748" i="33"/>
  <c r="C10749" i="33"/>
  <c r="C10750" i="33"/>
  <c r="C10751" i="33"/>
  <c r="C10752" i="33"/>
  <c r="C10753" i="33"/>
  <c r="C10754" i="33"/>
  <c r="C10755" i="33"/>
  <c r="C10756" i="33"/>
  <c r="C10757" i="33"/>
  <c r="C10758" i="33"/>
  <c r="C10759" i="33"/>
  <c r="C10760" i="33"/>
  <c r="C10761" i="33"/>
  <c r="C10762" i="33"/>
  <c r="C10763" i="33"/>
  <c r="C10764" i="33"/>
  <c r="C10765" i="33"/>
  <c r="C10766" i="33"/>
  <c r="C10767" i="33"/>
  <c r="C10768" i="33"/>
  <c r="C10769" i="33"/>
  <c r="C10770" i="33"/>
  <c r="C10771" i="33"/>
  <c r="C10772" i="33"/>
  <c r="C10773" i="33"/>
  <c r="C10774" i="33"/>
  <c r="C10775" i="33"/>
  <c r="C10776" i="33"/>
  <c r="C10777" i="33"/>
  <c r="C10778" i="33"/>
  <c r="C10779" i="33"/>
  <c r="C10780" i="33"/>
  <c r="C10781" i="33"/>
  <c r="C10782" i="33"/>
  <c r="C10783" i="33"/>
  <c r="C10784" i="33"/>
  <c r="C10785" i="33"/>
  <c r="C10786" i="33"/>
  <c r="C10787" i="33"/>
  <c r="C10788" i="33"/>
  <c r="C10789" i="33"/>
  <c r="C10790" i="33"/>
  <c r="C10791" i="33"/>
  <c r="C10792" i="33"/>
  <c r="C10793" i="33"/>
  <c r="C10794" i="33"/>
  <c r="C10795" i="33"/>
  <c r="C10796" i="33"/>
  <c r="C10797" i="33"/>
  <c r="C10798" i="33"/>
  <c r="C10799" i="33"/>
  <c r="C10800" i="33"/>
  <c r="C10801" i="33"/>
  <c r="C10802" i="33"/>
  <c r="C10803" i="33"/>
  <c r="C10804" i="33"/>
  <c r="C10805" i="33"/>
  <c r="C10806" i="33"/>
  <c r="C10807" i="33"/>
  <c r="C10808" i="33"/>
  <c r="C10809" i="33"/>
  <c r="C10810" i="33"/>
  <c r="C10811" i="33"/>
  <c r="C10812" i="33"/>
  <c r="C10813" i="33"/>
  <c r="C10814" i="33"/>
  <c r="C10815" i="33"/>
  <c r="C10816" i="33"/>
  <c r="C10817" i="33"/>
  <c r="C10818" i="33"/>
  <c r="C10819" i="33"/>
  <c r="C10820" i="33"/>
  <c r="C10821" i="33"/>
  <c r="C10822" i="33"/>
  <c r="C10823" i="33"/>
  <c r="C10824" i="33"/>
  <c r="C10825" i="33"/>
  <c r="C10826" i="33"/>
  <c r="C10827" i="33"/>
  <c r="C10828" i="33"/>
  <c r="C10829" i="33"/>
  <c r="C10830" i="33"/>
  <c r="C10831" i="33"/>
  <c r="C10832" i="33"/>
  <c r="C10833" i="33"/>
  <c r="C10834" i="33"/>
  <c r="C10835" i="33"/>
  <c r="C10836" i="33"/>
  <c r="C10837" i="33"/>
  <c r="C10838" i="33"/>
  <c r="C10839" i="33"/>
  <c r="C10840" i="33"/>
  <c r="C10841" i="33"/>
  <c r="C10842" i="33"/>
  <c r="C10843" i="33"/>
  <c r="C10844" i="33"/>
  <c r="C10845" i="33"/>
  <c r="C10846" i="33"/>
  <c r="C10847" i="33"/>
  <c r="C10848" i="33"/>
  <c r="C10849" i="33"/>
  <c r="C10850" i="33"/>
  <c r="C10851" i="33"/>
  <c r="C10852" i="33"/>
  <c r="C10853" i="33"/>
  <c r="C10854" i="33"/>
  <c r="C10855" i="33"/>
  <c r="C10856" i="33"/>
  <c r="C10857" i="33"/>
  <c r="C10858" i="33"/>
  <c r="C10859" i="33"/>
  <c r="C10860" i="33"/>
  <c r="C10861" i="33"/>
  <c r="C10862" i="33"/>
  <c r="C10863" i="33"/>
  <c r="C10864" i="33"/>
  <c r="C10865" i="33"/>
  <c r="C10866" i="33"/>
  <c r="C10867" i="33"/>
  <c r="C10868" i="33"/>
  <c r="C10869" i="33"/>
  <c r="C10870" i="33"/>
  <c r="C10871" i="33"/>
  <c r="C10872" i="33"/>
  <c r="C10873" i="33"/>
  <c r="C10874" i="33"/>
  <c r="C10875" i="33"/>
  <c r="C10876" i="33"/>
  <c r="C10877" i="33"/>
  <c r="C10878" i="33"/>
  <c r="C10879" i="33"/>
  <c r="C10880" i="33"/>
  <c r="C10881" i="33"/>
  <c r="C10882" i="33"/>
  <c r="C10883" i="33"/>
  <c r="C10884" i="33"/>
  <c r="C10885" i="33"/>
  <c r="C10886" i="33"/>
  <c r="C10887" i="33"/>
  <c r="C10888" i="33"/>
  <c r="C10889" i="33"/>
  <c r="C10890" i="33"/>
  <c r="C10891" i="33"/>
  <c r="C10892" i="33"/>
  <c r="C10893" i="33"/>
  <c r="C10894" i="33"/>
  <c r="C10895" i="33"/>
  <c r="C10896" i="33"/>
  <c r="C10897" i="33"/>
  <c r="C10898" i="33"/>
  <c r="C10899" i="33"/>
  <c r="C10900" i="33"/>
  <c r="C10901" i="33"/>
  <c r="C10902" i="33"/>
  <c r="C10903" i="33"/>
  <c r="C10904" i="33"/>
  <c r="C10905" i="33"/>
  <c r="C10906" i="33"/>
  <c r="C10907" i="33"/>
  <c r="C10908" i="33"/>
  <c r="C10909" i="33"/>
  <c r="C10910" i="33"/>
  <c r="C10911" i="33"/>
  <c r="C10912" i="33"/>
  <c r="C10913" i="33"/>
  <c r="C10914" i="33"/>
  <c r="C10915" i="33"/>
  <c r="C10916" i="33"/>
  <c r="C10917" i="33"/>
  <c r="C10918" i="33"/>
  <c r="C10919" i="33"/>
  <c r="C10920" i="33"/>
  <c r="C10921" i="33"/>
  <c r="C10922" i="33"/>
  <c r="C10923" i="33"/>
  <c r="C10924" i="33"/>
  <c r="C10925" i="33"/>
  <c r="C10926" i="33"/>
  <c r="C10927" i="33"/>
  <c r="C10928" i="33"/>
  <c r="C10929" i="33"/>
  <c r="C10930" i="33"/>
  <c r="C10931" i="33"/>
  <c r="C10932" i="33"/>
  <c r="C10933" i="33"/>
  <c r="C10934" i="33"/>
  <c r="C10935" i="33"/>
  <c r="C10936" i="33"/>
  <c r="C10937" i="33"/>
  <c r="C10938" i="33"/>
  <c r="C10939" i="33"/>
  <c r="C10940" i="33"/>
  <c r="C10941" i="33"/>
  <c r="C10942" i="33"/>
  <c r="C10943" i="33"/>
  <c r="C10944" i="33"/>
  <c r="C10945" i="33"/>
  <c r="C10946" i="33"/>
  <c r="C10947" i="33"/>
  <c r="C10948" i="33"/>
  <c r="C10949" i="33"/>
  <c r="C10950" i="33"/>
  <c r="C10951" i="33"/>
  <c r="C10952" i="33"/>
  <c r="C10953" i="33"/>
  <c r="C10954" i="33"/>
  <c r="C10955" i="33"/>
  <c r="C10956" i="33"/>
  <c r="C10957" i="33"/>
  <c r="C10958" i="33"/>
  <c r="C10959" i="33"/>
  <c r="C10960" i="33"/>
  <c r="C10961" i="33"/>
  <c r="C10962" i="33"/>
  <c r="C10963" i="33"/>
  <c r="C10964" i="33"/>
  <c r="C10965" i="33"/>
  <c r="C10966" i="33"/>
  <c r="C10967" i="33"/>
  <c r="C10968" i="33"/>
  <c r="C10969" i="33"/>
  <c r="C10970" i="33"/>
  <c r="C10971" i="33"/>
  <c r="C10972" i="33"/>
  <c r="C10973" i="33"/>
  <c r="C10974" i="33"/>
  <c r="C10975" i="33"/>
  <c r="C10976" i="33"/>
  <c r="C10977" i="33"/>
  <c r="C10978" i="33"/>
  <c r="C10979" i="33"/>
  <c r="C10980" i="33"/>
  <c r="C10981" i="33"/>
  <c r="C10982" i="33"/>
  <c r="C10983" i="33"/>
  <c r="C10984" i="33"/>
  <c r="C10985" i="33"/>
  <c r="C10986" i="33"/>
  <c r="C10987" i="33"/>
  <c r="C10988" i="33"/>
  <c r="C10989" i="33"/>
  <c r="C10990" i="33"/>
  <c r="C10991" i="33"/>
  <c r="C10992" i="33"/>
  <c r="C10993" i="33"/>
  <c r="C10994" i="33"/>
  <c r="C10995" i="33"/>
  <c r="C10996" i="33"/>
  <c r="C10997" i="33"/>
  <c r="C10998" i="33"/>
  <c r="C10999" i="33"/>
  <c r="C11000" i="33"/>
  <c r="C11001" i="33"/>
  <c r="C11002" i="33"/>
  <c r="C11003" i="33"/>
  <c r="C11004" i="33"/>
  <c r="C11005" i="33"/>
  <c r="C11006" i="33"/>
  <c r="C11007" i="33"/>
  <c r="C11008" i="33"/>
  <c r="C11009" i="33"/>
  <c r="C11010" i="33"/>
  <c r="C11011" i="33"/>
  <c r="C11012" i="33"/>
  <c r="C11013" i="33"/>
  <c r="C11014" i="33"/>
  <c r="C11015" i="33"/>
  <c r="C11016" i="33"/>
  <c r="C11017" i="33"/>
  <c r="C11018" i="33"/>
  <c r="C11019" i="33"/>
  <c r="C11020" i="33"/>
  <c r="C11021" i="33"/>
  <c r="C11022" i="33"/>
  <c r="C11023" i="33"/>
  <c r="C11024" i="33"/>
  <c r="C11025" i="33"/>
  <c r="C11026" i="33"/>
  <c r="C11027" i="33"/>
  <c r="C11028" i="33"/>
  <c r="C11029" i="33"/>
  <c r="C11030" i="33"/>
  <c r="C11031" i="33"/>
  <c r="C11032" i="33"/>
  <c r="C11033" i="33"/>
  <c r="C11034" i="33"/>
  <c r="C11035" i="33"/>
  <c r="C11036" i="33"/>
  <c r="C11037" i="33"/>
  <c r="C11038" i="33"/>
  <c r="C11039" i="33"/>
  <c r="C11040" i="33"/>
  <c r="C11041" i="33"/>
  <c r="C11042" i="33"/>
  <c r="C11043" i="33"/>
  <c r="C11044" i="33"/>
  <c r="C11045" i="33"/>
  <c r="C11046" i="33"/>
  <c r="C11047" i="33"/>
  <c r="C11048" i="33"/>
  <c r="C11049" i="33"/>
  <c r="C11050" i="33"/>
  <c r="C11051" i="33"/>
  <c r="C11052" i="33"/>
  <c r="C11053" i="33"/>
  <c r="C11054" i="33"/>
  <c r="C11055" i="33"/>
  <c r="C11056" i="33"/>
  <c r="C11057" i="33"/>
  <c r="C11058" i="33"/>
  <c r="C11059" i="33"/>
  <c r="C11060" i="33"/>
  <c r="C11061" i="33"/>
  <c r="C11062" i="33"/>
  <c r="C11063" i="33"/>
  <c r="C11064" i="33"/>
  <c r="C11065" i="33"/>
  <c r="C11066" i="33"/>
  <c r="C11067" i="33"/>
  <c r="C11068" i="33"/>
  <c r="C11069" i="33"/>
  <c r="C11070" i="33"/>
  <c r="C11071" i="33"/>
  <c r="C11072" i="33"/>
  <c r="C11073" i="33"/>
  <c r="C11074" i="33"/>
  <c r="C11075" i="33"/>
  <c r="C11076" i="33"/>
  <c r="C11077" i="33"/>
  <c r="C11078" i="33"/>
  <c r="C11079" i="33"/>
  <c r="C11080" i="33"/>
  <c r="C11081" i="33"/>
  <c r="C11082" i="33"/>
  <c r="C11083" i="33"/>
  <c r="C11084" i="33"/>
  <c r="C11085" i="33"/>
  <c r="C11086" i="33"/>
  <c r="C11087" i="33"/>
  <c r="C11088" i="33"/>
  <c r="C11089" i="33"/>
  <c r="C11090" i="33"/>
  <c r="C11091" i="33"/>
  <c r="C11092" i="33"/>
  <c r="C11093" i="33"/>
  <c r="C11094" i="33"/>
  <c r="C11095" i="33"/>
  <c r="C11096" i="33"/>
  <c r="C11097" i="33"/>
  <c r="C11098" i="33"/>
  <c r="C11099" i="33"/>
  <c r="C11100" i="33"/>
  <c r="C11101" i="33"/>
  <c r="C11102" i="33"/>
  <c r="C11103" i="33"/>
  <c r="C11104" i="33"/>
  <c r="C11105" i="33"/>
  <c r="C11106" i="33"/>
  <c r="C11107" i="33"/>
  <c r="C11108" i="33"/>
  <c r="C11109" i="33"/>
  <c r="C11110" i="33"/>
  <c r="C11111" i="33"/>
  <c r="C11112" i="33"/>
  <c r="C11113" i="33"/>
  <c r="C11114" i="33"/>
  <c r="C11115" i="33"/>
  <c r="C11116" i="33"/>
  <c r="C11117" i="33"/>
  <c r="C11118" i="33"/>
  <c r="C11119" i="33"/>
  <c r="C11120" i="33"/>
  <c r="C11121" i="33"/>
  <c r="C11122" i="33"/>
  <c r="C11123" i="33"/>
  <c r="C11124" i="33"/>
  <c r="C11125" i="33"/>
  <c r="C11126" i="33"/>
  <c r="C11127" i="33"/>
  <c r="C11128" i="33"/>
  <c r="C11129" i="33"/>
  <c r="C11130" i="33"/>
  <c r="C11131" i="33"/>
  <c r="C11132" i="33"/>
  <c r="C11133" i="33"/>
  <c r="C11134" i="33"/>
  <c r="C11135" i="33"/>
  <c r="C11136" i="33"/>
  <c r="C11137" i="33"/>
  <c r="C11138" i="33"/>
  <c r="C11139" i="33"/>
  <c r="C11140" i="33"/>
  <c r="C11141" i="33"/>
  <c r="C11142" i="33"/>
  <c r="C11143" i="33"/>
  <c r="C11144" i="33"/>
  <c r="C11145" i="33"/>
  <c r="C11146" i="33"/>
  <c r="C11147" i="33"/>
  <c r="C11148" i="33"/>
  <c r="C11149" i="33"/>
  <c r="C11150" i="33"/>
  <c r="C11151" i="33"/>
  <c r="C11152" i="33"/>
  <c r="C11153" i="33"/>
  <c r="C11154" i="33"/>
  <c r="C11155" i="33"/>
  <c r="C11156" i="33"/>
  <c r="C11157" i="33"/>
  <c r="C11158" i="33"/>
  <c r="C11159" i="33"/>
  <c r="C11160" i="33"/>
  <c r="C11161" i="33"/>
  <c r="C11162" i="33"/>
  <c r="C11163" i="33"/>
  <c r="C11164" i="33"/>
  <c r="C11165" i="33"/>
  <c r="C11166" i="33"/>
  <c r="C11167" i="33"/>
  <c r="C11168" i="33"/>
  <c r="C11169" i="33"/>
  <c r="C11170" i="33"/>
  <c r="C11171" i="33"/>
  <c r="C11172" i="33"/>
  <c r="C11173" i="33"/>
  <c r="C11174" i="33"/>
  <c r="C11175" i="33"/>
  <c r="C11176" i="33"/>
  <c r="C11177" i="33"/>
  <c r="C11178" i="33"/>
  <c r="C11179" i="33"/>
  <c r="C11180" i="33"/>
  <c r="C11181" i="33"/>
  <c r="C11182" i="33"/>
  <c r="C11183" i="33"/>
  <c r="C11184" i="33"/>
  <c r="C11185" i="33"/>
  <c r="C11186" i="33"/>
  <c r="C11187" i="33"/>
  <c r="C11188" i="33"/>
  <c r="C11189" i="33"/>
  <c r="C11190" i="33"/>
  <c r="C11191" i="33"/>
  <c r="C11192" i="33"/>
  <c r="C11193" i="33"/>
  <c r="C11194" i="33"/>
  <c r="C11195" i="33"/>
  <c r="C11196" i="33"/>
  <c r="C11197" i="33"/>
  <c r="C11198" i="33"/>
  <c r="C11199" i="33"/>
  <c r="C11200" i="33"/>
  <c r="C11201" i="33"/>
  <c r="C11202" i="33"/>
  <c r="C11203" i="33"/>
  <c r="C11204" i="33"/>
  <c r="C11205" i="33"/>
  <c r="C11206" i="33"/>
  <c r="C11207" i="33"/>
  <c r="C11208" i="33"/>
  <c r="C11209" i="33"/>
  <c r="C11210" i="33"/>
  <c r="C11211" i="33"/>
  <c r="C11212" i="33"/>
  <c r="C11213" i="33"/>
  <c r="C11214" i="33"/>
  <c r="C11215" i="33"/>
  <c r="C11216" i="33"/>
  <c r="C11217" i="33"/>
  <c r="C11218" i="33"/>
  <c r="C11219" i="33"/>
  <c r="C11220" i="33"/>
  <c r="C11221" i="33"/>
  <c r="C11222" i="33"/>
  <c r="C11223" i="33"/>
  <c r="C11224" i="33"/>
  <c r="C11225" i="33"/>
  <c r="C11226" i="33"/>
  <c r="C11227" i="33"/>
  <c r="C11228" i="33"/>
  <c r="C11229" i="33"/>
  <c r="C11230" i="33"/>
  <c r="C11231" i="33"/>
  <c r="C11232" i="33"/>
  <c r="C11233" i="33"/>
  <c r="C11234" i="33"/>
  <c r="C11235" i="33"/>
  <c r="C11236" i="33"/>
  <c r="C11237" i="33"/>
  <c r="C11238" i="33"/>
  <c r="C11239" i="33"/>
  <c r="C11240" i="33"/>
  <c r="C11241" i="33"/>
  <c r="C11242" i="33"/>
  <c r="C11243" i="33"/>
  <c r="C11244" i="33"/>
  <c r="C11245" i="33"/>
  <c r="C11246" i="33"/>
  <c r="C11247" i="33"/>
  <c r="C11248" i="33"/>
  <c r="C11249" i="33"/>
  <c r="C11250" i="33"/>
  <c r="C11251" i="33"/>
  <c r="C11252" i="33"/>
  <c r="C11253" i="33"/>
  <c r="C11254" i="33"/>
  <c r="C11255" i="33"/>
  <c r="C11256" i="33"/>
  <c r="C11257" i="33"/>
  <c r="C11258" i="33"/>
  <c r="C11259" i="33"/>
  <c r="C11260" i="33"/>
  <c r="C11261" i="33"/>
  <c r="C11262" i="33"/>
  <c r="C11263" i="33"/>
  <c r="C11264" i="33"/>
  <c r="C11265" i="33"/>
  <c r="C11266" i="33"/>
  <c r="C11267" i="33"/>
  <c r="C11268" i="33"/>
  <c r="C11269" i="33"/>
  <c r="C11270" i="33"/>
  <c r="C11271" i="33"/>
  <c r="C11272" i="33"/>
  <c r="C11273" i="33"/>
  <c r="C11274" i="33"/>
  <c r="C11275" i="33"/>
  <c r="C11276" i="33"/>
  <c r="C11277" i="33"/>
  <c r="C11278" i="33"/>
  <c r="C11279" i="33"/>
  <c r="C11280" i="33"/>
  <c r="C11281" i="33"/>
  <c r="C11282" i="33"/>
  <c r="C11283" i="33"/>
  <c r="C11284" i="33"/>
  <c r="C11285" i="33"/>
  <c r="C11286" i="33"/>
  <c r="C11287" i="33"/>
  <c r="C11288" i="33"/>
  <c r="C11289" i="33"/>
  <c r="C11290" i="33"/>
  <c r="C11291" i="33"/>
  <c r="C11292" i="33"/>
  <c r="C11293" i="33"/>
  <c r="C11294" i="33"/>
  <c r="C11295" i="33"/>
  <c r="C11296" i="33"/>
  <c r="C11297" i="33"/>
  <c r="C11298" i="33"/>
  <c r="C11299" i="33"/>
  <c r="C11300" i="33"/>
  <c r="C11301" i="33"/>
  <c r="C11302" i="33"/>
  <c r="C11303" i="33"/>
  <c r="C11304" i="33"/>
  <c r="C11305" i="33"/>
  <c r="C11306" i="33"/>
  <c r="C11307" i="33"/>
  <c r="C11308" i="33"/>
  <c r="C11309" i="33"/>
  <c r="C11310" i="33"/>
  <c r="C11311" i="33"/>
  <c r="C11312" i="33"/>
  <c r="C11313" i="33"/>
  <c r="C11314" i="33"/>
  <c r="C11315" i="33"/>
  <c r="C11316" i="33"/>
  <c r="C11317" i="33"/>
  <c r="C11318" i="33"/>
  <c r="C11319" i="33"/>
  <c r="C11320" i="33"/>
  <c r="C11321" i="33"/>
  <c r="C11322" i="33"/>
  <c r="C11323" i="33"/>
  <c r="C11324" i="33"/>
  <c r="C11325" i="33"/>
  <c r="C11326" i="33"/>
  <c r="C11327" i="33"/>
  <c r="C11328" i="33"/>
  <c r="C11329" i="33"/>
  <c r="C11330" i="33"/>
  <c r="C11331" i="33"/>
  <c r="C11332" i="33"/>
  <c r="C11333" i="33"/>
  <c r="C11334" i="33"/>
  <c r="C11335" i="33"/>
  <c r="C11336" i="33"/>
  <c r="C11337" i="33"/>
  <c r="C11338" i="33"/>
  <c r="C11339" i="33"/>
  <c r="C11340" i="33"/>
  <c r="C11341" i="33"/>
  <c r="C11342" i="33"/>
  <c r="C11343" i="33"/>
  <c r="C11344" i="33"/>
  <c r="C11345" i="33"/>
  <c r="C11346" i="33"/>
  <c r="C11347" i="33"/>
  <c r="C11348" i="33"/>
  <c r="C11349" i="33"/>
  <c r="C11350" i="33"/>
  <c r="C11351" i="33"/>
  <c r="C11352" i="33"/>
  <c r="C11353" i="33"/>
  <c r="C11354" i="33"/>
  <c r="C11355" i="33"/>
  <c r="C11356" i="33"/>
  <c r="C11357" i="33"/>
  <c r="C11358" i="33"/>
  <c r="C11359" i="33"/>
  <c r="C11360" i="33"/>
  <c r="C11361" i="33"/>
  <c r="C11362" i="33"/>
  <c r="C11363" i="33"/>
  <c r="C11364" i="33"/>
  <c r="C11365" i="33"/>
  <c r="C11366" i="33"/>
  <c r="C11367" i="33"/>
  <c r="C11368" i="33"/>
  <c r="C11369" i="33"/>
  <c r="C11370" i="33"/>
  <c r="C11371" i="33"/>
  <c r="C11372" i="33"/>
  <c r="C11373" i="33"/>
  <c r="C11374" i="33"/>
  <c r="C11375" i="33"/>
  <c r="C11376" i="33"/>
  <c r="C11377" i="33"/>
  <c r="C11378" i="33"/>
  <c r="C11379" i="33"/>
  <c r="C11380" i="33"/>
  <c r="C11381" i="33"/>
  <c r="C11382" i="33"/>
  <c r="C11383" i="33"/>
  <c r="C11384" i="33"/>
  <c r="C11385" i="33"/>
  <c r="C11386" i="33"/>
  <c r="C11387" i="33"/>
  <c r="C11388" i="33"/>
  <c r="C11389" i="33"/>
  <c r="C11390" i="33"/>
  <c r="C11391" i="33"/>
  <c r="C11392" i="33"/>
  <c r="C11393" i="33"/>
  <c r="C11394" i="33"/>
  <c r="C11395" i="33"/>
  <c r="C11396" i="33"/>
  <c r="C11397" i="33"/>
  <c r="C11398" i="33"/>
  <c r="C11399" i="33"/>
  <c r="C11400" i="33"/>
  <c r="C11401" i="33"/>
  <c r="C11402" i="33"/>
  <c r="C11403" i="33"/>
  <c r="C11404" i="33"/>
  <c r="C11405" i="33"/>
  <c r="C11406" i="33"/>
  <c r="C11407" i="33"/>
  <c r="C11408" i="33"/>
  <c r="C11409" i="33"/>
  <c r="C11410" i="33"/>
  <c r="C11411" i="33"/>
  <c r="C11412" i="33"/>
  <c r="C11413" i="33"/>
  <c r="C11414" i="33"/>
  <c r="C11415" i="33"/>
  <c r="C11416" i="33"/>
  <c r="C11417" i="33"/>
  <c r="C11418" i="33"/>
  <c r="C11419" i="33"/>
  <c r="C11420" i="33"/>
  <c r="C11421" i="33"/>
  <c r="C11422" i="33"/>
  <c r="C11423" i="33"/>
  <c r="C11424" i="33"/>
  <c r="C11425" i="33"/>
  <c r="C11426" i="33"/>
  <c r="C11427" i="33"/>
  <c r="C11428" i="33"/>
  <c r="C11429" i="33"/>
  <c r="C11430" i="33"/>
  <c r="C11431" i="33"/>
  <c r="C11432" i="33"/>
  <c r="C11433" i="33"/>
  <c r="C11434" i="33"/>
  <c r="C11435" i="33"/>
  <c r="C11436" i="33"/>
  <c r="C11437" i="33"/>
  <c r="C11438" i="33"/>
  <c r="C11439" i="33"/>
  <c r="C11440" i="33"/>
  <c r="C11441" i="33"/>
  <c r="C11442" i="33"/>
  <c r="C11443" i="33"/>
  <c r="C11444" i="33"/>
  <c r="C11445" i="33"/>
  <c r="C11446" i="33"/>
  <c r="C11447" i="33"/>
  <c r="C11448" i="33"/>
  <c r="C11449" i="33"/>
  <c r="C11450" i="33"/>
  <c r="C11451" i="33"/>
  <c r="C11452" i="33"/>
  <c r="C11453" i="33"/>
  <c r="C11454" i="33"/>
  <c r="C11455" i="33"/>
  <c r="C11456" i="33"/>
  <c r="C11457" i="33"/>
  <c r="C11458" i="33"/>
  <c r="C11459" i="33"/>
  <c r="C11460" i="33"/>
  <c r="C11461" i="33"/>
  <c r="C11462" i="33"/>
  <c r="C11463" i="33"/>
  <c r="C11464" i="33"/>
  <c r="C11465" i="33"/>
  <c r="C11466" i="33"/>
  <c r="C11467" i="33"/>
  <c r="C11468" i="33"/>
  <c r="C11469" i="33"/>
  <c r="C11470" i="33"/>
  <c r="C11471" i="33"/>
  <c r="C11472" i="33"/>
  <c r="C11473" i="33"/>
  <c r="C11474" i="33"/>
  <c r="C11475" i="33"/>
  <c r="C11476" i="33"/>
  <c r="C11477" i="33"/>
  <c r="C11478" i="33"/>
  <c r="C11479" i="33"/>
  <c r="C11480" i="33"/>
  <c r="C11481" i="33"/>
  <c r="C11482" i="33"/>
  <c r="C11483" i="33"/>
  <c r="C11484" i="33"/>
  <c r="C11485" i="33"/>
  <c r="C11486" i="33"/>
  <c r="C11487" i="33"/>
  <c r="C11488" i="33"/>
  <c r="C11489" i="33"/>
  <c r="C11490" i="33"/>
  <c r="C11491" i="33"/>
  <c r="C11492" i="33"/>
  <c r="C11493" i="33"/>
  <c r="C11494" i="33"/>
  <c r="C11495" i="33"/>
  <c r="C11496" i="33"/>
  <c r="C11497" i="33"/>
  <c r="C11498" i="33"/>
  <c r="C11499" i="33"/>
  <c r="C11500" i="33"/>
  <c r="C11501" i="33"/>
  <c r="C11502" i="33"/>
  <c r="C11503" i="33"/>
  <c r="C11504" i="33"/>
  <c r="C11505" i="33"/>
  <c r="C11506" i="33"/>
  <c r="C11507" i="33"/>
  <c r="C11508" i="33"/>
  <c r="C11509" i="33"/>
  <c r="C11510" i="33"/>
  <c r="C11511" i="33"/>
  <c r="C11512" i="33"/>
  <c r="C11513" i="33"/>
  <c r="C11514" i="33"/>
  <c r="C11515" i="33"/>
  <c r="C11516" i="33"/>
  <c r="C11517" i="33"/>
  <c r="C11518" i="33"/>
  <c r="C11519" i="33"/>
  <c r="C11520" i="33"/>
  <c r="C11521" i="33"/>
  <c r="C11522" i="33"/>
  <c r="C11523" i="33"/>
  <c r="C11524" i="33"/>
  <c r="C11525" i="33"/>
  <c r="C11526" i="33"/>
  <c r="C11527" i="33"/>
  <c r="C11528" i="33"/>
  <c r="C11529" i="33"/>
  <c r="C11530" i="33"/>
  <c r="C11531" i="33"/>
  <c r="C11532" i="33"/>
  <c r="C11533" i="33"/>
  <c r="C11534" i="33"/>
  <c r="C11535" i="33"/>
  <c r="C11536" i="33"/>
  <c r="C11537" i="33"/>
  <c r="C11538" i="33"/>
  <c r="C11539" i="33"/>
  <c r="C11540" i="33"/>
  <c r="C11541" i="33"/>
  <c r="C11542" i="33"/>
  <c r="C11543" i="33"/>
  <c r="C11544" i="33"/>
  <c r="C11545" i="33"/>
  <c r="C11546" i="33"/>
  <c r="C11547" i="33"/>
  <c r="C11548" i="33"/>
  <c r="C11549" i="33"/>
  <c r="C11550" i="33"/>
  <c r="C11551" i="33"/>
  <c r="C11552" i="33"/>
  <c r="C11553" i="33"/>
  <c r="C11554" i="33"/>
  <c r="C11555" i="33"/>
  <c r="C11556" i="33"/>
  <c r="C11557" i="33"/>
  <c r="C11558" i="33"/>
  <c r="C11559" i="33"/>
  <c r="C11560" i="33"/>
  <c r="C11561" i="33"/>
  <c r="C11562" i="33"/>
  <c r="C11563" i="33"/>
  <c r="C11564" i="33"/>
  <c r="C11565" i="33"/>
  <c r="C11566" i="33"/>
  <c r="C11567" i="33"/>
  <c r="C11568" i="33"/>
  <c r="C11569" i="33"/>
  <c r="C11570" i="33"/>
  <c r="C11571" i="33"/>
  <c r="C11572" i="33"/>
  <c r="C11573" i="33"/>
  <c r="C11574" i="33"/>
  <c r="C11575" i="33"/>
  <c r="C11576" i="33"/>
  <c r="C11577" i="33"/>
  <c r="C11578" i="33"/>
  <c r="C11579" i="33"/>
  <c r="C11580" i="33"/>
  <c r="C11581" i="33"/>
  <c r="C11582" i="33"/>
  <c r="C11583" i="33"/>
  <c r="C11584" i="33"/>
  <c r="C11585" i="33"/>
  <c r="C11586" i="33"/>
  <c r="C11587" i="33"/>
  <c r="C11588" i="33"/>
  <c r="C11589" i="33"/>
  <c r="C11590" i="33"/>
  <c r="C11591" i="33"/>
  <c r="C11592" i="33"/>
  <c r="C11593" i="33"/>
  <c r="C11594" i="33"/>
  <c r="C11595" i="33"/>
  <c r="C11596" i="33"/>
  <c r="C11597" i="33"/>
  <c r="C11598" i="33"/>
  <c r="C11599" i="33"/>
  <c r="C11600" i="33"/>
  <c r="C11601" i="33"/>
  <c r="C11602" i="33"/>
  <c r="C11603" i="33"/>
  <c r="C11604" i="33"/>
  <c r="C11605" i="33"/>
  <c r="C11606" i="33"/>
  <c r="C11607" i="33"/>
  <c r="C11608" i="33"/>
  <c r="C11609" i="33"/>
  <c r="C11610" i="33"/>
  <c r="C11611" i="33"/>
  <c r="C11612" i="33"/>
  <c r="C11613" i="33"/>
  <c r="C11614" i="33"/>
  <c r="C11615" i="33"/>
  <c r="C11616" i="33"/>
  <c r="C11617" i="33"/>
  <c r="C11618" i="33"/>
  <c r="C11619" i="33"/>
  <c r="C11620" i="33"/>
  <c r="C11621" i="33"/>
  <c r="C11622" i="33"/>
  <c r="C11623" i="33"/>
  <c r="C11624" i="33"/>
  <c r="C11625" i="33"/>
  <c r="C11626" i="33"/>
  <c r="C11627" i="33"/>
  <c r="C11628" i="33"/>
  <c r="C11629" i="33"/>
  <c r="C11630" i="33"/>
  <c r="C11631" i="33"/>
  <c r="C11632" i="33"/>
  <c r="C11633" i="33"/>
  <c r="C11634" i="33"/>
  <c r="C11635" i="33"/>
  <c r="C11636" i="33"/>
  <c r="C11637" i="33"/>
  <c r="C11638" i="33"/>
  <c r="C11639" i="33"/>
  <c r="C11640" i="33"/>
  <c r="C11641" i="33"/>
  <c r="C11642" i="33"/>
  <c r="C11643" i="33"/>
  <c r="C11644" i="33"/>
  <c r="C11645" i="33"/>
  <c r="C11646" i="33"/>
  <c r="C11647" i="33"/>
  <c r="C11648" i="33"/>
  <c r="C11649" i="33"/>
  <c r="C11650" i="33"/>
  <c r="C11651" i="33"/>
  <c r="C11652" i="33"/>
  <c r="C11653" i="33"/>
  <c r="C11654" i="33"/>
  <c r="C11655" i="33"/>
  <c r="C11656" i="33"/>
  <c r="C11657" i="33"/>
  <c r="C11658" i="33"/>
  <c r="C11659" i="33"/>
  <c r="C11660" i="33"/>
  <c r="C11661" i="33"/>
  <c r="C11662" i="33"/>
  <c r="C11663" i="33"/>
  <c r="C11664" i="33"/>
  <c r="C11665" i="33"/>
  <c r="C11666" i="33"/>
  <c r="C11667" i="33"/>
  <c r="C11668" i="33"/>
  <c r="C11669" i="33"/>
  <c r="C11670" i="33"/>
  <c r="C11671" i="33"/>
  <c r="C11672" i="33"/>
  <c r="C11673" i="33"/>
  <c r="C11674" i="33"/>
  <c r="C11675" i="33"/>
  <c r="C11676" i="33"/>
  <c r="C11677" i="33"/>
  <c r="C11678" i="33"/>
  <c r="C11679" i="33"/>
  <c r="C11680" i="33"/>
  <c r="C11681" i="33"/>
  <c r="C11682" i="33"/>
  <c r="C11683" i="33"/>
  <c r="C11684" i="33"/>
  <c r="C11685" i="33"/>
  <c r="C11686" i="33"/>
  <c r="C11687" i="33"/>
  <c r="C11688" i="33"/>
  <c r="C11689" i="33"/>
  <c r="C11690" i="33"/>
  <c r="C11691" i="33"/>
  <c r="C11692" i="33"/>
  <c r="C11693" i="33"/>
  <c r="C11694" i="33"/>
  <c r="C11695" i="33"/>
  <c r="C11696" i="33"/>
  <c r="C11697" i="33"/>
  <c r="C11698" i="33"/>
  <c r="C11699" i="33"/>
  <c r="C11700" i="33"/>
  <c r="C11701" i="33"/>
  <c r="C11702" i="33"/>
  <c r="C11703" i="33"/>
  <c r="C11704" i="33"/>
  <c r="C11705" i="33"/>
  <c r="C11706" i="33"/>
  <c r="C11707" i="33"/>
  <c r="C11708" i="33"/>
  <c r="C11709" i="33"/>
  <c r="C11710" i="33"/>
  <c r="C11711" i="33"/>
  <c r="C11712" i="33"/>
  <c r="C11713" i="33"/>
  <c r="C11714" i="33"/>
  <c r="C11715" i="33"/>
  <c r="C11716" i="33"/>
  <c r="C11717" i="33"/>
  <c r="C11718" i="33"/>
  <c r="C11719" i="33"/>
  <c r="C11720" i="33"/>
  <c r="C11721" i="33"/>
  <c r="C11722" i="33"/>
  <c r="C11723" i="33"/>
  <c r="C11724" i="33"/>
  <c r="C11725" i="33"/>
  <c r="C11726" i="33"/>
  <c r="C11727" i="33"/>
  <c r="C11728" i="33"/>
  <c r="C11729" i="33"/>
  <c r="C11730" i="33"/>
  <c r="C11731" i="33"/>
  <c r="C11732" i="33"/>
  <c r="C11733" i="33"/>
  <c r="C11734" i="33"/>
  <c r="C11735" i="33"/>
  <c r="C11736" i="33"/>
  <c r="C11737" i="33"/>
  <c r="C11738" i="33"/>
  <c r="C11739" i="33"/>
  <c r="C11740" i="33"/>
  <c r="C11741" i="33"/>
  <c r="C11742" i="33"/>
  <c r="C11743" i="33"/>
  <c r="C11744" i="33"/>
  <c r="C11745" i="33"/>
  <c r="C11746" i="33"/>
  <c r="C11747" i="33"/>
  <c r="C11748" i="33"/>
  <c r="C11749" i="33"/>
  <c r="C11750" i="33"/>
  <c r="C11751" i="33"/>
  <c r="C11752" i="33"/>
  <c r="C11753" i="33"/>
  <c r="C11754" i="33"/>
  <c r="C11755" i="33"/>
  <c r="C11756" i="33"/>
  <c r="C11757" i="33"/>
  <c r="C11758" i="33"/>
  <c r="C11759" i="33"/>
  <c r="C11760" i="33"/>
  <c r="C11761" i="33"/>
  <c r="C11762" i="33"/>
  <c r="C11763" i="33"/>
  <c r="C11764" i="33"/>
  <c r="C11765" i="33"/>
  <c r="C11766" i="33"/>
  <c r="C11767" i="33"/>
  <c r="C11768" i="33"/>
  <c r="C11769" i="33"/>
  <c r="C11770" i="33"/>
  <c r="C11771" i="33"/>
  <c r="C11772" i="33"/>
  <c r="C11773" i="33"/>
  <c r="C11774" i="33"/>
  <c r="C11775" i="33"/>
  <c r="C11776" i="33"/>
  <c r="C11777" i="33"/>
  <c r="C11778" i="33"/>
  <c r="C11779" i="33"/>
  <c r="C11780" i="33"/>
  <c r="C11781" i="33"/>
  <c r="C11782" i="33"/>
  <c r="C11783" i="33"/>
  <c r="C11784" i="33"/>
  <c r="C11785" i="33"/>
  <c r="C11786" i="33"/>
  <c r="C11787" i="33"/>
  <c r="C11788" i="33"/>
  <c r="C11789" i="33"/>
  <c r="C11790" i="33"/>
  <c r="C11791" i="33"/>
  <c r="C11792" i="33"/>
  <c r="C11793" i="33"/>
  <c r="C11794" i="33"/>
  <c r="C11795" i="33"/>
  <c r="C11796" i="33"/>
  <c r="C11797" i="33"/>
  <c r="C11798" i="33"/>
  <c r="C11799" i="33"/>
  <c r="C11800" i="33"/>
  <c r="C11801" i="33"/>
  <c r="C11802" i="33"/>
  <c r="C11803" i="33"/>
  <c r="C11804" i="33"/>
  <c r="C11805" i="33"/>
  <c r="C11806" i="33"/>
  <c r="C11807" i="33"/>
  <c r="C11808" i="33"/>
  <c r="C11809" i="33"/>
  <c r="C11810" i="33"/>
  <c r="C11811" i="33"/>
  <c r="C11812" i="33"/>
  <c r="C11813" i="33"/>
  <c r="C11814" i="33"/>
  <c r="C11815" i="33"/>
  <c r="C11816" i="33"/>
  <c r="C11817" i="33"/>
  <c r="C11818" i="33"/>
  <c r="C11819" i="33"/>
  <c r="C11820" i="33"/>
  <c r="C11821" i="33"/>
  <c r="C11822" i="33"/>
  <c r="C11823" i="33"/>
  <c r="C11824" i="33"/>
  <c r="C11825" i="33"/>
  <c r="C11826" i="33"/>
  <c r="C11827" i="33"/>
  <c r="C11828" i="33"/>
  <c r="C11829" i="33"/>
  <c r="C11830" i="33"/>
  <c r="C11831" i="33"/>
  <c r="C11832" i="33"/>
  <c r="C11833" i="33"/>
  <c r="C11834" i="33"/>
  <c r="C11835" i="33"/>
  <c r="C11836" i="33"/>
  <c r="C11837" i="33"/>
  <c r="C11838" i="33"/>
  <c r="C11839" i="33"/>
  <c r="C11840" i="33"/>
  <c r="C11841" i="33"/>
  <c r="C11842" i="33"/>
  <c r="C11843" i="33"/>
  <c r="C11844" i="33"/>
  <c r="C11845" i="33"/>
  <c r="C11846" i="33"/>
  <c r="C11847" i="33"/>
  <c r="C11848" i="33"/>
  <c r="C11849" i="33"/>
  <c r="C11850" i="33"/>
  <c r="C11851" i="33"/>
  <c r="C11852" i="33"/>
  <c r="C11853" i="33"/>
  <c r="C11854" i="33"/>
  <c r="C11855" i="33"/>
  <c r="C11856" i="33"/>
  <c r="C11857" i="33"/>
  <c r="C11858" i="33"/>
  <c r="C11859" i="33"/>
  <c r="C11860" i="33"/>
  <c r="C11861" i="33"/>
  <c r="C11862" i="33"/>
  <c r="C11863" i="33"/>
  <c r="C11864" i="33"/>
  <c r="C11865" i="33"/>
  <c r="C11866" i="33"/>
  <c r="C11867" i="33"/>
  <c r="C11868" i="33"/>
  <c r="C11869" i="33"/>
  <c r="C11870" i="33"/>
  <c r="C11871" i="33"/>
  <c r="C11872" i="33"/>
  <c r="C11873" i="33"/>
  <c r="C11874" i="33"/>
  <c r="C11875" i="33"/>
  <c r="C11876" i="33"/>
  <c r="C11877" i="33"/>
  <c r="C11878" i="33"/>
  <c r="C11879" i="33"/>
  <c r="C11880" i="33"/>
  <c r="C11881" i="33"/>
  <c r="C11882" i="33"/>
  <c r="C11883" i="33"/>
  <c r="C11884" i="33"/>
  <c r="C11885" i="33"/>
  <c r="C11886" i="33"/>
  <c r="C11887" i="33"/>
  <c r="C11888" i="33"/>
  <c r="C11889" i="33"/>
  <c r="C11890" i="33"/>
  <c r="C11891" i="33"/>
  <c r="C11892" i="33"/>
  <c r="C11893" i="33"/>
  <c r="C11894" i="33"/>
  <c r="C11895" i="33"/>
  <c r="C11896" i="33"/>
  <c r="C11897" i="33"/>
  <c r="C11898" i="33"/>
  <c r="C11899" i="33"/>
  <c r="C11900" i="33"/>
  <c r="C11901" i="33"/>
  <c r="C11902" i="33"/>
  <c r="C11903" i="33"/>
  <c r="C11904" i="33"/>
  <c r="C11905" i="33"/>
  <c r="C11906" i="33"/>
  <c r="C11907" i="33"/>
  <c r="C11908" i="33"/>
  <c r="C11909" i="33"/>
  <c r="C11910" i="33"/>
  <c r="C11911" i="33"/>
  <c r="C11912" i="33"/>
  <c r="C11913" i="33"/>
  <c r="C11914" i="33"/>
  <c r="C11915" i="33"/>
  <c r="C11916" i="33"/>
  <c r="C11917" i="33"/>
  <c r="C11918" i="33"/>
  <c r="C11919" i="33"/>
  <c r="C11920" i="33"/>
  <c r="C11921" i="33"/>
  <c r="C11922" i="33"/>
  <c r="C11923" i="33"/>
  <c r="C11924" i="33"/>
  <c r="C11925" i="33"/>
  <c r="C11926" i="33"/>
  <c r="C11927" i="33"/>
  <c r="C11928" i="33"/>
  <c r="C11929" i="33"/>
  <c r="C11930" i="33"/>
  <c r="C11931" i="33"/>
  <c r="C11932" i="33"/>
  <c r="C11933" i="33"/>
  <c r="C11934" i="33"/>
  <c r="C11935" i="33"/>
  <c r="C11936" i="33"/>
  <c r="C11937" i="33"/>
  <c r="C11938" i="33"/>
  <c r="C11939" i="33"/>
  <c r="C11940" i="33"/>
  <c r="C11941" i="33"/>
  <c r="C11942" i="33"/>
  <c r="C11943" i="33"/>
  <c r="C11944" i="33"/>
  <c r="C11945" i="33"/>
  <c r="C11946" i="33"/>
  <c r="C11947" i="33"/>
  <c r="C11948" i="33"/>
  <c r="C11949" i="33"/>
  <c r="C11950" i="33"/>
  <c r="C11951" i="33"/>
  <c r="C11952" i="33"/>
  <c r="C11953" i="33"/>
  <c r="C11954" i="33"/>
  <c r="C11955" i="33"/>
  <c r="C11956" i="33"/>
  <c r="C11957" i="33"/>
  <c r="C11958" i="33"/>
  <c r="C11959" i="33"/>
  <c r="C11960" i="33"/>
  <c r="C11961" i="33"/>
  <c r="C11962" i="33"/>
  <c r="C11963" i="33"/>
  <c r="C11964" i="33"/>
  <c r="C11965" i="33"/>
  <c r="C11966" i="33"/>
  <c r="C11967" i="33"/>
  <c r="C11968" i="33"/>
  <c r="C11969" i="33"/>
  <c r="C11970" i="33"/>
  <c r="C11971" i="33"/>
  <c r="C11972" i="33"/>
  <c r="C11973" i="33"/>
  <c r="C11974" i="33"/>
  <c r="C11975" i="33"/>
  <c r="C11976" i="33"/>
  <c r="C11977" i="33"/>
  <c r="C11978" i="33"/>
  <c r="C11979" i="33"/>
  <c r="C11980" i="33"/>
  <c r="C11981" i="33"/>
  <c r="C11982" i="33"/>
  <c r="C11983" i="33"/>
  <c r="C11984" i="33"/>
  <c r="C11985" i="33"/>
  <c r="C11986" i="33"/>
  <c r="C11987" i="33"/>
  <c r="C11988" i="33"/>
  <c r="C11989" i="33"/>
  <c r="C11990" i="33"/>
  <c r="C11991" i="33"/>
  <c r="C11992" i="33"/>
  <c r="C11993" i="33"/>
  <c r="C11994" i="33"/>
  <c r="C11995" i="33"/>
  <c r="C11996" i="33"/>
  <c r="C11997" i="33"/>
  <c r="C11998" i="33"/>
  <c r="C11999" i="33"/>
  <c r="C12000" i="33"/>
  <c r="C12001" i="33"/>
  <c r="C12002" i="33"/>
  <c r="C12003" i="33"/>
  <c r="C12004" i="33"/>
  <c r="C12005" i="33"/>
  <c r="C12006" i="33"/>
  <c r="C12007" i="33"/>
  <c r="C12008" i="33"/>
  <c r="C12009" i="33"/>
  <c r="C12010" i="33"/>
  <c r="C12011" i="33"/>
  <c r="C12012" i="33"/>
  <c r="C12013" i="33"/>
  <c r="C12014" i="33"/>
  <c r="C12015" i="33"/>
  <c r="C12016" i="33"/>
  <c r="C12017" i="33"/>
  <c r="C12018" i="33"/>
  <c r="C12019" i="33"/>
  <c r="C12020" i="33"/>
  <c r="C12021" i="33"/>
  <c r="C12022" i="33"/>
  <c r="C12023" i="33"/>
  <c r="C12024" i="33"/>
  <c r="C12025" i="33"/>
  <c r="C12026" i="33"/>
  <c r="C12027" i="33"/>
  <c r="C12028" i="33"/>
  <c r="C12029" i="33"/>
  <c r="C12030" i="33"/>
  <c r="C12031" i="33"/>
  <c r="C12032" i="33"/>
  <c r="C12033" i="33"/>
  <c r="C12034" i="33"/>
  <c r="C12035" i="33"/>
  <c r="C12036" i="33"/>
  <c r="C12037" i="33"/>
  <c r="C12038" i="33"/>
  <c r="C12039" i="33"/>
  <c r="C12040" i="33"/>
  <c r="C12041" i="33"/>
  <c r="C12042" i="33"/>
  <c r="C12043" i="33"/>
  <c r="C12044" i="33"/>
  <c r="C12045" i="33"/>
  <c r="C12046" i="33"/>
  <c r="C12047" i="33"/>
  <c r="C12048" i="33"/>
  <c r="C12049" i="33"/>
  <c r="C12050" i="33"/>
  <c r="C12051" i="33"/>
  <c r="C12052" i="33"/>
  <c r="C12053" i="33"/>
  <c r="C12054" i="33"/>
  <c r="C12055" i="33"/>
  <c r="C12056" i="33"/>
  <c r="C12057" i="33"/>
  <c r="C12058" i="33"/>
  <c r="C12059" i="33"/>
  <c r="C12060" i="33"/>
  <c r="C12061" i="33"/>
  <c r="C12062" i="33"/>
  <c r="C12063" i="33"/>
  <c r="C12064" i="33"/>
  <c r="C12065" i="33"/>
  <c r="C12066" i="33"/>
  <c r="C12067" i="33"/>
  <c r="C12068" i="33"/>
  <c r="C12069" i="33"/>
  <c r="C12070" i="33"/>
  <c r="C12071" i="33"/>
  <c r="C12072" i="33"/>
  <c r="C12073" i="33"/>
  <c r="C12074" i="33"/>
  <c r="C12075" i="33"/>
  <c r="C12076" i="33"/>
  <c r="C12077" i="33"/>
  <c r="C12078" i="33"/>
  <c r="C12079" i="33"/>
  <c r="C12080" i="33"/>
  <c r="C12081" i="33"/>
  <c r="C12082" i="33"/>
  <c r="C12083" i="33"/>
  <c r="C12084" i="33"/>
  <c r="C12085" i="33"/>
  <c r="C12086" i="33"/>
  <c r="C12087" i="33"/>
  <c r="C12088" i="33"/>
  <c r="C12089" i="33"/>
  <c r="C12090" i="33"/>
  <c r="C12091" i="33"/>
  <c r="C12092" i="33"/>
  <c r="C12093" i="33"/>
  <c r="C12094" i="33"/>
  <c r="C12095" i="33"/>
  <c r="C12096" i="33"/>
  <c r="C12097" i="33"/>
  <c r="C12098" i="33"/>
  <c r="C12099" i="33"/>
  <c r="C12100" i="33"/>
  <c r="C12101" i="33"/>
  <c r="C12102" i="33"/>
  <c r="C12103" i="33"/>
  <c r="C12104" i="33"/>
  <c r="C12105" i="33"/>
  <c r="C12106" i="33"/>
  <c r="C12107" i="33"/>
  <c r="C12108" i="33"/>
  <c r="C12109" i="33"/>
  <c r="C12110" i="33"/>
  <c r="C12111" i="33"/>
  <c r="C12112" i="33"/>
  <c r="C12113" i="33"/>
  <c r="C12114" i="33"/>
  <c r="C12115" i="33"/>
  <c r="C12116" i="33"/>
  <c r="C12117" i="33"/>
  <c r="C12118" i="33"/>
  <c r="C12119" i="33"/>
  <c r="C12120" i="33"/>
  <c r="C12121" i="33"/>
  <c r="C12122" i="33"/>
  <c r="C12123" i="33"/>
  <c r="C12124" i="33"/>
  <c r="C12125" i="33"/>
  <c r="C12126" i="33"/>
  <c r="C12127" i="33"/>
  <c r="C12128" i="33"/>
  <c r="C12129" i="33"/>
  <c r="C12130" i="33"/>
  <c r="C12131" i="33"/>
  <c r="C12132" i="33"/>
  <c r="C12133" i="33"/>
  <c r="C12134" i="33"/>
  <c r="C12135" i="33"/>
  <c r="C12136" i="33"/>
  <c r="C12137" i="33"/>
  <c r="C12138" i="33"/>
  <c r="C12139" i="33"/>
  <c r="C12140" i="33"/>
  <c r="C12141" i="33"/>
  <c r="C12142" i="33"/>
  <c r="C12143" i="33"/>
  <c r="C12144" i="33"/>
  <c r="C12145" i="33"/>
  <c r="C12146" i="33"/>
  <c r="C12147" i="33"/>
  <c r="C12148" i="33"/>
  <c r="C12149" i="33"/>
  <c r="C12150" i="33"/>
  <c r="C12151" i="33"/>
  <c r="C12152" i="33"/>
  <c r="C12153" i="33"/>
  <c r="C12154" i="33"/>
  <c r="C12155" i="33"/>
  <c r="C12156" i="33"/>
  <c r="C12157" i="33"/>
  <c r="C12158" i="33"/>
  <c r="C12159" i="33"/>
  <c r="C12160" i="33"/>
  <c r="C12161" i="33"/>
  <c r="C12162" i="33"/>
  <c r="C12163" i="33"/>
  <c r="C12164" i="33"/>
  <c r="C12165" i="33"/>
  <c r="C12166" i="33"/>
  <c r="C12167" i="33"/>
  <c r="C12168" i="33"/>
  <c r="C12169" i="33"/>
  <c r="C12170" i="33"/>
  <c r="C12171" i="33"/>
  <c r="C12172" i="33"/>
  <c r="C12173" i="33"/>
  <c r="C12174" i="33"/>
  <c r="C12175" i="33"/>
  <c r="C12176" i="33"/>
  <c r="C12177" i="33"/>
  <c r="C12178" i="33"/>
  <c r="C12179" i="33"/>
  <c r="C12180" i="33"/>
  <c r="C12181" i="33"/>
  <c r="C12182" i="33"/>
  <c r="C12183" i="33"/>
  <c r="C12184" i="33"/>
  <c r="C12185" i="33"/>
  <c r="C12186" i="33"/>
  <c r="C12187" i="33"/>
  <c r="C12188" i="33"/>
  <c r="C12189" i="33"/>
  <c r="C12190" i="33"/>
  <c r="C12191" i="33"/>
  <c r="C12192" i="33"/>
  <c r="C12193" i="33"/>
  <c r="C12194" i="33"/>
  <c r="C12195" i="33"/>
  <c r="C12196" i="33"/>
  <c r="C12197" i="33"/>
  <c r="C12198" i="33"/>
  <c r="C12199" i="33"/>
  <c r="C12200" i="33"/>
  <c r="C12201" i="33"/>
  <c r="C12202" i="33"/>
  <c r="C12203" i="33"/>
  <c r="C12204" i="33"/>
  <c r="C12205" i="33"/>
  <c r="C12206" i="33"/>
  <c r="C12207" i="33"/>
  <c r="C12208" i="33"/>
  <c r="C12209" i="33"/>
  <c r="C12210" i="33"/>
  <c r="C12211" i="33"/>
  <c r="C12212" i="33"/>
  <c r="C12213" i="33"/>
  <c r="C12214" i="33"/>
  <c r="C12215" i="33"/>
  <c r="C12216" i="33"/>
  <c r="C12217" i="33"/>
  <c r="C12218" i="33"/>
  <c r="C12219" i="33"/>
  <c r="C12220" i="33"/>
  <c r="C12221" i="33"/>
  <c r="C12222" i="33"/>
  <c r="C12223" i="33"/>
  <c r="C12224" i="33"/>
  <c r="C12225" i="33"/>
  <c r="C12226" i="33"/>
  <c r="C12227" i="33"/>
  <c r="C12228" i="33"/>
  <c r="C12229" i="33"/>
  <c r="C12230" i="33"/>
  <c r="C12231" i="33"/>
  <c r="C12232" i="33"/>
  <c r="C12233" i="33"/>
  <c r="C12234" i="33"/>
  <c r="C12235" i="33"/>
  <c r="C12236" i="33"/>
  <c r="C12237" i="33"/>
  <c r="C12238" i="33"/>
  <c r="C12239" i="33"/>
  <c r="C12240" i="33"/>
  <c r="C12241" i="33"/>
  <c r="C12242" i="33"/>
  <c r="C12243" i="33"/>
  <c r="C12244" i="33"/>
  <c r="C12245" i="33"/>
  <c r="C12246" i="33"/>
  <c r="C12247" i="33"/>
  <c r="C12248" i="33"/>
  <c r="C12249" i="33"/>
  <c r="C12250" i="33"/>
  <c r="C12251" i="33"/>
  <c r="C12252" i="33"/>
  <c r="C12253" i="33"/>
  <c r="C12254" i="33"/>
  <c r="C12255" i="33"/>
  <c r="C12256" i="33"/>
  <c r="C12257" i="33"/>
  <c r="C12258" i="33"/>
  <c r="C12259" i="33"/>
  <c r="C12260" i="33"/>
  <c r="C12261" i="33"/>
  <c r="C12262" i="33"/>
  <c r="C12263" i="33"/>
  <c r="C12264" i="33"/>
  <c r="C12265" i="33"/>
  <c r="C12266" i="33"/>
  <c r="C12267" i="33"/>
  <c r="C12268" i="33"/>
  <c r="C12269" i="33"/>
  <c r="C12270" i="33"/>
  <c r="C12271" i="33"/>
  <c r="C12272" i="33"/>
  <c r="C12273" i="33"/>
  <c r="C12274" i="33"/>
  <c r="C12275" i="33"/>
  <c r="C12276" i="33"/>
  <c r="C12277" i="33"/>
  <c r="C12278" i="33"/>
  <c r="C12279" i="33"/>
  <c r="C12280" i="33"/>
  <c r="C12281" i="33"/>
  <c r="C12282" i="33"/>
  <c r="C12283" i="33"/>
  <c r="C12284" i="33"/>
  <c r="C12285" i="33"/>
  <c r="C12286" i="33"/>
  <c r="C12287" i="33"/>
  <c r="C12288" i="33"/>
  <c r="C12289" i="33"/>
  <c r="C12290" i="33"/>
  <c r="C12291" i="33"/>
  <c r="C12292" i="33"/>
  <c r="C12293" i="33"/>
  <c r="C12294" i="33"/>
  <c r="C12295" i="33"/>
  <c r="C12296" i="33"/>
  <c r="C12297" i="33"/>
  <c r="C12298" i="33"/>
  <c r="C12299" i="33"/>
  <c r="C12300" i="33"/>
  <c r="C12301" i="33"/>
  <c r="C12302" i="33"/>
  <c r="C12303" i="33"/>
  <c r="C12304" i="33"/>
  <c r="C12305" i="33"/>
  <c r="C12306" i="33"/>
  <c r="C12307" i="33"/>
  <c r="C12308" i="33"/>
  <c r="C12309" i="33"/>
  <c r="C12310" i="33"/>
  <c r="C12311" i="33"/>
  <c r="C12312" i="33"/>
  <c r="C12313" i="33"/>
  <c r="C12314" i="33"/>
  <c r="C12315" i="33"/>
  <c r="C12316" i="33"/>
  <c r="C12317" i="33"/>
  <c r="C12318" i="33"/>
  <c r="C12319" i="33"/>
  <c r="C12320" i="33"/>
  <c r="C12321" i="33"/>
  <c r="C12322" i="33"/>
  <c r="C12323" i="33"/>
  <c r="C12324" i="33"/>
  <c r="C12325" i="33"/>
  <c r="C12326" i="33"/>
  <c r="C12327" i="33"/>
  <c r="C12328" i="33"/>
  <c r="C12329" i="33"/>
  <c r="C12330" i="33"/>
  <c r="C12331" i="33"/>
  <c r="C12332" i="33"/>
  <c r="C12333" i="33"/>
  <c r="C12334" i="33"/>
  <c r="C12335" i="33"/>
  <c r="C12336" i="33"/>
  <c r="C12337" i="33"/>
  <c r="C12338" i="33"/>
  <c r="C12339" i="33"/>
  <c r="C12340" i="33"/>
  <c r="C12341" i="33"/>
  <c r="C12342" i="33"/>
  <c r="C12343" i="33"/>
  <c r="C12344" i="33"/>
  <c r="C12345" i="33"/>
  <c r="C12346" i="33"/>
  <c r="C12347" i="33"/>
  <c r="C12348" i="33"/>
  <c r="C12349" i="33"/>
  <c r="C12350" i="33"/>
  <c r="C12351" i="33"/>
  <c r="C12352" i="33"/>
  <c r="C12353" i="33"/>
  <c r="C12354" i="33"/>
  <c r="C12355" i="33"/>
  <c r="C12356" i="33"/>
  <c r="C12357" i="33"/>
  <c r="C12358" i="33"/>
  <c r="C12359" i="33"/>
  <c r="C12360" i="33"/>
  <c r="C12361" i="33"/>
  <c r="C12362" i="33"/>
  <c r="C12363" i="33"/>
  <c r="C12364" i="33"/>
  <c r="C12365" i="33"/>
  <c r="C12366" i="33"/>
  <c r="C12367" i="33"/>
  <c r="C12368" i="33"/>
  <c r="C12369" i="33"/>
  <c r="C12370" i="33"/>
  <c r="C12371" i="33"/>
  <c r="C12372" i="33"/>
  <c r="C12373" i="33"/>
  <c r="C12374" i="33"/>
  <c r="C12375" i="33"/>
  <c r="C12376" i="33"/>
  <c r="C12377" i="33"/>
  <c r="C12378" i="33"/>
  <c r="C12379" i="33"/>
  <c r="C12380" i="33"/>
  <c r="C12381" i="33"/>
  <c r="C12382" i="33"/>
  <c r="C12383" i="33"/>
  <c r="C12384" i="33"/>
  <c r="C12385" i="33"/>
  <c r="C12386" i="33"/>
  <c r="C12387" i="33"/>
  <c r="C12388" i="33"/>
  <c r="C12389" i="33"/>
  <c r="C12390" i="33"/>
  <c r="C12391" i="33"/>
  <c r="C12392" i="33"/>
  <c r="C12393" i="33"/>
  <c r="C12394" i="33"/>
  <c r="C12395" i="33"/>
  <c r="C12396" i="33"/>
  <c r="C12397" i="33"/>
  <c r="C12398" i="33"/>
  <c r="C12399" i="33"/>
  <c r="C12400" i="33"/>
  <c r="C12401" i="33"/>
  <c r="C12402" i="33"/>
  <c r="C12403" i="33"/>
  <c r="C12404" i="33"/>
  <c r="C12405" i="33"/>
  <c r="C12406" i="33"/>
  <c r="C12407" i="33"/>
  <c r="C12408" i="33"/>
  <c r="C12409" i="33"/>
  <c r="C12410" i="33"/>
  <c r="C12411" i="33"/>
  <c r="C12412" i="33"/>
  <c r="C12413" i="33"/>
  <c r="C12414" i="33"/>
  <c r="C12415" i="33"/>
  <c r="C12416" i="33"/>
  <c r="C12417" i="33"/>
  <c r="C12418" i="33"/>
  <c r="C12419" i="33"/>
  <c r="C12420" i="33"/>
  <c r="C12421" i="33"/>
  <c r="C12422" i="33"/>
  <c r="C12423" i="33"/>
  <c r="C12424" i="33"/>
  <c r="C12425" i="33"/>
  <c r="C12426" i="33"/>
  <c r="C12427" i="33"/>
  <c r="C12428" i="33"/>
  <c r="C12429" i="33"/>
  <c r="C12430" i="33"/>
  <c r="C12431" i="33"/>
  <c r="C12432" i="33"/>
  <c r="C12433" i="33"/>
  <c r="C12434" i="33"/>
  <c r="C12435" i="33"/>
  <c r="C12436" i="33"/>
  <c r="C12437" i="33"/>
  <c r="C12438" i="33"/>
  <c r="C12439" i="33"/>
  <c r="C12440" i="33"/>
  <c r="C12441" i="33"/>
  <c r="C12442" i="33"/>
  <c r="C12443" i="33"/>
  <c r="C12444" i="33"/>
  <c r="C12445" i="33"/>
  <c r="C12446" i="33"/>
  <c r="C12447" i="33"/>
  <c r="C12448" i="33"/>
  <c r="C12449" i="33"/>
  <c r="C12450" i="33"/>
  <c r="C12451" i="33"/>
  <c r="C12452" i="33"/>
  <c r="C12453" i="33"/>
  <c r="C12454" i="33"/>
  <c r="C12455" i="33"/>
  <c r="C12456" i="33"/>
  <c r="C12457" i="33"/>
  <c r="C12458" i="33"/>
  <c r="C12459" i="33"/>
  <c r="C12460" i="33"/>
  <c r="C12461" i="33"/>
  <c r="C12462" i="33"/>
  <c r="C12463" i="33"/>
  <c r="C12464" i="33"/>
  <c r="C12465" i="33"/>
  <c r="C12466" i="33"/>
  <c r="C12467" i="33"/>
  <c r="C12468" i="33"/>
  <c r="C12469" i="33"/>
  <c r="C12470" i="33"/>
  <c r="C12471" i="33"/>
  <c r="C12472" i="33"/>
  <c r="C12473" i="33"/>
  <c r="C12474" i="33"/>
  <c r="C12475" i="33"/>
  <c r="C12476" i="33"/>
  <c r="C12477" i="33"/>
  <c r="C12478" i="33"/>
  <c r="C12479" i="33"/>
  <c r="C12480" i="33"/>
  <c r="C12481" i="33"/>
  <c r="C12482" i="33"/>
  <c r="C12483" i="33"/>
  <c r="C12484" i="33"/>
  <c r="C12485" i="33"/>
  <c r="C12486" i="33"/>
  <c r="C12487" i="33"/>
  <c r="C12488" i="33"/>
  <c r="C12489" i="33"/>
  <c r="C12490" i="33"/>
  <c r="C12491" i="33"/>
  <c r="C12492" i="33"/>
  <c r="C12493" i="33"/>
  <c r="C12494" i="33"/>
  <c r="C12495" i="33"/>
  <c r="C12496" i="33"/>
  <c r="C12497" i="33"/>
  <c r="C12498" i="33"/>
  <c r="C12499" i="33"/>
  <c r="C12500" i="33"/>
  <c r="C12501" i="33"/>
  <c r="C12502" i="33"/>
  <c r="C12503" i="33"/>
  <c r="C12504" i="33"/>
  <c r="C12505" i="33"/>
  <c r="C12506" i="33"/>
  <c r="C12507" i="33"/>
  <c r="C12508" i="33"/>
  <c r="C12509" i="33"/>
  <c r="C12510" i="33"/>
  <c r="C12511" i="33"/>
  <c r="C12512" i="33"/>
  <c r="C12513" i="33"/>
  <c r="C12514" i="33"/>
  <c r="C12515" i="33"/>
  <c r="C12516" i="33"/>
  <c r="C12517" i="33"/>
  <c r="C12518" i="33"/>
  <c r="C12519" i="33"/>
  <c r="C12520" i="33"/>
  <c r="C12521" i="33"/>
  <c r="C12522" i="33"/>
  <c r="C12523" i="33"/>
  <c r="C12524" i="33"/>
  <c r="C12525" i="33"/>
  <c r="C12526" i="33"/>
  <c r="C12527" i="33"/>
  <c r="C12528" i="33"/>
  <c r="C12529" i="33"/>
  <c r="C12530" i="33"/>
  <c r="C12531" i="33"/>
  <c r="C12532" i="33"/>
  <c r="C12533" i="33"/>
  <c r="C12534" i="33"/>
  <c r="C12535" i="33"/>
  <c r="C12536" i="33"/>
  <c r="C12537" i="33"/>
  <c r="C12538" i="33"/>
  <c r="C12539" i="33"/>
  <c r="C12540" i="33"/>
  <c r="C12541" i="33"/>
  <c r="C12542" i="33"/>
  <c r="C12543" i="33"/>
  <c r="C12544" i="33"/>
  <c r="C12545" i="33"/>
  <c r="C12546" i="33"/>
  <c r="C12547" i="33"/>
  <c r="C12548" i="33"/>
  <c r="C12549" i="33"/>
  <c r="C12550" i="33"/>
  <c r="C12551" i="33"/>
  <c r="C12552" i="33"/>
  <c r="C12553" i="33"/>
  <c r="C12554" i="33"/>
  <c r="C12555" i="33"/>
  <c r="C12556" i="33"/>
  <c r="C12557" i="33"/>
  <c r="C12558" i="33"/>
  <c r="C12559" i="33"/>
  <c r="C12560" i="33"/>
  <c r="C12561" i="33"/>
  <c r="C12562" i="33"/>
  <c r="C12563" i="33"/>
  <c r="C12564" i="33"/>
  <c r="C12565" i="33"/>
  <c r="C12566" i="33"/>
  <c r="C12567" i="33"/>
  <c r="C12568" i="33"/>
  <c r="C12569" i="33"/>
  <c r="C12570" i="33"/>
  <c r="C12571" i="33"/>
  <c r="C12572" i="33"/>
  <c r="C12573" i="33"/>
  <c r="C12574" i="33"/>
  <c r="C12575" i="33"/>
  <c r="C12576" i="33"/>
  <c r="C12577" i="33"/>
  <c r="C12578" i="33"/>
  <c r="C12579" i="33"/>
  <c r="C12580" i="33"/>
  <c r="C12581" i="33"/>
  <c r="C12582" i="33"/>
  <c r="C12583" i="33"/>
  <c r="C12584" i="33"/>
  <c r="C12585" i="33"/>
  <c r="C12586" i="33"/>
  <c r="C12587" i="33"/>
  <c r="C12588" i="33"/>
  <c r="C12589" i="33"/>
  <c r="C12590" i="33"/>
  <c r="C12591" i="33"/>
  <c r="C12592" i="33"/>
  <c r="C12593" i="33"/>
  <c r="C12594" i="33"/>
  <c r="C12595" i="33"/>
  <c r="C12596" i="33"/>
  <c r="C12597" i="33"/>
  <c r="C12598" i="33"/>
  <c r="C12599" i="33"/>
  <c r="C12600" i="33"/>
  <c r="C12601" i="33"/>
  <c r="C12602" i="33"/>
  <c r="C12603" i="33"/>
  <c r="C12604" i="33"/>
  <c r="C12605" i="33"/>
  <c r="C12606" i="33"/>
  <c r="C12607" i="33"/>
  <c r="C12608" i="33"/>
  <c r="C12609" i="33"/>
  <c r="C12610" i="33"/>
  <c r="C12611" i="33"/>
  <c r="C12612" i="33"/>
  <c r="C12613" i="33"/>
  <c r="C12614" i="33"/>
  <c r="C12615" i="33"/>
  <c r="C12616" i="33"/>
  <c r="C12617" i="33"/>
  <c r="C12618" i="33"/>
  <c r="C12619" i="33"/>
  <c r="C12620" i="33"/>
  <c r="C12621" i="33"/>
  <c r="C12622" i="33"/>
  <c r="C12623" i="33"/>
  <c r="C12624" i="33"/>
  <c r="C12625" i="33"/>
  <c r="C12626" i="33"/>
  <c r="C12627" i="33"/>
  <c r="C12628" i="33"/>
  <c r="C12629" i="33"/>
  <c r="C12630" i="33"/>
  <c r="C12631" i="33"/>
  <c r="C12632" i="33"/>
  <c r="C12633" i="33"/>
  <c r="C12634" i="33"/>
  <c r="C12635" i="33"/>
  <c r="C12636" i="33"/>
  <c r="C12637" i="33"/>
  <c r="C12638" i="33"/>
  <c r="C12639" i="33"/>
  <c r="C12640" i="33"/>
  <c r="C12641" i="33"/>
  <c r="C12642" i="33"/>
  <c r="C12643" i="33"/>
  <c r="C12644" i="33"/>
  <c r="C12645" i="33"/>
  <c r="C12646" i="33"/>
  <c r="C12647" i="33"/>
  <c r="C12648" i="33"/>
  <c r="C12649" i="33"/>
  <c r="C12650" i="33"/>
  <c r="C12651" i="33"/>
  <c r="C12652" i="33"/>
  <c r="C12653" i="33"/>
  <c r="C12654" i="33"/>
  <c r="C12655" i="33"/>
  <c r="C12656" i="33"/>
  <c r="C12657" i="33"/>
  <c r="C12658" i="33"/>
  <c r="C12659" i="33"/>
  <c r="C12660" i="33"/>
  <c r="C12661" i="33"/>
  <c r="C12662" i="33"/>
  <c r="C12663" i="33"/>
  <c r="C12664" i="33"/>
  <c r="C12665" i="33"/>
  <c r="C12666" i="33"/>
  <c r="C12667" i="33"/>
  <c r="C12668" i="33"/>
  <c r="C12669" i="33"/>
  <c r="C12670" i="33"/>
  <c r="C12671" i="33"/>
  <c r="C12672" i="33"/>
  <c r="C12673" i="33"/>
  <c r="C12674" i="33"/>
  <c r="C12675" i="33"/>
  <c r="C12676" i="33"/>
  <c r="C12677" i="33"/>
  <c r="C12678" i="33"/>
  <c r="C12679" i="33"/>
  <c r="C12680" i="33"/>
  <c r="C12681" i="33"/>
  <c r="C12682" i="33"/>
  <c r="C12683" i="33"/>
  <c r="C12684" i="33"/>
  <c r="C12685" i="33"/>
  <c r="C12686" i="33"/>
  <c r="C12687" i="33"/>
  <c r="C12688" i="33"/>
  <c r="C12689" i="33"/>
  <c r="C12690" i="33"/>
  <c r="C12691" i="33"/>
  <c r="C12692" i="33"/>
  <c r="C12693" i="33"/>
  <c r="C12694" i="33"/>
  <c r="C12695" i="33"/>
  <c r="C12696" i="33"/>
  <c r="C12697" i="33"/>
  <c r="C12698" i="33"/>
  <c r="C12699" i="33"/>
  <c r="C12700" i="33"/>
  <c r="C12701" i="33"/>
  <c r="C12702" i="33"/>
  <c r="C12703" i="33"/>
  <c r="C12704" i="33"/>
  <c r="C12705" i="33"/>
  <c r="C12706" i="33"/>
  <c r="C12707" i="33"/>
  <c r="C12708" i="33"/>
  <c r="C12709" i="33"/>
  <c r="C12710" i="33"/>
  <c r="C12711" i="33"/>
  <c r="C12712" i="33"/>
  <c r="C12713" i="33"/>
  <c r="C12714" i="33"/>
  <c r="C12715" i="33"/>
  <c r="C12716" i="33"/>
  <c r="C12717" i="33"/>
  <c r="C12718" i="33"/>
  <c r="C12719" i="33"/>
  <c r="C12720" i="33"/>
  <c r="C12721" i="33"/>
  <c r="C12722" i="33"/>
  <c r="C12723" i="33"/>
  <c r="C12724" i="33"/>
  <c r="C12725" i="33"/>
  <c r="C12726" i="33"/>
  <c r="C12727" i="33"/>
  <c r="C12728" i="33"/>
  <c r="C12729" i="33"/>
  <c r="C12730" i="33"/>
  <c r="C12731" i="33"/>
  <c r="C12732" i="33"/>
  <c r="C12733" i="33"/>
  <c r="C12734" i="33"/>
  <c r="C12735" i="33"/>
  <c r="C12736" i="33"/>
  <c r="C12737" i="33"/>
  <c r="C12738" i="33"/>
  <c r="C12739" i="33"/>
  <c r="C12740" i="33"/>
  <c r="C12741" i="33"/>
  <c r="C12742" i="33"/>
  <c r="C12743" i="33"/>
  <c r="C12744" i="33"/>
  <c r="C12745" i="33"/>
  <c r="C12746" i="33"/>
  <c r="C12747" i="33"/>
  <c r="C12748" i="33"/>
  <c r="C12749" i="33"/>
  <c r="C12750" i="33"/>
  <c r="C12751" i="33"/>
  <c r="C12752" i="33"/>
  <c r="C12753" i="33"/>
  <c r="C12754" i="33"/>
  <c r="C12755" i="33"/>
  <c r="C12756" i="33"/>
  <c r="C12757" i="33"/>
  <c r="C12758" i="33"/>
  <c r="C12759" i="33"/>
  <c r="C12760" i="33"/>
  <c r="C12761" i="33"/>
  <c r="C12762" i="33"/>
  <c r="C12763" i="33"/>
  <c r="C12764" i="33"/>
  <c r="C12765" i="33"/>
  <c r="C12766" i="33"/>
  <c r="C12767" i="33"/>
  <c r="C12768" i="33"/>
  <c r="C12769" i="33"/>
  <c r="C12770" i="33"/>
  <c r="C12771" i="33"/>
  <c r="C12772" i="33"/>
  <c r="C12773" i="33"/>
  <c r="C12774" i="33"/>
  <c r="C12775" i="33"/>
  <c r="C12776" i="33"/>
  <c r="C12777" i="33"/>
  <c r="C12778" i="33"/>
  <c r="C12779" i="33"/>
  <c r="C12780" i="33"/>
  <c r="C12781" i="33"/>
  <c r="C12782" i="33"/>
  <c r="C12783" i="33"/>
  <c r="C12784" i="33"/>
  <c r="C12785" i="33"/>
  <c r="C12786" i="33"/>
  <c r="C12787" i="33"/>
  <c r="C12788" i="33"/>
  <c r="C12789" i="33"/>
  <c r="C12790" i="33"/>
  <c r="C12791" i="33"/>
  <c r="C12792" i="33"/>
  <c r="C12793" i="33"/>
  <c r="C12794" i="33"/>
  <c r="C12795" i="33"/>
  <c r="C12796" i="33"/>
  <c r="C12797" i="33"/>
  <c r="C12798" i="33"/>
  <c r="C12799" i="33"/>
  <c r="C12800" i="33"/>
  <c r="C12801" i="33"/>
  <c r="C12802" i="33"/>
  <c r="C12803" i="33"/>
  <c r="C12804" i="33"/>
  <c r="C12805" i="33"/>
  <c r="C12806" i="33"/>
  <c r="C12807" i="33"/>
  <c r="C12808" i="33"/>
  <c r="C12809" i="33"/>
  <c r="C12810" i="33"/>
  <c r="C12811" i="33"/>
  <c r="C12812" i="33"/>
  <c r="C12813" i="33"/>
  <c r="C12814" i="33"/>
  <c r="C12815" i="33"/>
  <c r="C12816" i="33"/>
  <c r="C12817" i="33"/>
  <c r="C12818" i="33"/>
  <c r="C12819" i="33"/>
  <c r="C12820" i="33"/>
  <c r="C12821" i="33"/>
  <c r="C12822" i="33"/>
  <c r="C12823" i="33"/>
  <c r="C12824" i="33"/>
  <c r="C12825" i="33"/>
  <c r="C12826" i="33"/>
  <c r="C12827" i="33"/>
  <c r="C12828" i="33"/>
  <c r="C12829" i="33"/>
  <c r="C12830" i="33"/>
  <c r="C12831" i="33"/>
  <c r="C12832" i="33"/>
  <c r="C12833" i="33"/>
  <c r="C12834" i="33"/>
  <c r="C12835" i="33"/>
  <c r="C12836" i="33"/>
  <c r="C12837" i="33"/>
  <c r="C12838" i="33"/>
  <c r="C12839" i="33"/>
  <c r="C12840" i="33"/>
  <c r="C12841" i="33"/>
  <c r="C12842" i="33"/>
  <c r="C12843" i="33"/>
  <c r="C12844" i="33"/>
  <c r="C12845" i="33"/>
  <c r="C12846" i="33"/>
  <c r="C12847" i="33"/>
  <c r="C12848" i="33"/>
  <c r="C12849" i="33"/>
  <c r="C12850" i="33"/>
  <c r="C12851" i="33"/>
  <c r="C12852" i="33"/>
  <c r="C12853" i="33"/>
  <c r="C12854" i="33"/>
  <c r="C12855" i="33"/>
  <c r="C12856" i="33"/>
  <c r="C12857" i="33"/>
  <c r="C12858" i="33"/>
  <c r="C12859" i="33"/>
  <c r="C12860" i="33"/>
  <c r="C12861" i="33"/>
  <c r="C12862" i="33"/>
  <c r="C12863" i="33"/>
  <c r="C12864" i="33"/>
  <c r="C12865" i="33"/>
  <c r="C12866" i="33"/>
  <c r="C12867" i="33"/>
  <c r="C12868" i="33"/>
  <c r="C12869" i="33"/>
  <c r="C12870" i="33"/>
  <c r="C12871" i="33"/>
  <c r="C12872" i="33"/>
  <c r="C12873" i="33"/>
  <c r="C12874" i="33"/>
  <c r="C12875" i="33"/>
  <c r="C12876" i="33"/>
  <c r="C12877" i="33"/>
  <c r="C12878" i="33"/>
  <c r="C12879" i="33"/>
  <c r="C12880" i="33"/>
  <c r="C12881" i="33"/>
  <c r="C12882" i="33"/>
  <c r="C12883" i="33"/>
  <c r="C12884" i="33"/>
  <c r="C12885" i="33"/>
  <c r="C12886" i="33"/>
  <c r="C12887" i="33"/>
  <c r="C12888" i="33"/>
  <c r="C12889" i="33"/>
  <c r="C12890" i="33"/>
  <c r="C12891" i="33"/>
  <c r="C12892" i="33"/>
  <c r="C12893" i="33"/>
  <c r="C12894" i="33"/>
  <c r="C12895" i="33"/>
  <c r="C12896" i="33"/>
  <c r="C12897" i="33"/>
  <c r="C12898" i="33"/>
  <c r="C12899" i="33"/>
  <c r="C12900" i="33"/>
  <c r="C12901" i="33"/>
  <c r="C12902" i="33"/>
  <c r="C12903" i="33"/>
  <c r="C12904" i="33"/>
  <c r="C12905" i="33"/>
  <c r="C12906" i="33"/>
  <c r="C12907" i="33"/>
  <c r="C12908" i="33"/>
  <c r="C12909" i="33"/>
  <c r="C12910" i="33"/>
  <c r="C12911" i="33"/>
  <c r="C12912" i="33"/>
  <c r="C12913" i="33"/>
  <c r="C12914" i="33"/>
  <c r="C12915" i="33"/>
  <c r="C12916" i="33"/>
  <c r="C12917" i="33"/>
  <c r="C12918" i="33"/>
  <c r="C12919" i="33"/>
  <c r="C12920" i="33"/>
  <c r="C12921" i="33"/>
  <c r="C12922" i="33"/>
  <c r="C12923" i="33"/>
  <c r="C12924" i="33"/>
  <c r="C12925" i="33"/>
  <c r="C12926" i="33"/>
  <c r="C12927" i="33"/>
  <c r="C12928" i="33"/>
  <c r="C12929" i="33"/>
  <c r="C12930" i="33"/>
  <c r="C12931" i="33"/>
  <c r="C12932" i="33"/>
  <c r="C12933" i="33"/>
  <c r="C12934" i="33"/>
  <c r="C12935" i="33"/>
  <c r="C12936" i="33"/>
  <c r="C12937" i="33"/>
  <c r="C12938" i="33"/>
  <c r="C12939" i="33"/>
  <c r="C12940" i="33"/>
  <c r="C12941" i="33"/>
  <c r="C12942" i="33"/>
  <c r="C12943" i="33"/>
  <c r="C12944" i="33"/>
  <c r="C12945" i="33"/>
  <c r="C12946" i="33"/>
  <c r="C12947" i="33"/>
  <c r="C12948" i="33"/>
  <c r="C12949" i="33"/>
  <c r="C12950" i="33"/>
  <c r="C12951" i="33"/>
  <c r="C12952" i="33"/>
  <c r="C12953" i="33"/>
  <c r="C12954" i="33"/>
  <c r="C12955" i="33"/>
  <c r="C12956" i="33"/>
  <c r="C12957" i="33"/>
  <c r="C12958" i="33"/>
  <c r="C12959" i="33"/>
  <c r="C12960" i="33"/>
  <c r="C12961" i="33"/>
  <c r="C12962" i="33"/>
  <c r="C12963" i="33"/>
  <c r="C12964" i="33"/>
  <c r="C12965" i="33"/>
  <c r="C12966" i="33"/>
  <c r="C12967" i="33"/>
  <c r="C12968" i="33"/>
  <c r="C12969" i="33"/>
  <c r="C12970" i="33"/>
  <c r="C12971" i="33"/>
  <c r="C12972" i="33"/>
  <c r="C12973" i="33"/>
  <c r="C12974" i="33"/>
  <c r="C12975" i="33"/>
  <c r="C12976" i="33"/>
  <c r="C12977" i="33"/>
  <c r="C12978" i="33"/>
  <c r="C12979" i="33"/>
  <c r="C12980" i="33"/>
  <c r="C12981" i="33"/>
  <c r="C12982" i="33"/>
  <c r="C12983" i="33"/>
  <c r="C12984" i="33"/>
  <c r="C12985" i="33"/>
  <c r="C12986" i="33"/>
  <c r="C12987" i="33"/>
  <c r="C12988" i="33"/>
  <c r="C12989" i="33"/>
  <c r="C12990" i="33"/>
  <c r="C12991" i="33"/>
  <c r="C12992" i="33"/>
  <c r="C12993" i="33"/>
  <c r="C12994" i="33"/>
  <c r="C12995" i="33"/>
  <c r="C12996" i="33"/>
  <c r="C12997" i="33"/>
  <c r="C12998" i="33"/>
  <c r="C12999" i="33"/>
  <c r="C13000" i="33"/>
  <c r="C13001" i="33"/>
  <c r="C13002" i="33"/>
  <c r="C13003" i="33"/>
  <c r="C13004" i="33"/>
  <c r="C13005" i="33"/>
  <c r="C13006" i="33"/>
  <c r="C13007" i="33"/>
  <c r="C13008" i="33"/>
  <c r="C13009" i="33"/>
  <c r="C13010" i="33"/>
  <c r="C13011" i="33"/>
  <c r="C13012" i="33"/>
  <c r="C13013" i="33"/>
  <c r="C13014" i="33"/>
  <c r="C13015" i="33"/>
  <c r="C13016" i="33"/>
  <c r="C13017" i="33"/>
  <c r="C13018" i="33"/>
  <c r="C13019" i="33"/>
  <c r="C13020" i="33"/>
  <c r="C13021" i="33"/>
  <c r="C13022" i="33"/>
  <c r="C13023" i="33"/>
  <c r="C13024" i="33"/>
  <c r="C13025" i="33"/>
  <c r="C13026" i="33"/>
  <c r="C13027" i="33"/>
  <c r="C13028" i="33"/>
  <c r="C13029" i="33"/>
  <c r="C13030" i="33"/>
  <c r="C13031" i="33"/>
  <c r="C13032" i="33"/>
  <c r="C13033" i="33"/>
  <c r="C13034" i="33"/>
  <c r="C13035" i="33"/>
  <c r="C13036" i="33"/>
  <c r="C13037" i="33"/>
  <c r="C13038" i="33"/>
  <c r="C13039" i="33"/>
  <c r="C13040" i="33"/>
  <c r="C13041" i="33"/>
  <c r="C13042" i="33"/>
  <c r="C13043" i="33"/>
  <c r="C13044" i="33"/>
  <c r="C13045" i="33"/>
  <c r="C13046" i="33"/>
  <c r="C13047" i="33"/>
  <c r="C13048" i="33"/>
  <c r="C13049" i="33"/>
  <c r="C13050" i="33"/>
  <c r="C13051" i="33"/>
  <c r="C13052" i="33"/>
  <c r="C13053" i="33"/>
  <c r="C13054" i="33"/>
  <c r="C13055" i="33"/>
  <c r="C13056" i="33"/>
  <c r="C13057" i="33"/>
  <c r="C13058" i="33"/>
  <c r="C13059" i="33"/>
  <c r="C13060" i="33"/>
  <c r="C13061" i="33"/>
  <c r="C13062" i="33"/>
  <c r="C13063" i="33"/>
  <c r="C13064" i="33"/>
  <c r="C13065" i="33"/>
  <c r="C13066" i="33"/>
  <c r="C13067" i="33"/>
  <c r="C13068" i="33"/>
  <c r="C13069" i="33"/>
  <c r="C13070" i="33"/>
  <c r="C13071" i="33"/>
  <c r="C13072" i="33"/>
  <c r="C13073" i="33"/>
  <c r="C13074" i="33"/>
  <c r="C13075" i="33"/>
  <c r="C13076" i="33"/>
  <c r="C13077" i="33"/>
  <c r="C13078" i="33"/>
  <c r="C13079" i="33"/>
  <c r="C13080" i="33"/>
  <c r="C13081" i="33"/>
  <c r="C13082" i="33"/>
  <c r="C13083" i="33"/>
  <c r="C13084" i="33"/>
  <c r="C13085" i="33"/>
  <c r="C13086" i="33"/>
  <c r="C13087" i="33"/>
  <c r="C13088" i="33"/>
  <c r="C13089" i="33"/>
  <c r="C13090" i="33"/>
  <c r="C13091" i="33"/>
  <c r="C13092" i="33"/>
  <c r="C13093" i="33"/>
  <c r="C13094" i="33"/>
  <c r="C13095" i="33"/>
  <c r="C13096" i="33"/>
  <c r="C13097" i="33"/>
  <c r="C13098" i="33"/>
  <c r="C13099" i="33"/>
  <c r="C13100" i="33"/>
  <c r="C13101" i="33"/>
  <c r="C13102" i="33"/>
  <c r="C13103" i="33"/>
  <c r="C13104" i="33"/>
  <c r="C13105" i="33"/>
  <c r="C13106" i="33"/>
  <c r="C13107" i="33"/>
  <c r="C13108" i="33"/>
  <c r="C13109" i="33"/>
  <c r="C13110" i="33"/>
  <c r="C13111" i="33"/>
  <c r="C13112" i="33"/>
  <c r="C13113" i="33"/>
  <c r="C13114" i="33"/>
  <c r="C13115" i="33"/>
  <c r="C13116" i="33"/>
  <c r="C13117" i="33"/>
  <c r="C13118" i="33"/>
  <c r="C13119" i="33"/>
  <c r="C13120" i="33"/>
  <c r="C13121" i="33"/>
  <c r="C13122" i="33"/>
  <c r="C13123" i="33"/>
  <c r="C13124" i="33"/>
  <c r="C13125" i="33"/>
  <c r="C13126" i="33"/>
  <c r="C13127" i="33"/>
  <c r="C13128" i="33"/>
  <c r="C13129" i="33"/>
  <c r="C13130" i="33"/>
  <c r="C13131" i="33"/>
  <c r="C13132" i="33"/>
  <c r="C13133" i="33"/>
  <c r="C13134" i="33"/>
  <c r="C13135" i="33"/>
  <c r="C13136" i="33"/>
  <c r="C13137" i="33"/>
  <c r="C13138" i="33"/>
  <c r="C13139" i="33"/>
  <c r="C13140" i="33"/>
  <c r="C13141" i="33"/>
  <c r="C13142" i="33"/>
  <c r="C13143" i="33"/>
  <c r="C13144" i="33"/>
  <c r="C13145" i="33"/>
  <c r="C13146" i="33"/>
  <c r="C13147" i="33"/>
  <c r="C13148" i="33"/>
  <c r="C13149" i="33"/>
  <c r="C13150" i="33"/>
  <c r="C13151" i="33"/>
  <c r="C13152" i="33"/>
  <c r="C13153" i="33"/>
  <c r="C13154" i="33"/>
  <c r="C13155" i="33"/>
  <c r="C13156" i="33"/>
  <c r="C13157" i="33"/>
  <c r="C13158" i="33"/>
  <c r="C13159" i="33"/>
  <c r="C13160" i="33"/>
  <c r="C13161" i="33"/>
  <c r="C13162" i="33"/>
  <c r="C13163" i="33"/>
  <c r="C13164" i="33"/>
  <c r="C13165" i="33"/>
  <c r="C13166" i="33"/>
  <c r="C13167" i="33"/>
  <c r="C13168" i="33"/>
  <c r="C13169" i="33"/>
  <c r="C13170" i="33"/>
  <c r="C13171" i="33"/>
  <c r="C13172" i="33"/>
  <c r="C13173" i="33"/>
  <c r="C13174" i="33"/>
  <c r="C13175" i="33"/>
  <c r="C13176" i="33"/>
  <c r="C13177" i="33"/>
  <c r="C13178" i="33"/>
  <c r="C13179" i="33"/>
  <c r="C13180" i="33"/>
  <c r="C13181" i="33"/>
  <c r="C13182" i="33"/>
  <c r="C13183" i="33"/>
  <c r="C13184" i="33"/>
  <c r="C13185" i="33"/>
  <c r="C13186" i="33"/>
  <c r="C13187" i="33"/>
  <c r="C13188" i="33"/>
  <c r="C13189" i="33"/>
  <c r="C13190" i="33"/>
  <c r="C13191" i="33"/>
  <c r="C13192" i="33"/>
  <c r="C13193" i="33"/>
  <c r="C13194" i="33"/>
  <c r="C13195" i="33"/>
  <c r="C13196" i="33"/>
  <c r="C13197" i="33"/>
  <c r="C13198" i="33"/>
  <c r="C13199" i="33"/>
  <c r="C13200" i="33"/>
  <c r="C13201" i="33"/>
  <c r="C13202" i="33"/>
  <c r="C13203" i="33"/>
  <c r="C13204" i="33"/>
  <c r="C13205" i="33"/>
  <c r="C13206" i="33"/>
  <c r="C13207" i="33"/>
  <c r="C13208" i="33"/>
  <c r="C13209" i="33"/>
  <c r="C13210" i="33"/>
  <c r="C13211" i="33"/>
  <c r="C13212" i="33"/>
  <c r="C13213" i="33"/>
  <c r="C13214" i="33"/>
  <c r="C13215" i="33"/>
  <c r="C13216" i="33"/>
  <c r="C13217" i="33"/>
  <c r="C13218" i="33"/>
  <c r="C13219" i="33"/>
  <c r="C13220" i="33"/>
  <c r="C13221" i="33"/>
  <c r="C13222" i="33"/>
  <c r="C13223" i="33"/>
  <c r="C13224" i="33"/>
  <c r="C13225" i="33"/>
  <c r="C13226" i="33"/>
  <c r="C13227" i="33"/>
  <c r="C13228" i="33"/>
  <c r="C13229" i="33"/>
  <c r="C13230" i="33"/>
  <c r="C13231" i="33"/>
  <c r="C13232" i="33"/>
  <c r="C13233" i="33"/>
  <c r="C13234" i="33"/>
  <c r="C13235" i="33"/>
  <c r="C13236" i="33"/>
  <c r="C13237" i="33"/>
  <c r="C13238" i="33"/>
  <c r="C13239" i="33"/>
  <c r="C13240" i="33"/>
  <c r="C13241" i="33"/>
  <c r="C13242" i="33"/>
  <c r="C13243" i="33"/>
  <c r="C13244" i="33"/>
  <c r="C13245" i="33"/>
  <c r="C13246" i="33"/>
  <c r="C13247" i="33"/>
  <c r="C13248" i="33"/>
  <c r="C13249" i="33"/>
  <c r="C13250" i="33"/>
  <c r="C13251" i="33"/>
  <c r="C13252" i="33"/>
  <c r="C13253" i="33"/>
  <c r="C13254" i="33"/>
  <c r="C13255" i="33"/>
  <c r="C13256" i="33"/>
  <c r="C13257" i="33"/>
  <c r="C13258" i="33"/>
  <c r="C13259" i="33"/>
  <c r="C13260" i="33"/>
  <c r="C13261" i="33"/>
  <c r="C13262" i="33"/>
  <c r="C13263" i="33"/>
  <c r="C13264" i="33"/>
  <c r="C13265" i="33"/>
  <c r="C13266" i="33"/>
  <c r="C13267" i="33"/>
  <c r="C13268" i="33"/>
  <c r="C13269" i="33"/>
  <c r="C13270" i="33"/>
  <c r="C13271" i="33"/>
  <c r="C13272" i="33"/>
  <c r="C13273" i="33"/>
  <c r="C13274" i="33"/>
  <c r="C13275" i="33"/>
  <c r="C13276" i="33"/>
  <c r="C13277" i="33"/>
  <c r="C13278" i="33"/>
  <c r="C13279" i="33"/>
  <c r="C13280" i="33"/>
  <c r="C13281" i="33"/>
  <c r="C13282" i="33"/>
  <c r="C13283" i="33"/>
  <c r="C13284" i="33"/>
  <c r="C13285" i="33"/>
  <c r="C13286" i="33"/>
  <c r="C13287" i="33"/>
  <c r="C13288" i="33"/>
  <c r="C13289" i="33"/>
  <c r="C13290" i="33"/>
  <c r="C13291" i="33"/>
  <c r="C13292" i="33"/>
  <c r="C13293" i="33"/>
  <c r="C13294" i="33"/>
  <c r="C13295" i="33"/>
  <c r="C13296" i="33"/>
  <c r="C13297" i="33"/>
  <c r="C13298" i="33"/>
  <c r="C13299" i="33"/>
  <c r="C13300" i="33"/>
  <c r="C13301" i="33"/>
  <c r="C13302" i="33"/>
  <c r="C13303" i="33"/>
  <c r="C13304" i="33"/>
  <c r="C13305" i="33"/>
  <c r="C13306" i="33"/>
  <c r="C13307" i="33"/>
  <c r="C13308" i="33"/>
  <c r="C13309" i="33"/>
  <c r="C13310" i="33"/>
  <c r="C13311" i="33"/>
  <c r="C13312" i="33"/>
  <c r="C13313" i="33"/>
  <c r="C13314" i="33"/>
  <c r="C13315" i="33"/>
  <c r="C13316" i="33"/>
  <c r="C13317" i="33"/>
  <c r="C13318" i="33"/>
  <c r="C13319" i="33"/>
  <c r="C13320" i="33"/>
  <c r="C13321" i="33"/>
  <c r="C13322" i="33"/>
  <c r="C13323" i="33"/>
  <c r="C13324" i="33"/>
  <c r="C13325" i="33"/>
  <c r="C13326" i="33"/>
  <c r="C13327" i="33"/>
  <c r="C13328" i="33"/>
  <c r="C13329" i="33"/>
  <c r="C13330" i="33"/>
  <c r="C13331" i="33"/>
  <c r="C13332" i="33"/>
  <c r="C13333" i="33"/>
  <c r="C13334" i="33"/>
  <c r="C13335" i="33"/>
  <c r="C13336" i="33"/>
  <c r="C13337" i="33"/>
  <c r="C13338" i="33"/>
  <c r="C13339" i="33"/>
  <c r="C13340" i="33"/>
  <c r="C13341" i="33"/>
  <c r="C13342" i="33"/>
  <c r="C13343" i="33"/>
  <c r="C13344" i="33"/>
  <c r="C13345" i="33"/>
  <c r="C13346" i="33"/>
  <c r="C13347" i="33"/>
  <c r="C13348" i="33"/>
  <c r="C13349" i="33"/>
  <c r="C13350" i="33"/>
  <c r="C13351" i="33"/>
  <c r="C13352" i="33"/>
  <c r="C13353" i="33"/>
  <c r="C13354" i="33"/>
  <c r="C13355" i="33"/>
  <c r="C13356" i="33"/>
  <c r="C13357" i="33"/>
  <c r="C13358" i="33"/>
  <c r="C13359" i="33"/>
  <c r="C13360" i="33"/>
  <c r="C13361" i="33"/>
  <c r="C13362" i="33"/>
  <c r="C13363" i="33"/>
  <c r="C13364" i="33"/>
  <c r="C13365" i="33"/>
  <c r="C13366" i="33"/>
  <c r="C13367" i="33"/>
  <c r="C13368" i="33"/>
  <c r="C13369" i="33"/>
  <c r="C13370" i="33"/>
  <c r="C13371" i="33"/>
  <c r="C13372" i="33"/>
  <c r="C13373" i="33"/>
  <c r="C13374" i="33"/>
  <c r="C13375" i="33"/>
  <c r="C13376" i="33"/>
  <c r="C13377" i="33"/>
  <c r="C13378" i="33"/>
  <c r="C13379" i="33"/>
  <c r="C13380" i="33"/>
  <c r="C13381" i="33"/>
  <c r="C13382" i="33"/>
  <c r="C13383" i="33"/>
  <c r="C13384" i="33"/>
  <c r="C13385" i="33"/>
  <c r="C13386" i="33"/>
  <c r="C13387" i="33"/>
  <c r="C13388" i="33"/>
  <c r="C13389" i="33"/>
  <c r="C13390" i="33"/>
  <c r="C13391" i="33"/>
  <c r="C13392" i="33"/>
  <c r="C13393" i="33"/>
  <c r="C13394" i="33"/>
  <c r="C13395" i="33"/>
  <c r="C13396" i="33"/>
  <c r="C13397" i="33"/>
  <c r="C13398" i="33"/>
  <c r="C13399" i="33"/>
  <c r="C13400" i="33"/>
  <c r="C13401" i="33"/>
  <c r="C13402" i="33"/>
  <c r="C13403" i="33"/>
  <c r="C13404" i="33"/>
  <c r="C13405" i="33"/>
  <c r="C13406" i="33"/>
  <c r="C13407" i="33"/>
  <c r="C13408" i="33"/>
  <c r="C13409" i="33"/>
  <c r="C13410" i="33"/>
  <c r="C13411" i="33"/>
  <c r="C13412" i="33"/>
  <c r="C13413" i="33"/>
  <c r="C13414" i="33"/>
  <c r="C13415" i="33"/>
  <c r="C13416" i="33"/>
  <c r="C13417" i="33"/>
  <c r="C13418" i="33"/>
  <c r="C13419" i="33"/>
  <c r="C13420" i="33"/>
  <c r="C13421" i="33"/>
  <c r="C13422" i="33"/>
  <c r="C13423" i="33"/>
  <c r="C13424" i="33"/>
  <c r="C13425" i="33"/>
  <c r="C13426" i="33"/>
  <c r="C13427" i="33"/>
  <c r="C13428" i="33"/>
  <c r="C13429" i="33"/>
  <c r="C13430" i="33"/>
  <c r="C13431" i="33"/>
  <c r="C13432" i="33"/>
  <c r="C13433" i="33"/>
  <c r="C13434" i="33"/>
  <c r="C13435" i="33"/>
  <c r="C13436" i="33"/>
  <c r="C13437" i="33"/>
  <c r="C13438" i="33"/>
  <c r="C13439" i="33"/>
  <c r="C13440" i="33"/>
  <c r="C13441" i="33"/>
  <c r="C13442" i="33"/>
  <c r="C13443" i="33"/>
  <c r="C13444" i="33"/>
  <c r="C13445" i="33"/>
  <c r="C13446" i="33"/>
  <c r="C13447" i="33"/>
  <c r="C13448" i="33"/>
  <c r="C13449" i="33"/>
  <c r="C13450" i="33"/>
  <c r="C13451" i="33"/>
  <c r="C13452" i="33"/>
  <c r="C13453" i="33"/>
  <c r="C13454" i="33"/>
  <c r="C13455" i="33"/>
  <c r="C13456" i="33"/>
  <c r="C13457" i="33"/>
  <c r="C13458" i="33"/>
  <c r="C13459" i="33"/>
  <c r="C13460" i="33"/>
  <c r="C13461" i="33"/>
  <c r="C13462" i="33"/>
  <c r="C13463" i="33"/>
  <c r="C13464" i="33"/>
  <c r="C13465" i="33"/>
  <c r="C13466" i="33"/>
  <c r="C13467" i="33"/>
  <c r="C13468" i="33"/>
  <c r="C13469" i="33"/>
  <c r="C13470" i="33"/>
  <c r="C13471" i="33"/>
  <c r="C13472" i="33"/>
  <c r="C13473" i="33"/>
  <c r="C13474" i="33"/>
  <c r="C13475" i="33"/>
  <c r="C13476" i="33"/>
  <c r="C13477" i="33"/>
  <c r="C13478" i="33"/>
  <c r="C13479" i="33"/>
  <c r="C13480" i="33"/>
  <c r="C13481" i="33"/>
  <c r="C13482" i="33"/>
  <c r="C13483" i="33"/>
  <c r="C13484" i="33"/>
  <c r="C13485" i="33"/>
  <c r="C13486" i="33"/>
  <c r="C13487" i="33"/>
  <c r="C13488" i="33"/>
  <c r="C13489" i="33"/>
  <c r="C13490" i="33"/>
  <c r="C13491" i="33"/>
  <c r="C13492" i="33"/>
  <c r="C13493" i="33"/>
  <c r="C13494" i="33"/>
  <c r="C13495" i="33"/>
  <c r="C13496" i="33"/>
  <c r="C13497" i="33"/>
  <c r="C13498" i="33"/>
  <c r="C13499" i="33"/>
  <c r="C13500" i="33"/>
  <c r="C13501" i="33"/>
  <c r="C13502" i="33"/>
  <c r="C13503" i="33"/>
  <c r="C13504" i="33"/>
  <c r="C13505" i="33"/>
  <c r="C13506" i="33"/>
  <c r="C13507" i="33"/>
  <c r="C13508" i="33"/>
  <c r="C13509" i="33"/>
  <c r="C13510" i="33"/>
  <c r="C13511" i="33"/>
  <c r="C13512" i="33"/>
  <c r="C13513" i="33"/>
  <c r="C13514" i="33"/>
  <c r="C13515" i="33"/>
  <c r="C13516" i="33"/>
  <c r="C13517" i="33"/>
  <c r="C13518" i="33"/>
  <c r="C13519" i="33"/>
  <c r="C13520" i="33"/>
  <c r="C13521" i="33"/>
  <c r="C13522" i="33"/>
  <c r="C13523" i="33"/>
  <c r="C13524" i="33"/>
  <c r="C13525" i="33"/>
  <c r="C13526" i="33"/>
  <c r="C13527" i="33"/>
  <c r="C13528" i="33"/>
  <c r="C13529" i="33"/>
  <c r="C13530" i="33"/>
  <c r="C13531" i="33"/>
  <c r="C13532" i="33"/>
  <c r="C13533" i="33"/>
  <c r="C13534" i="33"/>
  <c r="C13535" i="33"/>
  <c r="C13536" i="33"/>
  <c r="C13537" i="33"/>
  <c r="C13538" i="33"/>
  <c r="C13539" i="33"/>
  <c r="C13540" i="33"/>
  <c r="C13541" i="33"/>
  <c r="C13542" i="33"/>
  <c r="C13543" i="33"/>
  <c r="C13544" i="33"/>
  <c r="C13545" i="33"/>
  <c r="C13546" i="33"/>
  <c r="C13547" i="33"/>
  <c r="C13548" i="33"/>
  <c r="C13549" i="33"/>
  <c r="C13550" i="33"/>
  <c r="C13551" i="33"/>
  <c r="C13552" i="33"/>
  <c r="C13553" i="33"/>
  <c r="C13554" i="33"/>
  <c r="C13555" i="33"/>
  <c r="C13556" i="33"/>
  <c r="C13557" i="33"/>
  <c r="C13558" i="33"/>
  <c r="C13559" i="33"/>
  <c r="C13560" i="33"/>
  <c r="C13561" i="33"/>
  <c r="C13562" i="33"/>
  <c r="C13563" i="33"/>
  <c r="C13564" i="33"/>
  <c r="C13565" i="33"/>
  <c r="C13566" i="33"/>
  <c r="C13567" i="33"/>
  <c r="C13568" i="33"/>
  <c r="C13569" i="33"/>
  <c r="C13570" i="33"/>
  <c r="C13571" i="33"/>
  <c r="C13572" i="33"/>
  <c r="C13573" i="33"/>
  <c r="C13574" i="33"/>
  <c r="C13575" i="33"/>
  <c r="C13576" i="33"/>
  <c r="C13577" i="33"/>
  <c r="C13578" i="33"/>
  <c r="C13579" i="33"/>
  <c r="C13580" i="33"/>
  <c r="C13581" i="33"/>
  <c r="C13582" i="33"/>
  <c r="C13583" i="33"/>
  <c r="C13584" i="33"/>
  <c r="C13585" i="33"/>
  <c r="C13586" i="33"/>
  <c r="C13587" i="33"/>
  <c r="C13588" i="33"/>
  <c r="C13589" i="33"/>
  <c r="C13590" i="33"/>
  <c r="C13591" i="33"/>
  <c r="C13592" i="33"/>
  <c r="C13593" i="33"/>
  <c r="C13594" i="33"/>
  <c r="C13595" i="33"/>
  <c r="C13596" i="33"/>
  <c r="C13597" i="33"/>
  <c r="C13598" i="33"/>
  <c r="C13599" i="33"/>
  <c r="C13600" i="33"/>
  <c r="C13601" i="33"/>
  <c r="C13602" i="33"/>
  <c r="C13603" i="33"/>
  <c r="C13604" i="33"/>
  <c r="C13605" i="33"/>
  <c r="C13606" i="33"/>
  <c r="C13607" i="33"/>
  <c r="C13608" i="33"/>
  <c r="C13609" i="33"/>
  <c r="C13610" i="33"/>
  <c r="C13611" i="33"/>
  <c r="C13612" i="33"/>
  <c r="C13613" i="33"/>
  <c r="C13614" i="33"/>
  <c r="C13615" i="33"/>
  <c r="C13616" i="33"/>
  <c r="C13617" i="33"/>
  <c r="C13618" i="33"/>
  <c r="C13619" i="33"/>
  <c r="C13620" i="33"/>
  <c r="C13621" i="33"/>
  <c r="C13622" i="33"/>
  <c r="C13623" i="33"/>
  <c r="C13624" i="33"/>
  <c r="C13625" i="33"/>
  <c r="C13626" i="33"/>
  <c r="C13627" i="33"/>
  <c r="C13628" i="33"/>
  <c r="C13629" i="33"/>
  <c r="C13630" i="33"/>
  <c r="C13631" i="33"/>
  <c r="C13632" i="33"/>
  <c r="C13633" i="33"/>
  <c r="C13634" i="33"/>
  <c r="C13635" i="33"/>
  <c r="C13636" i="33"/>
  <c r="C13637" i="33"/>
  <c r="C13638" i="33"/>
  <c r="C13639" i="33"/>
  <c r="C13640" i="33"/>
  <c r="C13641" i="33"/>
  <c r="C13642" i="33"/>
  <c r="C13643" i="33"/>
  <c r="C13644" i="33"/>
  <c r="C13645" i="33"/>
  <c r="C13646" i="33"/>
  <c r="C13647" i="33"/>
  <c r="C13648" i="33"/>
  <c r="C13649" i="33"/>
  <c r="C13650" i="33"/>
  <c r="C13651" i="33"/>
  <c r="C13652" i="33"/>
  <c r="C13653" i="33"/>
  <c r="C13654" i="33"/>
  <c r="C13655" i="33"/>
  <c r="C13656" i="33"/>
  <c r="C13657" i="33"/>
  <c r="C13658" i="33"/>
  <c r="C13659" i="33"/>
  <c r="C13660" i="33"/>
  <c r="C13661" i="33"/>
  <c r="C13662" i="33"/>
  <c r="C13663" i="33"/>
  <c r="C13664" i="33"/>
  <c r="C13665" i="33"/>
  <c r="C13666" i="33"/>
  <c r="C13667" i="33"/>
  <c r="C13668" i="33"/>
  <c r="C13669" i="33"/>
  <c r="C13670" i="33"/>
  <c r="C13671" i="33"/>
  <c r="C13672" i="33"/>
  <c r="C13673" i="33"/>
  <c r="C13674" i="33"/>
  <c r="C13675" i="33"/>
  <c r="C13676" i="33"/>
  <c r="C13677" i="33"/>
  <c r="C13678" i="33"/>
  <c r="C13679" i="33"/>
  <c r="C13680" i="33"/>
  <c r="C13681" i="33"/>
  <c r="C13682" i="33"/>
  <c r="C13683" i="33"/>
  <c r="C13684" i="33"/>
  <c r="C13685" i="33"/>
  <c r="C13686" i="33"/>
  <c r="C13687" i="33"/>
  <c r="C13688" i="33"/>
  <c r="C13689" i="33"/>
  <c r="C13690" i="33"/>
  <c r="C13691" i="33"/>
  <c r="C13692" i="33"/>
  <c r="C13693" i="33"/>
  <c r="C13694" i="33"/>
  <c r="C13695" i="33"/>
  <c r="C13696" i="33"/>
  <c r="C13697" i="33"/>
  <c r="C13698" i="33"/>
  <c r="C13699" i="33"/>
  <c r="C13700" i="33"/>
  <c r="C13701" i="33"/>
  <c r="C13702" i="33"/>
  <c r="C13703" i="33"/>
  <c r="C13704" i="33"/>
  <c r="C13705" i="33"/>
  <c r="C13706" i="33"/>
  <c r="C13707" i="33"/>
  <c r="C13708" i="33"/>
  <c r="C13709" i="33"/>
  <c r="C13710" i="33"/>
  <c r="C13711" i="33"/>
  <c r="C13712" i="33"/>
  <c r="C13713" i="33"/>
  <c r="C13714" i="33"/>
  <c r="C13715" i="33"/>
  <c r="C13716" i="33"/>
  <c r="C13717" i="33"/>
  <c r="C13718" i="33"/>
  <c r="C13719" i="33"/>
  <c r="C13720" i="33"/>
  <c r="C13721" i="33"/>
  <c r="C13722" i="33"/>
  <c r="C13723" i="33"/>
  <c r="C13724" i="33"/>
  <c r="C13725" i="33"/>
  <c r="C13726" i="33"/>
  <c r="C13727" i="33"/>
  <c r="C13728" i="33"/>
  <c r="C13729" i="33"/>
  <c r="C13730" i="33"/>
  <c r="C13731" i="33"/>
  <c r="C13732" i="33"/>
  <c r="C13733" i="33"/>
  <c r="C13734" i="33"/>
  <c r="C13735" i="33"/>
  <c r="C13736" i="33"/>
  <c r="C13737" i="33"/>
  <c r="C13738" i="33"/>
  <c r="C13739" i="33"/>
  <c r="C13740" i="33"/>
  <c r="C13741" i="33"/>
  <c r="C13742" i="33"/>
  <c r="C13743" i="33"/>
  <c r="C13744" i="33"/>
  <c r="C13745" i="33"/>
  <c r="C13746" i="33"/>
  <c r="C13747" i="33"/>
  <c r="C13748" i="33"/>
  <c r="C13749" i="33"/>
  <c r="C13750" i="33"/>
  <c r="C13751" i="33"/>
  <c r="C13752" i="33"/>
  <c r="C13753" i="33"/>
  <c r="C13754" i="33"/>
  <c r="C13755" i="33"/>
  <c r="C13756" i="33"/>
  <c r="C13757" i="33"/>
  <c r="C13758" i="33"/>
  <c r="C13759" i="33"/>
  <c r="C13760" i="33"/>
  <c r="C13761" i="33"/>
  <c r="C13762" i="33"/>
  <c r="C13763" i="33"/>
  <c r="C13764" i="33"/>
  <c r="C13765" i="33"/>
  <c r="C13766" i="33"/>
  <c r="C13767" i="33"/>
  <c r="C13768" i="33"/>
  <c r="C13769" i="33"/>
  <c r="C13770" i="33"/>
  <c r="C13771" i="33"/>
  <c r="C13772" i="33"/>
  <c r="C13773" i="33"/>
  <c r="C13774" i="33"/>
  <c r="C13775" i="33"/>
  <c r="C13776" i="33"/>
  <c r="C13777" i="33"/>
  <c r="C13778" i="33"/>
  <c r="C13779" i="33"/>
  <c r="C13780" i="33"/>
  <c r="C13781" i="33"/>
  <c r="C13782" i="33"/>
  <c r="C13783" i="33"/>
  <c r="C13784" i="33"/>
  <c r="C13785" i="33"/>
  <c r="C13786" i="33"/>
  <c r="C13787" i="33"/>
  <c r="C13788" i="33"/>
  <c r="C13789" i="33"/>
  <c r="C13790" i="33"/>
  <c r="C13791" i="33"/>
  <c r="C13792" i="33"/>
  <c r="C13793" i="33"/>
  <c r="C13794" i="33"/>
  <c r="C13795" i="33"/>
  <c r="C13796" i="33"/>
  <c r="C13797" i="33"/>
  <c r="C13798" i="33"/>
  <c r="C13799" i="33"/>
  <c r="C13800" i="33"/>
  <c r="C13801" i="33"/>
  <c r="C13802" i="33"/>
  <c r="C13803" i="33"/>
  <c r="C13804" i="33"/>
  <c r="C13805" i="33"/>
  <c r="C13806" i="33"/>
  <c r="C13807" i="33"/>
  <c r="C13808" i="33"/>
  <c r="C13809" i="33"/>
  <c r="C13810" i="33"/>
  <c r="C13811" i="33"/>
  <c r="C13812" i="33"/>
  <c r="C13813" i="33"/>
  <c r="C13814" i="33"/>
  <c r="C13815" i="33"/>
  <c r="C13816" i="33"/>
  <c r="C13817" i="33"/>
  <c r="C13818" i="33"/>
  <c r="C13819" i="33"/>
  <c r="C13820" i="33"/>
  <c r="C13821" i="33"/>
  <c r="C13822" i="33"/>
  <c r="C13823" i="33"/>
  <c r="C13824" i="33"/>
  <c r="C13825" i="33"/>
  <c r="C13826" i="33"/>
  <c r="C13827" i="33"/>
  <c r="C13828" i="33"/>
  <c r="C13829" i="33"/>
  <c r="C13830" i="33"/>
  <c r="C13831" i="33"/>
  <c r="C13832" i="33"/>
  <c r="C13833" i="33"/>
  <c r="C13834" i="33"/>
  <c r="C13835" i="33"/>
  <c r="C13836" i="33"/>
  <c r="C13837" i="33"/>
  <c r="C13838" i="33"/>
  <c r="C13839" i="33"/>
  <c r="C13840" i="33"/>
  <c r="C13841" i="33"/>
  <c r="C13842" i="33"/>
  <c r="C13843" i="33"/>
  <c r="C13844" i="33"/>
  <c r="C13845" i="33"/>
  <c r="C13846" i="33"/>
  <c r="C13847" i="33"/>
  <c r="C13848" i="33"/>
  <c r="C13849" i="33"/>
  <c r="C13850" i="33"/>
  <c r="C13851" i="33"/>
  <c r="C13852" i="33"/>
  <c r="C13853" i="33"/>
  <c r="C13854" i="33"/>
  <c r="C13855" i="33"/>
  <c r="C13856" i="33"/>
  <c r="C13857" i="33"/>
  <c r="C13858" i="33"/>
  <c r="C13859" i="33"/>
  <c r="C13860" i="33"/>
  <c r="C13861" i="33"/>
  <c r="C13862" i="33"/>
  <c r="C13863" i="33"/>
  <c r="C13864" i="33"/>
  <c r="C13865" i="33"/>
  <c r="C13866" i="33"/>
  <c r="C13867" i="33"/>
  <c r="C13868" i="33"/>
  <c r="C13869" i="33"/>
  <c r="C13870" i="33"/>
  <c r="C13871" i="33"/>
  <c r="C13872" i="33"/>
  <c r="C13873" i="33"/>
  <c r="C13874" i="33"/>
  <c r="C13875" i="33"/>
  <c r="C13876" i="33"/>
  <c r="C13877" i="33"/>
  <c r="C13878" i="33"/>
  <c r="C13879" i="33"/>
  <c r="C13880" i="33"/>
  <c r="C13881" i="33"/>
  <c r="C13882" i="33"/>
  <c r="C13883" i="33"/>
  <c r="C13884" i="33"/>
  <c r="C13885" i="33"/>
  <c r="C13886" i="33"/>
  <c r="C13887" i="33"/>
  <c r="C13888" i="33"/>
  <c r="C13889" i="33"/>
  <c r="C13890" i="33"/>
  <c r="C13891" i="33"/>
  <c r="C13892" i="33"/>
  <c r="C13893" i="33"/>
  <c r="C13894" i="33"/>
  <c r="C13895" i="33"/>
  <c r="C13896" i="33"/>
  <c r="C13897" i="33"/>
  <c r="C13898" i="33"/>
  <c r="C13899" i="33"/>
  <c r="C13900" i="33"/>
  <c r="C13901" i="33"/>
  <c r="C13902" i="33"/>
  <c r="C13903" i="33"/>
  <c r="C13904" i="33"/>
  <c r="C13905" i="33"/>
  <c r="C13906" i="33"/>
  <c r="C13907" i="33"/>
  <c r="C13908" i="33"/>
  <c r="C13909" i="33"/>
  <c r="C13910" i="33"/>
  <c r="C13911" i="33"/>
  <c r="C13912" i="33"/>
  <c r="C13913" i="33"/>
  <c r="C13914" i="33"/>
  <c r="C13915" i="33"/>
  <c r="C13916" i="33"/>
  <c r="C13917" i="33"/>
  <c r="C13918" i="33"/>
  <c r="C13919" i="33"/>
  <c r="C13920" i="33"/>
  <c r="C13921" i="33"/>
  <c r="C13922" i="33"/>
  <c r="C13923" i="33"/>
  <c r="C13924" i="33"/>
  <c r="C13925" i="33"/>
  <c r="C13926" i="33"/>
  <c r="C13927" i="33"/>
  <c r="C13928" i="33"/>
  <c r="C13929" i="33"/>
  <c r="C13930" i="33"/>
  <c r="C13931" i="33"/>
  <c r="C13932" i="33"/>
  <c r="C13933" i="33"/>
  <c r="C13934" i="33"/>
  <c r="C13935" i="33"/>
  <c r="C13936" i="33"/>
  <c r="C13937" i="33"/>
  <c r="C13938" i="33"/>
  <c r="C13939" i="33"/>
  <c r="C13940" i="33"/>
  <c r="C13941" i="33"/>
  <c r="C13942" i="33"/>
  <c r="C13943" i="33"/>
  <c r="C13944" i="33"/>
  <c r="C13945" i="33"/>
  <c r="C13946" i="33"/>
  <c r="C13947" i="33"/>
  <c r="C13948" i="33"/>
  <c r="C13949" i="33"/>
  <c r="C13950" i="33"/>
  <c r="C13951" i="33"/>
  <c r="C13952" i="33"/>
  <c r="C13953" i="33"/>
  <c r="C13954" i="33"/>
  <c r="C13955" i="33"/>
  <c r="C13956" i="33"/>
  <c r="C13957" i="33"/>
  <c r="C13958" i="33"/>
  <c r="C13959" i="33"/>
  <c r="C13960" i="33"/>
  <c r="C13961" i="33"/>
  <c r="C13962" i="33"/>
  <c r="C13963" i="33"/>
  <c r="C13964" i="33"/>
  <c r="C13965" i="33"/>
  <c r="C13966" i="33"/>
  <c r="C13967" i="33"/>
  <c r="C13968" i="33"/>
  <c r="C13969" i="33"/>
  <c r="C13970" i="33"/>
  <c r="C13971" i="33"/>
  <c r="C13972" i="33"/>
  <c r="C13973" i="33"/>
  <c r="C13974" i="33"/>
  <c r="C13975" i="33"/>
  <c r="C13976" i="33"/>
  <c r="C13977" i="33"/>
  <c r="C13978" i="33"/>
  <c r="C13979" i="33"/>
  <c r="C13980" i="33"/>
  <c r="C13981" i="33"/>
  <c r="C13982" i="33"/>
  <c r="C13983" i="33"/>
  <c r="C13984" i="33"/>
  <c r="C13985" i="33"/>
  <c r="C13986" i="33"/>
  <c r="C13987" i="33"/>
  <c r="C13988" i="33"/>
  <c r="C13989" i="33"/>
  <c r="C13990" i="33"/>
  <c r="C13991" i="33"/>
  <c r="C13992" i="33"/>
  <c r="C13993" i="33"/>
  <c r="C13994" i="33"/>
  <c r="C13995" i="33"/>
  <c r="C13996" i="33"/>
  <c r="C13997" i="33"/>
  <c r="C13998" i="33"/>
  <c r="C13999" i="33"/>
  <c r="C14000" i="33"/>
  <c r="C14001" i="33"/>
  <c r="C14002" i="33"/>
  <c r="C14003" i="33"/>
  <c r="C14004" i="33"/>
  <c r="C14005" i="33"/>
  <c r="C14006" i="33"/>
  <c r="C14007" i="33"/>
  <c r="C14008" i="33"/>
  <c r="C14009" i="33"/>
  <c r="C14010" i="33"/>
  <c r="C14011" i="33"/>
  <c r="C14012" i="33"/>
  <c r="C14013" i="33"/>
  <c r="C14014" i="33"/>
  <c r="C14015" i="33"/>
  <c r="C14016" i="33"/>
  <c r="C14017" i="33"/>
  <c r="C14018" i="33"/>
  <c r="C14019" i="33"/>
  <c r="C14020" i="33"/>
  <c r="C14021" i="33"/>
  <c r="C14022" i="33"/>
  <c r="C14023" i="33"/>
  <c r="C14024" i="33"/>
  <c r="C14025" i="33"/>
  <c r="C14026" i="33"/>
  <c r="C14027" i="33"/>
  <c r="C14028" i="33"/>
  <c r="C14029" i="33"/>
  <c r="C14030" i="33"/>
  <c r="C14031" i="33"/>
  <c r="C14032" i="33"/>
  <c r="C14033" i="33"/>
  <c r="C14034" i="33"/>
  <c r="C14035" i="33"/>
  <c r="C14036" i="33"/>
  <c r="C14037" i="33"/>
  <c r="C14038" i="33"/>
  <c r="C14039" i="33"/>
  <c r="C14040" i="33"/>
  <c r="C14041" i="33"/>
  <c r="C14042" i="33"/>
  <c r="C14043" i="33"/>
  <c r="C14044" i="33"/>
  <c r="C14045" i="33"/>
  <c r="C14046" i="33"/>
  <c r="C14047" i="33"/>
  <c r="C14048" i="33"/>
  <c r="C14049" i="33"/>
  <c r="C14050" i="33"/>
  <c r="C14051" i="33"/>
  <c r="C14052" i="33"/>
  <c r="C14053" i="33"/>
  <c r="C14054" i="33"/>
  <c r="C14055" i="33"/>
  <c r="C14056" i="33"/>
  <c r="C14057" i="33"/>
  <c r="C14058" i="33"/>
  <c r="C14059" i="33"/>
  <c r="C14060" i="33"/>
  <c r="C14061" i="33"/>
  <c r="C14062" i="33"/>
  <c r="C14063" i="33"/>
  <c r="C14064" i="33"/>
  <c r="C14065" i="33"/>
  <c r="C14066" i="33"/>
  <c r="C14067" i="33"/>
  <c r="C14068" i="33"/>
  <c r="C14069" i="33"/>
  <c r="C14070" i="33"/>
  <c r="C14071" i="33"/>
  <c r="C14072" i="33"/>
  <c r="C14073" i="33"/>
  <c r="C14074" i="33"/>
  <c r="C14075" i="33"/>
  <c r="C14076" i="33"/>
  <c r="C14077" i="33"/>
  <c r="C14078" i="33"/>
  <c r="C14079" i="33"/>
  <c r="C14080" i="33"/>
  <c r="C14081" i="33"/>
  <c r="C14082" i="33"/>
  <c r="C14083" i="33"/>
  <c r="C14084" i="33"/>
  <c r="C14085" i="33"/>
  <c r="C14086" i="33"/>
  <c r="C14087" i="33"/>
  <c r="C14088" i="33"/>
  <c r="C14089" i="33"/>
  <c r="C14090" i="33"/>
  <c r="C14091" i="33"/>
  <c r="C14092" i="33"/>
  <c r="C14093" i="33"/>
  <c r="C14094" i="33"/>
  <c r="C14095" i="33"/>
  <c r="C14096" i="33"/>
  <c r="C14097" i="33"/>
  <c r="C14098" i="33"/>
  <c r="C14099" i="33"/>
  <c r="C14100" i="33"/>
  <c r="C14101" i="33"/>
  <c r="C14102" i="33"/>
  <c r="C14103" i="33"/>
  <c r="C14104" i="33"/>
  <c r="C14105" i="33"/>
  <c r="C14106" i="33"/>
  <c r="C14107" i="33"/>
  <c r="C14108" i="33"/>
  <c r="C14109" i="33"/>
  <c r="C14110" i="33"/>
  <c r="C14111" i="33"/>
  <c r="C14112" i="33"/>
  <c r="C14113" i="33"/>
  <c r="C14114" i="33"/>
  <c r="C14115" i="33"/>
  <c r="C14116" i="33"/>
  <c r="C14117" i="33"/>
  <c r="C14118" i="33"/>
  <c r="C14119" i="33"/>
  <c r="C14120" i="33"/>
  <c r="C14121" i="33"/>
  <c r="C14122" i="33"/>
  <c r="C14123" i="33"/>
  <c r="C14124" i="33"/>
  <c r="C14125" i="33"/>
  <c r="C14126" i="33"/>
  <c r="C14127" i="33"/>
  <c r="C14128" i="33"/>
  <c r="C14129" i="33"/>
  <c r="C14130" i="33"/>
  <c r="C14131" i="33"/>
  <c r="C14132" i="33"/>
  <c r="C14133" i="33"/>
  <c r="C14134" i="33"/>
  <c r="C14135" i="33"/>
  <c r="C14136" i="33"/>
  <c r="C14137" i="33"/>
  <c r="C14138" i="33"/>
  <c r="C14139" i="33"/>
  <c r="C14140" i="33"/>
  <c r="C14141" i="33"/>
  <c r="C14142" i="33"/>
  <c r="C14143" i="33"/>
  <c r="C14144" i="33"/>
  <c r="C14145" i="33"/>
  <c r="C14146" i="33"/>
  <c r="C14147" i="33"/>
  <c r="C14148" i="33"/>
  <c r="C14149" i="33"/>
  <c r="C14150" i="33"/>
  <c r="C14151" i="33"/>
  <c r="C14152" i="33"/>
  <c r="C14153" i="33"/>
  <c r="C14154" i="33"/>
  <c r="C14155" i="33"/>
  <c r="C14156" i="33"/>
  <c r="C14157" i="33"/>
  <c r="C14158" i="33"/>
  <c r="C14159" i="33"/>
  <c r="C14160" i="33"/>
  <c r="C14161" i="33"/>
  <c r="C14162" i="33"/>
  <c r="C14163" i="33"/>
  <c r="C14164" i="33"/>
  <c r="C14165" i="33"/>
  <c r="C14166" i="33"/>
  <c r="C14167" i="33"/>
  <c r="C14168" i="33"/>
  <c r="C14169" i="33"/>
  <c r="C14170" i="33"/>
  <c r="C14171" i="33"/>
  <c r="C14172" i="33"/>
  <c r="C14173" i="33"/>
  <c r="C14174" i="33"/>
  <c r="C14175" i="33"/>
  <c r="C14176" i="33"/>
  <c r="C14177" i="33"/>
  <c r="C14178" i="33"/>
  <c r="C14179" i="33"/>
  <c r="C14180" i="33"/>
  <c r="C14181" i="33"/>
  <c r="C14182" i="33"/>
  <c r="C14183" i="33"/>
  <c r="C14184" i="33"/>
  <c r="C14185" i="33"/>
  <c r="C14186" i="33"/>
  <c r="C14187" i="33"/>
  <c r="C14188" i="33"/>
  <c r="C14189" i="33"/>
  <c r="C14190" i="33"/>
  <c r="C14191" i="33"/>
  <c r="C14192" i="33"/>
  <c r="C14193" i="33"/>
  <c r="C14194" i="33"/>
  <c r="C14195" i="33"/>
  <c r="C14196" i="33"/>
  <c r="C14197" i="33"/>
  <c r="C14198" i="33"/>
  <c r="C14199" i="33"/>
  <c r="C14200" i="33"/>
  <c r="C14201" i="33"/>
  <c r="C14202" i="33"/>
  <c r="C14203" i="33"/>
  <c r="C14204" i="33"/>
  <c r="C14205" i="33"/>
  <c r="C14206" i="33"/>
  <c r="C14207" i="33"/>
  <c r="C14208" i="33"/>
  <c r="C14209" i="33"/>
  <c r="C14210" i="33"/>
  <c r="C14211" i="33"/>
  <c r="C14212" i="33"/>
  <c r="C14213" i="33"/>
  <c r="C14214" i="33"/>
  <c r="C14215" i="33"/>
  <c r="C14216" i="33"/>
  <c r="C14217" i="33"/>
  <c r="C14218" i="33"/>
  <c r="C14219" i="33"/>
  <c r="C14220" i="33"/>
  <c r="C14221" i="33"/>
  <c r="C14222" i="33"/>
  <c r="C14223" i="33"/>
  <c r="C14224" i="33"/>
  <c r="C14225" i="33"/>
  <c r="C14226" i="33"/>
  <c r="C14227" i="33"/>
  <c r="C14228" i="33"/>
  <c r="C14229" i="33"/>
  <c r="C14230" i="33"/>
  <c r="C14231" i="33"/>
  <c r="C14232" i="33"/>
  <c r="C14233" i="33"/>
  <c r="C14234" i="33"/>
  <c r="C14235" i="33"/>
  <c r="C14236" i="33"/>
  <c r="C14237" i="33"/>
  <c r="C14238" i="33"/>
  <c r="C14239" i="33"/>
  <c r="C14240" i="33"/>
  <c r="C14241" i="33"/>
  <c r="C14242" i="33"/>
  <c r="C14243" i="33"/>
  <c r="C14244" i="33"/>
  <c r="C14245" i="33"/>
  <c r="C14246" i="33"/>
  <c r="C14247" i="33"/>
  <c r="C14248" i="33"/>
  <c r="C14249" i="33"/>
  <c r="C14250" i="33"/>
  <c r="C14251" i="33"/>
  <c r="C14252" i="33"/>
  <c r="C14253" i="33"/>
  <c r="C14254" i="33"/>
  <c r="C14255" i="33"/>
  <c r="C14256" i="33"/>
  <c r="C14257" i="33"/>
  <c r="C14258" i="33"/>
  <c r="C14259" i="33"/>
  <c r="C14260" i="33"/>
  <c r="C14261" i="33"/>
  <c r="C14262" i="33"/>
  <c r="C14263" i="33"/>
  <c r="C14264" i="33"/>
  <c r="C14265" i="33"/>
  <c r="C14266" i="33"/>
  <c r="C14267" i="33"/>
  <c r="C14268" i="33"/>
  <c r="C14269" i="33"/>
  <c r="C14270" i="33"/>
  <c r="C14271" i="33"/>
  <c r="C14272" i="33"/>
  <c r="C14273" i="33"/>
  <c r="C14274" i="33"/>
  <c r="C14275" i="33"/>
  <c r="C14276" i="33"/>
  <c r="C14277" i="33"/>
  <c r="C14278" i="33"/>
  <c r="C14279" i="33"/>
  <c r="C14280" i="33"/>
  <c r="C14281" i="33"/>
  <c r="C14282" i="33"/>
  <c r="C14283" i="33"/>
  <c r="C14284" i="33"/>
  <c r="C14285" i="33"/>
  <c r="C14286" i="33"/>
  <c r="C14287" i="33"/>
  <c r="C14288" i="33"/>
  <c r="C14289" i="33"/>
  <c r="C14290" i="33"/>
  <c r="C14291" i="33"/>
  <c r="C14292" i="33"/>
  <c r="C14293" i="33"/>
  <c r="C14294" i="33"/>
  <c r="C14295" i="33"/>
  <c r="C14296" i="33"/>
  <c r="C14297" i="33"/>
  <c r="C14298" i="33"/>
  <c r="C14299" i="33"/>
  <c r="C14300" i="33"/>
  <c r="C14301" i="33"/>
  <c r="C14302" i="33"/>
  <c r="C14303" i="33"/>
  <c r="C14304" i="33"/>
  <c r="C14305" i="33"/>
  <c r="C14306" i="33"/>
  <c r="C14307" i="33"/>
  <c r="C14308" i="33"/>
  <c r="C14309" i="33"/>
  <c r="C14310" i="33"/>
  <c r="C14311" i="33"/>
  <c r="C14312" i="33"/>
  <c r="C14313" i="33"/>
  <c r="C14314" i="33"/>
  <c r="C14315" i="33"/>
  <c r="C14316" i="33"/>
  <c r="C14317" i="33"/>
  <c r="C14318" i="33"/>
  <c r="C14319" i="33"/>
  <c r="C14320" i="33"/>
  <c r="C14321" i="33"/>
  <c r="C14322" i="33"/>
  <c r="C14323" i="33"/>
  <c r="C14324" i="33"/>
  <c r="C14325" i="33"/>
  <c r="C14326" i="33"/>
  <c r="C14327" i="33"/>
  <c r="C14328" i="33"/>
  <c r="C14329" i="33"/>
  <c r="C14330" i="33"/>
  <c r="C14331" i="33"/>
  <c r="C14332" i="33"/>
  <c r="C14333" i="33"/>
  <c r="C14334" i="33"/>
  <c r="C14335" i="33"/>
  <c r="C14336" i="33"/>
  <c r="C14337" i="33"/>
  <c r="C14338" i="33"/>
  <c r="C14339" i="33"/>
  <c r="C14340" i="33"/>
  <c r="C14341" i="33"/>
  <c r="C14342" i="33"/>
  <c r="C14343" i="33"/>
  <c r="C14344" i="33"/>
  <c r="C14345" i="33"/>
  <c r="C14346" i="33"/>
  <c r="C14347" i="33"/>
  <c r="C14348" i="33"/>
  <c r="C14349" i="33"/>
  <c r="C14350" i="33"/>
  <c r="C14351" i="33"/>
  <c r="C14352" i="33"/>
  <c r="C14353" i="33"/>
  <c r="C2" i="33"/>
  <c r="T34" i="34"/>
  <c r="T35" i="34"/>
  <c r="T36" i="34"/>
  <c r="T37" i="34"/>
  <c r="T38" i="34"/>
  <c r="T33" i="34"/>
  <c r="M9" i="15"/>
  <c r="U3" i="30"/>
  <c r="E9" i="31"/>
  <c r="I13" i="25" s="1"/>
  <c r="I211" i="25"/>
  <c r="H211" i="25"/>
  <c r="I210" i="25"/>
  <c r="H210" i="25"/>
  <c r="I209" i="25"/>
  <c r="H209" i="25"/>
  <c r="I208" i="25"/>
  <c r="H208" i="25"/>
  <c r="I207" i="25"/>
  <c r="H207" i="25"/>
  <c r="I206" i="25"/>
  <c r="H206" i="25"/>
  <c r="I205" i="25"/>
  <c r="H205" i="25"/>
  <c r="I204" i="25"/>
  <c r="H204" i="25"/>
  <c r="I203" i="25"/>
  <c r="H203" i="25"/>
  <c r="I202" i="25"/>
  <c r="H202" i="25"/>
  <c r="I201" i="25"/>
  <c r="H201" i="25"/>
  <c r="I200" i="25"/>
  <c r="H200" i="25"/>
  <c r="I199" i="25"/>
  <c r="H199" i="25"/>
  <c r="I198" i="25"/>
  <c r="H198" i="25"/>
  <c r="I197" i="25"/>
  <c r="H197" i="25"/>
  <c r="I196" i="25"/>
  <c r="H196" i="25"/>
  <c r="I195" i="25"/>
  <c r="H195" i="25"/>
  <c r="I194" i="25"/>
  <c r="H194" i="25"/>
  <c r="I193" i="25"/>
  <c r="H193" i="25"/>
  <c r="I192" i="25"/>
  <c r="H192" i="25"/>
  <c r="I191" i="25"/>
  <c r="H191" i="25"/>
  <c r="I190" i="25"/>
  <c r="H190" i="25"/>
  <c r="I189" i="25"/>
  <c r="H189" i="25"/>
  <c r="I188" i="25"/>
  <c r="H188" i="25"/>
  <c r="I187" i="25"/>
  <c r="H187" i="25"/>
  <c r="I186" i="25"/>
  <c r="H186" i="25"/>
  <c r="I185" i="25"/>
  <c r="H185" i="25"/>
  <c r="I184" i="25"/>
  <c r="H184" i="25"/>
  <c r="I183" i="25"/>
  <c r="H183" i="25"/>
  <c r="I182" i="25"/>
  <c r="H182" i="25"/>
  <c r="I181" i="25"/>
  <c r="H181" i="25"/>
  <c r="I180" i="25"/>
  <c r="H180" i="25"/>
  <c r="I179" i="25"/>
  <c r="H179" i="25"/>
  <c r="I178" i="25"/>
  <c r="H178" i="25"/>
  <c r="I177" i="25"/>
  <c r="H177" i="25"/>
  <c r="I176" i="25"/>
  <c r="H176" i="25"/>
  <c r="I175" i="25"/>
  <c r="H175" i="25"/>
  <c r="I174" i="25"/>
  <c r="H174" i="25"/>
  <c r="I173" i="25"/>
  <c r="H173" i="25"/>
  <c r="I172" i="25"/>
  <c r="H172" i="25"/>
  <c r="I171" i="25"/>
  <c r="H171" i="25"/>
  <c r="I170" i="25"/>
  <c r="H170" i="25"/>
  <c r="I169" i="25"/>
  <c r="H169" i="25"/>
  <c r="I168" i="25"/>
  <c r="H168" i="25"/>
  <c r="I167" i="25"/>
  <c r="H167" i="25"/>
  <c r="I166" i="25"/>
  <c r="H166" i="25"/>
  <c r="I165" i="25"/>
  <c r="H165" i="25"/>
  <c r="I164" i="25"/>
  <c r="H164" i="25"/>
  <c r="I163" i="25"/>
  <c r="H163" i="25"/>
  <c r="I162" i="25"/>
  <c r="H162" i="25"/>
  <c r="I161" i="25"/>
  <c r="H161" i="25"/>
  <c r="I160" i="25"/>
  <c r="H160" i="25"/>
  <c r="I159" i="25"/>
  <c r="H159" i="25"/>
  <c r="I158" i="25"/>
  <c r="H158" i="25"/>
  <c r="I157" i="25"/>
  <c r="H157" i="25"/>
  <c r="I156" i="25"/>
  <c r="H156" i="25"/>
  <c r="I155" i="25"/>
  <c r="H155" i="25"/>
  <c r="I154" i="25"/>
  <c r="H154" i="25"/>
  <c r="I153" i="25"/>
  <c r="H153" i="25"/>
  <c r="I152" i="25"/>
  <c r="H152" i="25"/>
  <c r="I151" i="25"/>
  <c r="H151" i="25"/>
  <c r="I150" i="25"/>
  <c r="H150" i="25"/>
  <c r="I149" i="25"/>
  <c r="H149" i="25"/>
  <c r="I148" i="25"/>
  <c r="H148" i="25"/>
  <c r="I147" i="25"/>
  <c r="H147" i="25"/>
  <c r="I146" i="25"/>
  <c r="H146" i="25"/>
  <c r="I145" i="25"/>
  <c r="H145" i="25"/>
  <c r="I144" i="25"/>
  <c r="H144" i="25"/>
  <c r="I143" i="25"/>
  <c r="H143" i="25"/>
  <c r="I142" i="25"/>
  <c r="H142" i="25"/>
  <c r="I141" i="25"/>
  <c r="H141" i="25"/>
  <c r="I140" i="25"/>
  <c r="H140" i="25"/>
  <c r="I139" i="25"/>
  <c r="H139" i="25"/>
  <c r="I138" i="25"/>
  <c r="H138" i="25"/>
  <c r="I137" i="25"/>
  <c r="H137" i="25"/>
  <c r="I136" i="25"/>
  <c r="H136" i="25"/>
  <c r="I135" i="25"/>
  <c r="H135" i="25"/>
  <c r="I134" i="25"/>
  <c r="H134" i="25"/>
  <c r="I133" i="25"/>
  <c r="H133" i="25"/>
  <c r="I132" i="25"/>
  <c r="H132" i="25"/>
  <c r="I131" i="25"/>
  <c r="H131" i="25"/>
  <c r="I130" i="25"/>
  <c r="H130" i="25"/>
  <c r="I129" i="25"/>
  <c r="H129" i="25"/>
  <c r="I128" i="25"/>
  <c r="H128" i="25"/>
  <c r="I127" i="25"/>
  <c r="H127" i="25"/>
  <c r="I126" i="25"/>
  <c r="H126" i="25"/>
  <c r="I125" i="25"/>
  <c r="H125" i="25"/>
  <c r="I124" i="25"/>
  <c r="H124" i="25"/>
  <c r="I123" i="25"/>
  <c r="H123" i="25"/>
  <c r="I122" i="25"/>
  <c r="H122" i="25"/>
  <c r="I121" i="25"/>
  <c r="H121" i="25"/>
  <c r="I120" i="25"/>
  <c r="H120" i="25"/>
  <c r="I119" i="25"/>
  <c r="H119" i="25"/>
  <c r="I118" i="25"/>
  <c r="H118" i="25"/>
  <c r="I117" i="25"/>
  <c r="H117" i="25"/>
  <c r="I116" i="25"/>
  <c r="H116" i="25"/>
  <c r="I115" i="25"/>
  <c r="H115" i="25"/>
  <c r="I114" i="25"/>
  <c r="H114" i="25"/>
  <c r="I113" i="25"/>
  <c r="H113" i="25"/>
  <c r="I112" i="25"/>
  <c r="H112" i="25"/>
  <c r="I111" i="25"/>
  <c r="H111" i="25"/>
  <c r="I110" i="25"/>
  <c r="H110" i="25"/>
  <c r="I109" i="25"/>
  <c r="H109" i="25"/>
  <c r="I108" i="25"/>
  <c r="H108" i="25"/>
  <c r="I107" i="25"/>
  <c r="H107" i="25"/>
  <c r="I106" i="25"/>
  <c r="H106" i="25"/>
  <c r="I105" i="25"/>
  <c r="H105" i="25"/>
  <c r="I104" i="25"/>
  <c r="H104" i="25"/>
  <c r="I103" i="25"/>
  <c r="H103" i="25"/>
  <c r="I102" i="25"/>
  <c r="H102" i="25"/>
  <c r="I101" i="25"/>
  <c r="H101" i="25"/>
  <c r="I100" i="25"/>
  <c r="H100" i="25"/>
  <c r="I99" i="25"/>
  <c r="H99" i="25"/>
  <c r="I98" i="25"/>
  <c r="H98" i="25"/>
  <c r="I97" i="25"/>
  <c r="H97" i="25"/>
  <c r="I96" i="25"/>
  <c r="H96" i="25"/>
  <c r="I95" i="25"/>
  <c r="H95" i="25"/>
  <c r="I94" i="25"/>
  <c r="H94" i="25"/>
  <c r="I93" i="25"/>
  <c r="H93" i="25"/>
  <c r="I92" i="25"/>
  <c r="H92" i="25"/>
  <c r="I91" i="25"/>
  <c r="H91" i="25"/>
  <c r="I90" i="25"/>
  <c r="H90" i="25"/>
  <c r="I89" i="25"/>
  <c r="H89" i="25"/>
  <c r="I88" i="25"/>
  <c r="H88" i="25"/>
  <c r="I87" i="25"/>
  <c r="H87" i="25"/>
  <c r="I86" i="25"/>
  <c r="H86" i="25"/>
  <c r="I85" i="25"/>
  <c r="H85" i="25"/>
  <c r="I84" i="25"/>
  <c r="H84" i="25"/>
  <c r="I83" i="25"/>
  <c r="H83" i="25"/>
  <c r="I82" i="25"/>
  <c r="H82" i="25"/>
  <c r="I81" i="25"/>
  <c r="H81" i="25"/>
  <c r="I80" i="25"/>
  <c r="H80" i="25"/>
  <c r="I79" i="25"/>
  <c r="H79" i="25"/>
  <c r="I78" i="25"/>
  <c r="H78" i="25"/>
  <c r="I77" i="25"/>
  <c r="H77" i="25"/>
  <c r="I76" i="25"/>
  <c r="H76" i="25"/>
  <c r="I75" i="25"/>
  <c r="H75" i="25"/>
  <c r="I74" i="25"/>
  <c r="H74" i="25"/>
  <c r="I73" i="25"/>
  <c r="H73" i="25"/>
  <c r="I72" i="25"/>
  <c r="H72" i="25"/>
  <c r="I71" i="25"/>
  <c r="H71" i="25"/>
  <c r="I70" i="25"/>
  <c r="H70" i="25"/>
  <c r="I69" i="25"/>
  <c r="H69" i="25"/>
  <c r="I68" i="25"/>
  <c r="H68" i="25"/>
  <c r="I67" i="25"/>
  <c r="H67" i="25"/>
  <c r="I66" i="25"/>
  <c r="H66" i="25"/>
  <c r="I65" i="25"/>
  <c r="H65" i="25"/>
  <c r="I64" i="25"/>
  <c r="H64" i="25"/>
  <c r="I63" i="25"/>
  <c r="H63" i="25"/>
  <c r="I62" i="25"/>
  <c r="H62" i="25"/>
  <c r="I61" i="25"/>
  <c r="H61" i="25"/>
  <c r="I60" i="25"/>
  <c r="H60" i="25"/>
  <c r="I59" i="25"/>
  <c r="H59" i="25"/>
  <c r="I58" i="25"/>
  <c r="H58" i="25"/>
  <c r="I57" i="25"/>
  <c r="H57" i="25"/>
  <c r="I56" i="25"/>
  <c r="H56" i="25"/>
  <c r="I55" i="25"/>
  <c r="H55" i="25"/>
  <c r="I54" i="25"/>
  <c r="H54" i="25"/>
  <c r="I53" i="25"/>
  <c r="H53" i="25"/>
  <c r="I52" i="25"/>
  <c r="H52" i="25"/>
  <c r="I33" i="25"/>
  <c r="H33" i="25"/>
  <c r="I32" i="25"/>
  <c r="H32" i="25"/>
  <c r="I31" i="25"/>
  <c r="H31" i="25"/>
  <c r="I30" i="25"/>
  <c r="H30" i="25"/>
  <c r="I29" i="25"/>
  <c r="H29" i="25"/>
  <c r="I28" i="25"/>
  <c r="H28" i="25"/>
  <c r="I27" i="25"/>
  <c r="H27" i="25"/>
  <c r="I26" i="25"/>
  <c r="H26" i="25"/>
  <c r="I25" i="25"/>
  <c r="H25" i="25"/>
  <c r="I24" i="25"/>
  <c r="H24" i="25"/>
  <c r="I10" i="25"/>
  <c r="I11" i="25"/>
  <c r="I9" i="25"/>
  <c r="H9" i="25"/>
  <c r="I7" i="25"/>
  <c r="I8" i="25"/>
  <c r="I6" i="25"/>
  <c r="H47" i="25"/>
  <c r="I47" i="25"/>
  <c r="H48" i="25"/>
  <c r="I48" i="25"/>
  <c r="H49" i="25"/>
  <c r="I49" i="25"/>
  <c r="H50" i="25"/>
  <c r="I50" i="25"/>
  <c r="H51" i="25"/>
  <c r="I51" i="25"/>
  <c r="I46" i="25"/>
  <c r="H46" i="25"/>
  <c r="H41" i="25"/>
  <c r="I41" i="25"/>
  <c r="H42" i="25"/>
  <c r="I42" i="25"/>
  <c r="H43" i="25"/>
  <c r="I43" i="25"/>
  <c r="H44" i="25"/>
  <c r="I44" i="25"/>
  <c r="H45" i="25"/>
  <c r="I45" i="25"/>
  <c r="I40" i="25"/>
  <c r="H40" i="25"/>
  <c r="H35" i="25"/>
  <c r="I35" i="25"/>
  <c r="H36" i="25"/>
  <c r="I36" i="25"/>
  <c r="H37" i="25"/>
  <c r="I37" i="25"/>
  <c r="H38" i="25"/>
  <c r="I38" i="25"/>
  <c r="H39" i="25"/>
  <c r="I39" i="25"/>
  <c r="I34" i="25"/>
  <c r="H34" i="25"/>
  <c r="H19" i="25"/>
  <c r="I19" i="25"/>
  <c r="H20" i="25"/>
  <c r="I20" i="25"/>
  <c r="H21" i="25"/>
  <c r="I21" i="25"/>
  <c r="H22" i="25"/>
  <c r="I22" i="25"/>
  <c r="H23" i="25"/>
  <c r="I23" i="25"/>
  <c r="H18" i="25"/>
  <c r="I18" i="25"/>
  <c r="H13" i="25"/>
  <c r="H14" i="25"/>
  <c r="I14" i="25"/>
  <c r="H15" i="25"/>
  <c r="I15" i="25"/>
  <c r="H16" i="25"/>
  <c r="I16" i="25"/>
  <c r="H17" i="25"/>
  <c r="I17" i="25"/>
  <c r="I12" i="25"/>
  <c r="H12" i="25"/>
  <c r="H10" i="25"/>
  <c r="H11" i="25"/>
  <c r="H7" i="25"/>
  <c r="H8" i="25"/>
  <c r="H6" i="25"/>
  <c r="I3" i="25"/>
  <c r="I4" i="25"/>
  <c r="I5" i="25"/>
  <c r="I2" i="25"/>
  <c r="H3" i="25"/>
  <c r="H4" i="25"/>
  <c r="H5" i="25"/>
  <c r="H2" i="25"/>
  <c r="V13" i="31"/>
  <c r="U13" i="31"/>
  <c r="V12" i="31"/>
  <c r="U12" i="31"/>
  <c r="V11" i="31"/>
  <c r="U11" i="31"/>
  <c r="V10" i="31"/>
  <c r="U10" i="31"/>
  <c r="V9" i="31"/>
  <c r="U9" i="31"/>
  <c r="V8" i="31"/>
  <c r="U8" i="31"/>
  <c r="R13" i="31"/>
  <c r="Q13" i="31"/>
  <c r="R12" i="31"/>
  <c r="Q12" i="31"/>
  <c r="R11" i="31"/>
  <c r="Q11" i="31"/>
  <c r="R10" i="31"/>
  <c r="Q10" i="31"/>
  <c r="R9" i="31"/>
  <c r="Q9" i="31"/>
  <c r="R8" i="31"/>
  <c r="Q8" i="31"/>
  <c r="N13" i="31"/>
  <c r="M13" i="31"/>
  <c r="N12" i="31"/>
  <c r="M12" i="31"/>
  <c r="N11" i="31"/>
  <c r="M11" i="31"/>
  <c r="N10" i="31"/>
  <c r="M10" i="31"/>
  <c r="N9" i="31"/>
  <c r="M9" i="31"/>
  <c r="N8" i="31"/>
  <c r="M8" i="31"/>
  <c r="J13" i="31"/>
  <c r="I13" i="31"/>
  <c r="J12" i="31"/>
  <c r="I12" i="31"/>
  <c r="J11" i="31"/>
  <c r="I11" i="31"/>
  <c r="J10" i="31"/>
  <c r="I10" i="31"/>
  <c r="J9" i="31"/>
  <c r="I9" i="31"/>
  <c r="J8" i="31"/>
  <c r="I8" i="31"/>
  <c r="F9" i="31"/>
  <c r="F10" i="31"/>
  <c r="F11" i="31"/>
  <c r="F12" i="31"/>
  <c r="F13" i="31"/>
  <c r="F8" i="31"/>
  <c r="E10" i="31"/>
  <c r="E11" i="31"/>
  <c r="E12" i="31"/>
  <c r="E13" i="31"/>
  <c r="E8" i="31"/>
  <c r="G86" i="15" l="1"/>
  <c r="H86" i="15"/>
  <c r="I86" i="15"/>
  <c r="J86" i="15"/>
  <c r="K86" i="15"/>
  <c r="L86" i="15"/>
  <c r="M86" i="15"/>
  <c r="G87" i="15"/>
  <c r="H87" i="15"/>
  <c r="I87" i="15"/>
  <c r="J87" i="15"/>
  <c r="K87" i="15"/>
  <c r="L87" i="15"/>
  <c r="M87" i="15"/>
  <c r="G88" i="15"/>
  <c r="H88" i="15"/>
  <c r="I88" i="15"/>
  <c r="J88" i="15"/>
  <c r="K88" i="15"/>
  <c r="L88" i="15"/>
  <c r="M88" i="15"/>
  <c r="G89" i="15"/>
  <c r="H89" i="15"/>
  <c r="I89" i="15"/>
  <c r="J89" i="15"/>
  <c r="K89" i="15"/>
  <c r="L89" i="15"/>
  <c r="M89" i="15"/>
  <c r="G90" i="15"/>
  <c r="H90" i="15"/>
  <c r="I90" i="15"/>
  <c r="J90" i="15"/>
  <c r="K90" i="15"/>
  <c r="L90" i="15"/>
  <c r="M90" i="15"/>
  <c r="G91" i="15"/>
  <c r="H91" i="15"/>
  <c r="I91" i="15"/>
  <c r="J91" i="15"/>
  <c r="K91" i="15"/>
  <c r="L91" i="15"/>
  <c r="M91" i="15"/>
  <c r="G92" i="15"/>
  <c r="H92" i="15"/>
  <c r="I92" i="15"/>
  <c r="J92" i="15"/>
  <c r="K92" i="15"/>
  <c r="L92" i="15"/>
  <c r="M92" i="15"/>
  <c r="G93" i="15"/>
  <c r="H93" i="15"/>
  <c r="I93" i="15"/>
  <c r="J93" i="15"/>
  <c r="K93" i="15"/>
  <c r="L93" i="15"/>
  <c r="M93" i="15"/>
  <c r="G94" i="15"/>
  <c r="H94" i="15"/>
  <c r="I94" i="15"/>
  <c r="J94" i="15"/>
  <c r="K94" i="15"/>
  <c r="L94" i="15"/>
  <c r="M94" i="15"/>
  <c r="G95" i="15"/>
  <c r="H95" i="15"/>
  <c r="I95" i="15"/>
  <c r="J95" i="15"/>
  <c r="K95" i="15"/>
  <c r="L95" i="15"/>
  <c r="M95" i="15"/>
  <c r="G96" i="15"/>
  <c r="H96" i="15"/>
  <c r="I96" i="15"/>
  <c r="J96" i="15"/>
  <c r="K96" i="15"/>
  <c r="L96" i="15"/>
  <c r="M96" i="15"/>
  <c r="G97" i="15"/>
  <c r="H97" i="15"/>
  <c r="I97" i="15"/>
  <c r="J97" i="15"/>
  <c r="K97" i="15"/>
  <c r="L97" i="15"/>
  <c r="M97" i="15"/>
  <c r="F87" i="15"/>
  <c r="F88" i="15"/>
  <c r="F89" i="15"/>
  <c r="F90" i="15"/>
  <c r="F91" i="15"/>
  <c r="F92" i="15"/>
  <c r="F93" i="15"/>
  <c r="F94" i="15"/>
  <c r="F95" i="15"/>
  <c r="F96" i="15"/>
  <c r="F97" i="15"/>
  <c r="F86" i="15"/>
  <c r="U7" i="30"/>
  <c r="G34" i="15" a="1"/>
  <c r="G34" i="15" s="1"/>
  <c r="H34" i="15" a="1"/>
  <c r="H34" i="15" s="1"/>
  <c r="I34" i="15" a="1"/>
  <c r="I34" i="15" s="1"/>
  <c r="J34" i="15" a="1"/>
  <c r="J34" i="15" s="1"/>
  <c r="K34" i="15" a="1"/>
  <c r="K34" i="15" s="1"/>
  <c r="L34" i="15" a="1"/>
  <c r="L34" i="15" s="1"/>
  <c r="M34" i="15" a="1"/>
  <c r="M34" i="15" s="1"/>
  <c r="G35" i="15" a="1"/>
  <c r="G35" i="15" s="1"/>
  <c r="H35" i="15" a="1"/>
  <c r="H35" i="15" s="1"/>
  <c r="I35" i="15" a="1"/>
  <c r="I35" i="15" s="1"/>
  <c r="J35" i="15" a="1"/>
  <c r="J35" i="15" s="1"/>
  <c r="K35" i="15" a="1"/>
  <c r="K35" i="15" s="1"/>
  <c r="L35" i="15" a="1"/>
  <c r="L35" i="15" s="1"/>
  <c r="M35" i="15" a="1"/>
  <c r="M35" i="15" s="1"/>
  <c r="G36" i="15" a="1"/>
  <c r="G36" i="15" s="1"/>
  <c r="H36" i="15" a="1"/>
  <c r="H36" i="15" s="1"/>
  <c r="I36" i="15" a="1"/>
  <c r="I36" i="15" s="1"/>
  <c r="J36" i="15" a="1"/>
  <c r="J36" i="15" s="1"/>
  <c r="K36" i="15" a="1"/>
  <c r="K36" i="15" s="1"/>
  <c r="L36" i="15" a="1"/>
  <c r="L36" i="15" s="1"/>
  <c r="M36" i="15" a="1"/>
  <c r="M36" i="15" s="1"/>
  <c r="G37" i="15" a="1"/>
  <c r="G37" i="15" s="1"/>
  <c r="H37" i="15" a="1"/>
  <c r="H37" i="15" s="1"/>
  <c r="I37" i="15" a="1"/>
  <c r="I37" i="15" s="1"/>
  <c r="J37" i="15" a="1"/>
  <c r="J37" i="15" s="1"/>
  <c r="K37" i="15" a="1"/>
  <c r="K37" i="15" s="1"/>
  <c r="L37" i="15" a="1"/>
  <c r="L37" i="15" s="1"/>
  <c r="M37" i="15" a="1"/>
  <c r="M37" i="15" s="1"/>
  <c r="G38" i="15" a="1"/>
  <c r="G38" i="15" s="1"/>
  <c r="H38" i="15" a="1"/>
  <c r="H38" i="15" s="1"/>
  <c r="I38" i="15" a="1"/>
  <c r="I38" i="15" s="1"/>
  <c r="J38" i="15" a="1"/>
  <c r="J38" i="15" s="1"/>
  <c r="K38" i="15" a="1"/>
  <c r="K38" i="15" s="1"/>
  <c r="L38" i="15" a="1"/>
  <c r="L38" i="15" s="1"/>
  <c r="M38" i="15" a="1"/>
  <c r="M38" i="15" s="1"/>
  <c r="G39" i="15" a="1"/>
  <c r="G39" i="15" s="1"/>
  <c r="H39" i="15" a="1"/>
  <c r="H39" i="15" s="1"/>
  <c r="I39" i="15" a="1"/>
  <c r="I39" i="15" s="1"/>
  <c r="J39" i="15" a="1"/>
  <c r="J39" i="15" s="1"/>
  <c r="K39" i="15" a="1"/>
  <c r="K39" i="15" s="1"/>
  <c r="L39" i="15" a="1"/>
  <c r="L39" i="15" s="1"/>
  <c r="M39" i="15" a="1"/>
  <c r="M39" i="15" s="1"/>
  <c r="G40" i="15" a="1"/>
  <c r="G40" i="15" s="1"/>
  <c r="H40" i="15" a="1"/>
  <c r="H40" i="15" s="1"/>
  <c r="I40" i="15" a="1"/>
  <c r="I40" i="15" s="1"/>
  <c r="J40" i="15" a="1"/>
  <c r="J40" i="15" s="1"/>
  <c r="K40" i="15" a="1"/>
  <c r="K40" i="15" s="1"/>
  <c r="L40" i="15" a="1"/>
  <c r="L40" i="15" s="1"/>
  <c r="M40" i="15" a="1"/>
  <c r="M40" i="15" s="1"/>
  <c r="G41" i="15" a="1"/>
  <c r="G41" i="15" s="1"/>
  <c r="H41" i="15" a="1"/>
  <c r="H41" i="15" s="1"/>
  <c r="I41" i="15" a="1"/>
  <c r="I41" i="15" s="1"/>
  <c r="J41" i="15" a="1"/>
  <c r="J41" i="15" s="1"/>
  <c r="K41" i="15" a="1"/>
  <c r="K41" i="15" s="1"/>
  <c r="L41" i="15" a="1"/>
  <c r="L41" i="15" s="1"/>
  <c r="M41" i="15" a="1"/>
  <c r="M41" i="15" s="1"/>
  <c r="G42" i="15" a="1"/>
  <c r="G42" i="15" s="1"/>
  <c r="H42" i="15" a="1"/>
  <c r="H42" i="15" s="1"/>
  <c r="I42" i="15" a="1"/>
  <c r="I42" i="15" s="1"/>
  <c r="J42" i="15" a="1"/>
  <c r="J42" i="15" s="1"/>
  <c r="K42" i="15" a="1"/>
  <c r="K42" i="15" s="1"/>
  <c r="L42" i="15" a="1"/>
  <c r="L42" i="15" s="1"/>
  <c r="M42" i="15" a="1"/>
  <c r="M42" i="15" s="1"/>
  <c r="G43" i="15" a="1"/>
  <c r="G43" i="15" s="1"/>
  <c r="H43" i="15" a="1"/>
  <c r="H43" i="15" s="1"/>
  <c r="I43" i="15" a="1"/>
  <c r="I43" i="15" s="1"/>
  <c r="J43" i="15" a="1"/>
  <c r="J43" i="15" s="1"/>
  <c r="K43" i="15" a="1"/>
  <c r="K43" i="15" s="1"/>
  <c r="L43" i="15" a="1"/>
  <c r="L43" i="15" s="1"/>
  <c r="M43" i="15" a="1"/>
  <c r="M43" i="15" s="1"/>
  <c r="G44" i="15" a="1"/>
  <c r="G44" i="15" s="1"/>
  <c r="H44" i="15" a="1"/>
  <c r="H44" i="15" s="1"/>
  <c r="I44" i="15" a="1"/>
  <c r="I44" i="15" s="1"/>
  <c r="J44" i="15" a="1"/>
  <c r="J44" i="15" s="1"/>
  <c r="K44" i="15" a="1"/>
  <c r="K44" i="15" s="1"/>
  <c r="L44" i="15" a="1"/>
  <c r="L44" i="15" s="1"/>
  <c r="M44" i="15" a="1"/>
  <c r="M44" i="15" s="1"/>
  <c r="G45" i="15" a="1"/>
  <c r="G45" i="15" s="1"/>
  <c r="H45" i="15" a="1"/>
  <c r="H45" i="15" s="1"/>
  <c r="I45" i="15" a="1"/>
  <c r="I45" i="15" s="1"/>
  <c r="J45" i="15" a="1"/>
  <c r="J45" i="15" s="1"/>
  <c r="K45" i="15" a="1"/>
  <c r="K45" i="15" s="1"/>
  <c r="L45" i="15" a="1"/>
  <c r="L45" i="15" s="1"/>
  <c r="M45" i="15" a="1"/>
  <c r="M45" i="15" s="1"/>
  <c r="F35" i="15" a="1"/>
  <c r="F35" i="15" s="1"/>
  <c r="F36" i="15" a="1"/>
  <c r="F36" i="15" s="1"/>
  <c r="F37" i="15" a="1"/>
  <c r="F37" i="15" s="1"/>
  <c r="F38" i="15" a="1"/>
  <c r="F38" i="15" s="1"/>
  <c r="F39" i="15" a="1"/>
  <c r="F39" i="15" s="1"/>
  <c r="F40" i="15" a="1"/>
  <c r="F40" i="15" s="1"/>
  <c r="F41" i="15" a="1"/>
  <c r="F41" i="15" s="1"/>
  <c r="F42" i="15" a="1"/>
  <c r="F42" i="15" s="1"/>
  <c r="F43" i="15" a="1"/>
  <c r="F43" i="15" s="1"/>
  <c r="F44" i="15" a="1"/>
  <c r="F44" i="15" s="1"/>
  <c r="F45" i="15" a="1"/>
  <c r="F45" i="15" s="1"/>
  <c r="F34" i="15" a="1"/>
  <c r="F34" i="15" s="1"/>
  <c r="U4" i="30"/>
  <c r="U5" i="30"/>
  <c r="U6" i="30"/>
  <c r="U8" i="30"/>
  <c r="U9" i="30"/>
  <c r="U10" i="30"/>
  <c r="U11" i="30"/>
  <c r="U12" i="30"/>
  <c r="U13" i="30"/>
  <c r="U14" i="30"/>
  <c r="Q7" i="30"/>
  <c r="M3" i="30"/>
  <c r="N3" i="30"/>
  <c r="O3" i="30"/>
  <c r="P3" i="30"/>
  <c r="Q3" i="30"/>
  <c r="R3" i="30"/>
  <c r="S3" i="30"/>
  <c r="T3" i="30"/>
  <c r="M4" i="30"/>
  <c r="N4" i="30"/>
  <c r="O4" i="30"/>
  <c r="P4" i="30"/>
  <c r="Q4" i="30"/>
  <c r="R4" i="30"/>
  <c r="S4" i="30"/>
  <c r="T4" i="30"/>
  <c r="M5" i="30"/>
  <c r="N5" i="30"/>
  <c r="O5" i="30"/>
  <c r="P5" i="30"/>
  <c r="Q5" i="30"/>
  <c r="R5" i="30"/>
  <c r="S5" i="30"/>
  <c r="T5" i="30"/>
  <c r="M6" i="30"/>
  <c r="N6" i="30"/>
  <c r="O6" i="30"/>
  <c r="P6" i="30"/>
  <c r="Q6" i="30"/>
  <c r="R6" i="30"/>
  <c r="S6" i="30"/>
  <c r="T6" i="30"/>
  <c r="M7" i="30"/>
  <c r="N7" i="30"/>
  <c r="O7" i="30"/>
  <c r="P7" i="30"/>
  <c r="R7" i="30"/>
  <c r="S7" i="30"/>
  <c r="T7" i="30"/>
  <c r="M9" i="30"/>
  <c r="N9" i="30"/>
  <c r="O9" i="30"/>
  <c r="P9" i="30"/>
  <c r="Q9" i="30"/>
  <c r="R9" i="30"/>
  <c r="S9" i="30"/>
  <c r="T9" i="30"/>
  <c r="T10" i="30"/>
  <c r="M11" i="30"/>
  <c r="N11" i="30"/>
  <c r="O11" i="30"/>
  <c r="P11" i="30"/>
  <c r="Q11" i="30"/>
  <c r="R11" i="30"/>
  <c r="S11" i="30"/>
  <c r="T11" i="30"/>
  <c r="P12" i="30"/>
  <c r="S12" i="30"/>
  <c r="T12" i="30"/>
  <c r="M13" i="30"/>
  <c r="N13" i="30"/>
  <c r="O13" i="30"/>
  <c r="P13" i="30"/>
  <c r="Q13" i="30"/>
  <c r="R13" i="30"/>
  <c r="S13" i="30"/>
  <c r="T13" i="30"/>
  <c r="M14" i="30"/>
  <c r="N14" i="30"/>
  <c r="O14" i="30"/>
  <c r="P14" i="30"/>
  <c r="Q14" i="30"/>
  <c r="R14" i="30"/>
  <c r="S14" i="30"/>
  <c r="T14" i="30"/>
  <c r="D44" i="30"/>
  <c r="E44" i="30" s="1"/>
  <c r="D43" i="30"/>
  <c r="E43" i="30" s="1"/>
  <c r="D42" i="30"/>
  <c r="E42" i="30" s="1"/>
  <c r="R12" i="30" s="1"/>
  <c r="D41" i="30"/>
  <c r="E41" i="30" s="1"/>
  <c r="Q12" i="30" s="1"/>
  <c r="D40" i="30"/>
  <c r="E40" i="30" s="1"/>
  <c r="D39" i="30"/>
  <c r="E39" i="30" s="1"/>
  <c r="O12" i="30" s="1"/>
  <c r="D38" i="30"/>
  <c r="E38" i="30" s="1"/>
  <c r="N12" i="30" s="1"/>
  <c r="E37" i="30"/>
  <c r="M12" i="30" s="1"/>
  <c r="D37" i="30"/>
  <c r="D35" i="30"/>
  <c r="E35" i="30" s="1"/>
  <c r="D34" i="30"/>
  <c r="E34" i="30" s="1"/>
  <c r="S10" i="30" s="1"/>
  <c r="D33" i="30"/>
  <c r="E33" i="30" s="1"/>
  <c r="R10" i="30" s="1"/>
  <c r="D32" i="30"/>
  <c r="E32" i="30" s="1"/>
  <c r="Q10" i="30" s="1"/>
  <c r="D31" i="30"/>
  <c r="E31" i="30" s="1"/>
  <c r="P10" i="30" s="1"/>
  <c r="D30" i="30"/>
  <c r="E30" i="30" s="1"/>
  <c r="O10" i="30" s="1"/>
  <c r="D29" i="30"/>
  <c r="E29" i="30" s="1"/>
  <c r="N10" i="30" s="1"/>
  <c r="D28" i="30"/>
  <c r="E28" i="30" s="1"/>
  <c r="M10" i="30" s="1"/>
  <c r="D26" i="30"/>
  <c r="E26" i="30" s="1"/>
  <c r="T8" i="30" s="1"/>
  <c r="D25" i="30"/>
  <c r="E25" i="30" s="1"/>
  <c r="S8" i="30" s="1"/>
  <c r="D24" i="30"/>
  <c r="E24" i="30" s="1"/>
  <c r="R8" i="30" s="1"/>
  <c r="D23" i="30"/>
  <c r="E23" i="30" s="1"/>
  <c r="Q8" i="30" s="1"/>
  <c r="D22" i="30"/>
  <c r="E22" i="30" s="1"/>
  <c r="P8" i="30" s="1"/>
  <c r="D21" i="30"/>
  <c r="E21" i="30" s="1"/>
  <c r="O8" i="30" s="1"/>
  <c r="D20" i="30"/>
  <c r="E20" i="30" s="1"/>
  <c r="N8" i="30" s="1"/>
  <c r="D19" i="30"/>
  <c r="E19" i="30" s="1"/>
  <c r="M8" i="30" s="1"/>
  <c r="J17" i="9"/>
  <c r="J23" i="9"/>
  <c r="H23" i="9"/>
  <c r="G23" i="9"/>
  <c r="C23" i="9"/>
  <c r="H22" i="9"/>
  <c r="J22" i="9" s="1"/>
  <c r="G22" i="9"/>
  <c r="F22" i="9" s="1"/>
  <c r="I22" i="9" s="1"/>
  <c r="H21" i="9"/>
  <c r="J21" i="9" s="1"/>
  <c r="G21" i="9"/>
  <c r="F21" i="9" s="1"/>
  <c r="I21" i="9" s="1"/>
  <c r="C21" i="9"/>
  <c r="H20" i="9"/>
  <c r="J20" i="9" s="1"/>
  <c r="G20" i="9"/>
  <c r="F20" i="9" s="1"/>
  <c r="I20" i="9" s="1"/>
  <c r="C20" i="9"/>
  <c r="H19" i="9"/>
  <c r="J19" i="9" s="1"/>
  <c r="G19" i="9"/>
  <c r="C19" i="9"/>
  <c r="H18" i="9"/>
  <c r="J18" i="9" s="1"/>
  <c r="G18" i="9"/>
  <c r="C18" i="9"/>
  <c r="F17" i="9"/>
  <c r="I17" i="9" s="1"/>
  <c r="H16" i="9"/>
  <c r="J16" i="9" s="1"/>
  <c r="G16" i="9"/>
  <c r="C16" i="9"/>
  <c r="H15" i="9"/>
  <c r="J15" i="9" s="1"/>
  <c r="G15" i="9"/>
  <c r="C15" i="9"/>
  <c r="H14" i="9"/>
  <c r="J14" i="9" s="1"/>
  <c r="G14" i="9"/>
  <c r="F14" i="9" s="1"/>
  <c r="I14" i="9" s="1"/>
  <c r="C14" i="9"/>
  <c r="H13" i="9"/>
  <c r="J13" i="9" s="1"/>
  <c r="G13" i="9"/>
  <c r="F13" i="9" s="1"/>
  <c r="I13" i="9" s="1"/>
  <c r="C13" i="9"/>
  <c r="H12" i="9"/>
  <c r="J12" i="9" s="1"/>
  <c r="G12" i="9"/>
  <c r="F12" i="9" s="1"/>
  <c r="I12" i="9" s="1"/>
  <c r="C12" i="9"/>
  <c r="H11" i="9"/>
  <c r="J11" i="9" s="1"/>
  <c r="G11" i="9"/>
  <c r="C11" i="9"/>
  <c r="H10" i="9"/>
  <c r="J10" i="9" s="1"/>
  <c r="G10" i="9"/>
  <c r="F10" i="9"/>
  <c r="I10" i="9" s="1"/>
  <c r="C10" i="9"/>
  <c r="H9" i="9"/>
  <c r="J9" i="9" s="1"/>
  <c r="G9" i="9"/>
  <c r="C9" i="9"/>
  <c r="H8" i="9"/>
  <c r="J8" i="9" s="1"/>
  <c r="G8" i="9"/>
  <c r="C8" i="9"/>
  <c r="H7" i="9"/>
  <c r="J7" i="9" s="1"/>
  <c r="G7" i="9"/>
  <c r="F7" i="9" s="1"/>
  <c r="I7" i="9" s="1"/>
  <c r="C7" i="9"/>
  <c r="J8" i="8"/>
  <c r="J9" i="8"/>
  <c r="J10" i="8"/>
  <c r="J11" i="8"/>
  <c r="J12" i="8"/>
  <c r="J13" i="8"/>
  <c r="J14" i="8"/>
  <c r="J15" i="8"/>
  <c r="J16" i="8"/>
  <c r="J17" i="8"/>
  <c r="J18" i="8"/>
  <c r="J19" i="8"/>
  <c r="J20" i="8"/>
  <c r="J21" i="8"/>
  <c r="J22" i="8"/>
  <c r="J23" i="8"/>
  <c r="J24" i="8"/>
  <c r="J25" i="8"/>
  <c r="J26" i="8"/>
  <c r="J27" i="8"/>
  <c r="J28" i="8"/>
  <c r="J29" i="8"/>
  <c r="J7" i="8"/>
  <c r="H29" i="8"/>
  <c r="G29" i="8"/>
  <c r="C29" i="8"/>
  <c r="H28" i="8"/>
  <c r="G28" i="8"/>
  <c r="F28" i="8"/>
  <c r="I28" i="8" s="1"/>
  <c r="C28" i="8"/>
  <c r="H27" i="8"/>
  <c r="G27" i="8"/>
  <c r="C27" i="8"/>
  <c r="H26" i="8"/>
  <c r="G26" i="8"/>
  <c r="F26" i="8"/>
  <c r="I26" i="8" s="1"/>
  <c r="C26" i="8"/>
  <c r="H25" i="8"/>
  <c r="G25" i="8"/>
  <c r="C25" i="8"/>
  <c r="H24" i="8"/>
  <c r="G24" i="8"/>
  <c r="F24" i="8"/>
  <c r="I24" i="8" s="1"/>
  <c r="C24" i="8"/>
  <c r="H23" i="8"/>
  <c r="G23" i="8"/>
  <c r="C23" i="8"/>
  <c r="E22" i="8"/>
  <c r="H22" i="8" s="1"/>
  <c r="D22" i="8"/>
  <c r="G22" i="8" s="1"/>
  <c r="H21" i="8"/>
  <c r="G21" i="8"/>
  <c r="F21" i="8" s="1"/>
  <c r="I21" i="8" s="1"/>
  <c r="C21" i="8"/>
  <c r="H20" i="8"/>
  <c r="G20" i="8"/>
  <c r="F20" i="8" s="1"/>
  <c r="I20" i="8" s="1"/>
  <c r="C20" i="8"/>
  <c r="H19" i="8"/>
  <c r="F19" i="8" s="1"/>
  <c r="I19" i="8" s="1"/>
  <c r="G19" i="8"/>
  <c r="C19" i="8"/>
  <c r="H18" i="8"/>
  <c r="G18" i="8"/>
  <c r="C18" i="8"/>
  <c r="F17" i="8"/>
  <c r="I17" i="8" s="1"/>
  <c r="H16" i="8"/>
  <c r="G16" i="8"/>
  <c r="F16" i="8" s="1"/>
  <c r="I16" i="8" s="1"/>
  <c r="C16" i="8"/>
  <c r="H15" i="8"/>
  <c r="G15" i="8"/>
  <c r="F15" i="8"/>
  <c r="I15" i="8" s="1"/>
  <c r="C15" i="8"/>
  <c r="H14" i="8"/>
  <c r="G14" i="8"/>
  <c r="C14" i="8"/>
  <c r="H13" i="8"/>
  <c r="G13" i="8"/>
  <c r="F13" i="8"/>
  <c r="I13" i="8" s="1"/>
  <c r="C13" i="8"/>
  <c r="H12" i="8"/>
  <c r="G12" i="8"/>
  <c r="F12" i="8" s="1"/>
  <c r="I12" i="8" s="1"/>
  <c r="C12" i="8"/>
  <c r="H11" i="8"/>
  <c r="G11" i="8"/>
  <c r="F11" i="8"/>
  <c r="I11" i="8" s="1"/>
  <c r="C11" i="8"/>
  <c r="H10" i="8"/>
  <c r="G10" i="8"/>
  <c r="C10" i="8"/>
  <c r="H9" i="8"/>
  <c r="G9" i="8"/>
  <c r="C9" i="8"/>
  <c r="H8" i="8"/>
  <c r="G8" i="8"/>
  <c r="C8" i="8"/>
  <c r="H7" i="8"/>
  <c r="G7" i="8"/>
  <c r="C7" i="8"/>
  <c r="J8" i="7"/>
  <c r="J9" i="7"/>
  <c r="J10" i="7"/>
  <c r="J11" i="7"/>
  <c r="J12" i="7"/>
  <c r="J13" i="7"/>
  <c r="J14" i="7"/>
  <c r="J15" i="7"/>
  <c r="J16" i="7"/>
  <c r="J17" i="7"/>
  <c r="J18" i="7"/>
  <c r="J19" i="7"/>
  <c r="J20" i="7"/>
  <c r="J21" i="7"/>
  <c r="J22" i="7"/>
  <c r="J23" i="7"/>
  <c r="J24" i="7"/>
  <c r="J25" i="7"/>
  <c r="J26" i="7"/>
  <c r="J27" i="7"/>
  <c r="J28" i="7"/>
  <c r="J29" i="7"/>
  <c r="J7" i="7"/>
  <c r="I10" i="7"/>
  <c r="I11" i="7"/>
  <c r="I12" i="7"/>
  <c r="I13" i="7"/>
  <c r="I14" i="7"/>
  <c r="I15" i="7"/>
  <c r="I16" i="7"/>
  <c r="I17" i="7"/>
  <c r="I18" i="7"/>
  <c r="I19" i="7"/>
  <c r="I20" i="7"/>
  <c r="I21" i="7"/>
  <c r="I22" i="7"/>
  <c r="I23" i="7"/>
  <c r="I24" i="7"/>
  <c r="I25" i="7"/>
  <c r="I26" i="7"/>
  <c r="I27" i="7"/>
  <c r="I28" i="7"/>
  <c r="I29" i="7"/>
  <c r="I8" i="7"/>
  <c r="I9" i="7"/>
  <c r="I7" i="7"/>
  <c r="E22" i="7"/>
  <c r="D22" i="7"/>
  <c r="F15" i="9" l="1"/>
  <c r="I15" i="9" s="1"/>
  <c r="F16" i="9"/>
  <c r="I16" i="9" s="1"/>
  <c r="F19" i="9"/>
  <c r="I19" i="9" s="1"/>
  <c r="F11" i="9"/>
  <c r="I11" i="9" s="1"/>
  <c r="F23" i="9"/>
  <c r="I23" i="9" s="1"/>
  <c r="F8" i="9"/>
  <c r="I8" i="9" s="1"/>
  <c r="F9" i="9"/>
  <c r="I9" i="9" s="1"/>
  <c r="F18" i="9"/>
  <c r="I18" i="9" s="1"/>
  <c r="F9" i="8"/>
  <c r="I9" i="8" s="1"/>
  <c r="F18" i="8"/>
  <c r="I18" i="8" s="1"/>
  <c r="F23" i="8"/>
  <c r="I23" i="8" s="1"/>
  <c r="F27" i="8"/>
  <c r="I27" i="8" s="1"/>
  <c r="F7" i="8"/>
  <c r="I7" i="8" s="1"/>
  <c r="F8" i="8"/>
  <c r="I8" i="8" s="1"/>
  <c r="F22" i="8"/>
  <c r="I22" i="8" s="1"/>
  <c r="F14" i="8"/>
  <c r="I14" i="8" s="1"/>
  <c r="F25" i="8"/>
  <c r="I25" i="8" s="1"/>
  <c r="F29" i="8"/>
  <c r="I29" i="8" s="1"/>
  <c r="F10" i="8"/>
  <c r="I10" i="8" s="1"/>
  <c r="F17" i="7" l="1"/>
  <c r="F11" i="7"/>
  <c r="F12" i="7"/>
  <c r="F13" i="7"/>
  <c r="F21" i="7"/>
  <c r="F28" i="7"/>
  <c r="F29" i="7"/>
  <c r="G8" i="7"/>
  <c r="F8" i="7" s="1"/>
  <c r="H8" i="7"/>
  <c r="G9" i="7"/>
  <c r="F9" i="7" s="1"/>
  <c r="H9" i="7"/>
  <c r="G10" i="7"/>
  <c r="F10" i="7" s="1"/>
  <c r="H10" i="7"/>
  <c r="G11" i="7"/>
  <c r="H11" i="7"/>
  <c r="G12" i="7"/>
  <c r="H12" i="7"/>
  <c r="G13" i="7"/>
  <c r="H13" i="7"/>
  <c r="G14" i="7"/>
  <c r="F14" i="7" s="1"/>
  <c r="H14" i="7"/>
  <c r="G15" i="7"/>
  <c r="F15" i="7" s="1"/>
  <c r="H15" i="7"/>
  <c r="G16" i="7"/>
  <c r="F16" i="7" s="1"/>
  <c r="H16" i="7"/>
  <c r="G18" i="7"/>
  <c r="F18" i="7" s="1"/>
  <c r="H18" i="7"/>
  <c r="G19" i="7"/>
  <c r="F19" i="7" s="1"/>
  <c r="H19" i="7"/>
  <c r="G20" i="7"/>
  <c r="F20" i="7" s="1"/>
  <c r="H20" i="7"/>
  <c r="G21" i="7"/>
  <c r="H21" i="7"/>
  <c r="G22" i="7"/>
  <c r="F22" i="7" s="1"/>
  <c r="H22" i="7"/>
  <c r="G23" i="7"/>
  <c r="F23" i="7" s="1"/>
  <c r="H23" i="7"/>
  <c r="G24" i="7"/>
  <c r="F24" i="7" s="1"/>
  <c r="H24" i="7"/>
  <c r="G25" i="7"/>
  <c r="H25" i="7"/>
  <c r="G26" i="7"/>
  <c r="F26" i="7" s="1"/>
  <c r="H26" i="7"/>
  <c r="G27" i="7"/>
  <c r="H27" i="7"/>
  <c r="G28" i="7"/>
  <c r="H28" i="7"/>
  <c r="G29" i="7"/>
  <c r="H29" i="7"/>
  <c r="C15" i="7"/>
  <c r="C16" i="7"/>
  <c r="C18" i="7"/>
  <c r="C19" i="7"/>
  <c r="C20" i="7"/>
  <c r="C21" i="7"/>
  <c r="C23" i="7"/>
  <c r="C24" i="7"/>
  <c r="C25" i="7"/>
  <c r="C26" i="7"/>
  <c r="C27" i="7"/>
  <c r="C28" i="7"/>
  <c r="C29" i="7"/>
  <c r="C8" i="7"/>
  <c r="C9" i="7"/>
  <c r="C10" i="7"/>
  <c r="C11" i="7"/>
  <c r="C12" i="7"/>
  <c r="C13" i="7"/>
  <c r="C14" i="7"/>
  <c r="G7" i="7"/>
  <c r="H7" i="7"/>
  <c r="C7" i="7"/>
  <c r="G4" i="26"/>
  <c r="H4" i="26"/>
  <c r="H3" i="26"/>
  <c r="H2" i="26"/>
  <c r="K4" i="26"/>
  <c r="L4" i="26"/>
  <c r="M4" i="26"/>
  <c r="G3" i="26"/>
  <c r="G2" i="26"/>
  <c r="F27" i="7" l="1"/>
  <c r="F25" i="7"/>
  <c r="F38" i="9" l="1"/>
  <c r="H38" i="9" s="1"/>
  <c r="I38" i="9" s="1"/>
  <c r="F37" i="9"/>
  <c r="H37" i="9" s="1"/>
  <c r="I37" i="9" s="1"/>
  <c r="F36" i="9"/>
  <c r="H36" i="9" s="1"/>
  <c r="E24" i="9" s="1"/>
  <c r="F35" i="9"/>
  <c r="H35" i="9" s="1"/>
  <c r="D24" i="9" s="1"/>
  <c r="I35" i="9" l="1"/>
  <c r="I36" i="9"/>
  <c r="D25" i="9"/>
  <c r="G24" i="9"/>
  <c r="C24" i="9"/>
  <c r="E25" i="9"/>
  <c r="H24" i="9"/>
  <c r="J24" i="9" s="1"/>
  <c r="H25" i="9" l="1"/>
  <c r="E26" i="9"/>
  <c r="F24" i="9"/>
  <c r="I24" i="9" s="1"/>
  <c r="G25" i="9"/>
  <c r="F25" i="9" s="1"/>
  <c r="I25" i="9" s="1"/>
  <c r="D26" i="9"/>
  <c r="C25" i="9"/>
  <c r="J25" i="9" l="1"/>
  <c r="G26" i="9"/>
  <c r="D27" i="9"/>
  <c r="C26" i="9"/>
  <c r="H26" i="9"/>
  <c r="J26" i="9" s="1"/>
  <c r="E27" i="9"/>
  <c r="T7" i="24"/>
  <c r="T8" i="24"/>
  <c r="T9" i="24"/>
  <c r="T10" i="24"/>
  <c r="T11" i="24"/>
  <c r="W11" i="24" s="1"/>
  <c r="T12" i="24"/>
  <c r="T13" i="24"/>
  <c r="T14" i="24"/>
  <c r="W14" i="24" s="1"/>
  <c r="W7" i="24"/>
  <c r="W8" i="24"/>
  <c r="W9" i="24"/>
  <c r="W10" i="24"/>
  <c r="W12" i="24"/>
  <c r="W13" i="24"/>
  <c r="V8" i="24"/>
  <c r="V9" i="24"/>
  <c r="V10" i="24"/>
  <c r="V11" i="24"/>
  <c r="V12" i="24"/>
  <c r="V13" i="24"/>
  <c r="V14" i="24"/>
  <c r="V7" i="24"/>
  <c r="E7" i="24"/>
  <c r="U8" i="24"/>
  <c r="U9" i="24"/>
  <c r="U10" i="24"/>
  <c r="U11" i="24"/>
  <c r="U12" i="24"/>
  <c r="U13" i="24"/>
  <c r="U14" i="24"/>
  <c r="U7" i="24"/>
  <c r="O16" i="24"/>
  <c r="L10" i="24"/>
  <c r="Q8" i="24"/>
  <c r="Q9" i="24"/>
  <c r="Q10" i="24"/>
  <c r="Q11" i="24"/>
  <c r="R11" i="24" s="1"/>
  <c r="Q12" i="24"/>
  <c r="R12" i="24" s="1"/>
  <c r="Q13" i="24"/>
  <c r="R13" i="24" s="1"/>
  <c r="Q14" i="24"/>
  <c r="R14" i="24" s="1"/>
  <c r="R8" i="24"/>
  <c r="R9" i="24"/>
  <c r="R10" i="24"/>
  <c r="D28" i="9" l="1"/>
  <c r="G27" i="9"/>
  <c r="C27" i="9"/>
  <c r="H27" i="9"/>
  <c r="J27" i="9" s="1"/>
  <c r="E28" i="9"/>
  <c r="F26" i="9"/>
  <c r="I26" i="9" s="1"/>
  <c r="D22" i="24"/>
  <c r="D21" i="24"/>
  <c r="E21" i="24"/>
  <c r="D20" i="24"/>
  <c r="D19" i="24"/>
  <c r="D18" i="24"/>
  <c r="E18" i="24"/>
  <c r="E19" i="24"/>
  <c r="E20" i="24"/>
  <c r="P8" i="24"/>
  <c r="P9" i="24"/>
  <c r="P10" i="24"/>
  <c r="P11" i="24"/>
  <c r="P12" i="24"/>
  <c r="P13" i="24"/>
  <c r="P14" i="24"/>
  <c r="O8" i="24"/>
  <c r="O9" i="24"/>
  <c r="O10" i="24"/>
  <c r="O11" i="24"/>
  <c r="O12" i="24"/>
  <c r="O13" i="24"/>
  <c r="O14" i="24"/>
  <c r="E14" i="24"/>
  <c r="G14" i="24" s="1"/>
  <c r="E13" i="24"/>
  <c r="G13" i="24" s="1"/>
  <c r="E12" i="24"/>
  <c r="G12" i="24" s="1"/>
  <c r="E11" i="24"/>
  <c r="G11" i="24" s="1"/>
  <c r="E10" i="24"/>
  <c r="G10" i="24" s="1"/>
  <c r="E9" i="24"/>
  <c r="G9" i="24" s="1"/>
  <c r="E8" i="24"/>
  <c r="G8" i="24" s="1"/>
  <c r="G7" i="24"/>
  <c r="H28" i="9" l="1"/>
  <c r="E29" i="9"/>
  <c r="H29" i="9" s="1"/>
  <c r="F27" i="9"/>
  <c r="I27" i="9" s="1"/>
  <c r="G28" i="9"/>
  <c r="F28" i="9" s="1"/>
  <c r="I28" i="9" s="1"/>
  <c r="D29" i="9"/>
  <c r="C28" i="9"/>
  <c r="H7" i="24"/>
  <c r="R7" i="24"/>
  <c r="H9" i="24"/>
  <c r="I9" i="24"/>
  <c r="K9" i="24" s="1"/>
  <c r="I8" i="24"/>
  <c r="H8" i="24"/>
  <c r="K8" i="24" s="1"/>
  <c r="I10" i="24"/>
  <c r="H10" i="24"/>
  <c r="K10" i="24"/>
  <c r="M10" i="24" s="1"/>
  <c r="I11" i="24"/>
  <c r="H11" i="24"/>
  <c r="K11" i="24" s="1"/>
  <c r="I12" i="24"/>
  <c r="H12" i="24"/>
  <c r="K12" i="24" s="1"/>
  <c r="I13" i="24"/>
  <c r="H13" i="24"/>
  <c r="K13" i="24" s="1"/>
  <c r="I14" i="24"/>
  <c r="H14" i="24"/>
  <c r="K14" i="24" s="1"/>
  <c r="L7" i="24"/>
  <c r="K7" i="24"/>
  <c r="K16" i="24" s="1"/>
  <c r="E14" i="18"/>
  <c r="H14" i="18"/>
  <c r="C14" i="18"/>
  <c r="D8" i="13"/>
  <c r="D9" i="13"/>
  <c r="D14" i="18" s="1"/>
  <c r="D10" i="13"/>
  <c r="D7" i="13"/>
  <c r="M72" i="15"/>
  <c r="L72" i="15"/>
  <c r="K72" i="15"/>
  <c r="J72" i="15"/>
  <c r="I72" i="15"/>
  <c r="H72" i="15"/>
  <c r="G72" i="15"/>
  <c r="F72" i="15"/>
  <c r="G20" i="15"/>
  <c r="H20" i="15"/>
  <c r="I20" i="15"/>
  <c r="J20" i="15"/>
  <c r="K20" i="15"/>
  <c r="L20" i="15"/>
  <c r="M20" i="15"/>
  <c r="F20" i="15"/>
  <c r="G8" i="15"/>
  <c r="G9" i="15" s="1"/>
  <c r="H8" i="15"/>
  <c r="H9" i="15" s="1"/>
  <c r="I8" i="15"/>
  <c r="I9" i="15" s="1"/>
  <c r="J8" i="15"/>
  <c r="J9" i="15" s="1"/>
  <c r="K8" i="15"/>
  <c r="K9" i="15" s="1"/>
  <c r="L8" i="15"/>
  <c r="L9" i="15" s="1"/>
  <c r="M8" i="15"/>
  <c r="F8" i="15"/>
  <c r="F9" i="15" s="1"/>
  <c r="J28" i="9" l="1"/>
  <c r="G29" i="9"/>
  <c r="F29" i="9" s="1"/>
  <c r="I29" i="9" s="1"/>
  <c r="C29" i="9"/>
  <c r="T16" i="24"/>
  <c r="H16" i="24"/>
  <c r="H17" i="24" s="1"/>
  <c r="L14" i="24"/>
  <c r="L8" i="24"/>
  <c r="M8" i="24"/>
  <c r="M14" i="24"/>
  <c r="L13" i="24"/>
  <c r="M13" i="24" s="1"/>
  <c r="L12" i="24"/>
  <c r="M12" i="24" s="1"/>
  <c r="L9" i="24"/>
  <c r="M9" i="24" s="1"/>
  <c r="M7" i="24"/>
  <c r="L11" i="24"/>
  <c r="M11" i="24" s="1"/>
  <c r="L60" i="15"/>
  <c r="L61" i="15" s="1"/>
  <c r="M60" i="15"/>
  <c r="M61" i="15" s="1"/>
  <c r="K60" i="15"/>
  <c r="K61" i="15" s="1"/>
  <c r="J60" i="15"/>
  <c r="J61" i="15" s="1"/>
  <c r="H60" i="15"/>
  <c r="H61" i="15" s="1"/>
  <c r="I60" i="15"/>
  <c r="I61" i="15" s="1"/>
  <c r="G60" i="15"/>
  <c r="F60" i="15"/>
  <c r="F61" i="15" s="1"/>
  <c r="J29" i="9" l="1"/>
  <c r="G61" i="15"/>
  <c r="F7" i="7" l="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<sst xmlns="http://schemas.openxmlformats.org/spreadsheetml/2006/main" count="98607" uniqueCount="10288">
  <si>
    <t>HDPE</t>
  </si>
  <si>
    <t>LDPE</t>
  </si>
  <si>
    <t>PET</t>
  </si>
  <si>
    <t>PP</t>
  </si>
  <si>
    <t>PVC</t>
  </si>
  <si>
    <t>EPS</t>
  </si>
  <si>
    <t>TRWP</t>
  </si>
  <si>
    <t>PHA</t>
  </si>
  <si>
    <t xml:space="preserve">PS </t>
  </si>
  <si>
    <t>PBAT</t>
  </si>
  <si>
    <t>PAN</t>
  </si>
  <si>
    <t>SSDR water</t>
  </si>
  <si>
    <t xml:space="preserve">Polymer type </t>
  </si>
  <si>
    <t>PA_Nylon</t>
  </si>
  <si>
    <t>-</t>
  </si>
  <si>
    <t>starch_blend</t>
  </si>
  <si>
    <t>SSDR sediment</t>
  </si>
  <si>
    <t>SSDR soil</t>
  </si>
  <si>
    <t>SUPPORTING INFORMATION FOR:</t>
  </si>
  <si>
    <t>Description:</t>
  </si>
  <si>
    <t>PLA</t>
  </si>
  <si>
    <t>Europe</t>
  </si>
  <si>
    <t>Oceania</t>
  </si>
  <si>
    <t>PS</t>
  </si>
  <si>
    <t>polymer type</t>
  </si>
  <si>
    <t>default sed rate [s-1]</t>
  </si>
  <si>
    <t xml:space="preserve">Default sedimentation rates for low-density polymers </t>
  </si>
  <si>
    <t>Region</t>
  </si>
  <si>
    <t>Latin America</t>
  </si>
  <si>
    <t>Central Asia</t>
  </si>
  <si>
    <t>Southeast Asia</t>
  </si>
  <si>
    <t>Northern regions</t>
  </si>
  <si>
    <t>area_land_C</t>
  </si>
  <si>
    <t>area_sea_C</t>
  </si>
  <si>
    <t>areafrac_lw_C</t>
  </si>
  <si>
    <t>areafrac_nat_soil_C</t>
  </si>
  <si>
    <t>areafrac_agr_soil_C</t>
  </si>
  <si>
    <t>fracsf_lw_C</t>
  </si>
  <si>
    <t>temp_C</t>
  </si>
  <si>
    <t>wind_speed_C</t>
  </si>
  <si>
    <t>rain_rate_C</t>
  </si>
  <si>
    <t>depth_lw_C</t>
  </si>
  <si>
    <t>depth_sw_C</t>
  </si>
  <si>
    <t>frac_runoff_lw_C</t>
  </si>
  <si>
    <t>frac_infiltr_C</t>
  </si>
  <si>
    <t>soil_ero_C</t>
  </si>
  <si>
    <t>irrig_C</t>
  </si>
  <si>
    <t>area_land_G</t>
  </si>
  <si>
    <t>area_sea_G</t>
  </si>
  <si>
    <t>areafrac_lw_G</t>
  </si>
  <si>
    <t>areafrac_nat_soil_G</t>
  </si>
  <si>
    <t>areafrac_agr_soil_G</t>
  </si>
  <si>
    <t>fracsf_lw_G</t>
  </si>
  <si>
    <t>temp_G</t>
  </si>
  <si>
    <t>wind_speed_G</t>
  </si>
  <si>
    <t>rain_rate_G</t>
  </si>
  <si>
    <t>depth_lw_G</t>
  </si>
  <si>
    <t>depth_sw_G</t>
  </si>
  <si>
    <t>frac_runoff_lw_G</t>
  </si>
  <si>
    <t>frac_infiltr_G</t>
  </si>
  <si>
    <t>soil_ero_G</t>
  </si>
  <si>
    <t>irrig_G</t>
  </si>
  <si>
    <t>Regionalization parameters</t>
  </si>
  <si>
    <t xml:space="preserve">source </t>
  </si>
  <si>
    <t xml:space="preserve">unit </t>
  </si>
  <si>
    <t>description</t>
  </si>
  <si>
    <t>area of land</t>
  </si>
  <si>
    <t>area of sea</t>
  </si>
  <si>
    <t>fraction of land area allocated to river</t>
  </si>
  <si>
    <t xml:space="preserve">fraction of land area allocated to lake </t>
  </si>
  <si>
    <t xml:space="preserve">fraction of land area allocated to natural soil </t>
  </si>
  <si>
    <t xml:space="preserve">fraction of land area allocated to agricultural soil </t>
  </si>
  <si>
    <t>Calculated with HydroATLAS</t>
  </si>
  <si>
    <t>fraction of surface water allocated to river</t>
  </si>
  <si>
    <t>fraction of surface water allocated to lake</t>
  </si>
  <si>
    <t>temperature</t>
  </si>
  <si>
    <t>K</t>
  </si>
  <si>
    <t>wind speed</t>
  </si>
  <si>
    <t>[m*s-1]</t>
  </si>
  <si>
    <t>rain rate</t>
  </si>
  <si>
    <t>[m]</t>
  </si>
  <si>
    <t>depth lake water</t>
  </si>
  <si>
    <t>depth river water</t>
  </si>
  <si>
    <t>fraction runoff to river</t>
  </si>
  <si>
    <t>Fraction runoff in USEtox * Fraction of surface water allocated to river</t>
  </si>
  <si>
    <t>Fraction runoff in USEtox * Fraction of surface water allocated to lake</t>
  </si>
  <si>
    <t>fraction runoff to lake</t>
  </si>
  <si>
    <t>fraction infiltration</t>
  </si>
  <si>
    <t>CONTINENTAL SCALE</t>
  </si>
  <si>
    <t>GLOBAL SCALE</t>
  </si>
  <si>
    <t xml:space="preserve">soil erosion </t>
  </si>
  <si>
    <t>irrigation</t>
  </si>
  <si>
    <t>[m3]</t>
  </si>
  <si>
    <t>North America</t>
  </si>
  <si>
    <t>Africa &amp; Middle East</t>
  </si>
  <si>
    <t>parameter</t>
  </si>
  <si>
    <t xml:space="preserve">References </t>
  </si>
  <si>
    <t>a</t>
  </si>
  <si>
    <t>air</t>
  </si>
  <si>
    <t>areafrac_rw_C</t>
  </si>
  <si>
    <t>fracsf_rw_C</t>
  </si>
  <si>
    <t>depth_rw_C</t>
  </si>
  <si>
    <t>frac_runoff_rw_C</t>
  </si>
  <si>
    <t>areafrac_rw_G</t>
  </si>
  <si>
    <t>fracsf_rw_G</t>
  </si>
  <si>
    <t>depth_rw_G</t>
  </si>
  <si>
    <t>frac_runoff_rw_G</t>
  </si>
  <si>
    <t>Variable</t>
  </si>
  <si>
    <t>Scale</t>
  </si>
  <si>
    <t>SubCompart</t>
  </si>
  <si>
    <t>Regional</t>
  </si>
  <si>
    <t>Continental</t>
  </si>
  <si>
    <t>TotalArea</t>
  </si>
  <si>
    <t>FRACsea</t>
  </si>
  <si>
    <t>landFRAC</t>
  </si>
  <si>
    <t>river</t>
  </si>
  <si>
    <t>lake</t>
  </si>
  <si>
    <t>naturalsoil</t>
  </si>
  <si>
    <t>agriculturalsoil</t>
  </si>
  <si>
    <t>Temp</t>
  </si>
  <si>
    <t>WINDspeed</t>
  </si>
  <si>
    <t>RAINrate</t>
  </si>
  <si>
    <t>[mm*yr-1]</t>
  </si>
  <si>
    <t>VertDistance</t>
  </si>
  <si>
    <t>sea</t>
  </si>
  <si>
    <t>FRACinf</t>
  </si>
  <si>
    <t>SB4P notes</t>
  </si>
  <si>
    <t>othersoil</t>
  </si>
  <si>
    <t xml:space="preserve">fraction of land area allocated to other soil </t>
  </si>
  <si>
    <t>RhoS</t>
  </si>
  <si>
    <t>CorFacSSA</t>
  </si>
  <si>
    <t>m/s</t>
  </si>
  <si>
    <t>default sed velocity [m.s-1]</t>
  </si>
  <si>
    <t>m</t>
  </si>
  <si>
    <t>MinSettVel</t>
  </si>
  <si>
    <t>varName</t>
  </si>
  <si>
    <t>Kssdr</t>
  </si>
  <si>
    <t>marinesediment</t>
  </si>
  <si>
    <t>freshwatersediment</t>
  </si>
  <si>
    <t>lakesediment</t>
  </si>
  <si>
    <t>deepocean</t>
  </si>
  <si>
    <t>Total area needs to include the size of nested scales. We add the area of continental scale</t>
  </si>
  <si>
    <t>Adapted so include nested compartment</t>
  </si>
  <si>
    <t>FRACrun</t>
  </si>
  <si>
    <t>fraction runoff</t>
  </si>
  <si>
    <t>Note</t>
  </si>
  <si>
    <t>Cotton</t>
  </si>
  <si>
    <t>Linen</t>
  </si>
  <si>
    <t>Viscose</t>
  </si>
  <si>
    <t>Rayon</t>
  </si>
  <si>
    <t>Lyocell</t>
  </si>
  <si>
    <t>Modal</t>
  </si>
  <si>
    <t>dens_fw_species_C</t>
  </si>
  <si>
    <t>dens_fw_species_RoW</t>
  </si>
  <si>
    <t>dens_marine_species_C</t>
  </si>
  <si>
    <t>dens_marine_species_RoW</t>
  </si>
  <si>
    <t>dens_ter_species_C</t>
  </si>
  <si>
    <t>dens_ter_species_RoW</t>
  </si>
  <si>
    <t>depth water column</t>
  </si>
  <si>
    <t>UVintensity</t>
  </si>
  <si>
    <t>MICROBconc</t>
  </si>
  <si>
    <t>cloudwater</t>
  </si>
  <si>
    <t>PlasticFADE model</t>
  </si>
  <si>
    <t>[W*m-2]</t>
  </si>
  <si>
    <t>[CFU*mL-1]</t>
  </si>
  <si>
    <t>NA</t>
  </si>
  <si>
    <t>PU</t>
  </si>
  <si>
    <t>PCL</t>
  </si>
  <si>
    <t>PBSA</t>
  </si>
  <si>
    <t>Degrading_enzyme</t>
  </si>
  <si>
    <t>Fractions continental / global for the marine ecosystem</t>
  </si>
  <si>
    <t>Region in USEtox</t>
  </si>
  <si>
    <t>Marine regions in IUCN</t>
  </si>
  <si>
    <t xml:space="preserve">Number of coastal species in RoW </t>
  </si>
  <si>
    <t>Total of coastal species expected</t>
  </si>
  <si>
    <t>Real total of coastal species</t>
  </si>
  <si>
    <t>Coastal species in common</t>
  </si>
  <si>
    <t xml:space="preserve">Number endemic coastal species </t>
  </si>
  <si>
    <t xml:space="preserve">Number RoW only coastal species </t>
  </si>
  <si>
    <t xml:space="preserve"> % of species in Continental scale</t>
  </si>
  <si>
    <t>% of species in Global scale</t>
  </si>
  <si>
    <t>Total</t>
  </si>
  <si>
    <t>Atlantic Northwest, Atlantic Western Central , Pacific North East, Pacific Eastern Central</t>
  </si>
  <si>
    <t>Atlantic western central, Atlantic southwest, Pacific Eastern Centreal, Pacific Southeast</t>
  </si>
  <si>
    <t>Atlantic Northeast, Mediterranean and Black sea</t>
  </si>
  <si>
    <t>Africa + Middle East</t>
  </si>
  <si>
    <t>Atlantic eastern central, Mediterranean and Black sea, Atlantic Southeast, Indian Ocean Western</t>
  </si>
  <si>
    <t>Indian Ocean Western, Pacific Northwest</t>
  </si>
  <si>
    <t>Indian Ocean Eastern, Indian Ocean Western, Pacific Northwest, Pacific Western Central</t>
  </si>
  <si>
    <t>Arctic Sea, Atlantic North East, Atlantic Northwest, Pacific Northwest, Pacific Northeast</t>
  </si>
  <si>
    <t>Indian Ocean Eastern, Pacific Western Central, Pacific Southwest</t>
  </si>
  <si>
    <t>Update</t>
  </si>
  <si>
    <t>Global (30%)</t>
  </si>
  <si>
    <t>Water surface (29.5%)</t>
  </si>
  <si>
    <t>Water column (15.1%)</t>
  </si>
  <si>
    <t>Sediments (55.4%)</t>
  </si>
  <si>
    <t>Continental (20%)</t>
  </si>
  <si>
    <t>Sum</t>
  </si>
  <si>
    <t>% of species in Global scale (RoW)</t>
  </si>
  <si>
    <t>Number of species in global water (Marine Oceanic and Marine Deep Benthic)</t>
  </si>
  <si>
    <t xml:space="preserve"> % of species in RoW Continental scale</t>
  </si>
  <si>
    <t>Number of coastal species in region (Neritic zone and coastal zone)</t>
  </si>
  <si>
    <t>DegApproach</t>
  </si>
  <si>
    <t>PlasticFADE</t>
  </si>
  <si>
    <t>shape factor (1, 2, 3)</t>
  </si>
  <si>
    <t>% Reduction in mass</t>
  </si>
  <si>
    <t>Reference</t>
  </si>
  <si>
    <t>Material</t>
  </si>
  <si>
    <t>time (yr)</t>
  </si>
  <si>
    <t>SSDR (um/yr)</t>
  </si>
  <si>
    <t>Additional SSDRs are computed, based on the approach of Maga et al. (2022)</t>
  </si>
  <si>
    <t>Smith et al. (2021)</t>
  </si>
  <si>
    <t>SSDR (m/s)</t>
  </si>
  <si>
    <t>Initial size (um)</t>
  </si>
  <si>
    <t>Li et al. (2010)</t>
  </si>
  <si>
    <t>Species</t>
  </si>
  <si>
    <t>Distribution</t>
  </si>
  <si>
    <t>b</t>
  </si>
  <si>
    <t>c</t>
  </si>
  <si>
    <t>Data Source</t>
  </si>
  <si>
    <t>log normal</t>
  </si>
  <si>
    <t>EEF_w</t>
  </si>
  <si>
    <t>EEF_sed</t>
  </si>
  <si>
    <t>EEF_s</t>
  </si>
  <si>
    <t>Corella-Puertas et al. (2023)</t>
  </si>
  <si>
    <t>Saadi et al. (2025)</t>
  </si>
  <si>
    <t>Tunali &amp; Nowack (2025)</t>
  </si>
  <si>
    <t>Lower limit</t>
  </si>
  <si>
    <t>Upper limit</t>
  </si>
  <si>
    <t>Value (PAF m3/kg)</t>
  </si>
  <si>
    <t>a = left truncation (none here)</t>
  </si>
  <si>
    <t>b = sigma = sd log</t>
  </si>
  <si>
    <t>c = mu = LN(GEOMEAN)</t>
  </si>
  <si>
    <t>Lower limit SSDR [m/s]</t>
  </si>
  <si>
    <t>Upper limit SSDR [m/s]</t>
  </si>
  <si>
    <t>Geometric mean SSDR [m/s]</t>
  </si>
  <si>
    <t>Geometric mean SSDR [µm/year]</t>
  </si>
  <si>
    <t>Lower limit SSDR [µm/year]</t>
  </si>
  <si>
    <t>Upper limit SSDR [µm/year]</t>
  </si>
  <si>
    <t>log-normal distribution</t>
  </si>
  <si>
    <t>mu</t>
  </si>
  <si>
    <t>sigma</t>
  </si>
  <si>
    <t>z_0.995 =</t>
  </si>
  <si>
    <t>No degradation data in soil available. The SSDR of cotton was chosen as a proxy, given their common cellulosic composition</t>
  </si>
  <si>
    <t>Saadi &amp; Boulay (2026)</t>
  </si>
  <si>
    <t>SSDR values are taken from Louvet et al. (2026), Saadi et al. (2025), Saadi &amp; Boulay (2026), and Corella-Puertas et al. (2023). SBoo requires [m/s] as an input for Kssdr. It is assumed that SSDRs are log-normally distributed (Corella-Puertas et al., 2023), and that the lower to upper limit represents the 99% confidence interval (CI), from which the distribution parameters are derived and used as an input in SBoo (for probabilistic solver). However, when plasticFADE model empirical degradation constants (and their CI) are available, they are used as input to compute degradation rates, ignoring the values below.</t>
  </si>
  <si>
    <t>Default sedimentation rates are taken from Corella-Puertas et al. (2023). They are only used when SBoo returns a settling velocity of 0 m/s (for particles with density lower than that of water). For the marine environment, these default settling velocities are not used, as TrackMPD is used to derive settling velocities.</t>
  </si>
  <si>
    <t>Adjustment factor per region</t>
  </si>
  <si>
    <t>Global average UV intensity</t>
  </si>
  <si>
    <t>Latitude range [º]</t>
  </si>
  <si>
    <t>Longitude range [º]</t>
  </si>
  <si>
    <t>Adjustment factor [-]</t>
  </si>
  <si>
    <t>(15, 75)</t>
  </si>
  <si>
    <t>(-170, -50)</t>
  </si>
  <si>
    <t>Default</t>
  </si>
  <si>
    <t>Tang &amp; Boulay (under revision)</t>
  </si>
  <si>
    <t>(-60, 15)</t>
  </si>
  <si>
    <t>(-90, -30)</t>
  </si>
  <si>
    <t>(35, 70)</t>
  </si>
  <si>
    <t>(40, 140)</t>
  </si>
  <si>
    <t>Compartment</t>
  </si>
  <si>
    <t>(-35, 35)</t>
  </si>
  <si>
    <t>(-20, 60)</t>
  </si>
  <si>
    <t>Freshwater (river)</t>
  </si>
  <si>
    <t>Belmont et al. (2007)</t>
  </si>
  <si>
    <t>Lake</t>
  </si>
  <si>
    <t>Morris et al. (1995)</t>
  </si>
  <si>
    <t>(-10, 35)</t>
  </si>
  <si>
    <t>(60, 150)</t>
  </si>
  <si>
    <t>Seawater surface</t>
  </si>
  <si>
    <t>Llabrés et al. (2010)</t>
  </si>
  <si>
    <t>(70, 90)</t>
  </si>
  <si>
    <t>(-180, 180)</t>
  </si>
  <si>
    <t>(-50, 0)</t>
  </si>
  <si>
    <t>(110, 180)</t>
  </si>
  <si>
    <t>Scaling factor per region &amp; compartment</t>
  </si>
  <si>
    <t>Depth [m]</t>
  </si>
  <si>
    <t>Scaling factor [%]</t>
  </si>
  <si>
    <t>Air</t>
  </si>
  <si>
    <t>–</t>
  </si>
  <si>
    <t>Agricultural soil</t>
  </si>
  <si>
    <t>Natural soil</t>
  </si>
  <si>
    <t>Other soil</t>
  </si>
  <si>
    <t>Cloudwater</t>
  </si>
  <si>
    <t>Freshwater</t>
  </si>
  <si>
    <t>Freshwater sediment</t>
  </si>
  <si>
    <t>Lake sediment</t>
  </si>
  <si>
    <t>(Carla updating)</t>
  </si>
  <si>
    <t>Seawater column</t>
  </si>
  <si>
    <t>Marine sediment</t>
  </si>
  <si>
    <t>Note: Since cloudwater is discontinuous droplets in air, we neglect the UV attenuation in cloudwater (K_d is defined for continuous water columns)</t>
  </si>
  <si>
    <t>Region- and compartment-specific UV intensity [W*m-2]</t>
  </si>
  <si>
    <r>
      <t>Value [W*m</t>
    </r>
    <r>
      <rPr>
        <b/>
        <vertAlign val="superscript"/>
        <sz val="12"/>
        <color theme="1"/>
        <rFont val="Aptos"/>
      </rPr>
      <t>-2</t>
    </r>
    <r>
      <rPr>
        <b/>
        <sz val="12"/>
        <color theme="1"/>
        <rFont val="Aptos"/>
      </rPr>
      <t>]</t>
    </r>
  </si>
  <si>
    <r>
      <t>K_d [m</t>
    </r>
    <r>
      <rPr>
        <b/>
        <vertAlign val="superscript"/>
        <sz val="12"/>
        <color theme="1"/>
        <rFont val="Aptos"/>
      </rPr>
      <t>-1</t>
    </r>
    <r>
      <rPr>
        <b/>
        <sz val="12"/>
        <color theme="1"/>
        <rFont val="Aptos"/>
      </rPr>
      <t>]</t>
    </r>
  </si>
  <si>
    <r>
      <t>K_d [m</t>
    </r>
    <r>
      <rPr>
        <b/>
        <vertAlign val="superscript"/>
        <sz val="12"/>
        <rFont val="Aptos"/>
      </rPr>
      <t>-1</t>
    </r>
    <r>
      <rPr>
        <b/>
        <sz val="12"/>
        <rFont val="Aptos"/>
      </rPr>
      <t>]</t>
    </r>
  </si>
  <si>
    <t>Global scale</t>
  </si>
  <si>
    <t>SBoo compartment name</t>
  </si>
  <si>
    <t>Python Input (Louvet et al., 2026)</t>
  </si>
  <si>
    <t>Fitted value</t>
  </si>
  <si>
    <t>Standard deviation</t>
    <phoneticPr fontId="0" type="noConversion"/>
  </si>
  <si>
    <t>pol</t>
  </si>
  <si>
    <t>degx</t>
  </si>
  <si>
    <t>degtau</t>
  </si>
  <si>
    <t>degy</t>
  </si>
  <si>
    <t>degtheta</t>
  </si>
  <si>
    <t>degz</t>
  </si>
  <si>
    <t>degeta</t>
  </si>
  <si>
    <t>In this sheet, the distribution of the degradation parameters used in the monte carlo simulation are summarized. If plasticFADE inputs are provided, no Kssdr is used in the monte carlo simulation. SBoo uses this sheet as an input.</t>
  </si>
  <si>
    <t>depth sea water surface</t>
  </si>
  <si>
    <t>Calculated with HydroATLAS (Louvet et al., 2026)</t>
  </si>
  <si>
    <t>Louvet et al. (2026)</t>
  </si>
  <si>
    <t>Tunali &amp; Nowack (2025</t>
  </si>
  <si>
    <t>Chamas et al. (2020)</t>
  </si>
  <si>
    <t>Kounina et al. (2014)</t>
  </si>
  <si>
    <t>Lehner et al. (2022)</t>
  </si>
  <si>
    <t>Linke et al. (2019)</t>
  </si>
  <si>
    <t>Maga et al. (2022)</t>
  </si>
  <si>
    <t>Rosenbaum et al. (2008)</t>
  </si>
  <si>
    <t>SBoo input in R</t>
  </si>
  <si>
    <t>Supplementary information with derivation of input data for SimpleBox object-oriented (SBoo): degradation data, landscape data, UV intensity calculations, exposure and effect factors (EEFs), Species richness distribution.</t>
  </si>
  <si>
    <t>1.2. SSDRs for sediment compartments</t>
  </si>
  <si>
    <t xml:space="preserve">1.3. SSDRs for soil compartments </t>
  </si>
  <si>
    <t>1.4. PlasticFADE constants</t>
  </si>
  <si>
    <t>1. Degradation data</t>
  </si>
  <si>
    <t>References</t>
  </si>
  <si>
    <t>3. SimpleBox object-oriented input</t>
  </si>
  <si>
    <t xml:space="preserve">3.1. Regional landscape data </t>
  </si>
  <si>
    <t>3.2. Polymer data</t>
  </si>
  <si>
    <t>3.4. Exposure and effect factors per compartment with their distribution</t>
  </si>
  <si>
    <t>3.3. Polymer data for uncertainty analysis</t>
  </si>
  <si>
    <t>Table of content</t>
  </si>
  <si>
    <t>Description</t>
  </si>
  <si>
    <t>1.1. SSDRs for water compartments</t>
  </si>
  <si>
    <t>References to the data used in each sheet.</t>
  </si>
  <si>
    <t>- Specific surface degradation rates (SSDRs) obtained in literature or derived in previous studies, per compartment and per polymer. A range of values is given to reprsent the full range of degradation rate data available, used in the uncertainty analysis.
- PlasticFADE degradation model data given in Tang &amp; Boulay (under reivew). SimpleBox uses these inputs by default, if available for a specific polymer.</t>
  </si>
  <si>
    <t>plasticFADE empirical constants (deg: x, y, z, tau, theta and eta) are taken from Tang &amp; Boulay (under review). SBoo takes the empirical constants as an input, when available, and combines them with compartment and region specific UV intensity, as well as compartment specific microbial concentration. To derive the uncertainty associated with the degradation model, the mean and standard deviation of plasticFADE are used. The standard deviation defined in plasticFADE corresponds to the std. dev. of normal distribution in log-space, while the fitted value is the mean value from which we take the log.</t>
  </si>
  <si>
    <t>USEtox (Fantke et al., 2017)</t>
  </si>
  <si>
    <r>
      <t>[m</t>
    </r>
    <r>
      <rPr>
        <vertAlign val="superscript"/>
        <sz val="11"/>
        <color theme="1" tint="0.249977111117893"/>
        <rFont val="Aptos"/>
      </rPr>
      <t>2</t>
    </r>
    <r>
      <rPr>
        <sz val="11"/>
        <color theme="1" tint="0.249977111117893"/>
        <rFont val="Aptos"/>
      </rPr>
      <t>]</t>
    </r>
  </si>
  <si>
    <t>total area of the continent</t>
  </si>
  <si>
    <t>Tedetti &amp; Sempéré (2006)</t>
  </si>
  <si>
    <t>Continental water  depth - water surface depth = water column (depth where UV does not penetrate)</t>
  </si>
  <si>
    <t>Fantke et al. (2017)</t>
  </si>
  <si>
    <t>Chamas, A., Moon, H., Zheng, J., Qiu, Y., Tabassum, T., Jang, J. H., Abu-Omar, M., Scott, S. L., &amp; Suh, S. (2020). Degradation Rates of Plastics in the Environment. ACS Sustainable Chemistry &amp; Engineering, 8(9), 3494–3511. https://doi.org/10.1021/acssuschemeng.9b06635</t>
  </si>
  <si>
    <t>Corella-Puertas, E., Hajjar, C., Lavoie, J., &amp; Boulay, A.-M. (2023). MarILCA characterization factors for microplastic impacts in life cycle assessment: Physical effects on biota from emissions to aquatic environments. Journal of Cleaner Production, 418, 138197. https://doi.org/10.1016/j.jclepro.2023.138197</t>
  </si>
  <si>
    <t>Fantke, P., Bijster, M., Guignard, C., Hauschild, M. Z., Huijbregts, M. A. J., Jolliet, O., Kounina, A., Magaud, V., Margni, M., Mckone, T., Posthuma, L., Rosenbaum, R. K., van de Meent, D., van Zelm, R., &amp; Fantke, P. (2017). USEtox 2.0: Documentation (Version 1). USEtox International Center. https://doi.org/10.11581/DTU:00000011</t>
  </si>
  <si>
    <t>Kounina, A., Margni, M., Shaked, S., Bulle, C., &amp; Jolliet, O. (2014). Spatial analysis of toxic emissions in LCA: A sub-continental nested USEtox model with freshwater archetypes. Environment International, 69, 67–89. https://doi.org/10.1016/j.envint.2014.04.004</t>
  </si>
  <si>
    <t>Lehner, B., Messager, M. L., Korver, M. C., &amp; Linke, S. (2022). Global hydro-environmental lake characteristics at high spatial resolution. Scientific Data, 9(1), 351. https://doi.org/10.1038/s41597-022-01425-z</t>
  </si>
  <si>
    <t>Li, L., Frey, M., &amp; Browning, K. J. (2010). Biodegradability Study on Cotton and Polyester Fabrics. Journal of Engineered Fibers and Fabrics, 5(4), 155892501000500406. https://doi.org/10.1177/155892501000500406</t>
  </si>
  <si>
    <t>Linke, S., Lehner, B., Ouellet Dallaire, C., Ariwi, J., Grill, G., Anand, M., Beames, P., Burchard-Levine, V., Maxwell, S., Moidu, H., Tan, F., &amp; Thieme, M. (2019). Global hydro-environmental sub-basin and river reach characteristics at high spatial resolution. Scientific Data, 6(1), 283. https://doi.org/10.1038/s41597-019-0300-6</t>
  </si>
  <si>
    <t>Louvet, J., Quik, J. T. K., &amp; Boulay, A.-M. (2026). Regionalized characterization factors for microplastic emissions in life cycle assessment considering multimedia fate modelling. Journal of Cleaner Production, 538, 147217. https://doi.org/10.1016/j.jclepro.2025.147217</t>
  </si>
  <si>
    <t>Maga, D., Galafton, C., Blömer, J., Thonemann, N., Özdamar, A., &amp; Bertling, J. (2022). Methodology to address potential impacts of plastic emissions in life cycle assessment. The International Journal of Life Cycle Assessment, 27(3), 469–491. https://doi.org/10.1007/s11367-022-02040-1</t>
  </si>
  <si>
    <t>Saadi, N., &amp; Boulay, A.-M. (2026). Microfibers in Life Cycle Assessment: Comparing the Physical Effects of Cellulosic and Synthetic Fibers via Characterization Factors Development. Integrated Environmental Assessment and Management, vjag007. https://doi.org/10.1093/inteam/vjag007</t>
  </si>
  <si>
    <t>Saadi, N., Lavoie, J., Fantke, P., Redondo-Hasselerharm, P., &amp; Boulay, A.-M. (2025). Including impacts of microplastics in marine water and sediments in life cycle assessment. Journal of Cleaner Production, 520, 146037. https://doi.org/10.1016/j.jclepro.2025.146037</t>
  </si>
  <si>
    <t>Smith, S., Ozturk, M., &amp; Frey, M. (2021). Soil biodegradation of cotton fabrics treated with common finishes. Cellulose, 28(7), 4485–4494. https://doi.org/10.1007/s10570-020-03666-w</t>
  </si>
  <si>
    <t>Tedetti, M., &amp; Sempéré, R. (2006). Penetration of Ultraviolet Radiation in the Marine Environment. A Review. Photochemistry and Photobiology, 82(2), 389–397. https://doi.org/10.1562/2005-11-09-IR-733</t>
  </si>
  <si>
    <t>Rosenbaum, R. K., Bachmann, T. M., Gold, L. S., Huijbregts, M. A. J., Jolliet, O., Juraske, R., Koehler, A., Larsen, H. F., MacLeod, M., Margni, M., McKone, T. E., Payet, J., Schuhmacher, M., van de Meent, D., &amp; Hauschild, M. Z. (2008). USEtox—the UNEP-SETAC toxicity model: Recommended characterisation factors for human toxicity and freshwater ecotoxicity in life cycle impact assessment. The International Journal of Life Cycle Assessment, 13(7), 532–546. https://doi.org/10.1007/s11367-008-0038-4</t>
  </si>
  <si>
    <t>Tunali, M., &amp; Nowack, B. (2025). Towards including soil ecotoxicity of microplastics and tire wear particles into life cycle assessment. Ecotoxicology and Environmental Safety, 303, 118856. https://doi.org/10.1016/j.ecoenv.2025.118856</t>
  </si>
  <si>
    <t>5. USEtox data</t>
  </si>
  <si>
    <t>5.1. Effect factors</t>
  </si>
  <si>
    <t>5.2. Characterization factors</t>
  </si>
  <si>
    <t>4.2. Global exctinction probability (GEP)</t>
  </si>
  <si>
    <t>4.1. Marine species richness data</t>
  </si>
  <si>
    <t>4.1. Aggregation data</t>
  </si>
  <si>
    <t>- Data used to derive the percentage of species in marine environments, for each continent and the global scale (IUCN).
- GEP values per continent, per ecosystem used for GLAM compatible units.</t>
  </si>
  <si>
    <t>67375-30-8</t>
  </si>
  <si>
    <t>50-28-2</t>
  </si>
  <si>
    <t>79622-59-6</t>
  </si>
  <si>
    <t>88-30-2</t>
  </si>
  <si>
    <t>57837-19-1</t>
  </si>
  <si>
    <t>56-72-4</t>
  </si>
  <si>
    <t>142459-58-3</t>
  </si>
  <si>
    <t>333-41-5</t>
  </si>
  <si>
    <t>298-02-2</t>
  </si>
  <si>
    <t>69-53-4</t>
  </si>
  <si>
    <t>140-66-9</t>
  </si>
  <si>
    <t>298-46-4</t>
  </si>
  <si>
    <t>52918-63-5</t>
  </si>
  <si>
    <t>65733-16-6</t>
  </si>
  <si>
    <t>81777-89-1</t>
  </si>
  <si>
    <t>115-29-7</t>
  </si>
  <si>
    <t>87674-68-8</t>
  </si>
  <si>
    <t>2921-88-2</t>
  </si>
  <si>
    <t>67614-33-9</t>
  </si>
  <si>
    <t>86-50-0</t>
  </si>
  <si>
    <t>29457-72-5</t>
  </si>
  <si>
    <t>272451-65-7</t>
  </si>
  <si>
    <t>42874-03-3</t>
  </si>
  <si>
    <t>56-75-7</t>
  </si>
  <si>
    <t>7440-44-0</t>
  </si>
  <si>
    <t>26159-34-2</t>
  </si>
  <si>
    <t>15307-79-6</t>
  </si>
  <si>
    <t>85-68-7</t>
  </si>
  <si>
    <t>13684-63-4</t>
  </si>
  <si>
    <t>732-11-6</t>
  </si>
  <si>
    <t>10605-21-7</t>
  </si>
  <si>
    <t>464-07-3</t>
  </si>
  <si>
    <t>60207-90-1</t>
  </si>
  <si>
    <t>121-75-5</t>
  </si>
  <si>
    <t>1912-24-9</t>
  </si>
  <si>
    <t>57-63-6</t>
  </si>
  <si>
    <t>10453-86-8</t>
  </si>
  <si>
    <t>82657-04-3</t>
  </si>
  <si>
    <t>83-79-4</t>
  </si>
  <si>
    <t>604-59-1</t>
  </si>
  <si>
    <t>15687-27-1</t>
  </si>
  <si>
    <t>29122-68-7</t>
  </si>
  <si>
    <t>57-13-6</t>
  </si>
  <si>
    <t>738-70-5</t>
  </si>
  <si>
    <t>79-01-6</t>
  </si>
  <si>
    <t>1071-83-6</t>
  </si>
  <si>
    <t>76578-12-6</t>
  </si>
  <si>
    <t>65277-42-1</t>
  </si>
  <si>
    <t>80-05-7</t>
  </si>
  <si>
    <t>79-57-2</t>
  </si>
  <si>
    <t>98-54-4</t>
  </si>
  <si>
    <t>78-48-8</t>
  </si>
  <si>
    <t>107534-96-3</t>
  </si>
  <si>
    <t>25311-71-1</t>
  </si>
  <si>
    <t>26530-20-1</t>
  </si>
  <si>
    <t>141-43-5</t>
  </si>
  <si>
    <t>7287-19-6</t>
  </si>
  <si>
    <t>122-34-9</t>
  </si>
  <si>
    <t>2439-99-8</t>
  </si>
  <si>
    <t>120928-09-8</t>
  </si>
  <si>
    <t>154-21-2</t>
  </si>
  <si>
    <t>99-06-9</t>
  </si>
  <si>
    <t>1194-65-6</t>
  </si>
  <si>
    <t>66-27-3</t>
  </si>
  <si>
    <t>118-96-7</t>
  </si>
  <si>
    <t>188425-85-6</t>
  </si>
  <si>
    <t>3380-34-5</t>
  </si>
  <si>
    <t>28249-77-6</t>
  </si>
  <si>
    <t>54910-89-3</t>
  </si>
  <si>
    <t>56108-12-4</t>
  </si>
  <si>
    <t>108-95-2</t>
  </si>
  <si>
    <t>52315-07-8</t>
  </si>
  <si>
    <t>21725-46-2</t>
  </si>
  <si>
    <t>131860-33-8</t>
  </si>
  <si>
    <t>63-25-2</t>
  </si>
  <si>
    <t>2939-80-2</t>
  </si>
  <si>
    <t>122548-33-8</t>
  </si>
  <si>
    <t>41198-08-7</t>
  </si>
  <si>
    <t>335104-84-2</t>
  </si>
  <si>
    <t>950782-86-2</t>
  </si>
  <si>
    <t>374726-62-2</t>
  </si>
  <si>
    <t>117718-60-2</t>
  </si>
  <si>
    <t>103361-09-7</t>
  </si>
  <si>
    <t>60-51-5</t>
  </si>
  <si>
    <t>1689-99-2</t>
  </si>
  <si>
    <t>50-60-2</t>
  </si>
  <si>
    <t>91465-08-6</t>
  </si>
  <si>
    <t>13408-56-5</t>
  </si>
  <si>
    <t>69377-81-7</t>
  </si>
  <si>
    <t>100986-85-4</t>
  </si>
  <si>
    <t>15972-60-8</t>
  </si>
  <si>
    <t>42017-89-0</t>
  </si>
  <si>
    <t>1982-49-6</t>
  </si>
  <si>
    <t>2487-90-3</t>
  </si>
  <si>
    <t>542-75-6</t>
  </si>
  <si>
    <t>53-86-1</t>
  </si>
  <si>
    <t>67564-91-4</t>
  </si>
  <si>
    <t>66267-77-4</t>
  </si>
  <si>
    <t>68694-11-1</t>
  </si>
  <si>
    <t>2893-78-9</t>
  </si>
  <si>
    <t>60-54-8</t>
  </si>
  <si>
    <t>98079-51-7</t>
  </si>
  <si>
    <t>107-21-1</t>
  </si>
  <si>
    <t>637-07-0</t>
  </si>
  <si>
    <t>57-92-1</t>
  </si>
  <si>
    <t>1897-45-6</t>
  </si>
  <si>
    <t>71626-11-4</t>
  </si>
  <si>
    <t>57966-95-7</t>
  </si>
  <si>
    <t>94125-34-5</t>
  </si>
  <si>
    <t>105512-06-9</t>
  </si>
  <si>
    <t>82633-79-2</t>
  </si>
  <si>
    <t>420-04-2</t>
  </si>
  <si>
    <t>62-73-7</t>
  </si>
  <si>
    <t>79277-27-3</t>
  </si>
  <si>
    <t>17804-35-2</t>
  </si>
  <si>
    <t>39515-41-8</t>
  </si>
  <si>
    <t>111-30-8</t>
  </si>
  <si>
    <t>178928-70-6</t>
  </si>
  <si>
    <t>28159-98-0</t>
  </si>
  <si>
    <t>1037-50-9</t>
  </si>
  <si>
    <t>102676-47-1</t>
  </si>
  <si>
    <t>95737-68-1</t>
  </si>
  <si>
    <t>2244-21-5</t>
  </si>
  <si>
    <t>66085-59-4</t>
  </si>
  <si>
    <t>23135-22-0</t>
  </si>
  <si>
    <t>16752-77-5</t>
  </si>
  <si>
    <t>128-03-0</t>
  </si>
  <si>
    <t>723-46-6</t>
  </si>
  <si>
    <t>330-54-1</t>
  </si>
  <si>
    <t>79617-96-2</t>
  </si>
  <si>
    <t>60168-88-9</t>
  </si>
  <si>
    <t>148477-71-8</t>
  </si>
  <si>
    <t>362-06-1</t>
  </si>
  <si>
    <t>1563-66-2</t>
  </si>
  <si>
    <t>66230-04-4</t>
  </si>
  <si>
    <t>183675-82-3</t>
  </si>
  <si>
    <t>1763-23-1</t>
  </si>
  <si>
    <t>111-68-2</t>
  </si>
  <si>
    <t>111-46-6</t>
  </si>
  <si>
    <t>882-09-7</t>
  </si>
  <si>
    <t>108731-70-0</t>
  </si>
  <si>
    <t>15165-79-4</t>
  </si>
  <si>
    <t>129909-90-6</t>
  </si>
  <si>
    <t>5234-68-4</t>
  </si>
  <si>
    <t>114-26-1</t>
  </si>
  <si>
    <t>10161-33-8</t>
  </si>
  <si>
    <t>100646-51-3</t>
  </si>
  <si>
    <t>62924-70-3</t>
  </si>
  <si>
    <t>66357-07-1</t>
  </si>
  <si>
    <t>74223-64-6</t>
  </si>
  <si>
    <t>122-11-2</t>
  </si>
  <si>
    <t>5902-51-2</t>
  </si>
  <si>
    <t>2312-35-8</t>
  </si>
  <si>
    <t>67747-09-5</t>
  </si>
  <si>
    <t>1085-98-9</t>
  </si>
  <si>
    <t>114-07-8</t>
  </si>
  <si>
    <t>1113-02-6</t>
  </si>
  <si>
    <t>144-74-1</t>
  </si>
  <si>
    <t>525-66-6</t>
  </si>
  <si>
    <t>72-20-8</t>
  </si>
  <si>
    <t>315-18-4</t>
  </si>
  <si>
    <t>500-28-7</t>
  </si>
  <si>
    <t>121-82-4</t>
  </si>
  <si>
    <t>117-81-7</t>
  </si>
  <si>
    <t>120067-83-6</t>
  </si>
  <si>
    <t>52645-53-1</t>
  </si>
  <si>
    <t>70458-96-7</t>
  </si>
  <si>
    <t>1197379-18-2</t>
  </si>
  <si>
    <t>23184-66-9</t>
  </si>
  <si>
    <t>51218-45-2</t>
  </si>
  <si>
    <t>60-56-0</t>
  </si>
  <si>
    <t>76674-21-0</t>
  </si>
  <si>
    <t>372137-35-4</t>
  </si>
  <si>
    <t>52-51-7</t>
  </si>
  <si>
    <t>35367-38-5</t>
  </si>
  <si>
    <t>115-32-2</t>
  </si>
  <si>
    <t>94-75-7</t>
  </si>
  <si>
    <t>10548-10-4</t>
  </si>
  <si>
    <t>479-45-8</t>
  </si>
  <si>
    <t>53404-22-1</t>
  </si>
  <si>
    <t>33820-53-0</t>
  </si>
  <si>
    <t>31218-83-4</t>
  </si>
  <si>
    <t>2385-85-5</t>
  </si>
  <si>
    <t>82-68-8</t>
  </si>
  <si>
    <t>161050-58-4</t>
  </si>
  <si>
    <t>4685-14-7</t>
  </si>
  <si>
    <t>2439-10-3</t>
  </si>
  <si>
    <t>66441-23-4</t>
  </si>
  <si>
    <t>68359-37-5</t>
  </si>
  <si>
    <t>30560-19-1</t>
  </si>
  <si>
    <t>112410-23-8</t>
  </si>
  <si>
    <t>64-86-8</t>
  </si>
  <si>
    <t>73231-34-2</t>
  </si>
  <si>
    <t>84087-01-4</t>
  </si>
  <si>
    <t>71-43-2</t>
  </si>
  <si>
    <t>950-37-8</t>
  </si>
  <si>
    <t>50-24-8</t>
  </si>
  <si>
    <t>120068-37-3</t>
  </si>
  <si>
    <t>156052-68-5</t>
  </si>
  <si>
    <t>58-89-9</t>
  </si>
  <si>
    <t>51707-55-2</t>
  </si>
  <si>
    <t>83055-99-6</t>
  </si>
  <si>
    <t>79-09-4</t>
  </si>
  <si>
    <t>586-62-9</t>
  </si>
  <si>
    <t>298-04-4</t>
  </si>
  <si>
    <t>81406-37-3</t>
  </si>
  <si>
    <t>13171-21-6</t>
  </si>
  <si>
    <t>5989-27-5</t>
  </si>
  <si>
    <t>4180-23-8</t>
  </si>
  <si>
    <t>110-91-8</t>
  </si>
  <si>
    <t>786-19-6</t>
  </si>
  <si>
    <t>10485-70-8</t>
  </si>
  <si>
    <t>15299-99-7</t>
  </si>
  <si>
    <t>103-90-2</t>
  </si>
  <si>
    <t>141517-21-7</t>
  </si>
  <si>
    <t>1420-06-0</t>
  </si>
  <si>
    <t>99129-21-2</t>
  </si>
  <si>
    <t>31121-93-4</t>
  </si>
  <si>
    <t>521-18-6</t>
  </si>
  <si>
    <t>10004-44-1</t>
  </si>
  <si>
    <t>1929-82-4</t>
  </si>
  <si>
    <t>104-55-2</t>
  </si>
  <si>
    <t>69327-76-0</t>
  </si>
  <si>
    <t>128639-02-1</t>
  </si>
  <si>
    <t>34014-18-1</t>
  </si>
  <si>
    <t>33629-47-9</t>
  </si>
  <si>
    <t>67-56-1</t>
  </si>
  <si>
    <t>10265-92-6</t>
  </si>
  <si>
    <t>51-52-5</t>
  </si>
  <si>
    <t>137-26-8</t>
  </si>
  <si>
    <t>81334-34-1</t>
  </si>
  <si>
    <t>34256-82-1</t>
  </si>
  <si>
    <t>1014-69-3</t>
  </si>
  <si>
    <t>95266-40-3</t>
  </si>
  <si>
    <t>127-65-1</t>
  </si>
  <si>
    <t>67614-32-8</t>
  </si>
  <si>
    <t>116255-48-2</t>
  </si>
  <si>
    <t>643-79-8</t>
  </si>
  <si>
    <t>116714-46-6</t>
  </si>
  <si>
    <t>7173-51-5</t>
  </si>
  <si>
    <t>375-95-1</t>
  </si>
  <si>
    <t>25171-63-5</t>
  </si>
  <si>
    <t>40716-66-3</t>
  </si>
  <si>
    <t>240494-70-6</t>
  </si>
  <si>
    <t>3383-96-8</t>
  </si>
  <si>
    <t>2032-59-9</t>
  </si>
  <si>
    <t>99-35-4</t>
  </si>
  <si>
    <t>2212-67-1</t>
  </si>
  <si>
    <t>82097-50-5</t>
  </si>
  <si>
    <t>111988-49-9</t>
  </si>
  <si>
    <t>165252-70-0</t>
  </si>
  <si>
    <t>79983-71-4</t>
  </si>
  <si>
    <t>36734-19-7</t>
  </si>
  <si>
    <t>15165-67-0</t>
  </si>
  <si>
    <t>59669-26-0</t>
  </si>
  <si>
    <t>50-32-8</t>
  </si>
  <si>
    <t>100784-20-1</t>
  </si>
  <si>
    <t>66332-96-5</t>
  </si>
  <si>
    <t>112143-82-5</t>
  </si>
  <si>
    <t>50-02-2</t>
  </si>
  <si>
    <t>25812-30-0</t>
  </si>
  <si>
    <t>118134-30-8</t>
  </si>
  <si>
    <t>151-21-3</t>
  </si>
  <si>
    <t>66357-35-5</t>
  </si>
  <si>
    <t>53-16-7</t>
  </si>
  <si>
    <t>3739-38-6</t>
  </si>
  <si>
    <t>57018-04-9</t>
  </si>
  <si>
    <t>78-70-6</t>
  </si>
  <si>
    <t>72490-01-8</t>
  </si>
  <si>
    <t>67-64-1</t>
  </si>
  <si>
    <t>85721-33-1</t>
  </si>
  <si>
    <t>5289-74-7</t>
  </si>
  <si>
    <t>129453-61-8</t>
  </si>
  <si>
    <t>145-73-3</t>
  </si>
  <si>
    <t>98886-44-3</t>
  </si>
  <si>
    <t>150114-71-9</t>
  </si>
  <si>
    <t>69409-94-5</t>
  </si>
  <si>
    <t>51235-04-2</t>
  </si>
  <si>
    <t>80844-07-1</t>
  </si>
  <si>
    <t>22224-92-6</t>
  </si>
  <si>
    <t>65954-19-0</t>
  </si>
  <si>
    <t>96489-71-3</t>
  </si>
  <si>
    <t>78-40-0</t>
  </si>
  <si>
    <t>86386-73-4</t>
  </si>
  <si>
    <t>43121-43-3</t>
  </si>
  <si>
    <t>135410-20-7</t>
  </si>
  <si>
    <t>88-89-1</t>
  </si>
  <si>
    <t>4437-85-8</t>
  </si>
  <si>
    <t>50-23-7</t>
  </si>
  <si>
    <t>110488-70-5</t>
  </si>
  <si>
    <t>64359-81-5</t>
  </si>
  <si>
    <t>55283-68-6</t>
  </si>
  <si>
    <t>98-55-5</t>
  </si>
  <si>
    <t>99-65-0</t>
  </si>
  <si>
    <t>2631-40-5</t>
  </si>
  <si>
    <t>533-74-4</t>
  </si>
  <si>
    <t>487-54-7</t>
  </si>
  <si>
    <t>13071-79-9</t>
  </si>
  <si>
    <t>19666-30-9</t>
  </si>
  <si>
    <t>121552-61-2</t>
  </si>
  <si>
    <t>4248-66-2</t>
  </si>
  <si>
    <t>1461-15-0</t>
  </si>
  <si>
    <t>72963-72-5</t>
  </si>
  <si>
    <t>179101-81-6</t>
  </si>
  <si>
    <t>55268-74-1</t>
  </si>
  <si>
    <t>55-38-9</t>
  </si>
  <si>
    <t>104206-82-8</t>
  </si>
  <si>
    <t>23103-98-2</t>
  </si>
  <si>
    <t>173159-57-4</t>
  </si>
  <si>
    <t>62-74-8</t>
  </si>
  <si>
    <t>87392-12-9</t>
  </si>
  <si>
    <t>158062-67-0</t>
  </si>
  <si>
    <t>15307-86-5</t>
  </si>
  <si>
    <t>14437-17-3</t>
  </si>
  <si>
    <t>134523-00-5</t>
  </si>
  <si>
    <t>301-12-2</t>
  </si>
  <si>
    <t>150-78-7</t>
  </si>
  <si>
    <t>53112-28-0</t>
  </si>
  <si>
    <t>138261-41-3</t>
  </si>
  <si>
    <t>33245-39-5</t>
  </si>
  <si>
    <t>131807-57-3</t>
  </si>
  <si>
    <t>1929-73-3</t>
  </si>
  <si>
    <t>50594-66-6</t>
  </si>
  <si>
    <t>118-93-4</t>
  </si>
  <si>
    <t>104040-78-0</t>
  </si>
  <si>
    <t>87-86-5</t>
  </si>
  <si>
    <t>40487-42-1</t>
  </si>
  <si>
    <t>119168-77-3</t>
  </si>
  <si>
    <t>109-86-4</t>
  </si>
  <si>
    <t>79-06-1</t>
  </si>
  <si>
    <t>135-88-6</t>
  </si>
  <si>
    <t>52-53-9</t>
  </si>
  <si>
    <t>181274-17-9</t>
  </si>
  <si>
    <t>56-38-2</t>
  </si>
  <si>
    <t>834-12-8</t>
  </si>
  <si>
    <t>67-48-1</t>
  </si>
  <si>
    <t>54-21-7</t>
  </si>
  <si>
    <t>98-01-1</t>
  </si>
  <si>
    <t>3244-90-4</t>
  </si>
  <si>
    <t>88-04-0</t>
  </si>
  <si>
    <t>6317-18-6</t>
  </si>
  <si>
    <t>3567-25-7</t>
  </si>
  <si>
    <t>78587-05-0</t>
  </si>
  <si>
    <t>144-55-8</t>
  </si>
  <si>
    <t>93379-54-5</t>
  </si>
  <si>
    <t>13311-84-7</t>
  </si>
  <si>
    <t>76578-14-8</t>
  </si>
  <si>
    <t>314-40-9</t>
  </si>
  <si>
    <t>163515-14-8</t>
  </si>
  <si>
    <t>173584-44-6</t>
  </si>
  <si>
    <t>122008-85-9</t>
  </si>
  <si>
    <t>84-66-2</t>
  </si>
  <si>
    <t>283594-90-1</t>
  </si>
  <si>
    <t>45298-90-6</t>
  </si>
  <si>
    <t>100-52-7</t>
  </si>
  <si>
    <t>219714-96-2</t>
  </si>
  <si>
    <t>59756-60-4</t>
  </si>
  <si>
    <t>54593-83-8</t>
  </si>
  <si>
    <t>20856-57-9</t>
  </si>
  <si>
    <t>27314-13-2</t>
  </si>
  <si>
    <t>3131-23-5</t>
  </si>
  <si>
    <t>147150-35-4</t>
  </si>
  <si>
    <t>5915-41-3</t>
  </si>
  <si>
    <t>1746-01-6</t>
  </si>
  <si>
    <t>24579-73-5</t>
  </si>
  <si>
    <t>64902-72-3</t>
  </si>
  <si>
    <t>61-68-7</t>
  </si>
  <si>
    <t>210880-92-5</t>
  </si>
  <si>
    <t>898-84-0</t>
  </si>
  <si>
    <t>67-68-5</t>
  </si>
  <si>
    <t>658066-35-4</t>
  </si>
  <si>
    <t>422556-08-9</t>
  </si>
  <si>
    <t>529-20-4</t>
  </si>
  <si>
    <t>93413-69-5</t>
  </si>
  <si>
    <t>2164-17-2</t>
  </si>
  <si>
    <t>16672-87-0</t>
  </si>
  <si>
    <t>5538-94-3</t>
  </si>
  <si>
    <t>335-67-1</t>
  </si>
  <si>
    <t>137-42-8</t>
  </si>
  <si>
    <t>153719-23-4</t>
  </si>
  <si>
    <t>57-62-5</t>
  </si>
  <si>
    <t>34375-28-5</t>
  </si>
  <si>
    <t>55-63-0</t>
  </si>
  <si>
    <t>624-92-0</t>
  </si>
  <si>
    <t>111-31-9</t>
  </si>
  <si>
    <t>117-84-0</t>
  </si>
  <si>
    <t>15922-78-8</t>
  </si>
  <si>
    <t>759-94-4</t>
  </si>
  <si>
    <t>27668-52-6</t>
  </si>
  <si>
    <t>112-49-2</t>
  </si>
  <si>
    <t>53780-34-0</t>
  </si>
  <si>
    <t>3337-71-1</t>
  </si>
  <si>
    <t>93106-60-6</t>
  </si>
  <si>
    <t>563-12-2</t>
  </si>
  <si>
    <t>100-02-7</t>
  </si>
  <si>
    <t>52-68-6</t>
  </si>
  <si>
    <t>1582-09-8</t>
  </si>
  <si>
    <t>2016-57-1</t>
  </si>
  <si>
    <t>556-88-7</t>
  </si>
  <si>
    <t>95-95-4</t>
  </si>
  <si>
    <t>139968-49-3</t>
  </si>
  <si>
    <t>88-06-2</t>
  </si>
  <si>
    <t>124495-18-7</t>
  </si>
  <si>
    <t>134605-64-4</t>
  </si>
  <si>
    <t>5395-50-6</t>
  </si>
  <si>
    <t>107-18-6</t>
  </si>
  <si>
    <t>81-81-2</t>
  </si>
  <si>
    <t>138-86-3</t>
  </si>
  <si>
    <t>1928-43-4</t>
  </si>
  <si>
    <t>831-82-3</t>
  </si>
  <si>
    <t>10007-85-9</t>
  </si>
  <si>
    <t>131983-72-7</t>
  </si>
  <si>
    <t>74222-97-2</t>
  </si>
  <si>
    <t>84-74-2</t>
  </si>
  <si>
    <t>113158-40-0</t>
  </si>
  <si>
    <t>13194-48-4</t>
  </si>
  <si>
    <t>143390-89-0</t>
  </si>
  <si>
    <t>58-08-2</t>
  </si>
  <si>
    <t>76-03-9</t>
  </si>
  <si>
    <t>50-18-0</t>
  </si>
  <si>
    <t>58-22-0</t>
  </si>
  <si>
    <t>532-32-1</t>
  </si>
  <si>
    <t>122454-29-9</t>
  </si>
  <si>
    <t>7166-19-0</t>
  </si>
  <si>
    <t>709-98-8</t>
  </si>
  <si>
    <t>298-00-0</t>
  </si>
  <si>
    <t>89-83-8</t>
  </si>
  <si>
    <t>99-85-4</t>
  </si>
  <si>
    <t>33089-61-1</t>
  </si>
  <si>
    <t>2032-65-7</t>
  </si>
  <si>
    <t>58-18-4</t>
  </si>
  <si>
    <t>2104-64-5</t>
  </si>
  <si>
    <t>5989-54-8</t>
  </si>
  <si>
    <t>50-29-3</t>
  </si>
  <si>
    <t>101-21-3</t>
  </si>
  <si>
    <t>5598-13-0</t>
  </si>
  <si>
    <t>55512-33-9</t>
  </si>
  <si>
    <t>17090-79-8</t>
  </si>
  <si>
    <t>175013-18-0</t>
  </si>
  <si>
    <t>83-32-9</t>
  </si>
  <si>
    <t>94-74-6</t>
  </si>
  <si>
    <t>53404-31-2</t>
  </si>
  <si>
    <t>69-72-7</t>
  </si>
  <si>
    <t>101-20-2</t>
  </si>
  <si>
    <t>26087-47-8</t>
  </si>
  <si>
    <t>74051-80-2</t>
  </si>
  <si>
    <t>111-42-2</t>
  </si>
  <si>
    <t>133-07-3</t>
  </si>
  <si>
    <t>54-85-3</t>
  </si>
  <si>
    <t>62-53-3</t>
  </si>
  <si>
    <t>35554-44-0</t>
  </si>
  <si>
    <t>62-55-5</t>
  </si>
  <si>
    <t>161326-34-7</t>
  </si>
  <si>
    <t>86209-51-0</t>
  </si>
  <si>
    <t>64700-56-7</t>
  </si>
  <si>
    <t>26225-79-6</t>
  </si>
  <si>
    <t>203313-25-1</t>
  </si>
  <si>
    <t>24307-26-4</t>
  </si>
  <si>
    <t>77501-63-4</t>
  </si>
  <si>
    <t>2527-66-4</t>
  </si>
  <si>
    <t>96182-53-5</t>
  </si>
  <si>
    <t>15318-45-3</t>
  </si>
  <si>
    <t>121-14-2</t>
  </si>
  <si>
    <t>23950-58-5</t>
  </si>
  <si>
    <t>2243-27-8</t>
  </si>
  <si>
    <t>23564-05-8</t>
  </si>
  <si>
    <t>6923-22-4</t>
  </si>
  <si>
    <t>55406-53-6</t>
  </si>
  <si>
    <t>220899-03-6</t>
  </si>
  <si>
    <t>74-90-8</t>
  </si>
  <si>
    <t>141-66-2</t>
  </si>
  <si>
    <t>87-90-1</t>
  </si>
  <si>
    <t>71-55-6</t>
  </si>
  <si>
    <t>2691-41-0</t>
  </si>
  <si>
    <t>114369-43-6</t>
  </si>
  <si>
    <t>67905-19-5</t>
  </si>
  <si>
    <t>74-95-3</t>
  </si>
  <si>
    <t>63-05-8</t>
  </si>
  <si>
    <t>57960-19-7</t>
  </si>
  <si>
    <t>88-85-7</t>
  </si>
  <si>
    <t>2634-33-5</t>
  </si>
  <si>
    <t>28434-01-7</t>
  </si>
  <si>
    <t>134098-61-6</t>
  </si>
  <si>
    <t>29091-21-2</t>
  </si>
  <si>
    <t>55219-65-3</t>
  </si>
  <si>
    <t>79-43-6</t>
  </si>
  <si>
    <t>206-44-0</t>
  </si>
  <si>
    <t>26002-80-2</t>
  </si>
  <si>
    <t>4080-31-3</t>
  </si>
  <si>
    <t>73-48-3</t>
  </si>
  <si>
    <t>486-56-6</t>
  </si>
  <si>
    <t>3653-48-3</t>
  </si>
  <si>
    <t>67485-29-4</t>
  </si>
  <si>
    <t>64-17-5</t>
  </si>
  <si>
    <t>101200-48-0</t>
  </si>
  <si>
    <t>69806-50-4</t>
  </si>
  <si>
    <t>556-61-6</t>
  </si>
  <si>
    <t>112281-77-3</t>
  </si>
  <si>
    <t>1981-58-4</t>
  </si>
  <si>
    <t>24017-47-8</t>
  </si>
  <si>
    <t>741-58-2</t>
  </si>
  <si>
    <t>57-24-9</t>
  </si>
  <si>
    <t>111578-32-6</t>
  </si>
  <si>
    <t>98967-40-9</t>
  </si>
  <si>
    <t>99-30-9</t>
  </si>
  <si>
    <t>2593-15-9</t>
  </si>
  <si>
    <t>112-05-0</t>
  </si>
  <si>
    <t>79-33-4</t>
  </si>
  <si>
    <t>51-03-6</t>
  </si>
  <si>
    <t>944-22-9</t>
  </si>
  <si>
    <t>443-48-1</t>
  </si>
  <si>
    <t>141112-29-0</t>
  </si>
  <si>
    <t>72-14-0</t>
  </si>
  <si>
    <t>39515-51-0</t>
  </si>
  <si>
    <t>330-55-2</t>
  </si>
  <si>
    <t>118-74-1</t>
  </si>
  <si>
    <t>35691-65-7</t>
  </si>
  <si>
    <t>6051-87-2</t>
  </si>
  <si>
    <t>37841-25-1</t>
  </si>
  <si>
    <t>79538-32-2</t>
  </si>
  <si>
    <t>19044-88-3</t>
  </si>
  <si>
    <t>16079-88-2</t>
  </si>
  <si>
    <t>94361-06-5</t>
  </si>
  <si>
    <t>42576-02-3</t>
  </si>
  <si>
    <t>124-40-3</t>
  </si>
  <si>
    <t>135285-90-4</t>
  </si>
  <si>
    <t>101-05-3</t>
  </si>
  <si>
    <t>629-76-5</t>
  </si>
  <si>
    <t>120923-37-7</t>
  </si>
  <si>
    <t>148-79-8</t>
  </si>
  <si>
    <t>529-19-1</t>
  </si>
  <si>
    <t>29232-93-7</t>
  </si>
  <si>
    <t>80-32-0</t>
  </si>
  <si>
    <t>117337-19-6</t>
  </si>
  <si>
    <t>188489-07-8</t>
  </si>
  <si>
    <t>126-11-4</t>
  </si>
  <si>
    <t>122-42-9</t>
  </si>
  <si>
    <t>1918-16-7</t>
  </si>
  <si>
    <t>69-52-3</t>
  </si>
  <si>
    <t>42509-83-1</t>
  </si>
  <si>
    <t>112226-61-6</t>
  </si>
  <si>
    <t>97886-45-8</t>
  </si>
  <si>
    <t>123-33-1</t>
  </si>
  <si>
    <t>89-78-1</t>
  </si>
  <si>
    <t>131929-60-7</t>
  </si>
  <si>
    <t>106-46-7</t>
  </si>
  <si>
    <t>134-20-3</t>
  </si>
  <si>
    <t>606-20-2</t>
  </si>
  <si>
    <t>23031-36-9</t>
  </si>
  <si>
    <t>30388-01-3</t>
  </si>
  <si>
    <t>725-89-3</t>
  </si>
  <si>
    <t>213464-77-8</t>
  </si>
  <si>
    <t>15686-71-2</t>
  </si>
  <si>
    <t>620-24-6</t>
  </si>
  <si>
    <t>10031-82-0</t>
  </si>
  <si>
    <t>120-36-5</t>
  </si>
  <si>
    <t>564-25-0</t>
  </si>
  <si>
    <t>1715-40-8</t>
  </si>
  <si>
    <t>18691-97-9</t>
  </si>
  <si>
    <t>70124-77-5</t>
  </si>
  <si>
    <t>26787-78-0</t>
  </si>
  <si>
    <t>999-81-5</t>
  </si>
  <si>
    <t>79-94-7</t>
  </si>
  <si>
    <t>150-76-5</t>
  </si>
  <si>
    <t>120116-88-3</t>
  </si>
  <si>
    <t>5436-43-1</t>
  </si>
  <si>
    <t>108-90-7</t>
  </si>
  <si>
    <t>470-82-6</t>
  </si>
  <si>
    <t>640-15-3</t>
  </si>
  <si>
    <t>123343-16-8</t>
  </si>
  <si>
    <t>132-27-4</t>
  </si>
  <si>
    <t>81335-77-5</t>
  </si>
  <si>
    <t>23593-75-1</t>
  </si>
  <si>
    <t>1114-71-2</t>
  </si>
  <si>
    <t>122-66-7</t>
  </si>
  <si>
    <t>2122-70-5</t>
  </si>
  <si>
    <t>66841-25-6</t>
  </si>
  <si>
    <t>26172-55-4</t>
  </si>
  <si>
    <t>75330-75-5</t>
  </si>
  <si>
    <t>96-45-7</t>
  </si>
  <si>
    <t>111-87-5</t>
  </si>
  <si>
    <t>111991-09-4</t>
  </si>
  <si>
    <t>82419-36-1</t>
  </si>
  <si>
    <t>20018-09-1</t>
  </si>
  <si>
    <t>86-87-3</t>
  </si>
  <si>
    <t>71283-28-8</t>
  </si>
  <si>
    <t>2310-17-0</t>
  </si>
  <si>
    <t>14816-18-3</t>
  </si>
  <si>
    <t>127-52-6</t>
  </si>
  <si>
    <t>3766-81-2</t>
  </si>
  <si>
    <t>50-00-0</t>
  </si>
  <si>
    <t>27519-02-4</t>
  </si>
  <si>
    <t>3861-41-4</t>
  </si>
  <si>
    <t>129630-19-9</t>
  </si>
  <si>
    <t>71283-80-2</t>
  </si>
  <si>
    <t>145701-23-1</t>
  </si>
  <si>
    <t>1836-77-7</t>
  </si>
  <si>
    <t>116-06-3</t>
  </si>
  <si>
    <t>84-75-3</t>
  </si>
  <si>
    <t>83588-43-6</t>
  </si>
  <si>
    <t>141280-06-0</t>
  </si>
  <si>
    <t>140-56-7</t>
  </si>
  <si>
    <t>73334-07-3</t>
  </si>
  <si>
    <t>126833-17-8</t>
  </si>
  <si>
    <t>70630-17-0</t>
  </si>
  <si>
    <t>35400-43-2</t>
  </si>
  <si>
    <t>68-11-1</t>
  </si>
  <si>
    <t>1120-16-7</t>
  </si>
  <si>
    <t>113136-77-9</t>
  </si>
  <si>
    <t>50471-44-8</t>
  </si>
  <si>
    <t>65-85-0</t>
  </si>
  <si>
    <t>131-52-2</t>
  </si>
  <si>
    <t>81741-28-8</t>
  </si>
  <si>
    <t>83601-83-6</t>
  </si>
  <si>
    <t>60-57-1</t>
  </si>
  <si>
    <t>1929-77-7</t>
  </si>
  <si>
    <t>210631-68-8</t>
  </si>
  <si>
    <t>99607-70-2</t>
  </si>
  <si>
    <t>22781-23-3</t>
  </si>
  <si>
    <t>2303-17-5</t>
  </si>
  <si>
    <t>500008-45-7</t>
  </si>
  <si>
    <t>73851-70-4</t>
  </si>
  <si>
    <t>21221-29-4</t>
  </si>
  <si>
    <t>57-68-1</t>
  </si>
  <si>
    <t>126535-15-7</t>
  </si>
  <si>
    <t>124-25-4</t>
  </si>
  <si>
    <t>51338-27-3</t>
  </si>
  <si>
    <t>29450-45-1</t>
  </si>
  <si>
    <t>94-11-1</t>
  </si>
  <si>
    <t>34123-59-6</t>
  </si>
  <si>
    <t>42835-25-6</t>
  </si>
  <si>
    <t>51200-87-4</t>
  </si>
  <si>
    <t>544-40-1</t>
  </si>
  <si>
    <t>136849-15-5</t>
  </si>
  <si>
    <t>74-88-4</t>
  </si>
  <si>
    <t>886-50-0</t>
  </si>
  <si>
    <t>63333-35-7</t>
  </si>
  <si>
    <t>54-31-9</t>
  </si>
  <si>
    <t>2302-17-2</t>
  </si>
  <si>
    <t>191-24-2</t>
  </si>
  <si>
    <t>76-06-2</t>
  </si>
  <si>
    <t>100-83-4</t>
  </si>
  <si>
    <t>1163-19-5</t>
  </si>
  <si>
    <t>1610-18-0</t>
  </si>
  <si>
    <t>41814-78-2</t>
  </si>
  <si>
    <t>82-66-6</t>
  </si>
  <si>
    <t>42588-37-4</t>
  </si>
  <si>
    <t>61-82-5</t>
  </si>
  <si>
    <t>82558-50-7</t>
  </si>
  <si>
    <t>50723-80-3</t>
  </si>
  <si>
    <t>122-14-5</t>
  </si>
  <si>
    <t>490-79-9</t>
  </si>
  <si>
    <t>56070-16-7</t>
  </si>
  <si>
    <t>131341-86-1</t>
  </si>
  <si>
    <t>79-46-9</t>
  </si>
  <si>
    <t>1066-51-9</t>
  </si>
  <si>
    <t>193-39-5</t>
  </si>
  <si>
    <t>87820-88-0</t>
  </si>
  <si>
    <t>187166-40-1</t>
  </si>
  <si>
    <t>134-62-3</t>
  </si>
  <si>
    <t>153233-91-1</t>
  </si>
  <si>
    <t>62476-59-9</t>
  </si>
  <si>
    <t>5976-61-4</t>
  </si>
  <si>
    <t>608-73-1</t>
  </si>
  <si>
    <t>57-27-2</t>
  </si>
  <si>
    <t>93-35-6</t>
  </si>
  <si>
    <t>121451-02-3</t>
  </si>
  <si>
    <t>128-04-1</t>
  </si>
  <si>
    <t>21564-17-0</t>
  </si>
  <si>
    <t>2706-56-1</t>
  </si>
  <si>
    <t>149979-41-9</t>
  </si>
  <si>
    <t>75-31-0</t>
  </si>
  <si>
    <t>90-43-7</t>
  </si>
  <si>
    <t>98-88-4</t>
  </si>
  <si>
    <t>1634-78-2</t>
  </si>
  <si>
    <t>144550-36-7</t>
  </si>
  <si>
    <t>362-05-0</t>
  </si>
  <si>
    <t>99-87-6</t>
  </si>
  <si>
    <t>828-00-2</t>
  </si>
  <si>
    <t>79-21-0</t>
  </si>
  <si>
    <t>446-72-0</t>
  </si>
  <si>
    <t>446-52-6</t>
  </si>
  <si>
    <t>71-41-0</t>
  </si>
  <si>
    <t>22293-38-5</t>
  </si>
  <si>
    <t>106-40-1</t>
  </si>
  <si>
    <t>2536-31-4</t>
  </si>
  <si>
    <t>107-13-1</t>
  </si>
  <si>
    <t>51596-11-3</t>
  </si>
  <si>
    <t>135158-54-2</t>
  </si>
  <si>
    <t>86479-06-3</t>
  </si>
  <si>
    <t>1126-46-1</t>
  </si>
  <si>
    <t>243973-20-8</t>
  </si>
  <si>
    <t>5392-40-5</t>
  </si>
  <si>
    <t>88671-89-0</t>
  </si>
  <si>
    <t>427-51-0</t>
  </si>
  <si>
    <t>76703-62-3</t>
  </si>
  <si>
    <t>143-16-8</t>
  </si>
  <si>
    <t>163520-33-0</t>
  </si>
  <si>
    <t>81103-11-9</t>
  </si>
  <si>
    <t>608-93-5</t>
  </si>
  <si>
    <t>1918-00-9</t>
  </si>
  <si>
    <t>55335-06-3</t>
  </si>
  <si>
    <t>125225-28-7</t>
  </si>
  <si>
    <t>439680-76-9</t>
  </si>
  <si>
    <t>145701-21-9</t>
  </si>
  <si>
    <t>163269-30-5</t>
  </si>
  <si>
    <t>61869-08-7</t>
  </si>
  <si>
    <t>111479-05-1</t>
  </si>
  <si>
    <t>13826-35-2</t>
  </si>
  <si>
    <t>300-76-5</t>
  </si>
  <si>
    <t>149877-41-8</t>
  </si>
  <si>
    <t>59-50-7</t>
  </si>
  <si>
    <t>7786-34-7</t>
  </si>
  <si>
    <t>79-45-8</t>
  </si>
  <si>
    <t>541-73-1</t>
  </si>
  <si>
    <t>122-03-2</t>
  </si>
  <si>
    <t>106-42-3</t>
  </si>
  <si>
    <t>66215-27-8</t>
  </si>
  <si>
    <t>67-36-7</t>
  </si>
  <si>
    <t>165800-03-3</t>
  </si>
  <si>
    <t>56715-13-0</t>
  </si>
  <si>
    <t>2626-83-7</t>
  </si>
  <si>
    <t>1192-52-5</t>
  </si>
  <si>
    <t>67-63-0</t>
  </si>
  <si>
    <t>74115-24-5</t>
  </si>
  <si>
    <t>317815-83-1</t>
  </si>
  <si>
    <t>99-08-1</t>
  </si>
  <si>
    <t>67-66-3</t>
  </si>
  <si>
    <t>27983-69-3</t>
  </si>
  <si>
    <t>139-40-2</t>
  </si>
  <si>
    <t>104098-48-8</t>
  </si>
  <si>
    <t>1861-32-1</t>
  </si>
  <si>
    <t>7785-70-8</t>
  </si>
  <si>
    <t>2675-77-6</t>
  </si>
  <si>
    <t>122-39-4</t>
  </si>
  <si>
    <t>50-78-2</t>
  </si>
  <si>
    <t>91-53-2</t>
  </si>
  <si>
    <t>97780-06-8</t>
  </si>
  <si>
    <t>106-24-1</t>
  </si>
  <si>
    <t>69806-34-4</t>
  </si>
  <si>
    <t>208465-21-8</t>
  </si>
  <si>
    <t>58138-08-2</t>
  </si>
  <si>
    <t>3689-24-5</t>
  </si>
  <si>
    <t>13952-84-6</t>
  </si>
  <si>
    <t>5796-17-8</t>
  </si>
  <si>
    <t>56348-39-1</t>
  </si>
  <si>
    <t>1401-69-0</t>
  </si>
  <si>
    <t>50-50-0</t>
  </si>
  <si>
    <t>1689-84-5</t>
  </si>
  <si>
    <t>49562-28-9</t>
  </si>
  <si>
    <t>169590-42-5</t>
  </si>
  <si>
    <t>112-30-1</t>
  </si>
  <si>
    <t>81052-29-1</t>
  </si>
  <si>
    <t>591-35-5</t>
  </si>
  <si>
    <t>3204-27-1</t>
  </si>
  <si>
    <t>619-50-1</t>
  </si>
  <si>
    <t>874967-67-6</t>
  </si>
  <si>
    <t>135590-91-9</t>
  </si>
  <si>
    <t>76738-62-0</t>
  </si>
  <si>
    <t>12771-68-5</t>
  </si>
  <si>
    <t>62732-91-6</t>
  </si>
  <si>
    <t>108-80-5</t>
  </si>
  <si>
    <t>2008-41-5</t>
  </si>
  <si>
    <t>108-46-3</t>
  </si>
  <si>
    <t>133855-98-8</t>
  </si>
  <si>
    <t>207-08-9</t>
  </si>
  <si>
    <t>42200-33-9</t>
  </si>
  <si>
    <t>107-15-3</t>
  </si>
  <si>
    <t>18854-01-8</t>
  </si>
  <si>
    <t>68157-60-8</t>
  </si>
  <si>
    <t>67-42-5</t>
  </si>
  <si>
    <t>552-89-6</t>
  </si>
  <si>
    <t>29245-51-0</t>
  </si>
  <si>
    <t>6190-65-4</t>
  </si>
  <si>
    <t>122931-48-0</t>
  </si>
  <si>
    <t>361377-29-9</t>
  </si>
  <si>
    <t>127-08-2</t>
  </si>
  <si>
    <t>21087-64-9</t>
  </si>
  <si>
    <t>122453-73-0</t>
  </si>
  <si>
    <t>131-55-5</t>
  </si>
  <si>
    <t>1982-47-4</t>
  </si>
  <si>
    <t>16484-77-8</t>
  </si>
  <si>
    <t>123312-89-0</t>
  </si>
  <si>
    <t>28382-15-2</t>
  </si>
  <si>
    <t>4151-50-2</t>
  </si>
  <si>
    <t>1482-15-1</t>
  </si>
  <si>
    <t>55285-14-8</t>
  </si>
  <si>
    <t>137-40-6</t>
  </si>
  <si>
    <t>90982-32-4</t>
  </si>
  <si>
    <t>77-09-8</t>
  </si>
  <si>
    <t>19549-98-5</t>
  </si>
  <si>
    <t>186825-36-5</t>
  </si>
  <si>
    <t>239110-15-7</t>
  </si>
  <si>
    <t>2665-13-6</t>
  </si>
  <si>
    <t>54739-18-3</t>
  </si>
  <si>
    <t>6458-13-5</t>
  </si>
  <si>
    <t>92-51-3</t>
  </si>
  <si>
    <t>133-06-2</t>
  </si>
  <si>
    <t>1134-23-2</t>
  </si>
  <si>
    <t>25057-89-0</t>
  </si>
  <si>
    <t>439680-77-0</t>
  </si>
  <si>
    <t>1689-82-3</t>
  </si>
  <si>
    <t>106-48-9</t>
  </si>
  <si>
    <t>957-51-7</t>
  </si>
  <si>
    <t>858956-08-8</t>
  </si>
  <si>
    <t>97-53-0</t>
  </si>
  <si>
    <t>16118-49-3</t>
  </si>
  <si>
    <t>2058-94-8</t>
  </si>
  <si>
    <t>1455-21-6</t>
  </si>
  <si>
    <t>111-77-3</t>
  </si>
  <si>
    <t>28711-29-7</t>
  </si>
  <si>
    <t>2491-38-5</t>
  </si>
  <si>
    <t>69-65-8</t>
  </si>
  <si>
    <t>288-88-0</t>
  </si>
  <si>
    <t>470-90-6</t>
  </si>
  <si>
    <t>55179-31-2</t>
  </si>
  <si>
    <t>42399-41-7</t>
  </si>
  <si>
    <t>119-12-0</t>
  </si>
  <si>
    <t>14698-29-4</t>
  </si>
  <si>
    <t>22726-00-7</t>
  </si>
  <si>
    <t>145307-18-2</t>
  </si>
  <si>
    <t>20354-26-1</t>
  </si>
  <si>
    <t>52-01-7</t>
  </si>
  <si>
    <t>1596-84-5</t>
  </si>
  <si>
    <t>181274-15-7</t>
  </si>
  <si>
    <t>299-86-5</t>
  </si>
  <si>
    <t>53042-79-8</t>
  </si>
  <si>
    <t>141264-05-3</t>
  </si>
  <si>
    <t>3766-27-6</t>
  </si>
  <si>
    <t>1954-81-0</t>
  </si>
  <si>
    <t>3064-70-8</t>
  </si>
  <si>
    <t>115-90-2</t>
  </si>
  <si>
    <t>40596-69-8</t>
  </si>
  <si>
    <t>160-02-1</t>
  </si>
  <si>
    <t>4147-51-7</t>
  </si>
  <si>
    <t>3923-52-2</t>
  </si>
  <si>
    <t>100-51-6</t>
  </si>
  <si>
    <t>106700-29-2</t>
  </si>
  <si>
    <t>144-83-2</t>
  </si>
  <si>
    <t>91-20-3</t>
  </si>
  <si>
    <t>87648-90-6</t>
  </si>
  <si>
    <t>109-73-9</t>
  </si>
  <si>
    <t>1861-40-1</t>
  </si>
  <si>
    <t>13684-56-5</t>
  </si>
  <si>
    <t>439-14-5</t>
  </si>
  <si>
    <t>99-86-5</t>
  </si>
  <si>
    <t>955-83-9</t>
  </si>
  <si>
    <t>85509-19-9</t>
  </si>
  <si>
    <t>606-34-8</t>
  </si>
  <si>
    <t>60-00-4</t>
  </si>
  <si>
    <t>780-69-8</t>
  </si>
  <si>
    <t>6284-40-8</t>
  </si>
  <si>
    <t>590-29-4</t>
  </si>
  <si>
    <t>56-81-5</t>
  </si>
  <si>
    <t>1929-88-0</t>
  </si>
  <si>
    <t>5437-45-6</t>
  </si>
  <si>
    <t>58842-20-9</t>
  </si>
  <si>
    <t>75431-49-1</t>
  </si>
  <si>
    <t>141776-32-1</t>
  </si>
  <si>
    <t>13360-45-7</t>
  </si>
  <si>
    <t>569-64-2</t>
  </si>
  <si>
    <t>55814-41-0</t>
  </si>
  <si>
    <t>3691-35-8</t>
  </si>
  <si>
    <t>1197379-16-0</t>
  </si>
  <si>
    <t>143-18-0</t>
  </si>
  <si>
    <t>69-57-8</t>
  </si>
  <si>
    <t>100-10-7</t>
  </si>
  <si>
    <t>94-26-8</t>
  </si>
  <si>
    <t>77-06-5</t>
  </si>
  <si>
    <t>18172-67-3</t>
  </si>
  <si>
    <t>2227-17-0</t>
  </si>
  <si>
    <t>120-94-5</t>
  </si>
  <si>
    <t>51384-51-1</t>
  </si>
  <si>
    <t>26644-46-2</t>
  </si>
  <si>
    <t>634-66-2</t>
  </si>
  <si>
    <t>33956-49-9</t>
  </si>
  <si>
    <t>51276-47-2</t>
  </si>
  <si>
    <t>109-89-7</t>
  </si>
  <si>
    <t>107-02-8</t>
  </si>
  <si>
    <t>56634-95-8</t>
  </si>
  <si>
    <t>108-91-8</t>
  </si>
  <si>
    <t>77-48-5</t>
  </si>
  <si>
    <t>7747-35-5</t>
  </si>
  <si>
    <t>54-36-4</t>
  </si>
  <si>
    <t>1698-60-8</t>
  </si>
  <si>
    <t>137-41-7</t>
  </si>
  <si>
    <t>79241-46-6</t>
  </si>
  <si>
    <t>82697-71-0</t>
  </si>
  <si>
    <t>22204-53-1</t>
  </si>
  <si>
    <t>41859-67-0</t>
  </si>
  <si>
    <t>1453-82-3</t>
  </si>
  <si>
    <t>70161-44-3</t>
  </si>
  <si>
    <t>104653-34-1</t>
  </si>
  <si>
    <t>10124-65-9</t>
  </si>
  <si>
    <t>80-56-8</t>
  </si>
  <si>
    <t>51-28-5</t>
  </si>
  <si>
    <t>5283-66-9</t>
  </si>
  <si>
    <t>129558-76-5</t>
  </si>
  <si>
    <t>85264-33-1</t>
  </si>
  <si>
    <t>10187-52-7</t>
  </si>
  <si>
    <t>81-19-6</t>
  </si>
  <si>
    <t>71-23-8</t>
  </si>
  <si>
    <t>123-31-9</t>
  </si>
  <si>
    <t>10543-57-4</t>
  </si>
  <si>
    <t>50512-35-1</t>
  </si>
  <si>
    <t>19937-59-8</t>
  </si>
  <si>
    <t>10222-01-2</t>
  </si>
  <si>
    <t>133-32-4</t>
  </si>
  <si>
    <t>50-67-9</t>
  </si>
  <si>
    <t>1982-69-0</t>
  </si>
  <si>
    <t>807-20-5</t>
  </si>
  <si>
    <t>533-63-1</t>
  </si>
  <si>
    <t>118-52-5</t>
  </si>
  <si>
    <t>731-27-1</t>
  </si>
  <si>
    <t>17781-31-6</t>
  </si>
  <si>
    <t>1214-39-7</t>
  </si>
  <si>
    <t>91-64-5</t>
  </si>
  <si>
    <t>95617-09-7</t>
  </si>
  <si>
    <t>27164-46-1</t>
  </si>
  <si>
    <t>6440-58-0</t>
  </si>
  <si>
    <t>14150-71-1</t>
  </si>
  <si>
    <t>73250-68-7</t>
  </si>
  <si>
    <t>520-85-4</t>
  </si>
  <si>
    <t>77732-09-3</t>
  </si>
  <si>
    <t>3547-33-9</t>
  </si>
  <si>
    <t>105-55-5</t>
  </si>
  <si>
    <t>72-54-8</t>
  </si>
  <si>
    <t>402-45-9</t>
  </si>
  <si>
    <t>150-68-5</t>
  </si>
  <si>
    <t>99-03-6</t>
  </si>
  <si>
    <t>56425-91-3</t>
  </si>
  <si>
    <t>132-66-1</t>
  </si>
  <si>
    <t>141280-05-9</t>
  </si>
  <si>
    <t>56073-10-0</t>
  </si>
  <si>
    <t>2437-25-4</t>
  </si>
  <si>
    <t>78-11-5</t>
  </si>
  <si>
    <t>94-82-6</t>
  </si>
  <si>
    <t>95465-99-9</t>
  </si>
  <si>
    <t>75-64-9</t>
  </si>
  <si>
    <t>39145-47-6</t>
  </si>
  <si>
    <t>136-45-8</t>
  </si>
  <si>
    <t>68085-85-8</t>
  </si>
  <si>
    <t>68959-20-6</t>
  </si>
  <si>
    <t>510-15-6</t>
  </si>
  <si>
    <t>480-43-3</t>
  </si>
  <si>
    <t>2595-54-2</t>
  </si>
  <si>
    <t>95-50-1</t>
  </si>
  <si>
    <t>3926-62-3</t>
  </si>
  <si>
    <t>6485-40-1</t>
  </si>
  <si>
    <t>56-23-5</t>
  </si>
  <si>
    <t>84-65-1</t>
  </si>
  <si>
    <t>5259-88-1</t>
  </si>
  <si>
    <t>127-79-7</t>
  </si>
  <si>
    <t>7779-27-3</t>
  </si>
  <si>
    <t>849818-58-2</t>
  </si>
  <si>
    <t>143-50-0</t>
  </si>
  <si>
    <t>59-92-7</t>
  </si>
  <si>
    <t>57-09-0</t>
  </si>
  <si>
    <t>20679-58-7</t>
  </si>
  <si>
    <t>111-92-2</t>
  </si>
  <si>
    <t>66063-05-6</t>
  </si>
  <si>
    <t>91-23-6</t>
  </si>
  <si>
    <t>39515-40-7</t>
  </si>
  <si>
    <t>1646-88-4</t>
  </si>
  <si>
    <t>1490-04-6</t>
  </si>
  <si>
    <t>76824-35-6</t>
  </si>
  <si>
    <t>113-48-4</t>
  </si>
  <si>
    <t>865363-39-9</t>
  </si>
  <si>
    <t>102-69-2</t>
  </si>
  <si>
    <t>86-30-6</t>
  </si>
  <si>
    <t>43210-67-9</t>
  </si>
  <si>
    <t>21689-84-9</t>
  </si>
  <si>
    <t>102-08-9</t>
  </si>
  <si>
    <t>75-56-9</t>
  </si>
  <si>
    <t>2050-92-2</t>
  </si>
  <si>
    <t>131-57-7</t>
  </si>
  <si>
    <t>6062-26-6</t>
  </si>
  <si>
    <t>2702-72-9</t>
  </si>
  <si>
    <t>36335-67-8</t>
  </si>
  <si>
    <t>86-57-7</t>
  </si>
  <si>
    <t>94-80-4</t>
  </si>
  <si>
    <t>72-55-9</t>
  </si>
  <si>
    <t>75-05-8</t>
  </si>
  <si>
    <t>81335-37-7</t>
  </si>
  <si>
    <t>55290-64-7</t>
  </si>
  <si>
    <t>123-03-5</t>
  </si>
  <si>
    <t>75-65-0</t>
  </si>
  <si>
    <t>125590-73-0</t>
  </si>
  <si>
    <t>13980-00-2</t>
  </si>
  <si>
    <t>40596-80-3</t>
  </si>
  <si>
    <t>107-10-8</t>
  </si>
  <si>
    <t>53404-19-6</t>
  </si>
  <si>
    <t>2156-97-0</t>
  </si>
  <si>
    <t>21829-25-4</t>
  </si>
  <si>
    <t>87-11-6</t>
  </si>
  <si>
    <t>10311-84-9</t>
  </si>
  <si>
    <t>93-76-5</t>
  </si>
  <si>
    <t>25059-80-7</t>
  </si>
  <si>
    <t>2682-20-4</t>
  </si>
  <si>
    <t>120-51-4</t>
  </si>
  <si>
    <t>629-62-9</t>
  </si>
  <si>
    <t>2098-66-0</t>
  </si>
  <si>
    <t>4602-84-0</t>
  </si>
  <si>
    <t>2224-44-4</t>
  </si>
  <si>
    <t>1929-86-8</t>
  </si>
  <si>
    <t>93697-74-6</t>
  </si>
  <si>
    <t>17606-31-4</t>
  </si>
  <si>
    <t>78491-02-8</t>
  </si>
  <si>
    <t>71758-44-6</t>
  </si>
  <si>
    <t>1702-17-6</t>
  </si>
  <si>
    <t>288-13-1</t>
  </si>
  <si>
    <t>103055-07-8</t>
  </si>
  <si>
    <t>24934-91-6</t>
  </si>
  <si>
    <t>89-79-2</t>
  </si>
  <si>
    <t>116-29-0</t>
  </si>
  <si>
    <t>10458-14-7</t>
  </si>
  <si>
    <t>83066-88-0</t>
  </si>
  <si>
    <t>62571-86-2</t>
  </si>
  <si>
    <t>7212-44-4</t>
  </si>
  <si>
    <t>51218-49-6</t>
  </si>
  <si>
    <t>100-01-6</t>
  </si>
  <si>
    <t>2764-72-9</t>
  </si>
  <si>
    <t>95-06-7</t>
  </si>
  <si>
    <t>88283-41-4</t>
  </si>
  <si>
    <t>141280-04-8</t>
  </si>
  <si>
    <t>85-01-8</t>
  </si>
  <si>
    <t>75-91-2</t>
  </si>
  <si>
    <t>2492-26-4</t>
  </si>
  <si>
    <t>7696-12-0</t>
  </si>
  <si>
    <t>14088-71-2</t>
  </si>
  <si>
    <t>14433-76-2</t>
  </si>
  <si>
    <t>4849-32-5</t>
  </si>
  <si>
    <t>3085-42-5</t>
  </si>
  <si>
    <t>65343-67-1</t>
  </si>
  <si>
    <t>31502-57-5</t>
  </si>
  <si>
    <t>131-11-3</t>
  </si>
  <si>
    <t>23210-56-2</t>
  </si>
  <si>
    <t>104-42-7</t>
  </si>
  <si>
    <t>38727-55-8</t>
  </si>
  <si>
    <t>92-52-4</t>
  </si>
  <si>
    <t>145307-17-1</t>
  </si>
  <si>
    <t>107-49-3</t>
  </si>
  <si>
    <t>80-35-3</t>
  </si>
  <si>
    <t>52508-35-7</t>
  </si>
  <si>
    <t>136-25-4</t>
  </si>
  <si>
    <t>101463-69-8</t>
  </si>
  <si>
    <t>72-56-0</t>
  </si>
  <si>
    <t>14168-42-4</t>
  </si>
  <si>
    <t>139-87-7</t>
  </si>
  <si>
    <t>94-09-7</t>
  </si>
  <si>
    <t>93-15-2</t>
  </si>
  <si>
    <t>121-44-8</t>
  </si>
  <si>
    <t>95977-29-0</t>
  </si>
  <si>
    <t>107-19-7</t>
  </si>
  <si>
    <t>1135-24-6</t>
  </si>
  <si>
    <t>2439-00-1</t>
  </si>
  <si>
    <t>123-72-8</t>
  </si>
  <si>
    <t>112-70-9</t>
  </si>
  <si>
    <t>2687-96-9</t>
  </si>
  <si>
    <t>93-65-2</t>
  </si>
  <si>
    <t>76-22-2</t>
  </si>
  <si>
    <t>54992-23-3</t>
  </si>
  <si>
    <t>92-04-6</t>
  </si>
  <si>
    <t>108-18-9</t>
  </si>
  <si>
    <t>94051-08-8</t>
  </si>
  <si>
    <t>7785-26-4</t>
  </si>
  <si>
    <t>74-89-5</t>
  </si>
  <si>
    <t>42615-29-2</t>
  </si>
  <si>
    <t>201742-26-9</t>
  </si>
  <si>
    <t>584-84-9</t>
  </si>
  <si>
    <t>112-12-9</t>
  </si>
  <si>
    <t>85977-73-7</t>
  </si>
  <si>
    <t>57-14-7</t>
  </si>
  <si>
    <t>54003-27-9</t>
  </si>
  <si>
    <t>22037-97-4</t>
  </si>
  <si>
    <t>96-31-1</t>
  </si>
  <si>
    <t>562-74-3</t>
  </si>
  <si>
    <t>29091-05-2</t>
  </si>
  <si>
    <t>121-25-5</t>
  </si>
  <si>
    <t>70-30-4</t>
  </si>
  <si>
    <t>75-04-7</t>
  </si>
  <si>
    <t>5736-15-2</t>
  </si>
  <si>
    <t>75-52-5</t>
  </si>
  <si>
    <t>13411-16-0</t>
  </si>
  <si>
    <t>628-63-7</t>
  </si>
  <si>
    <t>110-73-6</t>
  </si>
  <si>
    <t>13710-19-5</t>
  </si>
  <si>
    <t>72-43-5</t>
  </si>
  <si>
    <t>2372-82-9</t>
  </si>
  <si>
    <t>88150-42-9</t>
  </si>
  <si>
    <t>28772-56-7</t>
  </si>
  <si>
    <t>110-96-3</t>
  </si>
  <si>
    <t>491-54-3</t>
  </si>
  <si>
    <t>1675-54-3</t>
  </si>
  <si>
    <t>68-12-2</t>
  </si>
  <si>
    <t>121-57-3</t>
  </si>
  <si>
    <t>126801-58-9</t>
  </si>
  <si>
    <t>58-14-0</t>
  </si>
  <si>
    <t>886-65-7</t>
  </si>
  <si>
    <t>102-82-9</t>
  </si>
  <si>
    <t>74-83-9</t>
  </si>
  <si>
    <t>17303-67-2</t>
  </si>
  <si>
    <t>125116-23-6</t>
  </si>
  <si>
    <t>2636-26-2</t>
  </si>
  <si>
    <t>872-50-4</t>
  </si>
  <si>
    <t>57-06-7</t>
  </si>
  <si>
    <t>79-92-5</t>
  </si>
  <si>
    <t>21259-20-1</t>
  </si>
  <si>
    <t>907204-31-3</t>
  </si>
  <si>
    <t>57-67-0</t>
  </si>
  <si>
    <t>7677-24-9</t>
  </si>
  <si>
    <t>3194-55-6</t>
  </si>
  <si>
    <t>97553-90-7</t>
  </si>
  <si>
    <t>85-22-3</t>
  </si>
  <si>
    <t>3478-94-2</t>
  </si>
  <si>
    <t>464-49-3</t>
  </si>
  <si>
    <t>51481-61-9</t>
  </si>
  <si>
    <t>603-34-9</t>
  </si>
  <si>
    <t>504-24-5</t>
  </si>
  <si>
    <t>108-73-6</t>
  </si>
  <si>
    <t>41591-87-1</t>
  </si>
  <si>
    <t>307-55-1</t>
  </si>
  <si>
    <t>62-50-0</t>
  </si>
  <si>
    <t>75-25-2</t>
  </si>
  <si>
    <t>83-26-1</t>
  </si>
  <si>
    <t>1007-28-9</t>
  </si>
  <si>
    <t>66-22-8</t>
  </si>
  <si>
    <t>14360-50-0</t>
  </si>
  <si>
    <t>105024-66-6</t>
  </si>
  <si>
    <t>141318-03-8</t>
  </si>
  <si>
    <t>100-37-8</t>
  </si>
  <si>
    <t>129-03-3</t>
  </si>
  <si>
    <t>657-24-9</t>
  </si>
  <si>
    <t>61-33-6</t>
  </si>
  <si>
    <t>29082-74-4</t>
  </si>
  <si>
    <t>111353-84-5</t>
  </si>
  <si>
    <t>2163-68-0</t>
  </si>
  <si>
    <t>106-44-5</t>
  </si>
  <si>
    <t>120-32-1</t>
  </si>
  <si>
    <t>64-19-7</t>
  </si>
  <si>
    <t>767-00-0</t>
  </si>
  <si>
    <t>79-31-2</t>
  </si>
  <si>
    <t>145307-19-3</t>
  </si>
  <si>
    <t>19932-84-4</t>
  </si>
  <si>
    <t>50-65-7</t>
  </si>
  <si>
    <t>3397-62-4</t>
  </si>
  <si>
    <t>626-23-3</t>
  </si>
  <si>
    <t>554-00-7</t>
  </si>
  <si>
    <t>877-43-0</t>
  </si>
  <si>
    <t>79-19-6</t>
  </si>
  <si>
    <t>506-96-7</t>
  </si>
  <si>
    <t>75-36-5</t>
  </si>
  <si>
    <t>28434-00-6</t>
  </si>
  <si>
    <t>485-31-4</t>
  </si>
  <si>
    <t>37764-25-3</t>
  </si>
  <si>
    <t>54-11-5</t>
  </si>
  <si>
    <t>69004-03-1</t>
  </si>
  <si>
    <t>119-80-2</t>
  </si>
  <si>
    <t>140-57-8</t>
  </si>
  <si>
    <t>71-36-3</t>
  </si>
  <si>
    <t>65695-97-8</t>
  </si>
  <si>
    <t>5051-22-9</t>
  </si>
  <si>
    <t>3808-87-5</t>
  </si>
  <si>
    <t>80471-63-2</t>
  </si>
  <si>
    <t>462-18-0</t>
  </si>
  <si>
    <t>100-44-7</t>
  </si>
  <si>
    <t>57-55-6</t>
  </si>
  <si>
    <t>56-89-3</t>
  </si>
  <si>
    <t>119-61-9</t>
  </si>
  <si>
    <t>71939-50-9</t>
  </si>
  <si>
    <t>62-56-6</t>
  </si>
  <si>
    <t>99-61-6</t>
  </si>
  <si>
    <t>127-69-5</t>
  </si>
  <si>
    <t>120-83-2</t>
  </si>
  <si>
    <t>484-47-9</t>
  </si>
  <si>
    <t>22259-30-9</t>
  </si>
  <si>
    <t>41096-46-2</t>
  </si>
  <si>
    <t>521-11-9</t>
  </si>
  <si>
    <t>99-96-7</t>
  </si>
  <si>
    <t>78-81-9</t>
  </si>
  <si>
    <t>6629-29-4</t>
  </si>
  <si>
    <t>55-18-5</t>
  </si>
  <si>
    <t>125-84-8</t>
  </si>
  <si>
    <t>532-94-5</t>
  </si>
  <si>
    <t>144-82-1</t>
  </si>
  <si>
    <t>106-22-9</t>
  </si>
  <si>
    <t>333-20-0</t>
  </si>
  <si>
    <t>59-40-5</t>
  </si>
  <si>
    <t>7700-17-6</t>
  </si>
  <si>
    <t>82560-54-1</t>
  </si>
  <si>
    <t>86-40-8</t>
  </si>
  <si>
    <t>35572-78-2</t>
  </si>
  <si>
    <t>127-91-3</t>
  </si>
  <si>
    <t>576-26-1</t>
  </si>
  <si>
    <t>3060-89-7</t>
  </si>
  <si>
    <t>19406-51-0</t>
  </si>
  <si>
    <t>1139-30-6</t>
  </si>
  <si>
    <t>15545-48-9</t>
  </si>
  <si>
    <t>142-84-7</t>
  </si>
  <si>
    <t>303-81-1</t>
  </si>
  <si>
    <t>31638-89-8</t>
  </si>
  <si>
    <t>109-21-7</t>
  </si>
  <si>
    <t>110-58-7</t>
  </si>
  <si>
    <t>75-85-4</t>
  </si>
  <si>
    <t>129-00-0</t>
  </si>
  <si>
    <t>13350-71-5</t>
  </si>
  <si>
    <t>112-02-7</t>
  </si>
  <si>
    <t>532-34-3</t>
  </si>
  <si>
    <t>52888-80-9</t>
  </si>
  <si>
    <t>13181-17-4</t>
  </si>
  <si>
    <t>14214-32-5</t>
  </si>
  <si>
    <t>34681-10-2</t>
  </si>
  <si>
    <t>107-07-3</t>
  </si>
  <si>
    <t>123-54-6</t>
  </si>
  <si>
    <t>1204-21-3</t>
  </si>
  <si>
    <t>3698-83-7</t>
  </si>
  <si>
    <t>75-99-0</t>
  </si>
  <si>
    <t>112-36-7</t>
  </si>
  <si>
    <t>93-08-3</t>
  </si>
  <si>
    <t>120-12-7</t>
  </si>
  <si>
    <t>117-80-6</t>
  </si>
  <si>
    <t>75-09-2</t>
  </si>
  <si>
    <t>2104-96-3</t>
  </si>
  <si>
    <t>97-00-7</t>
  </si>
  <si>
    <t>110-54-3</t>
  </si>
  <si>
    <t>111-70-6</t>
  </si>
  <si>
    <t>106-69-4</t>
  </si>
  <si>
    <t>100-97-0</t>
  </si>
  <si>
    <t>78-83-1</t>
  </si>
  <si>
    <t>105-37-3</t>
  </si>
  <si>
    <t>107-11-9</t>
  </si>
  <si>
    <t>95-48-7</t>
  </si>
  <si>
    <t>90-02-8</t>
  </si>
  <si>
    <t>650-51-1</t>
  </si>
  <si>
    <t>95-49-8</t>
  </si>
  <si>
    <t>1634-04-4</t>
  </si>
  <si>
    <t>75-15-0</t>
  </si>
  <si>
    <t>577-11-7</t>
  </si>
  <si>
    <t>2655-14-3</t>
  </si>
  <si>
    <t>66860-80-8</t>
  </si>
  <si>
    <t>57-74-9</t>
  </si>
  <si>
    <t>39807-15-3</t>
  </si>
  <si>
    <t>2539-17-5</t>
  </si>
  <si>
    <t>1740-19-8</t>
  </si>
  <si>
    <t>2270-40-8</t>
  </si>
  <si>
    <t>83-88-5</t>
  </si>
  <si>
    <t>654-66-0</t>
  </si>
  <si>
    <t>141-78-6</t>
  </si>
  <si>
    <t>110-86-1</t>
  </si>
  <si>
    <t>584-79-2</t>
  </si>
  <si>
    <t>15263-53-3</t>
  </si>
  <si>
    <t>108-88-3</t>
  </si>
  <si>
    <t>1746-81-2</t>
  </si>
  <si>
    <t>118-95-6</t>
  </si>
  <si>
    <t>32809-16-8</t>
  </si>
  <si>
    <t>3811-49-2</t>
  </si>
  <si>
    <t>17109-49-8</t>
  </si>
  <si>
    <t>148-24-3</t>
  </si>
  <si>
    <t>107-41-5</t>
  </si>
  <si>
    <t>34911-46-1</t>
  </si>
  <si>
    <t>27541-88-4</t>
  </si>
  <si>
    <t>309-00-2</t>
  </si>
  <si>
    <t>1129-41-5</t>
  </si>
  <si>
    <t>19398-13-1</t>
  </si>
  <si>
    <t>19480-43-4</t>
  </si>
  <si>
    <t>143-08-8</t>
  </si>
  <si>
    <t>77-99-6</t>
  </si>
  <si>
    <t>111-27-3</t>
  </si>
  <si>
    <t>112-42-5</t>
  </si>
  <si>
    <t>109-66-0</t>
  </si>
  <si>
    <t>142-82-5</t>
  </si>
  <si>
    <t>112-00-5</t>
  </si>
  <si>
    <t>311-45-5</t>
  </si>
  <si>
    <t>57369-32-1</t>
  </si>
  <si>
    <t>126-73-8</t>
  </si>
  <si>
    <t>319-84-6</t>
  </si>
  <si>
    <t>319-86-8</t>
  </si>
  <si>
    <t>87-61-6</t>
  </si>
  <si>
    <t>38260-54-7</t>
  </si>
  <si>
    <t>13593-03-8</t>
  </si>
  <si>
    <t>33878-50-1</t>
  </si>
  <si>
    <t>100-66-3</t>
  </si>
  <si>
    <t>59-87-0</t>
  </si>
  <si>
    <t>76-44-8</t>
  </si>
  <si>
    <t>120-82-1</t>
  </si>
  <si>
    <t>62-75-9</t>
  </si>
  <si>
    <t>108-05-4</t>
  </si>
  <si>
    <t>9004-81-3</t>
  </si>
  <si>
    <t>117-18-0</t>
  </si>
  <si>
    <t>58-90-2</t>
  </si>
  <si>
    <t>88-75-5</t>
  </si>
  <si>
    <t>1014-70-6</t>
  </si>
  <si>
    <t>79-00-5</t>
  </si>
  <si>
    <t>1836-75-5</t>
  </si>
  <si>
    <t>131-89-5</t>
  </si>
  <si>
    <t>3416-17-9</t>
  </si>
  <si>
    <t>78-34-2</t>
  </si>
  <si>
    <t>67129-08-2</t>
  </si>
  <si>
    <t>55792-61-5</t>
  </si>
  <si>
    <t>67-72-1</t>
  </si>
  <si>
    <t>100-25-4</t>
  </si>
  <si>
    <t>111-15-9</t>
  </si>
  <si>
    <t>118-55-8</t>
  </si>
  <si>
    <t>118-61-6</t>
  </si>
  <si>
    <t>95-47-6</t>
  </si>
  <si>
    <t>111-90-0</t>
  </si>
  <si>
    <t>115-20-8</t>
  </si>
  <si>
    <t>771-60-8</t>
  </si>
  <si>
    <t>434-64-0</t>
  </si>
  <si>
    <t>392-56-3</t>
  </si>
  <si>
    <t>355-68-0</t>
  </si>
  <si>
    <t>355-02-2</t>
  </si>
  <si>
    <t>577-19-5</t>
  </si>
  <si>
    <t>627-30-5</t>
  </si>
  <si>
    <t>1471-17-6</t>
  </si>
  <si>
    <t>21386-21-0</t>
  </si>
  <si>
    <t>19758-05-5</t>
  </si>
  <si>
    <t>19161-30-9</t>
  </si>
  <si>
    <t>17826-68-5</t>
  </si>
  <si>
    <t>17823-38-0</t>
  </si>
  <si>
    <t>308-24-7</t>
  </si>
  <si>
    <t>97-23-4</t>
  </si>
  <si>
    <t>626-43-7</t>
  </si>
  <si>
    <t>90-15-3</t>
  </si>
  <si>
    <t>475-20-7</t>
  </si>
  <si>
    <t>299-85-4</t>
  </si>
  <si>
    <t>299-84-3</t>
  </si>
  <si>
    <t>956-48-9</t>
  </si>
  <si>
    <t>67-45-8</t>
  </si>
  <si>
    <t>1162-65-8</t>
  </si>
  <si>
    <t>75-21-8</t>
  </si>
  <si>
    <t>2642-71-9</t>
  </si>
  <si>
    <t>87-68-3</t>
  </si>
  <si>
    <t>1835-65-0</t>
  </si>
  <si>
    <t>1835-49-0</t>
  </si>
  <si>
    <t>773-82-0</t>
  </si>
  <si>
    <t>771-62-0</t>
  </si>
  <si>
    <t>771-61-9</t>
  </si>
  <si>
    <t>121-46-0</t>
  </si>
  <si>
    <t>112-34-5</t>
  </si>
  <si>
    <t>112-27-6</t>
  </si>
  <si>
    <t>93-72-1</t>
  </si>
  <si>
    <t>2545-59-7</t>
  </si>
  <si>
    <t>105-67-9</t>
  </si>
  <si>
    <t>112-65-2</t>
  </si>
  <si>
    <t>2461-15-6</t>
  </si>
  <si>
    <t>3033-77-0</t>
  </si>
  <si>
    <t>3452-97-9</t>
  </si>
  <si>
    <t>108-67-8</t>
  </si>
  <si>
    <t>1445-75-6</t>
  </si>
  <si>
    <t>77-73-6</t>
  </si>
  <si>
    <t>60-34-4</t>
  </si>
  <si>
    <t>33442-83-0</t>
  </si>
  <si>
    <t>1191-50-0</t>
  </si>
  <si>
    <t>106-47-8</t>
  </si>
  <si>
    <t>26259-45-0</t>
  </si>
  <si>
    <t>24151-93-7</t>
  </si>
  <si>
    <t>22936-75-0</t>
  </si>
  <si>
    <t>10108-86-8</t>
  </si>
  <si>
    <t>13150-00-0</t>
  </si>
  <si>
    <t>535-83-1</t>
  </si>
  <si>
    <t>2200-70-6</t>
  </si>
  <si>
    <t>16583-07-6</t>
  </si>
  <si>
    <t>16583-02-1</t>
  </si>
  <si>
    <t>16582-99-3</t>
  </si>
  <si>
    <t>16582-98-2</t>
  </si>
  <si>
    <t>16582-87-9</t>
  </si>
  <si>
    <t>10585-07-6</t>
  </si>
  <si>
    <t>10386-84-2</t>
  </si>
  <si>
    <t>10311-26-9</t>
  </si>
  <si>
    <t>6257-03-0</t>
  </si>
  <si>
    <t>5580-84-7</t>
  </si>
  <si>
    <t>5580-83-6</t>
  </si>
  <si>
    <t>314-41-0</t>
  </si>
  <si>
    <t>3905-96-2</t>
  </si>
  <si>
    <t>17823-37-9</t>
  </si>
  <si>
    <t>5510-39-4</t>
  </si>
  <si>
    <t>28520-20-9</t>
  </si>
  <si>
    <t>28520-18-5</t>
  </si>
  <si>
    <t>28442-30-0</t>
  </si>
  <si>
    <t>28442-27-5</t>
  </si>
  <si>
    <t>28442-22-0</t>
  </si>
  <si>
    <t>28442-18-4</t>
  </si>
  <si>
    <t>16768-38-0</t>
  </si>
  <si>
    <t>28042-88-8</t>
  </si>
  <si>
    <t>17823-35-7</t>
  </si>
  <si>
    <t>28041-62-5</t>
  </si>
  <si>
    <t>28041-61-4</t>
  </si>
  <si>
    <t>26666-56-8</t>
  </si>
  <si>
    <t>6980-18-3</t>
  </si>
  <si>
    <t>97-77-8</t>
  </si>
  <si>
    <t>97-74-5</t>
  </si>
  <si>
    <t>634-83-3</t>
  </si>
  <si>
    <t>57157-80-9</t>
  </si>
  <si>
    <t>85-44-9</t>
  </si>
  <si>
    <t>636-30-6</t>
  </si>
  <si>
    <t>319-85-7</t>
  </si>
  <si>
    <t>5274-68-0</t>
  </si>
  <si>
    <t>108-20-3</t>
  </si>
  <si>
    <t>108-38-3</t>
  </si>
  <si>
    <t>98-73-7</t>
  </si>
  <si>
    <t>2386-53-0</t>
  </si>
  <si>
    <t>7378-99-6</t>
  </si>
  <si>
    <t>5137-55-3</t>
  </si>
  <si>
    <t>106-43-4</t>
  </si>
  <si>
    <t>108-42-9</t>
  </si>
  <si>
    <t>527-20-8</t>
  </si>
  <si>
    <t>78-93-3</t>
  </si>
  <si>
    <t>22431-62-5</t>
  </si>
  <si>
    <t>111-76-2</t>
  </si>
  <si>
    <t>112-18-5</t>
  </si>
  <si>
    <t>112-53-8</t>
  </si>
  <si>
    <t>105-75-9</t>
  </si>
  <si>
    <t>124-02-7</t>
  </si>
  <si>
    <t>100-42-5</t>
  </si>
  <si>
    <t>123-34-2</t>
  </si>
  <si>
    <t>107-05-1</t>
  </si>
  <si>
    <t>64-18-6</t>
  </si>
  <si>
    <t>1563-38-8</t>
  </si>
  <si>
    <t>2275-23-2</t>
  </si>
  <si>
    <t>108-39-4</t>
  </si>
  <si>
    <t>98-95-3</t>
  </si>
  <si>
    <t>540-72-7</t>
  </si>
  <si>
    <t>2274-99-9</t>
  </si>
  <si>
    <t>626-93-7</t>
  </si>
  <si>
    <t>106-89-8</t>
  </si>
  <si>
    <t>123-86-4</t>
  </si>
  <si>
    <t>100-47-0</t>
  </si>
  <si>
    <t>109-46-6</t>
  </si>
  <si>
    <t>2782-91-4</t>
  </si>
  <si>
    <t>298-07-7</t>
  </si>
  <si>
    <t>13457-18-6</t>
  </si>
  <si>
    <t>71561-11-0</t>
  </si>
  <si>
    <t>83657-22-1</t>
  </si>
  <si>
    <t>139-13-9</t>
  </si>
  <si>
    <t>100-41-4</t>
  </si>
  <si>
    <t>3347-22-6</t>
  </si>
  <si>
    <t>535-89-7</t>
  </si>
  <si>
    <t>18467-77-1</t>
  </si>
  <si>
    <t>18181-70-9</t>
  </si>
  <si>
    <t>71531-34-5</t>
  </si>
  <si>
    <t>108-10-1</t>
  </si>
  <si>
    <t>80-62-6</t>
  </si>
  <si>
    <t>78-79-5</t>
  </si>
  <si>
    <t>108-11-2</t>
  </si>
  <si>
    <t>86-73-7</t>
  </si>
  <si>
    <t>95-93-2</t>
  </si>
  <si>
    <t>91-57-6</t>
  </si>
  <si>
    <t>90-12-0</t>
  </si>
  <si>
    <t>95-63-6</t>
  </si>
  <si>
    <t>4316-42-1</t>
  </si>
  <si>
    <t>19902-04-6</t>
  </si>
  <si>
    <t>544-25-2</t>
  </si>
  <si>
    <t>504-63-2</t>
  </si>
  <si>
    <t>481-39-0</t>
  </si>
  <si>
    <t>149-31-5</t>
  </si>
  <si>
    <t>87-62-7</t>
  </si>
  <si>
    <t>121-69-7</t>
  </si>
  <si>
    <t>95-53-4</t>
  </si>
  <si>
    <t>13674-87-8</t>
  </si>
  <si>
    <t>306-52-5</t>
  </si>
  <si>
    <t>100-61-8</t>
  </si>
  <si>
    <t>17109-36-3</t>
  </si>
  <si>
    <t>106-95-6</t>
  </si>
  <si>
    <t>110-49-6</t>
  </si>
  <si>
    <t>106-92-3</t>
  </si>
  <si>
    <t>96-24-2</t>
  </si>
  <si>
    <t>75-98-9</t>
  </si>
  <si>
    <t>78-92-2</t>
  </si>
  <si>
    <t>78-96-6</t>
  </si>
  <si>
    <t>96-23-1</t>
  </si>
  <si>
    <t>109-59-1</t>
  </si>
  <si>
    <t>98-51-1</t>
  </si>
  <si>
    <t>102-71-6</t>
  </si>
  <si>
    <t>109-70-6</t>
  </si>
  <si>
    <t>71379-75-4</t>
  </si>
  <si>
    <t>504-20-1</t>
  </si>
  <si>
    <t>18530-56-8</t>
  </si>
  <si>
    <t>4904-61-4</t>
  </si>
  <si>
    <t>563-47-3</t>
  </si>
  <si>
    <t>142-28-9</t>
  </si>
  <si>
    <t>112-50-5</t>
  </si>
  <si>
    <t>95-57-8</t>
  </si>
  <si>
    <t>541-85-5</t>
  </si>
  <si>
    <t>110-97-4</t>
  </si>
  <si>
    <t>122-60-1</t>
  </si>
  <si>
    <t>110-82-7</t>
  </si>
  <si>
    <t>126-33-0</t>
  </si>
  <si>
    <t>108-68-9</t>
  </si>
  <si>
    <t>110-80-5</t>
  </si>
  <si>
    <t>123-42-2</t>
  </si>
  <si>
    <t>23504-07-6</t>
  </si>
  <si>
    <t>841-06-5</t>
  </si>
  <si>
    <t>33693-04-8</t>
  </si>
  <si>
    <t>119-38-0</t>
  </si>
  <si>
    <t>1967-16-4</t>
  </si>
  <si>
    <t>2079-00-7</t>
  </si>
  <si>
    <t>3761-60-2</t>
  </si>
  <si>
    <t>2275-14-1</t>
  </si>
  <si>
    <t>6988-21-2</t>
  </si>
  <si>
    <t>77-92-9</t>
  </si>
  <si>
    <t>93-89-0</t>
  </si>
  <si>
    <t>108-86-1</t>
  </si>
  <si>
    <t>609-19-8</t>
  </si>
  <si>
    <t>2668-24-8</t>
  </si>
  <si>
    <t>1126-79-0</t>
  </si>
  <si>
    <t>275-51-4</t>
  </si>
  <si>
    <t>78-59-1</t>
  </si>
  <si>
    <t>3209-22-1</t>
  </si>
  <si>
    <t>78-87-5</t>
  </si>
  <si>
    <t>75-07-0</t>
  </si>
  <si>
    <t>61949-76-6</t>
  </si>
  <si>
    <t>959-98-8</t>
  </si>
  <si>
    <t>33213-65-9</t>
  </si>
  <si>
    <t>584-02-1</t>
  </si>
  <si>
    <t>76-01-7</t>
  </si>
  <si>
    <t>38444-84-7</t>
  </si>
  <si>
    <t>587-98-4</t>
  </si>
  <si>
    <t>534-52-1</t>
  </si>
  <si>
    <t>385-00-2</t>
  </si>
  <si>
    <t>4376-20-9</t>
  </si>
  <si>
    <t>104-76-7</t>
  </si>
  <si>
    <t>89-61-2</t>
  </si>
  <si>
    <t>88-73-3</t>
  </si>
  <si>
    <t>634-67-3</t>
  </si>
  <si>
    <t>89-59-8</t>
  </si>
  <si>
    <t>28288-05-3</t>
  </si>
  <si>
    <t>108-87-2</t>
  </si>
  <si>
    <t>65732-07-2</t>
  </si>
  <si>
    <t>66827-38-1</t>
  </si>
  <si>
    <t>229-87-8</t>
  </si>
  <si>
    <t>2051-62-9</t>
  </si>
  <si>
    <t>935-95-5</t>
  </si>
  <si>
    <t>634-90-2</t>
  </si>
  <si>
    <t>77-71-4</t>
  </si>
  <si>
    <t>91-22-5</t>
  </si>
  <si>
    <t>135-19-3</t>
  </si>
  <si>
    <t>260-94-6</t>
  </si>
  <si>
    <t>140-38-5</t>
  </si>
  <si>
    <t>88-99-3</t>
  </si>
  <si>
    <t>21609-90-5</t>
  </si>
  <si>
    <t>85-02-9</t>
  </si>
  <si>
    <t>230-27-3</t>
  </si>
  <si>
    <t>225-11-6</t>
  </si>
  <si>
    <t>107-64-2</t>
  </si>
  <si>
    <t>3211-76-5</t>
  </si>
  <si>
    <t>115-86-6</t>
  </si>
  <si>
    <t>148-18-5</t>
  </si>
  <si>
    <t>2556-42-5</t>
  </si>
  <si>
    <t>632-22-4</t>
  </si>
  <si>
    <t>33813-20-6</t>
  </si>
  <si>
    <t>2008-58-4</t>
  </si>
  <si>
    <t>1634-02-2</t>
  </si>
  <si>
    <t>120-93-4</t>
  </si>
  <si>
    <t>461-72-3</t>
  </si>
  <si>
    <t>2686-99-9</t>
  </si>
  <si>
    <t>64047-88-7</t>
  </si>
  <si>
    <t>65195-55-3</t>
  </si>
  <si>
    <t>1241-94-7</t>
  </si>
  <si>
    <t>556-67-2</t>
  </si>
  <si>
    <t>18181-80-1</t>
  </si>
  <si>
    <t>919-86-8</t>
  </si>
  <si>
    <t>144-54-7</t>
  </si>
  <si>
    <t>95-51-2</t>
  </si>
  <si>
    <t>99-99-0</t>
  </si>
  <si>
    <t>83-41-0</t>
  </si>
  <si>
    <t>83-42-1</t>
  </si>
  <si>
    <t>88-72-2</t>
  </si>
  <si>
    <t>13738-63-1</t>
  </si>
  <si>
    <t>20115-34-8</t>
  </si>
  <si>
    <t>598-16-3</t>
  </si>
  <si>
    <t>108-85-0</t>
  </si>
  <si>
    <t>110-83-8</t>
  </si>
  <si>
    <t>3281-96-7</t>
  </si>
  <si>
    <t>90717-03-6</t>
  </si>
  <si>
    <t>10552-74-6</t>
  </si>
  <si>
    <t>101205-02-1</t>
  </si>
  <si>
    <t>1593-77-7</t>
  </si>
  <si>
    <t>578-54-1</t>
  </si>
  <si>
    <t>99-51-4</t>
  </si>
  <si>
    <t>100-00-5</t>
  </si>
  <si>
    <t>95-82-9</t>
  </si>
  <si>
    <t>103-69-5</t>
  </si>
  <si>
    <t>121-73-3</t>
  </si>
  <si>
    <t>618-62-2</t>
  </si>
  <si>
    <t>611-06-3</t>
  </si>
  <si>
    <t>589-16-2</t>
  </si>
  <si>
    <t>148-01-6</t>
  </si>
  <si>
    <t>25875-51-8</t>
  </si>
  <si>
    <t>1420-07-1</t>
  </si>
  <si>
    <t>302-17-0</t>
  </si>
  <si>
    <t>55634-91-8</t>
  </si>
  <si>
    <t>83164-33-4</t>
  </si>
  <si>
    <t>51249-05-9</t>
  </si>
  <si>
    <t>61213-25-0</t>
  </si>
  <si>
    <t>87-65-0</t>
  </si>
  <si>
    <t>680-31-9</t>
  </si>
  <si>
    <t>89784-60-1</t>
  </si>
  <si>
    <t>2674-91-1</t>
  </si>
  <si>
    <t>2797-51-5</t>
  </si>
  <si>
    <t>2307-68-8</t>
  </si>
  <si>
    <t>23564-06-9</t>
  </si>
  <si>
    <t>27355-22-2</t>
  </si>
  <si>
    <t>27949-52-6</t>
  </si>
  <si>
    <t>6164-98-3</t>
  </si>
  <si>
    <t>2303-25-5</t>
  </si>
  <si>
    <t>6392-46-7</t>
  </si>
  <si>
    <t>6119-92-2</t>
  </si>
  <si>
    <t>5349-28-0</t>
  </si>
  <si>
    <t>97-17-6</t>
  </si>
  <si>
    <t>15457-05-3</t>
  </si>
  <si>
    <t>5903-13-9</t>
  </si>
  <si>
    <t>1630-17-7</t>
  </si>
  <si>
    <t>297-78-9</t>
  </si>
  <si>
    <t>29104-30-1</t>
  </si>
  <si>
    <t>1086-02-8</t>
  </si>
  <si>
    <t>3942-54-9</t>
  </si>
  <si>
    <t>3309-87-3</t>
  </si>
  <si>
    <t>59720-42-2</t>
  </si>
  <si>
    <t>1820-81-1</t>
  </si>
  <si>
    <t>36557-27-4</t>
  </si>
  <si>
    <t>15067-52-4</t>
  </si>
  <si>
    <t>142-96-1</t>
  </si>
  <si>
    <t>107-06-2</t>
  </si>
  <si>
    <t>602-01-7</t>
  </si>
  <si>
    <t>141-33-3</t>
  </si>
  <si>
    <t>88-74-4</t>
  </si>
  <si>
    <t>31431-39-7</t>
  </si>
  <si>
    <t>95-74-9</t>
  </si>
  <si>
    <t>7149-79-3</t>
  </si>
  <si>
    <t>1982-42-9</t>
  </si>
  <si>
    <t>2782-70-9</t>
  </si>
  <si>
    <t>72178-02-0</t>
  </si>
  <si>
    <t>7003-89-6</t>
  </si>
  <si>
    <t>74070-46-5</t>
  </si>
  <si>
    <t>2464-37-1</t>
  </si>
  <si>
    <t>50563-36-5</t>
  </si>
  <si>
    <t>57646-30-7</t>
  </si>
  <si>
    <t>2540-82-1</t>
  </si>
  <si>
    <t>591-21-9</t>
  </si>
  <si>
    <t>1678-91-7</t>
  </si>
  <si>
    <t>115-31-1</t>
  </si>
  <si>
    <t>583-57-3</t>
  </si>
  <si>
    <t>589-90-2</t>
  </si>
  <si>
    <t>590-66-9</t>
  </si>
  <si>
    <t>89-72-5</t>
  </si>
  <si>
    <t>2446-69-7</t>
  </si>
  <si>
    <t>99-71-8</t>
  </si>
  <si>
    <t>80-46-6</t>
  </si>
  <si>
    <t>104-43-8</t>
  </si>
  <si>
    <t>88-18-6</t>
  </si>
  <si>
    <t>22248-79-9</t>
  </si>
  <si>
    <t>132-64-9</t>
  </si>
  <si>
    <t>101-84-8</t>
  </si>
  <si>
    <t>2234-13-1</t>
  </si>
  <si>
    <t>110-88-3</t>
  </si>
  <si>
    <t>127-20-8</t>
  </si>
  <si>
    <t>87546-18-7</t>
  </si>
  <si>
    <t>21923-23-9</t>
  </si>
  <si>
    <t>22555-16-4</t>
  </si>
  <si>
    <t>1757-18-2</t>
  </si>
  <si>
    <t>327-98-0</t>
  </si>
  <si>
    <t>629-97-0</t>
  </si>
  <si>
    <t>94-62-2</t>
  </si>
  <si>
    <t>13366-73-9</t>
  </si>
  <si>
    <t>3212-28-0</t>
  </si>
  <si>
    <t>99-55-8</t>
  </si>
  <si>
    <t>646-06-0</t>
  </si>
  <si>
    <t>85-69-8</t>
  </si>
  <si>
    <t>67-43-6</t>
  </si>
  <si>
    <t>49866-87-7</t>
  </si>
  <si>
    <t>95-94-3</t>
  </si>
  <si>
    <t>108-70-3</t>
  </si>
  <si>
    <t>465-73-6</t>
  </si>
  <si>
    <t>34622-58-7</t>
  </si>
  <si>
    <t>35575-96-3</t>
  </si>
  <si>
    <t>56840-61-0</t>
  </si>
  <si>
    <t>66246-88-6</t>
  </si>
  <si>
    <t>2813-95-8</t>
  </si>
  <si>
    <t>69581-33-5</t>
  </si>
  <si>
    <t>3648-20-2</t>
  </si>
  <si>
    <t>78-99-9</t>
  </si>
  <si>
    <t>120-92-3</t>
  </si>
  <si>
    <t>122-79-2</t>
  </si>
  <si>
    <t>121-29-9</t>
  </si>
  <si>
    <t>505-29-3</t>
  </si>
  <si>
    <t>7012-37-5</t>
  </si>
  <si>
    <t>106-93-4</t>
  </si>
  <si>
    <t>90-13-1</t>
  </si>
  <si>
    <t>75-35-4</t>
  </si>
  <si>
    <t>35512-33-5</t>
  </si>
  <si>
    <t>124-18-5</t>
  </si>
  <si>
    <t>127-18-4</t>
  </si>
  <si>
    <t>2051-60-7</t>
  </si>
  <si>
    <t>62441-54-7</t>
  </si>
  <si>
    <t>2437-79-8</t>
  </si>
  <si>
    <t>2051-61-8</t>
  </si>
  <si>
    <t>1570-65-6</t>
  </si>
  <si>
    <t>37248-47-8</t>
  </si>
  <si>
    <t>23560-59-0</t>
  </si>
  <si>
    <t>83121-18-0</t>
  </si>
  <si>
    <t>119-06-2</t>
  </si>
  <si>
    <t>83657-17-4</t>
  </si>
  <si>
    <t>34681-23-7</t>
  </si>
  <si>
    <t>74738-17-3</t>
  </si>
  <si>
    <t>60207-31-0</t>
  </si>
  <si>
    <t>87130-20-9</t>
  </si>
  <si>
    <t>973-21-7</t>
  </si>
  <si>
    <t>1646-87-3</t>
  </si>
  <si>
    <t>6393-42-6</t>
  </si>
  <si>
    <t>10202-92-3</t>
  </si>
  <si>
    <t>18292-97-2</t>
  </si>
  <si>
    <t>4920-77-8</t>
  </si>
  <si>
    <t>70343-06-5</t>
  </si>
  <si>
    <t>700-38-9</t>
  </si>
  <si>
    <t>111-44-4</t>
  </si>
  <si>
    <t>126-22-7</t>
  </si>
  <si>
    <t>74-97-5</t>
  </si>
  <si>
    <t>124-48-1</t>
  </si>
  <si>
    <t>1120-01-0</t>
  </si>
  <si>
    <t>100-29-8</t>
  </si>
  <si>
    <t>20711-10-8</t>
  </si>
  <si>
    <t>1031-07-8</t>
  </si>
  <si>
    <t>4824-78-6</t>
  </si>
  <si>
    <t>34643-47-5</t>
  </si>
  <si>
    <t>50-21-5</t>
  </si>
  <si>
    <t>2460-49-3</t>
  </si>
  <si>
    <t>33963-45-0</t>
  </si>
  <si>
    <t>933-78-8</t>
  </si>
  <si>
    <t>121-86-8</t>
  </si>
  <si>
    <t>634-93-5</t>
  </si>
  <si>
    <t>53939-28-9</t>
  </si>
  <si>
    <t>525-79-1</t>
  </si>
  <si>
    <t>41394-05-2</t>
  </si>
  <si>
    <t>608-31-1</t>
  </si>
  <si>
    <t>38380-07-3</t>
  </si>
  <si>
    <t>5367-28-2</t>
  </si>
  <si>
    <t>110-16-7</t>
  </si>
  <si>
    <t>618-87-1</t>
  </si>
  <si>
    <t>103-85-5</t>
  </si>
  <si>
    <t>111-40-0</t>
  </si>
  <si>
    <t>3055-97-8</t>
  </si>
  <si>
    <t>35065-27-1</t>
  </si>
  <si>
    <t>143-07-7</t>
  </si>
  <si>
    <t>1689-83-4</t>
  </si>
  <si>
    <t>63284-71-9</t>
  </si>
  <si>
    <t>542-59-6</t>
  </si>
  <si>
    <t>123-91-1</t>
  </si>
  <si>
    <t>554-12-1</t>
  </si>
  <si>
    <t>151-56-4</t>
  </si>
  <si>
    <t>10061-01-5</t>
  </si>
  <si>
    <t>126-07-8</t>
  </si>
  <si>
    <t>105-60-2</t>
  </si>
  <si>
    <t>99-54-7</t>
  </si>
  <si>
    <t>111-69-3</t>
  </si>
  <si>
    <t>933-75-5</t>
  </si>
  <si>
    <t>79-11-8</t>
  </si>
  <si>
    <t>500-99-2</t>
  </si>
  <si>
    <t>156-54-7</t>
  </si>
  <si>
    <t>503-87-7</t>
  </si>
  <si>
    <t>119-65-3</t>
  </si>
  <si>
    <t>141-90-2</t>
  </si>
  <si>
    <t>120-72-9</t>
  </si>
  <si>
    <t>576-24-9</t>
  </si>
  <si>
    <t>108-43-0</t>
  </si>
  <si>
    <t>95-15-8</t>
  </si>
  <si>
    <t>92-83-1</t>
  </si>
  <si>
    <t>625-53-6</t>
  </si>
  <si>
    <t>132-65-0</t>
  </si>
  <si>
    <t>592-82-5</t>
  </si>
  <si>
    <t>578-46-1</t>
  </si>
  <si>
    <t>603-83-8</t>
  </si>
  <si>
    <t>610-39-9</t>
  </si>
  <si>
    <t>5267-27-6</t>
  </si>
  <si>
    <t>616-73-9</t>
  </si>
  <si>
    <t>104-51-8</t>
  </si>
  <si>
    <t>98-82-8</t>
  </si>
  <si>
    <t>18259-05-7</t>
  </si>
  <si>
    <t>95-56-7</t>
  </si>
  <si>
    <t>97-80-3</t>
  </si>
  <si>
    <t>583-60-8</t>
  </si>
  <si>
    <t>109-60-4</t>
  </si>
  <si>
    <t>109-57-9</t>
  </si>
  <si>
    <t>144-49-0</t>
  </si>
  <si>
    <t>119-33-5</t>
  </si>
  <si>
    <t>119-93-7</t>
  </si>
  <si>
    <t>103-23-1</t>
  </si>
  <si>
    <t>534-13-4</t>
  </si>
  <si>
    <t>532-55-8</t>
  </si>
  <si>
    <t>57055-38-6</t>
  </si>
  <si>
    <t>57055-39-7</t>
  </si>
  <si>
    <t>205-43-6</t>
  </si>
  <si>
    <t>110-02-1</t>
  </si>
  <si>
    <t>113-98-4</t>
  </si>
  <si>
    <t>95-77-2</t>
  </si>
  <si>
    <t>111-91-1</t>
  </si>
  <si>
    <t>2937-53-3</t>
  </si>
  <si>
    <t>106-68-3</t>
  </si>
  <si>
    <t>100-17-4</t>
  </si>
  <si>
    <t>6972-05-0</t>
  </si>
  <si>
    <t>4104-75-0</t>
  </si>
  <si>
    <t>2489-77-2</t>
  </si>
  <si>
    <t>1516-32-1</t>
  </si>
  <si>
    <t>631-67-4</t>
  </si>
  <si>
    <t>4044-65-9</t>
  </si>
  <si>
    <t>598-52-7</t>
  </si>
  <si>
    <t>75-08-1</t>
  </si>
  <si>
    <t>107-03-9</t>
  </si>
  <si>
    <t>554-84-7</t>
  </si>
  <si>
    <t>615-36-1</t>
  </si>
  <si>
    <t>5138-93-2</t>
  </si>
  <si>
    <t>38638-05-0</t>
  </si>
  <si>
    <t>103-72-0</t>
  </si>
  <si>
    <t>542-85-8</t>
  </si>
  <si>
    <t>622-78-6</t>
  </si>
  <si>
    <t>101-55-3</t>
  </si>
  <si>
    <t>630-20-6</t>
  </si>
  <si>
    <t>1570-64-5</t>
  </si>
  <si>
    <t>156-60-5</t>
  </si>
  <si>
    <t>119-32-4</t>
  </si>
  <si>
    <t>2581-34-2</t>
  </si>
  <si>
    <t>67-47-0</t>
  </si>
  <si>
    <t>18268-80-9</t>
  </si>
  <si>
    <t>1198-55-6</t>
  </si>
  <si>
    <t>494-99-5</t>
  </si>
  <si>
    <t>452-86-8</t>
  </si>
  <si>
    <t>112-24-3</t>
  </si>
  <si>
    <t>89-63-4</t>
  </si>
  <si>
    <t>92-87-5</t>
  </si>
  <si>
    <t>95-68-1</t>
  </si>
  <si>
    <t>99-92-3</t>
  </si>
  <si>
    <t>13548-68-0</t>
  </si>
  <si>
    <t>10310-21-1</t>
  </si>
  <si>
    <t>112-29-8</t>
  </si>
  <si>
    <t>485-49-4</t>
  </si>
  <si>
    <t>121-87-9</t>
  </si>
  <si>
    <t>661-20-1</t>
  </si>
  <si>
    <t>56207-39-7</t>
  </si>
  <si>
    <t>616-72-8</t>
  </si>
  <si>
    <t>618-85-9</t>
  </si>
  <si>
    <t>619-15-8</t>
  </si>
  <si>
    <t>619-24-9</t>
  </si>
  <si>
    <t>619-72-7</t>
  </si>
  <si>
    <t>104-75-6</t>
  </si>
  <si>
    <t>105-54-4</t>
  </si>
  <si>
    <t>33963-32-5</t>
  </si>
  <si>
    <t>25306-75-6</t>
  </si>
  <si>
    <t>95-64-7</t>
  </si>
  <si>
    <t>141-82-2</t>
  </si>
  <si>
    <t>107-92-6</t>
  </si>
  <si>
    <t>108-21-4</t>
  </si>
  <si>
    <t>108-94-1</t>
  </si>
  <si>
    <t>109-99-9</t>
  </si>
  <si>
    <t>110-12-3</t>
  </si>
  <si>
    <t>110-19-0</t>
  </si>
  <si>
    <t>590-01-2</t>
  </si>
  <si>
    <t>622-45-7</t>
  </si>
  <si>
    <t>623-37-0</t>
  </si>
  <si>
    <t>77-47-4</t>
  </si>
  <si>
    <t>79-08-3</t>
  </si>
  <si>
    <t>107-20-0</t>
  </si>
  <si>
    <t>1138-52-9</t>
  </si>
  <si>
    <t>527-60-6</t>
  </si>
  <si>
    <t>103112-35-2</t>
  </si>
  <si>
    <t>127-09-3</t>
  </si>
  <si>
    <t>131-17-9</t>
  </si>
  <si>
    <t>141-97-9</t>
  </si>
  <si>
    <t>534-22-5</t>
  </si>
  <si>
    <t>540-88-5</t>
  </si>
  <si>
    <t>15950-66-0</t>
  </si>
  <si>
    <t>4901-51-3</t>
  </si>
  <si>
    <t>2317-24-0</t>
  </si>
  <si>
    <t>78-62-6</t>
  </si>
  <si>
    <t>5324-84-5</t>
  </si>
  <si>
    <t>6106-41-8</t>
  </si>
  <si>
    <t>96-13-9</t>
  </si>
  <si>
    <t>97-02-9</t>
  </si>
  <si>
    <t>97-50-7</t>
  </si>
  <si>
    <t>98-16-8</t>
  </si>
  <si>
    <t>98-17-9</t>
  </si>
  <si>
    <t>27304-13-8</t>
  </si>
  <si>
    <t>100-21-0</t>
  </si>
  <si>
    <t>1825-21-4</t>
  </si>
  <si>
    <t>108-44-1</t>
  </si>
  <si>
    <t>14409-72-4</t>
  </si>
  <si>
    <t>56961-20-7</t>
  </si>
  <si>
    <t>93-51-6</t>
  </si>
  <si>
    <t>98-06-6</t>
  </si>
  <si>
    <t>96-41-3</t>
  </si>
  <si>
    <t>95-92-1</t>
  </si>
  <si>
    <t>75-87-6</t>
  </si>
  <si>
    <t>80-15-9</t>
  </si>
  <si>
    <t>98-00-0</t>
  </si>
  <si>
    <t>10051-44-2</t>
  </si>
  <si>
    <t>14047-60-0</t>
  </si>
  <si>
    <t>629-25-4</t>
  </si>
  <si>
    <t>1002-62-6</t>
  </si>
  <si>
    <t>75-18-3</t>
  </si>
  <si>
    <t>110-81-6</t>
  </si>
  <si>
    <t>110-77-0</t>
  </si>
  <si>
    <t>57057-83-7</t>
  </si>
  <si>
    <t>598-02-7</t>
  </si>
  <si>
    <t>298-06-6</t>
  </si>
  <si>
    <t>33963-23-4</t>
  </si>
  <si>
    <t>2897-21-4</t>
  </si>
  <si>
    <t>104-94-9</t>
  </si>
  <si>
    <t>90-04-0</t>
  </si>
  <si>
    <t>3428-24-8</t>
  </si>
  <si>
    <t>33963-40-5</t>
  </si>
  <si>
    <t>536-90-3</t>
  </si>
  <si>
    <t>33963-24-5</t>
  </si>
  <si>
    <t>253-52-1</t>
  </si>
  <si>
    <t>4658-28-0</t>
  </si>
  <si>
    <t>103-65-1</t>
  </si>
  <si>
    <t>506-77-4</t>
  </si>
  <si>
    <t>89-60-1</t>
  </si>
  <si>
    <t>110-15-6</t>
  </si>
  <si>
    <t>108-40-7</t>
  </si>
  <si>
    <t>89-82-7</t>
  </si>
  <si>
    <t>93-04-9</t>
  </si>
  <si>
    <t>109-69-3</t>
  </si>
  <si>
    <t>123-07-9</t>
  </si>
  <si>
    <t>4726-14-1</t>
  </si>
  <si>
    <t>123-30-8</t>
  </si>
  <si>
    <t>140-93-2</t>
  </si>
  <si>
    <t>103-11-7</t>
  </si>
  <si>
    <t>35693-99-3</t>
  </si>
  <si>
    <t>35694-08-7</t>
  </si>
  <si>
    <t>37680-65-2</t>
  </si>
  <si>
    <t>52663-71-5</t>
  </si>
  <si>
    <t>693-21-0</t>
  </si>
  <si>
    <t>59-06-3</t>
  </si>
  <si>
    <t>2720-73-2</t>
  </si>
  <si>
    <t>95-84-1</t>
  </si>
  <si>
    <t>103-33-3</t>
  </si>
  <si>
    <t>591-27-5</t>
  </si>
  <si>
    <t>701-82-6</t>
  </si>
  <si>
    <t>14062-34-1</t>
  </si>
  <si>
    <t>87-59-2</t>
  </si>
  <si>
    <t>129-06-6</t>
  </si>
  <si>
    <t>56-93-9</t>
  </si>
  <si>
    <t>66728-50-5</t>
  </si>
  <si>
    <t>39765-80-5</t>
  </si>
  <si>
    <t>37677-17-1</t>
  </si>
  <si>
    <t>140-90-9</t>
  </si>
  <si>
    <t>302-04-5</t>
  </si>
  <si>
    <t>105-39-5</t>
  </si>
  <si>
    <t>103-82-2</t>
  </si>
  <si>
    <t>628-92-2</t>
  </si>
  <si>
    <t>79-10-7</t>
  </si>
  <si>
    <t>108-41-8</t>
  </si>
  <si>
    <t>98-07-7</t>
  </si>
  <si>
    <t>123-92-2</t>
  </si>
  <si>
    <t>115-77-5</t>
  </si>
  <si>
    <t>108-24-7</t>
  </si>
  <si>
    <t>291-64-5</t>
  </si>
  <si>
    <t>60-29-7</t>
  </si>
  <si>
    <t>60-35-5</t>
  </si>
  <si>
    <t>110-17-8</t>
  </si>
  <si>
    <t>144-62-7</t>
  </si>
  <si>
    <t>825-90-1</t>
  </si>
  <si>
    <t>321-14-2</t>
  </si>
  <si>
    <t>74-11-3</t>
  </si>
  <si>
    <t>112-52-7</t>
  </si>
  <si>
    <t>119-64-2</t>
  </si>
  <si>
    <t>473-55-2</t>
  </si>
  <si>
    <t>513-48-4</t>
  </si>
  <si>
    <t>541-28-6</t>
  </si>
  <si>
    <t>56-53-1</t>
  </si>
  <si>
    <t>85-34-7</t>
  </si>
  <si>
    <t>15862-07-4</t>
  </si>
  <si>
    <t>83-66-9</t>
  </si>
  <si>
    <t>1016-05-3</t>
  </si>
  <si>
    <t>100-63-0</t>
  </si>
  <si>
    <t>7398-69-8</t>
  </si>
  <si>
    <t>100-68-5</t>
  </si>
  <si>
    <t>96-09-3</t>
  </si>
  <si>
    <t>91-94-1</t>
  </si>
  <si>
    <t>86-74-8</t>
  </si>
  <si>
    <t>96-18-4</t>
  </si>
  <si>
    <t>13532-18-8</t>
  </si>
  <si>
    <t>29587-92-6</t>
  </si>
  <si>
    <t>34825-93-9</t>
  </si>
  <si>
    <t>50-44-2</t>
  </si>
  <si>
    <t>29973-13-5</t>
  </si>
  <si>
    <t>205-99-2</t>
  </si>
  <si>
    <t>118-91-2</t>
  </si>
  <si>
    <t>95-88-5</t>
  </si>
  <si>
    <t>53-70-3</t>
  </si>
  <si>
    <t>77-75-8</t>
  </si>
  <si>
    <t>2880-89-9</t>
  </si>
  <si>
    <t>1878-66-6</t>
  </si>
  <si>
    <t>581-42-0</t>
  </si>
  <si>
    <t>535-80-8</t>
  </si>
  <si>
    <t>492-86-4</t>
  </si>
  <si>
    <t>4921-49-7</t>
  </si>
  <si>
    <t>128-37-0</t>
  </si>
  <si>
    <t>294-62-2</t>
  </si>
  <si>
    <t>931-53-3</t>
  </si>
  <si>
    <t>56-55-3</t>
  </si>
  <si>
    <t>544-77-4</t>
  </si>
  <si>
    <t>493-09-4</t>
  </si>
  <si>
    <t>5407-87-4</t>
  </si>
  <si>
    <t>575-41-7</t>
  </si>
  <si>
    <t>103-74-2</t>
  </si>
  <si>
    <t>4005-51-0</t>
  </si>
  <si>
    <t>616-45-5</t>
  </si>
  <si>
    <t>1008-80-6</t>
  </si>
  <si>
    <t>693-58-3</t>
  </si>
  <si>
    <t>2040-96-2</t>
  </si>
  <si>
    <t>626-62-0</t>
  </si>
  <si>
    <t>542-18-7</t>
  </si>
  <si>
    <t>55723-99-4</t>
  </si>
  <si>
    <t>91-17-8</t>
  </si>
  <si>
    <t>6221-88-1</t>
  </si>
  <si>
    <t>32273-77-1</t>
  </si>
  <si>
    <t>29812-79-1</t>
  </si>
  <si>
    <t>18402-10-3</t>
  </si>
  <si>
    <t>6876-23-9</t>
  </si>
  <si>
    <t>6651-36-1</t>
  </si>
  <si>
    <t>19078-35-4</t>
  </si>
  <si>
    <t>3296-50-2</t>
  </si>
  <si>
    <t>558-17-8</t>
  </si>
  <si>
    <t>613-12-7</t>
  </si>
  <si>
    <t>2395-96-2</t>
  </si>
  <si>
    <t>613-31-0</t>
  </si>
  <si>
    <t>41483-43-6</t>
  </si>
  <si>
    <t>87237-48-7</t>
  </si>
  <si>
    <t>5836-29-3</t>
  </si>
  <si>
    <t>3878-19-1</t>
  </si>
  <si>
    <t>84-11-7</t>
  </si>
  <si>
    <t>462-06-6</t>
  </si>
  <si>
    <t>98-08-8</t>
  </si>
  <si>
    <t>518-75-2</t>
  </si>
  <si>
    <t>500-38-9</t>
  </si>
  <si>
    <t>404-86-4</t>
  </si>
  <si>
    <t>1948-33-0</t>
  </si>
  <si>
    <t>121-79-9</t>
  </si>
  <si>
    <t>139-07-1</t>
  </si>
  <si>
    <t>1119-97-7</t>
  </si>
  <si>
    <t>3282-73-3</t>
  </si>
  <si>
    <t>1643-19-2</t>
  </si>
  <si>
    <t>2245-38-7</t>
  </si>
  <si>
    <t>2698-41-1</t>
  </si>
  <si>
    <t>2425-66-3</t>
  </si>
  <si>
    <t>112-56-1</t>
  </si>
  <si>
    <t>6416-68-8</t>
  </si>
  <si>
    <t>953-17-3</t>
  </si>
  <si>
    <t>109-77-3</t>
  </si>
  <si>
    <t>89-98-5</t>
  </si>
  <si>
    <t>152-16-9</t>
  </si>
  <si>
    <t>2050-68-2</t>
  </si>
  <si>
    <t>95-65-8</t>
  </si>
  <si>
    <t>13067-93-1</t>
  </si>
  <si>
    <t>80-06-8</t>
  </si>
  <si>
    <t>25319-82-8</t>
  </si>
  <si>
    <t>25319-80-6</t>
  </si>
  <si>
    <t>140-89-6</t>
  </si>
  <si>
    <t>36551-21-0</t>
  </si>
  <si>
    <t>38444-85-8</t>
  </si>
  <si>
    <t>80-12-6</t>
  </si>
  <si>
    <t>34883-43-7</t>
  </si>
  <si>
    <t>301-11-1</t>
  </si>
  <si>
    <t>10042-84-9</t>
  </si>
  <si>
    <t>58-27-5</t>
  </si>
  <si>
    <t>961-11-5</t>
  </si>
  <si>
    <t>109-79-5</t>
  </si>
  <si>
    <t>33125-97-2</t>
  </si>
  <si>
    <t>25474-41-3</t>
  </si>
  <si>
    <t>70-38-2</t>
  </si>
  <si>
    <t>83-89-6</t>
  </si>
  <si>
    <t>94-96-2</t>
  </si>
  <si>
    <t>555-89-5</t>
  </si>
  <si>
    <t>25474-61-7</t>
  </si>
  <si>
    <t>59708-54-2</t>
  </si>
  <si>
    <t>108-31-6</t>
  </si>
  <si>
    <t>2303-16-4</t>
  </si>
  <si>
    <t>1024-57-3</t>
  </si>
  <si>
    <t>122-88-3</t>
  </si>
  <si>
    <t>39196-18-4</t>
  </si>
  <si>
    <t>29804-22-6</t>
  </si>
  <si>
    <t>540-59-0</t>
  </si>
  <si>
    <t>133-90-4</t>
  </si>
  <si>
    <t>3734-48-3</t>
  </si>
  <si>
    <t>33323-93-2</t>
  </si>
  <si>
    <t>15271-41-7</t>
  </si>
  <si>
    <t>21757-82-4</t>
  </si>
  <si>
    <t>110-75-8</t>
  </si>
  <si>
    <t>2866-43-5</t>
  </si>
  <si>
    <t>5103-74-2</t>
  </si>
  <si>
    <t>2814-20-2</t>
  </si>
  <si>
    <t>5103-71-9</t>
  </si>
  <si>
    <t>14959-86-5</t>
  </si>
  <si>
    <t>506-68-3</t>
  </si>
  <si>
    <t>64-00-6</t>
  </si>
  <si>
    <t>20056-92-2</t>
  </si>
  <si>
    <t>94-81-5</t>
  </si>
  <si>
    <t>80-38-6</t>
  </si>
  <si>
    <t>5871-17-0</t>
  </si>
  <si>
    <t>78-32-0</t>
  </si>
  <si>
    <t>126-72-7</t>
  </si>
  <si>
    <t>3096-70-6</t>
  </si>
  <si>
    <t>150-39-0</t>
  </si>
  <si>
    <t>29118-87-4</t>
  </si>
  <si>
    <t>4779-86-6</t>
  </si>
  <si>
    <t>101-42-8</t>
  </si>
  <si>
    <t>74-87-3</t>
  </si>
  <si>
    <t>111-55-7</t>
  </si>
  <si>
    <t>124-63-0</t>
  </si>
  <si>
    <t>50-30-6</t>
  </si>
  <si>
    <t>951-42-8</t>
  </si>
  <si>
    <t>2818-16-8</t>
  </si>
  <si>
    <t>110-99-6</t>
  </si>
  <si>
    <t>4170-30-3</t>
  </si>
  <si>
    <t>357-57-3</t>
  </si>
  <si>
    <t>123-38-6</t>
  </si>
  <si>
    <t>1918-18-9</t>
  </si>
  <si>
    <t>77-78-1</t>
  </si>
  <si>
    <t>75-86-5</t>
  </si>
  <si>
    <t>108-93-0</t>
  </si>
  <si>
    <t>103-84-4</t>
  </si>
  <si>
    <t>79270-78-3</t>
  </si>
  <si>
    <t>2463-84-5</t>
  </si>
  <si>
    <t>3648-36-0</t>
  </si>
  <si>
    <t>120-18-3</t>
  </si>
  <si>
    <t>5567-15-7</t>
  </si>
  <si>
    <t>121-54-0</t>
  </si>
  <si>
    <t>110-50-9</t>
  </si>
  <si>
    <t>5377-20-8</t>
  </si>
  <si>
    <t>218-01-9</t>
  </si>
  <si>
    <t>62938-15-2</t>
  </si>
  <si>
    <t>627-63-4</t>
  </si>
  <si>
    <t>514-10-3</t>
  </si>
  <si>
    <t>84-76-4</t>
  </si>
  <si>
    <t>84-69-5</t>
  </si>
  <si>
    <t>66794-75-0</t>
  </si>
  <si>
    <t>5835-26-7</t>
  </si>
  <si>
    <t>590-28-3</t>
  </si>
  <si>
    <t>142-90-5</t>
  </si>
  <si>
    <t>99-97-8</t>
  </si>
  <si>
    <t>22212-56-2</t>
  </si>
  <si>
    <t>106-63-8</t>
  </si>
  <si>
    <t>141-98-0</t>
  </si>
  <si>
    <t>5896-54-8</t>
  </si>
  <si>
    <t>15310-01-7</t>
  </si>
  <si>
    <t>120-80-9</t>
  </si>
  <si>
    <t>140-11-4</t>
  </si>
  <si>
    <t>106-51-4</t>
  </si>
  <si>
    <t>66-81-9</t>
  </si>
  <si>
    <t>80-33-1</t>
  </si>
  <si>
    <t>123-96-6</t>
  </si>
  <si>
    <t>583-78-8</t>
  </si>
  <si>
    <t>633-96-5</t>
  </si>
  <si>
    <t>504-29-0</t>
  </si>
  <si>
    <t>95-80-7</t>
  </si>
  <si>
    <t>548-62-9</t>
  </si>
  <si>
    <t>127-19-5</t>
  </si>
  <si>
    <t>134-32-7</t>
  </si>
  <si>
    <t>868-77-9</t>
  </si>
  <si>
    <t>2867-47-2</t>
  </si>
  <si>
    <t>96-33-3</t>
  </si>
  <si>
    <t>140-88-5</t>
  </si>
  <si>
    <t>97-88-1</t>
  </si>
  <si>
    <t>141-32-2</t>
  </si>
  <si>
    <t>115-96-8</t>
  </si>
  <si>
    <t>106-50-3</t>
  </si>
  <si>
    <t>108-69-0</t>
  </si>
  <si>
    <t>106-49-0</t>
  </si>
  <si>
    <t>75-50-3</t>
  </si>
  <si>
    <t>85-41-6</t>
  </si>
  <si>
    <t>91-15-6</t>
  </si>
  <si>
    <t>91-66-7</t>
  </si>
  <si>
    <t>482-89-3</t>
  </si>
  <si>
    <t>51-79-6</t>
  </si>
  <si>
    <t>60-09-3</t>
  </si>
  <si>
    <t>104-88-1</t>
  </si>
  <si>
    <t>78-27-3</t>
  </si>
  <si>
    <t>5372-81-6</t>
  </si>
  <si>
    <t>107-45-9</t>
  </si>
  <si>
    <t>106-94-5</t>
  </si>
  <si>
    <t>103-05-9</t>
  </si>
  <si>
    <t>24691-80-3</t>
  </si>
  <si>
    <t>6361-21-3</t>
  </si>
  <si>
    <t>513-81-5</t>
  </si>
  <si>
    <t>119-34-6</t>
  </si>
  <si>
    <t>120-07-0</t>
  </si>
  <si>
    <t>2234-16-4</t>
  </si>
  <si>
    <t>629-40-3</t>
  </si>
  <si>
    <t>623-25-6</t>
  </si>
  <si>
    <t>621-42-1</t>
  </si>
  <si>
    <t>570-24-1</t>
  </si>
  <si>
    <t>528-29-0</t>
  </si>
  <si>
    <t>22104-62-7</t>
  </si>
  <si>
    <t>123-66-0</t>
  </si>
  <si>
    <t>128-58-5</t>
  </si>
  <si>
    <t>645-56-7</t>
  </si>
  <si>
    <t>2370-63-0</t>
  </si>
  <si>
    <t>2176-62-7</t>
  </si>
  <si>
    <t>5813-64-9</t>
  </si>
  <si>
    <t>3066-71-5</t>
  </si>
  <si>
    <t>598-74-3</t>
  </si>
  <si>
    <t>110-43-0</t>
  </si>
  <si>
    <t>109-64-8</t>
  </si>
  <si>
    <t>109-07-9</t>
  </si>
  <si>
    <t>109-06-8</t>
  </si>
  <si>
    <t>57-43-2</t>
  </si>
  <si>
    <t>57-33-0</t>
  </si>
  <si>
    <t>76-29-9</t>
  </si>
  <si>
    <t>56-37-1</t>
  </si>
  <si>
    <t>110-93-0</t>
  </si>
  <si>
    <t>90-59-5</t>
  </si>
  <si>
    <t>110-40-7</t>
  </si>
  <si>
    <t>133-11-9</t>
  </si>
  <si>
    <t>120-21-8</t>
  </si>
  <si>
    <t>123-15-9</t>
  </si>
  <si>
    <t>2905-69-3</t>
  </si>
  <si>
    <t>5331-91-9</t>
  </si>
  <si>
    <t>5465-65-6</t>
  </si>
  <si>
    <t>5922-60-1</t>
  </si>
  <si>
    <t>142-92-7</t>
  </si>
  <si>
    <t>2150-47-2</t>
  </si>
  <si>
    <t>16879-02-0</t>
  </si>
  <si>
    <t>105-53-3</t>
  </si>
  <si>
    <t>454-89-7</t>
  </si>
  <si>
    <t>111-83-1</t>
  </si>
  <si>
    <t>13608-87-2</t>
  </si>
  <si>
    <t>99-52-5</t>
  </si>
  <si>
    <t>79-20-9</t>
  </si>
  <si>
    <t>88-68-6</t>
  </si>
  <si>
    <t>111-13-7</t>
  </si>
  <si>
    <t>141-03-7</t>
  </si>
  <si>
    <t>110-00-9</t>
  </si>
  <si>
    <t>121-33-5</t>
  </si>
  <si>
    <t>613-45-6</t>
  </si>
  <si>
    <t>927-74-2</t>
  </si>
  <si>
    <t>920-66-1</t>
  </si>
  <si>
    <t>118-79-6</t>
  </si>
  <si>
    <t>39905-57-2</t>
  </si>
  <si>
    <t>107-47-1</t>
  </si>
  <si>
    <t>84-62-8</t>
  </si>
  <si>
    <t>150-19-6</t>
  </si>
  <si>
    <t>1484-26-0</t>
  </si>
  <si>
    <t>932-16-1</t>
  </si>
  <si>
    <t>1761-61-1</t>
  </si>
  <si>
    <t>42087-80-9</t>
  </si>
  <si>
    <t>110-56-5</t>
  </si>
  <si>
    <t>148-53-8</t>
  </si>
  <si>
    <t>371-40-4</t>
  </si>
  <si>
    <t>614-80-2</t>
  </si>
  <si>
    <t>615-65-6</t>
  </si>
  <si>
    <t>107-22-2</t>
  </si>
  <si>
    <t>387-45-1</t>
  </si>
  <si>
    <t>368-77-4</t>
  </si>
  <si>
    <t>350-46-9</t>
  </si>
  <si>
    <t>142-62-1</t>
  </si>
  <si>
    <t>693-16-3</t>
  </si>
  <si>
    <t>683-72-7</t>
  </si>
  <si>
    <t>653-37-2</t>
  </si>
  <si>
    <t>822-86-6</t>
  </si>
  <si>
    <t>874-42-0</t>
  </si>
  <si>
    <t>635-93-8</t>
  </si>
  <si>
    <t>1129-35-7</t>
  </si>
  <si>
    <t>93-91-4</t>
  </si>
  <si>
    <t>87-72-9</t>
  </si>
  <si>
    <t>83-34-1</t>
  </si>
  <si>
    <t>89-62-3</t>
  </si>
  <si>
    <t>2973-76-4</t>
  </si>
  <si>
    <t>141-28-6</t>
  </si>
  <si>
    <t>55-21-0</t>
  </si>
  <si>
    <t>65-45-2</t>
  </si>
  <si>
    <t>3481-20-7</t>
  </si>
  <si>
    <t>2859-67-8</t>
  </si>
  <si>
    <t>393-39-5</t>
  </si>
  <si>
    <t>3252-43-5</t>
  </si>
  <si>
    <t>631-64-1</t>
  </si>
  <si>
    <t>96-17-3</t>
  </si>
  <si>
    <t>105-99-7</t>
  </si>
  <si>
    <t>110-62-3</t>
  </si>
  <si>
    <t>2357-47-3</t>
  </si>
  <si>
    <t>761-65-9</t>
  </si>
  <si>
    <t>95-01-2</t>
  </si>
  <si>
    <t>1324-11-4</t>
  </si>
  <si>
    <t>16245-79-7</t>
  </si>
  <si>
    <t>620-88-2</t>
  </si>
  <si>
    <t>608-71-9</t>
  </si>
  <si>
    <t>600-36-2</t>
  </si>
  <si>
    <t>593-08-8</t>
  </si>
  <si>
    <t>592-46-1</t>
  </si>
  <si>
    <t>583-53-9</t>
  </si>
  <si>
    <t>525-82-6</t>
  </si>
  <si>
    <t>498-66-8</t>
  </si>
  <si>
    <t>497-37-0</t>
  </si>
  <si>
    <t>607-00-1</t>
  </si>
  <si>
    <t>589-09-3</t>
  </si>
  <si>
    <t>563-80-4</t>
  </si>
  <si>
    <t>552-41-0</t>
  </si>
  <si>
    <t>502-56-7</t>
  </si>
  <si>
    <t>459-59-6</t>
  </si>
  <si>
    <t>447-60-9</t>
  </si>
  <si>
    <t>708-76-9</t>
  </si>
  <si>
    <t>693-98-1</t>
  </si>
  <si>
    <t>693-54-9</t>
  </si>
  <si>
    <t>75-97-8</t>
  </si>
  <si>
    <t>78-90-0</t>
  </si>
  <si>
    <t>14064-10-9</t>
  </si>
  <si>
    <t>13909-73-4</t>
  </si>
  <si>
    <t>111-47-7</t>
  </si>
  <si>
    <t>54576-32-8</t>
  </si>
  <si>
    <t>122-99-6</t>
  </si>
  <si>
    <t>625-86-5</t>
  </si>
  <si>
    <t>706-14-9</t>
  </si>
  <si>
    <t>111-86-4</t>
  </si>
  <si>
    <t>75-47-8</t>
  </si>
  <si>
    <t>71-73-8</t>
  </si>
  <si>
    <t>6408-78-2</t>
  </si>
  <si>
    <t>7576-65-0</t>
  </si>
  <si>
    <t>1787-61-7</t>
  </si>
  <si>
    <t>124-04-9</t>
  </si>
  <si>
    <t>112-80-1</t>
  </si>
  <si>
    <t>109-52-4</t>
  </si>
  <si>
    <t>98-86-2</t>
  </si>
  <si>
    <t>95-16-9</t>
  </si>
  <si>
    <t>868-85-9</t>
  </si>
  <si>
    <t>2074-67-1</t>
  </si>
  <si>
    <t>23060-14-2</t>
  </si>
  <si>
    <t>121-32-4</t>
  </si>
  <si>
    <t>56348-40-4</t>
  </si>
  <si>
    <t>69770-23-6</t>
  </si>
  <si>
    <t>79124-76-8</t>
  </si>
  <si>
    <t>20662-84-4</t>
  </si>
  <si>
    <t>14321-27-8</t>
  </si>
  <si>
    <t>107-14-2</t>
  </si>
  <si>
    <t>109-75-1</t>
  </si>
  <si>
    <t>104-90-5</t>
  </si>
  <si>
    <t>96-22-0</t>
  </si>
  <si>
    <t>96-29-7</t>
  </si>
  <si>
    <t>102-27-2</t>
  </si>
  <si>
    <t>95-75-0</t>
  </si>
  <si>
    <t>109-97-7</t>
  </si>
  <si>
    <t>109-85-3</t>
  </si>
  <si>
    <t>109-76-2</t>
  </si>
  <si>
    <t>937-20-2</t>
  </si>
  <si>
    <t>4412-91-3</t>
  </si>
  <si>
    <t>32749-94-3</t>
  </si>
  <si>
    <t>4460-86-0</t>
  </si>
  <si>
    <t>2362-61-0</t>
  </si>
  <si>
    <t>5292-45-5</t>
  </si>
  <si>
    <t>6636-78-8</t>
  </si>
  <si>
    <t>1072-97-5</t>
  </si>
  <si>
    <t>6921-29-5</t>
  </si>
  <si>
    <t>939-23-1</t>
  </si>
  <si>
    <t>127-00-4</t>
  </si>
  <si>
    <t>5600-21-5</t>
  </si>
  <si>
    <t>4916-57-8</t>
  </si>
  <si>
    <t>4655-34-9</t>
  </si>
  <si>
    <t>4214-79-3</t>
  </si>
  <si>
    <t>3558-69-8</t>
  </si>
  <si>
    <t>1122-54-9</t>
  </si>
  <si>
    <t>2759-28-6</t>
  </si>
  <si>
    <t>1484-13-5</t>
  </si>
  <si>
    <t>2495-37-6</t>
  </si>
  <si>
    <t>6602-32-0</t>
  </si>
  <si>
    <t>591-78-6</t>
  </si>
  <si>
    <t>109-01-3</t>
  </si>
  <si>
    <t>108-89-4</t>
  </si>
  <si>
    <t>1891-95-8</t>
  </si>
  <si>
    <t>110-65-6</t>
  </si>
  <si>
    <t>7383-19-9</t>
  </si>
  <si>
    <t>112-20-9</t>
  </si>
  <si>
    <t>17754-90-4</t>
  </si>
  <si>
    <t>71862-02-7</t>
  </si>
  <si>
    <t>61096-84-2</t>
  </si>
  <si>
    <t>4253-89-8</t>
  </si>
  <si>
    <t>760-23-6</t>
  </si>
  <si>
    <t>471-77-2</t>
  </si>
  <si>
    <t>590-86-3</t>
  </si>
  <si>
    <t>607-81-8</t>
  </si>
  <si>
    <t>2894-51-1</t>
  </si>
  <si>
    <t>629-19-6</t>
  </si>
  <si>
    <t>6203-18-5</t>
  </si>
  <si>
    <t>882-33-7</t>
  </si>
  <si>
    <t>1647-16-1</t>
  </si>
  <si>
    <t>1745-81-9</t>
  </si>
  <si>
    <t>2138-22-9</t>
  </si>
  <si>
    <t>619-80-7</t>
  </si>
  <si>
    <t>5395-75-5</t>
  </si>
  <si>
    <t>42454-06-8</t>
  </si>
  <si>
    <t>6284-83-9</t>
  </si>
  <si>
    <t>5124-25-4</t>
  </si>
  <si>
    <t>15045-43-9</t>
  </si>
  <si>
    <t>15673-00-4</t>
  </si>
  <si>
    <t>464-48-2</t>
  </si>
  <si>
    <t>555-16-8</t>
  </si>
  <si>
    <t>7307-55-3</t>
  </si>
  <si>
    <t>7209-38-3</t>
  </si>
  <si>
    <t>1327-79-3</t>
  </si>
  <si>
    <t>3179-90-6</t>
  </si>
  <si>
    <t>2832-40-8</t>
  </si>
  <si>
    <t>3271-76-9</t>
  </si>
  <si>
    <t>4208-80-4</t>
  </si>
  <si>
    <t>17418-58-5</t>
  </si>
  <si>
    <t>628-76-2</t>
  </si>
  <si>
    <t>131-92-0</t>
  </si>
  <si>
    <t>130-20-1</t>
  </si>
  <si>
    <t>129-09-9</t>
  </si>
  <si>
    <t>2447-79-2</t>
  </si>
  <si>
    <t>2455-24-5</t>
  </si>
  <si>
    <t>1871-57-4</t>
  </si>
  <si>
    <t>821-55-6</t>
  </si>
  <si>
    <t>791-28-6</t>
  </si>
  <si>
    <t>769-28-8</t>
  </si>
  <si>
    <t>768-94-5</t>
  </si>
  <si>
    <t>764-13-6</t>
  </si>
  <si>
    <t>700-58-3</t>
  </si>
  <si>
    <t>693-93-6</t>
  </si>
  <si>
    <t>6948-86-3</t>
  </si>
  <si>
    <t>2499-95-8</t>
  </si>
  <si>
    <t>5683-33-0</t>
  </si>
  <si>
    <t>107-87-9</t>
  </si>
  <si>
    <t>111-26-2</t>
  </si>
  <si>
    <t>105-14-6</t>
  </si>
  <si>
    <t>104-13-2</t>
  </si>
  <si>
    <t>103-83-3</t>
  </si>
  <si>
    <t>103-76-4</t>
  </si>
  <si>
    <t>100-70-9</t>
  </si>
  <si>
    <t>281-23-2</t>
  </si>
  <si>
    <t>616-86-4</t>
  </si>
  <si>
    <t>14548-45-9</t>
  </si>
  <si>
    <t>596-85-0</t>
  </si>
  <si>
    <t>18368-63-3</t>
  </si>
  <si>
    <t>538-68-1</t>
  </si>
  <si>
    <t>500-22-1</t>
  </si>
  <si>
    <t>622-40-2</t>
  </si>
  <si>
    <t>141-93-5</t>
  </si>
  <si>
    <t>141-91-3</t>
  </si>
  <si>
    <t>140-31-8</t>
  </si>
  <si>
    <t>383-63-1</t>
  </si>
  <si>
    <t>329-71-5</t>
  </si>
  <si>
    <t>309-43-3</t>
  </si>
  <si>
    <t>280-57-9</t>
  </si>
  <si>
    <t>496-16-2</t>
  </si>
  <si>
    <t>128-44-9</t>
  </si>
  <si>
    <t>126-81-8</t>
  </si>
  <si>
    <t>115-19-5</t>
  </si>
  <si>
    <t>15128-82-2</t>
  </si>
  <si>
    <t>271-89-6</t>
  </si>
  <si>
    <t>629-04-9</t>
  </si>
  <si>
    <t>1962-75-0</t>
  </si>
  <si>
    <t>1080-32-6</t>
  </si>
  <si>
    <t>924-41-4</t>
  </si>
  <si>
    <t>872-31-1</t>
  </si>
  <si>
    <t>764-01-2</t>
  </si>
  <si>
    <t>464-45-9</t>
  </si>
  <si>
    <t>693-65-2</t>
  </si>
  <si>
    <t>111-25-1</t>
  </si>
  <si>
    <t>50-06-6</t>
  </si>
  <si>
    <t>69723-94-0</t>
  </si>
  <si>
    <t>2028-63-9</t>
  </si>
  <si>
    <t>34274-04-9</t>
  </si>
  <si>
    <t>24544-04-5</t>
  </si>
  <si>
    <t>91-88-3</t>
  </si>
  <si>
    <t>17584-12-2</t>
  </si>
  <si>
    <t>57-15-8</t>
  </si>
  <si>
    <t>98-04-4</t>
  </si>
  <si>
    <t>109-65-9</t>
  </si>
  <si>
    <t>75-57-0</t>
  </si>
  <si>
    <t>100-79-8</t>
  </si>
  <si>
    <t>14548-46-0</t>
  </si>
  <si>
    <t>96-80-0</t>
  </si>
  <si>
    <t>91-65-6</t>
  </si>
  <si>
    <t>80-52-4</t>
  </si>
  <si>
    <t>79-95-8</t>
  </si>
  <si>
    <t>79-77-6</t>
  </si>
  <si>
    <t>77-74-7</t>
  </si>
  <si>
    <t>29553-26-2</t>
  </si>
  <si>
    <t>2216-51-5</t>
  </si>
  <si>
    <t>3206-31-3</t>
  </si>
  <si>
    <t>89-68-9</t>
  </si>
  <si>
    <t>34723-82-5</t>
  </si>
  <si>
    <t>37529-30-9</t>
  </si>
  <si>
    <t>5217-47-0</t>
  </si>
  <si>
    <t>108-99-6</t>
  </si>
  <si>
    <t>141-05-9</t>
  </si>
  <si>
    <t>623-91-6</t>
  </si>
  <si>
    <t>496-11-7</t>
  </si>
  <si>
    <t>4839-46-7</t>
  </si>
  <si>
    <t>75-89-8</t>
  </si>
  <si>
    <t>95-52-3</t>
  </si>
  <si>
    <t>51-21-8</t>
  </si>
  <si>
    <t>499-83-2</t>
  </si>
  <si>
    <t>96-05-9</t>
  </si>
  <si>
    <t>818-61-1</t>
  </si>
  <si>
    <t>999-61-1</t>
  </si>
  <si>
    <t>6175-49-1</t>
  </si>
  <si>
    <t>6266-23-5</t>
  </si>
  <si>
    <t>13209-15-9</t>
  </si>
  <si>
    <t>14338-32-0</t>
  </si>
  <si>
    <t>573-56-8</t>
  </si>
  <si>
    <t>756-80-9</t>
  </si>
  <si>
    <t>87-91-2</t>
  </si>
  <si>
    <t>50-31-7</t>
  </si>
  <si>
    <t>512-56-1</t>
  </si>
  <si>
    <t>107-29-9</t>
  </si>
  <si>
    <t>685-91-6</t>
  </si>
  <si>
    <t>609-23-4</t>
  </si>
  <si>
    <t>4117-14-0</t>
  </si>
  <si>
    <t>2416-94-6</t>
  </si>
  <si>
    <t>2869-34-3</t>
  </si>
  <si>
    <t>928-97-2</t>
  </si>
  <si>
    <t>928-96-1</t>
  </si>
  <si>
    <t>818-72-4</t>
  </si>
  <si>
    <t>621-08-9</t>
  </si>
  <si>
    <t>127-66-2</t>
  </si>
  <si>
    <t>732-26-3</t>
  </si>
  <si>
    <t>945-51-7</t>
  </si>
  <si>
    <t>813-78-5</t>
  </si>
  <si>
    <t>123-25-1</t>
  </si>
  <si>
    <t>109-87-5</t>
  </si>
  <si>
    <t>94-67-7</t>
  </si>
  <si>
    <t>70-69-9</t>
  </si>
  <si>
    <t>66-76-2</t>
  </si>
  <si>
    <t>66-25-1</t>
  </si>
  <si>
    <t>100-46-9</t>
  </si>
  <si>
    <t>124-22-1</t>
  </si>
  <si>
    <t>107-12-0</t>
  </si>
  <si>
    <t>127-06-0</t>
  </si>
  <si>
    <t>100-64-1</t>
  </si>
  <si>
    <t>100-71-0</t>
  </si>
  <si>
    <t>28680-45-7</t>
  </si>
  <si>
    <t>4798-44-1</t>
  </si>
  <si>
    <t>120-62-7</t>
  </si>
  <si>
    <t>3389-71-7</t>
  </si>
  <si>
    <t>137-19-9</t>
  </si>
  <si>
    <t>603-86-1</t>
  </si>
  <si>
    <t>60-24-2</t>
  </si>
  <si>
    <t>609-89-2</t>
  </si>
  <si>
    <t>1570-76-9</t>
  </si>
  <si>
    <t>13997-73-4</t>
  </si>
  <si>
    <t>7533-79-1</t>
  </si>
  <si>
    <t>82-71-3</t>
  </si>
  <si>
    <t>7778-73-6</t>
  </si>
  <si>
    <t>24353-61-5</t>
  </si>
  <si>
    <t>24096-53-5</t>
  </si>
  <si>
    <t>31934-88-0</t>
  </si>
  <si>
    <t>13673-92-2</t>
  </si>
  <si>
    <t>3260-87-5</t>
  </si>
  <si>
    <t>13286-32-3</t>
  </si>
  <si>
    <t>98-09-9</t>
  </si>
  <si>
    <t>31895-21-3</t>
  </si>
  <si>
    <t>92-82-0</t>
  </si>
  <si>
    <t>1631-58-9</t>
  </si>
  <si>
    <t>2655-19-8</t>
  </si>
  <si>
    <t>1918-13-4</t>
  </si>
  <si>
    <t>271-44-3</t>
  </si>
  <si>
    <t>100-43-6</t>
  </si>
  <si>
    <t>2116-65-6</t>
  </si>
  <si>
    <t>15311-99-6</t>
  </si>
  <si>
    <t>3344-14-7</t>
  </si>
  <si>
    <t>2259-85-0</t>
  </si>
  <si>
    <t>20190-95-8</t>
  </si>
  <si>
    <t>30406-18-9</t>
  </si>
  <si>
    <t>7005-72-3</t>
  </si>
  <si>
    <t>51892-26-3</t>
  </si>
  <si>
    <t>35440-53-0</t>
  </si>
  <si>
    <t>1423-60-5</t>
  </si>
  <si>
    <t>1665-48-1</t>
  </si>
  <si>
    <t>1812-30-2</t>
  </si>
  <si>
    <t>2135-17-3</t>
  </si>
  <si>
    <t>124-07-2</t>
  </si>
  <si>
    <t>830-96-6</t>
  </si>
  <si>
    <t>87-51-4</t>
  </si>
  <si>
    <t>556-52-5</t>
  </si>
  <si>
    <t>78-94-4</t>
  </si>
  <si>
    <t>56-34-8</t>
  </si>
  <si>
    <t>594-20-7</t>
  </si>
  <si>
    <t>5401-94-5</t>
  </si>
  <si>
    <t>5192-03-0</t>
  </si>
  <si>
    <t>586-95-8</t>
  </si>
  <si>
    <t>149-30-4</t>
  </si>
  <si>
    <t>536-75-4</t>
  </si>
  <si>
    <t>111-36-4</t>
  </si>
  <si>
    <t>109-09-1</t>
  </si>
  <si>
    <t>462-08-8</t>
  </si>
  <si>
    <t>1008-88-4</t>
  </si>
  <si>
    <t>156-87-6</t>
  </si>
  <si>
    <t>1622-61-3</t>
  </si>
  <si>
    <t>111-65-9</t>
  </si>
  <si>
    <t>31822-29-4</t>
  </si>
  <si>
    <t>1544-68-9</t>
  </si>
  <si>
    <t>17849-38-6</t>
  </si>
  <si>
    <t>7325-46-4</t>
  </si>
  <si>
    <t>7205-94-9</t>
  </si>
  <si>
    <t>4238-71-5</t>
  </si>
  <si>
    <t>78-88-6</t>
  </si>
  <si>
    <t>588-59-0</t>
  </si>
  <si>
    <t>94-41-7</t>
  </si>
  <si>
    <t>138-59-0</t>
  </si>
  <si>
    <t>149-73-5</t>
  </si>
  <si>
    <t>154-42-7</t>
  </si>
  <si>
    <t>100-55-0</t>
  </si>
  <si>
    <t>100-54-9</t>
  </si>
  <si>
    <t>101-82-6</t>
  </si>
  <si>
    <t>1008-89-5</t>
  </si>
  <si>
    <t>540-38-5</t>
  </si>
  <si>
    <t>104-87-0</t>
  </si>
  <si>
    <t>586-78-7</t>
  </si>
  <si>
    <t>623-03-0</t>
  </si>
  <si>
    <t>106-41-2</t>
  </si>
  <si>
    <t>75-27-4</t>
  </si>
  <si>
    <t>78-42-2</t>
  </si>
  <si>
    <t>10238-21-8</t>
  </si>
  <si>
    <t>105-58-8</t>
  </si>
  <si>
    <t>106266-06-2</t>
  </si>
  <si>
    <t>479-27-6</t>
  </si>
  <si>
    <t>776-34-1</t>
  </si>
  <si>
    <t>771-97-1</t>
  </si>
  <si>
    <t>613-50-3</t>
  </si>
  <si>
    <t>611-34-7</t>
  </si>
  <si>
    <t>607-34-1</t>
  </si>
  <si>
    <t>580-17-6</t>
  </si>
  <si>
    <t>1122-61-8</t>
  </si>
  <si>
    <t>2243-62-1</t>
  </si>
  <si>
    <t>99-56-9</t>
  </si>
  <si>
    <t>95-54-5</t>
  </si>
  <si>
    <t>586-98-1</t>
  </si>
  <si>
    <t>620-95-1</t>
  </si>
  <si>
    <t>597-43-3</t>
  </si>
  <si>
    <t>107-80-2</t>
  </si>
  <si>
    <t>1759-28-0</t>
  </si>
  <si>
    <t>94-52-0</t>
  </si>
  <si>
    <t>57-85-2</t>
  </si>
  <si>
    <t>58-55-9</t>
  </si>
  <si>
    <t>127-07-1</t>
  </si>
  <si>
    <t>149-57-5</t>
  </si>
  <si>
    <t>577-85-5</t>
  </si>
  <si>
    <t>1122-58-3</t>
  </si>
  <si>
    <t>872-85-5</t>
  </si>
  <si>
    <t>696-54-8</t>
  </si>
  <si>
    <t>934-32-7</t>
  </si>
  <si>
    <t>100-48-1</t>
  </si>
  <si>
    <t>3978-81-2</t>
  </si>
  <si>
    <t>55-22-1</t>
  </si>
  <si>
    <t>35975-00-9</t>
  </si>
  <si>
    <t>19335-11-6</t>
  </si>
  <si>
    <t>6972-71-0</t>
  </si>
  <si>
    <t>6146-52-7</t>
  </si>
  <si>
    <t>87-82-1</t>
  </si>
  <si>
    <t>99-66-1</t>
  </si>
  <si>
    <t>98-92-0</t>
  </si>
  <si>
    <t>302-79-4</t>
  </si>
  <si>
    <t>120-78-5</t>
  </si>
  <si>
    <t>623-00-7</t>
  </si>
  <si>
    <t>589-18-4</t>
  </si>
  <si>
    <t>371-41-5</t>
  </si>
  <si>
    <t>92-69-3</t>
  </si>
  <si>
    <t>99-89-8</t>
  </si>
  <si>
    <t>873-76-7</t>
  </si>
  <si>
    <t>1194-02-1</t>
  </si>
  <si>
    <t>459-57-4</t>
  </si>
  <si>
    <t>626-60-8</t>
  </si>
  <si>
    <t>1121-60-4</t>
  </si>
  <si>
    <t>59-67-6</t>
  </si>
  <si>
    <t>142-08-5</t>
  </si>
  <si>
    <t>98-98-6</t>
  </si>
  <si>
    <t>90-45-9</t>
  </si>
  <si>
    <t>71422-67-8</t>
  </si>
  <si>
    <t>3740-92-9</t>
  </si>
  <si>
    <t>92-88-6</t>
  </si>
  <si>
    <t>15547-89-4</t>
  </si>
  <si>
    <t>824-98-6</t>
  </si>
  <si>
    <t>94201-35-1</t>
  </si>
  <si>
    <t>84731-62-4</t>
  </si>
  <si>
    <t>54944-56-8</t>
  </si>
  <si>
    <t>51436-99-8</t>
  </si>
  <si>
    <t>603-35-0</t>
  </si>
  <si>
    <t>72-33-3</t>
  </si>
  <si>
    <t>72956-09-3</t>
  </si>
  <si>
    <t>73590-58-6</t>
  </si>
  <si>
    <t>7481-89-2</t>
  </si>
  <si>
    <t>74-96-4</t>
  </si>
  <si>
    <t>79-04-9</t>
  </si>
  <si>
    <t>79660-72-3</t>
  </si>
  <si>
    <t>54965-21-8</t>
  </si>
  <si>
    <t>55-98-1</t>
  </si>
  <si>
    <t>38126-73-7</t>
  </si>
  <si>
    <t>136426-54-5</t>
  </si>
  <si>
    <t>105-76-0</t>
  </si>
  <si>
    <t>4016-22-2</t>
  </si>
  <si>
    <t>4548-45-2</t>
  </si>
  <si>
    <t>6635-86-5</t>
  </si>
  <si>
    <t>7087-68-5</t>
  </si>
  <si>
    <t>7324-17-6</t>
  </si>
  <si>
    <t>90-30-2</t>
  </si>
  <si>
    <t>503-74-2</t>
  </si>
  <si>
    <t>59467-70-8</t>
  </si>
  <si>
    <t>59729-33-8</t>
  </si>
  <si>
    <t>60142-96-3</t>
  </si>
  <si>
    <t>111-14-8</t>
  </si>
  <si>
    <t>107-93-7</t>
  </si>
  <si>
    <t>63675-72-9</t>
  </si>
  <si>
    <t>64544-07-6</t>
  </si>
  <si>
    <t>67-20-9</t>
  </si>
  <si>
    <t>67306-00-7</t>
  </si>
  <si>
    <t>81098-60-4</t>
  </si>
  <si>
    <t>935-92-2</t>
  </si>
  <si>
    <t>98319-26-7</t>
  </si>
  <si>
    <t>999-97-3</t>
  </si>
  <si>
    <t>107-98-2</t>
  </si>
  <si>
    <t>108-01-0</t>
  </si>
  <si>
    <t>110-89-4</t>
  </si>
  <si>
    <t>112-54-9</t>
  </si>
  <si>
    <t>1141-88-4</t>
  </si>
  <si>
    <t>22664-55-7</t>
  </si>
  <si>
    <t>2447-57-6</t>
  </si>
  <si>
    <t>27589-33-9</t>
  </si>
  <si>
    <t>3056-17-5</t>
  </si>
  <si>
    <t>3282-30-2</t>
  </si>
  <si>
    <t>37517-30-9</t>
  </si>
  <si>
    <t>3930-20-9</t>
  </si>
  <si>
    <t>396-01-0</t>
  </si>
  <si>
    <t>50-48-6</t>
  </si>
  <si>
    <t>51333-22-3</t>
  </si>
  <si>
    <t>52-24-4</t>
  </si>
  <si>
    <t>59277-89-3</t>
  </si>
  <si>
    <t>130-37-0</t>
  </si>
  <si>
    <t>17640-21-0</t>
  </si>
  <si>
    <t>20546-32-1</t>
  </si>
  <si>
    <t>111-96-6</t>
  </si>
  <si>
    <t>75-12-7</t>
  </si>
  <si>
    <t>83657-24-3</t>
  </si>
  <si>
    <t>626-58-4</t>
  </si>
  <si>
    <t>626-67-5</t>
  </si>
  <si>
    <t>766-09-6</t>
  </si>
  <si>
    <t>927-62-8</t>
  </si>
  <si>
    <t>1124-33-0</t>
  </si>
  <si>
    <t>477-30-5</t>
  </si>
  <si>
    <t>492-62-6</t>
  </si>
  <si>
    <t>98-94-2</t>
  </si>
  <si>
    <t>101-83-7</t>
  </si>
  <si>
    <t>107-85-7</t>
  </si>
  <si>
    <t>109-05-7</t>
  </si>
  <si>
    <t>110-13-4</t>
  </si>
  <si>
    <t>111-49-9</t>
  </si>
  <si>
    <t>123-39-7</t>
  </si>
  <si>
    <t>123-51-3</t>
  </si>
  <si>
    <t>591-20-8</t>
  </si>
  <si>
    <t>598-56-1</t>
  </si>
  <si>
    <t>608-33-3</t>
  </si>
  <si>
    <t>613-94-5</t>
  </si>
  <si>
    <t>615-58-7</t>
  </si>
  <si>
    <t>616-39-7</t>
  </si>
  <si>
    <t>625-45-6</t>
  </si>
  <si>
    <t>1484-80-6</t>
  </si>
  <si>
    <t>2430-27-5</t>
  </si>
  <si>
    <t>2530-26-9</t>
  </si>
  <si>
    <t>56-57-5</t>
  </si>
  <si>
    <t>10075-50-0</t>
  </si>
  <si>
    <t>14432-16-7</t>
  </si>
  <si>
    <t>52415-29-9</t>
  </si>
  <si>
    <t>52488-36-5</t>
  </si>
  <si>
    <t>54381-08-7</t>
  </si>
  <si>
    <t>56775-88-3</t>
  </si>
  <si>
    <t>81-07-2</t>
  </si>
  <si>
    <t>196618-13-0</t>
  </si>
  <si>
    <t>62-23-7</t>
  </si>
  <si>
    <t>104030-54-8</t>
  </si>
  <si>
    <t>84332-86-5</t>
  </si>
  <si>
    <t>80060-09-9</t>
  </si>
  <si>
    <t>950-10-7</t>
  </si>
  <si>
    <t>83130-01-2</t>
  </si>
  <si>
    <t>149961-52-4</t>
  </si>
  <si>
    <t>62850-32-2</t>
  </si>
  <si>
    <t>38083-17-9</t>
  </si>
  <si>
    <t>136-85-6</t>
  </si>
  <si>
    <t>138402-11-6</t>
  </si>
  <si>
    <t>84057-84-1</t>
  </si>
  <si>
    <t>83799-24-0</t>
  </si>
  <si>
    <t>139481-59-7</t>
  </si>
  <si>
    <t>137862-53-4</t>
  </si>
  <si>
    <t>13674-84-5</t>
  </si>
  <si>
    <t>126-71-6</t>
  </si>
  <si>
    <t>140923-17-7</t>
  </si>
  <si>
    <t>95-14-7</t>
  </si>
  <si>
    <t>99105-77-8</t>
  </si>
  <si>
    <t>75-01-4</t>
  </si>
  <si>
    <t>1806-26-4</t>
  </si>
  <si>
    <t>208-96-8</t>
  </si>
  <si>
    <t>13475-82-6</t>
  </si>
  <si>
    <t>16096-31-4</t>
  </si>
  <si>
    <t>87787-67-5</t>
  </si>
  <si>
    <t>832088-68-3</t>
  </si>
  <si>
    <t>64485-90-1</t>
  </si>
  <si>
    <t>5466-77-3</t>
  </si>
  <si>
    <t>99-93-4</t>
  </si>
  <si>
    <t>99-88-7</t>
  </si>
  <si>
    <t>99-82-1</t>
  </si>
  <si>
    <t>99817-36-4</t>
  </si>
  <si>
    <t>99788-75-7</t>
  </si>
  <si>
    <t>99-76-3</t>
  </si>
  <si>
    <t>99-75-2</t>
  </si>
  <si>
    <t>99-63-8</t>
  </si>
  <si>
    <t>996-35-0</t>
  </si>
  <si>
    <t>99627-05-1</t>
  </si>
  <si>
    <t>99-62-7</t>
  </si>
  <si>
    <t>99610-72-7</t>
  </si>
  <si>
    <t>99-59-2</t>
  </si>
  <si>
    <t>99591-74-9</t>
  </si>
  <si>
    <t>99-57-0</t>
  </si>
  <si>
    <t>99520-81-7</t>
  </si>
  <si>
    <t>99464-83-2</t>
  </si>
  <si>
    <t>994-05-8</t>
  </si>
  <si>
    <t>99395-88-7</t>
  </si>
  <si>
    <t>99-34-3</t>
  </si>
  <si>
    <t>993-13-5</t>
  </si>
  <si>
    <t>99305-42-7</t>
  </si>
  <si>
    <t>993-00-0</t>
  </si>
  <si>
    <t>99189-60-3</t>
  </si>
  <si>
    <t>98-89-5</t>
  </si>
  <si>
    <t>98-85-1</t>
  </si>
  <si>
    <t>98-83-9</t>
  </si>
  <si>
    <t>98760-08-8</t>
  </si>
  <si>
    <t>98737-29-2</t>
  </si>
  <si>
    <t>98730-04-2</t>
  </si>
  <si>
    <t>98-67-9</t>
  </si>
  <si>
    <t>98-59-9</t>
  </si>
  <si>
    <t>98-56-6</t>
  </si>
  <si>
    <t>98-53-3</t>
  </si>
  <si>
    <t>98-52-2</t>
  </si>
  <si>
    <t>98-44-2</t>
  </si>
  <si>
    <t>98-43-1</t>
  </si>
  <si>
    <t>98-42-0</t>
  </si>
  <si>
    <t>98377-35-6</t>
  </si>
  <si>
    <t>98-37-3</t>
  </si>
  <si>
    <t>98-29-3</t>
  </si>
  <si>
    <t>98-11-3</t>
  </si>
  <si>
    <t>980-26-7</t>
  </si>
  <si>
    <t>97-99-4</t>
  </si>
  <si>
    <t>97963-62-7</t>
  </si>
  <si>
    <t>97-90-5</t>
  </si>
  <si>
    <t>97888-41-0</t>
  </si>
  <si>
    <t>97-86-9</t>
  </si>
  <si>
    <t>97-78-9</t>
  </si>
  <si>
    <t>97-72-3</t>
  </si>
  <si>
    <t>976-71-6</t>
  </si>
  <si>
    <t>976-70-5</t>
  </si>
  <si>
    <t>97-65-4</t>
  </si>
  <si>
    <t>97-63-2</t>
  </si>
  <si>
    <t>97-52-9</t>
  </si>
  <si>
    <t>97-39-2</t>
  </si>
  <si>
    <t>97384-48-0</t>
  </si>
  <si>
    <t>97173-34-7</t>
  </si>
  <si>
    <t>97101-46-7</t>
  </si>
  <si>
    <t>97042-18-7</t>
  </si>
  <si>
    <t>96-97-9</t>
  </si>
  <si>
    <t>96-96-8</t>
  </si>
  <si>
    <t>96-93-5</t>
  </si>
  <si>
    <t>96-76-4</t>
  </si>
  <si>
    <t>96702-03-3</t>
  </si>
  <si>
    <t>96-69-5</t>
  </si>
  <si>
    <t>96-67-3</t>
  </si>
  <si>
    <t>96662-24-7</t>
  </si>
  <si>
    <t>96562-58-2</t>
  </si>
  <si>
    <t>96-49-1</t>
  </si>
  <si>
    <t>96-48-0</t>
  </si>
  <si>
    <t>96-47-9</t>
  </si>
  <si>
    <t>96478-09-0</t>
  </si>
  <si>
    <t>96-34-4</t>
  </si>
  <si>
    <t>96-26-4</t>
  </si>
  <si>
    <t>96220-76-7</t>
  </si>
  <si>
    <t>96-20-8</t>
  </si>
  <si>
    <t>96141-86-5</t>
  </si>
  <si>
    <t>96123-54-5</t>
  </si>
  <si>
    <t>95-96-5</t>
  </si>
  <si>
    <t>95962-14-4</t>
  </si>
  <si>
    <t>95885-13-5</t>
  </si>
  <si>
    <t>958445-54-0</t>
  </si>
  <si>
    <t>95-79-4</t>
  </si>
  <si>
    <t>95-78-3</t>
  </si>
  <si>
    <t>957-68-6</t>
  </si>
  <si>
    <t>95-73-8</t>
  </si>
  <si>
    <t>956317-36-5</t>
  </si>
  <si>
    <t>95-38-5</t>
  </si>
  <si>
    <t>95-33-0</t>
  </si>
  <si>
    <t>95-31-8</t>
  </si>
  <si>
    <t>95235-30-6</t>
  </si>
  <si>
    <t>95235-29-3</t>
  </si>
  <si>
    <t>95154-01-1</t>
  </si>
  <si>
    <t>94-91-7</t>
  </si>
  <si>
    <t>947753-66-4</t>
  </si>
  <si>
    <t>947701-81-7</t>
  </si>
  <si>
    <t>94723-86-1</t>
  </si>
  <si>
    <t>947-19-3</t>
  </si>
  <si>
    <t>94-71-3</t>
  </si>
  <si>
    <t>947-05-7</t>
  </si>
  <si>
    <t>947-04-6</t>
  </si>
  <si>
    <t>94695-52-0</t>
  </si>
  <si>
    <t>94612-91-6</t>
  </si>
  <si>
    <t>94441-92-6</t>
  </si>
  <si>
    <t>94361-26-9</t>
  </si>
  <si>
    <t>94-36-0</t>
  </si>
  <si>
    <t>94346-09-5</t>
  </si>
  <si>
    <t>94317-64-3</t>
  </si>
  <si>
    <t>94-28-0</t>
  </si>
  <si>
    <t>94239-04-0</t>
  </si>
  <si>
    <t>94200-74-5</t>
  </si>
  <si>
    <t>941-69-5</t>
  </si>
  <si>
    <t>94-13-3</t>
  </si>
  <si>
    <t>94097-88-8</t>
  </si>
  <si>
    <t>94-05-3</t>
  </si>
  <si>
    <t>94050-90-5</t>
  </si>
  <si>
    <t>94050-51-8</t>
  </si>
  <si>
    <t>94-04-2</t>
  </si>
  <si>
    <t>939-97-9</t>
  </si>
  <si>
    <t>93957-50-7</t>
  </si>
  <si>
    <t>93957-49-4</t>
  </si>
  <si>
    <t>93-92-5</t>
  </si>
  <si>
    <t>93839-71-5</t>
  </si>
  <si>
    <t>93803-89-5</t>
  </si>
  <si>
    <t>93-70-9</t>
  </si>
  <si>
    <t>93-69-6</t>
  </si>
  <si>
    <t>93-68-5</t>
  </si>
  <si>
    <t>93680-80-9</t>
  </si>
  <si>
    <t>936-49-2</t>
  </si>
  <si>
    <t>93629-90-4</t>
  </si>
  <si>
    <t>93589-69-6</t>
  </si>
  <si>
    <t>93-58-3</t>
  </si>
  <si>
    <t>934841-17-5</t>
  </si>
  <si>
    <t>93413-62-8</t>
  </si>
  <si>
    <t>932742-30-8</t>
  </si>
  <si>
    <t>932-64-9</t>
  </si>
  <si>
    <t>93-20-9</t>
  </si>
  <si>
    <t>931-87-3</t>
  </si>
  <si>
    <t>93-17-4</t>
  </si>
  <si>
    <t>931419-77-1</t>
  </si>
  <si>
    <t>931-40-8</t>
  </si>
  <si>
    <t>931-36-2</t>
  </si>
  <si>
    <t>93107-30-3</t>
  </si>
  <si>
    <t>930-02-9</t>
  </si>
  <si>
    <t>92952-81-3</t>
  </si>
  <si>
    <t>929-06-6</t>
  </si>
  <si>
    <t>92878-95-0</t>
  </si>
  <si>
    <t>928-70-1</t>
  </si>
  <si>
    <t>92-84-2</t>
  </si>
  <si>
    <t>92761-26-7</t>
  </si>
  <si>
    <t>927395-20-8</t>
  </si>
  <si>
    <t>927-07-1</t>
  </si>
  <si>
    <t>92-70-6</t>
  </si>
  <si>
    <t>92671-67-5</t>
  </si>
  <si>
    <t>926-63-6</t>
  </si>
  <si>
    <t>926-57-8</t>
  </si>
  <si>
    <t>926-50-1</t>
  </si>
  <si>
    <t>926010-02-8</t>
  </si>
  <si>
    <t>92585-24-5</t>
  </si>
  <si>
    <t>925-21-3</t>
  </si>
  <si>
    <t>92484-48-5</t>
  </si>
  <si>
    <t>92444-89-8</t>
  </si>
  <si>
    <t>924-42-5</t>
  </si>
  <si>
    <t>92409-09-1</t>
  </si>
  <si>
    <t>923-02-4</t>
  </si>
  <si>
    <t>922165-31-9</t>
  </si>
  <si>
    <t>921-03-9</t>
  </si>
  <si>
    <t>92077-08-2</t>
  </si>
  <si>
    <t>919-94-8</t>
  </si>
  <si>
    <t>91-97-4</t>
  </si>
  <si>
    <t>91-96-3</t>
  </si>
  <si>
    <t>919-31-3</t>
  </si>
  <si>
    <t>919-30-2</t>
  </si>
  <si>
    <t>919005-14-4</t>
  </si>
  <si>
    <t>918504-27-5</t>
  </si>
  <si>
    <t>91-76-9</t>
  </si>
  <si>
    <t>917-61-3</t>
  </si>
  <si>
    <t>91-68-9</t>
  </si>
  <si>
    <t>916887-53-1</t>
  </si>
  <si>
    <t>915416-45-4</t>
  </si>
  <si>
    <t>91538-82-8</t>
  </si>
  <si>
    <t>91273-04-0</t>
  </si>
  <si>
    <t>91259-47-1</t>
  </si>
  <si>
    <t>91-21-4</t>
  </si>
  <si>
    <t>91-16-7</t>
  </si>
  <si>
    <t>91161-71-6</t>
  </si>
  <si>
    <t>90-82-4</t>
  </si>
  <si>
    <t>90-80-2</t>
  </si>
  <si>
    <t>90-72-2</t>
  </si>
  <si>
    <t>90719-32-7</t>
  </si>
  <si>
    <t>90622-59-6</t>
  </si>
  <si>
    <t>90536-66-6</t>
  </si>
  <si>
    <t>90-51-7</t>
  </si>
  <si>
    <t>90474-13-8</t>
  </si>
  <si>
    <t>90357-53-2</t>
  </si>
  <si>
    <t>902272-78-0</t>
  </si>
  <si>
    <t>90-17-5</t>
  </si>
  <si>
    <t>901-44-0</t>
  </si>
  <si>
    <t>90076-65-6</t>
  </si>
  <si>
    <t>90-05-1</t>
  </si>
  <si>
    <t>9005-00-9</t>
  </si>
  <si>
    <t>90035-08-8</t>
  </si>
  <si>
    <t>899-79-6</t>
  </si>
  <si>
    <t>89929-65-7</t>
  </si>
  <si>
    <t>89786-04-9</t>
  </si>
  <si>
    <t>897626-46-9</t>
  </si>
  <si>
    <t>897-06-3</t>
  </si>
  <si>
    <t>89-65-6</t>
  </si>
  <si>
    <t>89604-92-2</t>
  </si>
  <si>
    <t>89604-91-1</t>
  </si>
  <si>
    <t>895-85-2</t>
  </si>
  <si>
    <t>89-57-6</t>
  </si>
  <si>
    <t>89544-48-9</t>
  </si>
  <si>
    <t>89-48-5</t>
  </si>
  <si>
    <t>89415-87-2</t>
  </si>
  <si>
    <t>89402-43-7</t>
  </si>
  <si>
    <t>89392-03-0</t>
  </si>
  <si>
    <t>89331-94-2</t>
  </si>
  <si>
    <t>89226-12-0</t>
  </si>
  <si>
    <t>89182-60-5</t>
  </si>
  <si>
    <t>89114-90-9</t>
  </si>
  <si>
    <t>89079-92-5</t>
  </si>
  <si>
    <t>890707-28-5</t>
  </si>
  <si>
    <t>89-05-4</t>
  </si>
  <si>
    <t>89-04-3</t>
  </si>
  <si>
    <t>88949-33-1</t>
  </si>
  <si>
    <t>88938-23-2</t>
  </si>
  <si>
    <t>888504-28-7</t>
  </si>
  <si>
    <t>888504-27-6</t>
  </si>
  <si>
    <t>88805-65-6</t>
  </si>
  <si>
    <t>88784-33-2</t>
  </si>
  <si>
    <t>88-66-4</t>
  </si>
  <si>
    <t>88642-03-9</t>
  </si>
  <si>
    <t>88-60-8</t>
  </si>
  <si>
    <t>88558-41-2</t>
  </si>
  <si>
    <t>88-51-7</t>
  </si>
  <si>
    <t>88-45-9</t>
  </si>
  <si>
    <t>88-44-8</t>
  </si>
  <si>
    <t>884-35-5</t>
  </si>
  <si>
    <t>883794-93-2</t>
  </si>
  <si>
    <t>88374-05-4</t>
  </si>
  <si>
    <t>88-27-7</t>
  </si>
  <si>
    <t>88-21-1</t>
  </si>
  <si>
    <t>882073-43-0</t>
  </si>
  <si>
    <t>88-19-7</t>
  </si>
  <si>
    <t>88196-70-7</t>
  </si>
  <si>
    <t>88190-28-7</t>
  </si>
  <si>
    <t>88-17-5</t>
  </si>
  <si>
    <t>88150-62-3</t>
  </si>
  <si>
    <t>88128-57-8</t>
  </si>
  <si>
    <t>88-12-0</t>
  </si>
  <si>
    <t>87-99-0</t>
  </si>
  <si>
    <t>87907-35-5</t>
  </si>
  <si>
    <t>878665-13-5</t>
  </si>
  <si>
    <t>877670-90-1</t>
  </si>
  <si>
    <t>877179-04-9</t>
  </si>
  <si>
    <t>877179-03-8</t>
  </si>
  <si>
    <t>133-37-9</t>
  </si>
  <si>
    <t>87-60-5</t>
  </si>
  <si>
    <t>87563-89-1</t>
  </si>
  <si>
    <t>875210-74-5</t>
  </si>
  <si>
    <t>874819-71-3</t>
  </si>
  <si>
    <t>874649-82-8</t>
  </si>
  <si>
    <t>873-94-9</t>
  </si>
  <si>
    <t>873888-84-7</t>
  </si>
  <si>
    <t>87333-22-0</t>
  </si>
  <si>
    <t>873-32-5</t>
  </si>
  <si>
    <t>87305-03-1</t>
  </si>
  <si>
    <t>872-36-6</t>
  </si>
  <si>
    <t>872-05-9</t>
  </si>
  <si>
    <t>87199-17-5</t>
  </si>
  <si>
    <t>871-70-5</t>
  </si>
  <si>
    <t>870778-34-0</t>
  </si>
  <si>
    <t>87061-04-9</t>
  </si>
  <si>
    <t>87-02-5</t>
  </si>
  <si>
    <t>87010-29-5</t>
  </si>
  <si>
    <t>86978-24-7</t>
  </si>
  <si>
    <t>86960-46-5</t>
  </si>
  <si>
    <t>868839-23-0</t>
  </si>
  <si>
    <t>868-14-4</t>
  </si>
  <si>
    <t>86771-76-8</t>
  </si>
  <si>
    <t>867-56-1</t>
  </si>
  <si>
    <t>867-13-0</t>
  </si>
  <si>
    <t>86579-53-5</t>
  </si>
  <si>
    <t>865-48-5</t>
  </si>
  <si>
    <t>865-33-8</t>
  </si>
  <si>
    <t>86432-23-7</t>
  </si>
  <si>
    <t>86404-04-8</t>
  </si>
  <si>
    <t>86393-34-2</t>
  </si>
  <si>
    <t>86329-09-1</t>
  </si>
  <si>
    <t>86273-46-3</t>
  </si>
  <si>
    <t>86261-90-7</t>
  </si>
  <si>
    <t>85-98-3</t>
  </si>
  <si>
    <t>85954-11-6</t>
  </si>
  <si>
    <t>85943-26-6</t>
  </si>
  <si>
    <t>85877-79-8</t>
  </si>
  <si>
    <t>858036-65-4</t>
  </si>
  <si>
    <t>85776-14-3</t>
  </si>
  <si>
    <t>85-73-4</t>
  </si>
  <si>
    <t>85702-90-5</t>
  </si>
  <si>
    <t>85633-96-1</t>
  </si>
  <si>
    <t>85-60-9</t>
  </si>
  <si>
    <t>85-43-8</t>
  </si>
  <si>
    <t>85-42-7</t>
  </si>
  <si>
    <t>85-40-5</t>
  </si>
  <si>
    <t>85-27-8</t>
  </si>
  <si>
    <t>852379-28-3</t>
  </si>
  <si>
    <t>852282-89-4</t>
  </si>
  <si>
    <t>85209-93-4</t>
  </si>
  <si>
    <t>85209-91-2</t>
  </si>
  <si>
    <t>850546-74-6</t>
  </si>
  <si>
    <t>850545-42-5</t>
  </si>
  <si>
    <t>850222-40-1</t>
  </si>
  <si>
    <t>84988-61-4</t>
  </si>
  <si>
    <t>84852-53-9</t>
  </si>
  <si>
    <t>848484-93-5</t>
  </si>
  <si>
    <t>84816-56-8</t>
  </si>
  <si>
    <t>84793-24-8</t>
  </si>
  <si>
    <t>846-48-0</t>
  </si>
  <si>
    <t>84632-66-6</t>
  </si>
  <si>
    <t>84632-65-5</t>
  </si>
  <si>
    <t>84632-59-7</t>
  </si>
  <si>
    <t>84632-50-8</t>
  </si>
  <si>
    <t>84-61-7</t>
  </si>
  <si>
    <t>846023-24-3</t>
  </si>
  <si>
    <t>84592-32-5</t>
  </si>
  <si>
    <t>84583-68-6</t>
  </si>
  <si>
    <t>84563-90-6</t>
  </si>
  <si>
    <t>84-51-5</t>
  </si>
  <si>
    <t>84434-23-1</t>
  </si>
  <si>
    <t>84434-11-7</t>
  </si>
  <si>
    <t>84392-17-6</t>
  </si>
  <si>
    <t>84268-33-7</t>
  </si>
  <si>
    <t>839-90-7</t>
  </si>
  <si>
    <t>83953-73-5</t>
  </si>
  <si>
    <t>83926-73-2</t>
  </si>
  <si>
    <t>83857-96-9</t>
  </si>
  <si>
    <t>83847-14-7</t>
  </si>
  <si>
    <t>83-73-8</t>
  </si>
  <si>
    <t>83708-14-9</t>
  </si>
  <si>
    <t>83623-61-4</t>
  </si>
  <si>
    <t>83598-13-4</t>
  </si>
  <si>
    <t>83524-75-8</t>
  </si>
  <si>
    <t>83411-71-6</t>
  </si>
  <si>
    <t>83372-55-8</t>
  </si>
  <si>
    <t>83261-15-8</t>
  </si>
  <si>
    <t>831-52-7</t>
  </si>
  <si>
    <t>83056-32-0</t>
  </si>
  <si>
    <t>830322-14-0</t>
  </si>
  <si>
    <t>83016-70-0</t>
  </si>
  <si>
    <t>830-13-7</t>
  </si>
  <si>
    <t>83011-43-2</t>
  </si>
  <si>
    <t>82985-35-1</t>
  </si>
  <si>
    <t>82961-52-2</t>
  </si>
  <si>
    <t>82923-75-9</t>
  </si>
  <si>
    <t>82911-32-8</t>
  </si>
  <si>
    <t>82796-69-8</t>
  </si>
  <si>
    <t>826-55-1</t>
  </si>
  <si>
    <t>82654-98-6</t>
  </si>
  <si>
    <t>826-36-8</t>
  </si>
  <si>
    <t>82560-12-1</t>
  </si>
  <si>
    <t>82543-16-6</t>
  </si>
  <si>
    <t>82543-15-5</t>
  </si>
  <si>
    <t>82530-64-1</t>
  </si>
  <si>
    <t>82469-79-2</t>
  </si>
  <si>
    <t>82413-20-5</t>
  </si>
  <si>
    <t>82380-18-5</t>
  </si>
  <si>
    <t>823178-41-2</t>
  </si>
  <si>
    <t>822-06-0</t>
  </si>
  <si>
    <t>82203-23-4</t>
  </si>
  <si>
    <t>82200-53-1</t>
  </si>
  <si>
    <t>82199-12-0</t>
  </si>
  <si>
    <t>82113-65-3</t>
  </si>
  <si>
    <t>821-06-7</t>
  </si>
  <si>
    <t>82091-12-1</t>
  </si>
  <si>
    <t>81992-66-7</t>
  </si>
  <si>
    <t>81936-33-6</t>
  </si>
  <si>
    <t>81782-77-6</t>
  </si>
  <si>
    <t>81752-87-6</t>
  </si>
  <si>
    <t>81653-77-2</t>
  </si>
  <si>
    <t>813-76-3</t>
  </si>
  <si>
    <t>81-33-4</t>
  </si>
  <si>
    <t>81282-60-2</t>
  </si>
  <si>
    <t>81232-22-6</t>
  </si>
  <si>
    <t>811-97-2</t>
  </si>
  <si>
    <t>811412-48-3</t>
  </si>
  <si>
    <t>81-13-0</t>
  </si>
  <si>
    <t>81-11-8</t>
  </si>
  <si>
    <t>80-73-9</t>
  </si>
  <si>
    <t>80657-64-3</t>
  </si>
  <si>
    <t>80-54-6</t>
  </si>
  <si>
    <t>80544-17-8</t>
  </si>
  <si>
    <t>80-51-3</t>
  </si>
  <si>
    <t>80-43-3</t>
  </si>
  <si>
    <t>80-10-4</t>
  </si>
  <si>
    <t>80-09-1</t>
  </si>
  <si>
    <t>80-08-0</t>
  </si>
  <si>
    <t>80-07-9</t>
  </si>
  <si>
    <t>80-04-6</t>
  </si>
  <si>
    <t>79881-89-3</t>
  </si>
  <si>
    <t>79876-59-8</t>
  </si>
  <si>
    <t>79832-89-6</t>
  </si>
  <si>
    <t>79815-20-6</t>
  </si>
  <si>
    <t>79-81-2</t>
  </si>
  <si>
    <t>79-74-3</t>
  </si>
  <si>
    <t>79665-24-0</t>
  </si>
  <si>
    <t>79568-06-2</t>
  </si>
  <si>
    <t>79560-20-6</t>
  </si>
  <si>
    <t>79538-03-7</t>
  </si>
  <si>
    <t>79463-77-7</t>
  </si>
  <si>
    <t>79456-26-1</t>
  </si>
  <si>
    <t>79-41-4</t>
  </si>
  <si>
    <t>79-38-9</t>
  </si>
  <si>
    <t>79371-37-2</t>
  </si>
  <si>
    <t>79370-78-8</t>
  </si>
  <si>
    <t>79349-82-9</t>
  </si>
  <si>
    <t>793-24-8</t>
  </si>
  <si>
    <t>79-30-1</t>
  </si>
  <si>
    <t>79277-18-2</t>
  </si>
  <si>
    <t>79-24-3</t>
  </si>
  <si>
    <t>79-22-1</t>
  </si>
  <si>
    <t>79200-56-9</t>
  </si>
  <si>
    <t>79185-77-6</t>
  </si>
  <si>
    <t>791838-11-4</t>
  </si>
  <si>
    <t>79-16-3</t>
  </si>
  <si>
    <t>79-14-1</t>
  </si>
  <si>
    <t>79-07-2</t>
  </si>
  <si>
    <t>79-03-8</t>
  </si>
  <si>
    <t>79026-02-1</t>
  </si>
  <si>
    <t>78-98-8</t>
  </si>
  <si>
    <t>78-97-7</t>
  </si>
  <si>
    <t>78-86-4</t>
  </si>
  <si>
    <t>78850-37-0</t>
  </si>
  <si>
    <t>78-84-2</t>
  </si>
  <si>
    <t>78-78-4</t>
  </si>
  <si>
    <t>78-69-3</t>
  </si>
  <si>
    <t>78-67-1</t>
  </si>
  <si>
    <t>78-63-7</t>
  </si>
  <si>
    <t>78605-96-6</t>
  </si>
  <si>
    <t>78531-61-0</t>
  </si>
  <si>
    <t>78521-39-8</t>
  </si>
  <si>
    <t>78450-75-6</t>
  </si>
  <si>
    <t>78182-00-0</t>
  </si>
  <si>
    <t>78181-99-4</t>
  </si>
  <si>
    <t>78-16-0</t>
  </si>
  <si>
    <t>78-10-4</t>
  </si>
  <si>
    <t>78-08-0</t>
  </si>
  <si>
    <t>77-94-1</t>
  </si>
  <si>
    <t>77-93-0</t>
  </si>
  <si>
    <t>77-90-7</t>
  </si>
  <si>
    <t>778-94-9</t>
  </si>
  <si>
    <t>77889-90-8</t>
  </si>
  <si>
    <t>7787-93-1</t>
  </si>
  <si>
    <t>7786-67-6</t>
  </si>
  <si>
    <t>7786-17-6</t>
  </si>
  <si>
    <t>77-86-1</t>
  </si>
  <si>
    <t>77855-73-3</t>
  </si>
  <si>
    <t>77-83-8</t>
  </si>
  <si>
    <t>77804-81-0</t>
  </si>
  <si>
    <t>77703-56-1</t>
  </si>
  <si>
    <t>7756-94-7</t>
  </si>
  <si>
    <t>77421-68-2</t>
  </si>
  <si>
    <t>77375-79-2</t>
  </si>
  <si>
    <t>77341-67-4</t>
  </si>
  <si>
    <t>773-14-8</t>
  </si>
  <si>
    <t>770-35-4</t>
  </si>
  <si>
    <t>77017-20-0</t>
  </si>
  <si>
    <t>769953-18-6</t>
  </si>
  <si>
    <t>7695-91-2</t>
  </si>
  <si>
    <t>7693-82-5</t>
  </si>
  <si>
    <t>76932-17-7</t>
  </si>
  <si>
    <t>768-56-9</t>
  </si>
  <si>
    <t>76855-69-1</t>
  </si>
  <si>
    <t>76823-93-3</t>
  </si>
  <si>
    <t>76811-98-8</t>
  </si>
  <si>
    <t>76801-93-9</t>
  </si>
  <si>
    <t>76746-95-7</t>
  </si>
  <si>
    <t>76646-91-8</t>
  </si>
  <si>
    <t>7659-86-1</t>
  </si>
  <si>
    <t>765-63-9</t>
  </si>
  <si>
    <t>76524-94-2</t>
  </si>
  <si>
    <t>765-12-8</t>
  </si>
  <si>
    <t>764-99-8</t>
  </si>
  <si>
    <t>764659-72-5</t>
  </si>
  <si>
    <t>763-69-9</t>
  </si>
  <si>
    <t>763-32-6</t>
  </si>
  <si>
    <t>76311-95-0</t>
  </si>
  <si>
    <t>76275-14-4</t>
  </si>
  <si>
    <t>7620-77-1</t>
  </si>
  <si>
    <t>762-04-9</t>
  </si>
  <si>
    <t>76201-56-4</t>
  </si>
  <si>
    <t>76-16-4</t>
  </si>
  <si>
    <t>76114-73-3</t>
  </si>
  <si>
    <t>760-93-0</t>
  </si>
  <si>
    <t>760-67-8</t>
  </si>
  <si>
    <t>7605-52-9</t>
  </si>
  <si>
    <t>76-05-1</t>
  </si>
  <si>
    <t>76-02-8</t>
  </si>
  <si>
    <t>75980-60-8</t>
  </si>
  <si>
    <t>75-94-5</t>
  </si>
  <si>
    <t>7580-85-0</t>
  </si>
  <si>
    <t>75-79-6</t>
  </si>
  <si>
    <t>7579-36-4</t>
  </si>
  <si>
    <t>75-78-5</t>
  </si>
  <si>
    <t>75-77-4</t>
  </si>
  <si>
    <t>75-76-3</t>
  </si>
  <si>
    <t>7575-23-7</t>
  </si>
  <si>
    <t>75-75-2</t>
  </si>
  <si>
    <t>75-71-8</t>
  </si>
  <si>
    <t>75-68-3</t>
  </si>
  <si>
    <t>75-66-1</t>
  </si>
  <si>
    <t>756-12-7</t>
  </si>
  <si>
    <t>75-54-7</t>
  </si>
  <si>
    <t>75540-64-6</t>
  </si>
  <si>
    <t>75511-91-0</t>
  </si>
  <si>
    <t>75490-39-0</t>
  </si>
  <si>
    <t>75-46-7</t>
  </si>
  <si>
    <t>75-45-6</t>
  </si>
  <si>
    <t>754-12-1</t>
  </si>
  <si>
    <t>75405-06-0</t>
  </si>
  <si>
    <t>75-38-7</t>
  </si>
  <si>
    <t>75-37-6</t>
  </si>
  <si>
    <t>7534-94-3</t>
  </si>
  <si>
    <t>75-33-2</t>
  </si>
  <si>
    <t>752984-24-0</t>
  </si>
  <si>
    <t>75-29-6</t>
  </si>
  <si>
    <t>75-28-5</t>
  </si>
  <si>
    <t>75-26-3</t>
  </si>
  <si>
    <t>7526-26-3</t>
  </si>
  <si>
    <t>75-10-5</t>
  </si>
  <si>
    <t>75046-16-1</t>
  </si>
  <si>
    <t>75-02-5</t>
  </si>
  <si>
    <t>75-00-3</t>
  </si>
  <si>
    <t>74988-05-9</t>
  </si>
  <si>
    <t>74-98-6</t>
  </si>
  <si>
    <t>74974-54-2</t>
  </si>
  <si>
    <t>74953-03-0</t>
  </si>
  <si>
    <t>74-93-1</t>
  </si>
  <si>
    <t>7491-09-0</t>
  </si>
  <si>
    <t>74-86-2</t>
  </si>
  <si>
    <t>74860-00-7</t>
  </si>
  <si>
    <t>74-85-1</t>
  </si>
  <si>
    <t>74-84-0</t>
  </si>
  <si>
    <t>74-82-8</t>
  </si>
  <si>
    <t>74805-60-0</t>
  </si>
  <si>
    <t>7480-35-5</t>
  </si>
  <si>
    <t>74-79-3</t>
  </si>
  <si>
    <t>7474-78-4</t>
  </si>
  <si>
    <t>7473-98-5</t>
  </si>
  <si>
    <t>74638-76-9</t>
  </si>
  <si>
    <t>74546-14-8</t>
  </si>
  <si>
    <t>7452-79-1</t>
  </si>
  <si>
    <t>745070-61-5</t>
  </si>
  <si>
    <t>7450-69-3</t>
  </si>
  <si>
    <t>7450-59-1</t>
  </si>
  <si>
    <t>7446-81-3</t>
  </si>
  <si>
    <t>74462-02-5</t>
  </si>
  <si>
    <t>74441-05-7</t>
  </si>
  <si>
    <t>74345-73-6</t>
  </si>
  <si>
    <t>74338-72-0</t>
  </si>
  <si>
    <t>74149-72-7</t>
  </si>
  <si>
    <t>7402-77-9</t>
  </si>
  <si>
    <t>7397-62-8</t>
  </si>
  <si>
    <t>7397-46-8</t>
  </si>
  <si>
    <t>7396-58-9</t>
  </si>
  <si>
    <t>73942-87-7</t>
  </si>
  <si>
    <t>73936-91-1</t>
  </si>
  <si>
    <t>7381-13-7</t>
  </si>
  <si>
    <t>7379-51-3</t>
  </si>
  <si>
    <t>73611-02-6</t>
  </si>
  <si>
    <t>7357-67-7</t>
  </si>
  <si>
    <t>73573-87-2</t>
  </si>
  <si>
    <t>7340-97-8</t>
  </si>
  <si>
    <t>7340-90-1</t>
  </si>
  <si>
    <t>7331-52-4</t>
  </si>
  <si>
    <t>7328-22-5</t>
  </si>
  <si>
    <t>7327-60-8</t>
  </si>
  <si>
    <t>73246-45-4</t>
  </si>
  <si>
    <t>73-22-3</t>
  </si>
  <si>
    <t>73096-98-7</t>
  </si>
  <si>
    <t>7305-71-7</t>
  </si>
  <si>
    <t>7300-34-7</t>
  </si>
  <si>
    <t>72955-94-3</t>
  </si>
  <si>
    <t>72903-27-6</t>
  </si>
  <si>
    <t>72752-52-4</t>
  </si>
  <si>
    <t>72716-26-8</t>
  </si>
  <si>
    <t>72684-95-8</t>
  </si>
  <si>
    <t>72576-80-8</t>
  </si>
  <si>
    <t>72531-53-4</t>
  </si>
  <si>
    <t>7237-83-4</t>
  </si>
  <si>
    <t>72291-30-6</t>
  </si>
  <si>
    <t>72217-12-0</t>
  </si>
  <si>
    <t>72-18-4</t>
  </si>
  <si>
    <t>72-17-3</t>
  </si>
  <si>
    <t>72162-46-0</t>
  </si>
  <si>
    <t>72120-54-8</t>
  </si>
  <si>
    <t>7195-44-0</t>
  </si>
  <si>
    <t>71902-23-3</t>
  </si>
  <si>
    <t>71868-15-0</t>
  </si>
  <si>
    <t>71868-10-5</t>
  </si>
  <si>
    <t>7173-62-8</t>
  </si>
  <si>
    <t>71735-74-5</t>
  </si>
  <si>
    <t>71617-10-2</t>
  </si>
  <si>
    <t>71604-74-5</t>
  </si>
  <si>
    <t>7153-86-8</t>
  </si>
  <si>
    <t>71526-07-3</t>
  </si>
  <si>
    <t>71487-08-6</t>
  </si>
  <si>
    <t>713-95-1</t>
  </si>
  <si>
    <t>713-65-5</t>
  </si>
  <si>
    <t>71308-16-2</t>
  </si>
  <si>
    <t>712-50-5</t>
  </si>
  <si>
    <t>71170-82-6</t>
  </si>
  <si>
    <t>71119-22-7</t>
  </si>
  <si>
    <t>71048-82-3</t>
  </si>
  <si>
    <t>70987-78-9</t>
  </si>
  <si>
    <t>70969-58-3</t>
  </si>
  <si>
    <t>70958-20-2</t>
  </si>
  <si>
    <t>709-55-7</t>
  </si>
  <si>
    <t>709031-43-6</t>
  </si>
  <si>
    <t>7089-59-0</t>
  </si>
  <si>
    <t>7078-98-0</t>
  </si>
  <si>
    <t>7069-42-3</t>
  </si>
  <si>
    <t>70693-57-1</t>
  </si>
  <si>
    <t>705-86-2</t>
  </si>
  <si>
    <t>70-55-3</t>
  </si>
  <si>
    <t>70516-51-7</t>
  </si>
  <si>
    <t>70516-41-5</t>
  </si>
  <si>
    <t>70445-33-9</t>
  </si>
  <si>
    <t>70441-63-3</t>
  </si>
  <si>
    <t>70356-09-1</t>
  </si>
  <si>
    <t>70321-86-7</t>
  </si>
  <si>
    <t>70264-94-7</t>
  </si>
  <si>
    <t>70258-18-3</t>
  </si>
  <si>
    <t>70223-33-5</t>
  </si>
  <si>
    <t>70203-04-2</t>
  </si>
  <si>
    <t>700-13-0</t>
  </si>
  <si>
    <t>69999-16-2</t>
  </si>
  <si>
    <t>69904-10-5</t>
  </si>
  <si>
    <t>69901-75-3</t>
  </si>
  <si>
    <t>698-29-3</t>
  </si>
  <si>
    <t>69788-75-6</t>
  </si>
  <si>
    <t>697235-49-7</t>
  </si>
  <si>
    <t>6969-71-7</t>
  </si>
  <si>
    <t>694-83-7</t>
  </si>
  <si>
    <t>69432-40-2</t>
  </si>
  <si>
    <t>6940-53-0</t>
  </si>
  <si>
    <t>6938-94-9</t>
  </si>
  <si>
    <t>693-57-2</t>
  </si>
  <si>
    <t>693-36-7</t>
  </si>
  <si>
    <t>693-23-2</t>
  </si>
  <si>
    <t>6925-69-5</t>
  </si>
  <si>
    <t>692-49-9</t>
  </si>
  <si>
    <t>69227-51-6</t>
  </si>
  <si>
    <t>6920-22-5</t>
  </si>
  <si>
    <t>6915-15-7</t>
  </si>
  <si>
    <t>6914-71-2</t>
  </si>
  <si>
    <t>69098-08-4</t>
  </si>
  <si>
    <t>69094-18-4</t>
  </si>
  <si>
    <t>69082-76-4</t>
  </si>
  <si>
    <t>69045-84-7</t>
  </si>
  <si>
    <t>690-39-1</t>
  </si>
  <si>
    <t>6903-18-0</t>
  </si>
  <si>
    <t>688-84-6</t>
  </si>
  <si>
    <t>68860-54-8</t>
  </si>
  <si>
    <t>687-47-8</t>
  </si>
  <si>
    <t>6864-37-5</t>
  </si>
  <si>
    <t>686-31-7</t>
  </si>
  <si>
    <t>68541-50-4</t>
  </si>
  <si>
    <t>68516-75-6</t>
  </si>
  <si>
    <t>68516-73-4</t>
  </si>
  <si>
    <t>6850-63-1</t>
  </si>
  <si>
    <t>6846-50-0</t>
  </si>
  <si>
    <t>6843-66-9</t>
  </si>
  <si>
    <t>6842-62-2</t>
  </si>
  <si>
    <t>68283-19-2</t>
  </si>
  <si>
    <t>682809-44-5</t>
  </si>
  <si>
    <t>68-26-8</t>
  </si>
  <si>
    <t>68259-05-2</t>
  </si>
  <si>
    <t>68252-19-7</t>
  </si>
  <si>
    <t>68227-78-1</t>
  </si>
  <si>
    <t>682-11-1</t>
  </si>
  <si>
    <t>682-09-7</t>
  </si>
  <si>
    <t>682-01-9</t>
  </si>
  <si>
    <t>681-84-5</t>
  </si>
  <si>
    <t>681433-04-5</t>
  </si>
  <si>
    <t>68134-22-5</t>
  </si>
  <si>
    <t>68127-59-3</t>
  </si>
  <si>
    <t>6807-17-6</t>
  </si>
  <si>
    <t>68047-07-4</t>
  </si>
  <si>
    <t>67990-05-0</t>
  </si>
  <si>
    <t>67938-21-0</t>
  </si>
  <si>
    <t>67914-69-6</t>
  </si>
  <si>
    <t>67887-47-2</t>
  </si>
  <si>
    <t>67881-98-5</t>
  </si>
  <si>
    <t>6786-83-0</t>
  </si>
  <si>
    <t>67843-74-7</t>
  </si>
  <si>
    <t>67801-20-1</t>
  </si>
  <si>
    <t>67801-15-4</t>
  </si>
  <si>
    <t>67739-11-1</t>
  </si>
  <si>
    <t>67669-19-6</t>
  </si>
  <si>
    <t>67643-70-3</t>
  </si>
  <si>
    <t>67584-55-8</t>
  </si>
  <si>
    <t>67567-23-1</t>
  </si>
  <si>
    <t>675-62-7</t>
  </si>
  <si>
    <t>67-51-6</t>
  </si>
  <si>
    <t>674-82-8</t>
  </si>
  <si>
    <t>674773-13-8</t>
  </si>
  <si>
    <t>6746-94-7</t>
  </si>
  <si>
    <t>674347-28-5</t>
  </si>
  <si>
    <t>6731-36-8</t>
  </si>
  <si>
    <t>67151-63-7</t>
  </si>
  <si>
    <t>6712-98-7</t>
  </si>
  <si>
    <t>6711-48-4</t>
  </si>
  <si>
    <t>67075-37-0</t>
  </si>
  <si>
    <t>670234-47-6</t>
  </si>
  <si>
    <t>67014-36-2</t>
  </si>
  <si>
    <t>66938-41-8</t>
  </si>
  <si>
    <t>669005-94-1</t>
  </si>
  <si>
    <t>667937-05-5</t>
  </si>
  <si>
    <t>667-84-5</t>
  </si>
  <si>
    <t>6674-22-2</t>
  </si>
  <si>
    <t>66710-66-5</t>
  </si>
  <si>
    <t>66682-07-3</t>
  </si>
  <si>
    <t>66492-51-1</t>
  </si>
  <si>
    <t>6642-31-5</t>
  </si>
  <si>
    <t>66423-13-0</t>
  </si>
  <si>
    <t>6640-24-0</t>
  </si>
  <si>
    <t>6635-20-7</t>
  </si>
  <si>
    <t>66346-83-6</t>
  </si>
  <si>
    <t>66346-01-8</t>
  </si>
  <si>
    <t>66309-83-9</t>
  </si>
  <si>
    <t>66195-26-4</t>
  </si>
  <si>
    <t>6615-00-5</t>
  </si>
  <si>
    <t>6613-44-1</t>
  </si>
  <si>
    <t>66108-89-2</t>
  </si>
  <si>
    <t>6610-29-3</t>
  </si>
  <si>
    <t>6607-41-6</t>
  </si>
  <si>
    <t>6607-34-7</t>
  </si>
  <si>
    <t>66068-84-6</t>
  </si>
  <si>
    <t>66063-15-8</t>
  </si>
  <si>
    <t>66003-87-0</t>
  </si>
  <si>
    <t>6600-31-3</t>
  </si>
  <si>
    <t>65962-45-0</t>
  </si>
  <si>
    <t>65870-94-2</t>
  </si>
  <si>
    <t>65855-02-9</t>
  </si>
  <si>
    <t>65854-91-3</t>
  </si>
  <si>
    <t>657-84-1</t>
  </si>
  <si>
    <t>65756-41-4</t>
  </si>
  <si>
    <t>65753-47-1</t>
  </si>
  <si>
    <t>6563-83-3</t>
  </si>
  <si>
    <t>65520-46-9</t>
  </si>
  <si>
    <t>654636-62-1</t>
  </si>
  <si>
    <t>65405-84-7</t>
  </si>
  <si>
    <t>65405-77-8</t>
  </si>
  <si>
    <t>6528-34-3</t>
  </si>
  <si>
    <t>652-18-6</t>
  </si>
  <si>
    <t>65181-78-4</t>
  </si>
  <si>
    <t>65113-95-3</t>
  </si>
  <si>
    <t>64987-06-0</t>
  </si>
  <si>
    <t>64900-65-8</t>
  </si>
  <si>
    <t>6486-23-3</t>
  </si>
  <si>
    <t>6485-67-2</t>
  </si>
  <si>
    <t>6485-55-8</t>
  </si>
  <si>
    <t>6485-45-6</t>
  </si>
  <si>
    <t>64744-50-9</t>
  </si>
  <si>
    <t>647-42-7</t>
  </si>
  <si>
    <t>6471-50-7</t>
  </si>
  <si>
    <t>646-25-3</t>
  </si>
  <si>
    <t>646-24-2</t>
  </si>
  <si>
    <t>645-62-5</t>
  </si>
  <si>
    <t>6448-95-9</t>
  </si>
  <si>
    <t>6443-69-2</t>
  </si>
  <si>
    <t>6425-39-4</t>
  </si>
  <si>
    <t>6422-86-2</t>
  </si>
  <si>
    <t>6419-19-8</t>
  </si>
  <si>
    <t>64137-52-6</t>
  </si>
  <si>
    <t>6410-41-9</t>
  </si>
  <si>
    <t>6410-32-8</t>
  </si>
  <si>
    <t>64053-02-7</t>
  </si>
  <si>
    <t>63967-10-2</t>
  </si>
  <si>
    <t>6386-38-5</t>
  </si>
  <si>
    <t>63843-89-0</t>
  </si>
  <si>
    <t>638-29-9</t>
  </si>
  <si>
    <t>6381-77-7</t>
  </si>
  <si>
    <t>637-92-3</t>
  </si>
  <si>
    <t>6368-20-3</t>
  </si>
  <si>
    <t>6364-17-6</t>
  </si>
  <si>
    <t>6362-80-7</t>
  </si>
  <si>
    <t>63589-25-3</t>
  </si>
  <si>
    <t>6358-87-8</t>
  </si>
  <si>
    <t>6358-85-6</t>
  </si>
  <si>
    <t>6358-64-1</t>
  </si>
  <si>
    <t>6358-37-8</t>
  </si>
  <si>
    <t>63562-34-5</t>
  </si>
  <si>
    <t>63562-33-4</t>
  </si>
  <si>
    <t>63547-25-1</t>
  </si>
  <si>
    <t>63500-71-0</t>
  </si>
  <si>
    <t>634-55-9</t>
  </si>
  <si>
    <t>63450-43-1</t>
  </si>
  <si>
    <t>6334-25-4</t>
  </si>
  <si>
    <t>6331-96-0</t>
  </si>
  <si>
    <t>63187-91-7</t>
  </si>
  <si>
    <t>63141-09-3</t>
  </si>
  <si>
    <t>6309-51-9</t>
  </si>
  <si>
    <t>6298-96-0</t>
  </si>
  <si>
    <t>629-82-3</t>
  </si>
  <si>
    <t>629-73-2</t>
  </si>
  <si>
    <t>629-59-4</t>
  </si>
  <si>
    <t>629-50-5</t>
  </si>
  <si>
    <t>6292-59-7</t>
  </si>
  <si>
    <t>6291-95-8</t>
  </si>
  <si>
    <t>629-15-2</t>
  </si>
  <si>
    <t>629-11-8</t>
  </si>
  <si>
    <t>629-03-8</t>
  </si>
  <si>
    <t>628-96-6</t>
  </si>
  <si>
    <t>628-89-7</t>
  </si>
  <si>
    <t>62889-66-1</t>
  </si>
  <si>
    <t>6284-43-1</t>
  </si>
  <si>
    <t>6283-86-9</t>
  </si>
  <si>
    <t>628-11-5</t>
  </si>
  <si>
    <t>627-93-0</t>
  </si>
  <si>
    <t>627-83-8</t>
  </si>
  <si>
    <t>62782-03-0</t>
  </si>
  <si>
    <t>6274-22-2</t>
  </si>
  <si>
    <t>6261-30-9</t>
  </si>
  <si>
    <t>62600-71-9</t>
  </si>
  <si>
    <t>6259-76-3</t>
  </si>
  <si>
    <t>624-89-5</t>
  </si>
  <si>
    <t>624-86-2</t>
  </si>
  <si>
    <t>624-54-4</t>
  </si>
  <si>
    <t>624-48-6</t>
  </si>
  <si>
    <t>62435-71-6</t>
  </si>
  <si>
    <t>62409-13-6</t>
  </si>
  <si>
    <t>62406-73-9</t>
  </si>
  <si>
    <t>624-03-3</t>
  </si>
  <si>
    <t>623-84-7</t>
  </si>
  <si>
    <t>623-53-0</t>
  </si>
  <si>
    <t>623-40-5</t>
  </si>
  <si>
    <t>623-36-9</t>
  </si>
  <si>
    <t>62285-89-6</t>
  </si>
  <si>
    <t>6226-25-1</t>
  </si>
  <si>
    <t>622-58-2</t>
  </si>
  <si>
    <t>621-29-4</t>
  </si>
  <si>
    <t>620-67-7</t>
  </si>
  <si>
    <t>6197-30-4</t>
  </si>
  <si>
    <t>6196-98-1</t>
  </si>
  <si>
    <t>61-90-5</t>
  </si>
  <si>
    <t>618-88-2</t>
  </si>
  <si>
    <t>618-83-7</t>
  </si>
  <si>
    <t>61847-48-1</t>
  </si>
  <si>
    <t>618-36-0</t>
  </si>
  <si>
    <t>61826-76-4</t>
  </si>
  <si>
    <t>61792-11-8</t>
  </si>
  <si>
    <t>617-55-0</t>
  </si>
  <si>
    <t>61718-80-7</t>
  </si>
  <si>
    <t>6166-86-5</t>
  </si>
  <si>
    <t>616-47-7</t>
  </si>
  <si>
    <t>616-38-6</t>
  </si>
  <si>
    <t>616-30-8</t>
  </si>
  <si>
    <t>61597-98-6</t>
  </si>
  <si>
    <t>61597-96-4</t>
  </si>
  <si>
    <t>61571-06-0</t>
  </si>
  <si>
    <t>6156-18-9</t>
  </si>
  <si>
    <t>615-60-1</t>
  </si>
  <si>
    <t>61551-69-7</t>
  </si>
  <si>
    <t>615-20-3</t>
  </si>
  <si>
    <t>614-45-9</t>
  </si>
  <si>
    <t>6139-83-9</t>
  </si>
  <si>
    <t>613-62-7</t>
  </si>
  <si>
    <t>613222-52-9</t>
  </si>
  <si>
    <t>61320-65-8</t>
  </si>
  <si>
    <t>61260-55-7</t>
  </si>
  <si>
    <t>61203-83-6</t>
  </si>
  <si>
    <t>611-70-1</t>
  </si>
  <si>
    <t>611-20-1</t>
  </si>
  <si>
    <t>611-19-8</t>
  </si>
  <si>
    <t>6104-30-9</t>
  </si>
  <si>
    <t>6099-57-6</t>
  </si>
  <si>
    <t>609-15-4</t>
  </si>
  <si>
    <t>60857-05-8</t>
  </si>
  <si>
    <t>608-25-3</t>
  </si>
  <si>
    <t>608-23-1</t>
  </si>
  <si>
    <t>60658-04-0</t>
  </si>
  <si>
    <t>60547-97-9</t>
  </si>
  <si>
    <t>6041-94-7</t>
  </si>
  <si>
    <t>60-12-8</t>
  </si>
  <si>
    <t>60113-43-1</t>
  </si>
  <si>
    <t>60111-54-8</t>
  </si>
  <si>
    <t>60046-49-3</t>
  </si>
  <si>
    <t>600-00-0</t>
  </si>
  <si>
    <t>599-64-4</t>
  </si>
  <si>
    <t>599-61-1</t>
  </si>
  <si>
    <t>599-04-2</t>
  </si>
  <si>
    <t>598-78-7</t>
  </si>
  <si>
    <t>59875-04-6</t>
  </si>
  <si>
    <t>598-50-5</t>
  </si>
  <si>
    <t>59820-43-8</t>
  </si>
  <si>
    <t>59802-10-7</t>
  </si>
  <si>
    <t>597-82-0</t>
  </si>
  <si>
    <t>59719-67-4</t>
  </si>
  <si>
    <t>59653-74-6</t>
  </si>
  <si>
    <t>596120-00-2</t>
  </si>
  <si>
    <t>59587-44-9</t>
  </si>
  <si>
    <t>59487-23-9</t>
  </si>
  <si>
    <t>59447-55-1</t>
  </si>
  <si>
    <t>59-42-7</t>
  </si>
  <si>
    <t>5941-55-9</t>
  </si>
  <si>
    <t>59354-78-8</t>
  </si>
  <si>
    <t>593-45-3</t>
  </si>
  <si>
    <t>5933-41-5</t>
  </si>
  <si>
    <t>59320-13-7</t>
  </si>
  <si>
    <t>592-41-6</t>
  </si>
  <si>
    <t>59227-88-2</t>
  </si>
  <si>
    <t>59084-08-1</t>
  </si>
  <si>
    <t>590-19-2</t>
  </si>
  <si>
    <t>5894-60-0</t>
  </si>
  <si>
    <t>588-93-2</t>
  </si>
  <si>
    <t>5888-87-9</t>
  </si>
  <si>
    <t>5888-33-5</t>
  </si>
  <si>
    <t>58797-58-3</t>
  </si>
  <si>
    <t>5873-54-1</t>
  </si>
  <si>
    <t>586-70-9</t>
  </si>
  <si>
    <t>58670-89-6</t>
  </si>
  <si>
    <t>5856-77-9</t>
  </si>
  <si>
    <t>58567-11-6</t>
  </si>
  <si>
    <t>5851-49-0</t>
  </si>
  <si>
    <t>585-07-9</t>
  </si>
  <si>
    <t>58430-94-7</t>
  </si>
  <si>
    <t>583-39-1</t>
  </si>
  <si>
    <t>58190-62-8</t>
  </si>
  <si>
    <t>58190-57-1</t>
  </si>
  <si>
    <t>57999-49-2</t>
  </si>
  <si>
    <t>57987-55-0</t>
  </si>
  <si>
    <t>5788-17-0</t>
  </si>
  <si>
    <t>57848-46-1</t>
  </si>
  <si>
    <t>57843-53-5</t>
  </si>
  <si>
    <t>57675-44-2</t>
  </si>
  <si>
    <t>5766-67-6</t>
  </si>
  <si>
    <t>5763-44-0</t>
  </si>
  <si>
    <t>57625-74-8</t>
  </si>
  <si>
    <t>57583-54-7</t>
  </si>
  <si>
    <t>574-93-6</t>
  </si>
  <si>
    <t>5734-64-5</t>
  </si>
  <si>
    <t>5728-16-5</t>
  </si>
  <si>
    <t>57280-22-5</t>
  </si>
  <si>
    <t>5726-19-2</t>
  </si>
  <si>
    <t>57090-45-6</t>
  </si>
  <si>
    <t>57018-52-7</t>
  </si>
  <si>
    <t>56992-87-1</t>
  </si>
  <si>
    <t>56973-87-6</t>
  </si>
  <si>
    <t>56966-52-0</t>
  </si>
  <si>
    <t>56962-04-0</t>
  </si>
  <si>
    <t>56-86-0</t>
  </si>
  <si>
    <t>56-84-8</t>
  </si>
  <si>
    <t>56718-71-9</t>
  </si>
  <si>
    <t>56706-10-6</t>
  </si>
  <si>
    <t>5669-19-2</t>
  </si>
  <si>
    <t>56677-60-2</t>
  </si>
  <si>
    <t>5661-03-0</t>
  </si>
  <si>
    <t>56539-66-3</t>
  </si>
  <si>
    <t>56519-71-2</t>
  </si>
  <si>
    <t>564-63-6</t>
  </si>
  <si>
    <t>56-45-1</t>
  </si>
  <si>
    <t>56-41-7</t>
  </si>
  <si>
    <t>56-40-6</t>
  </si>
  <si>
    <t>56375-79-2</t>
  </si>
  <si>
    <t>56358-17-9</t>
  </si>
  <si>
    <t>56341-37-8</t>
  </si>
  <si>
    <t>56309-94-5</t>
  </si>
  <si>
    <t>56-18-8</t>
  </si>
  <si>
    <t>5614-37-9</t>
  </si>
  <si>
    <t>561-41-1</t>
  </si>
  <si>
    <t>55974-25-9</t>
  </si>
  <si>
    <t>5595-79-9</t>
  </si>
  <si>
    <t>55934-93-5</t>
  </si>
  <si>
    <t>558-30-5</t>
  </si>
  <si>
    <t>5580-58-5</t>
  </si>
  <si>
    <t>5580-57-4</t>
  </si>
  <si>
    <t>5578-42-7</t>
  </si>
  <si>
    <t>5577-72-0</t>
  </si>
  <si>
    <t>5575-48-4</t>
  </si>
  <si>
    <t>55701-03-6</t>
  </si>
  <si>
    <t>556-82-1</t>
  </si>
  <si>
    <t>55612-11-8</t>
  </si>
  <si>
    <t>55589-62-3</t>
  </si>
  <si>
    <t>55-56-1</t>
  </si>
  <si>
    <t>555-43-1</t>
  </si>
  <si>
    <t>55542-27-3</t>
  </si>
  <si>
    <t>55542-26-2</t>
  </si>
  <si>
    <t>554-62-1</t>
  </si>
  <si>
    <t>553-86-6</t>
  </si>
  <si>
    <t>55349-01-4</t>
  </si>
  <si>
    <t>55314-16-4</t>
  </si>
  <si>
    <t>55310-46-8</t>
  </si>
  <si>
    <t>5521-31-3</t>
  </si>
  <si>
    <t>55066-49-4</t>
  </si>
  <si>
    <t>55066-48-3</t>
  </si>
  <si>
    <t>54914-95-3</t>
  </si>
  <si>
    <t>54914-37-3</t>
  </si>
  <si>
    <t>54839-24-6</t>
  </si>
  <si>
    <t>54807-34-0</t>
  </si>
  <si>
    <t>5470-82-6</t>
  </si>
  <si>
    <t>5470-70-2</t>
  </si>
  <si>
    <t>5468-75-7</t>
  </si>
  <si>
    <t>5460-63-9</t>
  </si>
  <si>
    <t>5459-93-8</t>
  </si>
  <si>
    <t>54586-78-6</t>
  </si>
  <si>
    <t>54574-82-2</t>
  </si>
  <si>
    <t>54549-24-5</t>
  </si>
  <si>
    <t>544-76-3</t>
  </si>
  <si>
    <t>54440-17-4</t>
  </si>
  <si>
    <t>54423-67-5</t>
  </si>
  <si>
    <t>54422-45-6</t>
  </si>
  <si>
    <t>544-01-4</t>
  </si>
  <si>
    <t>5435-64-3</t>
  </si>
  <si>
    <t>54322-20-2</t>
  </si>
  <si>
    <t>54301-26-7</t>
  </si>
  <si>
    <t>54236-98-5</t>
  </si>
  <si>
    <t>542-28-9</t>
  </si>
  <si>
    <t>542-05-2</t>
  </si>
  <si>
    <t>5417-35-6</t>
  </si>
  <si>
    <t>541-41-3</t>
  </si>
  <si>
    <t>5413-60-5</t>
  </si>
  <si>
    <t>5413-49-0</t>
  </si>
  <si>
    <t>541-05-9</t>
  </si>
  <si>
    <t>541-02-6</t>
  </si>
  <si>
    <t>540-97-6</t>
  </si>
  <si>
    <t>540-84-1</t>
  </si>
  <si>
    <t>5406-86-0</t>
  </si>
  <si>
    <t>54041-17-7</t>
  </si>
  <si>
    <t>53936-56-4</t>
  </si>
  <si>
    <t>5384-21-4</t>
  </si>
  <si>
    <t>53651-69-7</t>
  </si>
  <si>
    <t>53641-10-4</t>
  </si>
  <si>
    <t>53535-81-2</t>
  </si>
  <si>
    <t>5343-92-0</t>
  </si>
  <si>
    <t>5343-44-2</t>
  </si>
  <si>
    <t>53-43-0</t>
  </si>
  <si>
    <t>534-03-2</t>
  </si>
  <si>
    <t>53378-52-2</t>
  </si>
  <si>
    <t>533-50-6</t>
  </si>
  <si>
    <t>5333-84-6</t>
  </si>
  <si>
    <t>5333-42-6</t>
  </si>
  <si>
    <t>5332-73-0</t>
  </si>
  <si>
    <t>53306-54-0</t>
  </si>
  <si>
    <t>53250-83-2</t>
  </si>
  <si>
    <t>53220-22-7</t>
  </si>
  <si>
    <t>53213-98-2</t>
  </si>
  <si>
    <t>53207-58-2</t>
  </si>
  <si>
    <t>53201-62-0</t>
  </si>
  <si>
    <t>5308-25-8</t>
  </si>
  <si>
    <t>530-78-9</t>
  </si>
  <si>
    <t>53056-20-5</t>
  </si>
  <si>
    <t>530-48-3</t>
  </si>
  <si>
    <t>5301-78-0</t>
  </si>
  <si>
    <t>52997-43-0</t>
  </si>
  <si>
    <t>52950-18-2</t>
  </si>
  <si>
    <t>52-90-4</t>
  </si>
  <si>
    <t>52894-02-7</t>
  </si>
  <si>
    <t>52870-46-9</t>
  </si>
  <si>
    <t>52846-56-7</t>
  </si>
  <si>
    <t>52829-07-9</t>
  </si>
  <si>
    <t>5280-78-4</t>
  </si>
  <si>
    <t>5280-68-2</t>
  </si>
  <si>
    <t>52722-86-8</t>
  </si>
  <si>
    <t>52667-88-6</t>
  </si>
  <si>
    <t>52603-48-2</t>
  </si>
  <si>
    <t>52583-35-4</t>
  </si>
  <si>
    <t>52449-76-0</t>
  </si>
  <si>
    <t>52449-44-2</t>
  </si>
  <si>
    <t>52301-18-5</t>
  </si>
  <si>
    <t>52238-92-3</t>
  </si>
  <si>
    <t>52185-43-0</t>
  </si>
  <si>
    <t>5216-25-1</t>
  </si>
  <si>
    <t>5208-93-5</t>
  </si>
  <si>
    <t>5205-93-6</t>
  </si>
  <si>
    <t>51934-41-9</t>
  </si>
  <si>
    <t>51920-12-8</t>
  </si>
  <si>
    <t>5187-23-5</t>
  </si>
  <si>
    <t>518048-03-8</t>
  </si>
  <si>
    <t>51762-67-5</t>
  </si>
  <si>
    <t>51755-83-0</t>
  </si>
  <si>
    <t>517-23-7</t>
  </si>
  <si>
    <t>5165-97-9</t>
  </si>
  <si>
    <t>51594-55-9</t>
  </si>
  <si>
    <t>515-84-4</t>
  </si>
  <si>
    <t>51566-62-2</t>
  </si>
  <si>
    <t>51554-95-1</t>
  </si>
  <si>
    <t>51410-72-1</t>
  </si>
  <si>
    <t>51395-42-7</t>
  </si>
  <si>
    <t>51390-14-8</t>
  </si>
  <si>
    <t>513-85-9</t>
  </si>
  <si>
    <t>51368-55-9</t>
  </si>
  <si>
    <t>51336-94-8</t>
  </si>
  <si>
    <t>513-35-9</t>
  </si>
  <si>
    <t>5131-66-8</t>
  </si>
  <si>
    <t>5124-30-1</t>
  </si>
  <si>
    <t>51240-95-0</t>
  </si>
  <si>
    <t>51229-78-8</t>
  </si>
  <si>
    <t>51167-18-1</t>
  </si>
  <si>
    <t>51122-91-9</t>
  </si>
  <si>
    <t>5102-83-0</t>
  </si>
  <si>
    <t>50940-49-3</t>
  </si>
  <si>
    <t>50905-10-7</t>
  </si>
  <si>
    <t>5089-70-3</t>
  </si>
  <si>
    <t>50-89-5</t>
  </si>
  <si>
    <t>5080-22-8</t>
  </si>
  <si>
    <t>507448-65-9</t>
  </si>
  <si>
    <t>507-20-0</t>
  </si>
  <si>
    <t>50715-28-1</t>
  </si>
  <si>
    <t>507-09-5</t>
  </si>
  <si>
    <t>50652-76-1</t>
  </si>
  <si>
    <t>506-30-9</t>
  </si>
  <si>
    <t>505-65-7</t>
  </si>
  <si>
    <t>505-32-8</t>
  </si>
  <si>
    <t>504-02-9</t>
  </si>
  <si>
    <t>5039-78-1</t>
  </si>
  <si>
    <t>5036-48-6</t>
  </si>
  <si>
    <t>503614-91-3</t>
  </si>
  <si>
    <t>5026-74-4</t>
  </si>
  <si>
    <t>5026-62-0</t>
  </si>
  <si>
    <t>502453-61-4</t>
  </si>
  <si>
    <t>502-44-3</t>
  </si>
  <si>
    <t>501925-98-0</t>
  </si>
  <si>
    <t>501921-30-8</t>
  </si>
  <si>
    <t>4985-85-7</t>
  </si>
  <si>
    <t>4979-32-2</t>
  </si>
  <si>
    <t>49744-42-5</t>
  </si>
  <si>
    <t>497-18-7</t>
  </si>
  <si>
    <t>49707-23-5</t>
  </si>
  <si>
    <t>4965-33-7</t>
  </si>
  <si>
    <t>4948-15-6</t>
  </si>
  <si>
    <t>4928-88-5</t>
  </si>
  <si>
    <t>4866-00-6</t>
  </si>
  <si>
    <t>486455-65-6</t>
  </si>
  <si>
    <t>482-35-9</t>
  </si>
  <si>
    <t>48145-04-6</t>
  </si>
  <si>
    <t>4813-57-4</t>
  </si>
  <si>
    <t>48076-38-6</t>
  </si>
  <si>
    <t>479194-50-8</t>
  </si>
  <si>
    <t>478695-70-4</t>
  </si>
  <si>
    <t>478285-18-6</t>
  </si>
  <si>
    <t>47758-37-2</t>
  </si>
  <si>
    <t>477218-42-1</t>
  </si>
  <si>
    <t>474754-93-3</t>
  </si>
  <si>
    <t>4747-21-1</t>
  </si>
  <si>
    <t>474645-93-7</t>
  </si>
  <si>
    <t>474510-57-1</t>
  </si>
  <si>
    <t>474-25-9</t>
  </si>
  <si>
    <t>474044-10-5</t>
  </si>
  <si>
    <t>4724-48-5</t>
  </si>
  <si>
    <t>471-01-2</t>
  </si>
  <si>
    <t>47073-92-7</t>
  </si>
  <si>
    <t>46830-22-2</t>
  </si>
  <si>
    <t>46755-94-6</t>
  </si>
  <si>
    <t>4651-67-6</t>
  </si>
  <si>
    <t>4637-24-5</t>
  </si>
  <si>
    <t>4635-87-4</t>
  </si>
  <si>
    <t>4635-59-0</t>
  </si>
  <si>
    <t>462-95-3</t>
  </si>
  <si>
    <t>462-94-2</t>
  </si>
  <si>
    <t>461-96-1</t>
  </si>
  <si>
    <t>461-58-5</t>
  </si>
  <si>
    <t>460-73-1</t>
  </si>
  <si>
    <t>460-19-5</t>
  </si>
  <si>
    <t>456-04-2</t>
  </si>
  <si>
    <t>4559-86-8</t>
  </si>
  <si>
    <t>4553-62-2</t>
  </si>
  <si>
    <t>455-14-1</t>
  </si>
  <si>
    <t>454-31-9</t>
  </si>
  <si>
    <t>4531-49-1</t>
  </si>
  <si>
    <t>452962-97-9</t>
  </si>
  <si>
    <t>4524-95-2</t>
  </si>
  <si>
    <t>4511-42-6</t>
  </si>
  <si>
    <t>45021-77-0</t>
  </si>
  <si>
    <t>4500-29-2</t>
  </si>
  <si>
    <t>44992-01-0</t>
  </si>
  <si>
    <t>4498-67-3</t>
  </si>
  <si>
    <t>44914-03-6</t>
  </si>
  <si>
    <t>4488-57-7</t>
  </si>
  <si>
    <t>4457-71-0</t>
  </si>
  <si>
    <t>4443-26-9</t>
  </si>
  <si>
    <t>444-14-4</t>
  </si>
  <si>
    <t>443965-81-9</t>
  </si>
  <si>
    <t>443965-79-5</t>
  </si>
  <si>
    <t>4435-53-4</t>
  </si>
  <si>
    <t>4431-83-8</t>
  </si>
  <si>
    <t>4403-70-7</t>
  </si>
  <si>
    <t>4402-30-6</t>
  </si>
  <si>
    <t>439685-79-7</t>
  </si>
  <si>
    <t>4394-85-8</t>
  </si>
  <si>
    <t>438056-69-0</t>
  </si>
  <si>
    <t>4378-61-4</t>
  </si>
  <si>
    <t>437717-43-6</t>
  </si>
  <si>
    <t>4369-14-6</t>
  </si>
  <si>
    <t>436097-28-8</t>
  </si>
  <si>
    <t>434-03-7</t>
  </si>
  <si>
    <t>431-89-0</t>
  </si>
  <si>
    <t>4316-74-9</t>
  </si>
  <si>
    <t>4316-73-8</t>
  </si>
  <si>
    <t>43157-50-2</t>
  </si>
  <si>
    <t>43151-99-1</t>
  </si>
  <si>
    <t>43057-68-7</t>
  </si>
  <si>
    <t>43028-69-9</t>
  </si>
  <si>
    <t>42978-66-5</t>
  </si>
  <si>
    <t>42872-30-0</t>
  </si>
  <si>
    <t>42872-29-7</t>
  </si>
  <si>
    <t>42774-15-2</t>
  </si>
  <si>
    <t>42594-17-2</t>
  </si>
  <si>
    <t>42558-54-3</t>
  </si>
  <si>
    <t>4253-34-3</t>
  </si>
  <si>
    <t>42487-72-9</t>
  </si>
  <si>
    <t>4246-51-9</t>
  </si>
  <si>
    <t>4245-76-5</t>
  </si>
  <si>
    <t>42413-03-6</t>
  </si>
  <si>
    <t>4229-69-0</t>
  </si>
  <si>
    <t>42288-26-6</t>
  </si>
  <si>
    <t>42252-34-6</t>
  </si>
  <si>
    <t>42222-50-4</t>
  </si>
  <si>
    <t>421-85-2</t>
  </si>
  <si>
    <t>42131-25-9</t>
  </si>
  <si>
    <t>42125-46-2</t>
  </si>
  <si>
    <t>4212-49-1</t>
  </si>
  <si>
    <t>420805-16-9</t>
  </si>
  <si>
    <t>42019-78-3</t>
  </si>
  <si>
    <t>4187-38-6</t>
  </si>
  <si>
    <t>41870-52-4</t>
  </si>
  <si>
    <t>41864-22-6</t>
  </si>
  <si>
    <t>41851-59-6</t>
  </si>
  <si>
    <t>41844-71-7</t>
  </si>
  <si>
    <t>41687-30-3</t>
  </si>
  <si>
    <t>41672-81-5</t>
  </si>
  <si>
    <t>4166-20-5</t>
  </si>
  <si>
    <t>41620-33-1</t>
  </si>
  <si>
    <t>41564-62-9</t>
  </si>
  <si>
    <t>4156-21-2</t>
  </si>
  <si>
    <t>4151-51-3</t>
  </si>
  <si>
    <t>41492-05-1</t>
  </si>
  <si>
    <t>41484-35-9</t>
  </si>
  <si>
    <t>41481-66-7</t>
  </si>
  <si>
    <t>4137-56-8</t>
  </si>
  <si>
    <t>41340-36-7</t>
  </si>
  <si>
    <t>41253-21-8</t>
  </si>
  <si>
    <t>4111-54-0</t>
  </si>
  <si>
    <t>41107-56-6</t>
  </si>
  <si>
    <t>4102-53-8</t>
  </si>
  <si>
    <t>4098-71-9</t>
  </si>
  <si>
    <t>4090-51-1</t>
  </si>
  <si>
    <t>4084-38-2</t>
  </si>
  <si>
    <t>10329-41-6</t>
  </si>
  <si>
    <t>40758-65-4</t>
  </si>
  <si>
    <t>4073-98-7</t>
  </si>
  <si>
    <t>407-25-0</t>
  </si>
  <si>
    <t>4067-16-7</t>
  </si>
  <si>
    <t>406679-89-8</t>
  </si>
  <si>
    <t>4065-45-6</t>
  </si>
  <si>
    <t>40649-36-3</t>
  </si>
  <si>
    <t>406488-30-0</t>
  </si>
  <si>
    <t>4062-46-8</t>
  </si>
  <si>
    <t>40618-31-3</t>
  </si>
  <si>
    <t>40601-76-1</t>
  </si>
  <si>
    <t>40548-04-7</t>
  </si>
  <si>
    <t>40306-75-0</t>
  </si>
  <si>
    <t>402470-91-1</t>
  </si>
  <si>
    <t>402-31-3</t>
  </si>
  <si>
    <t>40188-41-8</t>
  </si>
  <si>
    <t>40150-98-9</t>
  </si>
  <si>
    <t>4009-98-7</t>
  </si>
  <si>
    <t>39906-04-2</t>
  </si>
  <si>
    <t>3978-58-3</t>
  </si>
  <si>
    <t>39716-58-0</t>
  </si>
  <si>
    <t>39670-09-2</t>
  </si>
  <si>
    <t>3965-55-7</t>
  </si>
  <si>
    <t>39643-08-8</t>
  </si>
  <si>
    <t>39537-23-0</t>
  </si>
  <si>
    <t>3952-66-7</t>
  </si>
  <si>
    <t>393-75-9</t>
  </si>
  <si>
    <t>393-52-2</t>
  </si>
  <si>
    <t>39267-05-5</t>
  </si>
  <si>
    <t>39255-32-8</t>
  </si>
  <si>
    <t>39236-46-9</t>
  </si>
  <si>
    <t>39202-17-0</t>
  </si>
  <si>
    <t>39183-17-0</t>
  </si>
  <si>
    <t>39148-16-8</t>
  </si>
  <si>
    <t>39142-36-4</t>
  </si>
  <si>
    <t>3905-19-9</t>
  </si>
  <si>
    <t>390359-18-9</t>
  </si>
  <si>
    <t>3900-45-6</t>
  </si>
  <si>
    <t>389083-83-4</t>
  </si>
  <si>
    <t>3886-69-9</t>
  </si>
  <si>
    <t>388606-32-4</t>
  </si>
  <si>
    <t>387868-07-7</t>
  </si>
  <si>
    <t>38746-92-8</t>
  </si>
  <si>
    <t>387353-77-7</t>
  </si>
  <si>
    <t>38720-66-0</t>
  </si>
  <si>
    <t>38675-10-4</t>
  </si>
  <si>
    <t>38668-48-3</t>
  </si>
  <si>
    <t>3862-73-5</t>
  </si>
  <si>
    <t>38585-74-9</t>
  </si>
  <si>
    <t>3855-32-1</t>
  </si>
  <si>
    <t>385398-71-0</t>
  </si>
  <si>
    <t>3851-87-4</t>
  </si>
  <si>
    <t>38489-24-6</t>
  </si>
  <si>
    <t>3847-58-3</t>
  </si>
  <si>
    <t>3845-76-9</t>
  </si>
  <si>
    <t>38313-48-3</t>
  </si>
  <si>
    <t>3828-49-7</t>
  </si>
  <si>
    <t>38233-76-0</t>
  </si>
  <si>
    <t>382-28-5</t>
  </si>
  <si>
    <t>38223-29-9</t>
  </si>
  <si>
    <t>381-73-7</t>
  </si>
  <si>
    <t>381209-09-2</t>
  </si>
  <si>
    <t>3811-73-2</t>
  </si>
  <si>
    <t>38051-10-4</t>
  </si>
  <si>
    <t>37971-36-1</t>
  </si>
  <si>
    <t>379685-96-8</t>
  </si>
  <si>
    <t>379268-96-9</t>
  </si>
  <si>
    <t>37859-55-5</t>
  </si>
  <si>
    <t>378-44-9</t>
  </si>
  <si>
    <t>3779-63-3</t>
  </si>
  <si>
    <t>376653-42-8</t>
  </si>
  <si>
    <t>376592-58-4</t>
  </si>
  <si>
    <t>376588-17-9</t>
  </si>
  <si>
    <t>376348-76-4</t>
  </si>
  <si>
    <t>3753-18-2</t>
  </si>
  <si>
    <t>37526-59-3</t>
  </si>
  <si>
    <t>375-03-1</t>
  </si>
  <si>
    <t>3748-13-8</t>
  </si>
  <si>
    <t>37443-42-8</t>
  </si>
  <si>
    <t>37439-34-2</t>
  </si>
  <si>
    <t>3741-80-8</t>
  </si>
  <si>
    <t>373-44-4</t>
  </si>
  <si>
    <t>372-31-6</t>
  </si>
  <si>
    <t>372-09-8</t>
  </si>
  <si>
    <t>371921-62-9</t>
  </si>
  <si>
    <t>371921-34-5</t>
  </si>
  <si>
    <t>371771-07-2</t>
  </si>
  <si>
    <t>3717-40-6</t>
  </si>
  <si>
    <t>37143-54-7</t>
  </si>
  <si>
    <t>3710-84-7</t>
  </si>
  <si>
    <t>3710-30-3</t>
  </si>
  <si>
    <t>37052-78-1</t>
  </si>
  <si>
    <t>3699-54-5</t>
  </si>
  <si>
    <t>36968-27-1</t>
  </si>
  <si>
    <t>369634-22-0</t>
  </si>
  <si>
    <t>36944-85-1</t>
  </si>
  <si>
    <t>368450-39-9</t>
  </si>
  <si>
    <t>36837-50-0</t>
  </si>
  <si>
    <t>3681-73-0</t>
  </si>
  <si>
    <t>3681-71-8</t>
  </si>
  <si>
    <t>36768-62-4</t>
  </si>
  <si>
    <t>367-51-1</t>
  </si>
  <si>
    <t>3673-79-8</t>
  </si>
  <si>
    <t>36727-29-4</t>
  </si>
  <si>
    <t>366448-52-4</t>
  </si>
  <si>
    <t>36635-56-0</t>
  </si>
  <si>
    <t>365411-50-3</t>
  </si>
  <si>
    <t>1522-92-5</t>
  </si>
  <si>
    <t>36443-68-2</t>
  </si>
  <si>
    <t>36394-75-9</t>
  </si>
  <si>
    <t>36374-49-9</t>
  </si>
  <si>
    <t>3634-83-1</t>
  </si>
  <si>
    <t>362525-73-3</t>
  </si>
  <si>
    <t>3624-77-9</t>
  </si>
  <si>
    <t>362467-67-2</t>
  </si>
  <si>
    <t>3622-84-2</t>
  </si>
  <si>
    <t>362-03-8</t>
  </si>
  <si>
    <t>36177-92-1</t>
  </si>
  <si>
    <t>361442-00-4</t>
  </si>
  <si>
    <t>361379-00-2</t>
  </si>
  <si>
    <t>361366-16-7</t>
  </si>
  <si>
    <t>361366-15-6</t>
  </si>
  <si>
    <t>36078-10-1</t>
  </si>
  <si>
    <t>3598-16-1</t>
  </si>
  <si>
    <t>35948-25-5</t>
  </si>
  <si>
    <t>35869-64-8</t>
  </si>
  <si>
    <t>358629-51-3</t>
  </si>
  <si>
    <t>35836-72-7</t>
  </si>
  <si>
    <t>3576-88-3</t>
  </si>
  <si>
    <t>35636-63-6</t>
  </si>
  <si>
    <t>3558-60-9</t>
  </si>
  <si>
    <t>35541-81-2</t>
  </si>
  <si>
    <t>354-38-1</t>
  </si>
  <si>
    <t>35435-21-3</t>
  </si>
  <si>
    <t>354-33-6</t>
  </si>
  <si>
    <t>353497-35-5</t>
  </si>
  <si>
    <t>352-93-2</t>
  </si>
  <si>
    <t>35272-27-6</t>
  </si>
  <si>
    <t>35265-04-4</t>
  </si>
  <si>
    <t>3520-72-7</t>
  </si>
  <si>
    <t>35180-01-9</t>
  </si>
  <si>
    <t>35123-06-9</t>
  </si>
  <si>
    <t>351197-46-1</t>
  </si>
  <si>
    <t>3508-98-3</t>
  </si>
  <si>
    <t>35077-00-0</t>
  </si>
  <si>
    <t>35037-73-1</t>
  </si>
  <si>
    <t>35000-38-5</t>
  </si>
  <si>
    <t>34893-92-0</t>
  </si>
  <si>
    <t>34841-35-5</t>
  </si>
  <si>
    <t>347174-87-2</t>
  </si>
  <si>
    <t>34708-08-2</t>
  </si>
  <si>
    <t>34690-00-1</t>
  </si>
  <si>
    <t>34640-92-1</t>
  </si>
  <si>
    <t>3459-83-4</t>
  </si>
  <si>
    <t>345-92-6</t>
  </si>
  <si>
    <t>3457-61-2</t>
  </si>
  <si>
    <t>345217-02-9</t>
  </si>
  <si>
    <t>34452-51-2</t>
  </si>
  <si>
    <t>34432-92-3</t>
  </si>
  <si>
    <t>34396-03-7</t>
  </si>
  <si>
    <t>3437-84-1</t>
  </si>
  <si>
    <t>34316-64-8</t>
  </si>
  <si>
    <t>3425-89-6</t>
  </si>
  <si>
    <t>3425-61-4</t>
  </si>
  <si>
    <t>3423-28-7</t>
  </si>
  <si>
    <t>3423-25-4</t>
  </si>
  <si>
    <t>342-25-6</t>
  </si>
  <si>
    <t>34206-40-1</t>
  </si>
  <si>
    <t>3407-42-9</t>
  </si>
  <si>
    <t>34052-90-9</t>
  </si>
  <si>
    <t>34036-80-1</t>
  </si>
  <si>
    <t>34036-07-2</t>
  </si>
  <si>
    <t>340041-91-0</t>
  </si>
  <si>
    <t>33996-58-6</t>
  </si>
  <si>
    <t>338-83-0</t>
  </si>
  <si>
    <t>338735-71-0</t>
  </si>
  <si>
    <t>33831-83-3</t>
  </si>
  <si>
    <t>3382-63-6</t>
  </si>
  <si>
    <t>3380-30-1</t>
  </si>
  <si>
    <t>337906-36-2</t>
  </si>
  <si>
    <t>33734-57-5</t>
  </si>
  <si>
    <t>33719-11-8</t>
  </si>
  <si>
    <t>33704-61-9</t>
  </si>
  <si>
    <t>3353-51-3</t>
  </si>
  <si>
    <t>335153-21-4</t>
  </si>
  <si>
    <t>3338-24-7</t>
  </si>
  <si>
    <t>33367-55-4</t>
  </si>
  <si>
    <t>3335-98-6</t>
  </si>
  <si>
    <t>33329-35-0</t>
  </si>
  <si>
    <t>3332-27-2</t>
  </si>
  <si>
    <t>332903-78-3</t>
  </si>
  <si>
    <t>3327-22-8</t>
  </si>
  <si>
    <t>3320-83-0</t>
  </si>
  <si>
    <t>3319-31-1</t>
  </si>
  <si>
    <t>33125-90-5</t>
  </si>
  <si>
    <t>33021-02-2</t>
  </si>
  <si>
    <t>33016-77-2</t>
  </si>
  <si>
    <t>32998-95-1</t>
  </si>
  <si>
    <t>329925-33-9</t>
  </si>
  <si>
    <t>3296-90-0</t>
  </si>
  <si>
    <t>32940-15-1</t>
  </si>
  <si>
    <t>329187-59-9</t>
  </si>
  <si>
    <t>3290-92-4</t>
  </si>
  <si>
    <t>329039-38-5</t>
  </si>
  <si>
    <t>329-01-1</t>
  </si>
  <si>
    <t>328-84-7</t>
  </si>
  <si>
    <t>32863-32-4</t>
  </si>
  <si>
    <t>3277-26-7</t>
  </si>
  <si>
    <t>32750-89-3</t>
  </si>
  <si>
    <t>32687-78-8</t>
  </si>
  <si>
    <t>3268-49-3</t>
  </si>
  <si>
    <t>3266-23-7</t>
  </si>
  <si>
    <t>325855-90-1</t>
  </si>
  <si>
    <t>325740-68-9</t>
  </si>
  <si>
    <t>325715-13-7</t>
  </si>
  <si>
    <t>32539-83-6</t>
  </si>
  <si>
    <t>3250-74-6</t>
  </si>
  <si>
    <t>32480-08-3</t>
  </si>
  <si>
    <t>324763-39-5</t>
  </si>
  <si>
    <t>32454-35-6</t>
  </si>
  <si>
    <t>32388-55-9</t>
  </si>
  <si>
    <t>32360-05-7</t>
  </si>
  <si>
    <t>3234-85-3</t>
  </si>
  <si>
    <t>32210-23-4</t>
  </si>
  <si>
    <t>320-60-5</t>
  </si>
  <si>
    <t>3197-25-9</t>
  </si>
  <si>
    <t>319-24-4</t>
  </si>
  <si>
    <t>319002-92-1</t>
  </si>
  <si>
    <t>31837-42-0</t>
  </si>
  <si>
    <t>3179-80-4</t>
  </si>
  <si>
    <t>3179-76-8</t>
  </si>
  <si>
    <t>3179-63-3</t>
  </si>
  <si>
    <t>3179-47-3</t>
  </si>
  <si>
    <t>31778-10-6</t>
  </si>
  <si>
    <t>31775-89-0</t>
  </si>
  <si>
    <t>3173-72-6</t>
  </si>
  <si>
    <t>3164-85-0</t>
  </si>
  <si>
    <t>31618-90-3</t>
  </si>
  <si>
    <t>31560-20-0</t>
  </si>
  <si>
    <t>31506-43-1</t>
  </si>
  <si>
    <t>3148-73-0</t>
  </si>
  <si>
    <t>3147-75-9</t>
  </si>
  <si>
    <t>31469-15-5</t>
  </si>
  <si>
    <t>314020-40-1</t>
  </si>
  <si>
    <t>313973-37-4</t>
  </si>
  <si>
    <t>31335-74-7</t>
  </si>
  <si>
    <t>3131-52-0</t>
  </si>
  <si>
    <t>3121-61-7</t>
  </si>
  <si>
    <t>3115-49-9</t>
  </si>
  <si>
    <t>31138-65-5</t>
  </si>
  <si>
    <t>31127-80-7</t>
  </si>
  <si>
    <t>31127-54-5</t>
  </si>
  <si>
    <t>31098-20-1</t>
  </si>
  <si>
    <t>31027-31-3</t>
  </si>
  <si>
    <t>31024-56-3</t>
  </si>
  <si>
    <t>3101-60-8</t>
  </si>
  <si>
    <t>30989-05-0</t>
  </si>
  <si>
    <t>3089-17-6</t>
  </si>
  <si>
    <t>3089-16-5</t>
  </si>
  <si>
    <t>3088-31-1</t>
  </si>
  <si>
    <t>3088-15-1</t>
  </si>
  <si>
    <t>3081-14-9</t>
  </si>
  <si>
    <t>307000-42-6</t>
  </si>
  <si>
    <t>3069-40-7</t>
  </si>
  <si>
    <t>3069-29-2</t>
  </si>
  <si>
    <t>306-83-2</t>
  </si>
  <si>
    <t>30674-80-7</t>
  </si>
  <si>
    <t>3061-75-4</t>
  </si>
  <si>
    <t>3048-64-4</t>
  </si>
  <si>
    <t>3047-32-3</t>
  </si>
  <si>
    <t>30433-91-1</t>
  </si>
  <si>
    <t>3039-83-6</t>
  </si>
  <si>
    <t>3033-62-3</t>
  </si>
  <si>
    <t>3031-66-1</t>
  </si>
  <si>
    <t>3030-47-5</t>
  </si>
  <si>
    <t>302-97-6</t>
  </si>
  <si>
    <t>302964-24-5</t>
  </si>
  <si>
    <t>302776-68-7</t>
  </si>
  <si>
    <t>3010-96-6</t>
  </si>
  <si>
    <t>3009-45-8</t>
  </si>
  <si>
    <t>3006-82-4</t>
  </si>
  <si>
    <t>2996-92-1</t>
  </si>
  <si>
    <t>29923-31-7</t>
  </si>
  <si>
    <t>29920-31-8</t>
  </si>
  <si>
    <t>29911-28-2</t>
  </si>
  <si>
    <t>298695-60-0</t>
  </si>
  <si>
    <t>298692-41-8</t>
  </si>
  <si>
    <t>29857-13-4</t>
  </si>
  <si>
    <t>298-14-6</t>
  </si>
  <si>
    <t>298-12-4</t>
  </si>
  <si>
    <t>29806-73-3</t>
  </si>
  <si>
    <t>297730-93-9</t>
  </si>
  <si>
    <t>2973-59-3</t>
  </si>
  <si>
    <t>29617-66-1</t>
  </si>
  <si>
    <t>2960-66-9</t>
  </si>
  <si>
    <t>294-90-6</t>
  </si>
  <si>
    <t>2943-75-1</t>
  </si>
  <si>
    <t>2942-59-8</t>
  </si>
  <si>
    <t>2935-90-2</t>
  </si>
  <si>
    <t>292605-05-1</t>
  </si>
  <si>
    <t>2923-16-2</t>
  </si>
  <si>
    <t>2920-38-9</t>
  </si>
  <si>
    <t>29171-20-8</t>
  </si>
  <si>
    <t>2915-57-3</t>
  </si>
  <si>
    <t>291536-35-1</t>
  </si>
  <si>
    <t>2909-38-8</t>
  </si>
  <si>
    <t>29091-09-6</t>
  </si>
  <si>
    <t>290822-07-0</t>
  </si>
  <si>
    <t>2901-13-5</t>
  </si>
  <si>
    <t>289708-41-4</t>
  </si>
  <si>
    <t>2896-70-0</t>
  </si>
  <si>
    <t>28889-54-5</t>
  </si>
  <si>
    <t>288579-85-1</t>
  </si>
  <si>
    <t>288-32-4</t>
  </si>
  <si>
    <t>287-92-3</t>
  </si>
  <si>
    <t>28768-32-3</t>
  </si>
  <si>
    <t>2873-97-4</t>
  </si>
  <si>
    <t>28698-31-9</t>
  </si>
  <si>
    <t>285977-85-7</t>
  </si>
  <si>
    <t>2855-13-2</t>
  </si>
  <si>
    <t>28535-81-1</t>
  </si>
  <si>
    <t>28510-23-8</t>
  </si>
  <si>
    <t>28479-22-3</t>
  </si>
  <si>
    <t>28473-19-0</t>
  </si>
  <si>
    <t>284462-37-9</t>
  </si>
  <si>
    <t>284461-73-0</t>
  </si>
  <si>
    <t>28416-82-2</t>
  </si>
  <si>
    <t>28365-08-4</t>
  </si>
  <si>
    <t>2833-30-9</t>
  </si>
  <si>
    <t>2830-40-2</t>
  </si>
  <si>
    <t>28068-91-9</t>
  </si>
  <si>
    <t>27955-94-8</t>
  </si>
  <si>
    <t>2788-74-1</t>
  </si>
  <si>
    <t>27871-49-4</t>
  </si>
  <si>
    <t>2786-76-7</t>
  </si>
  <si>
    <t>2778-42-9</t>
  </si>
  <si>
    <t>27676-62-6</t>
  </si>
  <si>
    <t>27624-67-5</t>
  </si>
  <si>
    <t>27610-48-6</t>
  </si>
  <si>
    <t>2752-17-2</t>
  </si>
  <si>
    <t>27460-02-2</t>
  </si>
  <si>
    <t>27445-54-1</t>
  </si>
  <si>
    <t>27375-52-6</t>
  </si>
  <si>
    <t>27329-70-0</t>
  </si>
  <si>
    <t>27325-97-9</t>
  </si>
  <si>
    <t>27298-98-2</t>
  </si>
  <si>
    <t>2725-22-6</t>
  </si>
  <si>
    <t>27080-42-8</t>
  </si>
  <si>
    <t>2705-87-5</t>
  </si>
  <si>
    <t>2701-50-0</t>
  </si>
  <si>
    <t>269401-43-6</t>
  </si>
  <si>
    <t>2687-94-7</t>
  </si>
  <si>
    <t>2687-91-4</t>
  </si>
  <si>
    <t>268568-11-2</t>
  </si>
  <si>
    <t>268567-32-4</t>
  </si>
  <si>
    <t>26741-53-7</t>
  </si>
  <si>
    <t>2668-75-9</t>
  </si>
  <si>
    <t>26658-19-5</t>
  </si>
  <si>
    <t>266310-25-2</t>
  </si>
  <si>
    <t>26586-02-7</t>
  </si>
  <si>
    <t>26479-35-6</t>
  </si>
  <si>
    <t>26452-81-3</t>
  </si>
  <si>
    <t>26401-35-4</t>
  </si>
  <si>
    <t>26399-02-0</t>
  </si>
  <si>
    <t>26364-65-8</t>
  </si>
  <si>
    <t>2628-16-2</t>
  </si>
  <si>
    <t>2627-95-4</t>
  </si>
  <si>
    <t>2627-86-3</t>
  </si>
  <si>
    <t>26272-90-2</t>
  </si>
  <si>
    <t>2624-17-1</t>
  </si>
  <si>
    <t>26218-04-2</t>
  </si>
  <si>
    <t>26184-62-3</t>
  </si>
  <si>
    <t>26159-31-9</t>
  </si>
  <si>
    <t>26157-73-3</t>
  </si>
  <si>
    <t>2612-57-9</t>
  </si>
  <si>
    <t>260980-89-0</t>
  </si>
  <si>
    <t>2605-79-0</t>
  </si>
  <si>
    <t>2605-78-9</t>
  </si>
  <si>
    <t>26040-51-7</t>
  </si>
  <si>
    <t>2602-34-8</t>
  </si>
  <si>
    <t>25973-55-1</t>
  </si>
  <si>
    <t>25965-81-5</t>
  </si>
  <si>
    <t>2590-41-2</t>
  </si>
  <si>
    <t>25899-50-7</t>
  </si>
  <si>
    <t>2579-20-6</t>
  </si>
  <si>
    <t>2568-90-3</t>
  </si>
  <si>
    <t>2568-33-4</t>
  </si>
  <si>
    <t>256473-05-9</t>
  </si>
  <si>
    <t>256473-04-8</t>
  </si>
  <si>
    <t>25634-93-9</t>
  </si>
  <si>
    <t>25628-08-4</t>
  </si>
  <si>
    <t>25625-62-1</t>
  </si>
  <si>
    <t>25601-41-6</t>
  </si>
  <si>
    <t>2557-13-3</t>
  </si>
  <si>
    <t>255387-46-3</t>
  </si>
  <si>
    <t>2550-52-9</t>
  </si>
  <si>
    <t>2550-26-7</t>
  </si>
  <si>
    <t>2549-53-3</t>
  </si>
  <si>
    <t>25485-88-5</t>
  </si>
  <si>
    <t>2540-36-5</t>
  </si>
  <si>
    <t>2437-56-1</t>
  </si>
  <si>
    <t>253585-83-0</t>
  </si>
  <si>
    <t>253430-12-5</t>
  </si>
  <si>
    <t>2530-87-2</t>
  </si>
  <si>
    <t>2530-85-0</t>
  </si>
  <si>
    <t>2530-83-8</t>
  </si>
  <si>
    <t>25307-17-9</t>
  </si>
  <si>
    <t>2528-61-2</t>
  </si>
  <si>
    <t>2526-64-9</t>
  </si>
  <si>
    <t>2526-62-7</t>
  </si>
  <si>
    <t>2524-03-0</t>
  </si>
  <si>
    <t>2517-44-4</t>
  </si>
  <si>
    <t>25151-96-6</t>
  </si>
  <si>
    <t>2512-29-0</t>
  </si>
  <si>
    <t>25103-58-6</t>
  </si>
  <si>
    <t>2501-94-2</t>
  </si>
  <si>
    <t>25015-63-8</t>
  </si>
  <si>
    <t>2500-88-1</t>
  </si>
  <si>
    <t>2495-39-8</t>
  </si>
  <si>
    <t>2495-27-4</t>
  </si>
  <si>
    <t>2494-88-4</t>
  </si>
  <si>
    <t>24863-70-5</t>
  </si>
  <si>
    <t>248593-16-0</t>
  </si>
  <si>
    <t>24856-00-6</t>
  </si>
  <si>
    <t>24851-98-7</t>
  </si>
  <si>
    <t>24748-23-0</t>
  </si>
  <si>
    <t>24731-73-5</t>
  </si>
  <si>
    <t>247089-62-9</t>
  </si>
  <si>
    <t>24701-69-7</t>
  </si>
  <si>
    <t>246871-16-9</t>
  </si>
  <si>
    <t>24650-42-8</t>
  </si>
  <si>
    <t>24634-61-5</t>
  </si>
  <si>
    <t>24549-06-2</t>
  </si>
  <si>
    <t>24487-91-0</t>
  </si>
  <si>
    <t>24468-13-1</t>
  </si>
  <si>
    <t>244303-78-4</t>
  </si>
  <si>
    <t>24424-99-5</t>
  </si>
  <si>
    <t>24403-04-1</t>
  </si>
  <si>
    <t>2440-22-4</t>
  </si>
  <si>
    <t>24400-75-7</t>
  </si>
  <si>
    <t>2439-35-2</t>
  </si>
  <si>
    <t>2437-17-4</t>
  </si>
  <si>
    <t>2431-50-7</t>
  </si>
  <si>
    <t>24294-01-7</t>
  </si>
  <si>
    <t>24293-43-4</t>
  </si>
  <si>
    <t>24280-93-1</t>
  </si>
  <si>
    <t>24279-39-8</t>
  </si>
  <si>
    <t>2425-79-8</t>
  </si>
  <si>
    <t>2425-77-6</t>
  </si>
  <si>
    <t>2422-91-5</t>
  </si>
  <si>
    <t>2421-28-5</t>
  </si>
  <si>
    <t>2420-17-9</t>
  </si>
  <si>
    <t>24199-46-0</t>
  </si>
  <si>
    <t>24190-77-0</t>
  </si>
  <si>
    <t>2409-55-4</t>
  </si>
  <si>
    <t>24085-06-1</t>
  </si>
  <si>
    <t>24066-82-8</t>
  </si>
  <si>
    <t>2403-89-6</t>
  </si>
  <si>
    <t>2403-88-5</t>
  </si>
  <si>
    <t>2403-54-5</t>
  </si>
  <si>
    <t>2402-79-1</t>
  </si>
  <si>
    <t>2402-58-6</t>
  </si>
  <si>
    <t>23996-53-4</t>
  </si>
  <si>
    <t>23920-15-2</t>
  </si>
  <si>
    <t>23911-85-5</t>
  </si>
  <si>
    <t>23911-56-0</t>
  </si>
  <si>
    <t>2386-87-0</t>
  </si>
  <si>
    <t>2385-77-5</t>
  </si>
  <si>
    <t>2380-86-1</t>
  </si>
  <si>
    <t>23783-42-8</t>
  </si>
  <si>
    <t>23783-26-8</t>
  </si>
  <si>
    <t>23779-32-0</t>
  </si>
  <si>
    <t>2373-38-8</t>
  </si>
  <si>
    <t>2370-88-9</t>
  </si>
  <si>
    <t>236391-76-7</t>
  </si>
  <si>
    <t>2362-14-3</t>
  </si>
  <si>
    <t>23432-65-7</t>
  </si>
  <si>
    <t>23432-64-6</t>
  </si>
  <si>
    <t>23410-40-4</t>
  </si>
  <si>
    <t>23386-52-9</t>
  </si>
  <si>
    <t>23357-52-0</t>
  </si>
  <si>
    <t>23357-46-2</t>
  </si>
  <si>
    <t>23328-71-4</t>
  </si>
  <si>
    <t>232938-43-1</t>
  </si>
  <si>
    <t>23235-61-2</t>
  </si>
  <si>
    <t>23128-74-7</t>
  </si>
  <si>
    <t>231278-20-9</t>
  </si>
  <si>
    <t>23085-60-1</t>
  </si>
  <si>
    <t>2306-88-9</t>
  </si>
  <si>
    <t>230615-59-5</t>
  </si>
  <si>
    <t>22984-54-9</t>
  </si>
  <si>
    <t>228863-28-3</t>
  </si>
  <si>
    <t>22871-58-5</t>
  </si>
  <si>
    <t>2280-49-1</t>
  </si>
  <si>
    <t>227197-72-0</t>
  </si>
  <si>
    <t>227025-33-4</t>
  </si>
  <si>
    <t>226065-73-2</t>
  </si>
  <si>
    <t>224785-90-4</t>
  </si>
  <si>
    <t>22471-55-2</t>
  </si>
  <si>
    <t>224049-04-1</t>
  </si>
  <si>
    <t>22393-85-7</t>
  </si>
  <si>
    <t>223595-20-8</t>
  </si>
  <si>
    <t>2235-46-3</t>
  </si>
  <si>
    <t>2235-00-9</t>
  </si>
  <si>
    <t>22328-90-1</t>
  </si>
  <si>
    <t>22288-41-1</t>
  </si>
  <si>
    <t>2226-96-2</t>
  </si>
  <si>
    <t>2224-33-1</t>
  </si>
  <si>
    <t>222408-91-5</t>
  </si>
  <si>
    <t>222408-90-4</t>
  </si>
  <si>
    <t>2217-40-5</t>
  </si>
  <si>
    <t>221667-31-8</t>
  </si>
  <si>
    <t>221526-72-3</t>
  </si>
  <si>
    <t>221452-67-1</t>
  </si>
  <si>
    <t>2210-79-9</t>
  </si>
  <si>
    <t>2210-24-4</t>
  </si>
  <si>
    <t>22094-93-5</t>
  </si>
  <si>
    <t>22094-85-5</t>
  </si>
  <si>
    <t>22094-83-3</t>
  </si>
  <si>
    <t>22094-81-1</t>
  </si>
  <si>
    <t>220727-26-4</t>
  </si>
  <si>
    <t>22047-49-0</t>
  </si>
  <si>
    <t>22038-86-4</t>
  </si>
  <si>
    <t>220198-21-0</t>
  </si>
  <si>
    <t>21983-80-2</t>
  </si>
  <si>
    <t>21981-33-9</t>
  </si>
  <si>
    <t>219715-34-1</t>
  </si>
  <si>
    <t>21873-52-9</t>
  </si>
  <si>
    <t>2186-92-7</t>
  </si>
  <si>
    <t>21862-63-5</t>
  </si>
  <si>
    <t>2182-55-0</t>
  </si>
  <si>
    <t>21800-83-9</t>
  </si>
  <si>
    <t>21743-27-1</t>
  </si>
  <si>
    <t>21700-31-2</t>
  </si>
  <si>
    <t>216698-07-6</t>
  </si>
  <si>
    <t>216439-38-2</t>
  </si>
  <si>
    <t>21643-42-5</t>
  </si>
  <si>
    <t>2163-42-0</t>
  </si>
  <si>
    <t>2163-00-0</t>
  </si>
  <si>
    <t>2162-74-5</t>
  </si>
  <si>
    <t>2162-73-4</t>
  </si>
  <si>
    <t>215877-64-8</t>
  </si>
  <si>
    <t>21542-96-1</t>
  </si>
  <si>
    <t>21535-43-3</t>
  </si>
  <si>
    <t>215054-80-1</t>
  </si>
  <si>
    <t>2146-71-6</t>
  </si>
  <si>
    <t>2144-53-8</t>
  </si>
  <si>
    <t>214417-91-1</t>
  </si>
  <si>
    <t>214330-29-7</t>
  </si>
  <si>
    <t>214194-00-0</t>
  </si>
  <si>
    <t>214115-79-4</t>
  </si>
  <si>
    <t>213967-55-6</t>
  </si>
  <si>
    <t>2136-89-2</t>
  </si>
  <si>
    <t>21331-43-1</t>
  </si>
  <si>
    <t>213265-83-9</t>
  </si>
  <si>
    <t>213265-81-7</t>
  </si>
  <si>
    <t>21282-97-3</t>
  </si>
  <si>
    <t>2125-23-7</t>
  </si>
  <si>
    <t>2123-24-2</t>
  </si>
  <si>
    <t>212322-56-0</t>
  </si>
  <si>
    <t>211515-46-7</t>
  </si>
  <si>
    <t>21145-77-7</t>
  </si>
  <si>
    <t>211238-85-6</t>
  </si>
  <si>
    <t>2109-22-0</t>
  </si>
  <si>
    <t>210706-50-6</t>
  </si>
  <si>
    <t>21016-46-6</t>
  </si>
  <si>
    <t>2100-42-7</t>
  </si>
  <si>
    <t>20962-70-3</t>
  </si>
  <si>
    <t>208711-58-4</t>
  </si>
  <si>
    <t>20859-02-3</t>
  </si>
  <si>
    <t>20846-91-7</t>
  </si>
  <si>
    <t>208343-47-9</t>
  </si>
  <si>
    <t>2082-81-7</t>
  </si>
  <si>
    <t>2082-79-3</t>
  </si>
  <si>
    <t>20769-85-1</t>
  </si>
  <si>
    <t>207574-76-3</t>
  </si>
  <si>
    <t>20749-68-2</t>
  </si>
  <si>
    <t>20701-68-2</t>
  </si>
  <si>
    <t>206876-08-6</t>
  </si>
  <si>
    <t>2065-75-0</t>
  </si>
  <si>
    <t>20627-73-0</t>
  </si>
  <si>
    <t>20566-35-2</t>
  </si>
  <si>
    <t>2052-25-7</t>
  </si>
  <si>
    <t>2050-46-6</t>
  </si>
  <si>
    <t>2049-95-8</t>
  </si>
  <si>
    <t>204918-22-9</t>
  </si>
  <si>
    <t>20488-27-1</t>
  </si>
  <si>
    <t>20485-39-6</t>
  </si>
  <si>
    <t>204848-45-3</t>
  </si>
  <si>
    <t>204583-39-1</t>
  </si>
  <si>
    <t>204580-52-9</t>
  </si>
  <si>
    <t>2044-64-6</t>
  </si>
  <si>
    <t>2044-56-6</t>
  </si>
  <si>
    <t>204277-61-2</t>
  </si>
  <si>
    <t>204255-06-1</t>
  </si>
  <si>
    <t>204254-96-6</t>
  </si>
  <si>
    <t>204254-84-2</t>
  </si>
  <si>
    <t>2040-90-6</t>
  </si>
  <si>
    <t>203448-76-4</t>
  </si>
  <si>
    <t>2032-75-9</t>
  </si>
  <si>
    <t>203255-81-6</t>
  </si>
  <si>
    <t>2031-67-6</t>
  </si>
  <si>
    <t>20298-69-5</t>
  </si>
  <si>
    <t>20292-08-4</t>
  </si>
  <si>
    <t>202483-62-3</t>
  </si>
  <si>
    <t>202197-26-0</t>
  </si>
  <si>
    <t>2019-69-4</t>
  </si>
  <si>
    <t>20193-20-8</t>
  </si>
  <si>
    <t>201290-01-9</t>
  </si>
  <si>
    <t>20120-33-6</t>
  </si>
  <si>
    <t>200799-20-8</t>
  </si>
  <si>
    <t>2004-62-8</t>
  </si>
  <si>
    <t>20030-30-2</t>
  </si>
  <si>
    <t>1999-85-5</t>
  </si>
  <si>
    <t>199433-38-0</t>
  </si>
  <si>
    <t>199119-58-9</t>
  </si>
  <si>
    <t>198904-85-7</t>
  </si>
  <si>
    <t>198625-33-1</t>
  </si>
  <si>
    <t>198625-32-0</t>
  </si>
  <si>
    <t>19835-69-9</t>
  </si>
  <si>
    <t>19812-93-2</t>
  </si>
  <si>
    <t>19766-89-3</t>
  </si>
  <si>
    <t>1975-78-6</t>
  </si>
  <si>
    <t>19719-28-9</t>
  </si>
  <si>
    <t>197098-61-6</t>
  </si>
  <si>
    <t>19621-92-2</t>
  </si>
  <si>
    <t>1955-46-0</t>
  </si>
  <si>
    <t>19494-73-6</t>
  </si>
  <si>
    <t>194805-07-7</t>
  </si>
  <si>
    <t>194608-78-1</t>
  </si>
  <si>
    <t>19450-38-5</t>
  </si>
  <si>
    <t>1944-63-4</t>
  </si>
  <si>
    <t>19444-21-4</t>
  </si>
  <si>
    <t>19438-60-9</t>
  </si>
  <si>
    <t>1943-82-4</t>
  </si>
  <si>
    <t>19430-93-4</t>
  </si>
  <si>
    <t>1941-30-6</t>
  </si>
  <si>
    <t>19398-06-2</t>
  </si>
  <si>
    <t>1939-36-2</t>
  </si>
  <si>
    <t>193486-83-8</t>
  </si>
  <si>
    <t>19321-40-5</t>
  </si>
  <si>
    <t>192869-10-6</t>
  </si>
  <si>
    <t>1927-95-3</t>
  </si>
  <si>
    <t>19247-05-3</t>
  </si>
  <si>
    <t>192439-46-6</t>
  </si>
  <si>
    <t>19234-20-9</t>
  </si>
  <si>
    <t>19223-55-3</t>
  </si>
  <si>
    <t>192185-68-5</t>
  </si>
  <si>
    <t>191988-38-2</t>
  </si>
  <si>
    <t>19196-63-5</t>
  </si>
  <si>
    <t>19186-97-1</t>
  </si>
  <si>
    <t>1917-64-2</t>
  </si>
  <si>
    <t>1917-44-8</t>
  </si>
  <si>
    <t>191617-01-3</t>
  </si>
  <si>
    <t>191605-10-4</t>
  </si>
  <si>
    <t>191226-98-9</t>
  </si>
  <si>
    <t>191018-25-4</t>
  </si>
  <si>
    <t>19013-07-1</t>
  </si>
  <si>
    <t>190085-41-7</t>
  </si>
  <si>
    <t>18996-35-5</t>
  </si>
  <si>
    <t>189813-45-4</t>
  </si>
  <si>
    <t>1897-41-2</t>
  </si>
  <si>
    <t>189440-77-5</t>
  </si>
  <si>
    <t>18934-00-4</t>
  </si>
  <si>
    <t>189253-72-3</t>
  </si>
  <si>
    <t>189028-93-1</t>
  </si>
  <si>
    <t>1889-67-4</t>
  </si>
  <si>
    <t>188570-78-7</t>
  </si>
  <si>
    <t>188417-26-7</t>
  </si>
  <si>
    <t>18835-34-2</t>
  </si>
  <si>
    <t>18835-33-1</t>
  </si>
  <si>
    <t>188199-50-0</t>
  </si>
  <si>
    <t>1879-09-0</t>
  </si>
  <si>
    <t>18759-96-1</t>
  </si>
  <si>
    <t>187585-64-4</t>
  </si>
  <si>
    <t>18755-43-6</t>
  </si>
  <si>
    <t>187393-00-6</t>
  </si>
  <si>
    <t>1873-90-1</t>
  </si>
  <si>
    <t>1873-88-7</t>
  </si>
  <si>
    <t>1869-24-5</t>
  </si>
  <si>
    <t>186817-80-1</t>
  </si>
  <si>
    <t>18671-97-1</t>
  </si>
  <si>
    <t>186598-40-3</t>
  </si>
  <si>
    <t>186450-73-7</t>
  </si>
  <si>
    <t>1862-07-3</t>
  </si>
  <si>
    <t>186038-82-4</t>
  </si>
  <si>
    <t>1860-26-0</t>
  </si>
  <si>
    <t>18600-59-4</t>
  </si>
  <si>
    <t>185993-72-0</t>
  </si>
  <si>
    <t>1852-17-1</t>
  </si>
  <si>
    <t>185216-75-5</t>
  </si>
  <si>
    <t>18479-58-8</t>
  </si>
  <si>
    <t>1843-05-6</t>
  </si>
  <si>
    <t>1843-03-4</t>
  </si>
  <si>
    <t>18418-53-6</t>
  </si>
  <si>
    <t>18395-30-7</t>
  </si>
  <si>
    <t>18379-25-4</t>
  </si>
  <si>
    <t>18361-03-0</t>
  </si>
  <si>
    <t>183487-56-1</t>
  </si>
  <si>
    <t>183476-82-6</t>
  </si>
  <si>
    <t>183208-35-7</t>
  </si>
  <si>
    <t>183196-57-8</t>
  </si>
  <si>
    <t>183065-68-1</t>
  </si>
  <si>
    <t>18299-85-9</t>
  </si>
  <si>
    <t>182918-16-7</t>
  </si>
  <si>
    <t>18282-59-2</t>
  </si>
  <si>
    <t>18278-34-7</t>
  </si>
  <si>
    <t>1823-59-2</t>
  </si>
  <si>
    <t>18230-61-0</t>
  </si>
  <si>
    <t>182235-14-9</t>
  </si>
  <si>
    <t>182121-12-6</t>
  </si>
  <si>
    <t>18209-75-1</t>
  </si>
  <si>
    <t>181943-57-7</t>
  </si>
  <si>
    <t>181943-56-6</t>
  </si>
  <si>
    <t>18171-19-2</t>
  </si>
  <si>
    <t>181696-73-1</t>
  </si>
  <si>
    <t>18169-57-8</t>
  </si>
  <si>
    <t>181695-72-7</t>
  </si>
  <si>
    <t>181587-01-9</t>
  </si>
  <si>
    <t>18143-33-4</t>
  </si>
  <si>
    <t>18127-01-0</t>
  </si>
  <si>
    <t>1809-19-4</t>
  </si>
  <si>
    <t>18085-02-4</t>
  </si>
  <si>
    <t>18084-64-5</t>
  </si>
  <si>
    <t>180637-89-2</t>
  </si>
  <si>
    <t>18063-03-1</t>
  </si>
  <si>
    <t>18048-64-1</t>
  </si>
  <si>
    <t>179911-08-1</t>
  </si>
  <si>
    <t>17980-47-1</t>
  </si>
  <si>
    <t>179688-29-0</t>
  </si>
  <si>
    <t>179474-79-4</t>
  </si>
  <si>
    <t>17928-28-8</t>
  </si>
  <si>
    <t>17913-76-7</t>
  </si>
  <si>
    <t>179104-32-6</t>
  </si>
  <si>
    <t>178671-69-7</t>
  </si>
  <si>
    <t>17865-32-6</t>
  </si>
  <si>
    <t>17865-07-5</t>
  </si>
  <si>
    <t>17861-60-8</t>
  </si>
  <si>
    <t>17832-28-9</t>
  </si>
  <si>
    <t>1780-26-3</t>
  </si>
  <si>
    <t>17796-82-6</t>
  </si>
  <si>
    <t>177964-68-0</t>
  </si>
  <si>
    <t>1779-49-3</t>
  </si>
  <si>
    <t>176969-34-9</t>
  </si>
  <si>
    <t>17689-77-9</t>
  </si>
  <si>
    <t>17630-75-0</t>
  </si>
  <si>
    <t>1761-71-3</t>
  </si>
  <si>
    <t>17616-03-4</t>
  </si>
  <si>
    <t>1760-24-3</t>
  </si>
  <si>
    <t>1758-73-2</t>
  </si>
  <si>
    <t>17573-92-1</t>
  </si>
  <si>
    <t>175712-02-4</t>
  </si>
  <si>
    <t>17526-94-2</t>
  </si>
  <si>
    <t>175161-86-1</t>
  </si>
  <si>
    <t>174728-86-0</t>
  </si>
  <si>
    <t>1746-23-2</t>
  </si>
  <si>
    <t>174489-76-0</t>
  </si>
  <si>
    <t>174489-43-1</t>
  </si>
  <si>
    <t>17417-32-2</t>
  </si>
  <si>
    <t>174079-92-6</t>
  </si>
  <si>
    <t>1739-84-0</t>
  </si>
  <si>
    <t>17392-83-5</t>
  </si>
  <si>
    <t>173904-11-5</t>
  </si>
  <si>
    <t>173838-67-0</t>
  </si>
  <si>
    <t>1738-25-6</t>
  </si>
  <si>
    <t>17351-75-6</t>
  </si>
  <si>
    <t>173336-76-0</t>
  </si>
  <si>
    <t>173140-90-4</t>
  </si>
  <si>
    <t>17273-79-9</t>
  </si>
  <si>
    <t>172733-78-7</t>
  </si>
  <si>
    <t>17270-01-8</t>
  </si>
  <si>
    <t>17261-28-8</t>
  </si>
  <si>
    <t>172529-93-0</t>
  </si>
  <si>
    <t>1724-39-6</t>
  </si>
  <si>
    <t>1719-58-0</t>
  </si>
  <si>
    <t>17193-28-1</t>
  </si>
  <si>
    <t>171887-03-9</t>
  </si>
  <si>
    <t>171850-30-9</t>
  </si>
  <si>
    <t>17175-66-5</t>
  </si>
  <si>
    <t>1717-00-6</t>
  </si>
  <si>
    <t>170865-52-8</t>
  </si>
  <si>
    <t>1704-62-7</t>
  </si>
  <si>
    <t>170424-65-4</t>
  </si>
  <si>
    <t>170222-39-6</t>
  </si>
  <si>
    <t>169685-34-1</t>
  </si>
  <si>
    <t>1696-20-4</t>
  </si>
  <si>
    <t>16958-92-2</t>
  </si>
  <si>
    <t>1694-31-1</t>
  </si>
  <si>
    <t>169280-56-2</t>
  </si>
  <si>
    <t>169280-10-8</t>
  </si>
  <si>
    <t>169196-11-6</t>
  </si>
  <si>
    <t>169153-14-4</t>
  </si>
  <si>
    <t>168960-18-7</t>
  </si>
  <si>
    <t>168900-02-5</t>
  </si>
  <si>
    <t>168899-58-9</t>
  </si>
  <si>
    <t>16883-83-3</t>
  </si>
  <si>
    <t>16881-77-9</t>
  </si>
  <si>
    <t>168689-49-4</t>
  </si>
  <si>
    <t>168612-06-4</t>
  </si>
  <si>
    <t>168253-59-6</t>
  </si>
  <si>
    <t>168151-92-6</t>
  </si>
  <si>
    <t>1680-31-5</t>
  </si>
  <si>
    <t>167940-11-6</t>
  </si>
  <si>
    <t>167684-63-1</t>
  </si>
  <si>
    <t>167678-46-8</t>
  </si>
  <si>
    <t>1671-49-4</t>
  </si>
  <si>
    <t>16712-64-4</t>
  </si>
  <si>
    <t>167004-78-6</t>
  </si>
  <si>
    <t>1668-86-6</t>
  </si>
  <si>
    <t>166815-96-9</t>
  </si>
  <si>
    <t>166524-75-0</t>
  </si>
  <si>
    <t>166524-65-8</t>
  </si>
  <si>
    <t>16634-82-5</t>
  </si>
  <si>
    <t>1663-39-4</t>
  </si>
  <si>
    <t>166255-23-8</t>
  </si>
  <si>
    <t>16610-63-2</t>
  </si>
  <si>
    <t>16606-55-6</t>
  </si>
  <si>
    <t>165542-15-4</t>
  </si>
  <si>
    <t>1655-07-8</t>
  </si>
  <si>
    <t>1653-19-6</t>
  </si>
  <si>
    <t>16529-56-9</t>
  </si>
  <si>
    <t>165184-98-5</t>
  </si>
  <si>
    <t>16510-27-3</t>
  </si>
  <si>
    <t>165101-57-5</t>
  </si>
  <si>
    <t>16485-10-2</t>
  </si>
  <si>
    <t>1647-12-7</t>
  </si>
  <si>
    <t>164578-11-4</t>
  </si>
  <si>
    <t>164524-02-1</t>
  </si>
  <si>
    <t>16415-12-6</t>
  </si>
  <si>
    <t>16409-43-1</t>
  </si>
  <si>
    <t>164058-20-2</t>
  </si>
  <si>
    <t>1638-05-7</t>
  </si>
  <si>
    <t>163802-53-7</t>
  </si>
  <si>
    <t>16298-38-7</t>
  </si>
  <si>
    <t>16298-03-6</t>
  </si>
  <si>
    <t>162881-26-7</t>
  </si>
  <si>
    <t>162691-59-0</t>
  </si>
  <si>
    <t>16251-77-7</t>
  </si>
  <si>
    <t>1624-62-0</t>
  </si>
  <si>
    <t>162401-62-9</t>
  </si>
  <si>
    <t>162241-33-0</t>
  </si>
  <si>
    <t>162221-28-5</t>
  </si>
  <si>
    <t>162208-27-7</t>
  </si>
  <si>
    <t>162208-01-7</t>
  </si>
  <si>
    <t>16219-75-3</t>
  </si>
  <si>
    <t>161462-35-7</t>
  </si>
  <si>
    <t>16111-62-9</t>
  </si>
  <si>
    <t>16066-35-6</t>
  </si>
  <si>
    <t>16064-08-7</t>
  </si>
  <si>
    <t>16063-70-0</t>
  </si>
  <si>
    <t>160231-69-6</t>
  </si>
  <si>
    <t>160194-26-3</t>
  </si>
  <si>
    <t>15993-42-7</t>
  </si>
  <si>
    <t>159453-24-4</t>
  </si>
  <si>
    <t>159235-16-2</t>
  </si>
  <si>
    <t>159010-67-0</t>
  </si>
  <si>
    <t>1589-49-7</t>
  </si>
  <si>
    <t>15894-70-9</t>
  </si>
  <si>
    <t>158894-67-8</t>
  </si>
  <si>
    <t>15875-13-5</t>
  </si>
  <si>
    <t>15848-49-4</t>
  </si>
  <si>
    <t>15834-04-5</t>
  </si>
  <si>
    <t>15827-60-8</t>
  </si>
  <si>
    <t>1579-89-1</t>
  </si>
  <si>
    <t>15793-73-4</t>
  </si>
  <si>
    <t>157859-20-6</t>
  </si>
  <si>
    <t>157707-95-4</t>
  </si>
  <si>
    <t>15768-07-7</t>
  </si>
  <si>
    <t>157661-93-3</t>
  </si>
  <si>
    <t>15763-76-5</t>
  </si>
  <si>
    <t>157362-53-3</t>
  </si>
  <si>
    <t>15721-78-5</t>
  </si>
  <si>
    <t>1571-75-1</t>
  </si>
  <si>
    <t>1570-95-2</t>
  </si>
  <si>
    <t>1569-69-3</t>
  </si>
  <si>
    <t>1569-02-4</t>
  </si>
  <si>
    <t>156732-13-7</t>
  </si>
  <si>
    <t>156679-39-9</t>
  </si>
  <si>
    <t>15667-63-7</t>
  </si>
  <si>
    <t>156572-81-5</t>
  </si>
  <si>
    <t>156564-74-8</t>
  </si>
  <si>
    <t>156-43-4</t>
  </si>
  <si>
    <t>156324-82-2</t>
  </si>
  <si>
    <t>156294-54-1</t>
  </si>
  <si>
    <t>15625-89-5</t>
  </si>
  <si>
    <t>1562-00-1</t>
  </si>
  <si>
    <t>156145-66-3</t>
  </si>
  <si>
    <t>156145-64-1</t>
  </si>
  <si>
    <t>156145-62-9</t>
  </si>
  <si>
    <t>1559-36-0</t>
  </si>
  <si>
    <t>1558-33-4</t>
  </si>
  <si>
    <t>155633-54-8</t>
  </si>
  <si>
    <t>15520-11-3</t>
  </si>
  <si>
    <t>15520-10-2</t>
  </si>
  <si>
    <t>155041-85-3</t>
  </si>
  <si>
    <t>154825-97-5</t>
  </si>
  <si>
    <t>154825-62-4</t>
  </si>
  <si>
    <t>1547-26-8</t>
  </si>
  <si>
    <t>15471-17-7</t>
  </si>
  <si>
    <t>154702-15-5</t>
  </si>
  <si>
    <t>154477-55-1</t>
  </si>
  <si>
    <t>154440-80-9</t>
  </si>
  <si>
    <t>154346-21-1</t>
  </si>
  <si>
    <t>154279-60-4</t>
  </si>
  <si>
    <t>154265-59-5</t>
  </si>
  <si>
    <t>154212-61-0</t>
  </si>
  <si>
    <t>154212-60-9</t>
  </si>
  <si>
    <t>154186-23-9</t>
  </si>
  <si>
    <t>154171-77-4</t>
  </si>
  <si>
    <t>153977-22-1</t>
  </si>
  <si>
    <t>15396-00-6</t>
  </si>
  <si>
    <t>15375-21-0</t>
  </si>
  <si>
    <t>153719-38-1</t>
  </si>
  <si>
    <t>15356-60-2</t>
  </si>
  <si>
    <t>153441-77-1</t>
  </si>
  <si>
    <t>1530-32-1</t>
  </si>
  <si>
    <t>15290-77-4</t>
  </si>
  <si>
    <t>152828-25-6</t>
  </si>
  <si>
    <t>152828-23-4</t>
  </si>
  <si>
    <t>152827-98-0</t>
  </si>
  <si>
    <t>15267-95-5</t>
  </si>
  <si>
    <t>152630-47-2</t>
  </si>
  <si>
    <t>152628-03-0</t>
  </si>
  <si>
    <t>152460-10-1</t>
  </si>
  <si>
    <t>152402-98-7</t>
  </si>
  <si>
    <t>15217-42-2</t>
  </si>
  <si>
    <t>15214-89-8</t>
  </si>
  <si>
    <t>152146-59-3</t>
  </si>
  <si>
    <t>151900-44-6</t>
  </si>
  <si>
    <t>151882-81-4</t>
  </si>
  <si>
    <t>151860-15-0</t>
  </si>
  <si>
    <t>1514-82-5</t>
  </si>
  <si>
    <t>151338-11-3</t>
  </si>
  <si>
    <t>151213-39-7</t>
  </si>
  <si>
    <t>151213-15-9</t>
  </si>
  <si>
    <t>151019-95-3</t>
  </si>
  <si>
    <t>150-84-5</t>
  </si>
  <si>
    <t>150726-89-9</t>
  </si>
  <si>
    <t>150379-92-3</t>
  </si>
  <si>
    <t>15024-10-9</t>
  </si>
  <si>
    <t>15022-08-9</t>
  </si>
  <si>
    <t>150215-07-9</t>
  </si>
  <si>
    <t>149968-48-9</t>
  </si>
  <si>
    <t>149879-98-1</t>
  </si>
  <si>
    <t>149850-30-6</t>
  </si>
  <si>
    <t>14984-21-5</t>
  </si>
  <si>
    <t>149-74-6</t>
  </si>
  <si>
    <t>14960-06-6</t>
  </si>
  <si>
    <t>149-44-0</t>
  </si>
  <si>
    <t>149437-76-3</t>
  </si>
  <si>
    <t>149330-25-6</t>
  </si>
  <si>
    <t>1493-13-6</t>
  </si>
  <si>
    <t>149182-72-9</t>
  </si>
  <si>
    <t>149118-66-1</t>
  </si>
  <si>
    <t>149021-58-9</t>
  </si>
  <si>
    <t>14901-07-6</t>
  </si>
  <si>
    <t>148757-89-5</t>
  </si>
  <si>
    <t>148719-91-9</t>
  </si>
  <si>
    <t>14858-73-2</t>
  </si>
  <si>
    <t>148528-05-6</t>
  </si>
  <si>
    <t>148462-57-1</t>
  </si>
  <si>
    <t>148348-13-4</t>
  </si>
  <si>
    <t>148348-12-3</t>
  </si>
  <si>
    <t>14814-09-6</t>
  </si>
  <si>
    <t>1480-96-2</t>
  </si>
  <si>
    <t>148043-73-6</t>
  </si>
  <si>
    <t>147-85-3</t>
  </si>
  <si>
    <t>147783-69-5</t>
  </si>
  <si>
    <t>147768-39-6</t>
  </si>
  <si>
    <t>1477-55-0</t>
  </si>
  <si>
    <t>147741-93-3</t>
  </si>
  <si>
    <t>147613-95-4</t>
  </si>
  <si>
    <t>147504-92-5</t>
  </si>
  <si>
    <t>147315-50-2</t>
  </si>
  <si>
    <t>120298-38-6</t>
  </si>
  <si>
    <t>147126-62-3</t>
  </si>
  <si>
    <t>147086-81-5</t>
  </si>
  <si>
    <t>14704-31-5</t>
  </si>
  <si>
    <t>147027-10-9</t>
  </si>
  <si>
    <t>147027-04-1</t>
  </si>
  <si>
    <t>14691-89-5</t>
  </si>
  <si>
    <t>14657-64-8</t>
  </si>
  <si>
    <t>14653-91-9</t>
  </si>
  <si>
    <t>146421-65-0</t>
  </si>
  <si>
    <t>1459-93-4</t>
  </si>
  <si>
    <t>145963-84-4</t>
  </si>
  <si>
    <t>1458-18-0</t>
  </si>
  <si>
    <t>145783-14-8</t>
  </si>
  <si>
    <t>145650-60-8</t>
  </si>
  <si>
    <t>1455-42-1</t>
  </si>
  <si>
    <t>14543-49-8</t>
  </si>
  <si>
    <t>1453-58-3</t>
  </si>
  <si>
    <t>14531-84-1</t>
  </si>
  <si>
    <t>145052-34-2</t>
  </si>
  <si>
    <t>144978-12-1</t>
  </si>
  <si>
    <t>1448-36-8</t>
  </si>
  <si>
    <t>144740-59-0</t>
  </si>
  <si>
    <t>144702-27-2</t>
  </si>
  <si>
    <t>144550-06-1</t>
  </si>
  <si>
    <t>144447-11-0</t>
  </si>
  <si>
    <t>144429-84-5</t>
  </si>
  <si>
    <t>14442-94-5</t>
  </si>
  <si>
    <t>144-19-4</t>
  </si>
  <si>
    <t>144163-85-9</t>
  </si>
  <si>
    <t>144-15-0</t>
  </si>
  <si>
    <t>143860-04-2</t>
  </si>
  <si>
    <t>143612-79-7</t>
  </si>
  <si>
    <t>14352-61-5</t>
  </si>
  <si>
    <t>143468-96-6</t>
  </si>
  <si>
    <t>143446-73-5</t>
  </si>
  <si>
    <t>14338-82-0</t>
  </si>
  <si>
    <t>143322-57-0</t>
  </si>
  <si>
    <t>143-29-3</t>
  </si>
  <si>
    <t>143-28-2</t>
  </si>
  <si>
    <t>143269-74-3</t>
  </si>
  <si>
    <t>1432505-97-9</t>
  </si>
  <si>
    <t>143-24-8</t>
  </si>
  <si>
    <t>143-22-6</t>
  </si>
  <si>
    <t>142994-05-6</t>
  </si>
  <si>
    <t>142-91-6</t>
  </si>
  <si>
    <t>142877-45-0</t>
  </si>
  <si>
    <t>142-87-0</t>
  </si>
  <si>
    <t>142776-95-2</t>
  </si>
  <si>
    <t>142770-42-1</t>
  </si>
  <si>
    <t>142653-61-0</t>
  </si>
  <si>
    <t>142623-48-1</t>
  </si>
  <si>
    <t>142-47-2</t>
  </si>
  <si>
    <t>14246-53-8</t>
  </si>
  <si>
    <t>142-31-4</t>
  </si>
  <si>
    <t>142-22-3</t>
  </si>
  <si>
    <t>142-19-8</t>
  </si>
  <si>
    <t>142-18-7</t>
  </si>
  <si>
    <t>142-16-5</t>
  </si>
  <si>
    <t>14206-62-3</t>
  </si>
  <si>
    <t>141980-03-2</t>
  </si>
  <si>
    <t>141942-85-0</t>
  </si>
  <si>
    <t>141915-64-2</t>
  </si>
  <si>
    <t>14189-82-3</t>
  </si>
  <si>
    <t>141856-57-7</t>
  </si>
  <si>
    <t>141847-13-4</t>
  </si>
  <si>
    <t>141846-57-3</t>
  </si>
  <si>
    <t>141834-14-2</t>
  </si>
  <si>
    <t>141-79-7</t>
  </si>
  <si>
    <t>141773-73-1</t>
  </si>
  <si>
    <t>141772-37-4</t>
  </si>
  <si>
    <t>141-75-3</t>
  </si>
  <si>
    <t>141-63-9</t>
  </si>
  <si>
    <t>141-62-8</t>
  </si>
  <si>
    <t>141-57-1</t>
  </si>
  <si>
    <t>141545-99-5</t>
  </si>
  <si>
    <t>141-53-7</t>
  </si>
  <si>
    <t>141-52-6</t>
  </si>
  <si>
    <t>141-27-5</t>
  </si>
  <si>
    <t>141-18-4</t>
  </si>
  <si>
    <t>141-17-3</t>
  </si>
  <si>
    <t>141-10-6</t>
  </si>
  <si>
    <t>141-02-6</t>
  </si>
  <si>
    <t>140921-24-0</t>
  </si>
  <si>
    <t>14080-23-0</t>
  </si>
  <si>
    <t>14078-41-2</t>
  </si>
  <si>
    <t>14073-97-3</t>
  </si>
  <si>
    <t>14035-94-0</t>
  </si>
  <si>
    <t>140-29-4</t>
  </si>
  <si>
    <t>140234-93-1</t>
  </si>
  <si>
    <t>139756-01-7</t>
  </si>
  <si>
    <t>139528-85-1</t>
  </si>
  <si>
    <t>13951-70-7</t>
  </si>
  <si>
    <t>139504-68-0</t>
  </si>
  <si>
    <t>139481-22-4</t>
  </si>
  <si>
    <t>13940-94-8</t>
  </si>
  <si>
    <t>139306-10-8</t>
  </si>
  <si>
    <t>139147-73-2</t>
  </si>
  <si>
    <t>139122-17-1</t>
  </si>
  <si>
    <t>13909-63-2</t>
  </si>
  <si>
    <t>139007-06-0</t>
  </si>
  <si>
    <t>13893-53-3</t>
  </si>
  <si>
    <t>138666-92-9</t>
  </si>
  <si>
    <t>138564-59-7</t>
  </si>
  <si>
    <t>138526-69-9</t>
  </si>
  <si>
    <t>138495-42-8</t>
  </si>
  <si>
    <t>138401-24-8</t>
  </si>
  <si>
    <t>13822-56-5</t>
  </si>
  <si>
    <t>138164-12-2</t>
  </si>
  <si>
    <t>138113-08-3</t>
  </si>
  <si>
    <t>1378867-81-2</t>
  </si>
  <si>
    <t>137864-22-3</t>
  </si>
  <si>
    <t>137863-20-8</t>
  </si>
  <si>
    <t>137796-06-6</t>
  </si>
  <si>
    <t>137759-38-7</t>
  </si>
  <si>
    <t>137658-79-8</t>
  </si>
  <si>
    <t>137641-05-5</t>
  </si>
  <si>
    <t>137605-95-9</t>
  </si>
  <si>
    <t>13752-51-7</t>
  </si>
  <si>
    <t>137-51-9</t>
  </si>
  <si>
    <t>13749-61-6</t>
  </si>
  <si>
    <t>137472-67-4</t>
  </si>
  <si>
    <t>137-32-6</t>
  </si>
  <si>
    <t>137281-39-1</t>
  </si>
  <si>
    <t>137234-87-8</t>
  </si>
  <si>
    <t>137-16-6</t>
  </si>
  <si>
    <t>136997-71-2</t>
  </si>
  <si>
    <t>1369500-14-0</t>
  </si>
  <si>
    <t>13676-54-5</t>
  </si>
  <si>
    <t>136522-17-3</t>
  </si>
  <si>
    <t>1364731-90-7</t>
  </si>
  <si>
    <t>136465-99-1</t>
  </si>
  <si>
    <t>136465-81-1</t>
  </si>
  <si>
    <t>136450-06-1</t>
  </si>
  <si>
    <t>13641-96-8</t>
  </si>
  <si>
    <t>136-30-1</t>
  </si>
  <si>
    <t>136239-66-2</t>
  </si>
  <si>
    <t>136213-74-6</t>
  </si>
  <si>
    <t>136210-32-7</t>
  </si>
  <si>
    <t>136210-30-5</t>
  </si>
  <si>
    <t>136122-15-1</t>
  </si>
  <si>
    <t>1360085-10-4</t>
  </si>
  <si>
    <t>13595-25-0</t>
  </si>
  <si>
    <t>135934-43-9</t>
  </si>
  <si>
    <t>135756-61-5</t>
  </si>
  <si>
    <t>135-57-9</t>
  </si>
  <si>
    <t>135302-13-5</t>
  </si>
  <si>
    <t>13515-40-7</t>
  </si>
  <si>
    <t>13512-31-7</t>
  </si>
  <si>
    <t>13501-76-3</t>
  </si>
  <si>
    <t>134865-58-0</t>
  </si>
  <si>
    <t>134841-35-3</t>
  </si>
  <si>
    <t>13474-64-1</t>
  </si>
  <si>
    <t>134724-55-3</t>
  </si>
  <si>
    <t>13472-08-7</t>
  </si>
  <si>
    <t>134701-20-5</t>
  </si>
  <si>
    <t>13459-62-6</t>
  </si>
  <si>
    <t>134575-17-0</t>
  </si>
  <si>
    <t>13423-15-9</t>
  </si>
  <si>
    <t>134123-93-6</t>
  </si>
  <si>
    <t>134-03-2</t>
  </si>
  <si>
    <t>13402-02-3</t>
  </si>
  <si>
    <t>13398-26-0</t>
  </si>
  <si>
    <t>133949-92-5</t>
  </si>
  <si>
    <t>13393-93-6</t>
  </si>
  <si>
    <t>133-91-5</t>
  </si>
  <si>
    <t>1339119-15-1</t>
  </si>
  <si>
    <t>1338-23-4</t>
  </si>
  <si>
    <t>133647-88-8</t>
  </si>
  <si>
    <t>133636-82-5</t>
  </si>
  <si>
    <t>13361-34-7</t>
  </si>
  <si>
    <t>13360-78-6</t>
  </si>
  <si>
    <t>13360-63-9</t>
  </si>
  <si>
    <t>133481-10-4</t>
  </si>
  <si>
    <t>133467-41-1</t>
  </si>
  <si>
    <t>133336-92-2</t>
  </si>
  <si>
    <t>133167-77-8</t>
  </si>
  <si>
    <t>13304-62-6</t>
  </si>
  <si>
    <t>132900-75-5</t>
  </si>
  <si>
    <t>13287-24-6</t>
  </si>
  <si>
    <t>13276-08-9</t>
  </si>
  <si>
    <t>132694-65-6</t>
  </si>
  <si>
    <t>132584-17-9</t>
  </si>
  <si>
    <t>132388-59-1</t>
  </si>
  <si>
    <t>132182-92-4</t>
  </si>
  <si>
    <t>132123-54-7</t>
  </si>
  <si>
    <t>131984-21-9</t>
  </si>
  <si>
    <t>13185-09-6</t>
  </si>
  <si>
    <t>131812-67-4</t>
  </si>
  <si>
    <t>131766-73-9</t>
  </si>
  <si>
    <t>13170-23-5</t>
  </si>
  <si>
    <t>131657-78-8</t>
  </si>
  <si>
    <t>13162-05-5</t>
  </si>
  <si>
    <t>131-56-6</t>
  </si>
  <si>
    <t>13154-25-1</t>
  </si>
  <si>
    <t>131538-00-6</t>
  </si>
  <si>
    <t>1315251-11-6</t>
  </si>
  <si>
    <t>131266-10-9</t>
  </si>
  <si>
    <t>13122-18-4</t>
  </si>
  <si>
    <t>130841-23-5</t>
  </si>
  <si>
    <t>13076-17-0</t>
  </si>
  <si>
    <t>130728-76-6</t>
  </si>
  <si>
    <t>13060-24-7</t>
  </si>
  <si>
    <t>13054-81-4</t>
  </si>
  <si>
    <t>13051-49-5</t>
  </si>
  <si>
    <t>13048-33-4</t>
  </si>
  <si>
    <t>13031-41-9</t>
  </si>
  <si>
    <t>130-26-7</t>
  </si>
  <si>
    <t>13014-24-9</t>
  </si>
  <si>
    <t>13014-18-1</t>
  </si>
  <si>
    <t>130-13-2</t>
  </si>
  <si>
    <t>13007-85-7</t>
  </si>
  <si>
    <t>130066-57-8</t>
  </si>
  <si>
    <t>130049-82-0</t>
  </si>
  <si>
    <t>130016-98-7</t>
  </si>
  <si>
    <t>13001-46-2</t>
  </si>
  <si>
    <t>129499-78-1</t>
  </si>
  <si>
    <t>129385-59-7</t>
  </si>
  <si>
    <t>129228-21-3</t>
  </si>
  <si>
    <t>129205-19-2</t>
  </si>
  <si>
    <t>129188-99-4</t>
  </si>
  <si>
    <t>128-80-3</t>
  </si>
  <si>
    <t>128-69-8</t>
  </si>
  <si>
    <t>128489-04-3</t>
  </si>
  <si>
    <t>128422-75-3</t>
  </si>
  <si>
    <t>128-39-2</t>
  </si>
  <si>
    <t>128119-70-0</t>
  </si>
  <si>
    <t>128-08-5</t>
  </si>
  <si>
    <t>127-95-7</t>
  </si>
  <si>
    <t>98-47-5</t>
  </si>
  <si>
    <t>127-63-9</t>
  </si>
  <si>
    <t>127-47-9</t>
  </si>
  <si>
    <t>127-39-9</t>
  </si>
  <si>
    <t>1271488-66-4</t>
  </si>
  <si>
    <t>127047-77-2</t>
  </si>
  <si>
    <t>126-99-8</t>
  </si>
  <si>
    <t>126990-35-0</t>
  </si>
  <si>
    <t>126990-31-6</t>
  </si>
  <si>
    <t>126-98-7</t>
  </si>
  <si>
    <t>126-92-1</t>
  </si>
  <si>
    <t>126877-06-3</t>
  </si>
  <si>
    <t>126877-05-2</t>
  </si>
  <si>
    <t>126-86-3</t>
  </si>
  <si>
    <t>126-58-9</t>
  </si>
  <si>
    <t>126586-91-2</t>
  </si>
  <si>
    <t>126535-26-0</t>
  </si>
  <si>
    <t>126-30-7</t>
  </si>
  <si>
    <t>126050-54-2</t>
  </si>
  <si>
    <t>125971-96-2</t>
  </si>
  <si>
    <t>125971-94-0</t>
  </si>
  <si>
    <t>125971-57-5</t>
  </si>
  <si>
    <t>125962-80-3</t>
  </si>
  <si>
    <t>1259300-69-0</t>
  </si>
  <si>
    <t>125630-94-6</t>
  </si>
  <si>
    <t>125496-22-2</t>
  </si>
  <si>
    <t>1254940-85-6</t>
  </si>
  <si>
    <t>125474-34-2</t>
  </si>
  <si>
    <t>1254469-57-2</t>
  </si>
  <si>
    <t>125418-72-6</t>
  </si>
  <si>
    <t>125328-86-1</t>
  </si>
  <si>
    <t>125-12-2</t>
  </si>
  <si>
    <t>125109-85-5</t>
  </si>
  <si>
    <t>125109-84-4</t>
  </si>
  <si>
    <t>124832-31-1</t>
  </si>
  <si>
    <t>1247790-47-1</t>
  </si>
  <si>
    <t>124728-93-4</t>
  </si>
  <si>
    <t>124719-26-2</t>
  </si>
  <si>
    <t>124-70-9</t>
  </si>
  <si>
    <t>124-68-5</t>
  </si>
  <si>
    <t>124655-09-0</t>
  </si>
  <si>
    <t>124-64-1</t>
  </si>
  <si>
    <t>124-41-4</t>
  </si>
  <si>
    <t>124379-29-9</t>
  </si>
  <si>
    <t>124351-77-5</t>
  </si>
  <si>
    <t>124-30-1</t>
  </si>
  <si>
    <t>124-28-7</t>
  </si>
  <si>
    <t>124-26-5</t>
  </si>
  <si>
    <t>124-19-6</t>
  </si>
  <si>
    <t>124185-35-9</t>
  </si>
  <si>
    <t>124-17-4</t>
  </si>
  <si>
    <t>124172-53-8</t>
  </si>
  <si>
    <t>124-13-0</t>
  </si>
  <si>
    <t>124-09-4</t>
  </si>
  <si>
    <t>123-99-9</t>
  </si>
  <si>
    <t>123989-31-1</t>
  </si>
  <si>
    <t>123989-29-7</t>
  </si>
  <si>
    <t>123989-28-6</t>
  </si>
  <si>
    <t>123968-25-2</t>
  </si>
  <si>
    <t>1238449-42-7</t>
  </si>
  <si>
    <t>123-77-3</t>
  </si>
  <si>
    <t>123-75-1</t>
  </si>
  <si>
    <t>123-68-2</t>
  </si>
  <si>
    <t>123654-26-2</t>
  </si>
  <si>
    <t>123-62-6</t>
  </si>
  <si>
    <t>123-56-8</t>
  </si>
  <si>
    <t>123-28-4</t>
  </si>
  <si>
    <t>1232839-86-9</t>
  </si>
  <si>
    <t>123-26-2</t>
  </si>
  <si>
    <t>123-17-1</t>
  </si>
  <si>
    <t>123-11-5</t>
  </si>
  <si>
    <t>123-05-7</t>
  </si>
  <si>
    <t>123-04-6</t>
  </si>
  <si>
    <t>122886-55-9</t>
  </si>
  <si>
    <t>122882-99-9</t>
  </si>
  <si>
    <t>122795-41-9</t>
  </si>
  <si>
    <t>122760-85-4</t>
  </si>
  <si>
    <t>122760-84-3</t>
  </si>
  <si>
    <t>122665-97-8</t>
  </si>
  <si>
    <t>122665-86-5</t>
  </si>
  <si>
    <t>122-63-4</t>
  </si>
  <si>
    <t>122630-55-1</t>
  </si>
  <si>
    <t>122-62-3</t>
  </si>
  <si>
    <t>122586-52-1</t>
  </si>
  <si>
    <t>122-57-6</t>
  </si>
  <si>
    <t>122-52-1</t>
  </si>
  <si>
    <t>122-51-0</t>
  </si>
  <si>
    <t>12236-64-5</t>
  </si>
  <si>
    <t>12236-62-3</t>
  </si>
  <si>
    <t>122-32-7</t>
  </si>
  <si>
    <t>122321-04-4</t>
  </si>
  <si>
    <t>12225-18-2</t>
  </si>
  <si>
    <t>12225-08-0</t>
  </si>
  <si>
    <t>12225-06-8</t>
  </si>
  <si>
    <t>1222-05-5</t>
  </si>
  <si>
    <t>122-20-3</t>
  </si>
  <si>
    <t>122035-71-6</t>
  </si>
  <si>
    <t>122-01-0</t>
  </si>
  <si>
    <t>122-00-9</t>
  </si>
  <si>
    <t>121954-50-5</t>
  </si>
  <si>
    <t>121-91-5</t>
  </si>
  <si>
    <t>121776-33-8</t>
  </si>
  <si>
    <t>1217271-49-2</t>
  </si>
  <si>
    <t>1217271-02-7</t>
  </si>
  <si>
    <t>121627-17-6</t>
  </si>
  <si>
    <t>121626-74-2</t>
  </si>
  <si>
    <t>121626-73-1</t>
  </si>
  <si>
    <t>121-60-8</t>
  </si>
  <si>
    <t>1215841-86-3</t>
  </si>
  <si>
    <t>121487-83-0</t>
  </si>
  <si>
    <t>121-47-1</t>
  </si>
  <si>
    <t>121451-05-6</t>
  </si>
  <si>
    <t>121-43-7</t>
  </si>
  <si>
    <t>121-30-2</t>
  </si>
  <si>
    <t>121246-28-4</t>
  </si>
  <si>
    <t>121219-07-6</t>
  </si>
  <si>
    <t>121177-93-3</t>
  </si>
  <si>
    <t>121-17-5</t>
  </si>
  <si>
    <t>121-03-9</t>
  </si>
  <si>
    <t>120903-40-4</t>
  </si>
  <si>
    <t>1207339-61-4</t>
  </si>
  <si>
    <t>12069-32-8</t>
  </si>
  <si>
    <t>120635-49-6</t>
  </si>
  <si>
    <t>120-61-6</t>
  </si>
  <si>
    <t>120578-03-2</t>
  </si>
  <si>
    <t>120570-77-6</t>
  </si>
  <si>
    <t>120-57-0</t>
  </si>
  <si>
    <t>120-55-8</t>
  </si>
  <si>
    <t>120-47-8</t>
  </si>
  <si>
    <t>120-46-7</t>
  </si>
  <si>
    <t>120447-91-8</t>
  </si>
  <si>
    <t>120-40-1</t>
  </si>
  <si>
    <t>120187-29-3</t>
  </si>
  <si>
    <t>1201-31-6</t>
  </si>
  <si>
    <t>120128-90-7</t>
  </si>
  <si>
    <t>120118-14-1</t>
  </si>
  <si>
    <t>120086-58-0</t>
  </si>
  <si>
    <t>120068-79-3</t>
  </si>
  <si>
    <t>120-00-3</t>
  </si>
  <si>
    <t>119916-05-1</t>
  </si>
  <si>
    <t>119895-68-0</t>
  </si>
  <si>
    <t>119851-28-4</t>
  </si>
  <si>
    <t>119738-06-6</t>
  </si>
  <si>
    <t>119-70-0</t>
  </si>
  <si>
    <t>119-60-8</t>
  </si>
  <si>
    <t>119-53-9</t>
  </si>
  <si>
    <t>119515-38-7</t>
  </si>
  <si>
    <t>119-47-1</t>
  </si>
  <si>
    <t>119462-56-5</t>
  </si>
  <si>
    <t>119-36-8</t>
  </si>
  <si>
    <t>119344-86-4</t>
  </si>
  <si>
    <t>1193-24-4</t>
  </si>
  <si>
    <t>119313-12-1</t>
  </si>
  <si>
    <t>119302-24-8</t>
  </si>
  <si>
    <t>119299-10-4</t>
  </si>
  <si>
    <t>119-17-5</t>
  </si>
  <si>
    <t>119126-15-7</t>
  </si>
  <si>
    <t>1191-16-8</t>
  </si>
  <si>
    <t>1190931-41-9</t>
  </si>
  <si>
    <t>1190931-39-5</t>
  </si>
  <si>
    <t>119018-29-0</t>
  </si>
  <si>
    <t>118-92-3</t>
  </si>
  <si>
    <t>1189-08-8</t>
  </si>
  <si>
    <t>1189052-95-6</t>
  </si>
  <si>
    <t>118-88-7</t>
  </si>
  <si>
    <t>118864-75-8</t>
  </si>
  <si>
    <t>118-82-1</t>
  </si>
  <si>
    <t>118800-30-9</t>
  </si>
  <si>
    <t>1187-93-5</t>
  </si>
  <si>
    <t>1187-74-2</t>
  </si>
  <si>
    <t>118-75-2</t>
  </si>
  <si>
    <t>118712-89-3</t>
  </si>
  <si>
    <t>118-69-4</t>
  </si>
  <si>
    <t>118685-34-0</t>
  </si>
  <si>
    <t>118-60-5</t>
  </si>
  <si>
    <t>118-58-1</t>
  </si>
  <si>
    <t>118562-73-5</t>
  </si>
  <si>
    <t>1185-55-3</t>
  </si>
  <si>
    <t>118-48-9</t>
  </si>
  <si>
    <t>118-45-6</t>
  </si>
  <si>
    <t>118289-55-7</t>
  </si>
  <si>
    <t>118135-28-7</t>
  </si>
  <si>
    <t>118058-74-5</t>
  </si>
  <si>
    <t>1180558-15-9</t>
  </si>
  <si>
    <t>117827-06-2</t>
  </si>
  <si>
    <t>1176-81-4</t>
  </si>
  <si>
    <t>117671-01-9</t>
  </si>
  <si>
    <t>117-61-3</t>
  </si>
  <si>
    <t>117584-16-4</t>
  </si>
  <si>
    <t>117573-89-4</t>
  </si>
  <si>
    <t>117570-93-1</t>
  </si>
  <si>
    <t>117541-83-0</t>
  </si>
  <si>
    <t>117528-65-1</t>
  </si>
  <si>
    <t>1174931-74-8</t>
  </si>
  <si>
    <t>1015689-48-1</t>
  </si>
  <si>
    <t>117346-08-4</t>
  </si>
  <si>
    <t>117291-73-3</t>
  </si>
  <si>
    <t>117-21-5</t>
  </si>
  <si>
    <t>117-08-8</t>
  </si>
  <si>
    <t>116903-47-0</t>
  </si>
  <si>
    <t>116-75-6</t>
  </si>
  <si>
    <t>116539-55-0</t>
  </si>
  <si>
    <t>1164-92-7</t>
  </si>
  <si>
    <t>116412-83-0</t>
  </si>
  <si>
    <t>116-37-0</t>
  </si>
  <si>
    <t>116313-85-0</t>
  </si>
  <si>
    <t>116230-20-7</t>
  </si>
  <si>
    <t>116193-72-7</t>
  </si>
  <si>
    <t>116163-96-3</t>
  </si>
  <si>
    <t>116-15-4</t>
  </si>
  <si>
    <t>116-11-0</t>
  </si>
  <si>
    <t>1160806-44-9</t>
  </si>
  <si>
    <t>116-02-9</t>
  </si>
  <si>
    <t>115-95-7</t>
  </si>
  <si>
    <t>115895-09-5</t>
  </si>
  <si>
    <t>115887-91-7</t>
  </si>
  <si>
    <t>115-70-8</t>
  </si>
  <si>
    <t>115685-19-3</t>
  </si>
  <si>
    <t>1154308-86-7</t>
  </si>
  <si>
    <t>115-27-5</t>
  </si>
  <si>
    <t>115258-10-1</t>
  </si>
  <si>
    <t>115-21-9</t>
  </si>
  <si>
    <t>115-11-7</t>
  </si>
  <si>
    <t>115-10-6</t>
  </si>
  <si>
    <t>115-07-1</t>
  </si>
  <si>
    <t>114798-26-4</t>
  </si>
  <si>
    <t>114772-54-2</t>
  </si>
  <si>
    <t>114625-74-0</t>
  </si>
  <si>
    <t>114565-66-1</t>
  </si>
  <si>
    <t>114341-88-7</t>
  </si>
  <si>
    <t>1141487-54-8</t>
  </si>
  <si>
    <t>114119-97-0</t>
  </si>
  <si>
    <t>113786-33-7</t>
  </si>
  <si>
    <t>1137-73-1</t>
  </si>
  <si>
    <t>1134-94-7</t>
  </si>
  <si>
    <t>1132-95-2</t>
  </si>
  <si>
    <t>113221-74-2</t>
  </si>
  <si>
    <t>112-95-8</t>
  </si>
  <si>
    <t>1129-42-6</t>
  </si>
  <si>
    <t>112-92-5</t>
  </si>
  <si>
    <t>112-91-4</t>
  </si>
  <si>
    <t>112-88-9</t>
  </si>
  <si>
    <t>112-85-6</t>
  </si>
  <si>
    <t>112-84-5</t>
  </si>
  <si>
    <t>1128026-41-4</t>
  </si>
  <si>
    <t>112-76-5</t>
  </si>
  <si>
    <t>112-75-4</t>
  </si>
  <si>
    <t>112-73-2</t>
  </si>
  <si>
    <t>112-72-1</t>
  </si>
  <si>
    <t>112704-51-5</t>
  </si>
  <si>
    <t>112-69-6</t>
  </si>
  <si>
    <t>112-67-4</t>
  </si>
  <si>
    <t>112-61-8</t>
  </si>
  <si>
    <t>112-60-7</t>
  </si>
  <si>
    <t>112-59-4</t>
  </si>
  <si>
    <t>112-55-0</t>
  </si>
  <si>
    <t>112-45-8</t>
  </si>
  <si>
    <t>112-44-7</t>
  </si>
  <si>
    <t>112-41-4</t>
  </si>
  <si>
    <t>112-40-3</t>
  </si>
  <si>
    <t>112-38-9</t>
  </si>
  <si>
    <t>112-35-6</t>
  </si>
  <si>
    <t>112-33-4</t>
  </si>
  <si>
    <t>1123-25-7</t>
  </si>
  <si>
    <t>112-31-2</t>
  </si>
  <si>
    <t>112281-82-0</t>
  </si>
  <si>
    <t>112-25-4</t>
  </si>
  <si>
    <t>1122460-01-8</t>
  </si>
  <si>
    <t>112-16-3</t>
  </si>
  <si>
    <t>112-15-2</t>
  </si>
  <si>
    <t>112-11-8</t>
  </si>
  <si>
    <t>112101-81-2</t>
  </si>
  <si>
    <t>112-07-2</t>
  </si>
  <si>
    <t>1120-71-4</t>
  </si>
  <si>
    <t>112-03-8</t>
  </si>
  <si>
    <t>1120-36-1</t>
  </si>
  <si>
    <t>1120-24-7</t>
  </si>
  <si>
    <t>1120-21-4</t>
  </si>
  <si>
    <t>112006-75-4</t>
  </si>
  <si>
    <t>111974-73-3</t>
  </si>
  <si>
    <t>111969-64-3</t>
  </si>
  <si>
    <t>1119-40-0</t>
  </si>
  <si>
    <t>1118-92-9</t>
  </si>
  <si>
    <t>111-88-6</t>
  </si>
  <si>
    <t>1118-84-9</t>
  </si>
  <si>
    <t>111-85-3</t>
  </si>
  <si>
    <t>111850-25-0</t>
  </si>
  <si>
    <t>111850-24-9</t>
  </si>
  <si>
    <t>111-84-2</t>
  </si>
  <si>
    <t>111-82-0</t>
  </si>
  <si>
    <t>111-81-9</t>
  </si>
  <si>
    <t>1117-86-8</t>
  </si>
  <si>
    <t>111753-60-7</t>
  </si>
  <si>
    <t>111-75-1</t>
  </si>
  <si>
    <t>1117-37-9</t>
  </si>
  <si>
    <t>1117-31-3</t>
  </si>
  <si>
    <t>111-71-7</t>
  </si>
  <si>
    <t>111-66-0</t>
  </si>
  <si>
    <t>111-64-8</t>
  </si>
  <si>
    <t>111-57-9</t>
  </si>
  <si>
    <t>1115-20-4</t>
  </si>
  <si>
    <t>111-48-8</t>
  </si>
  <si>
    <t>111453-32-8</t>
  </si>
  <si>
    <t>111439-76-0</t>
  </si>
  <si>
    <t>111-41-1</t>
  </si>
  <si>
    <t>111337-53-2</t>
  </si>
  <si>
    <t>111-29-5</t>
  </si>
  <si>
    <t>1112-39-6</t>
  </si>
  <si>
    <t>111-21-7</t>
  </si>
  <si>
    <t>111-20-6</t>
  </si>
  <si>
    <t>111-18-2</t>
  </si>
  <si>
    <t>111-17-1</t>
  </si>
  <si>
    <t>111-11-5</t>
  </si>
  <si>
    <t>110964-79-9</t>
  </si>
  <si>
    <t>110-95-2</t>
  </si>
  <si>
    <t>110929-85-6</t>
  </si>
  <si>
    <t>110-87-2</t>
  </si>
  <si>
    <t>110-85-0</t>
  </si>
  <si>
    <t>110-76-9</t>
  </si>
  <si>
    <t>110-71-4</t>
  </si>
  <si>
    <t>110675-26-8</t>
  </si>
  <si>
    <t>110-64-5</t>
  </si>
  <si>
    <t>110-63-4</t>
  </si>
  <si>
    <t>110-60-1</t>
  </si>
  <si>
    <t>110-59-8</t>
  </si>
  <si>
    <t>110553-27-0</t>
  </si>
  <si>
    <t>110-53-2</t>
  </si>
  <si>
    <t>110483-43-7</t>
  </si>
  <si>
    <t>110-44-1</t>
  </si>
  <si>
    <t>110-42-9</t>
  </si>
  <si>
    <t>110-41-8</t>
  </si>
  <si>
    <t>110-33-8</t>
  </si>
  <si>
    <t>1103234-56-5</t>
  </si>
  <si>
    <t>110-31-6</t>
  </si>
  <si>
    <t>110-27-0</t>
  </si>
  <si>
    <t>110-25-8</t>
  </si>
  <si>
    <t>110235-47-7</t>
  </si>
  <si>
    <t>110057-45-9</t>
  </si>
  <si>
    <t>110-05-4</t>
  </si>
  <si>
    <t>110-03-2</t>
  </si>
  <si>
    <t>110-01-0</t>
  </si>
  <si>
    <t>109-92-2</t>
  </si>
  <si>
    <t>109-83-1</t>
  </si>
  <si>
    <t>109828-01-5</t>
  </si>
  <si>
    <t>109-78-4</t>
  </si>
  <si>
    <t>109678-33-3</t>
  </si>
  <si>
    <t>109-67-1</t>
  </si>
  <si>
    <t>109-61-5</t>
  </si>
  <si>
    <t>109-55-7</t>
  </si>
  <si>
    <t>109-53-5</t>
  </si>
  <si>
    <t>109423-00-9</t>
  </si>
  <si>
    <t>1091-93-6</t>
  </si>
  <si>
    <t>109-16-0</t>
  </si>
  <si>
    <t>109-13-7</t>
  </si>
  <si>
    <t>109113-72-6</t>
  </si>
  <si>
    <t>109-02-4</t>
  </si>
  <si>
    <t>108-98-5</t>
  </si>
  <si>
    <t>108-83-8</t>
  </si>
  <si>
    <t>108-78-1</t>
  </si>
  <si>
    <t>108-77-0</t>
  </si>
  <si>
    <t>108-74-7</t>
  </si>
  <si>
    <t>108-65-6</t>
  </si>
  <si>
    <t>108-59-8</t>
  </si>
  <si>
    <t>108-45-2</t>
  </si>
  <si>
    <t>108313-21-9</t>
  </si>
  <si>
    <t>108-30-5</t>
  </si>
  <si>
    <t>108-22-5</t>
  </si>
  <si>
    <t>108196-44-7</t>
  </si>
  <si>
    <t>108-16-7</t>
  </si>
  <si>
    <t>108-12-3</t>
  </si>
  <si>
    <t>108-03-2</t>
  </si>
  <si>
    <t>1079-66-9</t>
  </si>
  <si>
    <t>107-96-0</t>
  </si>
  <si>
    <t>107-94-8</t>
  </si>
  <si>
    <t>107934-68-9</t>
  </si>
  <si>
    <t>107898-54-4</t>
  </si>
  <si>
    <t>107-88-0</t>
  </si>
  <si>
    <t>107-86-8</t>
  </si>
  <si>
    <t>107761-81-9</t>
  </si>
  <si>
    <t>107-75-5</t>
  </si>
  <si>
    <t>107737-97-3</t>
  </si>
  <si>
    <t>1076-97-7</t>
  </si>
  <si>
    <t>107667-02-7</t>
  </si>
  <si>
    <t>107-66-4</t>
  </si>
  <si>
    <t>107-58-4</t>
  </si>
  <si>
    <t>107-56-2</t>
  </si>
  <si>
    <t>107558-48-5</t>
  </si>
  <si>
    <t>107-51-7</t>
  </si>
  <si>
    <t>107481-28-7</t>
  </si>
  <si>
    <t>107-46-0</t>
  </si>
  <si>
    <t>107-43-7</t>
  </si>
  <si>
    <t>1073-69-4</t>
  </si>
  <si>
    <t>107-31-3</t>
  </si>
  <si>
    <t>1072957-71-1</t>
  </si>
  <si>
    <t>1072-63-5</t>
  </si>
  <si>
    <t>107-25-5</t>
  </si>
  <si>
    <t>1072-15-7</t>
  </si>
  <si>
    <t>1071-93-8</t>
  </si>
  <si>
    <t>107144-30-9</t>
  </si>
  <si>
    <t>1071-22-3</t>
  </si>
  <si>
    <t>1070-64-0</t>
  </si>
  <si>
    <t>107-01-7</t>
  </si>
  <si>
    <t>106-99-0</t>
  </si>
  <si>
    <t>106-98-9</t>
  </si>
  <si>
    <t>106-97-8</t>
  </si>
  <si>
    <t>106966-25-0</t>
  </si>
  <si>
    <t>106917-31-1</t>
  </si>
  <si>
    <t>106917-30-0</t>
  </si>
  <si>
    <t>106-91-2</t>
  </si>
  <si>
    <t>106904-09-0</t>
  </si>
  <si>
    <t>106-88-7</t>
  </si>
  <si>
    <t>106797-53-9</t>
  </si>
  <si>
    <t>106-79-6</t>
  </si>
  <si>
    <t>1067-55-6</t>
  </si>
  <si>
    <t>1067-53-4</t>
  </si>
  <si>
    <t>106-70-7</t>
  </si>
  <si>
    <t>106-65-0</t>
  </si>
  <si>
    <t>1066-35-9</t>
  </si>
  <si>
    <t>106615-61-6</t>
  </si>
  <si>
    <t>106-58-1</t>
  </si>
  <si>
    <t>106461-41-0</t>
  </si>
  <si>
    <t>106447-44-3</t>
  </si>
  <si>
    <t>106359-94-8</t>
  </si>
  <si>
    <t>106349-49-9</t>
  </si>
  <si>
    <t>106-31-0</t>
  </si>
  <si>
    <t>106-26-3</t>
  </si>
  <si>
    <t>106-25-2</t>
  </si>
  <si>
    <t>106246-33-7</t>
  </si>
  <si>
    <t>106-23-0</t>
  </si>
  <si>
    <t>106-21-8</t>
  </si>
  <si>
    <t>106-20-7</t>
  </si>
  <si>
    <t>28219-61-6</t>
  </si>
  <si>
    <t>106-14-9</t>
  </si>
  <si>
    <t>106-02-5</t>
  </si>
  <si>
    <t>105996-54-1</t>
  </si>
  <si>
    <t>10596-22-2</t>
  </si>
  <si>
    <t>10595-60-5</t>
  </si>
  <si>
    <t>105-95-3</t>
  </si>
  <si>
    <t>10591-85-2</t>
  </si>
  <si>
    <t>10591-84-1</t>
  </si>
  <si>
    <t>105-87-3</t>
  </si>
  <si>
    <t>105-83-9</t>
  </si>
  <si>
    <t>105827-91-6</t>
  </si>
  <si>
    <t>105-74-8</t>
  </si>
  <si>
    <t>105707-47-9</t>
  </si>
  <si>
    <t>10563-29-8</t>
  </si>
  <si>
    <t>10563-26-5</t>
  </si>
  <si>
    <t>105-59-9</t>
  </si>
  <si>
    <t>105-56-6</t>
  </si>
  <si>
    <t>105529-58-6</t>
  </si>
  <si>
    <t>105488-33-3</t>
  </si>
  <si>
    <t>105-45-3</t>
  </si>
  <si>
    <t>105-34-0</t>
  </si>
  <si>
    <t>105296-07-9</t>
  </si>
  <si>
    <t>105254-85-1</t>
  </si>
  <si>
    <t>105-13-5</t>
  </si>
  <si>
    <t>105-08-8</t>
  </si>
  <si>
    <t>10508-09-5</t>
  </si>
  <si>
    <t>105076-77-5</t>
  </si>
  <si>
    <t>105-05-5</t>
  </si>
  <si>
    <t>104986-28-9</t>
  </si>
  <si>
    <t>104-93-8</t>
  </si>
  <si>
    <t>104872-06-2</t>
  </si>
  <si>
    <t>104860-26-6</t>
  </si>
  <si>
    <t>104797-47-9</t>
  </si>
  <si>
    <t>104-78-9</t>
  </si>
  <si>
    <t>1047-16-1</t>
  </si>
  <si>
    <t>10471-24-6</t>
  </si>
  <si>
    <t>104-68-7</t>
  </si>
  <si>
    <t>104-67-6</t>
  </si>
  <si>
    <t>104-66-5</t>
  </si>
  <si>
    <t>104632-26-0</t>
  </si>
  <si>
    <t>10461-98-0</t>
  </si>
  <si>
    <t>104-61-0</t>
  </si>
  <si>
    <t>104560-40-9</t>
  </si>
  <si>
    <t>104541-33-5</t>
  </si>
  <si>
    <t>104-54-1</t>
  </si>
  <si>
    <t>104468-21-5</t>
  </si>
  <si>
    <t>10442-83-8</t>
  </si>
  <si>
    <t>10441-26-6</t>
  </si>
  <si>
    <t>104-38-1</t>
  </si>
  <si>
    <t>104333-00-8</t>
  </si>
  <si>
    <t>104295-55-8</t>
  </si>
  <si>
    <t>10425-11-3</t>
  </si>
  <si>
    <t>104-23-4</t>
  </si>
  <si>
    <t>104226-21-3</t>
  </si>
  <si>
    <t>104226-19-9</t>
  </si>
  <si>
    <t>104218-44-2</t>
  </si>
  <si>
    <t>10420-33-4</t>
  </si>
  <si>
    <t>104-15-4</t>
  </si>
  <si>
    <t>104147-32-2</t>
  </si>
  <si>
    <t>104146-10-3</t>
  </si>
  <si>
    <t>104-12-1</t>
  </si>
  <si>
    <t>10411-92-4</t>
  </si>
  <si>
    <t>103976-28-9</t>
  </si>
  <si>
    <t>103-95-7</t>
  </si>
  <si>
    <t>10377-81-8</t>
  </si>
  <si>
    <t>103765-01-1</t>
  </si>
  <si>
    <t>103-73-1</t>
  </si>
  <si>
    <t>103-71-9</t>
  </si>
  <si>
    <t>103694-68-4</t>
  </si>
  <si>
    <t>103-60-6</t>
  </si>
  <si>
    <t>103597-45-1</t>
  </si>
  <si>
    <t>10357-99-0</t>
  </si>
  <si>
    <t>103577-66-8</t>
  </si>
  <si>
    <t>103-50-4</t>
  </si>
  <si>
    <t>103-49-1</t>
  </si>
  <si>
    <t>103-45-7</t>
  </si>
  <si>
    <t>1034138-69-6</t>
  </si>
  <si>
    <t>10341-03-4</t>
  </si>
  <si>
    <t>10339-55-6</t>
  </si>
  <si>
    <t>103-34-4</t>
  </si>
  <si>
    <t>103335-54-2</t>
  </si>
  <si>
    <t>103300-91-0</t>
  </si>
  <si>
    <t>103300-89-6</t>
  </si>
  <si>
    <t>10326-41-7</t>
  </si>
  <si>
    <t>103-26-4</t>
  </si>
  <si>
    <t>103-24-2</t>
  </si>
  <si>
    <t>1031-15-8</t>
  </si>
  <si>
    <t>103-09-3</t>
  </si>
  <si>
    <t>10305-41-6</t>
  </si>
  <si>
    <t>10305-38-1</t>
  </si>
  <si>
    <t>103015-84-5</t>
  </si>
  <si>
    <t>102985-93-3</t>
  </si>
  <si>
    <t>102-81-8</t>
  </si>
  <si>
    <t>102-77-2</t>
  </si>
  <si>
    <t>102-76-1</t>
  </si>
  <si>
    <t>102714-93-2</t>
  </si>
  <si>
    <t>102-60-3</t>
  </si>
  <si>
    <t>102601-34-3</t>
  </si>
  <si>
    <t>10254-57-6</t>
  </si>
  <si>
    <t>1025-15-6</t>
  </si>
  <si>
    <t>102387-48-4</t>
  </si>
  <si>
    <t>102-36-3</t>
  </si>
  <si>
    <t>10233-13-3</t>
  </si>
  <si>
    <t>10221-57-5</t>
  </si>
  <si>
    <t>102-20-5</t>
  </si>
  <si>
    <t>10217-34-2</t>
  </si>
  <si>
    <t>102-09-0</t>
  </si>
  <si>
    <t>102089-33-8</t>
  </si>
  <si>
    <t>102-06-7</t>
  </si>
  <si>
    <t>102061-82-5</t>
  </si>
  <si>
    <t>102029-44-7</t>
  </si>
  <si>
    <t>102-01-2</t>
  </si>
  <si>
    <t>101-96-2</t>
  </si>
  <si>
    <t>101947-16-4</t>
  </si>
  <si>
    <t>101-80-4</t>
  </si>
  <si>
    <t>101-77-9</t>
  </si>
  <si>
    <t>10175-31-2</t>
  </si>
  <si>
    <t>101-72-4</t>
  </si>
  <si>
    <t>101-68-8</t>
  </si>
  <si>
    <t>101-54-2</t>
  </si>
  <si>
    <t>101513-70-6</t>
  </si>
  <si>
    <t>101-43-9</t>
  </si>
  <si>
    <t>101-41-7</t>
  </si>
  <si>
    <t>101-39-3</t>
  </si>
  <si>
    <t>1013-88-3</t>
  </si>
  <si>
    <t>101377-47-3</t>
  </si>
  <si>
    <t>101-37-1</t>
  </si>
  <si>
    <t>1013-69-0</t>
  </si>
  <si>
    <t>101238-01-1</t>
  </si>
  <si>
    <t>101226-85-1</t>
  </si>
  <si>
    <t>10116-20-8</t>
  </si>
  <si>
    <t>101-14-4</t>
  </si>
  <si>
    <t>101128-56-7</t>
  </si>
  <si>
    <t>100988-63-4</t>
  </si>
  <si>
    <t>100983-91-3</t>
  </si>
  <si>
    <t>100983-90-2</t>
  </si>
  <si>
    <t>100983-89-9</t>
  </si>
  <si>
    <t>10097-09-3</t>
  </si>
  <si>
    <t>10097-02-6</t>
  </si>
  <si>
    <t>10081-67-1</t>
  </si>
  <si>
    <t>100-69-6</t>
  </si>
  <si>
    <t>100622-41-1</t>
  </si>
  <si>
    <t>10061-02-6</t>
  </si>
  <si>
    <t>100-50-5</t>
  </si>
  <si>
    <t>100491-29-0</t>
  </si>
  <si>
    <t>100443-95-6</t>
  </si>
  <si>
    <t>10042-59-8</t>
  </si>
  <si>
    <t>1004-14-4</t>
  </si>
  <si>
    <t>1003859-14-0</t>
  </si>
  <si>
    <t>1003-52-7</t>
  </si>
  <si>
    <t>1003-14-1</t>
  </si>
  <si>
    <t>1003-03-8</t>
  </si>
  <si>
    <t>100-20-9</t>
  </si>
  <si>
    <t>100-18-5</t>
  </si>
  <si>
    <t>1001354-72-8</t>
  </si>
  <si>
    <t>1001320-38-2</t>
  </si>
  <si>
    <t>10009-20-8</t>
  </si>
  <si>
    <t>1000701-92-7</t>
  </si>
  <si>
    <t>215247-95-3</t>
  </si>
  <si>
    <t>84852-15-3</t>
  </si>
  <si>
    <t>56296-78-7</t>
  </si>
  <si>
    <t>9051-48-3</t>
  </si>
  <si>
    <t>81541-12-0</t>
  </si>
  <si>
    <t>64742-95-6</t>
  </si>
  <si>
    <t>65975-01-1</t>
  </si>
  <si>
    <t>7631-89-2</t>
  </si>
  <si>
    <t>25322-20-7</t>
  </si>
  <si>
    <t>9005-90-7</t>
  </si>
  <si>
    <t>33240-95-8</t>
  </si>
  <si>
    <t>67708-83-2</t>
  </si>
  <si>
    <t>59-05-2</t>
  </si>
  <si>
    <t>2034-22-2</t>
  </si>
  <si>
    <t>33979-03-2</t>
  </si>
  <si>
    <t>37680-73-2</t>
  </si>
  <si>
    <t>4214-76-0</t>
  </si>
  <si>
    <t>434-90-2</t>
  </si>
  <si>
    <t>529-69-1</t>
  </si>
  <si>
    <t>555-60-2</t>
  </si>
  <si>
    <t>626-64-2</t>
  </si>
  <si>
    <t>68-35-9</t>
  </si>
  <si>
    <t>94050-52-9</t>
  </si>
  <si>
    <t>101-02-0</t>
  </si>
  <si>
    <t>102851-06-9</t>
  </si>
  <si>
    <t>109-00-2</t>
  </si>
  <si>
    <t>114311-32-9</t>
  </si>
  <si>
    <t>119446-68-3</t>
  </si>
  <si>
    <t>122836-35-5</t>
  </si>
  <si>
    <t>125401-92-5</t>
  </si>
  <si>
    <t>1912-26-1</t>
  </si>
  <si>
    <t>23947-60-6</t>
  </si>
  <si>
    <t>2545-60-0</t>
  </si>
  <si>
    <t>32598-13-3</t>
  </si>
  <si>
    <t>11096-82-5</t>
  </si>
  <si>
    <t>12122-67-7</t>
  </si>
  <si>
    <t>12427-38-2</t>
  </si>
  <si>
    <t>12674-11-2</t>
  </si>
  <si>
    <t>14484-64-1</t>
  </si>
  <si>
    <t>2425-06-1</t>
  </si>
  <si>
    <t>2439-01-2</t>
  </si>
  <si>
    <t>2597-03-7</t>
  </si>
  <si>
    <t>39148-24-8</t>
  </si>
  <si>
    <t>43222-48-6</t>
  </si>
  <si>
    <t>612-83-9</t>
  </si>
  <si>
    <t>8001-35-2</t>
  </si>
  <si>
    <t>8003-34-7</t>
  </si>
  <si>
    <t>9006-42-2</t>
  </si>
  <si>
    <t>1937-37-7</t>
  </si>
  <si>
    <t>16071-86-6</t>
  </si>
  <si>
    <t>434-07-1</t>
  </si>
  <si>
    <t>1918-02-1</t>
  </si>
  <si>
    <t>39300-45-3</t>
  </si>
  <si>
    <t>75-60-5</t>
  </si>
  <si>
    <t>77182-82-2</t>
  </si>
  <si>
    <t>85-00-7</t>
  </si>
  <si>
    <t>2602-46-2</t>
  </si>
  <si>
    <t>1336-36-3</t>
  </si>
  <si>
    <t>1401-55-4</t>
  </si>
  <si>
    <t>1420-04-8</t>
  </si>
  <si>
    <t>142-59-6</t>
  </si>
  <si>
    <t>14324-55-1</t>
  </si>
  <si>
    <t>25168-26-7</t>
  </si>
  <si>
    <t>3844-45-9</t>
  </si>
  <si>
    <t>64-75-5</t>
  </si>
  <si>
    <t>62-54-4</t>
  </si>
  <si>
    <t>7235-40-7</t>
  </si>
  <si>
    <t>156-62-7</t>
  </si>
  <si>
    <t>7336-20-1</t>
  </si>
  <si>
    <t>25265-71-8</t>
  </si>
  <si>
    <t>155-04-4</t>
  </si>
  <si>
    <t>61-76-7</t>
  </si>
  <si>
    <t>126-13-6</t>
  </si>
  <si>
    <t>55566-30-8</t>
  </si>
  <si>
    <t>2783-94-0</t>
  </si>
  <si>
    <t>136-23-2</t>
  </si>
  <si>
    <t>111-78-4</t>
  </si>
  <si>
    <t>12002-53-8</t>
  </si>
  <si>
    <t>124-87-8</t>
  </si>
  <si>
    <t>1320-07-6</t>
  </si>
  <si>
    <t>15245-44-0</t>
  </si>
  <si>
    <t>16485-47-5</t>
  </si>
  <si>
    <t>1984-06-1</t>
  </si>
  <si>
    <t>20824-56-0</t>
  </si>
  <si>
    <t>2207-01-4</t>
  </si>
  <si>
    <t>22473-78-5</t>
  </si>
  <si>
    <t>2257-09-2</t>
  </si>
  <si>
    <t>2338-12-7</t>
  </si>
  <si>
    <t>2459-09-8</t>
  </si>
  <si>
    <t>2475-46-9</t>
  </si>
  <si>
    <t>2497-07-6</t>
  </si>
  <si>
    <t>25155-23-1</t>
  </si>
  <si>
    <t>25168-15-4</t>
  </si>
  <si>
    <t>25637-99-4</t>
  </si>
  <si>
    <t>2741-06-2</t>
  </si>
  <si>
    <t>27458-93-1</t>
  </si>
  <si>
    <t>28108-99-8</t>
  </si>
  <si>
    <t>30030-25-2</t>
  </si>
  <si>
    <t>3351-05-1</t>
  </si>
  <si>
    <t>34364-42-6</t>
  </si>
  <si>
    <t>3483-12-3</t>
  </si>
  <si>
    <t>4403-90-1</t>
  </si>
  <si>
    <t>5610-64-0</t>
  </si>
  <si>
    <t>5673-07-4</t>
  </si>
  <si>
    <t>56803-37-3</t>
  </si>
  <si>
    <t>5827-05-4</t>
  </si>
  <si>
    <t>593-57-7</t>
  </si>
  <si>
    <t>631-61-8</t>
  </si>
  <si>
    <t>7377-03-9</t>
  </si>
  <si>
    <t>78-51-3</t>
  </si>
  <si>
    <t>81510-83-0</t>
  </si>
  <si>
    <t>9004-70-0</t>
  </si>
  <si>
    <t>98-13-5</t>
  </si>
  <si>
    <t>1076-46-6</t>
  </si>
  <si>
    <t>11141-17-6</t>
  </si>
  <si>
    <t>124-65-2</t>
  </si>
  <si>
    <t>12672-29-6</t>
  </si>
  <si>
    <t>1320-18-9</t>
  </si>
  <si>
    <t>13863-31-5</t>
  </si>
  <si>
    <t>138-93-2</t>
  </si>
  <si>
    <t>140-01-2</t>
  </si>
  <si>
    <t>15662-33-6</t>
  </si>
  <si>
    <t>16090-02-1</t>
  </si>
  <si>
    <t>17095-24-8</t>
  </si>
  <si>
    <t>2008-39-1</t>
  </si>
  <si>
    <t>2039-46-5</t>
  </si>
  <si>
    <t>2163-80-6</t>
  </si>
  <si>
    <t>2164-07-0</t>
  </si>
  <si>
    <t>2164-08-1</t>
  </si>
  <si>
    <t>2215-35-2</t>
  </si>
  <si>
    <t>2314-09-2</t>
  </si>
  <si>
    <t>23422-53-9</t>
  </si>
  <si>
    <t>2425-10-7</t>
  </si>
  <si>
    <t>25167-83-3</t>
  </si>
  <si>
    <t>25265-77-4</t>
  </si>
  <si>
    <t>25339-17-7</t>
  </si>
  <si>
    <t>25339-53-1</t>
  </si>
  <si>
    <t>25339-56-4</t>
  </si>
  <si>
    <t>25377-83-7</t>
  </si>
  <si>
    <t>25606-41-1</t>
  </si>
  <si>
    <t>25954-13-6</t>
  </si>
  <si>
    <t>26761-40-0</t>
  </si>
  <si>
    <t>26761-45-5</t>
  </si>
  <si>
    <t>27344-41-8</t>
  </si>
  <si>
    <t>27458-92-0</t>
  </si>
  <si>
    <t>27458-94-2</t>
  </si>
  <si>
    <t>2809-21-4</t>
  </si>
  <si>
    <t>28631-35-8</t>
  </si>
  <si>
    <t>29761-21-5</t>
  </si>
  <si>
    <t>31570-04-4</t>
  </si>
  <si>
    <t>3813-05-6</t>
  </si>
  <si>
    <t>38640-62-9</t>
  </si>
  <si>
    <t>38641-94-0</t>
  </si>
  <si>
    <t>4075-81-4</t>
  </si>
  <si>
    <t>4259-15-8</t>
  </si>
  <si>
    <t>4329-03-7</t>
  </si>
  <si>
    <t>4719-04-4</t>
  </si>
  <si>
    <t>5064-31-3</t>
  </si>
  <si>
    <t>506-93-4</t>
  </si>
  <si>
    <t>51000-52-3</t>
  </si>
  <si>
    <t>518-47-8</t>
  </si>
  <si>
    <t>53445-37-7</t>
  </si>
  <si>
    <t>53469-21-9</t>
  </si>
  <si>
    <t>57213-69-1</t>
  </si>
  <si>
    <t>5742-17-6</t>
  </si>
  <si>
    <t>5742-19-8</t>
  </si>
  <si>
    <t>593-81-7</t>
  </si>
  <si>
    <t>61-73-4</t>
  </si>
  <si>
    <t>62-76-0</t>
  </si>
  <si>
    <t>64-02-8</t>
  </si>
  <si>
    <t>65-30-5</t>
  </si>
  <si>
    <t>6683-19-8</t>
  </si>
  <si>
    <t>68-04-2</t>
  </si>
  <si>
    <t>68439-50-9</t>
  </si>
  <si>
    <t>68515-47-9</t>
  </si>
  <si>
    <t>68526-86-3</t>
  </si>
  <si>
    <t>68938-07-8</t>
  </si>
  <si>
    <t>71662-46-9</t>
  </si>
  <si>
    <t>8004-87-3</t>
  </si>
  <si>
    <t>81-88-9</t>
  </si>
  <si>
    <t>886-86-2</t>
  </si>
  <si>
    <t>9002-93-1</t>
  </si>
  <si>
    <t>93762-80-2</t>
  </si>
  <si>
    <t>Sheet adapted from Louvet et al. (2026). Based on the IUCN Red List (2024) and FAO (2020)</t>
  </si>
  <si>
    <t>95% CI provided (z0.975=1.96)</t>
  </si>
  <si>
    <t>scale</t>
  </si>
  <si>
    <t>3.5. TrackMPD transfer rates between marine compartments</t>
  </si>
  <si>
    <t>SimpleBox directly reads these sheets to retrive data for fate factors and characterization factors calculations. The sheet contains regional landscape data (e.g. rainrate, wind speed, depth of compartments), polymer data (e.g. degradation rates, density), TrackMPD transfer rates, exposure and effect data (in water, soil, and sediments), and confidence intervals (distribution) when available.</t>
  </si>
  <si>
    <t>2.2. TrackMPD results</t>
  </si>
  <si>
    <t>2. Transfer rates in the marine environment</t>
  </si>
  <si>
    <t>2.1. Default sedimentation rates for low density polymers</t>
  </si>
  <si>
    <t>region</t>
  </si>
  <si>
    <t>polymer</t>
  </si>
  <si>
    <t>size</t>
  </si>
  <si>
    <t>shape</t>
  </si>
  <si>
    <t>Sphere</t>
  </si>
  <si>
    <t>Waarde</t>
  </si>
  <si>
    <t>VelInput</t>
  </si>
  <si>
    <t>AdvInput</t>
  </si>
  <si>
    <t>Fiber</t>
  </si>
  <si>
    <t>Film</t>
  </si>
  <si>
    <t>SBoo retrieves the regional values in this sheet to initialize the model for different regions. Keep in mind that the scale "Regional" of SB corresponds to our continental USEtox scale. "Continental" in Sb corresponds to global scale of USEtox.</t>
  </si>
  <si>
    <t>Default sedimentation rates are input when SBoo returns a settling velocity of 0 m/s (for particles with density lower than that of water). However, for the marine environment, these default settling velocities are not used, as TrackMPD is used to derive settling velocities from water surface to water column, from water column to sediments, at continental and global scales. These settling velocities can be found here.</t>
  </si>
  <si>
    <t>Settling and transfer rates derived from TrackMPD</t>
  </si>
  <si>
    <t xml:space="preserve">Regional transfer from water surface to water column, and water column to sediments, at continental and global scale was determine through TrackMPD. Transfer from continental to global water is also derived from TrackMPD. More information can be found in Hajjar et al. (2025) on how the model is parametrized. </t>
  </si>
  <si>
    <t>Hajjar, C., Bulle, C., Agez, M., Corella-Puertas, E., &amp; Boulay, A.-M. (2025). Identifying influencing physical and environmental parameters on fate and characterization factors for microplastic emissions in the marine environment. The International Journal of Life Cycle Assessment. https://doi.org/10.1007/s11367-024-02421-8</t>
  </si>
  <si>
    <t>Hajjar et al. (2025)</t>
  </si>
  <si>
    <t>CAS_Harmonized</t>
  </si>
  <si>
    <t>93763-87-2</t>
  </si>
  <si>
    <t>91722-10-0</t>
  </si>
  <si>
    <t>65996-71-6</t>
  </si>
  <si>
    <t>13963-57-0</t>
  </si>
  <si>
    <t>65996-69-2</t>
  </si>
  <si>
    <t>14038-43-8</t>
  </si>
  <si>
    <t>12111-24-9</t>
  </si>
  <si>
    <t>7681-38-1</t>
  </si>
  <si>
    <t>93685-79-1</t>
  </si>
  <si>
    <t>93685-80-4</t>
  </si>
  <si>
    <t>135800-37-2</t>
  </si>
  <si>
    <t>11138-60-6</t>
  </si>
  <si>
    <t>68424-31-7</t>
  </si>
  <si>
    <t>68441-94-1</t>
  </si>
  <si>
    <t>85116-93-4</t>
  </si>
  <si>
    <t>85566-29-6</t>
  </si>
  <si>
    <t>85586-24-9</t>
  </si>
  <si>
    <t>91050-89-4</t>
  </si>
  <si>
    <t>1463474-95-4</t>
  </si>
  <si>
    <t>84539-53-7</t>
  </si>
  <si>
    <t>84539-55-9</t>
  </si>
  <si>
    <t>161907-79-5</t>
  </si>
  <si>
    <t>91722-09-7</t>
  </si>
  <si>
    <t>158129-86-3</t>
  </si>
  <si>
    <t>1345-25-1</t>
  </si>
  <si>
    <t>10544-72-6</t>
  </si>
  <si>
    <t>19082-42-9</t>
  </si>
  <si>
    <t>10028-22-5</t>
  </si>
  <si>
    <t>7601-90-3</t>
  </si>
  <si>
    <t>22691-02-7</t>
  </si>
  <si>
    <t>9004-32-4</t>
  </si>
  <si>
    <t>6484-52-2</t>
  </si>
  <si>
    <t>102242-48-8</t>
  </si>
  <si>
    <t>102242-49-9</t>
  </si>
  <si>
    <t>166441-77-6</t>
  </si>
  <si>
    <t>90193-76-3</t>
  </si>
  <si>
    <t>91050-88-3</t>
  </si>
  <si>
    <t>59690-88-9</t>
  </si>
  <si>
    <t>1344-95-2</t>
  </si>
  <si>
    <t>85586-34-1</t>
  </si>
  <si>
    <t>100684-39-7</t>
  </si>
  <si>
    <t>100684-40-0</t>
  </si>
  <si>
    <t>12040-43-6</t>
  </si>
  <si>
    <t>1327-36-2</t>
  </si>
  <si>
    <t>1327-43-1</t>
  </si>
  <si>
    <t>1335-30-4</t>
  </si>
  <si>
    <t>42613-21-8</t>
  </si>
  <si>
    <t>64741-50-0</t>
  </si>
  <si>
    <t>64741-51-1</t>
  </si>
  <si>
    <t>64741-52-2</t>
  </si>
  <si>
    <t>64741-53-3</t>
  </si>
  <si>
    <t>64741-56-6</t>
  </si>
  <si>
    <t>64742-85-4</t>
  </si>
  <si>
    <t>64742-93-4</t>
  </si>
  <si>
    <t>68814-89-1</t>
  </si>
  <si>
    <t>8052-42-4</t>
  </si>
  <si>
    <t>92062-05-0</t>
  </si>
  <si>
    <t>92704-41-1</t>
  </si>
  <si>
    <t>1309-42-8</t>
  </si>
  <si>
    <t>84539-54-8</t>
  </si>
  <si>
    <t>7790-62-7</t>
  </si>
  <si>
    <t>68424-30-6</t>
  </si>
  <si>
    <t>3486-35-9</t>
  </si>
  <si>
    <t>59355-53-2</t>
  </si>
  <si>
    <t>546-93-0</t>
  </si>
  <si>
    <t>68201-32-1</t>
  </si>
  <si>
    <t>132983-41-6</t>
  </si>
  <si>
    <t>177966-51-7</t>
  </si>
  <si>
    <t>86472-37-9</t>
  </si>
  <si>
    <t>91050-80-5</t>
  </si>
  <si>
    <t>10042-76-9</t>
  </si>
  <si>
    <t>1633-05-2</t>
  </si>
  <si>
    <t>18480-07-4</t>
  </si>
  <si>
    <t>7757-82-6</t>
  </si>
  <si>
    <t>24800-44-0</t>
  </si>
  <si>
    <t>3495-36-1</t>
  </si>
  <si>
    <t>102184-95-2</t>
  </si>
  <si>
    <t>598-63-0</t>
  </si>
  <si>
    <t>1344-09-8</t>
  </si>
  <si>
    <t>57017-80-8</t>
  </si>
  <si>
    <t>12167-74-7</t>
  </si>
  <si>
    <t>13092-66-5</t>
  </si>
  <si>
    <t>14887-42-4</t>
  </si>
  <si>
    <t>7558-79-4</t>
  </si>
  <si>
    <t>7757-86-0</t>
  </si>
  <si>
    <t>7757-87-1</t>
  </si>
  <si>
    <t>7757-93-9</t>
  </si>
  <si>
    <t>7758-11-4</t>
  </si>
  <si>
    <t>7758-23-8</t>
  </si>
  <si>
    <t>7758-87-4</t>
  </si>
  <si>
    <t>7778-53-2</t>
  </si>
  <si>
    <t>660-68-4</t>
  </si>
  <si>
    <t>130525-62-1</t>
  </si>
  <si>
    <t>12136-45-7</t>
  </si>
  <si>
    <t>68130-53-0</t>
  </si>
  <si>
    <t>7647-14-5</t>
  </si>
  <si>
    <t>3811-04-9</t>
  </si>
  <si>
    <t>64742-89-8</t>
  </si>
  <si>
    <t>10043-52-4</t>
  </si>
  <si>
    <t>14797-73-0</t>
  </si>
  <si>
    <t>94581-02-9</t>
  </si>
  <si>
    <t>25322-69-4</t>
  </si>
  <si>
    <t>3047-33-4</t>
  </si>
  <si>
    <t>14265-44-2</t>
  </si>
  <si>
    <t>949109-75-5</t>
  </si>
  <si>
    <t>13601-19-9</t>
  </si>
  <si>
    <t>1410795-90-2</t>
  </si>
  <si>
    <t>68784-48-5</t>
  </si>
  <si>
    <t>68131-72-6</t>
  </si>
  <si>
    <t>6413-10-1</t>
  </si>
  <si>
    <t>1333-07-9</t>
  </si>
  <si>
    <t>15375-84-5</t>
  </si>
  <si>
    <t>234446-82-3</t>
  </si>
  <si>
    <t>67711-92-6</t>
  </si>
  <si>
    <t>15467-20-6</t>
  </si>
  <si>
    <t>4454-05-1</t>
  </si>
  <si>
    <t>39403-84-4</t>
  </si>
  <si>
    <t>66669-53-2</t>
  </si>
  <si>
    <t>51981-21-6</t>
  </si>
  <si>
    <t>5117-12-4</t>
  </si>
  <si>
    <t>52013-44-2</t>
  </si>
  <si>
    <t>64742-10-5</t>
  </si>
  <si>
    <t>91995-70-9</t>
  </si>
  <si>
    <t>12774-30-0</t>
  </si>
  <si>
    <t>151006-61-0</t>
  </si>
  <si>
    <t>34128-01-3</t>
  </si>
  <si>
    <t>12264-18-5</t>
  </si>
  <si>
    <t>130603-71-3</t>
  </si>
  <si>
    <t>55543-68-5</t>
  </si>
  <si>
    <t>1175612-76-6</t>
  </si>
  <si>
    <t>28305-25-1</t>
  </si>
  <si>
    <t>7631-99-4</t>
  </si>
  <si>
    <t>25321-41-9</t>
  </si>
  <si>
    <t>7601-54-9</t>
  </si>
  <si>
    <t>7647-15-6</t>
  </si>
  <si>
    <t>26919-50-6</t>
  </si>
  <si>
    <t>93981-14-7</t>
  </si>
  <si>
    <t>14402-88-1</t>
  </si>
  <si>
    <t>62-33-9</t>
  </si>
  <si>
    <t>67859-51-2</t>
  </si>
  <si>
    <t>67989-88-2</t>
  </si>
  <si>
    <t>68015-77-0</t>
  </si>
  <si>
    <t>128446-35-5</t>
  </si>
  <si>
    <t>8004-05-5</t>
  </si>
  <si>
    <t>85049-37-2</t>
  </si>
  <si>
    <t>91031-48-0</t>
  </si>
  <si>
    <t>151615-91-7</t>
  </si>
  <si>
    <t>1314-96-1</t>
  </si>
  <si>
    <t>7719-09-7</t>
  </si>
  <si>
    <t>8042-47-5</t>
  </si>
  <si>
    <t>5719-73-3</t>
  </si>
  <si>
    <t>58374-69-9</t>
  </si>
  <si>
    <t>7789-41-5</t>
  </si>
  <si>
    <t>14075-53-7</t>
  </si>
  <si>
    <t>16872-11-0</t>
  </si>
  <si>
    <t>7785-21-9</t>
  </si>
  <si>
    <t>30025-38-8</t>
  </si>
  <si>
    <t>3344-18-1</t>
  </si>
  <si>
    <t>813-94-5</t>
  </si>
  <si>
    <t>866-84-2</t>
  </si>
  <si>
    <t>1119-34-2</t>
  </si>
  <si>
    <t>1320-51-0</t>
  </si>
  <si>
    <t>101200-49-1</t>
  </si>
  <si>
    <t>101227-09-2</t>
  </si>
  <si>
    <t>1151-84-4</t>
  </si>
  <si>
    <t>130201-55-7</t>
  </si>
  <si>
    <t>130201-56-8</t>
  </si>
  <si>
    <t>1343-88-0</t>
  </si>
  <si>
    <t>13598-36-2</t>
  </si>
  <si>
    <t>1373883-45-4</t>
  </si>
  <si>
    <t>146177-84-6</t>
  </si>
  <si>
    <t>147256-33-5</t>
  </si>
  <si>
    <t>156653-67-7</t>
  </si>
  <si>
    <t>159875-28-2</t>
  </si>
  <si>
    <t>171966-22-6</t>
  </si>
  <si>
    <t>206886-58-0</t>
  </si>
  <si>
    <t>206886-64-8</t>
  </si>
  <si>
    <t>35052-92-7</t>
  </si>
  <si>
    <t>457883-29-3</t>
  </si>
  <si>
    <t>52479-58-0</t>
  </si>
  <si>
    <t>63310-16-7</t>
  </si>
  <si>
    <t>64543-93-7</t>
  </si>
  <si>
    <t>68514-35-2</t>
  </si>
  <si>
    <t>68938-84-1</t>
  </si>
  <si>
    <t>69012-27-7</t>
  </si>
  <si>
    <t>69430-40-6</t>
  </si>
  <si>
    <t>71808-39-4</t>
  </si>
  <si>
    <t>71809-65-9</t>
  </si>
  <si>
    <t>74135-10-7</t>
  </si>
  <si>
    <t>8016-81-7</t>
  </si>
  <si>
    <t>91696-74-1</t>
  </si>
  <si>
    <t>88917-22-0</t>
  </si>
  <si>
    <t>13762-14-6</t>
  </si>
  <si>
    <t>7778-18-9</t>
  </si>
  <si>
    <t>8061-51-6</t>
  </si>
  <si>
    <t>533-96-0</t>
  </si>
  <si>
    <t>1413933-05-7</t>
  </si>
  <si>
    <t>638-38-0</t>
  </si>
  <si>
    <t>66069-34-9</t>
  </si>
  <si>
    <t>39322-78-6</t>
  </si>
  <si>
    <t>93572-43-1</t>
  </si>
  <si>
    <t>13780-39-7</t>
  </si>
  <si>
    <t>81898-60-4</t>
  </si>
  <si>
    <t>1303-96-4</t>
  </si>
  <si>
    <t>7550-45-0</t>
  </si>
  <si>
    <t>10026-04-7</t>
  </si>
  <si>
    <t>57017-81-9</t>
  </si>
  <si>
    <t>2680-03-7</t>
  </si>
  <si>
    <t>9004-77-7</t>
  </si>
  <si>
    <t>1067-25-0</t>
  </si>
  <si>
    <t>93857-00-2</t>
  </si>
  <si>
    <t>101316-69-2</t>
  </si>
  <si>
    <t>101316-72-7</t>
  </si>
  <si>
    <t>64741-76-0</t>
  </si>
  <si>
    <t>64741-88-4</t>
  </si>
  <si>
    <t>64741-89-5</t>
  </si>
  <si>
    <t>64741-95-3</t>
  </si>
  <si>
    <t>64741-96-4</t>
  </si>
  <si>
    <t>64741-97-5</t>
  </si>
  <si>
    <t>64742-01-4</t>
  </si>
  <si>
    <t>64742-44-5</t>
  </si>
  <si>
    <t>64742-52-5</t>
  </si>
  <si>
    <t>64742-53-6</t>
  </si>
  <si>
    <t>64742-54-7</t>
  </si>
  <si>
    <t>64742-55-8</t>
  </si>
  <si>
    <t>64742-56-9</t>
  </si>
  <si>
    <t>64742-57-0</t>
  </si>
  <si>
    <t>64742-62-7</t>
  </si>
  <si>
    <t>64742-65-0</t>
  </si>
  <si>
    <t>64742-70-7</t>
  </si>
  <si>
    <t>64742-71-8</t>
  </si>
  <si>
    <t>70514-12-4</t>
  </si>
  <si>
    <t>72623-85-9</t>
  </si>
  <si>
    <t>72623-86-0</t>
  </si>
  <si>
    <t>72623-87-1</t>
  </si>
  <si>
    <t>74869-22-0</t>
  </si>
  <si>
    <t>90669-74-2</t>
  </si>
  <si>
    <t>91770-57-9</t>
  </si>
  <si>
    <t>91995-40-3</t>
  </si>
  <si>
    <t>94733-08-1</t>
  </si>
  <si>
    <t>94733-15-0</t>
  </si>
  <si>
    <t>97862-82-3</t>
  </si>
  <si>
    <t>409-21-2</t>
  </si>
  <si>
    <t>68475-76-3</t>
  </si>
  <si>
    <t>7447-40-7</t>
  </si>
  <si>
    <t>93686-48-7</t>
  </si>
  <si>
    <t>13825-74-6</t>
  </si>
  <si>
    <t>12389-75-2</t>
  </si>
  <si>
    <t>19529-38-5</t>
  </si>
  <si>
    <t>7216-95-7</t>
  </si>
  <si>
    <t>85959-68-8</t>
  </si>
  <si>
    <t>12411-64-2</t>
  </si>
  <si>
    <t>12612-50-9</t>
  </si>
  <si>
    <t>13769-81-8</t>
  </si>
  <si>
    <t>18868-43-4</t>
  </si>
  <si>
    <t>27546-07-2</t>
  </si>
  <si>
    <t>7789-82-4</t>
  </si>
  <si>
    <t>84144-95-6</t>
  </si>
  <si>
    <t>86089-09-0</t>
  </si>
  <si>
    <t>14025-15-1</t>
  </si>
  <si>
    <t>10377-60-3</t>
  </si>
  <si>
    <t>61789-87-5</t>
  </si>
  <si>
    <t>61790-48-5</t>
  </si>
  <si>
    <t>68584-26-9</t>
  </si>
  <si>
    <t>93820-55-4</t>
  </si>
  <si>
    <t>7637-07-2</t>
  </si>
  <si>
    <t>1280193-05-6</t>
  </si>
  <si>
    <t>165172-60-1</t>
  </si>
  <si>
    <t>37247-91-9</t>
  </si>
  <si>
    <t>134737-17-0</t>
  </si>
  <si>
    <t>52623-84-4</t>
  </si>
  <si>
    <t>95312-90-6</t>
  </si>
  <si>
    <t>27813-02-1</t>
  </si>
  <si>
    <t>14808-79-8</t>
  </si>
  <si>
    <t>84713-17-7</t>
  </si>
  <si>
    <t>134595-59-8</t>
  </si>
  <si>
    <t>61789-85-3</t>
  </si>
  <si>
    <t>68584-22-5</t>
  </si>
  <si>
    <t>68584-23-6</t>
  </si>
  <si>
    <t>68608-26-4</t>
  </si>
  <si>
    <t>90194-27-7</t>
  </si>
  <si>
    <t>34041-09-3</t>
  </si>
  <si>
    <t>55949-38-7</t>
  </si>
  <si>
    <t>1000172-11-1</t>
  </si>
  <si>
    <t>151006-58-5</t>
  </si>
  <si>
    <t>151006-60-9</t>
  </si>
  <si>
    <t>151006-62-1</t>
  </si>
  <si>
    <t>151006-63-2</t>
  </si>
  <si>
    <t>157707-86-3</t>
  </si>
  <si>
    <t>163149-28-8</t>
  </si>
  <si>
    <t>68649-11-6</t>
  </si>
  <si>
    <t>68649-12-7</t>
  </si>
  <si>
    <t>883233-48-5</t>
  </si>
  <si>
    <t>883233-91-8</t>
  </si>
  <si>
    <t>883233-93-0</t>
  </si>
  <si>
    <t>440-17-5</t>
  </si>
  <si>
    <t>68603-11-2</t>
  </si>
  <si>
    <t>22113-87-7</t>
  </si>
  <si>
    <t>10016-20-3</t>
  </si>
  <si>
    <t>17465-86-0</t>
  </si>
  <si>
    <t>7585-39-9</t>
  </si>
  <si>
    <t>161907-80-8</t>
  </si>
  <si>
    <t>2300-66-5</t>
  </si>
  <si>
    <t>160683-19-2</t>
  </si>
  <si>
    <t>22042-96-2</t>
  </si>
  <si>
    <t>61792-09-4</t>
  </si>
  <si>
    <t>84852-49-3</t>
  </si>
  <si>
    <t>6834-92-0</t>
  </si>
  <si>
    <t>89797-01-3</t>
  </si>
  <si>
    <t>14852-17-6</t>
  </si>
  <si>
    <t>13826-83-0</t>
  </si>
  <si>
    <t>25322-68-3</t>
  </si>
  <si>
    <t>14025-21-9</t>
  </si>
  <si>
    <t>68002-78-8</t>
  </si>
  <si>
    <t>68002-79-9</t>
  </si>
  <si>
    <t>91001-61-5</t>
  </si>
  <si>
    <t>92113-48-9</t>
  </si>
  <si>
    <t>7757-79-1</t>
  </si>
  <si>
    <t>73561-16-7</t>
  </si>
  <si>
    <t>2550-06-3</t>
  </si>
  <si>
    <t>51158-19-1</t>
  </si>
  <si>
    <t>107246-80-0</t>
  </si>
  <si>
    <t>111211-40-6</t>
  </si>
  <si>
    <t>56180-94-0</t>
  </si>
  <si>
    <t>15709-82-7</t>
  </si>
  <si>
    <t>26248-42-0</t>
  </si>
  <si>
    <t>51222-40-3</t>
  </si>
  <si>
    <t>481066-69-7</t>
  </si>
  <si>
    <t>98635-34-8</t>
  </si>
  <si>
    <t>51158-21-5</t>
  </si>
  <si>
    <t>100684-33-1</t>
  </si>
  <si>
    <t>1234694-02-0</t>
  </si>
  <si>
    <t>1264747-45-6</t>
  </si>
  <si>
    <t>128446-36-6</t>
  </si>
  <si>
    <t>1317-35-7</t>
  </si>
  <si>
    <t>1365095-43-7</t>
  </si>
  <si>
    <t>143239-08-1</t>
  </si>
  <si>
    <t>147853-32-5</t>
  </si>
  <si>
    <t>147900-93-4</t>
  </si>
  <si>
    <t>148691-66-1</t>
  </si>
  <si>
    <t>162627-17-0</t>
  </si>
  <si>
    <t>178671-58-4</t>
  </si>
  <si>
    <t>203515-86-0</t>
  </si>
  <si>
    <t>308065-15-8</t>
  </si>
  <si>
    <t>333459-85-1</t>
  </si>
  <si>
    <t>537-01-9</t>
  </si>
  <si>
    <t>544-17-2</t>
  </si>
  <si>
    <t>56287-23-1</t>
  </si>
  <si>
    <t>5895-46-5</t>
  </si>
  <si>
    <t>63231-60-7</t>
  </si>
  <si>
    <t>63393-93-1</t>
  </si>
  <si>
    <t>64742-42-3</t>
  </si>
  <si>
    <t>64742-43-4</t>
  </si>
  <si>
    <t>64742-51-4</t>
  </si>
  <si>
    <t>64742-60-5</t>
  </si>
  <si>
    <t>64742-61-6</t>
  </si>
  <si>
    <t>64742-67-2</t>
  </si>
  <si>
    <t>64743-01-7</t>
  </si>
  <si>
    <t>649747-80-8</t>
  </si>
  <si>
    <t>67762-63-4</t>
  </si>
  <si>
    <t>68425-34-3</t>
  </si>
  <si>
    <t>68604-38-6</t>
  </si>
  <si>
    <t>7440-45-1</t>
  </si>
  <si>
    <t>75198-80-0</t>
  </si>
  <si>
    <t>8002-74-2</t>
  </si>
  <si>
    <t>8009-03-8</t>
  </si>
  <si>
    <t>83249-32-5</t>
  </si>
  <si>
    <t>84988-74-9</t>
  </si>
  <si>
    <t>84988-79-4</t>
  </si>
  <si>
    <t>85408-76-0</t>
  </si>
  <si>
    <t>85865-69-6</t>
  </si>
  <si>
    <t>90669-78-6</t>
  </si>
  <si>
    <t>91031-58-2</t>
  </si>
  <si>
    <t>91051-05-7</t>
  </si>
  <si>
    <t>92044-87-6</t>
  </si>
  <si>
    <t>92045-12-0</t>
  </si>
  <si>
    <t>92045-76-6</t>
  </si>
  <si>
    <t>92045-77-7</t>
  </si>
  <si>
    <t>92062-09-4</t>
  </si>
  <si>
    <t>93924-19-7</t>
  </si>
  <si>
    <t>93924-32-4</t>
  </si>
  <si>
    <t>939402-02-5</t>
  </si>
  <si>
    <t>9000-90-2</t>
  </si>
  <si>
    <t>7487-88-9</t>
  </si>
  <si>
    <t>7601-89-0</t>
  </si>
  <si>
    <t>26591-72-0</t>
  </si>
  <si>
    <t>12033-94-2</t>
  </si>
  <si>
    <t>11120-25-5</t>
  </si>
  <si>
    <t>12028-48-7</t>
  </si>
  <si>
    <t>12036-22-5</t>
  </si>
  <si>
    <t>12070-12-1</t>
  </si>
  <si>
    <t>1314-35-8</t>
  </si>
  <si>
    <t>39318-18-8</t>
  </si>
  <si>
    <t>7440-33-7</t>
  </si>
  <si>
    <t>7783-03-1</t>
  </si>
  <si>
    <t>304-59-6</t>
  </si>
  <si>
    <t>68333-89-1</t>
  </si>
  <si>
    <t>8050-81-5</t>
  </si>
  <si>
    <t>1313-27-5</t>
  </si>
  <si>
    <t>130221-75-9</t>
  </si>
  <si>
    <t>31795-24-1</t>
  </si>
  <si>
    <t>74665-84-2</t>
  </si>
  <si>
    <t>51181-50-1</t>
  </si>
  <si>
    <t>65996-95-4</t>
  </si>
  <si>
    <t>7722-76-1</t>
  </si>
  <si>
    <t>7783-28-0</t>
  </si>
  <si>
    <t>3214-47-9</t>
  </si>
  <si>
    <t>39315-87-2</t>
  </si>
  <si>
    <t>39315-97-4</t>
  </si>
  <si>
    <t>8032-80-2</t>
  </si>
  <si>
    <t>84402-58-4</t>
  </si>
  <si>
    <t>7697-37-2</t>
  </si>
  <si>
    <t>7778-77-0</t>
  </si>
  <si>
    <t>92908-35-5</t>
  </si>
  <si>
    <t>92908-36-6</t>
  </si>
  <si>
    <t>7631-95-0</t>
  </si>
  <si>
    <t>68784-17-8</t>
  </si>
  <si>
    <t>848301-66-6</t>
  </si>
  <si>
    <t>848301-67-7</t>
  </si>
  <si>
    <t>2550-02-9</t>
  </si>
  <si>
    <t>68610-84-4</t>
  </si>
  <si>
    <t>122467-32-7</t>
  </si>
  <si>
    <t>68411-76-7</t>
  </si>
  <si>
    <t>51158-18-0</t>
  </si>
  <si>
    <t>7773-06-0</t>
  </si>
  <si>
    <t>67762-64-5</t>
  </si>
  <si>
    <t>161907-77-3</t>
  </si>
  <si>
    <t>123-41-1</t>
  </si>
  <si>
    <t>78-73-9</t>
  </si>
  <si>
    <t>30899-19-5</t>
  </si>
  <si>
    <t>546-68-9</t>
  </si>
  <si>
    <t>7778-80-5</t>
  </si>
  <si>
    <t>8011-76-5</t>
  </si>
  <si>
    <t>26678-02-4</t>
  </si>
  <si>
    <t>22036-77-7</t>
  </si>
  <si>
    <t>85480-89-3</t>
  </si>
  <si>
    <t>25550-51-0</t>
  </si>
  <si>
    <t>74665-86-4</t>
  </si>
  <si>
    <t>103969-79-5</t>
  </si>
  <si>
    <t>141557-57-5</t>
  </si>
  <si>
    <t>70714-66-8</t>
  </si>
  <si>
    <t>25633-33-4</t>
  </si>
  <si>
    <t>68333-79-9</t>
  </si>
  <si>
    <t>57017-75-1</t>
  </si>
  <si>
    <t>142-72-3</t>
  </si>
  <si>
    <t>38820-59-6</t>
  </si>
  <si>
    <t>17572-97-3</t>
  </si>
  <si>
    <t>2001-94-7</t>
  </si>
  <si>
    <t>68002-70-0</t>
  </si>
  <si>
    <t>63513-77-9</t>
  </si>
  <si>
    <t>128344-23-0</t>
  </si>
  <si>
    <t>7439-95-4</t>
  </si>
  <si>
    <t>1235390-87-0</t>
  </si>
  <si>
    <t>220794-90-1</t>
  </si>
  <si>
    <t>68855-45-8</t>
  </si>
  <si>
    <t>7664-39-3</t>
  </si>
  <si>
    <t>111109-77-4</t>
  </si>
  <si>
    <t>4223-03-4</t>
  </si>
  <si>
    <t>143683-24-3</t>
  </si>
  <si>
    <t>31694-55-0</t>
  </si>
  <si>
    <t>114565-65-0</t>
  </si>
  <si>
    <t>497-19-8</t>
  </si>
  <si>
    <t>139-33-3</t>
  </si>
  <si>
    <t>139-89-9</t>
  </si>
  <si>
    <t>15934-01-7</t>
  </si>
  <si>
    <t>68413-60-5</t>
  </si>
  <si>
    <t>1332-14-5</t>
  </si>
  <si>
    <t>142-88-1</t>
  </si>
  <si>
    <t>1207435-39-9</t>
  </si>
  <si>
    <t>12225-21-7</t>
  </si>
  <si>
    <t>1330-43-4</t>
  </si>
  <si>
    <t>342573-75-5</t>
  </si>
  <si>
    <t>109125-56-6</t>
  </si>
  <si>
    <t>1300-21-6</t>
  </si>
  <si>
    <t>149901-23-5</t>
  </si>
  <si>
    <t>585540-47-2</t>
  </si>
  <si>
    <t>70750-63-9</t>
  </si>
  <si>
    <t>171172-56-8</t>
  </si>
  <si>
    <t>20262-58-2</t>
  </si>
  <si>
    <t>89857-06-7</t>
  </si>
  <si>
    <t>1305-78-8</t>
  </si>
  <si>
    <t>220410-74-2</t>
  </si>
  <si>
    <t>98635-31-5</t>
  </si>
  <si>
    <t>68441-62-3</t>
  </si>
  <si>
    <t>139479-51-9</t>
  </si>
  <si>
    <t>19524-06-2</t>
  </si>
  <si>
    <t>7379-35-3</t>
  </si>
  <si>
    <t>53037-34-6</t>
  </si>
  <si>
    <t>935553-85-8</t>
  </si>
  <si>
    <t>83137-15-9</t>
  </si>
  <si>
    <t>39278-82-5</t>
  </si>
  <si>
    <t>68308-61-2</t>
  </si>
  <si>
    <t>8007-24-7</t>
  </si>
  <si>
    <t>145537-87-7</t>
  </si>
  <si>
    <t>13870-28-5</t>
  </si>
  <si>
    <t>866259-61-2</t>
  </si>
  <si>
    <t>67762-53-2</t>
  </si>
  <si>
    <t>111451-13-9</t>
  </si>
  <si>
    <t>931431-22-0</t>
  </si>
  <si>
    <t>584-08-7</t>
  </si>
  <si>
    <t>68610-90-2</t>
  </si>
  <si>
    <t>7681-49-4</t>
  </si>
  <si>
    <t>96152-40-8</t>
  </si>
  <si>
    <t>1190931-27-1</t>
  </si>
  <si>
    <t>96805-65-1</t>
  </si>
  <si>
    <t>136213-71-3</t>
  </si>
  <si>
    <t>26038-87-9</t>
  </si>
  <si>
    <t>67952-33-4</t>
  </si>
  <si>
    <t>94095-04-2</t>
  </si>
  <si>
    <t>161412-69-7</t>
  </si>
  <si>
    <t>7027-11-4</t>
  </si>
  <si>
    <t>111451-16-2</t>
  </si>
  <si>
    <t>36631-30-8</t>
  </si>
  <si>
    <t>92511-22-3</t>
  </si>
  <si>
    <t>130201-57-9</t>
  </si>
  <si>
    <t>68603-87-2</t>
  </si>
  <si>
    <t>85153-92-0</t>
  </si>
  <si>
    <t>3087-36-3</t>
  </si>
  <si>
    <t>117409-78-6</t>
  </si>
  <si>
    <t>20592-85-2</t>
  </si>
  <si>
    <t>7727-43-7</t>
  </si>
  <si>
    <t>945860-32-2</t>
  </si>
  <si>
    <t>163062-28-0</t>
  </si>
  <si>
    <t>161412-70-0</t>
  </si>
  <si>
    <t>35687-90-2</t>
  </si>
  <si>
    <t>636-70-4</t>
  </si>
  <si>
    <t>13814-97-6</t>
  </si>
  <si>
    <t>13472-45-2</t>
  </si>
  <si>
    <t>34090-76-1</t>
  </si>
  <si>
    <t>1344-00-9</t>
  </si>
  <si>
    <t>96152-43-1</t>
  </si>
  <si>
    <t>84170-74-1</t>
  </si>
  <si>
    <t>136248-03-8</t>
  </si>
  <si>
    <t>4501-00-2</t>
  </si>
  <si>
    <t>12627-14-4</t>
  </si>
  <si>
    <t>125224-62-6</t>
  </si>
  <si>
    <t>85204-10-0</t>
  </si>
  <si>
    <t>104040-79-1</t>
  </si>
  <si>
    <t>57601-56-6</t>
  </si>
  <si>
    <t>76123-46-1</t>
  </si>
  <si>
    <t>154362-43-3</t>
  </si>
  <si>
    <t>126-96-5</t>
  </si>
  <si>
    <t>68476-55-1</t>
  </si>
  <si>
    <t>11070-44-3</t>
  </si>
  <si>
    <t>66071-94-1</t>
  </si>
  <si>
    <t>613246-75-6</t>
  </si>
  <si>
    <t>7775-27-1</t>
  </si>
  <si>
    <t>129423-54-7</t>
  </si>
  <si>
    <t>178452-66-9</t>
  </si>
  <si>
    <t>256513-67-4</t>
  </si>
  <si>
    <t>4130-08-9</t>
  </si>
  <si>
    <t>26266-57-9</t>
  </si>
  <si>
    <t>115326-86-8</t>
  </si>
  <si>
    <t>154336-20-6</t>
  </si>
  <si>
    <t>25956-17-6</t>
  </si>
  <si>
    <t>65140-91-2</t>
  </si>
  <si>
    <t>2117-11-5</t>
  </si>
  <si>
    <t>2232-08-8</t>
  </si>
  <si>
    <t>102242-52-4</t>
  </si>
  <si>
    <t>68604-41-1</t>
  </si>
  <si>
    <t>32492-61-8</t>
  </si>
  <si>
    <t>155522-07-9</t>
  </si>
  <si>
    <t>106027-83-2</t>
  </si>
  <si>
    <t>1338-41-6</t>
  </si>
  <si>
    <t>92202-14-7</t>
  </si>
  <si>
    <t>149850-29-3</t>
  </si>
  <si>
    <t>59-97-2</t>
  </si>
  <si>
    <t>68153-38-8</t>
  </si>
  <si>
    <t>14402-89-2</t>
  </si>
  <si>
    <t>148878-21-1</t>
  </si>
  <si>
    <t>148878-22-2</t>
  </si>
  <si>
    <t>157577-99-6</t>
  </si>
  <si>
    <t>178938-03-9</t>
  </si>
  <si>
    <t>814-80-2</t>
  </si>
  <si>
    <t>25134-21-8</t>
  </si>
  <si>
    <t>146206-05-5</t>
  </si>
  <si>
    <t>9032-08-0</t>
  </si>
  <si>
    <t>5370-08-1</t>
  </si>
  <si>
    <t>71-63-6</t>
  </si>
  <si>
    <t>90170-42-6</t>
  </si>
  <si>
    <t>2144-08-3</t>
  </si>
  <si>
    <t>7775-09-9</t>
  </si>
  <si>
    <t>3302-10-1</t>
  </si>
  <si>
    <t>2580-78-1</t>
  </si>
  <si>
    <t>136-51-6</t>
  </si>
  <si>
    <t>22464-99-9</t>
  </si>
  <si>
    <t>10476-85-4</t>
  </si>
  <si>
    <t>3572-06-3</t>
  </si>
  <si>
    <t>57754-85-5</t>
  </si>
  <si>
    <t>14691-80-6</t>
  </si>
  <si>
    <t>7722-88-5</t>
  </si>
  <si>
    <t>6428-31-5</t>
  </si>
  <si>
    <t>67701-28-4</t>
  </si>
  <si>
    <t>68002-71-1</t>
  </si>
  <si>
    <t>173011-03-5</t>
  </si>
  <si>
    <t>1233733-31-7</t>
  </si>
  <si>
    <t>7440-67-7</t>
  </si>
  <si>
    <t>68153-01-5</t>
  </si>
  <si>
    <t>17927-72-9</t>
  </si>
  <si>
    <t>7758-16-9</t>
  </si>
  <si>
    <t>68921-51-7</t>
  </si>
  <si>
    <t>3825-26-1</t>
  </si>
  <si>
    <t>133986-51-3</t>
  </si>
  <si>
    <t>55635-13-7</t>
  </si>
  <si>
    <t>151257-01-1</t>
  </si>
  <si>
    <t>148878-18-6</t>
  </si>
  <si>
    <t>68611-64-3</t>
  </si>
  <si>
    <t>68424-35-1</t>
  </si>
  <si>
    <t>86386-75-6</t>
  </si>
  <si>
    <t>22228-82-6</t>
  </si>
  <si>
    <t>1312-76-1</t>
  </si>
  <si>
    <t>10124-37-5</t>
  </si>
  <si>
    <t>67-73-2</t>
  </si>
  <si>
    <t>21351-39-3</t>
  </si>
  <si>
    <t>13845-36-8</t>
  </si>
  <si>
    <t>7758-29-4</t>
  </si>
  <si>
    <t>39341-15-6</t>
  </si>
  <si>
    <t>68475-60-5</t>
  </si>
  <si>
    <t>59865-13-3</t>
  </si>
  <si>
    <t>7789-17-5</t>
  </si>
  <si>
    <t>91995-60-7</t>
  </si>
  <si>
    <t>77538-19-3</t>
  </si>
  <si>
    <t>85536-87-4</t>
  </si>
  <si>
    <t>1258274-08-6</t>
  </si>
  <si>
    <t>12645-31-7</t>
  </si>
  <si>
    <t>1309-60-0</t>
  </si>
  <si>
    <t>65997-17-3</t>
  </si>
  <si>
    <t>68921-52-8</t>
  </si>
  <si>
    <t>1115-70-4</t>
  </si>
  <si>
    <t>16652-76-9</t>
  </si>
  <si>
    <t>171599-85-2</t>
  </si>
  <si>
    <t>178949-82-1</t>
  </si>
  <si>
    <t>217464-38-5</t>
  </si>
  <si>
    <t>7440-70-2</t>
  </si>
  <si>
    <t>83897-84-1</t>
  </si>
  <si>
    <t>85117-09-5</t>
  </si>
  <si>
    <t>68606-18-8</t>
  </si>
  <si>
    <t>95500-19-9</t>
  </si>
  <si>
    <t>68081-77-6</t>
  </si>
  <si>
    <t>1443751-77-6</t>
  </si>
  <si>
    <t>138003-56-2</t>
  </si>
  <si>
    <t>971-74-4</t>
  </si>
  <si>
    <t>68139-89-9</t>
  </si>
  <si>
    <t>182926-43-8</t>
  </si>
  <si>
    <t>1432-14-0</t>
  </si>
  <si>
    <t>53404-23-2</t>
  </si>
  <si>
    <t>7789-18-6</t>
  </si>
  <si>
    <t>28001-58-3</t>
  </si>
  <si>
    <t>2551-62-4</t>
  </si>
  <si>
    <t>89157-03-9</t>
  </si>
  <si>
    <t>85186-92-1</t>
  </si>
  <si>
    <t>1263-89-4</t>
  </si>
  <si>
    <t>16949-65-8</t>
  </si>
  <si>
    <t>171171-76-9</t>
  </si>
  <si>
    <t>27138-01-8</t>
  </si>
  <si>
    <t>31831-53-5</t>
  </si>
  <si>
    <t>36609-29-7</t>
  </si>
  <si>
    <t>10294-54-9</t>
  </si>
  <si>
    <t>21351-79-1</t>
  </si>
  <si>
    <t>135-37-5</t>
  </si>
  <si>
    <t>12407-86-2</t>
  </si>
  <si>
    <t>180850-95-7</t>
  </si>
  <si>
    <t>193562-37-7</t>
  </si>
  <si>
    <t>28706-25-4</t>
  </si>
  <si>
    <t>371921-43-6</t>
  </si>
  <si>
    <t>375380-28-2</t>
  </si>
  <si>
    <t>738587-10-5</t>
  </si>
  <si>
    <t>853782-51-1</t>
  </si>
  <si>
    <t>944730-39-6</t>
  </si>
  <si>
    <t>94624-12-1</t>
  </si>
  <si>
    <t>124605-82-9</t>
  </si>
  <si>
    <t>13327-32-7</t>
  </si>
  <si>
    <t>7439-98-7</t>
  </si>
  <si>
    <t>1317-80-2</t>
  </si>
  <si>
    <t>98072-94-7</t>
  </si>
  <si>
    <t>90438-79-2</t>
  </si>
  <si>
    <t>96949-22-3</t>
  </si>
  <si>
    <t>177794-75-1</t>
  </si>
  <si>
    <t>68514-28-3</t>
  </si>
  <si>
    <t>7789-80-2</t>
  </si>
  <si>
    <t>125005-87-0</t>
  </si>
  <si>
    <t>136213-76-8</t>
  </si>
  <si>
    <t>76359-37-0</t>
  </si>
  <si>
    <t>7790-94-5</t>
  </si>
  <si>
    <t>2768-02-7</t>
  </si>
  <si>
    <t>16984-48-8</t>
  </si>
  <si>
    <t>68187-32-6</t>
  </si>
  <si>
    <t>68131-04-4</t>
  </si>
  <si>
    <t>68647-86-9</t>
  </si>
  <si>
    <t>8012-69-9</t>
  </si>
  <si>
    <t>12008-41-2</t>
  </si>
  <si>
    <t>1303-86-2</t>
  </si>
  <si>
    <t>145022-44-2</t>
  </si>
  <si>
    <t>208538-34-5</t>
  </si>
  <si>
    <t>7704-34-9</t>
  </si>
  <si>
    <t>199876-46-5</t>
  </si>
  <si>
    <t>23293-23-4</t>
  </si>
  <si>
    <t>25377-72-4</t>
  </si>
  <si>
    <t>2478-10-6</t>
  </si>
  <si>
    <t>2414-98-4</t>
  </si>
  <si>
    <t>8013-75-0</t>
  </si>
  <si>
    <t>75923-58-9</t>
  </si>
  <si>
    <t>78620-07-2</t>
  </si>
  <si>
    <t>85153-93-1</t>
  </si>
  <si>
    <t>28182-81-2</t>
  </si>
  <si>
    <t>931431-23-1</t>
  </si>
  <si>
    <t>12769-96-9</t>
  </si>
  <si>
    <t>57455-37-5</t>
  </si>
  <si>
    <t>477795-15-6</t>
  </si>
  <si>
    <t>68551-11-1</t>
  </si>
  <si>
    <t>75234-41-2</t>
  </si>
  <si>
    <t>92170-84-8</t>
  </si>
  <si>
    <t>12027-67-7</t>
  </si>
  <si>
    <t>32257-57-1</t>
  </si>
  <si>
    <t>51178-75-7</t>
  </si>
  <si>
    <t>1309975-18-5</t>
  </si>
  <si>
    <t>10025-87-3</t>
  </si>
  <si>
    <t>10043-11-5</t>
  </si>
  <si>
    <t>100684-20-6</t>
  </si>
  <si>
    <t>1007578-75-7</t>
  </si>
  <si>
    <t>1015447-12-7</t>
  </si>
  <si>
    <t>10163-15-2</t>
  </si>
  <si>
    <t>1016986-95-0</t>
  </si>
  <si>
    <t>1034015-52-5</t>
  </si>
  <si>
    <t>104517-95-5</t>
  </si>
  <si>
    <t>1061328-86-6</t>
  </si>
  <si>
    <t>106276-80-6</t>
  </si>
  <si>
    <t>1066-30-4</t>
  </si>
  <si>
    <t>106646-89-3</t>
  </si>
  <si>
    <t>1085852-72-7</t>
  </si>
  <si>
    <t>1101874-33-2</t>
  </si>
  <si>
    <t>11097-59-9</t>
  </si>
  <si>
    <t>11118-57-3</t>
  </si>
  <si>
    <t>111497-86-0</t>
  </si>
  <si>
    <t>111754-37-1</t>
  </si>
  <si>
    <t>114367-12-3</t>
  </si>
  <si>
    <t>114803-11-1</t>
  </si>
  <si>
    <t>1160164-88-4</t>
  </si>
  <si>
    <t>116912-64-2</t>
  </si>
  <si>
    <t>117172-56-2</t>
  </si>
  <si>
    <t>117829-74-0</t>
  </si>
  <si>
    <t>1202571-04-7</t>
  </si>
  <si>
    <t>12031-95-7</t>
  </si>
  <si>
    <t>12037-29-5</t>
  </si>
  <si>
    <t>12037-47-7</t>
  </si>
  <si>
    <t>120479-61-0</t>
  </si>
  <si>
    <t>12202-82-3</t>
  </si>
  <si>
    <t>1231728-34-9</t>
  </si>
  <si>
    <t>1246273-07-3</t>
  </si>
  <si>
    <t>12567-73-6</t>
  </si>
  <si>
    <t>125971-95-1</t>
  </si>
  <si>
    <t>1266545-64-5</t>
  </si>
  <si>
    <t>1266545-66-7</t>
  </si>
  <si>
    <t>1266545-86-1</t>
  </si>
  <si>
    <t>1266545-93-0</t>
  </si>
  <si>
    <t>1266545-95-2</t>
  </si>
  <si>
    <t>12777-87-6</t>
  </si>
  <si>
    <t>128446-33-3</t>
  </si>
  <si>
    <t>128446-34-4</t>
  </si>
  <si>
    <t>128645-43-2</t>
  </si>
  <si>
    <t>1307233-42-6</t>
  </si>
  <si>
    <t>13127-18-9</t>
  </si>
  <si>
    <t>1312943-30-8</t>
  </si>
  <si>
    <t>1313-97-9</t>
  </si>
  <si>
    <t>1314-56-3</t>
  </si>
  <si>
    <t>1314035-84-1</t>
  </si>
  <si>
    <t>1314035-92-1</t>
  </si>
  <si>
    <t>1316184-44-7</t>
  </si>
  <si>
    <t>1316184-79-8</t>
  </si>
  <si>
    <t>1327197-44-3</t>
  </si>
  <si>
    <t>1328882-36-5</t>
  </si>
  <si>
    <t>133057-91-7</t>
  </si>
  <si>
    <t>13419-15-3</t>
  </si>
  <si>
    <t>1345-07-9</t>
  </si>
  <si>
    <t>13472-33-8</t>
  </si>
  <si>
    <t>134863-74-4</t>
  </si>
  <si>
    <t>1350725-68-6</t>
  </si>
  <si>
    <t>13598-65-7</t>
  </si>
  <si>
    <t>1364681-45-7</t>
  </si>
  <si>
    <t>13709-38-1</t>
  </si>
  <si>
    <t>1379524-03-4</t>
  </si>
  <si>
    <t>13845-18-6</t>
  </si>
  <si>
    <t>138776-88-2</t>
  </si>
  <si>
    <t>139-42-4</t>
  </si>
  <si>
    <t>1393571-43-1</t>
  </si>
  <si>
    <t>1422423-64-0</t>
  </si>
  <si>
    <t>144086-03-3</t>
  </si>
  <si>
    <t>145908-62-9</t>
  </si>
  <si>
    <t>148462-56-0</t>
  </si>
  <si>
    <t>149144-85-4</t>
  </si>
  <si>
    <t>149144-86-5</t>
  </si>
  <si>
    <t>149850-31-7</t>
  </si>
  <si>
    <t>151213-40-0</t>
  </si>
  <si>
    <t>152397-21-2</t>
  </si>
  <si>
    <t>152845-00-6</t>
  </si>
  <si>
    <t>154212-58-5</t>
  </si>
  <si>
    <t>155090-83-8</t>
  </si>
  <si>
    <t>155522-15-9</t>
  </si>
  <si>
    <t>155773-67-4</t>
  </si>
  <si>
    <t>156157-97-0</t>
  </si>
  <si>
    <t>156738-27-1</t>
  </si>
  <si>
    <t>156769-97-0</t>
  </si>
  <si>
    <t>157707-93-2</t>
  </si>
  <si>
    <t>158318-67-3</t>
  </si>
  <si>
    <t>159139-35-2</t>
  </si>
  <si>
    <t>159683-56-4</t>
  </si>
  <si>
    <t>160901-14-4</t>
  </si>
  <si>
    <t>162568-25-4</t>
  </si>
  <si>
    <t>162920-60-7</t>
  </si>
  <si>
    <t>163879-69-4</t>
  </si>
  <si>
    <t>165550-64-1</t>
  </si>
  <si>
    <t>167552-54-7</t>
  </si>
  <si>
    <t>169115-74-6</t>
  </si>
  <si>
    <t>169314-88-9</t>
  </si>
  <si>
    <t>169939-84-8</t>
  </si>
  <si>
    <t>170344-66-8</t>
  </si>
  <si>
    <t>170904-73-1</t>
  </si>
  <si>
    <t>171054-89-0</t>
  </si>
  <si>
    <t>171340-56-0</t>
  </si>
  <si>
    <t>172015-79-1</t>
  </si>
  <si>
    <t>172277-97-3</t>
  </si>
  <si>
    <t>172737-80-3</t>
  </si>
  <si>
    <t>172890-93-6</t>
  </si>
  <si>
    <t>173011-06-8</t>
  </si>
  <si>
    <t>178198-11-3</t>
  </si>
  <si>
    <t>18087-70-2</t>
  </si>
  <si>
    <t>182061-89-8</t>
  </si>
  <si>
    <t>18282-10-5</t>
  </si>
  <si>
    <t>185461-17-0</t>
  </si>
  <si>
    <t>186148-38-9</t>
  </si>
  <si>
    <t>187674-70-0</t>
  </si>
  <si>
    <t>187820-08-2</t>
  </si>
  <si>
    <t>188831-96-1</t>
  </si>
  <si>
    <t>188923-21-9</t>
  </si>
  <si>
    <t>18916-17-1</t>
  </si>
  <si>
    <t>191358-81-3</t>
  </si>
  <si>
    <t>191617-13-7</t>
  </si>
  <si>
    <t>191877-09-5</t>
  </si>
  <si>
    <t>192575-94-3</t>
  </si>
  <si>
    <t>192869-02-6</t>
  </si>
  <si>
    <t>19455-79-9</t>
  </si>
  <si>
    <t>201932-29-8</t>
  </si>
  <si>
    <t>202190-80-5</t>
  </si>
  <si>
    <t>202667-43-4</t>
  </si>
  <si>
    <t>205764-96-1</t>
  </si>
  <si>
    <t>205764-98-3</t>
  </si>
  <si>
    <t>208535-04-0</t>
  </si>
  <si>
    <t>212652-59-0</t>
  </si>
  <si>
    <t>214362-06-8</t>
  </si>
  <si>
    <t>214559-61-2</t>
  </si>
  <si>
    <t>215299-75-5</t>
  </si>
  <si>
    <t>216659-06-2</t>
  </si>
  <si>
    <t>219770-99-7</t>
  </si>
  <si>
    <t>220465-88-3</t>
  </si>
  <si>
    <t>223398-24-1</t>
  </si>
  <si>
    <t>224628-70-0</t>
  </si>
  <si>
    <t>225375-65-5</t>
  </si>
  <si>
    <t>23551-87-3</t>
  </si>
  <si>
    <t>24292-60-2</t>
  </si>
  <si>
    <t>243662-67-1</t>
  </si>
  <si>
    <t>244761-29-3</t>
  </si>
  <si>
    <t>245045-05-0</t>
  </si>
  <si>
    <t>245443-08-7</t>
  </si>
  <si>
    <t>250640-08-5</t>
  </si>
  <si>
    <t>2582-30-1</t>
  </si>
  <si>
    <t>25869-00-5</t>
  </si>
  <si>
    <t>262285-90-5</t>
  </si>
  <si>
    <t>27366-72-9</t>
  </si>
  <si>
    <t>28654-73-1</t>
  </si>
  <si>
    <t>293750-33-1</t>
  </si>
  <si>
    <t>29736-24-1</t>
  </si>
  <si>
    <t>299158-63-7</t>
  </si>
  <si>
    <t>3021-02-1</t>
  </si>
  <si>
    <t>306769-73-3</t>
  </si>
  <si>
    <t>310903-37-8</t>
  </si>
  <si>
    <t>31361-99-6</t>
  </si>
  <si>
    <t>3164-34-9</t>
  </si>
  <si>
    <t>319926-36-8</t>
  </si>
  <si>
    <t>320748-53-6</t>
  </si>
  <si>
    <t>321912-24-7</t>
  </si>
  <si>
    <t>321912-47-4</t>
  </si>
  <si>
    <t>32472-85-8</t>
  </si>
  <si>
    <t>324763-46-4</t>
  </si>
  <si>
    <t>332079-07-9</t>
  </si>
  <si>
    <t>341026-59-3</t>
  </si>
  <si>
    <t>349632-76-4</t>
  </si>
  <si>
    <t>35109-51-4</t>
  </si>
  <si>
    <t>351870-33-2</t>
  </si>
  <si>
    <t>353-41-3</t>
  </si>
  <si>
    <t>354994-06-2</t>
  </si>
  <si>
    <t>357165-56-1</t>
  </si>
  <si>
    <t>35884-66-3</t>
  </si>
  <si>
    <t>364069-33-0</t>
  </si>
  <si>
    <t>3654-77-1</t>
  </si>
  <si>
    <t>371239-12-2</t>
  </si>
  <si>
    <t>371921-63-0</t>
  </si>
  <si>
    <t>37310-83-1</t>
  </si>
  <si>
    <t>39430-51-8</t>
  </si>
  <si>
    <t>401803-97-2</t>
  </si>
  <si>
    <t>4023-02-3</t>
  </si>
  <si>
    <t>403736-96-9</t>
  </si>
  <si>
    <t>409369-29-5</t>
  </si>
  <si>
    <t>423772-95-6</t>
  </si>
  <si>
    <t>443688-20-8</t>
  </si>
  <si>
    <t>446293-48-7</t>
  </si>
  <si>
    <t>446824-06-2</t>
  </si>
  <si>
    <t>457624-86-1</t>
  </si>
  <si>
    <t>459856-74-7</t>
  </si>
  <si>
    <t>479541-17-8</t>
  </si>
  <si>
    <t>488791-14-6</t>
  </si>
  <si>
    <t>491589-22-1</t>
  </si>
  <si>
    <t>49805-30-3</t>
  </si>
  <si>
    <t>512778-94-8</t>
  </si>
  <si>
    <t>5153-24-2</t>
  </si>
  <si>
    <t>52-89-1</t>
  </si>
  <si>
    <t>52636-67-6</t>
  </si>
  <si>
    <t>5280-80-8</t>
  </si>
  <si>
    <t>53-84-9</t>
  </si>
  <si>
    <t>532945-76-9</t>
  </si>
  <si>
    <t>54122-50-8</t>
  </si>
  <si>
    <t>54424-29-2</t>
  </si>
  <si>
    <t>546078-02-8</t>
  </si>
  <si>
    <t>554410-16-1</t>
  </si>
  <si>
    <t>569319-64-8</t>
  </si>
  <si>
    <t>5799-70-2</t>
  </si>
  <si>
    <t>583031-02-1</t>
  </si>
  <si>
    <t>60142-95-2</t>
  </si>
  <si>
    <t>61788-64-5</t>
  </si>
  <si>
    <t>61788-67-8</t>
  </si>
  <si>
    <t>61790-19-0</t>
  </si>
  <si>
    <t>6303-21-5</t>
  </si>
  <si>
    <t>64366-79-6</t>
  </si>
  <si>
    <t>646505-36-4</t>
  </si>
  <si>
    <t>64743-00-6</t>
  </si>
  <si>
    <t>64754-95-6</t>
  </si>
  <si>
    <t>650634-85-8</t>
  </si>
  <si>
    <t>65996-72-7</t>
  </si>
  <si>
    <t>65996-73-8</t>
  </si>
  <si>
    <t>66170-10-3</t>
  </si>
  <si>
    <t>66241-11-0</t>
  </si>
  <si>
    <t>66922-99-4</t>
  </si>
  <si>
    <t>672925-70-1</t>
  </si>
  <si>
    <t>67401-45-0</t>
  </si>
  <si>
    <t>67762-55-4</t>
  </si>
  <si>
    <t>6777-05-5</t>
  </si>
  <si>
    <t>68122-64-5</t>
  </si>
  <si>
    <t>68186-85-6</t>
  </si>
  <si>
    <t>68186-90-3</t>
  </si>
  <si>
    <t>68186-92-5</t>
  </si>
  <si>
    <t>68187-84-8</t>
  </si>
  <si>
    <t>68188-19-2</t>
  </si>
  <si>
    <t>68223-93-8</t>
  </si>
  <si>
    <t>68309-95-5</t>
  </si>
  <si>
    <t>68334-05-4</t>
  </si>
  <si>
    <t>68412-38-4</t>
  </si>
  <si>
    <t>68413-24-1</t>
  </si>
  <si>
    <t>68424-43-1</t>
  </si>
  <si>
    <t>68526-89-6</t>
  </si>
  <si>
    <t>68551-92-8</t>
  </si>
  <si>
    <t>68783-37-9</t>
  </si>
  <si>
    <t>68783-88-0</t>
  </si>
  <si>
    <t>68784-25-8</t>
  </si>
  <si>
    <t>68784-26-9</t>
  </si>
  <si>
    <t>68909-77-3</t>
  </si>
  <si>
    <t>68915-38-8</t>
  </si>
  <si>
    <t>68920-03-6</t>
  </si>
  <si>
    <t>68987-29-1</t>
  </si>
  <si>
    <t>68990-47-6</t>
  </si>
  <si>
    <t>701231-97-2</t>
  </si>
  <si>
    <t>7023-61-2</t>
  </si>
  <si>
    <t>70983-68-5</t>
  </si>
  <si>
    <t>71420-85-4</t>
  </si>
  <si>
    <t>737777-01-4</t>
  </si>
  <si>
    <t>74163-81-8</t>
  </si>
  <si>
    <t>753501-40-5</t>
  </si>
  <si>
    <t>76015-11-7</t>
  </si>
  <si>
    <t>763101-82-2</t>
  </si>
  <si>
    <t>765314-87-2</t>
  </si>
  <si>
    <t>7681-53-0</t>
  </si>
  <si>
    <t>7682-20-4</t>
  </si>
  <si>
    <t>7758-88-5</t>
  </si>
  <si>
    <t>7782-40-3</t>
  </si>
  <si>
    <t>795275-80-8</t>
  </si>
  <si>
    <t>797751-43-0</t>
  </si>
  <si>
    <t>797751-44-1</t>
  </si>
  <si>
    <t>79944-37-9</t>
  </si>
  <si>
    <t>79953-85-8</t>
  </si>
  <si>
    <t>8002-53-7</t>
  </si>
  <si>
    <t>800392-73-8</t>
  </si>
  <si>
    <t>8007-18-9</t>
  </si>
  <si>
    <t>8013-07-8</t>
  </si>
  <si>
    <t>80498-15-3</t>
  </si>
  <si>
    <t>82617-81-0</t>
  </si>
  <si>
    <t>82953-57-9</t>
  </si>
  <si>
    <t>835913-67-2</t>
  </si>
  <si>
    <t>835914-81-3</t>
  </si>
  <si>
    <t>84082-28-0</t>
  </si>
  <si>
    <t>84238-17-5</t>
  </si>
  <si>
    <t>84418-63-3</t>
  </si>
  <si>
    <t>84649-99-0</t>
  </si>
  <si>
    <t>84775-78-0</t>
  </si>
  <si>
    <t>848301-69-9</t>
  </si>
  <si>
    <t>848656-87-1</t>
  </si>
  <si>
    <t>852700-81-3</t>
  </si>
  <si>
    <t>854538-40-2</t>
  </si>
  <si>
    <t>85586-35-2</t>
  </si>
  <si>
    <t>859511-72-1</t>
  </si>
  <si>
    <t>861257-30-9</t>
  </si>
  <si>
    <t>873773-68-3</t>
  </si>
  <si>
    <t>878651-25-3</t>
  </si>
  <si>
    <t>882878-51-5</t>
  </si>
  <si>
    <t>883739-72-8</t>
  </si>
  <si>
    <t>883895-38-3</t>
  </si>
  <si>
    <t>883895-65-6</t>
  </si>
  <si>
    <t>889877-83-2</t>
  </si>
  <si>
    <t>892397-04-5</t>
  </si>
  <si>
    <t>893414-46-5</t>
  </si>
  <si>
    <t>90268-43-2</t>
  </si>
  <si>
    <t>90388-00-4</t>
  </si>
  <si>
    <t>90411-76-0</t>
  </si>
  <si>
    <t>90506-45-9</t>
  </si>
  <si>
    <t>90622-27-8</t>
  </si>
  <si>
    <t>90622-29-0</t>
  </si>
  <si>
    <t>90622-71-2</t>
  </si>
  <si>
    <t>906532-68-1</t>
  </si>
  <si>
    <t>910030-59-0</t>
  </si>
  <si>
    <t>91032-08-5</t>
  </si>
  <si>
    <t>91082-17-6</t>
  </si>
  <si>
    <t>911067-53-3</t>
  </si>
  <si>
    <t>912277-13-5</t>
  </si>
  <si>
    <t>912550-85-7</t>
  </si>
  <si>
    <t>913170-28-2</t>
  </si>
  <si>
    <t>91722-14-4</t>
  </si>
  <si>
    <t>917249-64-0</t>
  </si>
  <si>
    <t>91744-38-6</t>
  </si>
  <si>
    <t>91744-39-7</t>
  </si>
  <si>
    <t>91744-56-8</t>
  </si>
  <si>
    <t>91745-35-6</t>
  </si>
  <si>
    <t>92128-40-0</t>
  </si>
  <si>
    <t>938065-79-3</t>
  </si>
  <si>
    <t>93821-38-6</t>
  </si>
  <si>
    <t>93925-25-8</t>
  </si>
  <si>
    <t>93983-23-4</t>
  </si>
  <si>
    <t>94166-87-7</t>
  </si>
  <si>
    <t>94279-90-0</t>
  </si>
  <si>
    <t>95009-22-6</t>
  </si>
  <si>
    <t>95050-16-1</t>
  </si>
  <si>
    <t>950747-06-5</t>
  </si>
  <si>
    <t>95193-59-2</t>
  </si>
  <si>
    <t>953084-13-4</t>
  </si>
  <si>
    <t>95371-11-2</t>
  </si>
  <si>
    <t>958872-41-8</t>
  </si>
  <si>
    <t>95906-11-9</t>
  </si>
  <si>
    <t>97488-98-7</t>
  </si>
  <si>
    <t>97489-04-8</t>
  </si>
  <si>
    <t>97553-05-4</t>
  </si>
  <si>
    <t>202842-98-6</t>
  </si>
  <si>
    <t>255830-15-0</t>
  </si>
  <si>
    <t>27794-93-0</t>
  </si>
  <si>
    <t>34274-28-7</t>
  </si>
  <si>
    <t>76095-16-4</t>
  </si>
  <si>
    <t>95328-23-7</t>
  </si>
  <si>
    <t>1338-39-2</t>
  </si>
  <si>
    <t>864076-54-0</t>
  </si>
  <si>
    <t>149530-93-8</t>
  </si>
  <si>
    <t>68037-01-4</t>
  </si>
  <si>
    <t>944716-73-8</t>
  </si>
  <si>
    <t>7699-43-6</t>
  </si>
  <si>
    <t>113170-55-1</t>
  </si>
  <si>
    <t>57472-68-1</t>
  </si>
  <si>
    <t>134760-06-8</t>
  </si>
  <si>
    <t>15212-61-0</t>
  </si>
  <si>
    <t>37625-56-2</t>
  </si>
  <si>
    <t>77214-82-5</t>
  </si>
  <si>
    <t>76145-91-0</t>
  </si>
  <si>
    <t>9001-62-1</t>
  </si>
  <si>
    <t>1302-42-7</t>
  </si>
  <si>
    <t>1305-62-0</t>
  </si>
  <si>
    <t>83602-37-3</t>
  </si>
  <si>
    <t>36687-82-8</t>
  </si>
  <si>
    <t>155522-14-8</t>
  </si>
  <si>
    <t>111071-53-5</t>
  </si>
  <si>
    <t>1176286-43-3</t>
  </si>
  <si>
    <t>61789-45-5</t>
  </si>
  <si>
    <t>33610-13-8</t>
  </si>
  <si>
    <t>15790-07-5</t>
  </si>
  <si>
    <t>223473-83-4</t>
  </si>
  <si>
    <t>85536-07-8</t>
  </si>
  <si>
    <t>960404-59-5</t>
  </si>
  <si>
    <t>225786-91-4</t>
  </si>
  <si>
    <t>26896-48-0</t>
  </si>
  <si>
    <t>1064-48-8</t>
  </si>
  <si>
    <t>12222-60-5</t>
  </si>
  <si>
    <t>1325-37-7</t>
  </si>
  <si>
    <t>1326-82-5</t>
  </si>
  <si>
    <t>1330-38-7</t>
  </si>
  <si>
    <t>2610-11-9</t>
  </si>
  <si>
    <t>28407-37-6</t>
  </si>
  <si>
    <t>2861-02-1</t>
  </si>
  <si>
    <t>3051-11-4</t>
  </si>
  <si>
    <t>3441-14-3</t>
  </si>
  <si>
    <t>6359-98-4</t>
  </si>
  <si>
    <t>8003-69-8</t>
  </si>
  <si>
    <t>8005-72-9</t>
  </si>
  <si>
    <t>2457-01-4</t>
  </si>
  <si>
    <t>29305-12-2</t>
  </si>
  <si>
    <t>79992-76-0</t>
  </si>
  <si>
    <t>3656-31-3</t>
  </si>
  <si>
    <t>897393-64-5</t>
  </si>
  <si>
    <t>1309-37-1</t>
  </si>
  <si>
    <t>127244-43-3</t>
  </si>
  <si>
    <t>68391-11-7</t>
  </si>
  <si>
    <t>10025-78-2</t>
  </si>
  <si>
    <t>68131-74-8</t>
  </si>
  <si>
    <t>93333-79-0</t>
  </si>
  <si>
    <t>69012-34-6</t>
  </si>
  <si>
    <t>7440-39-3</t>
  </si>
  <si>
    <t>7320-34-5</t>
  </si>
  <si>
    <t>321679-52-1</t>
  </si>
  <si>
    <t>67784-78-5</t>
  </si>
  <si>
    <t>147703-64-8</t>
  </si>
  <si>
    <t>243857-97-8</t>
  </si>
  <si>
    <t>7790-58-1</t>
  </si>
  <si>
    <t>129009-88-7</t>
  </si>
  <si>
    <t>101316-49-8</t>
  </si>
  <si>
    <t>65996-92-1</t>
  </si>
  <si>
    <t>90640-81-6</t>
  </si>
  <si>
    <t>91995-17-4</t>
  </si>
  <si>
    <t>563-68-8</t>
  </si>
  <si>
    <t>12788-93-1</t>
  </si>
  <si>
    <t>84962-20-9</t>
  </si>
  <si>
    <t>1317-60-8</t>
  </si>
  <si>
    <t>90529-77-4</t>
  </si>
  <si>
    <t>1149346-12-2</t>
  </si>
  <si>
    <t>7789-21-1</t>
  </si>
  <si>
    <t>9003-13-8</t>
  </si>
  <si>
    <t>2563-07-7</t>
  </si>
  <si>
    <t>1330-86-5</t>
  </si>
  <si>
    <t>7758-05-6</t>
  </si>
  <si>
    <t>10043-35-3</t>
  </si>
  <si>
    <t>64365-17-9</t>
  </si>
  <si>
    <t>65997-12-8</t>
  </si>
  <si>
    <t>65997-13-9</t>
  </si>
  <si>
    <t>68186-14-1</t>
  </si>
  <si>
    <t>68475-37-6</t>
  </si>
  <si>
    <t>68512-65-2</t>
  </si>
  <si>
    <t>68648-53-3</t>
  </si>
  <si>
    <t>8050-15-5</t>
  </si>
  <si>
    <t>8050-25-7</t>
  </si>
  <si>
    <t>8050-26-8</t>
  </si>
  <si>
    <t>8050-31-5</t>
  </si>
  <si>
    <t>2646-78-8</t>
  </si>
  <si>
    <t>5428-02-4</t>
  </si>
  <si>
    <t>9005-64-5</t>
  </si>
  <si>
    <t>12447-61-9</t>
  </si>
  <si>
    <t>1312021-45-6</t>
  </si>
  <si>
    <t>1333-73-9</t>
  </si>
  <si>
    <t>106404-06-2</t>
  </si>
  <si>
    <t>1405-87-4</t>
  </si>
  <si>
    <t>198028-14-7</t>
  </si>
  <si>
    <t>13775-53-6</t>
  </si>
  <si>
    <t>12062-81-6</t>
  </si>
  <si>
    <t>1317-61-9</t>
  </si>
  <si>
    <t>51274-00-1</t>
  </si>
  <si>
    <t>68186-94-7</t>
  </si>
  <si>
    <t>68187-51-9</t>
  </si>
  <si>
    <t>466-07-9</t>
  </si>
  <si>
    <t>12251-32-0</t>
  </si>
  <si>
    <t>1344-01-0</t>
  </si>
  <si>
    <t>8017-16-1</t>
  </si>
  <si>
    <t>105726-67-8</t>
  </si>
  <si>
    <t>7250-67-1</t>
  </si>
  <si>
    <t>85586-18-1</t>
  </si>
  <si>
    <t>37288-54-3</t>
  </si>
  <si>
    <t>40918-51-2</t>
  </si>
  <si>
    <t>303749-96-4</t>
  </si>
  <si>
    <t>4390-04-9</t>
  </si>
  <si>
    <t>9046-10-0</t>
  </si>
  <si>
    <t>68608-66-2</t>
  </si>
  <si>
    <t>17438-89-0</t>
  </si>
  <si>
    <t>814-94-8</t>
  </si>
  <si>
    <t>10361-37-2</t>
  </si>
  <si>
    <t>127-96-8</t>
  </si>
  <si>
    <t>3709-43-1</t>
  </si>
  <si>
    <t>201872-72-2</t>
  </si>
  <si>
    <t>9012-54-8</t>
  </si>
  <si>
    <t>250688-43-8</t>
  </si>
  <si>
    <t>13106-76-8</t>
  </si>
  <si>
    <t>11128-29-3</t>
  </si>
  <si>
    <t>12007-89-5</t>
  </si>
  <si>
    <t>12007-92-0</t>
  </si>
  <si>
    <t>12040-58-3</t>
  </si>
  <si>
    <t>1332-77-0</t>
  </si>
  <si>
    <t>16940-66-2</t>
  </si>
  <si>
    <t>20786-60-1</t>
  </si>
  <si>
    <t>85392-66-1</t>
  </si>
  <si>
    <t>10117-38-1</t>
  </si>
  <si>
    <t>10192-30-0</t>
  </si>
  <si>
    <t>10196-04-0</t>
  </si>
  <si>
    <t>10257-55-3</t>
  </si>
  <si>
    <t>13774-25-9</t>
  </si>
  <si>
    <t>16731-55-8</t>
  </si>
  <si>
    <t>7631-90-5</t>
  </si>
  <si>
    <t>7681-57-4</t>
  </si>
  <si>
    <t>7757-83-7</t>
  </si>
  <si>
    <t>94933-05-8</t>
  </si>
  <si>
    <t>67828-72-2</t>
  </si>
  <si>
    <t>68937-17-7</t>
  </si>
  <si>
    <t>373-61-5</t>
  </si>
  <si>
    <t>8000-48-4</t>
  </si>
  <si>
    <t>90341-71-2</t>
  </si>
  <si>
    <t>129-67-9</t>
  </si>
  <si>
    <t>4672-38-2</t>
  </si>
  <si>
    <t>64147-40-6</t>
  </si>
  <si>
    <t>693217-63-9</t>
  </si>
  <si>
    <t>883726-92-9</t>
  </si>
  <si>
    <t>35249-89-9</t>
  </si>
  <si>
    <t>10466-65-6</t>
  </si>
  <si>
    <t>13768-11-1</t>
  </si>
  <si>
    <t>7440-15-5</t>
  </si>
  <si>
    <t>80214-83-1</t>
  </si>
  <si>
    <t>10124-41-1</t>
  </si>
  <si>
    <t>10294-66-3</t>
  </si>
  <si>
    <t>7772-98-7</t>
  </si>
  <si>
    <t>7783-18-8</t>
  </si>
  <si>
    <t>15968-01-1</t>
  </si>
  <si>
    <t>91081-22-0</t>
  </si>
  <si>
    <t>37640-57-6</t>
  </si>
  <si>
    <t>41583-09-9</t>
  </si>
  <si>
    <t>39570-96-2</t>
  </si>
  <si>
    <t>98-50-0</t>
  </si>
  <si>
    <t>76930-58-0</t>
  </si>
  <si>
    <t>184889-95-0</t>
  </si>
  <si>
    <t>68171-33-5</t>
  </si>
  <si>
    <t>14124-67-5</t>
  </si>
  <si>
    <t>26896-20-8</t>
  </si>
  <si>
    <t>1303-33-9</t>
  </si>
  <si>
    <t>16871-90-2</t>
  </si>
  <si>
    <t>159574-71-7</t>
  </si>
  <si>
    <t>6369-97-7</t>
  </si>
  <si>
    <t>5407-04-5</t>
  </si>
  <si>
    <t>18584-79-7</t>
  </si>
  <si>
    <t>13463-40-6</t>
  </si>
  <si>
    <t>216699-04-6</t>
  </si>
  <si>
    <t>63449-39-8</t>
  </si>
  <si>
    <t>15782-05-5</t>
  </si>
  <si>
    <t>73612-29-0</t>
  </si>
  <si>
    <t>157163-65-0</t>
  </si>
  <si>
    <t>68476-43-7</t>
  </si>
  <si>
    <t>7558-80-7</t>
  </si>
  <si>
    <t>1310-73-2</t>
  </si>
  <si>
    <t>3159-62-4</t>
  </si>
  <si>
    <t>64755-01-7</t>
  </si>
  <si>
    <t>27858-32-8</t>
  </si>
  <si>
    <t>15708-41-5</t>
  </si>
  <si>
    <t>869-59-0</t>
  </si>
  <si>
    <t>120265-14-7</t>
  </si>
  <si>
    <t>374571-81-0</t>
  </si>
  <si>
    <t>7550-35-8</t>
  </si>
  <si>
    <t>14806-72-5</t>
  </si>
  <si>
    <t>2870-32-8</t>
  </si>
  <si>
    <t>176316-86-2</t>
  </si>
  <si>
    <t>27138-31-4</t>
  </si>
  <si>
    <t>10595-49-0</t>
  </si>
  <si>
    <t>127093-24-7</t>
  </si>
  <si>
    <t>142051-76-1</t>
  </si>
  <si>
    <t>94581-15-4</t>
  </si>
  <si>
    <t>94581-17-6</t>
  </si>
  <si>
    <t>97489-11-7</t>
  </si>
  <si>
    <t>7783-20-2</t>
  </si>
  <si>
    <t>111687-36-6</t>
  </si>
  <si>
    <t>68953-70-8</t>
  </si>
  <si>
    <t>71902-01-7</t>
  </si>
  <si>
    <t>68439-57-6</t>
  </si>
  <si>
    <t>7775-19-1</t>
  </si>
  <si>
    <t>1354201-99-2</t>
  </si>
  <si>
    <t>77497-97-3</t>
  </si>
  <si>
    <t>37273-91-9</t>
  </si>
  <si>
    <t>112195-27-4</t>
  </si>
  <si>
    <t>1184648-08-5</t>
  </si>
  <si>
    <t>155522-09-1</t>
  </si>
  <si>
    <t>356057-20-0</t>
  </si>
  <si>
    <t>85117-47-1</t>
  </si>
  <si>
    <t>97675-24-6</t>
  </si>
  <si>
    <t>7758-02-3</t>
  </si>
  <si>
    <t>7691-02-3</t>
  </si>
  <si>
    <t>118969-29-2</t>
  </si>
  <si>
    <t>301827-70-3</t>
  </si>
  <si>
    <t>4861-19-2</t>
  </si>
  <si>
    <t>68307-94-8</t>
  </si>
  <si>
    <t>54553-90-1</t>
  </si>
  <si>
    <t>7440-42-8</t>
  </si>
  <si>
    <t>9005-67-8</t>
  </si>
  <si>
    <t>12141-67-2</t>
  </si>
  <si>
    <t>12125-01-8</t>
  </si>
  <si>
    <t>141250-43-3</t>
  </si>
  <si>
    <t>740817-98-5</t>
  </si>
  <si>
    <t>91770-03-5</t>
  </si>
  <si>
    <t>12042-91-0</t>
  </si>
  <si>
    <t>57158-29-9</t>
  </si>
  <si>
    <t>109-63-7</t>
  </si>
  <si>
    <t>353-42-4</t>
  </si>
  <si>
    <t>462-34-0</t>
  </si>
  <si>
    <t>142068-96-0</t>
  </si>
  <si>
    <t>7775-14-6</t>
  </si>
  <si>
    <t>849608-59-9</t>
  </si>
  <si>
    <t>144086-02-2</t>
  </si>
  <si>
    <t>51728-26-8</t>
  </si>
  <si>
    <t>57903-73-8</t>
  </si>
  <si>
    <t>34590-94-8</t>
  </si>
  <si>
    <t>1344-28-1</t>
  </si>
  <si>
    <t>958872-63-4</t>
  </si>
  <si>
    <t>16324-27-9</t>
  </si>
  <si>
    <t>17958-73-5</t>
  </si>
  <si>
    <t>42355-78-2</t>
  </si>
  <si>
    <t>68971-49-3</t>
  </si>
  <si>
    <t>70942-01-7</t>
  </si>
  <si>
    <t>90669-48-0</t>
  </si>
  <si>
    <t>85100-77-2</t>
  </si>
  <si>
    <t>329970-35-6</t>
  </si>
  <si>
    <t>3737-09-5</t>
  </si>
  <si>
    <t>5902-95-4</t>
  </si>
  <si>
    <t>100209-50-5</t>
  </si>
  <si>
    <t>12410-14-9</t>
  </si>
  <si>
    <t>78439-06-2</t>
  </si>
  <si>
    <t>50586-59-9</t>
  </si>
  <si>
    <t>63645-17-0</t>
  </si>
  <si>
    <t>9014-85-1</t>
  </si>
  <si>
    <t>68815-51-0</t>
  </si>
  <si>
    <t>7585-41-3</t>
  </si>
  <si>
    <t>226996-19-6</t>
  </si>
  <si>
    <t>1965-09-9</t>
  </si>
  <si>
    <t>60-13-9</t>
  </si>
  <si>
    <t>17439-94-0</t>
  </si>
  <si>
    <t>41637-38-1</t>
  </si>
  <si>
    <t>70983-72-1</t>
  </si>
  <si>
    <t>225936-01-6</t>
  </si>
  <si>
    <t>70918-74-0</t>
  </si>
  <si>
    <t>127946-77-4</t>
  </si>
  <si>
    <t>710292-85-6</t>
  </si>
  <si>
    <t>179986-09-5</t>
  </si>
  <si>
    <t>4404-43-7</t>
  </si>
  <si>
    <t>91648-65-6</t>
  </si>
  <si>
    <t>350600-52-1</t>
  </si>
  <si>
    <t>36511-66-7</t>
  </si>
  <si>
    <t>944318-32-5</t>
  </si>
  <si>
    <t>8027-85-8</t>
  </si>
  <si>
    <t>7440-09-7</t>
  </si>
  <si>
    <t>25551-13-7</t>
  </si>
  <si>
    <t>25584-83-2</t>
  </si>
  <si>
    <t>2569-01-9</t>
  </si>
  <si>
    <t>128-46-1</t>
  </si>
  <si>
    <t>1064076-86-3</t>
  </si>
  <si>
    <t>1177247-66-3</t>
  </si>
  <si>
    <t>18472-87-2</t>
  </si>
  <si>
    <t>17375-41-6</t>
  </si>
  <si>
    <t>869109-90-0</t>
  </si>
  <si>
    <t>168113-78-8</t>
  </si>
  <si>
    <t>161935-19-9</t>
  </si>
  <si>
    <t>91125-43-8</t>
  </si>
  <si>
    <t>84057-80-7</t>
  </si>
  <si>
    <t>95009-65-7</t>
  </si>
  <si>
    <t>81-25-4</t>
  </si>
  <si>
    <t>2269-22-9</t>
  </si>
  <si>
    <t>7727-54-0</t>
  </si>
  <si>
    <t>158706-40-2</t>
  </si>
  <si>
    <t>67701-06-8</t>
  </si>
  <si>
    <t>26760-64-5</t>
  </si>
  <si>
    <t>60617-06-3</t>
  </si>
  <si>
    <t>1379822-00-0</t>
  </si>
  <si>
    <t>8050-84-8</t>
  </si>
  <si>
    <t>36669-85-9</t>
  </si>
  <si>
    <t>84144-87-6</t>
  </si>
  <si>
    <t>11059-65-7</t>
  </si>
  <si>
    <t>157119-20-5</t>
  </si>
  <si>
    <t>140876-13-7</t>
  </si>
  <si>
    <t>151436-99-6</t>
  </si>
  <si>
    <t>1951-97-9</t>
  </si>
  <si>
    <t>53408-94-9</t>
  </si>
  <si>
    <t>8071-43-0</t>
  </si>
  <si>
    <t>57693-14-8</t>
  </si>
  <si>
    <t>149564-65-8</t>
  </si>
  <si>
    <t>1321-67-1</t>
  </si>
  <si>
    <t>28783-41-7</t>
  </si>
  <si>
    <t>7789-43-7</t>
  </si>
  <si>
    <t>112193-77-8</t>
  </si>
  <si>
    <t>12508-61-1</t>
  </si>
  <si>
    <t>331465-39-5</t>
  </si>
  <si>
    <t>52408-84-1</t>
  </si>
  <si>
    <t>35745-11-0</t>
  </si>
  <si>
    <t>68955-20-4</t>
  </si>
  <si>
    <t>56830-58-1</t>
  </si>
  <si>
    <t>7439-96-5</t>
  </si>
  <si>
    <t>993-16-8</t>
  </si>
  <si>
    <t>186554-27-8</t>
  </si>
  <si>
    <t>68912-13-0</t>
  </si>
  <si>
    <t>6753-47-5</t>
  </si>
  <si>
    <t>29797-40-8</t>
  </si>
  <si>
    <t>13701-59-2</t>
  </si>
  <si>
    <t>25383-07-7</t>
  </si>
  <si>
    <t>7784-18-1</t>
  </si>
  <si>
    <t>82341-95-5</t>
  </si>
  <si>
    <t>66215-71-2</t>
  </si>
  <si>
    <t>29820-13-1</t>
  </si>
  <si>
    <t>5421-46-5</t>
  </si>
  <si>
    <t>52605-52-4</t>
  </si>
  <si>
    <t>880647-39-2</t>
  </si>
  <si>
    <t>118658-98-3</t>
  </si>
  <si>
    <t>13943-58-3</t>
  </si>
  <si>
    <t>10124-49-9</t>
  </si>
  <si>
    <t>7664-38-2</t>
  </si>
  <si>
    <t>144538-83-0</t>
  </si>
  <si>
    <t>7722-84-1</t>
  </si>
  <si>
    <t>12542-30-2</t>
  </si>
  <si>
    <t>182176-52-9</t>
  </si>
  <si>
    <t>67204-03-9</t>
  </si>
  <si>
    <t>55818-57-0</t>
  </si>
  <si>
    <t>56646-05-0</t>
  </si>
  <si>
    <t>112567-89-2</t>
  </si>
  <si>
    <t>129757-67-1</t>
  </si>
  <si>
    <t>160901-27-9</t>
  </si>
  <si>
    <t>25340-17-4</t>
  </si>
  <si>
    <t>160901-28-0</t>
  </si>
  <si>
    <t>68891-29-2</t>
  </si>
  <si>
    <t>14124-68-6</t>
  </si>
  <si>
    <t>52628-03-2</t>
  </si>
  <si>
    <t>68609-68-7</t>
  </si>
  <si>
    <t>104987-12-4</t>
  </si>
  <si>
    <t>7790-59-2</t>
  </si>
  <si>
    <t>16893-85-9</t>
  </si>
  <si>
    <t>70892-34-1</t>
  </si>
  <si>
    <t>665-66-7</t>
  </si>
  <si>
    <t>577954-20-2</t>
  </si>
  <si>
    <t>85711-46-2</t>
  </si>
  <si>
    <t>68512-30-1</t>
  </si>
  <si>
    <t>477788-45-7</t>
  </si>
  <si>
    <t>1243654-79-6</t>
  </si>
  <si>
    <t>67298-32-2</t>
  </si>
  <si>
    <t>7727-21-1</t>
  </si>
  <si>
    <t>27213-90-7</t>
  </si>
  <si>
    <t>91078-64-7</t>
  </si>
  <si>
    <t>1330-20-7</t>
  </si>
  <si>
    <t>57425-61-3</t>
  </si>
  <si>
    <t>10049-04-4</t>
  </si>
  <si>
    <t>26739-54-8</t>
  </si>
  <si>
    <t>7719-12-2</t>
  </si>
  <si>
    <t>195008-76-5</t>
  </si>
  <si>
    <t>19372-44-2</t>
  </si>
  <si>
    <t>7778-44-1</t>
  </si>
  <si>
    <t>88230-35-7</t>
  </si>
  <si>
    <t>2327-02-8</t>
  </si>
  <si>
    <t>1395383-69-3</t>
  </si>
  <si>
    <t>144-21-8</t>
  </si>
  <si>
    <t>6575-09-3</t>
  </si>
  <si>
    <t>11113-80-7</t>
  </si>
  <si>
    <t>1327-41-9</t>
  </si>
  <si>
    <t>100402-60-6</t>
  </si>
  <si>
    <t>109331-54-6</t>
  </si>
  <si>
    <t>111937-03-2</t>
  </si>
  <si>
    <t>123714-19-2</t>
  </si>
  <si>
    <t>125301-84-0</t>
  </si>
  <si>
    <t>126019-82-7</t>
  </si>
  <si>
    <t>126637-70-5</t>
  </si>
  <si>
    <t>136920-07-5</t>
  </si>
  <si>
    <t>1426148-68-6</t>
  </si>
  <si>
    <t>158885-29-1</t>
  </si>
  <si>
    <t>159168-82-8</t>
  </si>
  <si>
    <t>17194-00-2</t>
  </si>
  <si>
    <t>18016-43-8</t>
  </si>
  <si>
    <t>187026-95-5</t>
  </si>
  <si>
    <t>189574-45-6</t>
  </si>
  <si>
    <t>25214-63-5</t>
  </si>
  <si>
    <t>25686-28-6</t>
  </si>
  <si>
    <t>25791-96-2</t>
  </si>
  <si>
    <t>26301-10-0</t>
  </si>
  <si>
    <t>26316-40-5</t>
  </si>
  <si>
    <t>30599-15-6</t>
  </si>
  <si>
    <t>32055-14-4</t>
  </si>
  <si>
    <t>35176-06-8</t>
  </si>
  <si>
    <t>50658-23-6</t>
  </si>
  <si>
    <t>513-77-9</t>
  </si>
  <si>
    <t>51376-79-5</t>
  </si>
  <si>
    <t>52625-13-5</t>
  </si>
  <si>
    <t>55172-98-0</t>
  </si>
  <si>
    <t>67701-33-1</t>
  </si>
  <si>
    <t>67784-87-6</t>
  </si>
  <si>
    <t>68526-91-0</t>
  </si>
  <si>
    <t>71566-54-6</t>
  </si>
  <si>
    <t>75880-28-3</t>
  </si>
  <si>
    <t>82027-60-9</t>
  </si>
  <si>
    <t>85536-06-7</t>
  </si>
  <si>
    <t>90170-43-7</t>
  </si>
  <si>
    <t>9049-71-2</t>
  </si>
  <si>
    <t>9051-49-4</t>
  </si>
  <si>
    <t>9051-51-8</t>
  </si>
  <si>
    <t>90677-64-8</t>
  </si>
  <si>
    <t>91002-07-2</t>
  </si>
  <si>
    <t>91052-28-7</t>
  </si>
  <si>
    <t>91052-54-9</t>
  </si>
  <si>
    <t>91744-09-1</t>
  </si>
  <si>
    <t>91844-53-0</t>
  </si>
  <si>
    <t>95465-85-3</t>
  </si>
  <si>
    <t>95912-86-0</t>
  </si>
  <si>
    <t>97358-80-0</t>
  </si>
  <si>
    <t>4039-32-1</t>
  </si>
  <si>
    <t>5698-98-6</t>
  </si>
  <si>
    <t>128-13-2</t>
  </si>
  <si>
    <t>39290-78-3</t>
  </si>
  <si>
    <t>28961-43-5</t>
  </si>
  <si>
    <t>10193-36-9</t>
  </si>
  <si>
    <t>11121-48-5</t>
  </si>
  <si>
    <t>8000-41-7</t>
  </si>
  <si>
    <t>11067-81-5</t>
  </si>
  <si>
    <t>12392-64-2</t>
  </si>
  <si>
    <t>630113-05-2</t>
  </si>
  <si>
    <t>16470-24-9</t>
  </si>
  <si>
    <t>27344-06-5</t>
  </si>
  <si>
    <t>41098-56-0</t>
  </si>
  <si>
    <t>4193-55-9</t>
  </si>
  <si>
    <t>67786-25-8</t>
  </si>
  <si>
    <t>13814-96-5</t>
  </si>
  <si>
    <t>32047-53-3</t>
  </si>
  <si>
    <t>155522-05-7</t>
  </si>
  <si>
    <t>33703-08-1</t>
  </si>
  <si>
    <t>154704-76-4</t>
  </si>
  <si>
    <t>140681-55-6</t>
  </si>
  <si>
    <t>99229-76-2</t>
  </si>
  <si>
    <t>346412-97-3</t>
  </si>
  <si>
    <t>53988-05-9</t>
  </si>
  <si>
    <t>65997-03-7</t>
  </si>
  <si>
    <t>1321-94-4</t>
  </si>
  <si>
    <t>98362-33-5</t>
  </si>
  <si>
    <t>15123-80-5</t>
  </si>
  <si>
    <t>139637-98-2</t>
  </si>
  <si>
    <t>188416-34-4</t>
  </si>
  <si>
    <t>7646-78-8</t>
  </si>
  <si>
    <t>56773-42-3</t>
  </si>
  <si>
    <t>153352-59-1</t>
  </si>
  <si>
    <t>71297-11-5</t>
  </si>
  <si>
    <t>56996-78-2</t>
  </si>
  <si>
    <t>138271-16-6</t>
  </si>
  <si>
    <t>93572-32-8</t>
  </si>
  <si>
    <t>99580-93-5</t>
  </si>
  <si>
    <t>162303-51-7</t>
  </si>
  <si>
    <t>5593-70-4</t>
  </si>
  <si>
    <t>83877-91-2</t>
  </si>
  <si>
    <t>7786-30-3</t>
  </si>
  <si>
    <t>11138-47-9</t>
  </si>
  <si>
    <t>8037-19-2</t>
  </si>
  <si>
    <t>54417-53-7</t>
  </si>
  <si>
    <t>140362-65-8</t>
  </si>
  <si>
    <t>65996-87-4</t>
  </si>
  <si>
    <t>84650-04-4</t>
  </si>
  <si>
    <t>90641-12-6</t>
  </si>
  <si>
    <t>91995-49-2</t>
  </si>
  <si>
    <t>126-97-6</t>
  </si>
  <si>
    <t>119154-86-8</t>
  </si>
  <si>
    <t>84066-92-2</t>
  </si>
  <si>
    <t>15629-92-2</t>
  </si>
  <si>
    <t>452080-67-0</t>
  </si>
  <si>
    <t>61790-13-4</t>
  </si>
  <si>
    <t>65997-06-0</t>
  </si>
  <si>
    <t>15365-14-7</t>
  </si>
  <si>
    <t>68526-83-0</t>
  </si>
  <si>
    <t>215612-56-9</t>
  </si>
  <si>
    <t>25723-16-4</t>
  </si>
  <si>
    <t>546-46-3</t>
  </si>
  <si>
    <t>54068-28-9</t>
  </si>
  <si>
    <t>7782-41-4</t>
  </si>
  <si>
    <t>39412-51-6</t>
  </si>
  <si>
    <t>1306-38-3</t>
  </si>
  <si>
    <t>40722-80-3</t>
  </si>
  <si>
    <t>500717-36-2</t>
  </si>
  <si>
    <t>218451-68-4</t>
  </si>
  <si>
    <t>68955-56-6</t>
  </si>
  <si>
    <t>64-72-2</t>
  </si>
  <si>
    <t>1762-95-4</t>
  </si>
  <si>
    <t>20830-75-5</t>
  </si>
  <si>
    <t>21369-64-2</t>
  </si>
  <si>
    <t>1918-11-2</t>
  </si>
  <si>
    <t>26952-13-6</t>
  </si>
  <si>
    <t>149564-66-9</t>
  </si>
  <si>
    <t>21049-70-7</t>
  </si>
  <si>
    <t>790240-84-5</t>
  </si>
  <si>
    <t>62037-80-3</t>
  </si>
  <si>
    <t>8063-07-8</t>
  </si>
  <si>
    <t>66594-32-9</t>
  </si>
  <si>
    <t>101316-66-9</t>
  </si>
  <si>
    <t>101316-67-0</t>
  </si>
  <si>
    <t>101316-76-1</t>
  </si>
  <si>
    <t>101795-01-1</t>
  </si>
  <si>
    <t>64741-41-9</t>
  </si>
  <si>
    <t>64741-42-0</t>
  </si>
  <si>
    <t>64741-46-4</t>
  </si>
  <si>
    <t>64741-47-5</t>
  </si>
  <si>
    <t>64741-48-6</t>
  </si>
  <si>
    <t>64741-54-4</t>
  </si>
  <si>
    <t>64741-55-5</t>
  </si>
  <si>
    <t>64741-63-5</t>
  </si>
  <si>
    <t>64741-64-6</t>
  </si>
  <si>
    <t>64741-66-8</t>
  </si>
  <si>
    <t>64741-68-0</t>
  </si>
  <si>
    <t>64741-69-1</t>
  </si>
  <si>
    <t>64741-70-4</t>
  </si>
  <si>
    <t>64741-72-6</t>
  </si>
  <si>
    <t>64741-74-8</t>
  </si>
  <si>
    <t>64741-78-2</t>
  </si>
  <si>
    <t>64741-83-9</t>
  </si>
  <si>
    <t>64741-84-0</t>
  </si>
  <si>
    <t>64741-87-3</t>
  </si>
  <si>
    <t>64742-48-9</t>
  </si>
  <si>
    <t>64742-49-0</t>
  </si>
  <si>
    <t>64742-66-1</t>
  </si>
  <si>
    <t>64742-73-0</t>
  </si>
  <si>
    <t>64742-82-1</t>
  </si>
  <si>
    <t>68410-05-9</t>
  </si>
  <si>
    <t>68410-71-9</t>
  </si>
  <si>
    <t>68410-97-9</t>
  </si>
  <si>
    <t>68475-79-6</t>
  </si>
  <si>
    <t>68476-46-0</t>
  </si>
  <si>
    <t>68476-50-6</t>
  </si>
  <si>
    <t>68513-02-0</t>
  </si>
  <si>
    <t>68513-03-1</t>
  </si>
  <si>
    <t>68514-79-4</t>
  </si>
  <si>
    <t>68527-27-5</t>
  </si>
  <si>
    <t>68603-08-7</t>
  </si>
  <si>
    <t>68606-11-1</t>
  </si>
  <si>
    <t>68783-11-9</t>
  </si>
  <si>
    <t>68783-12-0</t>
  </si>
  <si>
    <t>68783-66-4</t>
  </si>
  <si>
    <t>68919-37-9</t>
  </si>
  <si>
    <t>68921-08-4</t>
  </si>
  <si>
    <t>68955-35-1</t>
  </si>
  <si>
    <t>8006-61-9</t>
  </si>
  <si>
    <t>8032-32-4</t>
  </si>
  <si>
    <t>85116-58-1</t>
  </si>
  <si>
    <t>85116-59-2</t>
  </si>
  <si>
    <t>86290-81-5</t>
  </si>
  <si>
    <t>91995-18-5</t>
  </si>
  <si>
    <t>91995-38-9</t>
  </si>
  <si>
    <t>91995-68-5</t>
  </si>
  <si>
    <t>92045-37-9</t>
  </si>
  <si>
    <t>92045-50-6</t>
  </si>
  <si>
    <t>92045-52-8</t>
  </si>
  <si>
    <t>92045-53-9</t>
  </si>
  <si>
    <t>92045-58-4</t>
  </si>
  <si>
    <t>92045-59-5</t>
  </si>
  <si>
    <t>92045-60-8</t>
  </si>
  <si>
    <t>92045-63-1</t>
  </si>
  <si>
    <t>92045-64-2</t>
  </si>
  <si>
    <t>93165-19-6</t>
  </si>
  <si>
    <t>93571-75-6</t>
  </si>
  <si>
    <t>93572-29-3</t>
  </si>
  <si>
    <t>93572-35-1</t>
  </si>
  <si>
    <t>93572-36-2</t>
  </si>
  <si>
    <t>93763-33-8</t>
  </si>
  <si>
    <t>50982-13-3</t>
  </si>
  <si>
    <t>132885-85-9</t>
  </si>
  <si>
    <t>145022-45-3</t>
  </si>
  <si>
    <t>65997-04-8</t>
  </si>
  <si>
    <t>68201-60-5</t>
  </si>
  <si>
    <t>8050-28-0</t>
  </si>
  <si>
    <t>102561-46-6</t>
  </si>
  <si>
    <t>109037-78-7</t>
  </si>
  <si>
    <t>69012-28-8</t>
  </si>
  <si>
    <t>69012-49-3</t>
  </si>
  <si>
    <t>53763-38-5</t>
  </si>
  <si>
    <t>84418-71-3</t>
  </si>
  <si>
    <t>220444-73-5</t>
  </si>
  <si>
    <t>98859-60-0</t>
  </si>
  <si>
    <t>18637-00-8</t>
  </si>
  <si>
    <t>13746-66-2</t>
  </si>
  <si>
    <t>13106-24-6</t>
  </si>
  <si>
    <t>50-98-6</t>
  </si>
  <si>
    <t>68-22-4</t>
  </si>
  <si>
    <t>126506-93-2</t>
  </si>
  <si>
    <t>68515-43-5</t>
  </si>
  <si>
    <t>1300-72-7</t>
  </si>
  <si>
    <t>2458-08-4</t>
  </si>
  <si>
    <t>471-34-1</t>
  </si>
  <si>
    <t>9026-97-5</t>
  </si>
  <si>
    <t>106359-93-7</t>
  </si>
  <si>
    <t>52292-17-8</t>
  </si>
  <si>
    <t>27134-27-6</t>
  </si>
  <si>
    <t>109-72-8</t>
  </si>
  <si>
    <t>14798-03-9</t>
  </si>
  <si>
    <t>21324-40-3</t>
  </si>
  <si>
    <t>91722-01-9</t>
  </si>
  <si>
    <t>93762-77-7</t>
  </si>
  <si>
    <t>1309-64-4</t>
  </si>
  <si>
    <t>7681-11-0</t>
  </si>
  <si>
    <t>35832-11-2</t>
  </si>
  <si>
    <t>25513-64-8</t>
  </si>
  <si>
    <t>74610-55-2</t>
  </si>
  <si>
    <t>1103-38-4</t>
  </si>
  <si>
    <t>12238-31-2</t>
  </si>
  <si>
    <t>5160-02-1</t>
  </si>
  <si>
    <t>5280-66-0</t>
  </si>
  <si>
    <t>5281-04-9</t>
  </si>
  <si>
    <t>67801-01-8</t>
  </si>
  <si>
    <t>73263-40-8</t>
  </si>
  <si>
    <t>73612-34-7</t>
  </si>
  <si>
    <t>51811-79-1</t>
  </si>
  <si>
    <t>30525-89-4</t>
  </si>
  <si>
    <t>916075-10-0</t>
  </si>
  <si>
    <t>180060-94-0</t>
  </si>
  <si>
    <t>68187-76-8</t>
  </si>
  <si>
    <t>7631-86-9</t>
  </si>
  <si>
    <t>34381-68-5</t>
  </si>
  <si>
    <t>29385-43-1</t>
  </si>
  <si>
    <t>64665-57-2</t>
  </si>
  <si>
    <t>598-30-1</t>
  </si>
  <si>
    <t>1111-78-0</t>
  </si>
  <si>
    <t>96792-67-5</t>
  </si>
  <si>
    <t>12021-95-3</t>
  </si>
  <si>
    <t>1333-83-1</t>
  </si>
  <si>
    <t>1341-49-7</t>
  </si>
  <si>
    <t>16919-27-0</t>
  </si>
  <si>
    <t>16923-95-8</t>
  </si>
  <si>
    <t>16961-83-4</t>
  </si>
  <si>
    <t>17439-11-1</t>
  </si>
  <si>
    <t>7783-66-6</t>
  </si>
  <si>
    <t>7789-23-3</t>
  </si>
  <si>
    <t>7789-29-9</t>
  </si>
  <si>
    <t>7789-75-5</t>
  </si>
  <si>
    <t>1118-46-3</t>
  </si>
  <si>
    <t>333-18-6</t>
  </si>
  <si>
    <t>85186-89-6</t>
  </si>
  <si>
    <t>1070-10-6</t>
  </si>
  <si>
    <t>90677-63-7</t>
  </si>
  <si>
    <t>81405-85-8</t>
  </si>
  <si>
    <t>84082-30-4</t>
  </si>
  <si>
    <t>1329-99-3</t>
  </si>
  <si>
    <t>7782-42-5</t>
  </si>
  <si>
    <t>37296-92-7</t>
  </si>
  <si>
    <t>506-59-2</t>
  </si>
  <si>
    <t>116912-62-0</t>
  </si>
  <si>
    <t>125229-74-5</t>
  </si>
  <si>
    <t>167944-94-7</t>
  </si>
  <si>
    <t>70643-20-8</t>
  </si>
  <si>
    <t>119822-74-1</t>
  </si>
  <si>
    <t>91052-13-0</t>
  </si>
  <si>
    <t>933999-84-9</t>
  </si>
  <si>
    <t>67762-52-1</t>
  </si>
  <si>
    <t>114765-88-7</t>
  </si>
  <si>
    <t>67953-76-8</t>
  </si>
  <si>
    <t>58398-71-3</t>
  </si>
  <si>
    <t>16853-85-3</t>
  </si>
  <si>
    <t>7790-98-9</t>
  </si>
  <si>
    <t>66523-56-6</t>
  </si>
  <si>
    <t>14507-19-8</t>
  </si>
  <si>
    <t>371756-75-1</t>
  </si>
  <si>
    <t>103758-99-2</t>
  </si>
  <si>
    <t>68082-29-1</t>
  </si>
  <si>
    <t>171866-24-3</t>
  </si>
  <si>
    <t>66034-17-1</t>
  </si>
  <si>
    <t>85114-00-7</t>
  </si>
  <si>
    <t>1228577-90-9</t>
  </si>
  <si>
    <t>50-01-1</t>
  </si>
  <si>
    <t>10038-98-9</t>
  </si>
  <si>
    <t>66829-05-8</t>
  </si>
  <si>
    <t>2524-04-1</t>
  </si>
  <si>
    <t>21109-95-5</t>
  </si>
  <si>
    <t>61790-50-9</t>
  </si>
  <si>
    <t>61790-51-0</t>
  </si>
  <si>
    <t>65997-05-9</t>
  </si>
  <si>
    <t>68334-35-0</t>
  </si>
  <si>
    <t>68440-56-2</t>
  </si>
  <si>
    <t>8050-09-7</t>
  </si>
  <si>
    <t>9007-13-0</t>
  </si>
  <si>
    <t>91081-53-7</t>
  </si>
  <si>
    <t>92129-53-8</t>
  </si>
  <si>
    <t>68910-05-4</t>
  </si>
  <si>
    <t>83897-91-0</t>
  </si>
  <si>
    <t>21688-11-9</t>
  </si>
  <si>
    <t>640-67-5</t>
  </si>
  <si>
    <t>10043-67-1</t>
  </si>
  <si>
    <t>19147-16-1</t>
  </si>
  <si>
    <t>7486-38-6</t>
  </si>
  <si>
    <t>138577-01-2</t>
  </si>
  <si>
    <t>2008-46-0</t>
  </si>
  <si>
    <t>56392-17-7</t>
  </si>
  <si>
    <t>65797-42-4</t>
  </si>
  <si>
    <t>145153-52-2</t>
  </si>
  <si>
    <t>201792-73-6</t>
  </si>
  <si>
    <t>120029-06-3</t>
  </si>
  <si>
    <t>20570-96-1</t>
  </si>
  <si>
    <t>1066-33-7</t>
  </si>
  <si>
    <t>569318-35-0</t>
  </si>
  <si>
    <t>7245-02-5</t>
  </si>
  <si>
    <t>63705-03-3</t>
  </si>
  <si>
    <t>74091-64-8</t>
  </si>
  <si>
    <t>301-10-0</t>
  </si>
  <si>
    <t>7647-17-8</t>
  </si>
  <si>
    <t>75247-18-6</t>
  </si>
  <si>
    <t>56996-80-6</t>
  </si>
  <si>
    <t>51772-35-1</t>
  </si>
  <si>
    <t>68526-84-1</t>
  </si>
  <si>
    <t>581076-67-7</t>
  </si>
  <si>
    <t>1310-65-2</t>
  </si>
  <si>
    <t>68921-45-9</t>
  </si>
  <si>
    <t>1308-14-1</t>
  </si>
  <si>
    <t>101316-44-3</t>
  </si>
  <si>
    <t>8008-45-5</t>
  </si>
  <si>
    <t>84082-68-8</t>
  </si>
  <si>
    <t>7440-31-5</t>
  </si>
  <si>
    <t>117527-94-3</t>
  </si>
  <si>
    <t>101896-27-9</t>
  </si>
  <si>
    <t>90641-05-7</t>
  </si>
  <si>
    <t>121315-16-0</t>
  </si>
  <si>
    <t>594-27-4</t>
  </si>
  <si>
    <t>26155-31-7</t>
  </si>
  <si>
    <t>172399-10-9</t>
  </si>
  <si>
    <t>32052-51-0</t>
  </si>
  <si>
    <t>854270-57-8</t>
  </si>
  <si>
    <t>879214-58-1</t>
  </si>
  <si>
    <t>223398-02-5</t>
  </si>
  <si>
    <t>25545-89-5</t>
  </si>
  <si>
    <t>84776-33-0</t>
  </si>
  <si>
    <t>8002-09-3</t>
  </si>
  <si>
    <t>14220-17-8</t>
  </si>
  <si>
    <t>81591-81-3</t>
  </si>
  <si>
    <t>68411-46-1</t>
  </si>
  <si>
    <t>43133-95-5</t>
  </si>
  <si>
    <t>15630-89-4</t>
  </si>
  <si>
    <t>15096-52-3</t>
  </si>
  <si>
    <t>7632-00-0</t>
  </si>
  <si>
    <t>85702-79-0</t>
  </si>
  <si>
    <t>127277-53-6</t>
  </si>
  <si>
    <t>1000777-61-6</t>
  </si>
  <si>
    <t>53075-09-5</t>
  </si>
  <si>
    <t>123439-82-7</t>
  </si>
  <si>
    <t>159604-94-1</t>
  </si>
  <si>
    <t>2643-07-4</t>
  </si>
  <si>
    <t>7782-78-7</t>
  </si>
  <si>
    <t>153173-08-1</t>
  </si>
  <si>
    <t>126602-90-2</t>
  </si>
  <si>
    <t>68909-99-9</t>
  </si>
  <si>
    <t>8065-62-1</t>
  </si>
  <si>
    <t>7790-69-4</t>
  </si>
  <si>
    <t>3323-53-3</t>
  </si>
  <si>
    <t>84650-02-2</t>
  </si>
  <si>
    <t>127733-97-5</t>
  </si>
  <si>
    <t>52658-19-2</t>
  </si>
  <si>
    <t>37228-47-0</t>
  </si>
  <si>
    <t>747-45-5</t>
  </si>
  <si>
    <t>108225-03-2</t>
  </si>
  <si>
    <t>13732-62-2</t>
  </si>
  <si>
    <t>68955-98-6</t>
  </si>
  <si>
    <t>2212-53-5</t>
  </si>
  <si>
    <t>17766-26-6</t>
  </si>
  <si>
    <t>500910-12-3</t>
  </si>
  <si>
    <t>25316-40-9</t>
  </si>
  <si>
    <t>157707-94-3</t>
  </si>
  <si>
    <t>10377-52-3</t>
  </si>
  <si>
    <t>39290-50-1</t>
  </si>
  <si>
    <t>58353-68-7</t>
  </si>
  <si>
    <t>593-85-1</t>
  </si>
  <si>
    <t>12002-48-1</t>
  </si>
  <si>
    <t>52462-29-0</t>
  </si>
  <si>
    <t>75782-87-5</t>
  </si>
  <si>
    <t>70693-32-2</t>
  </si>
  <si>
    <t>544-18-3</t>
  </si>
  <si>
    <t>121617-08-1</t>
  </si>
  <si>
    <t>53763-10-3</t>
  </si>
  <si>
    <t>85116-96-7</t>
  </si>
  <si>
    <t>66422-95-5</t>
  </si>
  <si>
    <t>41524-32-7</t>
  </si>
  <si>
    <t>59948-00-4</t>
  </si>
  <si>
    <t>211450-54-3</t>
  </si>
  <si>
    <t>71177-91-8</t>
  </si>
  <si>
    <t>93925-42-9</t>
  </si>
  <si>
    <t>3896-11-5</t>
  </si>
  <si>
    <t>53780-36-2</t>
  </si>
  <si>
    <t>90640-66-7</t>
  </si>
  <si>
    <t>125643-61-0</t>
  </si>
  <si>
    <t>56996-38-4</t>
  </si>
  <si>
    <t>68131-30-6</t>
  </si>
  <si>
    <t>63451-47-8</t>
  </si>
  <si>
    <t>85116-88-7</t>
  </si>
  <si>
    <t>95912-87-1</t>
  </si>
  <si>
    <t>68424-38-4</t>
  </si>
  <si>
    <t>85507-79-5</t>
  </si>
  <si>
    <t>116912-36-8</t>
  </si>
  <si>
    <t>15663-27-1</t>
  </si>
  <si>
    <t>168960-19-8</t>
  </si>
  <si>
    <t>1163775-81-2</t>
  </si>
  <si>
    <t>90218-76-1</t>
  </si>
  <si>
    <t>94279-36-4</t>
  </si>
  <si>
    <t>152-11-4</t>
  </si>
  <si>
    <t>57214-10-5</t>
  </si>
  <si>
    <t>104786-87-0</t>
  </si>
  <si>
    <t>13463-67-7</t>
  </si>
  <si>
    <t>205057-15-4</t>
  </si>
  <si>
    <t>368890-19-1</t>
  </si>
  <si>
    <t>37866-45-8</t>
  </si>
  <si>
    <t>137590-32-0</t>
  </si>
  <si>
    <t>244235-47-0</t>
  </si>
  <si>
    <t>54553-91-2</t>
  </si>
  <si>
    <t>12715-61-6</t>
  </si>
  <si>
    <t>68131-75-9</t>
  </si>
  <si>
    <t>68308-27-0</t>
  </si>
  <si>
    <t>68409-99-4</t>
  </si>
  <si>
    <t>68476-26-6</t>
  </si>
  <si>
    <t>68476-29-9</t>
  </si>
  <si>
    <t>68476-40-4</t>
  </si>
  <si>
    <t>68476-49-3</t>
  </si>
  <si>
    <t>68476-85-7</t>
  </si>
  <si>
    <t>68476-86-8</t>
  </si>
  <si>
    <t>68477-33-8</t>
  </si>
  <si>
    <t>68477-69-0</t>
  </si>
  <si>
    <t>68477-71-4</t>
  </si>
  <si>
    <t>68477-77-0</t>
  </si>
  <si>
    <t>68477-83-8</t>
  </si>
  <si>
    <t>68477-87-2</t>
  </si>
  <si>
    <t>68477-90-7</t>
  </si>
  <si>
    <t>68512-91-4</t>
  </si>
  <si>
    <t>68513-66-6</t>
  </si>
  <si>
    <t>68602-83-5</t>
  </si>
  <si>
    <t>68606-26-8</t>
  </si>
  <si>
    <t>68783-07-3</t>
  </si>
  <si>
    <t>68783-65-3</t>
  </si>
  <si>
    <t>68814-67-5</t>
  </si>
  <si>
    <t>68919-10-8</t>
  </si>
  <si>
    <t>68989-88-8</t>
  </si>
  <si>
    <t>92045-80-2</t>
  </si>
  <si>
    <t>133-60-8</t>
  </si>
  <si>
    <t>68609-04-1</t>
  </si>
  <si>
    <t>160759-29-5</t>
  </si>
  <si>
    <t>52769-87-6</t>
  </si>
  <si>
    <t>16919-19-0</t>
  </si>
  <si>
    <t>25321-14-6</t>
  </si>
  <si>
    <t>68526-85-2</t>
  </si>
  <si>
    <t>93672-52-7</t>
  </si>
  <si>
    <t>5810-11-7</t>
  </si>
  <si>
    <t>10026-11-6</t>
  </si>
  <si>
    <t>57671-19-9</t>
  </si>
  <si>
    <t>7787-47-5</t>
  </si>
  <si>
    <t>70903-51-4</t>
  </si>
  <si>
    <t>65212-76-2</t>
  </si>
  <si>
    <t>65212-77-3</t>
  </si>
  <si>
    <t>1220100-43-5</t>
  </si>
  <si>
    <t>541-09-3</t>
  </si>
  <si>
    <t>83926-74-3</t>
  </si>
  <si>
    <t>241153-84-4</t>
  </si>
  <si>
    <t>554-13-2</t>
  </si>
  <si>
    <t>508202-43-5</t>
  </si>
  <si>
    <t>90274-24-1</t>
  </si>
  <si>
    <t>68424-50-0</t>
  </si>
  <si>
    <t>156558-98-4</t>
  </si>
  <si>
    <t>71786-67-9</t>
  </si>
  <si>
    <t>8012-95-1</t>
  </si>
  <si>
    <t>10141-00-1</t>
  </si>
  <si>
    <t>68784-12-3</t>
  </si>
  <si>
    <t>67800-94-6</t>
  </si>
  <si>
    <t>104832-01-1</t>
  </si>
  <si>
    <t>208988-63-0</t>
  </si>
  <si>
    <t>18917-91-4</t>
  </si>
  <si>
    <t>1314-13-2</t>
  </si>
  <si>
    <t>84650-03-3</t>
  </si>
  <si>
    <t>25092-32-4</t>
  </si>
  <si>
    <t>27253-26-5</t>
  </si>
  <si>
    <t>5809-08-5</t>
  </si>
  <si>
    <t>10102-44-0</t>
  </si>
  <si>
    <t>10377-48-7</t>
  </si>
  <si>
    <t>68952-95-4</t>
  </si>
  <si>
    <t>101012-81-1</t>
  </si>
  <si>
    <t>61791-42-2</t>
  </si>
  <si>
    <t>72906-38-8</t>
  </si>
  <si>
    <t>91788-83-9</t>
  </si>
  <si>
    <t>4277-06-9</t>
  </si>
  <si>
    <t>142050-95-1</t>
  </si>
  <si>
    <t>95312-94-0</t>
  </si>
  <si>
    <t>38632-47-2</t>
  </si>
  <si>
    <t>28300-74-5</t>
  </si>
  <si>
    <t>63231-67-4</t>
  </si>
  <si>
    <t>4698-11-7</t>
  </si>
  <si>
    <t>82027-59-6</t>
  </si>
  <si>
    <t>182925-33-3</t>
  </si>
  <si>
    <t>7447-41-8</t>
  </si>
  <si>
    <t>7773-01-5</t>
  </si>
  <si>
    <t>655-76-5</t>
  </si>
  <si>
    <t>12004-14-7</t>
  </si>
  <si>
    <t>11100-04-2</t>
  </si>
  <si>
    <t>4180-12-5</t>
  </si>
  <si>
    <t>63821-86-3</t>
  </si>
  <si>
    <t>363138-44-7</t>
  </si>
  <si>
    <t>53763-47-6</t>
  </si>
  <si>
    <t>68187-89-3</t>
  </si>
  <si>
    <t>1333-86-4</t>
  </si>
  <si>
    <t>3637-10-3</t>
  </si>
  <si>
    <t>7440-32-6</t>
  </si>
  <si>
    <t>221640-21-7</t>
  </si>
  <si>
    <t>847565-09-7</t>
  </si>
  <si>
    <t>329966-50-9</t>
  </si>
  <si>
    <t>68131-33-9</t>
  </si>
  <si>
    <t>103758-98-1</t>
  </si>
  <si>
    <t>157707-73-8</t>
  </si>
  <si>
    <t>68154-62-1</t>
  </si>
  <si>
    <t>68410-23-1</t>
  </si>
  <si>
    <t>221640-14-8</t>
  </si>
  <si>
    <t>70807-22-6</t>
  </si>
  <si>
    <t>61789-32-0</t>
  </si>
  <si>
    <t>7782-63-0</t>
  </si>
  <si>
    <t>208711-51-7</t>
  </si>
  <si>
    <t>104051-92-5</t>
  </si>
  <si>
    <t>132342-27-9</t>
  </si>
  <si>
    <t>139381-52-5</t>
  </si>
  <si>
    <t>143145-93-1</t>
  </si>
  <si>
    <t>177966-49-3</t>
  </si>
  <si>
    <t>211519-85-6</t>
  </si>
  <si>
    <t>569316-88-7</t>
  </si>
  <si>
    <t>68784-14-5</t>
  </si>
  <si>
    <t>86168-95-8</t>
  </si>
  <si>
    <t>1384855-91-7</t>
  </si>
  <si>
    <t>25321-22-6</t>
  </si>
  <si>
    <t>869-24-9</t>
  </si>
  <si>
    <t>26762-92-5</t>
  </si>
  <si>
    <t>13390-47-1</t>
  </si>
  <si>
    <t>32760-80-8</t>
  </si>
  <si>
    <t>114565-70-7</t>
  </si>
  <si>
    <t>14484-69-6</t>
  </si>
  <si>
    <t>60304-36-1</t>
  </si>
  <si>
    <t>11067-82-6</t>
  </si>
  <si>
    <t>90640-67-8</t>
  </si>
  <si>
    <t>98769-75-6</t>
  </si>
  <si>
    <t>8028-48-6</t>
  </si>
  <si>
    <t>223705-57-5</t>
  </si>
  <si>
    <t>71662-11-8</t>
  </si>
  <si>
    <t>7785-87-7</t>
  </si>
  <si>
    <t>10035-10-6</t>
  </si>
  <si>
    <t>53384-39-7</t>
  </si>
  <si>
    <t>613246-79-0</t>
  </si>
  <si>
    <t>330-95-0</t>
  </si>
  <si>
    <t>87741-01-3</t>
  </si>
  <si>
    <t>154486-26-7</t>
  </si>
  <si>
    <t>20837-86-9</t>
  </si>
  <si>
    <t>73754-27-5</t>
  </si>
  <si>
    <t>6291-89-0</t>
  </si>
  <si>
    <t>61788-33-8</t>
  </si>
  <si>
    <t>61007-89-4</t>
  </si>
  <si>
    <t>75139-62-7</t>
  </si>
  <si>
    <t>10350-81-9</t>
  </si>
  <si>
    <t>847871-03-8</t>
  </si>
  <si>
    <t>64663-20-3</t>
  </si>
  <si>
    <t>49553-76-6</t>
  </si>
  <si>
    <t>1319-77-3</t>
  </si>
  <si>
    <t>1310-58-3</t>
  </si>
  <si>
    <t>155661-07-7</t>
  </si>
  <si>
    <t>7758-09-0</t>
  </si>
  <si>
    <t>67746-08-1</t>
  </si>
  <si>
    <t>65501-81-7</t>
  </si>
  <si>
    <t>1338-24-5</t>
  </si>
  <si>
    <t>7789-00-6</t>
  </si>
  <si>
    <t>85480-55-3</t>
  </si>
  <si>
    <t>121888-67-3</t>
  </si>
  <si>
    <t>14854-63-8</t>
  </si>
  <si>
    <t>586372-44-3</t>
  </si>
  <si>
    <t>3452-07-1</t>
  </si>
  <si>
    <t>66829-03-6</t>
  </si>
  <si>
    <t>10361-44-1</t>
  </si>
  <si>
    <t>64043-24-9</t>
  </si>
  <si>
    <t>24085-08-3</t>
  </si>
  <si>
    <t>141483-20-7</t>
  </si>
  <si>
    <t>21829-52-7</t>
  </si>
  <si>
    <t>101896-26-8</t>
  </si>
  <si>
    <t>7580-67-8</t>
  </si>
  <si>
    <t>68814-95-9</t>
  </si>
  <si>
    <t>59231-34-4</t>
  </si>
  <si>
    <t>989-51-5</t>
  </si>
  <si>
    <t>7345-69-9</t>
  </si>
  <si>
    <t>115902-64-2</t>
  </si>
  <si>
    <t>13826-65-8</t>
  </si>
  <si>
    <t>515815-48-2</t>
  </si>
  <si>
    <t>68551-17-7</t>
  </si>
  <si>
    <t>7446-20-0</t>
  </si>
  <si>
    <t>174591-51-6</t>
  </si>
  <si>
    <t>13302-06-2</t>
  </si>
  <si>
    <t>27189-59-9</t>
  </si>
  <si>
    <t>73149-61-8</t>
  </si>
  <si>
    <t>91052-49-2</t>
  </si>
  <si>
    <t>91744-28-4</t>
  </si>
  <si>
    <t>6120-10-1</t>
  </si>
  <si>
    <t>24938-91-8</t>
  </si>
  <si>
    <t>10022-31-8</t>
  </si>
  <si>
    <t>54-64-8</t>
  </si>
  <si>
    <t>40465-66-5</t>
  </si>
  <si>
    <t>85711-55-3</t>
  </si>
  <si>
    <t>114054-68-1</t>
  </si>
  <si>
    <t>62046-37-1</t>
  </si>
  <si>
    <t>1120-44-1</t>
  </si>
  <si>
    <t>120606-08-8</t>
  </si>
  <si>
    <t>7439-93-2</t>
  </si>
  <si>
    <t>110615-47-9</t>
  </si>
  <si>
    <t>157707-87-4</t>
  </si>
  <si>
    <t>383178-66-3</t>
  </si>
  <si>
    <t>68515-73-1</t>
  </si>
  <si>
    <t>1314-60-9</t>
  </si>
  <si>
    <t>1345-04-6</t>
  </si>
  <si>
    <t>15432-85-6</t>
  </si>
  <si>
    <t>29736-75-2</t>
  </si>
  <si>
    <t>33908-66-6</t>
  </si>
  <si>
    <t>68002-54-0</t>
  </si>
  <si>
    <t>2536-05-2</t>
  </si>
  <si>
    <t>135108-88-2</t>
  </si>
  <si>
    <t>142860-23-9</t>
  </si>
  <si>
    <t>68784-75-8</t>
  </si>
  <si>
    <t>9003-56-9</t>
  </si>
  <si>
    <t>1245638-61-2</t>
  </si>
  <si>
    <t>68515-48-0</t>
  </si>
  <si>
    <t>36878-20-3</t>
  </si>
  <si>
    <t>268728-80-9</t>
  </si>
  <si>
    <t>31394-54-4</t>
  </si>
  <si>
    <t>10402-15-0</t>
  </si>
  <si>
    <t>68476-80-2</t>
  </si>
  <si>
    <t>60209-82-7</t>
  </si>
  <si>
    <t>72162-47-1</t>
  </si>
  <si>
    <t>155601-30-2</t>
  </si>
  <si>
    <t>61813-75-0</t>
  </si>
  <si>
    <t>8000-29-1</t>
  </si>
  <si>
    <t>37208-53-0</t>
  </si>
  <si>
    <t>101316-84-1</t>
  </si>
  <si>
    <t>68092-28-4</t>
  </si>
  <si>
    <t>11119-50-9</t>
  </si>
  <si>
    <t>67299-45-0</t>
  </si>
  <si>
    <t>147732-60-3</t>
  </si>
  <si>
    <t>343595-80-2</t>
  </si>
  <si>
    <t>1512859-54-9</t>
  </si>
  <si>
    <t>53803-13-7</t>
  </si>
  <si>
    <t>3259-03-8</t>
  </si>
  <si>
    <t>1072830-14-8</t>
  </si>
  <si>
    <t>113241-45-5</t>
  </si>
  <si>
    <t>15956-58-8</t>
  </si>
  <si>
    <t>10361-29-2</t>
  </si>
  <si>
    <t>84961-74-0</t>
  </si>
  <si>
    <t>85536-14-7</t>
  </si>
  <si>
    <t>61791-19-3</t>
  </si>
  <si>
    <t>65996-89-6</t>
  </si>
  <si>
    <t>131042-86-9</t>
  </si>
  <si>
    <t>68988-22-7</t>
  </si>
  <si>
    <t>85940-40-5</t>
  </si>
  <si>
    <t>134164-24-2</t>
  </si>
  <si>
    <t>111850-00-1</t>
  </si>
  <si>
    <t>17369-89-0</t>
  </si>
  <si>
    <t>39315-98-5</t>
  </si>
  <si>
    <t>39316-28-4</t>
  </si>
  <si>
    <t>39425-24-6</t>
  </si>
  <si>
    <t>2758-42-1</t>
  </si>
  <si>
    <t>68476-52-8</t>
  </si>
  <si>
    <t>68477-42-9</t>
  </si>
  <si>
    <t>68955-28-2</t>
  </si>
  <si>
    <t>68515-49-1</t>
  </si>
  <si>
    <t>78565-30-7</t>
  </si>
  <si>
    <t>1405-41-0</t>
  </si>
  <si>
    <t>8048-52-0</t>
  </si>
  <si>
    <t>112100-07-9</t>
  </si>
  <si>
    <t>144736-29-8</t>
  </si>
  <si>
    <t>7446-08-4</t>
  </si>
  <si>
    <t>1307863-78-0</t>
  </si>
  <si>
    <t>34140-91-5</t>
  </si>
  <si>
    <t>72830-09-2</t>
  </si>
  <si>
    <t>133-66-4</t>
  </si>
  <si>
    <t>93685-99-5</t>
  </si>
  <si>
    <t>66829-04-7</t>
  </si>
  <si>
    <t>92771-56-7</t>
  </si>
  <si>
    <t>92045-23-3</t>
  </si>
  <si>
    <t>543-90-8</t>
  </si>
  <si>
    <t>10431-47-7</t>
  </si>
  <si>
    <t>53763-67-0</t>
  </si>
  <si>
    <t>100556-82-9</t>
  </si>
  <si>
    <t>555-31-7</t>
  </si>
  <si>
    <t>88020-55-7</t>
  </si>
  <si>
    <t>67226-45-3</t>
  </si>
  <si>
    <t>75139-61-6</t>
  </si>
  <si>
    <t>56896-68-5</t>
  </si>
  <si>
    <t>11071-47-9</t>
  </si>
  <si>
    <t>1332-65-6</t>
  </si>
  <si>
    <t>1335-46-2</t>
  </si>
  <si>
    <t>84238-39-1</t>
  </si>
  <si>
    <t>502962-81-4</t>
  </si>
  <si>
    <t>8011-86-7</t>
  </si>
  <si>
    <t>7673-09-8</t>
  </si>
  <si>
    <t>142002-06-0</t>
  </si>
  <si>
    <t>1344-43-0</t>
  </si>
  <si>
    <t>598-62-9</t>
  </si>
  <si>
    <t>66455-17-2</t>
  </si>
  <si>
    <t>88122-99-0</t>
  </si>
  <si>
    <t>26780-96-1</t>
  </si>
  <si>
    <t>12047-27-7</t>
  </si>
  <si>
    <t>16903-35-8</t>
  </si>
  <si>
    <t>797751-46-3</t>
  </si>
  <si>
    <t>68603-15-6</t>
  </si>
  <si>
    <t>244634-31-9</t>
  </si>
  <si>
    <t>68937-75-7</t>
  </si>
  <si>
    <t>95465-89-7</t>
  </si>
  <si>
    <t>95465-90-0</t>
  </si>
  <si>
    <t>95465-91-1</t>
  </si>
  <si>
    <t>12070-08-5</t>
  </si>
  <si>
    <t>93280-40-1</t>
  </si>
  <si>
    <t>53763-42-1</t>
  </si>
  <si>
    <t>64354-92-3</t>
  </si>
  <si>
    <t>859-18-7</t>
  </si>
  <si>
    <t>3938-12-3</t>
  </si>
  <si>
    <t>26912-64-1</t>
  </si>
  <si>
    <t>56896-76-5</t>
  </si>
  <si>
    <t>75-20-7</t>
  </si>
  <si>
    <t>3566-10-7</t>
  </si>
  <si>
    <t>513-78-0</t>
  </si>
  <si>
    <t>191680-81-6</t>
  </si>
  <si>
    <t>1327-53-3</t>
  </si>
  <si>
    <t>68515-40-2</t>
  </si>
  <si>
    <t>85029-52-3</t>
  </si>
  <si>
    <t>30125-47-4</t>
  </si>
  <si>
    <t>92062-36-7</t>
  </si>
  <si>
    <t>92128-65-9</t>
  </si>
  <si>
    <t>74401-04-0</t>
  </si>
  <si>
    <t>128729-28-2</t>
  </si>
  <si>
    <t>90268-36-3</t>
  </si>
  <si>
    <t>101836-92-4</t>
  </si>
  <si>
    <t>71302-79-9</t>
  </si>
  <si>
    <t>177256-67-6</t>
  </si>
  <si>
    <t>866889-72-7</t>
  </si>
  <si>
    <t>343239-13-4</t>
  </si>
  <si>
    <t>30399-84-9</t>
  </si>
  <si>
    <t>106990-43-6</t>
  </si>
  <si>
    <t>74871-40-2</t>
  </si>
  <si>
    <t>13464-37-4</t>
  </si>
  <si>
    <t>68938-03-4</t>
  </si>
  <si>
    <t>66587-56-2</t>
  </si>
  <si>
    <t>35085-41-7</t>
  </si>
  <si>
    <t>85536-20-5</t>
  </si>
  <si>
    <t>90989-38-1</t>
  </si>
  <si>
    <t>25376-45-8</t>
  </si>
  <si>
    <t>13466-06-3</t>
  </si>
  <si>
    <t>27776-01-8</t>
  </si>
  <si>
    <t>68201-37-6</t>
  </si>
  <si>
    <t>67762-39-4</t>
  </si>
  <si>
    <t>3913-02-8</t>
  </si>
  <si>
    <t>1336-21-6</t>
  </si>
  <si>
    <t>65996-78-3</t>
  </si>
  <si>
    <t>10141-05-6</t>
  </si>
  <si>
    <t>7360-53-4</t>
  </si>
  <si>
    <t>7646-79-9</t>
  </si>
  <si>
    <t>403599-78-0</t>
  </si>
  <si>
    <t>89797-03-5</t>
  </si>
  <si>
    <t>1424149-03-0</t>
  </si>
  <si>
    <t>33855-47-9</t>
  </si>
  <si>
    <t>57036-29-0</t>
  </si>
  <si>
    <t>122-75-8</t>
  </si>
  <si>
    <t>264145-26-8</t>
  </si>
  <si>
    <t>1303-28-2</t>
  </si>
  <si>
    <t>341-69-5</t>
  </si>
  <si>
    <t>37262-61-6</t>
  </si>
  <si>
    <t>28299-41-4</t>
  </si>
  <si>
    <t>128686-03-3</t>
  </si>
  <si>
    <t>68609-97-2</t>
  </si>
  <si>
    <t>176429-27-9</t>
  </si>
  <si>
    <t>53404-60-7</t>
  </si>
  <si>
    <t>156126-48-6</t>
  </si>
  <si>
    <t>61420-92-6</t>
  </si>
  <si>
    <t>68920-66-1</t>
  </si>
  <si>
    <t>1079184-43-2</t>
  </si>
  <si>
    <t>84989-04-8</t>
  </si>
  <si>
    <t>84989-06-0</t>
  </si>
  <si>
    <t>84989-07-1</t>
  </si>
  <si>
    <t>28837-52-7</t>
  </si>
  <si>
    <t>10025-91-9</t>
  </si>
  <si>
    <t>68551-08-6</t>
  </si>
  <si>
    <t>7651-02-7</t>
  </si>
  <si>
    <t>25013-16-5</t>
  </si>
  <si>
    <t>10043-01-3</t>
  </si>
  <si>
    <t>878208-45-8</t>
  </si>
  <si>
    <t>141904-03-2</t>
  </si>
  <si>
    <t>25167-67-3</t>
  </si>
  <si>
    <t>8002-13-9</t>
  </si>
  <si>
    <t>9004-83-5</t>
  </si>
  <si>
    <t>141880-36-6</t>
  </si>
  <si>
    <t>839705-03-2</t>
  </si>
  <si>
    <t>63148-62-9</t>
  </si>
  <si>
    <t>9003-08-1</t>
  </si>
  <si>
    <t>38294-64-3</t>
  </si>
  <si>
    <t>2445-07-0</t>
  </si>
  <si>
    <t>26952-21-6</t>
  </si>
  <si>
    <t>92045-34-6</t>
  </si>
  <si>
    <t>6318-09-8</t>
  </si>
  <si>
    <t>37353-75-6</t>
  </si>
  <si>
    <t>62852-89-5</t>
  </si>
  <si>
    <t>68937-96-2</t>
  </si>
  <si>
    <t>58834-75-6</t>
  </si>
  <si>
    <t>68038-71-1</t>
  </si>
  <si>
    <t>7681-55-2</t>
  </si>
  <si>
    <t>171599-84-1</t>
  </si>
  <si>
    <t>3749-87-9</t>
  </si>
  <si>
    <t>25155-30-0</t>
  </si>
  <si>
    <t>943914-64-5</t>
  </si>
  <si>
    <t>7775-11-3</t>
  </si>
  <si>
    <t>66455-14-9</t>
  </si>
  <si>
    <t>6452-73-9</t>
  </si>
  <si>
    <t>26762-93-6</t>
  </si>
  <si>
    <t>28016-01-5</t>
  </si>
  <si>
    <t>28041-63-6</t>
  </si>
  <si>
    <t>51404-69-4</t>
  </si>
  <si>
    <t>55101-67-2</t>
  </si>
  <si>
    <t>1187742-72-8</t>
  </si>
  <si>
    <t>12001-85-3</t>
  </si>
  <si>
    <t>3049-71-6</t>
  </si>
  <si>
    <t>68411-44-9</t>
  </si>
  <si>
    <t>1304-76-3</t>
  </si>
  <si>
    <t>7440-69-9</t>
  </si>
  <si>
    <t>35238-34-7</t>
  </si>
  <si>
    <t>68526-57-8</t>
  </si>
  <si>
    <t>85535-87-1</t>
  </si>
  <si>
    <t>8066-21-5</t>
  </si>
  <si>
    <t>196597-80-5</t>
  </si>
  <si>
    <t>85536-73-8</t>
  </si>
  <si>
    <t>249630-78-2</t>
  </si>
  <si>
    <t>14059-33-7</t>
  </si>
  <si>
    <t>61791-26-2</t>
  </si>
  <si>
    <t>7720-78-7</t>
  </si>
  <si>
    <t>1315321-94-8</t>
  </si>
  <si>
    <t>108173-90-6</t>
  </si>
  <si>
    <t>13530-68-2</t>
  </si>
  <si>
    <t>7758-94-3</t>
  </si>
  <si>
    <t>56996-66-8</t>
  </si>
  <si>
    <t>144971-11-9</t>
  </si>
  <si>
    <t>326490-13-5</t>
  </si>
  <si>
    <t>865889-33-4</t>
  </si>
  <si>
    <t>173939-66-7</t>
  </si>
  <si>
    <t>149057-64-7</t>
  </si>
  <si>
    <t>28209-58-7</t>
  </si>
  <si>
    <t>122302-63-0</t>
  </si>
  <si>
    <t>95718-78-8</t>
  </si>
  <si>
    <t>7786-81-4</t>
  </si>
  <si>
    <t>39450-05-0</t>
  </si>
  <si>
    <t>7778-43-0</t>
  </si>
  <si>
    <t>54261-67-5</t>
  </si>
  <si>
    <t>13530-50-2</t>
  </si>
  <si>
    <t>7784-30-7</t>
  </si>
  <si>
    <t>188070-47-5</t>
  </si>
  <si>
    <t>18820-29-6</t>
  </si>
  <si>
    <t>97489-15-1</t>
  </si>
  <si>
    <t>174514-06-8</t>
  </si>
  <si>
    <t>549-18-8</t>
  </si>
  <si>
    <t>135937-20-1</t>
  </si>
  <si>
    <t>90604-40-3</t>
  </si>
  <si>
    <t>26264-06-2</t>
  </si>
  <si>
    <t>67701-26-2</t>
  </si>
  <si>
    <t>7664-41-7</t>
  </si>
  <si>
    <t>109348-55-2</t>
  </si>
  <si>
    <t>57583-35-4</t>
  </si>
  <si>
    <t>99685-96-8</t>
  </si>
  <si>
    <t>12027-96-2</t>
  </si>
  <si>
    <t>101012-97-9</t>
  </si>
  <si>
    <t>1024699-81-7</t>
  </si>
  <si>
    <t>1024700-50-2</t>
  </si>
  <si>
    <t>177256-69-8</t>
  </si>
  <si>
    <t>13494-80-9</t>
  </si>
  <si>
    <t>67701-27-3</t>
  </si>
  <si>
    <t>60372-77-2</t>
  </si>
  <si>
    <t>65232-89-5</t>
  </si>
  <si>
    <t>42405-01-6</t>
  </si>
  <si>
    <t>8066-11-3</t>
  </si>
  <si>
    <t>13721-39-6</t>
  </si>
  <si>
    <t>187547-46-2</t>
  </si>
  <si>
    <t>68955-53-3</t>
  </si>
  <si>
    <t>68424-37-3</t>
  </si>
  <si>
    <t>166242-53-1</t>
  </si>
  <si>
    <t>2578-28-1</t>
  </si>
  <si>
    <t>1886-81-3</t>
  </si>
  <si>
    <t>1227096-04-9</t>
  </si>
  <si>
    <t>105560-93-8</t>
  </si>
  <si>
    <t>29204-93-1</t>
  </si>
  <si>
    <t>16721-80-5</t>
  </si>
  <si>
    <t>51142-62-2</t>
  </si>
  <si>
    <t>68608-89-9</t>
  </si>
  <si>
    <t>59198-70-8</t>
  </si>
  <si>
    <t>7784-25-0</t>
  </si>
  <si>
    <t>8047-15-2</t>
  </si>
  <si>
    <t>68909-18-2</t>
  </si>
  <si>
    <t>13827-02-6</t>
  </si>
  <si>
    <t>992-20-1</t>
  </si>
  <si>
    <t>1424148-94-6</t>
  </si>
  <si>
    <t>1424148-97-9</t>
  </si>
  <si>
    <t>1424148-99-1</t>
  </si>
  <si>
    <t>28390-91-2</t>
  </si>
  <si>
    <t>9012-76-4</t>
  </si>
  <si>
    <t>2058-46-0</t>
  </si>
  <si>
    <t>30618-84-9</t>
  </si>
  <si>
    <t>93925-37-2</t>
  </si>
  <si>
    <t>37187-22-7</t>
  </si>
  <si>
    <t>39394-70-2</t>
  </si>
  <si>
    <t>68647-71-2</t>
  </si>
  <si>
    <t>8063-52-3</t>
  </si>
  <si>
    <t>7440-57-5</t>
  </si>
  <si>
    <t>65997-16-2</t>
  </si>
  <si>
    <t>97660-35-0</t>
  </si>
  <si>
    <t>7782-49-2</t>
  </si>
  <si>
    <t>13718-26-8</t>
  </si>
  <si>
    <t>9007-39-0</t>
  </si>
  <si>
    <t>66594-31-8</t>
  </si>
  <si>
    <t>64401-02-1</t>
  </si>
  <si>
    <t>164288-56-6</t>
  </si>
  <si>
    <t>159939-85-2</t>
  </si>
  <si>
    <t>753-73-1</t>
  </si>
  <si>
    <t>31566-31-1</t>
  </si>
  <si>
    <t>68187-63-3</t>
  </si>
  <si>
    <t>68953-96-8</t>
  </si>
  <si>
    <t>70024-67-8</t>
  </si>
  <si>
    <t>57374-49-9</t>
  </si>
  <si>
    <t>68479-98-1</t>
  </si>
  <si>
    <t>1330-61-6</t>
  </si>
  <si>
    <t>68526-92-1</t>
  </si>
  <si>
    <t>15120-17-9</t>
  </si>
  <si>
    <t>857035-95-1</t>
  </si>
  <si>
    <t>160901-19-9</t>
  </si>
  <si>
    <t>52609-19-5</t>
  </si>
  <si>
    <t>68213-23-0</t>
  </si>
  <si>
    <t>68439-46-3</t>
  </si>
  <si>
    <t>7738-94-5</t>
  </si>
  <si>
    <t>7705-08-0</t>
  </si>
  <si>
    <t>1313-82-2</t>
  </si>
  <si>
    <t>137786-05-1</t>
  </si>
  <si>
    <t>445409-27-8</t>
  </si>
  <si>
    <t>61788-44-1</t>
  </si>
  <si>
    <t>61693-43-4</t>
  </si>
  <si>
    <t>67254-71-1</t>
  </si>
  <si>
    <t>68989-03-7</t>
  </si>
  <si>
    <t>86393-32-0</t>
  </si>
  <si>
    <t>103953-90-8</t>
  </si>
  <si>
    <t>68955-19-1</t>
  </si>
  <si>
    <t>76701-94-5</t>
  </si>
  <si>
    <t>68477-35-0</t>
  </si>
  <si>
    <t>91995-41-4</t>
  </si>
  <si>
    <t>92128-68-2</t>
  </si>
  <si>
    <t>68037-92-3</t>
  </si>
  <si>
    <t>34398-01-1</t>
  </si>
  <si>
    <t>10421-48-4</t>
  </si>
  <si>
    <t>102-99-8</t>
  </si>
  <si>
    <t>12797-87-4</t>
  </si>
  <si>
    <t>131013-81-5</t>
  </si>
  <si>
    <t>202420-04-0</t>
  </si>
  <si>
    <t>5697-02-9</t>
  </si>
  <si>
    <t>11104-28-2</t>
  </si>
  <si>
    <t>84852-02-8</t>
  </si>
  <si>
    <t>102110-14-5</t>
  </si>
  <si>
    <t>68956-55-8</t>
  </si>
  <si>
    <t>68411-20-1</t>
  </si>
  <si>
    <t>97862-28-7</t>
  </si>
  <si>
    <t>2997-92-4</t>
  </si>
  <si>
    <t>106603-13-8</t>
  </si>
  <si>
    <t>157905-74-3</t>
  </si>
  <si>
    <t>2235-25-8</t>
  </si>
  <si>
    <t>105812-81-5</t>
  </si>
  <si>
    <t>109887-53-8</t>
  </si>
  <si>
    <t>31473-53-7</t>
  </si>
  <si>
    <t>85711-26-8</t>
  </si>
  <si>
    <t>308068-56-6</t>
  </si>
  <si>
    <t>68921-42-6</t>
  </si>
  <si>
    <t>106476-75-9</t>
  </si>
  <si>
    <t>59493-72-0</t>
  </si>
  <si>
    <t>68131-40-8</t>
  </si>
  <si>
    <t>55184-72-0</t>
  </si>
  <si>
    <t>1321-12-6</t>
  </si>
  <si>
    <t>56996-37-3</t>
  </si>
  <si>
    <t>64742-47-8</t>
  </si>
  <si>
    <t>626201-67-0</t>
  </si>
  <si>
    <t>113889-23-9</t>
  </si>
  <si>
    <t>101316-80-7</t>
  </si>
  <si>
    <t>64742-31-0</t>
  </si>
  <si>
    <t>64742-81-0</t>
  </si>
  <si>
    <t>64742-88-7</t>
  </si>
  <si>
    <t>64742-96-7</t>
  </si>
  <si>
    <t>8008-20-6</t>
  </si>
  <si>
    <t>91770-15-9</t>
  </si>
  <si>
    <t>93763-35-0</t>
  </si>
  <si>
    <t>210558-66-0</t>
  </si>
  <si>
    <t>64741-98-6</t>
  </si>
  <si>
    <t>96300-95-7</t>
  </si>
  <si>
    <t>1219458-11-3</t>
  </si>
  <si>
    <t>59729-32-7</t>
  </si>
  <si>
    <t>85117-10-8</t>
  </si>
  <si>
    <t>1215036-04-6</t>
  </si>
  <si>
    <t>12239-87-1</t>
  </si>
  <si>
    <t>1328-53-6</t>
  </si>
  <si>
    <t>14302-13-7</t>
  </si>
  <si>
    <t>147-14-8</t>
  </si>
  <si>
    <t>16040-69-0</t>
  </si>
  <si>
    <t>231610-41-6</t>
  </si>
  <si>
    <t>27614-71-7</t>
  </si>
  <si>
    <t>65997-01-5</t>
  </si>
  <si>
    <t>68440-09-5</t>
  </si>
  <si>
    <t>68512-13-0</t>
  </si>
  <si>
    <t>68604-44-4</t>
  </si>
  <si>
    <t>68610-86-6</t>
  </si>
  <si>
    <t>68910-13-4</t>
  </si>
  <si>
    <t>68987-63-3</t>
  </si>
  <si>
    <t>6992-11-6</t>
  </si>
  <si>
    <t>72207-62-6</t>
  </si>
  <si>
    <t>8002-26-4</t>
  </si>
  <si>
    <t>85711-45-1</t>
  </si>
  <si>
    <t>90268-23-8</t>
  </si>
  <si>
    <t>90268-24-9</t>
  </si>
  <si>
    <t>91050-82-7</t>
  </si>
  <si>
    <t>911674-82-3</t>
  </si>
  <si>
    <t>26471-62-5</t>
  </si>
  <si>
    <t>53763-77-2</t>
  </si>
  <si>
    <t>8005-78-5</t>
  </si>
  <si>
    <t>26937-01-9</t>
  </si>
  <si>
    <t>15571-58-1</t>
  </si>
  <si>
    <t>16754-68-0</t>
  </si>
  <si>
    <t>101631-14-5</t>
  </si>
  <si>
    <t>11138-49-1</t>
  </si>
  <si>
    <t>12251-53-5</t>
  </si>
  <si>
    <t>25321-09-9</t>
  </si>
  <si>
    <t>475569-04-1</t>
  </si>
  <si>
    <t>312753-53-0</t>
  </si>
  <si>
    <t>149861-22-3</t>
  </si>
  <si>
    <t>68411-30-3</t>
  </si>
  <si>
    <t>134127-48-3</t>
  </si>
  <si>
    <t>8030-30-6</t>
  </si>
  <si>
    <t>7778-50-9</t>
  </si>
  <si>
    <t>924626-15-3</t>
  </si>
  <si>
    <t>7772-99-8</t>
  </si>
  <si>
    <t>9000-29-7</t>
  </si>
  <si>
    <t>1231880-35-5</t>
  </si>
  <si>
    <t>73296-89-6</t>
  </si>
  <si>
    <t>85586-07-8</t>
  </si>
  <si>
    <t>182015-56-1</t>
  </si>
  <si>
    <t>12125-02-9</t>
  </si>
  <si>
    <t>20762-60-1</t>
  </si>
  <si>
    <t>1344-73-6</t>
  </si>
  <si>
    <t>79723-02-7</t>
  </si>
  <si>
    <t>857288-56-3</t>
  </si>
  <si>
    <t>161075-00-9</t>
  </si>
  <si>
    <t>27176-87-0</t>
  </si>
  <si>
    <t>136213-75-7</t>
  </si>
  <si>
    <t>9016-45-9</t>
  </si>
  <si>
    <t>65996-84-1</t>
  </si>
  <si>
    <t>7803-55-6</t>
  </si>
  <si>
    <t>37220-35-2</t>
  </si>
  <si>
    <t>136-53-8</t>
  </si>
  <si>
    <t>119532-26-2</t>
  </si>
  <si>
    <t>13510-49-1</t>
  </si>
  <si>
    <t>7446-14-2</t>
  </si>
  <si>
    <t>242456-95-7</t>
  </si>
  <si>
    <t>1219458-14-6</t>
  </si>
  <si>
    <t>1266664-66-7</t>
  </si>
  <si>
    <t>134-30-5</t>
  </si>
  <si>
    <t>14177-55-0</t>
  </si>
  <si>
    <t>10102-06-4</t>
  </si>
  <si>
    <t>121240-56-0</t>
  </si>
  <si>
    <t>12002-03-8</t>
  </si>
  <si>
    <t>149057-72-7</t>
  </si>
  <si>
    <t>7745-89-3</t>
  </si>
  <si>
    <t>7718-54-9</t>
  </si>
  <si>
    <t>121870-66-4</t>
  </si>
  <si>
    <t>66845-29-2</t>
  </si>
  <si>
    <t>1345668-40-7</t>
  </si>
  <si>
    <t>4053-08-1</t>
  </si>
  <si>
    <t>93076-03-0</t>
  </si>
  <si>
    <t>65431-33-6</t>
  </si>
  <si>
    <t>9036-19-5</t>
  </si>
  <si>
    <t>18496-25-8</t>
  </si>
  <si>
    <t>13597-46-1</t>
  </si>
  <si>
    <t>37191-38-1</t>
  </si>
  <si>
    <t>61789-36-4</t>
  </si>
  <si>
    <t>73561-39-4</t>
  </si>
  <si>
    <t>13548-38-4</t>
  </si>
  <si>
    <t>931431-24-2</t>
  </si>
  <si>
    <t>186321-96-0</t>
  </si>
  <si>
    <t>2982-54-9</t>
  </si>
  <si>
    <t>10025-73-7</t>
  </si>
  <si>
    <t>3081-01-4</t>
  </si>
  <si>
    <t>20748-72-5</t>
  </si>
  <si>
    <t>21829-50-5</t>
  </si>
  <si>
    <t>2272-11-9</t>
  </si>
  <si>
    <t>92731-41-4</t>
  </si>
  <si>
    <t>5329-14-6</t>
  </si>
  <si>
    <t>10124-43-3</t>
  </si>
  <si>
    <t>53404-62-9</t>
  </si>
  <si>
    <t>119345-04-9</t>
  </si>
  <si>
    <t>1303-00-0</t>
  </si>
  <si>
    <t>75-74-1</t>
  </si>
  <si>
    <t>3542-36-7</t>
  </si>
  <si>
    <t>37339-61-0</t>
  </si>
  <si>
    <t>1314-64-3</t>
  </si>
  <si>
    <t>29329-71-3</t>
  </si>
  <si>
    <t>3794-83-0</t>
  </si>
  <si>
    <t>105813-13-6</t>
  </si>
  <si>
    <t>85251-77-0</t>
  </si>
  <si>
    <t>136504-96-6</t>
  </si>
  <si>
    <t>68526-52-3</t>
  </si>
  <si>
    <t>848301-65-5</t>
  </si>
  <si>
    <t>1224966-15-7</t>
  </si>
  <si>
    <t>84989-41-3</t>
  </si>
  <si>
    <t>7778-74-7</t>
  </si>
  <si>
    <t>68608-88-8</t>
  </si>
  <si>
    <t>73069-87-1</t>
  </si>
  <si>
    <t>68390-97-6</t>
  </si>
  <si>
    <t>68391-04-8</t>
  </si>
  <si>
    <t>176429-22-4</t>
  </si>
  <si>
    <t>189012-93-9</t>
  </si>
  <si>
    <t>26566-95-0</t>
  </si>
  <si>
    <t>28629-66-5</t>
  </si>
  <si>
    <t>68442-22-8</t>
  </si>
  <si>
    <t>68457-79-4</t>
  </si>
  <si>
    <t>68784-31-6</t>
  </si>
  <si>
    <t>68909-93-3</t>
  </si>
  <si>
    <t>68988-45-4</t>
  </si>
  <si>
    <t>84605-29-8</t>
  </si>
  <si>
    <t>85940-28-9</t>
  </si>
  <si>
    <t>93819-94-4</t>
  </si>
  <si>
    <t>1345668-41-8</t>
  </si>
  <si>
    <t>65071-95-6</t>
  </si>
  <si>
    <t>25167-81-1</t>
  </si>
  <si>
    <t>301-04-2</t>
  </si>
  <si>
    <t>85566-26-3</t>
  </si>
  <si>
    <t>1079221-49-0</t>
  </si>
  <si>
    <t>180898-37-7</t>
  </si>
  <si>
    <t>86604-75-3</t>
  </si>
  <si>
    <t>58740-24-2</t>
  </si>
  <si>
    <t>154518-38-4</t>
  </si>
  <si>
    <t>147170-44-3</t>
  </si>
  <si>
    <t>7727-18-6</t>
  </si>
  <si>
    <t>68477-38-3</t>
  </si>
  <si>
    <t>68527-18-4</t>
  </si>
  <si>
    <t>68987-42-8</t>
  </si>
  <si>
    <t>86290-83-7</t>
  </si>
  <si>
    <t>98072-36-7</t>
  </si>
  <si>
    <t>98219-64-8</t>
  </si>
  <si>
    <t>66402-68-4</t>
  </si>
  <si>
    <t>25068-38-6</t>
  </si>
  <si>
    <t>9003-36-5</t>
  </si>
  <si>
    <t>2787-91-9</t>
  </si>
  <si>
    <t>5470-11-1</t>
  </si>
  <si>
    <t>68585-34-2</t>
  </si>
  <si>
    <t>68188-18-1</t>
  </si>
  <si>
    <t>85736-63-6</t>
  </si>
  <si>
    <t>866-55-7</t>
  </si>
  <si>
    <t>30785-74-1</t>
  </si>
  <si>
    <t>64742-94-5</t>
  </si>
  <si>
    <t>10099-74-8</t>
  </si>
  <si>
    <t>140-41-0</t>
  </si>
  <si>
    <t>11096-42-7</t>
  </si>
  <si>
    <t>27774-13-6</t>
  </si>
  <si>
    <t>337906-37-3</t>
  </si>
  <si>
    <t>68037-96-7</t>
  </si>
  <si>
    <t>55072-57-6</t>
  </si>
  <si>
    <t>62010-28-0</t>
  </si>
  <si>
    <t>13410-01-0</t>
  </si>
  <si>
    <t>12656-85-8</t>
  </si>
  <si>
    <t>1344-37-2</t>
  </si>
  <si>
    <t>308062-28-4</t>
  </si>
  <si>
    <t>68955-55-5</t>
  </si>
  <si>
    <t>194602-27-2</t>
  </si>
  <si>
    <t>151841-65-5</t>
  </si>
  <si>
    <t>26748-41-4</t>
  </si>
  <si>
    <t>66603-10-9</t>
  </si>
  <si>
    <t>129217-90-9</t>
  </si>
  <si>
    <t>1192-89-8</t>
  </si>
  <si>
    <t>21645-51-2</t>
  </si>
  <si>
    <t>97-93-8</t>
  </si>
  <si>
    <t>398141-87-2</t>
  </si>
  <si>
    <t>521284-22-0</t>
  </si>
  <si>
    <t>131459-39-7</t>
  </si>
  <si>
    <t>161907-83-1</t>
  </si>
  <si>
    <t>7446-70-0</t>
  </si>
  <si>
    <t>64742-90-1</t>
  </si>
  <si>
    <t>181028-79-5</t>
  </si>
  <si>
    <t>5945-33-5</t>
  </si>
  <si>
    <t>4199-10-4</t>
  </si>
  <si>
    <t>69227-24-3</t>
  </si>
  <si>
    <t>12058-66-1</t>
  </si>
  <si>
    <t>2212-59-1</t>
  </si>
  <si>
    <t>32534-95-5</t>
  </si>
  <si>
    <t>8002-05-9</t>
  </si>
  <si>
    <t>117663-11-3</t>
  </si>
  <si>
    <t>29964-84-9</t>
  </si>
  <si>
    <t>12672-27-4</t>
  </si>
  <si>
    <t>1318-23-6</t>
  </si>
  <si>
    <t>84144-98-9</t>
  </si>
  <si>
    <t>50934-16-2</t>
  </si>
  <si>
    <t>68155-07-7</t>
  </si>
  <si>
    <t>67762-26-9</t>
  </si>
  <si>
    <t>67762-38-3</t>
  </si>
  <si>
    <t>68990-52-3</t>
  </si>
  <si>
    <t>85049-31-6</t>
  </si>
  <si>
    <t>158223-16-6</t>
  </si>
  <si>
    <t>13071-11-9</t>
  </si>
  <si>
    <t>359406-89-6</t>
  </si>
  <si>
    <t>1224966-13-5</t>
  </si>
  <si>
    <t>1225197-81-8</t>
  </si>
  <si>
    <t>1226892-45-0</t>
  </si>
  <si>
    <t>1226892-49-4</t>
  </si>
  <si>
    <t>1226892-50-7</t>
  </si>
  <si>
    <t>68131-13-5</t>
  </si>
  <si>
    <t>72624-02-3</t>
  </si>
  <si>
    <t>72674-05-6</t>
  </si>
  <si>
    <t>68475-80-9</t>
  </si>
  <si>
    <t>12772-06-4</t>
  </si>
  <si>
    <t>7790-86-5</t>
  </si>
  <si>
    <t>25378-22-7</t>
  </si>
  <si>
    <t>71-48-7</t>
  </si>
  <si>
    <t>557-05-1</t>
  </si>
  <si>
    <t>68477-39-4</t>
  </si>
  <si>
    <t>68516-20-1</t>
  </si>
  <si>
    <t>67701-01-3</t>
  </si>
  <si>
    <t>67701-05-7</t>
  </si>
  <si>
    <t>71076-48-7</t>
  </si>
  <si>
    <t>85631-26-1</t>
  </si>
  <si>
    <t>90990-08-2</t>
  </si>
  <si>
    <t>90990-10-6</t>
  </si>
  <si>
    <t>5188-07-8</t>
  </si>
  <si>
    <t>7439-89-6</t>
  </si>
  <si>
    <t>41272-40-6</t>
  </si>
  <si>
    <t>1000817-22-0</t>
  </si>
  <si>
    <t>211387-29-0</t>
  </si>
  <si>
    <t>15502-74-6</t>
  </si>
  <si>
    <t>28041-64-7</t>
  </si>
  <si>
    <t>69012-45-9</t>
  </si>
  <si>
    <t>72869-86-4</t>
  </si>
  <si>
    <t>10102-18-8</t>
  </si>
  <si>
    <t>68187-30-4</t>
  </si>
  <si>
    <t>92045-41-5</t>
  </si>
  <si>
    <t>502157-73-5</t>
  </si>
  <si>
    <t>1333-82-0</t>
  </si>
  <si>
    <t>6990-43-8</t>
  </si>
  <si>
    <t>65996-83-0</t>
  </si>
  <si>
    <t>65996-85-2</t>
  </si>
  <si>
    <t>92062-22-1</t>
  </si>
  <si>
    <t>1709-70-2</t>
  </si>
  <si>
    <t>8070-92-6</t>
  </si>
  <si>
    <t>68956-56-9</t>
  </si>
  <si>
    <t>68513-69-9</t>
  </si>
  <si>
    <t>12751-15-4</t>
  </si>
  <si>
    <t>83713-16-0</t>
  </si>
  <si>
    <t>26628-22-8</t>
  </si>
  <si>
    <t>96300-96-8</t>
  </si>
  <si>
    <t>50977-10-1</t>
  </si>
  <si>
    <t>90640-82-7</t>
  </si>
  <si>
    <t>109940-17-2</t>
  </si>
  <si>
    <t>29590-42-9</t>
  </si>
  <si>
    <t>1147459-12-8</t>
  </si>
  <si>
    <t>84929-31-7</t>
  </si>
  <si>
    <t>67124-09-8</t>
  </si>
  <si>
    <t>68514-38-5</t>
  </si>
  <si>
    <t>91994-95-5</t>
  </si>
  <si>
    <t>93821-12-6</t>
  </si>
  <si>
    <t>97592-99-9</t>
  </si>
  <si>
    <t>97593-00-5</t>
  </si>
  <si>
    <t>358331-95-0</t>
  </si>
  <si>
    <t>141048-13-7</t>
  </si>
  <si>
    <t>163063-26-1</t>
  </si>
  <si>
    <t>31775-20-9</t>
  </si>
  <si>
    <t>32351-70-5</t>
  </si>
  <si>
    <t>991-84-4</t>
  </si>
  <si>
    <t>591773-92-1</t>
  </si>
  <si>
    <t>149749-62-2</t>
  </si>
  <si>
    <t>68391-05-9</t>
  </si>
  <si>
    <t>68515-81-1</t>
  </si>
  <si>
    <t>1219826-66-0</t>
  </si>
  <si>
    <t>61358-25-6</t>
  </si>
  <si>
    <t>51285-81-5</t>
  </si>
  <si>
    <t>1228186-15-9</t>
  </si>
  <si>
    <t>92129-33-4</t>
  </si>
  <si>
    <t>42405-40-3</t>
  </si>
  <si>
    <t>141890-30-4</t>
  </si>
  <si>
    <t>13464-38-5</t>
  </si>
  <si>
    <t>6358-30-1</t>
  </si>
  <si>
    <t>1837-57-6</t>
  </si>
  <si>
    <t>31206-90-3</t>
  </si>
  <si>
    <t>54650-57-6</t>
  </si>
  <si>
    <t>84082-70-2</t>
  </si>
  <si>
    <t>10377-66-9</t>
  </si>
  <si>
    <t>118753-94-9</t>
  </si>
  <si>
    <t>68526-55-6</t>
  </si>
  <si>
    <t>121482-73-3</t>
  </si>
  <si>
    <t>1314-61-0</t>
  </si>
  <si>
    <t>144413-22-9</t>
  </si>
  <si>
    <t>153965-54-9</t>
  </si>
  <si>
    <t>155600-38-7</t>
  </si>
  <si>
    <t>16924-00-8</t>
  </si>
  <si>
    <t>17570-76-2</t>
  </si>
  <si>
    <t>68971-82-4</t>
  </si>
  <si>
    <t>73364-10-0</t>
  </si>
  <si>
    <t>93238-03-0</t>
  </si>
  <si>
    <t>68439-70-3</t>
  </si>
  <si>
    <t>4292-10-8</t>
  </si>
  <si>
    <t>7722-64-7</t>
  </si>
  <si>
    <t>130-61-0</t>
  </si>
  <si>
    <t>110081-40-8</t>
  </si>
  <si>
    <t>818-08-6</t>
  </si>
  <si>
    <t>147993-66-6</t>
  </si>
  <si>
    <t>10108-73-3</t>
  </si>
  <si>
    <t>341031-54-7</t>
  </si>
  <si>
    <t>13465-08-2</t>
  </si>
  <si>
    <t>3349-36-8</t>
  </si>
  <si>
    <t>68131-39-5</t>
  </si>
  <si>
    <t>163256-24-4</t>
  </si>
  <si>
    <t>190065-88-4</t>
  </si>
  <si>
    <t>1314-62-1</t>
  </si>
  <si>
    <t>25167-82-2</t>
  </si>
  <si>
    <t>7553-56-2</t>
  </si>
  <si>
    <t>318-98-9</t>
  </si>
  <si>
    <t>143683-23-2</t>
  </si>
  <si>
    <t>24484-01-3</t>
  </si>
  <si>
    <t>90063-97-1</t>
  </si>
  <si>
    <t>1338-02-9</t>
  </si>
  <si>
    <t>7440-36-0</t>
  </si>
  <si>
    <t>100163-29-9</t>
  </si>
  <si>
    <t>66072-08-0</t>
  </si>
  <si>
    <t>144020-22-4</t>
  </si>
  <si>
    <t>17339-60-5</t>
  </si>
  <si>
    <t>72361-35-4</t>
  </si>
  <si>
    <t>68477-50-9</t>
  </si>
  <si>
    <t>56996-89-5</t>
  </si>
  <si>
    <t>70592-80-2</t>
  </si>
  <si>
    <t>51810-80-1</t>
  </si>
  <si>
    <t>86089-17-0</t>
  </si>
  <si>
    <t>119937-21-2</t>
  </si>
  <si>
    <t>147993-65-5</t>
  </si>
  <si>
    <t>25167-70-8</t>
  </si>
  <si>
    <t>1067-33-0</t>
  </si>
  <si>
    <t>52316-55-9</t>
  </si>
  <si>
    <t>12036-21-4</t>
  </si>
  <si>
    <t>12069-91-9</t>
  </si>
  <si>
    <t>12070-10-9</t>
  </si>
  <si>
    <t>12207-63-5</t>
  </si>
  <si>
    <t>1314-34-7</t>
  </si>
  <si>
    <t>13701-70-7</t>
  </si>
  <si>
    <t>13769-43-2</t>
  </si>
  <si>
    <t>39455-80-6</t>
  </si>
  <si>
    <t>98903-75-4</t>
  </si>
  <si>
    <t>40292-82-8</t>
  </si>
  <si>
    <t>10039-54-0</t>
  </si>
  <si>
    <t>7803-49-8</t>
  </si>
  <si>
    <t>68071-07-8</t>
  </si>
  <si>
    <t>157858-57-6</t>
  </si>
  <si>
    <t>13138-45-9</t>
  </si>
  <si>
    <t>105839-18-7</t>
  </si>
  <si>
    <t>102110-55-4</t>
  </si>
  <si>
    <t>64741-99-7</t>
  </si>
  <si>
    <t>64742-83-2</t>
  </si>
  <si>
    <t>64742-91-2</t>
  </si>
  <si>
    <t>68410-96-8</t>
  </si>
  <si>
    <t>68475-70-7</t>
  </si>
  <si>
    <t>68527-23-1</t>
  </si>
  <si>
    <t>68527-26-4</t>
  </si>
  <si>
    <t>68606-10-0</t>
  </si>
  <si>
    <t>68921-67-5</t>
  </si>
  <si>
    <t>68955-29-3</t>
  </si>
  <si>
    <t>90641-13-7</t>
  </si>
  <si>
    <t>90989-41-6</t>
  </si>
  <si>
    <t>90989-43-8</t>
  </si>
  <si>
    <t>91723-50-1</t>
  </si>
  <si>
    <t>91995-50-5</t>
  </si>
  <si>
    <t>92045-57-3</t>
  </si>
  <si>
    <t>92045-61-9</t>
  </si>
  <si>
    <t>94114-03-1</t>
  </si>
  <si>
    <t>98219-47-7</t>
  </si>
  <si>
    <t>68131-73-7</t>
  </si>
  <si>
    <t>81412-43-3</t>
  </si>
  <si>
    <t>64742-04-7</t>
  </si>
  <si>
    <t>64742-05-8</t>
  </si>
  <si>
    <t>68783-04-0</t>
  </si>
  <si>
    <t>37301-44-3</t>
  </si>
  <si>
    <t>127519-17-9</t>
  </si>
  <si>
    <t>615-50-9</t>
  </si>
  <si>
    <t>1335203-30-9</t>
  </si>
  <si>
    <t>68187-80-4</t>
  </si>
  <si>
    <t>68603-38-3</t>
  </si>
  <si>
    <t>90622-74-5</t>
  </si>
  <si>
    <t>90622-77-8</t>
  </si>
  <si>
    <t>7733-02-0</t>
  </si>
  <si>
    <t>153519-44-9</t>
  </si>
  <si>
    <t>7381-01-3</t>
  </si>
  <si>
    <t>1404-04-2</t>
  </si>
  <si>
    <t>1192718-95-8</t>
  </si>
  <si>
    <t>3847-29-8</t>
  </si>
  <si>
    <t>302345-18-2</t>
  </si>
  <si>
    <t>464177-84-2</t>
  </si>
  <si>
    <t>61789-71-7</t>
  </si>
  <si>
    <t>161074-79-9</t>
  </si>
  <si>
    <t>68081-91-4</t>
  </si>
  <si>
    <t>68891-38-3</t>
  </si>
  <si>
    <t>124584-00-5</t>
  </si>
  <si>
    <t>71786-60-2</t>
  </si>
  <si>
    <t>61711-25-9</t>
  </si>
  <si>
    <t>856053-75-3</t>
  </si>
  <si>
    <t>7440-47-3</t>
  </si>
  <si>
    <t>102561-69-3</t>
  </si>
  <si>
    <t>7778-39-4</t>
  </si>
  <si>
    <t>168474-38-2</t>
  </si>
  <si>
    <t>332350-93-3</t>
  </si>
  <si>
    <t>23149-52-2</t>
  </si>
  <si>
    <t>1219010-04-4</t>
  </si>
  <si>
    <t>1506-02-1</t>
  </si>
  <si>
    <t>145821-60-9</t>
  </si>
  <si>
    <t>11141-16-5</t>
  </si>
  <si>
    <t>113930-69-1</t>
  </si>
  <si>
    <t>68936-98-1</t>
  </si>
  <si>
    <t>116726-92-2</t>
  </si>
  <si>
    <t>13189-00-9</t>
  </si>
  <si>
    <t>27311-52-0</t>
  </si>
  <si>
    <t>7281-04-1</t>
  </si>
  <si>
    <t>26898-17-9</t>
  </si>
  <si>
    <t>178535-25-6</t>
  </si>
  <si>
    <t>83905-01-5</t>
  </si>
  <si>
    <t>1313206-64-2</t>
  </si>
  <si>
    <t>68227-46-3</t>
  </si>
  <si>
    <t>163702-01-0</t>
  </si>
  <si>
    <t>28275-80-1</t>
  </si>
  <si>
    <t>64771-71-7</t>
  </si>
  <si>
    <t>7440-21-3</t>
  </si>
  <si>
    <t>283167-56-6</t>
  </si>
  <si>
    <t>14215-52-2</t>
  </si>
  <si>
    <t>68477-53-2</t>
  </si>
  <si>
    <t>1226892-43-8</t>
  </si>
  <si>
    <t>1226892-44-9</t>
  </si>
  <si>
    <t>130328-19-7</t>
  </si>
  <si>
    <t>37222-66-5</t>
  </si>
  <si>
    <t>1072229-48-1</t>
  </si>
  <si>
    <t>835912-68-0</t>
  </si>
  <si>
    <t>894-86-0</t>
  </si>
  <si>
    <t>618-26-8</t>
  </si>
  <si>
    <t>68155-27-1</t>
  </si>
  <si>
    <t>131298-44-7</t>
  </si>
  <si>
    <t>88918-84-7</t>
  </si>
  <si>
    <t>106264-79-3</t>
  </si>
  <si>
    <t>1228186-17-1</t>
  </si>
  <si>
    <t>61789-80-8</t>
  </si>
  <si>
    <t>3226-36-6</t>
  </si>
  <si>
    <t>55818-86-5</t>
  </si>
  <si>
    <t>117342-25-3</t>
  </si>
  <si>
    <t>35723-83-2</t>
  </si>
  <si>
    <t>26952-14-7</t>
  </si>
  <si>
    <t>101316-62-5</t>
  </si>
  <si>
    <t>102110-15-6</t>
  </si>
  <si>
    <t>65996-79-4</t>
  </si>
  <si>
    <t>68477-40-7</t>
  </si>
  <si>
    <t>68477-54-3</t>
  </si>
  <si>
    <t>68478-10-4</t>
  </si>
  <si>
    <t>68526-56-7</t>
  </si>
  <si>
    <t>94733-07-0</t>
  </si>
  <si>
    <t>404362-22-7</t>
  </si>
  <si>
    <t>27193-28-8</t>
  </si>
  <si>
    <t>193687-63-7</t>
  </si>
  <si>
    <t>34416-92-7</t>
  </si>
  <si>
    <t>10099-58-8</t>
  </si>
  <si>
    <t>84649-98-9</t>
  </si>
  <si>
    <t>25640-70-4</t>
  </si>
  <si>
    <t>144669-04-5</t>
  </si>
  <si>
    <t>1218787-30-4</t>
  </si>
  <si>
    <t>133779-11-0</t>
  </si>
  <si>
    <t>69898-01-7</t>
  </si>
  <si>
    <t>1233873-37-4</t>
  </si>
  <si>
    <t>174333-80-3</t>
  </si>
  <si>
    <t>438193-30-7</t>
  </si>
  <si>
    <t>61791-10-4</t>
  </si>
  <si>
    <t>63449-41-2</t>
  </si>
  <si>
    <t>1306-25-8</t>
  </si>
  <si>
    <t>58339-34-7</t>
  </si>
  <si>
    <t>8048-07-5</t>
  </si>
  <si>
    <t>31895-22-4</t>
  </si>
  <si>
    <t>67711-91-5</t>
  </si>
  <si>
    <t>69011-60-5</t>
  </si>
  <si>
    <t>27070-58-2</t>
  </si>
  <si>
    <t>7429-90-5</t>
  </si>
  <si>
    <t>163485-98-1</t>
  </si>
  <si>
    <t>68037-95-6</t>
  </si>
  <si>
    <t>67167-02-6</t>
  </si>
  <si>
    <t>96300-97-9</t>
  </si>
  <si>
    <t>170621-28-0</t>
  </si>
  <si>
    <t>13473-90-0</t>
  </si>
  <si>
    <t>12185-10-3</t>
  </si>
  <si>
    <t>69011-36-5</t>
  </si>
  <si>
    <t>8022-00-2</t>
  </si>
  <si>
    <t>1290049-56-7</t>
  </si>
  <si>
    <t>68951-67-7</t>
  </si>
  <si>
    <t>68007-08-9</t>
  </si>
  <si>
    <t>125904-11-2</t>
  </si>
  <si>
    <t>113694-52-3</t>
  </si>
  <si>
    <t>78169-20-7</t>
  </si>
  <si>
    <t>25640-78-2</t>
  </si>
  <si>
    <t>90342-32-8</t>
  </si>
  <si>
    <t>12767-90-7</t>
  </si>
  <si>
    <t>151-50-8</t>
  </si>
  <si>
    <t>84281-74-3</t>
  </si>
  <si>
    <t>28041-60-3</t>
  </si>
  <si>
    <t>28804-88-8</t>
  </si>
  <si>
    <t>56533-00-7</t>
  </si>
  <si>
    <t>93924-10-8</t>
  </si>
  <si>
    <t>911103-27-0</t>
  </si>
  <si>
    <t>1211950-04-7</t>
  </si>
  <si>
    <t>14235-86-0</t>
  </si>
  <si>
    <t>7681-52-9</t>
  </si>
  <si>
    <t>7758-95-4</t>
  </si>
  <si>
    <t>51395-10-9</t>
  </si>
  <si>
    <t>67167-01-5</t>
  </si>
  <si>
    <t>7440-28-0</t>
  </si>
  <si>
    <t>61791-64-8</t>
  </si>
  <si>
    <t>13963-58-1</t>
  </si>
  <si>
    <t>61788-32-7</t>
  </si>
  <si>
    <t>64741-45-3</t>
  </si>
  <si>
    <t>64741-57-7</t>
  </si>
  <si>
    <t>64741-61-3</t>
  </si>
  <si>
    <t>64741-62-4</t>
  </si>
  <si>
    <t>64741-67-9</t>
  </si>
  <si>
    <t>64741-75-9</t>
  </si>
  <si>
    <t>64741-80-6</t>
  </si>
  <si>
    <t>64741-81-7</t>
  </si>
  <si>
    <t>64742-59-2</t>
  </si>
  <si>
    <t>64742-78-5</t>
  </si>
  <si>
    <t>64742-86-5</t>
  </si>
  <si>
    <t>68333-22-2</t>
  </si>
  <si>
    <t>68476-32-4</t>
  </si>
  <si>
    <t>68476-33-5</t>
  </si>
  <si>
    <t>68478-17-1</t>
  </si>
  <si>
    <t>68512-62-9</t>
  </si>
  <si>
    <t>68553-00-4</t>
  </si>
  <si>
    <t>68607-30-7</t>
  </si>
  <si>
    <t>68783-08-4</t>
  </si>
  <si>
    <t>68955-27-1</t>
  </si>
  <si>
    <t>70592-76-6</t>
  </si>
  <si>
    <t>70592-77-7</t>
  </si>
  <si>
    <t>70592-78-8</t>
  </si>
  <si>
    <t>90669-76-4</t>
  </si>
  <si>
    <t>92045-14-2</t>
  </si>
  <si>
    <t>92061-97-7</t>
  </si>
  <si>
    <t>93821-66-0</t>
  </si>
  <si>
    <t>123-88-6</t>
  </si>
  <si>
    <t>71808-53-2</t>
  </si>
  <si>
    <t>73561-28-1</t>
  </si>
  <si>
    <t>13462-86-7</t>
  </si>
  <si>
    <t>68607-24-9</t>
  </si>
  <si>
    <t>81646-13-1</t>
  </si>
  <si>
    <t>2781-10-4</t>
  </si>
  <si>
    <t>77-58-7</t>
  </si>
  <si>
    <t>12237-62-6</t>
  </si>
  <si>
    <t>109125-51-1</t>
  </si>
  <si>
    <t>126851-28-3</t>
  </si>
  <si>
    <t>52769-67-2</t>
  </si>
  <si>
    <t>51661-19-9</t>
  </si>
  <si>
    <t>68514-95-4</t>
  </si>
  <si>
    <t>7758-19-2</t>
  </si>
  <si>
    <t>135043-64-0</t>
  </si>
  <si>
    <t>68607-28-3</t>
  </si>
  <si>
    <t>7440-61-1</t>
  </si>
  <si>
    <t>93924-11-9</t>
  </si>
  <si>
    <t>3648-18-8</t>
  </si>
  <si>
    <t>426218-78-2</t>
  </si>
  <si>
    <t>99328-50-4</t>
  </si>
  <si>
    <t>7646-85-7</t>
  </si>
  <si>
    <t>80939-62-4</t>
  </si>
  <si>
    <t>2176-98-9</t>
  </si>
  <si>
    <t>15546-11-9</t>
  </si>
  <si>
    <t>78-04-6</t>
  </si>
  <si>
    <t>8065-75-6</t>
  </si>
  <si>
    <t>697234-74-5</t>
  </si>
  <si>
    <t>169790-37-8</t>
  </si>
  <si>
    <t>26140-60-3</t>
  </si>
  <si>
    <t>62125-22-8</t>
  </si>
  <si>
    <t>114247-06-2</t>
  </si>
  <si>
    <t>130296-87-6</t>
  </si>
  <si>
    <t>8066-08-8</t>
  </si>
  <si>
    <t>97925-95-6</t>
  </si>
  <si>
    <t>103621-96-1</t>
  </si>
  <si>
    <t>118685-24-8</t>
  </si>
  <si>
    <t>118685-29-3</t>
  </si>
  <si>
    <t>141686-48-8</t>
  </si>
  <si>
    <t>141686-49-9</t>
  </si>
  <si>
    <t>156559-00-1</t>
  </si>
  <si>
    <t>56902-08-0</t>
  </si>
  <si>
    <t>60-41-3</t>
  </si>
  <si>
    <t>7440-38-2</t>
  </si>
  <si>
    <t>1067-14-7</t>
  </si>
  <si>
    <t>84896-44-6</t>
  </si>
  <si>
    <t>95751-97-6</t>
  </si>
  <si>
    <t>29253-36-9</t>
  </si>
  <si>
    <t>156679-41-3</t>
  </si>
  <si>
    <t>53988-10-6</t>
  </si>
  <si>
    <t>75045-07-7</t>
  </si>
  <si>
    <t>25013-15-4</t>
  </si>
  <si>
    <t>30374-01-7</t>
  </si>
  <si>
    <t>85586-21-6</t>
  </si>
  <si>
    <t>2497-06-5</t>
  </si>
  <si>
    <t>66423-09-4</t>
  </si>
  <si>
    <t>1344-81-6</t>
  </si>
  <si>
    <t>32509-66-3</t>
  </si>
  <si>
    <t>70879-65-1</t>
  </si>
  <si>
    <t>142-71-2</t>
  </si>
  <si>
    <t>501410-94-2</t>
  </si>
  <si>
    <t>90640-45-2</t>
  </si>
  <si>
    <t>705257-84-7</t>
  </si>
  <si>
    <t>1332-40-7</t>
  </si>
  <si>
    <t>26635-92-7</t>
  </si>
  <si>
    <t>102110-60-1</t>
  </si>
  <si>
    <t>20039-37-6</t>
  </si>
  <si>
    <t>85005-25-0</t>
  </si>
  <si>
    <t>85116-81-0</t>
  </si>
  <si>
    <t>85186-86-3</t>
  </si>
  <si>
    <t>85186-95-4</t>
  </si>
  <si>
    <t>91031-27-5</t>
  </si>
  <si>
    <t>7704-67-8</t>
  </si>
  <si>
    <t>143-33-9</t>
  </si>
  <si>
    <t>53516-76-0</t>
  </si>
  <si>
    <t>67774-74-7</t>
  </si>
  <si>
    <t>12003-63-3</t>
  </si>
  <si>
    <t>68900-98-1</t>
  </si>
  <si>
    <t>117573-92-9</t>
  </si>
  <si>
    <t>1268344-02-0</t>
  </si>
  <si>
    <t>64741-49-7</t>
  </si>
  <si>
    <t>64741-58-8</t>
  </si>
  <si>
    <t>64741-77-1</t>
  </si>
  <si>
    <t>64742-87-6</t>
  </si>
  <si>
    <t>68334-30-5</t>
  </si>
  <si>
    <t>68476-30-2</t>
  </si>
  <si>
    <t>68476-31-3</t>
  </si>
  <si>
    <t>68476-34-6</t>
  </si>
  <si>
    <t>92045-24-4</t>
  </si>
  <si>
    <t>593-56-6</t>
  </si>
  <si>
    <t>78246-49-8</t>
  </si>
  <si>
    <t>2533-82-6</t>
  </si>
  <si>
    <t>7585-14-0</t>
  </si>
  <si>
    <t>66330-88-9</t>
  </si>
  <si>
    <t>69-09-0</t>
  </si>
  <si>
    <t>84962-05-0</t>
  </si>
  <si>
    <t>75022-22-9</t>
  </si>
  <si>
    <t>15281-91-1</t>
  </si>
  <si>
    <t>56996-91-9</t>
  </si>
  <si>
    <t>56104-14-4</t>
  </si>
  <si>
    <t>12068-53-0</t>
  </si>
  <si>
    <t>91853-67-7</t>
  </si>
  <si>
    <t>214353-17-0</t>
  </si>
  <si>
    <t>7440-66-6</t>
  </si>
  <si>
    <t>12108-13-3</t>
  </si>
  <si>
    <t>95144-24-4</t>
  </si>
  <si>
    <t>201490-14-4</t>
  </si>
  <si>
    <t>766516-40-9</t>
  </si>
  <si>
    <t>7790-28-5</t>
  </si>
  <si>
    <t>7488-55-3</t>
  </si>
  <si>
    <t>75627-31-5</t>
  </si>
  <si>
    <t>7440-24-6</t>
  </si>
  <si>
    <t>8065-48-3</t>
  </si>
  <si>
    <t>7681-82-5</t>
  </si>
  <si>
    <t>69029-47-6</t>
  </si>
  <si>
    <t>61791-63-7</t>
  </si>
  <si>
    <t>163831-67-2</t>
  </si>
  <si>
    <t>10380-28-6</t>
  </si>
  <si>
    <t>61791-39-7</t>
  </si>
  <si>
    <t>119345-03-8</t>
  </si>
  <si>
    <t>32144-25-5</t>
  </si>
  <si>
    <t>63393-96-4</t>
  </si>
  <si>
    <t>1314-84-7</t>
  </si>
  <si>
    <t>67762-37-2</t>
  </si>
  <si>
    <t>68783-78-8</t>
  </si>
  <si>
    <t>20427-59-2</t>
  </si>
  <si>
    <t>10588-01-9</t>
  </si>
  <si>
    <t>39429-71-5</t>
  </si>
  <si>
    <t>61789-28-4</t>
  </si>
  <si>
    <t>176022-82-5</t>
  </si>
  <si>
    <t>1064698-37-8</t>
  </si>
  <si>
    <t>7783-35-9</t>
  </si>
  <si>
    <t>7726-95-6</t>
  </si>
  <si>
    <t>64741-43-1</t>
  </si>
  <si>
    <t>64741-44-2</t>
  </si>
  <si>
    <t>68814-87-9</t>
  </si>
  <si>
    <t>68915-96-8</t>
  </si>
  <si>
    <t>68915-97-9</t>
  </si>
  <si>
    <t>68424-85-1</t>
  </si>
  <si>
    <t>56996-90-8</t>
  </si>
  <si>
    <t>51364-51-3</t>
  </si>
  <si>
    <t>191362-08-0</t>
  </si>
  <si>
    <t>64741-86-2</t>
  </si>
  <si>
    <t>64742-46-7</t>
  </si>
  <si>
    <t>64742-79-6</t>
  </si>
  <si>
    <t>64742-80-9</t>
  </si>
  <si>
    <t>90622-53-0</t>
  </si>
  <si>
    <t>93924-33-5</t>
  </si>
  <si>
    <t>12680-48-7</t>
  </si>
  <si>
    <t>85535-84-8</t>
  </si>
  <si>
    <t>14244-62-3</t>
  </si>
  <si>
    <t>1309955-79-0</t>
  </si>
  <si>
    <t>617711-03-2</t>
  </si>
  <si>
    <t>142315-00-2</t>
  </si>
  <si>
    <t>58798-47-3</t>
  </si>
  <si>
    <t>302-01-2</t>
  </si>
  <si>
    <t>50540-61-9</t>
  </si>
  <si>
    <t>8000-96-2</t>
  </si>
  <si>
    <t>85408-62-4</t>
  </si>
  <si>
    <t>106141-84-8</t>
  </si>
  <si>
    <t>8018-01-7</t>
  </si>
  <si>
    <t>121158-58-5</t>
  </si>
  <si>
    <t>46492-07-3</t>
  </si>
  <si>
    <t>12004-35-2</t>
  </si>
  <si>
    <t>134429-57-5</t>
  </si>
  <si>
    <t>136920-10-0</t>
  </si>
  <si>
    <t>56727-25-4</t>
  </si>
  <si>
    <t>1337918-51-0</t>
  </si>
  <si>
    <t>152848-22-1</t>
  </si>
  <si>
    <t>89171-23-3</t>
  </si>
  <si>
    <t>557-34-6</t>
  </si>
  <si>
    <t>14639-97-5</t>
  </si>
  <si>
    <t>52628-25-8</t>
  </si>
  <si>
    <t>1218787-32-6</t>
  </si>
  <si>
    <t>7699-45-8</t>
  </si>
  <si>
    <t>84649-84-3</t>
  </si>
  <si>
    <t>212203-57-1</t>
  </si>
  <si>
    <t>61617-00-3</t>
  </si>
  <si>
    <t>12056-51-8</t>
  </si>
  <si>
    <t>61789-18-2</t>
  </si>
  <si>
    <t>956115-80-3</t>
  </si>
  <si>
    <t>25103-09-7</t>
  </si>
  <si>
    <t>12062-24-7</t>
  </si>
  <si>
    <t>136920-08-6</t>
  </si>
  <si>
    <t>82356-51-2</t>
  </si>
  <si>
    <t>38888-98-1</t>
  </si>
  <si>
    <t>1330-78-5</t>
  </si>
  <si>
    <t>32289-58-0</t>
  </si>
  <si>
    <t>115136-53-3</t>
  </si>
  <si>
    <t>239446-62-9</t>
  </si>
  <si>
    <t>15627-09-5</t>
  </si>
  <si>
    <t>10028-18-9</t>
  </si>
  <si>
    <t>18718-11-1</t>
  </si>
  <si>
    <t>81420-25-9</t>
  </si>
  <si>
    <t>28553-12-0</t>
  </si>
  <si>
    <t>101357-16-8</t>
  </si>
  <si>
    <t>57583-34-3</t>
  </si>
  <si>
    <t>87826-41-3</t>
  </si>
  <si>
    <t>27554-26-3</t>
  </si>
  <si>
    <t>29008-35-3</t>
  </si>
  <si>
    <t>129473-78-5</t>
  </si>
  <si>
    <t>14402-75-6</t>
  </si>
  <si>
    <t>68989-02-6</t>
  </si>
  <si>
    <t>68890-66-4</t>
  </si>
  <si>
    <t>13863-41-7</t>
  </si>
  <si>
    <t>214710-34-6</t>
  </si>
  <si>
    <t>65555-32-0</t>
  </si>
  <si>
    <t>866-82-0</t>
  </si>
  <si>
    <t>13040-19-2</t>
  </si>
  <si>
    <t>13598-37-3</t>
  </si>
  <si>
    <t>13986-21-5</t>
  </si>
  <si>
    <t>16039-53-5</t>
  </si>
  <si>
    <t>20427-58-1</t>
  </si>
  <si>
    <t>2452-01-9</t>
  </si>
  <si>
    <t>27253-29-8</t>
  </si>
  <si>
    <t>35674-68-1</t>
  </si>
  <si>
    <t>51839-25-9</t>
  </si>
  <si>
    <t>67701-12-6</t>
  </si>
  <si>
    <t>68440-34-6</t>
  </si>
  <si>
    <t>68551-44-0</t>
  </si>
  <si>
    <t>7779-90-0</t>
  </si>
  <si>
    <t>84418-50-8</t>
  </si>
  <si>
    <t>85203-81-2</t>
  </si>
  <si>
    <t>90480-58-3</t>
  </si>
  <si>
    <t>91051-00-2</t>
  </si>
  <si>
    <t>91051-01-3</t>
  </si>
  <si>
    <t>92044-84-3</t>
  </si>
  <si>
    <t>10026-13-8</t>
  </si>
  <si>
    <t>126931-72-4</t>
  </si>
  <si>
    <t>25338-51-6</t>
  </si>
  <si>
    <t>147-24-0</t>
  </si>
  <si>
    <t>165593-30-6</t>
  </si>
  <si>
    <t>11103-86-9</t>
  </si>
  <si>
    <t>68308-74-7</t>
  </si>
  <si>
    <t>84539-60-6</t>
  </si>
  <si>
    <t>12054-48-7</t>
  </si>
  <si>
    <t>12035-72-2</t>
  </si>
  <si>
    <t>12607-70-4</t>
  </si>
  <si>
    <t>1313-99-1</t>
  </si>
  <si>
    <t>13770-89-3</t>
  </si>
  <si>
    <t>16812-54-7</t>
  </si>
  <si>
    <t>7783-00-8</t>
  </si>
  <si>
    <t>49663-84-5</t>
  </si>
  <si>
    <t>1520-78-1</t>
  </si>
  <si>
    <t>27107-89-7</t>
  </si>
  <si>
    <t>740817-83-8</t>
  </si>
  <si>
    <t>75782-86-4</t>
  </si>
  <si>
    <t>10124-36-4</t>
  </si>
  <si>
    <t>3344-12-5</t>
  </si>
  <si>
    <t>4834-49-5</t>
  </si>
  <si>
    <t>6491-02-7</t>
  </si>
  <si>
    <t>7440-41-7</t>
  </si>
  <si>
    <t>26266-58-0</t>
  </si>
  <si>
    <t>68132-19-4</t>
  </si>
  <si>
    <t>8007-43-0</t>
  </si>
  <si>
    <t>1317-38-0</t>
  </si>
  <si>
    <t>69012-50-6</t>
  </si>
  <si>
    <t>68002-97-1</t>
  </si>
  <si>
    <t>8011-60-7</t>
  </si>
  <si>
    <t>79617-97-3</t>
  </si>
  <si>
    <t>27342-88-7</t>
  </si>
  <si>
    <t>106233-09-4</t>
  </si>
  <si>
    <t>70750-57-1</t>
  </si>
  <si>
    <t>96638-72-1</t>
  </si>
  <si>
    <t>18727-04-3</t>
  </si>
  <si>
    <t>68515-51-5</t>
  </si>
  <si>
    <t>8027-00-7</t>
  </si>
  <si>
    <t>69235-50-3</t>
  </si>
  <si>
    <t>98119-34-7</t>
  </si>
  <si>
    <t>8001-54-5</t>
  </si>
  <si>
    <t>26544-20-7</t>
  </si>
  <si>
    <t>7439-92-1</t>
  </si>
  <si>
    <t>866-81-9</t>
  </si>
  <si>
    <t>68956-82-1</t>
  </si>
  <si>
    <t>68457-13-6</t>
  </si>
  <si>
    <t>102110-49-6</t>
  </si>
  <si>
    <t>102110-50-9</t>
  </si>
  <si>
    <t>26523-78-4</t>
  </si>
  <si>
    <t>67711-88-0</t>
  </si>
  <si>
    <t>67711-90-4</t>
  </si>
  <si>
    <t>67711-94-8</t>
  </si>
  <si>
    <t>67711-95-9</t>
  </si>
  <si>
    <t>68308-34-9</t>
  </si>
  <si>
    <t>68412-54-4</t>
  </si>
  <si>
    <t>69012-54-0</t>
  </si>
  <si>
    <t>69029-45-4</t>
  </si>
  <si>
    <t>69029-46-5</t>
  </si>
  <si>
    <t>69029-51-2</t>
  </si>
  <si>
    <t>69029-52-3</t>
  </si>
  <si>
    <t>69029-58-9</t>
  </si>
  <si>
    <t>69029-60-3</t>
  </si>
  <si>
    <t>69029-67-0</t>
  </si>
  <si>
    <t>69029-84-1</t>
  </si>
  <si>
    <t>69029-97-6</t>
  </si>
  <si>
    <t>69227-11-8</t>
  </si>
  <si>
    <t>84195-51-7</t>
  </si>
  <si>
    <t>84195-61-9</t>
  </si>
  <si>
    <t>84696-55-9</t>
  </si>
  <si>
    <t>91053-49-5</t>
  </si>
  <si>
    <t>94551-99-2</t>
  </si>
  <si>
    <t>97808-88-3</t>
  </si>
  <si>
    <t>98072-44-7</t>
  </si>
  <si>
    <t>98072-52-7</t>
  </si>
  <si>
    <t>98072-60-7</t>
  </si>
  <si>
    <t>98072-61-8</t>
  </si>
  <si>
    <t>98072-70-9</t>
  </si>
  <si>
    <t>98246-91-4</t>
  </si>
  <si>
    <t>78628-80-5</t>
  </si>
  <si>
    <t>68439-75-8</t>
  </si>
  <si>
    <t>158570-99-1</t>
  </si>
  <si>
    <t>1066-45-1</t>
  </si>
  <si>
    <t>373-02-4</t>
  </si>
  <si>
    <t>57-12-5</t>
  </si>
  <si>
    <t>863782-35-8</t>
  </si>
  <si>
    <t>6147-11-1</t>
  </si>
  <si>
    <t>8067-98-9</t>
  </si>
  <si>
    <t>12190-79-3</t>
  </si>
  <si>
    <t>1307-86-4</t>
  </si>
  <si>
    <t>1307-96-6</t>
  </si>
  <si>
    <t>1308-06-1</t>
  </si>
  <si>
    <t>1317-42-6</t>
  </si>
  <si>
    <t>14024-48-7</t>
  </si>
  <si>
    <t>1560-69-6</t>
  </si>
  <si>
    <t>21041-93-0</t>
  </si>
  <si>
    <t>27253-31-2</t>
  </si>
  <si>
    <t>61789-51-3</t>
  </si>
  <si>
    <t>814-89-1</t>
  </si>
  <si>
    <t>91782-60-4</t>
  </si>
  <si>
    <t>91782-61-5</t>
  </si>
  <si>
    <t>280130-32-7</t>
  </si>
  <si>
    <t>8007-45-2</t>
  </si>
  <si>
    <t>1135-99-5</t>
  </si>
  <si>
    <t>26062-79-3</t>
  </si>
  <si>
    <t>12016-80-7</t>
  </si>
  <si>
    <t>68140-01-2</t>
  </si>
  <si>
    <t>136-52-7</t>
  </si>
  <si>
    <t>13586-84-0</t>
  </si>
  <si>
    <t>16941-12-1</t>
  </si>
  <si>
    <t>1185-81-5</t>
  </si>
  <si>
    <t>56996-88-4</t>
  </si>
  <si>
    <t>736150-63-3</t>
  </si>
  <si>
    <t>7440-22-4</t>
  </si>
  <si>
    <t>513-79-1</t>
  </si>
  <si>
    <t>186466-85-3</t>
  </si>
  <si>
    <t>84625-32-1</t>
  </si>
  <si>
    <t>10325-94-7</t>
  </si>
  <si>
    <t>7440-02-0</t>
  </si>
  <si>
    <t>106436-39-9</t>
  </si>
  <si>
    <t>128973-77-3</t>
  </si>
  <si>
    <t>8029-29-6</t>
  </si>
  <si>
    <t>12036-76-9</t>
  </si>
  <si>
    <t>12065-90-6</t>
  </si>
  <si>
    <t>12141-20-7</t>
  </si>
  <si>
    <t>12202-17-4</t>
  </si>
  <si>
    <t>12578-12-0</t>
  </si>
  <si>
    <t>1314-41-6</t>
  </si>
  <si>
    <t>1317-36-8</t>
  </si>
  <si>
    <t>62229-08-7</t>
  </si>
  <si>
    <t>69011-06-9</t>
  </si>
  <si>
    <t>91031-62-8</t>
  </si>
  <si>
    <t>86403-32-9</t>
  </si>
  <si>
    <t>7788-98-9</t>
  </si>
  <si>
    <t>93685-81-5</t>
  </si>
  <si>
    <t>125778-19-0</t>
  </si>
  <si>
    <t>182700-89-6</t>
  </si>
  <si>
    <t>202482-44-8</t>
  </si>
  <si>
    <t>51580-86-0</t>
  </si>
  <si>
    <t>8067-49-0</t>
  </si>
  <si>
    <t>7778-54-3</t>
  </si>
  <si>
    <t>6734-80-1</t>
  </si>
  <si>
    <t>196965-91-0</t>
  </si>
  <si>
    <t>68608-82-2</t>
  </si>
  <si>
    <t>138698-36-9</t>
  </si>
  <si>
    <t>91031-91-3</t>
  </si>
  <si>
    <t>7758-89-6</t>
  </si>
  <si>
    <t>87691-88-1</t>
  </si>
  <si>
    <t>57226-68-3</t>
  </si>
  <si>
    <t>68919-76-6</t>
  </si>
  <si>
    <t>670241-72-2</t>
  </si>
  <si>
    <t>58718-66-4</t>
  </si>
  <si>
    <t>7783-90-6</t>
  </si>
  <si>
    <t>690995-44-9</t>
  </si>
  <si>
    <t>7440-43-9</t>
  </si>
  <si>
    <t>101316-59-0</t>
  </si>
  <si>
    <t>64741-59-9</t>
  </si>
  <si>
    <t>64741-60-2</t>
  </si>
  <si>
    <t>64741-82-8</t>
  </si>
  <si>
    <t>68333-25-5</t>
  </si>
  <si>
    <t>68921-07-3</t>
  </si>
  <si>
    <t>85116-53-6</t>
  </si>
  <si>
    <t>92045-29-9</t>
  </si>
  <si>
    <t>84332-87-6</t>
  </si>
  <si>
    <t>1379524-06-7</t>
  </si>
  <si>
    <t>4274-38-8</t>
  </si>
  <si>
    <t>13464-97-6</t>
  </si>
  <si>
    <t>68155-37-3</t>
  </si>
  <si>
    <t>90640-43-0</t>
  </si>
  <si>
    <t>1262985-23-8</t>
  </si>
  <si>
    <t>1262985-24-9</t>
  </si>
  <si>
    <t>133413-70-4</t>
  </si>
  <si>
    <t>133806-84-5</t>
  </si>
  <si>
    <t>300371-32-8</t>
  </si>
  <si>
    <t>307-08-4</t>
  </si>
  <si>
    <t>68425-15-0</t>
  </si>
  <si>
    <t>68425-16-1</t>
  </si>
  <si>
    <t>88358-74-1</t>
  </si>
  <si>
    <t>12642-13-6</t>
  </si>
  <si>
    <t>125304-21-4</t>
  </si>
  <si>
    <t>68155-42-0</t>
  </si>
  <si>
    <t>8021-39-4</t>
  </si>
  <si>
    <t>12060-00-3</t>
  </si>
  <si>
    <t>1319-46-6</t>
  </si>
  <si>
    <t>10108-64-2</t>
  </si>
  <si>
    <t>1334421-89-4</t>
  </si>
  <si>
    <t>1334421-90-7</t>
  </si>
  <si>
    <t>150763-46-5</t>
  </si>
  <si>
    <t>33360-84-8</t>
  </si>
  <si>
    <t>32534-81-9</t>
  </si>
  <si>
    <t>25360-10-5</t>
  </si>
  <si>
    <t>92128-22-8</t>
  </si>
  <si>
    <t>12626-81-2</t>
  </si>
  <si>
    <t>3590-84-9</t>
  </si>
  <si>
    <t>54847-85-7</t>
  </si>
  <si>
    <t>561056-62-0</t>
  </si>
  <si>
    <t>10099-59-9</t>
  </si>
  <si>
    <t>125051-32-3</t>
  </si>
  <si>
    <t>9014-01-1</t>
  </si>
  <si>
    <t>200644-82-2</t>
  </si>
  <si>
    <t>4454-16-4</t>
  </si>
  <si>
    <t>203742-97-6</t>
  </si>
  <si>
    <t>107-27-7</t>
  </si>
  <si>
    <t>7440-48-4</t>
  </si>
  <si>
    <t>502-39-6</t>
  </si>
  <si>
    <t>11120-22-2</t>
  </si>
  <si>
    <t>546-67-8</t>
  </si>
  <si>
    <t>8012-00-8</t>
  </si>
  <si>
    <t>158898-95-4</t>
  </si>
  <si>
    <t>2767-54-6</t>
  </si>
  <si>
    <t>10599-90-3</t>
  </si>
  <si>
    <t>90640-84-9</t>
  </si>
  <si>
    <t>192268-65-8</t>
  </si>
  <si>
    <t>69012-29-9</t>
  </si>
  <si>
    <t>37353-63-2</t>
  </si>
  <si>
    <t>136213-73-5</t>
  </si>
  <si>
    <t>4299-07-4</t>
  </si>
  <si>
    <t>104558-95-4</t>
  </si>
  <si>
    <t>82795-38-8</t>
  </si>
  <si>
    <t>25154-52-3</t>
  </si>
  <si>
    <t>146925-83-9</t>
  </si>
  <si>
    <t>7456-68-0</t>
  </si>
  <si>
    <t>78-00-2</t>
  </si>
  <si>
    <t>56-95-1</t>
  </si>
  <si>
    <t>69011-50-3</t>
  </si>
  <si>
    <t>69012-24-4</t>
  </si>
  <si>
    <t>69012-79-9</t>
  </si>
  <si>
    <t>69029-83-0</t>
  </si>
  <si>
    <t>39336-75-9</t>
  </si>
  <si>
    <t>65997-18-4</t>
  </si>
  <si>
    <t>1313-13-9</t>
  </si>
  <si>
    <t>7758-98-7</t>
  </si>
  <si>
    <t>7779-88-6</t>
  </si>
  <si>
    <t>30622-37-8</t>
  </si>
  <si>
    <t>68391-08-2</t>
  </si>
  <si>
    <t>85631-54-5</t>
  </si>
  <si>
    <t>148788-55-0</t>
  </si>
  <si>
    <t>12286-65-6</t>
  </si>
  <si>
    <t>12286-66-7</t>
  </si>
  <si>
    <t>71832-85-4</t>
  </si>
  <si>
    <t>97593-01-6</t>
  </si>
  <si>
    <t>56996-94-2</t>
  </si>
  <si>
    <t>168316-95-8</t>
  </si>
  <si>
    <t>39289-94-6</t>
  </si>
  <si>
    <t>97592-79-5</t>
  </si>
  <si>
    <t>308062-60-4</t>
  </si>
  <si>
    <t>26966-75-6</t>
  </si>
  <si>
    <t>135861-56-2</t>
  </si>
  <si>
    <t>206565-89-1</t>
  </si>
  <si>
    <t>343978-24-5</t>
  </si>
  <si>
    <t>543-80-6</t>
  </si>
  <si>
    <t>56996-99-7</t>
  </si>
  <si>
    <t>31512-74-0</t>
  </si>
  <si>
    <t>197179-61-6</t>
  </si>
  <si>
    <t>18472-51-0</t>
  </si>
  <si>
    <t>68937-40-6</t>
  </si>
  <si>
    <t>163661-77-6</t>
  </si>
  <si>
    <t>894406-76-9</t>
  </si>
  <si>
    <t>118612-00-3</t>
  </si>
  <si>
    <t>52783-21-8</t>
  </si>
  <si>
    <t>3862-11-1</t>
  </si>
  <si>
    <t>130755-46-3</t>
  </si>
  <si>
    <t>90640-80-5</t>
  </si>
  <si>
    <t>90640-86-1</t>
  </si>
  <si>
    <t>60318-27-6</t>
  </si>
  <si>
    <t>61791-66-0</t>
  </si>
  <si>
    <t>960154-34-1</t>
  </si>
  <si>
    <t>17852-52-7</t>
  </si>
  <si>
    <t>121575-60-8</t>
  </si>
  <si>
    <t>65996-93-2</t>
  </si>
  <si>
    <t>68187-58-6</t>
  </si>
  <si>
    <t>287930-78-3</t>
  </si>
  <si>
    <t>321860-75-7</t>
  </si>
  <si>
    <t>2437-29-8</t>
  </si>
  <si>
    <t>866625-93-6</t>
  </si>
  <si>
    <t>124791-77-1</t>
  </si>
  <si>
    <t>134620-00-1</t>
  </si>
  <si>
    <t>344562-80-7</t>
  </si>
  <si>
    <t>98726-73-9</t>
  </si>
  <si>
    <t>1344-67-8</t>
  </si>
  <si>
    <t>243982-96-9</t>
  </si>
  <si>
    <t>204933-93-7</t>
  </si>
  <si>
    <t>934985-83-8</t>
  </si>
  <si>
    <t>99541-23-8</t>
  </si>
  <si>
    <t>890525-36-7</t>
  </si>
  <si>
    <t>6840-80-8</t>
  </si>
  <si>
    <t>68611-70-1</t>
  </si>
  <si>
    <t>34902-57-3</t>
  </si>
  <si>
    <t>3251-23-8</t>
  </si>
  <si>
    <t>75-59-2</t>
  </si>
  <si>
    <t>1228186-18-2</t>
  </si>
  <si>
    <t>69029-48-7</t>
  </si>
  <si>
    <t>7440-50-8</t>
  </si>
  <si>
    <t>68937-41-7</t>
  </si>
  <si>
    <t>119345-01-6</t>
  </si>
  <si>
    <t>73146-73-3</t>
  </si>
  <si>
    <t>1314-80-3</t>
  </si>
  <si>
    <t>91745-52-7</t>
  </si>
  <si>
    <t>727678-39-9</t>
  </si>
  <si>
    <t>921213-47-0</t>
  </si>
  <si>
    <t>515851-08-8</t>
  </si>
  <si>
    <t>12124-97-9</t>
  </si>
  <si>
    <t>72574-95-9</t>
  </si>
  <si>
    <t>20859-73-8</t>
  </si>
  <si>
    <t>117704-25-3</t>
  </si>
  <si>
    <t>7758-99-8</t>
  </si>
  <si>
    <t>13331-52-7</t>
  </si>
  <si>
    <t>36362-09-1</t>
  </si>
  <si>
    <t>1402434-48-3</t>
  </si>
  <si>
    <t>922519-17-3</t>
  </si>
  <si>
    <t>8051-02-3</t>
  </si>
  <si>
    <t>63231-50-5</t>
  </si>
  <si>
    <t>592-85-8</t>
  </si>
  <si>
    <t>7487-94-7</t>
  </si>
  <si>
    <t>1344-57-6</t>
  </si>
  <si>
    <t>68911-05-7</t>
  </si>
  <si>
    <t>85681-75-0</t>
  </si>
  <si>
    <t>97280-95-0</t>
  </si>
  <si>
    <t>178233-72-2</t>
  </si>
  <si>
    <t>11097-69-1</t>
  </si>
  <si>
    <t>1162-06-7</t>
  </si>
  <si>
    <t>7803-51-2</t>
  </si>
  <si>
    <t>1306-19-0</t>
  </si>
  <si>
    <t>126104-53-8</t>
  </si>
  <si>
    <t>164383-22-6</t>
  </si>
  <si>
    <t>1071838-81-7</t>
  </si>
  <si>
    <t>62-38-4</t>
  </si>
  <si>
    <t>10025-65-7</t>
  </si>
  <si>
    <t>154592-20-8</t>
  </si>
  <si>
    <t>278183-31-6</t>
  </si>
  <si>
    <t>7440-62-2</t>
  </si>
  <si>
    <t>90480-71-0</t>
  </si>
  <si>
    <t>7439-97-6</t>
  </si>
  <si>
    <t>22515-48-6</t>
  </si>
  <si>
    <t>22515-49-7</t>
  </si>
  <si>
    <t>22515-50-0</t>
  </si>
  <si>
    <t>22515-51-1</t>
  </si>
  <si>
    <t>60791-07-3</t>
  </si>
  <si>
    <t>54253-62-2</t>
  </si>
  <si>
    <t>101357-15-7</t>
  </si>
  <si>
    <t>12023-53-9</t>
  </si>
  <si>
    <t>61788-78-1</t>
  </si>
  <si>
    <t>68002-61-9</t>
  </si>
  <si>
    <t>1213789-63-9</t>
  </si>
  <si>
    <t>1273322-45-4</t>
  </si>
  <si>
    <t>130169-56-1</t>
  </si>
  <si>
    <t>1428547-35-6</t>
  </si>
  <si>
    <t>90640-32-7</t>
  </si>
  <si>
    <t>7723-14-0</t>
  </si>
  <si>
    <t>143747-73-3</t>
  </si>
  <si>
    <t>1314-98-3</t>
  </si>
  <si>
    <t>94667-33-1</t>
  </si>
  <si>
    <t>547-67-1</t>
  </si>
  <si>
    <t>57987-02-7</t>
  </si>
  <si>
    <t>93164-85-3</t>
  </si>
  <si>
    <t>110186-49-7</t>
  </si>
  <si>
    <t>12158-75-7</t>
  </si>
  <si>
    <t>116810-46-9</t>
  </si>
  <si>
    <t>1306-23-6</t>
  </si>
  <si>
    <t>40039-93-8</t>
  </si>
  <si>
    <t>109425-51-6</t>
  </si>
  <si>
    <t>191680-83-8</t>
  </si>
  <si>
    <t>66829-07-0</t>
  </si>
  <si>
    <t>1600-27-7</t>
  </si>
  <si>
    <t>138982-67-9</t>
  </si>
  <si>
    <t>8030-78-2</t>
  </si>
  <si>
    <t>1229648-98-9</t>
  </si>
  <si>
    <t>18721-51-2</t>
  </si>
  <si>
    <t>22605-92-1</t>
  </si>
  <si>
    <t>6018-92-4</t>
  </si>
  <si>
    <t>8068-17-5</t>
  </si>
  <si>
    <t>265647-11-8</t>
  </si>
  <si>
    <t>166412-78-8</t>
  </si>
  <si>
    <t>12616-35-2</t>
  </si>
  <si>
    <t>12158-74-6</t>
  </si>
  <si>
    <t>1317-40-4</t>
  </si>
  <si>
    <t>22205-45-4</t>
  </si>
  <si>
    <t>7681-65-4</t>
  </si>
  <si>
    <t>8011-63-0</t>
  </si>
  <si>
    <t>76618-34-3</t>
  </si>
  <si>
    <t>69012-43-7</t>
  </si>
  <si>
    <t>94551-62-9</t>
  </si>
  <si>
    <t>94552-05-3</t>
  </si>
  <si>
    <t>68583-51-7</t>
  </si>
  <si>
    <t>84988-75-0</t>
  </si>
  <si>
    <t>91031-45-7</t>
  </si>
  <si>
    <t>3251-29-4</t>
  </si>
  <si>
    <t>25094-58-0</t>
  </si>
  <si>
    <t>26896-31-1</t>
  </si>
  <si>
    <t>73146-75-5</t>
  </si>
  <si>
    <t>73149-62-9</t>
  </si>
  <si>
    <t>73149-63-0</t>
  </si>
  <si>
    <t>73149-64-1</t>
  </si>
  <si>
    <t>1461-25-2</t>
  </si>
  <si>
    <t>21041-95-2</t>
  </si>
  <si>
    <t>76188-64-2</t>
  </si>
  <si>
    <t>194419-30-2</t>
  </si>
  <si>
    <t>7447-39-4</t>
  </si>
  <si>
    <t>10028-15-6</t>
  </si>
  <si>
    <t>10101-50-5</t>
  </si>
  <si>
    <t>181943-58-8</t>
  </si>
  <si>
    <t>40881-21-8</t>
  </si>
  <si>
    <t>7790-80-9</t>
  </si>
  <si>
    <t>97280-83-6</t>
  </si>
  <si>
    <t>164907-75-9</t>
  </si>
  <si>
    <t>799275-41-5</t>
  </si>
  <si>
    <t>807618-23-1</t>
  </si>
  <si>
    <t>12185-56-7</t>
  </si>
  <si>
    <t>12001-99-9</t>
  </si>
  <si>
    <t>12336-95-7</t>
  </si>
  <si>
    <t>1308-38-9</t>
  </si>
  <si>
    <t>24613-89-6</t>
  </si>
  <si>
    <t>7789-06-2</t>
  </si>
  <si>
    <t>85535-85-9</t>
  </si>
  <si>
    <t>220689-12-3</t>
  </si>
  <si>
    <t>53404-32-3</t>
  </si>
  <si>
    <t>379-52-2</t>
  </si>
  <si>
    <t>683-18-1</t>
  </si>
  <si>
    <t>187166-15-0</t>
  </si>
  <si>
    <t>65113-55-5</t>
  </si>
  <si>
    <t>61718-82-9</t>
  </si>
  <si>
    <t>68603-75-8</t>
  </si>
  <si>
    <t>1317-39-1</t>
  </si>
  <si>
    <t>12069-69-1</t>
  </si>
  <si>
    <t>154858-16-9</t>
  </si>
  <si>
    <t>1262-21-1</t>
  </si>
  <si>
    <t>591-89-9</t>
  </si>
  <si>
    <t>18718-07-5</t>
  </si>
  <si>
    <t>51349-94-1</t>
  </si>
  <si>
    <t>1111-67-7</t>
  </si>
  <si>
    <t>60938-09-2</t>
  </si>
  <si>
    <t>1218787-29-1</t>
  </si>
  <si>
    <t>2554-06-5</t>
  </si>
  <si>
    <t>1067-29-4</t>
  </si>
  <si>
    <t>4419-22-1</t>
  </si>
  <si>
    <t>84961-70-6</t>
  </si>
  <si>
    <t>56-36-0</t>
  </si>
  <si>
    <t>8001-58-9</t>
  </si>
  <si>
    <t>12789-03-6</t>
  </si>
  <si>
    <t>25214-70-4</t>
  </si>
  <si>
    <t>139301-16-9</t>
  </si>
  <si>
    <t>7782-50-5</t>
  </si>
  <si>
    <t>115-09-3</t>
  </si>
  <si>
    <t>69011-69-4</t>
  </si>
  <si>
    <t>69012-21-1</t>
  </si>
  <si>
    <t>69012-72-2</t>
  </si>
  <si>
    <t>91053-44-0</t>
  </si>
  <si>
    <t>375815-87-5</t>
  </si>
  <si>
    <t>10125-13-0</t>
  </si>
  <si>
    <t>85566-16-1</t>
  </si>
  <si>
    <t>121888-68-4</t>
  </si>
  <si>
    <t>10045-94-0</t>
  </si>
  <si>
    <t>42278-27-3</t>
  </si>
  <si>
    <t>68606-29-1</t>
  </si>
  <si>
    <t>9003-29-6</t>
  </si>
  <si>
    <t>91052-99-2</t>
  </si>
  <si>
    <t>91053-00-8</t>
  </si>
  <si>
    <t>91053-01-9</t>
  </si>
  <si>
    <t>93685-78-0</t>
  </si>
  <si>
    <t>13463-41-7</t>
  </si>
  <si>
    <t>121986-01-4</t>
  </si>
  <si>
    <t>2279-76-7</t>
  </si>
  <si>
    <t>26354-18-7</t>
  </si>
  <si>
    <t>159520-20-4</t>
  </si>
  <si>
    <t>68953-84-4</t>
  </si>
  <si>
    <t>10584-98-2</t>
  </si>
  <si>
    <t>544-92-3</t>
  </si>
  <si>
    <t>27104-30-9</t>
  </si>
  <si>
    <t>73398-61-5</t>
  </si>
  <si>
    <t>8001-78-3</t>
  </si>
  <si>
    <t>91052-47-0</t>
  </si>
  <si>
    <t>91744-20-6</t>
  </si>
  <si>
    <t>97722-02-6</t>
  </si>
  <si>
    <t>110895-43-7</t>
  </si>
  <si>
    <t>58-36-6</t>
  </si>
  <si>
    <t>7761-88-8</t>
  </si>
  <si>
    <t>25550-98-5</t>
  </si>
  <si>
    <t>1314-95-0</t>
  </si>
  <si>
    <t>1315-01-1</t>
  </si>
  <si>
    <t>302578-97-8</t>
  </si>
  <si>
    <t>7783-06-4</t>
  </si>
  <si>
    <t>5711-19-3</t>
  </si>
  <si>
    <t>99533-80-9</t>
  </si>
  <si>
    <t>14726-36-4</t>
  </si>
  <si>
    <t>63157-72-2</t>
  </si>
  <si>
    <t>104815-18-1</t>
  </si>
  <si>
    <t>112025-60-2</t>
  </si>
  <si>
    <t>2155-70-6</t>
  </si>
  <si>
    <t>8065-36-9</t>
  </si>
  <si>
    <t>13356-08-6</t>
  </si>
  <si>
    <t>90552-02-6</t>
  </si>
  <si>
    <t>64924-67-0</t>
  </si>
  <si>
    <t>113674-95-6</t>
  </si>
  <si>
    <t>439275-23-7</t>
  </si>
  <si>
    <t>3400-09-7</t>
  </si>
  <si>
    <t>553664-68-9</t>
  </si>
  <si>
    <t>20667-12-3</t>
  </si>
  <si>
    <t>2489-05-6</t>
  </si>
  <si>
    <t>534-16-7</t>
  </si>
  <si>
    <t>7783-96-2</t>
  </si>
  <si>
    <t>7785-23-1</t>
  </si>
  <si>
    <t>79559-97-0</t>
  </si>
  <si>
    <t>41083-11-8</t>
  </si>
  <si>
    <t>76-87-9</t>
  </si>
  <si>
    <t>108726-95-0</t>
  </si>
  <si>
    <t>302578-96-7</t>
  </si>
  <si>
    <t>12237-63-7</t>
  </si>
  <si>
    <t>8001-50-1</t>
  </si>
  <si>
    <t>51913-71-4</t>
  </si>
  <si>
    <t>2054-04-8</t>
  </si>
  <si>
    <t>192587-99-8</t>
  </si>
  <si>
    <t>595-90-4</t>
  </si>
  <si>
    <t>148398-08-7</t>
  </si>
  <si>
    <t>160987-57-5</t>
  </si>
  <si>
    <t>597-64-8</t>
  </si>
  <si>
    <t>28801-69-6</t>
  </si>
  <si>
    <t>131443-20-4</t>
  </si>
  <si>
    <t>10294-26-5</t>
  </si>
  <si>
    <t>13840-33-0</t>
  </si>
  <si>
    <t>118832-72-7</t>
  </si>
  <si>
    <t>255881-94-8</t>
  </si>
  <si>
    <t>133909-99-6</t>
  </si>
  <si>
    <t>20816-12-0</t>
  </si>
  <si>
    <t>22673-19-4</t>
  </si>
  <si>
    <t>26648-01-1</t>
  </si>
  <si>
    <t>102-54-5</t>
  </si>
  <si>
    <t>76560-69-5</t>
  </si>
  <si>
    <t>154924-50-2</t>
  </si>
  <si>
    <t>165038-51-7</t>
  </si>
  <si>
    <t>129025-53-2</t>
  </si>
  <si>
    <t>20543-04-8</t>
  </si>
  <si>
    <t>668-34-8</t>
  </si>
  <si>
    <t>1333-22-8</t>
  </si>
  <si>
    <t>222557-72-4</t>
  </si>
  <si>
    <t>66419-38-3</t>
  </si>
  <si>
    <t>1002-53-5</t>
  </si>
  <si>
    <t>31274-51-8</t>
  </si>
  <si>
    <t>63674-30-6</t>
  </si>
  <si>
    <t>68855-18-5</t>
  </si>
  <si>
    <t>71751-41-2</t>
  </si>
  <si>
    <t>900-95-8</t>
  </si>
  <si>
    <t>13121-70-5</t>
  </si>
  <si>
    <t>90622-47-2</t>
  </si>
  <si>
    <t>639-58-7</t>
  </si>
  <si>
    <t>66829-06-9</t>
  </si>
  <si>
    <t>11121-38-3</t>
  </si>
  <si>
    <t>155569-91-8</t>
  </si>
  <si>
    <t>56-35-9</t>
  </si>
  <si>
    <t>1461-22-9</t>
  </si>
  <si>
    <t>137398-54-0</t>
  </si>
  <si>
    <t>15535-79-2</t>
  </si>
  <si>
    <t>68109-88-6</t>
  </si>
  <si>
    <t>870-08-6</t>
  </si>
  <si>
    <t>11118-72-2</t>
  </si>
  <si>
    <t>16517-11-6</t>
  </si>
  <si>
    <t>376-06-7</t>
  </si>
  <si>
    <t>688-73-3</t>
  </si>
  <si>
    <t>51142-61-1</t>
  </si>
  <si>
    <t>139189-30-3</t>
  </si>
  <si>
    <t>178941-67-8</t>
  </si>
  <si>
    <t>1983-10-4</t>
  </si>
  <si>
    <t>70131-69-0</t>
  </si>
  <si>
    <t>99300-78-4</t>
  </si>
  <si>
    <t>12738-46-4</t>
  </si>
  <si>
    <t>111376-59-1</t>
  </si>
  <si>
    <t>3151-41-5</t>
  </si>
  <si>
    <t>52038-48-9</t>
  </si>
  <si>
    <t>8002-65-1</t>
  </si>
  <si>
    <t>90498-90-1</t>
  </si>
  <si>
    <t>141714-54-7</t>
  </si>
  <si>
    <t>55349-54-7</t>
  </si>
  <si>
    <t>118232-72-7</t>
  </si>
  <si>
    <t>120307-06-4</t>
  </si>
  <si>
    <t>335282-25-2</t>
  </si>
  <si>
    <t>1397-94-0</t>
  </si>
  <si>
    <t>14275-57-1</t>
  </si>
  <si>
    <t>66231-17-2</t>
  </si>
  <si>
    <t>100092-74-8</t>
  </si>
  <si>
    <t>36643-28-4</t>
  </si>
  <si>
    <t>5847-53-0</t>
  </si>
  <si>
    <t>31677-93-7</t>
  </si>
  <si>
    <t>171599-83-0</t>
  </si>
  <si>
    <t>6517-25-5</t>
  </si>
  <si>
    <t>HC20_gpL</t>
  </si>
  <si>
    <t>USEtox HC20s for water, used to compare to the HC20 of microplastics. Only used to generate graphs. Data taken from Douziech et al. (2024).</t>
  </si>
  <si>
    <t>Douziech, M., Oginah, S. A., Golsteijn, L., Hauschild, M. Z., Jolliet, O., Owsianiak, M., Posthuma, L., &amp; Fantke, P. (2024). Characterizing Freshwater Ecotoxicity of More Than 9000 Chemicals by Combining Different Levels of Available Measured Test Data with In Silico Predictions. Environmental Toxicology and Chemistry, 43(8), 1914–1927. https://doi.org/10.1002/etc.5929</t>
  </si>
  <si>
    <t>Douziech et al. (2024)</t>
  </si>
  <si>
    <t>Q1 and Q3 provided and log normality is assumed to derive mu and sigma (z0.75=0.674)</t>
  </si>
  <si>
    <t>fraction of total area allocated to river</t>
  </si>
  <si>
    <t>fraction of continent area allocated to sea</t>
  </si>
  <si>
    <r>
      <t xml:space="preserve">Saadi, N., Hajjar, C., Ospital, L., Quik, J., Corella-Puertas, E., Hids, A., Lebrun, M., Louvet, J., Tang, Y., Thonemann, N., Boulay, A.-M. (under review). </t>
    </r>
    <r>
      <rPr>
        <i/>
        <sz val="11"/>
        <color theme="1" tint="0.24994659260841701"/>
        <rFont val="Aptos"/>
      </rPr>
      <t>MarILCA Characterization Factors for Microplastics, Tire Particles and Cellulosic Fibers in Life Cycle Assessment : Regionalized impacts in marine, freshwater and terrestrial ecosystems.</t>
    </r>
  </si>
  <si>
    <t>Country_all</t>
  </si>
  <si>
    <t>Polymer_all</t>
  </si>
  <si>
    <t>Density_all</t>
  </si>
  <si>
    <t>Shape_all</t>
  </si>
  <si>
    <t>Size_all</t>
  </si>
  <si>
    <t>Diameter_all</t>
  </si>
  <si>
    <t>v_Surf2Col_cont_median_all</t>
  </si>
  <si>
    <t>v_Col2Sed_cont_median_all</t>
  </si>
  <si>
    <t>v_Surf2glo_median_all</t>
  </si>
  <si>
    <t>v_Col2glo_median_all</t>
  </si>
  <si>
    <t>v_Surf2Col_glo_median_all</t>
  </si>
  <si>
    <t>v_Col2Sed_glo_median_all</t>
  </si>
  <si>
    <t>KaraSea</t>
  </si>
  <si>
    <t>sphere</t>
  </si>
  <si>
    <t>NaN</t>
  </si>
  <si>
    <t>fiber</t>
  </si>
  <si>
    <t>Polymer</t>
  </si>
  <si>
    <t>Density</t>
  </si>
  <si>
    <t>Code</t>
  </si>
  <si>
    <t>Density code</t>
  </si>
  <si>
    <t>d</t>
  </si>
  <si>
    <t>e</t>
  </si>
  <si>
    <t>g</t>
  </si>
  <si>
    <t>h</t>
  </si>
  <si>
    <t>i</t>
  </si>
  <si>
    <t>m/d</t>
  </si>
  <si>
    <t>d-1</t>
  </si>
  <si>
    <t>Density_code</t>
  </si>
  <si>
    <t>TO BE FINALIZED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</si>
</sst>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
    <numFmt numFmtId="165" formatCode="0.0"/>
    <numFmt numFmtId="166" formatCode="0.0%"/>
    <numFmt numFmtId="167" formatCode="0.00000"/>
    <numFmt numFmtId="168" formatCode="0.0000E+00"/>
    <numFmt numFmtId="169" formatCode="General_)"/>
  </numFmts>
  <fonts count="41" x14ac:knownFonts="1">
    <font>
      <sz val="11"/>
      <color theme="1" tint="0.24994659260841701"/>
      <name val="Calibri Light"/>
      <family val="2"/>
      <scheme val="major"/>
    </font>
    <font>
      <sz val="12"/>
      <color theme="1"/>
      <name val="Calibri"/>
      <family val="2"/>
      <scheme val="minor"/>
    </font>
    <font>
      <sz val="12"/>
      <color theme="1"/>
      <name val="Calibri"/>
      <family val="2"/>
      <scheme val="minor"/>
    </font>
    <font>
      <sz val="12"/>
      <color theme="1"/>
      <name val="Calibri"/>
      <family val="2"/>
      <scheme val="minor"/>
    </font>
    <font>
      <sz val="11"/>
      <color theme="1"/>
      <name val="Calibri"/>
      <family val="2"/>
      <scheme val="minor"/>
    </font>
    <font>
      <sz val="11"/>
      <color theme="1" tint="0.24994659260841701"/>
      <name val="Calibri Light"/>
      <family val="2"/>
      <scheme val="major"/>
    </font>
    <font>
      <b/>
      <sz val="11"/>
      <color theme="1" tint="0.249977111117893"/>
      <name val="Aptos"/>
    </font>
    <font>
      <b/>
      <sz val="11"/>
      <color theme="1" tint="0.24994659260841701"/>
      <name val="Aptos"/>
    </font>
    <font>
      <b/>
      <sz val="11"/>
      <name val="Aptos"/>
    </font>
    <font>
      <sz val="12"/>
      <color theme="1"/>
      <name val="Arial"/>
      <family val="2"/>
    </font>
    <font>
      <b/>
      <sz val="16"/>
      <color theme="1" tint="0.24994659260841701"/>
      <name val="Aptos"/>
    </font>
    <font>
      <sz val="11"/>
      <color theme="1" tint="0.24994659260841701"/>
      <name val="Aptos"/>
    </font>
    <font>
      <b/>
      <sz val="12"/>
      <color theme="1" tint="0.24994659260841701"/>
      <name val="Aptos"/>
    </font>
    <font>
      <sz val="11"/>
      <color theme="1" tint="0.249977111117893"/>
      <name val="Aptos"/>
    </font>
    <font>
      <b/>
      <sz val="14"/>
      <color theme="1" tint="0.249977111117893"/>
      <name val="Aptos"/>
    </font>
    <font>
      <i/>
      <sz val="11"/>
      <color theme="1" tint="0.24994659260841701"/>
      <name val="Aptos"/>
    </font>
    <font>
      <sz val="11"/>
      <name val="Aptos"/>
    </font>
    <font>
      <sz val="11"/>
      <color theme="1"/>
      <name val="Aptos"/>
    </font>
    <font>
      <sz val="18"/>
      <name val="Aptos"/>
    </font>
    <font>
      <b/>
      <sz val="18"/>
      <color rgb="FFFFFFFF"/>
      <name val="Aptos"/>
    </font>
    <font>
      <sz val="18"/>
      <color rgb="FF000000"/>
      <name val="Aptos"/>
    </font>
    <font>
      <sz val="12"/>
      <color theme="1"/>
      <name val="Aptos"/>
    </font>
    <font>
      <sz val="11"/>
      <color rgb="FF000000"/>
      <name val="Aptos"/>
    </font>
    <font>
      <sz val="12"/>
      <color theme="1" tint="0.24994659260841701"/>
      <name val="Aptos"/>
    </font>
    <font>
      <sz val="15"/>
      <color rgb="FFD1D2D3"/>
      <name val="Aptos"/>
    </font>
    <font>
      <b/>
      <sz val="12"/>
      <color theme="4"/>
      <name val="Aptos"/>
    </font>
    <font>
      <b/>
      <sz val="12"/>
      <color theme="1"/>
      <name val="Aptos"/>
    </font>
    <font>
      <b/>
      <vertAlign val="superscript"/>
      <sz val="12"/>
      <color theme="1"/>
      <name val="Aptos"/>
    </font>
    <font>
      <sz val="12"/>
      <name val="Aptos"/>
    </font>
    <font>
      <b/>
      <sz val="12"/>
      <name val="Aptos"/>
    </font>
    <font>
      <b/>
      <vertAlign val="superscript"/>
      <sz val="12"/>
      <name val="Aptos"/>
    </font>
    <font>
      <sz val="12"/>
      <color theme="7"/>
      <name val="Aptos"/>
    </font>
    <font>
      <b/>
      <sz val="14"/>
      <color theme="1" tint="0.24994659260841701"/>
      <name val="Aptos"/>
    </font>
    <font>
      <b/>
      <sz val="15"/>
      <color rgb="FFD1D2D3"/>
      <name val="Aptos"/>
    </font>
    <font>
      <b/>
      <sz val="11"/>
      <color theme="1"/>
      <name val="Aptos"/>
    </font>
    <font>
      <vertAlign val="superscript"/>
      <sz val="11"/>
      <color theme="1" tint="0.249977111117893"/>
      <name val="Aptos"/>
    </font>
    <font>
      <sz val="10"/>
      <name val="Arial"/>
      <family val="2"/>
    </font>
    <font>
      <sz val="10"/>
      <color rgb="FF000000"/>
      <name val="Arial"/>
      <family val="2"/>
    </font>
    <font>
      <sz val="11"/>
      <color rgb="FF404040"/>
      <name val="Calibri Light"/>
      <family val="2"/>
      <scheme val="major"/>
    </font>
    <font>
      <b/>
      <sz val="11"/>
      <color theme="1"/>
      <name val="Calibri"/>
      <family val="2"/>
      <scheme val="minor"/>
    </font>
    <font>
      <b/>
      <sz val="11"/>
      <color theme="1" tint="0.24994659260841701"/>
      <name val="Calibri Light"/>
      <family val="2"/>
      <scheme val="major"/>
    </font>
  </fonts>
  <fills count="11">
    <fill>
      <patternFill patternType="none"/>
    </fill>
    <fill>
      <patternFill patternType="gray125"/>
    </fill>
    <fill>
      <patternFill patternType="solid">
        <fgColor theme="8"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5"/>
        <bgColor indexed="64"/>
      </patternFill>
    </fill>
    <fill>
      <patternFill patternType="solid">
        <fgColor rgb="FF00A1C0"/>
        <bgColor indexed="64"/>
      </patternFill>
    </fill>
    <fill>
      <patternFill patternType="solid">
        <fgColor rgb="FFCBE0E8"/>
        <bgColor indexed="64"/>
      </patternFill>
    </fill>
    <fill>
      <patternFill patternType="solid">
        <fgColor rgb="FFE7F0F4"/>
        <bgColor indexed="64"/>
      </patternFill>
    </fill>
    <fill>
      <patternFill patternType="solid">
        <fgColor theme="7" tint="0.59999389629810485"/>
        <bgColor indexed="65"/>
      </patternFill>
    </fill>
  </fills>
  <borders count="33">
    <border>
      <left/>
      <right/>
      <top/>
      <bottom/>
      <diagonal/>
    </border>
    <border>
      <left style="thin">
        <color indexed="64"/>
      </left>
      <right/>
      <top style="thin">
        <color auto="1"/>
      </top>
      <bottom style="thin">
        <color auto="1"/>
      </bottom>
      <diagonal/>
    </border>
    <border>
      <left/>
      <right style="thin">
        <color indexed="64"/>
      </right>
      <top style="thin">
        <color auto="1"/>
      </top>
      <bottom style="thin">
        <color auto="1"/>
      </bottom>
      <diagonal/>
    </border>
    <border>
      <left style="thin">
        <color indexed="64"/>
      </left>
      <right style="thin">
        <color indexed="64"/>
      </right>
      <top style="thin">
        <color auto="1"/>
      </top>
      <bottom style="thin">
        <color auto="1"/>
      </bottom>
      <diagonal/>
    </border>
    <border>
      <left style="thin">
        <color indexed="64"/>
      </left>
      <right style="thin">
        <color indexed="64"/>
      </right>
      <top style="thin">
        <color auto="1"/>
      </top>
      <bottom/>
      <diagonal/>
    </border>
    <border>
      <left/>
      <right style="thin">
        <color indexed="64"/>
      </right>
      <top style="thin">
        <color auto="1"/>
      </top>
      <bottom/>
      <diagonal/>
    </border>
    <border>
      <left/>
      <right style="thin">
        <color auto="1"/>
      </right>
      <top/>
      <bottom/>
      <diagonal/>
    </border>
    <border>
      <left/>
      <right/>
      <top style="thin">
        <color auto="1"/>
      </top>
      <bottom/>
      <diagonal/>
    </border>
    <border>
      <left style="thin">
        <color indexed="64"/>
      </left>
      <right/>
      <top style="thin">
        <color indexed="64"/>
      </top>
      <bottom/>
      <diagonal/>
    </border>
    <border>
      <left style="thin">
        <color auto="1"/>
      </left>
      <right style="thin">
        <color auto="1"/>
      </right>
      <top/>
      <bottom/>
      <diagonal/>
    </border>
    <border>
      <left style="thin">
        <color auto="1"/>
      </left>
      <right/>
      <top/>
      <bottom/>
      <diagonal/>
    </border>
    <border>
      <left style="thin">
        <color auto="1"/>
      </left>
      <right style="thin">
        <color auto="1"/>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bottom style="thin">
        <color auto="1"/>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style="medium">
        <color indexed="64"/>
      </top>
      <bottom/>
      <diagonal/>
    </border>
    <border>
      <left/>
      <right style="medium">
        <color indexed="64"/>
      </right>
      <top style="medium">
        <color indexed="64"/>
      </top>
      <bottom/>
      <diagonal/>
    </border>
    <border>
      <left style="medium">
        <color rgb="FFFFFFFF"/>
      </left>
      <right style="medium">
        <color rgb="FFFFFFFF"/>
      </right>
      <top style="medium">
        <color rgb="FFFFFFFF"/>
      </top>
      <bottom style="thick">
        <color rgb="FFFFFFFF"/>
      </bottom>
      <diagonal/>
    </border>
    <border>
      <left style="medium">
        <color rgb="FFFFFFFF"/>
      </left>
      <right style="medium">
        <color rgb="FFFFFFFF"/>
      </right>
      <top style="thick">
        <color rgb="FFFFFFFF"/>
      </top>
      <bottom style="medium">
        <color rgb="FFFFFFFF"/>
      </bottom>
      <diagonal/>
    </border>
    <border>
      <left style="medium">
        <color rgb="FFFFFFFF"/>
      </left>
      <right style="medium">
        <color rgb="FFFFFFFF"/>
      </right>
      <top style="medium">
        <color rgb="FFFFFFFF"/>
      </top>
      <bottom style="medium">
        <color rgb="FFFFFFFF"/>
      </bottom>
      <diagonal/>
    </border>
    <border>
      <left style="medium">
        <color rgb="FFFFFFFF"/>
      </left>
      <right/>
      <top style="thick">
        <color rgb="FFFFFFFF"/>
      </top>
      <bottom style="medium">
        <color rgb="FFFFFFFF"/>
      </bottom>
      <diagonal/>
    </border>
    <border>
      <left/>
      <right style="medium">
        <color rgb="FFFFFFFF"/>
      </right>
      <top style="thick">
        <color rgb="FFFFFFFF"/>
      </top>
      <bottom style="medium">
        <color rgb="FFFFFFFF"/>
      </bottom>
      <diagonal/>
    </border>
    <border>
      <left/>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style="thin">
        <color indexed="64"/>
      </right>
      <top style="medium">
        <color indexed="64"/>
      </top>
      <bottom/>
      <diagonal/>
    </border>
  </borders>
  <cellStyleXfs count="11">
    <xf numFmtId="0" fontId="0" fillId="0" borderId="0" applyNumberFormat="0" applyFill="0" applyBorder="0" applyProtection="0">
      <alignment horizontal="center" vertical="center"/>
    </xf>
    <xf numFmtId="9" fontId="5" fillId="0" borderId="0" applyFont="0" applyFill="0" applyBorder="0" applyAlignment="0" applyProtection="0"/>
    <xf numFmtId="0" fontId="4" fillId="0" borderId="0"/>
    <xf numFmtId="9" fontId="4" fillId="0" borderId="0" applyFont="0" applyFill="0" applyBorder="0" applyAlignment="0" applyProtection="0"/>
    <xf numFmtId="43" fontId="5" fillId="0" borderId="0" applyFont="0" applyFill="0" applyBorder="0" applyAlignment="0" applyProtection="0"/>
    <xf numFmtId="0" fontId="3" fillId="0" borderId="0"/>
    <xf numFmtId="9" fontId="4" fillId="0" borderId="0" applyFont="0" applyFill="0" applyBorder="0" applyAlignment="0" applyProtection="0"/>
    <xf numFmtId="0" fontId="2" fillId="10" borderId="0" applyNumberFormat="0" applyBorder="0" applyAlignment="0" applyProtection="0"/>
    <xf numFmtId="0" fontId="1" fillId="0" borderId="0"/>
    <xf numFmtId="9" fontId="1" fillId="0" borderId="0" applyFont="0" applyFill="0" applyBorder="0" applyAlignment="0" applyProtection="0"/>
    <xf numFmtId="169" fontId="36" fillId="0" borderId="0"/>
  </cellStyleXfs>
  <cellXfs count="299">
    <xf numFmtId="0" fontId="0" fillId="0" borderId="0" xfId="0">
      <alignment horizontal="center" vertical="center"/>
    </xf>
    <xf numFmtId="0" fontId="8" fillId="0" borderId="8" xfId="0" applyFont="1" applyBorder="1" applyAlignment="1">
      <alignment horizontal="center" vertical="center" wrapText="1"/>
    </xf>
    <xf numFmtId="0" fontId="8" fillId="0" borderId="7" xfId="0" applyFont="1" applyBorder="1" applyAlignment="1">
      <alignment horizontal="center" vertical="center" wrapText="1"/>
    </xf>
    <xf numFmtId="0" fontId="8" fillId="0" borderId="5" xfId="0" applyFont="1" applyBorder="1" applyAlignment="1">
      <alignment horizontal="center" vertical="center" wrapText="1"/>
    </xf>
    <xf numFmtId="0" fontId="8" fillId="0" borderId="3" xfId="0" applyFont="1" applyBorder="1">
      <alignment horizontal="center" vertical="center"/>
    </xf>
    <xf numFmtId="0" fontId="8" fillId="0" borderId="1" xfId="0" applyFont="1" applyBorder="1" applyAlignment="1">
      <alignment horizontal="center" vertical="center" wrapText="1"/>
    </xf>
    <xf numFmtId="0" fontId="8" fillId="0" borderId="30" xfId="0" applyFont="1" applyBorder="1" applyAlignment="1">
      <alignment horizontal="center" vertical="center" wrapText="1"/>
    </xf>
    <xf numFmtId="0" fontId="8" fillId="0" borderId="2" xfId="0" applyFont="1" applyBorder="1" applyAlignment="1">
      <alignment horizontal="center" vertical="center" wrapText="1"/>
    </xf>
    <xf numFmtId="0" fontId="8" fillId="0" borderId="1" xfId="0" applyFont="1" applyFill="1" applyBorder="1" applyAlignment="1">
      <alignment horizontal="center" vertical="center" wrapText="1"/>
    </xf>
    <xf numFmtId="0" fontId="8" fillId="0" borderId="2" xfId="0" applyFont="1" applyFill="1" applyBorder="1">
      <alignment horizontal="center" vertical="center"/>
    </xf>
    <xf numFmtId="0" fontId="8" fillId="0" borderId="3" xfId="0" applyFont="1" applyBorder="1" applyAlignment="1">
      <alignment horizontal="center" vertical="center" wrapText="1"/>
    </xf>
    <xf numFmtId="0" fontId="8" fillId="0" borderId="2" xfId="0" applyFont="1" applyFill="1" applyBorder="1" applyAlignment="1">
      <alignment horizontal="center" vertical="center" wrapText="1"/>
    </xf>
    <xf numFmtId="0" fontId="10" fillId="0" borderId="0" xfId="0" applyFont="1" applyAlignment="1">
      <alignment horizontal="left" vertical="center"/>
    </xf>
    <xf numFmtId="0" fontId="11" fillId="0" borderId="0" xfId="0" applyFont="1">
      <alignment horizontal="center" vertical="center"/>
    </xf>
    <xf numFmtId="0" fontId="11" fillId="0" borderId="0" xfId="0" applyFont="1" applyAlignment="1"/>
    <xf numFmtId="0" fontId="13" fillId="0" borderId="0" xfId="0" applyFont="1" applyAlignment="1"/>
    <xf numFmtId="0" fontId="14" fillId="0" borderId="0" xfId="2" applyFont="1"/>
    <xf numFmtId="0" fontId="11" fillId="0" borderId="0" xfId="0" applyFont="1" applyAlignment="1">
      <alignment vertical="center" wrapText="1"/>
    </xf>
    <xf numFmtId="0" fontId="16" fillId="0" borderId="0" xfId="0" applyFont="1" applyAlignment="1">
      <alignment horizontal="left" vertical="center"/>
    </xf>
    <xf numFmtId="0" fontId="16" fillId="0" borderId="0" xfId="0" applyFont="1" applyAlignment="1">
      <alignment horizontal="left"/>
    </xf>
    <xf numFmtId="0" fontId="13" fillId="0" borderId="0" xfId="2" applyFont="1"/>
    <xf numFmtId="0" fontId="17" fillId="0" borderId="0" xfId="2" applyFont="1"/>
    <xf numFmtId="0" fontId="6" fillId="0" borderId="0" xfId="2" applyFont="1" applyAlignment="1">
      <alignment vertical="center"/>
    </xf>
    <xf numFmtId="0" fontId="6" fillId="0" borderId="0" xfId="2" applyFont="1" applyAlignment="1">
      <alignment horizontal="center" vertical="center" wrapText="1"/>
    </xf>
    <xf numFmtId="0" fontId="6" fillId="0" borderId="0" xfId="0" applyFont="1" applyAlignment="1">
      <alignment horizontal="center" vertical="center" wrapText="1"/>
    </xf>
    <xf numFmtId="0" fontId="13" fillId="0" borderId="0" xfId="2" applyFont="1" applyAlignment="1">
      <alignment wrapText="1"/>
    </xf>
    <xf numFmtId="1" fontId="17" fillId="0" borderId="0" xfId="2" applyNumberFormat="1" applyFont="1" applyAlignment="1">
      <alignment horizontal="center" vertical="center" wrapText="1"/>
    </xf>
    <xf numFmtId="1" fontId="17" fillId="0" borderId="0" xfId="2" applyNumberFormat="1" applyFont="1" applyAlignment="1">
      <alignment horizontal="center" vertical="center"/>
    </xf>
    <xf numFmtId="1" fontId="17" fillId="0" borderId="0" xfId="6" applyNumberFormat="1" applyFont="1" applyAlignment="1">
      <alignment horizontal="center" vertical="center"/>
    </xf>
    <xf numFmtId="9" fontId="17" fillId="0" borderId="0" xfId="6" applyFont="1" applyAlignment="1">
      <alignment horizontal="center" vertical="center"/>
    </xf>
    <xf numFmtId="9" fontId="17" fillId="0" borderId="0" xfId="1" applyFont="1"/>
    <xf numFmtId="9" fontId="17" fillId="0" borderId="0" xfId="2" applyNumberFormat="1" applyFont="1"/>
    <xf numFmtId="0" fontId="17" fillId="0" borderId="0" xfId="2" applyFont="1" applyAlignment="1">
      <alignment wrapText="1"/>
    </xf>
    <xf numFmtId="1" fontId="17" fillId="0" borderId="0" xfId="2" applyNumberFormat="1" applyFont="1"/>
    <xf numFmtId="0" fontId="18" fillId="7" borderId="25" xfId="0" applyFont="1" applyFill="1" applyBorder="1" applyAlignment="1">
      <alignment vertical="top" wrapText="1"/>
    </xf>
    <xf numFmtId="0" fontId="19" fillId="7" borderId="25" xfId="0" applyFont="1" applyFill="1" applyBorder="1" applyAlignment="1">
      <alignment horizontal="left" vertical="center" wrapText="1" readingOrder="1"/>
    </xf>
    <xf numFmtId="0" fontId="20" fillId="8" borderId="26" xfId="0" applyFont="1" applyFill="1" applyBorder="1" applyAlignment="1">
      <alignment horizontal="left" vertical="center" wrapText="1" readingOrder="1"/>
    </xf>
    <xf numFmtId="9" fontId="18" fillId="8" borderId="26" xfId="1" applyFont="1" applyFill="1" applyBorder="1" applyAlignment="1">
      <alignment vertical="top" wrapText="1"/>
    </xf>
    <xf numFmtId="0" fontId="20" fillId="9" borderId="27" xfId="0" applyFont="1" applyFill="1" applyBorder="1" applyAlignment="1">
      <alignment horizontal="left" vertical="center" wrapText="1" readingOrder="1"/>
    </xf>
    <xf numFmtId="0" fontId="20" fillId="8" borderId="27" xfId="0" applyFont="1" applyFill="1" applyBorder="1" applyAlignment="1">
      <alignment horizontal="left" vertical="center" wrapText="1" readingOrder="1"/>
    </xf>
    <xf numFmtId="0" fontId="11" fillId="0" borderId="0" xfId="0" applyFont="1" applyAlignment="1">
      <alignment horizontal="left" vertical="center"/>
    </xf>
    <xf numFmtId="0" fontId="11" fillId="0" borderId="4" xfId="0" applyFont="1" applyBorder="1">
      <alignment horizontal="center" vertical="center"/>
    </xf>
    <xf numFmtId="0" fontId="11" fillId="0" borderId="0" xfId="0" applyFont="1" applyBorder="1">
      <alignment horizontal="center" vertical="center"/>
    </xf>
    <xf numFmtId="0" fontId="11" fillId="0" borderId="6" xfId="0" applyFont="1" applyBorder="1">
      <alignment horizontal="center" vertical="center"/>
    </xf>
    <xf numFmtId="0" fontId="11" fillId="0" borderId="9" xfId="0" applyFont="1" applyBorder="1">
      <alignment horizontal="center" vertical="center"/>
    </xf>
    <xf numFmtId="0" fontId="11" fillId="0" borderId="11" xfId="0" applyFont="1" applyBorder="1">
      <alignment horizontal="center" vertical="center"/>
    </xf>
    <xf numFmtId="0" fontId="11" fillId="0" borderId="12" xfId="0" applyFont="1" applyBorder="1">
      <alignment horizontal="center" vertical="center"/>
    </xf>
    <xf numFmtId="0" fontId="11" fillId="0" borderId="13" xfId="0" applyFont="1" applyBorder="1">
      <alignment horizontal="center" vertical="center"/>
    </xf>
    <xf numFmtId="0" fontId="11" fillId="0" borderId="0" xfId="0" applyFont="1" applyFill="1" applyBorder="1">
      <alignment horizontal="center" vertical="center"/>
    </xf>
    <xf numFmtId="0" fontId="16" fillId="0" borderId="0" xfId="0" applyFont="1">
      <alignment horizontal="center" vertical="center"/>
    </xf>
    <xf numFmtId="0" fontId="21" fillId="10" borderId="3" xfId="7" applyFont="1" applyBorder="1"/>
    <xf numFmtId="0" fontId="21" fillId="10" borderId="3" xfId="7" applyFont="1" applyBorder="1" applyAlignment="1">
      <alignment horizontal="left"/>
    </xf>
    <xf numFmtId="0" fontId="21" fillId="10" borderId="3" xfId="7" applyFont="1" applyBorder="1" applyAlignment="1"/>
    <xf numFmtId="0" fontId="21" fillId="10" borderId="10" xfId="7" applyFont="1" applyBorder="1" applyAlignment="1"/>
    <xf numFmtId="0" fontId="21" fillId="0" borderId="0" xfId="5" applyFont="1"/>
    <xf numFmtId="2" fontId="11" fillId="0" borderId="0" xfId="0" applyNumberFormat="1" applyFont="1">
      <alignment horizontal="center" vertical="center"/>
    </xf>
    <xf numFmtId="0" fontId="22" fillId="0" borderId="0" xfId="0" applyFont="1" applyAlignment="1">
      <alignment horizontal="center" vertical="center" wrapText="1" readingOrder="1"/>
    </xf>
    <xf numFmtId="11" fontId="21" fillId="0" borderId="0" xfId="5" applyNumberFormat="1" applyFont="1"/>
    <xf numFmtId="11" fontId="21" fillId="6" borderId="0" xfId="5" applyNumberFormat="1" applyFont="1" applyFill="1"/>
    <xf numFmtId="11" fontId="21" fillId="5" borderId="0" xfId="5" applyNumberFormat="1" applyFont="1" applyFill="1"/>
    <xf numFmtId="0" fontId="21" fillId="5" borderId="0" xfId="5" applyFont="1" applyFill="1"/>
    <xf numFmtId="11" fontId="23" fillId="0" borderId="0" xfId="0" applyNumberFormat="1" applyFont="1">
      <alignment horizontal="center" vertical="center"/>
    </xf>
    <xf numFmtId="0" fontId="24" fillId="0" borderId="0" xfId="0" applyFont="1">
      <alignment horizontal="center" vertical="center"/>
    </xf>
    <xf numFmtId="0" fontId="24" fillId="0" borderId="0" xfId="0" applyFont="1" applyFill="1">
      <alignment horizontal="center" vertical="center"/>
    </xf>
    <xf numFmtId="0" fontId="21" fillId="0" borderId="0" xfId="8" applyFont="1" applyAlignment="1">
      <alignment horizontal="left" vertical="center"/>
    </xf>
    <xf numFmtId="0" fontId="26" fillId="0" borderId="0" xfId="8" applyFont="1" applyAlignment="1">
      <alignment horizontal="left" vertical="center"/>
    </xf>
    <xf numFmtId="0" fontId="28" fillId="0" borderId="0" xfId="8" applyFont="1" applyAlignment="1">
      <alignment horizontal="left" vertical="center"/>
    </xf>
    <xf numFmtId="165" fontId="21" fillId="0" borderId="0" xfId="8" applyNumberFormat="1" applyFont="1" applyAlignment="1">
      <alignment horizontal="left" vertical="center"/>
    </xf>
    <xf numFmtId="0" fontId="29" fillId="0" borderId="0" xfId="8" applyFont="1" applyAlignment="1">
      <alignment horizontal="left" vertical="center"/>
    </xf>
    <xf numFmtId="9" fontId="28" fillId="0" borderId="0" xfId="9" applyFont="1" applyAlignment="1">
      <alignment horizontal="left" vertical="center"/>
    </xf>
    <xf numFmtId="0" fontId="16" fillId="0" borderId="0" xfId="0" applyFont="1" applyFill="1">
      <alignment horizontal="center" vertical="center"/>
    </xf>
    <xf numFmtId="0" fontId="21" fillId="0" borderId="0" xfId="8" applyFont="1" applyAlignment="1">
      <alignment vertical="center"/>
    </xf>
    <xf numFmtId="165" fontId="28" fillId="0" borderId="0" xfId="8" applyNumberFormat="1" applyFont="1" applyAlignment="1">
      <alignment horizontal="left" vertical="center"/>
    </xf>
    <xf numFmtId="10" fontId="28" fillId="0" borderId="0" xfId="9" applyNumberFormat="1" applyFont="1" applyAlignment="1">
      <alignment horizontal="left" vertical="center"/>
    </xf>
    <xf numFmtId="0" fontId="31" fillId="0" borderId="0" xfId="8" applyFont="1" applyAlignment="1">
      <alignment horizontal="left" vertical="center"/>
    </xf>
    <xf numFmtId="0" fontId="13" fillId="0" borderId="0" xfId="0" applyFont="1" applyBorder="1">
      <alignment horizontal="center" vertical="center"/>
    </xf>
    <xf numFmtId="0" fontId="13" fillId="0" borderId="0" xfId="0" applyFont="1">
      <alignment horizontal="center" vertical="center"/>
    </xf>
    <xf numFmtId="0" fontId="13" fillId="0" borderId="0" xfId="0" applyFont="1" applyFill="1">
      <alignment horizontal="center" vertical="center"/>
    </xf>
    <xf numFmtId="0" fontId="13" fillId="0" borderId="0" xfId="0" applyFont="1" applyFill="1" applyAlignment="1">
      <alignment horizontal="center" vertical="center" wrapText="1"/>
    </xf>
    <xf numFmtId="0" fontId="13" fillId="4" borderId="0" xfId="0" applyFont="1" applyFill="1">
      <alignment horizontal="center" vertical="center"/>
    </xf>
    <xf numFmtId="0" fontId="13" fillId="4" borderId="0" xfId="0" applyFont="1" applyFill="1" applyAlignment="1">
      <alignment horizontal="center" vertical="center" wrapText="1"/>
    </xf>
    <xf numFmtId="0" fontId="32" fillId="0" borderId="0" xfId="0" applyFont="1" applyAlignment="1">
      <alignment horizontal="left" vertical="center"/>
    </xf>
    <xf numFmtId="0" fontId="7" fillId="0" borderId="0" xfId="0" applyFont="1">
      <alignment horizontal="center" vertical="center"/>
    </xf>
    <xf numFmtId="0" fontId="7" fillId="0" borderId="0" xfId="0" applyFont="1" applyAlignment="1">
      <alignment horizontal="center" vertical="center" wrapText="1"/>
    </xf>
    <xf numFmtId="11" fontId="11" fillId="0" borderId="0" xfId="0" applyNumberFormat="1" applyFont="1">
      <alignment horizontal="center" vertical="center"/>
    </xf>
    <xf numFmtId="0" fontId="8" fillId="0" borderId="0" xfId="0" applyFont="1" applyAlignment="1">
      <alignment horizontal="left" vertical="center"/>
    </xf>
    <xf numFmtId="0" fontId="16" fillId="0" borderId="0" xfId="0" applyFont="1" applyBorder="1" applyAlignment="1">
      <alignment horizontal="center" vertical="center" wrapText="1"/>
    </xf>
    <xf numFmtId="0" fontId="16" fillId="0" borderId="0" xfId="0" applyFont="1" applyBorder="1">
      <alignment horizontal="center" vertical="center"/>
    </xf>
    <xf numFmtId="0" fontId="16" fillId="0" borderId="0" xfId="0" applyFont="1" applyAlignment="1">
      <alignment vertical="center"/>
    </xf>
    <xf numFmtId="0" fontId="11" fillId="0" borderId="3" xfId="0" applyFont="1" applyBorder="1">
      <alignment horizontal="center" vertical="center"/>
    </xf>
    <xf numFmtId="0" fontId="16" fillId="0" borderId="10" xfId="0" applyFont="1" applyBorder="1" applyAlignment="1">
      <alignment horizontal="center" vertical="center" wrapText="1"/>
    </xf>
    <xf numFmtId="167" fontId="16" fillId="0" borderId="8" xfId="0" applyNumberFormat="1" applyFont="1" applyBorder="1" applyAlignment="1">
      <alignment horizontal="center" vertical="center" wrapText="1" readingOrder="1"/>
    </xf>
    <xf numFmtId="0" fontId="16" fillId="0" borderId="7" xfId="0" applyFont="1" applyBorder="1" applyAlignment="1">
      <alignment horizontal="center" vertical="center" wrapText="1" readingOrder="1"/>
    </xf>
    <xf numFmtId="0" fontId="16" fillId="0" borderId="5" xfId="0" applyFont="1" applyBorder="1" applyAlignment="1">
      <alignment horizontal="center" vertical="center" wrapText="1" readingOrder="1"/>
    </xf>
    <xf numFmtId="11" fontId="16" fillId="0" borderId="0" xfId="0" applyNumberFormat="1" applyFont="1" applyBorder="1" applyAlignment="1">
      <alignment horizontal="center" wrapText="1"/>
    </xf>
    <xf numFmtId="11" fontId="16" fillId="0" borderId="0" xfId="0" applyNumberFormat="1" applyFont="1" applyBorder="1" applyAlignment="1">
      <alignment horizontal="center" vertical="center" wrapText="1"/>
    </xf>
    <xf numFmtId="11" fontId="16" fillId="0" borderId="6" xfId="0" applyNumberFormat="1" applyFont="1" applyBorder="1" applyAlignment="1">
      <alignment horizontal="center" vertical="center" wrapText="1"/>
    </xf>
    <xf numFmtId="0" fontId="16" fillId="0" borderId="8" xfId="0" applyFont="1" applyBorder="1" applyAlignment="1">
      <alignment horizontal="center" vertical="center" wrapText="1"/>
    </xf>
    <xf numFmtId="11" fontId="28" fillId="0" borderId="5" xfId="5" applyNumberFormat="1" applyFont="1" applyBorder="1" applyAlignment="1">
      <alignment horizontal="center" wrapText="1"/>
    </xf>
    <xf numFmtId="167" fontId="16" fillId="0" borderId="10" xfId="0" applyNumberFormat="1" applyFont="1" applyBorder="1" applyAlignment="1">
      <alignment horizontal="center" vertical="center" wrapText="1" readingOrder="1"/>
    </xf>
    <xf numFmtId="0" fontId="16" fillId="0" borderId="6" xfId="0" applyFont="1" applyBorder="1">
      <alignment horizontal="center" vertical="center"/>
    </xf>
    <xf numFmtId="11" fontId="28" fillId="0" borderId="6" xfId="5" applyNumberFormat="1" applyFont="1" applyBorder="1" applyAlignment="1">
      <alignment horizontal="center" wrapText="1"/>
    </xf>
    <xf numFmtId="164" fontId="16" fillId="0" borderId="0" xfId="0" applyNumberFormat="1" applyFont="1" applyFill="1" applyBorder="1" applyAlignment="1">
      <alignment horizontal="center" vertical="center" wrapText="1" readingOrder="1"/>
    </xf>
    <xf numFmtId="1" fontId="16" fillId="0" borderId="6" xfId="0" applyNumberFormat="1" applyFont="1" applyFill="1" applyBorder="1" applyAlignment="1">
      <alignment horizontal="center" vertical="center" wrapText="1" readingOrder="1"/>
    </xf>
    <xf numFmtId="0" fontId="16" fillId="0" borderId="0" xfId="0" applyFont="1" applyFill="1" applyBorder="1">
      <alignment horizontal="center" vertical="center"/>
    </xf>
    <xf numFmtId="0" fontId="16" fillId="0" borderId="6" xfId="0" applyFont="1" applyFill="1" applyBorder="1">
      <alignment horizontal="center" vertical="center"/>
    </xf>
    <xf numFmtId="4" fontId="16" fillId="0" borderId="0" xfId="0" applyNumberFormat="1" applyFont="1" applyFill="1" applyBorder="1" applyAlignment="1">
      <alignment horizontal="center"/>
    </xf>
    <xf numFmtId="4" fontId="16" fillId="0" borderId="6" xfId="0" applyNumberFormat="1" applyFont="1" applyFill="1" applyBorder="1" applyAlignment="1">
      <alignment horizontal="center"/>
    </xf>
    <xf numFmtId="0" fontId="16" fillId="0" borderId="0" xfId="0" applyFont="1" applyFill="1" applyBorder="1" applyAlignment="1">
      <alignment horizontal="center" vertical="center" wrapText="1" readingOrder="1"/>
    </xf>
    <xf numFmtId="0" fontId="16" fillId="0" borderId="6" xfId="0" applyFont="1" applyFill="1" applyBorder="1" applyAlignment="1">
      <alignment horizontal="center" vertical="center" wrapText="1" readingOrder="1"/>
    </xf>
    <xf numFmtId="0" fontId="16" fillId="0" borderId="10" xfId="0" applyFont="1" applyBorder="1" applyAlignment="1">
      <alignment horizontal="center" wrapText="1"/>
    </xf>
    <xf numFmtId="0" fontId="16" fillId="0" borderId="6" xfId="0" applyFont="1" applyFill="1" applyBorder="1" applyAlignment="1">
      <alignment horizontal="center" vertical="center" wrapText="1"/>
    </xf>
    <xf numFmtId="0" fontId="16" fillId="0" borderId="0" xfId="0" applyFont="1" applyFill="1" applyBorder="1" applyAlignment="1">
      <alignment horizontal="center" vertical="center" wrapText="1"/>
    </xf>
    <xf numFmtId="11" fontId="16" fillId="0" borderId="0" xfId="0" applyNumberFormat="1" applyFont="1" applyFill="1" applyBorder="1" applyAlignment="1">
      <alignment horizontal="center" wrapText="1"/>
    </xf>
    <xf numFmtId="11" fontId="16" fillId="0" borderId="6" xfId="0" applyNumberFormat="1" applyFont="1" applyFill="1" applyBorder="1" applyAlignment="1">
      <alignment horizontal="center" wrapText="1"/>
    </xf>
    <xf numFmtId="0" fontId="16" fillId="0" borderId="10" xfId="0" applyFont="1" applyFill="1" applyBorder="1" applyAlignment="1">
      <alignment horizontal="center" vertical="center" wrapText="1" readingOrder="1"/>
    </xf>
    <xf numFmtId="165" fontId="16" fillId="0" borderId="0" xfId="0" applyNumberFormat="1" applyFont="1" applyBorder="1" applyAlignment="1">
      <alignment horizontal="center" vertical="center" wrapText="1" readingOrder="1"/>
    </xf>
    <xf numFmtId="165" fontId="16" fillId="0" borderId="6" xfId="0" applyNumberFormat="1" applyFont="1" applyBorder="1" applyAlignment="1">
      <alignment horizontal="center" vertical="center" wrapText="1" readingOrder="1"/>
    </xf>
    <xf numFmtId="165" fontId="16" fillId="0" borderId="0" xfId="4" applyNumberFormat="1" applyFont="1" applyFill="1" applyBorder="1" applyAlignment="1">
      <alignment horizontal="center" vertical="center" wrapText="1"/>
    </xf>
    <xf numFmtId="165" fontId="16" fillId="0" borderId="6" xfId="4" applyNumberFormat="1" applyFont="1" applyBorder="1" applyAlignment="1">
      <alignment horizontal="center" wrapText="1"/>
    </xf>
    <xf numFmtId="0" fontId="16" fillId="0" borderId="9" xfId="0" applyFont="1" applyBorder="1" applyAlignment="1">
      <alignment horizontal="center" vertical="center" wrapText="1"/>
    </xf>
    <xf numFmtId="0" fontId="16" fillId="0" borderId="14" xfId="0" applyFont="1" applyFill="1" applyBorder="1" applyAlignment="1">
      <alignment horizontal="center" vertical="center" wrapText="1" readingOrder="1"/>
    </xf>
    <xf numFmtId="167" fontId="16" fillId="0" borderId="14" xfId="0" applyNumberFormat="1" applyFont="1" applyBorder="1" applyAlignment="1">
      <alignment horizontal="center" vertical="center" wrapText="1" readingOrder="1"/>
    </xf>
    <xf numFmtId="165" fontId="16" fillId="0" borderId="12" xfId="4" applyNumberFormat="1" applyFont="1" applyFill="1" applyBorder="1" applyAlignment="1">
      <alignment horizontal="center" vertical="center" wrapText="1"/>
    </xf>
    <xf numFmtId="165" fontId="16" fillId="0" borderId="13" xfId="4" applyNumberFormat="1" applyFont="1" applyBorder="1" applyAlignment="1">
      <alignment horizontal="center" wrapText="1"/>
    </xf>
    <xf numFmtId="11" fontId="16" fillId="0" borderId="12" xfId="0" applyNumberFormat="1" applyFont="1" applyBorder="1" applyAlignment="1">
      <alignment horizontal="center" wrapText="1"/>
    </xf>
    <xf numFmtId="11" fontId="16" fillId="0" borderId="12" xfId="0" applyNumberFormat="1" applyFont="1" applyBorder="1" applyAlignment="1">
      <alignment horizontal="center" vertical="center" wrapText="1"/>
    </xf>
    <xf numFmtId="11" fontId="16" fillId="0" borderId="13" xfId="0" applyNumberFormat="1" applyFont="1" applyBorder="1" applyAlignment="1">
      <alignment horizontal="center" vertical="center" wrapText="1"/>
    </xf>
    <xf numFmtId="0" fontId="16" fillId="0" borderId="14" xfId="0" applyFont="1" applyBorder="1" applyAlignment="1">
      <alignment horizontal="center" vertical="center" wrapText="1"/>
    </xf>
    <xf numFmtId="11" fontId="28" fillId="0" borderId="13" xfId="5" applyNumberFormat="1" applyFont="1" applyBorder="1" applyAlignment="1">
      <alignment horizontal="center" wrapText="1"/>
    </xf>
    <xf numFmtId="0" fontId="16" fillId="0" borderId="0" xfId="0" applyFont="1" applyAlignment="1"/>
    <xf numFmtId="0" fontId="8" fillId="0" borderId="0" xfId="0" applyFont="1" applyAlignment="1"/>
    <xf numFmtId="0" fontId="16" fillId="0" borderId="0" xfId="0" applyFont="1" applyFill="1" applyBorder="1" applyAlignment="1"/>
    <xf numFmtId="0" fontId="8" fillId="0" borderId="0" xfId="0" applyFont="1" applyFill="1" applyBorder="1" applyAlignment="1"/>
    <xf numFmtId="2" fontId="16" fillId="0" borderId="0" xfId="4" applyNumberFormat="1" applyFont="1" applyAlignment="1">
      <alignment horizontal="center"/>
    </xf>
    <xf numFmtId="166" fontId="16" fillId="0" borderId="0" xfId="1" applyNumberFormat="1" applyFont="1" applyFill="1" applyAlignment="1">
      <alignment horizontal="center"/>
    </xf>
    <xf numFmtId="2" fontId="16" fillId="0" borderId="0" xfId="4" applyNumberFormat="1" applyFont="1" applyFill="1" applyAlignment="1">
      <alignment horizontal="center"/>
    </xf>
    <xf numFmtId="2" fontId="16" fillId="0" borderId="0" xfId="0" applyNumberFormat="1" applyFont="1" applyFill="1" applyBorder="1" applyAlignment="1">
      <alignment horizontal="center"/>
    </xf>
    <xf numFmtId="0" fontId="16" fillId="0" borderId="0" xfId="0" applyFont="1" applyBorder="1" applyAlignment="1">
      <alignment horizontal="center" vertical="center" wrapText="1" readingOrder="1"/>
    </xf>
    <xf numFmtId="0" fontId="16" fillId="0" borderId="6" xfId="0" applyFont="1" applyBorder="1" applyAlignment="1">
      <alignment horizontal="center" vertical="center" wrapText="1" readingOrder="1"/>
    </xf>
    <xf numFmtId="11" fontId="16" fillId="0" borderId="10" xfId="0" applyNumberFormat="1" applyFont="1" applyBorder="1" applyAlignment="1">
      <alignment horizontal="center" wrapText="1"/>
    </xf>
    <xf numFmtId="164" fontId="16" fillId="0" borderId="0" xfId="0" applyNumberFormat="1" applyFont="1" applyBorder="1" applyAlignment="1">
      <alignment horizontal="center" vertical="center" wrapText="1" readingOrder="1"/>
    </xf>
    <xf numFmtId="1" fontId="16" fillId="0" borderId="6" xfId="0" applyNumberFormat="1" applyFont="1" applyBorder="1" applyAlignment="1">
      <alignment horizontal="center" vertical="center" wrapText="1" readingOrder="1"/>
    </xf>
    <xf numFmtId="2" fontId="11" fillId="0" borderId="0" xfId="0" applyNumberFormat="1" applyFont="1" applyBorder="1">
      <alignment horizontal="center" vertical="center"/>
    </xf>
    <xf numFmtId="0" fontId="16" fillId="0" borderId="9" xfId="0" applyFont="1" applyBorder="1" applyAlignment="1">
      <alignment horizontal="center" wrapText="1"/>
    </xf>
    <xf numFmtId="0" fontId="16" fillId="0" borderId="6" xfId="0" applyFont="1" applyBorder="1" applyAlignment="1">
      <alignment horizontal="center" vertical="center" wrapText="1"/>
    </xf>
    <xf numFmtId="11" fontId="16" fillId="0" borderId="6" xfId="0" applyNumberFormat="1" applyFont="1" applyBorder="1" applyAlignment="1">
      <alignment horizontal="center" wrapText="1"/>
    </xf>
    <xf numFmtId="0" fontId="16" fillId="0" borderId="9" xfId="0" applyFont="1" applyFill="1" applyBorder="1" applyAlignment="1">
      <alignment horizontal="center" vertical="center" wrapText="1" readingOrder="1"/>
    </xf>
    <xf numFmtId="165" fontId="16" fillId="0" borderId="0" xfId="0" applyNumberFormat="1" applyFont="1" applyBorder="1" applyAlignment="1">
      <alignment horizontal="center" wrapText="1"/>
    </xf>
    <xf numFmtId="165" fontId="16" fillId="0" borderId="6" xfId="0" applyNumberFormat="1" applyFont="1" applyBorder="1" applyAlignment="1">
      <alignment horizontal="center" wrapText="1"/>
    </xf>
    <xf numFmtId="0" fontId="16" fillId="0" borderId="11" xfId="0" applyFont="1" applyFill="1" applyBorder="1" applyAlignment="1">
      <alignment horizontal="center" vertical="center" wrapText="1" readingOrder="1"/>
    </xf>
    <xf numFmtId="165" fontId="16" fillId="0" borderId="12" xfId="0" applyNumberFormat="1" applyFont="1" applyBorder="1" applyAlignment="1">
      <alignment horizontal="center" vertical="center" wrapText="1"/>
    </xf>
    <xf numFmtId="165" fontId="16" fillId="0" borderId="13" xfId="0" applyNumberFormat="1" applyFont="1" applyBorder="1" applyAlignment="1">
      <alignment horizontal="center" vertical="center" wrapText="1"/>
    </xf>
    <xf numFmtId="11" fontId="16" fillId="0" borderId="14" xfId="0" applyNumberFormat="1" applyFont="1" applyBorder="1" applyAlignment="1">
      <alignment horizontal="center" wrapText="1"/>
    </xf>
    <xf numFmtId="0" fontId="32" fillId="0" borderId="0" xfId="0" applyFont="1" applyBorder="1" applyAlignment="1">
      <alignment horizontal="left" vertical="center"/>
    </xf>
    <xf numFmtId="0" fontId="16" fillId="0" borderId="9" xfId="0" applyFont="1" applyBorder="1">
      <alignment horizontal="center" vertical="center"/>
    </xf>
    <xf numFmtId="11" fontId="16" fillId="0" borderId="10" xfId="0" applyNumberFormat="1" applyFont="1" applyBorder="1" applyAlignment="1">
      <alignment horizontal="center"/>
    </xf>
    <xf numFmtId="11" fontId="16" fillId="0" borderId="0" xfId="0" applyNumberFormat="1" applyFont="1" applyBorder="1">
      <alignment horizontal="center" vertical="center"/>
    </xf>
    <xf numFmtId="11" fontId="16" fillId="0" borderId="6" xfId="0" applyNumberFormat="1" applyFont="1" applyBorder="1">
      <alignment horizontal="center" vertical="center"/>
    </xf>
    <xf numFmtId="0" fontId="16" fillId="0" borderId="10" xfId="0" applyFont="1" applyBorder="1">
      <alignment horizontal="center" vertical="center"/>
    </xf>
    <xf numFmtId="11" fontId="28" fillId="0" borderId="6" xfId="5" applyNumberFormat="1" applyFont="1" applyBorder="1" applyAlignment="1">
      <alignment horizontal="center"/>
    </xf>
    <xf numFmtId="0" fontId="33" fillId="0" borderId="0" xfId="0" applyFont="1">
      <alignment horizontal="center" vertical="center"/>
    </xf>
    <xf numFmtId="11" fontId="24" fillId="0" borderId="0" xfId="0" applyNumberFormat="1" applyFont="1">
      <alignment horizontal="center" vertical="center"/>
    </xf>
    <xf numFmtId="0" fontId="16" fillId="0" borderId="9" xfId="0" applyFont="1" applyBorder="1" applyAlignment="1">
      <alignment horizontal="center"/>
    </xf>
    <xf numFmtId="4" fontId="16" fillId="0" borderId="0" xfId="0" applyNumberFormat="1" applyFont="1" applyBorder="1">
      <alignment horizontal="center" vertical="center"/>
    </xf>
    <xf numFmtId="4" fontId="16" fillId="0" borderId="6" xfId="0" applyNumberFormat="1" applyFont="1" applyBorder="1">
      <alignment horizontal="center" vertical="center"/>
    </xf>
    <xf numFmtId="11" fontId="16" fillId="0" borderId="0" xfId="0" applyNumberFormat="1" applyFont="1" applyBorder="1" applyAlignment="1">
      <alignment horizontal="center"/>
    </xf>
    <xf numFmtId="11" fontId="16" fillId="0" borderId="6" xfId="0" applyNumberFormat="1" applyFont="1" applyBorder="1" applyAlignment="1">
      <alignment horizontal="center"/>
    </xf>
    <xf numFmtId="165" fontId="16" fillId="0" borderId="0" xfId="4" applyNumberFormat="1" applyFont="1" applyFill="1" applyBorder="1" applyAlignment="1">
      <alignment horizontal="center" vertical="center"/>
    </xf>
    <xf numFmtId="165" fontId="16" fillId="0" borderId="6" xfId="4" applyNumberFormat="1" applyFont="1" applyBorder="1" applyAlignment="1">
      <alignment horizontal="center"/>
    </xf>
    <xf numFmtId="165" fontId="16" fillId="0" borderId="0" xfId="0" applyNumberFormat="1" applyFont="1" applyBorder="1" applyAlignment="1">
      <alignment horizontal="center"/>
    </xf>
    <xf numFmtId="165" fontId="16" fillId="0" borderId="6" xfId="0" applyNumberFormat="1" applyFont="1" applyBorder="1" applyAlignment="1">
      <alignment horizontal="center"/>
    </xf>
    <xf numFmtId="165" fontId="16" fillId="0" borderId="12" xfId="0" applyNumberFormat="1" applyFont="1" applyBorder="1">
      <alignment horizontal="center" vertical="center"/>
    </xf>
    <xf numFmtId="165" fontId="16" fillId="0" borderId="13" xfId="0" applyNumberFormat="1" applyFont="1" applyBorder="1">
      <alignment horizontal="center" vertical="center"/>
    </xf>
    <xf numFmtId="11" fontId="16" fillId="0" borderId="14" xfId="0" applyNumberFormat="1" applyFont="1" applyBorder="1" applyAlignment="1">
      <alignment horizontal="center"/>
    </xf>
    <xf numFmtId="11" fontId="16" fillId="0" borderId="12" xfId="0" applyNumberFormat="1" applyFont="1" applyBorder="1">
      <alignment horizontal="center" vertical="center"/>
    </xf>
    <xf numFmtId="11" fontId="16" fillId="0" borderId="13" xfId="0" applyNumberFormat="1" applyFont="1" applyBorder="1">
      <alignment horizontal="center" vertical="center"/>
    </xf>
    <xf numFmtId="0" fontId="16" fillId="0" borderId="14" xfId="0" applyFont="1" applyBorder="1">
      <alignment horizontal="center" vertical="center"/>
    </xf>
    <xf numFmtId="11" fontId="28" fillId="0" borderId="13" xfId="5" applyNumberFormat="1" applyFont="1" applyBorder="1" applyAlignment="1">
      <alignment horizontal="center"/>
    </xf>
    <xf numFmtId="0" fontId="13" fillId="0" borderId="0" xfId="0" applyFont="1" applyFill="1" applyBorder="1" applyAlignment="1">
      <alignment horizontal="center" vertical="center" wrapText="1"/>
    </xf>
    <xf numFmtId="0" fontId="34" fillId="0" borderId="1" xfId="0" applyFont="1" applyBorder="1" applyAlignment="1">
      <alignment horizontal="center" vertical="center" wrapText="1"/>
    </xf>
    <xf numFmtId="0" fontId="34" fillId="0" borderId="2" xfId="0" applyFont="1" applyBorder="1" applyAlignment="1">
      <alignment horizontal="center" vertical="center" wrapText="1"/>
    </xf>
    <xf numFmtId="11" fontId="28" fillId="0" borderId="0" xfId="5" applyNumberFormat="1" applyFont="1" applyAlignment="1">
      <alignment horizontal="center"/>
    </xf>
    <xf numFmtId="11" fontId="24" fillId="0" borderId="0" xfId="0" applyNumberFormat="1" applyFont="1" applyBorder="1">
      <alignment horizontal="center" vertical="center"/>
    </xf>
    <xf numFmtId="0" fontId="24" fillId="0" borderId="0" xfId="0" applyFont="1" applyBorder="1">
      <alignment horizontal="center" vertical="center"/>
    </xf>
    <xf numFmtId="0" fontId="16" fillId="0" borderId="0" xfId="0" applyFont="1" applyBorder="1" applyAlignment="1">
      <alignment horizontal="center"/>
    </xf>
    <xf numFmtId="11" fontId="9" fillId="0" borderId="0" xfId="0" applyNumberFormat="1" applyFont="1" applyBorder="1" applyAlignment="1">
      <alignment horizontal="left" vertical="center"/>
    </xf>
    <xf numFmtId="11" fontId="9" fillId="0" borderId="12" xfId="0" applyNumberFormat="1" applyFont="1" applyBorder="1" applyAlignment="1">
      <alignment horizontal="left" vertical="center"/>
    </xf>
    <xf numFmtId="0" fontId="34" fillId="0" borderId="30" xfId="0" applyFont="1" applyBorder="1" applyAlignment="1">
      <alignment horizontal="center" vertical="center" wrapText="1"/>
    </xf>
    <xf numFmtId="0" fontId="16" fillId="0" borderId="4" xfId="0" applyFont="1" applyBorder="1">
      <alignment horizontal="center" vertical="center"/>
    </xf>
    <xf numFmtId="0" fontId="21" fillId="0" borderId="9" xfId="5" applyFont="1" applyBorder="1"/>
    <xf numFmtId="0" fontId="21" fillId="0" borderId="11" xfId="5" applyFont="1" applyBorder="1"/>
    <xf numFmtId="11" fontId="9" fillId="0" borderId="10" xfId="0" applyNumberFormat="1" applyFont="1" applyBorder="1" applyAlignment="1">
      <alignment horizontal="left" vertical="center"/>
    </xf>
    <xf numFmtId="11" fontId="9" fillId="0" borderId="14" xfId="0" applyNumberFormat="1" applyFont="1" applyBorder="1" applyAlignment="1">
      <alignment horizontal="left" vertical="center"/>
    </xf>
    <xf numFmtId="11" fontId="9" fillId="0" borderId="6" xfId="0" applyNumberFormat="1" applyFont="1" applyBorder="1" applyAlignment="1">
      <alignment horizontal="left" vertical="center"/>
    </xf>
    <xf numFmtId="11" fontId="9" fillId="0" borderId="13" xfId="0" applyNumberFormat="1" applyFont="1" applyBorder="1" applyAlignment="1">
      <alignment horizontal="left" vertical="center"/>
    </xf>
    <xf numFmtId="11" fontId="9" fillId="0" borderId="8" xfId="0" applyNumberFormat="1" applyFont="1" applyBorder="1" applyAlignment="1">
      <alignment horizontal="left" vertical="center"/>
    </xf>
    <xf numFmtId="11" fontId="9" fillId="0" borderId="5" xfId="0" applyNumberFormat="1" applyFont="1" applyBorder="1" applyAlignment="1">
      <alignment horizontal="left" vertical="center"/>
    </xf>
    <xf numFmtId="11" fontId="9" fillId="0" borderId="7" xfId="0" applyNumberFormat="1" applyFont="1" applyBorder="1" applyAlignment="1">
      <alignment horizontal="left" vertical="center"/>
    </xf>
    <xf numFmtId="0" fontId="21" fillId="10" borderId="1" xfId="7" applyFont="1" applyBorder="1" applyAlignment="1"/>
    <xf numFmtId="0" fontId="21" fillId="0" borderId="0" xfId="7" applyFont="1" applyFill="1" applyBorder="1"/>
    <xf numFmtId="0" fontId="21" fillId="0" borderId="0" xfId="7" applyFont="1" applyFill="1" applyBorder="1" applyAlignment="1">
      <alignment horizontal="left"/>
    </xf>
    <xf numFmtId="0" fontId="21" fillId="0" borderId="0" xfId="7" applyFont="1" applyFill="1" applyBorder="1" applyAlignment="1"/>
    <xf numFmtId="0" fontId="11" fillId="0" borderId="7" xfId="0" applyFont="1" applyBorder="1">
      <alignment horizontal="center" vertical="center"/>
    </xf>
    <xf numFmtId="0" fontId="21" fillId="0" borderId="7" xfId="5" applyFont="1" applyBorder="1"/>
    <xf numFmtId="0" fontId="11" fillId="0" borderId="5" xfId="0" applyFont="1" applyBorder="1">
      <alignment horizontal="center" vertical="center"/>
    </xf>
    <xf numFmtId="0" fontId="21" fillId="0" borderId="12" xfId="5" applyFont="1" applyBorder="1"/>
    <xf numFmtId="0" fontId="21" fillId="10" borderId="2" xfId="7" applyFont="1" applyBorder="1"/>
    <xf numFmtId="0" fontId="11" fillId="0" borderId="30" xfId="0" applyFont="1" applyBorder="1">
      <alignment horizontal="center" vertical="center"/>
    </xf>
    <xf numFmtId="0" fontId="21" fillId="10" borderId="2" xfId="7" applyFont="1" applyBorder="1" applyAlignment="1">
      <alignment horizontal="center"/>
    </xf>
    <xf numFmtId="0" fontId="21" fillId="0" borderId="5" xfId="5" applyFont="1" applyBorder="1" applyAlignment="1">
      <alignment horizontal="center"/>
    </xf>
    <xf numFmtId="0" fontId="21" fillId="0" borderId="6" xfId="5" applyFont="1" applyBorder="1" applyAlignment="1">
      <alignment horizontal="center"/>
    </xf>
    <xf numFmtId="0" fontId="21" fillId="0" borderId="13" xfId="5" applyFont="1" applyBorder="1" applyAlignment="1">
      <alignment horizontal="center"/>
    </xf>
    <xf numFmtId="2" fontId="28" fillId="0" borderId="0" xfId="8" applyNumberFormat="1" applyFont="1" applyAlignment="1">
      <alignment horizontal="center" vertical="center"/>
    </xf>
    <xf numFmtId="2" fontId="16" fillId="0" borderId="0" xfId="0" applyNumberFormat="1" applyFont="1">
      <alignment horizontal="center" vertical="center"/>
    </xf>
    <xf numFmtId="0" fontId="11" fillId="0" borderId="0" xfId="0" applyFont="1" applyAlignment="1">
      <alignment horizontal="center" vertical="center" wrapText="1"/>
    </xf>
    <xf numFmtId="0" fontId="11" fillId="0" borderId="8" xfId="0" applyFont="1" applyBorder="1">
      <alignment horizontal="center" vertical="center"/>
    </xf>
    <xf numFmtId="0" fontId="11" fillId="0" borderId="10" xfId="0" applyFont="1" applyBorder="1">
      <alignment horizontal="center" vertical="center"/>
    </xf>
    <xf numFmtId="0" fontId="11" fillId="0" borderId="14" xfId="0" applyFont="1" applyBorder="1">
      <alignment horizontal="center" vertical="center"/>
    </xf>
    <xf numFmtId="0" fontId="11" fillId="0" borderId="0" xfId="0" applyFont="1" applyFill="1">
      <alignment horizontal="center" vertical="center"/>
    </xf>
    <xf numFmtId="0" fontId="12" fillId="0" borderId="0" xfId="0" applyFont="1" applyFill="1" applyAlignment="1">
      <alignment horizontal="left" vertical="center"/>
    </xf>
    <xf numFmtId="0" fontId="13" fillId="0" borderId="0" xfId="0" applyFont="1" applyFill="1" applyAlignment="1">
      <alignment vertical="top" wrapText="1"/>
    </xf>
    <xf numFmtId="0" fontId="11" fillId="0" borderId="0" xfId="0" applyFont="1" applyFill="1" applyAlignment="1">
      <alignment wrapText="1"/>
    </xf>
    <xf numFmtId="0" fontId="11" fillId="0" borderId="0" xfId="0" applyFont="1" applyFill="1" applyAlignment="1">
      <alignment vertical="center" wrapText="1"/>
    </xf>
    <xf numFmtId="0" fontId="13" fillId="0" borderId="17" xfId="0" applyFont="1" applyFill="1" applyBorder="1" applyAlignment="1">
      <alignment horizontal="center" vertical="center" wrapText="1"/>
    </xf>
    <xf numFmtId="0" fontId="13" fillId="0" borderId="23" xfId="0" applyFont="1" applyFill="1" applyBorder="1" applyAlignment="1">
      <alignment horizontal="center" vertical="center" wrapText="1"/>
    </xf>
    <xf numFmtId="0" fontId="13" fillId="0" borderId="15" xfId="0" applyFont="1" applyFill="1" applyBorder="1" applyAlignment="1">
      <alignment horizontal="center" vertical="center" wrapText="1"/>
    </xf>
    <xf numFmtId="0" fontId="13" fillId="0" borderId="16" xfId="0" applyFont="1" applyFill="1" applyBorder="1" applyAlignment="1">
      <alignment horizontal="center" vertical="center" wrapText="1"/>
    </xf>
    <xf numFmtId="0" fontId="13" fillId="5" borderId="0" xfId="0" applyFont="1" applyFill="1" applyBorder="1" applyAlignment="1">
      <alignment horizontal="center" vertical="center" wrapText="1"/>
    </xf>
    <xf numFmtId="0" fontId="6" fillId="0" borderId="18" xfId="0" applyFont="1" applyFill="1" applyBorder="1" applyAlignment="1">
      <alignment horizontal="left" vertical="center" wrapText="1"/>
    </xf>
    <xf numFmtId="0" fontId="14" fillId="0" borderId="0" xfId="2" applyFont="1" applyAlignment="1">
      <alignment wrapText="1"/>
    </xf>
    <xf numFmtId="0" fontId="13" fillId="0" borderId="0" xfId="0" applyFont="1" applyFill="1" applyBorder="1" applyAlignment="1">
      <alignment horizontal="left" vertical="center" wrapText="1"/>
    </xf>
    <xf numFmtId="0" fontId="6" fillId="0" borderId="0" xfId="0" applyFont="1" applyFill="1" applyBorder="1" applyAlignment="1">
      <alignment horizontal="center" vertical="center" wrapText="1"/>
    </xf>
    <xf numFmtId="0" fontId="13" fillId="0" borderId="19" xfId="0" applyFont="1" applyFill="1" applyBorder="1" applyAlignment="1">
      <alignment horizontal="center" vertical="center" wrapText="1"/>
    </xf>
    <xf numFmtId="168" fontId="13" fillId="0" borderId="0" xfId="0" applyNumberFormat="1" applyFont="1" applyFill="1" applyBorder="1" applyAlignment="1">
      <alignment horizontal="center" vertical="center" wrapText="1"/>
    </xf>
    <xf numFmtId="168" fontId="13" fillId="0" borderId="0" xfId="4" applyNumberFormat="1" applyFont="1" applyFill="1" applyBorder="1" applyAlignment="1">
      <alignment horizontal="center" vertical="center" wrapText="1"/>
    </xf>
    <xf numFmtId="168" fontId="13" fillId="5" borderId="0" xfId="0" applyNumberFormat="1" applyFont="1" applyFill="1" applyBorder="1" applyAlignment="1">
      <alignment horizontal="center" vertical="center" wrapText="1"/>
    </xf>
    <xf numFmtId="168" fontId="13" fillId="0" borderId="0" xfId="1" applyNumberFormat="1" applyFont="1" applyFill="1" applyBorder="1" applyAlignment="1">
      <alignment horizontal="center" vertical="center" wrapText="1"/>
    </xf>
    <xf numFmtId="168" fontId="11" fillId="0" borderId="0" xfId="0" applyNumberFormat="1" applyFont="1" applyFill="1" applyBorder="1" applyAlignment="1" applyProtection="1">
      <alignment horizontal="center" wrapText="1"/>
      <protection locked="0"/>
    </xf>
    <xf numFmtId="168" fontId="11" fillId="0" borderId="0" xfId="0" applyNumberFormat="1" applyFont="1" applyFill="1" applyBorder="1" applyAlignment="1">
      <alignment horizontal="center" wrapText="1"/>
    </xf>
    <xf numFmtId="168" fontId="16" fillId="0" borderId="0" xfId="0" applyNumberFormat="1" applyFont="1" applyFill="1" applyBorder="1" applyAlignment="1">
      <alignment horizontal="center" vertical="center" wrapText="1"/>
    </xf>
    <xf numFmtId="168" fontId="16" fillId="0" borderId="16" xfId="0" applyNumberFormat="1" applyFont="1" applyFill="1" applyBorder="1" applyAlignment="1">
      <alignment horizontal="center" vertical="center" wrapText="1"/>
    </xf>
    <xf numFmtId="168" fontId="13" fillId="0" borderId="23" xfId="0" applyNumberFormat="1" applyFont="1" applyFill="1" applyBorder="1" applyAlignment="1">
      <alignment horizontal="center" vertical="center" wrapText="1"/>
    </xf>
    <xf numFmtId="0" fontId="13" fillId="0" borderId="24" xfId="0" applyFont="1" applyFill="1" applyBorder="1" applyAlignment="1">
      <alignment horizontal="center" vertical="center" wrapText="1"/>
    </xf>
    <xf numFmtId="0" fontId="16" fillId="0" borderId="0"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11" fillId="0" borderId="0" xfId="0" applyFont="1" applyFill="1" applyBorder="1" applyAlignment="1">
      <alignment horizontal="left" wrapText="1"/>
    </xf>
    <xf numFmtId="0" fontId="13" fillId="0" borderId="16" xfId="0" applyFont="1" applyFill="1" applyBorder="1" applyAlignment="1">
      <alignment horizontal="left" vertical="center" wrapText="1"/>
    </xf>
    <xf numFmtId="0" fontId="13" fillId="0" borderId="18" xfId="0" applyFont="1" applyFill="1" applyBorder="1" applyAlignment="1">
      <alignment vertical="center" wrapText="1"/>
    </xf>
    <xf numFmtId="0" fontId="13" fillId="5" borderId="0" xfId="0" applyFont="1" applyFill="1" applyBorder="1" applyAlignment="1">
      <alignment horizontal="left" vertical="center" wrapText="1"/>
    </xf>
    <xf numFmtId="0" fontId="11" fillId="0" borderId="16" xfId="0" applyFont="1" applyFill="1" applyBorder="1" applyAlignment="1">
      <alignment horizontal="left" wrapText="1"/>
    </xf>
    <xf numFmtId="0" fontId="13" fillId="0" borderId="23" xfId="0" applyFont="1" applyFill="1" applyBorder="1" applyAlignment="1">
      <alignment horizontal="left" vertical="center" wrapText="1"/>
    </xf>
    <xf numFmtId="0" fontId="11" fillId="0" borderId="0" xfId="0" applyFont="1" applyAlignment="1">
      <alignment vertical="center"/>
    </xf>
    <xf numFmtId="9" fontId="11" fillId="0" borderId="0" xfId="0" applyNumberFormat="1" applyFont="1" applyAlignment="1">
      <alignment horizontal="left" vertical="center"/>
    </xf>
    <xf numFmtId="0" fontId="11" fillId="0" borderId="0" xfId="0" applyFont="1" applyAlignment="1">
      <alignment horizontal="left" vertical="center" wrapText="1"/>
    </xf>
    <xf numFmtId="169" fontId="36" fillId="0" borderId="32" xfId="10" applyBorder="1" applyAlignment="1">
      <alignment horizontal="left" vertical="top"/>
    </xf>
    <xf numFmtId="0" fontId="37" fillId="0" borderId="0" xfId="0" applyFont="1" applyAlignment="1"/>
    <xf numFmtId="2" fontId="36" fillId="0" borderId="23" xfId="0" applyNumberFormat="1" applyFont="1" applyBorder="1" applyAlignment="1">
      <alignment horizontal="center" vertical="top"/>
    </xf>
    <xf numFmtId="0" fontId="6" fillId="0" borderId="0" xfId="0" applyFont="1" applyFill="1" applyBorder="1" applyAlignment="1">
      <alignment vertical="center" wrapText="1"/>
    </xf>
    <xf numFmtId="0" fontId="6" fillId="0" borderId="16" xfId="0" applyFont="1" applyFill="1" applyBorder="1" applyAlignment="1">
      <alignment vertical="center" wrapText="1"/>
    </xf>
    <xf numFmtId="0" fontId="13" fillId="0" borderId="31" xfId="0" applyFont="1" applyFill="1" applyBorder="1" applyAlignment="1">
      <alignment horizontal="center" vertical="center" wrapText="1"/>
    </xf>
    <xf numFmtId="0" fontId="38" fillId="0" borderId="0" xfId="0" applyFont="1">
      <alignment horizontal="center" vertical="center"/>
    </xf>
    <xf numFmtId="11" fontId="0" fillId="0" borderId="0" xfId="0" applyNumberFormat="1">
      <alignment horizontal="center" vertical="center"/>
    </xf>
    <xf numFmtId="11" fontId="0" fillId="0" borderId="0" xfId="0" applyNumberFormat="1" applyAlignment="1"/>
    <xf numFmtId="0" fontId="39" fillId="0" borderId="0" xfId="0" applyFont="1" applyAlignment="1">
      <alignment horizontal="center"/>
    </xf>
    <xf numFmtId="0" fontId="0" fillId="0" borderId="0" xfId="0" applyAlignment="1"/>
    <xf numFmtId="11" fontId="39" fillId="0" borderId="0" xfId="0" applyNumberFormat="1" applyFont="1" applyAlignment="1">
      <alignment horizontal="center"/>
    </xf>
    <xf numFmtId="0" fontId="40" fillId="0" borderId="0" xfId="0" applyFont="1" applyAlignment="1"/>
    <xf numFmtId="0" fontId="38" fillId="0" borderId="0" xfId="0" applyNumberFormat="1" applyFont="1">
      <alignment horizontal="center" vertical="center"/>
    </xf>
    <xf numFmtId="0" fontId="11" fillId="0" borderId="0" xfId="0" applyFont="1" applyFill="1" applyAlignment="1">
      <alignment horizontal="center" vertical="center" wrapText="1"/>
    </xf>
    <xf numFmtId="0" fontId="13" fillId="0" borderId="0" xfId="0" applyFont="1" applyFill="1" applyAlignment="1">
      <alignment horizontal="center" vertical="top" wrapText="1"/>
    </xf>
    <xf numFmtId="0" fontId="11" fillId="0" borderId="0" xfId="0" applyFont="1" applyFill="1" applyAlignment="1">
      <alignment vertical="center" wrapText="1"/>
    </xf>
    <xf numFmtId="0" fontId="12" fillId="0" borderId="0" xfId="0" applyFont="1" applyFill="1">
      <alignment horizontal="center" vertical="center"/>
    </xf>
    <xf numFmtId="0" fontId="11" fillId="0" borderId="0" xfId="0" quotePrefix="1" applyFont="1" applyFill="1" applyAlignment="1">
      <alignment horizontal="center" vertical="center" wrapText="1"/>
    </xf>
    <xf numFmtId="0" fontId="11" fillId="0" borderId="0" xfId="0" applyFont="1" applyAlignment="1">
      <alignment horizont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11" fillId="0" borderId="0" xfId="0" quotePrefix="1" applyFont="1" applyAlignment="1">
      <alignment horizontal="center" vertical="center" wrapText="1"/>
    </xf>
    <xf numFmtId="0" fontId="16" fillId="0" borderId="0" xfId="0" applyFont="1" applyBorder="1" applyAlignment="1">
      <alignment horizontal="center" vertical="center" wrapText="1"/>
    </xf>
    <xf numFmtId="0" fontId="16" fillId="0" borderId="9"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30" xfId="0" applyFont="1" applyBorder="1">
      <alignment horizontal="center" vertical="center"/>
    </xf>
    <xf numFmtId="0" fontId="16" fillId="0" borderId="2" xfId="0" applyFont="1" applyBorder="1">
      <alignment horizontal="center" vertical="center"/>
    </xf>
    <xf numFmtId="0" fontId="16" fillId="0" borderId="1" xfId="0" applyFont="1" applyBorder="1">
      <alignment horizontal="center" vertical="center"/>
    </xf>
    <xf numFmtId="0" fontId="28" fillId="0" borderId="0" xfId="8" applyFont="1" applyAlignment="1">
      <alignment horizontal="left" vertical="center"/>
    </xf>
    <xf numFmtId="0" fontId="25" fillId="0" borderId="0" xfId="8" applyFont="1" applyAlignment="1">
      <alignment horizontal="left" vertical="center"/>
    </xf>
    <xf numFmtId="0" fontId="21" fillId="0" borderId="0" xfId="8" applyFont="1" applyAlignment="1">
      <alignment horizontal="left" vertical="center"/>
    </xf>
    <xf numFmtId="0" fontId="26" fillId="0" borderId="0" xfId="8" applyFont="1" applyAlignment="1">
      <alignment horizontal="left" vertical="center"/>
    </xf>
    <xf numFmtId="0" fontId="6" fillId="3" borderId="22" xfId="0" applyFont="1" applyFill="1" applyBorder="1" applyAlignment="1">
      <alignment horizontal="center" vertical="center" wrapText="1"/>
    </xf>
    <xf numFmtId="0" fontId="6" fillId="3" borderId="21" xfId="0" applyFont="1" applyFill="1" applyBorder="1" applyAlignment="1">
      <alignment horizontal="center" vertical="center" wrapText="1"/>
    </xf>
    <xf numFmtId="0" fontId="6" fillId="2" borderId="20" xfId="0" applyFont="1" applyFill="1" applyBorder="1" applyAlignment="1">
      <alignment horizontal="center" vertical="center" wrapText="1"/>
    </xf>
    <xf numFmtId="0" fontId="6" fillId="2" borderId="22" xfId="0" applyFont="1" applyFill="1" applyBorder="1" applyAlignment="1">
      <alignment horizontal="center" vertical="center" wrapText="1"/>
    </xf>
    <xf numFmtId="0" fontId="6" fillId="2" borderId="21" xfId="0" applyFont="1" applyFill="1" applyBorder="1" applyAlignment="1">
      <alignment horizontal="center" vertical="center" wrapText="1"/>
    </xf>
    <xf numFmtId="9" fontId="18" fillId="8" borderId="28" xfId="1" applyFont="1" applyFill="1" applyBorder="1" applyAlignment="1">
      <alignment horizontal="center" vertical="top" wrapText="1"/>
    </xf>
    <xf numFmtId="9" fontId="18" fillId="8" borderId="29" xfId="1" applyFont="1" applyFill="1" applyBorder="1" applyAlignment="1">
      <alignment horizontal="center" vertical="top" wrapText="1"/>
    </xf>
    <xf numFmtId="0" fontId="17" fillId="5" borderId="0" xfId="2" applyFont="1" applyFill="1" applyAlignment="1">
      <alignment horizontal="center"/>
    </xf>
    <xf numFmtId="0" fontId="6" fillId="5" borderId="0" xfId="2" applyFont="1" applyFill="1" applyAlignment="1">
      <alignment horizontal="center" vertical="center" wrapText="1"/>
    </xf>
    <xf numFmtId="9" fontId="17" fillId="5" borderId="0" xfId="1" applyFont="1" applyFill="1"/>
    <xf numFmtId="0" fontId="11" fillId="5" borderId="0" xfId="0" applyFont="1" applyFill="1">
      <alignment horizontal="center" vertical="center"/>
    </xf>
  </cellXfs>
  <cellStyles count="11">
    <cellStyle name="40% - Accent4" xfId="7" builtinId="43"/>
    <cellStyle name="Comma" xfId="4" builtinId="3"/>
    <cellStyle name="Normal" xfId="0" builtinId="0"/>
    <cellStyle name="Normal 12" xfId="10" xr:uid="{8AAA5850-5592-AE4D-A9BE-442E673F7325}"/>
    <cellStyle name="Normal 2" xfId="2" xr:uid="{05FC3FEE-61A4-4013-A16B-BF7958E3E6DD}"/>
    <cellStyle name="Normal 3" xfId="5" xr:uid="{153469F4-8181-DF4A-B748-DC3540C76DA9}"/>
    <cellStyle name="Normal 4" xfId="8" xr:uid="{F6AB471B-1AD9-7848-9C83-EA5A58088532}"/>
    <cellStyle name="Percent" xfId="1" builtinId="5"/>
    <cellStyle name="Percent 2" xfId="6" xr:uid="{8D501840-86D6-6442-9DBF-B7E3E0018917}"/>
    <cellStyle name="Percent 3" xfId="9" xr:uid="{C71026E6-1CF7-CF48-B2EB-5D36ED3AC872}"/>
    <cellStyle name="Pourcentage 2" xfId="3" xr:uid="{7641C0A2-8F7E-470E-B9EE-D9C49A25D912}"/>
  </cellStyles>
  <dxfs count="1">
    <dxf>
      <fill>
        <patternFill>
          <bgColor theme="5" tint="0.3999450666829432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171450</xdr:colOff>
      <xdr:row>1</xdr:row>
      <xdr:rowOff>25400</xdr:rowOff>
    </xdr:from>
    <xdr:to>
      <xdr:col>8</xdr:col>
      <xdr:colOff>19050</xdr:colOff>
      <xdr:row>4</xdr:row>
      <xdr:rowOff>12700</xdr:rowOff>
    </xdr:to>
    <xdr:pic>
      <xdr:nvPicPr>
        <xdr:cNvPr id="2" name="Picture 2" descr="esupp new graphic">
          <a:extLst>
            <a:ext uri="{FF2B5EF4-FFF2-40B4-BE49-F238E27FC236}">
              <a16:creationId xmlns:a16="http://schemas.microsoft.com/office/drawing/2014/main" id="{DA85BABC-ADF2-4E4E-968A-78CED3EF0DF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71450" y="215900"/>
          <a:ext cx="6769100"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louve/Documents/Maitrise_CIRAIG/Travail%20ma&#238;trise/SimpleBox/SimpleBox-xl4plastic_v4.0.2/rivm-syso-SimpleBox-932ab2c/20221111%20SimpleBox4plastic.xlsx" TargetMode="External"/><Relationship Id="rId1" Type="http://schemas.openxmlformats.org/officeDocument/2006/relationships/externalLinkPath" Target="file:///C:/Users/louve/Documents/Maitrise_CIRAIG/Travail%20ma&#238;trise/SimpleBox/SimpleBox-xl4plastic_v4.0.2/rivm-syso-SimpleBox-932ab2c/20221111%20SimpleBox4plastic.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louve/Documents/Maitrise_CIRAIG/Travail%20ma&#238;trise/Projet_ma&#238;trise_JLouvet.xlsx" TargetMode="External"/><Relationship Id="rId1" Type="http://schemas.openxmlformats.org/officeDocument/2006/relationships/externalLinkPath" Target="file:///C:/Users/louve/Documents/Maitrise_CIRAIG/Travail%20ma&#238;trise/Projet_ma&#238;trise_JLouvet.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louve/Documents/Maitrise_CIRAIG/Mod&#232;les_ACV/USEtox_2.13/USEtox2.13.xlsm" TargetMode="External"/><Relationship Id="rId1" Type="http://schemas.openxmlformats.org/officeDocument/2006/relationships/externalLinkPath" Target="file:///C:/Users/louve/Documents/Maitrise_CIRAIG/Mod&#232;les_ACV/USEtox_2.13/USEtox2.1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all species output"/>
      <sheetName val="nano micro output"/>
      <sheetName val="input"/>
      <sheetName val="regional"/>
      <sheetName val="continental"/>
      <sheetName val="global"/>
      <sheetName val="engine"/>
      <sheetName val="dynamicR"/>
      <sheetName val="substances"/>
      <sheetName val="scenarios"/>
      <sheetName val="cases"/>
      <sheetName val="formulas_only_conventional"/>
      <sheetName val="extra_ENP_mass_output"/>
    </sheetNames>
    <sheetDataSet>
      <sheetData sheetId="0"/>
      <sheetData sheetId="1"/>
      <sheetData sheetId="2"/>
      <sheetData sheetId="3">
        <row r="10">
          <cell r="L10" t="str">
            <v>defaults only</v>
          </cell>
        </row>
        <row r="259">
          <cell r="L259">
            <v>228570000000</v>
          </cell>
        </row>
        <row r="260">
          <cell r="L260">
            <v>1000000000</v>
          </cell>
        </row>
        <row r="269">
          <cell r="L269">
            <v>100</v>
          </cell>
        </row>
        <row r="270">
          <cell r="L270">
            <v>3</v>
          </cell>
        </row>
        <row r="287">
          <cell r="L287">
            <v>3485840000000</v>
          </cell>
        </row>
        <row r="288">
          <cell r="L288">
            <v>3713410000000</v>
          </cell>
        </row>
        <row r="291">
          <cell r="L291">
            <v>2.5000000000000001E-3</v>
          </cell>
        </row>
        <row r="292">
          <cell r="L292">
            <v>2.75E-2</v>
          </cell>
        </row>
        <row r="293">
          <cell r="L293">
            <v>0.27</v>
          </cell>
        </row>
        <row r="294">
          <cell r="L294">
            <v>0.6</v>
          </cell>
        </row>
        <row r="295">
          <cell r="L295">
            <v>0.1</v>
          </cell>
        </row>
        <row r="299">
          <cell r="L299">
            <v>100</v>
          </cell>
        </row>
        <row r="300">
          <cell r="L300">
            <v>3</v>
          </cell>
        </row>
      </sheetData>
      <sheetData sheetId="4">
        <row r="16">
          <cell r="L16">
            <v>229570000000</v>
          </cell>
        </row>
      </sheetData>
      <sheetData sheetId="5">
        <row r="16">
          <cell r="L16">
            <v>7199250000000</v>
          </cell>
        </row>
      </sheetData>
      <sheetData sheetId="6"/>
      <sheetData sheetId="7"/>
      <sheetData sheetId="8"/>
      <sheetData sheetId="9"/>
      <sheetData sheetId="10"/>
      <sheetData sheetId="11">
        <row r="4">
          <cell r="G4" t="str">
            <v>Variable Name</v>
          </cell>
        </row>
      </sheetData>
      <sheetData sheetId="12"/>
      <sheetData sheetId="13"/>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chéancier"/>
      <sheetName val="Echéancier 2"/>
      <sheetName val="To do"/>
      <sheetName val="Dégradation"/>
      <sheetName val="SSDR_littérature"/>
      <sheetName val="SSDR_moyennes"/>
      <sheetName val="Echelles du modèle"/>
    </sheetNames>
    <sheetDataSet>
      <sheetData sheetId="0">
        <row r="2">
          <cell r="H2">
            <v>43</v>
          </cell>
        </row>
      </sheetData>
      <sheetData sheetId="1"/>
      <sheetData sheetId="2"/>
      <sheetData sheetId="3"/>
      <sheetData sheetId="4">
        <row r="2">
          <cell r="C2">
            <v>11.70312499999997</v>
          </cell>
        </row>
      </sheetData>
      <sheetData sheetId="5"/>
      <sheetData sheetId="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sion"/>
      <sheetName val="Agreement"/>
      <sheetName val="Instructions"/>
      <sheetName val="Run"/>
      <sheetName val="Results"/>
      <sheetName val="Substance data"/>
      <sheetName val="Landscape &amp; indoor data"/>
      <sheetName val="Fate"/>
      <sheetName val="Human exposure"/>
      <sheetName val="Indoor exposure"/>
      <sheetName val="Ecotox effect"/>
      <sheetName val="Human tox effect"/>
      <sheetName val="Conversion table"/>
      <sheetName val="Lists"/>
      <sheetName val="Code inputs"/>
      <sheetName val="avlogEC50"/>
      <sheetName val="Human tox ED50"/>
    </sheetNames>
    <sheetDataSet>
      <sheetData sheetId="0" refreshError="1"/>
      <sheetData sheetId="1" refreshError="1"/>
      <sheetData sheetId="2" refreshError="1"/>
      <sheetData sheetId="3">
        <row r="10">
          <cell r="F10">
            <v>7</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6538A-26E6-47D2-AEF1-CF583F1A9D9B}">
  <dimension ref="B3:M42"/>
  <sheetViews>
    <sheetView workbookViewId="0">
      <selection activeCell="P31" sqref="P31"/>
    </sheetView>
  </sheetViews>
  <sheetFormatPr baseColWidth="10" defaultRowHeight="15" x14ac:dyDescent="0.2"/>
  <cols>
    <col min="1" max="1" width="10.83203125" style="13"/>
    <col min="2" max="2" width="22.1640625" style="13" customWidth="1"/>
    <col min="3" max="3" width="35" style="13" customWidth="1"/>
    <col min="4" max="4" width="10.83203125" style="13"/>
    <col min="5" max="5" width="11" style="13" customWidth="1"/>
    <col min="6" max="16384" width="10.83203125" style="13"/>
  </cols>
  <sheetData>
    <row r="3" spans="2:13" ht="22" x14ac:dyDescent="0.2">
      <c r="B3" s="12" t="s">
        <v>18</v>
      </c>
    </row>
    <row r="5" spans="2:13" ht="15" customHeight="1" x14ac:dyDescent="0.2">
      <c r="B5" s="269" t="s">
        <v>10258</v>
      </c>
      <c r="C5" s="269"/>
      <c r="D5" s="269"/>
      <c r="E5" s="269"/>
      <c r="F5" s="269"/>
      <c r="G5" s="269"/>
      <c r="H5" s="269"/>
      <c r="I5" s="269"/>
      <c r="J5" s="269"/>
      <c r="K5" s="269"/>
      <c r="L5" s="269"/>
      <c r="M5" s="269"/>
    </row>
    <row r="6" spans="2:13" x14ac:dyDescent="0.2">
      <c r="B6" s="269"/>
      <c r="C6" s="269"/>
      <c r="D6" s="269"/>
      <c r="E6" s="269"/>
      <c r="F6" s="269"/>
      <c r="G6" s="269"/>
      <c r="H6" s="269"/>
      <c r="I6" s="269"/>
      <c r="J6" s="269"/>
      <c r="K6" s="269"/>
      <c r="L6" s="269"/>
      <c r="M6" s="269"/>
    </row>
    <row r="7" spans="2:13" x14ac:dyDescent="0.2">
      <c r="B7" s="269"/>
      <c r="C7" s="269"/>
      <c r="D7" s="269"/>
      <c r="E7" s="269"/>
      <c r="F7" s="269"/>
      <c r="G7" s="269"/>
      <c r="H7" s="269"/>
      <c r="I7" s="269"/>
      <c r="J7" s="269"/>
      <c r="K7" s="269"/>
      <c r="L7" s="269"/>
      <c r="M7" s="269"/>
    </row>
    <row r="8" spans="2:13" x14ac:dyDescent="0.2">
      <c r="B8" s="219"/>
      <c r="C8" s="219"/>
      <c r="D8" s="219"/>
      <c r="E8" s="219"/>
      <c r="F8" s="219"/>
      <c r="G8" s="219"/>
      <c r="H8" s="219"/>
      <c r="I8" s="219"/>
      <c r="J8" s="219"/>
      <c r="K8" s="219"/>
      <c r="L8" s="219"/>
      <c r="M8" s="219"/>
    </row>
    <row r="9" spans="2:13" ht="16" x14ac:dyDescent="0.2">
      <c r="B9" s="220" t="s">
        <v>19</v>
      </c>
      <c r="C9" s="219"/>
      <c r="D9" s="219"/>
      <c r="E9" s="219"/>
      <c r="F9" s="219"/>
      <c r="G9" s="219"/>
      <c r="H9" s="219"/>
      <c r="I9" s="219"/>
      <c r="J9" s="219"/>
      <c r="K9" s="219"/>
      <c r="L9" s="219"/>
      <c r="M9" s="219"/>
    </row>
    <row r="10" spans="2:13" ht="14.5" customHeight="1" x14ac:dyDescent="0.2">
      <c r="B10" s="270" t="s">
        <v>319</v>
      </c>
      <c r="C10" s="270"/>
      <c r="D10" s="270"/>
      <c r="E10" s="270"/>
      <c r="F10" s="270"/>
      <c r="G10" s="270"/>
      <c r="H10" s="270"/>
      <c r="I10" s="270"/>
      <c r="J10" s="270"/>
      <c r="K10" s="270"/>
      <c r="L10" s="270"/>
      <c r="M10" s="270"/>
    </row>
    <row r="11" spans="2:13" x14ac:dyDescent="0.2">
      <c r="B11" s="270"/>
      <c r="C11" s="270"/>
      <c r="D11" s="270"/>
      <c r="E11" s="270"/>
      <c r="F11" s="270"/>
      <c r="G11" s="270"/>
      <c r="H11" s="270"/>
      <c r="I11" s="270"/>
      <c r="J11" s="270"/>
      <c r="K11" s="270"/>
      <c r="L11" s="270"/>
      <c r="M11" s="270"/>
    </row>
    <row r="12" spans="2:13" ht="16" x14ac:dyDescent="0.2">
      <c r="B12" s="219"/>
      <c r="C12" s="219"/>
      <c r="D12" s="219"/>
      <c r="E12" s="219"/>
      <c r="F12" s="219"/>
      <c r="G12" s="219"/>
      <c r="H12" s="220"/>
      <c r="I12" s="219"/>
      <c r="J12" s="219"/>
      <c r="K12" s="219"/>
      <c r="L12" s="219"/>
      <c r="M12" s="219"/>
    </row>
    <row r="13" spans="2:13" x14ac:dyDescent="0.2">
      <c r="C13" s="219"/>
      <c r="D13" s="219"/>
      <c r="E13" s="219"/>
      <c r="F13" s="219"/>
      <c r="G13" s="219"/>
      <c r="H13" s="221"/>
      <c r="I13" s="221"/>
      <c r="J13" s="221"/>
      <c r="K13" s="221"/>
      <c r="L13" s="221"/>
      <c r="M13" s="221"/>
    </row>
    <row r="14" spans="2:13" ht="16" x14ac:dyDescent="0.2">
      <c r="B14" s="272" t="s">
        <v>330</v>
      </c>
      <c r="C14" s="272"/>
      <c r="D14" s="272" t="s">
        <v>331</v>
      </c>
      <c r="E14" s="272"/>
      <c r="F14" s="272"/>
      <c r="G14" s="272"/>
      <c r="H14" s="272"/>
      <c r="I14" s="272"/>
      <c r="J14" s="272"/>
      <c r="K14" s="272"/>
      <c r="L14" s="272"/>
      <c r="M14" s="272"/>
    </row>
    <row r="15" spans="2:13" s="215" customFormat="1" ht="16" customHeight="1" x14ac:dyDescent="0.2">
      <c r="B15" s="271" t="s">
        <v>323</v>
      </c>
      <c r="C15" s="271"/>
      <c r="D15" s="273" t="s">
        <v>334</v>
      </c>
      <c r="E15" s="269"/>
      <c r="F15" s="269"/>
      <c r="G15" s="269"/>
      <c r="H15" s="269"/>
      <c r="I15" s="269"/>
      <c r="J15" s="269"/>
      <c r="K15" s="269"/>
      <c r="L15" s="269"/>
      <c r="M15" s="269"/>
    </row>
    <row r="16" spans="2:13" s="215" customFormat="1" ht="16" x14ac:dyDescent="0.2">
      <c r="B16" s="223"/>
      <c r="C16" s="223" t="s">
        <v>332</v>
      </c>
      <c r="D16" s="269"/>
      <c r="E16" s="269"/>
      <c r="F16" s="269"/>
      <c r="G16" s="269"/>
      <c r="H16" s="269"/>
      <c r="I16" s="269"/>
      <c r="J16" s="269"/>
      <c r="K16" s="269"/>
      <c r="L16" s="269"/>
      <c r="M16" s="269"/>
    </row>
    <row r="17" spans="2:13" s="215" customFormat="1" ht="16" x14ac:dyDescent="0.2">
      <c r="B17" s="223"/>
      <c r="C17" s="223" t="s">
        <v>320</v>
      </c>
      <c r="D17" s="269"/>
      <c r="E17" s="269"/>
      <c r="F17" s="269"/>
      <c r="G17" s="269"/>
      <c r="H17" s="269"/>
      <c r="I17" s="269"/>
      <c r="J17" s="269"/>
      <c r="K17" s="269"/>
      <c r="L17" s="269"/>
      <c r="M17" s="269"/>
    </row>
    <row r="18" spans="2:13" s="215" customFormat="1" ht="16" x14ac:dyDescent="0.2">
      <c r="B18" s="223"/>
      <c r="C18" s="223" t="s">
        <v>321</v>
      </c>
      <c r="D18" s="269"/>
      <c r="E18" s="269"/>
      <c r="F18" s="269"/>
      <c r="G18" s="269"/>
      <c r="H18" s="269"/>
      <c r="I18" s="269"/>
      <c r="J18" s="269"/>
      <c r="K18" s="269"/>
      <c r="L18" s="269"/>
      <c r="M18" s="269"/>
    </row>
    <row r="19" spans="2:13" s="215" customFormat="1" ht="16" x14ac:dyDescent="0.2">
      <c r="B19" s="223"/>
      <c r="C19" s="223" t="s">
        <v>322</v>
      </c>
      <c r="D19" s="269"/>
      <c r="E19" s="269"/>
      <c r="F19" s="269"/>
      <c r="G19" s="269"/>
      <c r="H19" s="269"/>
      <c r="I19" s="269"/>
      <c r="J19" s="269"/>
      <c r="K19" s="269"/>
      <c r="L19" s="269"/>
      <c r="M19" s="269"/>
    </row>
    <row r="20" spans="2:13" s="215" customFormat="1" x14ac:dyDescent="0.2">
      <c r="B20" s="271" t="s">
        <v>6390</v>
      </c>
      <c r="C20" s="271"/>
      <c r="D20" s="269" t="s">
        <v>6403</v>
      </c>
      <c r="E20" s="269"/>
      <c r="F20" s="269"/>
      <c r="G20" s="269"/>
      <c r="H20" s="269"/>
      <c r="I20" s="269"/>
      <c r="J20" s="269"/>
      <c r="K20" s="269"/>
      <c r="L20" s="269"/>
      <c r="M20" s="269"/>
    </row>
    <row r="21" spans="2:13" s="215" customFormat="1" ht="32" x14ac:dyDescent="0.2">
      <c r="B21" s="223"/>
      <c r="C21" s="223" t="s">
        <v>6391</v>
      </c>
      <c r="D21" s="269"/>
      <c r="E21" s="269"/>
      <c r="F21" s="269"/>
      <c r="G21" s="269"/>
      <c r="H21" s="269"/>
      <c r="I21" s="269"/>
      <c r="J21" s="269"/>
      <c r="K21" s="269"/>
      <c r="L21" s="269"/>
      <c r="M21" s="269"/>
    </row>
    <row r="22" spans="2:13" s="215" customFormat="1" ht="16" x14ac:dyDescent="0.2">
      <c r="B22" s="223"/>
      <c r="C22" s="223" t="s">
        <v>6389</v>
      </c>
      <c r="D22" s="269"/>
      <c r="E22" s="269"/>
      <c r="F22" s="269"/>
      <c r="G22" s="269"/>
      <c r="H22" s="269"/>
      <c r="I22" s="269"/>
      <c r="J22" s="269"/>
      <c r="K22" s="269"/>
      <c r="L22" s="269"/>
      <c r="M22" s="269"/>
    </row>
    <row r="23" spans="2:13" s="215" customFormat="1" x14ac:dyDescent="0.2">
      <c r="B23" s="271" t="s">
        <v>325</v>
      </c>
      <c r="C23" s="271"/>
      <c r="D23" s="269" t="s">
        <v>6388</v>
      </c>
      <c r="E23" s="269"/>
      <c r="F23" s="269"/>
      <c r="G23" s="269"/>
      <c r="H23" s="269"/>
      <c r="I23" s="269"/>
      <c r="J23" s="269"/>
      <c r="K23" s="269"/>
      <c r="L23" s="269"/>
      <c r="M23" s="269"/>
    </row>
    <row r="24" spans="2:13" s="215" customFormat="1" ht="16" x14ac:dyDescent="0.2">
      <c r="B24" s="223"/>
      <c r="C24" s="223" t="s">
        <v>326</v>
      </c>
      <c r="D24" s="269"/>
      <c r="E24" s="269"/>
      <c r="F24" s="269"/>
      <c r="G24" s="269"/>
      <c r="H24" s="269"/>
      <c r="I24" s="269"/>
      <c r="J24" s="269"/>
      <c r="K24" s="269"/>
      <c r="L24" s="269"/>
      <c r="M24" s="269"/>
    </row>
    <row r="25" spans="2:13" s="215" customFormat="1" ht="16" x14ac:dyDescent="0.2">
      <c r="B25" s="223"/>
      <c r="C25" s="223" t="s">
        <v>327</v>
      </c>
      <c r="D25" s="269"/>
      <c r="E25" s="269"/>
      <c r="F25" s="269"/>
      <c r="G25" s="269"/>
      <c r="H25" s="269"/>
      <c r="I25" s="269"/>
      <c r="J25" s="269"/>
      <c r="K25" s="269"/>
      <c r="L25" s="269"/>
      <c r="M25" s="269"/>
    </row>
    <row r="26" spans="2:13" s="215" customFormat="1" ht="16" x14ac:dyDescent="0.2">
      <c r="B26" s="223"/>
      <c r="C26" s="223" t="s">
        <v>329</v>
      </c>
      <c r="D26" s="269"/>
      <c r="E26" s="269"/>
      <c r="F26" s="269"/>
      <c r="G26" s="269"/>
      <c r="H26" s="269"/>
      <c r="I26" s="269"/>
      <c r="J26" s="269"/>
      <c r="K26" s="269"/>
      <c r="L26" s="269"/>
      <c r="M26" s="269"/>
    </row>
    <row r="27" spans="2:13" s="215" customFormat="1" ht="32" x14ac:dyDescent="0.2">
      <c r="B27" s="17"/>
      <c r="C27" s="222" t="s">
        <v>328</v>
      </c>
      <c r="D27" s="269"/>
      <c r="E27" s="269"/>
      <c r="F27" s="269"/>
      <c r="G27" s="269"/>
      <c r="H27" s="269"/>
      <c r="I27" s="269"/>
      <c r="J27" s="269"/>
      <c r="K27" s="269"/>
      <c r="L27" s="269"/>
      <c r="M27" s="269"/>
    </row>
    <row r="28" spans="2:13" s="215" customFormat="1" ht="32" x14ac:dyDescent="0.2">
      <c r="B28" s="17"/>
      <c r="C28" s="222" t="s">
        <v>6387</v>
      </c>
      <c r="D28" s="269"/>
      <c r="E28" s="269"/>
      <c r="F28" s="269"/>
      <c r="G28" s="269"/>
      <c r="H28" s="269"/>
      <c r="I28" s="269"/>
      <c r="J28" s="269"/>
      <c r="K28" s="269"/>
      <c r="L28" s="269"/>
      <c r="M28" s="269"/>
    </row>
    <row r="29" spans="2:13" s="215" customFormat="1" ht="16" customHeight="1" x14ac:dyDescent="0.2">
      <c r="B29" s="275" t="s">
        <v>362</v>
      </c>
      <c r="C29" s="275"/>
      <c r="D29" s="277" t="s">
        <v>363</v>
      </c>
      <c r="E29" s="276"/>
      <c r="F29" s="276"/>
      <c r="G29" s="276"/>
      <c r="H29" s="276"/>
      <c r="I29" s="276"/>
      <c r="J29" s="276"/>
      <c r="K29" s="276"/>
      <c r="L29" s="276"/>
      <c r="M29" s="276"/>
    </row>
    <row r="30" spans="2:13" s="215" customFormat="1" ht="16" customHeight="1" x14ac:dyDescent="0.2">
      <c r="B30" s="254"/>
      <c r="C30" s="254" t="s">
        <v>361</v>
      </c>
      <c r="D30" s="276"/>
      <c r="E30" s="276"/>
      <c r="F30" s="276"/>
      <c r="G30" s="276"/>
      <c r="H30" s="276"/>
      <c r="I30" s="276"/>
      <c r="J30" s="276"/>
      <c r="K30" s="276"/>
      <c r="L30" s="276"/>
      <c r="M30" s="276"/>
    </row>
    <row r="31" spans="2:13" s="215" customFormat="1" ht="16" customHeight="1" x14ac:dyDescent="0.2">
      <c r="B31" s="254"/>
      <c r="C31" s="254" t="s">
        <v>360</v>
      </c>
      <c r="D31" s="276"/>
      <c r="E31" s="276"/>
      <c r="F31" s="276"/>
      <c r="G31" s="276"/>
      <c r="H31" s="276"/>
      <c r="I31" s="276"/>
      <c r="J31" s="276"/>
      <c r="K31" s="276"/>
      <c r="L31" s="276"/>
      <c r="M31" s="276"/>
    </row>
    <row r="32" spans="2:13" s="215" customFormat="1" ht="16" customHeight="1" x14ac:dyDescent="0.2">
      <c r="B32" s="275" t="s">
        <v>357</v>
      </c>
      <c r="C32" s="275"/>
      <c r="D32" s="276" t="s">
        <v>10252</v>
      </c>
      <c r="E32" s="276"/>
      <c r="F32" s="276"/>
      <c r="G32" s="276"/>
      <c r="H32" s="276"/>
      <c r="I32" s="276"/>
      <c r="J32" s="276"/>
      <c r="K32" s="276"/>
      <c r="L32" s="276"/>
      <c r="M32" s="276"/>
    </row>
    <row r="33" spans="2:13" s="215" customFormat="1" ht="16" customHeight="1" x14ac:dyDescent="0.2">
      <c r="C33" s="254" t="s">
        <v>358</v>
      </c>
      <c r="D33" s="276"/>
      <c r="E33" s="276"/>
      <c r="F33" s="276"/>
      <c r="G33" s="276"/>
      <c r="H33" s="276"/>
      <c r="I33" s="276"/>
      <c r="J33" s="276"/>
      <c r="K33" s="276"/>
      <c r="L33" s="276"/>
      <c r="M33" s="276"/>
    </row>
    <row r="34" spans="2:13" s="215" customFormat="1" ht="16" customHeight="1" x14ac:dyDescent="0.2">
      <c r="C34" s="254" t="s">
        <v>359</v>
      </c>
      <c r="D34" s="276"/>
      <c r="E34" s="276"/>
      <c r="F34" s="276"/>
      <c r="G34" s="276"/>
      <c r="H34" s="276"/>
      <c r="I34" s="276"/>
      <c r="J34" s="276"/>
      <c r="K34" s="276"/>
      <c r="L34" s="276"/>
      <c r="M34" s="276"/>
    </row>
    <row r="35" spans="2:13" x14ac:dyDescent="0.2">
      <c r="B35" s="271" t="s">
        <v>324</v>
      </c>
      <c r="C35" s="271"/>
      <c r="D35" s="274" t="s">
        <v>333</v>
      </c>
      <c r="E35" s="274"/>
      <c r="F35" s="274"/>
      <c r="G35" s="274"/>
      <c r="H35" s="274"/>
      <c r="I35" s="274"/>
      <c r="J35" s="274"/>
      <c r="K35" s="274"/>
      <c r="L35" s="274"/>
      <c r="M35" s="274"/>
    </row>
    <row r="36" spans="2:13" x14ac:dyDescent="0.2">
      <c r="B36" s="15"/>
      <c r="C36" s="15"/>
      <c r="D36" s="14"/>
      <c r="E36" s="14"/>
      <c r="F36" s="14"/>
      <c r="G36" s="14"/>
      <c r="H36" s="14"/>
    </row>
    <row r="37" spans="2:13" x14ac:dyDescent="0.2">
      <c r="B37" s="15"/>
      <c r="C37" s="15"/>
      <c r="D37" s="14"/>
      <c r="E37" s="14"/>
      <c r="F37" s="14"/>
      <c r="G37" s="14"/>
      <c r="H37" s="14"/>
    </row>
    <row r="38" spans="2:13" x14ac:dyDescent="0.2">
      <c r="B38" s="15"/>
      <c r="C38" s="15"/>
      <c r="D38" s="14"/>
      <c r="E38" s="14"/>
      <c r="F38" s="14"/>
      <c r="G38" s="14"/>
      <c r="H38" s="14"/>
    </row>
    <row r="39" spans="2:13" x14ac:dyDescent="0.2">
      <c r="B39" s="15"/>
      <c r="C39" s="15"/>
      <c r="D39" s="14"/>
      <c r="E39" s="14"/>
      <c r="F39" s="14"/>
      <c r="G39" s="14"/>
      <c r="H39" s="14"/>
    </row>
    <row r="40" spans="2:13" x14ac:dyDescent="0.2">
      <c r="B40" s="15"/>
      <c r="C40" s="15"/>
      <c r="D40" s="14"/>
      <c r="E40" s="14"/>
      <c r="F40" s="14"/>
      <c r="G40" s="14"/>
      <c r="H40" s="14"/>
    </row>
    <row r="41" spans="2:13" x14ac:dyDescent="0.2">
      <c r="B41" s="15"/>
      <c r="C41" s="15"/>
      <c r="D41" s="14"/>
      <c r="E41" s="14"/>
      <c r="F41" s="14"/>
      <c r="G41" s="14"/>
      <c r="H41" s="14"/>
    </row>
    <row r="42" spans="2:13" x14ac:dyDescent="0.2">
      <c r="B42" s="15"/>
      <c r="C42" s="15"/>
      <c r="D42" s="14"/>
      <c r="E42" s="14"/>
      <c r="F42" s="14"/>
      <c r="G42" s="14"/>
      <c r="H42" s="14"/>
    </row>
  </sheetData>
  <mergeCells count="16">
    <mergeCell ref="B35:C35"/>
    <mergeCell ref="B14:C14"/>
    <mergeCell ref="D15:M19"/>
    <mergeCell ref="D14:M14"/>
    <mergeCell ref="D35:M35"/>
    <mergeCell ref="B29:C29"/>
    <mergeCell ref="B32:C32"/>
    <mergeCell ref="D32:M34"/>
    <mergeCell ref="D29:M31"/>
    <mergeCell ref="D23:M28"/>
    <mergeCell ref="D20:M22"/>
    <mergeCell ref="B5:M7"/>
    <mergeCell ref="B10:M11"/>
    <mergeCell ref="B15:C15"/>
    <mergeCell ref="B20:C20"/>
    <mergeCell ref="B23:C2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CCDD58-AAA9-4C14-89FB-9EABC6C395E3}">
  <sheetPr>
    <tabColor theme="7" tint="0.79998168889431442"/>
  </sheetPr>
  <dimension ref="A2:N33"/>
  <sheetViews>
    <sheetView workbookViewId="0">
      <selection activeCell="B4" sqref="B4:J4"/>
    </sheetView>
  </sheetViews>
  <sheetFormatPr baseColWidth="10" defaultRowHeight="15" x14ac:dyDescent="0.2"/>
  <cols>
    <col min="1" max="1" width="10.83203125" style="42"/>
    <col min="2" max="2" width="13.6640625" style="42" bestFit="1" customWidth="1"/>
    <col min="3" max="3" width="26.83203125" style="42" customWidth="1"/>
    <col min="4" max="4" width="21.33203125" style="42" customWidth="1"/>
    <col min="5" max="5" width="18.6640625" style="42" customWidth="1"/>
    <col min="6" max="6" width="16.1640625" style="42" customWidth="1"/>
    <col min="7" max="16384" width="10.83203125" style="42"/>
  </cols>
  <sheetData>
    <row r="2" spans="1:14" ht="19" x14ac:dyDescent="0.2">
      <c r="B2" s="154" t="s">
        <v>11</v>
      </c>
    </row>
    <row r="3" spans="1:14" ht="19" x14ac:dyDescent="0.2">
      <c r="B3" s="154"/>
    </row>
    <row r="4" spans="1:14" ht="80" customHeight="1" x14ac:dyDescent="0.2">
      <c r="A4" s="87"/>
      <c r="B4" s="278" t="s">
        <v>245</v>
      </c>
      <c r="C4" s="278"/>
      <c r="D4" s="278"/>
      <c r="E4" s="278"/>
      <c r="F4" s="278"/>
      <c r="G4" s="278"/>
      <c r="H4" s="278"/>
      <c r="I4" s="278"/>
      <c r="J4" s="278"/>
    </row>
    <row r="5" spans="1:14" ht="32" x14ac:dyDescent="0.2">
      <c r="A5" s="87"/>
      <c r="B5" s="87"/>
      <c r="C5" s="87"/>
      <c r="D5" s="87"/>
      <c r="E5" s="87"/>
      <c r="F5" s="87"/>
      <c r="G5" s="87"/>
      <c r="H5" s="87"/>
      <c r="I5" s="86" t="s">
        <v>239</v>
      </c>
      <c r="J5" s="87" t="s">
        <v>242</v>
      </c>
      <c r="K5" s="49">
        <v>2.5760000000000001</v>
      </c>
    </row>
    <row r="6" spans="1:14" ht="36.5" customHeight="1" x14ac:dyDescent="0.2">
      <c r="A6" s="87"/>
      <c r="B6" s="4" t="s">
        <v>12</v>
      </c>
      <c r="C6" s="5" t="s">
        <v>236</v>
      </c>
      <c r="D6" s="6" t="s">
        <v>237</v>
      </c>
      <c r="E6" s="7" t="s">
        <v>238</v>
      </c>
      <c r="F6" s="5" t="s">
        <v>235</v>
      </c>
      <c r="G6" s="6" t="s">
        <v>233</v>
      </c>
      <c r="H6" s="7" t="s">
        <v>234</v>
      </c>
      <c r="I6" s="8" t="s">
        <v>240</v>
      </c>
      <c r="J6" s="9" t="s">
        <v>241</v>
      </c>
    </row>
    <row r="7" spans="1:14" ht="15" customHeight="1" x14ac:dyDescent="0.2">
      <c r="A7" s="86"/>
      <c r="B7" s="155" t="s">
        <v>5</v>
      </c>
      <c r="C7" s="99">
        <f>GEOMEAN(D7,E7)</f>
        <v>3.1622776601683791E-2</v>
      </c>
      <c r="D7" s="138">
        <v>1E-3</v>
      </c>
      <c r="E7" s="139">
        <v>1</v>
      </c>
      <c r="F7" s="156">
        <f>GEOMEAN(G7:H7)</f>
        <v>1.0027516679884511E-15</v>
      </c>
      <c r="G7" s="157">
        <f t="shared" ref="G7:G16" si="0">(D7*0.000001)/(365*24*3600)</f>
        <v>3.1709791983764588E-17</v>
      </c>
      <c r="H7" s="158">
        <f t="shared" ref="H7:H16" si="1">(E7*0.000001)/(365*24*3600)</f>
        <v>3.1709791983764584E-14</v>
      </c>
      <c r="I7" s="159">
        <f>LN(F7)</f>
        <v>-34.536028505829982</v>
      </c>
      <c r="J7" s="160">
        <f>(LN(H7)-LN(G7))/(2*$K$5)</f>
        <v>1.3407910091192035</v>
      </c>
    </row>
    <row r="8" spans="1:14" ht="16" x14ac:dyDescent="0.2">
      <c r="A8" s="86"/>
      <c r="B8" s="155" t="s">
        <v>0</v>
      </c>
      <c r="C8" s="99">
        <f t="shared" ref="C8:C11" si="2">GEOMEAN(D8,E8)</f>
        <v>0.10954451150103323</v>
      </c>
      <c r="D8" s="141">
        <v>1E-3</v>
      </c>
      <c r="E8" s="142">
        <v>12</v>
      </c>
      <c r="F8" s="156">
        <f t="shared" ref="F8:F29" si="3">GEOMEAN(G8:H8)</f>
        <v>3.473633672660871E-15</v>
      </c>
      <c r="G8" s="157">
        <f t="shared" si="0"/>
        <v>3.1709791983764588E-17</v>
      </c>
      <c r="H8" s="158">
        <f t="shared" si="1"/>
        <v>3.8051750380517506E-13</v>
      </c>
      <c r="I8" s="159">
        <f t="shared" ref="I8:I9" si="4">LN(F8)</f>
        <v>-33.293575180935981</v>
      </c>
      <c r="J8" s="160">
        <f t="shared" ref="J8:J29" si="5">(LN(H8)-LN(G8))/(2*$K$5)</f>
        <v>1.8231098464227753</v>
      </c>
    </row>
    <row r="9" spans="1:14" ht="16" x14ac:dyDescent="0.2">
      <c r="A9" s="86"/>
      <c r="B9" s="155" t="s">
        <v>1</v>
      </c>
      <c r="C9" s="99">
        <f t="shared" si="2"/>
        <v>0.19498717906570168</v>
      </c>
      <c r="D9" s="138">
        <v>1E-3</v>
      </c>
      <c r="E9" s="139">
        <v>38.020000000000003</v>
      </c>
      <c r="F9" s="156">
        <f t="shared" si="3"/>
        <v>6.1830028876744562E-15</v>
      </c>
      <c r="G9" s="157">
        <f t="shared" si="0"/>
        <v>3.1709791983764588E-17</v>
      </c>
      <c r="H9" s="158">
        <f t="shared" si="1"/>
        <v>1.2056062912227296E-12</v>
      </c>
      <c r="I9" s="159">
        <f t="shared" si="4"/>
        <v>-32.716972337299836</v>
      </c>
      <c r="J9" s="160">
        <f t="shared" si="5"/>
        <v>2.0469463540455011</v>
      </c>
    </row>
    <row r="10" spans="1:14" ht="16" x14ac:dyDescent="0.2">
      <c r="A10" s="86"/>
      <c r="B10" s="155" t="s">
        <v>13</v>
      </c>
      <c r="C10" s="99">
        <f t="shared" si="2"/>
        <v>3.2</v>
      </c>
      <c r="D10" s="141">
        <v>3.2000000000000001E-2</v>
      </c>
      <c r="E10" s="142">
        <v>320</v>
      </c>
      <c r="F10" s="156">
        <f t="shared" si="3"/>
        <v>1.0147133434804666E-13</v>
      </c>
      <c r="G10" s="157">
        <f t="shared" si="0"/>
        <v>1.0147133434804668E-15</v>
      </c>
      <c r="H10" s="158">
        <f t="shared" si="1"/>
        <v>1.0147133434804666E-11</v>
      </c>
      <c r="I10" s="159">
        <f t="shared" ref="I10:I29" si="6">LN(F10)</f>
        <v>-29.919000056533232</v>
      </c>
      <c r="J10" s="160">
        <f t="shared" si="5"/>
        <v>1.7877213454922709</v>
      </c>
    </row>
    <row r="11" spans="1:14" ht="16" x14ac:dyDescent="0.2">
      <c r="A11" s="86"/>
      <c r="B11" s="155" t="s">
        <v>2</v>
      </c>
      <c r="C11" s="99">
        <f t="shared" si="2"/>
        <v>0.32403703492039299</v>
      </c>
      <c r="D11" s="138">
        <v>1E-3</v>
      </c>
      <c r="E11" s="139">
        <v>105</v>
      </c>
      <c r="F11" s="156">
        <f t="shared" si="3"/>
        <v>1.0275146972361524E-14</v>
      </c>
      <c r="G11" s="157">
        <f t="shared" si="0"/>
        <v>3.1709791983764588E-17</v>
      </c>
      <c r="H11" s="158">
        <f t="shared" si="1"/>
        <v>3.3295281582952814E-12</v>
      </c>
      <c r="I11" s="159">
        <f t="shared" si="6"/>
        <v>-32.209048330751216</v>
      </c>
      <c r="J11" s="160">
        <f t="shared" si="5"/>
        <v>2.2441218224261767</v>
      </c>
    </row>
    <row r="12" spans="1:14" ht="20" x14ac:dyDescent="0.2">
      <c r="A12" s="86"/>
      <c r="B12" s="155" t="s">
        <v>3</v>
      </c>
      <c r="C12" s="99">
        <f>GEOMEAN(D12,E12)</f>
        <v>1.2328828005937953</v>
      </c>
      <c r="D12" s="138">
        <v>0.2</v>
      </c>
      <c r="E12" s="139">
        <v>7.6</v>
      </c>
      <c r="F12" s="156">
        <f t="shared" si="3"/>
        <v>3.9094457147190363E-14</v>
      </c>
      <c r="G12" s="157">
        <f t="shared" si="0"/>
        <v>6.3419583967529173E-15</v>
      </c>
      <c r="H12" s="158">
        <f t="shared" si="1"/>
        <v>2.4099441907661082E-13</v>
      </c>
      <c r="I12" s="159">
        <f t="shared" si="6"/>
        <v>-30.872795698909819</v>
      </c>
      <c r="J12" s="160">
        <f t="shared" si="5"/>
        <v>0.70605321423260525</v>
      </c>
      <c r="L12" s="161"/>
      <c r="M12" s="161"/>
      <c r="N12" s="161"/>
    </row>
    <row r="13" spans="1:14" ht="20" x14ac:dyDescent="0.2">
      <c r="A13" s="86"/>
      <c r="B13" s="155" t="s">
        <v>8</v>
      </c>
      <c r="C13" s="99">
        <f>GEOMEAN(D13,E13)</f>
        <v>3.1622776601683791E-2</v>
      </c>
      <c r="D13" s="138">
        <v>1E-3</v>
      </c>
      <c r="E13" s="139">
        <v>1</v>
      </c>
      <c r="F13" s="156">
        <f t="shared" si="3"/>
        <v>1.0027516679884511E-15</v>
      </c>
      <c r="G13" s="157">
        <f t="shared" si="0"/>
        <v>3.1709791983764588E-17</v>
      </c>
      <c r="H13" s="158">
        <f t="shared" si="1"/>
        <v>3.1709791983764584E-14</v>
      </c>
      <c r="I13" s="159">
        <f t="shared" si="6"/>
        <v>-34.536028505829982</v>
      </c>
      <c r="J13" s="160">
        <f t="shared" si="5"/>
        <v>1.3407910091192035</v>
      </c>
      <c r="L13" s="162"/>
      <c r="M13" s="162"/>
      <c r="N13" s="62"/>
    </row>
    <row r="14" spans="1:14" ht="20" x14ac:dyDescent="0.2">
      <c r="A14" s="86"/>
      <c r="B14" s="155" t="s">
        <v>4</v>
      </c>
      <c r="C14" s="99">
        <f>GEOMEAN(D14,E14)</f>
        <v>0.01</v>
      </c>
      <c r="D14" s="138">
        <v>1E-3</v>
      </c>
      <c r="E14" s="139">
        <v>0.1</v>
      </c>
      <c r="F14" s="156">
        <f t="shared" si="3"/>
        <v>3.1709791983764586E-16</v>
      </c>
      <c r="G14" s="157">
        <f t="shared" si="0"/>
        <v>3.1709791983764588E-17</v>
      </c>
      <c r="H14" s="158">
        <f t="shared" si="1"/>
        <v>3.1709791983764586E-15</v>
      </c>
      <c r="I14" s="159">
        <f t="shared" si="6"/>
        <v>-35.687321052327007</v>
      </c>
      <c r="J14" s="160">
        <f t="shared" si="5"/>
        <v>0.89386067274613612</v>
      </c>
      <c r="L14" s="162"/>
      <c r="M14" s="162"/>
      <c r="N14" s="62"/>
    </row>
    <row r="15" spans="1:14" ht="20" x14ac:dyDescent="0.2">
      <c r="A15" s="86"/>
      <c r="B15" s="155" t="s">
        <v>166</v>
      </c>
      <c r="C15" s="99">
        <f t="shared" ref="C15:C29" si="7">GEOMEAN(D15,E15)</f>
        <v>0.25248762345905196</v>
      </c>
      <c r="D15" s="138">
        <v>1E-3</v>
      </c>
      <c r="E15" s="139">
        <v>63.75</v>
      </c>
      <c r="F15" s="156">
        <f t="shared" si="3"/>
        <v>8.0063300183616164E-15</v>
      </c>
      <c r="G15" s="157">
        <f t="shared" si="0"/>
        <v>3.1709791983764588E-17</v>
      </c>
      <c r="H15" s="158">
        <f t="shared" si="1"/>
        <v>2.021499238964992E-12</v>
      </c>
      <c r="I15" s="159">
        <f t="shared" si="6"/>
        <v>-32.458543913810715</v>
      </c>
      <c r="J15" s="160">
        <f t="shared" si="5"/>
        <v>2.1472679470148819</v>
      </c>
      <c r="L15" s="162"/>
      <c r="M15" s="162"/>
      <c r="N15" s="62"/>
    </row>
    <row r="16" spans="1:14" ht="16" x14ac:dyDescent="0.2">
      <c r="A16" s="86"/>
      <c r="B16" s="163" t="s">
        <v>10</v>
      </c>
      <c r="C16" s="99">
        <f t="shared" si="7"/>
        <v>0.01</v>
      </c>
      <c r="D16" s="138">
        <v>1E-3</v>
      </c>
      <c r="E16" s="100">
        <v>0.1</v>
      </c>
      <c r="F16" s="156">
        <f t="shared" si="3"/>
        <v>3.1709791983764586E-16</v>
      </c>
      <c r="G16" s="157">
        <f t="shared" si="0"/>
        <v>3.1709791983764588E-17</v>
      </c>
      <c r="H16" s="158">
        <f t="shared" si="1"/>
        <v>3.1709791983764586E-15</v>
      </c>
      <c r="I16" s="159">
        <f t="shared" si="6"/>
        <v>-35.687321052327007</v>
      </c>
      <c r="J16" s="160">
        <f t="shared" si="5"/>
        <v>0.89386067274613612</v>
      </c>
    </row>
    <row r="17" spans="1:10" ht="16" x14ac:dyDescent="0.2">
      <c r="A17" s="86"/>
      <c r="B17" s="155" t="s">
        <v>6</v>
      </c>
      <c r="C17" s="159" t="s">
        <v>14</v>
      </c>
      <c r="D17" s="87" t="s">
        <v>14</v>
      </c>
      <c r="E17" s="100" t="s">
        <v>14</v>
      </c>
      <c r="F17" s="156">
        <f t="shared" si="3"/>
        <v>3.3287915597856226E-15</v>
      </c>
      <c r="G17" s="157">
        <v>3.16881E-17</v>
      </c>
      <c r="H17" s="158">
        <v>3.4968499999999999E-13</v>
      </c>
      <c r="I17" s="159">
        <f t="shared" si="6"/>
        <v>-33.336167051739913</v>
      </c>
      <c r="J17" s="160">
        <f t="shared" si="5"/>
        <v>1.8068413843437594</v>
      </c>
    </row>
    <row r="18" spans="1:10" ht="16" x14ac:dyDescent="0.2">
      <c r="A18" s="86"/>
      <c r="B18" s="155" t="s">
        <v>7</v>
      </c>
      <c r="C18" s="99">
        <f t="shared" si="7"/>
        <v>112.6232658024087</v>
      </c>
      <c r="D18" s="164">
        <v>7.55</v>
      </c>
      <c r="E18" s="165">
        <v>1680</v>
      </c>
      <c r="F18" s="156">
        <f t="shared" si="3"/>
        <v>3.5712603311266074E-12</v>
      </c>
      <c r="G18" s="157">
        <f t="shared" ref="G18:G29" si="8">(D18*0.000001)/(365*24*3600)</f>
        <v>2.394089294774226E-13</v>
      </c>
      <c r="H18" s="158">
        <f t="shared" ref="H18:H29" si="9">(E18*0.000001)/(365*24*3600)</f>
        <v>5.3272450532724503E-11</v>
      </c>
      <c r="I18" s="159">
        <f t="shared" si="6"/>
        <v>-26.358102548509795</v>
      </c>
      <c r="J18" s="160">
        <f t="shared" si="5"/>
        <v>1.0491074357795753</v>
      </c>
    </row>
    <row r="19" spans="1:10" ht="16" x14ac:dyDescent="0.2">
      <c r="A19" s="86"/>
      <c r="B19" s="155" t="s">
        <v>20</v>
      </c>
      <c r="C19" s="99">
        <f t="shared" si="7"/>
        <v>8.6602540378443865E-2</v>
      </c>
      <c r="D19" s="138">
        <v>1E-3</v>
      </c>
      <c r="E19" s="139">
        <v>7.5</v>
      </c>
      <c r="F19" s="156">
        <f t="shared" si="3"/>
        <v>2.7461485406660283E-15</v>
      </c>
      <c r="G19" s="157">
        <f t="shared" si="8"/>
        <v>3.1709791983764588E-17</v>
      </c>
      <c r="H19" s="158">
        <f t="shared" si="9"/>
        <v>2.3782343987823439E-13</v>
      </c>
      <c r="I19" s="159">
        <f t="shared" si="6"/>
        <v>-33.528576995558851</v>
      </c>
      <c r="J19" s="160">
        <f t="shared" si="5"/>
        <v>1.7318824339138983</v>
      </c>
    </row>
    <row r="20" spans="1:10" ht="16" x14ac:dyDescent="0.2">
      <c r="A20" s="86"/>
      <c r="B20" s="155" t="s">
        <v>167</v>
      </c>
      <c r="C20" s="99">
        <f t="shared" si="7"/>
        <v>14.839903216935076</v>
      </c>
      <c r="D20" s="166">
        <v>1.31416</v>
      </c>
      <c r="E20" s="167">
        <v>167.57679999999999</v>
      </c>
      <c r="F20" s="156">
        <f t="shared" si="3"/>
        <v>4.705702440682101E-13</v>
      </c>
      <c r="G20" s="157">
        <f t="shared" si="8"/>
        <v>4.1671740233384066E-14</v>
      </c>
      <c r="H20" s="158">
        <f t="shared" si="9"/>
        <v>5.3138254693049209E-12</v>
      </c>
      <c r="I20" s="159">
        <f t="shared" si="6"/>
        <v>-28.38483115039082</v>
      </c>
      <c r="J20" s="160">
        <f t="shared" si="5"/>
        <v>0.94104116370236246</v>
      </c>
    </row>
    <row r="21" spans="1:10" ht="16" x14ac:dyDescent="0.2">
      <c r="A21" s="86"/>
      <c r="B21" s="155" t="s">
        <v>168</v>
      </c>
      <c r="C21" s="99">
        <f t="shared" si="7"/>
        <v>1.5655184444777392</v>
      </c>
      <c r="D21" s="166">
        <v>0.6080000000000001</v>
      </c>
      <c r="E21" s="167">
        <v>4.0309999999999997</v>
      </c>
      <c r="F21" s="156">
        <f t="shared" si="3"/>
        <v>4.9642264221135818E-14</v>
      </c>
      <c r="G21" s="157">
        <f t="shared" si="8"/>
        <v>1.9279553526128871E-14</v>
      </c>
      <c r="H21" s="158">
        <f t="shared" si="9"/>
        <v>1.2782217148655502E-13</v>
      </c>
      <c r="I21" s="159">
        <f t="shared" si="6"/>
        <v>-30.633933822779383</v>
      </c>
      <c r="J21" s="160">
        <f t="shared" si="5"/>
        <v>0.36715739152775634</v>
      </c>
    </row>
    <row r="22" spans="1:10" ht="16" x14ac:dyDescent="0.2">
      <c r="A22" s="86"/>
      <c r="B22" s="155" t="s">
        <v>15</v>
      </c>
      <c r="C22" s="159">
        <v>101.29</v>
      </c>
      <c r="D22" s="87">
        <f>C22/10</f>
        <v>10.129000000000001</v>
      </c>
      <c r="E22" s="100">
        <f>C22*10</f>
        <v>1012.9000000000001</v>
      </c>
      <c r="F22" s="156">
        <f t="shared" si="3"/>
        <v>3.2118848300355151E-12</v>
      </c>
      <c r="G22" s="157">
        <f t="shared" si="8"/>
        <v>3.2118848300355151E-13</v>
      </c>
      <c r="H22" s="158">
        <f t="shared" si="9"/>
        <v>3.211884830035515E-11</v>
      </c>
      <c r="I22" s="159">
        <f t="shared" si="6"/>
        <v>-26.464163176640206</v>
      </c>
      <c r="J22" s="160">
        <f t="shared" si="5"/>
        <v>0.89386067274613545</v>
      </c>
    </row>
    <row r="23" spans="1:10" ht="16" x14ac:dyDescent="0.2">
      <c r="A23" s="86"/>
      <c r="B23" s="155" t="s">
        <v>9</v>
      </c>
      <c r="C23" s="99">
        <f t="shared" si="7"/>
        <v>11.752935803449281</v>
      </c>
      <c r="D23" s="87">
        <v>10.27</v>
      </c>
      <c r="E23" s="100">
        <v>13.45</v>
      </c>
      <c r="F23" s="156">
        <f t="shared" si="3"/>
        <v>3.7268314952591578E-13</v>
      </c>
      <c r="G23" s="157">
        <f t="shared" si="8"/>
        <v>3.256595636732623E-13</v>
      </c>
      <c r="H23" s="158">
        <f t="shared" si="9"/>
        <v>4.2649670218163365E-13</v>
      </c>
      <c r="I23" s="159">
        <f t="shared" si="6"/>
        <v>-28.618047801344755</v>
      </c>
      <c r="J23" s="160">
        <f t="shared" si="5"/>
        <v>5.2358711589165545E-2</v>
      </c>
    </row>
    <row r="24" spans="1:10" ht="16" x14ac:dyDescent="0.2">
      <c r="A24" s="86"/>
      <c r="B24" s="147" t="s">
        <v>146</v>
      </c>
      <c r="C24" s="99">
        <f t="shared" si="7"/>
        <v>18.300785781166141</v>
      </c>
      <c r="D24" s="116">
        <v>5.9971846965914954</v>
      </c>
      <c r="E24" s="117">
        <v>55.845997272434197</v>
      </c>
      <c r="F24" s="156">
        <f t="shared" si="3"/>
        <v>5.8031411026021495E-13</v>
      </c>
      <c r="G24" s="157">
        <f t="shared" si="8"/>
        <v>1.9016947921713265E-13</v>
      </c>
      <c r="H24" s="158">
        <f t="shared" si="9"/>
        <v>1.7708649566347727E-12</v>
      </c>
      <c r="I24" s="159">
        <f t="shared" si="6"/>
        <v>-28.175206868551847</v>
      </c>
      <c r="J24" s="160">
        <f t="shared" si="5"/>
        <v>0.43309544095908975</v>
      </c>
    </row>
    <row r="25" spans="1:10" ht="16" x14ac:dyDescent="0.2">
      <c r="A25" s="86"/>
      <c r="B25" s="147" t="s">
        <v>147</v>
      </c>
      <c r="C25" s="99">
        <f t="shared" si="7"/>
        <v>32.689902110590666</v>
      </c>
      <c r="D25" s="168">
        <v>21.74</v>
      </c>
      <c r="E25" s="169">
        <v>49.155000000000001</v>
      </c>
      <c r="F25" s="156">
        <f t="shared" si="3"/>
        <v>1.0365899958964569E-12</v>
      </c>
      <c r="G25" s="157">
        <f t="shared" si="8"/>
        <v>6.8937087772704204E-13</v>
      </c>
      <c r="H25" s="158">
        <f t="shared" si="9"/>
        <v>1.5586948249619483E-12</v>
      </c>
      <c r="I25" s="159">
        <f t="shared" si="6"/>
        <v>-27.595084640082938</v>
      </c>
      <c r="J25" s="160">
        <f t="shared" si="5"/>
        <v>0.1583510654359134</v>
      </c>
    </row>
    <row r="26" spans="1:10" ht="16" x14ac:dyDescent="0.2">
      <c r="A26" s="87"/>
      <c r="B26" s="147" t="s">
        <v>148</v>
      </c>
      <c r="C26" s="99">
        <f t="shared" si="7"/>
        <v>24.559331080628528</v>
      </c>
      <c r="D26" s="116">
        <v>21.922320656141004</v>
      </c>
      <c r="E26" s="117">
        <v>27.513544418435725</v>
      </c>
      <c r="F26" s="156">
        <f t="shared" si="3"/>
        <v>7.78771279827135E-13</v>
      </c>
      <c r="G26" s="157">
        <f t="shared" si="8"/>
        <v>6.9515222780761679E-13</v>
      </c>
      <c r="H26" s="158">
        <f t="shared" si="9"/>
        <v>8.7244877024466395E-13</v>
      </c>
      <c r="I26" s="159">
        <f t="shared" si="6"/>
        <v>-27.881058999561642</v>
      </c>
      <c r="J26" s="160">
        <f t="shared" si="5"/>
        <v>4.4094154096165475E-2</v>
      </c>
    </row>
    <row r="27" spans="1:10" ht="16" x14ac:dyDescent="0.2">
      <c r="A27" s="87"/>
      <c r="B27" s="147" t="s">
        <v>149</v>
      </c>
      <c r="C27" s="99">
        <f t="shared" si="7"/>
        <v>24.559331080628528</v>
      </c>
      <c r="D27" s="116">
        <v>21.922320656141004</v>
      </c>
      <c r="E27" s="117">
        <v>27.513544418435725</v>
      </c>
      <c r="F27" s="156">
        <f t="shared" si="3"/>
        <v>7.78771279827135E-13</v>
      </c>
      <c r="G27" s="157">
        <f t="shared" si="8"/>
        <v>6.9515222780761679E-13</v>
      </c>
      <c r="H27" s="158">
        <f t="shared" si="9"/>
        <v>8.7244877024466395E-13</v>
      </c>
      <c r="I27" s="159">
        <f t="shared" si="6"/>
        <v>-27.881058999561642</v>
      </c>
      <c r="J27" s="160">
        <f t="shared" si="5"/>
        <v>4.4094154096165475E-2</v>
      </c>
    </row>
    <row r="28" spans="1:10" ht="16" x14ac:dyDescent="0.2">
      <c r="A28" s="87"/>
      <c r="B28" s="147" t="s">
        <v>150</v>
      </c>
      <c r="C28" s="99">
        <f t="shared" si="7"/>
        <v>39.899770897340453</v>
      </c>
      <c r="D28" s="170">
        <v>37.799366578210353</v>
      </c>
      <c r="E28" s="171">
        <v>42.116888767600891</v>
      </c>
      <c r="F28" s="156">
        <f t="shared" si="3"/>
        <v>1.26521343535453E-12</v>
      </c>
      <c r="G28" s="157">
        <f t="shared" si="8"/>
        <v>1.1986100513131138E-12</v>
      </c>
      <c r="H28" s="158">
        <f t="shared" si="9"/>
        <v>1.3355177818239756E-12</v>
      </c>
      <c r="I28" s="159">
        <f t="shared" si="6"/>
        <v>-27.395780284380873</v>
      </c>
      <c r="J28" s="160">
        <f t="shared" si="5"/>
        <v>2.0993104294683172E-2</v>
      </c>
    </row>
    <row r="29" spans="1:10" ht="16" x14ac:dyDescent="0.2">
      <c r="A29" s="87"/>
      <c r="B29" s="150" t="s">
        <v>151</v>
      </c>
      <c r="C29" s="122">
        <f t="shared" si="7"/>
        <v>51.909814469849337</v>
      </c>
      <c r="D29" s="172">
        <v>49.8341591296277</v>
      </c>
      <c r="E29" s="173">
        <v>54.071923462879354</v>
      </c>
      <c r="F29" s="174">
        <f t="shared" si="3"/>
        <v>1.6460494187547354E-12</v>
      </c>
      <c r="G29" s="175">
        <f t="shared" si="8"/>
        <v>1.5802308196863173E-12</v>
      </c>
      <c r="H29" s="176">
        <f t="shared" si="9"/>
        <v>1.714609445169944E-12</v>
      </c>
      <c r="I29" s="177">
        <f t="shared" si="6"/>
        <v>-27.132642990579573</v>
      </c>
      <c r="J29" s="178">
        <f t="shared" si="5"/>
        <v>1.5841304569453384E-2</v>
      </c>
    </row>
    <row r="30" spans="1:10" x14ac:dyDescent="0.2">
      <c r="A30" s="87"/>
      <c r="B30" s="87"/>
      <c r="C30" s="87"/>
      <c r="D30" s="87"/>
      <c r="E30" s="87"/>
      <c r="F30" s="87"/>
      <c r="G30" s="87"/>
      <c r="H30" s="87"/>
      <c r="I30" s="87"/>
      <c r="J30" s="104"/>
    </row>
    <row r="31" spans="1:10" x14ac:dyDescent="0.2">
      <c r="A31" s="87"/>
      <c r="B31" s="87"/>
      <c r="C31" s="87"/>
      <c r="D31" s="87"/>
      <c r="E31" s="87"/>
      <c r="F31" s="87"/>
      <c r="G31" s="87"/>
      <c r="H31" s="87"/>
      <c r="I31" s="87"/>
      <c r="J31" s="87"/>
    </row>
    <row r="32" spans="1:10" x14ac:dyDescent="0.2">
      <c r="A32" s="87"/>
      <c r="B32" s="87"/>
      <c r="C32" s="87"/>
      <c r="D32" s="87"/>
      <c r="E32" s="87"/>
      <c r="F32" s="87"/>
      <c r="G32" s="87"/>
      <c r="H32" s="87"/>
      <c r="I32" s="87"/>
      <c r="J32" s="87"/>
    </row>
    <row r="33" spans="1:10" x14ac:dyDescent="0.2">
      <c r="A33" s="87"/>
      <c r="B33" s="87"/>
      <c r="C33" s="87"/>
      <c r="D33" s="87"/>
      <c r="E33" s="87"/>
      <c r="F33" s="87"/>
      <c r="G33" s="87"/>
      <c r="H33" s="87"/>
      <c r="I33" s="87"/>
      <c r="J33" s="87"/>
    </row>
  </sheetData>
  <mergeCells count="1">
    <mergeCell ref="B4:J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18CA39-770C-4F35-A894-6729CCF7C01D}">
  <sheetPr>
    <tabColor theme="7" tint="0.79998168889431442"/>
  </sheetPr>
  <dimension ref="A2:K31"/>
  <sheetViews>
    <sheetView workbookViewId="0">
      <selection activeCell="K27" sqref="K27"/>
    </sheetView>
  </sheetViews>
  <sheetFormatPr baseColWidth="10" defaultRowHeight="15" x14ac:dyDescent="0.2"/>
  <cols>
    <col min="1" max="1" width="10.83203125" style="13"/>
    <col min="2" max="2" width="20" style="13" customWidth="1"/>
    <col min="3" max="3" width="26.83203125" style="13" customWidth="1"/>
    <col min="4" max="4" width="21.33203125" style="13" customWidth="1"/>
    <col min="5" max="6" width="18.6640625" style="13" customWidth="1"/>
    <col min="7" max="7" width="16.1640625" style="13" customWidth="1"/>
    <col min="8" max="8" width="11" style="13" bestFit="1" customWidth="1"/>
    <col min="9" max="9" width="12.33203125" style="13" bestFit="1" customWidth="1"/>
    <col min="10" max="11" width="11" style="13" bestFit="1" customWidth="1"/>
    <col min="12" max="16384" width="10.83203125" style="13"/>
  </cols>
  <sheetData>
    <row r="2" spans="1:11" ht="19" x14ac:dyDescent="0.2">
      <c r="B2" s="81" t="s">
        <v>16</v>
      </c>
    </row>
    <row r="3" spans="1:11" ht="19" x14ac:dyDescent="0.2">
      <c r="B3" s="81"/>
    </row>
    <row r="4" spans="1:11" ht="89" customHeight="1" x14ac:dyDescent="0.2">
      <c r="B4" s="278" t="s">
        <v>245</v>
      </c>
      <c r="C4" s="278"/>
      <c r="D4" s="278"/>
      <c r="E4" s="278"/>
      <c r="F4" s="278"/>
      <c r="G4" s="278"/>
      <c r="H4" s="278"/>
      <c r="I4" s="278"/>
      <c r="J4" s="278"/>
    </row>
    <row r="5" spans="1:11" ht="32" x14ac:dyDescent="0.2">
      <c r="B5" s="87"/>
      <c r="C5" s="87"/>
      <c r="D5" s="87"/>
      <c r="E5" s="87"/>
      <c r="F5" s="87"/>
      <c r="G5" s="87"/>
      <c r="H5" s="87"/>
      <c r="I5" s="86" t="s">
        <v>239</v>
      </c>
      <c r="J5" s="87" t="s">
        <v>242</v>
      </c>
      <c r="K5" s="49">
        <v>2.5760000000000001</v>
      </c>
    </row>
    <row r="6" spans="1:11" ht="36.5" customHeight="1" x14ac:dyDescent="0.2">
      <c r="B6" s="10" t="s">
        <v>12</v>
      </c>
      <c r="C6" s="5" t="s">
        <v>236</v>
      </c>
      <c r="D6" s="6" t="s">
        <v>237</v>
      </c>
      <c r="E6" s="7" t="s">
        <v>238</v>
      </c>
      <c r="F6" s="5" t="s">
        <v>235</v>
      </c>
      <c r="G6" s="6" t="s">
        <v>233</v>
      </c>
      <c r="H6" s="7" t="s">
        <v>234</v>
      </c>
      <c r="I6" s="8" t="s">
        <v>240</v>
      </c>
      <c r="J6" s="11" t="s">
        <v>241</v>
      </c>
      <c r="K6" s="42"/>
    </row>
    <row r="7" spans="1:11" ht="16" x14ac:dyDescent="0.2">
      <c r="A7" s="17"/>
      <c r="B7" s="120" t="s">
        <v>5</v>
      </c>
      <c r="C7" s="99">
        <f>GEOMEAN(D7,E7)</f>
        <v>3.1622776601683791E-2</v>
      </c>
      <c r="D7" s="138">
        <v>1E-3</v>
      </c>
      <c r="E7" s="139">
        <v>1</v>
      </c>
      <c r="F7" s="140">
        <f>GEOMEAN(G7:H7)</f>
        <v>1.0027516679884511E-15</v>
      </c>
      <c r="G7" s="95">
        <f t="shared" ref="G7:G16" si="0">(D7*0.000001)/(365*24*3600)</f>
        <v>3.1709791983764588E-17</v>
      </c>
      <c r="H7" s="96">
        <f t="shared" ref="H7:H16" si="1">(E7*0.000001)/(365*24*3600)</f>
        <v>3.1709791983764584E-14</v>
      </c>
      <c r="I7" s="90">
        <f>LN(F7)</f>
        <v>-34.536028505829982</v>
      </c>
      <c r="J7" s="101">
        <f>(LN(H7)-LN(G7))/(2*$K$5)</f>
        <v>1.3407910091192035</v>
      </c>
      <c r="K7" s="42"/>
    </row>
    <row r="8" spans="1:11" ht="16" x14ac:dyDescent="0.2">
      <c r="A8" s="17"/>
      <c r="B8" s="120" t="s">
        <v>0</v>
      </c>
      <c r="C8" s="99">
        <f t="shared" ref="C8:C11" si="2">GEOMEAN(D8,E8)</f>
        <v>0.10954451150103323</v>
      </c>
      <c r="D8" s="141">
        <v>1E-3</v>
      </c>
      <c r="E8" s="142">
        <v>12</v>
      </c>
      <c r="F8" s="140">
        <f t="shared" ref="F8:F29" si="3">GEOMEAN(G8:H8)</f>
        <v>3.473633672660871E-15</v>
      </c>
      <c r="G8" s="95">
        <f t="shared" si="0"/>
        <v>3.1709791983764588E-17</v>
      </c>
      <c r="H8" s="96">
        <f t="shared" si="1"/>
        <v>3.8051750380517506E-13</v>
      </c>
      <c r="I8" s="90">
        <f t="shared" ref="I8:I29" si="4">LN(F8)</f>
        <v>-33.293575180935981</v>
      </c>
      <c r="J8" s="101">
        <f t="shared" ref="J8:J29" si="5">(LN(H8)-LN(G8))/(2*$K$5)</f>
        <v>1.8231098464227753</v>
      </c>
      <c r="K8" s="42"/>
    </row>
    <row r="9" spans="1:11" ht="16" x14ac:dyDescent="0.2">
      <c r="A9" s="17"/>
      <c r="B9" s="120" t="s">
        <v>1</v>
      </c>
      <c r="C9" s="99">
        <f t="shared" si="2"/>
        <v>0.70413066969135785</v>
      </c>
      <c r="D9" s="143">
        <v>0.67</v>
      </c>
      <c r="E9" s="143">
        <v>0.74</v>
      </c>
      <c r="F9" s="140">
        <f t="shared" si="3"/>
        <v>2.2327837065301807E-14</v>
      </c>
      <c r="G9" s="95">
        <f t="shared" si="0"/>
        <v>2.1245560629122276E-14</v>
      </c>
      <c r="H9" s="96">
        <f t="shared" si="1"/>
        <v>2.3465246067985794E-14</v>
      </c>
      <c r="I9" s="90">
        <f t="shared" si="4"/>
        <v>-31.432942196029437</v>
      </c>
      <c r="J9" s="101">
        <f t="shared" si="5"/>
        <v>1.9288135445109562E-2</v>
      </c>
      <c r="K9" s="42"/>
    </row>
    <row r="10" spans="1:11" ht="16" x14ac:dyDescent="0.2">
      <c r="A10" s="17"/>
      <c r="B10" s="120" t="s">
        <v>13</v>
      </c>
      <c r="C10" s="99">
        <f t="shared" si="2"/>
        <v>3.2</v>
      </c>
      <c r="D10" s="141">
        <v>3.2000000000000001E-2</v>
      </c>
      <c r="E10" s="142">
        <v>320</v>
      </c>
      <c r="F10" s="140">
        <f t="shared" si="3"/>
        <v>1.0147133434804666E-13</v>
      </c>
      <c r="G10" s="95">
        <f t="shared" si="0"/>
        <v>1.0147133434804668E-15</v>
      </c>
      <c r="H10" s="96">
        <f t="shared" si="1"/>
        <v>1.0147133434804666E-11</v>
      </c>
      <c r="I10" s="90">
        <f t="shared" si="4"/>
        <v>-29.919000056533232</v>
      </c>
      <c r="J10" s="101">
        <f t="shared" si="5"/>
        <v>1.7877213454922709</v>
      </c>
      <c r="K10" s="42"/>
    </row>
    <row r="11" spans="1:11" ht="16" x14ac:dyDescent="0.2">
      <c r="A11" s="17"/>
      <c r="B11" s="120" t="s">
        <v>2</v>
      </c>
      <c r="C11" s="99">
        <f t="shared" si="2"/>
        <v>0.32403703492039299</v>
      </c>
      <c r="D11" s="138">
        <v>1E-3</v>
      </c>
      <c r="E11" s="139">
        <v>105</v>
      </c>
      <c r="F11" s="140">
        <f t="shared" si="3"/>
        <v>1.0275146972361524E-14</v>
      </c>
      <c r="G11" s="95">
        <f t="shared" si="0"/>
        <v>3.1709791983764588E-17</v>
      </c>
      <c r="H11" s="96">
        <f t="shared" si="1"/>
        <v>3.3295281582952814E-12</v>
      </c>
      <c r="I11" s="90">
        <f t="shared" si="4"/>
        <v>-32.209048330751216</v>
      </c>
      <c r="J11" s="101">
        <f t="shared" si="5"/>
        <v>2.2441218224261767</v>
      </c>
      <c r="K11" s="42"/>
    </row>
    <row r="12" spans="1:11" ht="16" x14ac:dyDescent="0.2">
      <c r="A12" s="17"/>
      <c r="B12" s="120" t="s">
        <v>3</v>
      </c>
      <c r="C12" s="99">
        <f>GEOMEAN(D12,E12)</f>
        <v>1.2328828005937953</v>
      </c>
      <c r="D12" s="138">
        <v>0.2</v>
      </c>
      <c r="E12" s="139">
        <v>7.6</v>
      </c>
      <c r="F12" s="140">
        <f t="shared" si="3"/>
        <v>3.9094457147190363E-14</v>
      </c>
      <c r="G12" s="95">
        <f t="shared" si="0"/>
        <v>6.3419583967529173E-15</v>
      </c>
      <c r="H12" s="96">
        <f t="shared" si="1"/>
        <v>2.4099441907661082E-13</v>
      </c>
      <c r="I12" s="90">
        <f t="shared" si="4"/>
        <v>-30.872795698909819</v>
      </c>
      <c r="J12" s="101">
        <f t="shared" si="5"/>
        <v>0.70605321423260525</v>
      </c>
      <c r="K12" s="42"/>
    </row>
    <row r="13" spans="1:11" ht="16" x14ac:dyDescent="0.2">
      <c r="A13" s="17"/>
      <c r="B13" s="120" t="s">
        <v>8</v>
      </c>
      <c r="C13" s="99">
        <f>GEOMEAN(D13,E13)</f>
        <v>3.1622776601683791E-2</v>
      </c>
      <c r="D13" s="138">
        <v>1E-3</v>
      </c>
      <c r="E13" s="139">
        <v>1</v>
      </c>
      <c r="F13" s="140">
        <f t="shared" si="3"/>
        <v>1.0027516679884511E-15</v>
      </c>
      <c r="G13" s="95">
        <f t="shared" si="0"/>
        <v>3.1709791983764588E-17</v>
      </c>
      <c r="H13" s="96">
        <f t="shared" si="1"/>
        <v>3.1709791983764584E-14</v>
      </c>
      <c r="I13" s="90">
        <f t="shared" si="4"/>
        <v>-34.536028505829982</v>
      </c>
      <c r="J13" s="101">
        <f t="shared" si="5"/>
        <v>1.3407910091192035</v>
      </c>
      <c r="K13" s="42"/>
    </row>
    <row r="14" spans="1:11" ht="16" x14ac:dyDescent="0.2">
      <c r="A14" s="17"/>
      <c r="B14" s="120" t="s">
        <v>4</v>
      </c>
      <c r="C14" s="99">
        <f>GEOMEAN(D14,E14)</f>
        <v>0.01</v>
      </c>
      <c r="D14" s="138">
        <v>1E-3</v>
      </c>
      <c r="E14" s="139">
        <v>0.1</v>
      </c>
      <c r="F14" s="140">
        <f t="shared" si="3"/>
        <v>3.1709791983764586E-16</v>
      </c>
      <c r="G14" s="95">
        <f t="shared" si="0"/>
        <v>3.1709791983764588E-17</v>
      </c>
      <c r="H14" s="96">
        <f t="shared" si="1"/>
        <v>3.1709791983764586E-15</v>
      </c>
      <c r="I14" s="90">
        <f t="shared" si="4"/>
        <v>-35.687321052327007</v>
      </c>
      <c r="J14" s="101">
        <f t="shared" si="5"/>
        <v>0.89386067274613612</v>
      </c>
      <c r="K14" s="42"/>
    </row>
    <row r="15" spans="1:11" ht="16" x14ac:dyDescent="0.2">
      <c r="A15" s="17"/>
      <c r="B15" s="120" t="s">
        <v>166</v>
      </c>
      <c r="C15" s="99">
        <f t="shared" ref="C15:C29" si="6">GEOMEAN(D15,E15)</f>
        <v>0.25248762345905196</v>
      </c>
      <c r="D15" s="138">
        <v>1E-3</v>
      </c>
      <c r="E15" s="139">
        <v>63.75</v>
      </c>
      <c r="F15" s="140">
        <f t="shared" si="3"/>
        <v>8.0063300183616164E-15</v>
      </c>
      <c r="G15" s="95">
        <f t="shared" si="0"/>
        <v>3.1709791983764588E-17</v>
      </c>
      <c r="H15" s="96">
        <f t="shared" si="1"/>
        <v>2.021499238964992E-12</v>
      </c>
      <c r="I15" s="90">
        <f t="shared" si="4"/>
        <v>-32.458543913810715</v>
      </c>
      <c r="J15" s="101">
        <f t="shared" si="5"/>
        <v>2.1472679470148819</v>
      </c>
      <c r="K15" s="42"/>
    </row>
    <row r="16" spans="1:11" ht="16" x14ac:dyDescent="0.2">
      <c r="A16" s="17"/>
      <c r="B16" s="144" t="s">
        <v>10</v>
      </c>
      <c r="C16" s="99">
        <f t="shared" si="6"/>
        <v>0.01</v>
      </c>
      <c r="D16" s="138">
        <v>1E-3</v>
      </c>
      <c r="E16" s="145">
        <v>0.1</v>
      </c>
      <c r="F16" s="140">
        <f t="shared" si="3"/>
        <v>3.1709791983764586E-16</v>
      </c>
      <c r="G16" s="95">
        <f t="shared" si="0"/>
        <v>3.1709791983764588E-17</v>
      </c>
      <c r="H16" s="96">
        <f t="shared" si="1"/>
        <v>3.1709791983764586E-15</v>
      </c>
      <c r="I16" s="90">
        <f t="shared" si="4"/>
        <v>-35.687321052327007</v>
      </c>
      <c r="J16" s="101">
        <f t="shared" si="5"/>
        <v>0.89386067274613612</v>
      </c>
      <c r="K16" s="42"/>
    </row>
    <row r="17" spans="1:11" ht="16" x14ac:dyDescent="0.2">
      <c r="A17" s="17"/>
      <c r="B17" s="120" t="s">
        <v>6</v>
      </c>
      <c r="C17" s="90" t="s">
        <v>14</v>
      </c>
      <c r="D17" s="86" t="s">
        <v>14</v>
      </c>
      <c r="E17" s="145" t="s">
        <v>14</v>
      </c>
      <c r="F17" s="140">
        <f t="shared" si="3"/>
        <v>3.3287915597856226E-15</v>
      </c>
      <c r="G17" s="95">
        <v>3.16881E-17</v>
      </c>
      <c r="H17" s="96">
        <v>3.4968499999999999E-13</v>
      </c>
      <c r="I17" s="90">
        <f t="shared" si="4"/>
        <v>-33.336167051739913</v>
      </c>
      <c r="J17" s="101">
        <f t="shared" si="5"/>
        <v>1.8068413843437594</v>
      </c>
      <c r="K17" s="42"/>
    </row>
    <row r="18" spans="1:11" ht="16" x14ac:dyDescent="0.2">
      <c r="A18" s="17"/>
      <c r="B18" s="120" t="s">
        <v>7</v>
      </c>
      <c r="C18" s="99">
        <f t="shared" si="6"/>
        <v>6.1773214259903941</v>
      </c>
      <c r="D18" s="42">
        <v>0.23</v>
      </c>
      <c r="E18" s="42">
        <v>165.91</v>
      </c>
      <c r="F18" s="140">
        <f t="shared" si="3"/>
        <v>1.9588157743500745E-13</v>
      </c>
      <c r="G18" s="95">
        <f t="shared" ref="G18:G29" si="7">(D18*0.000001)/(365*24*3600)</f>
        <v>7.2932521562658555E-15</v>
      </c>
      <c r="H18" s="96">
        <f t="shared" ref="H18:H29" si="8">(E18*0.000001)/(365*24*3600)</f>
        <v>5.2609715880263822E-12</v>
      </c>
      <c r="I18" s="90">
        <f t="shared" si="4"/>
        <v>-29.261266115040751</v>
      </c>
      <c r="J18" s="101">
        <f t="shared" si="5"/>
        <v>1.2773915843777568</v>
      </c>
      <c r="K18" s="42"/>
    </row>
    <row r="19" spans="1:11" ht="16" x14ac:dyDescent="0.2">
      <c r="A19" s="17"/>
      <c r="B19" s="120" t="s">
        <v>20</v>
      </c>
      <c r="C19" s="99">
        <f t="shared" si="6"/>
        <v>8.6602540378443865E-2</v>
      </c>
      <c r="D19" s="138">
        <v>1E-3</v>
      </c>
      <c r="E19" s="139">
        <v>7.5</v>
      </c>
      <c r="F19" s="140">
        <f t="shared" si="3"/>
        <v>2.7461485406660283E-15</v>
      </c>
      <c r="G19" s="95">
        <f t="shared" si="7"/>
        <v>3.1709791983764588E-17</v>
      </c>
      <c r="H19" s="96">
        <f t="shared" si="8"/>
        <v>2.3782343987823439E-13</v>
      </c>
      <c r="I19" s="90">
        <f t="shared" si="4"/>
        <v>-33.528576995558851</v>
      </c>
      <c r="J19" s="101">
        <f t="shared" si="5"/>
        <v>1.7318824339138983</v>
      </c>
      <c r="K19" s="42"/>
    </row>
    <row r="20" spans="1:11" ht="16" x14ac:dyDescent="0.2">
      <c r="A20" s="17"/>
      <c r="B20" s="120" t="s">
        <v>167</v>
      </c>
      <c r="C20" s="99">
        <f t="shared" si="6"/>
        <v>14.839903216935076</v>
      </c>
      <c r="D20" s="94">
        <v>1.31416</v>
      </c>
      <c r="E20" s="146">
        <v>167.57679999999999</v>
      </c>
      <c r="F20" s="140">
        <f t="shared" si="3"/>
        <v>4.705702440682101E-13</v>
      </c>
      <c r="G20" s="95">
        <f t="shared" si="7"/>
        <v>4.1671740233384066E-14</v>
      </c>
      <c r="H20" s="96">
        <f t="shared" si="8"/>
        <v>5.3138254693049209E-12</v>
      </c>
      <c r="I20" s="90">
        <f t="shared" si="4"/>
        <v>-28.38483115039082</v>
      </c>
      <c r="J20" s="101">
        <f t="shared" si="5"/>
        <v>0.94104116370236246</v>
      </c>
      <c r="K20" s="42"/>
    </row>
    <row r="21" spans="1:11" ht="16" x14ac:dyDescent="0.2">
      <c r="A21" s="17"/>
      <c r="B21" s="120" t="s">
        <v>168</v>
      </c>
      <c r="C21" s="99">
        <f t="shared" si="6"/>
        <v>1.5655184444777392</v>
      </c>
      <c r="D21" s="94">
        <v>0.6080000000000001</v>
      </c>
      <c r="E21" s="146">
        <v>4.0309999999999997</v>
      </c>
      <c r="F21" s="140">
        <f t="shared" si="3"/>
        <v>4.9642264221135818E-14</v>
      </c>
      <c r="G21" s="95">
        <f t="shared" si="7"/>
        <v>1.9279553526128871E-14</v>
      </c>
      <c r="H21" s="96">
        <f t="shared" si="8"/>
        <v>1.2782217148655502E-13</v>
      </c>
      <c r="I21" s="90">
        <f t="shared" si="4"/>
        <v>-30.633933822779383</v>
      </c>
      <c r="J21" s="101">
        <f t="shared" si="5"/>
        <v>0.36715739152775634</v>
      </c>
      <c r="K21" s="42"/>
    </row>
    <row r="22" spans="1:11" ht="16" x14ac:dyDescent="0.2">
      <c r="A22" s="17"/>
      <c r="B22" s="120" t="s">
        <v>15</v>
      </c>
      <c r="C22" s="90">
        <v>101.29</v>
      </c>
      <c r="D22" s="86">
        <f>C22/10</f>
        <v>10.129000000000001</v>
      </c>
      <c r="E22" s="145">
        <f>C22*10</f>
        <v>1012.9000000000001</v>
      </c>
      <c r="F22" s="140">
        <f t="shared" si="3"/>
        <v>3.2118848300355151E-12</v>
      </c>
      <c r="G22" s="95">
        <f t="shared" si="7"/>
        <v>3.2118848300355151E-13</v>
      </c>
      <c r="H22" s="96">
        <f t="shared" si="8"/>
        <v>3.211884830035515E-11</v>
      </c>
      <c r="I22" s="90">
        <f t="shared" si="4"/>
        <v>-26.464163176640206</v>
      </c>
      <c r="J22" s="101">
        <f t="shared" si="5"/>
        <v>0.89386067274613545</v>
      </c>
      <c r="K22" s="42"/>
    </row>
    <row r="23" spans="1:11" ht="16" x14ac:dyDescent="0.2">
      <c r="A23" s="17"/>
      <c r="B23" s="120" t="s">
        <v>9</v>
      </c>
      <c r="C23" s="99">
        <f t="shared" si="6"/>
        <v>11.752935803449281</v>
      </c>
      <c r="D23" s="86">
        <v>10.27</v>
      </c>
      <c r="E23" s="145">
        <v>13.45</v>
      </c>
      <c r="F23" s="140">
        <f t="shared" si="3"/>
        <v>3.7268314952591578E-13</v>
      </c>
      <c r="G23" s="95">
        <f t="shared" si="7"/>
        <v>3.256595636732623E-13</v>
      </c>
      <c r="H23" s="96">
        <f t="shared" si="8"/>
        <v>4.2649670218163365E-13</v>
      </c>
      <c r="I23" s="90">
        <f t="shared" si="4"/>
        <v>-28.618047801344755</v>
      </c>
      <c r="J23" s="101">
        <f t="shared" si="5"/>
        <v>5.2358711589165545E-2</v>
      </c>
      <c r="K23" s="42"/>
    </row>
    <row r="24" spans="1:11" ht="16" x14ac:dyDescent="0.2">
      <c r="A24" s="17"/>
      <c r="B24" s="147" t="s">
        <v>146</v>
      </c>
      <c r="C24" s="99">
        <f t="shared" si="6"/>
        <v>18.300785781166141</v>
      </c>
      <c r="D24" s="116">
        <v>5.9971846965914954</v>
      </c>
      <c r="E24" s="117">
        <v>55.845997272434197</v>
      </c>
      <c r="F24" s="140">
        <f t="shared" si="3"/>
        <v>5.8031411026021495E-13</v>
      </c>
      <c r="G24" s="95">
        <f t="shared" si="7"/>
        <v>1.9016947921713265E-13</v>
      </c>
      <c r="H24" s="96">
        <f t="shared" si="8"/>
        <v>1.7708649566347727E-12</v>
      </c>
      <c r="I24" s="90">
        <f t="shared" si="4"/>
        <v>-28.175206868551847</v>
      </c>
      <c r="J24" s="101">
        <f t="shared" si="5"/>
        <v>0.43309544095908975</v>
      </c>
      <c r="K24" s="42"/>
    </row>
    <row r="25" spans="1:11" ht="16" x14ac:dyDescent="0.2">
      <c r="A25" s="17"/>
      <c r="B25" s="147" t="s">
        <v>147</v>
      </c>
      <c r="C25" s="99">
        <f t="shared" si="6"/>
        <v>32.689902110590666</v>
      </c>
      <c r="D25" s="118">
        <v>21.74</v>
      </c>
      <c r="E25" s="119">
        <v>49.155000000000001</v>
      </c>
      <c r="F25" s="140">
        <f t="shared" si="3"/>
        <v>1.0365899958964569E-12</v>
      </c>
      <c r="G25" s="95">
        <f t="shared" si="7"/>
        <v>6.8937087772704204E-13</v>
      </c>
      <c r="H25" s="96">
        <f t="shared" si="8"/>
        <v>1.5586948249619483E-12</v>
      </c>
      <c r="I25" s="90">
        <f t="shared" si="4"/>
        <v>-27.595084640082938</v>
      </c>
      <c r="J25" s="101">
        <f t="shared" si="5"/>
        <v>0.1583510654359134</v>
      </c>
      <c r="K25" s="42"/>
    </row>
    <row r="26" spans="1:11" ht="16" x14ac:dyDescent="0.2">
      <c r="A26" s="17"/>
      <c r="B26" s="147" t="s">
        <v>148</v>
      </c>
      <c r="C26" s="99">
        <f t="shared" si="6"/>
        <v>24.559331080628528</v>
      </c>
      <c r="D26" s="116">
        <v>21.922320656141004</v>
      </c>
      <c r="E26" s="117">
        <v>27.513544418435725</v>
      </c>
      <c r="F26" s="140">
        <f t="shared" si="3"/>
        <v>7.78771279827135E-13</v>
      </c>
      <c r="G26" s="95">
        <f t="shared" si="7"/>
        <v>6.9515222780761679E-13</v>
      </c>
      <c r="H26" s="96">
        <f t="shared" si="8"/>
        <v>8.7244877024466395E-13</v>
      </c>
      <c r="I26" s="90">
        <f t="shared" si="4"/>
        <v>-27.881058999561642</v>
      </c>
      <c r="J26" s="101">
        <f t="shared" si="5"/>
        <v>4.4094154096165475E-2</v>
      </c>
      <c r="K26" s="42"/>
    </row>
    <row r="27" spans="1:11" ht="16" x14ac:dyDescent="0.2">
      <c r="A27" s="17"/>
      <c r="B27" s="147" t="s">
        <v>149</v>
      </c>
      <c r="C27" s="99">
        <f t="shared" si="6"/>
        <v>24.559331080628528</v>
      </c>
      <c r="D27" s="116">
        <v>21.922320656141004</v>
      </c>
      <c r="E27" s="117">
        <v>27.513544418435725</v>
      </c>
      <c r="F27" s="140">
        <f t="shared" si="3"/>
        <v>7.78771279827135E-13</v>
      </c>
      <c r="G27" s="95">
        <f t="shared" si="7"/>
        <v>6.9515222780761679E-13</v>
      </c>
      <c r="H27" s="96">
        <f t="shared" si="8"/>
        <v>8.7244877024466395E-13</v>
      </c>
      <c r="I27" s="90">
        <f t="shared" si="4"/>
        <v>-27.881058999561642</v>
      </c>
      <c r="J27" s="101">
        <f t="shared" si="5"/>
        <v>4.4094154096165475E-2</v>
      </c>
      <c r="K27" s="42"/>
    </row>
    <row r="28" spans="1:11" ht="16" x14ac:dyDescent="0.2">
      <c r="A28" s="17"/>
      <c r="B28" s="147" t="s">
        <v>150</v>
      </c>
      <c r="C28" s="99">
        <f t="shared" si="6"/>
        <v>39.899770897340453</v>
      </c>
      <c r="D28" s="148">
        <v>37.799366578210353</v>
      </c>
      <c r="E28" s="149">
        <v>42.116888767600891</v>
      </c>
      <c r="F28" s="140">
        <f t="shared" si="3"/>
        <v>1.26521343535453E-12</v>
      </c>
      <c r="G28" s="95">
        <f t="shared" si="7"/>
        <v>1.1986100513131138E-12</v>
      </c>
      <c r="H28" s="96">
        <f t="shared" si="8"/>
        <v>1.3355177818239756E-12</v>
      </c>
      <c r="I28" s="90">
        <f t="shared" si="4"/>
        <v>-27.395780284380873</v>
      </c>
      <c r="J28" s="101">
        <f t="shared" si="5"/>
        <v>2.0993104294683172E-2</v>
      </c>
      <c r="K28" s="42"/>
    </row>
    <row r="29" spans="1:11" ht="16" x14ac:dyDescent="0.2">
      <c r="A29" s="17"/>
      <c r="B29" s="150" t="s">
        <v>151</v>
      </c>
      <c r="C29" s="122">
        <f t="shared" si="6"/>
        <v>51.909814469849337</v>
      </c>
      <c r="D29" s="151">
        <v>49.8341591296277</v>
      </c>
      <c r="E29" s="152">
        <v>54.071923462879354</v>
      </c>
      <c r="F29" s="153">
        <f t="shared" si="3"/>
        <v>1.6460494187547354E-12</v>
      </c>
      <c r="G29" s="126">
        <f t="shared" si="7"/>
        <v>1.5802308196863173E-12</v>
      </c>
      <c r="H29" s="127">
        <f t="shared" si="8"/>
        <v>1.714609445169944E-12</v>
      </c>
      <c r="I29" s="128">
        <f t="shared" si="4"/>
        <v>-27.132642990579573</v>
      </c>
      <c r="J29" s="129">
        <f t="shared" si="5"/>
        <v>1.5841304569453384E-2</v>
      </c>
      <c r="K29" s="42"/>
    </row>
    <row r="30" spans="1:11" x14ac:dyDescent="0.2">
      <c r="A30" s="17"/>
    </row>
    <row r="31" spans="1:11" x14ac:dyDescent="0.2">
      <c r="A31" s="17"/>
    </row>
  </sheetData>
  <mergeCells count="1">
    <mergeCell ref="B4:J4"/>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06460A-93CC-41D5-9138-0A28D6FAD039}">
  <sheetPr>
    <tabColor theme="7" tint="0.79998168889431442"/>
  </sheetPr>
  <dimension ref="A2:K40"/>
  <sheetViews>
    <sheetView workbookViewId="0">
      <selection activeCell="K17" sqref="K17"/>
    </sheetView>
  </sheetViews>
  <sheetFormatPr baseColWidth="10" defaultRowHeight="15" x14ac:dyDescent="0.2"/>
  <cols>
    <col min="1" max="1" width="10.83203125" style="49"/>
    <col min="2" max="2" width="20" style="49" customWidth="1"/>
    <col min="3" max="3" width="26.83203125" style="49" customWidth="1"/>
    <col min="4" max="4" width="27.33203125" style="49" customWidth="1"/>
    <col min="5" max="5" width="21.33203125" style="49" customWidth="1"/>
    <col min="6" max="7" width="18.6640625" style="49" customWidth="1"/>
    <col min="8" max="8" width="16.1640625" style="49" customWidth="1"/>
    <col min="9" max="9" width="12.5" style="49" bestFit="1" customWidth="1"/>
    <col min="10" max="10" width="10.83203125" style="49"/>
    <col min="11" max="11" width="37.6640625" style="49" customWidth="1"/>
    <col min="12" max="20" width="10.83203125" style="49"/>
    <col min="21" max="21" width="23.6640625" style="49" customWidth="1"/>
    <col min="22" max="16384" width="10.83203125" style="49"/>
  </cols>
  <sheetData>
    <row r="2" spans="1:11" x14ac:dyDescent="0.2">
      <c r="B2" s="85" t="s">
        <v>17</v>
      </c>
    </row>
    <row r="3" spans="1:11" x14ac:dyDescent="0.2">
      <c r="B3" s="85"/>
    </row>
    <row r="4" spans="1:11" ht="64.5" customHeight="1" x14ac:dyDescent="0.2">
      <c r="B4" s="278" t="s">
        <v>245</v>
      </c>
      <c r="C4" s="278"/>
      <c r="D4" s="278"/>
      <c r="E4" s="278"/>
      <c r="F4" s="278"/>
      <c r="G4" s="278"/>
      <c r="H4" s="278"/>
      <c r="I4" s="278"/>
      <c r="J4" s="278"/>
    </row>
    <row r="5" spans="1:11" ht="32" x14ac:dyDescent="0.2">
      <c r="B5" s="87"/>
      <c r="C5" s="87"/>
      <c r="D5" s="87"/>
      <c r="E5" s="87"/>
      <c r="F5" s="87"/>
      <c r="G5" s="87"/>
      <c r="H5" s="87"/>
      <c r="I5" s="86" t="s">
        <v>239</v>
      </c>
      <c r="J5" s="87" t="s">
        <v>242</v>
      </c>
      <c r="K5" s="49">
        <v>2.5760000000000001</v>
      </c>
    </row>
    <row r="6" spans="1:11" ht="36.5" customHeight="1" x14ac:dyDescent="0.2">
      <c r="A6" s="88"/>
      <c r="B6" s="10" t="s">
        <v>12</v>
      </c>
      <c r="C6" s="1" t="s">
        <v>236</v>
      </c>
      <c r="D6" s="2" t="s">
        <v>237</v>
      </c>
      <c r="E6" s="3" t="s">
        <v>238</v>
      </c>
      <c r="F6" s="5" t="s">
        <v>235</v>
      </c>
      <c r="G6" s="6" t="s">
        <v>233</v>
      </c>
      <c r="H6" s="7" t="s">
        <v>234</v>
      </c>
      <c r="I6" s="8" t="s">
        <v>240</v>
      </c>
      <c r="J6" s="11" t="s">
        <v>241</v>
      </c>
      <c r="K6" s="89" t="s">
        <v>145</v>
      </c>
    </row>
    <row r="7" spans="1:11" ht="16" x14ac:dyDescent="0.2">
      <c r="A7" s="88"/>
      <c r="B7" s="90" t="s">
        <v>5</v>
      </c>
      <c r="C7" s="91">
        <f>GEOMEAN(D7,E7)</f>
        <v>3.1622776601683791E-2</v>
      </c>
      <c r="D7" s="92">
        <v>1E-3</v>
      </c>
      <c r="E7" s="93">
        <v>1</v>
      </c>
      <c r="F7" s="94">
        <f>GEOMEAN(G7:H7)</f>
        <v>1.0027516679884511E-15</v>
      </c>
      <c r="G7" s="95">
        <f t="shared" ref="G7:G16" si="0">(D7*0.000001)/(365*24*3600)</f>
        <v>3.1709791983764588E-17</v>
      </c>
      <c r="H7" s="96">
        <f t="shared" ref="H7:H16" si="1">(E7*0.000001)/(365*24*3600)</f>
        <v>3.1709791983764584E-14</v>
      </c>
      <c r="I7" s="97">
        <f>LN(F7)</f>
        <v>-34.536028505829982</v>
      </c>
      <c r="J7" s="98">
        <f>(LN(H7)-LN(G7))/(2*$K$5)</f>
        <v>1.3407910091192035</v>
      </c>
      <c r="K7" s="41"/>
    </row>
    <row r="8" spans="1:11" ht="16" x14ac:dyDescent="0.2">
      <c r="A8" s="88"/>
      <c r="B8" s="90" t="s">
        <v>0</v>
      </c>
      <c r="C8" s="99">
        <f t="shared" ref="C8:C11" si="2">GEOMEAN(D8,E8)</f>
        <v>1.1401754250991381</v>
      </c>
      <c r="D8" s="87">
        <v>1</v>
      </c>
      <c r="E8" s="100">
        <v>1.3</v>
      </c>
      <c r="F8" s="94">
        <f t="shared" ref="F8:F29" si="3">GEOMEAN(G8:H8)</f>
        <v>3.6154725554894023E-14</v>
      </c>
      <c r="G8" s="95">
        <f t="shared" si="0"/>
        <v>3.1709791983764584E-14</v>
      </c>
      <c r="H8" s="96">
        <f t="shared" si="1"/>
        <v>4.1222729578893964E-14</v>
      </c>
      <c r="I8" s="90">
        <f t="shared" ref="I8:I29" si="4">LN(F8)</f>
        <v>-30.950968734105167</v>
      </c>
      <c r="J8" s="101">
        <f t="shared" ref="J8:J29" si="5">(LN(H8)-LN(G8))/(2*$K$5)</f>
        <v>5.0924740773969926E-2</v>
      </c>
      <c r="K8" s="44"/>
    </row>
    <row r="9" spans="1:11" ht="16" x14ac:dyDescent="0.2">
      <c r="A9" s="88"/>
      <c r="B9" s="90" t="s">
        <v>1</v>
      </c>
      <c r="C9" s="99">
        <f t="shared" si="2"/>
        <v>15.556349186104045</v>
      </c>
      <c r="D9" s="87">
        <v>11</v>
      </c>
      <c r="E9" s="100">
        <v>22</v>
      </c>
      <c r="F9" s="94">
        <f t="shared" si="3"/>
        <v>4.9328859671816477E-13</v>
      </c>
      <c r="G9" s="95">
        <f t="shared" si="0"/>
        <v>3.4880771182141044E-13</v>
      </c>
      <c r="H9" s="96">
        <f t="shared" si="1"/>
        <v>6.9761542364282087E-13</v>
      </c>
      <c r="I9" s="90">
        <f t="shared" si="4"/>
        <v>-28.337682003260568</v>
      </c>
      <c r="J9" s="101">
        <f t="shared" si="5"/>
        <v>0.13453943722048595</v>
      </c>
      <c r="K9" s="44"/>
    </row>
    <row r="10" spans="1:11" ht="16" x14ac:dyDescent="0.2">
      <c r="A10" s="88"/>
      <c r="B10" s="90" t="s">
        <v>13</v>
      </c>
      <c r="C10" s="99">
        <f t="shared" si="2"/>
        <v>3.2</v>
      </c>
      <c r="D10" s="102">
        <v>3.2000000000000001E-2</v>
      </c>
      <c r="E10" s="103">
        <v>320</v>
      </c>
      <c r="F10" s="94">
        <f t="shared" si="3"/>
        <v>1.0147133434804666E-13</v>
      </c>
      <c r="G10" s="95">
        <f t="shared" si="0"/>
        <v>1.0147133434804668E-15</v>
      </c>
      <c r="H10" s="96">
        <f t="shared" si="1"/>
        <v>1.0147133434804666E-11</v>
      </c>
      <c r="I10" s="90">
        <f t="shared" si="4"/>
        <v>-29.919000056533232</v>
      </c>
      <c r="J10" s="101">
        <f t="shared" si="5"/>
        <v>1.7877213454922709</v>
      </c>
      <c r="K10" s="44"/>
    </row>
    <row r="11" spans="1:11" ht="16" x14ac:dyDescent="0.2">
      <c r="A11" s="88"/>
      <c r="B11" s="90" t="s">
        <v>2</v>
      </c>
      <c r="C11" s="99">
        <f t="shared" si="2"/>
        <v>0.59219929077971711</v>
      </c>
      <c r="D11" s="104">
        <v>0.21</v>
      </c>
      <c r="E11" s="105">
        <v>1.67</v>
      </c>
      <c r="F11" s="94">
        <f t="shared" si="3"/>
        <v>1.8778516323557749E-14</v>
      </c>
      <c r="G11" s="95">
        <f t="shared" si="0"/>
        <v>6.6590563165905625E-15</v>
      </c>
      <c r="H11" s="96">
        <f t="shared" si="1"/>
        <v>5.2955352612886857E-14</v>
      </c>
      <c r="I11" s="90">
        <f t="shared" si="4"/>
        <v>-31.606062927256914</v>
      </c>
      <c r="J11" s="101">
        <f t="shared" si="5"/>
        <v>0.40245950595755631</v>
      </c>
      <c r="K11" s="44"/>
    </row>
    <row r="12" spans="1:11" ht="16" x14ac:dyDescent="0.2">
      <c r="A12" s="88"/>
      <c r="B12" s="90" t="s">
        <v>3</v>
      </c>
      <c r="C12" s="99">
        <f>GEOMEAN(D12,E12)</f>
        <v>0.69107851774070783</v>
      </c>
      <c r="D12" s="106">
        <v>0.29775984121096721</v>
      </c>
      <c r="E12" s="107">
        <v>1.603942008231777</v>
      </c>
      <c r="F12" s="94">
        <f t="shared" si="3"/>
        <v>2.1913956042006208E-14</v>
      </c>
      <c r="G12" s="95">
        <f t="shared" si="0"/>
        <v>9.4419026259185443E-15</v>
      </c>
      <c r="H12" s="96">
        <f t="shared" si="1"/>
        <v>5.0860667435051271E-14</v>
      </c>
      <c r="I12" s="90">
        <f t="shared" si="4"/>
        <v>-31.451652698861494</v>
      </c>
      <c r="J12" s="101">
        <f t="shared" si="5"/>
        <v>0.3268502278122466</v>
      </c>
      <c r="K12" s="44"/>
    </row>
    <row r="13" spans="1:11" ht="16" x14ac:dyDescent="0.2">
      <c r="A13" s="88"/>
      <c r="B13" s="90" t="s">
        <v>8</v>
      </c>
      <c r="C13" s="99">
        <f>GEOMEAN(D13,E13)</f>
        <v>3.1622776601683791E-2</v>
      </c>
      <c r="D13" s="108">
        <v>1E-3</v>
      </c>
      <c r="E13" s="109">
        <v>1</v>
      </c>
      <c r="F13" s="94">
        <f t="shared" si="3"/>
        <v>1.0027516679884511E-15</v>
      </c>
      <c r="G13" s="95">
        <f t="shared" si="0"/>
        <v>3.1709791983764588E-17</v>
      </c>
      <c r="H13" s="96">
        <f t="shared" si="1"/>
        <v>3.1709791983764584E-14</v>
      </c>
      <c r="I13" s="90">
        <f t="shared" si="4"/>
        <v>-34.536028505829982</v>
      </c>
      <c r="J13" s="101">
        <f t="shared" si="5"/>
        <v>1.3407910091192035</v>
      </c>
      <c r="K13" s="44"/>
    </row>
    <row r="14" spans="1:11" ht="16" x14ac:dyDescent="0.2">
      <c r="A14" s="88"/>
      <c r="B14" s="90" t="s">
        <v>4</v>
      </c>
      <c r="C14" s="99">
        <f>GEOMEAN(D14,E14)</f>
        <v>0.01</v>
      </c>
      <c r="D14" s="108">
        <v>1E-3</v>
      </c>
      <c r="E14" s="109">
        <v>0.1</v>
      </c>
      <c r="F14" s="94">
        <f t="shared" si="3"/>
        <v>3.1709791983764586E-16</v>
      </c>
      <c r="G14" s="95">
        <f t="shared" si="0"/>
        <v>3.1709791983764588E-17</v>
      </c>
      <c r="H14" s="96">
        <f t="shared" si="1"/>
        <v>3.1709791983764586E-15</v>
      </c>
      <c r="I14" s="90">
        <f t="shared" si="4"/>
        <v>-35.687321052327007</v>
      </c>
      <c r="J14" s="101">
        <f t="shared" si="5"/>
        <v>0.89386067274613612</v>
      </c>
      <c r="K14" s="44"/>
    </row>
    <row r="15" spans="1:11" ht="16" x14ac:dyDescent="0.2">
      <c r="A15" s="88"/>
      <c r="B15" s="90" t="s">
        <v>166</v>
      </c>
      <c r="C15" s="99">
        <f t="shared" ref="C15:C29" si="6">GEOMEAN(D15,E15)</f>
        <v>0.25248762345905196</v>
      </c>
      <c r="D15" s="108">
        <v>1E-3</v>
      </c>
      <c r="E15" s="109">
        <v>63.75</v>
      </c>
      <c r="F15" s="94">
        <f t="shared" si="3"/>
        <v>8.0063300183616164E-15</v>
      </c>
      <c r="G15" s="95">
        <f t="shared" si="0"/>
        <v>3.1709791983764588E-17</v>
      </c>
      <c r="H15" s="96">
        <f t="shared" si="1"/>
        <v>2.021499238964992E-12</v>
      </c>
      <c r="I15" s="90">
        <f t="shared" si="4"/>
        <v>-32.458543913810715</v>
      </c>
      <c r="J15" s="101">
        <f t="shared" si="5"/>
        <v>2.1472679470148819</v>
      </c>
      <c r="K15" s="44"/>
    </row>
    <row r="16" spans="1:11" ht="16" x14ac:dyDescent="0.2">
      <c r="A16" s="88"/>
      <c r="B16" s="110" t="s">
        <v>10</v>
      </c>
      <c r="C16" s="99">
        <f t="shared" si="6"/>
        <v>0.01</v>
      </c>
      <c r="D16" s="108">
        <v>1E-3</v>
      </c>
      <c r="E16" s="111">
        <v>0.1</v>
      </c>
      <c r="F16" s="94">
        <f t="shared" si="3"/>
        <v>3.1709791983764586E-16</v>
      </c>
      <c r="G16" s="95">
        <f t="shared" si="0"/>
        <v>3.1709791983764588E-17</v>
      </c>
      <c r="H16" s="96">
        <f t="shared" si="1"/>
        <v>3.1709791983764586E-15</v>
      </c>
      <c r="I16" s="90">
        <f t="shared" si="4"/>
        <v>-35.687321052327007</v>
      </c>
      <c r="J16" s="101">
        <f t="shared" si="5"/>
        <v>0.89386067274613612</v>
      </c>
      <c r="K16" s="44"/>
    </row>
    <row r="17" spans="1:11" ht="16" x14ac:dyDescent="0.2">
      <c r="A17" s="88"/>
      <c r="B17" s="90" t="s">
        <v>6</v>
      </c>
      <c r="C17" s="90" t="s">
        <v>14</v>
      </c>
      <c r="D17" s="112" t="s">
        <v>14</v>
      </c>
      <c r="E17" s="111" t="s">
        <v>14</v>
      </c>
      <c r="F17" s="94">
        <f t="shared" si="3"/>
        <v>2.6740141936609089E-13</v>
      </c>
      <c r="G17" s="95">
        <v>6.1504700000000002E-14</v>
      </c>
      <c r="H17" s="96">
        <v>1.16257E-12</v>
      </c>
      <c r="I17" s="90">
        <f t="shared" si="4"/>
        <v>-28.95002542223116</v>
      </c>
      <c r="J17" s="101">
        <f t="shared" si="5"/>
        <v>0.57051140451199345</v>
      </c>
      <c r="K17" s="44"/>
    </row>
    <row r="18" spans="1:11" ht="16" x14ac:dyDescent="0.2">
      <c r="A18" s="88"/>
      <c r="B18" s="90" t="s">
        <v>7</v>
      </c>
      <c r="C18" s="99">
        <f t="shared" si="6"/>
        <v>1194.744585675114</v>
      </c>
      <c r="D18" s="104">
        <v>912.5</v>
      </c>
      <c r="E18" s="105">
        <v>1564.29</v>
      </c>
      <c r="F18" s="94">
        <f t="shared" si="3"/>
        <v>3.7885102285486868E-11</v>
      </c>
      <c r="G18" s="95">
        <f t="shared" ref="G18:G29" si="7">(D18*0.000001)/(365*24*3600)</f>
        <v>2.8935185185185184E-11</v>
      </c>
      <c r="H18" s="96">
        <f t="shared" ref="H18:H29" si="8">(E18*0.000001)/(365*24*3600)</f>
        <v>4.9603310502283099E-11</v>
      </c>
      <c r="I18" s="90">
        <f t="shared" si="4"/>
        <v>-23.996463160654784</v>
      </c>
      <c r="J18" s="101">
        <f t="shared" si="5"/>
        <v>0.10461941779017071</v>
      </c>
      <c r="K18" s="44"/>
    </row>
    <row r="19" spans="1:11" ht="16" x14ac:dyDescent="0.2">
      <c r="A19" s="88"/>
      <c r="B19" s="90" t="s">
        <v>20</v>
      </c>
      <c r="C19" s="99">
        <f t="shared" si="6"/>
        <v>121.05226887588684</v>
      </c>
      <c r="D19" s="104">
        <v>78.69</v>
      </c>
      <c r="E19" s="105">
        <v>186.22</v>
      </c>
      <c r="F19" s="94">
        <f t="shared" si="3"/>
        <v>3.838542265217111E-12</v>
      </c>
      <c r="G19" s="95">
        <f t="shared" si="7"/>
        <v>2.4952435312024351E-12</v>
      </c>
      <c r="H19" s="96">
        <f t="shared" si="8"/>
        <v>5.9049974632166407E-12</v>
      </c>
      <c r="I19" s="90">
        <f t="shared" si="4"/>
        <v>-26.285928439835274</v>
      </c>
      <c r="J19" s="101">
        <f t="shared" si="5"/>
        <v>0.16719966768507238</v>
      </c>
      <c r="K19" s="44"/>
    </row>
    <row r="20" spans="1:11" ht="16" x14ac:dyDescent="0.2">
      <c r="A20" s="88"/>
      <c r="B20" s="90" t="s">
        <v>167</v>
      </c>
      <c r="C20" s="99">
        <f t="shared" si="6"/>
        <v>14.839903216935076</v>
      </c>
      <c r="D20" s="113">
        <v>1.31416</v>
      </c>
      <c r="E20" s="114">
        <v>167.57679999999999</v>
      </c>
      <c r="F20" s="94">
        <f t="shared" si="3"/>
        <v>4.705702440682101E-13</v>
      </c>
      <c r="G20" s="95">
        <f t="shared" si="7"/>
        <v>4.1671740233384066E-14</v>
      </c>
      <c r="H20" s="96">
        <f t="shared" si="8"/>
        <v>5.3138254693049209E-12</v>
      </c>
      <c r="I20" s="90">
        <f t="shared" si="4"/>
        <v>-28.38483115039082</v>
      </c>
      <c r="J20" s="101">
        <f t="shared" si="5"/>
        <v>0.94104116370236246</v>
      </c>
      <c r="K20" s="44"/>
    </row>
    <row r="21" spans="1:11" ht="16" x14ac:dyDescent="0.2">
      <c r="A21" s="88"/>
      <c r="B21" s="90" t="s">
        <v>168</v>
      </c>
      <c r="C21" s="99">
        <f t="shared" si="6"/>
        <v>44.722870199760628</v>
      </c>
      <c r="D21" s="106">
        <v>39.673913043478265</v>
      </c>
      <c r="E21" s="107">
        <v>50.414364640883996</v>
      </c>
      <c r="F21" s="94">
        <f t="shared" si="3"/>
        <v>1.4181529109513134E-12</v>
      </c>
      <c r="G21" s="95">
        <f t="shared" si="7"/>
        <v>1.2580515297906603E-12</v>
      </c>
      <c r="H21" s="96">
        <f t="shared" si="8"/>
        <v>1.5986290157560879E-12</v>
      </c>
      <c r="I21" s="90">
        <f t="shared" si="4"/>
        <v>-27.28166585798273</v>
      </c>
      <c r="J21" s="101">
        <f t="shared" si="5"/>
        <v>4.6502771284427306E-2</v>
      </c>
      <c r="K21" s="44"/>
    </row>
    <row r="22" spans="1:11" ht="16" x14ac:dyDescent="0.2">
      <c r="A22" s="88"/>
      <c r="B22" s="90" t="s">
        <v>15</v>
      </c>
      <c r="C22" s="90">
        <v>101.29</v>
      </c>
      <c r="D22" s="104">
        <v>42.74</v>
      </c>
      <c r="E22" s="105">
        <v>2556.9</v>
      </c>
      <c r="F22" s="94">
        <f t="shared" si="3"/>
        <v>1.0482564022803663E-11</v>
      </c>
      <c r="G22" s="95">
        <f t="shared" si="7"/>
        <v>1.3552765093860984E-12</v>
      </c>
      <c r="H22" s="96">
        <f t="shared" si="8"/>
        <v>8.1078767123287676E-11</v>
      </c>
      <c r="I22" s="90">
        <f t="shared" si="4"/>
        <v>-25.281307808295232</v>
      </c>
      <c r="J22" s="101">
        <f t="shared" si="5"/>
        <v>0.79414122987293512</v>
      </c>
      <c r="K22" s="44"/>
    </row>
    <row r="23" spans="1:11" ht="16" x14ac:dyDescent="0.2">
      <c r="A23" s="88"/>
      <c r="B23" s="90" t="s">
        <v>9</v>
      </c>
      <c r="C23" s="99">
        <f t="shared" si="6"/>
        <v>5.4221766846903838</v>
      </c>
      <c r="D23" s="104">
        <v>1.96</v>
      </c>
      <c r="E23" s="105">
        <v>15</v>
      </c>
      <c r="F23" s="94">
        <f t="shared" si="3"/>
        <v>1.7193609477075036E-13</v>
      </c>
      <c r="G23" s="95">
        <f t="shared" si="7"/>
        <v>6.2151192288178581E-14</v>
      </c>
      <c r="H23" s="96">
        <f t="shared" si="8"/>
        <v>4.7564687975646877E-13</v>
      </c>
      <c r="I23" s="90">
        <f t="shared" si="4"/>
        <v>-29.391653529166593</v>
      </c>
      <c r="J23" s="101">
        <f t="shared" si="5"/>
        <v>0.39501275773675909</v>
      </c>
      <c r="K23" s="44"/>
    </row>
    <row r="24" spans="1:11" ht="16" x14ac:dyDescent="0.2">
      <c r="A24" s="88"/>
      <c r="B24" s="115" t="s">
        <v>146</v>
      </c>
      <c r="C24" s="99">
        <f t="shared" si="6"/>
        <v>3.9632421857174061</v>
      </c>
      <c r="D24" s="116">
        <f>H35</f>
        <v>1.8766595106346127</v>
      </c>
      <c r="E24" s="117">
        <f>H36</f>
        <v>8.3698127090398469</v>
      </c>
      <c r="F24" s="94">
        <f t="shared" si="3"/>
        <v>1.2567358529037943E-13</v>
      </c>
      <c r="G24" s="95">
        <f t="shared" si="7"/>
        <v>5.9508482706577007E-14</v>
      </c>
      <c r="H24" s="96">
        <f t="shared" si="8"/>
        <v>2.6540501994672272E-13</v>
      </c>
      <c r="I24" s="90">
        <f t="shared" si="4"/>
        <v>-29.705088442285167</v>
      </c>
      <c r="J24" s="101">
        <f t="shared" si="5"/>
        <v>0.29020538965003162</v>
      </c>
      <c r="K24" s="44"/>
    </row>
    <row r="25" spans="1:11" ht="16" x14ac:dyDescent="0.2">
      <c r="A25" s="88"/>
      <c r="B25" s="115" t="s">
        <v>147</v>
      </c>
      <c r="C25" s="99">
        <f t="shared" si="6"/>
        <v>3.9632421857174061</v>
      </c>
      <c r="D25" s="118">
        <f>D24</f>
        <v>1.8766595106346127</v>
      </c>
      <c r="E25" s="119">
        <f>E24</f>
        <v>8.3698127090398469</v>
      </c>
      <c r="F25" s="94">
        <f t="shared" si="3"/>
        <v>1.2567358529037943E-13</v>
      </c>
      <c r="G25" s="95">
        <f t="shared" si="7"/>
        <v>5.9508482706577007E-14</v>
      </c>
      <c r="H25" s="96">
        <f t="shared" si="8"/>
        <v>2.6540501994672272E-13</v>
      </c>
      <c r="I25" s="90">
        <f t="shared" si="4"/>
        <v>-29.705088442285167</v>
      </c>
      <c r="J25" s="101">
        <f t="shared" si="5"/>
        <v>0.29020538965003162</v>
      </c>
      <c r="K25" s="279" t="s">
        <v>243</v>
      </c>
    </row>
    <row r="26" spans="1:11" ht="16" x14ac:dyDescent="0.2">
      <c r="A26" s="88"/>
      <c r="B26" s="115" t="s">
        <v>148</v>
      </c>
      <c r="C26" s="99">
        <f t="shared" si="6"/>
        <v>3.9632421857174061</v>
      </c>
      <c r="D26" s="118">
        <f t="shared" ref="D26:D29" si="9">D25</f>
        <v>1.8766595106346127</v>
      </c>
      <c r="E26" s="119">
        <f t="shared" ref="E26:E29" si="10">E25</f>
        <v>8.3698127090398469</v>
      </c>
      <c r="F26" s="94">
        <f t="shared" si="3"/>
        <v>1.2567358529037943E-13</v>
      </c>
      <c r="G26" s="95">
        <f t="shared" si="7"/>
        <v>5.9508482706577007E-14</v>
      </c>
      <c r="H26" s="96">
        <f t="shared" si="8"/>
        <v>2.6540501994672272E-13</v>
      </c>
      <c r="I26" s="90">
        <f t="shared" si="4"/>
        <v>-29.705088442285167</v>
      </c>
      <c r="J26" s="101">
        <f t="shared" si="5"/>
        <v>0.29020538965003162</v>
      </c>
      <c r="K26" s="279"/>
    </row>
    <row r="27" spans="1:11" ht="16" x14ac:dyDescent="0.2">
      <c r="A27" s="88"/>
      <c r="B27" s="115" t="s">
        <v>149</v>
      </c>
      <c r="C27" s="99">
        <f t="shared" si="6"/>
        <v>3.9632421857174061</v>
      </c>
      <c r="D27" s="118">
        <f t="shared" si="9"/>
        <v>1.8766595106346127</v>
      </c>
      <c r="E27" s="119">
        <f t="shared" si="10"/>
        <v>8.3698127090398469</v>
      </c>
      <c r="F27" s="94">
        <f t="shared" si="3"/>
        <v>1.2567358529037943E-13</v>
      </c>
      <c r="G27" s="95">
        <f t="shared" si="7"/>
        <v>5.9508482706577007E-14</v>
      </c>
      <c r="H27" s="96">
        <f t="shared" si="8"/>
        <v>2.6540501994672272E-13</v>
      </c>
      <c r="I27" s="90">
        <f t="shared" si="4"/>
        <v>-29.705088442285167</v>
      </c>
      <c r="J27" s="101">
        <f t="shared" si="5"/>
        <v>0.29020538965003162</v>
      </c>
      <c r="K27" s="279"/>
    </row>
    <row r="28" spans="1:11" ht="16" x14ac:dyDescent="0.2">
      <c r="A28" s="88"/>
      <c r="B28" s="115" t="s">
        <v>150</v>
      </c>
      <c r="C28" s="99">
        <f t="shared" si="6"/>
        <v>3.9632421857174061</v>
      </c>
      <c r="D28" s="118">
        <f t="shared" si="9"/>
        <v>1.8766595106346127</v>
      </c>
      <c r="E28" s="119">
        <f t="shared" si="10"/>
        <v>8.3698127090398469</v>
      </c>
      <c r="F28" s="94">
        <f t="shared" si="3"/>
        <v>1.2567358529037943E-13</v>
      </c>
      <c r="G28" s="95">
        <f t="shared" si="7"/>
        <v>5.9508482706577007E-14</v>
      </c>
      <c r="H28" s="96">
        <f t="shared" si="8"/>
        <v>2.6540501994672272E-13</v>
      </c>
      <c r="I28" s="90">
        <f t="shared" si="4"/>
        <v>-29.705088442285167</v>
      </c>
      <c r="J28" s="101">
        <f t="shared" si="5"/>
        <v>0.29020538965003162</v>
      </c>
      <c r="K28" s="279"/>
    </row>
    <row r="29" spans="1:11" ht="16" x14ac:dyDescent="0.2">
      <c r="A29" s="88"/>
      <c r="B29" s="121" t="s">
        <v>151</v>
      </c>
      <c r="C29" s="122">
        <f t="shared" si="6"/>
        <v>3.9632421857174061</v>
      </c>
      <c r="D29" s="123">
        <f t="shared" si="9"/>
        <v>1.8766595106346127</v>
      </c>
      <c r="E29" s="124">
        <f t="shared" si="10"/>
        <v>8.3698127090398469</v>
      </c>
      <c r="F29" s="125">
        <f t="shared" si="3"/>
        <v>1.2567358529037943E-13</v>
      </c>
      <c r="G29" s="126">
        <f t="shared" si="7"/>
        <v>5.9508482706577007E-14</v>
      </c>
      <c r="H29" s="127">
        <f t="shared" si="8"/>
        <v>2.6540501994672272E-13</v>
      </c>
      <c r="I29" s="128">
        <f t="shared" si="4"/>
        <v>-29.705088442285167</v>
      </c>
      <c r="J29" s="129">
        <f t="shared" si="5"/>
        <v>0.29020538965003162</v>
      </c>
      <c r="K29" s="280"/>
    </row>
    <row r="30" spans="1:11" x14ac:dyDescent="0.2">
      <c r="A30" s="88"/>
      <c r="B30" s="88"/>
      <c r="C30" s="88"/>
      <c r="D30" s="88"/>
      <c r="E30" s="88"/>
      <c r="F30" s="88"/>
      <c r="G30" s="88"/>
      <c r="H30" s="88"/>
    </row>
    <row r="31" spans="1:11" x14ac:dyDescent="0.2">
      <c r="A31" s="88"/>
      <c r="B31" s="88"/>
      <c r="C31" s="88"/>
      <c r="D31" s="88"/>
      <c r="E31" s="88"/>
      <c r="F31" s="88"/>
      <c r="G31" s="88"/>
      <c r="H31" s="88"/>
      <c r="K31" s="104"/>
    </row>
    <row r="32" spans="1:11" x14ac:dyDescent="0.2">
      <c r="A32" s="88"/>
      <c r="B32" s="18" t="s">
        <v>210</v>
      </c>
      <c r="K32" s="104"/>
    </row>
    <row r="33" spans="1:11" x14ac:dyDescent="0.2">
      <c r="B33" s="130"/>
      <c r="C33" s="131"/>
      <c r="F33" s="130"/>
      <c r="I33" s="130"/>
      <c r="J33" s="130"/>
      <c r="K33" s="132"/>
    </row>
    <row r="34" spans="1:11" x14ac:dyDescent="0.2">
      <c r="A34" s="130"/>
      <c r="B34" s="131" t="s">
        <v>207</v>
      </c>
      <c r="C34" s="131" t="s">
        <v>206</v>
      </c>
      <c r="D34" s="131" t="s">
        <v>204</v>
      </c>
      <c r="E34" s="131" t="s">
        <v>205</v>
      </c>
      <c r="F34" s="131" t="s">
        <v>208</v>
      </c>
      <c r="G34" s="131" t="s">
        <v>213</v>
      </c>
      <c r="H34" s="133" t="s">
        <v>209</v>
      </c>
      <c r="I34" s="133" t="s">
        <v>212</v>
      </c>
    </row>
    <row r="35" spans="1:11" x14ac:dyDescent="0.2">
      <c r="A35" s="131"/>
      <c r="B35" s="130" t="s">
        <v>146</v>
      </c>
      <c r="C35" s="130" t="s">
        <v>211</v>
      </c>
      <c r="D35" s="134">
        <v>2</v>
      </c>
      <c r="E35" s="135">
        <v>0.2</v>
      </c>
      <c r="F35" s="134">
        <f>154/365</f>
        <v>0.42191780821917807</v>
      </c>
      <c r="G35" s="136">
        <v>15</v>
      </c>
      <c r="H35" s="137">
        <f>1/2*G35/F35*(1-(1-E35)^(1/D35))</f>
        <v>1.8766595106346127</v>
      </c>
      <c r="I35" s="49">
        <f>H35/(365*24*3600)/1000000</f>
        <v>5.9508482706577007E-14</v>
      </c>
    </row>
    <row r="36" spans="1:11" x14ac:dyDescent="0.2">
      <c r="A36" s="130"/>
      <c r="B36" s="130" t="s">
        <v>146</v>
      </c>
      <c r="C36" s="130" t="s">
        <v>211</v>
      </c>
      <c r="D36" s="134">
        <v>2</v>
      </c>
      <c r="E36" s="135">
        <v>0.72</v>
      </c>
      <c r="F36" s="134">
        <f>154/365</f>
        <v>0.42191780821917807</v>
      </c>
      <c r="G36" s="136">
        <v>15</v>
      </c>
      <c r="H36" s="137">
        <f>1/2*G36/F36*(1-(1-E36)^(1/D36))</f>
        <v>8.3698127090398469</v>
      </c>
      <c r="I36" s="49">
        <f t="shared" ref="I36:I38" si="11">H36/(365*24*3600)/1000000</f>
        <v>2.6540501994672272E-13</v>
      </c>
    </row>
    <row r="37" spans="1:11" x14ac:dyDescent="0.2">
      <c r="B37" s="130" t="s">
        <v>146</v>
      </c>
      <c r="C37" s="130" t="s">
        <v>214</v>
      </c>
      <c r="D37" s="134">
        <v>2</v>
      </c>
      <c r="E37" s="135">
        <v>0.16</v>
      </c>
      <c r="F37" s="134">
        <f>90/365</f>
        <v>0.24657534246575341</v>
      </c>
      <c r="G37" s="136">
        <v>15</v>
      </c>
      <c r="H37" s="137">
        <f>1/2*G37/F37*(1-(1-E37)^(1/D37))</f>
        <v>2.5393311890186405</v>
      </c>
      <c r="I37" s="49">
        <f t="shared" si="11"/>
        <v>8.0521663781666674E-14</v>
      </c>
    </row>
    <row r="38" spans="1:11" x14ac:dyDescent="0.2">
      <c r="B38" s="130" t="s">
        <v>146</v>
      </c>
      <c r="C38" s="130" t="s">
        <v>214</v>
      </c>
      <c r="D38" s="134">
        <v>2</v>
      </c>
      <c r="E38" s="135">
        <v>0.28000000000000003</v>
      </c>
      <c r="F38" s="134">
        <f>90/365</f>
        <v>0.24657534246575341</v>
      </c>
      <c r="G38" s="136">
        <v>15</v>
      </c>
      <c r="H38" s="137">
        <f>1/2*G38/F38*(1-(1-E38)^(1/D38))</f>
        <v>4.6072691533576826</v>
      </c>
      <c r="I38" s="49">
        <f t="shared" si="11"/>
        <v>1.460955464661873E-13</v>
      </c>
    </row>
    <row r="40" spans="1:11" x14ac:dyDescent="0.2">
      <c r="K40" s="104"/>
    </row>
  </sheetData>
  <mergeCells count="2">
    <mergeCell ref="K25:K29"/>
    <mergeCell ref="B4:J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1326B-A7C2-714F-BE68-28965D8487FF}">
  <sheetPr>
    <tabColor theme="7" tint="0.79998168889431442"/>
  </sheetPr>
  <dimension ref="A1:V38"/>
  <sheetViews>
    <sheetView workbookViewId="0">
      <selection activeCell="E11" sqref="E11"/>
    </sheetView>
  </sheetViews>
  <sheetFormatPr baseColWidth="10" defaultRowHeight="15" x14ac:dyDescent="0.2"/>
  <cols>
    <col min="1" max="1" width="10.83203125" style="13"/>
    <col min="2" max="2" width="14.1640625" style="13" customWidth="1"/>
    <col min="3" max="16384" width="10.83203125" style="13"/>
  </cols>
  <sheetData>
    <row r="1" spans="1:22" x14ac:dyDescent="0.2">
      <c r="A1" s="42"/>
      <c r="B1" s="42"/>
      <c r="C1" s="42"/>
      <c r="D1" s="42"/>
      <c r="E1" s="42"/>
      <c r="F1" s="42"/>
      <c r="G1" s="42"/>
      <c r="H1" s="42"/>
      <c r="I1" s="42"/>
      <c r="J1" s="42"/>
      <c r="K1" s="42"/>
      <c r="L1" s="42"/>
      <c r="M1" s="42"/>
      <c r="N1" s="42"/>
    </row>
    <row r="2" spans="1:22" ht="19" x14ac:dyDescent="0.2">
      <c r="A2" s="42"/>
      <c r="B2" s="154" t="s">
        <v>203</v>
      </c>
      <c r="C2" s="42"/>
      <c r="D2" s="42"/>
      <c r="E2" s="42"/>
      <c r="F2" s="42"/>
      <c r="G2" s="42"/>
      <c r="H2" s="42"/>
      <c r="I2" s="42"/>
      <c r="J2" s="42"/>
      <c r="K2" s="42"/>
      <c r="L2" s="42"/>
      <c r="M2" s="42"/>
      <c r="N2" s="42"/>
    </row>
    <row r="3" spans="1:22" ht="19" x14ac:dyDescent="0.2">
      <c r="A3" s="42"/>
      <c r="B3" s="154"/>
      <c r="C3" s="42"/>
      <c r="D3" s="42"/>
      <c r="E3" s="42"/>
      <c r="F3" s="42"/>
      <c r="G3" s="42"/>
      <c r="H3" s="42"/>
      <c r="I3" s="42"/>
      <c r="J3" s="42"/>
      <c r="K3" s="42"/>
      <c r="L3" s="42"/>
      <c r="M3" s="42"/>
      <c r="N3" s="42"/>
    </row>
    <row r="4" spans="1:22" ht="95" customHeight="1" x14ac:dyDescent="0.2">
      <c r="A4" s="87"/>
      <c r="B4" s="278" t="s">
        <v>335</v>
      </c>
      <c r="C4" s="278"/>
      <c r="D4" s="278"/>
      <c r="E4" s="278"/>
      <c r="F4" s="278"/>
      <c r="G4" s="278"/>
      <c r="H4" s="278"/>
      <c r="I4" s="278"/>
      <c r="J4" s="278"/>
      <c r="K4" s="42"/>
      <c r="L4" s="42"/>
      <c r="M4" s="42"/>
      <c r="N4" s="42"/>
    </row>
    <row r="5" spans="1:22" x14ac:dyDescent="0.2">
      <c r="A5" s="87"/>
      <c r="B5" s="86"/>
      <c r="C5" s="86"/>
      <c r="D5" s="86"/>
      <c r="E5" s="86"/>
      <c r="F5" s="86"/>
      <c r="G5" s="86"/>
      <c r="H5" s="86"/>
      <c r="I5" s="86"/>
      <c r="J5" s="86"/>
      <c r="K5" s="42"/>
      <c r="L5" s="42"/>
      <c r="M5" s="42"/>
      <c r="N5" s="42"/>
      <c r="O5" s="42"/>
      <c r="P5" s="42"/>
    </row>
    <row r="6" spans="1:22" x14ac:dyDescent="0.2">
      <c r="A6" s="87"/>
      <c r="B6" s="189"/>
      <c r="C6" s="283" t="s">
        <v>0</v>
      </c>
      <c r="D6" s="281"/>
      <c r="E6" s="281"/>
      <c r="F6" s="282"/>
      <c r="G6" s="283" t="s">
        <v>1</v>
      </c>
      <c r="H6" s="281"/>
      <c r="I6" s="281"/>
      <c r="J6" s="282"/>
      <c r="K6" s="283" t="s">
        <v>2</v>
      </c>
      <c r="L6" s="281"/>
      <c r="M6" s="281"/>
      <c r="N6" s="282"/>
      <c r="O6" s="283" t="s">
        <v>3</v>
      </c>
      <c r="P6" s="281"/>
      <c r="Q6" s="281"/>
      <c r="R6" s="282"/>
      <c r="S6" s="281" t="s">
        <v>8</v>
      </c>
      <c r="T6" s="281"/>
      <c r="U6" s="281"/>
      <c r="V6" s="282"/>
    </row>
    <row r="7" spans="1:22" ht="32" x14ac:dyDescent="0.2">
      <c r="A7" s="87"/>
      <c r="B7" s="4" t="s">
        <v>12</v>
      </c>
      <c r="C7" s="180" t="s">
        <v>298</v>
      </c>
      <c r="D7" s="188" t="s">
        <v>299</v>
      </c>
      <c r="E7" s="8" t="s">
        <v>240</v>
      </c>
      <c r="F7" s="9" t="s">
        <v>241</v>
      </c>
      <c r="G7" s="180" t="s">
        <v>298</v>
      </c>
      <c r="H7" s="181" t="s">
        <v>299</v>
      </c>
      <c r="I7" s="8" t="s">
        <v>240</v>
      </c>
      <c r="J7" s="9" t="s">
        <v>241</v>
      </c>
      <c r="K7" s="180" t="s">
        <v>298</v>
      </c>
      <c r="L7" s="188" t="s">
        <v>299</v>
      </c>
      <c r="M7" s="8" t="s">
        <v>240</v>
      </c>
      <c r="N7" s="9" t="s">
        <v>241</v>
      </c>
      <c r="O7" s="180" t="s">
        <v>298</v>
      </c>
      <c r="P7" s="188" t="s">
        <v>299</v>
      </c>
      <c r="Q7" s="8" t="s">
        <v>240</v>
      </c>
      <c r="R7" s="9" t="s">
        <v>241</v>
      </c>
      <c r="S7" s="188" t="s">
        <v>298</v>
      </c>
      <c r="T7" s="188" t="s">
        <v>299</v>
      </c>
      <c r="U7" s="8" t="s">
        <v>240</v>
      </c>
      <c r="V7" s="9" t="s">
        <v>241</v>
      </c>
    </row>
    <row r="8" spans="1:22" ht="16" x14ac:dyDescent="0.2">
      <c r="A8" s="86"/>
      <c r="B8" s="190" t="s">
        <v>301</v>
      </c>
      <c r="C8" s="192">
        <v>1.0262753023911369E-2</v>
      </c>
      <c r="D8" s="186">
        <v>8.8522568518694625E-4</v>
      </c>
      <c r="E8" s="159">
        <f>LN(C8)</f>
        <v>-4.5792341493151865</v>
      </c>
      <c r="F8" s="160">
        <f>D8</f>
        <v>8.8522568518694625E-4</v>
      </c>
      <c r="G8" s="192">
        <v>1.1050589923981958E-2</v>
      </c>
      <c r="H8" s="194">
        <v>5.7046216926572363E-3</v>
      </c>
      <c r="I8" s="159">
        <f>LN(G8)</f>
        <v>-4.5052714656577013</v>
      </c>
      <c r="J8" s="160">
        <f>H8</f>
        <v>5.7046216926572363E-3</v>
      </c>
      <c r="K8" s="192">
        <v>2.432762664179211E-4</v>
      </c>
      <c r="L8" s="186">
        <v>2.9524825547148014E-4</v>
      </c>
      <c r="M8" s="159">
        <f>LN(K8)</f>
        <v>-8.3213128615646177</v>
      </c>
      <c r="N8" s="160">
        <f>L8</f>
        <v>2.9524825547148014E-4</v>
      </c>
      <c r="O8" s="196">
        <v>5.498191491131529E-3</v>
      </c>
      <c r="P8" s="197">
        <v>5.095161679579672E-3</v>
      </c>
      <c r="Q8" s="159">
        <f>LN(O8)</f>
        <v>-5.2033360606110612</v>
      </c>
      <c r="R8" s="160">
        <f>P8</f>
        <v>5.095161679579672E-3</v>
      </c>
      <c r="S8" s="196">
        <v>2.7325414959528186E-4</v>
      </c>
      <c r="T8" s="198">
        <v>2.0039698122812592E-4</v>
      </c>
      <c r="U8" s="159">
        <f>LN(S8)</f>
        <v>-8.2051082449468797</v>
      </c>
      <c r="V8" s="160">
        <f>T8</f>
        <v>2.0039698122812592E-4</v>
      </c>
    </row>
    <row r="9" spans="1:22" ht="16" x14ac:dyDescent="0.2">
      <c r="A9" s="86"/>
      <c r="B9" s="190" t="s">
        <v>302</v>
      </c>
      <c r="C9" s="192">
        <v>3.358408094206361E-11</v>
      </c>
      <c r="D9" s="186">
        <v>0.18031551631660608</v>
      </c>
      <c r="E9" s="159">
        <f>LN(C9)</f>
        <v>-24.116968942715502</v>
      </c>
      <c r="F9" s="160">
        <f t="shared" ref="F9:F13" si="0">D9</f>
        <v>0.18031551631660608</v>
      </c>
      <c r="G9" s="192">
        <v>4.9999999999999827E-13</v>
      </c>
      <c r="H9" s="194">
        <v>0.10974721132064617</v>
      </c>
      <c r="I9" s="159">
        <f t="shared" ref="I9:I13" si="1">LN(G9)</f>
        <v>-28.324168296488498</v>
      </c>
      <c r="J9" s="160">
        <f t="shared" ref="J9:J13" si="2">H9</f>
        <v>0.10974721132064617</v>
      </c>
      <c r="K9" s="192">
        <v>0.79097577099168459</v>
      </c>
      <c r="L9" s="186">
        <v>0.19332889713928206</v>
      </c>
      <c r="M9" s="159">
        <f t="shared" ref="M9:M13" si="3">LN(K9)</f>
        <v>-0.23448794254115907</v>
      </c>
      <c r="N9" s="160">
        <f t="shared" ref="N9:N13" si="4">L9</f>
        <v>0.19332889713928206</v>
      </c>
      <c r="O9" s="192">
        <v>1.3720790802151868E-2</v>
      </c>
      <c r="P9" s="194">
        <v>0.11216725202724696</v>
      </c>
      <c r="Q9" s="159">
        <f t="shared" ref="Q9:Q13" si="5">LN(O9)</f>
        <v>-4.2888430197046334</v>
      </c>
      <c r="R9" s="160">
        <f t="shared" ref="R9:R13" si="6">P9</f>
        <v>0.11216725202724696</v>
      </c>
      <c r="S9" s="192">
        <v>0.24329239036966804</v>
      </c>
      <c r="T9" s="186">
        <v>6.755047266342272E-2</v>
      </c>
      <c r="U9" s="159">
        <f t="shared" ref="U9:U13" si="7">LN(S9)</f>
        <v>-1.4134913064196912</v>
      </c>
      <c r="V9" s="160">
        <f t="shared" ref="V9:V13" si="8">T9</f>
        <v>6.755047266342272E-2</v>
      </c>
    </row>
    <row r="10" spans="1:22" ht="16" x14ac:dyDescent="0.2">
      <c r="A10" s="86"/>
      <c r="B10" s="190" t="s">
        <v>303</v>
      </c>
      <c r="C10" s="192">
        <v>2.1825283888841857E-3</v>
      </c>
      <c r="D10" s="186">
        <v>4.2838610360828892E-3</v>
      </c>
      <c r="E10" s="159">
        <f t="shared" ref="E10:E13" si="9">LN(C10)</f>
        <v>-6.1272712628280415</v>
      </c>
      <c r="F10" s="160">
        <f t="shared" si="0"/>
        <v>4.2838610360828892E-3</v>
      </c>
      <c r="G10" s="192">
        <v>1.0314560124374485E-2</v>
      </c>
      <c r="H10" s="194">
        <v>6.1122893201501606E-3</v>
      </c>
      <c r="I10" s="159">
        <f t="shared" si="1"/>
        <v>-4.5741987776363207</v>
      </c>
      <c r="J10" s="160">
        <f t="shared" si="2"/>
        <v>6.1122893201501606E-3</v>
      </c>
      <c r="K10" s="192">
        <v>1.3261955767881682E-5</v>
      </c>
      <c r="L10" s="186">
        <v>2.1960388534196288E-5</v>
      </c>
      <c r="M10" s="159">
        <f t="shared" si="3"/>
        <v>-11.230611090275636</v>
      </c>
      <c r="N10" s="160">
        <f t="shared" si="4"/>
        <v>2.1960388534196288E-5</v>
      </c>
      <c r="O10" s="192">
        <v>1.7245229542043029E-2</v>
      </c>
      <c r="P10" s="194">
        <v>1.6245854917083305E-3</v>
      </c>
      <c r="Q10" s="159">
        <f t="shared" si="5"/>
        <v>-4.0602197220386582</v>
      </c>
      <c r="R10" s="160">
        <f t="shared" si="6"/>
        <v>1.6245854917083305E-3</v>
      </c>
      <c r="S10" s="192">
        <v>1.4446952203994605E-2</v>
      </c>
      <c r="T10" s="186">
        <v>4.3872181235929018E-6</v>
      </c>
      <c r="U10" s="159">
        <f t="shared" si="7"/>
        <v>-4.2372718068092583</v>
      </c>
      <c r="V10" s="160">
        <f t="shared" si="8"/>
        <v>4.3872181235929018E-6</v>
      </c>
    </row>
    <row r="11" spans="1:22" ht="16" x14ac:dyDescent="0.2">
      <c r="A11" s="86"/>
      <c r="B11" s="190" t="s">
        <v>304</v>
      </c>
      <c r="C11" s="192">
        <v>0.29904863199407866</v>
      </c>
      <c r="D11" s="186">
        <v>0.56576349322207697</v>
      </c>
      <c r="E11" s="159">
        <f t="shared" si="9"/>
        <v>-1.2071490700077065</v>
      </c>
      <c r="F11" s="160">
        <f t="shared" si="0"/>
        <v>0.56576349322207697</v>
      </c>
      <c r="G11" s="192">
        <v>4.362022267738264E-3</v>
      </c>
      <c r="H11" s="194">
        <v>3.6211086630142278E-5</v>
      </c>
      <c r="I11" s="159">
        <f t="shared" si="1"/>
        <v>-5.4348195062780258</v>
      </c>
      <c r="J11" s="160">
        <f t="shared" si="2"/>
        <v>3.6211086630142278E-5</v>
      </c>
      <c r="K11" s="192">
        <v>1.8763022076137708</v>
      </c>
      <c r="L11" s="186">
        <v>0.22318783126059411</v>
      </c>
      <c r="M11" s="159">
        <f t="shared" si="3"/>
        <v>0.62930292908874985</v>
      </c>
      <c r="N11" s="160">
        <f t="shared" si="4"/>
        <v>0.22318783126059411</v>
      </c>
      <c r="O11" s="192">
        <v>0.70549281899550453</v>
      </c>
      <c r="P11" s="194">
        <v>0.38047219974999136</v>
      </c>
      <c r="Q11" s="159">
        <f t="shared" si="5"/>
        <v>-0.3488586863441826</v>
      </c>
      <c r="R11" s="160">
        <f t="shared" si="6"/>
        <v>0.38047219974999136</v>
      </c>
      <c r="S11" s="192">
        <v>1.0090731771779824</v>
      </c>
      <c r="T11" s="186">
        <v>0.16004412598369772</v>
      </c>
      <c r="U11" s="159">
        <f t="shared" si="7"/>
        <v>9.0322631995621971E-3</v>
      </c>
      <c r="V11" s="160">
        <f t="shared" si="8"/>
        <v>0.16004412598369772</v>
      </c>
    </row>
    <row r="12" spans="1:22" ht="16" x14ac:dyDescent="0.2">
      <c r="A12" s="86"/>
      <c r="B12" s="190" t="s">
        <v>305</v>
      </c>
      <c r="C12" s="192">
        <v>3.780320604053785E-4</v>
      </c>
      <c r="D12" s="186">
        <v>1.0821863165152337E-3</v>
      </c>
      <c r="E12" s="159">
        <f t="shared" si="9"/>
        <v>-7.8805315500541058</v>
      </c>
      <c r="F12" s="160">
        <f t="shared" si="0"/>
        <v>1.0821863165152337E-3</v>
      </c>
      <c r="G12" s="192">
        <v>1.0475542749963076E-4</v>
      </c>
      <c r="H12" s="194">
        <v>4.4412819089122309E-4</v>
      </c>
      <c r="I12" s="159">
        <f t="shared" si="1"/>
        <v>-9.1638821866653597</v>
      </c>
      <c r="J12" s="160">
        <f t="shared" si="2"/>
        <v>4.4412819089122309E-4</v>
      </c>
      <c r="K12" s="192">
        <v>1.5217890973559184E-2</v>
      </c>
      <c r="L12" s="186">
        <v>4.4013893320794464E-6</v>
      </c>
      <c r="M12" s="159">
        <f t="shared" si="3"/>
        <v>-4.1852835055615794</v>
      </c>
      <c r="N12" s="160">
        <f t="shared" si="4"/>
        <v>4.4013893320794464E-6</v>
      </c>
      <c r="O12" s="192">
        <v>1.6158543822027385E-5</v>
      </c>
      <c r="P12" s="194">
        <v>3.8147496202113584E-5</v>
      </c>
      <c r="Q12" s="159">
        <f t="shared" si="5"/>
        <v>-11.033061618954534</v>
      </c>
      <c r="R12" s="160">
        <f t="shared" si="6"/>
        <v>3.8147496202113584E-5</v>
      </c>
      <c r="S12" s="192">
        <v>6.2330521521325821E-5</v>
      </c>
      <c r="T12" s="186">
        <v>1.7657693967440435E-4</v>
      </c>
      <c r="U12" s="159">
        <f t="shared" si="7"/>
        <v>-9.6830593400787937</v>
      </c>
      <c r="V12" s="160">
        <f t="shared" si="8"/>
        <v>1.7657693967440435E-4</v>
      </c>
    </row>
    <row r="13" spans="1:22" ht="16" x14ac:dyDescent="0.2">
      <c r="A13" s="86"/>
      <c r="B13" s="191" t="s">
        <v>306</v>
      </c>
      <c r="C13" s="193">
        <v>0.21648776963088343</v>
      </c>
      <c r="D13" s="187">
        <v>0.17415973531339507</v>
      </c>
      <c r="E13" s="177">
        <f t="shared" si="9"/>
        <v>-1.5302212244476034</v>
      </c>
      <c r="F13" s="178">
        <f t="shared" si="0"/>
        <v>0.17415973531339507</v>
      </c>
      <c r="G13" s="193">
        <v>0.32405972126395782</v>
      </c>
      <c r="H13" s="195">
        <v>0.19223313230112987</v>
      </c>
      <c r="I13" s="177">
        <f t="shared" si="1"/>
        <v>-1.1268274552867941</v>
      </c>
      <c r="J13" s="178">
        <f t="shared" si="2"/>
        <v>0.19223313230112987</v>
      </c>
      <c r="K13" s="193">
        <v>7.8461949501476475E-2</v>
      </c>
      <c r="L13" s="187">
        <v>4.5684842445671371E-2</v>
      </c>
      <c r="M13" s="177">
        <f t="shared" si="3"/>
        <v>-2.5451414914347712</v>
      </c>
      <c r="N13" s="178">
        <f t="shared" si="4"/>
        <v>4.5684842445671371E-2</v>
      </c>
      <c r="O13" s="193">
        <v>0.4421091864971286</v>
      </c>
      <c r="P13" s="195">
        <v>0.11138573469379663</v>
      </c>
      <c r="Q13" s="177">
        <f t="shared" si="5"/>
        <v>-0.81619839913685255</v>
      </c>
      <c r="R13" s="178">
        <f t="shared" si="6"/>
        <v>0.11138573469379663</v>
      </c>
      <c r="S13" s="193">
        <v>0.49603678909463539</v>
      </c>
      <c r="T13" s="187">
        <v>0.12211789796236601</v>
      </c>
      <c r="U13" s="177">
        <f t="shared" si="7"/>
        <v>-0.70110518344601891</v>
      </c>
      <c r="V13" s="178">
        <f t="shared" si="8"/>
        <v>0.12211789796236601</v>
      </c>
    </row>
    <row r="14" spans="1:22" ht="20" x14ac:dyDescent="0.2">
      <c r="A14" s="86"/>
      <c r="B14" s="42"/>
      <c r="C14" s="157"/>
      <c r="D14" s="157"/>
      <c r="E14" s="87"/>
      <c r="F14" s="182"/>
      <c r="G14" s="42"/>
      <c r="H14" s="183"/>
      <c r="I14" s="183"/>
      <c r="J14" s="184"/>
      <c r="K14" s="42"/>
      <c r="L14" s="42"/>
      <c r="M14" s="42"/>
      <c r="N14" s="42"/>
      <c r="O14" s="42"/>
      <c r="P14" s="42"/>
    </row>
    <row r="15" spans="1:22" ht="20" x14ac:dyDescent="0.2">
      <c r="A15" s="86"/>
      <c r="B15" s="87"/>
      <c r="C15" s="157"/>
      <c r="D15" s="157"/>
      <c r="E15" s="87"/>
      <c r="F15" s="182"/>
      <c r="G15" s="42"/>
      <c r="H15" s="183"/>
      <c r="I15" s="183"/>
      <c r="J15" s="184"/>
      <c r="K15" s="42"/>
      <c r="L15" s="42"/>
      <c r="M15" s="42"/>
      <c r="N15" s="42"/>
      <c r="O15" s="42"/>
      <c r="P15" s="42"/>
    </row>
    <row r="16" spans="1:22" ht="20" x14ac:dyDescent="0.2">
      <c r="A16" s="86"/>
      <c r="B16" s="87"/>
      <c r="C16" s="157"/>
      <c r="D16" s="157"/>
      <c r="E16" s="87"/>
      <c r="F16" s="182"/>
      <c r="G16" s="42"/>
      <c r="H16" s="183"/>
      <c r="I16" s="183"/>
      <c r="J16" s="184"/>
      <c r="K16" s="42"/>
      <c r="L16" s="42"/>
      <c r="M16" s="42"/>
      <c r="N16" s="42"/>
      <c r="O16" s="42"/>
      <c r="P16" s="42"/>
    </row>
    <row r="17" spans="1:16" ht="16" x14ac:dyDescent="0.2">
      <c r="A17" s="86"/>
      <c r="B17" s="185"/>
      <c r="C17" s="157"/>
      <c r="D17" s="157"/>
      <c r="E17" s="87"/>
      <c r="F17" s="182"/>
      <c r="G17" s="42"/>
      <c r="H17" s="42"/>
      <c r="I17" s="42"/>
      <c r="J17" s="42"/>
      <c r="K17" s="42"/>
      <c r="L17" s="42"/>
      <c r="M17" s="42"/>
      <c r="N17" s="42"/>
      <c r="O17" s="42"/>
      <c r="P17" s="42"/>
    </row>
    <row r="18" spans="1:16" ht="16" x14ac:dyDescent="0.2">
      <c r="A18" s="86"/>
      <c r="B18" s="87"/>
      <c r="C18" s="157"/>
      <c r="D18" s="157"/>
      <c r="E18" s="87"/>
      <c r="F18" s="182"/>
      <c r="G18" s="42"/>
      <c r="H18" s="42"/>
      <c r="I18" s="42"/>
      <c r="J18" s="42"/>
      <c r="K18" s="42"/>
      <c r="L18" s="42"/>
      <c r="M18" s="42"/>
      <c r="N18" s="42"/>
      <c r="O18" s="42"/>
      <c r="P18" s="42"/>
    </row>
    <row r="19" spans="1:16" ht="16" x14ac:dyDescent="0.2">
      <c r="A19" s="86"/>
      <c r="B19" s="87"/>
      <c r="C19" s="157"/>
      <c r="D19" s="157"/>
      <c r="E19" s="87"/>
      <c r="F19" s="182"/>
      <c r="G19" s="42"/>
      <c r="H19" s="42"/>
      <c r="I19" s="42"/>
      <c r="J19" s="42"/>
      <c r="K19" s="42"/>
      <c r="L19" s="42"/>
      <c r="M19" s="42"/>
      <c r="N19" s="42"/>
      <c r="O19" s="42"/>
      <c r="P19" s="42"/>
    </row>
    <row r="20" spans="1:16" ht="16" x14ac:dyDescent="0.2">
      <c r="A20" s="86"/>
      <c r="B20" s="87"/>
      <c r="C20" s="157"/>
      <c r="D20" s="157"/>
      <c r="E20" s="87"/>
      <c r="F20" s="182"/>
      <c r="G20" s="42"/>
      <c r="H20" s="42"/>
      <c r="I20" s="42"/>
      <c r="J20" s="42"/>
      <c r="K20" s="42"/>
      <c r="L20" s="42"/>
      <c r="M20" s="42"/>
      <c r="N20" s="42"/>
      <c r="O20" s="42"/>
      <c r="P20" s="42"/>
    </row>
    <row r="21" spans="1:16" ht="16" x14ac:dyDescent="0.2">
      <c r="A21" s="86"/>
      <c r="B21" s="87"/>
      <c r="C21" s="157"/>
      <c r="D21" s="157"/>
      <c r="E21" s="87"/>
      <c r="F21" s="182"/>
      <c r="G21" s="42"/>
      <c r="H21" s="42"/>
      <c r="I21" s="42"/>
      <c r="J21" s="42"/>
      <c r="K21" s="42"/>
      <c r="L21" s="42"/>
      <c r="M21" s="42"/>
      <c r="N21" s="42"/>
      <c r="O21" s="42"/>
      <c r="P21" s="42"/>
    </row>
    <row r="22" spans="1:16" ht="16" x14ac:dyDescent="0.2">
      <c r="A22" s="86"/>
      <c r="B22" s="87"/>
      <c r="C22" s="157"/>
      <c r="D22" s="157"/>
      <c r="E22" s="87"/>
      <c r="F22" s="182"/>
      <c r="G22" s="42"/>
      <c r="H22" s="42"/>
      <c r="I22" s="42"/>
      <c r="J22" s="42"/>
      <c r="K22" s="42"/>
      <c r="L22" s="42"/>
      <c r="M22" s="42"/>
      <c r="N22" s="42"/>
      <c r="O22" s="42"/>
      <c r="P22" s="42"/>
    </row>
    <row r="23" spans="1:16" ht="16" x14ac:dyDescent="0.2">
      <c r="A23" s="86"/>
      <c r="B23" s="87"/>
      <c r="C23" s="157"/>
      <c r="D23" s="157"/>
      <c r="E23" s="87"/>
      <c r="F23" s="182"/>
      <c r="G23" s="42"/>
      <c r="H23" s="42"/>
      <c r="I23" s="42"/>
      <c r="J23" s="42"/>
      <c r="K23" s="42"/>
      <c r="L23" s="42"/>
      <c r="M23" s="42"/>
      <c r="N23" s="42"/>
      <c r="O23" s="42"/>
      <c r="P23" s="42"/>
    </row>
    <row r="24" spans="1:16" ht="16" x14ac:dyDescent="0.2">
      <c r="A24" s="86"/>
      <c r="B24" s="87"/>
      <c r="C24" s="157"/>
      <c r="D24" s="157"/>
      <c r="E24" s="87"/>
      <c r="F24" s="182"/>
      <c r="G24" s="42"/>
      <c r="H24" s="42"/>
      <c r="I24" s="42"/>
      <c r="J24" s="42"/>
      <c r="K24" s="42"/>
      <c r="L24" s="42"/>
      <c r="M24" s="42"/>
      <c r="N24" s="42"/>
      <c r="O24" s="42"/>
      <c r="P24" s="42"/>
    </row>
    <row r="25" spans="1:16" ht="16" x14ac:dyDescent="0.2">
      <c r="A25" s="86"/>
      <c r="B25" s="108"/>
      <c r="C25" s="157"/>
      <c r="D25" s="157"/>
      <c r="E25" s="87"/>
      <c r="F25" s="182"/>
      <c r="G25" s="42"/>
      <c r="H25" s="42"/>
      <c r="I25" s="42"/>
      <c r="J25" s="42"/>
      <c r="K25" s="42"/>
      <c r="L25" s="42"/>
      <c r="M25" s="42"/>
      <c r="N25" s="42"/>
      <c r="O25" s="42"/>
      <c r="P25" s="42"/>
    </row>
    <row r="26" spans="1:16" ht="16" x14ac:dyDescent="0.2">
      <c r="A26" s="86"/>
      <c r="B26" s="108"/>
      <c r="C26" s="157"/>
      <c r="D26" s="157"/>
      <c r="E26" s="87"/>
      <c r="F26" s="182"/>
      <c r="G26" s="42"/>
      <c r="H26" s="42"/>
      <c r="I26" s="42"/>
      <c r="J26" s="42"/>
      <c r="K26" s="42"/>
      <c r="L26" s="42"/>
      <c r="M26" s="42"/>
      <c r="N26" s="42"/>
      <c r="O26" s="42"/>
      <c r="P26" s="42"/>
    </row>
    <row r="27" spans="1:16" ht="16" x14ac:dyDescent="0.2">
      <c r="A27" s="87"/>
      <c r="B27" s="108"/>
      <c r="C27" s="157"/>
      <c r="D27" s="157"/>
      <c r="E27" s="87"/>
      <c r="F27" s="182"/>
      <c r="G27" s="42"/>
      <c r="H27" s="42"/>
      <c r="I27" s="42"/>
      <c r="J27" s="42"/>
      <c r="K27" s="42"/>
      <c r="L27" s="42"/>
      <c r="M27" s="42"/>
      <c r="N27" s="42"/>
      <c r="O27" s="42"/>
      <c r="P27" s="42"/>
    </row>
    <row r="28" spans="1:16" ht="16" x14ac:dyDescent="0.2">
      <c r="A28" s="87"/>
      <c r="B28" s="108"/>
      <c r="C28" s="157"/>
      <c r="D28" s="157"/>
      <c r="E28" s="87"/>
      <c r="F28" s="182"/>
      <c r="G28" s="42"/>
      <c r="H28" s="42"/>
      <c r="I28" s="42"/>
      <c r="J28" s="42"/>
      <c r="K28" s="42"/>
      <c r="L28" s="42"/>
      <c r="M28" s="42"/>
      <c r="N28" s="42"/>
      <c r="O28" s="42"/>
      <c r="P28" s="42"/>
    </row>
    <row r="29" spans="1:16" ht="16" x14ac:dyDescent="0.2">
      <c r="A29" s="87"/>
      <c r="B29" s="108"/>
      <c r="C29" s="157"/>
      <c r="D29" s="157"/>
      <c r="E29" s="87"/>
      <c r="F29" s="182"/>
      <c r="G29" s="42"/>
      <c r="H29" s="42"/>
      <c r="I29" s="42"/>
      <c r="J29" s="42"/>
      <c r="K29" s="42"/>
      <c r="L29" s="42"/>
      <c r="M29" s="42"/>
      <c r="N29" s="42"/>
      <c r="O29" s="42"/>
      <c r="P29" s="42"/>
    </row>
    <row r="30" spans="1:16" ht="16" x14ac:dyDescent="0.2">
      <c r="A30" s="87"/>
      <c r="B30" s="108"/>
      <c r="C30" s="157"/>
      <c r="D30" s="157"/>
      <c r="E30" s="87"/>
      <c r="F30" s="182"/>
      <c r="G30" s="42"/>
      <c r="H30" s="42"/>
      <c r="I30" s="42"/>
      <c r="J30" s="42"/>
      <c r="K30" s="42"/>
      <c r="L30" s="42"/>
      <c r="M30" s="42"/>
      <c r="N30" s="42"/>
      <c r="O30" s="42"/>
      <c r="P30" s="42"/>
    </row>
    <row r="31" spans="1:16" x14ac:dyDescent="0.2">
      <c r="A31" s="87"/>
      <c r="B31" s="87"/>
      <c r="C31" s="87"/>
      <c r="D31" s="87"/>
      <c r="E31" s="87"/>
      <c r="F31" s="87"/>
      <c r="G31" s="87"/>
      <c r="H31" s="87"/>
      <c r="I31" s="87"/>
      <c r="J31" s="104"/>
      <c r="K31" s="42"/>
      <c r="L31" s="42"/>
      <c r="M31" s="42"/>
      <c r="N31" s="42"/>
      <c r="O31" s="42"/>
      <c r="P31" s="42"/>
    </row>
    <row r="32" spans="1:16" x14ac:dyDescent="0.2">
      <c r="A32" s="87"/>
      <c r="B32" s="87"/>
      <c r="C32" s="87"/>
      <c r="D32" s="87"/>
      <c r="E32" s="87"/>
      <c r="F32" s="87"/>
      <c r="G32" s="87"/>
      <c r="H32" s="87"/>
      <c r="I32" s="87"/>
      <c r="J32" s="87"/>
      <c r="K32" s="42"/>
      <c r="L32" s="42"/>
      <c r="M32" s="42"/>
      <c r="N32" s="42"/>
      <c r="O32" s="42"/>
      <c r="P32" s="42"/>
    </row>
    <row r="33" spans="1:16" x14ac:dyDescent="0.2">
      <c r="A33" s="87"/>
      <c r="B33" s="87"/>
      <c r="C33" s="87"/>
      <c r="D33" s="87"/>
      <c r="E33" s="87"/>
      <c r="F33" s="87"/>
      <c r="G33" s="87"/>
      <c r="H33" s="87"/>
      <c r="I33" s="87"/>
      <c r="J33" s="87"/>
      <c r="K33" s="42"/>
      <c r="L33" s="42"/>
      <c r="M33" s="42"/>
      <c r="N33" s="42"/>
      <c r="O33" s="42"/>
      <c r="P33" s="42"/>
    </row>
    <row r="34" spans="1:16" x14ac:dyDescent="0.2">
      <c r="A34" s="87"/>
      <c r="B34" s="87"/>
      <c r="C34" s="87"/>
      <c r="D34" s="87"/>
      <c r="E34" s="87"/>
      <c r="F34" s="87"/>
      <c r="G34" s="87"/>
      <c r="H34" s="87"/>
      <c r="I34" s="87"/>
      <c r="J34" s="87"/>
      <c r="K34" s="42"/>
      <c r="L34" s="42"/>
      <c r="M34" s="42"/>
      <c r="N34" s="42"/>
      <c r="O34" s="42"/>
      <c r="P34" s="42"/>
    </row>
    <row r="35" spans="1:16" x14ac:dyDescent="0.2">
      <c r="A35" s="42"/>
      <c r="B35" s="42"/>
      <c r="C35" s="42"/>
      <c r="D35" s="42"/>
      <c r="E35" s="42"/>
      <c r="F35" s="42"/>
      <c r="G35" s="42"/>
      <c r="H35" s="42"/>
      <c r="I35" s="42"/>
      <c r="J35" s="42"/>
      <c r="K35" s="42"/>
      <c r="L35" s="42"/>
      <c r="M35" s="42"/>
      <c r="N35" s="42"/>
      <c r="O35" s="42"/>
      <c r="P35" s="42"/>
    </row>
    <row r="36" spans="1:16" x14ac:dyDescent="0.2">
      <c r="A36" s="42"/>
      <c r="B36" s="42"/>
      <c r="C36" s="42"/>
      <c r="D36" s="42"/>
      <c r="E36" s="42"/>
      <c r="F36" s="42"/>
      <c r="G36" s="42"/>
      <c r="H36" s="42"/>
      <c r="I36" s="42"/>
      <c r="J36" s="42"/>
      <c r="K36" s="42"/>
      <c r="L36" s="42"/>
      <c r="M36" s="42"/>
      <c r="N36" s="42"/>
    </row>
    <row r="37" spans="1:16" x14ac:dyDescent="0.2">
      <c r="A37" s="42"/>
      <c r="B37" s="42"/>
      <c r="C37" s="42"/>
      <c r="D37" s="42"/>
      <c r="E37" s="42"/>
      <c r="F37" s="42"/>
      <c r="G37" s="42"/>
      <c r="H37" s="42"/>
      <c r="I37" s="42"/>
      <c r="J37" s="42"/>
      <c r="K37" s="42"/>
      <c r="L37" s="42"/>
      <c r="M37" s="42"/>
      <c r="N37" s="42"/>
    </row>
    <row r="38" spans="1:16" x14ac:dyDescent="0.2">
      <c r="A38" s="42"/>
      <c r="B38" s="42"/>
      <c r="C38" s="42"/>
      <c r="D38" s="42"/>
      <c r="E38" s="42"/>
      <c r="F38" s="42"/>
      <c r="G38" s="42"/>
      <c r="H38" s="42"/>
      <c r="I38" s="42"/>
      <c r="J38" s="42"/>
      <c r="K38" s="42"/>
      <c r="L38" s="42"/>
      <c r="M38" s="42"/>
      <c r="N38" s="42"/>
    </row>
  </sheetData>
  <mergeCells count="6">
    <mergeCell ref="S6:V6"/>
    <mergeCell ref="B4:J4"/>
    <mergeCell ref="C6:F6"/>
    <mergeCell ref="G6:J6"/>
    <mergeCell ref="K6:N6"/>
    <mergeCell ref="O6:R6"/>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0E672B-A687-D147-A1E7-6AD5313DFA85}">
  <sheetPr>
    <tabColor theme="7" tint="0.79998168889431442"/>
  </sheetPr>
  <dimension ref="A1:U47"/>
  <sheetViews>
    <sheetView zoomScale="75" workbookViewId="0">
      <selection activeCell="G35" sqref="G35"/>
    </sheetView>
  </sheetViews>
  <sheetFormatPr baseColWidth="10" defaultColWidth="15.83203125" defaultRowHeight="20" customHeight="1" x14ac:dyDescent="0.2"/>
  <cols>
    <col min="1" max="1" width="21" style="64" bestFit="1" customWidth="1"/>
    <col min="2" max="2" width="19.5" style="64" bestFit="1" customWidth="1"/>
    <col min="3" max="3" width="10.5" style="64" bestFit="1" customWidth="1"/>
    <col min="4" max="4" width="11.1640625" style="64" bestFit="1" customWidth="1"/>
    <col min="5" max="5" width="21" style="64" bestFit="1" customWidth="1"/>
    <col min="6" max="6" width="16.33203125" style="64" bestFit="1" customWidth="1"/>
    <col min="7" max="7" width="17.33203125" style="64" bestFit="1" customWidth="1"/>
    <col min="8" max="8" width="15.83203125" style="64" customWidth="1"/>
    <col min="9" max="9" width="30.33203125" style="64" bestFit="1" customWidth="1"/>
    <col min="10" max="10" width="30.33203125" style="64" customWidth="1"/>
    <col min="11" max="11" width="20.5" style="64" bestFit="1" customWidth="1"/>
    <col min="12" max="12" width="25.5" style="64" bestFit="1" customWidth="1"/>
    <col min="13" max="16384" width="15.83203125" style="64"/>
  </cols>
  <sheetData>
    <row r="1" spans="1:21" ht="20" customHeight="1" x14ac:dyDescent="0.2">
      <c r="A1" s="285" t="s">
        <v>247</v>
      </c>
      <c r="B1" s="285"/>
      <c r="C1" s="285"/>
      <c r="D1" s="285"/>
      <c r="E1" s="285"/>
      <c r="G1" s="285" t="s">
        <v>248</v>
      </c>
      <c r="H1" s="285"/>
      <c r="K1" s="285" t="s">
        <v>291</v>
      </c>
      <c r="L1" s="285"/>
      <c r="M1" s="285"/>
      <c r="N1" s="285"/>
      <c r="O1" s="285"/>
      <c r="P1" s="285"/>
      <c r="Q1" s="285"/>
      <c r="R1" s="285"/>
      <c r="S1" s="285"/>
      <c r="T1" s="285"/>
    </row>
    <row r="2" spans="1:21" ht="20" customHeight="1" x14ac:dyDescent="0.2">
      <c r="A2" s="65" t="s">
        <v>27</v>
      </c>
      <c r="B2" s="65" t="s">
        <v>249</v>
      </c>
      <c r="C2" s="287" t="s">
        <v>250</v>
      </c>
      <c r="D2" s="287"/>
      <c r="E2" s="65" t="s">
        <v>251</v>
      </c>
      <c r="G2" s="65" t="s">
        <v>27</v>
      </c>
      <c r="H2" s="65" t="s">
        <v>292</v>
      </c>
      <c r="I2" s="65" t="s">
        <v>206</v>
      </c>
      <c r="J2" s="65"/>
      <c r="K2" s="65" t="s">
        <v>260</v>
      </c>
      <c r="L2" s="65" t="s">
        <v>296</v>
      </c>
      <c r="M2" s="65" t="s">
        <v>93</v>
      </c>
      <c r="N2" s="65" t="s">
        <v>28</v>
      </c>
      <c r="O2" s="65" t="s">
        <v>21</v>
      </c>
      <c r="P2" s="65" t="s">
        <v>94</v>
      </c>
      <c r="Q2" s="65" t="s">
        <v>29</v>
      </c>
      <c r="R2" s="65" t="s">
        <v>30</v>
      </c>
      <c r="S2" s="65" t="s">
        <v>31</v>
      </c>
      <c r="T2" s="65" t="s">
        <v>22</v>
      </c>
      <c r="U2" s="65" t="s">
        <v>295</v>
      </c>
    </row>
    <row r="3" spans="1:21" ht="20" customHeight="1" x14ac:dyDescent="0.2">
      <c r="A3" s="64" t="s">
        <v>93</v>
      </c>
      <c r="B3" s="64" t="s">
        <v>252</v>
      </c>
      <c r="C3" s="286" t="s">
        <v>253</v>
      </c>
      <c r="D3" s="286"/>
      <c r="E3" s="64">
        <v>0.80200000000000005</v>
      </c>
      <c r="G3" s="64" t="s">
        <v>254</v>
      </c>
      <c r="H3" s="64">
        <v>10</v>
      </c>
      <c r="I3" s="64" t="s">
        <v>255</v>
      </c>
      <c r="K3" s="65" t="s">
        <v>278</v>
      </c>
      <c r="L3" s="49" t="s">
        <v>98</v>
      </c>
      <c r="M3" s="213">
        <f>'1.5.UVintensity'!$H$3*'1.5.UVintensity'!$E$3*'1.5.UVintensity'!E14</f>
        <v>8.02</v>
      </c>
      <c r="N3" s="213">
        <f>'1.5.UVintensity'!$H$3*'1.5.UVintensity'!$E$4*'1.5.UVintensity'!E14</f>
        <v>11.78</v>
      </c>
      <c r="O3" s="213">
        <f>'1.5.UVintensity'!$H$3*'1.5.UVintensity'!$E$5*'1.5.UVintensity'!E14</f>
        <v>5.23</v>
      </c>
      <c r="P3" s="213">
        <f>'1.5.UVintensity'!$H$3*'1.5.UVintensity'!$E$6*'1.5.UVintensity'!E14</f>
        <v>13.819999999999999</v>
      </c>
      <c r="Q3" s="213">
        <f>'1.5.UVintensity'!$H$3*'1.5.UVintensity'!$E$7*'1.5.UVintensity'!E14</f>
        <v>5.629999999999999</v>
      </c>
      <c r="R3" s="213">
        <f>'1.5.UVintensity'!$H$3*'1.5.UVintensity'!$E$8*'1.5.UVintensity'!E14</f>
        <v>13.65</v>
      </c>
      <c r="S3" s="213">
        <f>'1.5.UVintensity'!$H$3*'1.5.UVintensity'!$E$9*'1.5.UVintensity'!E14</f>
        <v>3.6399999999999997</v>
      </c>
      <c r="T3" s="213">
        <f>'1.5.UVintensity'!$H$3*'1.5.UVintensity'!$E$10*'1.5.UVintensity'!E14</f>
        <v>11.850000000000001</v>
      </c>
      <c r="U3" s="214">
        <f>H3</f>
        <v>10</v>
      </c>
    </row>
    <row r="4" spans="1:21" ht="20" customHeight="1" x14ac:dyDescent="0.2">
      <c r="A4" s="64" t="s">
        <v>28</v>
      </c>
      <c r="B4" s="64" t="s">
        <v>256</v>
      </c>
      <c r="C4" s="286" t="s">
        <v>257</v>
      </c>
      <c r="D4" s="286"/>
      <c r="E4" s="64">
        <v>1.1779999999999999</v>
      </c>
      <c r="K4" s="65" t="s">
        <v>280</v>
      </c>
      <c r="L4" s="49" t="s">
        <v>118</v>
      </c>
      <c r="M4" s="213">
        <f>'1.5.UVintensity'!$H$3*'1.5.UVintensity'!$E$3*'1.5.UVintensity'!E15</f>
        <v>0</v>
      </c>
      <c r="N4" s="213">
        <f>'1.5.UVintensity'!$H$3*'1.5.UVintensity'!$E$4*'1.5.UVintensity'!E15</f>
        <v>0</v>
      </c>
      <c r="O4" s="213">
        <f>'1.5.UVintensity'!$H$3*'1.5.UVintensity'!$E$5*'1.5.UVintensity'!E15</f>
        <v>0</v>
      </c>
      <c r="P4" s="213">
        <f>'1.5.UVintensity'!$H$3*'1.5.UVintensity'!$E$6*'1.5.UVintensity'!E15</f>
        <v>0</v>
      </c>
      <c r="Q4" s="213">
        <f>'1.5.UVintensity'!$H$3*'1.5.UVintensity'!$E$7*'1.5.UVintensity'!E15</f>
        <v>0</v>
      </c>
      <c r="R4" s="213">
        <f>'1.5.UVintensity'!$H$3*'1.5.UVintensity'!$E$8*'1.5.UVintensity'!E15</f>
        <v>0</v>
      </c>
      <c r="S4" s="213">
        <f>'1.5.UVintensity'!$H$3*'1.5.UVintensity'!$E$9*'1.5.UVintensity'!E15</f>
        <v>0</v>
      </c>
      <c r="T4" s="213">
        <f>'1.5.UVintensity'!$H$3*'1.5.UVintensity'!$E$10*'1.5.UVintensity'!E15</f>
        <v>0</v>
      </c>
      <c r="U4" s="214">
        <f t="shared" ref="U4:U14" si="0">AVERAGE(M4:T4)</f>
        <v>0</v>
      </c>
    </row>
    <row r="5" spans="1:21" ht="20" customHeight="1" x14ac:dyDescent="0.2">
      <c r="A5" s="64" t="s">
        <v>21</v>
      </c>
      <c r="B5" s="64" t="s">
        <v>258</v>
      </c>
      <c r="C5" s="286" t="s">
        <v>259</v>
      </c>
      <c r="D5" s="286"/>
      <c r="E5" s="64">
        <v>0.52300000000000002</v>
      </c>
      <c r="G5" s="65" t="s">
        <v>260</v>
      </c>
      <c r="H5" s="65" t="s">
        <v>293</v>
      </c>
      <c r="I5" s="65" t="s">
        <v>206</v>
      </c>
      <c r="K5" s="65" t="s">
        <v>281</v>
      </c>
      <c r="L5" s="49" t="s">
        <v>117</v>
      </c>
      <c r="M5" s="213">
        <f>'1.5.UVintensity'!$H$3*'1.5.UVintensity'!$E$3*'1.5.UVintensity'!E16</f>
        <v>0</v>
      </c>
      <c r="N5" s="213">
        <f>'1.5.UVintensity'!$H$3*'1.5.UVintensity'!$E$4*'1.5.UVintensity'!E16</f>
        <v>0</v>
      </c>
      <c r="O5" s="213">
        <f>'1.5.UVintensity'!$H$3*'1.5.UVintensity'!$E$5*'1.5.UVintensity'!E16</f>
        <v>0</v>
      </c>
      <c r="P5" s="213">
        <f>'1.5.UVintensity'!$H$3*'1.5.UVintensity'!$E$6*'1.5.UVintensity'!E16</f>
        <v>0</v>
      </c>
      <c r="Q5" s="213">
        <f>'1.5.UVintensity'!$H$3*'1.5.UVintensity'!$E$7*'1.5.UVintensity'!E16</f>
        <v>0</v>
      </c>
      <c r="R5" s="213">
        <f>'1.5.UVintensity'!$H$3*'1.5.UVintensity'!$E$8*'1.5.UVintensity'!E16</f>
        <v>0</v>
      </c>
      <c r="S5" s="213">
        <f>'1.5.UVintensity'!$H$3*'1.5.UVintensity'!$E$9*'1.5.UVintensity'!E16</f>
        <v>0</v>
      </c>
      <c r="T5" s="213">
        <f>'1.5.UVintensity'!$H$3*'1.5.UVintensity'!$E$10*'1.5.UVintensity'!E16</f>
        <v>0</v>
      </c>
      <c r="U5" s="214">
        <f t="shared" si="0"/>
        <v>0</v>
      </c>
    </row>
    <row r="6" spans="1:21" ht="20" customHeight="1" x14ac:dyDescent="0.2">
      <c r="A6" s="64" t="s">
        <v>94</v>
      </c>
      <c r="B6" s="64" t="s">
        <v>261</v>
      </c>
      <c r="C6" s="286" t="s">
        <v>262</v>
      </c>
      <c r="D6" s="286"/>
      <c r="E6" s="64">
        <v>1.3819999999999999</v>
      </c>
      <c r="G6" s="64" t="s">
        <v>263</v>
      </c>
      <c r="H6" s="67">
        <v>10</v>
      </c>
      <c r="I6" s="64" t="s">
        <v>264</v>
      </c>
      <c r="K6" s="65" t="s">
        <v>282</v>
      </c>
      <c r="L6" s="49" t="s">
        <v>127</v>
      </c>
      <c r="M6" s="213">
        <f>'1.5.UVintensity'!$H$3*'1.5.UVintensity'!$E$3*'1.5.UVintensity'!E17</f>
        <v>0</v>
      </c>
      <c r="N6" s="213">
        <f>'1.5.UVintensity'!$H$3*'1.5.UVintensity'!$E$4*'1.5.UVintensity'!E17</f>
        <v>0</v>
      </c>
      <c r="O6" s="213">
        <f>'1.5.UVintensity'!$H$3*'1.5.UVintensity'!$E$5*'1.5.UVintensity'!E17</f>
        <v>0</v>
      </c>
      <c r="P6" s="213">
        <f>'1.5.UVintensity'!$H$3*'1.5.UVintensity'!$E$6*'1.5.UVintensity'!E17</f>
        <v>0</v>
      </c>
      <c r="Q6" s="213">
        <f>'1.5.UVintensity'!$H$3*'1.5.UVintensity'!$E$7*'1.5.UVintensity'!E17</f>
        <v>0</v>
      </c>
      <c r="R6" s="213">
        <f>'1.5.UVintensity'!$H$3*'1.5.UVintensity'!$E$8*'1.5.UVintensity'!E17</f>
        <v>0</v>
      </c>
      <c r="S6" s="213">
        <f>'1.5.UVintensity'!$H$3*'1.5.UVintensity'!$E$9*'1.5.UVintensity'!E17</f>
        <v>0</v>
      </c>
      <c r="T6" s="213">
        <f>'1.5.UVintensity'!$H$3*'1.5.UVintensity'!$E$10*'1.5.UVintensity'!E17</f>
        <v>0</v>
      </c>
      <c r="U6" s="214">
        <f t="shared" si="0"/>
        <v>0</v>
      </c>
    </row>
    <row r="7" spans="1:21" ht="20" customHeight="1" x14ac:dyDescent="0.2">
      <c r="A7" s="64" t="s">
        <v>29</v>
      </c>
      <c r="B7" s="64" t="s">
        <v>258</v>
      </c>
      <c r="C7" s="286" t="s">
        <v>259</v>
      </c>
      <c r="D7" s="286"/>
      <c r="E7" s="64">
        <v>0.56299999999999994</v>
      </c>
      <c r="G7" s="64" t="s">
        <v>265</v>
      </c>
      <c r="H7" s="67">
        <v>4</v>
      </c>
      <c r="I7" s="64" t="s">
        <v>266</v>
      </c>
      <c r="K7" s="65" t="s">
        <v>283</v>
      </c>
      <c r="L7" s="49" t="s">
        <v>161</v>
      </c>
      <c r="M7" s="213">
        <f>'1.5.UVintensity'!$H$3*'1.5.UVintensity'!$E$3*'1.5.UVintensity'!E18</f>
        <v>8.02</v>
      </c>
      <c r="N7" s="213">
        <f>'1.5.UVintensity'!$H$3*'1.5.UVintensity'!$E$4*'1.5.UVintensity'!E18</f>
        <v>11.78</v>
      </c>
      <c r="O7" s="213">
        <f>'1.5.UVintensity'!$H$3*'1.5.UVintensity'!$E$5*'1.5.UVintensity'!E18</f>
        <v>5.23</v>
      </c>
      <c r="P7" s="213">
        <f>'1.5.UVintensity'!$H$3*'1.5.UVintensity'!$E$6*'1.5.UVintensity'!E18</f>
        <v>13.819999999999999</v>
      </c>
      <c r="Q7" s="213">
        <f>'1.5.UVintensity'!$H$3*'1.5.UVintensity'!$E$7*'1.5.UVintensity'!E18</f>
        <v>5.629999999999999</v>
      </c>
      <c r="R7" s="213">
        <f>'1.5.UVintensity'!$H$3*'1.5.UVintensity'!$E$8*'1.5.UVintensity'!E18</f>
        <v>13.65</v>
      </c>
      <c r="S7" s="213">
        <f>'1.5.UVintensity'!$H$3*'1.5.UVintensity'!$E$9*'1.5.UVintensity'!E18</f>
        <v>3.6399999999999997</v>
      </c>
      <c r="T7" s="213">
        <f>'1.5.UVintensity'!$H$3*'1.5.UVintensity'!$E$10*'1.5.UVintensity'!E18</f>
        <v>11.850000000000001</v>
      </c>
      <c r="U7" s="214">
        <f>H3</f>
        <v>10</v>
      </c>
    </row>
    <row r="8" spans="1:21" ht="20" customHeight="1" x14ac:dyDescent="0.2">
      <c r="A8" s="64" t="s">
        <v>30</v>
      </c>
      <c r="B8" s="64" t="s">
        <v>267</v>
      </c>
      <c r="C8" s="286" t="s">
        <v>268</v>
      </c>
      <c r="D8" s="286"/>
      <c r="E8" s="64">
        <v>1.365</v>
      </c>
      <c r="G8" s="64" t="s">
        <v>269</v>
      </c>
      <c r="H8" s="67">
        <v>0.2</v>
      </c>
      <c r="I8" s="64" t="s">
        <v>270</v>
      </c>
      <c r="K8" s="65" t="s">
        <v>284</v>
      </c>
      <c r="L8" s="49" t="s">
        <v>115</v>
      </c>
      <c r="M8" s="213">
        <f>'1.5.UVintensity'!$H$3*'1.5.UVintensity'!E3*'1.5.UVintensity'!E19</f>
        <v>0.33416666665405143</v>
      </c>
      <c r="N8" s="213">
        <f>'1.5.UVintensity'!$H$3*'1.5.UVintensity'!E4*'1.5.UVintensity'!E20</f>
        <v>0.2677272727272727</v>
      </c>
      <c r="O8" s="213">
        <f>'1.5.UVintensity'!$H$3*'1.5.UVintensity'!E5*'1.5.UVintensity'!E21</f>
        <v>0.27526315635249343</v>
      </c>
      <c r="P8" s="213">
        <f>'1.5.UVintensity'!$H$3*'1.5.UVintensity'!E6*'1.5.UVintensity'!E22</f>
        <v>0.55279999999232277</v>
      </c>
      <c r="Q8" s="213">
        <f>'1.5.UVintensity'!$H$3*'1.5.UVintensity'!E7*'1.5.UVintensity'!E23</f>
        <v>0.25590909083770585</v>
      </c>
      <c r="R8" s="213">
        <f>'1.5.UVintensity'!$H$3*'1.5.UVintensity'!E8*'1.5.UVintensity'!E24</f>
        <v>0.41363636363636169</v>
      </c>
      <c r="S8" s="213">
        <f>'1.5.UVintensity'!$H$3*'1.5.UVintensity'!E9*'1.5.UVintensity'!E25</f>
        <v>0.12551724137927842</v>
      </c>
      <c r="T8" s="213">
        <f>'1.5.UVintensity'!$H$3*'1.5.UVintensity'!E10*'1.5.UVintensity'!E26</f>
        <v>1.1849462010832317</v>
      </c>
      <c r="U8" s="214">
        <f t="shared" si="0"/>
        <v>0.42624574908283974</v>
      </c>
    </row>
    <row r="9" spans="1:21" ht="20" customHeight="1" x14ac:dyDescent="0.2">
      <c r="A9" s="64" t="s">
        <v>31</v>
      </c>
      <c r="B9" s="64" t="s">
        <v>271</v>
      </c>
      <c r="C9" s="286" t="s">
        <v>272</v>
      </c>
      <c r="D9" s="286"/>
      <c r="E9" s="64">
        <v>0.36399999999999999</v>
      </c>
      <c r="K9" s="65" t="s">
        <v>285</v>
      </c>
      <c r="L9" s="49" t="s">
        <v>138</v>
      </c>
      <c r="M9" s="213">
        <f>'1.5.UVintensity'!$H$3*'1.5.UVintensity'!$E$3*'1.5.UVintensity'!E27</f>
        <v>0</v>
      </c>
      <c r="N9" s="213">
        <f>'1.5.UVintensity'!$H$3*'1.5.UVintensity'!$E$4*'1.5.UVintensity'!E27</f>
        <v>0</v>
      </c>
      <c r="O9" s="213">
        <f>'1.5.UVintensity'!$H$3*'1.5.UVintensity'!$E$5*'1.5.UVintensity'!E27</f>
        <v>0</v>
      </c>
      <c r="P9" s="213">
        <f>'1.5.UVintensity'!$H$3*'1.5.UVintensity'!$E$6*'1.5.UVintensity'!E27</f>
        <v>0</v>
      </c>
      <c r="Q9" s="213">
        <f>'1.5.UVintensity'!$H$3*'1.5.UVintensity'!$E$7*'1.5.UVintensity'!E27</f>
        <v>0</v>
      </c>
      <c r="R9" s="213">
        <f>'1.5.UVintensity'!$H$3*'1.5.UVintensity'!$E$8*'1.5.UVintensity'!E27</f>
        <v>0</v>
      </c>
      <c r="S9" s="213">
        <f>'1.5.UVintensity'!$H$3*'1.5.UVintensity'!$E$9*'1.5.UVintensity'!E27</f>
        <v>0</v>
      </c>
      <c r="T9" s="213">
        <f>'1.5.UVintensity'!$H$3*'1.5.UVintensity'!$E$10*'1.5.UVintensity'!E27</f>
        <v>0</v>
      </c>
      <c r="U9" s="214">
        <f t="shared" si="0"/>
        <v>0</v>
      </c>
    </row>
    <row r="10" spans="1:21" ht="20" customHeight="1" x14ac:dyDescent="0.2">
      <c r="A10" s="64" t="s">
        <v>22</v>
      </c>
      <c r="B10" s="64" t="s">
        <v>273</v>
      </c>
      <c r="C10" s="286" t="s">
        <v>274</v>
      </c>
      <c r="D10" s="286"/>
      <c r="E10" s="64">
        <v>1.1850000000000001</v>
      </c>
      <c r="K10" s="65" t="s">
        <v>265</v>
      </c>
      <c r="L10" s="49" t="s">
        <v>116</v>
      </c>
      <c r="M10" s="213">
        <f>'1.5.UVintensity'!$H$3*'1.5.UVintensity'!E3*'1.5.UVintensity'!E28</f>
        <v>6.7966101694915251E-2</v>
      </c>
      <c r="N10" s="213">
        <f>'1.5.UVintensity'!$H$3*'1.5.UVintensity'!E4*'1.5.UVintensity'!E29</f>
        <v>0.11459143968871595</v>
      </c>
      <c r="O10" s="213">
        <f>'1.5.UVintensity'!$H$3*'1.5.UVintensity'!E5*'1.5.UVintensity'!E30</f>
        <v>4.860594795539034E-2</v>
      </c>
      <c r="P10" s="213">
        <f>'1.5.UVintensity'!$H$3*'1.5.UVintensity'!E6*'1.5.UVintensity'!E31</f>
        <v>2.9810181190681618E-2</v>
      </c>
      <c r="Q10" s="213">
        <f>'1.5.UVintensity'!$H$3*'1.5.UVintensity'!E7*'1.5.UVintensity'!E32</f>
        <v>4.2522658610271893E-2</v>
      </c>
      <c r="R10" s="213">
        <f>'1.5.UVintensity'!$H$3*'1.5.UVintensity'!E8*'1.5.UVintensity'!E33</f>
        <v>0.19612068965517243</v>
      </c>
      <c r="S10" s="213">
        <f>'1.5.UVintensity'!$H$3*'1.5.UVintensity'!E9*'1.5.UVintensity'!E34</f>
        <v>6.8991660348749042E-3</v>
      </c>
      <c r="T10" s="213">
        <f>'1.5.UVintensity'!$H$3*'1.5.UVintensity'!E10*'1.5.UVintensity'!E35</f>
        <v>0.33664772727272707</v>
      </c>
      <c r="U10" s="214">
        <f t="shared" si="0"/>
        <v>0.10539548901284368</v>
      </c>
    </row>
    <row r="11" spans="1:21" ht="20" customHeight="1" x14ac:dyDescent="0.2">
      <c r="K11" s="65" t="s">
        <v>286</v>
      </c>
      <c r="L11" s="70" t="s">
        <v>139</v>
      </c>
      <c r="M11" s="213">
        <f>'1.5.UVintensity'!$H$3*'1.5.UVintensity'!$E$3*'1.5.UVintensity'!E36</f>
        <v>0</v>
      </c>
      <c r="N11" s="213">
        <f>'1.5.UVintensity'!$H$3*'1.5.UVintensity'!$E$4*'1.5.UVintensity'!E36</f>
        <v>0</v>
      </c>
      <c r="O11" s="213">
        <f>'1.5.UVintensity'!$H$3*'1.5.UVintensity'!$E$5*'1.5.UVintensity'!E36</f>
        <v>0</v>
      </c>
      <c r="P11" s="213">
        <f>'1.5.UVintensity'!$H$3*'1.5.UVintensity'!$E$6*'1.5.UVintensity'!E36</f>
        <v>0</v>
      </c>
      <c r="Q11" s="213">
        <f>'1.5.UVintensity'!$H$3*'1.5.UVintensity'!$E$7*'1.5.UVintensity'!E36</f>
        <v>0</v>
      </c>
      <c r="R11" s="213">
        <f>'1.5.UVintensity'!$H$3*'1.5.UVintensity'!$E$8*'1.5.UVintensity'!E36</f>
        <v>0</v>
      </c>
      <c r="S11" s="213">
        <f>'1.5.UVintensity'!$H$3*'1.5.UVintensity'!$E$9*'1.5.UVintensity'!E36</f>
        <v>0</v>
      </c>
      <c r="T11" s="213">
        <f>'1.5.UVintensity'!$H$3*'1.5.UVintensity'!$E$10*'1.5.UVintensity'!E36</f>
        <v>0</v>
      </c>
      <c r="U11" s="214">
        <f t="shared" si="0"/>
        <v>0</v>
      </c>
    </row>
    <row r="12" spans="1:21" ht="20" customHeight="1" x14ac:dyDescent="0.2">
      <c r="A12" s="285" t="s">
        <v>275</v>
      </c>
      <c r="B12" s="285"/>
      <c r="C12" s="285"/>
      <c r="D12" s="285"/>
      <c r="E12" s="285"/>
      <c r="K12" s="65" t="s">
        <v>269</v>
      </c>
      <c r="L12" s="70" t="s">
        <v>124</v>
      </c>
      <c r="M12" s="213">
        <f>'1.5.UVintensity'!$H$3*'1.5.UVintensity'!E3*'1.5.UVintensity'!E37</f>
        <v>3.467305514221183</v>
      </c>
      <c r="N12" s="213">
        <f>'1.5.UVintensity'!$H$3*'1.5.UVintensity'!E4*'1.5.UVintensity'!E38</f>
        <v>5.0928751817363507</v>
      </c>
      <c r="O12" s="213">
        <f>'1.5.UVintensity'!$H$3*'1.5.UVintensity'!E5*'1.5.UVintensity'!E39</f>
        <v>2.261098234336258</v>
      </c>
      <c r="P12" s="213">
        <f>'1.5.UVintensity'!$H$3*'1.5.UVintensity'!E6*'1.5.UVintensity'!E40</f>
        <v>5.974833192835006</v>
      </c>
      <c r="Q12" s="213">
        <f>'1.5.UVintensity'!$H$3*'1.5.UVintensity'!E7*'1.5.UVintensity'!E41</f>
        <v>2.4340311776889347</v>
      </c>
      <c r="R12" s="213">
        <f>'1.5.UVintensity'!$H$3*'1.5.UVintensity'!E8*'1.5.UVintensity'!E42</f>
        <v>5.9013366919101182</v>
      </c>
      <c r="S12" s="213">
        <f>'1.5.UVintensity'!$H$3*'1.5.UVintensity'!E9*'1.5.UVintensity'!E43</f>
        <v>1.5736897845093647</v>
      </c>
      <c r="T12" s="213">
        <f>'1.5.UVintensity'!$H$3*'1.5.UVintensity'!E10*'1.5.UVintensity'!E44</f>
        <v>5.1231384468230701</v>
      </c>
      <c r="U12" s="214">
        <f t="shared" si="0"/>
        <v>3.9785385280075354</v>
      </c>
    </row>
    <row r="13" spans="1:21" ht="20" customHeight="1" x14ac:dyDescent="0.2">
      <c r="A13" s="68" t="s">
        <v>260</v>
      </c>
      <c r="B13" s="68" t="s">
        <v>27</v>
      </c>
      <c r="C13" s="68" t="s">
        <v>276</v>
      </c>
      <c r="D13" s="68" t="s">
        <v>294</v>
      </c>
      <c r="E13" s="68" t="s">
        <v>277</v>
      </c>
      <c r="K13" s="65" t="s">
        <v>288</v>
      </c>
      <c r="L13" s="70" t="s">
        <v>140</v>
      </c>
      <c r="M13" s="213">
        <f>'1.5.UVintensity'!$H$3*'1.5.UVintensity'!$E$3*'1.5.UVintensity'!E45</f>
        <v>0</v>
      </c>
      <c r="N13" s="213">
        <f>'1.5.UVintensity'!$H$3*'1.5.UVintensity'!$E$4*'1.5.UVintensity'!E45</f>
        <v>0</v>
      </c>
      <c r="O13" s="213">
        <f>'1.5.UVintensity'!$H$3*'1.5.UVintensity'!$E$5*'1.5.UVintensity'!E45</f>
        <v>0</v>
      </c>
      <c r="P13" s="213">
        <f>'1.5.UVintensity'!$H$3*'1.5.UVintensity'!$E$6*'1.5.UVintensity'!E45</f>
        <v>0</v>
      </c>
      <c r="Q13" s="213">
        <f>'1.5.UVintensity'!$H$3*'1.5.UVintensity'!$E$7*'1.5.UVintensity'!E45</f>
        <v>0</v>
      </c>
      <c r="R13" s="213">
        <f>'1.5.UVintensity'!$H$3*'1.5.UVintensity'!$E$8*'1.5.UVintensity'!E45</f>
        <v>0</v>
      </c>
      <c r="S13" s="213">
        <f>'1.5.UVintensity'!$H$3*'1.5.UVintensity'!$E$9*'1.5.UVintensity'!E45</f>
        <v>0</v>
      </c>
      <c r="T13" s="213">
        <f>'1.5.UVintensity'!$H$3*'1.5.UVintensity'!$E$10*'1.5.UVintensity'!E45</f>
        <v>0</v>
      </c>
      <c r="U13" s="214">
        <f t="shared" si="0"/>
        <v>0</v>
      </c>
    </row>
    <row r="14" spans="1:21" ht="20" customHeight="1" x14ac:dyDescent="0.2">
      <c r="A14" s="66" t="s">
        <v>278</v>
      </c>
      <c r="B14" s="66" t="s">
        <v>279</v>
      </c>
      <c r="C14" s="66" t="s">
        <v>279</v>
      </c>
      <c r="D14" s="66" t="s">
        <v>279</v>
      </c>
      <c r="E14" s="69">
        <v>1</v>
      </c>
      <c r="K14" s="65" t="s">
        <v>289</v>
      </c>
      <c r="L14" s="70" t="s">
        <v>137</v>
      </c>
      <c r="M14" s="213">
        <f>'1.5.UVintensity'!$H$3*'1.5.UVintensity'!$E$3*'1.5.UVintensity'!E46</f>
        <v>0</v>
      </c>
      <c r="N14" s="213">
        <f>'1.5.UVintensity'!$H$3*'1.5.UVintensity'!$E$4*'1.5.UVintensity'!E46</f>
        <v>0</v>
      </c>
      <c r="O14" s="213">
        <f>'1.5.UVintensity'!$H$3*'1.5.UVintensity'!$E$5*'1.5.UVintensity'!E46</f>
        <v>0</v>
      </c>
      <c r="P14" s="213">
        <f>'1.5.UVintensity'!$H$3*'1.5.UVintensity'!$E$6*'1.5.UVintensity'!E46</f>
        <v>0</v>
      </c>
      <c r="Q14" s="213">
        <f>'1.5.UVintensity'!$H$3*'1.5.UVintensity'!$E$7*'1.5.UVintensity'!E46</f>
        <v>0</v>
      </c>
      <c r="R14" s="213">
        <f>'1.5.UVintensity'!$H$3*'1.5.UVintensity'!$E$8*'1.5.UVintensity'!E46</f>
        <v>0</v>
      </c>
      <c r="S14" s="213">
        <f>'1.5.UVintensity'!$H$3*'1.5.UVintensity'!$E$9*'1.5.UVintensity'!E46</f>
        <v>0</v>
      </c>
      <c r="T14" s="213">
        <f>'1.5.UVintensity'!$H$3*'1.5.UVintensity'!$E$10*'1.5.UVintensity'!E46</f>
        <v>0</v>
      </c>
      <c r="U14" s="214">
        <f t="shared" si="0"/>
        <v>0</v>
      </c>
    </row>
    <row r="15" spans="1:21" ht="20" customHeight="1" x14ac:dyDescent="0.2">
      <c r="A15" s="66" t="s">
        <v>280</v>
      </c>
      <c r="B15" s="66" t="s">
        <v>279</v>
      </c>
      <c r="C15" s="66" t="s">
        <v>279</v>
      </c>
      <c r="D15" s="66" t="s">
        <v>279</v>
      </c>
      <c r="E15" s="69">
        <v>0</v>
      </c>
      <c r="U15" s="49"/>
    </row>
    <row r="16" spans="1:21" ht="20" customHeight="1" x14ac:dyDescent="0.2">
      <c r="A16" s="66" t="s">
        <v>281</v>
      </c>
      <c r="B16" s="66" t="s">
        <v>279</v>
      </c>
      <c r="C16" s="66" t="s">
        <v>279</v>
      </c>
      <c r="D16" s="66" t="s">
        <v>279</v>
      </c>
      <c r="E16" s="69">
        <v>0</v>
      </c>
    </row>
    <row r="17" spans="1:6" ht="20" customHeight="1" x14ac:dyDescent="0.2">
      <c r="A17" s="66" t="s">
        <v>282</v>
      </c>
      <c r="B17" s="66" t="s">
        <v>279</v>
      </c>
      <c r="C17" s="66" t="s">
        <v>279</v>
      </c>
      <c r="D17" s="66" t="s">
        <v>279</v>
      </c>
      <c r="E17" s="69">
        <v>0</v>
      </c>
    </row>
    <row r="18" spans="1:6" ht="20" customHeight="1" x14ac:dyDescent="0.2">
      <c r="A18" s="66" t="s">
        <v>283</v>
      </c>
      <c r="B18" s="66" t="s">
        <v>279</v>
      </c>
      <c r="C18" s="66" t="s">
        <v>279</v>
      </c>
      <c r="D18" s="66" t="s">
        <v>279</v>
      </c>
      <c r="E18" s="69">
        <v>1</v>
      </c>
      <c r="F18" s="71"/>
    </row>
    <row r="19" spans="1:6" ht="20" customHeight="1" x14ac:dyDescent="0.2">
      <c r="A19" s="284" t="s">
        <v>284</v>
      </c>
      <c r="B19" s="66" t="s">
        <v>93</v>
      </c>
      <c r="C19" s="66">
        <v>2.4</v>
      </c>
      <c r="D19" s="72">
        <f>$H$6</f>
        <v>10</v>
      </c>
      <c r="E19" s="73">
        <f>(1-EXP(-D19*C19))/(D19*C19)</f>
        <v>4.1666666665093693E-2</v>
      </c>
      <c r="F19" s="71"/>
    </row>
    <row r="20" spans="1:6" ht="20" customHeight="1" x14ac:dyDescent="0.2">
      <c r="A20" s="284"/>
      <c r="B20" s="66" t="s">
        <v>28</v>
      </c>
      <c r="C20" s="66">
        <v>4.4000000000000004</v>
      </c>
      <c r="D20" s="72">
        <f t="shared" ref="D20:D26" si="1">$H$6</f>
        <v>10</v>
      </c>
      <c r="E20" s="73">
        <f t="shared" ref="E20:E26" si="2">(1-EXP(-D20*C20))/(D20*C20)</f>
        <v>2.2727272727272728E-2</v>
      </c>
      <c r="F20" s="71"/>
    </row>
    <row r="21" spans="1:6" ht="20" customHeight="1" x14ac:dyDescent="0.2">
      <c r="A21" s="284"/>
      <c r="B21" s="66" t="s">
        <v>21</v>
      </c>
      <c r="C21" s="66">
        <v>1.9</v>
      </c>
      <c r="D21" s="72">
        <f t="shared" si="1"/>
        <v>10</v>
      </c>
      <c r="E21" s="73">
        <f t="shared" si="2"/>
        <v>5.2631578652484398E-2</v>
      </c>
      <c r="F21" s="71"/>
    </row>
    <row r="22" spans="1:6" ht="20" customHeight="1" x14ac:dyDescent="0.2">
      <c r="A22" s="284"/>
      <c r="B22" s="66" t="s">
        <v>94</v>
      </c>
      <c r="C22" s="66">
        <v>2.5</v>
      </c>
      <c r="D22" s="72">
        <f t="shared" si="1"/>
        <v>10</v>
      </c>
      <c r="E22" s="73">
        <f t="shared" si="2"/>
        <v>3.9999999999444487E-2</v>
      </c>
      <c r="F22" s="71"/>
    </row>
    <row r="23" spans="1:6" ht="20" customHeight="1" x14ac:dyDescent="0.2">
      <c r="A23" s="284"/>
      <c r="B23" s="66" t="s">
        <v>29</v>
      </c>
      <c r="C23" s="66">
        <v>2.2000000000000002</v>
      </c>
      <c r="D23" s="72">
        <f t="shared" si="1"/>
        <v>10</v>
      </c>
      <c r="E23" s="73">
        <f t="shared" si="2"/>
        <v>4.5454545441866057E-2</v>
      </c>
      <c r="F23" s="71"/>
    </row>
    <row r="24" spans="1:6" ht="20" customHeight="1" x14ac:dyDescent="0.2">
      <c r="A24" s="284"/>
      <c r="B24" s="66" t="s">
        <v>30</v>
      </c>
      <c r="C24" s="66">
        <v>3.3</v>
      </c>
      <c r="D24" s="72">
        <f t="shared" si="1"/>
        <v>10</v>
      </c>
      <c r="E24" s="73">
        <f t="shared" si="2"/>
        <v>3.0303030303030162E-2</v>
      </c>
      <c r="F24" s="71"/>
    </row>
    <row r="25" spans="1:6" ht="20" customHeight="1" x14ac:dyDescent="0.2">
      <c r="A25" s="284"/>
      <c r="B25" s="66" t="s">
        <v>31</v>
      </c>
      <c r="C25" s="66">
        <v>2.9</v>
      </c>
      <c r="D25" s="72">
        <f t="shared" si="1"/>
        <v>10</v>
      </c>
      <c r="E25" s="73">
        <f t="shared" si="2"/>
        <v>3.4482758620680884E-2</v>
      </c>
      <c r="F25" s="71"/>
    </row>
    <row r="26" spans="1:6" ht="20" customHeight="1" x14ac:dyDescent="0.2">
      <c r="A26" s="284"/>
      <c r="B26" s="66" t="s">
        <v>22</v>
      </c>
      <c r="C26" s="72">
        <v>1</v>
      </c>
      <c r="D26" s="72">
        <f t="shared" si="1"/>
        <v>10</v>
      </c>
      <c r="E26" s="73">
        <f t="shared" si="2"/>
        <v>9.9995460007023751E-2</v>
      </c>
      <c r="F26" s="71"/>
    </row>
    <row r="27" spans="1:6" ht="20" customHeight="1" x14ac:dyDescent="0.2">
      <c r="A27" s="66" t="s">
        <v>285</v>
      </c>
      <c r="B27" s="66" t="s">
        <v>279</v>
      </c>
      <c r="C27" s="66" t="s">
        <v>279</v>
      </c>
      <c r="D27" s="66" t="s">
        <v>279</v>
      </c>
      <c r="E27" s="69">
        <v>0</v>
      </c>
    </row>
    <row r="28" spans="1:6" ht="20" customHeight="1" x14ac:dyDescent="0.2">
      <c r="A28" s="284" t="s">
        <v>265</v>
      </c>
      <c r="B28" s="66" t="s">
        <v>93</v>
      </c>
      <c r="C28" s="66">
        <v>29.5</v>
      </c>
      <c r="D28" s="72">
        <f>$H$7</f>
        <v>4</v>
      </c>
      <c r="E28" s="73">
        <f>(1-EXP(-D28*C28))/(D28*C28)</f>
        <v>8.4745762711864406E-3</v>
      </c>
    </row>
    <row r="29" spans="1:6" ht="20" customHeight="1" x14ac:dyDescent="0.2">
      <c r="A29" s="284"/>
      <c r="B29" s="66" t="s">
        <v>28</v>
      </c>
      <c r="C29" s="66">
        <v>25.7</v>
      </c>
      <c r="D29" s="72">
        <f t="shared" ref="D29:D35" si="3">$H$7</f>
        <v>4</v>
      </c>
      <c r="E29" s="73">
        <f t="shared" ref="E29:E35" si="4">(1-EXP(-D29*C29))/(D29*C29)</f>
        <v>9.727626459143969E-3</v>
      </c>
    </row>
    <row r="30" spans="1:6" ht="20" customHeight="1" x14ac:dyDescent="0.2">
      <c r="A30" s="284"/>
      <c r="B30" s="66" t="s">
        <v>21</v>
      </c>
      <c r="C30" s="66">
        <v>26.9</v>
      </c>
      <c r="D30" s="72">
        <f t="shared" si="3"/>
        <v>4</v>
      </c>
      <c r="E30" s="73">
        <f t="shared" si="4"/>
        <v>9.2936802973977699E-3</v>
      </c>
    </row>
    <row r="31" spans="1:6" ht="20" customHeight="1" x14ac:dyDescent="0.2">
      <c r="A31" s="284"/>
      <c r="B31" s="66" t="s">
        <v>94</v>
      </c>
      <c r="C31" s="66">
        <v>115.9</v>
      </c>
      <c r="D31" s="72">
        <f t="shared" si="3"/>
        <v>4</v>
      </c>
      <c r="E31" s="73">
        <f t="shared" si="4"/>
        <v>2.1570319240724763E-3</v>
      </c>
    </row>
    <row r="32" spans="1:6" ht="20" customHeight="1" x14ac:dyDescent="0.2">
      <c r="A32" s="284"/>
      <c r="B32" s="66" t="s">
        <v>29</v>
      </c>
      <c r="C32" s="66">
        <v>33.1</v>
      </c>
      <c r="D32" s="72">
        <f t="shared" si="3"/>
        <v>4</v>
      </c>
      <c r="E32" s="73">
        <f t="shared" si="4"/>
        <v>7.5528700906344406E-3</v>
      </c>
    </row>
    <row r="33" spans="1:6" ht="20" customHeight="1" x14ac:dyDescent="0.2">
      <c r="A33" s="284"/>
      <c r="B33" s="66" t="s">
        <v>30</v>
      </c>
      <c r="C33" s="66">
        <v>17.399999999999999</v>
      </c>
      <c r="D33" s="72">
        <f t="shared" si="3"/>
        <v>4</v>
      </c>
      <c r="E33" s="73">
        <f t="shared" si="4"/>
        <v>1.4367816091954025E-2</v>
      </c>
    </row>
    <row r="34" spans="1:6" ht="20" customHeight="1" x14ac:dyDescent="0.2">
      <c r="A34" s="284"/>
      <c r="B34" s="66" t="s">
        <v>31</v>
      </c>
      <c r="C34" s="66">
        <v>131.9</v>
      </c>
      <c r="D34" s="72">
        <f t="shared" si="3"/>
        <v>4</v>
      </c>
      <c r="E34" s="73">
        <f t="shared" si="4"/>
        <v>1.8953752843062926E-3</v>
      </c>
    </row>
    <row r="35" spans="1:6" ht="20" customHeight="1" x14ac:dyDescent="0.2">
      <c r="A35" s="284"/>
      <c r="B35" s="66" t="s">
        <v>22</v>
      </c>
      <c r="C35" s="66">
        <v>8.8000000000000007</v>
      </c>
      <c r="D35" s="72">
        <f t="shared" si="3"/>
        <v>4</v>
      </c>
      <c r="E35" s="73">
        <f t="shared" si="4"/>
        <v>2.8409090909090891E-2</v>
      </c>
    </row>
    <row r="36" spans="1:6" ht="20" customHeight="1" x14ac:dyDescent="0.2">
      <c r="A36" s="66" t="s">
        <v>286</v>
      </c>
      <c r="B36" s="66" t="s">
        <v>279</v>
      </c>
      <c r="C36" s="66" t="s">
        <v>279</v>
      </c>
      <c r="D36" s="66" t="s">
        <v>279</v>
      </c>
      <c r="E36" s="69">
        <v>0</v>
      </c>
    </row>
    <row r="37" spans="1:6" ht="20" customHeight="1" x14ac:dyDescent="0.2">
      <c r="A37" s="284" t="s">
        <v>269</v>
      </c>
      <c r="B37" s="66" t="s">
        <v>93</v>
      </c>
      <c r="C37" s="66">
        <v>10</v>
      </c>
      <c r="D37" s="72">
        <f>$H$8</f>
        <v>0.2</v>
      </c>
      <c r="E37" s="73">
        <f>(1-EXP(-D37*C37))/(D37*C37)</f>
        <v>0.43233235838169365</v>
      </c>
      <c r="F37" s="74" t="s">
        <v>287</v>
      </c>
    </row>
    <row r="38" spans="1:6" ht="20" customHeight="1" x14ac:dyDescent="0.2">
      <c r="A38" s="284"/>
      <c r="B38" s="66" t="s">
        <v>28</v>
      </c>
      <c r="C38" s="66">
        <v>10</v>
      </c>
      <c r="D38" s="72">
        <f t="shared" ref="D38:D44" si="5">$H$8</f>
        <v>0.2</v>
      </c>
      <c r="E38" s="73">
        <f t="shared" ref="E38:E44" si="6">(1-EXP(-D38*C38))/(D38*C38)</f>
        <v>0.43233235838169365</v>
      </c>
      <c r="F38" s="74" t="s">
        <v>287</v>
      </c>
    </row>
    <row r="39" spans="1:6" ht="20" customHeight="1" x14ac:dyDescent="0.2">
      <c r="A39" s="284"/>
      <c r="B39" s="66" t="s">
        <v>21</v>
      </c>
      <c r="C39" s="66">
        <v>10</v>
      </c>
      <c r="D39" s="72">
        <f t="shared" si="5"/>
        <v>0.2</v>
      </c>
      <c r="E39" s="73">
        <f t="shared" si="6"/>
        <v>0.43233235838169365</v>
      </c>
      <c r="F39" s="74" t="s">
        <v>287</v>
      </c>
    </row>
    <row r="40" spans="1:6" ht="20" customHeight="1" x14ac:dyDescent="0.2">
      <c r="A40" s="284"/>
      <c r="B40" s="66" t="s">
        <v>94</v>
      </c>
      <c r="C40" s="66">
        <v>10</v>
      </c>
      <c r="D40" s="72">
        <f t="shared" si="5"/>
        <v>0.2</v>
      </c>
      <c r="E40" s="73">
        <f t="shared" si="6"/>
        <v>0.43233235838169365</v>
      </c>
      <c r="F40" s="74" t="s">
        <v>287</v>
      </c>
    </row>
    <row r="41" spans="1:6" ht="20" customHeight="1" x14ac:dyDescent="0.2">
      <c r="A41" s="284"/>
      <c r="B41" s="66" t="s">
        <v>29</v>
      </c>
      <c r="C41" s="66">
        <v>10</v>
      </c>
      <c r="D41" s="72">
        <f t="shared" si="5"/>
        <v>0.2</v>
      </c>
      <c r="E41" s="73">
        <f t="shared" si="6"/>
        <v>0.43233235838169365</v>
      </c>
      <c r="F41" s="74" t="s">
        <v>287</v>
      </c>
    </row>
    <row r="42" spans="1:6" ht="20" customHeight="1" x14ac:dyDescent="0.2">
      <c r="A42" s="284"/>
      <c r="B42" s="66" t="s">
        <v>30</v>
      </c>
      <c r="C42" s="66">
        <v>10</v>
      </c>
      <c r="D42" s="72">
        <f t="shared" si="5"/>
        <v>0.2</v>
      </c>
      <c r="E42" s="73">
        <f t="shared" si="6"/>
        <v>0.43233235838169365</v>
      </c>
      <c r="F42" s="74" t="s">
        <v>287</v>
      </c>
    </row>
    <row r="43" spans="1:6" ht="20" customHeight="1" x14ac:dyDescent="0.2">
      <c r="A43" s="284"/>
      <c r="B43" s="66" t="s">
        <v>31</v>
      </c>
      <c r="C43" s="66">
        <v>10</v>
      </c>
      <c r="D43" s="72">
        <f t="shared" si="5"/>
        <v>0.2</v>
      </c>
      <c r="E43" s="73">
        <f t="shared" si="6"/>
        <v>0.43233235838169365</v>
      </c>
      <c r="F43" s="74" t="s">
        <v>287</v>
      </c>
    </row>
    <row r="44" spans="1:6" ht="20" customHeight="1" x14ac:dyDescent="0.2">
      <c r="A44" s="284"/>
      <c r="B44" s="66" t="s">
        <v>22</v>
      </c>
      <c r="C44" s="66">
        <v>10</v>
      </c>
      <c r="D44" s="72">
        <f t="shared" si="5"/>
        <v>0.2</v>
      </c>
      <c r="E44" s="73">
        <f t="shared" si="6"/>
        <v>0.43233235838169365</v>
      </c>
      <c r="F44" s="74" t="s">
        <v>287</v>
      </c>
    </row>
    <row r="45" spans="1:6" ht="20" customHeight="1" x14ac:dyDescent="0.2">
      <c r="A45" s="66" t="s">
        <v>288</v>
      </c>
      <c r="B45" s="66" t="s">
        <v>279</v>
      </c>
      <c r="C45" s="66" t="s">
        <v>279</v>
      </c>
      <c r="D45" s="66" t="s">
        <v>279</v>
      </c>
      <c r="E45" s="69">
        <v>0</v>
      </c>
    </row>
    <row r="46" spans="1:6" ht="20" customHeight="1" x14ac:dyDescent="0.2">
      <c r="A46" s="66" t="s">
        <v>289</v>
      </c>
      <c r="B46" s="66" t="s">
        <v>279</v>
      </c>
      <c r="C46" s="66" t="s">
        <v>279</v>
      </c>
      <c r="D46" s="66" t="s">
        <v>279</v>
      </c>
      <c r="E46" s="69">
        <v>0</v>
      </c>
    </row>
    <row r="47" spans="1:6" ht="20" customHeight="1" x14ac:dyDescent="0.2">
      <c r="A47" s="74" t="s">
        <v>290</v>
      </c>
    </row>
  </sheetData>
  <mergeCells count="16">
    <mergeCell ref="A19:A26"/>
    <mergeCell ref="A28:A35"/>
    <mergeCell ref="A37:A44"/>
    <mergeCell ref="K1:T1"/>
    <mergeCell ref="C6:D6"/>
    <mergeCell ref="C7:D7"/>
    <mergeCell ref="C8:D8"/>
    <mergeCell ref="C9:D9"/>
    <mergeCell ref="C10:D10"/>
    <mergeCell ref="A12:E12"/>
    <mergeCell ref="A1:E1"/>
    <mergeCell ref="G1:H1"/>
    <mergeCell ref="C2:D2"/>
    <mergeCell ref="C3:D3"/>
    <mergeCell ref="C4:D4"/>
    <mergeCell ref="C5:D5"/>
  </mergeCells>
  <pageMargins left="0.7" right="0.7" top="0.75" bottom="0.75" header="0.3" footer="0.3"/>
  <pageSetup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E4D16C-E59C-4180-A0FC-CE569A0DE423}">
  <sheetPr>
    <tabColor theme="4" tint="0.79998168889431442"/>
  </sheetPr>
  <dimension ref="B2:E10"/>
  <sheetViews>
    <sheetView zoomScale="125" workbookViewId="0">
      <selection activeCell="D8" sqref="D8"/>
    </sheetView>
  </sheetViews>
  <sheetFormatPr baseColWidth="10" defaultRowHeight="15" x14ac:dyDescent="0.2"/>
  <cols>
    <col min="1" max="1" width="10.83203125" style="13"/>
    <col min="2" max="2" width="15.33203125" style="13" customWidth="1"/>
    <col min="3" max="3" width="20.6640625" style="13" customWidth="1"/>
    <col min="4" max="4" width="16.33203125" style="13" customWidth="1"/>
    <col min="5" max="16384" width="10.83203125" style="13"/>
  </cols>
  <sheetData>
    <row r="2" spans="2:5" ht="19" x14ac:dyDescent="0.2">
      <c r="B2" s="81" t="s">
        <v>26</v>
      </c>
    </row>
    <row r="4" spans="2:5" ht="85" customHeight="1" x14ac:dyDescent="0.2">
      <c r="B4" s="276" t="s">
        <v>246</v>
      </c>
      <c r="C4" s="276"/>
      <c r="D4" s="276"/>
      <c r="E4" s="276"/>
    </row>
    <row r="5" spans="2:5" x14ac:dyDescent="0.2">
      <c r="D5" s="13">
        <v>100</v>
      </c>
      <c r="E5" s="13" t="s">
        <v>133</v>
      </c>
    </row>
    <row r="6" spans="2:5" ht="32" x14ac:dyDescent="0.2">
      <c r="B6" s="82" t="s">
        <v>24</v>
      </c>
      <c r="C6" s="83" t="s">
        <v>25</v>
      </c>
      <c r="D6" s="83" t="s">
        <v>132</v>
      </c>
    </row>
    <row r="7" spans="2:5" x14ac:dyDescent="0.2">
      <c r="B7" s="13" t="s">
        <v>5</v>
      </c>
      <c r="C7" s="84">
        <v>8.3499999999999998E-13</v>
      </c>
      <c r="D7" s="84">
        <f>C7*$D$5</f>
        <v>8.3499999999999996E-11</v>
      </c>
      <c r="E7" s="13" t="s">
        <v>131</v>
      </c>
    </row>
    <row r="8" spans="2:5" x14ac:dyDescent="0.2">
      <c r="B8" s="13" t="s">
        <v>3</v>
      </c>
      <c r="C8" s="84">
        <v>5.6700000000000001E-10</v>
      </c>
      <c r="D8" s="84">
        <f>C8*$D$5</f>
        <v>5.6699999999999998E-8</v>
      </c>
      <c r="E8" s="13" t="s">
        <v>131</v>
      </c>
    </row>
    <row r="9" spans="2:5" x14ac:dyDescent="0.2">
      <c r="B9" s="13" t="s">
        <v>0</v>
      </c>
      <c r="C9" s="84">
        <v>5.6700000000000001E-10</v>
      </c>
      <c r="D9" s="84">
        <f>C9*$D$5</f>
        <v>5.6699999999999998E-8</v>
      </c>
      <c r="E9" s="13" t="s">
        <v>131</v>
      </c>
    </row>
    <row r="10" spans="2:5" x14ac:dyDescent="0.2">
      <c r="B10" s="13" t="s">
        <v>1</v>
      </c>
      <c r="C10" s="84">
        <v>5.6700000000000001E-10</v>
      </c>
      <c r="D10" s="84">
        <f>C10*$D$5</f>
        <v>5.6699999999999998E-8</v>
      </c>
      <c r="E10" s="13" t="s">
        <v>131</v>
      </c>
    </row>
  </sheetData>
  <mergeCells count="1">
    <mergeCell ref="B4:E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5F588-3FBD-0D4A-A399-A01975539555}">
  <sheetPr>
    <tabColor theme="4" tint="0.79998168889431442"/>
  </sheetPr>
  <dimension ref="A2:T66"/>
  <sheetViews>
    <sheetView zoomScale="110" zoomScaleNormal="110" workbookViewId="0">
      <selection activeCell="E2" sqref="E2"/>
    </sheetView>
  </sheetViews>
  <sheetFormatPr baseColWidth="10" defaultRowHeight="15" x14ac:dyDescent="0.2"/>
  <cols>
    <col min="1" max="1" width="14.83203125" style="13" bestFit="1" customWidth="1"/>
    <col min="2" max="2" width="15.33203125" style="13" customWidth="1"/>
    <col min="3" max="4" width="20.6640625" style="13" customWidth="1"/>
    <col min="5" max="5" width="16.33203125" style="13" customWidth="1"/>
    <col min="6" max="16384" width="10.83203125" style="13"/>
  </cols>
  <sheetData>
    <row r="2" spans="1:20" ht="19" x14ac:dyDescent="0.2">
      <c r="B2" s="81" t="s">
        <v>6404</v>
      </c>
      <c r="E2" s="298" t="s">
        <v>10287</v>
      </c>
    </row>
    <row r="4" spans="1:20" ht="85" customHeight="1" x14ac:dyDescent="0.2">
      <c r="B4" s="17" t="s">
        <v>6405</v>
      </c>
      <c r="C4" s="17"/>
      <c r="D4" s="17"/>
      <c r="E4" s="17"/>
      <c r="F4" s="17"/>
    </row>
    <row r="5" spans="1:20" x14ac:dyDescent="0.2">
      <c r="A5" s="13" t="s">
        <v>97</v>
      </c>
      <c r="I5" s="13" t="s">
        <v>10284</v>
      </c>
      <c r="J5" s="13" t="s">
        <v>10284</v>
      </c>
      <c r="K5" s="13" t="s">
        <v>10285</v>
      </c>
      <c r="L5" s="13" t="s">
        <v>10285</v>
      </c>
      <c r="M5" s="13" t="s">
        <v>10284</v>
      </c>
      <c r="N5" s="13" t="s">
        <v>10284</v>
      </c>
    </row>
    <row r="6" spans="1:20" x14ac:dyDescent="0.2">
      <c r="A6" s="82" t="s">
        <v>27</v>
      </c>
      <c r="B6" s="267" t="s">
        <v>10259</v>
      </c>
      <c r="C6" s="267" t="s">
        <v>10260</v>
      </c>
      <c r="D6" s="267" t="s">
        <v>10286</v>
      </c>
      <c r="E6" s="267" t="s">
        <v>10261</v>
      </c>
      <c r="F6" s="267" t="s">
        <v>10262</v>
      </c>
      <c r="G6" s="267" t="s">
        <v>10263</v>
      </c>
      <c r="H6" s="267" t="s">
        <v>10264</v>
      </c>
      <c r="I6" s="267" t="s">
        <v>10265</v>
      </c>
      <c r="J6" s="267" t="s">
        <v>10266</v>
      </c>
      <c r="K6" s="267" t="s">
        <v>10267</v>
      </c>
      <c r="L6" s="267" t="s">
        <v>10268</v>
      </c>
      <c r="M6" s="267" t="s">
        <v>10269</v>
      </c>
      <c r="N6" s="267" t="s">
        <v>10270</v>
      </c>
      <c r="R6" t="s">
        <v>10275</v>
      </c>
      <c r="S6" t="s">
        <v>10276</v>
      </c>
      <c r="T6" t="s">
        <v>10277</v>
      </c>
    </row>
    <row r="7" spans="1:20" x14ac:dyDescent="0.2">
      <c r="A7" s="13" t="s">
        <v>31</v>
      </c>
      <c r="B7" s="265" t="s">
        <v>10271</v>
      </c>
      <c r="C7" s="265" t="s">
        <v>5</v>
      </c>
      <c r="D7" s="265">
        <v>1</v>
      </c>
      <c r="E7" s="265">
        <v>0.03</v>
      </c>
      <c r="F7" s="265" t="s">
        <v>10272</v>
      </c>
      <c r="G7" s="265">
        <v>5.0000000000000001E-3</v>
      </c>
      <c r="H7" s="265">
        <v>5.0000000000000001E-3</v>
      </c>
      <c r="I7" s="265">
        <v>8.4696918827932594E-2</v>
      </c>
      <c r="J7" s="265">
        <v>3.1995743127848901</v>
      </c>
      <c r="K7" s="265" t="s">
        <v>10273</v>
      </c>
      <c r="L7" s="265" t="s">
        <v>10273</v>
      </c>
      <c r="M7" s="265" t="s">
        <v>10273</v>
      </c>
      <c r="N7" s="265" t="s">
        <v>10273</v>
      </c>
      <c r="R7" t="s">
        <v>5</v>
      </c>
      <c r="S7">
        <v>36.5</v>
      </c>
      <c r="T7">
        <v>1</v>
      </c>
    </row>
    <row r="8" spans="1:20" x14ac:dyDescent="0.2">
      <c r="A8" s="13" t="s">
        <v>31</v>
      </c>
      <c r="B8" s="265" t="s">
        <v>10271</v>
      </c>
      <c r="C8" s="265" t="s">
        <v>5</v>
      </c>
      <c r="D8" s="265">
        <v>1</v>
      </c>
      <c r="E8" s="265">
        <v>0.03</v>
      </c>
      <c r="F8" s="265" t="s">
        <v>10272</v>
      </c>
      <c r="G8" s="265">
        <v>1E-3</v>
      </c>
      <c r="H8" s="265">
        <v>1E-3</v>
      </c>
      <c r="I8" s="265">
        <v>7.8429892340804497E-2</v>
      </c>
      <c r="J8" s="265">
        <v>3.6756197584219099</v>
      </c>
      <c r="K8" s="265" t="s">
        <v>10273</v>
      </c>
      <c r="L8" s="265" t="s">
        <v>10273</v>
      </c>
      <c r="M8" s="265" t="s">
        <v>10273</v>
      </c>
      <c r="N8" s="265" t="s">
        <v>10273</v>
      </c>
      <c r="R8" t="s">
        <v>0</v>
      </c>
      <c r="S8">
        <v>955</v>
      </c>
      <c r="T8">
        <v>4</v>
      </c>
    </row>
    <row r="9" spans="1:20" x14ac:dyDescent="0.2">
      <c r="A9" s="13" t="s">
        <v>31</v>
      </c>
      <c r="B9" s="265" t="s">
        <v>10271</v>
      </c>
      <c r="C9" s="265" t="s">
        <v>5</v>
      </c>
      <c r="D9" s="265">
        <v>1</v>
      </c>
      <c r="E9" s="265">
        <v>0.03</v>
      </c>
      <c r="F9" s="265" t="s">
        <v>10272</v>
      </c>
      <c r="G9" s="265">
        <v>1E-4</v>
      </c>
      <c r="H9" s="265">
        <v>1E-4</v>
      </c>
      <c r="I9" s="265">
        <v>0.285762124833711</v>
      </c>
      <c r="J9" s="265">
        <v>11.2873322095873</v>
      </c>
      <c r="K9" s="265" t="s">
        <v>10273</v>
      </c>
      <c r="L9" s="265" t="s">
        <v>10273</v>
      </c>
      <c r="M9" s="265" t="s">
        <v>10273</v>
      </c>
      <c r="N9" s="265" t="s">
        <v>10273</v>
      </c>
      <c r="R9" t="s">
        <v>1</v>
      </c>
      <c r="S9">
        <v>925</v>
      </c>
      <c r="T9">
        <v>3</v>
      </c>
    </row>
    <row r="10" spans="1:20" x14ac:dyDescent="0.2">
      <c r="A10" s="13" t="s">
        <v>31</v>
      </c>
      <c r="B10" s="265" t="s">
        <v>10271</v>
      </c>
      <c r="C10" s="265" t="s">
        <v>5</v>
      </c>
      <c r="D10" s="265">
        <v>1</v>
      </c>
      <c r="E10" s="265">
        <v>0.03</v>
      </c>
      <c r="F10" s="265" t="s">
        <v>10272</v>
      </c>
      <c r="G10" s="263">
        <v>1.0000000000000001E-5</v>
      </c>
      <c r="H10" s="263">
        <v>1.0000000000000001E-5</v>
      </c>
      <c r="I10" s="265">
        <v>0.52994116395300594</v>
      </c>
      <c r="J10" s="265">
        <v>4.5375130088441704</v>
      </c>
      <c r="K10" s="265" t="s">
        <v>10273</v>
      </c>
      <c r="L10" s="265" t="s">
        <v>10273</v>
      </c>
      <c r="M10" s="265" t="s">
        <v>10273</v>
      </c>
      <c r="N10" s="265" t="s">
        <v>10273</v>
      </c>
      <c r="R10" t="s">
        <v>13</v>
      </c>
      <c r="S10">
        <v>1240</v>
      </c>
      <c r="T10">
        <v>6</v>
      </c>
    </row>
    <row r="11" spans="1:20" x14ac:dyDescent="0.2">
      <c r="A11" s="13" t="s">
        <v>31</v>
      </c>
      <c r="B11" s="265" t="s">
        <v>10271</v>
      </c>
      <c r="C11" s="265" t="s">
        <v>5</v>
      </c>
      <c r="D11" s="265">
        <v>1</v>
      </c>
      <c r="E11" s="265">
        <v>0.03</v>
      </c>
      <c r="F11" s="265" t="s">
        <v>10272</v>
      </c>
      <c r="G11" s="263">
        <v>9.9999999999999995E-7</v>
      </c>
      <c r="H11" s="263">
        <v>9.9999999999999995E-7</v>
      </c>
      <c r="I11" s="265">
        <v>9.6654802514315602E-2</v>
      </c>
      <c r="J11" s="265">
        <v>3.1520903831738201</v>
      </c>
      <c r="K11" s="265" t="s">
        <v>10273</v>
      </c>
      <c r="L11" s="265" t="s">
        <v>10273</v>
      </c>
      <c r="M11" s="265" t="s">
        <v>10273</v>
      </c>
      <c r="N11" s="265" t="s">
        <v>10273</v>
      </c>
      <c r="R11" t="s">
        <v>2</v>
      </c>
      <c r="S11">
        <v>1350</v>
      </c>
      <c r="T11">
        <v>6</v>
      </c>
    </row>
    <row r="12" spans="1:20" x14ac:dyDescent="0.2">
      <c r="A12" s="13" t="s">
        <v>31</v>
      </c>
      <c r="B12" s="265" t="s">
        <v>10271</v>
      </c>
      <c r="C12" s="265" t="s">
        <v>5</v>
      </c>
      <c r="D12" s="265">
        <v>1</v>
      </c>
      <c r="E12" s="265">
        <v>0.03</v>
      </c>
      <c r="F12" s="265" t="s">
        <v>10274</v>
      </c>
      <c r="G12" s="265">
        <v>5.0000000000000001E-3</v>
      </c>
      <c r="H12" s="265">
        <v>1E-3</v>
      </c>
      <c r="I12" s="265">
        <v>8.5506616660545695E-2</v>
      </c>
      <c r="J12" s="265">
        <v>2.9711805288255002</v>
      </c>
      <c r="K12" s="265" t="s">
        <v>10273</v>
      </c>
      <c r="L12" s="265" t="s">
        <v>10273</v>
      </c>
      <c r="M12" s="265" t="s">
        <v>10273</v>
      </c>
      <c r="N12" s="265" t="s">
        <v>10273</v>
      </c>
      <c r="R12" t="s">
        <v>3</v>
      </c>
      <c r="S12">
        <v>885</v>
      </c>
      <c r="T12">
        <v>2</v>
      </c>
    </row>
    <row r="13" spans="1:20" x14ac:dyDescent="0.2">
      <c r="A13" s="13" t="s">
        <v>31</v>
      </c>
      <c r="B13" s="265" t="s">
        <v>10271</v>
      </c>
      <c r="C13" s="265" t="s">
        <v>5</v>
      </c>
      <c r="D13" s="265">
        <v>1</v>
      </c>
      <c r="E13" s="265">
        <v>0.03</v>
      </c>
      <c r="F13" s="265" t="s">
        <v>10274</v>
      </c>
      <c r="G13" s="265">
        <v>1E-3</v>
      </c>
      <c r="H13" s="265">
        <v>1E-4</v>
      </c>
      <c r="I13" s="265">
        <v>0.16291635783312799</v>
      </c>
      <c r="J13" s="265">
        <v>8.5664152669491607</v>
      </c>
      <c r="K13" s="265" t="s">
        <v>10273</v>
      </c>
      <c r="L13" s="265" t="s">
        <v>10273</v>
      </c>
      <c r="M13" s="265" t="s">
        <v>10273</v>
      </c>
      <c r="N13" s="265" t="s">
        <v>10273</v>
      </c>
      <c r="R13" t="s">
        <v>23</v>
      </c>
      <c r="S13">
        <v>1040</v>
      </c>
      <c r="T13">
        <v>5</v>
      </c>
    </row>
    <row r="14" spans="1:20" x14ac:dyDescent="0.2">
      <c r="A14" s="13" t="s">
        <v>31</v>
      </c>
      <c r="B14" s="265" t="s">
        <v>10271</v>
      </c>
      <c r="C14" s="265" t="s">
        <v>5</v>
      </c>
      <c r="D14" s="265">
        <v>1</v>
      </c>
      <c r="E14" s="265">
        <v>0.03</v>
      </c>
      <c r="F14" s="265" t="s">
        <v>10274</v>
      </c>
      <c r="G14" s="265">
        <v>1E-4</v>
      </c>
      <c r="H14" s="263">
        <v>1.0000000000000001E-5</v>
      </c>
      <c r="I14" s="265">
        <v>0.80745539669517297</v>
      </c>
      <c r="J14" s="265">
        <v>10.3355653206212</v>
      </c>
      <c r="K14" s="265" t="s">
        <v>10273</v>
      </c>
      <c r="L14" s="265" t="s">
        <v>10273</v>
      </c>
      <c r="M14" s="265" t="s">
        <v>10273</v>
      </c>
      <c r="N14" s="265" t="s">
        <v>10273</v>
      </c>
      <c r="R14" t="s">
        <v>4</v>
      </c>
      <c r="S14">
        <v>1380</v>
      </c>
      <c r="T14">
        <v>6</v>
      </c>
    </row>
    <row r="15" spans="1:20" x14ac:dyDescent="0.2">
      <c r="A15" s="13" t="s">
        <v>31</v>
      </c>
      <c r="B15" s="265" t="s">
        <v>10271</v>
      </c>
      <c r="C15" s="265" t="s">
        <v>5</v>
      </c>
      <c r="D15" s="265">
        <v>1</v>
      </c>
      <c r="E15" s="265">
        <v>0.03</v>
      </c>
      <c r="F15" s="265" t="s">
        <v>10274</v>
      </c>
      <c r="G15" s="263">
        <v>5.0000000000000002E-5</v>
      </c>
      <c r="H15" s="263">
        <v>9.9999999999999995E-7</v>
      </c>
      <c r="I15" s="265">
        <v>0.16414880076323601</v>
      </c>
      <c r="J15" s="265">
        <v>3.4213357248168101</v>
      </c>
      <c r="K15" s="265" t="s">
        <v>10273</v>
      </c>
      <c r="L15" s="265" t="s">
        <v>10273</v>
      </c>
      <c r="M15" s="265" t="s">
        <v>10273</v>
      </c>
      <c r="N15" s="265" t="s">
        <v>10273</v>
      </c>
      <c r="R15" t="s">
        <v>166</v>
      </c>
      <c r="S15">
        <v>1200</v>
      </c>
      <c r="T15">
        <v>5</v>
      </c>
    </row>
    <row r="16" spans="1:20" x14ac:dyDescent="0.2">
      <c r="A16" s="13" t="s">
        <v>31</v>
      </c>
      <c r="B16" s="265" t="s">
        <v>10271</v>
      </c>
      <c r="C16" s="265" t="s">
        <v>5</v>
      </c>
      <c r="D16" s="265">
        <v>1</v>
      </c>
      <c r="E16" s="265">
        <v>0.03</v>
      </c>
      <c r="F16" s="265" t="s">
        <v>10274</v>
      </c>
      <c r="G16" s="265">
        <v>2.5000000000000001E-2</v>
      </c>
      <c r="H16" s="265">
        <v>5.0000000000000001E-3</v>
      </c>
      <c r="I16" s="265">
        <v>8.6134629664017207E-2</v>
      </c>
      <c r="J16" s="265">
        <v>3.4424900537374201</v>
      </c>
      <c r="K16" s="265" t="s">
        <v>10273</v>
      </c>
      <c r="L16" s="265" t="s">
        <v>10273</v>
      </c>
      <c r="M16" s="265" t="s">
        <v>10273</v>
      </c>
      <c r="N16" s="265" t="s">
        <v>10273</v>
      </c>
      <c r="R16" t="s">
        <v>10</v>
      </c>
      <c r="S16">
        <v>1184</v>
      </c>
      <c r="T16">
        <v>5</v>
      </c>
    </row>
    <row r="17" spans="1:20" x14ac:dyDescent="0.2">
      <c r="A17" s="13" t="s">
        <v>31</v>
      </c>
      <c r="B17" s="265" t="s">
        <v>10271</v>
      </c>
      <c r="C17" s="265" t="s">
        <v>0</v>
      </c>
      <c r="D17" s="265">
        <v>4</v>
      </c>
      <c r="E17" s="265">
        <v>0.95299999999999996</v>
      </c>
      <c r="F17" s="265" t="s">
        <v>10272</v>
      </c>
      <c r="G17" s="265">
        <v>5.0000000000000001E-3</v>
      </c>
      <c r="H17" s="265">
        <v>5.0000000000000001E-3</v>
      </c>
      <c r="I17" s="265">
        <v>7.5840923373676206E-2</v>
      </c>
      <c r="J17" s="265">
        <v>4.6885091588709003</v>
      </c>
      <c r="K17" s="265" t="s">
        <v>10273</v>
      </c>
      <c r="L17" s="265" t="s">
        <v>10273</v>
      </c>
      <c r="M17" s="265" t="s">
        <v>10273</v>
      </c>
      <c r="N17" s="265" t="s">
        <v>10273</v>
      </c>
      <c r="R17" t="s">
        <v>6</v>
      </c>
      <c r="S17">
        <v>1800</v>
      </c>
      <c r="T17">
        <v>6</v>
      </c>
    </row>
    <row r="18" spans="1:20" x14ac:dyDescent="0.2">
      <c r="A18" s="13" t="s">
        <v>31</v>
      </c>
      <c r="B18" s="265" t="s">
        <v>10271</v>
      </c>
      <c r="C18" s="265" t="s">
        <v>0</v>
      </c>
      <c r="D18" s="265">
        <v>4</v>
      </c>
      <c r="E18" s="265">
        <v>0.95299999999999996</v>
      </c>
      <c r="F18" s="265" t="s">
        <v>10272</v>
      </c>
      <c r="G18" s="265">
        <v>1E-3</v>
      </c>
      <c r="H18" s="265">
        <v>1E-3</v>
      </c>
      <c r="I18" s="265">
        <v>0.24996581918571001</v>
      </c>
      <c r="J18" s="265">
        <v>12.0921038747249</v>
      </c>
      <c r="K18" s="265" t="s">
        <v>10273</v>
      </c>
      <c r="L18" s="265" t="s">
        <v>10273</v>
      </c>
      <c r="M18" s="265" t="s">
        <v>10273</v>
      </c>
      <c r="N18" s="265" t="s">
        <v>10273</v>
      </c>
      <c r="R18" t="s">
        <v>7</v>
      </c>
      <c r="S18">
        <v>1220</v>
      </c>
      <c r="T18">
        <v>6</v>
      </c>
    </row>
    <row r="19" spans="1:20" x14ac:dyDescent="0.2">
      <c r="A19" s="13" t="s">
        <v>31</v>
      </c>
      <c r="B19" s="265" t="s">
        <v>10271</v>
      </c>
      <c r="C19" s="265" t="s">
        <v>0</v>
      </c>
      <c r="D19" s="265">
        <v>4</v>
      </c>
      <c r="E19" s="265">
        <v>0.95299999999999996</v>
      </c>
      <c r="F19" s="265" t="s">
        <v>10272</v>
      </c>
      <c r="G19" s="265">
        <v>1E-4</v>
      </c>
      <c r="H19" s="265">
        <v>1E-4</v>
      </c>
      <c r="I19" s="265">
        <v>1.40831722535225</v>
      </c>
      <c r="J19" s="265">
        <v>40.848196622328501</v>
      </c>
      <c r="K19" s="265" t="s">
        <v>10273</v>
      </c>
      <c r="L19" s="265" t="s">
        <v>10273</v>
      </c>
      <c r="M19" s="265" t="s">
        <v>10273</v>
      </c>
      <c r="N19" s="265" t="s">
        <v>10273</v>
      </c>
      <c r="R19" t="s">
        <v>20</v>
      </c>
      <c r="S19">
        <v>1240</v>
      </c>
      <c r="T19">
        <v>6</v>
      </c>
    </row>
    <row r="20" spans="1:20" x14ac:dyDescent="0.2">
      <c r="A20" s="13" t="s">
        <v>31</v>
      </c>
      <c r="B20" s="265" t="s">
        <v>10271</v>
      </c>
      <c r="C20" s="265" t="s">
        <v>0</v>
      </c>
      <c r="D20" s="265">
        <v>4</v>
      </c>
      <c r="E20" s="265">
        <v>0.95299999999999996</v>
      </c>
      <c r="F20" s="265" t="s">
        <v>10272</v>
      </c>
      <c r="G20" s="263">
        <v>1.0000000000000001E-5</v>
      </c>
      <c r="H20" s="263">
        <v>1.0000000000000001E-5</v>
      </c>
      <c r="I20" s="265">
        <v>0.663800457234479</v>
      </c>
      <c r="J20" s="265">
        <v>4.6026753698098002</v>
      </c>
      <c r="K20" s="265" t="s">
        <v>10273</v>
      </c>
      <c r="L20" s="265" t="s">
        <v>10273</v>
      </c>
      <c r="M20" s="265" t="s">
        <v>10273</v>
      </c>
      <c r="N20" s="265" t="s">
        <v>10273</v>
      </c>
      <c r="R20" t="s">
        <v>167</v>
      </c>
      <c r="S20">
        <v>1150</v>
      </c>
      <c r="T20">
        <v>5</v>
      </c>
    </row>
    <row r="21" spans="1:20" x14ac:dyDescent="0.2">
      <c r="A21" s="13" t="s">
        <v>31</v>
      </c>
      <c r="B21" s="265" t="s">
        <v>10271</v>
      </c>
      <c r="C21" s="265" t="s">
        <v>0</v>
      </c>
      <c r="D21" s="265">
        <v>4</v>
      </c>
      <c r="E21" s="265">
        <v>0.95299999999999996</v>
      </c>
      <c r="F21" s="265" t="s">
        <v>10272</v>
      </c>
      <c r="G21" s="263">
        <v>9.9999999999999995E-7</v>
      </c>
      <c r="H21" s="263">
        <v>9.9999999999999995E-7</v>
      </c>
      <c r="I21" s="265">
        <v>9.4345914232510805E-2</v>
      </c>
      <c r="J21" s="265">
        <v>3.1983467924141902</v>
      </c>
      <c r="K21" s="265" t="s">
        <v>10273</v>
      </c>
      <c r="L21" s="265" t="s">
        <v>10273</v>
      </c>
      <c r="M21" s="265" t="s">
        <v>10273</v>
      </c>
      <c r="N21" s="265" t="s">
        <v>10273</v>
      </c>
      <c r="P21"/>
      <c r="R21" t="s">
        <v>168</v>
      </c>
      <c r="S21">
        <v>1240</v>
      </c>
      <c r="T21">
        <v>6</v>
      </c>
    </row>
    <row r="22" spans="1:20" x14ac:dyDescent="0.2">
      <c r="A22" s="13" t="s">
        <v>31</v>
      </c>
      <c r="B22" s="265" t="s">
        <v>10271</v>
      </c>
      <c r="C22" s="265" t="s">
        <v>0</v>
      </c>
      <c r="D22" s="265">
        <v>4</v>
      </c>
      <c r="E22" s="265">
        <v>0.95299999999999996</v>
      </c>
      <c r="F22" s="265" t="s">
        <v>10274</v>
      </c>
      <c r="G22" s="265">
        <v>5.0000000000000001E-3</v>
      </c>
      <c r="H22" s="265">
        <v>1E-3</v>
      </c>
      <c r="I22" s="265">
        <v>0.17331095722971501</v>
      </c>
      <c r="J22" s="265">
        <v>7.5851244151918102</v>
      </c>
      <c r="K22" s="265" t="s">
        <v>10273</v>
      </c>
      <c r="L22" s="265" t="s">
        <v>10273</v>
      </c>
      <c r="M22" s="265" t="s">
        <v>10273</v>
      </c>
      <c r="N22" s="265" t="s">
        <v>10273</v>
      </c>
      <c r="P22"/>
      <c r="R22" t="s">
        <v>15</v>
      </c>
      <c r="S22">
        <v>1250</v>
      </c>
      <c r="T22">
        <v>6</v>
      </c>
    </row>
    <row r="23" spans="1:20" x14ac:dyDescent="0.2">
      <c r="A23" s="13" t="s">
        <v>31</v>
      </c>
      <c r="B23" s="265" t="s">
        <v>10271</v>
      </c>
      <c r="C23" s="265" t="s">
        <v>0</v>
      </c>
      <c r="D23" s="265">
        <v>4</v>
      </c>
      <c r="E23" s="265">
        <v>0.95299999999999996</v>
      </c>
      <c r="F23" s="265" t="s">
        <v>10274</v>
      </c>
      <c r="G23" s="265">
        <v>1E-3</v>
      </c>
      <c r="H23" s="265">
        <v>1E-4</v>
      </c>
      <c r="I23" s="265">
        <v>1.0633801241743399</v>
      </c>
      <c r="J23" s="265">
        <v>59.231975268122802</v>
      </c>
      <c r="K23" s="265" t="s">
        <v>10273</v>
      </c>
      <c r="L23" s="265" t="s">
        <v>10273</v>
      </c>
      <c r="M23" s="265" t="s">
        <v>10273</v>
      </c>
      <c r="N23" s="265" t="s">
        <v>10273</v>
      </c>
      <c r="P23"/>
      <c r="R23" t="s">
        <v>9</v>
      </c>
      <c r="S23">
        <v>1260</v>
      </c>
      <c r="T23">
        <v>6</v>
      </c>
    </row>
    <row r="24" spans="1:20" x14ac:dyDescent="0.2">
      <c r="A24" s="13" t="s">
        <v>31</v>
      </c>
      <c r="B24" s="265" t="s">
        <v>10271</v>
      </c>
      <c r="C24" s="265" t="s">
        <v>0</v>
      </c>
      <c r="D24" s="265">
        <v>4</v>
      </c>
      <c r="E24" s="265">
        <v>0.95299999999999996</v>
      </c>
      <c r="F24" s="265" t="s">
        <v>10274</v>
      </c>
      <c r="G24" s="265">
        <v>1E-4</v>
      </c>
      <c r="H24" s="263">
        <v>1.0000000000000001E-5</v>
      </c>
      <c r="I24" s="265">
        <v>1.9254845208778399</v>
      </c>
      <c r="J24" s="265">
        <v>12.4465637112609</v>
      </c>
      <c r="K24" s="265" t="s">
        <v>10273</v>
      </c>
      <c r="L24" s="265" t="s">
        <v>10273</v>
      </c>
      <c r="M24" s="265" t="s">
        <v>10273</v>
      </c>
      <c r="N24" s="265" t="s">
        <v>10273</v>
      </c>
      <c r="P24"/>
      <c r="R24" t="s">
        <v>146</v>
      </c>
      <c r="S24">
        <v>1540</v>
      </c>
      <c r="T24">
        <v>6</v>
      </c>
    </row>
    <row r="25" spans="1:20" x14ac:dyDescent="0.2">
      <c r="A25" s="13" t="s">
        <v>31</v>
      </c>
      <c r="B25" s="265" t="s">
        <v>10271</v>
      </c>
      <c r="C25" s="265" t="s">
        <v>0</v>
      </c>
      <c r="D25" s="265">
        <v>4</v>
      </c>
      <c r="E25" s="265">
        <v>0.95299999999999996</v>
      </c>
      <c r="F25" s="265" t="s">
        <v>10274</v>
      </c>
      <c r="G25" s="263">
        <v>5.0000000000000002E-5</v>
      </c>
      <c r="H25" s="263">
        <v>9.9999999999999995E-7</v>
      </c>
      <c r="I25" s="265">
        <v>0.14711152029580701</v>
      </c>
      <c r="J25" s="265">
        <v>3.4780823163374102</v>
      </c>
      <c r="K25" s="265" t="s">
        <v>10273</v>
      </c>
      <c r="L25" s="265" t="s">
        <v>10273</v>
      </c>
      <c r="M25" s="265" t="s">
        <v>10273</v>
      </c>
      <c r="N25" s="265" t="s">
        <v>10273</v>
      </c>
      <c r="P25"/>
      <c r="R25" t="s">
        <v>147</v>
      </c>
      <c r="S25">
        <v>1500</v>
      </c>
      <c r="T25">
        <v>6</v>
      </c>
    </row>
    <row r="26" spans="1:20" x14ac:dyDescent="0.2">
      <c r="A26" s="13" t="s">
        <v>31</v>
      </c>
      <c r="B26" s="265" t="s">
        <v>10271</v>
      </c>
      <c r="C26" s="265" t="s">
        <v>0</v>
      </c>
      <c r="D26" s="265">
        <v>4</v>
      </c>
      <c r="E26" s="265">
        <v>0.95299999999999996</v>
      </c>
      <c r="F26" s="265" t="s">
        <v>10274</v>
      </c>
      <c r="G26" s="265">
        <v>2.5000000000000001E-2</v>
      </c>
      <c r="H26" s="265">
        <v>5.0000000000000001E-3</v>
      </c>
      <c r="I26" s="265">
        <v>8.5760522318138105E-2</v>
      </c>
      <c r="J26" s="265">
        <v>3.5204970523461201</v>
      </c>
      <c r="K26" s="265" t="s">
        <v>10273</v>
      </c>
      <c r="L26" s="265" t="s">
        <v>10273</v>
      </c>
      <c r="M26" s="265" t="s">
        <v>10273</v>
      </c>
      <c r="N26" s="265" t="s">
        <v>10273</v>
      </c>
      <c r="R26" t="s">
        <v>148</v>
      </c>
      <c r="S26">
        <v>1520</v>
      </c>
      <c r="T26">
        <v>6</v>
      </c>
    </row>
    <row r="27" spans="1:20" x14ac:dyDescent="0.2">
      <c r="A27" s="13" t="s">
        <v>31</v>
      </c>
      <c r="B27" s="265" t="s">
        <v>10271</v>
      </c>
      <c r="C27" s="265" t="s">
        <v>1</v>
      </c>
      <c r="D27" s="265">
        <v>3</v>
      </c>
      <c r="E27" s="265">
        <v>0.91500000000000004</v>
      </c>
      <c r="F27" s="265" t="s">
        <v>10272</v>
      </c>
      <c r="G27" s="265">
        <v>5.0000000000000001E-3</v>
      </c>
      <c r="H27" s="265">
        <v>5.0000000000000001E-3</v>
      </c>
      <c r="I27" s="265">
        <v>8.9276150130994505E-2</v>
      </c>
      <c r="J27" s="265">
        <v>3.9002337528230901</v>
      </c>
      <c r="K27" s="265" t="s">
        <v>10273</v>
      </c>
      <c r="L27" s="265" t="s">
        <v>10273</v>
      </c>
      <c r="M27" s="265" t="s">
        <v>10273</v>
      </c>
      <c r="N27" s="265" t="s">
        <v>10273</v>
      </c>
      <c r="R27" t="s">
        <v>149</v>
      </c>
      <c r="S27">
        <v>1520</v>
      </c>
      <c r="T27">
        <v>6</v>
      </c>
    </row>
    <row r="28" spans="1:20" x14ac:dyDescent="0.2">
      <c r="A28" s="13" t="s">
        <v>31</v>
      </c>
      <c r="B28" s="265" t="s">
        <v>10271</v>
      </c>
      <c r="C28" s="265" t="s">
        <v>1</v>
      </c>
      <c r="D28" s="265">
        <v>3</v>
      </c>
      <c r="E28" s="265">
        <v>0.91500000000000004</v>
      </c>
      <c r="F28" s="265" t="s">
        <v>10272</v>
      </c>
      <c r="G28" s="265">
        <v>1E-3</v>
      </c>
      <c r="H28" s="265">
        <v>1E-3</v>
      </c>
      <c r="I28" s="265">
        <v>0.166535578712627</v>
      </c>
      <c r="J28" s="265">
        <v>7.9767928222255904</v>
      </c>
      <c r="K28" s="265" t="s">
        <v>10273</v>
      </c>
      <c r="L28" s="265" t="s">
        <v>10273</v>
      </c>
      <c r="M28" s="265" t="s">
        <v>10273</v>
      </c>
      <c r="N28" s="265" t="s">
        <v>10273</v>
      </c>
      <c r="P28"/>
      <c r="R28" t="s">
        <v>150</v>
      </c>
      <c r="S28">
        <v>1500</v>
      </c>
      <c r="T28">
        <v>6</v>
      </c>
    </row>
    <row r="29" spans="1:20" x14ac:dyDescent="0.2">
      <c r="A29" s="13" t="s">
        <v>31</v>
      </c>
      <c r="B29" s="265" t="s">
        <v>10271</v>
      </c>
      <c r="C29" s="265" t="s">
        <v>1</v>
      </c>
      <c r="D29" s="265">
        <v>3</v>
      </c>
      <c r="E29" s="265">
        <v>0.91500000000000004</v>
      </c>
      <c r="F29" s="265" t="s">
        <v>10272</v>
      </c>
      <c r="G29" s="265">
        <v>1E-4</v>
      </c>
      <c r="H29" s="265">
        <v>1E-4</v>
      </c>
      <c r="I29" s="265">
        <v>1.0407206057962299</v>
      </c>
      <c r="J29" s="265">
        <v>36.924645771313799</v>
      </c>
      <c r="K29" s="265" t="s">
        <v>10273</v>
      </c>
      <c r="L29" s="265" t="s">
        <v>10273</v>
      </c>
      <c r="M29" s="265" t="s">
        <v>10273</v>
      </c>
      <c r="N29" s="265" t="s">
        <v>10273</v>
      </c>
      <c r="R29" t="s">
        <v>151</v>
      </c>
      <c r="S29">
        <v>1520</v>
      </c>
      <c r="T29">
        <v>6</v>
      </c>
    </row>
    <row r="30" spans="1:20" x14ac:dyDescent="0.2">
      <c r="A30" s="13" t="s">
        <v>31</v>
      </c>
      <c r="B30" s="265" t="s">
        <v>10271</v>
      </c>
      <c r="C30" s="265" t="s">
        <v>1</v>
      </c>
      <c r="D30" s="265">
        <v>3</v>
      </c>
      <c r="E30" s="265">
        <v>0.91500000000000004</v>
      </c>
      <c r="F30" s="265" t="s">
        <v>10272</v>
      </c>
      <c r="G30" s="263">
        <v>1.0000000000000001E-5</v>
      </c>
      <c r="H30" s="263">
        <v>1.0000000000000001E-5</v>
      </c>
      <c r="I30" s="265">
        <v>0.70265702100428795</v>
      </c>
      <c r="J30" s="265">
        <v>4.6251771201769003</v>
      </c>
      <c r="K30" s="265" t="s">
        <v>10273</v>
      </c>
      <c r="L30" s="265" t="s">
        <v>10273</v>
      </c>
      <c r="M30" s="265" t="s">
        <v>10273</v>
      </c>
      <c r="N30" s="265" t="s">
        <v>10273</v>
      </c>
    </row>
    <row r="31" spans="1:20" x14ac:dyDescent="0.2">
      <c r="A31" s="13" t="s">
        <v>31</v>
      </c>
      <c r="B31" s="265" t="s">
        <v>10271</v>
      </c>
      <c r="C31" s="265" t="s">
        <v>1</v>
      </c>
      <c r="D31" s="265">
        <v>3</v>
      </c>
      <c r="E31" s="265">
        <v>0.91500000000000004</v>
      </c>
      <c r="F31" s="265" t="s">
        <v>10272</v>
      </c>
      <c r="G31" s="263">
        <v>9.9999999999999995E-7</v>
      </c>
      <c r="H31" s="263">
        <v>9.9999999999999995E-7</v>
      </c>
      <c r="I31" s="265">
        <v>0.105614211729139</v>
      </c>
      <c r="J31" s="265">
        <v>3.1313709073615699</v>
      </c>
      <c r="K31" s="265" t="s">
        <v>10273</v>
      </c>
      <c r="L31" s="265" t="s">
        <v>10273</v>
      </c>
      <c r="M31" s="265" t="s">
        <v>10273</v>
      </c>
      <c r="N31" s="265" t="s">
        <v>10273</v>
      </c>
    </row>
    <row r="32" spans="1:20" x14ac:dyDescent="0.2">
      <c r="A32" s="13" t="s">
        <v>31</v>
      </c>
      <c r="B32" s="265" t="s">
        <v>10271</v>
      </c>
      <c r="C32" s="265" t="s">
        <v>1</v>
      </c>
      <c r="D32" s="265">
        <v>3</v>
      </c>
      <c r="E32" s="265">
        <v>0.91500000000000004</v>
      </c>
      <c r="F32" s="265" t="s">
        <v>10274</v>
      </c>
      <c r="G32" s="265">
        <v>5.0000000000000001E-3</v>
      </c>
      <c r="H32" s="265">
        <v>1E-3</v>
      </c>
      <c r="I32" s="265">
        <v>0.109157427679674</v>
      </c>
      <c r="J32" s="265">
        <v>6.5427331317299</v>
      </c>
      <c r="K32" s="265" t="s">
        <v>10273</v>
      </c>
      <c r="L32" s="265" t="s">
        <v>10273</v>
      </c>
      <c r="M32" s="265" t="s">
        <v>10273</v>
      </c>
      <c r="N32" s="265" t="s">
        <v>10273</v>
      </c>
      <c r="R32" s="267" t="s">
        <v>10286</v>
      </c>
      <c r="S32" s="13" t="s">
        <v>10276</v>
      </c>
      <c r="T32" s="13" t="s">
        <v>10276</v>
      </c>
    </row>
    <row r="33" spans="1:20" x14ac:dyDescent="0.2">
      <c r="A33" s="13" t="s">
        <v>31</v>
      </c>
      <c r="B33" s="265" t="s">
        <v>10271</v>
      </c>
      <c r="C33" s="265" t="s">
        <v>1</v>
      </c>
      <c r="D33" s="265">
        <v>3</v>
      </c>
      <c r="E33" s="265">
        <v>0.91500000000000004</v>
      </c>
      <c r="F33" s="265" t="s">
        <v>10274</v>
      </c>
      <c r="G33" s="265">
        <v>1E-3</v>
      </c>
      <c r="H33" s="265">
        <v>1E-4</v>
      </c>
      <c r="I33" s="265">
        <v>0.734078905941004</v>
      </c>
      <c r="J33" s="265">
        <v>50.918774686225703</v>
      </c>
      <c r="K33" s="265" t="s">
        <v>10273</v>
      </c>
      <c r="L33" s="265" t="s">
        <v>10273</v>
      </c>
      <c r="M33" s="265" t="s">
        <v>10273</v>
      </c>
      <c r="N33" s="265" t="s">
        <v>10273</v>
      </c>
      <c r="R33" s="13">
        <v>1</v>
      </c>
      <c r="S33" s="13">
        <v>0.03</v>
      </c>
      <c r="T33" s="13">
        <f>S33*1000</f>
        <v>30</v>
      </c>
    </row>
    <row r="34" spans="1:20" x14ac:dyDescent="0.2">
      <c r="A34" s="13" t="s">
        <v>31</v>
      </c>
      <c r="B34" s="265" t="s">
        <v>10271</v>
      </c>
      <c r="C34" s="265" t="s">
        <v>1</v>
      </c>
      <c r="D34" s="265">
        <v>3</v>
      </c>
      <c r="E34" s="265">
        <v>0.91500000000000004</v>
      </c>
      <c r="F34" s="265" t="s">
        <v>10274</v>
      </c>
      <c r="G34" s="265">
        <v>1E-4</v>
      </c>
      <c r="H34" s="263">
        <v>1.0000000000000001E-5</v>
      </c>
      <c r="I34" s="265">
        <v>1.77398781830164</v>
      </c>
      <c r="J34" s="265">
        <v>11.671636778072701</v>
      </c>
      <c r="K34" s="265" t="s">
        <v>10273</v>
      </c>
      <c r="L34" s="265" t="s">
        <v>10273</v>
      </c>
      <c r="M34" s="265" t="s">
        <v>10273</v>
      </c>
      <c r="N34" s="265" t="s">
        <v>10273</v>
      </c>
      <c r="R34" s="13">
        <v>4</v>
      </c>
      <c r="S34" s="13">
        <v>0.95299999999999996</v>
      </c>
      <c r="T34" s="13">
        <f t="shared" ref="T34:T38" si="0">S34*1000</f>
        <v>953</v>
      </c>
    </row>
    <row r="35" spans="1:20" x14ac:dyDescent="0.2">
      <c r="A35" s="13" t="s">
        <v>31</v>
      </c>
      <c r="B35" s="265" t="s">
        <v>10271</v>
      </c>
      <c r="C35" s="265" t="s">
        <v>1</v>
      </c>
      <c r="D35" s="265">
        <v>3</v>
      </c>
      <c r="E35" s="265">
        <v>0.91500000000000004</v>
      </c>
      <c r="F35" s="265" t="s">
        <v>10274</v>
      </c>
      <c r="G35" s="263">
        <v>5.0000000000000002E-5</v>
      </c>
      <c r="H35" s="263">
        <v>9.9999999999999995E-7</v>
      </c>
      <c r="I35" s="265">
        <v>0.14987234227108001</v>
      </c>
      <c r="J35" s="265">
        <v>3.2212942715244002</v>
      </c>
      <c r="K35" s="265" t="s">
        <v>10273</v>
      </c>
      <c r="L35" s="265" t="s">
        <v>10273</v>
      </c>
      <c r="M35" s="265" t="s">
        <v>10273</v>
      </c>
      <c r="N35" s="265" t="s">
        <v>10273</v>
      </c>
      <c r="R35" s="13">
        <v>3</v>
      </c>
      <c r="S35" s="13">
        <v>0.91500000000000004</v>
      </c>
      <c r="T35" s="13">
        <f t="shared" si="0"/>
        <v>915</v>
      </c>
    </row>
    <row r="36" spans="1:20" x14ac:dyDescent="0.2">
      <c r="A36" s="13" t="s">
        <v>31</v>
      </c>
      <c r="B36" s="265" t="s">
        <v>10271</v>
      </c>
      <c r="C36" s="265" t="s">
        <v>1</v>
      </c>
      <c r="D36" s="265">
        <v>3</v>
      </c>
      <c r="E36" s="265">
        <v>0.91500000000000004</v>
      </c>
      <c r="F36" s="265" t="s">
        <v>10274</v>
      </c>
      <c r="G36" s="265">
        <v>2.5000000000000001E-2</v>
      </c>
      <c r="H36" s="265">
        <v>5.0000000000000001E-3</v>
      </c>
      <c r="I36" s="265">
        <v>8.1198310144245903E-2</v>
      </c>
      <c r="J36" s="265">
        <v>3.4077730344408899</v>
      </c>
      <c r="K36" s="265" t="s">
        <v>10273</v>
      </c>
      <c r="L36" s="265" t="s">
        <v>10273</v>
      </c>
      <c r="M36" s="265" t="s">
        <v>10273</v>
      </c>
      <c r="N36" s="265" t="s">
        <v>10273</v>
      </c>
      <c r="R36" s="13">
        <v>6</v>
      </c>
      <c r="S36" s="13">
        <v>1.35</v>
      </c>
      <c r="T36" s="13">
        <f t="shared" si="0"/>
        <v>1350</v>
      </c>
    </row>
    <row r="37" spans="1:20" x14ac:dyDescent="0.2">
      <c r="A37" s="13" t="s">
        <v>31</v>
      </c>
      <c r="B37" s="265" t="s">
        <v>10271</v>
      </c>
      <c r="C37" s="265" t="s">
        <v>2</v>
      </c>
      <c r="D37" s="265">
        <v>6</v>
      </c>
      <c r="E37" s="265">
        <v>1.35</v>
      </c>
      <c r="F37" s="265" t="s">
        <v>10272</v>
      </c>
      <c r="G37" s="265">
        <v>5.0000000000000001E-3</v>
      </c>
      <c r="H37" s="265">
        <v>5.0000000000000001E-3</v>
      </c>
      <c r="I37" s="265">
        <v>21868.357575370501</v>
      </c>
      <c r="J37" s="265">
        <v>1342.1432265679</v>
      </c>
      <c r="K37" s="265" t="s">
        <v>10273</v>
      </c>
      <c r="L37" s="265" t="s">
        <v>10273</v>
      </c>
      <c r="M37" s="265" t="s">
        <v>10273</v>
      </c>
      <c r="N37" s="265" t="s">
        <v>10273</v>
      </c>
      <c r="R37" s="13">
        <v>2</v>
      </c>
      <c r="S37" s="13">
        <v>0.88</v>
      </c>
      <c r="T37" s="13">
        <f t="shared" si="0"/>
        <v>880</v>
      </c>
    </row>
    <row r="38" spans="1:20" x14ac:dyDescent="0.2">
      <c r="A38" s="13" t="s">
        <v>31</v>
      </c>
      <c r="B38" s="265" t="s">
        <v>10271</v>
      </c>
      <c r="C38" s="265" t="s">
        <v>2</v>
      </c>
      <c r="D38" s="265">
        <v>6</v>
      </c>
      <c r="E38" s="265">
        <v>1.35</v>
      </c>
      <c r="F38" s="265" t="s">
        <v>10272</v>
      </c>
      <c r="G38" s="265">
        <v>1E-3</v>
      </c>
      <c r="H38" s="265">
        <v>1E-3</v>
      </c>
      <c r="I38" s="265">
        <v>5562.0559174318496</v>
      </c>
      <c r="J38" s="265">
        <v>1353.05673581314</v>
      </c>
      <c r="K38" s="265" t="s">
        <v>10273</v>
      </c>
      <c r="L38" s="265" t="s">
        <v>10273</v>
      </c>
      <c r="M38" s="265" t="s">
        <v>10273</v>
      </c>
      <c r="N38" s="265" t="s">
        <v>10273</v>
      </c>
      <c r="R38" s="13">
        <v>5</v>
      </c>
      <c r="S38" s="13">
        <v>1.06</v>
      </c>
      <c r="T38" s="13">
        <f t="shared" si="0"/>
        <v>1060</v>
      </c>
    </row>
    <row r="39" spans="1:20" x14ac:dyDescent="0.2">
      <c r="A39" s="13" t="s">
        <v>31</v>
      </c>
      <c r="B39" s="265" t="s">
        <v>10271</v>
      </c>
      <c r="C39" s="265" t="s">
        <v>2</v>
      </c>
      <c r="D39" s="265">
        <v>6</v>
      </c>
      <c r="E39" s="265">
        <v>1.35</v>
      </c>
      <c r="F39" s="265" t="s">
        <v>10272</v>
      </c>
      <c r="G39" s="265">
        <v>1E-4</v>
      </c>
      <c r="H39" s="265">
        <v>1E-4</v>
      </c>
      <c r="I39" s="265">
        <v>153.47034269431899</v>
      </c>
      <c r="J39" s="265">
        <v>371.53894227403998</v>
      </c>
      <c r="K39" s="265" t="s">
        <v>10273</v>
      </c>
      <c r="L39" s="265" t="s">
        <v>10273</v>
      </c>
      <c r="M39" s="265" t="s">
        <v>10273</v>
      </c>
      <c r="N39" s="265" t="s">
        <v>10273</v>
      </c>
    </row>
    <row r="40" spans="1:20" x14ac:dyDescent="0.2">
      <c r="A40" s="13" t="s">
        <v>31</v>
      </c>
      <c r="B40" s="265" t="s">
        <v>10271</v>
      </c>
      <c r="C40" s="265" t="s">
        <v>2</v>
      </c>
      <c r="D40" s="265">
        <v>6</v>
      </c>
      <c r="E40" s="265">
        <v>1.35</v>
      </c>
      <c r="F40" s="265" t="s">
        <v>10272</v>
      </c>
      <c r="G40" s="263">
        <v>1.0000000000000001E-5</v>
      </c>
      <c r="H40" s="263">
        <v>1.0000000000000001E-5</v>
      </c>
      <c r="I40" s="265">
        <v>0.74843125310296499</v>
      </c>
      <c r="J40" s="265">
        <v>4.6866008685792799</v>
      </c>
      <c r="K40" s="265" t="s">
        <v>10273</v>
      </c>
      <c r="L40" s="265" t="s">
        <v>10273</v>
      </c>
      <c r="M40" s="265" t="s">
        <v>10273</v>
      </c>
      <c r="N40" s="265" t="s">
        <v>10273</v>
      </c>
    </row>
    <row r="41" spans="1:20" x14ac:dyDescent="0.2">
      <c r="A41" s="13" t="s">
        <v>31</v>
      </c>
      <c r="B41" s="265" t="s">
        <v>10271</v>
      </c>
      <c r="C41" s="265" t="s">
        <v>2</v>
      </c>
      <c r="D41" s="265">
        <v>6</v>
      </c>
      <c r="E41" s="265">
        <v>1.35</v>
      </c>
      <c r="F41" s="265" t="s">
        <v>10272</v>
      </c>
      <c r="G41" s="263">
        <v>9.9999999999999995E-7</v>
      </c>
      <c r="H41" s="263">
        <v>9.9999999999999995E-7</v>
      </c>
      <c r="I41" s="265">
        <v>9.5147343224158895E-2</v>
      </c>
      <c r="J41" s="265">
        <v>3.4008688548118302</v>
      </c>
      <c r="K41" s="265" t="s">
        <v>10273</v>
      </c>
      <c r="L41" s="265" t="s">
        <v>10273</v>
      </c>
      <c r="M41" s="265" t="s">
        <v>10273</v>
      </c>
      <c r="N41" s="265" t="s">
        <v>10273</v>
      </c>
    </row>
    <row r="42" spans="1:20" x14ac:dyDescent="0.2">
      <c r="A42" s="13" t="s">
        <v>31</v>
      </c>
      <c r="B42" s="265" t="s">
        <v>10271</v>
      </c>
      <c r="C42" s="265" t="s">
        <v>2</v>
      </c>
      <c r="D42" s="265">
        <v>6</v>
      </c>
      <c r="E42" s="265">
        <v>1.35</v>
      </c>
      <c r="F42" s="265" t="s">
        <v>10274</v>
      </c>
      <c r="G42" s="265">
        <v>5.0000000000000001E-3</v>
      </c>
      <c r="H42" s="265">
        <v>1E-3</v>
      </c>
      <c r="I42" s="265">
        <v>5019.4988229935097</v>
      </c>
      <c r="J42" s="265">
        <v>1354.6534955142299</v>
      </c>
      <c r="K42" s="265" t="s">
        <v>10273</v>
      </c>
      <c r="L42" s="265" t="s">
        <v>10273</v>
      </c>
      <c r="M42" s="265" t="s">
        <v>10273</v>
      </c>
      <c r="N42" s="265" t="s">
        <v>10273</v>
      </c>
    </row>
    <row r="43" spans="1:20" x14ac:dyDescent="0.2">
      <c r="A43" s="13" t="s">
        <v>31</v>
      </c>
      <c r="B43" s="265" t="s">
        <v>10271</v>
      </c>
      <c r="C43" s="265" t="s">
        <v>2</v>
      </c>
      <c r="D43" s="265">
        <v>6</v>
      </c>
      <c r="E43" s="265">
        <v>1.35</v>
      </c>
      <c r="F43" s="265" t="s">
        <v>10274</v>
      </c>
      <c r="G43" s="265">
        <v>1E-3</v>
      </c>
      <c r="H43" s="265">
        <v>1E-4</v>
      </c>
      <c r="I43" s="265">
        <v>447.24812086262301</v>
      </c>
      <c r="J43" s="265">
        <v>718.01176319529998</v>
      </c>
      <c r="K43" s="265" t="s">
        <v>10273</v>
      </c>
      <c r="L43" s="265" t="s">
        <v>10273</v>
      </c>
      <c r="M43" s="265" t="s">
        <v>10273</v>
      </c>
      <c r="N43" s="265" t="s">
        <v>10273</v>
      </c>
    </row>
    <row r="44" spans="1:20" x14ac:dyDescent="0.2">
      <c r="A44" s="13" t="s">
        <v>31</v>
      </c>
      <c r="B44" s="265" t="s">
        <v>10271</v>
      </c>
      <c r="C44" s="265" t="s">
        <v>2</v>
      </c>
      <c r="D44" s="265">
        <v>6</v>
      </c>
      <c r="E44" s="265">
        <v>1.35</v>
      </c>
      <c r="F44" s="265" t="s">
        <v>10274</v>
      </c>
      <c r="G44" s="265">
        <v>1E-4</v>
      </c>
      <c r="H44" s="263">
        <v>1.0000000000000001E-5</v>
      </c>
      <c r="I44" s="265">
        <v>6.1865742259106504</v>
      </c>
      <c r="J44" s="265">
        <v>15.6986776342005</v>
      </c>
      <c r="K44" s="265" t="s">
        <v>10273</v>
      </c>
      <c r="L44" s="265" t="s">
        <v>10273</v>
      </c>
      <c r="M44" s="265" t="s">
        <v>10273</v>
      </c>
      <c r="N44" s="265" t="s">
        <v>10273</v>
      </c>
    </row>
    <row r="45" spans="1:20" x14ac:dyDescent="0.2">
      <c r="A45" s="13" t="s">
        <v>31</v>
      </c>
      <c r="B45" s="265" t="s">
        <v>10271</v>
      </c>
      <c r="C45" s="265" t="s">
        <v>2</v>
      </c>
      <c r="D45" s="265">
        <v>6</v>
      </c>
      <c r="E45" s="265">
        <v>1.35</v>
      </c>
      <c r="F45" s="265" t="s">
        <v>10274</v>
      </c>
      <c r="G45" s="263">
        <v>5.0000000000000002E-5</v>
      </c>
      <c r="H45" s="263">
        <v>9.9999999999999995E-7</v>
      </c>
      <c r="I45" s="265">
        <v>0.15105093671939099</v>
      </c>
      <c r="J45" s="265">
        <v>3.20442027366167</v>
      </c>
      <c r="K45" s="265" t="s">
        <v>10273</v>
      </c>
      <c r="L45" s="265" t="s">
        <v>10273</v>
      </c>
      <c r="M45" s="265" t="s">
        <v>10273</v>
      </c>
      <c r="N45" s="265" t="s">
        <v>10273</v>
      </c>
    </row>
    <row r="46" spans="1:20" x14ac:dyDescent="0.2">
      <c r="A46" s="13" t="s">
        <v>31</v>
      </c>
      <c r="B46" s="265" t="s">
        <v>10271</v>
      </c>
      <c r="C46" s="265" t="s">
        <v>2</v>
      </c>
      <c r="D46" s="265">
        <v>6</v>
      </c>
      <c r="E46" s="265">
        <v>1.35</v>
      </c>
      <c r="F46" s="265" t="s">
        <v>10274</v>
      </c>
      <c r="G46" s="265">
        <v>2.5000000000000001E-2</v>
      </c>
      <c r="H46" s="265">
        <v>5.0000000000000001E-3</v>
      </c>
      <c r="I46" s="265">
        <v>12142.753778557701</v>
      </c>
      <c r="J46" s="265">
        <v>1345.10727022473</v>
      </c>
      <c r="K46" s="265" t="s">
        <v>10273</v>
      </c>
      <c r="L46" s="265" t="s">
        <v>10273</v>
      </c>
      <c r="M46" s="265" t="s">
        <v>10273</v>
      </c>
      <c r="N46" s="265" t="s">
        <v>10273</v>
      </c>
    </row>
    <row r="47" spans="1:20" x14ac:dyDescent="0.2">
      <c r="A47" s="13" t="s">
        <v>31</v>
      </c>
      <c r="B47" s="265" t="s">
        <v>10271</v>
      </c>
      <c r="C47" s="265" t="s">
        <v>3</v>
      </c>
      <c r="D47" s="265">
        <v>2</v>
      </c>
      <c r="E47" s="265">
        <v>0.88</v>
      </c>
      <c r="F47" s="265" t="s">
        <v>10272</v>
      </c>
      <c r="G47" s="265">
        <v>5.0000000000000001E-3</v>
      </c>
      <c r="H47" s="265">
        <v>5.0000000000000001E-3</v>
      </c>
      <c r="I47" s="265">
        <v>7.8214098973803103E-2</v>
      </c>
      <c r="J47" s="265">
        <v>3.7475886203552098</v>
      </c>
      <c r="K47" s="265" t="s">
        <v>10273</v>
      </c>
      <c r="L47" s="265" t="s">
        <v>10273</v>
      </c>
      <c r="M47" s="265" t="s">
        <v>10273</v>
      </c>
      <c r="N47" s="265" t="s">
        <v>10273</v>
      </c>
    </row>
    <row r="48" spans="1:20" x14ac:dyDescent="0.2">
      <c r="A48" s="13" t="s">
        <v>31</v>
      </c>
      <c r="B48" s="265" t="s">
        <v>10271</v>
      </c>
      <c r="C48" s="265" t="s">
        <v>3</v>
      </c>
      <c r="D48" s="265">
        <v>2</v>
      </c>
      <c r="E48" s="265">
        <v>0.88</v>
      </c>
      <c r="F48" s="265" t="s">
        <v>10272</v>
      </c>
      <c r="G48" s="265">
        <v>1E-3</v>
      </c>
      <c r="H48" s="265">
        <v>1E-3</v>
      </c>
      <c r="I48" s="265">
        <v>0.12948070482449001</v>
      </c>
      <c r="J48" s="265">
        <v>7.5207840962306003</v>
      </c>
      <c r="K48" s="265" t="s">
        <v>10273</v>
      </c>
      <c r="L48" s="265" t="s">
        <v>10273</v>
      </c>
      <c r="M48" s="265" t="s">
        <v>10273</v>
      </c>
      <c r="N48" s="265" t="s">
        <v>10273</v>
      </c>
    </row>
    <row r="49" spans="1:14" x14ac:dyDescent="0.2">
      <c r="A49" s="13" t="s">
        <v>31</v>
      </c>
      <c r="B49" s="265" t="s">
        <v>10271</v>
      </c>
      <c r="C49" s="265" t="s">
        <v>3</v>
      </c>
      <c r="D49" s="265">
        <v>2</v>
      </c>
      <c r="E49" s="265">
        <v>0.88</v>
      </c>
      <c r="F49" s="265" t="s">
        <v>10272</v>
      </c>
      <c r="G49" s="265">
        <v>1E-4</v>
      </c>
      <c r="H49" s="265">
        <v>1E-4</v>
      </c>
      <c r="I49" s="265">
        <v>0.83213996240738897</v>
      </c>
      <c r="J49" s="265">
        <v>35.746226117281701</v>
      </c>
      <c r="K49" s="265" t="s">
        <v>10273</v>
      </c>
      <c r="L49" s="265" t="s">
        <v>10273</v>
      </c>
      <c r="M49" s="265" t="s">
        <v>10273</v>
      </c>
      <c r="N49" s="265" t="s">
        <v>10273</v>
      </c>
    </row>
    <row r="50" spans="1:14" x14ac:dyDescent="0.2">
      <c r="A50" s="13" t="s">
        <v>31</v>
      </c>
      <c r="B50" s="265" t="s">
        <v>10271</v>
      </c>
      <c r="C50" s="265" t="s">
        <v>3</v>
      </c>
      <c r="D50" s="265">
        <v>2</v>
      </c>
      <c r="E50" s="265">
        <v>0.88</v>
      </c>
      <c r="F50" s="265" t="s">
        <v>10272</v>
      </c>
      <c r="G50" s="263">
        <v>1.0000000000000001E-5</v>
      </c>
      <c r="H50" s="263">
        <v>1.0000000000000001E-5</v>
      </c>
      <c r="I50" s="265">
        <v>0.64921700445035402</v>
      </c>
      <c r="J50" s="265">
        <v>4.5373259943025301</v>
      </c>
      <c r="K50" s="265" t="s">
        <v>10273</v>
      </c>
      <c r="L50" s="265" t="s">
        <v>10273</v>
      </c>
      <c r="M50" s="265" t="s">
        <v>10273</v>
      </c>
      <c r="N50" s="265" t="s">
        <v>10273</v>
      </c>
    </row>
    <row r="51" spans="1:14" x14ac:dyDescent="0.2">
      <c r="A51" s="13" t="s">
        <v>31</v>
      </c>
      <c r="B51" s="265" t="s">
        <v>10271</v>
      </c>
      <c r="C51" s="265" t="s">
        <v>3</v>
      </c>
      <c r="D51" s="265">
        <v>2</v>
      </c>
      <c r="E51" s="265">
        <v>0.88</v>
      </c>
      <c r="F51" s="265" t="s">
        <v>10272</v>
      </c>
      <c r="G51" s="263">
        <v>9.9999999999999995E-7</v>
      </c>
      <c r="H51" s="263">
        <v>9.9999999999999995E-7</v>
      </c>
      <c r="I51" s="265">
        <v>0.102050255256529</v>
      </c>
      <c r="J51" s="265">
        <v>3.63839569635886</v>
      </c>
      <c r="K51" s="265" t="s">
        <v>10273</v>
      </c>
      <c r="L51" s="265" t="s">
        <v>10273</v>
      </c>
      <c r="M51" s="265" t="s">
        <v>10273</v>
      </c>
      <c r="N51" s="265" t="s">
        <v>10273</v>
      </c>
    </row>
    <row r="52" spans="1:14" x14ac:dyDescent="0.2">
      <c r="A52" s="13" t="s">
        <v>31</v>
      </c>
      <c r="B52" s="265" t="s">
        <v>10271</v>
      </c>
      <c r="C52" s="265" t="s">
        <v>3</v>
      </c>
      <c r="D52" s="265">
        <v>2</v>
      </c>
      <c r="E52" s="265">
        <v>0.88</v>
      </c>
      <c r="F52" s="265" t="s">
        <v>10274</v>
      </c>
      <c r="G52" s="265">
        <v>5.0000000000000001E-3</v>
      </c>
      <c r="H52" s="265">
        <v>1E-3</v>
      </c>
      <c r="I52" s="265">
        <v>0.102724088152908</v>
      </c>
      <c r="J52" s="265">
        <v>5.2049284448745698</v>
      </c>
      <c r="K52" s="265" t="s">
        <v>10273</v>
      </c>
      <c r="L52" s="265" t="s">
        <v>10273</v>
      </c>
      <c r="M52" s="265" t="s">
        <v>10273</v>
      </c>
      <c r="N52" s="265" t="s">
        <v>10273</v>
      </c>
    </row>
    <row r="53" spans="1:14" x14ac:dyDescent="0.2">
      <c r="A53" s="13" t="s">
        <v>31</v>
      </c>
      <c r="B53" s="265" t="s">
        <v>10271</v>
      </c>
      <c r="C53" s="265" t="s">
        <v>3</v>
      </c>
      <c r="D53" s="265">
        <v>2</v>
      </c>
      <c r="E53" s="265">
        <v>0.88</v>
      </c>
      <c r="F53" s="265" t="s">
        <v>10274</v>
      </c>
      <c r="G53" s="265">
        <v>1E-3</v>
      </c>
      <c r="H53" s="265">
        <v>1E-4</v>
      </c>
      <c r="I53" s="265">
        <v>0.57695401198475005</v>
      </c>
      <c r="J53" s="265">
        <v>45.967601342533001</v>
      </c>
      <c r="K53" s="265" t="s">
        <v>10273</v>
      </c>
      <c r="L53" s="265" t="s">
        <v>10273</v>
      </c>
      <c r="M53" s="265" t="s">
        <v>10273</v>
      </c>
      <c r="N53" s="265" t="s">
        <v>10273</v>
      </c>
    </row>
    <row r="54" spans="1:14" x14ac:dyDescent="0.2">
      <c r="A54" s="13" t="s">
        <v>31</v>
      </c>
      <c r="B54" s="265" t="s">
        <v>10271</v>
      </c>
      <c r="C54" s="265" t="s">
        <v>3</v>
      </c>
      <c r="D54" s="265">
        <v>2</v>
      </c>
      <c r="E54" s="265">
        <v>0.88</v>
      </c>
      <c r="F54" s="265" t="s">
        <v>10274</v>
      </c>
      <c r="G54" s="265">
        <v>1E-4</v>
      </c>
      <c r="H54" s="263">
        <v>1.0000000000000001E-5</v>
      </c>
      <c r="I54" s="265">
        <v>1.6994022426922899</v>
      </c>
      <c r="J54" s="265">
        <v>11.6410350005459</v>
      </c>
      <c r="K54" s="265" t="s">
        <v>10273</v>
      </c>
      <c r="L54" s="265" t="s">
        <v>10273</v>
      </c>
      <c r="M54" s="265" t="s">
        <v>10273</v>
      </c>
      <c r="N54" s="265" t="s">
        <v>10273</v>
      </c>
    </row>
    <row r="55" spans="1:14" x14ac:dyDescent="0.2">
      <c r="A55" s="13" t="s">
        <v>31</v>
      </c>
      <c r="B55" s="265" t="s">
        <v>10271</v>
      </c>
      <c r="C55" s="265" t="s">
        <v>3</v>
      </c>
      <c r="D55" s="265">
        <v>2</v>
      </c>
      <c r="E55" s="265">
        <v>0.88</v>
      </c>
      <c r="F55" s="265" t="s">
        <v>10274</v>
      </c>
      <c r="G55" s="263">
        <v>5.0000000000000002E-5</v>
      </c>
      <c r="H55" s="263">
        <v>9.9999999999999995E-7</v>
      </c>
      <c r="I55" s="265">
        <v>0.154871004913021</v>
      </c>
      <c r="J55" s="265">
        <v>3.19261573275576</v>
      </c>
      <c r="K55" s="265" t="s">
        <v>10273</v>
      </c>
      <c r="L55" s="265" t="s">
        <v>10273</v>
      </c>
      <c r="M55" s="265" t="s">
        <v>10273</v>
      </c>
      <c r="N55" s="265" t="s">
        <v>10273</v>
      </c>
    </row>
    <row r="56" spans="1:14" x14ac:dyDescent="0.2">
      <c r="A56" s="13" t="s">
        <v>31</v>
      </c>
      <c r="B56" s="265" t="s">
        <v>10271</v>
      </c>
      <c r="C56" s="265" t="s">
        <v>3</v>
      </c>
      <c r="D56" s="265">
        <v>2</v>
      </c>
      <c r="E56" s="265">
        <v>0.88</v>
      </c>
      <c r="F56" s="265" t="s">
        <v>10274</v>
      </c>
      <c r="G56" s="265">
        <v>2.5000000000000001E-2</v>
      </c>
      <c r="H56" s="265">
        <v>5.0000000000000001E-3</v>
      </c>
      <c r="I56" s="265">
        <v>9.0573140158296206E-2</v>
      </c>
      <c r="J56" s="265">
        <v>3.2465351454240001</v>
      </c>
      <c r="K56" s="265" t="s">
        <v>10273</v>
      </c>
      <c r="L56" s="265" t="s">
        <v>10273</v>
      </c>
      <c r="M56" s="265" t="s">
        <v>10273</v>
      </c>
      <c r="N56" s="265" t="s">
        <v>10273</v>
      </c>
    </row>
    <row r="57" spans="1:14" x14ac:dyDescent="0.2">
      <c r="A57" s="13" t="s">
        <v>31</v>
      </c>
      <c r="B57" s="265" t="s">
        <v>10271</v>
      </c>
      <c r="C57" s="265" t="s">
        <v>23</v>
      </c>
      <c r="D57" s="265">
        <v>5</v>
      </c>
      <c r="E57" s="265">
        <v>1.06</v>
      </c>
      <c r="F57" s="265" t="s">
        <v>10272</v>
      </c>
      <c r="G57" s="265">
        <v>5.0000000000000001E-3</v>
      </c>
      <c r="H57" s="265">
        <v>5.0000000000000001E-3</v>
      </c>
      <c r="I57" s="265">
        <v>6527.3932203718796</v>
      </c>
      <c r="J57" s="265">
        <v>1350.8781145984401</v>
      </c>
      <c r="K57" s="265" t="s">
        <v>10273</v>
      </c>
      <c r="L57" s="265" t="s">
        <v>10273</v>
      </c>
      <c r="M57" s="265" t="s">
        <v>10273</v>
      </c>
      <c r="N57" s="265" t="s">
        <v>10273</v>
      </c>
    </row>
    <row r="58" spans="1:14" x14ac:dyDescent="0.2">
      <c r="A58" s="13" t="s">
        <v>31</v>
      </c>
      <c r="B58" s="265" t="s">
        <v>10271</v>
      </c>
      <c r="C58" s="265" t="s">
        <v>23</v>
      </c>
      <c r="D58" s="265">
        <v>5</v>
      </c>
      <c r="E58" s="265">
        <v>1.06</v>
      </c>
      <c r="F58" s="265" t="s">
        <v>10272</v>
      </c>
      <c r="G58" s="265">
        <v>1E-3</v>
      </c>
      <c r="H58" s="265">
        <v>1E-3</v>
      </c>
      <c r="I58" s="265">
        <v>1170.5297851605901</v>
      </c>
      <c r="J58" s="265">
        <v>1410.7755201865</v>
      </c>
      <c r="K58" s="265" t="s">
        <v>10273</v>
      </c>
      <c r="L58" s="265" t="s">
        <v>10273</v>
      </c>
      <c r="M58" s="265" t="s">
        <v>10273</v>
      </c>
      <c r="N58" s="265" t="s">
        <v>10273</v>
      </c>
    </row>
    <row r="59" spans="1:14" x14ac:dyDescent="0.2">
      <c r="A59" s="13" t="s">
        <v>31</v>
      </c>
      <c r="B59" s="265" t="s">
        <v>10271</v>
      </c>
      <c r="C59" s="265" t="s">
        <v>23</v>
      </c>
      <c r="D59" s="265">
        <v>5</v>
      </c>
      <c r="E59" s="265">
        <v>1.06</v>
      </c>
      <c r="F59" s="265" t="s">
        <v>10272</v>
      </c>
      <c r="G59" s="265">
        <v>1E-4</v>
      </c>
      <c r="H59" s="265">
        <v>1E-4</v>
      </c>
      <c r="I59" s="265">
        <v>21.307861611982698</v>
      </c>
      <c r="J59" s="265">
        <v>73.515842569662396</v>
      </c>
      <c r="K59" s="265" t="s">
        <v>10273</v>
      </c>
      <c r="L59" s="265" t="s">
        <v>10273</v>
      </c>
      <c r="M59" s="265" t="s">
        <v>10273</v>
      </c>
      <c r="N59" s="265" t="s">
        <v>10273</v>
      </c>
    </row>
    <row r="60" spans="1:14" x14ac:dyDescent="0.2">
      <c r="A60" s="13" t="s">
        <v>31</v>
      </c>
      <c r="B60" s="265" t="s">
        <v>10271</v>
      </c>
      <c r="C60" s="265" t="s">
        <v>23</v>
      </c>
      <c r="D60" s="265">
        <v>5</v>
      </c>
      <c r="E60" s="265">
        <v>1.06</v>
      </c>
      <c r="F60" s="265" t="s">
        <v>10272</v>
      </c>
      <c r="G60" s="263">
        <v>1.0000000000000001E-5</v>
      </c>
      <c r="H60" s="263">
        <v>1.0000000000000001E-5</v>
      </c>
      <c r="I60" s="265">
        <v>0.66600694407902095</v>
      </c>
      <c r="J60" s="265">
        <v>4.5683197273915903</v>
      </c>
      <c r="K60" s="265" t="s">
        <v>10273</v>
      </c>
      <c r="L60" s="265" t="s">
        <v>10273</v>
      </c>
      <c r="M60" s="265" t="s">
        <v>10273</v>
      </c>
      <c r="N60" s="265" t="s">
        <v>10273</v>
      </c>
    </row>
    <row r="61" spans="1:14" x14ac:dyDescent="0.2">
      <c r="A61" s="13" t="s">
        <v>31</v>
      </c>
      <c r="B61" s="265" t="s">
        <v>10271</v>
      </c>
      <c r="C61" s="265" t="s">
        <v>23</v>
      </c>
      <c r="D61" s="265">
        <v>5</v>
      </c>
      <c r="E61" s="265">
        <v>1.06</v>
      </c>
      <c r="F61" s="265" t="s">
        <v>10272</v>
      </c>
      <c r="G61" s="263">
        <v>9.9999999999999995E-7</v>
      </c>
      <c r="H61" s="263">
        <v>9.9999999999999995E-7</v>
      </c>
      <c r="I61" s="265">
        <v>0.107443037125294</v>
      </c>
      <c r="J61" s="265">
        <v>3.45473525855695</v>
      </c>
      <c r="K61" s="265" t="s">
        <v>10273</v>
      </c>
      <c r="L61" s="265" t="s">
        <v>10273</v>
      </c>
      <c r="M61" s="265" t="s">
        <v>10273</v>
      </c>
      <c r="N61" s="265" t="s">
        <v>10273</v>
      </c>
    </row>
    <row r="62" spans="1:14" x14ac:dyDescent="0.2">
      <c r="A62" s="13" t="s">
        <v>31</v>
      </c>
      <c r="B62" s="265" t="s">
        <v>10271</v>
      </c>
      <c r="C62" s="265" t="s">
        <v>23</v>
      </c>
      <c r="D62" s="265">
        <v>5</v>
      </c>
      <c r="E62" s="265">
        <v>1.06</v>
      </c>
      <c r="F62" s="265" t="s">
        <v>10274</v>
      </c>
      <c r="G62" s="265">
        <v>5.0000000000000001E-3</v>
      </c>
      <c r="H62" s="265">
        <v>1E-3</v>
      </c>
      <c r="I62" s="265">
        <v>1344.54133403796</v>
      </c>
      <c r="J62" s="265">
        <v>1400.97934148996</v>
      </c>
      <c r="K62" s="265" t="s">
        <v>10273</v>
      </c>
      <c r="L62" s="265" t="s">
        <v>10273</v>
      </c>
      <c r="M62" s="265" t="s">
        <v>10273</v>
      </c>
      <c r="N62" s="265" t="s">
        <v>10273</v>
      </c>
    </row>
    <row r="63" spans="1:14" x14ac:dyDescent="0.2">
      <c r="A63" s="13" t="s">
        <v>31</v>
      </c>
      <c r="B63" s="265" t="s">
        <v>10271</v>
      </c>
      <c r="C63" s="265" t="s">
        <v>23</v>
      </c>
      <c r="D63" s="265">
        <v>5</v>
      </c>
      <c r="E63" s="265">
        <v>1.06</v>
      </c>
      <c r="F63" s="265" t="s">
        <v>10274</v>
      </c>
      <c r="G63" s="265">
        <v>1E-3</v>
      </c>
      <c r="H63" s="265">
        <v>1E-4</v>
      </c>
      <c r="I63" s="265">
        <v>74.649059520588693</v>
      </c>
      <c r="J63" s="265">
        <v>212.592948001324</v>
      </c>
      <c r="K63" s="265" t="s">
        <v>10273</v>
      </c>
      <c r="L63" s="265" t="s">
        <v>10273</v>
      </c>
      <c r="M63" s="265" t="s">
        <v>10273</v>
      </c>
      <c r="N63" s="265" t="s">
        <v>10273</v>
      </c>
    </row>
    <row r="64" spans="1:14" x14ac:dyDescent="0.2">
      <c r="A64" s="13" t="s">
        <v>31</v>
      </c>
      <c r="B64" s="265" t="s">
        <v>10271</v>
      </c>
      <c r="C64" s="265" t="s">
        <v>23</v>
      </c>
      <c r="D64" s="265">
        <v>5</v>
      </c>
      <c r="E64" s="265">
        <v>1.06</v>
      </c>
      <c r="F64" s="265" t="s">
        <v>10274</v>
      </c>
      <c r="G64" s="265">
        <v>1E-4</v>
      </c>
      <c r="H64" s="263">
        <v>1.0000000000000001E-5</v>
      </c>
      <c r="I64" s="265">
        <v>2.60717076687604</v>
      </c>
      <c r="J64" s="265">
        <v>12.4707364834812</v>
      </c>
      <c r="K64" s="265" t="s">
        <v>10273</v>
      </c>
      <c r="L64" s="265" t="s">
        <v>10273</v>
      </c>
      <c r="M64" s="265" t="s">
        <v>10273</v>
      </c>
      <c r="N64" s="265" t="s">
        <v>10273</v>
      </c>
    </row>
    <row r="65" spans="1:14" x14ac:dyDescent="0.2">
      <c r="A65" s="13" t="s">
        <v>31</v>
      </c>
      <c r="B65" s="265" t="s">
        <v>10271</v>
      </c>
      <c r="C65" s="265" t="s">
        <v>23</v>
      </c>
      <c r="D65" s="265">
        <v>5</v>
      </c>
      <c r="E65" s="265">
        <v>1.06</v>
      </c>
      <c r="F65" s="265" t="s">
        <v>10274</v>
      </c>
      <c r="G65" s="263">
        <v>5.0000000000000002E-5</v>
      </c>
      <c r="H65" s="263">
        <v>9.9999999999999995E-7</v>
      </c>
      <c r="I65" s="265">
        <v>0.14283012114405899</v>
      </c>
      <c r="J65" s="265">
        <v>3.25957724660516</v>
      </c>
      <c r="K65" s="265" t="s">
        <v>10273</v>
      </c>
      <c r="L65" s="265" t="s">
        <v>10273</v>
      </c>
      <c r="M65" s="265" t="s">
        <v>10273</v>
      </c>
      <c r="N65" s="265" t="s">
        <v>10273</v>
      </c>
    </row>
    <row r="66" spans="1:14" x14ac:dyDescent="0.2">
      <c r="A66" s="13" t="s">
        <v>31</v>
      </c>
      <c r="B66" s="265" t="s">
        <v>10271</v>
      </c>
      <c r="C66" s="265" t="s">
        <v>23</v>
      </c>
      <c r="D66" s="265">
        <v>5</v>
      </c>
      <c r="E66" s="265">
        <v>1.06</v>
      </c>
      <c r="F66" s="265" t="s">
        <v>10274</v>
      </c>
      <c r="G66" s="265">
        <v>2.5000000000000001E-2</v>
      </c>
      <c r="H66" s="265">
        <v>5.0000000000000001E-3</v>
      </c>
      <c r="I66" s="265">
        <v>4408.9320168968397</v>
      </c>
      <c r="J66" s="265">
        <v>1356.9268632252699</v>
      </c>
      <c r="K66" s="265" t="s">
        <v>10273</v>
      </c>
      <c r="L66" s="265" t="s">
        <v>10273</v>
      </c>
      <c r="M66" s="265" t="s">
        <v>10273</v>
      </c>
      <c r="N66" s="265" t="s">
        <v>10273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BEF84-53F2-4734-A008-69FE36519D85}">
  <sheetPr>
    <tabColor theme="9" tint="0.79998168889431442"/>
  </sheetPr>
  <dimension ref="A2:KK16418"/>
  <sheetViews>
    <sheetView topLeftCell="A63" zoomScale="110" zoomScaleNormal="110" workbookViewId="0">
      <pane xSplit="1" topLeftCell="B1" activePane="topRight" state="frozen"/>
      <selection activeCell="I22" sqref="I22"/>
      <selection pane="topRight" activeCell="F6" sqref="F6"/>
    </sheetView>
  </sheetViews>
  <sheetFormatPr baseColWidth="10" defaultRowHeight="15" x14ac:dyDescent="0.2"/>
  <cols>
    <col min="1" max="1" width="25.33203125" style="76" customWidth="1"/>
    <col min="2" max="2" width="32.33203125" style="76" bestFit="1" customWidth="1"/>
    <col min="3" max="3" width="25.6640625" style="76" customWidth="1"/>
    <col min="4" max="5" width="17.6640625" style="76" customWidth="1"/>
    <col min="6" max="6" width="31.1640625" style="76" bestFit="1" customWidth="1"/>
    <col min="7" max="7" width="38.5" style="76" customWidth="1"/>
    <col min="8" max="8" width="16.6640625" style="76" customWidth="1"/>
    <col min="9" max="9" width="14.5" style="76" customWidth="1"/>
    <col min="10" max="10" width="16.5" style="76" customWidth="1"/>
    <col min="11" max="11" width="15.6640625" style="76" customWidth="1"/>
    <col min="12" max="12" width="15.5" style="76" customWidth="1"/>
    <col min="13" max="13" width="16.1640625" style="76" customWidth="1"/>
    <col min="14" max="14" width="50.1640625" style="76" customWidth="1"/>
    <col min="15" max="15" width="17.33203125" style="76" customWidth="1"/>
    <col min="16" max="16" width="71" style="76" customWidth="1"/>
    <col min="17" max="17" width="85.83203125" style="76" customWidth="1"/>
    <col min="18" max="18" width="12.83203125" style="76" bestFit="1" customWidth="1"/>
    <col min="19" max="21" width="13.33203125" style="76" bestFit="1" customWidth="1"/>
    <col min="22" max="22" width="19.6640625" style="76" customWidth="1"/>
    <col min="23" max="23" width="15.83203125" style="76" customWidth="1"/>
    <col min="24" max="24" width="21.83203125" style="76" customWidth="1"/>
    <col min="25" max="25" width="19.5" style="76" customWidth="1"/>
    <col min="26" max="26" width="17.1640625" style="76" customWidth="1"/>
    <col min="27" max="27" width="15.5" style="76" customWidth="1"/>
    <col min="28" max="28" width="13.6640625" style="76" customWidth="1"/>
    <col min="29" max="29" width="16" style="76" customWidth="1"/>
    <col min="30" max="30" width="12.83203125" style="76" bestFit="1" customWidth="1"/>
    <col min="31" max="31" width="15.1640625" style="76" customWidth="1"/>
    <col min="32" max="32" width="14.5" style="76" bestFit="1" customWidth="1"/>
    <col min="33" max="33" width="15.6640625" style="76" customWidth="1"/>
    <col min="34" max="34" width="23.5" style="76" customWidth="1"/>
    <col min="35" max="35" width="23.1640625" style="76" customWidth="1"/>
    <col min="36" max="36" width="15.1640625" style="76" customWidth="1"/>
    <col min="37" max="37" width="12.83203125" style="76" bestFit="1" customWidth="1"/>
    <col min="38" max="38" width="11.1640625" style="76" bestFit="1" customWidth="1"/>
    <col min="39" max="16384" width="10.83203125" style="76"/>
  </cols>
  <sheetData>
    <row r="2" spans="1:297" ht="20" x14ac:dyDescent="0.25">
      <c r="A2" s="179"/>
      <c r="B2" s="230" t="s">
        <v>62</v>
      </c>
      <c r="C2" s="179"/>
      <c r="D2" s="179"/>
      <c r="E2" s="179"/>
      <c r="F2" s="179"/>
      <c r="G2" s="179"/>
      <c r="H2" s="179"/>
      <c r="I2" s="179"/>
      <c r="J2" s="179"/>
      <c r="K2" s="179"/>
      <c r="L2" s="179"/>
      <c r="M2" s="179"/>
      <c r="N2" s="179"/>
      <c r="O2" s="179"/>
      <c r="P2" s="179"/>
      <c r="Q2" s="179"/>
    </row>
    <row r="3" spans="1:297" ht="112" x14ac:dyDescent="0.2">
      <c r="A3" s="179"/>
      <c r="B3" s="231" t="s">
        <v>6402</v>
      </c>
      <c r="C3" s="179"/>
      <c r="D3" s="179"/>
      <c r="E3" s="179"/>
      <c r="F3" s="179"/>
      <c r="G3" s="179"/>
      <c r="H3" s="179"/>
      <c r="I3" s="179"/>
      <c r="J3" s="234"/>
      <c r="K3" s="234"/>
      <c r="L3" s="234"/>
      <c r="M3" s="234"/>
      <c r="N3" s="179"/>
      <c r="O3" s="179"/>
      <c r="P3" s="179"/>
      <c r="Q3" s="179"/>
    </row>
    <row r="4" spans="1:297" ht="17" thickBot="1" x14ac:dyDescent="0.25">
      <c r="A4" s="179"/>
      <c r="B4" s="232" t="s">
        <v>297</v>
      </c>
      <c r="C4" s="232" t="s">
        <v>318</v>
      </c>
      <c r="D4" s="258"/>
      <c r="E4" s="258"/>
      <c r="F4" s="259"/>
      <c r="G4" s="259"/>
      <c r="H4" s="259"/>
      <c r="I4" s="259"/>
      <c r="J4" s="259"/>
      <c r="K4" s="259"/>
      <c r="L4" s="259"/>
      <c r="M4" s="259"/>
      <c r="N4" s="179"/>
      <c r="O4" s="179"/>
      <c r="P4" s="179"/>
      <c r="Q4" s="179"/>
      <c r="AM4" s="77"/>
      <c r="AN4" s="77"/>
      <c r="AO4" s="77"/>
      <c r="AP4" s="77"/>
      <c r="AQ4" s="77"/>
      <c r="AR4" s="77"/>
      <c r="AS4" s="77"/>
      <c r="AT4" s="77"/>
      <c r="AU4" s="77"/>
      <c r="AV4" s="77"/>
      <c r="AW4" s="77"/>
      <c r="AX4" s="77"/>
      <c r="AY4" s="77"/>
      <c r="AZ4" s="77"/>
      <c r="BA4" s="77"/>
      <c r="BB4" s="77"/>
      <c r="BC4" s="77"/>
      <c r="BD4" s="77"/>
      <c r="BE4" s="77"/>
      <c r="BF4" s="77"/>
      <c r="BG4" s="77"/>
      <c r="BH4" s="77"/>
      <c r="BI4" s="77"/>
      <c r="BJ4" s="77"/>
      <c r="BK4" s="77"/>
      <c r="BL4" s="77"/>
      <c r="BM4" s="77"/>
      <c r="BN4" s="77"/>
      <c r="BO4" s="77"/>
      <c r="BP4" s="77"/>
      <c r="BQ4" s="77"/>
      <c r="BR4" s="77"/>
      <c r="BS4" s="77"/>
      <c r="BT4" s="77"/>
      <c r="BU4" s="77"/>
      <c r="BV4" s="77"/>
      <c r="BW4" s="77"/>
      <c r="BX4" s="77"/>
      <c r="BY4" s="77"/>
      <c r="BZ4" s="77"/>
      <c r="CA4" s="77"/>
      <c r="CB4" s="77"/>
      <c r="CC4" s="77"/>
      <c r="CD4" s="77"/>
      <c r="CE4" s="77"/>
      <c r="CF4" s="77"/>
      <c r="CG4" s="77"/>
      <c r="CH4" s="77"/>
      <c r="CI4" s="77"/>
      <c r="CJ4" s="77"/>
      <c r="CK4" s="77"/>
      <c r="CL4" s="77"/>
      <c r="CM4" s="77"/>
      <c r="CN4" s="77"/>
      <c r="CO4" s="77"/>
      <c r="CP4" s="77"/>
      <c r="CQ4" s="77"/>
      <c r="CR4" s="77"/>
      <c r="CS4" s="77"/>
      <c r="CT4" s="77"/>
      <c r="CU4" s="77"/>
      <c r="CV4" s="77"/>
      <c r="CW4" s="77"/>
      <c r="CX4" s="77"/>
      <c r="CY4" s="77"/>
      <c r="CZ4" s="77"/>
      <c r="DA4" s="77"/>
      <c r="DB4" s="77"/>
      <c r="DC4" s="77"/>
      <c r="DD4" s="77"/>
      <c r="DE4" s="77"/>
      <c r="DF4" s="77"/>
      <c r="DG4" s="77"/>
      <c r="DH4" s="77"/>
      <c r="DI4" s="77"/>
      <c r="DJ4" s="77"/>
      <c r="DK4" s="77"/>
      <c r="DL4" s="77"/>
      <c r="DM4" s="77"/>
      <c r="DN4" s="77"/>
      <c r="DO4" s="77"/>
      <c r="DP4" s="77"/>
      <c r="DQ4" s="77"/>
      <c r="DR4" s="77"/>
      <c r="DS4" s="77"/>
      <c r="DT4" s="77"/>
      <c r="DU4" s="77"/>
      <c r="DV4" s="77"/>
      <c r="DW4" s="77"/>
      <c r="DX4" s="77"/>
      <c r="DY4" s="77"/>
      <c r="DZ4" s="77"/>
      <c r="EA4" s="77"/>
      <c r="EB4" s="77"/>
      <c r="EC4" s="77"/>
      <c r="ED4" s="77"/>
      <c r="EE4" s="77"/>
      <c r="EF4" s="77"/>
      <c r="EG4" s="77"/>
      <c r="EH4" s="77"/>
      <c r="EI4" s="77"/>
      <c r="EJ4" s="77"/>
      <c r="EK4" s="77"/>
      <c r="EL4" s="77"/>
      <c r="EM4" s="77"/>
      <c r="EN4" s="77"/>
      <c r="EO4" s="77"/>
      <c r="EP4" s="77"/>
      <c r="EQ4" s="77"/>
      <c r="ER4" s="77"/>
      <c r="ES4" s="77"/>
      <c r="ET4" s="77"/>
      <c r="EU4" s="77"/>
      <c r="EV4" s="77"/>
      <c r="EW4" s="77"/>
      <c r="EX4" s="77"/>
      <c r="EY4" s="77"/>
      <c r="EZ4" s="77"/>
      <c r="FA4" s="77"/>
      <c r="FB4" s="77"/>
      <c r="FC4" s="77"/>
      <c r="FD4" s="77"/>
      <c r="FE4" s="77"/>
      <c r="FF4" s="77"/>
      <c r="FG4" s="77"/>
      <c r="FH4" s="77"/>
      <c r="FI4" s="77"/>
      <c r="FJ4" s="77"/>
      <c r="FK4" s="77"/>
      <c r="FL4" s="77"/>
      <c r="FM4" s="77"/>
      <c r="FN4" s="77"/>
      <c r="FO4" s="77"/>
      <c r="FP4" s="77"/>
      <c r="FQ4" s="77"/>
      <c r="FR4" s="77"/>
      <c r="FS4" s="77"/>
      <c r="FT4" s="77"/>
      <c r="FU4" s="77"/>
      <c r="FV4" s="77"/>
      <c r="FW4" s="77"/>
      <c r="FX4" s="77"/>
      <c r="FY4" s="77"/>
      <c r="FZ4" s="77"/>
      <c r="GA4" s="77"/>
      <c r="GB4" s="77"/>
      <c r="GC4" s="77"/>
      <c r="GD4" s="77"/>
      <c r="GE4" s="77"/>
      <c r="GF4" s="77"/>
      <c r="GG4" s="77"/>
      <c r="GH4" s="77"/>
      <c r="GI4" s="77"/>
      <c r="GJ4" s="77"/>
      <c r="GK4" s="77"/>
      <c r="GL4" s="77"/>
      <c r="GM4" s="77"/>
      <c r="GN4" s="77"/>
      <c r="GO4" s="77"/>
      <c r="GP4" s="77"/>
      <c r="GQ4" s="77"/>
      <c r="GR4" s="77"/>
      <c r="GS4" s="77"/>
      <c r="GT4" s="77"/>
      <c r="GU4" s="77"/>
      <c r="GV4" s="77"/>
      <c r="GW4" s="77"/>
      <c r="GX4" s="77"/>
      <c r="GY4" s="77"/>
      <c r="GZ4" s="77"/>
      <c r="HA4" s="77"/>
      <c r="HB4" s="77"/>
      <c r="HC4" s="77"/>
      <c r="HD4" s="77"/>
      <c r="HE4" s="77"/>
      <c r="HF4" s="77"/>
      <c r="HG4" s="77"/>
      <c r="HH4" s="77"/>
      <c r="HI4" s="77"/>
      <c r="HJ4" s="77"/>
      <c r="HK4" s="77"/>
      <c r="HL4" s="77"/>
      <c r="HM4" s="77"/>
      <c r="HN4" s="77"/>
      <c r="HO4" s="77"/>
      <c r="HP4" s="77"/>
      <c r="HQ4" s="77"/>
      <c r="HR4" s="77"/>
      <c r="HS4" s="77"/>
      <c r="HT4" s="77"/>
      <c r="HU4" s="77"/>
      <c r="HV4" s="77"/>
      <c r="HW4" s="77"/>
      <c r="HX4" s="77"/>
      <c r="HY4" s="77"/>
      <c r="HZ4" s="77"/>
      <c r="IA4" s="77"/>
      <c r="IB4" s="77"/>
      <c r="IC4" s="77"/>
      <c r="ID4" s="77"/>
      <c r="IE4" s="77"/>
      <c r="IF4" s="77"/>
      <c r="IG4" s="77"/>
      <c r="IH4" s="77"/>
      <c r="II4" s="77"/>
      <c r="IJ4" s="77"/>
      <c r="IK4" s="77"/>
      <c r="IL4" s="77"/>
      <c r="IM4" s="77"/>
      <c r="IN4" s="77"/>
      <c r="IO4" s="77"/>
      <c r="IP4" s="77"/>
      <c r="IQ4" s="77"/>
      <c r="IR4" s="77"/>
      <c r="IS4" s="77"/>
      <c r="IT4" s="77"/>
      <c r="IU4" s="77"/>
      <c r="IV4" s="77"/>
      <c r="IW4" s="77"/>
      <c r="IX4" s="77"/>
      <c r="IY4" s="77"/>
      <c r="IZ4" s="77"/>
      <c r="JA4" s="77"/>
      <c r="JB4" s="77"/>
      <c r="JC4" s="77"/>
      <c r="JD4" s="77"/>
      <c r="JE4" s="77"/>
      <c r="JF4" s="77"/>
      <c r="JG4" s="77"/>
      <c r="JH4" s="77"/>
      <c r="JI4" s="77"/>
      <c r="JJ4" s="77"/>
      <c r="JK4" s="77"/>
      <c r="JL4" s="77"/>
      <c r="JM4" s="77"/>
      <c r="JN4" s="77"/>
      <c r="JO4" s="77"/>
      <c r="JP4" s="77"/>
      <c r="JQ4" s="77"/>
      <c r="JR4" s="77"/>
      <c r="JS4" s="77"/>
      <c r="JT4" s="77"/>
      <c r="JU4" s="77"/>
      <c r="JV4" s="77"/>
      <c r="JW4" s="77"/>
      <c r="JX4" s="77"/>
      <c r="JY4" s="77"/>
      <c r="JZ4" s="77"/>
      <c r="KA4" s="77"/>
      <c r="KB4" s="77"/>
      <c r="KC4" s="77"/>
      <c r="KD4" s="77"/>
      <c r="KE4" s="77"/>
      <c r="KF4" s="77"/>
      <c r="KG4" s="77"/>
      <c r="KH4" s="77"/>
      <c r="KI4" s="77"/>
      <c r="KJ4" s="77"/>
      <c r="KK4" s="77"/>
    </row>
    <row r="5" spans="1:297" ht="33" thickBot="1" x14ac:dyDescent="0.25">
      <c r="A5" s="260" t="s">
        <v>6386</v>
      </c>
      <c r="B5" s="248" t="s">
        <v>95</v>
      </c>
      <c r="C5" s="248" t="s">
        <v>107</v>
      </c>
      <c r="D5" s="248" t="s">
        <v>108</v>
      </c>
      <c r="E5" s="248" t="s">
        <v>109</v>
      </c>
      <c r="F5" s="229" t="s">
        <v>93</v>
      </c>
      <c r="G5" s="229" t="s">
        <v>28</v>
      </c>
      <c r="H5" s="229" t="s">
        <v>21</v>
      </c>
      <c r="I5" s="229" t="s">
        <v>94</v>
      </c>
      <c r="J5" s="229" t="s">
        <v>29</v>
      </c>
      <c r="K5" s="229" t="s">
        <v>30</v>
      </c>
      <c r="L5" s="229" t="s">
        <v>31</v>
      </c>
      <c r="M5" s="229" t="s">
        <v>22</v>
      </c>
      <c r="N5" s="229" t="s">
        <v>65</v>
      </c>
      <c r="O5" s="229" t="s">
        <v>64</v>
      </c>
      <c r="P5" s="229" t="s">
        <v>63</v>
      </c>
      <c r="Q5" s="233" t="s">
        <v>126</v>
      </c>
      <c r="AM5" s="77"/>
      <c r="AN5" s="77"/>
      <c r="AO5" s="77"/>
      <c r="AP5" s="77"/>
      <c r="AQ5" s="77"/>
      <c r="AR5" s="77"/>
      <c r="AS5" s="77"/>
      <c r="AT5" s="77"/>
      <c r="AU5" s="77"/>
      <c r="AV5" s="77"/>
      <c r="AW5" s="77"/>
      <c r="AX5" s="77"/>
      <c r="AY5" s="77"/>
      <c r="AZ5" s="77"/>
      <c r="BA5" s="77"/>
      <c r="BB5" s="77"/>
      <c r="BC5" s="77"/>
      <c r="BD5" s="77"/>
      <c r="BE5" s="77"/>
      <c r="BF5" s="77"/>
      <c r="BG5" s="77"/>
      <c r="BH5" s="77"/>
      <c r="BI5" s="77"/>
      <c r="BJ5" s="77"/>
      <c r="BK5" s="77"/>
      <c r="BL5" s="77"/>
      <c r="BM5" s="77"/>
      <c r="BN5" s="77"/>
      <c r="BO5" s="77"/>
      <c r="BP5" s="77"/>
      <c r="BQ5" s="77"/>
      <c r="BR5" s="77"/>
      <c r="BS5" s="77"/>
      <c r="BT5" s="77"/>
      <c r="BU5" s="77"/>
      <c r="BV5" s="77"/>
      <c r="BW5" s="77"/>
      <c r="BX5" s="77"/>
      <c r="BY5" s="77"/>
      <c r="BZ5" s="77"/>
      <c r="CA5" s="77"/>
      <c r="CB5" s="77"/>
      <c r="CC5" s="77"/>
      <c r="CD5" s="77"/>
      <c r="CE5" s="77"/>
      <c r="CF5" s="77"/>
      <c r="CG5" s="77"/>
      <c r="CH5" s="77"/>
      <c r="CI5" s="77"/>
      <c r="CJ5" s="77"/>
      <c r="CK5" s="77"/>
      <c r="CL5" s="77"/>
      <c r="CM5" s="77"/>
      <c r="CN5" s="77"/>
      <c r="CO5" s="77"/>
      <c r="CP5" s="77"/>
      <c r="CQ5" s="77"/>
      <c r="CR5" s="77"/>
      <c r="CS5" s="77"/>
      <c r="CT5" s="77"/>
      <c r="CU5" s="77"/>
      <c r="CV5" s="77"/>
      <c r="CW5" s="77"/>
      <c r="CX5" s="77"/>
      <c r="CY5" s="77"/>
      <c r="CZ5" s="77"/>
      <c r="DA5" s="77"/>
      <c r="DB5" s="77"/>
      <c r="DC5" s="77"/>
      <c r="DD5" s="77"/>
      <c r="DE5" s="77"/>
      <c r="DF5" s="77"/>
      <c r="DG5" s="77"/>
      <c r="DH5" s="77"/>
      <c r="DI5" s="77"/>
      <c r="DJ5" s="77"/>
      <c r="DK5" s="77"/>
      <c r="DL5" s="77"/>
      <c r="DM5" s="77"/>
      <c r="DN5" s="77"/>
      <c r="DO5" s="77"/>
      <c r="DP5" s="77"/>
      <c r="DQ5" s="77"/>
      <c r="DR5" s="77"/>
      <c r="DS5" s="77"/>
      <c r="DT5" s="77"/>
      <c r="DU5" s="77"/>
      <c r="DV5" s="77"/>
      <c r="DW5" s="77"/>
      <c r="DX5" s="77"/>
      <c r="DY5" s="77"/>
      <c r="DZ5" s="77"/>
      <c r="EA5" s="77"/>
      <c r="EB5" s="77"/>
      <c r="EC5" s="77"/>
      <c r="ED5" s="77"/>
      <c r="EE5" s="77"/>
      <c r="EF5" s="77"/>
      <c r="EG5" s="77"/>
      <c r="EH5" s="77"/>
      <c r="EI5" s="77"/>
      <c r="EJ5" s="77"/>
      <c r="EK5" s="77"/>
      <c r="EL5" s="77"/>
      <c r="EM5" s="77"/>
      <c r="EN5" s="77"/>
      <c r="EO5" s="77"/>
      <c r="EP5" s="77"/>
      <c r="EQ5" s="77"/>
      <c r="ER5" s="77"/>
      <c r="ES5" s="77"/>
      <c r="ET5" s="77"/>
      <c r="EU5" s="77"/>
      <c r="EV5" s="77"/>
      <c r="EW5" s="77"/>
      <c r="EX5" s="77"/>
      <c r="EY5" s="77"/>
      <c r="EZ5" s="77"/>
      <c r="FA5" s="77"/>
      <c r="FB5" s="77"/>
      <c r="FC5" s="77"/>
      <c r="FD5" s="77"/>
      <c r="FE5" s="77"/>
      <c r="FF5" s="77"/>
      <c r="FG5" s="77"/>
      <c r="FH5" s="77"/>
      <c r="FI5" s="77"/>
      <c r="FJ5" s="77"/>
      <c r="FK5" s="77"/>
      <c r="FL5" s="77"/>
      <c r="FM5" s="77"/>
      <c r="FN5" s="77"/>
      <c r="FO5" s="77"/>
      <c r="FP5" s="77"/>
      <c r="FQ5" s="77"/>
      <c r="FR5" s="77"/>
      <c r="FS5" s="77"/>
      <c r="FT5" s="77"/>
      <c r="FU5" s="77"/>
      <c r="FV5" s="77"/>
      <c r="FW5" s="77"/>
      <c r="FX5" s="77"/>
      <c r="FY5" s="77"/>
      <c r="FZ5" s="77"/>
      <c r="GA5" s="77"/>
      <c r="GB5" s="77"/>
      <c r="GC5" s="77"/>
      <c r="GD5" s="77"/>
      <c r="GE5" s="77"/>
      <c r="GF5" s="77"/>
      <c r="GG5" s="77"/>
      <c r="GH5" s="77"/>
      <c r="GI5" s="77"/>
      <c r="GJ5" s="77"/>
      <c r="GK5" s="77"/>
      <c r="GL5" s="77"/>
      <c r="GM5" s="77"/>
      <c r="GN5" s="77"/>
      <c r="GO5" s="77"/>
      <c r="GP5" s="77"/>
      <c r="GQ5" s="77"/>
      <c r="GR5" s="77"/>
      <c r="GS5" s="77"/>
      <c r="GT5" s="77"/>
      <c r="GU5" s="77"/>
      <c r="GV5" s="77"/>
      <c r="GW5" s="77"/>
      <c r="GX5" s="77"/>
      <c r="GY5" s="77"/>
      <c r="GZ5" s="77"/>
      <c r="HA5" s="77"/>
      <c r="HB5" s="77"/>
      <c r="HC5" s="77"/>
      <c r="HD5" s="77"/>
      <c r="HE5" s="77"/>
      <c r="HF5" s="77"/>
      <c r="HG5" s="77"/>
      <c r="HH5" s="77"/>
      <c r="HI5" s="77"/>
      <c r="HJ5" s="77"/>
      <c r="HK5" s="77"/>
      <c r="HL5" s="77"/>
      <c r="HM5" s="77"/>
      <c r="HN5" s="77"/>
      <c r="HO5" s="77"/>
      <c r="HP5" s="77"/>
      <c r="HQ5" s="77"/>
      <c r="HR5" s="77"/>
      <c r="HS5" s="77"/>
      <c r="HT5" s="77"/>
      <c r="HU5" s="77"/>
      <c r="HV5" s="77"/>
      <c r="HW5" s="77"/>
      <c r="HX5" s="77"/>
      <c r="HY5" s="77"/>
      <c r="HZ5" s="77"/>
      <c r="IA5" s="77"/>
      <c r="IB5" s="77"/>
      <c r="IC5" s="77"/>
      <c r="ID5" s="77"/>
      <c r="IE5" s="77"/>
      <c r="IF5" s="77"/>
      <c r="IG5" s="77"/>
      <c r="IH5" s="77"/>
      <c r="II5" s="77"/>
      <c r="IJ5" s="77"/>
      <c r="IK5" s="77"/>
      <c r="IL5" s="77"/>
      <c r="IM5" s="77"/>
      <c r="IN5" s="77"/>
      <c r="IO5" s="77"/>
      <c r="IP5" s="77"/>
      <c r="IQ5" s="77"/>
      <c r="IR5" s="77"/>
      <c r="IS5" s="77"/>
      <c r="IT5" s="77"/>
      <c r="IU5" s="77"/>
      <c r="IV5" s="77"/>
      <c r="IW5" s="77"/>
      <c r="IX5" s="77"/>
      <c r="IY5" s="77"/>
      <c r="IZ5" s="77"/>
      <c r="JA5" s="77"/>
      <c r="JB5" s="77"/>
      <c r="JC5" s="77"/>
      <c r="JD5" s="77"/>
      <c r="JE5" s="77"/>
      <c r="JF5" s="77"/>
      <c r="JG5" s="77"/>
      <c r="JH5" s="77"/>
      <c r="JI5" s="77"/>
      <c r="JJ5" s="77"/>
      <c r="JK5" s="77"/>
      <c r="JL5" s="77"/>
      <c r="JM5" s="77"/>
      <c r="JN5" s="77"/>
      <c r="JO5" s="77"/>
      <c r="JP5" s="77"/>
      <c r="JQ5" s="77"/>
      <c r="JR5" s="77"/>
      <c r="JS5" s="77"/>
      <c r="JT5" s="77"/>
      <c r="JU5" s="77"/>
      <c r="JV5" s="77"/>
      <c r="JW5" s="77"/>
      <c r="JX5" s="77"/>
      <c r="JY5" s="77"/>
      <c r="JZ5" s="77"/>
      <c r="KA5" s="77"/>
      <c r="KB5" s="77"/>
      <c r="KC5" s="77"/>
      <c r="KD5" s="77"/>
      <c r="KE5" s="77"/>
      <c r="KF5" s="77"/>
      <c r="KG5" s="77"/>
      <c r="KH5" s="77"/>
      <c r="KI5" s="77"/>
      <c r="KJ5" s="77"/>
      <c r="KK5" s="77"/>
    </row>
    <row r="6" spans="1:297" ht="18" x14ac:dyDescent="0.2">
      <c r="A6" s="288" t="s">
        <v>88</v>
      </c>
      <c r="B6" s="231" t="s">
        <v>32</v>
      </c>
      <c r="C6" s="231"/>
      <c r="D6" s="231" t="s">
        <v>110</v>
      </c>
      <c r="E6" s="231"/>
      <c r="F6" s="234">
        <v>14489979580766.801</v>
      </c>
      <c r="G6" s="234">
        <v>20877899900370.199</v>
      </c>
      <c r="H6" s="234">
        <v>8566213575935.6807</v>
      </c>
      <c r="I6" s="234">
        <v>34298330152064.801</v>
      </c>
      <c r="J6" s="234">
        <v>16876935824361.801</v>
      </c>
      <c r="K6" s="234">
        <v>16866063542825.699</v>
      </c>
      <c r="L6" s="234">
        <v>18299925118543.301</v>
      </c>
      <c r="M6" s="234">
        <v>8124748106563.8301</v>
      </c>
      <c r="N6" s="179" t="s">
        <v>66</v>
      </c>
      <c r="O6" s="179" t="s">
        <v>337</v>
      </c>
      <c r="P6" s="179" t="s">
        <v>336</v>
      </c>
      <c r="Q6" s="226"/>
      <c r="AM6" s="77"/>
      <c r="AN6" s="77"/>
      <c r="AO6" s="77"/>
      <c r="AP6" s="77"/>
      <c r="AQ6" s="77"/>
      <c r="AR6" s="77"/>
      <c r="AS6" s="77"/>
      <c r="AT6" s="77"/>
      <c r="AU6" s="77"/>
      <c r="AV6" s="77"/>
      <c r="AW6" s="77"/>
      <c r="AX6" s="77"/>
      <c r="AY6" s="77"/>
      <c r="AZ6" s="77"/>
      <c r="BA6" s="77"/>
      <c r="BB6" s="77"/>
      <c r="BC6" s="77"/>
      <c r="BD6" s="77"/>
      <c r="BE6" s="77"/>
      <c r="BF6" s="77"/>
      <c r="BG6" s="77"/>
      <c r="BH6" s="77"/>
      <c r="BI6" s="77"/>
      <c r="BJ6" s="77"/>
      <c r="BK6" s="77"/>
      <c r="BL6" s="77"/>
      <c r="BM6" s="77"/>
      <c r="BN6" s="77"/>
      <c r="BO6" s="77"/>
      <c r="BP6" s="77"/>
      <c r="BQ6" s="77"/>
      <c r="BR6" s="77"/>
      <c r="BS6" s="77"/>
      <c r="BT6" s="77"/>
      <c r="BU6" s="77"/>
      <c r="BV6" s="77"/>
      <c r="BW6" s="77"/>
      <c r="BX6" s="77"/>
      <c r="BY6" s="77"/>
      <c r="BZ6" s="77"/>
      <c r="CA6" s="77"/>
      <c r="CB6" s="77"/>
      <c r="CC6" s="77"/>
      <c r="CD6" s="77"/>
      <c r="CE6" s="77"/>
      <c r="CF6" s="77"/>
      <c r="CG6" s="77"/>
      <c r="CH6" s="77"/>
      <c r="CI6" s="77"/>
      <c r="CJ6" s="77"/>
      <c r="CK6" s="77"/>
      <c r="CL6" s="77"/>
      <c r="CM6" s="77"/>
      <c r="CN6" s="77"/>
      <c r="CO6" s="77"/>
      <c r="CP6" s="77"/>
      <c r="CQ6" s="77"/>
      <c r="CR6" s="77"/>
      <c r="CS6" s="77"/>
      <c r="CT6" s="77"/>
      <c r="CU6" s="77"/>
      <c r="CV6" s="77"/>
      <c r="CW6" s="77"/>
      <c r="CX6" s="77"/>
      <c r="CY6" s="77"/>
      <c r="CZ6" s="77"/>
      <c r="DA6" s="77"/>
      <c r="DB6" s="77"/>
      <c r="DC6" s="77"/>
      <c r="DD6" s="77"/>
      <c r="DE6" s="77"/>
      <c r="DF6" s="77"/>
      <c r="DG6" s="77"/>
      <c r="DH6" s="77"/>
      <c r="DI6" s="77"/>
      <c r="DJ6" s="77"/>
      <c r="DK6" s="77"/>
      <c r="DL6" s="77"/>
      <c r="DM6" s="77"/>
      <c r="DN6" s="77"/>
      <c r="DO6" s="77"/>
      <c r="DP6" s="77"/>
      <c r="DQ6" s="77"/>
      <c r="DR6" s="77"/>
      <c r="DS6" s="77"/>
      <c r="DT6" s="77"/>
      <c r="DU6" s="77"/>
      <c r="DV6" s="77"/>
      <c r="DW6" s="77"/>
      <c r="DX6" s="77"/>
      <c r="DY6" s="77"/>
      <c r="DZ6" s="77"/>
      <c r="EA6" s="77"/>
      <c r="EB6" s="77"/>
      <c r="EC6" s="77"/>
      <c r="ED6" s="77"/>
      <c r="EE6" s="77"/>
      <c r="EF6" s="77"/>
      <c r="EG6" s="77"/>
      <c r="EH6" s="77"/>
      <c r="EI6" s="77"/>
      <c r="EJ6" s="77"/>
      <c r="EK6" s="77"/>
      <c r="EL6" s="77"/>
      <c r="EM6" s="77"/>
      <c r="EN6" s="77"/>
      <c r="EO6" s="77"/>
      <c r="EP6" s="77"/>
      <c r="EQ6" s="77"/>
      <c r="ER6" s="77"/>
      <c r="ES6" s="77"/>
      <c r="ET6" s="77"/>
      <c r="EU6" s="77"/>
      <c r="EV6" s="77"/>
      <c r="EW6" s="77"/>
      <c r="EX6" s="77"/>
      <c r="EY6" s="77"/>
      <c r="EZ6" s="77"/>
      <c r="FA6" s="77"/>
      <c r="FB6" s="77"/>
      <c r="FC6" s="77"/>
      <c r="FD6" s="77"/>
      <c r="FE6" s="77"/>
      <c r="FF6" s="77"/>
      <c r="FG6" s="77"/>
      <c r="FH6" s="77"/>
      <c r="FI6" s="77"/>
      <c r="FJ6" s="77"/>
      <c r="FK6" s="77"/>
      <c r="FL6" s="77"/>
      <c r="FM6" s="77"/>
      <c r="FN6" s="77"/>
      <c r="FO6" s="77"/>
      <c r="FP6" s="77"/>
      <c r="FQ6" s="77"/>
      <c r="FR6" s="77"/>
      <c r="FS6" s="77"/>
      <c r="FT6" s="77"/>
      <c r="FU6" s="77"/>
      <c r="FV6" s="77"/>
      <c r="FW6" s="77"/>
      <c r="FX6" s="77"/>
      <c r="FY6" s="77"/>
      <c r="FZ6" s="77"/>
      <c r="GA6" s="77"/>
      <c r="GB6" s="77"/>
      <c r="GC6" s="77"/>
      <c r="GD6" s="77"/>
      <c r="GE6" s="77"/>
      <c r="GF6" s="77"/>
      <c r="GG6" s="77"/>
      <c r="GH6" s="77"/>
      <c r="GI6" s="77"/>
      <c r="GJ6" s="77"/>
      <c r="GK6" s="77"/>
      <c r="GL6" s="77"/>
      <c r="GM6" s="77"/>
      <c r="GN6" s="77"/>
      <c r="GO6" s="77"/>
      <c r="GP6" s="77"/>
      <c r="GQ6" s="77"/>
      <c r="GR6" s="77"/>
      <c r="GS6" s="77"/>
      <c r="GT6" s="77"/>
      <c r="GU6" s="77"/>
      <c r="GV6" s="77"/>
      <c r="GW6" s="77"/>
      <c r="GX6" s="77"/>
      <c r="GY6" s="77"/>
      <c r="GZ6" s="77"/>
      <c r="HA6" s="77"/>
      <c r="HB6" s="77"/>
      <c r="HC6" s="77"/>
      <c r="HD6" s="77"/>
      <c r="HE6" s="77"/>
      <c r="HF6" s="77"/>
      <c r="HG6" s="77"/>
      <c r="HH6" s="77"/>
      <c r="HI6" s="77"/>
      <c r="HJ6" s="77"/>
      <c r="HK6" s="77"/>
      <c r="HL6" s="77"/>
      <c r="HM6" s="77"/>
      <c r="HN6" s="77"/>
      <c r="HO6" s="77"/>
      <c r="HP6" s="77"/>
      <c r="HQ6" s="77"/>
      <c r="HR6" s="77"/>
      <c r="HS6" s="77"/>
      <c r="HT6" s="77"/>
      <c r="HU6" s="77"/>
      <c r="HV6" s="77"/>
      <c r="HW6" s="77"/>
      <c r="HX6" s="77"/>
      <c r="HY6" s="77"/>
      <c r="HZ6" s="77"/>
      <c r="IA6" s="77"/>
      <c r="IB6" s="77"/>
      <c r="IC6" s="77"/>
      <c r="ID6" s="77"/>
      <c r="IE6" s="77"/>
      <c r="IF6" s="77"/>
      <c r="IG6" s="77"/>
      <c r="IH6" s="77"/>
      <c r="II6" s="77"/>
      <c r="IJ6" s="77"/>
      <c r="IK6" s="77"/>
      <c r="IL6" s="77"/>
      <c r="IM6" s="77"/>
      <c r="IN6" s="77"/>
      <c r="IO6" s="77"/>
      <c r="IP6" s="77"/>
      <c r="IQ6" s="77"/>
      <c r="IR6" s="77"/>
      <c r="IS6" s="77"/>
      <c r="IT6" s="77"/>
      <c r="IU6" s="77"/>
      <c r="IV6" s="77"/>
      <c r="IW6" s="77"/>
      <c r="IX6" s="77"/>
      <c r="IY6" s="77"/>
      <c r="IZ6" s="77"/>
      <c r="JA6" s="77"/>
      <c r="JB6" s="77"/>
      <c r="JC6" s="77"/>
      <c r="JD6" s="77"/>
      <c r="JE6" s="77"/>
      <c r="JF6" s="77"/>
      <c r="JG6" s="77"/>
      <c r="JH6" s="77"/>
      <c r="JI6" s="77"/>
      <c r="JJ6" s="77"/>
      <c r="JK6" s="77"/>
      <c r="JL6" s="77"/>
      <c r="JM6" s="77"/>
      <c r="JN6" s="77"/>
      <c r="JO6" s="77"/>
      <c r="JP6" s="77"/>
      <c r="JQ6" s="77"/>
      <c r="JR6" s="77"/>
      <c r="JS6" s="77"/>
      <c r="JT6" s="77"/>
      <c r="JU6" s="77"/>
      <c r="JV6" s="77"/>
      <c r="JW6" s="77"/>
      <c r="JX6" s="77"/>
      <c r="JY6" s="77"/>
      <c r="JZ6" s="77"/>
      <c r="KA6" s="77"/>
      <c r="KB6" s="77"/>
      <c r="KC6" s="77"/>
      <c r="KD6" s="77"/>
      <c r="KE6" s="77"/>
      <c r="KF6" s="77"/>
      <c r="KG6" s="77"/>
      <c r="KH6" s="77"/>
      <c r="KI6" s="77"/>
      <c r="KJ6" s="77"/>
      <c r="KK6" s="77"/>
    </row>
    <row r="7" spans="1:297" ht="18" x14ac:dyDescent="0.2">
      <c r="A7" s="288"/>
      <c r="B7" s="231" t="s">
        <v>33</v>
      </c>
      <c r="C7" s="231"/>
      <c r="D7" s="231" t="s">
        <v>110</v>
      </c>
      <c r="E7" s="231"/>
      <c r="F7" s="234">
        <v>1837407377949.6099</v>
      </c>
      <c r="G7" s="234">
        <v>2972896722143.1802</v>
      </c>
      <c r="H7" s="234">
        <v>1700186862387.1301</v>
      </c>
      <c r="I7" s="234">
        <v>1590401121051.1799</v>
      </c>
      <c r="J7" s="234">
        <v>736295687453.38806</v>
      </c>
      <c r="K7" s="234">
        <v>5337404627321.1104</v>
      </c>
      <c r="L7" s="234">
        <v>5624861905886.04</v>
      </c>
      <c r="M7" s="234">
        <v>2240568531289.3301</v>
      </c>
      <c r="N7" s="179" t="s">
        <v>67</v>
      </c>
      <c r="O7" s="179" t="s">
        <v>337</v>
      </c>
      <c r="P7" s="179" t="s">
        <v>336</v>
      </c>
      <c r="Q7" s="226"/>
      <c r="AM7" s="77"/>
      <c r="AN7" s="77"/>
      <c r="AO7" s="77"/>
      <c r="AP7" s="77"/>
      <c r="AQ7" s="77"/>
      <c r="AR7" s="77"/>
      <c r="AS7" s="77"/>
      <c r="AT7" s="77"/>
      <c r="AU7" s="77"/>
      <c r="AV7" s="77"/>
      <c r="AW7" s="77"/>
      <c r="AX7" s="77"/>
      <c r="AY7" s="77"/>
      <c r="AZ7" s="77"/>
      <c r="BA7" s="77"/>
      <c r="BB7" s="77"/>
      <c r="BC7" s="77"/>
      <c r="BD7" s="77"/>
      <c r="BE7" s="77"/>
      <c r="BF7" s="77"/>
      <c r="BG7" s="77"/>
      <c r="BH7" s="77"/>
      <c r="BI7" s="77"/>
      <c r="BJ7" s="77"/>
      <c r="BK7" s="77"/>
      <c r="BL7" s="77"/>
      <c r="BM7" s="77"/>
      <c r="BN7" s="77"/>
      <c r="BO7" s="77"/>
      <c r="BP7" s="77"/>
      <c r="BQ7" s="77"/>
      <c r="BR7" s="77"/>
      <c r="BS7" s="77"/>
      <c r="BT7" s="77"/>
      <c r="BU7" s="77"/>
      <c r="BV7" s="77"/>
      <c r="BW7" s="77"/>
      <c r="BX7" s="77"/>
      <c r="BY7" s="77"/>
      <c r="BZ7" s="77"/>
      <c r="CA7" s="77"/>
      <c r="CB7" s="77"/>
      <c r="CC7" s="77"/>
      <c r="CD7" s="77"/>
      <c r="CE7" s="77"/>
      <c r="CF7" s="77"/>
      <c r="CG7" s="77"/>
      <c r="CH7" s="77"/>
      <c r="CI7" s="77"/>
      <c r="CJ7" s="77"/>
      <c r="CK7" s="77"/>
      <c r="CL7" s="77"/>
      <c r="CM7" s="77"/>
      <c r="CN7" s="77"/>
      <c r="CO7" s="77"/>
      <c r="CP7" s="77"/>
      <c r="CQ7" s="77"/>
      <c r="CR7" s="77"/>
      <c r="CS7" s="77"/>
      <c r="CT7" s="77"/>
      <c r="CU7" s="77"/>
      <c r="CV7" s="77"/>
      <c r="CW7" s="77"/>
      <c r="CX7" s="77"/>
      <c r="CY7" s="77"/>
      <c r="CZ7" s="77"/>
      <c r="DA7" s="77"/>
      <c r="DB7" s="77"/>
      <c r="DC7" s="77"/>
      <c r="DD7" s="77"/>
      <c r="DE7" s="77"/>
      <c r="DF7" s="77"/>
      <c r="DG7" s="77"/>
      <c r="DH7" s="77"/>
      <c r="DI7" s="77"/>
      <c r="DJ7" s="77"/>
      <c r="DK7" s="77"/>
      <c r="DL7" s="77"/>
      <c r="DM7" s="77"/>
      <c r="DN7" s="77"/>
      <c r="DO7" s="77"/>
      <c r="DP7" s="77"/>
      <c r="DQ7" s="77"/>
      <c r="DR7" s="77"/>
      <c r="DS7" s="77"/>
      <c r="DT7" s="77"/>
      <c r="DU7" s="77"/>
      <c r="DV7" s="77"/>
      <c r="DW7" s="77"/>
      <c r="DX7" s="77"/>
      <c r="DY7" s="77"/>
      <c r="DZ7" s="77"/>
      <c r="EA7" s="77"/>
      <c r="EB7" s="77"/>
      <c r="EC7" s="77"/>
      <c r="ED7" s="77"/>
      <c r="EE7" s="77"/>
      <c r="EF7" s="77"/>
      <c r="EG7" s="77"/>
      <c r="EH7" s="77"/>
      <c r="EI7" s="77"/>
      <c r="EJ7" s="77"/>
      <c r="EK7" s="77"/>
      <c r="EL7" s="77"/>
      <c r="EM7" s="77"/>
      <c r="EN7" s="77"/>
      <c r="EO7" s="77"/>
      <c r="EP7" s="77"/>
      <c r="EQ7" s="77"/>
      <c r="ER7" s="77"/>
      <c r="ES7" s="77"/>
      <c r="ET7" s="77"/>
      <c r="EU7" s="77"/>
      <c r="EV7" s="77"/>
      <c r="EW7" s="77"/>
      <c r="EX7" s="77"/>
      <c r="EY7" s="77"/>
      <c r="EZ7" s="77"/>
      <c r="FA7" s="77"/>
      <c r="FB7" s="77"/>
      <c r="FC7" s="77"/>
      <c r="FD7" s="77"/>
      <c r="FE7" s="77"/>
      <c r="FF7" s="77"/>
      <c r="FG7" s="77"/>
      <c r="FH7" s="77"/>
      <c r="FI7" s="77"/>
      <c r="FJ7" s="77"/>
      <c r="FK7" s="77"/>
      <c r="FL7" s="77"/>
      <c r="FM7" s="77"/>
      <c r="FN7" s="77"/>
      <c r="FO7" s="77"/>
      <c r="FP7" s="77"/>
      <c r="FQ7" s="77"/>
      <c r="FR7" s="77"/>
      <c r="FS7" s="77"/>
      <c r="FT7" s="77"/>
      <c r="FU7" s="77"/>
      <c r="FV7" s="77"/>
      <c r="FW7" s="77"/>
      <c r="FX7" s="77"/>
      <c r="FY7" s="77"/>
      <c r="FZ7" s="77"/>
      <c r="GA7" s="77"/>
      <c r="GB7" s="77"/>
      <c r="GC7" s="77"/>
      <c r="GD7" s="77"/>
      <c r="GE7" s="77"/>
      <c r="GF7" s="77"/>
      <c r="GG7" s="77"/>
      <c r="GH7" s="77"/>
      <c r="GI7" s="77"/>
      <c r="GJ7" s="77"/>
      <c r="GK7" s="77"/>
      <c r="GL7" s="77"/>
      <c r="GM7" s="77"/>
      <c r="GN7" s="77"/>
      <c r="GO7" s="77"/>
      <c r="GP7" s="77"/>
      <c r="GQ7" s="77"/>
      <c r="GR7" s="77"/>
      <c r="GS7" s="77"/>
      <c r="GT7" s="77"/>
      <c r="GU7" s="77"/>
      <c r="GV7" s="77"/>
      <c r="GW7" s="77"/>
      <c r="GX7" s="77"/>
      <c r="GY7" s="77"/>
      <c r="GZ7" s="77"/>
      <c r="HA7" s="77"/>
      <c r="HB7" s="77"/>
      <c r="HC7" s="77"/>
      <c r="HD7" s="77"/>
      <c r="HE7" s="77"/>
      <c r="HF7" s="77"/>
      <c r="HG7" s="77"/>
      <c r="HH7" s="77"/>
      <c r="HI7" s="77"/>
      <c r="HJ7" s="77"/>
      <c r="HK7" s="77"/>
      <c r="HL7" s="77"/>
      <c r="HM7" s="77"/>
      <c r="HN7" s="77"/>
      <c r="HO7" s="77"/>
      <c r="HP7" s="77"/>
      <c r="HQ7" s="77"/>
      <c r="HR7" s="77"/>
      <c r="HS7" s="77"/>
      <c r="HT7" s="77"/>
      <c r="HU7" s="77"/>
      <c r="HV7" s="77"/>
      <c r="HW7" s="77"/>
      <c r="HX7" s="77"/>
      <c r="HY7" s="77"/>
      <c r="HZ7" s="77"/>
      <c r="IA7" s="77"/>
      <c r="IB7" s="77"/>
      <c r="IC7" s="77"/>
      <c r="ID7" s="77"/>
      <c r="IE7" s="77"/>
      <c r="IF7" s="77"/>
      <c r="IG7" s="77"/>
      <c r="IH7" s="77"/>
      <c r="II7" s="77"/>
      <c r="IJ7" s="77"/>
      <c r="IK7" s="77"/>
      <c r="IL7" s="77"/>
      <c r="IM7" s="77"/>
      <c r="IN7" s="77"/>
      <c r="IO7" s="77"/>
      <c r="IP7" s="77"/>
      <c r="IQ7" s="77"/>
      <c r="IR7" s="77"/>
      <c r="IS7" s="77"/>
      <c r="IT7" s="77"/>
      <c r="IU7" s="77"/>
      <c r="IV7" s="77"/>
      <c r="IW7" s="77"/>
      <c r="IX7" s="77"/>
      <c r="IY7" s="77"/>
      <c r="IZ7" s="77"/>
      <c r="JA7" s="77"/>
      <c r="JB7" s="77"/>
      <c r="JC7" s="77"/>
      <c r="JD7" s="77"/>
      <c r="JE7" s="77"/>
      <c r="JF7" s="77"/>
      <c r="JG7" s="77"/>
      <c r="JH7" s="77"/>
      <c r="JI7" s="77"/>
      <c r="JJ7" s="77"/>
      <c r="JK7" s="77"/>
      <c r="JL7" s="77"/>
      <c r="JM7" s="77"/>
      <c r="JN7" s="77"/>
      <c r="JO7" s="77"/>
      <c r="JP7" s="77"/>
      <c r="JQ7" s="77"/>
      <c r="JR7" s="77"/>
      <c r="JS7" s="77"/>
      <c r="JT7" s="77"/>
      <c r="JU7" s="77"/>
      <c r="JV7" s="77"/>
      <c r="JW7" s="77"/>
      <c r="JX7" s="77"/>
      <c r="JY7" s="77"/>
      <c r="JZ7" s="77"/>
      <c r="KA7" s="77"/>
      <c r="KB7" s="77"/>
      <c r="KC7" s="77"/>
      <c r="KD7" s="77"/>
      <c r="KE7" s="77"/>
      <c r="KF7" s="77"/>
      <c r="KG7" s="77"/>
      <c r="KH7" s="77"/>
      <c r="KI7" s="77"/>
      <c r="KJ7" s="77"/>
      <c r="KK7" s="77"/>
    </row>
    <row r="8" spans="1:297" ht="18" x14ac:dyDescent="0.2">
      <c r="A8" s="288"/>
      <c r="B8" s="231"/>
      <c r="C8" s="231" t="s">
        <v>112</v>
      </c>
      <c r="D8" s="231" t="s">
        <v>110</v>
      </c>
      <c r="E8" s="231"/>
      <c r="F8" s="234">
        <f>F6+F7</f>
        <v>16327386958716.41</v>
      </c>
      <c r="G8" s="234">
        <f t="shared" ref="G8:M8" si="0">G6+G7</f>
        <v>23850796622513.379</v>
      </c>
      <c r="H8" s="234">
        <f t="shared" si="0"/>
        <v>10266400438322.811</v>
      </c>
      <c r="I8" s="234">
        <f t="shared" si="0"/>
        <v>35888731273115.984</v>
      </c>
      <c r="J8" s="234">
        <f t="shared" si="0"/>
        <v>17613231511815.188</v>
      </c>
      <c r="K8" s="234">
        <f t="shared" si="0"/>
        <v>22203468170146.809</v>
      </c>
      <c r="L8" s="234">
        <f t="shared" si="0"/>
        <v>23924787024429.34</v>
      </c>
      <c r="M8" s="234">
        <f t="shared" si="0"/>
        <v>10365316637853.16</v>
      </c>
      <c r="N8" s="179" t="s">
        <v>338</v>
      </c>
      <c r="O8" s="179" t="s">
        <v>337</v>
      </c>
      <c r="P8" s="179" t="s">
        <v>336</v>
      </c>
      <c r="Q8" s="226"/>
      <c r="AM8" s="77"/>
      <c r="AN8" s="77"/>
      <c r="AO8" s="77"/>
      <c r="AP8" s="77"/>
      <c r="AQ8" s="77"/>
      <c r="AR8" s="77"/>
      <c r="AS8" s="77"/>
      <c r="AT8" s="77"/>
      <c r="AU8" s="77"/>
      <c r="AV8" s="77"/>
      <c r="AW8" s="77"/>
      <c r="AX8" s="77"/>
      <c r="AY8" s="77"/>
      <c r="AZ8" s="77"/>
      <c r="BA8" s="77"/>
      <c r="BB8" s="77"/>
      <c r="BC8" s="77"/>
      <c r="BD8" s="77"/>
      <c r="BE8" s="77"/>
      <c r="BF8" s="77"/>
      <c r="BG8" s="77"/>
      <c r="BH8" s="77"/>
      <c r="BI8" s="77"/>
      <c r="BJ8" s="77"/>
      <c r="BK8" s="77"/>
      <c r="BL8" s="77"/>
      <c r="BM8" s="77"/>
      <c r="BN8" s="77"/>
      <c r="BO8" s="77"/>
      <c r="BP8" s="77"/>
      <c r="BQ8" s="77"/>
      <c r="BR8" s="77"/>
      <c r="BS8" s="77"/>
      <c r="BT8" s="77"/>
      <c r="BU8" s="77"/>
      <c r="BV8" s="77"/>
      <c r="BW8" s="77"/>
      <c r="BX8" s="77"/>
      <c r="BY8" s="77"/>
      <c r="BZ8" s="77"/>
      <c r="CA8" s="77"/>
      <c r="CB8" s="77"/>
      <c r="CC8" s="77"/>
      <c r="CD8" s="77"/>
      <c r="CE8" s="77"/>
      <c r="CF8" s="77"/>
      <c r="CG8" s="77"/>
      <c r="CH8" s="77"/>
      <c r="CI8" s="77"/>
      <c r="CJ8" s="77"/>
      <c r="CK8" s="77"/>
      <c r="CL8" s="77"/>
      <c r="CM8" s="77"/>
      <c r="CN8" s="77"/>
      <c r="CO8" s="77"/>
      <c r="CP8" s="77"/>
      <c r="CQ8" s="77"/>
      <c r="CR8" s="77"/>
      <c r="CS8" s="77"/>
      <c r="CT8" s="77"/>
      <c r="CU8" s="77"/>
      <c r="CV8" s="77"/>
      <c r="CW8" s="77"/>
      <c r="CX8" s="77"/>
      <c r="CY8" s="77"/>
      <c r="CZ8" s="77"/>
      <c r="DA8" s="77"/>
      <c r="DB8" s="77"/>
      <c r="DC8" s="77"/>
      <c r="DD8" s="77"/>
      <c r="DE8" s="77"/>
      <c r="DF8" s="77"/>
      <c r="DG8" s="77"/>
      <c r="DH8" s="77"/>
      <c r="DI8" s="77"/>
      <c r="DJ8" s="77"/>
      <c r="DK8" s="77"/>
      <c r="DL8" s="77"/>
      <c r="DM8" s="77"/>
      <c r="DN8" s="77"/>
      <c r="DO8" s="77"/>
      <c r="DP8" s="77"/>
      <c r="DQ8" s="77"/>
      <c r="DR8" s="77"/>
      <c r="DS8" s="77"/>
      <c r="DT8" s="77"/>
      <c r="DU8" s="77"/>
      <c r="DV8" s="77"/>
      <c r="DW8" s="77"/>
      <c r="DX8" s="77"/>
      <c r="DY8" s="77"/>
      <c r="DZ8" s="77"/>
      <c r="EA8" s="77"/>
      <c r="EB8" s="77"/>
      <c r="EC8" s="77"/>
      <c r="ED8" s="77"/>
      <c r="EE8" s="77"/>
      <c r="EF8" s="77"/>
      <c r="EG8" s="77"/>
      <c r="EH8" s="77"/>
      <c r="EI8" s="77"/>
      <c r="EJ8" s="77"/>
      <c r="EK8" s="77"/>
      <c r="EL8" s="77"/>
      <c r="EM8" s="77"/>
      <c r="EN8" s="77"/>
      <c r="EO8" s="77"/>
      <c r="EP8" s="77"/>
      <c r="EQ8" s="77"/>
      <c r="ER8" s="77"/>
      <c r="ES8" s="77"/>
      <c r="ET8" s="77"/>
      <c r="EU8" s="77"/>
      <c r="EV8" s="77"/>
      <c r="EW8" s="77"/>
      <c r="EX8" s="77"/>
      <c r="EY8" s="77"/>
      <c r="EZ8" s="77"/>
      <c r="FA8" s="77"/>
      <c r="FB8" s="77"/>
      <c r="FC8" s="77"/>
      <c r="FD8" s="77"/>
      <c r="FE8" s="77"/>
      <c r="FF8" s="77"/>
      <c r="FG8" s="77"/>
      <c r="FH8" s="77"/>
      <c r="FI8" s="77"/>
      <c r="FJ8" s="77"/>
      <c r="FK8" s="77"/>
      <c r="FL8" s="77"/>
      <c r="FM8" s="77"/>
      <c r="FN8" s="77"/>
      <c r="FO8" s="77"/>
      <c r="FP8" s="77"/>
      <c r="FQ8" s="77"/>
      <c r="FR8" s="77"/>
      <c r="FS8" s="77"/>
      <c r="FT8" s="77"/>
      <c r="FU8" s="77"/>
      <c r="FV8" s="77"/>
      <c r="FW8" s="77"/>
      <c r="FX8" s="77"/>
      <c r="FY8" s="77"/>
      <c r="FZ8" s="77"/>
      <c r="GA8" s="77"/>
      <c r="GB8" s="77"/>
      <c r="GC8" s="77"/>
      <c r="GD8" s="77"/>
      <c r="GE8" s="77"/>
      <c r="GF8" s="77"/>
      <c r="GG8" s="77"/>
      <c r="GH8" s="77"/>
      <c r="GI8" s="77"/>
      <c r="GJ8" s="77"/>
      <c r="GK8" s="77"/>
      <c r="GL8" s="77"/>
      <c r="GM8" s="77"/>
      <c r="GN8" s="77"/>
      <c r="GO8" s="77"/>
      <c r="GP8" s="77"/>
      <c r="GQ8" s="77"/>
      <c r="GR8" s="77"/>
      <c r="GS8" s="77"/>
      <c r="GT8" s="77"/>
      <c r="GU8" s="77"/>
      <c r="GV8" s="77"/>
      <c r="GW8" s="77"/>
      <c r="GX8" s="77"/>
      <c r="GY8" s="77"/>
      <c r="GZ8" s="77"/>
      <c r="HA8" s="77"/>
      <c r="HB8" s="77"/>
      <c r="HC8" s="77"/>
      <c r="HD8" s="77"/>
      <c r="HE8" s="77"/>
      <c r="HF8" s="77"/>
      <c r="HG8" s="77"/>
      <c r="HH8" s="77"/>
      <c r="HI8" s="77"/>
      <c r="HJ8" s="77"/>
      <c r="HK8" s="77"/>
      <c r="HL8" s="77"/>
      <c r="HM8" s="77"/>
      <c r="HN8" s="77"/>
      <c r="HO8" s="77"/>
      <c r="HP8" s="77"/>
      <c r="HQ8" s="77"/>
      <c r="HR8" s="77"/>
      <c r="HS8" s="77"/>
      <c r="HT8" s="77"/>
      <c r="HU8" s="77"/>
      <c r="HV8" s="77"/>
      <c r="HW8" s="77"/>
      <c r="HX8" s="77"/>
      <c r="HY8" s="77"/>
      <c r="HZ8" s="77"/>
      <c r="IA8" s="77"/>
      <c r="IB8" s="77"/>
      <c r="IC8" s="77"/>
      <c r="ID8" s="77"/>
      <c r="IE8" s="77"/>
      <c r="IF8" s="77"/>
      <c r="IG8" s="77"/>
      <c r="IH8" s="77"/>
      <c r="II8" s="77"/>
      <c r="IJ8" s="77"/>
      <c r="IK8" s="77"/>
      <c r="IL8" s="77"/>
      <c r="IM8" s="77"/>
      <c r="IN8" s="77"/>
      <c r="IO8" s="77"/>
      <c r="IP8" s="77"/>
      <c r="IQ8" s="77"/>
      <c r="IR8" s="77"/>
      <c r="IS8" s="77"/>
      <c r="IT8" s="77"/>
      <c r="IU8" s="77"/>
      <c r="IV8" s="77"/>
      <c r="IW8" s="77"/>
      <c r="IX8" s="77"/>
      <c r="IY8" s="77"/>
      <c r="IZ8" s="77"/>
      <c r="JA8" s="77"/>
      <c r="JB8" s="77"/>
      <c r="JC8" s="77"/>
      <c r="JD8" s="77"/>
      <c r="JE8" s="77"/>
      <c r="JF8" s="77"/>
      <c r="JG8" s="77"/>
      <c r="JH8" s="77"/>
      <c r="JI8" s="77"/>
      <c r="JJ8" s="77"/>
      <c r="JK8" s="77"/>
      <c r="JL8" s="77"/>
      <c r="JM8" s="77"/>
      <c r="JN8" s="77"/>
      <c r="JO8" s="77"/>
      <c r="JP8" s="77"/>
      <c r="JQ8" s="77"/>
      <c r="JR8" s="77"/>
      <c r="JS8" s="77"/>
      <c r="JT8" s="77"/>
      <c r="JU8" s="77"/>
      <c r="JV8" s="77"/>
      <c r="JW8" s="77"/>
      <c r="JX8" s="77"/>
      <c r="JY8" s="77"/>
      <c r="JZ8" s="77"/>
      <c r="KA8" s="77"/>
      <c r="KB8" s="77"/>
      <c r="KC8" s="77"/>
      <c r="KD8" s="77"/>
      <c r="KE8" s="77"/>
      <c r="KF8" s="77"/>
      <c r="KG8" s="77"/>
      <c r="KH8" s="77"/>
      <c r="KI8" s="77"/>
      <c r="KJ8" s="77"/>
      <c r="KK8" s="77"/>
    </row>
    <row r="9" spans="1:297" ht="16" x14ac:dyDescent="0.2">
      <c r="A9" s="288"/>
      <c r="B9" s="231"/>
      <c r="C9" s="231" t="s">
        <v>113</v>
      </c>
      <c r="D9" s="231" t="s">
        <v>110</v>
      </c>
      <c r="E9" s="231"/>
      <c r="F9" s="234">
        <f>F7/F8</f>
        <v>0.1125352992855177</v>
      </c>
      <c r="G9" s="234">
        <f t="shared" ref="G9:L9" si="1">G7/G8</f>
        <v>0.12464559440907674</v>
      </c>
      <c r="H9" s="234">
        <f t="shared" si="1"/>
        <v>0.16560691087409837</v>
      </c>
      <c r="I9" s="234">
        <f t="shared" si="1"/>
        <v>4.4314776940653208E-2</v>
      </c>
      <c r="J9" s="234">
        <f t="shared" si="1"/>
        <v>4.1803554728697637E-2</v>
      </c>
      <c r="K9" s="234">
        <f t="shared" si="1"/>
        <v>0.24038607781541993</v>
      </c>
      <c r="L9" s="234">
        <f t="shared" si="1"/>
        <v>0.23510603877654396</v>
      </c>
      <c r="M9" s="234">
        <f>M7/M8</f>
        <v>0.21616016273993838</v>
      </c>
      <c r="N9" s="179" t="s">
        <v>10257</v>
      </c>
      <c r="O9" s="179" t="s">
        <v>14</v>
      </c>
      <c r="P9" s="179" t="s">
        <v>336</v>
      </c>
      <c r="Q9" s="226"/>
      <c r="AM9" s="77"/>
      <c r="AN9" s="77"/>
      <c r="AO9" s="77"/>
      <c r="AP9" s="77"/>
      <c r="AQ9" s="77"/>
      <c r="AR9" s="77"/>
      <c r="AS9" s="77"/>
      <c r="AT9" s="77"/>
      <c r="AU9" s="77"/>
      <c r="AV9" s="77"/>
      <c r="AW9" s="77"/>
      <c r="AX9" s="77"/>
      <c r="AY9" s="77"/>
      <c r="AZ9" s="77"/>
      <c r="BA9" s="77"/>
      <c r="BB9" s="77"/>
      <c r="BC9" s="77"/>
      <c r="BD9" s="77"/>
      <c r="BE9" s="77"/>
      <c r="BF9" s="77"/>
      <c r="BG9" s="77"/>
      <c r="BH9" s="77"/>
      <c r="BI9" s="77"/>
      <c r="BJ9" s="77"/>
      <c r="BK9" s="77"/>
      <c r="BL9" s="77"/>
      <c r="BM9" s="77"/>
      <c r="BN9" s="77"/>
      <c r="BO9" s="77"/>
      <c r="BP9" s="77"/>
      <c r="BQ9" s="77"/>
      <c r="BR9" s="77"/>
      <c r="BS9" s="77"/>
      <c r="BT9" s="77"/>
      <c r="BU9" s="77"/>
      <c r="BV9" s="77"/>
      <c r="BW9" s="77"/>
      <c r="BX9" s="77"/>
      <c r="BY9" s="77"/>
      <c r="BZ9" s="77"/>
      <c r="CA9" s="77"/>
      <c r="CB9" s="77"/>
      <c r="CC9" s="77"/>
      <c r="CD9" s="77"/>
      <c r="CE9" s="77"/>
      <c r="CF9" s="77"/>
      <c r="CG9" s="77"/>
      <c r="CH9" s="77"/>
      <c r="CI9" s="77"/>
      <c r="CJ9" s="77"/>
      <c r="CK9" s="77"/>
      <c r="CL9" s="77"/>
      <c r="CM9" s="77"/>
      <c r="CN9" s="77"/>
      <c r="CO9" s="77"/>
      <c r="CP9" s="77"/>
      <c r="CQ9" s="77"/>
      <c r="CR9" s="77"/>
      <c r="CS9" s="77"/>
      <c r="CT9" s="77"/>
      <c r="CU9" s="77"/>
      <c r="CV9" s="77"/>
      <c r="CW9" s="77"/>
      <c r="CX9" s="77"/>
      <c r="CY9" s="77"/>
      <c r="CZ9" s="77"/>
      <c r="DA9" s="77"/>
      <c r="DB9" s="77"/>
      <c r="DC9" s="77"/>
      <c r="DD9" s="77"/>
      <c r="DE9" s="77"/>
      <c r="DF9" s="77"/>
      <c r="DG9" s="77"/>
      <c r="DH9" s="77"/>
      <c r="DI9" s="77"/>
      <c r="DJ9" s="77"/>
      <c r="DK9" s="77"/>
      <c r="DL9" s="77"/>
      <c r="DM9" s="77"/>
      <c r="DN9" s="77"/>
      <c r="DO9" s="77"/>
      <c r="DP9" s="77"/>
      <c r="DQ9" s="77"/>
      <c r="DR9" s="77"/>
      <c r="DS9" s="77"/>
      <c r="DT9" s="77"/>
      <c r="DU9" s="77"/>
      <c r="DV9" s="77"/>
      <c r="DW9" s="77"/>
      <c r="DX9" s="77"/>
      <c r="DY9" s="77"/>
      <c r="DZ9" s="77"/>
      <c r="EA9" s="77"/>
      <c r="EB9" s="77"/>
      <c r="EC9" s="77"/>
      <c r="ED9" s="77"/>
      <c r="EE9" s="77"/>
      <c r="EF9" s="77"/>
      <c r="EG9" s="77"/>
      <c r="EH9" s="77"/>
      <c r="EI9" s="77"/>
      <c r="EJ9" s="77"/>
      <c r="EK9" s="77"/>
      <c r="EL9" s="77"/>
      <c r="EM9" s="77"/>
      <c r="EN9" s="77"/>
      <c r="EO9" s="77"/>
      <c r="EP9" s="77"/>
      <c r="EQ9" s="77"/>
      <c r="ER9" s="77"/>
      <c r="ES9" s="77"/>
      <c r="ET9" s="77"/>
      <c r="EU9" s="77"/>
      <c r="EV9" s="77"/>
      <c r="EW9" s="77"/>
      <c r="EX9" s="77"/>
      <c r="EY9" s="77"/>
      <c r="EZ9" s="77"/>
      <c r="FA9" s="77"/>
      <c r="FB9" s="77"/>
      <c r="FC9" s="77"/>
      <c r="FD9" s="77"/>
      <c r="FE9" s="77"/>
      <c r="FF9" s="77"/>
      <c r="FG9" s="77"/>
      <c r="FH9" s="77"/>
      <c r="FI9" s="77"/>
      <c r="FJ9" s="77"/>
      <c r="FK9" s="77"/>
      <c r="FL9" s="77"/>
      <c r="FM9" s="77"/>
      <c r="FN9" s="77"/>
      <c r="FO9" s="77"/>
      <c r="FP9" s="77"/>
      <c r="FQ9" s="77"/>
      <c r="FR9" s="77"/>
      <c r="FS9" s="77"/>
      <c r="FT9" s="77"/>
      <c r="FU9" s="77"/>
      <c r="FV9" s="77"/>
      <c r="FW9" s="77"/>
      <c r="FX9" s="77"/>
      <c r="FY9" s="77"/>
      <c r="FZ9" s="77"/>
      <c r="GA9" s="77"/>
      <c r="GB9" s="77"/>
      <c r="GC9" s="77"/>
      <c r="GD9" s="77"/>
      <c r="GE9" s="77"/>
      <c r="GF9" s="77"/>
      <c r="GG9" s="77"/>
      <c r="GH9" s="77"/>
      <c r="GI9" s="77"/>
      <c r="GJ9" s="77"/>
      <c r="GK9" s="77"/>
      <c r="GL9" s="77"/>
      <c r="GM9" s="77"/>
      <c r="GN9" s="77"/>
      <c r="GO9" s="77"/>
      <c r="GP9" s="77"/>
      <c r="GQ9" s="77"/>
      <c r="GR9" s="77"/>
      <c r="GS9" s="77"/>
      <c r="GT9" s="77"/>
      <c r="GU9" s="77"/>
      <c r="GV9" s="77"/>
      <c r="GW9" s="77"/>
      <c r="GX9" s="77"/>
      <c r="GY9" s="77"/>
      <c r="GZ9" s="77"/>
      <c r="HA9" s="77"/>
      <c r="HB9" s="77"/>
      <c r="HC9" s="77"/>
      <c r="HD9" s="77"/>
      <c r="HE9" s="77"/>
      <c r="HF9" s="77"/>
      <c r="HG9" s="77"/>
      <c r="HH9" s="77"/>
      <c r="HI9" s="77"/>
      <c r="HJ9" s="77"/>
      <c r="HK9" s="77"/>
      <c r="HL9" s="77"/>
      <c r="HM9" s="77"/>
      <c r="HN9" s="77"/>
      <c r="HO9" s="77"/>
      <c r="HP9" s="77"/>
      <c r="HQ9" s="77"/>
      <c r="HR9" s="77"/>
      <c r="HS9" s="77"/>
      <c r="HT9" s="77"/>
      <c r="HU9" s="77"/>
      <c r="HV9" s="77"/>
      <c r="HW9" s="77"/>
      <c r="HX9" s="77"/>
      <c r="HY9" s="77"/>
      <c r="HZ9" s="77"/>
      <c r="IA9" s="77"/>
      <c r="IB9" s="77"/>
      <c r="IC9" s="77"/>
      <c r="ID9" s="77"/>
      <c r="IE9" s="77"/>
      <c r="IF9" s="77"/>
      <c r="IG9" s="77"/>
      <c r="IH9" s="77"/>
      <c r="II9" s="77"/>
      <c r="IJ9" s="77"/>
      <c r="IK9" s="77"/>
      <c r="IL9" s="77"/>
      <c r="IM9" s="77"/>
      <c r="IN9" s="77"/>
      <c r="IO9" s="77"/>
      <c r="IP9" s="77"/>
      <c r="IQ9" s="77"/>
      <c r="IR9" s="77"/>
      <c r="IS9" s="77"/>
      <c r="IT9" s="77"/>
      <c r="IU9" s="77"/>
      <c r="IV9" s="77"/>
      <c r="IW9" s="77"/>
      <c r="IX9" s="77"/>
      <c r="IY9" s="77"/>
      <c r="IZ9" s="77"/>
      <c r="JA9" s="77"/>
      <c r="JB9" s="77"/>
      <c r="JC9" s="77"/>
      <c r="JD9" s="77"/>
      <c r="JE9" s="77"/>
      <c r="JF9" s="77"/>
      <c r="JG9" s="77"/>
      <c r="JH9" s="77"/>
      <c r="JI9" s="77"/>
      <c r="JJ9" s="77"/>
      <c r="JK9" s="77"/>
      <c r="JL9" s="77"/>
      <c r="JM9" s="77"/>
      <c r="JN9" s="77"/>
      <c r="JO9" s="77"/>
      <c r="JP9" s="77"/>
      <c r="JQ9" s="77"/>
      <c r="JR9" s="77"/>
      <c r="JS9" s="77"/>
      <c r="JT9" s="77"/>
      <c r="JU9" s="77"/>
      <c r="JV9" s="77"/>
      <c r="JW9" s="77"/>
      <c r="JX9" s="77"/>
      <c r="JY9" s="77"/>
      <c r="JZ9" s="77"/>
      <c r="KA9" s="77"/>
      <c r="KB9" s="77"/>
      <c r="KC9" s="77"/>
      <c r="KD9" s="77"/>
      <c r="KE9" s="77"/>
      <c r="KF9" s="77"/>
      <c r="KG9" s="77"/>
      <c r="KH9" s="77"/>
      <c r="KI9" s="77"/>
      <c r="KJ9" s="77"/>
      <c r="KK9" s="77"/>
    </row>
    <row r="10" spans="1:297" ht="16" x14ac:dyDescent="0.2">
      <c r="A10" s="288"/>
      <c r="B10" s="231" t="s">
        <v>99</v>
      </c>
      <c r="C10" s="231" t="s">
        <v>114</v>
      </c>
      <c r="D10" s="231" t="s">
        <v>110</v>
      </c>
      <c r="E10" s="231" t="s">
        <v>115</v>
      </c>
      <c r="F10" s="235">
        <v>3.4304356000073844E-3</v>
      </c>
      <c r="G10" s="235">
        <v>6.4487284649363975E-3</v>
      </c>
      <c r="H10" s="235">
        <v>5.0055028981526159E-3</v>
      </c>
      <c r="I10" s="235">
        <v>1.3076168516333635E-4</v>
      </c>
      <c r="J10" s="235">
        <v>2.2461359140138106E-3</v>
      </c>
      <c r="K10" s="235">
        <v>1.2328111324045821E-2</v>
      </c>
      <c r="L10" s="235">
        <v>4.6867292368314396E-3</v>
      </c>
      <c r="M10" s="235">
        <v>8.9982340465944517E-4</v>
      </c>
      <c r="N10" s="179" t="s">
        <v>10256</v>
      </c>
      <c r="O10" s="179" t="s">
        <v>14</v>
      </c>
      <c r="P10" s="179" t="s">
        <v>309</v>
      </c>
      <c r="Q10" s="226"/>
      <c r="AM10" s="77"/>
      <c r="AN10" s="77"/>
      <c r="AO10" s="77"/>
      <c r="AP10" s="77"/>
      <c r="AQ10" s="77"/>
      <c r="AR10" s="77"/>
      <c r="AS10" s="77"/>
      <c r="AT10" s="77"/>
      <c r="AU10" s="77"/>
      <c r="AV10" s="77"/>
      <c r="AW10" s="77"/>
      <c r="AX10" s="77"/>
      <c r="AY10" s="77"/>
      <c r="AZ10" s="77"/>
      <c r="BA10" s="77"/>
      <c r="BB10" s="77"/>
      <c r="BC10" s="77"/>
      <c r="BD10" s="77"/>
      <c r="BE10" s="77"/>
      <c r="BF10" s="77"/>
      <c r="BG10" s="77"/>
      <c r="BH10" s="77"/>
      <c r="BI10" s="77"/>
      <c r="BJ10" s="77"/>
      <c r="BK10" s="77"/>
      <c r="BL10" s="77"/>
      <c r="BM10" s="77"/>
      <c r="BN10" s="77"/>
      <c r="BO10" s="77"/>
      <c r="BP10" s="77"/>
      <c r="BQ10" s="77"/>
      <c r="BR10" s="77"/>
      <c r="BS10" s="77"/>
      <c r="BT10" s="77"/>
      <c r="BU10" s="77"/>
      <c r="BV10" s="77"/>
      <c r="BW10" s="77"/>
      <c r="BX10" s="77"/>
      <c r="BY10" s="77"/>
      <c r="BZ10" s="77"/>
      <c r="CA10" s="77"/>
      <c r="CB10" s="77"/>
      <c r="CC10" s="77"/>
      <c r="CD10" s="77"/>
      <c r="CE10" s="77"/>
      <c r="CF10" s="77"/>
      <c r="CG10" s="77"/>
      <c r="CH10" s="77"/>
      <c r="CI10" s="77"/>
      <c r="CJ10" s="77"/>
      <c r="CK10" s="77"/>
      <c r="CL10" s="77"/>
      <c r="CM10" s="77"/>
      <c r="CN10" s="77"/>
      <c r="CO10" s="77"/>
      <c r="CP10" s="77"/>
      <c r="CQ10" s="77"/>
      <c r="CR10" s="77"/>
      <c r="CS10" s="77"/>
      <c r="CT10" s="77"/>
      <c r="CU10" s="77"/>
      <c r="CV10" s="77"/>
      <c r="CW10" s="77"/>
      <c r="CX10" s="77"/>
      <c r="CY10" s="77"/>
      <c r="CZ10" s="77"/>
      <c r="DA10" s="77"/>
      <c r="DB10" s="77"/>
      <c r="DC10" s="77"/>
      <c r="DD10" s="77"/>
      <c r="DE10" s="77"/>
      <c r="DF10" s="77"/>
      <c r="DG10" s="77"/>
      <c r="DH10" s="77"/>
      <c r="DI10" s="77"/>
      <c r="DJ10" s="77"/>
      <c r="DK10" s="77"/>
      <c r="DL10" s="77"/>
      <c r="DM10" s="77"/>
      <c r="DN10" s="77"/>
      <c r="DO10" s="77"/>
      <c r="DP10" s="77"/>
      <c r="DQ10" s="77"/>
      <c r="DR10" s="77"/>
      <c r="DS10" s="77"/>
      <c r="DT10" s="77"/>
      <c r="DU10" s="77"/>
      <c r="DV10" s="77"/>
      <c r="DW10" s="77"/>
      <c r="DX10" s="77"/>
      <c r="DY10" s="77"/>
      <c r="DZ10" s="77"/>
      <c r="EA10" s="77"/>
      <c r="EB10" s="77"/>
      <c r="EC10" s="77"/>
      <c r="ED10" s="77"/>
      <c r="EE10" s="77"/>
      <c r="EF10" s="77"/>
      <c r="EG10" s="77"/>
      <c r="EH10" s="77"/>
      <c r="EI10" s="77"/>
      <c r="EJ10" s="77"/>
      <c r="EK10" s="77"/>
      <c r="EL10" s="77"/>
      <c r="EM10" s="77"/>
      <c r="EN10" s="77"/>
      <c r="EO10" s="77"/>
      <c r="EP10" s="77"/>
      <c r="EQ10" s="77"/>
      <c r="ER10" s="77"/>
      <c r="ES10" s="77"/>
      <c r="ET10" s="77"/>
      <c r="EU10" s="77"/>
      <c r="EV10" s="77"/>
      <c r="EW10" s="77"/>
      <c r="EX10" s="77"/>
      <c r="EY10" s="77"/>
      <c r="EZ10" s="77"/>
      <c r="FA10" s="77"/>
      <c r="FB10" s="77"/>
      <c r="FC10" s="77"/>
      <c r="FD10" s="77"/>
      <c r="FE10" s="77"/>
      <c r="FF10" s="77"/>
      <c r="FG10" s="77"/>
      <c r="FH10" s="77"/>
      <c r="FI10" s="77"/>
      <c r="FJ10" s="77"/>
      <c r="FK10" s="77"/>
      <c r="FL10" s="77"/>
      <c r="FM10" s="77"/>
      <c r="FN10" s="77"/>
      <c r="FO10" s="77"/>
      <c r="FP10" s="77"/>
      <c r="FQ10" s="77"/>
      <c r="FR10" s="77"/>
      <c r="FS10" s="77"/>
      <c r="FT10" s="77"/>
      <c r="FU10" s="77"/>
      <c r="FV10" s="77"/>
      <c r="FW10" s="77"/>
      <c r="FX10" s="77"/>
      <c r="FY10" s="77"/>
      <c r="FZ10" s="77"/>
      <c r="GA10" s="77"/>
      <c r="GB10" s="77"/>
      <c r="GC10" s="77"/>
      <c r="GD10" s="77"/>
      <c r="GE10" s="77"/>
      <c r="GF10" s="77"/>
      <c r="GG10" s="77"/>
      <c r="GH10" s="77"/>
      <c r="GI10" s="77"/>
      <c r="GJ10" s="77"/>
      <c r="GK10" s="77"/>
      <c r="GL10" s="77"/>
      <c r="GM10" s="77"/>
      <c r="GN10" s="77"/>
      <c r="GO10" s="77"/>
      <c r="GP10" s="77"/>
      <c r="GQ10" s="77"/>
      <c r="GR10" s="77"/>
      <c r="GS10" s="77"/>
      <c r="GT10" s="77"/>
      <c r="GU10" s="77"/>
      <c r="GV10" s="77"/>
      <c r="GW10" s="77"/>
      <c r="GX10" s="77"/>
      <c r="GY10" s="77"/>
      <c r="GZ10" s="77"/>
      <c r="HA10" s="77"/>
      <c r="HB10" s="77"/>
      <c r="HC10" s="77"/>
      <c r="HD10" s="77"/>
      <c r="HE10" s="77"/>
      <c r="HF10" s="77"/>
      <c r="HG10" s="77"/>
      <c r="HH10" s="77"/>
      <c r="HI10" s="77"/>
      <c r="HJ10" s="77"/>
      <c r="HK10" s="77"/>
      <c r="HL10" s="77"/>
      <c r="HM10" s="77"/>
      <c r="HN10" s="77"/>
      <c r="HO10" s="77"/>
      <c r="HP10" s="77"/>
      <c r="HQ10" s="77"/>
      <c r="HR10" s="77"/>
      <c r="HS10" s="77"/>
      <c r="HT10" s="77"/>
      <c r="HU10" s="77"/>
      <c r="HV10" s="77"/>
      <c r="HW10" s="77"/>
      <c r="HX10" s="77"/>
      <c r="HY10" s="77"/>
      <c r="HZ10" s="77"/>
      <c r="IA10" s="77"/>
      <c r="IB10" s="77"/>
      <c r="IC10" s="77"/>
      <c r="ID10" s="77"/>
      <c r="IE10" s="77"/>
      <c r="IF10" s="77"/>
      <c r="IG10" s="77"/>
      <c r="IH10" s="77"/>
      <c r="II10" s="77"/>
      <c r="IJ10" s="77"/>
      <c r="IK10" s="77"/>
      <c r="IL10" s="77"/>
      <c r="IM10" s="77"/>
      <c r="IN10" s="77"/>
      <c r="IO10" s="77"/>
      <c r="IP10" s="77"/>
      <c r="IQ10" s="77"/>
      <c r="IR10" s="77"/>
      <c r="IS10" s="77"/>
      <c r="IT10" s="77"/>
      <c r="IU10" s="77"/>
      <c r="IV10" s="77"/>
      <c r="IW10" s="77"/>
      <c r="IX10" s="77"/>
      <c r="IY10" s="77"/>
      <c r="IZ10" s="77"/>
      <c r="JA10" s="77"/>
      <c r="JB10" s="77"/>
      <c r="JC10" s="77"/>
      <c r="JD10" s="77"/>
      <c r="JE10" s="77"/>
      <c r="JF10" s="77"/>
      <c r="JG10" s="77"/>
      <c r="JH10" s="77"/>
      <c r="JI10" s="77"/>
      <c r="JJ10" s="77"/>
      <c r="JK10" s="77"/>
      <c r="JL10" s="77"/>
      <c r="JM10" s="77"/>
      <c r="JN10" s="77"/>
      <c r="JO10" s="77"/>
      <c r="JP10" s="77"/>
      <c r="JQ10" s="77"/>
      <c r="JR10" s="77"/>
      <c r="JS10" s="77"/>
      <c r="JT10" s="77"/>
      <c r="JU10" s="77"/>
      <c r="JV10" s="77"/>
      <c r="JW10" s="77"/>
      <c r="JX10" s="77"/>
      <c r="JY10" s="77"/>
      <c r="JZ10" s="77"/>
      <c r="KA10" s="77"/>
      <c r="KB10" s="77"/>
      <c r="KC10" s="77"/>
      <c r="KD10" s="77"/>
      <c r="KE10" s="77"/>
      <c r="KF10" s="77"/>
      <c r="KG10" s="77"/>
      <c r="KH10" s="77"/>
      <c r="KI10" s="77"/>
      <c r="KJ10" s="77"/>
      <c r="KK10" s="77"/>
    </row>
    <row r="11" spans="1:297" ht="16" x14ac:dyDescent="0.2">
      <c r="A11" s="288"/>
      <c r="B11" s="231" t="s">
        <v>34</v>
      </c>
      <c r="C11" s="231" t="s">
        <v>114</v>
      </c>
      <c r="D11" s="231" t="s">
        <v>110</v>
      </c>
      <c r="E11" s="231" t="s">
        <v>116</v>
      </c>
      <c r="F11" s="235">
        <v>8.3169844140130969E-2</v>
      </c>
      <c r="G11" s="235">
        <v>1.2684411937745631E-2</v>
      </c>
      <c r="H11" s="235">
        <v>2.5460717751545882E-2</v>
      </c>
      <c r="I11" s="235">
        <v>1.3897745698828992E-2</v>
      </c>
      <c r="J11" s="235">
        <v>2.7333048290666514E-2</v>
      </c>
      <c r="K11" s="235">
        <v>2.6854951071182274E-2</v>
      </c>
      <c r="L11" s="235">
        <v>5.1861908448400822E-2</v>
      </c>
      <c r="M11" s="235">
        <v>5.8477675078838082E-3</v>
      </c>
      <c r="N11" s="179" t="s">
        <v>69</v>
      </c>
      <c r="O11" s="179" t="s">
        <v>14</v>
      </c>
      <c r="P11" s="179" t="s">
        <v>309</v>
      </c>
      <c r="Q11" s="226"/>
      <c r="AM11" s="77"/>
      <c r="AN11" s="77"/>
      <c r="AO11" s="77"/>
      <c r="AP11" s="77"/>
      <c r="AQ11" s="77"/>
      <c r="AR11" s="77"/>
      <c r="AS11" s="77"/>
      <c r="AT11" s="77"/>
      <c r="AU11" s="77"/>
      <c r="AV11" s="77"/>
      <c r="AW11" s="77"/>
      <c r="AX11" s="77"/>
      <c r="AY11" s="77"/>
      <c r="AZ11" s="77"/>
      <c r="BA11" s="77"/>
      <c r="BB11" s="77"/>
      <c r="BC11" s="77"/>
      <c r="BD11" s="77"/>
      <c r="BE11" s="77"/>
      <c r="BF11" s="77"/>
      <c r="BG11" s="77"/>
      <c r="BH11" s="77"/>
      <c r="BI11" s="77"/>
      <c r="BJ11" s="77"/>
      <c r="BK11" s="77"/>
      <c r="BL11" s="77"/>
      <c r="BM11" s="77"/>
      <c r="BN11" s="77"/>
      <c r="BO11" s="77"/>
      <c r="BP11" s="77"/>
      <c r="BQ11" s="77"/>
      <c r="BR11" s="77"/>
      <c r="BS11" s="77"/>
      <c r="BT11" s="77"/>
      <c r="BU11" s="77"/>
      <c r="BV11" s="77"/>
      <c r="BW11" s="77"/>
      <c r="BX11" s="77"/>
      <c r="BY11" s="77"/>
      <c r="BZ11" s="77"/>
      <c r="CA11" s="77"/>
      <c r="CB11" s="77"/>
      <c r="CC11" s="77"/>
      <c r="CD11" s="77"/>
      <c r="CE11" s="77"/>
      <c r="CF11" s="77"/>
      <c r="CG11" s="77"/>
      <c r="CH11" s="77"/>
      <c r="CI11" s="77"/>
      <c r="CJ11" s="77"/>
      <c r="CK11" s="77"/>
      <c r="CL11" s="77"/>
      <c r="CM11" s="77"/>
      <c r="CN11" s="77"/>
      <c r="CO11" s="77"/>
      <c r="CP11" s="77"/>
      <c r="CQ11" s="77"/>
      <c r="CR11" s="77"/>
      <c r="CS11" s="77"/>
      <c r="CT11" s="77"/>
      <c r="CU11" s="77"/>
      <c r="CV11" s="77"/>
      <c r="CW11" s="77"/>
      <c r="CX11" s="77"/>
      <c r="CY11" s="77"/>
      <c r="CZ11" s="77"/>
      <c r="DA11" s="77"/>
      <c r="DB11" s="77"/>
      <c r="DC11" s="77"/>
      <c r="DD11" s="77"/>
      <c r="DE11" s="77"/>
      <c r="DF11" s="77"/>
      <c r="DG11" s="77"/>
      <c r="DH11" s="77"/>
      <c r="DI11" s="77"/>
      <c r="DJ11" s="77"/>
      <c r="DK11" s="77"/>
      <c r="DL11" s="77"/>
      <c r="DM11" s="77"/>
      <c r="DN11" s="77"/>
      <c r="DO11" s="77"/>
      <c r="DP11" s="77"/>
      <c r="DQ11" s="77"/>
      <c r="DR11" s="77"/>
      <c r="DS11" s="77"/>
      <c r="DT11" s="77"/>
      <c r="DU11" s="77"/>
      <c r="DV11" s="77"/>
      <c r="DW11" s="77"/>
      <c r="DX11" s="77"/>
      <c r="DY11" s="77"/>
      <c r="DZ11" s="77"/>
      <c r="EA11" s="77"/>
      <c r="EB11" s="77"/>
      <c r="EC11" s="77"/>
      <c r="ED11" s="77"/>
      <c r="EE11" s="77"/>
      <c r="EF11" s="77"/>
      <c r="EG11" s="77"/>
      <c r="EH11" s="77"/>
      <c r="EI11" s="77"/>
      <c r="EJ11" s="77"/>
      <c r="EK11" s="77"/>
      <c r="EL11" s="77"/>
      <c r="EM11" s="77"/>
      <c r="EN11" s="77"/>
      <c r="EO11" s="77"/>
      <c r="EP11" s="77"/>
      <c r="EQ11" s="77"/>
      <c r="ER11" s="77"/>
      <c r="ES11" s="77"/>
      <c r="ET11" s="77"/>
      <c r="EU11" s="77"/>
      <c r="EV11" s="77"/>
      <c r="EW11" s="77"/>
      <c r="EX11" s="77"/>
      <c r="EY11" s="77"/>
      <c r="EZ11" s="77"/>
      <c r="FA11" s="77"/>
      <c r="FB11" s="77"/>
      <c r="FC11" s="77"/>
      <c r="FD11" s="77"/>
      <c r="FE11" s="77"/>
      <c r="FF11" s="77"/>
      <c r="FG11" s="77"/>
      <c r="FH11" s="77"/>
      <c r="FI11" s="77"/>
      <c r="FJ11" s="77"/>
      <c r="FK11" s="77"/>
      <c r="FL11" s="77"/>
      <c r="FM11" s="77"/>
      <c r="FN11" s="77"/>
      <c r="FO11" s="77"/>
      <c r="FP11" s="77"/>
      <c r="FQ11" s="77"/>
      <c r="FR11" s="77"/>
      <c r="FS11" s="77"/>
      <c r="FT11" s="77"/>
      <c r="FU11" s="77"/>
      <c r="FV11" s="77"/>
      <c r="FW11" s="77"/>
      <c r="FX11" s="77"/>
      <c r="FY11" s="77"/>
      <c r="FZ11" s="77"/>
      <c r="GA11" s="77"/>
      <c r="GB11" s="77"/>
      <c r="GC11" s="77"/>
      <c r="GD11" s="77"/>
      <c r="GE11" s="77"/>
      <c r="GF11" s="77"/>
      <c r="GG11" s="77"/>
      <c r="GH11" s="77"/>
      <c r="GI11" s="77"/>
      <c r="GJ11" s="77"/>
      <c r="GK11" s="77"/>
      <c r="GL11" s="77"/>
      <c r="GM11" s="77"/>
      <c r="GN11" s="77"/>
      <c r="GO11" s="77"/>
      <c r="GP11" s="77"/>
      <c r="GQ11" s="77"/>
      <c r="GR11" s="77"/>
      <c r="GS11" s="77"/>
      <c r="GT11" s="77"/>
      <c r="GU11" s="77"/>
      <c r="GV11" s="77"/>
      <c r="GW11" s="77"/>
      <c r="GX11" s="77"/>
      <c r="GY11" s="77"/>
      <c r="GZ11" s="77"/>
      <c r="HA11" s="77"/>
      <c r="HB11" s="77"/>
      <c r="HC11" s="77"/>
      <c r="HD11" s="77"/>
      <c r="HE11" s="77"/>
      <c r="HF11" s="77"/>
      <c r="HG11" s="77"/>
      <c r="HH11" s="77"/>
      <c r="HI11" s="77"/>
      <c r="HJ11" s="77"/>
      <c r="HK11" s="77"/>
      <c r="HL11" s="77"/>
      <c r="HM11" s="77"/>
      <c r="HN11" s="77"/>
      <c r="HO11" s="77"/>
      <c r="HP11" s="77"/>
      <c r="HQ11" s="77"/>
      <c r="HR11" s="77"/>
      <c r="HS11" s="77"/>
      <c r="HT11" s="77"/>
      <c r="HU11" s="77"/>
      <c r="HV11" s="77"/>
      <c r="HW11" s="77"/>
      <c r="HX11" s="77"/>
      <c r="HY11" s="77"/>
      <c r="HZ11" s="77"/>
      <c r="IA11" s="77"/>
      <c r="IB11" s="77"/>
      <c r="IC11" s="77"/>
      <c r="ID11" s="77"/>
      <c r="IE11" s="77"/>
      <c r="IF11" s="77"/>
      <c r="IG11" s="77"/>
      <c r="IH11" s="77"/>
      <c r="II11" s="77"/>
      <c r="IJ11" s="77"/>
      <c r="IK11" s="77"/>
      <c r="IL11" s="77"/>
      <c r="IM11" s="77"/>
      <c r="IN11" s="77"/>
      <c r="IO11" s="77"/>
      <c r="IP11" s="77"/>
      <c r="IQ11" s="77"/>
      <c r="IR11" s="77"/>
      <c r="IS11" s="77"/>
      <c r="IT11" s="77"/>
      <c r="IU11" s="77"/>
      <c r="IV11" s="77"/>
      <c r="IW11" s="77"/>
      <c r="IX11" s="77"/>
      <c r="IY11" s="77"/>
      <c r="IZ11" s="77"/>
      <c r="JA11" s="77"/>
      <c r="JB11" s="77"/>
      <c r="JC11" s="77"/>
      <c r="JD11" s="77"/>
      <c r="JE11" s="77"/>
      <c r="JF11" s="77"/>
      <c r="JG11" s="77"/>
      <c r="JH11" s="77"/>
      <c r="JI11" s="77"/>
      <c r="JJ11" s="77"/>
      <c r="JK11" s="77"/>
      <c r="JL11" s="77"/>
      <c r="JM11" s="77"/>
      <c r="JN11" s="77"/>
      <c r="JO11" s="77"/>
      <c r="JP11" s="77"/>
      <c r="JQ11" s="77"/>
      <c r="JR11" s="77"/>
      <c r="JS11" s="77"/>
      <c r="JT11" s="77"/>
      <c r="JU11" s="77"/>
      <c r="JV11" s="77"/>
      <c r="JW11" s="77"/>
      <c r="JX11" s="77"/>
      <c r="JY11" s="77"/>
      <c r="JZ11" s="77"/>
      <c r="KA11" s="77"/>
      <c r="KB11" s="77"/>
      <c r="KC11" s="77"/>
      <c r="KD11" s="77"/>
      <c r="KE11" s="77"/>
      <c r="KF11" s="77"/>
      <c r="KG11" s="77"/>
      <c r="KH11" s="77"/>
      <c r="KI11" s="77"/>
      <c r="KJ11" s="77"/>
      <c r="KK11" s="77"/>
    </row>
    <row r="12" spans="1:297" ht="16" x14ac:dyDescent="0.2">
      <c r="A12" s="288"/>
      <c r="B12" s="231" t="s">
        <v>35</v>
      </c>
      <c r="C12" s="231" t="s">
        <v>114</v>
      </c>
      <c r="D12" s="231" t="s">
        <v>110</v>
      </c>
      <c r="E12" s="231" t="s">
        <v>117</v>
      </c>
      <c r="F12" s="235">
        <v>0.63128839415949811</v>
      </c>
      <c r="G12" s="235">
        <v>0.65377256005720807</v>
      </c>
      <c r="H12" s="235">
        <v>0.58452600122672826</v>
      </c>
      <c r="I12" s="235">
        <v>0.58847301602478064</v>
      </c>
      <c r="J12" s="235">
        <v>0.52138909583025883</v>
      </c>
      <c r="K12" s="235">
        <v>0.49742034593361567</v>
      </c>
      <c r="L12" s="235">
        <v>0.82125081990086912</v>
      </c>
      <c r="M12" s="235">
        <v>0.53527811649280743</v>
      </c>
      <c r="N12" s="179" t="s">
        <v>70</v>
      </c>
      <c r="O12" s="179" t="s">
        <v>14</v>
      </c>
      <c r="P12" s="179" t="s">
        <v>336</v>
      </c>
      <c r="Q12" s="226"/>
      <c r="AM12" s="77"/>
      <c r="AN12" s="77"/>
      <c r="AO12" s="77"/>
      <c r="AP12" s="77"/>
      <c r="AQ12" s="77"/>
      <c r="AR12" s="77"/>
      <c r="AS12" s="77"/>
      <c r="AT12" s="77"/>
      <c r="AU12" s="77"/>
      <c r="AV12" s="77"/>
      <c r="AW12" s="77"/>
      <c r="AX12" s="77"/>
      <c r="AY12" s="77"/>
      <c r="AZ12" s="77"/>
      <c r="BA12" s="77"/>
      <c r="BB12" s="77"/>
      <c r="BC12" s="77"/>
      <c r="BD12" s="77"/>
      <c r="BE12" s="77"/>
      <c r="BF12" s="77"/>
      <c r="BG12" s="77"/>
      <c r="BH12" s="77"/>
      <c r="BI12" s="77"/>
      <c r="BJ12" s="77"/>
      <c r="BK12" s="77"/>
      <c r="BL12" s="77"/>
      <c r="BM12" s="77"/>
      <c r="BN12" s="77"/>
      <c r="BO12" s="77"/>
      <c r="BP12" s="77"/>
      <c r="BQ12" s="77"/>
      <c r="BR12" s="77"/>
      <c r="BS12" s="77"/>
      <c r="BT12" s="77"/>
      <c r="BU12" s="77"/>
      <c r="BV12" s="77"/>
      <c r="BW12" s="77"/>
      <c r="BX12" s="77"/>
      <c r="BY12" s="77"/>
      <c r="BZ12" s="77"/>
      <c r="CA12" s="77"/>
      <c r="CB12" s="77"/>
      <c r="CC12" s="77"/>
      <c r="CD12" s="77"/>
      <c r="CE12" s="77"/>
      <c r="CF12" s="77"/>
      <c r="CG12" s="77"/>
      <c r="CH12" s="77"/>
      <c r="CI12" s="77"/>
      <c r="CJ12" s="77"/>
      <c r="CK12" s="77"/>
      <c r="CL12" s="77"/>
      <c r="CM12" s="77"/>
      <c r="CN12" s="77"/>
      <c r="CO12" s="77"/>
      <c r="CP12" s="77"/>
      <c r="CQ12" s="77"/>
      <c r="CR12" s="77"/>
      <c r="CS12" s="77"/>
      <c r="CT12" s="77"/>
      <c r="CU12" s="77"/>
      <c r="CV12" s="77"/>
      <c r="CW12" s="77"/>
      <c r="CX12" s="77"/>
      <c r="CY12" s="77"/>
      <c r="CZ12" s="77"/>
      <c r="DA12" s="77"/>
      <c r="DB12" s="77"/>
      <c r="DC12" s="77"/>
      <c r="DD12" s="77"/>
      <c r="DE12" s="77"/>
      <c r="DF12" s="77"/>
      <c r="DG12" s="77"/>
      <c r="DH12" s="77"/>
      <c r="DI12" s="77"/>
      <c r="DJ12" s="77"/>
      <c r="DK12" s="77"/>
      <c r="DL12" s="77"/>
      <c r="DM12" s="77"/>
      <c r="DN12" s="77"/>
      <c r="DO12" s="77"/>
      <c r="DP12" s="77"/>
      <c r="DQ12" s="77"/>
      <c r="DR12" s="77"/>
      <c r="DS12" s="77"/>
      <c r="DT12" s="77"/>
      <c r="DU12" s="77"/>
      <c r="DV12" s="77"/>
      <c r="DW12" s="77"/>
      <c r="DX12" s="77"/>
      <c r="DY12" s="77"/>
      <c r="DZ12" s="77"/>
      <c r="EA12" s="77"/>
      <c r="EB12" s="77"/>
      <c r="EC12" s="77"/>
      <c r="ED12" s="77"/>
      <c r="EE12" s="77"/>
      <c r="EF12" s="77"/>
      <c r="EG12" s="77"/>
      <c r="EH12" s="77"/>
      <c r="EI12" s="77"/>
      <c r="EJ12" s="77"/>
      <c r="EK12" s="77"/>
      <c r="EL12" s="77"/>
      <c r="EM12" s="77"/>
      <c r="EN12" s="77"/>
      <c r="EO12" s="77"/>
      <c r="EP12" s="77"/>
      <c r="EQ12" s="77"/>
      <c r="ER12" s="77"/>
      <c r="ES12" s="77"/>
      <c r="ET12" s="77"/>
      <c r="EU12" s="77"/>
      <c r="EV12" s="77"/>
      <c r="EW12" s="77"/>
      <c r="EX12" s="77"/>
      <c r="EY12" s="77"/>
      <c r="EZ12" s="77"/>
      <c r="FA12" s="77"/>
      <c r="FB12" s="77"/>
      <c r="FC12" s="77"/>
      <c r="FD12" s="77"/>
      <c r="FE12" s="77"/>
      <c r="FF12" s="77"/>
      <c r="FG12" s="77"/>
      <c r="FH12" s="77"/>
      <c r="FI12" s="77"/>
      <c r="FJ12" s="77"/>
      <c r="FK12" s="77"/>
      <c r="FL12" s="77"/>
      <c r="FM12" s="77"/>
      <c r="FN12" s="77"/>
      <c r="FO12" s="77"/>
      <c r="FP12" s="77"/>
      <c r="FQ12" s="77"/>
      <c r="FR12" s="77"/>
      <c r="FS12" s="77"/>
      <c r="FT12" s="77"/>
      <c r="FU12" s="77"/>
      <c r="FV12" s="77"/>
      <c r="FW12" s="77"/>
      <c r="FX12" s="77"/>
      <c r="FY12" s="77"/>
      <c r="FZ12" s="77"/>
      <c r="GA12" s="77"/>
      <c r="GB12" s="77"/>
      <c r="GC12" s="77"/>
      <c r="GD12" s="77"/>
      <c r="GE12" s="77"/>
      <c r="GF12" s="77"/>
      <c r="GG12" s="77"/>
      <c r="GH12" s="77"/>
      <c r="GI12" s="77"/>
      <c r="GJ12" s="77"/>
      <c r="GK12" s="77"/>
      <c r="GL12" s="77"/>
      <c r="GM12" s="77"/>
      <c r="GN12" s="77"/>
      <c r="GO12" s="77"/>
      <c r="GP12" s="77"/>
      <c r="GQ12" s="77"/>
      <c r="GR12" s="77"/>
      <c r="GS12" s="77"/>
      <c r="GT12" s="77"/>
      <c r="GU12" s="77"/>
      <c r="GV12" s="77"/>
      <c r="GW12" s="77"/>
      <c r="GX12" s="77"/>
      <c r="GY12" s="77"/>
      <c r="GZ12" s="77"/>
      <c r="HA12" s="77"/>
      <c r="HB12" s="77"/>
      <c r="HC12" s="77"/>
      <c r="HD12" s="77"/>
      <c r="HE12" s="77"/>
      <c r="HF12" s="77"/>
      <c r="HG12" s="77"/>
      <c r="HH12" s="77"/>
      <c r="HI12" s="77"/>
      <c r="HJ12" s="77"/>
      <c r="HK12" s="77"/>
      <c r="HL12" s="77"/>
      <c r="HM12" s="77"/>
      <c r="HN12" s="77"/>
      <c r="HO12" s="77"/>
      <c r="HP12" s="77"/>
      <c r="HQ12" s="77"/>
      <c r="HR12" s="77"/>
      <c r="HS12" s="77"/>
      <c r="HT12" s="77"/>
      <c r="HU12" s="77"/>
      <c r="HV12" s="77"/>
      <c r="HW12" s="77"/>
      <c r="HX12" s="77"/>
      <c r="HY12" s="77"/>
      <c r="HZ12" s="77"/>
      <c r="IA12" s="77"/>
      <c r="IB12" s="77"/>
      <c r="IC12" s="77"/>
      <c r="ID12" s="77"/>
      <c r="IE12" s="77"/>
      <c r="IF12" s="77"/>
      <c r="IG12" s="77"/>
      <c r="IH12" s="77"/>
      <c r="II12" s="77"/>
      <c r="IJ12" s="77"/>
      <c r="IK12" s="77"/>
      <c r="IL12" s="77"/>
      <c r="IM12" s="77"/>
      <c r="IN12" s="77"/>
      <c r="IO12" s="77"/>
      <c r="IP12" s="77"/>
      <c r="IQ12" s="77"/>
      <c r="IR12" s="77"/>
      <c r="IS12" s="77"/>
      <c r="IT12" s="77"/>
      <c r="IU12" s="77"/>
      <c r="IV12" s="77"/>
      <c r="IW12" s="77"/>
      <c r="IX12" s="77"/>
      <c r="IY12" s="77"/>
      <c r="IZ12" s="77"/>
      <c r="JA12" s="77"/>
      <c r="JB12" s="77"/>
      <c r="JC12" s="77"/>
      <c r="JD12" s="77"/>
      <c r="JE12" s="77"/>
      <c r="JF12" s="77"/>
      <c r="JG12" s="77"/>
      <c r="JH12" s="77"/>
      <c r="JI12" s="77"/>
      <c r="JJ12" s="77"/>
      <c r="JK12" s="77"/>
      <c r="JL12" s="77"/>
      <c r="JM12" s="77"/>
      <c r="JN12" s="77"/>
      <c r="JO12" s="77"/>
      <c r="JP12" s="77"/>
      <c r="JQ12" s="77"/>
      <c r="JR12" s="77"/>
      <c r="JS12" s="77"/>
      <c r="JT12" s="77"/>
      <c r="JU12" s="77"/>
      <c r="JV12" s="77"/>
      <c r="JW12" s="77"/>
      <c r="JX12" s="77"/>
      <c r="JY12" s="77"/>
      <c r="JZ12" s="77"/>
      <c r="KA12" s="77"/>
      <c r="KB12" s="77"/>
      <c r="KC12" s="77"/>
      <c r="KD12" s="77"/>
      <c r="KE12" s="77"/>
      <c r="KF12" s="77"/>
      <c r="KG12" s="77"/>
      <c r="KH12" s="77"/>
      <c r="KI12" s="77"/>
      <c r="KJ12" s="77"/>
      <c r="KK12" s="77"/>
    </row>
    <row r="13" spans="1:297" ht="16" x14ac:dyDescent="0.2">
      <c r="A13" s="288"/>
      <c r="B13" s="231" t="s">
        <v>36</v>
      </c>
      <c r="C13" s="231" t="s">
        <v>114</v>
      </c>
      <c r="D13" s="231" t="s">
        <v>110</v>
      </c>
      <c r="E13" s="231" t="s">
        <v>118</v>
      </c>
      <c r="F13" s="235">
        <v>0.28211132610036338</v>
      </c>
      <c r="G13" s="235">
        <v>0.32709429954010982</v>
      </c>
      <c r="H13" s="235">
        <v>0.38500777812357329</v>
      </c>
      <c r="I13" s="235">
        <v>0.39749847659122717</v>
      </c>
      <c r="J13" s="235">
        <v>0.44903171996506064</v>
      </c>
      <c r="K13" s="235">
        <v>0.46339659167115632</v>
      </c>
      <c r="L13" s="235">
        <v>0.12220054241389856</v>
      </c>
      <c r="M13" s="235">
        <v>0.45797429259464939</v>
      </c>
      <c r="N13" s="179" t="s">
        <v>71</v>
      </c>
      <c r="O13" s="179" t="s">
        <v>14</v>
      </c>
      <c r="P13" s="179" t="s">
        <v>336</v>
      </c>
      <c r="Q13" s="226"/>
      <c r="AM13" s="77"/>
      <c r="AN13" s="77"/>
      <c r="AO13" s="77"/>
      <c r="AP13" s="77"/>
      <c r="AQ13" s="77"/>
      <c r="AR13" s="77"/>
      <c r="AS13" s="77"/>
      <c r="AT13" s="77"/>
      <c r="AU13" s="77"/>
      <c r="AV13" s="77"/>
      <c r="AW13" s="77"/>
      <c r="AX13" s="77"/>
      <c r="AY13" s="77"/>
      <c r="AZ13" s="77"/>
      <c r="BA13" s="77"/>
      <c r="BB13" s="77"/>
      <c r="BC13" s="77"/>
      <c r="BD13" s="77"/>
      <c r="BE13" s="77"/>
      <c r="BF13" s="77"/>
      <c r="BG13" s="77"/>
      <c r="BH13" s="77"/>
      <c r="BI13" s="77"/>
      <c r="BJ13" s="77"/>
      <c r="BK13" s="77"/>
      <c r="BL13" s="77"/>
      <c r="BM13" s="77"/>
      <c r="BN13" s="77"/>
      <c r="BO13" s="77"/>
      <c r="BP13" s="77"/>
      <c r="BQ13" s="77"/>
      <c r="BR13" s="77"/>
      <c r="BS13" s="77"/>
      <c r="BT13" s="77"/>
      <c r="BU13" s="77"/>
      <c r="BV13" s="77"/>
      <c r="BW13" s="77"/>
      <c r="BX13" s="77"/>
      <c r="BY13" s="77"/>
      <c r="BZ13" s="77"/>
      <c r="CA13" s="77"/>
      <c r="CB13" s="77"/>
      <c r="CC13" s="77"/>
      <c r="CD13" s="77"/>
      <c r="CE13" s="77"/>
      <c r="CF13" s="77"/>
      <c r="CG13" s="77"/>
      <c r="CH13" s="77"/>
      <c r="CI13" s="77"/>
      <c r="CJ13" s="77"/>
      <c r="CK13" s="77"/>
      <c r="CL13" s="77"/>
      <c r="CM13" s="77"/>
      <c r="CN13" s="77"/>
      <c r="CO13" s="77"/>
      <c r="CP13" s="77"/>
      <c r="CQ13" s="77"/>
      <c r="CR13" s="77"/>
      <c r="CS13" s="77"/>
      <c r="CT13" s="77"/>
      <c r="CU13" s="77"/>
      <c r="CV13" s="77"/>
      <c r="CW13" s="77"/>
      <c r="CX13" s="77"/>
      <c r="CY13" s="77"/>
      <c r="CZ13" s="77"/>
      <c r="DA13" s="77"/>
      <c r="DB13" s="77"/>
      <c r="DC13" s="77"/>
      <c r="DD13" s="77"/>
      <c r="DE13" s="77"/>
      <c r="DF13" s="77"/>
      <c r="DG13" s="77"/>
      <c r="DH13" s="77"/>
      <c r="DI13" s="77"/>
      <c r="DJ13" s="77"/>
      <c r="DK13" s="77"/>
      <c r="DL13" s="77"/>
      <c r="DM13" s="77"/>
      <c r="DN13" s="77"/>
      <c r="DO13" s="77"/>
      <c r="DP13" s="77"/>
      <c r="DQ13" s="77"/>
      <c r="DR13" s="77"/>
      <c r="DS13" s="77"/>
      <c r="DT13" s="77"/>
      <c r="DU13" s="77"/>
      <c r="DV13" s="77"/>
      <c r="DW13" s="77"/>
      <c r="DX13" s="77"/>
      <c r="DY13" s="77"/>
      <c r="DZ13" s="77"/>
      <c r="EA13" s="77"/>
      <c r="EB13" s="77"/>
      <c r="EC13" s="77"/>
      <c r="ED13" s="77"/>
      <c r="EE13" s="77"/>
      <c r="EF13" s="77"/>
      <c r="EG13" s="77"/>
      <c r="EH13" s="77"/>
      <c r="EI13" s="77"/>
      <c r="EJ13" s="77"/>
      <c r="EK13" s="77"/>
      <c r="EL13" s="77"/>
      <c r="EM13" s="77"/>
      <c r="EN13" s="77"/>
      <c r="EO13" s="77"/>
      <c r="EP13" s="77"/>
      <c r="EQ13" s="77"/>
      <c r="ER13" s="77"/>
      <c r="ES13" s="77"/>
      <c r="ET13" s="77"/>
      <c r="EU13" s="77"/>
      <c r="EV13" s="77"/>
      <c r="EW13" s="77"/>
      <c r="EX13" s="77"/>
      <c r="EY13" s="77"/>
      <c r="EZ13" s="77"/>
      <c r="FA13" s="77"/>
      <c r="FB13" s="77"/>
      <c r="FC13" s="77"/>
      <c r="FD13" s="77"/>
      <c r="FE13" s="77"/>
      <c r="FF13" s="77"/>
      <c r="FG13" s="77"/>
      <c r="FH13" s="77"/>
      <c r="FI13" s="77"/>
      <c r="FJ13" s="77"/>
      <c r="FK13" s="77"/>
      <c r="FL13" s="77"/>
      <c r="FM13" s="77"/>
      <c r="FN13" s="77"/>
      <c r="FO13" s="77"/>
      <c r="FP13" s="77"/>
      <c r="FQ13" s="77"/>
      <c r="FR13" s="77"/>
      <c r="FS13" s="77"/>
      <c r="FT13" s="77"/>
      <c r="FU13" s="77"/>
      <c r="FV13" s="77"/>
      <c r="FW13" s="77"/>
      <c r="FX13" s="77"/>
      <c r="FY13" s="77"/>
      <c r="FZ13" s="77"/>
      <c r="GA13" s="77"/>
      <c r="GB13" s="77"/>
      <c r="GC13" s="77"/>
      <c r="GD13" s="77"/>
      <c r="GE13" s="77"/>
      <c r="GF13" s="77"/>
      <c r="GG13" s="77"/>
      <c r="GH13" s="77"/>
      <c r="GI13" s="77"/>
      <c r="GJ13" s="77"/>
      <c r="GK13" s="77"/>
      <c r="GL13" s="77"/>
      <c r="GM13" s="77"/>
      <c r="GN13" s="77"/>
      <c r="GO13" s="77"/>
      <c r="GP13" s="77"/>
      <c r="GQ13" s="77"/>
      <c r="GR13" s="77"/>
      <c r="GS13" s="77"/>
      <c r="GT13" s="77"/>
      <c r="GU13" s="77"/>
      <c r="GV13" s="77"/>
      <c r="GW13" s="77"/>
      <c r="GX13" s="77"/>
      <c r="GY13" s="77"/>
      <c r="GZ13" s="77"/>
      <c r="HA13" s="77"/>
      <c r="HB13" s="77"/>
      <c r="HC13" s="77"/>
      <c r="HD13" s="77"/>
      <c r="HE13" s="77"/>
      <c r="HF13" s="77"/>
      <c r="HG13" s="77"/>
      <c r="HH13" s="77"/>
      <c r="HI13" s="77"/>
      <c r="HJ13" s="77"/>
      <c r="HK13" s="77"/>
      <c r="HL13" s="77"/>
      <c r="HM13" s="77"/>
      <c r="HN13" s="77"/>
      <c r="HO13" s="77"/>
      <c r="HP13" s="77"/>
      <c r="HQ13" s="77"/>
      <c r="HR13" s="77"/>
      <c r="HS13" s="77"/>
      <c r="HT13" s="77"/>
      <c r="HU13" s="77"/>
      <c r="HV13" s="77"/>
      <c r="HW13" s="77"/>
      <c r="HX13" s="77"/>
      <c r="HY13" s="77"/>
      <c r="HZ13" s="77"/>
      <c r="IA13" s="77"/>
      <c r="IB13" s="77"/>
      <c r="IC13" s="77"/>
      <c r="ID13" s="77"/>
      <c r="IE13" s="77"/>
      <c r="IF13" s="77"/>
      <c r="IG13" s="77"/>
      <c r="IH13" s="77"/>
      <c r="II13" s="77"/>
      <c r="IJ13" s="77"/>
      <c r="IK13" s="77"/>
      <c r="IL13" s="77"/>
      <c r="IM13" s="77"/>
      <c r="IN13" s="77"/>
      <c r="IO13" s="77"/>
      <c r="IP13" s="77"/>
      <c r="IQ13" s="77"/>
      <c r="IR13" s="77"/>
      <c r="IS13" s="77"/>
      <c r="IT13" s="77"/>
      <c r="IU13" s="77"/>
      <c r="IV13" s="77"/>
      <c r="IW13" s="77"/>
      <c r="IX13" s="77"/>
      <c r="IY13" s="77"/>
      <c r="IZ13" s="77"/>
      <c r="JA13" s="77"/>
      <c r="JB13" s="77"/>
      <c r="JC13" s="77"/>
      <c r="JD13" s="77"/>
      <c r="JE13" s="77"/>
      <c r="JF13" s="77"/>
      <c r="JG13" s="77"/>
      <c r="JH13" s="77"/>
      <c r="JI13" s="77"/>
      <c r="JJ13" s="77"/>
      <c r="JK13" s="77"/>
      <c r="JL13" s="77"/>
      <c r="JM13" s="77"/>
      <c r="JN13" s="77"/>
      <c r="JO13" s="77"/>
      <c r="JP13" s="77"/>
      <c r="JQ13" s="77"/>
      <c r="JR13" s="77"/>
      <c r="JS13" s="77"/>
      <c r="JT13" s="77"/>
      <c r="JU13" s="77"/>
      <c r="JV13" s="77"/>
      <c r="JW13" s="77"/>
      <c r="JX13" s="77"/>
      <c r="JY13" s="77"/>
      <c r="JZ13" s="77"/>
      <c r="KA13" s="77"/>
      <c r="KB13" s="77"/>
      <c r="KC13" s="77"/>
      <c r="KD13" s="77"/>
      <c r="KE13" s="77"/>
      <c r="KF13" s="77"/>
      <c r="KG13" s="77"/>
      <c r="KH13" s="77"/>
      <c r="KI13" s="77"/>
      <c r="KJ13" s="77"/>
      <c r="KK13" s="77"/>
    </row>
    <row r="14" spans="1:297" ht="16" x14ac:dyDescent="0.2">
      <c r="A14" s="288"/>
      <c r="B14" s="231" t="s">
        <v>36</v>
      </c>
      <c r="C14" s="231" t="s">
        <v>114</v>
      </c>
      <c r="D14" s="231" t="s">
        <v>110</v>
      </c>
      <c r="E14" s="231" t="s">
        <v>127</v>
      </c>
      <c r="F14" s="235">
        <v>9.9999999999999995E-21</v>
      </c>
      <c r="G14" s="235">
        <v>9.9999999999999995E-21</v>
      </c>
      <c r="H14" s="235">
        <v>9.9999999999999995E-21</v>
      </c>
      <c r="I14" s="235">
        <v>9.9999999999999995E-21</v>
      </c>
      <c r="J14" s="235">
        <v>9.9999999999999995E-21</v>
      </c>
      <c r="K14" s="235">
        <v>9.9999999999999995E-21</v>
      </c>
      <c r="L14" s="235">
        <v>9.9999999999999995E-21</v>
      </c>
      <c r="M14" s="235">
        <v>9.9999999999999995E-21</v>
      </c>
      <c r="N14" s="179" t="s">
        <v>128</v>
      </c>
      <c r="O14" s="179" t="s">
        <v>14</v>
      </c>
      <c r="P14" s="179" t="s">
        <v>14</v>
      </c>
      <c r="Q14" s="226"/>
      <c r="AM14" s="77"/>
      <c r="AN14" s="77"/>
      <c r="AO14" s="77"/>
      <c r="AP14" s="77"/>
      <c r="AQ14" s="77"/>
      <c r="AR14" s="77"/>
      <c r="AS14" s="77"/>
      <c r="AT14" s="77"/>
      <c r="AU14" s="77"/>
      <c r="AV14" s="77"/>
      <c r="AW14" s="77"/>
      <c r="AX14" s="77"/>
      <c r="AY14" s="77"/>
      <c r="AZ14" s="77"/>
      <c r="BA14" s="77"/>
      <c r="BB14" s="77"/>
      <c r="BC14" s="77"/>
      <c r="BD14" s="77"/>
      <c r="BE14" s="77"/>
      <c r="BF14" s="77"/>
      <c r="BG14" s="77"/>
      <c r="BH14" s="77"/>
      <c r="BI14" s="77"/>
      <c r="BJ14" s="77"/>
      <c r="BK14" s="77"/>
      <c r="BL14" s="77"/>
      <c r="BM14" s="77"/>
      <c r="BN14" s="77"/>
      <c r="BO14" s="77"/>
      <c r="BP14" s="77"/>
      <c r="BQ14" s="77"/>
      <c r="BR14" s="77"/>
      <c r="BS14" s="77"/>
      <c r="BT14" s="77"/>
      <c r="BU14" s="77"/>
      <c r="BV14" s="77"/>
      <c r="BW14" s="77"/>
      <c r="BX14" s="77"/>
      <c r="BY14" s="77"/>
      <c r="BZ14" s="77"/>
      <c r="CA14" s="77"/>
      <c r="CB14" s="77"/>
      <c r="CC14" s="77"/>
      <c r="CD14" s="77"/>
      <c r="CE14" s="77"/>
      <c r="CF14" s="77"/>
      <c r="CG14" s="77"/>
      <c r="CH14" s="77"/>
      <c r="CI14" s="77"/>
      <c r="CJ14" s="77"/>
      <c r="CK14" s="77"/>
      <c r="CL14" s="77"/>
      <c r="CM14" s="77"/>
      <c r="CN14" s="77"/>
      <c r="CO14" s="77"/>
      <c r="CP14" s="77"/>
      <c r="CQ14" s="77"/>
      <c r="CR14" s="77"/>
      <c r="CS14" s="77"/>
      <c r="CT14" s="77"/>
      <c r="CU14" s="77"/>
      <c r="CV14" s="77"/>
      <c r="CW14" s="77"/>
      <c r="CX14" s="77"/>
      <c r="CY14" s="77"/>
      <c r="CZ14" s="77"/>
      <c r="DA14" s="77"/>
      <c r="DB14" s="77"/>
      <c r="DC14" s="77"/>
      <c r="DD14" s="77"/>
      <c r="DE14" s="77"/>
      <c r="DF14" s="77"/>
      <c r="DG14" s="77"/>
      <c r="DH14" s="77"/>
      <c r="DI14" s="77"/>
      <c r="DJ14" s="77"/>
      <c r="DK14" s="77"/>
      <c r="DL14" s="77"/>
      <c r="DM14" s="77"/>
      <c r="DN14" s="77"/>
      <c r="DO14" s="77"/>
      <c r="DP14" s="77"/>
      <c r="DQ14" s="77"/>
      <c r="DR14" s="77"/>
      <c r="DS14" s="77"/>
      <c r="DT14" s="77"/>
      <c r="DU14" s="77"/>
      <c r="DV14" s="77"/>
      <c r="DW14" s="77"/>
      <c r="DX14" s="77"/>
      <c r="DY14" s="77"/>
      <c r="DZ14" s="77"/>
      <c r="EA14" s="77"/>
      <c r="EB14" s="77"/>
      <c r="EC14" s="77"/>
      <c r="ED14" s="77"/>
      <c r="EE14" s="77"/>
      <c r="EF14" s="77"/>
      <c r="EG14" s="77"/>
      <c r="EH14" s="77"/>
      <c r="EI14" s="77"/>
      <c r="EJ14" s="77"/>
      <c r="EK14" s="77"/>
      <c r="EL14" s="77"/>
      <c r="EM14" s="77"/>
      <c r="EN14" s="77"/>
      <c r="EO14" s="77"/>
      <c r="EP14" s="77"/>
      <c r="EQ14" s="77"/>
      <c r="ER14" s="77"/>
      <c r="ES14" s="77"/>
      <c r="ET14" s="77"/>
      <c r="EU14" s="77"/>
      <c r="EV14" s="77"/>
      <c r="EW14" s="77"/>
      <c r="EX14" s="77"/>
      <c r="EY14" s="77"/>
      <c r="EZ14" s="77"/>
      <c r="FA14" s="77"/>
      <c r="FB14" s="77"/>
      <c r="FC14" s="77"/>
      <c r="FD14" s="77"/>
      <c r="FE14" s="77"/>
      <c r="FF14" s="77"/>
      <c r="FG14" s="77"/>
      <c r="FH14" s="77"/>
      <c r="FI14" s="77"/>
      <c r="FJ14" s="77"/>
      <c r="FK14" s="77"/>
      <c r="FL14" s="77"/>
      <c r="FM14" s="77"/>
      <c r="FN14" s="77"/>
      <c r="FO14" s="77"/>
      <c r="FP14" s="77"/>
      <c r="FQ14" s="77"/>
      <c r="FR14" s="77"/>
      <c r="FS14" s="77"/>
      <c r="FT14" s="77"/>
      <c r="FU14" s="77"/>
      <c r="FV14" s="77"/>
      <c r="FW14" s="77"/>
      <c r="FX14" s="77"/>
      <c r="FY14" s="77"/>
      <c r="FZ14" s="77"/>
      <c r="GA14" s="77"/>
      <c r="GB14" s="77"/>
      <c r="GC14" s="77"/>
      <c r="GD14" s="77"/>
      <c r="GE14" s="77"/>
      <c r="GF14" s="77"/>
      <c r="GG14" s="77"/>
      <c r="GH14" s="77"/>
      <c r="GI14" s="77"/>
      <c r="GJ14" s="77"/>
      <c r="GK14" s="77"/>
      <c r="GL14" s="77"/>
      <c r="GM14" s="77"/>
      <c r="GN14" s="77"/>
      <c r="GO14" s="77"/>
      <c r="GP14" s="77"/>
      <c r="GQ14" s="77"/>
      <c r="GR14" s="77"/>
      <c r="GS14" s="77"/>
      <c r="GT14" s="77"/>
      <c r="GU14" s="77"/>
      <c r="GV14" s="77"/>
      <c r="GW14" s="77"/>
      <c r="GX14" s="77"/>
      <c r="GY14" s="77"/>
      <c r="GZ14" s="77"/>
      <c r="HA14" s="77"/>
      <c r="HB14" s="77"/>
      <c r="HC14" s="77"/>
      <c r="HD14" s="77"/>
      <c r="HE14" s="77"/>
      <c r="HF14" s="77"/>
      <c r="HG14" s="77"/>
      <c r="HH14" s="77"/>
      <c r="HI14" s="77"/>
      <c r="HJ14" s="77"/>
      <c r="HK14" s="77"/>
      <c r="HL14" s="77"/>
      <c r="HM14" s="77"/>
      <c r="HN14" s="77"/>
      <c r="HO14" s="77"/>
      <c r="HP14" s="77"/>
      <c r="HQ14" s="77"/>
      <c r="HR14" s="77"/>
      <c r="HS14" s="77"/>
      <c r="HT14" s="77"/>
      <c r="HU14" s="77"/>
      <c r="HV14" s="77"/>
      <c r="HW14" s="77"/>
      <c r="HX14" s="77"/>
      <c r="HY14" s="77"/>
      <c r="HZ14" s="77"/>
      <c r="IA14" s="77"/>
      <c r="IB14" s="77"/>
      <c r="IC14" s="77"/>
      <c r="ID14" s="77"/>
      <c r="IE14" s="77"/>
      <c r="IF14" s="77"/>
      <c r="IG14" s="77"/>
      <c r="IH14" s="77"/>
      <c r="II14" s="77"/>
      <c r="IJ14" s="77"/>
      <c r="IK14" s="77"/>
      <c r="IL14" s="77"/>
      <c r="IM14" s="77"/>
      <c r="IN14" s="77"/>
      <c r="IO14" s="77"/>
      <c r="IP14" s="77"/>
      <c r="IQ14" s="77"/>
      <c r="IR14" s="77"/>
      <c r="IS14" s="77"/>
      <c r="IT14" s="77"/>
      <c r="IU14" s="77"/>
      <c r="IV14" s="77"/>
      <c r="IW14" s="77"/>
      <c r="IX14" s="77"/>
      <c r="IY14" s="77"/>
      <c r="IZ14" s="77"/>
      <c r="JA14" s="77"/>
      <c r="JB14" s="77"/>
      <c r="JC14" s="77"/>
      <c r="JD14" s="77"/>
      <c r="JE14" s="77"/>
      <c r="JF14" s="77"/>
      <c r="JG14" s="77"/>
      <c r="JH14" s="77"/>
      <c r="JI14" s="77"/>
      <c r="JJ14" s="77"/>
      <c r="JK14" s="77"/>
      <c r="JL14" s="77"/>
      <c r="JM14" s="77"/>
      <c r="JN14" s="77"/>
      <c r="JO14" s="77"/>
      <c r="JP14" s="77"/>
      <c r="JQ14" s="77"/>
      <c r="JR14" s="77"/>
      <c r="JS14" s="77"/>
      <c r="JT14" s="77"/>
      <c r="JU14" s="77"/>
      <c r="JV14" s="77"/>
      <c r="JW14" s="77"/>
      <c r="JX14" s="77"/>
      <c r="JY14" s="77"/>
      <c r="JZ14" s="77"/>
      <c r="KA14" s="77"/>
      <c r="KB14" s="77"/>
      <c r="KC14" s="77"/>
      <c r="KD14" s="77"/>
      <c r="KE14" s="77"/>
      <c r="KF14" s="77"/>
      <c r="KG14" s="77"/>
      <c r="KH14" s="77"/>
      <c r="KI14" s="77"/>
      <c r="KJ14" s="77"/>
      <c r="KK14" s="77"/>
    </row>
    <row r="15" spans="1:297" ht="16" x14ac:dyDescent="0.2">
      <c r="A15" s="288"/>
      <c r="B15" s="231" t="s">
        <v>100</v>
      </c>
      <c r="C15" s="231"/>
      <c r="D15" s="231" t="s">
        <v>110</v>
      </c>
      <c r="E15" s="231"/>
      <c r="F15" s="234">
        <v>3.9612292365580108E-2</v>
      </c>
      <c r="G15" s="234">
        <v>0.3370449559881154</v>
      </c>
      <c r="H15" s="234">
        <v>0.16429681107171235</v>
      </c>
      <c r="I15" s="234">
        <v>9.3211402741638864E-3</v>
      </c>
      <c r="J15" s="234">
        <v>7.5936371282964724E-2</v>
      </c>
      <c r="K15" s="234">
        <v>0.3146285810867912</v>
      </c>
      <c r="L15" s="234">
        <v>8.287961352701842E-2</v>
      </c>
      <c r="M15" s="234">
        <v>0.13335476562260801</v>
      </c>
      <c r="N15" s="179" t="s">
        <v>73</v>
      </c>
      <c r="O15" s="179" t="s">
        <v>14</v>
      </c>
      <c r="P15" s="179" t="s">
        <v>72</v>
      </c>
      <c r="Q15" s="226"/>
      <c r="AM15" s="77"/>
      <c r="AN15" s="77"/>
      <c r="AO15" s="77"/>
      <c r="AP15" s="77"/>
      <c r="AQ15" s="77"/>
      <c r="AR15" s="77"/>
      <c r="AS15" s="77"/>
      <c r="AT15" s="77"/>
      <c r="AU15" s="77"/>
      <c r="AV15" s="77"/>
      <c r="AW15" s="77"/>
      <c r="AX15" s="77"/>
      <c r="AY15" s="77"/>
      <c r="AZ15" s="77"/>
      <c r="BA15" s="77"/>
      <c r="BB15" s="77"/>
      <c r="BC15" s="77"/>
      <c r="BD15" s="77"/>
      <c r="BE15" s="77"/>
      <c r="BF15" s="77"/>
      <c r="BG15" s="77"/>
      <c r="BH15" s="77"/>
      <c r="BI15" s="77"/>
      <c r="BJ15" s="77"/>
      <c r="BK15" s="77"/>
      <c r="BL15" s="77"/>
      <c r="BM15" s="77"/>
      <c r="BN15" s="77"/>
      <c r="BO15" s="77"/>
      <c r="BP15" s="77"/>
      <c r="BQ15" s="77"/>
      <c r="BR15" s="77"/>
      <c r="BS15" s="77"/>
      <c r="BT15" s="77"/>
      <c r="BU15" s="77"/>
      <c r="BV15" s="77"/>
      <c r="BW15" s="77"/>
      <c r="BX15" s="77"/>
      <c r="BY15" s="77"/>
      <c r="BZ15" s="77"/>
      <c r="CA15" s="77"/>
      <c r="CB15" s="77"/>
      <c r="CC15" s="77"/>
      <c r="CD15" s="77"/>
      <c r="CE15" s="77"/>
      <c r="CF15" s="77"/>
      <c r="CG15" s="77"/>
      <c r="CH15" s="77"/>
      <c r="CI15" s="77"/>
      <c r="CJ15" s="77"/>
      <c r="CK15" s="77"/>
      <c r="CL15" s="77"/>
      <c r="CM15" s="77"/>
      <c r="CN15" s="77"/>
      <c r="CO15" s="77"/>
      <c r="CP15" s="77"/>
      <c r="CQ15" s="77"/>
      <c r="CR15" s="77"/>
      <c r="CS15" s="77"/>
      <c r="CT15" s="77"/>
      <c r="CU15" s="77"/>
      <c r="CV15" s="77"/>
      <c r="CW15" s="77"/>
      <c r="CX15" s="77"/>
      <c r="CY15" s="77"/>
      <c r="CZ15" s="77"/>
      <c r="DA15" s="77"/>
      <c r="DB15" s="77"/>
      <c r="DC15" s="77"/>
      <c r="DD15" s="77"/>
      <c r="DE15" s="77"/>
      <c r="DF15" s="77"/>
      <c r="DG15" s="77"/>
      <c r="DH15" s="77"/>
      <c r="DI15" s="77"/>
      <c r="DJ15" s="77"/>
      <c r="DK15" s="77"/>
      <c r="DL15" s="77"/>
      <c r="DM15" s="77"/>
      <c r="DN15" s="77"/>
      <c r="DO15" s="77"/>
      <c r="DP15" s="77"/>
      <c r="DQ15" s="77"/>
      <c r="DR15" s="77"/>
      <c r="DS15" s="77"/>
      <c r="DT15" s="77"/>
      <c r="DU15" s="77"/>
      <c r="DV15" s="77"/>
      <c r="DW15" s="77"/>
      <c r="DX15" s="77"/>
      <c r="DY15" s="77"/>
      <c r="DZ15" s="77"/>
      <c r="EA15" s="77"/>
      <c r="EB15" s="77"/>
      <c r="EC15" s="77"/>
      <c r="ED15" s="77"/>
      <c r="EE15" s="77"/>
      <c r="EF15" s="77"/>
      <c r="EG15" s="77"/>
      <c r="EH15" s="77"/>
      <c r="EI15" s="77"/>
      <c r="EJ15" s="77"/>
      <c r="EK15" s="77"/>
      <c r="EL15" s="77"/>
      <c r="EM15" s="77"/>
      <c r="EN15" s="77"/>
      <c r="EO15" s="77"/>
      <c r="EP15" s="77"/>
      <c r="EQ15" s="77"/>
      <c r="ER15" s="77"/>
      <c r="ES15" s="77"/>
      <c r="ET15" s="77"/>
      <c r="EU15" s="77"/>
      <c r="EV15" s="77"/>
      <c r="EW15" s="77"/>
      <c r="EX15" s="77"/>
      <c r="EY15" s="77"/>
      <c r="EZ15" s="77"/>
      <c r="FA15" s="77"/>
      <c r="FB15" s="77"/>
      <c r="FC15" s="77"/>
      <c r="FD15" s="77"/>
      <c r="FE15" s="77"/>
      <c r="FF15" s="77"/>
      <c r="FG15" s="77"/>
      <c r="FH15" s="77"/>
      <c r="FI15" s="77"/>
      <c r="FJ15" s="77"/>
      <c r="FK15" s="77"/>
      <c r="FL15" s="77"/>
      <c r="FM15" s="77"/>
      <c r="FN15" s="77"/>
      <c r="FO15" s="77"/>
      <c r="FP15" s="77"/>
      <c r="FQ15" s="77"/>
      <c r="FR15" s="77"/>
      <c r="FS15" s="77"/>
      <c r="FT15" s="77"/>
      <c r="FU15" s="77"/>
      <c r="FV15" s="77"/>
      <c r="FW15" s="77"/>
      <c r="FX15" s="77"/>
      <c r="FY15" s="77"/>
      <c r="FZ15" s="77"/>
      <c r="GA15" s="77"/>
      <c r="GB15" s="77"/>
      <c r="GC15" s="77"/>
      <c r="GD15" s="77"/>
      <c r="GE15" s="77"/>
      <c r="GF15" s="77"/>
      <c r="GG15" s="77"/>
      <c r="GH15" s="77"/>
      <c r="GI15" s="77"/>
      <c r="GJ15" s="77"/>
      <c r="GK15" s="77"/>
      <c r="GL15" s="77"/>
      <c r="GM15" s="77"/>
      <c r="GN15" s="77"/>
      <c r="GO15" s="77"/>
      <c r="GP15" s="77"/>
      <c r="GQ15" s="77"/>
      <c r="GR15" s="77"/>
      <c r="GS15" s="77"/>
      <c r="GT15" s="77"/>
      <c r="GU15" s="77"/>
      <c r="GV15" s="77"/>
      <c r="GW15" s="77"/>
      <c r="GX15" s="77"/>
      <c r="GY15" s="77"/>
      <c r="GZ15" s="77"/>
      <c r="HA15" s="77"/>
      <c r="HB15" s="77"/>
      <c r="HC15" s="77"/>
      <c r="HD15" s="77"/>
      <c r="HE15" s="77"/>
      <c r="HF15" s="77"/>
      <c r="HG15" s="77"/>
      <c r="HH15" s="77"/>
      <c r="HI15" s="77"/>
      <c r="HJ15" s="77"/>
      <c r="HK15" s="77"/>
      <c r="HL15" s="77"/>
      <c r="HM15" s="77"/>
      <c r="HN15" s="77"/>
      <c r="HO15" s="77"/>
      <c r="HP15" s="77"/>
      <c r="HQ15" s="77"/>
      <c r="HR15" s="77"/>
      <c r="HS15" s="77"/>
      <c r="HT15" s="77"/>
      <c r="HU15" s="77"/>
      <c r="HV15" s="77"/>
      <c r="HW15" s="77"/>
      <c r="HX15" s="77"/>
      <c r="HY15" s="77"/>
      <c r="HZ15" s="77"/>
      <c r="IA15" s="77"/>
      <c r="IB15" s="77"/>
      <c r="IC15" s="77"/>
      <c r="ID15" s="77"/>
      <c r="IE15" s="77"/>
      <c r="IF15" s="77"/>
      <c r="IG15" s="77"/>
      <c r="IH15" s="77"/>
      <c r="II15" s="77"/>
      <c r="IJ15" s="77"/>
      <c r="IK15" s="77"/>
      <c r="IL15" s="77"/>
      <c r="IM15" s="77"/>
      <c r="IN15" s="77"/>
      <c r="IO15" s="77"/>
      <c r="IP15" s="77"/>
      <c r="IQ15" s="77"/>
      <c r="IR15" s="77"/>
      <c r="IS15" s="77"/>
      <c r="IT15" s="77"/>
      <c r="IU15" s="77"/>
      <c r="IV15" s="77"/>
      <c r="IW15" s="77"/>
      <c r="IX15" s="77"/>
      <c r="IY15" s="77"/>
      <c r="IZ15" s="77"/>
      <c r="JA15" s="77"/>
      <c r="JB15" s="77"/>
      <c r="JC15" s="77"/>
      <c r="JD15" s="77"/>
      <c r="JE15" s="77"/>
      <c r="JF15" s="77"/>
      <c r="JG15" s="77"/>
      <c r="JH15" s="77"/>
      <c r="JI15" s="77"/>
      <c r="JJ15" s="77"/>
      <c r="JK15" s="77"/>
      <c r="JL15" s="77"/>
      <c r="JM15" s="77"/>
      <c r="JN15" s="77"/>
      <c r="JO15" s="77"/>
      <c r="JP15" s="77"/>
      <c r="JQ15" s="77"/>
      <c r="JR15" s="77"/>
      <c r="JS15" s="77"/>
      <c r="JT15" s="77"/>
      <c r="JU15" s="77"/>
      <c r="JV15" s="77"/>
      <c r="JW15" s="77"/>
      <c r="JX15" s="77"/>
      <c r="JY15" s="77"/>
      <c r="JZ15" s="77"/>
      <c r="KA15" s="77"/>
      <c r="KB15" s="77"/>
      <c r="KC15" s="77"/>
      <c r="KD15" s="77"/>
      <c r="KE15" s="77"/>
      <c r="KF15" s="77"/>
      <c r="KG15" s="77"/>
      <c r="KH15" s="77"/>
      <c r="KI15" s="77"/>
      <c r="KJ15" s="77"/>
      <c r="KK15" s="77"/>
    </row>
    <row r="16" spans="1:297" ht="16" x14ac:dyDescent="0.2">
      <c r="A16" s="288"/>
      <c r="B16" s="231" t="s">
        <v>37</v>
      </c>
      <c r="C16" s="231"/>
      <c r="D16" s="231" t="s">
        <v>110</v>
      </c>
      <c r="E16" s="231"/>
      <c r="F16" s="234">
        <v>0.96038770763441994</v>
      </c>
      <c r="G16" s="234">
        <v>0.66295504401188454</v>
      </c>
      <c r="H16" s="234">
        <v>0.83570318892828765</v>
      </c>
      <c r="I16" s="234">
        <v>0.99067885972583614</v>
      </c>
      <c r="J16" s="234">
        <v>0.92406362871703529</v>
      </c>
      <c r="K16" s="234">
        <v>0.68537141891320885</v>
      </c>
      <c r="L16" s="234">
        <v>0.91712038647298155</v>
      </c>
      <c r="M16" s="234">
        <v>0.86664523437739205</v>
      </c>
      <c r="N16" s="179" t="s">
        <v>74</v>
      </c>
      <c r="O16" s="179" t="s">
        <v>14</v>
      </c>
      <c r="P16" s="179" t="s">
        <v>72</v>
      </c>
      <c r="Q16" s="226"/>
      <c r="AM16" s="77"/>
      <c r="AN16" s="77"/>
      <c r="AO16" s="77"/>
      <c r="AP16" s="77"/>
      <c r="AQ16" s="77"/>
      <c r="AR16" s="77"/>
      <c r="AS16" s="77"/>
      <c r="AT16" s="77"/>
      <c r="AU16" s="77"/>
      <c r="AV16" s="77"/>
      <c r="AW16" s="77"/>
      <c r="AX16" s="77"/>
      <c r="AY16" s="77"/>
      <c r="AZ16" s="77"/>
      <c r="BA16" s="77"/>
      <c r="BB16" s="77"/>
      <c r="BC16" s="77"/>
      <c r="BD16" s="77"/>
      <c r="BE16" s="77"/>
      <c r="BF16" s="77"/>
      <c r="BG16" s="77"/>
      <c r="BH16" s="77"/>
      <c r="BI16" s="77"/>
      <c r="BJ16" s="77"/>
      <c r="BK16" s="77"/>
      <c r="BL16" s="77"/>
      <c r="BM16" s="77"/>
      <c r="BN16" s="77"/>
      <c r="BO16" s="77"/>
      <c r="BP16" s="77"/>
      <c r="BQ16" s="77"/>
      <c r="BR16" s="77"/>
      <c r="BS16" s="77"/>
      <c r="BT16" s="77"/>
      <c r="BU16" s="77"/>
      <c r="BV16" s="77"/>
      <c r="BW16" s="77"/>
      <c r="BX16" s="77"/>
      <c r="BY16" s="77"/>
      <c r="BZ16" s="77"/>
      <c r="CA16" s="77"/>
      <c r="CB16" s="77"/>
      <c r="CC16" s="77"/>
      <c r="CD16" s="77"/>
      <c r="CE16" s="77"/>
      <c r="CF16" s="77"/>
      <c r="CG16" s="77"/>
      <c r="CH16" s="77"/>
      <c r="CI16" s="77"/>
      <c r="CJ16" s="77"/>
      <c r="CK16" s="77"/>
      <c r="CL16" s="77"/>
      <c r="CM16" s="77"/>
      <c r="CN16" s="77"/>
      <c r="CO16" s="77"/>
      <c r="CP16" s="77"/>
      <c r="CQ16" s="77"/>
      <c r="CR16" s="77"/>
      <c r="CS16" s="77"/>
      <c r="CT16" s="77"/>
      <c r="CU16" s="77"/>
      <c r="CV16" s="77"/>
      <c r="CW16" s="77"/>
      <c r="CX16" s="77"/>
      <c r="CY16" s="77"/>
      <c r="CZ16" s="77"/>
      <c r="DA16" s="77"/>
      <c r="DB16" s="77"/>
      <c r="DC16" s="77"/>
      <c r="DD16" s="77"/>
      <c r="DE16" s="77"/>
      <c r="DF16" s="77"/>
      <c r="DG16" s="77"/>
      <c r="DH16" s="77"/>
      <c r="DI16" s="77"/>
      <c r="DJ16" s="77"/>
      <c r="DK16" s="77"/>
      <c r="DL16" s="77"/>
      <c r="DM16" s="77"/>
      <c r="DN16" s="77"/>
      <c r="DO16" s="77"/>
      <c r="DP16" s="77"/>
      <c r="DQ16" s="77"/>
      <c r="DR16" s="77"/>
      <c r="DS16" s="77"/>
      <c r="DT16" s="77"/>
      <c r="DU16" s="77"/>
      <c r="DV16" s="77"/>
      <c r="DW16" s="77"/>
      <c r="DX16" s="77"/>
      <c r="DY16" s="77"/>
      <c r="DZ16" s="77"/>
      <c r="EA16" s="77"/>
      <c r="EB16" s="77"/>
      <c r="EC16" s="77"/>
      <c r="ED16" s="77"/>
      <c r="EE16" s="77"/>
      <c r="EF16" s="77"/>
      <c r="EG16" s="77"/>
      <c r="EH16" s="77"/>
      <c r="EI16" s="77"/>
      <c r="EJ16" s="77"/>
      <c r="EK16" s="77"/>
      <c r="EL16" s="77"/>
      <c r="EM16" s="77"/>
      <c r="EN16" s="77"/>
      <c r="EO16" s="77"/>
      <c r="EP16" s="77"/>
      <c r="EQ16" s="77"/>
      <c r="ER16" s="77"/>
      <c r="ES16" s="77"/>
      <c r="ET16" s="77"/>
      <c r="EU16" s="77"/>
      <c r="EV16" s="77"/>
      <c r="EW16" s="77"/>
      <c r="EX16" s="77"/>
      <c r="EY16" s="77"/>
      <c r="EZ16" s="77"/>
      <c r="FA16" s="77"/>
      <c r="FB16" s="77"/>
      <c r="FC16" s="77"/>
      <c r="FD16" s="77"/>
      <c r="FE16" s="77"/>
      <c r="FF16" s="77"/>
      <c r="FG16" s="77"/>
      <c r="FH16" s="77"/>
      <c r="FI16" s="77"/>
      <c r="FJ16" s="77"/>
      <c r="FK16" s="77"/>
      <c r="FL16" s="77"/>
      <c r="FM16" s="77"/>
      <c r="FN16" s="77"/>
      <c r="FO16" s="77"/>
      <c r="FP16" s="77"/>
      <c r="FQ16" s="77"/>
      <c r="FR16" s="77"/>
      <c r="FS16" s="77"/>
      <c r="FT16" s="77"/>
      <c r="FU16" s="77"/>
      <c r="FV16" s="77"/>
      <c r="FW16" s="77"/>
      <c r="FX16" s="77"/>
      <c r="FY16" s="77"/>
      <c r="FZ16" s="77"/>
      <c r="GA16" s="77"/>
      <c r="GB16" s="77"/>
      <c r="GC16" s="77"/>
      <c r="GD16" s="77"/>
      <c r="GE16" s="77"/>
      <c r="GF16" s="77"/>
      <c r="GG16" s="77"/>
      <c r="GH16" s="77"/>
      <c r="GI16" s="77"/>
      <c r="GJ16" s="77"/>
      <c r="GK16" s="77"/>
      <c r="GL16" s="77"/>
      <c r="GM16" s="77"/>
      <c r="GN16" s="77"/>
      <c r="GO16" s="77"/>
      <c r="GP16" s="77"/>
      <c r="GQ16" s="77"/>
      <c r="GR16" s="77"/>
      <c r="GS16" s="77"/>
      <c r="GT16" s="77"/>
      <c r="GU16" s="77"/>
      <c r="GV16" s="77"/>
      <c r="GW16" s="77"/>
      <c r="GX16" s="77"/>
      <c r="GY16" s="77"/>
      <c r="GZ16" s="77"/>
      <c r="HA16" s="77"/>
      <c r="HB16" s="77"/>
      <c r="HC16" s="77"/>
      <c r="HD16" s="77"/>
      <c r="HE16" s="77"/>
      <c r="HF16" s="77"/>
      <c r="HG16" s="77"/>
      <c r="HH16" s="77"/>
      <c r="HI16" s="77"/>
      <c r="HJ16" s="77"/>
      <c r="HK16" s="77"/>
      <c r="HL16" s="77"/>
      <c r="HM16" s="77"/>
      <c r="HN16" s="77"/>
      <c r="HO16" s="77"/>
      <c r="HP16" s="77"/>
      <c r="HQ16" s="77"/>
      <c r="HR16" s="77"/>
      <c r="HS16" s="77"/>
      <c r="HT16" s="77"/>
      <c r="HU16" s="77"/>
      <c r="HV16" s="77"/>
      <c r="HW16" s="77"/>
      <c r="HX16" s="77"/>
      <c r="HY16" s="77"/>
      <c r="HZ16" s="77"/>
      <c r="IA16" s="77"/>
      <c r="IB16" s="77"/>
      <c r="IC16" s="77"/>
      <c r="ID16" s="77"/>
      <c r="IE16" s="77"/>
      <c r="IF16" s="77"/>
      <c r="IG16" s="77"/>
      <c r="IH16" s="77"/>
      <c r="II16" s="77"/>
      <c r="IJ16" s="77"/>
      <c r="IK16" s="77"/>
      <c r="IL16" s="77"/>
      <c r="IM16" s="77"/>
      <c r="IN16" s="77"/>
      <c r="IO16" s="77"/>
      <c r="IP16" s="77"/>
      <c r="IQ16" s="77"/>
      <c r="IR16" s="77"/>
      <c r="IS16" s="77"/>
      <c r="IT16" s="77"/>
      <c r="IU16" s="77"/>
      <c r="IV16" s="77"/>
      <c r="IW16" s="77"/>
      <c r="IX16" s="77"/>
      <c r="IY16" s="77"/>
      <c r="IZ16" s="77"/>
      <c r="JA16" s="77"/>
      <c r="JB16" s="77"/>
      <c r="JC16" s="77"/>
      <c r="JD16" s="77"/>
      <c r="JE16" s="77"/>
      <c r="JF16" s="77"/>
      <c r="JG16" s="77"/>
      <c r="JH16" s="77"/>
      <c r="JI16" s="77"/>
      <c r="JJ16" s="77"/>
      <c r="JK16" s="77"/>
      <c r="JL16" s="77"/>
      <c r="JM16" s="77"/>
      <c r="JN16" s="77"/>
      <c r="JO16" s="77"/>
      <c r="JP16" s="77"/>
      <c r="JQ16" s="77"/>
      <c r="JR16" s="77"/>
      <c r="JS16" s="77"/>
      <c r="JT16" s="77"/>
      <c r="JU16" s="77"/>
      <c r="JV16" s="77"/>
      <c r="JW16" s="77"/>
      <c r="JX16" s="77"/>
      <c r="JY16" s="77"/>
      <c r="JZ16" s="77"/>
      <c r="KA16" s="77"/>
      <c r="KB16" s="77"/>
      <c r="KC16" s="77"/>
      <c r="KD16" s="77"/>
      <c r="KE16" s="77"/>
      <c r="KF16" s="77"/>
      <c r="KG16" s="77"/>
      <c r="KH16" s="77"/>
      <c r="KI16" s="77"/>
      <c r="KJ16" s="77"/>
      <c r="KK16" s="77"/>
    </row>
    <row r="17" spans="1:297" ht="16" x14ac:dyDescent="0.2">
      <c r="A17" s="288"/>
      <c r="B17" s="231" t="s">
        <v>38</v>
      </c>
      <c r="C17" s="231" t="s">
        <v>119</v>
      </c>
      <c r="D17" s="231" t="s">
        <v>110</v>
      </c>
      <c r="E17" s="231"/>
      <c r="F17" s="234">
        <v>285.14999999999998</v>
      </c>
      <c r="G17" s="234">
        <v>285.14999999999998</v>
      </c>
      <c r="H17" s="234">
        <v>285.14999999999998</v>
      </c>
      <c r="I17" s="234">
        <v>285.14999999999998</v>
      </c>
      <c r="J17" s="234">
        <v>285.14999999999998</v>
      </c>
      <c r="K17" s="234">
        <v>285.14999999999998</v>
      </c>
      <c r="L17" s="234">
        <v>285.14999999999998</v>
      </c>
      <c r="M17" s="234">
        <v>285.14999999999998</v>
      </c>
      <c r="N17" s="179" t="s">
        <v>75</v>
      </c>
      <c r="O17" s="179" t="s">
        <v>76</v>
      </c>
      <c r="P17" s="179" t="s">
        <v>336</v>
      </c>
      <c r="Q17" s="226"/>
      <c r="AM17" s="77"/>
      <c r="AN17" s="77"/>
      <c r="AO17" s="77"/>
      <c r="AP17" s="77"/>
      <c r="AQ17" s="77"/>
      <c r="AR17" s="77"/>
      <c r="AS17" s="77"/>
      <c r="AT17" s="77"/>
      <c r="AU17" s="77"/>
      <c r="AV17" s="77"/>
      <c r="AW17" s="77"/>
      <c r="AX17" s="77"/>
      <c r="AY17" s="77"/>
      <c r="AZ17" s="77"/>
      <c r="BA17" s="77"/>
      <c r="BB17" s="77"/>
      <c r="BC17" s="77"/>
      <c r="BD17" s="77"/>
      <c r="BE17" s="77"/>
      <c r="BF17" s="77"/>
      <c r="BG17" s="77"/>
      <c r="BH17" s="77"/>
      <c r="BI17" s="77"/>
      <c r="BJ17" s="77"/>
      <c r="BK17" s="77"/>
      <c r="BL17" s="77"/>
      <c r="BM17" s="77"/>
      <c r="BN17" s="77"/>
      <c r="BO17" s="77"/>
      <c r="BP17" s="77"/>
      <c r="BQ17" s="77"/>
      <c r="BR17" s="77"/>
      <c r="BS17" s="77"/>
      <c r="BT17" s="77"/>
      <c r="BU17" s="77"/>
      <c r="BV17" s="77"/>
      <c r="BW17" s="77"/>
      <c r="BX17" s="77"/>
      <c r="BY17" s="77"/>
      <c r="BZ17" s="77"/>
      <c r="CA17" s="77"/>
      <c r="CB17" s="77"/>
      <c r="CC17" s="77"/>
      <c r="CD17" s="77"/>
      <c r="CE17" s="77"/>
      <c r="CF17" s="77"/>
      <c r="CG17" s="77"/>
      <c r="CH17" s="77"/>
      <c r="CI17" s="77"/>
      <c r="CJ17" s="77"/>
      <c r="CK17" s="77"/>
      <c r="CL17" s="77"/>
      <c r="CM17" s="77"/>
      <c r="CN17" s="77"/>
      <c r="CO17" s="77"/>
      <c r="CP17" s="77"/>
      <c r="CQ17" s="77"/>
      <c r="CR17" s="77"/>
      <c r="CS17" s="77"/>
      <c r="CT17" s="77"/>
      <c r="CU17" s="77"/>
      <c r="CV17" s="77"/>
      <c r="CW17" s="77"/>
      <c r="CX17" s="77"/>
      <c r="CY17" s="77"/>
      <c r="CZ17" s="77"/>
      <c r="DA17" s="77"/>
      <c r="DB17" s="77"/>
      <c r="DC17" s="77"/>
      <c r="DD17" s="77"/>
      <c r="DE17" s="77"/>
      <c r="DF17" s="77"/>
      <c r="DG17" s="77"/>
      <c r="DH17" s="77"/>
      <c r="DI17" s="77"/>
      <c r="DJ17" s="77"/>
      <c r="DK17" s="77"/>
      <c r="DL17" s="77"/>
      <c r="DM17" s="77"/>
      <c r="DN17" s="77"/>
      <c r="DO17" s="77"/>
      <c r="DP17" s="77"/>
      <c r="DQ17" s="77"/>
      <c r="DR17" s="77"/>
      <c r="DS17" s="77"/>
      <c r="DT17" s="77"/>
      <c r="DU17" s="77"/>
      <c r="DV17" s="77"/>
      <c r="DW17" s="77"/>
      <c r="DX17" s="77"/>
      <c r="DY17" s="77"/>
      <c r="DZ17" s="77"/>
      <c r="EA17" s="77"/>
      <c r="EB17" s="77"/>
      <c r="EC17" s="77"/>
      <c r="ED17" s="77"/>
      <c r="EE17" s="77"/>
      <c r="EF17" s="77"/>
      <c r="EG17" s="77"/>
      <c r="EH17" s="77"/>
      <c r="EI17" s="77"/>
      <c r="EJ17" s="77"/>
      <c r="EK17" s="77"/>
      <c r="EL17" s="77"/>
      <c r="EM17" s="77"/>
      <c r="EN17" s="77"/>
      <c r="EO17" s="77"/>
      <c r="EP17" s="77"/>
      <c r="EQ17" s="77"/>
      <c r="ER17" s="77"/>
      <c r="ES17" s="77"/>
      <c r="ET17" s="77"/>
      <c r="EU17" s="77"/>
      <c r="EV17" s="77"/>
      <c r="EW17" s="77"/>
      <c r="EX17" s="77"/>
      <c r="EY17" s="77"/>
      <c r="EZ17" s="77"/>
      <c r="FA17" s="77"/>
      <c r="FB17" s="77"/>
      <c r="FC17" s="77"/>
      <c r="FD17" s="77"/>
      <c r="FE17" s="77"/>
      <c r="FF17" s="77"/>
      <c r="FG17" s="77"/>
      <c r="FH17" s="77"/>
      <c r="FI17" s="77"/>
      <c r="FJ17" s="77"/>
      <c r="FK17" s="77"/>
      <c r="FL17" s="77"/>
      <c r="FM17" s="77"/>
      <c r="FN17" s="77"/>
      <c r="FO17" s="77"/>
      <c r="FP17" s="77"/>
      <c r="FQ17" s="77"/>
      <c r="FR17" s="77"/>
      <c r="FS17" s="77"/>
      <c r="FT17" s="77"/>
      <c r="FU17" s="77"/>
      <c r="FV17" s="77"/>
      <c r="FW17" s="77"/>
      <c r="FX17" s="77"/>
      <c r="FY17" s="77"/>
      <c r="FZ17" s="77"/>
      <c r="GA17" s="77"/>
      <c r="GB17" s="77"/>
      <c r="GC17" s="77"/>
      <c r="GD17" s="77"/>
      <c r="GE17" s="77"/>
      <c r="GF17" s="77"/>
      <c r="GG17" s="77"/>
      <c r="GH17" s="77"/>
      <c r="GI17" s="77"/>
      <c r="GJ17" s="77"/>
      <c r="GK17" s="77"/>
      <c r="GL17" s="77"/>
      <c r="GM17" s="77"/>
      <c r="GN17" s="77"/>
      <c r="GO17" s="77"/>
      <c r="GP17" s="77"/>
      <c r="GQ17" s="77"/>
      <c r="GR17" s="77"/>
      <c r="GS17" s="77"/>
      <c r="GT17" s="77"/>
      <c r="GU17" s="77"/>
      <c r="GV17" s="77"/>
      <c r="GW17" s="77"/>
      <c r="GX17" s="77"/>
      <c r="GY17" s="77"/>
      <c r="GZ17" s="77"/>
      <c r="HA17" s="77"/>
      <c r="HB17" s="77"/>
      <c r="HC17" s="77"/>
      <c r="HD17" s="77"/>
      <c r="HE17" s="77"/>
      <c r="HF17" s="77"/>
      <c r="HG17" s="77"/>
      <c r="HH17" s="77"/>
      <c r="HI17" s="77"/>
      <c r="HJ17" s="77"/>
      <c r="HK17" s="77"/>
      <c r="HL17" s="77"/>
      <c r="HM17" s="77"/>
      <c r="HN17" s="77"/>
      <c r="HO17" s="77"/>
      <c r="HP17" s="77"/>
      <c r="HQ17" s="77"/>
      <c r="HR17" s="77"/>
      <c r="HS17" s="77"/>
      <c r="HT17" s="77"/>
      <c r="HU17" s="77"/>
      <c r="HV17" s="77"/>
      <c r="HW17" s="77"/>
      <c r="HX17" s="77"/>
      <c r="HY17" s="77"/>
      <c r="HZ17" s="77"/>
      <c r="IA17" s="77"/>
      <c r="IB17" s="77"/>
      <c r="IC17" s="77"/>
      <c r="ID17" s="77"/>
      <c r="IE17" s="77"/>
      <c r="IF17" s="77"/>
      <c r="IG17" s="77"/>
      <c r="IH17" s="77"/>
      <c r="II17" s="77"/>
      <c r="IJ17" s="77"/>
      <c r="IK17" s="77"/>
      <c r="IL17" s="77"/>
      <c r="IM17" s="77"/>
      <c r="IN17" s="77"/>
      <c r="IO17" s="77"/>
      <c r="IP17" s="77"/>
      <c r="IQ17" s="77"/>
      <c r="IR17" s="77"/>
      <c r="IS17" s="77"/>
      <c r="IT17" s="77"/>
      <c r="IU17" s="77"/>
      <c r="IV17" s="77"/>
      <c r="IW17" s="77"/>
      <c r="IX17" s="77"/>
      <c r="IY17" s="77"/>
      <c r="IZ17" s="77"/>
      <c r="JA17" s="77"/>
      <c r="JB17" s="77"/>
      <c r="JC17" s="77"/>
      <c r="JD17" s="77"/>
      <c r="JE17" s="77"/>
      <c r="JF17" s="77"/>
      <c r="JG17" s="77"/>
      <c r="JH17" s="77"/>
      <c r="JI17" s="77"/>
      <c r="JJ17" s="77"/>
      <c r="JK17" s="77"/>
      <c r="JL17" s="77"/>
      <c r="JM17" s="77"/>
      <c r="JN17" s="77"/>
      <c r="JO17" s="77"/>
      <c r="JP17" s="77"/>
      <c r="JQ17" s="77"/>
      <c r="JR17" s="77"/>
      <c r="JS17" s="77"/>
      <c r="JT17" s="77"/>
      <c r="JU17" s="77"/>
      <c r="JV17" s="77"/>
      <c r="JW17" s="77"/>
      <c r="JX17" s="77"/>
      <c r="JY17" s="77"/>
      <c r="JZ17" s="77"/>
      <c r="KA17" s="77"/>
      <c r="KB17" s="77"/>
      <c r="KC17" s="77"/>
      <c r="KD17" s="77"/>
      <c r="KE17" s="77"/>
      <c r="KF17" s="77"/>
      <c r="KG17" s="77"/>
      <c r="KH17" s="77"/>
      <c r="KI17" s="77"/>
      <c r="KJ17" s="77"/>
      <c r="KK17" s="77"/>
    </row>
    <row r="18" spans="1:297" ht="16" x14ac:dyDescent="0.2">
      <c r="A18" s="288"/>
      <c r="B18" s="231" t="s">
        <v>39</v>
      </c>
      <c r="C18" s="231" t="s">
        <v>120</v>
      </c>
      <c r="D18" s="231" t="s">
        <v>110</v>
      </c>
      <c r="E18" s="231"/>
      <c r="F18" s="234">
        <v>3</v>
      </c>
      <c r="G18" s="234">
        <v>3</v>
      </c>
      <c r="H18" s="234">
        <v>3</v>
      </c>
      <c r="I18" s="234">
        <v>3</v>
      </c>
      <c r="J18" s="234">
        <v>3</v>
      </c>
      <c r="K18" s="234">
        <v>3</v>
      </c>
      <c r="L18" s="234">
        <v>3</v>
      </c>
      <c r="M18" s="234">
        <v>3</v>
      </c>
      <c r="N18" s="179" t="s">
        <v>77</v>
      </c>
      <c r="O18" s="179" t="s">
        <v>78</v>
      </c>
      <c r="P18" s="179" t="s">
        <v>336</v>
      </c>
      <c r="Q18" s="226"/>
      <c r="AM18" s="77"/>
      <c r="AN18" s="77"/>
      <c r="AO18" s="77"/>
      <c r="AP18" s="77"/>
      <c r="AQ18" s="77"/>
      <c r="AR18" s="77"/>
      <c r="AS18" s="77"/>
      <c r="AT18" s="77"/>
      <c r="AU18" s="77"/>
      <c r="AV18" s="77"/>
      <c r="AW18" s="77"/>
      <c r="AX18" s="77"/>
      <c r="AY18" s="77"/>
      <c r="AZ18" s="77"/>
      <c r="BA18" s="77"/>
      <c r="BB18" s="77"/>
      <c r="BC18" s="77"/>
      <c r="BD18" s="77"/>
      <c r="BE18" s="77"/>
      <c r="BF18" s="77"/>
      <c r="BG18" s="77"/>
      <c r="BH18" s="77"/>
      <c r="BI18" s="77"/>
      <c r="BJ18" s="77"/>
      <c r="BK18" s="77"/>
      <c r="BL18" s="77"/>
      <c r="BM18" s="77"/>
      <c r="BN18" s="77"/>
      <c r="BO18" s="77"/>
      <c r="BP18" s="77"/>
      <c r="BQ18" s="77"/>
      <c r="BR18" s="77"/>
      <c r="BS18" s="77"/>
      <c r="BT18" s="77"/>
      <c r="BU18" s="77"/>
      <c r="BV18" s="77"/>
      <c r="BW18" s="77"/>
      <c r="BX18" s="77"/>
      <c r="BY18" s="77"/>
      <c r="BZ18" s="77"/>
      <c r="CA18" s="77"/>
      <c r="CB18" s="77"/>
      <c r="CC18" s="77"/>
      <c r="CD18" s="77"/>
      <c r="CE18" s="77"/>
      <c r="CF18" s="77"/>
      <c r="CG18" s="77"/>
      <c r="CH18" s="77"/>
      <c r="CI18" s="77"/>
      <c r="CJ18" s="77"/>
      <c r="CK18" s="77"/>
      <c r="CL18" s="77"/>
      <c r="CM18" s="77"/>
      <c r="CN18" s="77"/>
      <c r="CO18" s="77"/>
      <c r="CP18" s="77"/>
      <c r="CQ18" s="77"/>
      <c r="CR18" s="77"/>
      <c r="CS18" s="77"/>
      <c r="CT18" s="77"/>
      <c r="CU18" s="77"/>
      <c r="CV18" s="77"/>
      <c r="CW18" s="77"/>
      <c r="CX18" s="77"/>
      <c r="CY18" s="77"/>
      <c r="CZ18" s="77"/>
      <c r="DA18" s="77"/>
      <c r="DB18" s="77"/>
      <c r="DC18" s="77"/>
      <c r="DD18" s="77"/>
      <c r="DE18" s="77"/>
      <c r="DF18" s="77"/>
      <c r="DG18" s="77"/>
      <c r="DH18" s="77"/>
      <c r="DI18" s="77"/>
      <c r="DJ18" s="77"/>
      <c r="DK18" s="77"/>
      <c r="DL18" s="77"/>
      <c r="DM18" s="77"/>
      <c r="DN18" s="77"/>
      <c r="DO18" s="77"/>
      <c r="DP18" s="77"/>
      <c r="DQ18" s="77"/>
      <c r="DR18" s="77"/>
      <c r="DS18" s="77"/>
      <c r="DT18" s="77"/>
      <c r="DU18" s="77"/>
      <c r="DV18" s="77"/>
      <c r="DW18" s="77"/>
      <c r="DX18" s="77"/>
      <c r="DY18" s="77"/>
      <c r="DZ18" s="77"/>
      <c r="EA18" s="77"/>
      <c r="EB18" s="77"/>
      <c r="EC18" s="77"/>
      <c r="ED18" s="77"/>
      <c r="EE18" s="77"/>
      <c r="EF18" s="77"/>
      <c r="EG18" s="77"/>
      <c r="EH18" s="77"/>
      <c r="EI18" s="77"/>
      <c r="EJ18" s="77"/>
      <c r="EK18" s="77"/>
      <c r="EL18" s="77"/>
      <c r="EM18" s="77"/>
      <c r="EN18" s="77"/>
      <c r="EO18" s="77"/>
      <c r="EP18" s="77"/>
      <c r="EQ18" s="77"/>
      <c r="ER18" s="77"/>
      <c r="ES18" s="77"/>
      <c r="ET18" s="77"/>
      <c r="EU18" s="77"/>
      <c r="EV18" s="77"/>
      <c r="EW18" s="77"/>
      <c r="EX18" s="77"/>
      <c r="EY18" s="77"/>
      <c r="EZ18" s="77"/>
      <c r="FA18" s="77"/>
      <c r="FB18" s="77"/>
      <c r="FC18" s="77"/>
      <c r="FD18" s="77"/>
      <c r="FE18" s="77"/>
      <c r="FF18" s="77"/>
      <c r="FG18" s="77"/>
      <c r="FH18" s="77"/>
      <c r="FI18" s="77"/>
      <c r="FJ18" s="77"/>
      <c r="FK18" s="77"/>
      <c r="FL18" s="77"/>
      <c r="FM18" s="77"/>
      <c r="FN18" s="77"/>
      <c r="FO18" s="77"/>
      <c r="FP18" s="77"/>
      <c r="FQ18" s="77"/>
      <c r="FR18" s="77"/>
      <c r="FS18" s="77"/>
      <c r="FT18" s="77"/>
      <c r="FU18" s="77"/>
      <c r="FV18" s="77"/>
      <c r="FW18" s="77"/>
      <c r="FX18" s="77"/>
      <c r="FY18" s="77"/>
      <c r="FZ18" s="77"/>
      <c r="GA18" s="77"/>
      <c r="GB18" s="77"/>
      <c r="GC18" s="77"/>
      <c r="GD18" s="77"/>
      <c r="GE18" s="77"/>
      <c r="GF18" s="77"/>
      <c r="GG18" s="77"/>
      <c r="GH18" s="77"/>
      <c r="GI18" s="77"/>
      <c r="GJ18" s="77"/>
      <c r="GK18" s="77"/>
      <c r="GL18" s="77"/>
      <c r="GM18" s="77"/>
      <c r="GN18" s="77"/>
      <c r="GO18" s="77"/>
      <c r="GP18" s="77"/>
      <c r="GQ18" s="77"/>
      <c r="GR18" s="77"/>
      <c r="GS18" s="77"/>
      <c r="GT18" s="77"/>
      <c r="GU18" s="77"/>
      <c r="GV18" s="77"/>
      <c r="GW18" s="77"/>
      <c r="GX18" s="77"/>
      <c r="GY18" s="77"/>
      <c r="GZ18" s="77"/>
      <c r="HA18" s="77"/>
      <c r="HB18" s="77"/>
      <c r="HC18" s="77"/>
      <c r="HD18" s="77"/>
      <c r="HE18" s="77"/>
      <c r="HF18" s="77"/>
      <c r="HG18" s="77"/>
      <c r="HH18" s="77"/>
      <c r="HI18" s="77"/>
      <c r="HJ18" s="77"/>
      <c r="HK18" s="77"/>
      <c r="HL18" s="77"/>
      <c r="HM18" s="77"/>
      <c r="HN18" s="77"/>
      <c r="HO18" s="77"/>
      <c r="HP18" s="77"/>
      <c r="HQ18" s="77"/>
      <c r="HR18" s="77"/>
      <c r="HS18" s="77"/>
      <c r="HT18" s="77"/>
      <c r="HU18" s="77"/>
      <c r="HV18" s="77"/>
      <c r="HW18" s="77"/>
      <c r="HX18" s="77"/>
      <c r="HY18" s="77"/>
      <c r="HZ18" s="77"/>
      <c r="IA18" s="77"/>
      <c r="IB18" s="77"/>
      <c r="IC18" s="77"/>
      <c r="ID18" s="77"/>
      <c r="IE18" s="77"/>
      <c r="IF18" s="77"/>
      <c r="IG18" s="77"/>
      <c r="IH18" s="77"/>
      <c r="II18" s="77"/>
      <c r="IJ18" s="77"/>
      <c r="IK18" s="77"/>
      <c r="IL18" s="77"/>
      <c r="IM18" s="77"/>
      <c r="IN18" s="77"/>
      <c r="IO18" s="77"/>
      <c r="IP18" s="77"/>
      <c r="IQ18" s="77"/>
      <c r="IR18" s="77"/>
      <c r="IS18" s="77"/>
      <c r="IT18" s="77"/>
      <c r="IU18" s="77"/>
      <c r="IV18" s="77"/>
      <c r="IW18" s="77"/>
      <c r="IX18" s="77"/>
      <c r="IY18" s="77"/>
      <c r="IZ18" s="77"/>
      <c r="JA18" s="77"/>
      <c r="JB18" s="77"/>
      <c r="JC18" s="77"/>
      <c r="JD18" s="77"/>
      <c r="JE18" s="77"/>
      <c r="JF18" s="77"/>
      <c r="JG18" s="77"/>
      <c r="JH18" s="77"/>
      <c r="JI18" s="77"/>
      <c r="JJ18" s="77"/>
      <c r="JK18" s="77"/>
      <c r="JL18" s="77"/>
      <c r="JM18" s="77"/>
      <c r="JN18" s="77"/>
      <c r="JO18" s="77"/>
      <c r="JP18" s="77"/>
      <c r="JQ18" s="77"/>
      <c r="JR18" s="77"/>
      <c r="JS18" s="77"/>
      <c r="JT18" s="77"/>
      <c r="JU18" s="77"/>
      <c r="JV18" s="77"/>
      <c r="JW18" s="77"/>
      <c r="JX18" s="77"/>
      <c r="JY18" s="77"/>
      <c r="JZ18" s="77"/>
      <c r="KA18" s="77"/>
      <c r="KB18" s="77"/>
      <c r="KC18" s="77"/>
      <c r="KD18" s="77"/>
      <c r="KE18" s="77"/>
      <c r="KF18" s="77"/>
      <c r="KG18" s="77"/>
      <c r="KH18" s="77"/>
      <c r="KI18" s="77"/>
      <c r="KJ18" s="77"/>
      <c r="KK18" s="77"/>
    </row>
    <row r="19" spans="1:297" ht="16" x14ac:dyDescent="0.2">
      <c r="A19" s="288"/>
      <c r="B19" s="231" t="s">
        <v>40</v>
      </c>
      <c r="C19" s="231"/>
      <c r="D19" s="231" t="s">
        <v>110</v>
      </c>
      <c r="E19" s="231"/>
      <c r="F19" s="234">
        <v>2.2427397965049099E-8</v>
      </c>
      <c r="G19" s="234">
        <v>5.1120311610144309E-8</v>
      </c>
      <c r="H19" s="234">
        <v>1.752395778153158E-8</v>
      </c>
      <c r="I19" s="234">
        <v>2.0870339047358022E-8</v>
      </c>
      <c r="J19" s="234">
        <v>6.9029435409970945E-9</v>
      </c>
      <c r="K19" s="234">
        <v>4.8075939403191273E-8</v>
      </c>
      <c r="L19" s="234">
        <v>1.5527965468435237E-8</v>
      </c>
      <c r="M19" s="234">
        <v>4.108581719551405E-8</v>
      </c>
      <c r="N19" s="179" t="s">
        <v>79</v>
      </c>
      <c r="O19" s="179" t="s">
        <v>78</v>
      </c>
      <c r="P19" s="179" t="s">
        <v>336</v>
      </c>
      <c r="Q19" s="226"/>
      <c r="AM19" s="77"/>
      <c r="AN19" s="77"/>
      <c r="AO19" s="77"/>
      <c r="AP19" s="77"/>
      <c r="AQ19" s="77"/>
      <c r="AR19" s="77"/>
      <c r="AS19" s="77"/>
      <c r="AT19" s="77"/>
      <c r="AU19" s="77"/>
      <c r="AV19" s="77"/>
      <c r="AW19" s="77"/>
      <c r="AX19" s="77"/>
      <c r="AY19" s="77"/>
      <c r="AZ19" s="77"/>
      <c r="BA19" s="77"/>
      <c r="BB19" s="77"/>
      <c r="BC19" s="77"/>
      <c r="BD19" s="77"/>
      <c r="BE19" s="77"/>
      <c r="BF19" s="77"/>
      <c r="BG19" s="77"/>
      <c r="BH19" s="77"/>
      <c r="BI19" s="77"/>
      <c r="BJ19" s="77"/>
      <c r="BK19" s="77"/>
      <c r="BL19" s="77"/>
      <c r="BM19" s="77"/>
      <c r="BN19" s="77"/>
      <c r="BO19" s="77"/>
      <c r="BP19" s="77"/>
      <c r="BQ19" s="77"/>
      <c r="BR19" s="77"/>
      <c r="BS19" s="77"/>
      <c r="BT19" s="77"/>
      <c r="BU19" s="77"/>
      <c r="BV19" s="77"/>
      <c r="BW19" s="77"/>
      <c r="BX19" s="77"/>
      <c r="BY19" s="77"/>
      <c r="BZ19" s="77"/>
      <c r="CA19" s="77"/>
      <c r="CB19" s="77"/>
      <c r="CC19" s="77"/>
      <c r="CD19" s="77"/>
      <c r="CE19" s="77"/>
      <c r="CF19" s="77"/>
      <c r="CG19" s="77"/>
      <c r="CH19" s="77"/>
      <c r="CI19" s="77"/>
      <c r="CJ19" s="77"/>
      <c r="CK19" s="77"/>
      <c r="CL19" s="77"/>
      <c r="CM19" s="77"/>
      <c r="CN19" s="77"/>
      <c r="CO19" s="77"/>
      <c r="CP19" s="77"/>
      <c r="CQ19" s="77"/>
      <c r="CR19" s="77"/>
      <c r="CS19" s="77"/>
      <c r="CT19" s="77"/>
      <c r="CU19" s="77"/>
      <c r="CV19" s="77"/>
      <c r="CW19" s="77"/>
      <c r="CX19" s="77"/>
      <c r="CY19" s="77"/>
      <c r="CZ19" s="77"/>
      <c r="DA19" s="77"/>
      <c r="DB19" s="77"/>
      <c r="DC19" s="77"/>
      <c r="DD19" s="77"/>
      <c r="DE19" s="77"/>
      <c r="DF19" s="77"/>
      <c r="DG19" s="77"/>
      <c r="DH19" s="77"/>
      <c r="DI19" s="77"/>
      <c r="DJ19" s="77"/>
      <c r="DK19" s="77"/>
      <c r="DL19" s="77"/>
      <c r="DM19" s="77"/>
      <c r="DN19" s="77"/>
      <c r="DO19" s="77"/>
      <c r="DP19" s="77"/>
      <c r="DQ19" s="77"/>
      <c r="DR19" s="77"/>
      <c r="DS19" s="77"/>
      <c r="DT19" s="77"/>
      <c r="DU19" s="77"/>
      <c r="DV19" s="77"/>
      <c r="DW19" s="77"/>
      <c r="DX19" s="77"/>
      <c r="DY19" s="77"/>
      <c r="DZ19" s="77"/>
      <c r="EA19" s="77"/>
      <c r="EB19" s="77"/>
      <c r="EC19" s="77"/>
      <c r="ED19" s="77"/>
      <c r="EE19" s="77"/>
      <c r="EF19" s="77"/>
      <c r="EG19" s="77"/>
      <c r="EH19" s="77"/>
      <c r="EI19" s="77"/>
      <c r="EJ19" s="77"/>
      <c r="EK19" s="77"/>
      <c r="EL19" s="77"/>
      <c r="EM19" s="77"/>
      <c r="EN19" s="77"/>
      <c r="EO19" s="77"/>
      <c r="EP19" s="77"/>
      <c r="EQ19" s="77"/>
      <c r="ER19" s="77"/>
      <c r="ES19" s="77"/>
      <c r="ET19" s="77"/>
      <c r="EU19" s="77"/>
      <c r="EV19" s="77"/>
      <c r="EW19" s="77"/>
      <c r="EX19" s="77"/>
      <c r="EY19" s="77"/>
      <c r="EZ19" s="77"/>
      <c r="FA19" s="77"/>
      <c r="FB19" s="77"/>
      <c r="FC19" s="77"/>
      <c r="FD19" s="77"/>
      <c r="FE19" s="77"/>
      <c r="FF19" s="77"/>
      <c r="FG19" s="77"/>
      <c r="FH19" s="77"/>
      <c r="FI19" s="77"/>
      <c r="FJ19" s="77"/>
      <c r="FK19" s="77"/>
      <c r="FL19" s="77"/>
      <c r="FM19" s="77"/>
      <c r="FN19" s="77"/>
      <c r="FO19" s="77"/>
      <c r="FP19" s="77"/>
      <c r="FQ19" s="77"/>
      <c r="FR19" s="77"/>
      <c r="FS19" s="77"/>
      <c r="FT19" s="77"/>
      <c r="FU19" s="77"/>
      <c r="FV19" s="77"/>
      <c r="FW19" s="77"/>
      <c r="FX19" s="77"/>
      <c r="FY19" s="77"/>
      <c r="FZ19" s="77"/>
      <c r="GA19" s="77"/>
      <c r="GB19" s="77"/>
      <c r="GC19" s="77"/>
      <c r="GD19" s="77"/>
      <c r="GE19" s="77"/>
      <c r="GF19" s="77"/>
      <c r="GG19" s="77"/>
      <c r="GH19" s="77"/>
      <c r="GI19" s="77"/>
      <c r="GJ19" s="77"/>
      <c r="GK19" s="77"/>
      <c r="GL19" s="77"/>
      <c r="GM19" s="77"/>
      <c r="GN19" s="77"/>
      <c r="GO19" s="77"/>
      <c r="GP19" s="77"/>
      <c r="GQ19" s="77"/>
      <c r="GR19" s="77"/>
      <c r="GS19" s="77"/>
      <c r="GT19" s="77"/>
      <c r="GU19" s="77"/>
      <c r="GV19" s="77"/>
      <c r="GW19" s="77"/>
      <c r="GX19" s="77"/>
      <c r="GY19" s="77"/>
      <c r="GZ19" s="77"/>
      <c r="HA19" s="77"/>
      <c r="HB19" s="77"/>
      <c r="HC19" s="77"/>
      <c r="HD19" s="77"/>
      <c r="HE19" s="77"/>
      <c r="HF19" s="77"/>
      <c r="HG19" s="77"/>
      <c r="HH19" s="77"/>
      <c r="HI19" s="77"/>
      <c r="HJ19" s="77"/>
      <c r="HK19" s="77"/>
      <c r="HL19" s="77"/>
      <c r="HM19" s="77"/>
      <c r="HN19" s="77"/>
      <c r="HO19" s="77"/>
      <c r="HP19" s="77"/>
      <c r="HQ19" s="77"/>
      <c r="HR19" s="77"/>
      <c r="HS19" s="77"/>
      <c r="HT19" s="77"/>
      <c r="HU19" s="77"/>
      <c r="HV19" s="77"/>
      <c r="HW19" s="77"/>
      <c r="HX19" s="77"/>
      <c r="HY19" s="77"/>
      <c r="HZ19" s="77"/>
      <c r="IA19" s="77"/>
      <c r="IB19" s="77"/>
      <c r="IC19" s="77"/>
      <c r="ID19" s="77"/>
      <c r="IE19" s="77"/>
      <c r="IF19" s="77"/>
      <c r="IG19" s="77"/>
      <c r="IH19" s="77"/>
      <c r="II19" s="77"/>
      <c r="IJ19" s="77"/>
      <c r="IK19" s="77"/>
      <c r="IL19" s="77"/>
      <c r="IM19" s="77"/>
      <c r="IN19" s="77"/>
      <c r="IO19" s="77"/>
      <c r="IP19" s="77"/>
      <c r="IQ19" s="77"/>
      <c r="IR19" s="77"/>
      <c r="IS19" s="77"/>
      <c r="IT19" s="77"/>
      <c r="IU19" s="77"/>
      <c r="IV19" s="77"/>
      <c r="IW19" s="77"/>
      <c r="IX19" s="77"/>
      <c r="IY19" s="77"/>
      <c r="IZ19" s="77"/>
      <c r="JA19" s="77"/>
      <c r="JB19" s="77"/>
      <c r="JC19" s="77"/>
      <c r="JD19" s="77"/>
      <c r="JE19" s="77"/>
      <c r="JF19" s="77"/>
      <c r="JG19" s="77"/>
      <c r="JH19" s="77"/>
      <c r="JI19" s="77"/>
      <c r="JJ19" s="77"/>
      <c r="JK19" s="77"/>
      <c r="JL19" s="77"/>
      <c r="JM19" s="77"/>
      <c r="JN19" s="77"/>
      <c r="JO19" s="77"/>
      <c r="JP19" s="77"/>
      <c r="JQ19" s="77"/>
      <c r="JR19" s="77"/>
      <c r="JS19" s="77"/>
      <c r="JT19" s="77"/>
      <c r="JU19" s="77"/>
      <c r="JV19" s="77"/>
      <c r="JW19" s="77"/>
      <c r="JX19" s="77"/>
      <c r="JY19" s="77"/>
      <c r="JZ19" s="77"/>
      <c r="KA19" s="77"/>
      <c r="KB19" s="77"/>
      <c r="KC19" s="77"/>
      <c r="KD19" s="77"/>
      <c r="KE19" s="77"/>
      <c r="KF19" s="77"/>
      <c r="KG19" s="77"/>
      <c r="KH19" s="77"/>
      <c r="KI19" s="77"/>
      <c r="KJ19" s="77"/>
      <c r="KK19" s="77"/>
    </row>
    <row r="20" spans="1:297" ht="16" x14ac:dyDescent="0.2">
      <c r="A20" s="288"/>
      <c r="B20" s="231"/>
      <c r="C20" s="231" t="s">
        <v>121</v>
      </c>
      <c r="D20" s="231" t="s">
        <v>110</v>
      </c>
      <c r="E20" s="231"/>
      <c r="F20" s="234">
        <f>F19*1000*365*24*3600</f>
        <v>707.27042222578848</v>
      </c>
      <c r="G20" s="234">
        <f t="shared" ref="G20:M20" si="2">G19*1000*365*24*3600</f>
        <v>1612.1301469375107</v>
      </c>
      <c r="H20" s="234">
        <f t="shared" si="2"/>
        <v>552.63553259837988</v>
      </c>
      <c r="I20" s="234">
        <f t="shared" si="2"/>
        <v>658.16701219748256</v>
      </c>
      <c r="J20" s="234">
        <f t="shared" si="2"/>
        <v>217.69122750888437</v>
      </c>
      <c r="K20" s="234">
        <f t="shared" si="2"/>
        <v>1516.12282501904</v>
      </c>
      <c r="L20" s="234">
        <f t="shared" si="2"/>
        <v>489.68991901257357</v>
      </c>
      <c r="M20" s="234">
        <f t="shared" si="2"/>
        <v>1295.6823310777311</v>
      </c>
      <c r="N20" s="179" t="s">
        <v>79</v>
      </c>
      <c r="O20" s="179" t="s">
        <v>122</v>
      </c>
      <c r="P20" s="179" t="s">
        <v>336</v>
      </c>
      <c r="Q20" s="226"/>
      <c r="AM20" s="77"/>
      <c r="AN20" s="77"/>
      <c r="AO20" s="77"/>
      <c r="AP20" s="77"/>
      <c r="AQ20" s="77"/>
      <c r="AR20" s="77"/>
      <c r="AS20" s="77"/>
      <c r="AT20" s="77"/>
      <c r="AU20" s="77"/>
      <c r="AV20" s="77"/>
      <c r="AW20" s="77"/>
      <c r="AX20" s="77"/>
      <c r="AY20" s="77"/>
      <c r="AZ20" s="77"/>
      <c r="BA20" s="77"/>
      <c r="BB20" s="77"/>
      <c r="BC20" s="77"/>
      <c r="BD20" s="77"/>
      <c r="BE20" s="77"/>
      <c r="BF20" s="77"/>
      <c r="BG20" s="77"/>
      <c r="BH20" s="77"/>
      <c r="BI20" s="77"/>
      <c r="BJ20" s="77"/>
      <c r="BK20" s="77"/>
      <c r="BL20" s="77"/>
      <c r="BM20" s="77"/>
      <c r="BN20" s="77"/>
      <c r="BO20" s="77"/>
      <c r="BP20" s="77"/>
      <c r="BQ20" s="77"/>
      <c r="BR20" s="77"/>
      <c r="BS20" s="77"/>
      <c r="BT20" s="77"/>
      <c r="BU20" s="77"/>
      <c r="BV20" s="77"/>
      <c r="BW20" s="77"/>
      <c r="BX20" s="77"/>
      <c r="BY20" s="77"/>
      <c r="BZ20" s="77"/>
      <c r="CA20" s="77"/>
      <c r="CB20" s="77"/>
      <c r="CC20" s="77"/>
      <c r="CD20" s="77"/>
      <c r="CE20" s="77"/>
      <c r="CF20" s="77"/>
      <c r="CG20" s="77"/>
      <c r="CH20" s="77"/>
      <c r="CI20" s="77"/>
      <c r="CJ20" s="77"/>
      <c r="CK20" s="77"/>
      <c r="CL20" s="77"/>
      <c r="CM20" s="77"/>
      <c r="CN20" s="77"/>
      <c r="CO20" s="77"/>
      <c r="CP20" s="77"/>
      <c r="CQ20" s="77"/>
      <c r="CR20" s="77"/>
      <c r="CS20" s="77"/>
      <c r="CT20" s="77"/>
      <c r="CU20" s="77"/>
      <c r="CV20" s="77"/>
      <c r="CW20" s="77"/>
      <c r="CX20" s="77"/>
      <c r="CY20" s="77"/>
      <c r="CZ20" s="77"/>
      <c r="DA20" s="77"/>
      <c r="DB20" s="77"/>
      <c r="DC20" s="77"/>
      <c r="DD20" s="77"/>
      <c r="DE20" s="77"/>
      <c r="DF20" s="77"/>
      <c r="DG20" s="77"/>
      <c r="DH20" s="77"/>
      <c r="DI20" s="77"/>
      <c r="DJ20" s="77"/>
      <c r="DK20" s="77"/>
      <c r="DL20" s="77"/>
      <c r="DM20" s="77"/>
      <c r="DN20" s="77"/>
      <c r="DO20" s="77"/>
      <c r="DP20" s="77"/>
      <c r="DQ20" s="77"/>
      <c r="DR20" s="77"/>
      <c r="DS20" s="77"/>
      <c r="DT20" s="77"/>
      <c r="DU20" s="77"/>
      <c r="DV20" s="77"/>
      <c r="DW20" s="77"/>
      <c r="DX20" s="77"/>
      <c r="DY20" s="77"/>
      <c r="DZ20" s="77"/>
      <c r="EA20" s="77"/>
      <c r="EB20" s="77"/>
      <c r="EC20" s="77"/>
      <c r="ED20" s="77"/>
      <c r="EE20" s="77"/>
      <c r="EF20" s="77"/>
      <c r="EG20" s="77"/>
      <c r="EH20" s="77"/>
      <c r="EI20" s="77"/>
      <c r="EJ20" s="77"/>
      <c r="EK20" s="77"/>
      <c r="EL20" s="77"/>
      <c r="EM20" s="77"/>
      <c r="EN20" s="77"/>
      <c r="EO20" s="77"/>
      <c r="EP20" s="77"/>
      <c r="EQ20" s="77"/>
      <c r="ER20" s="77"/>
      <c r="ES20" s="77"/>
      <c r="ET20" s="77"/>
      <c r="EU20" s="77"/>
      <c r="EV20" s="77"/>
      <c r="EW20" s="77"/>
      <c r="EX20" s="77"/>
      <c r="EY20" s="77"/>
      <c r="EZ20" s="77"/>
      <c r="FA20" s="77"/>
      <c r="FB20" s="77"/>
      <c r="FC20" s="77"/>
      <c r="FD20" s="77"/>
      <c r="FE20" s="77"/>
      <c r="FF20" s="77"/>
      <c r="FG20" s="77"/>
      <c r="FH20" s="77"/>
      <c r="FI20" s="77"/>
      <c r="FJ20" s="77"/>
      <c r="FK20" s="77"/>
      <c r="FL20" s="77"/>
      <c r="FM20" s="77"/>
      <c r="FN20" s="77"/>
      <c r="FO20" s="77"/>
      <c r="FP20" s="77"/>
      <c r="FQ20" s="77"/>
      <c r="FR20" s="77"/>
      <c r="FS20" s="77"/>
      <c r="FT20" s="77"/>
      <c r="FU20" s="77"/>
      <c r="FV20" s="77"/>
      <c r="FW20" s="77"/>
      <c r="FX20" s="77"/>
      <c r="FY20" s="77"/>
      <c r="FZ20" s="77"/>
      <c r="GA20" s="77"/>
      <c r="GB20" s="77"/>
      <c r="GC20" s="77"/>
      <c r="GD20" s="77"/>
      <c r="GE20" s="77"/>
      <c r="GF20" s="77"/>
      <c r="GG20" s="77"/>
      <c r="GH20" s="77"/>
      <c r="GI20" s="77"/>
      <c r="GJ20" s="77"/>
      <c r="GK20" s="77"/>
      <c r="GL20" s="77"/>
      <c r="GM20" s="77"/>
      <c r="GN20" s="77"/>
      <c r="GO20" s="77"/>
      <c r="GP20" s="77"/>
      <c r="GQ20" s="77"/>
      <c r="GR20" s="77"/>
      <c r="GS20" s="77"/>
      <c r="GT20" s="77"/>
      <c r="GU20" s="77"/>
      <c r="GV20" s="77"/>
      <c r="GW20" s="77"/>
      <c r="GX20" s="77"/>
      <c r="GY20" s="77"/>
      <c r="GZ20" s="77"/>
      <c r="HA20" s="77"/>
      <c r="HB20" s="77"/>
      <c r="HC20" s="77"/>
      <c r="HD20" s="77"/>
      <c r="HE20" s="77"/>
      <c r="HF20" s="77"/>
      <c r="HG20" s="77"/>
      <c r="HH20" s="77"/>
      <c r="HI20" s="77"/>
      <c r="HJ20" s="77"/>
      <c r="HK20" s="77"/>
      <c r="HL20" s="77"/>
      <c r="HM20" s="77"/>
      <c r="HN20" s="77"/>
      <c r="HO20" s="77"/>
      <c r="HP20" s="77"/>
      <c r="HQ20" s="77"/>
      <c r="HR20" s="77"/>
      <c r="HS20" s="77"/>
      <c r="HT20" s="77"/>
      <c r="HU20" s="77"/>
      <c r="HV20" s="77"/>
      <c r="HW20" s="77"/>
      <c r="HX20" s="77"/>
      <c r="HY20" s="77"/>
      <c r="HZ20" s="77"/>
      <c r="IA20" s="77"/>
      <c r="IB20" s="77"/>
      <c r="IC20" s="77"/>
      <c r="ID20" s="77"/>
      <c r="IE20" s="77"/>
      <c r="IF20" s="77"/>
      <c r="IG20" s="77"/>
      <c r="IH20" s="77"/>
      <c r="II20" s="77"/>
      <c r="IJ20" s="77"/>
      <c r="IK20" s="77"/>
      <c r="IL20" s="77"/>
      <c r="IM20" s="77"/>
      <c r="IN20" s="77"/>
      <c r="IO20" s="77"/>
      <c r="IP20" s="77"/>
      <c r="IQ20" s="77"/>
      <c r="IR20" s="77"/>
      <c r="IS20" s="77"/>
      <c r="IT20" s="77"/>
      <c r="IU20" s="77"/>
      <c r="IV20" s="77"/>
      <c r="IW20" s="77"/>
      <c r="IX20" s="77"/>
      <c r="IY20" s="77"/>
      <c r="IZ20" s="77"/>
      <c r="JA20" s="77"/>
      <c r="JB20" s="77"/>
      <c r="JC20" s="77"/>
      <c r="JD20" s="77"/>
      <c r="JE20" s="77"/>
      <c r="JF20" s="77"/>
      <c r="JG20" s="77"/>
      <c r="JH20" s="77"/>
      <c r="JI20" s="77"/>
      <c r="JJ20" s="77"/>
      <c r="JK20" s="77"/>
      <c r="JL20" s="77"/>
      <c r="JM20" s="77"/>
      <c r="JN20" s="77"/>
      <c r="JO20" s="77"/>
      <c r="JP20" s="77"/>
      <c r="JQ20" s="77"/>
      <c r="JR20" s="77"/>
      <c r="JS20" s="77"/>
      <c r="JT20" s="77"/>
      <c r="JU20" s="77"/>
      <c r="JV20" s="77"/>
      <c r="JW20" s="77"/>
      <c r="JX20" s="77"/>
      <c r="JY20" s="77"/>
      <c r="JZ20" s="77"/>
      <c r="KA20" s="77"/>
      <c r="KB20" s="77"/>
      <c r="KC20" s="77"/>
      <c r="KD20" s="77"/>
      <c r="KE20" s="77"/>
      <c r="KF20" s="77"/>
      <c r="KG20" s="77"/>
      <c r="KH20" s="77"/>
      <c r="KI20" s="77"/>
      <c r="KJ20" s="77"/>
      <c r="KK20" s="77"/>
    </row>
    <row r="21" spans="1:297" ht="16" x14ac:dyDescent="0.2">
      <c r="A21" s="288"/>
      <c r="B21" s="231" t="s">
        <v>101</v>
      </c>
      <c r="C21" s="231" t="s">
        <v>123</v>
      </c>
      <c r="D21" s="231" t="s">
        <v>110</v>
      </c>
      <c r="E21" s="231" t="s">
        <v>115</v>
      </c>
      <c r="F21" s="234">
        <v>2.3696042108892401</v>
      </c>
      <c r="G21" s="234">
        <v>4.3917246021722702</v>
      </c>
      <c r="H21" s="234">
        <v>1.9467368925047399</v>
      </c>
      <c r="I21" s="234">
        <v>2.47905687385181</v>
      </c>
      <c r="J21" s="234">
        <v>2.22114142977843</v>
      </c>
      <c r="K21" s="234">
        <v>3.3070096167614702</v>
      </c>
      <c r="L21" s="234">
        <v>2.92803772943742</v>
      </c>
      <c r="M21" s="234">
        <v>1.0055754452635499</v>
      </c>
      <c r="N21" s="179" t="s">
        <v>82</v>
      </c>
      <c r="O21" s="179" t="s">
        <v>80</v>
      </c>
      <c r="P21" s="179" t="s">
        <v>72</v>
      </c>
      <c r="Q21" s="226"/>
      <c r="AM21" s="77"/>
      <c r="AN21" s="77"/>
      <c r="AO21" s="77"/>
      <c r="AP21" s="77"/>
      <c r="AQ21" s="77"/>
      <c r="AR21" s="77"/>
      <c r="AS21" s="77"/>
      <c r="AT21" s="77"/>
      <c r="AU21" s="77"/>
      <c r="AV21" s="77"/>
      <c r="AW21" s="77"/>
      <c r="AX21" s="77"/>
      <c r="AY21" s="77"/>
      <c r="AZ21" s="77"/>
      <c r="BA21" s="77"/>
      <c r="BB21" s="77"/>
      <c r="BC21" s="77"/>
      <c r="BD21" s="77"/>
      <c r="BE21" s="77"/>
      <c r="BF21" s="77"/>
      <c r="BG21" s="77"/>
      <c r="BH21" s="77"/>
      <c r="BI21" s="77"/>
      <c r="BJ21" s="77"/>
      <c r="BK21" s="77"/>
      <c r="BL21" s="77"/>
      <c r="BM21" s="77"/>
      <c r="BN21" s="77"/>
      <c r="BO21" s="77"/>
      <c r="BP21" s="77"/>
      <c r="BQ21" s="77"/>
      <c r="BR21" s="77"/>
      <c r="BS21" s="77"/>
      <c r="BT21" s="77"/>
      <c r="BU21" s="77"/>
      <c r="BV21" s="77"/>
      <c r="BW21" s="77"/>
      <c r="BX21" s="77"/>
      <c r="BY21" s="77"/>
      <c r="BZ21" s="77"/>
      <c r="CA21" s="77"/>
      <c r="CB21" s="77"/>
      <c r="CC21" s="77"/>
      <c r="CD21" s="77"/>
      <c r="CE21" s="77"/>
      <c r="CF21" s="77"/>
      <c r="CG21" s="77"/>
      <c r="CH21" s="77"/>
      <c r="CI21" s="77"/>
      <c r="CJ21" s="77"/>
      <c r="CK21" s="77"/>
      <c r="CL21" s="77"/>
      <c r="CM21" s="77"/>
      <c r="CN21" s="77"/>
      <c r="CO21" s="77"/>
      <c r="CP21" s="77"/>
      <c r="CQ21" s="77"/>
      <c r="CR21" s="77"/>
      <c r="CS21" s="77"/>
      <c r="CT21" s="77"/>
      <c r="CU21" s="77"/>
      <c r="CV21" s="77"/>
      <c r="CW21" s="77"/>
      <c r="CX21" s="77"/>
      <c r="CY21" s="77"/>
      <c r="CZ21" s="77"/>
      <c r="DA21" s="77"/>
      <c r="DB21" s="77"/>
      <c r="DC21" s="77"/>
      <c r="DD21" s="77"/>
      <c r="DE21" s="77"/>
      <c r="DF21" s="77"/>
      <c r="DG21" s="77"/>
      <c r="DH21" s="77"/>
      <c r="DI21" s="77"/>
      <c r="DJ21" s="77"/>
      <c r="DK21" s="77"/>
      <c r="DL21" s="77"/>
      <c r="DM21" s="77"/>
      <c r="DN21" s="77"/>
      <c r="DO21" s="77"/>
      <c r="DP21" s="77"/>
      <c r="DQ21" s="77"/>
      <c r="DR21" s="77"/>
      <c r="DS21" s="77"/>
      <c r="DT21" s="77"/>
      <c r="DU21" s="77"/>
      <c r="DV21" s="77"/>
      <c r="DW21" s="77"/>
      <c r="DX21" s="77"/>
      <c r="DY21" s="77"/>
      <c r="DZ21" s="77"/>
      <c r="EA21" s="77"/>
      <c r="EB21" s="77"/>
      <c r="EC21" s="77"/>
      <c r="ED21" s="77"/>
      <c r="EE21" s="77"/>
      <c r="EF21" s="77"/>
      <c r="EG21" s="77"/>
      <c r="EH21" s="77"/>
      <c r="EI21" s="77"/>
      <c r="EJ21" s="77"/>
      <c r="EK21" s="77"/>
      <c r="EL21" s="77"/>
      <c r="EM21" s="77"/>
      <c r="EN21" s="77"/>
      <c r="EO21" s="77"/>
      <c r="EP21" s="77"/>
      <c r="EQ21" s="77"/>
      <c r="ER21" s="77"/>
      <c r="ES21" s="77"/>
      <c r="ET21" s="77"/>
      <c r="EU21" s="77"/>
      <c r="EV21" s="77"/>
      <c r="EW21" s="77"/>
      <c r="EX21" s="77"/>
      <c r="EY21" s="77"/>
      <c r="EZ21" s="77"/>
      <c r="FA21" s="77"/>
      <c r="FB21" s="77"/>
      <c r="FC21" s="77"/>
      <c r="FD21" s="77"/>
      <c r="FE21" s="77"/>
      <c r="FF21" s="77"/>
      <c r="FG21" s="77"/>
      <c r="FH21" s="77"/>
      <c r="FI21" s="77"/>
      <c r="FJ21" s="77"/>
      <c r="FK21" s="77"/>
      <c r="FL21" s="77"/>
      <c r="FM21" s="77"/>
      <c r="FN21" s="77"/>
      <c r="FO21" s="77"/>
      <c r="FP21" s="77"/>
      <c r="FQ21" s="77"/>
      <c r="FR21" s="77"/>
      <c r="FS21" s="77"/>
      <c r="FT21" s="77"/>
      <c r="FU21" s="77"/>
      <c r="FV21" s="77"/>
      <c r="FW21" s="77"/>
      <c r="FX21" s="77"/>
      <c r="FY21" s="77"/>
      <c r="FZ21" s="77"/>
      <c r="GA21" s="77"/>
      <c r="GB21" s="77"/>
      <c r="GC21" s="77"/>
      <c r="GD21" s="77"/>
      <c r="GE21" s="77"/>
      <c r="GF21" s="77"/>
      <c r="GG21" s="77"/>
      <c r="GH21" s="77"/>
      <c r="GI21" s="77"/>
      <c r="GJ21" s="77"/>
      <c r="GK21" s="77"/>
      <c r="GL21" s="77"/>
      <c r="GM21" s="77"/>
      <c r="GN21" s="77"/>
      <c r="GO21" s="77"/>
      <c r="GP21" s="77"/>
      <c r="GQ21" s="77"/>
      <c r="GR21" s="77"/>
      <c r="GS21" s="77"/>
      <c r="GT21" s="77"/>
      <c r="GU21" s="77"/>
      <c r="GV21" s="77"/>
      <c r="GW21" s="77"/>
      <c r="GX21" s="77"/>
      <c r="GY21" s="77"/>
      <c r="GZ21" s="77"/>
      <c r="HA21" s="77"/>
      <c r="HB21" s="77"/>
      <c r="HC21" s="77"/>
      <c r="HD21" s="77"/>
      <c r="HE21" s="77"/>
      <c r="HF21" s="77"/>
      <c r="HG21" s="77"/>
      <c r="HH21" s="77"/>
      <c r="HI21" s="77"/>
      <c r="HJ21" s="77"/>
      <c r="HK21" s="77"/>
      <c r="HL21" s="77"/>
      <c r="HM21" s="77"/>
      <c r="HN21" s="77"/>
      <c r="HO21" s="77"/>
      <c r="HP21" s="77"/>
      <c r="HQ21" s="77"/>
      <c r="HR21" s="77"/>
      <c r="HS21" s="77"/>
      <c r="HT21" s="77"/>
      <c r="HU21" s="77"/>
      <c r="HV21" s="77"/>
      <c r="HW21" s="77"/>
      <c r="HX21" s="77"/>
      <c r="HY21" s="77"/>
      <c r="HZ21" s="77"/>
      <c r="IA21" s="77"/>
      <c r="IB21" s="77"/>
      <c r="IC21" s="77"/>
      <c r="ID21" s="77"/>
      <c r="IE21" s="77"/>
      <c r="IF21" s="77"/>
      <c r="IG21" s="77"/>
      <c r="IH21" s="77"/>
      <c r="II21" s="77"/>
      <c r="IJ21" s="77"/>
      <c r="IK21" s="77"/>
      <c r="IL21" s="77"/>
      <c r="IM21" s="77"/>
      <c r="IN21" s="77"/>
      <c r="IO21" s="77"/>
      <c r="IP21" s="77"/>
      <c r="IQ21" s="77"/>
      <c r="IR21" s="77"/>
      <c r="IS21" s="77"/>
      <c r="IT21" s="77"/>
      <c r="IU21" s="77"/>
      <c r="IV21" s="77"/>
      <c r="IW21" s="77"/>
      <c r="IX21" s="77"/>
      <c r="IY21" s="77"/>
      <c r="IZ21" s="77"/>
      <c r="JA21" s="77"/>
      <c r="JB21" s="77"/>
      <c r="JC21" s="77"/>
      <c r="JD21" s="77"/>
      <c r="JE21" s="77"/>
      <c r="JF21" s="77"/>
      <c r="JG21" s="77"/>
      <c r="JH21" s="77"/>
      <c r="JI21" s="77"/>
      <c r="JJ21" s="77"/>
      <c r="JK21" s="77"/>
      <c r="JL21" s="77"/>
      <c r="JM21" s="77"/>
      <c r="JN21" s="77"/>
      <c r="JO21" s="77"/>
      <c r="JP21" s="77"/>
      <c r="JQ21" s="77"/>
      <c r="JR21" s="77"/>
      <c r="JS21" s="77"/>
      <c r="JT21" s="77"/>
      <c r="JU21" s="77"/>
      <c r="JV21" s="77"/>
      <c r="JW21" s="77"/>
      <c r="JX21" s="77"/>
      <c r="JY21" s="77"/>
      <c r="JZ21" s="77"/>
      <c r="KA21" s="77"/>
      <c r="KB21" s="77"/>
      <c r="KC21" s="77"/>
      <c r="KD21" s="77"/>
      <c r="KE21" s="77"/>
      <c r="KF21" s="77"/>
      <c r="KG21" s="77"/>
      <c r="KH21" s="77"/>
      <c r="KI21" s="77"/>
      <c r="KJ21" s="77"/>
      <c r="KK21" s="77"/>
    </row>
    <row r="22" spans="1:297" ht="16" x14ac:dyDescent="0.2">
      <c r="A22" s="288"/>
      <c r="B22" s="231" t="s">
        <v>41</v>
      </c>
      <c r="C22" s="231" t="s">
        <v>123</v>
      </c>
      <c r="D22" s="231" t="s">
        <v>110</v>
      </c>
      <c r="E22" s="231" t="s">
        <v>116</v>
      </c>
      <c r="F22" s="234">
        <v>29.533000000000001</v>
      </c>
      <c r="G22" s="234">
        <v>25.706</v>
      </c>
      <c r="H22" s="234">
        <v>26.89</v>
      </c>
      <c r="I22" s="234">
        <v>115.86499999999999</v>
      </c>
      <c r="J22" s="234">
        <v>33.134999999999998</v>
      </c>
      <c r="K22" s="234">
        <v>17.388000000000002</v>
      </c>
      <c r="L22" s="234">
        <v>131.869</v>
      </c>
      <c r="M22" s="234">
        <v>8.8089999999999993</v>
      </c>
      <c r="N22" s="179" t="s">
        <v>81</v>
      </c>
      <c r="O22" s="179" t="s">
        <v>80</v>
      </c>
      <c r="P22" s="179" t="s">
        <v>72</v>
      </c>
      <c r="Q22" s="226"/>
      <c r="AM22" s="77"/>
      <c r="AN22" s="77"/>
      <c r="AO22" s="77"/>
      <c r="AP22" s="77"/>
      <c r="AQ22" s="77"/>
      <c r="AR22" s="77"/>
      <c r="AS22" s="77"/>
      <c r="AT22" s="77"/>
      <c r="AU22" s="77"/>
      <c r="AV22" s="77"/>
      <c r="AW22" s="77"/>
      <c r="AX22" s="77"/>
      <c r="AY22" s="77"/>
      <c r="AZ22" s="77"/>
      <c r="BA22" s="77"/>
      <c r="BB22" s="77"/>
      <c r="BC22" s="77"/>
      <c r="BD22" s="77"/>
      <c r="BE22" s="77"/>
      <c r="BF22" s="77"/>
      <c r="BG22" s="77"/>
      <c r="BH22" s="77"/>
      <c r="BI22" s="77"/>
      <c r="BJ22" s="77"/>
      <c r="BK22" s="77"/>
      <c r="BL22" s="77"/>
      <c r="BM22" s="77"/>
      <c r="BN22" s="77"/>
      <c r="BO22" s="77"/>
      <c r="BP22" s="77"/>
      <c r="BQ22" s="77"/>
      <c r="BR22" s="77"/>
      <c r="BS22" s="77"/>
      <c r="BT22" s="77"/>
      <c r="BU22" s="77"/>
      <c r="BV22" s="77"/>
      <c r="BW22" s="77"/>
      <c r="BX22" s="77"/>
      <c r="BY22" s="77"/>
      <c r="BZ22" s="77"/>
      <c r="CA22" s="77"/>
      <c r="CB22" s="77"/>
      <c r="CC22" s="77"/>
      <c r="CD22" s="77"/>
      <c r="CE22" s="77"/>
      <c r="CF22" s="77"/>
      <c r="CG22" s="77"/>
      <c r="CH22" s="77"/>
      <c r="CI22" s="77"/>
      <c r="CJ22" s="77"/>
      <c r="CK22" s="77"/>
      <c r="CL22" s="77"/>
      <c r="CM22" s="77"/>
      <c r="CN22" s="77"/>
      <c r="CO22" s="77"/>
      <c r="CP22" s="77"/>
      <c r="CQ22" s="77"/>
      <c r="CR22" s="77"/>
      <c r="CS22" s="77"/>
      <c r="CT22" s="77"/>
      <c r="CU22" s="77"/>
      <c r="CV22" s="77"/>
      <c r="CW22" s="77"/>
      <c r="CX22" s="77"/>
      <c r="CY22" s="77"/>
      <c r="CZ22" s="77"/>
      <c r="DA22" s="77"/>
      <c r="DB22" s="77"/>
      <c r="DC22" s="77"/>
      <c r="DD22" s="77"/>
      <c r="DE22" s="77"/>
      <c r="DF22" s="77"/>
      <c r="DG22" s="77"/>
      <c r="DH22" s="77"/>
      <c r="DI22" s="77"/>
      <c r="DJ22" s="77"/>
      <c r="DK22" s="77"/>
      <c r="DL22" s="77"/>
      <c r="DM22" s="77"/>
      <c r="DN22" s="77"/>
      <c r="DO22" s="77"/>
      <c r="DP22" s="77"/>
      <c r="DQ22" s="77"/>
      <c r="DR22" s="77"/>
      <c r="DS22" s="77"/>
      <c r="DT22" s="77"/>
      <c r="DU22" s="77"/>
      <c r="DV22" s="77"/>
      <c r="DW22" s="77"/>
      <c r="DX22" s="77"/>
      <c r="DY22" s="77"/>
      <c r="DZ22" s="77"/>
      <c r="EA22" s="77"/>
      <c r="EB22" s="77"/>
      <c r="EC22" s="77"/>
      <c r="ED22" s="77"/>
      <c r="EE22" s="77"/>
      <c r="EF22" s="77"/>
      <c r="EG22" s="77"/>
      <c r="EH22" s="77"/>
      <c r="EI22" s="77"/>
      <c r="EJ22" s="77"/>
      <c r="EK22" s="77"/>
      <c r="EL22" s="77"/>
      <c r="EM22" s="77"/>
      <c r="EN22" s="77"/>
      <c r="EO22" s="77"/>
      <c r="EP22" s="77"/>
      <c r="EQ22" s="77"/>
      <c r="ER22" s="77"/>
      <c r="ES22" s="77"/>
      <c r="ET22" s="77"/>
      <c r="EU22" s="77"/>
      <c r="EV22" s="77"/>
      <c r="EW22" s="77"/>
      <c r="EX22" s="77"/>
      <c r="EY22" s="77"/>
      <c r="EZ22" s="77"/>
      <c r="FA22" s="77"/>
      <c r="FB22" s="77"/>
      <c r="FC22" s="77"/>
      <c r="FD22" s="77"/>
      <c r="FE22" s="77"/>
      <c r="FF22" s="77"/>
      <c r="FG22" s="77"/>
      <c r="FH22" s="77"/>
      <c r="FI22" s="77"/>
      <c r="FJ22" s="77"/>
      <c r="FK22" s="77"/>
      <c r="FL22" s="77"/>
      <c r="FM22" s="77"/>
      <c r="FN22" s="77"/>
      <c r="FO22" s="77"/>
      <c r="FP22" s="77"/>
      <c r="FQ22" s="77"/>
      <c r="FR22" s="77"/>
      <c r="FS22" s="77"/>
      <c r="FT22" s="77"/>
      <c r="FU22" s="77"/>
      <c r="FV22" s="77"/>
      <c r="FW22" s="77"/>
      <c r="FX22" s="77"/>
      <c r="FY22" s="77"/>
      <c r="FZ22" s="77"/>
      <c r="GA22" s="77"/>
      <c r="GB22" s="77"/>
      <c r="GC22" s="77"/>
      <c r="GD22" s="77"/>
      <c r="GE22" s="77"/>
      <c r="GF22" s="77"/>
      <c r="GG22" s="77"/>
      <c r="GH22" s="77"/>
      <c r="GI22" s="77"/>
      <c r="GJ22" s="77"/>
      <c r="GK22" s="77"/>
      <c r="GL22" s="77"/>
      <c r="GM22" s="77"/>
      <c r="GN22" s="77"/>
      <c r="GO22" s="77"/>
      <c r="GP22" s="77"/>
      <c r="GQ22" s="77"/>
      <c r="GR22" s="77"/>
      <c r="GS22" s="77"/>
      <c r="GT22" s="77"/>
      <c r="GU22" s="77"/>
      <c r="GV22" s="77"/>
      <c r="GW22" s="77"/>
      <c r="GX22" s="77"/>
      <c r="GY22" s="77"/>
      <c r="GZ22" s="77"/>
      <c r="HA22" s="77"/>
      <c r="HB22" s="77"/>
      <c r="HC22" s="77"/>
      <c r="HD22" s="77"/>
      <c r="HE22" s="77"/>
      <c r="HF22" s="77"/>
      <c r="HG22" s="77"/>
      <c r="HH22" s="77"/>
      <c r="HI22" s="77"/>
      <c r="HJ22" s="77"/>
      <c r="HK22" s="77"/>
      <c r="HL22" s="77"/>
      <c r="HM22" s="77"/>
      <c r="HN22" s="77"/>
      <c r="HO22" s="77"/>
      <c r="HP22" s="77"/>
      <c r="HQ22" s="77"/>
      <c r="HR22" s="77"/>
      <c r="HS22" s="77"/>
      <c r="HT22" s="77"/>
      <c r="HU22" s="77"/>
      <c r="HV22" s="77"/>
      <c r="HW22" s="77"/>
      <c r="HX22" s="77"/>
      <c r="HY22" s="77"/>
      <c r="HZ22" s="77"/>
      <c r="IA22" s="77"/>
      <c r="IB22" s="77"/>
      <c r="IC22" s="77"/>
      <c r="ID22" s="77"/>
      <c r="IE22" s="77"/>
      <c r="IF22" s="77"/>
      <c r="IG22" s="77"/>
      <c r="IH22" s="77"/>
      <c r="II22" s="77"/>
      <c r="IJ22" s="77"/>
      <c r="IK22" s="77"/>
      <c r="IL22" s="77"/>
      <c r="IM22" s="77"/>
      <c r="IN22" s="77"/>
      <c r="IO22" s="77"/>
      <c r="IP22" s="77"/>
      <c r="IQ22" s="77"/>
      <c r="IR22" s="77"/>
      <c r="IS22" s="77"/>
      <c r="IT22" s="77"/>
      <c r="IU22" s="77"/>
      <c r="IV22" s="77"/>
      <c r="IW22" s="77"/>
      <c r="IX22" s="77"/>
      <c r="IY22" s="77"/>
      <c r="IZ22" s="77"/>
      <c r="JA22" s="77"/>
      <c r="JB22" s="77"/>
      <c r="JC22" s="77"/>
      <c r="JD22" s="77"/>
      <c r="JE22" s="77"/>
      <c r="JF22" s="77"/>
      <c r="JG22" s="77"/>
      <c r="JH22" s="77"/>
      <c r="JI22" s="77"/>
      <c r="JJ22" s="77"/>
      <c r="JK22" s="77"/>
      <c r="JL22" s="77"/>
      <c r="JM22" s="77"/>
      <c r="JN22" s="77"/>
      <c r="JO22" s="77"/>
      <c r="JP22" s="77"/>
      <c r="JQ22" s="77"/>
      <c r="JR22" s="77"/>
      <c r="JS22" s="77"/>
      <c r="JT22" s="77"/>
      <c r="JU22" s="77"/>
      <c r="JV22" s="77"/>
      <c r="JW22" s="77"/>
      <c r="JX22" s="77"/>
      <c r="JY22" s="77"/>
      <c r="JZ22" s="77"/>
      <c r="KA22" s="77"/>
      <c r="KB22" s="77"/>
      <c r="KC22" s="77"/>
      <c r="KD22" s="77"/>
      <c r="KE22" s="77"/>
      <c r="KF22" s="77"/>
      <c r="KG22" s="77"/>
      <c r="KH22" s="77"/>
      <c r="KI22" s="77"/>
      <c r="KJ22" s="77"/>
      <c r="KK22" s="77"/>
    </row>
    <row r="23" spans="1:297" ht="16" x14ac:dyDescent="0.2">
      <c r="A23" s="288"/>
      <c r="B23" s="231" t="s">
        <v>42</v>
      </c>
      <c r="C23" s="249" t="s">
        <v>123</v>
      </c>
      <c r="D23" s="249" t="s">
        <v>110</v>
      </c>
      <c r="E23" s="249" t="s">
        <v>124</v>
      </c>
      <c r="F23" s="236">
        <v>10</v>
      </c>
      <c r="G23" s="236">
        <v>10</v>
      </c>
      <c r="H23" s="236">
        <v>10</v>
      </c>
      <c r="I23" s="236">
        <v>10</v>
      </c>
      <c r="J23" s="236">
        <v>10</v>
      </c>
      <c r="K23" s="236">
        <v>10</v>
      </c>
      <c r="L23" s="236">
        <v>10</v>
      </c>
      <c r="M23" s="236">
        <v>10</v>
      </c>
      <c r="N23" s="228" t="s">
        <v>308</v>
      </c>
      <c r="O23" s="228" t="s">
        <v>80</v>
      </c>
      <c r="P23" s="228" t="s">
        <v>339</v>
      </c>
      <c r="Q23" s="226"/>
      <c r="AM23" s="77"/>
      <c r="AN23" s="77"/>
      <c r="AO23" s="77"/>
      <c r="AP23" s="77"/>
      <c r="AQ23" s="77"/>
      <c r="AR23" s="77"/>
      <c r="AS23" s="77"/>
      <c r="AT23" s="77"/>
      <c r="AU23" s="77"/>
      <c r="AV23" s="77"/>
      <c r="AW23" s="77"/>
      <c r="AX23" s="77"/>
      <c r="AY23" s="77"/>
      <c r="AZ23" s="77"/>
      <c r="BA23" s="77"/>
      <c r="BB23" s="77"/>
      <c r="BC23" s="77"/>
      <c r="BD23" s="77"/>
      <c r="BE23" s="77"/>
      <c r="BF23" s="77"/>
      <c r="BG23" s="77"/>
      <c r="BH23" s="77"/>
      <c r="BI23" s="77"/>
      <c r="BJ23" s="77"/>
      <c r="BK23" s="77"/>
      <c r="BL23" s="77"/>
      <c r="BM23" s="77"/>
      <c r="BN23" s="77"/>
      <c r="BO23" s="77"/>
      <c r="BP23" s="77"/>
      <c r="BQ23" s="77"/>
      <c r="BR23" s="77"/>
      <c r="BS23" s="77"/>
      <c r="BT23" s="77"/>
      <c r="BU23" s="77"/>
      <c r="BV23" s="77"/>
      <c r="BW23" s="77"/>
      <c r="BX23" s="77"/>
      <c r="BY23" s="77"/>
      <c r="BZ23" s="77"/>
      <c r="CA23" s="77"/>
      <c r="CB23" s="77"/>
      <c r="CC23" s="77"/>
      <c r="CD23" s="77"/>
      <c r="CE23" s="77"/>
      <c r="CF23" s="77"/>
      <c r="CG23" s="77"/>
      <c r="CH23" s="77"/>
      <c r="CI23" s="77"/>
      <c r="CJ23" s="77"/>
      <c r="CK23" s="77"/>
      <c r="CL23" s="77"/>
      <c r="CM23" s="77"/>
      <c r="CN23" s="77"/>
      <c r="CO23" s="77"/>
      <c r="CP23" s="77"/>
      <c r="CQ23" s="77"/>
      <c r="CR23" s="77"/>
      <c r="CS23" s="77"/>
      <c r="CT23" s="77"/>
      <c r="CU23" s="77"/>
      <c r="CV23" s="77"/>
      <c r="CW23" s="77"/>
      <c r="CX23" s="77"/>
      <c r="CY23" s="77"/>
      <c r="CZ23" s="77"/>
      <c r="DA23" s="77"/>
      <c r="DB23" s="77"/>
      <c r="DC23" s="77"/>
      <c r="DD23" s="77"/>
      <c r="DE23" s="77"/>
      <c r="DF23" s="77"/>
      <c r="DG23" s="77"/>
      <c r="DH23" s="77"/>
      <c r="DI23" s="77"/>
      <c r="DJ23" s="77"/>
      <c r="DK23" s="77"/>
      <c r="DL23" s="77"/>
      <c r="DM23" s="77"/>
      <c r="DN23" s="77"/>
      <c r="DO23" s="77"/>
      <c r="DP23" s="77"/>
      <c r="DQ23" s="77"/>
      <c r="DR23" s="77"/>
      <c r="DS23" s="77"/>
      <c r="DT23" s="77"/>
      <c r="DU23" s="77"/>
      <c r="DV23" s="77"/>
      <c r="DW23" s="77"/>
      <c r="DX23" s="77"/>
      <c r="DY23" s="77"/>
      <c r="DZ23" s="77"/>
      <c r="EA23" s="77"/>
      <c r="EB23" s="77"/>
      <c r="EC23" s="77"/>
      <c r="ED23" s="77"/>
      <c r="EE23" s="77"/>
      <c r="EF23" s="77"/>
      <c r="EG23" s="77"/>
      <c r="EH23" s="77"/>
      <c r="EI23" s="77"/>
      <c r="EJ23" s="77"/>
      <c r="EK23" s="77"/>
      <c r="EL23" s="77"/>
      <c r="EM23" s="77"/>
      <c r="EN23" s="77"/>
      <c r="EO23" s="77"/>
      <c r="EP23" s="77"/>
      <c r="EQ23" s="77"/>
      <c r="ER23" s="77"/>
      <c r="ES23" s="77"/>
      <c r="ET23" s="77"/>
      <c r="EU23" s="77"/>
      <c r="EV23" s="77"/>
      <c r="EW23" s="77"/>
      <c r="EX23" s="77"/>
      <c r="EY23" s="77"/>
      <c r="EZ23" s="77"/>
      <c r="FA23" s="77"/>
      <c r="FB23" s="77"/>
      <c r="FC23" s="77"/>
      <c r="FD23" s="77"/>
      <c r="FE23" s="77"/>
      <c r="FF23" s="77"/>
      <c r="FG23" s="77"/>
      <c r="FH23" s="77"/>
      <c r="FI23" s="77"/>
      <c r="FJ23" s="77"/>
      <c r="FK23" s="77"/>
      <c r="FL23" s="77"/>
      <c r="FM23" s="77"/>
      <c r="FN23" s="77"/>
      <c r="FO23" s="77"/>
      <c r="FP23" s="77"/>
      <c r="FQ23" s="77"/>
      <c r="FR23" s="77"/>
      <c r="FS23" s="77"/>
      <c r="FT23" s="77"/>
      <c r="FU23" s="77"/>
      <c r="FV23" s="77"/>
      <c r="FW23" s="77"/>
      <c r="FX23" s="77"/>
      <c r="FY23" s="77"/>
      <c r="FZ23" s="77"/>
      <c r="GA23" s="77"/>
      <c r="GB23" s="77"/>
      <c r="GC23" s="77"/>
      <c r="GD23" s="77"/>
      <c r="GE23" s="77"/>
      <c r="GF23" s="77"/>
      <c r="GG23" s="77"/>
      <c r="GH23" s="77"/>
      <c r="GI23" s="77"/>
      <c r="GJ23" s="77"/>
      <c r="GK23" s="77"/>
      <c r="GL23" s="77"/>
      <c r="GM23" s="77"/>
      <c r="GN23" s="77"/>
      <c r="GO23" s="77"/>
      <c r="GP23" s="77"/>
      <c r="GQ23" s="77"/>
      <c r="GR23" s="77"/>
      <c r="GS23" s="77"/>
      <c r="GT23" s="77"/>
      <c r="GU23" s="77"/>
      <c r="GV23" s="77"/>
      <c r="GW23" s="77"/>
      <c r="GX23" s="77"/>
      <c r="GY23" s="77"/>
      <c r="GZ23" s="77"/>
      <c r="HA23" s="77"/>
      <c r="HB23" s="77"/>
      <c r="HC23" s="77"/>
      <c r="HD23" s="77"/>
      <c r="HE23" s="77"/>
      <c r="HF23" s="77"/>
      <c r="HG23" s="77"/>
      <c r="HH23" s="77"/>
      <c r="HI23" s="77"/>
      <c r="HJ23" s="77"/>
      <c r="HK23" s="77"/>
      <c r="HL23" s="77"/>
      <c r="HM23" s="77"/>
      <c r="HN23" s="77"/>
      <c r="HO23" s="77"/>
      <c r="HP23" s="77"/>
      <c r="HQ23" s="77"/>
      <c r="HR23" s="77"/>
      <c r="HS23" s="77"/>
      <c r="HT23" s="77"/>
      <c r="HU23" s="77"/>
      <c r="HV23" s="77"/>
      <c r="HW23" s="77"/>
      <c r="HX23" s="77"/>
      <c r="HY23" s="77"/>
      <c r="HZ23" s="77"/>
      <c r="IA23" s="77"/>
      <c r="IB23" s="77"/>
      <c r="IC23" s="77"/>
      <c r="ID23" s="77"/>
      <c r="IE23" s="77"/>
      <c r="IF23" s="77"/>
      <c r="IG23" s="77"/>
      <c r="IH23" s="77"/>
      <c r="II23" s="77"/>
      <c r="IJ23" s="77"/>
      <c r="IK23" s="77"/>
      <c r="IL23" s="77"/>
      <c r="IM23" s="77"/>
      <c r="IN23" s="77"/>
      <c r="IO23" s="77"/>
      <c r="IP23" s="77"/>
      <c r="IQ23" s="77"/>
      <c r="IR23" s="77"/>
      <c r="IS23" s="77"/>
      <c r="IT23" s="77"/>
      <c r="IU23" s="77"/>
      <c r="IV23" s="77"/>
      <c r="IW23" s="77"/>
      <c r="IX23" s="77"/>
      <c r="IY23" s="77"/>
      <c r="IZ23" s="77"/>
      <c r="JA23" s="77"/>
      <c r="JB23" s="77"/>
      <c r="JC23" s="77"/>
      <c r="JD23" s="77"/>
      <c r="JE23" s="77"/>
      <c r="JF23" s="77"/>
      <c r="JG23" s="77"/>
      <c r="JH23" s="77"/>
      <c r="JI23" s="77"/>
      <c r="JJ23" s="77"/>
      <c r="JK23" s="77"/>
      <c r="JL23" s="77"/>
      <c r="JM23" s="77"/>
      <c r="JN23" s="77"/>
      <c r="JO23" s="77"/>
      <c r="JP23" s="77"/>
      <c r="JQ23" s="77"/>
      <c r="JR23" s="77"/>
      <c r="JS23" s="77"/>
      <c r="JT23" s="77"/>
      <c r="JU23" s="77"/>
      <c r="JV23" s="77"/>
      <c r="JW23" s="77"/>
      <c r="JX23" s="77"/>
      <c r="JY23" s="77"/>
      <c r="JZ23" s="77"/>
      <c r="KA23" s="77"/>
      <c r="KB23" s="77"/>
      <c r="KC23" s="77"/>
      <c r="KD23" s="77"/>
      <c r="KE23" s="77"/>
      <c r="KF23" s="77"/>
      <c r="KG23" s="77"/>
      <c r="KH23" s="77"/>
      <c r="KI23" s="77"/>
      <c r="KJ23" s="77"/>
      <c r="KK23" s="77"/>
    </row>
    <row r="24" spans="1:297" ht="16" x14ac:dyDescent="0.2">
      <c r="A24" s="288"/>
      <c r="B24" s="231"/>
      <c r="C24" s="249" t="s">
        <v>123</v>
      </c>
      <c r="D24" s="249" t="s">
        <v>110</v>
      </c>
      <c r="E24" s="249" t="s">
        <v>140</v>
      </c>
      <c r="F24" s="236">
        <v>90</v>
      </c>
      <c r="G24" s="236">
        <v>90</v>
      </c>
      <c r="H24" s="236">
        <v>90</v>
      </c>
      <c r="I24" s="236">
        <v>90</v>
      </c>
      <c r="J24" s="236">
        <v>90</v>
      </c>
      <c r="K24" s="236">
        <v>90</v>
      </c>
      <c r="L24" s="236">
        <v>90</v>
      </c>
      <c r="M24" s="236">
        <v>90</v>
      </c>
      <c r="N24" s="228" t="s">
        <v>158</v>
      </c>
      <c r="O24" s="228" t="s">
        <v>80</v>
      </c>
      <c r="P24" s="179" t="s">
        <v>336</v>
      </c>
      <c r="Q24" s="226" t="s">
        <v>340</v>
      </c>
      <c r="AM24" s="77"/>
      <c r="AN24" s="77"/>
      <c r="AO24" s="77"/>
      <c r="AP24" s="77"/>
      <c r="AQ24" s="77"/>
      <c r="AR24" s="77"/>
      <c r="AS24" s="77"/>
      <c r="AT24" s="77"/>
      <c r="AU24" s="77"/>
      <c r="AV24" s="77"/>
      <c r="AW24" s="77"/>
      <c r="AX24" s="77"/>
      <c r="AY24" s="77"/>
      <c r="AZ24" s="77"/>
      <c r="BA24" s="77"/>
      <c r="BB24" s="77"/>
      <c r="BC24" s="77"/>
      <c r="BD24" s="77"/>
      <c r="BE24" s="77"/>
      <c r="BF24" s="77"/>
      <c r="BG24" s="77"/>
      <c r="BH24" s="77"/>
      <c r="BI24" s="77"/>
      <c r="BJ24" s="77"/>
      <c r="BK24" s="77"/>
      <c r="BL24" s="77"/>
      <c r="BM24" s="77"/>
      <c r="BN24" s="77"/>
      <c r="BO24" s="77"/>
      <c r="BP24" s="77"/>
      <c r="BQ24" s="77"/>
      <c r="BR24" s="77"/>
      <c r="BS24" s="77"/>
      <c r="BT24" s="77"/>
      <c r="BU24" s="77"/>
      <c r="BV24" s="77"/>
      <c r="BW24" s="77"/>
      <c r="BX24" s="77"/>
      <c r="BY24" s="77"/>
      <c r="BZ24" s="77"/>
      <c r="CA24" s="77"/>
      <c r="CB24" s="77"/>
      <c r="CC24" s="77"/>
      <c r="CD24" s="77"/>
      <c r="CE24" s="77"/>
      <c r="CF24" s="77"/>
      <c r="CG24" s="77"/>
      <c r="CH24" s="77"/>
      <c r="CI24" s="77"/>
      <c r="CJ24" s="77"/>
      <c r="CK24" s="77"/>
      <c r="CL24" s="77"/>
      <c r="CM24" s="77"/>
      <c r="CN24" s="77"/>
      <c r="CO24" s="77"/>
      <c r="CP24" s="77"/>
      <c r="CQ24" s="77"/>
      <c r="CR24" s="77"/>
      <c r="CS24" s="77"/>
      <c r="CT24" s="77"/>
      <c r="CU24" s="77"/>
      <c r="CV24" s="77"/>
      <c r="CW24" s="77"/>
      <c r="CX24" s="77"/>
      <c r="CY24" s="77"/>
      <c r="CZ24" s="77"/>
      <c r="DA24" s="77"/>
      <c r="DB24" s="77"/>
      <c r="DC24" s="77"/>
      <c r="DD24" s="77"/>
      <c r="DE24" s="77"/>
      <c r="DF24" s="77"/>
      <c r="DG24" s="77"/>
      <c r="DH24" s="77"/>
      <c r="DI24" s="77"/>
      <c r="DJ24" s="77"/>
      <c r="DK24" s="77"/>
      <c r="DL24" s="77"/>
      <c r="DM24" s="77"/>
      <c r="DN24" s="77"/>
      <c r="DO24" s="77"/>
      <c r="DP24" s="77"/>
      <c r="DQ24" s="77"/>
      <c r="DR24" s="77"/>
      <c r="DS24" s="77"/>
      <c r="DT24" s="77"/>
      <c r="DU24" s="77"/>
      <c r="DV24" s="77"/>
      <c r="DW24" s="77"/>
      <c r="DX24" s="77"/>
      <c r="DY24" s="77"/>
      <c r="DZ24" s="77"/>
      <c r="EA24" s="77"/>
      <c r="EB24" s="77"/>
      <c r="EC24" s="77"/>
      <c r="ED24" s="77"/>
      <c r="EE24" s="77"/>
      <c r="EF24" s="77"/>
      <c r="EG24" s="77"/>
      <c r="EH24" s="77"/>
      <c r="EI24" s="77"/>
      <c r="EJ24" s="77"/>
      <c r="EK24" s="77"/>
      <c r="EL24" s="77"/>
      <c r="EM24" s="77"/>
      <c r="EN24" s="77"/>
      <c r="EO24" s="77"/>
      <c r="EP24" s="77"/>
      <c r="EQ24" s="77"/>
      <c r="ER24" s="77"/>
      <c r="ES24" s="77"/>
      <c r="ET24" s="77"/>
      <c r="EU24" s="77"/>
      <c r="EV24" s="77"/>
      <c r="EW24" s="77"/>
      <c r="EX24" s="77"/>
      <c r="EY24" s="77"/>
      <c r="EZ24" s="77"/>
      <c r="FA24" s="77"/>
      <c r="FB24" s="77"/>
      <c r="FC24" s="77"/>
      <c r="FD24" s="77"/>
      <c r="FE24" s="77"/>
      <c r="FF24" s="77"/>
      <c r="FG24" s="77"/>
      <c r="FH24" s="77"/>
      <c r="FI24" s="77"/>
      <c r="FJ24" s="77"/>
      <c r="FK24" s="77"/>
      <c r="FL24" s="77"/>
      <c r="FM24" s="77"/>
      <c r="FN24" s="77"/>
      <c r="FO24" s="77"/>
      <c r="FP24" s="77"/>
      <c r="FQ24" s="77"/>
      <c r="FR24" s="77"/>
      <c r="FS24" s="77"/>
      <c r="FT24" s="77"/>
      <c r="FU24" s="77"/>
      <c r="FV24" s="77"/>
      <c r="FW24" s="77"/>
      <c r="FX24" s="77"/>
      <c r="FY24" s="77"/>
      <c r="FZ24" s="77"/>
      <c r="GA24" s="77"/>
      <c r="GB24" s="77"/>
      <c r="GC24" s="77"/>
      <c r="GD24" s="77"/>
      <c r="GE24" s="77"/>
      <c r="GF24" s="77"/>
      <c r="GG24" s="77"/>
      <c r="GH24" s="77"/>
      <c r="GI24" s="77"/>
      <c r="GJ24" s="77"/>
      <c r="GK24" s="77"/>
      <c r="GL24" s="77"/>
      <c r="GM24" s="77"/>
      <c r="GN24" s="77"/>
      <c r="GO24" s="77"/>
      <c r="GP24" s="77"/>
      <c r="GQ24" s="77"/>
      <c r="GR24" s="77"/>
      <c r="GS24" s="77"/>
      <c r="GT24" s="77"/>
      <c r="GU24" s="77"/>
      <c r="GV24" s="77"/>
      <c r="GW24" s="77"/>
      <c r="GX24" s="77"/>
      <c r="GY24" s="77"/>
      <c r="GZ24" s="77"/>
      <c r="HA24" s="77"/>
      <c r="HB24" s="77"/>
      <c r="HC24" s="77"/>
      <c r="HD24" s="77"/>
      <c r="HE24" s="77"/>
      <c r="HF24" s="77"/>
      <c r="HG24" s="77"/>
      <c r="HH24" s="77"/>
      <c r="HI24" s="77"/>
      <c r="HJ24" s="77"/>
      <c r="HK24" s="77"/>
      <c r="HL24" s="77"/>
      <c r="HM24" s="77"/>
      <c r="HN24" s="77"/>
      <c r="HO24" s="77"/>
      <c r="HP24" s="77"/>
      <c r="HQ24" s="77"/>
      <c r="HR24" s="77"/>
      <c r="HS24" s="77"/>
      <c r="HT24" s="77"/>
      <c r="HU24" s="77"/>
      <c r="HV24" s="77"/>
      <c r="HW24" s="77"/>
      <c r="HX24" s="77"/>
      <c r="HY24" s="77"/>
      <c r="HZ24" s="77"/>
      <c r="IA24" s="77"/>
      <c r="IB24" s="77"/>
      <c r="IC24" s="77"/>
      <c r="ID24" s="77"/>
      <c r="IE24" s="77"/>
      <c r="IF24" s="77"/>
      <c r="IG24" s="77"/>
      <c r="IH24" s="77"/>
      <c r="II24" s="77"/>
      <c r="IJ24" s="77"/>
      <c r="IK24" s="77"/>
      <c r="IL24" s="77"/>
      <c r="IM24" s="77"/>
      <c r="IN24" s="77"/>
      <c r="IO24" s="77"/>
      <c r="IP24" s="77"/>
      <c r="IQ24" s="77"/>
      <c r="IR24" s="77"/>
      <c r="IS24" s="77"/>
      <c r="IT24" s="77"/>
      <c r="IU24" s="77"/>
      <c r="IV24" s="77"/>
      <c r="IW24" s="77"/>
      <c r="IX24" s="77"/>
      <c r="IY24" s="77"/>
      <c r="IZ24" s="77"/>
      <c r="JA24" s="77"/>
      <c r="JB24" s="77"/>
      <c r="JC24" s="77"/>
      <c r="JD24" s="77"/>
      <c r="JE24" s="77"/>
      <c r="JF24" s="77"/>
      <c r="JG24" s="77"/>
      <c r="JH24" s="77"/>
      <c r="JI24" s="77"/>
      <c r="JJ24" s="77"/>
      <c r="JK24" s="77"/>
      <c r="JL24" s="77"/>
      <c r="JM24" s="77"/>
      <c r="JN24" s="77"/>
      <c r="JO24" s="77"/>
      <c r="JP24" s="77"/>
      <c r="JQ24" s="77"/>
      <c r="JR24" s="77"/>
      <c r="JS24" s="77"/>
      <c r="JT24" s="77"/>
      <c r="JU24" s="77"/>
      <c r="JV24" s="77"/>
      <c r="JW24" s="77"/>
      <c r="JX24" s="77"/>
      <c r="JY24" s="77"/>
      <c r="JZ24" s="77"/>
      <c r="KA24" s="77"/>
      <c r="KB24" s="77"/>
      <c r="KC24" s="77"/>
      <c r="KD24" s="77"/>
      <c r="KE24" s="77"/>
      <c r="KF24" s="77"/>
      <c r="KG24" s="77"/>
      <c r="KH24" s="77"/>
      <c r="KI24" s="77"/>
      <c r="KJ24" s="77"/>
      <c r="KK24" s="77"/>
    </row>
    <row r="25" spans="1:297" ht="16" x14ac:dyDescent="0.2">
      <c r="A25" s="288"/>
      <c r="B25" s="231" t="s">
        <v>102</v>
      </c>
      <c r="C25" s="231"/>
      <c r="D25" s="231" t="s">
        <v>110</v>
      </c>
      <c r="E25" s="231"/>
      <c r="F25" s="237">
        <v>1.4496812264614698E-2</v>
      </c>
      <c r="G25" s="237">
        <v>0.12852080874953054</v>
      </c>
      <c r="H25" s="237">
        <v>2.8291285900831659E-2</v>
      </c>
      <c r="I25" s="237">
        <v>1.7166347871089994E-3</v>
      </c>
      <c r="J25" s="237">
        <v>3.522157729377217E-2</v>
      </c>
      <c r="K25" s="237">
        <v>8.2847467788464024E-2</v>
      </c>
      <c r="L25" s="237">
        <v>2.9771737796170678E-2</v>
      </c>
      <c r="M25" s="237">
        <v>2.534326178823661E-2</v>
      </c>
      <c r="N25" s="179" t="s">
        <v>83</v>
      </c>
      <c r="O25" s="179" t="s">
        <v>14</v>
      </c>
      <c r="P25" s="179" t="s">
        <v>84</v>
      </c>
      <c r="Q25" s="226"/>
      <c r="AM25" s="77"/>
      <c r="AN25" s="77"/>
      <c r="AO25" s="77"/>
      <c r="AP25" s="77"/>
      <c r="AQ25" s="77"/>
      <c r="AR25" s="77"/>
      <c r="AS25" s="77"/>
      <c r="AT25" s="77"/>
      <c r="AU25" s="77"/>
      <c r="AV25" s="77"/>
      <c r="AW25" s="77"/>
      <c r="AX25" s="77"/>
      <c r="AY25" s="77"/>
      <c r="AZ25" s="77"/>
      <c r="BA25" s="77"/>
      <c r="BB25" s="77"/>
      <c r="BC25" s="77"/>
      <c r="BD25" s="77"/>
      <c r="BE25" s="77"/>
      <c r="BF25" s="77"/>
      <c r="BG25" s="77"/>
      <c r="BH25" s="77"/>
      <c r="BI25" s="77"/>
      <c r="BJ25" s="77"/>
      <c r="BK25" s="77"/>
      <c r="BL25" s="77"/>
      <c r="BM25" s="77"/>
      <c r="BN25" s="77"/>
      <c r="BO25" s="77"/>
      <c r="BP25" s="77"/>
      <c r="BQ25" s="77"/>
      <c r="BR25" s="77"/>
      <c r="BS25" s="77"/>
      <c r="BT25" s="77"/>
      <c r="BU25" s="77"/>
      <c r="BV25" s="77"/>
      <c r="BW25" s="77"/>
      <c r="BX25" s="77"/>
      <c r="BY25" s="77"/>
      <c r="BZ25" s="77"/>
      <c r="CA25" s="77"/>
      <c r="CB25" s="77"/>
      <c r="CC25" s="77"/>
      <c r="CD25" s="77"/>
      <c r="CE25" s="77"/>
      <c r="CF25" s="77"/>
      <c r="CG25" s="77"/>
      <c r="CH25" s="77"/>
      <c r="CI25" s="77"/>
      <c r="CJ25" s="77"/>
      <c r="CK25" s="77"/>
      <c r="CL25" s="77"/>
      <c r="CM25" s="77"/>
      <c r="CN25" s="77"/>
      <c r="CO25" s="77"/>
      <c r="CP25" s="77"/>
      <c r="CQ25" s="77"/>
      <c r="CR25" s="77"/>
      <c r="CS25" s="77"/>
      <c r="CT25" s="77"/>
      <c r="CU25" s="77"/>
      <c r="CV25" s="77"/>
      <c r="CW25" s="77"/>
      <c r="CX25" s="77"/>
      <c r="CY25" s="77"/>
      <c r="CZ25" s="77"/>
      <c r="DA25" s="77"/>
      <c r="DB25" s="77"/>
      <c r="DC25" s="77"/>
      <c r="DD25" s="77"/>
      <c r="DE25" s="77"/>
      <c r="DF25" s="77"/>
      <c r="DG25" s="77"/>
      <c r="DH25" s="77"/>
      <c r="DI25" s="77"/>
      <c r="DJ25" s="77"/>
      <c r="DK25" s="77"/>
      <c r="DL25" s="77"/>
      <c r="DM25" s="77"/>
      <c r="DN25" s="77"/>
      <c r="DO25" s="77"/>
      <c r="DP25" s="77"/>
      <c r="DQ25" s="77"/>
      <c r="DR25" s="77"/>
      <c r="DS25" s="77"/>
      <c r="DT25" s="77"/>
      <c r="DU25" s="77"/>
      <c r="DV25" s="77"/>
      <c r="DW25" s="77"/>
      <c r="DX25" s="77"/>
      <c r="DY25" s="77"/>
      <c r="DZ25" s="77"/>
      <c r="EA25" s="77"/>
      <c r="EB25" s="77"/>
      <c r="EC25" s="77"/>
      <c r="ED25" s="77"/>
      <c r="EE25" s="77"/>
      <c r="EF25" s="77"/>
      <c r="EG25" s="77"/>
      <c r="EH25" s="77"/>
      <c r="EI25" s="77"/>
      <c r="EJ25" s="77"/>
      <c r="EK25" s="77"/>
      <c r="EL25" s="77"/>
      <c r="EM25" s="77"/>
      <c r="EN25" s="77"/>
      <c r="EO25" s="77"/>
      <c r="EP25" s="77"/>
      <c r="EQ25" s="77"/>
      <c r="ER25" s="77"/>
      <c r="ES25" s="77"/>
      <c r="ET25" s="77"/>
      <c r="EU25" s="77"/>
      <c r="EV25" s="77"/>
      <c r="EW25" s="77"/>
      <c r="EX25" s="77"/>
      <c r="EY25" s="77"/>
      <c r="EZ25" s="77"/>
      <c r="FA25" s="77"/>
      <c r="FB25" s="77"/>
      <c r="FC25" s="77"/>
      <c r="FD25" s="77"/>
      <c r="FE25" s="77"/>
      <c r="FF25" s="77"/>
      <c r="FG25" s="77"/>
      <c r="FH25" s="77"/>
      <c r="FI25" s="77"/>
      <c r="FJ25" s="77"/>
      <c r="FK25" s="77"/>
      <c r="FL25" s="77"/>
      <c r="FM25" s="77"/>
      <c r="FN25" s="77"/>
      <c r="FO25" s="77"/>
      <c r="FP25" s="77"/>
      <c r="FQ25" s="77"/>
      <c r="FR25" s="77"/>
      <c r="FS25" s="77"/>
      <c r="FT25" s="77"/>
      <c r="FU25" s="77"/>
      <c r="FV25" s="77"/>
      <c r="FW25" s="77"/>
      <c r="FX25" s="77"/>
      <c r="FY25" s="77"/>
      <c r="FZ25" s="77"/>
      <c r="GA25" s="77"/>
      <c r="GB25" s="77"/>
      <c r="GC25" s="77"/>
      <c r="GD25" s="77"/>
      <c r="GE25" s="77"/>
      <c r="GF25" s="77"/>
      <c r="GG25" s="77"/>
      <c r="GH25" s="77"/>
      <c r="GI25" s="77"/>
      <c r="GJ25" s="77"/>
      <c r="GK25" s="77"/>
      <c r="GL25" s="77"/>
      <c r="GM25" s="77"/>
      <c r="GN25" s="77"/>
      <c r="GO25" s="77"/>
      <c r="GP25" s="77"/>
      <c r="GQ25" s="77"/>
      <c r="GR25" s="77"/>
      <c r="GS25" s="77"/>
      <c r="GT25" s="77"/>
      <c r="GU25" s="77"/>
      <c r="GV25" s="77"/>
      <c r="GW25" s="77"/>
      <c r="GX25" s="77"/>
      <c r="GY25" s="77"/>
      <c r="GZ25" s="77"/>
      <c r="HA25" s="77"/>
      <c r="HB25" s="77"/>
      <c r="HC25" s="77"/>
      <c r="HD25" s="77"/>
      <c r="HE25" s="77"/>
      <c r="HF25" s="77"/>
      <c r="HG25" s="77"/>
      <c r="HH25" s="77"/>
      <c r="HI25" s="77"/>
      <c r="HJ25" s="77"/>
      <c r="HK25" s="77"/>
      <c r="HL25" s="77"/>
      <c r="HM25" s="77"/>
      <c r="HN25" s="77"/>
      <c r="HO25" s="77"/>
      <c r="HP25" s="77"/>
      <c r="HQ25" s="77"/>
      <c r="HR25" s="77"/>
      <c r="HS25" s="77"/>
      <c r="HT25" s="77"/>
      <c r="HU25" s="77"/>
      <c r="HV25" s="77"/>
      <c r="HW25" s="77"/>
      <c r="HX25" s="77"/>
      <c r="HY25" s="77"/>
      <c r="HZ25" s="77"/>
      <c r="IA25" s="77"/>
      <c r="IB25" s="77"/>
      <c r="IC25" s="77"/>
      <c r="ID25" s="77"/>
      <c r="IE25" s="77"/>
      <c r="IF25" s="77"/>
      <c r="IG25" s="77"/>
      <c r="IH25" s="77"/>
      <c r="II25" s="77"/>
      <c r="IJ25" s="77"/>
      <c r="IK25" s="77"/>
      <c r="IL25" s="77"/>
      <c r="IM25" s="77"/>
      <c r="IN25" s="77"/>
      <c r="IO25" s="77"/>
      <c r="IP25" s="77"/>
      <c r="IQ25" s="77"/>
      <c r="IR25" s="77"/>
      <c r="IS25" s="77"/>
      <c r="IT25" s="77"/>
      <c r="IU25" s="77"/>
      <c r="IV25" s="77"/>
      <c r="IW25" s="77"/>
      <c r="IX25" s="77"/>
      <c r="IY25" s="77"/>
      <c r="IZ25" s="77"/>
      <c r="JA25" s="77"/>
      <c r="JB25" s="77"/>
      <c r="JC25" s="77"/>
      <c r="JD25" s="77"/>
      <c r="JE25" s="77"/>
      <c r="JF25" s="77"/>
      <c r="JG25" s="77"/>
      <c r="JH25" s="77"/>
      <c r="JI25" s="77"/>
      <c r="JJ25" s="77"/>
      <c r="JK25" s="77"/>
      <c r="JL25" s="77"/>
      <c r="JM25" s="77"/>
      <c r="JN25" s="77"/>
      <c r="JO25" s="77"/>
      <c r="JP25" s="77"/>
      <c r="JQ25" s="77"/>
      <c r="JR25" s="77"/>
      <c r="JS25" s="77"/>
      <c r="JT25" s="77"/>
      <c r="JU25" s="77"/>
      <c r="JV25" s="77"/>
      <c r="JW25" s="77"/>
      <c r="JX25" s="77"/>
      <c r="JY25" s="77"/>
      <c r="JZ25" s="77"/>
      <c r="KA25" s="77"/>
      <c r="KB25" s="77"/>
      <c r="KC25" s="77"/>
      <c r="KD25" s="77"/>
      <c r="KE25" s="77"/>
      <c r="KF25" s="77"/>
      <c r="KG25" s="77"/>
      <c r="KH25" s="77"/>
      <c r="KI25" s="77"/>
      <c r="KJ25" s="77"/>
      <c r="KK25" s="77"/>
    </row>
    <row r="26" spans="1:297" ht="16" x14ac:dyDescent="0.2">
      <c r="A26" s="288"/>
      <c r="B26" s="231" t="s">
        <v>43</v>
      </c>
      <c r="C26" s="231"/>
      <c r="D26" s="231" t="s">
        <v>110</v>
      </c>
      <c r="E26" s="231"/>
      <c r="F26" s="237">
        <v>0.35147070435432404</v>
      </c>
      <c r="G26" s="237">
        <v>0.25279570842766858</v>
      </c>
      <c r="H26" s="237">
        <v>0.14390491021695584</v>
      </c>
      <c r="I26" s="237">
        <v>0.18244911496210642</v>
      </c>
      <c r="J26" s="237">
        <v>0.42860855705021172</v>
      </c>
      <c r="K26" s="237">
        <v>0.18047084710299308</v>
      </c>
      <c r="L26" s="237">
        <v>0.32944492030836076</v>
      </c>
      <c r="M26" s="237">
        <v>0.16470065355227445</v>
      </c>
      <c r="N26" s="179" t="s">
        <v>86</v>
      </c>
      <c r="O26" s="179" t="s">
        <v>14</v>
      </c>
      <c r="P26" s="179" t="s">
        <v>85</v>
      </c>
      <c r="Q26" s="226"/>
      <c r="AM26" s="77"/>
      <c r="AN26" s="77"/>
      <c r="AO26" s="77"/>
      <c r="AP26" s="77"/>
      <c r="AQ26" s="77"/>
      <c r="AR26" s="77"/>
      <c r="AS26" s="77"/>
      <c r="AT26" s="77"/>
      <c r="AU26" s="77"/>
      <c r="AV26" s="77"/>
      <c r="AW26" s="77"/>
      <c r="AX26" s="77"/>
      <c r="AY26" s="77"/>
      <c r="AZ26" s="77"/>
      <c r="BA26" s="77"/>
      <c r="BB26" s="77"/>
      <c r="BC26" s="77"/>
      <c r="BD26" s="77"/>
      <c r="BE26" s="77"/>
      <c r="BF26" s="77"/>
      <c r="BG26" s="77"/>
      <c r="BH26" s="77"/>
      <c r="BI26" s="77"/>
      <c r="BJ26" s="77"/>
      <c r="BK26" s="77"/>
      <c r="BL26" s="77"/>
      <c r="BM26" s="77"/>
      <c r="BN26" s="77"/>
      <c r="BO26" s="77"/>
      <c r="BP26" s="77"/>
      <c r="BQ26" s="77"/>
      <c r="BR26" s="77"/>
      <c r="BS26" s="77"/>
      <c r="BT26" s="77"/>
      <c r="BU26" s="77"/>
      <c r="BV26" s="77"/>
      <c r="BW26" s="77"/>
      <c r="BX26" s="77"/>
      <c r="BY26" s="77"/>
      <c r="BZ26" s="77"/>
      <c r="CA26" s="77"/>
      <c r="CB26" s="77"/>
      <c r="CC26" s="77"/>
      <c r="CD26" s="77"/>
      <c r="CE26" s="77"/>
      <c r="CF26" s="77"/>
      <c r="CG26" s="77"/>
      <c r="CH26" s="77"/>
      <c r="CI26" s="77"/>
      <c r="CJ26" s="77"/>
      <c r="CK26" s="77"/>
      <c r="CL26" s="77"/>
      <c r="CM26" s="77"/>
      <c r="CN26" s="77"/>
      <c r="CO26" s="77"/>
      <c r="CP26" s="77"/>
      <c r="CQ26" s="77"/>
      <c r="CR26" s="77"/>
      <c r="CS26" s="77"/>
      <c r="CT26" s="77"/>
      <c r="CU26" s="77"/>
      <c r="CV26" s="77"/>
      <c r="CW26" s="77"/>
      <c r="CX26" s="77"/>
      <c r="CY26" s="77"/>
      <c r="CZ26" s="77"/>
      <c r="DA26" s="77"/>
      <c r="DB26" s="77"/>
      <c r="DC26" s="77"/>
      <c r="DD26" s="77"/>
      <c r="DE26" s="77"/>
      <c r="DF26" s="77"/>
      <c r="DG26" s="77"/>
      <c r="DH26" s="77"/>
      <c r="DI26" s="77"/>
      <c r="DJ26" s="77"/>
      <c r="DK26" s="77"/>
      <c r="DL26" s="77"/>
      <c r="DM26" s="77"/>
      <c r="DN26" s="77"/>
      <c r="DO26" s="77"/>
      <c r="DP26" s="77"/>
      <c r="DQ26" s="77"/>
      <c r="DR26" s="77"/>
      <c r="DS26" s="77"/>
      <c r="DT26" s="77"/>
      <c r="DU26" s="77"/>
      <c r="DV26" s="77"/>
      <c r="DW26" s="77"/>
      <c r="DX26" s="77"/>
      <c r="DY26" s="77"/>
      <c r="DZ26" s="77"/>
      <c r="EA26" s="77"/>
      <c r="EB26" s="77"/>
      <c r="EC26" s="77"/>
      <c r="ED26" s="77"/>
      <c r="EE26" s="77"/>
      <c r="EF26" s="77"/>
      <c r="EG26" s="77"/>
      <c r="EH26" s="77"/>
      <c r="EI26" s="77"/>
      <c r="EJ26" s="77"/>
      <c r="EK26" s="77"/>
      <c r="EL26" s="77"/>
      <c r="EM26" s="77"/>
      <c r="EN26" s="77"/>
      <c r="EO26" s="77"/>
      <c r="EP26" s="77"/>
      <c r="EQ26" s="77"/>
      <c r="ER26" s="77"/>
      <c r="ES26" s="77"/>
      <c r="ET26" s="77"/>
      <c r="EU26" s="77"/>
      <c r="EV26" s="77"/>
      <c r="EW26" s="77"/>
      <c r="EX26" s="77"/>
      <c r="EY26" s="77"/>
      <c r="EZ26" s="77"/>
      <c r="FA26" s="77"/>
      <c r="FB26" s="77"/>
      <c r="FC26" s="77"/>
      <c r="FD26" s="77"/>
      <c r="FE26" s="77"/>
      <c r="FF26" s="77"/>
      <c r="FG26" s="77"/>
      <c r="FH26" s="77"/>
      <c r="FI26" s="77"/>
      <c r="FJ26" s="77"/>
      <c r="FK26" s="77"/>
      <c r="FL26" s="77"/>
      <c r="FM26" s="77"/>
      <c r="FN26" s="77"/>
      <c r="FO26" s="77"/>
      <c r="FP26" s="77"/>
      <c r="FQ26" s="77"/>
      <c r="FR26" s="77"/>
      <c r="FS26" s="77"/>
      <c r="FT26" s="77"/>
      <c r="FU26" s="77"/>
      <c r="FV26" s="77"/>
      <c r="FW26" s="77"/>
      <c r="FX26" s="77"/>
      <c r="FY26" s="77"/>
      <c r="FZ26" s="77"/>
      <c r="GA26" s="77"/>
      <c r="GB26" s="77"/>
      <c r="GC26" s="77"/>
      <c r="GD26" s="77"/>
      <c r="GE26" s="77"/>
      <c r="GF26" s="77"/>
      <c r="GG26" s="77"/>
      <c r="GH26" s="77"/>
      <c r="GI26" s="77"/>
      <c r="GJ26" s="77"/>
      <c r="GK26" s="77"/>
      <c r="GL26" s="77"/>
      <c r="GM26" s="77"/>
      <c r="GN26" s="77"/>
      <c r="GO26" s="77"/>
      <c r="GP26" s="77"/>
      <c r="GQ26" s="77"/>
      <c r="GR26" s="77"/>
      <c r="GS26" s="77"/>
      <c r="GT26" s="77"/>
      <c r="GU26" s="77"/>
      <c r="GV26" s="77"/>
      <c r="GW26" s="77"/>
      <c r="GX26" s="77"/>
      <c r="GY26" s="77"/>
      <c r="GZ26" s="77"/>
      <c r="HA26" s="77"/>
      <c r="HB26" s="77"/>
      <c r="HC26" s="77"/>
      <c r="HD26" s="77"/>
      <c r="HE26" s="77"/>
      <c r="HF26" s="77"/>
      <c r="HG26" s="77"/>
      <c r="HH26" s="77"/>
      <c r="HI26" s="77"/>
      <c r="HJ26" s="77"/>
      <c r="HK26" s="77"/>
      <c r="HL26" s="77"/>
      <c r="HM26" s="77"/>
      <c r="HN26" s="77"/>
      <c r="HO26" s="77"/>
      <c r="HP26" s="77"/>
      <c r="HQ26" s="77"/>
      <c r="HR26" s="77"/>
      <c r="HS26" s="77"/>
      <c r="HT26" s="77"/>
      <c r="HU26" s="77"/>
      <c r="HV26" s="77"/>
      <c r="HW26" s="77"/>
      <c r="HX26" s="77"/>
      <c r="HY26" s="77"/>
      <c r="HZ26" s="77"/>
      <c r="IA26" s="77"/>
      <c r="IB26" s="77"/>
      <c r="IC26" s="77"/>
      <c r="ID26" s="77"/>
      <c r="IE26" s="77"/>
      <c r="IF26" s="77"/>
      <c r="IG26" s="77"/>
      <c r="IH26" s="77"/>
      <c r="II26" s="77"/>
      <c r="IJ26" s="77"/>
      <c r="IK26" s="77"/>
      <c r="IL26" s="77"/>
      <c r="IM26" s="77"/>
      <c r="IN26" s="77"/>
      <c r="IO26" s="77"/>
      <c r="IP26" s="77"/>
      <c r="IQ26" s="77"/>
      <c r="IR26" s="77"/>
      <c r="IS26" s="77"/>
      <c r="IT26" s="77"/>
      <c r="IU26" s="77"/>
      <c r="IV26" s="77"/>
      <c r="IW26" s="77"/>
      <c r="IX26" s="77"/>
      <c r="IY26" s="77"/>
      <c r="IZ26" s="77"/>
      <c r="JA26" s="77"/>
      <c r="JB26" s="77"/>
      <c r="JC26" s="77"/>
      <c r="JD26" s="77"/>
      <c r="JE26" s="77"/>
      <c r="JF26" s="77"/>
      <c r="JG26" s="77"/>
      <c r="JH26" s="77"/>
      <c r="JI26" s="77"/>
      <c r="JJ26" s="77"/>
      <c r="JK26" s="77"/>
      <c r="JL26" s="77"/>
      <c r="JM26" s="77"/>
      <c r="JN26" s="77"/>
      <c r="JO26" s="77"/>
      <c r="JP26" s="77"/>
      <c r="JQ26" s="77"/>
      <c r="JR26" s="77"/>
      <c r="JS26" s="77"/>
      <c r="JT26" s="77"/>
      <c r="JU26" s="77"/>
      <c r="JV26" s="77"/>
      <c r="JW26" s="77"/>
      <c r="JX26" s="77"/>
      <c r="JY26" s="77"/>
      <c r="JZ26" s="77"/>
      <c r="KA26" s="77"/>
      <c r="KB26" s="77"/>
      <c r="KC26" s="77"/>
      <c r="KD26" s="77"/>
      <c r="KE26" s="77"/>
      <c r="KF26" s="77"/>
      <c r="KG26" s="77"/>
      <c r="KH26" s="77"/>
      <c r="KI26" s="77"/>
      <c r="KJ26" s="77"/>
      <c r="KK26" s="77"/>
    </row>
    <row r="27" spans="1:297" ht="16" x14ac:dyDescent="0.2">
      <c r="A27" s="288"/>
      <c r="B27" s="231"/>
      <c r="C27" s="231" t="s">
        <v>143</v>
      </c>
      <c r="D27" s="231" t="s">
        <v>110</v>
      </c>
      <c r="E27" s="231"/>
      <c r="F27" s="238">
        <v>0.36596751661893873</v>
      </c>
      <c r="G27" s="238">
        <v>0.38131651717719917</v>
      </c>
      <c r="H27" s="238">
        <v>0.1721961961177875</v>
      </c>
      <c r="I27" s="238">
        <v>0.1841657497492154</v>
      </c>
      <c r="J27" s="238">
        <v>0.4638301343439839</v>
      </c>
      <c r="K27" s="238">
        <v>0.26331831489145707</v>
      </c>
      <c r="L27" s="238">
        <v>0.35921665810453146</v>
      </c>
      <c r="M27" s="238">
        <v>0.19004391534051104</v>
      </c>
      <c r="N27" s="179" t="s">
        <v>144</v>
      </c>
      <c r="O27" s="179" t="s">
        <v>14</v>
      </c>
      <c r="P27" s="179" t="s">
        <v>336</v>
      </c>
      <c r="Q27" s="226"/>
      <c r="AM27" s="77"/>
      <c r="AN27" s="77"/>
      <c r="AO27" s="77"/>
      <c r="AP27" s="77"/>
      <c r="AQ27" s="77"/>
      <c r="AR27" s="77"/>
      <c r="AS27" s="77"/>
      <c r="AT27" s="77"/>
      <c r="AU27" s="77"/>
      <c r="AV27" s="77"/>
      <c r="AW27" s="77"/>
      <c r="AX27" s="77"/>
      <c r="AY27" s="77"/>
      <c r="AZ27" s="77"/>
      <c r="BA27" s="77"/>
      <c r="BB27" s="77"/>
      <c r="BC27" s="77"/>
      <c r="BD27" s="77"/>
      <c r="BE27" s="77"/>
      <c r="BF27" s="77"/>
      <c r="BG27" s="77"/>
      <c r="BH27" s="77"/>
      <c r="BI27" s="77"/>
      <c r="BJ27" s="77"/>
      <c r="BK27" s="77"/>
      <c r="BL27" s="77"/>
      <c r="BM27" s="77"/>
      <c r="BN27" s="77"/>
      <c r="BO27" s="77"/>
      <c r="BP27" s="77"/>
      <c r="BQ27" s="77"/>
      <c r="BR27" s="77"/>
      <c r="BS27" s="77"/>
      <c r="BT27" s="77"/>
      <c r="BU27" s="77"/>
      <c r="BV27" s="77"/>
      <c r="BW27" s="77"/>
      <c r="BX27" s="77"/>
      <c r="BY27" s="77"/>
      <c r="BZ27" s="77"/>
      <c r="CA27" s="77"/>
      <c r="CB27" s="77"/>
      <c r="CC27" s="77"/>
      <c r="CD27" s="77"/>
      <c r="CE27" s="77"/>
      <c r="CF27" s="77"/>
      <c r="CG27" s="77"/>
      <c r="CH27" s="77"/>
      <c r="CI27" s="77"/>
      <c r="CJ27" s="77"/>
      <c r="CK27" s="77"/>
      <c r="CL27" s="77"/>
      <c r="CM27" s="77"/>
      <c r="CN27" s="77"/>
      <c r="CO27" s="77"/>
      <c r="CP27" s="77"/>
      <c r="CQ27" s="77"/>
      <c r="CR27" s="77"/>
      <c r="CS27" s="77"/>
      <c r="CT27" s="77"/>
      <c r="CU27" s="77"/>
      <c r="CV27" s="77"/>
      <c r="CW27" s="77"/>
      <c r="CX27" s="77"/>
      <c r="CY27" s="77"/>
      <c r="CZ27" s="77"/>
      <c r="DA27" s="77"/>
      <c r="DB27" s="77"/>
      <c r="DC27" s="77"/>
      <c r="DD27" s="77"/>
      <c r="DE27" s="77"/>
      <c r="DF27" s="77"/>
      <c r="DG27" s="77"/>
      <c r="DH27" s="77"/>
      <c r="DI27" s="77"/>
      <c r="DJ27" s="77"/>
      <c r="DK27" s="77"/>
      <c r="DL27" s="77"/>
      <c r="DM27" s="77"/>
      <c r="DN27" s="77"/>
      <c r="DO27" s="77"/>
      <c r="DP27" s="77"/>
      <c r="DQ27" s="77"/>
      <c r="DR27" s="77"/>
      <c r="DS27" s="77"/>
      <c r="DT27" s="77"/>
      <c r="DU27" s="77"/>
      <c r="DV27" s="77"/>
      <c r="DW27" s="77"/>
      <c r="DX27" s="77"/>
      <c r="DY27" s="77"/>
      <c r="DZ27" s="77"/>
      <c r="EA27" s="77"/>
      <c r="EB27" s="77"/>
      <c r="EC27" s="77"/>
      <c r="ED27" s="77"/>
      <c r="EE27" s="77"/>
      <c r="EF27" s="77"/>
      <c r="EG27" s="77"/>
      <c r="EH27" s="77"/>
      <c r="EI27" s="77"/>
      <c r="EJ27" s="77"/>
      <c r="EK27" s="77"/>
      <c r="EL27" s="77"/>
      <c r="EM27" s="77"/>
      <c r="EN27" s="77"/>
      <c r="EO27" s="77"/>
      <c r="EP27" s="77"/>
      <c r="EQ27" s="77"/>
      <c r="ER27" s="77"/>
      <c r="ES27" s="77"/>
      <c r="ET27" s="77"/>
      <c r="EU27" s="77"/>
      <c r="EV27" s="77"/>
      <c r="EW27" s="77"/>
      <c r="EX27" s="77"/>
      <c r="EY27" s="77"/>
      <c r="EZ27" s="77"/>
      <c r="FA27" s="77"/>
      <c r="FB27" s="77"/>
      <c r="FC27" s="77"/>
      <c r="FD27" s="77"/>
      <c r="FE27" s="77"/>
      <c r="FF27" s="77"/>
      <c r="FG27" s="77"/>
      <c r="FH27" s="77"/>
      <c r="FI27" s="77"/>
      <c r="FJ27" s="77"/>
      <c r="FK27" s="77"/>
      <c r="FL27" s="77"/>
      <c r="FM27" s="77"/>
      <c r="FN27" s="77"/>
      <c r="FO27" s="77"/>
      <c r="FP27" s="77"/>
      <c r="FQ27" s="77"/>
      <c r="FR27" s="77"/>
      <c r="FS27" s="77"/>
      <c r="FT27" s="77"/>
      <c r="FU27" s="77"/>
      <c r="FV27" s="77"/>
      <c r="FW27" s="77"/>
      <c r="FX27" s="77"/>
      <c r="FY27" s="77"/>
      <c r="FZ27" s="77"/>
      <c r="GA27" s="77"/>
      <c r="GB27" s="77"/>
      <c r="GC27" s="77"/>
      <c r="GD27" s="77"/>
      <c r="GE27" s="77"/>
      <c r="GF27" s="77"/>
      <c r="GG27" s="77"/>
      <c r="GH27" s="77"/>
      <c r="GI27" s="77"/>
      <c r="GJ27" s="77"/>
      <c r="GK27" s="77"/>
      <c r="GL27" s="77"/>
      <c r="GM27" s="77"/>
      <c r="GN27" s="77"/>
      <c r="GO27" s="77"/>
      <c r="GP27" s="77"/>
      <c r="GQ27" s="77"/>
      <c r="GR27" s="77"/>
      <c r="GS27" s="77"/>
      <c r="GT27" s="77"/>
      <c r="GU27" s="77"/>
      <c r="GV27" s="77"/>
      <c r="GW27" s="77"/>
      <c r="GX27" s="77"/>
      <c r="GY27" s="77"/>
      <c r="GZ27" s="77"/>
      <c r="HA27" s="77"/>
      <c r="HB27" s="77"/>
      <c r="HC27" s="77"/>
      <c r="HD27" s="77"/>
      <c r="HE27" s="77"/>
      <c r="HF27" s="77"/>
      <c r="HG27" s="77"/>
      <c r="HH27" s="77"/>
      <c r="HI27" s="77"/>
      <c r="HJ27" s="77"/>
      <c r="HK27" s="77"/>
      <c r="HL27" s="77"/>
      <c r="HM27" s="77"/>
      <c r="HN27" s="77"/>
      <c r="HO27" s="77"/>
      <c r="HP27" s="77"/>
      <c r="HQ27" s="77"/>
      <c r="HR27" s="77"/>
      <c r="HS27" s="77"/>
      <c r="HT27" s="77"/>
      <c r="HU27" s="77"/>
      <c r="HV27" s="77"/>
      <c r="HW27" s="77"/>
      <c r="HX27" s="77"/>
      <c r="HY27" s="77"/>
      <c r="HZ27" s="77"/>
      <c r="IA27" s="77"/>
      <c r="IB27" s="77"/>
      <c r="IC27" s="77"/>
      <c r="ID27" s="77"/>
      <c r="IE27" s="77"/>
      <c r="IF27" s="77"/>
      <c r="IG27" s="77"/>
      <c r="IH27" s="77"/>
      <c r="II27" s="77"/>
      <c r="IJ27" s="77"/>
      <c r="IK27" s="77"/>
      <c r="IL27" s="77"/>
      <c r="IM27" s="77"/>
      <c r="IN27" s="77"/>
      <c r="IO27" s="77"/>
      <c r="IP27" s="77"/>
      <c r="IQ27" s="77"/>
      <c r="IR27" s="77"/>
      <c r="IS27" s="77"/>
      <c r="IT27" s="77"/>
      <c r="IU27" s="77"/>
      <c r="IV27" s="77"/>
      <c r="IW27" s="77"/>
      <c r="IX27" s="77"/>
      <c r="IY27" s="77"/>
      <c r="IZ27" s="77"/>
      <c r="JA27" s="77"/>
      <c r="JB27" s="77"/>
      <c r="JC27" s="77"/>
      <c r="JD27" s="77"/>
      <c r="JE27" s="77"/>
      <c r="JF27" s="77"/>
      <c r="JG27" s="77"/>
      <c r="JH27" s="77"/>
      <c r="JI27" s="77"/>
      <c r="JJ27" s="77"/>
      <c r="JK27" s="77"/>
      <c r="JL27" s="77"/>
      <c r="JM27" s="77"/>
      <c r="JN27" s="77"/>
      <c r="JO27" s="77"/>
      <c r="JP27" s="77"/>
      <c r="JQ27" s="77"/>
      <c r="JR27" s="77"/>
      <c r="JS27" s="77"/>
      <c r="JT27" s="77"/>
      <c r="JU27" s="77"/>
      <c r="JV27" s="77"/>
      <c r="JW27" s="77"/>
      <c r="JX27" s="77"/>
      <c r="JY27" s="77"/>
      <c r="JZ27" s="77"/>
      <c r="KA27" s="77"/>
      <c r="KB27" s="77"/>
      <c r="KC27" s="77"/>
      <c r="KD27" s="77"/>
      <c r="KE27" s="77"/>
      <c r="KF27" s="77"/>
      <c r="KG27" s="77"/>
      <c r="KH27" s="77"/>
      <c r="KI27" s="77"/>
      <c r="KJ27" s="77"/>
      <c r="KK27" s="77"/>
    </row>
    <row r="28" spans="1:297" ht="16" x14ac:dyDescent="0.2">
      <c r="A28" s="288"/>
      <c r="B28" s="231" t="s">
        <v>44</v>
      </c>
      <c r="C28" s="231" t="s">
        <v>125</v>
      </c>
      <c r="D28" s="231" t="s">
        <v>110</v>
      </c>
      <c r="E28" s="231"/>
      <c r="F28" s="234">
        <v>0.26947836230891975</v>
      </c>
      <c r="G28" s="234">
        <v>0.26947836230891975</v>
      </c>
      <c r="H28" s="234">
        <v>0.26947836230891975</v>
      </c>
      <c r="I28" s="234">
        <v>0.26947836230891975</v>
      </c>
      <c r="J28" s="234">
        <v>0.26947836230891975</v>
      </c>
      <c r="K28" s="234">
        <v>0.26947836230891975</v>
      </c>
      <c r="L28" s="234">
        <v>0.26947836230891975</v>
      </c>
      <c r="M28" s="234">
        <v>0.26947836230891975</v>
      </c>
      <c r="N28" s="179" t="s">
        <v>87</v>
      </c>
      <c r="O28" s="179" t="s">
        <v>14</v>
      </c>
      <c r="P28" s="179" t="s">
        <v>336</v>
      </c>
      <c r="Q28" s="226"/>
      <c r="AM28" s="77"/>
      <c r="AN28" s="77"/>
      <c r="AO28" s="77"/>
      <c r="AP28" s="77"/>
      <c r="AQ28" s="77"/>
      <c r="AR28" s="77"/>
      <c r="AS28" s="77"/>
      <c r="AT28" s="77"/>
      <c r="AU28" s="77"/>
      <c r="AV28" s="77"/>
      <c r="AW28" s="77"/>
      <c r="AX28" s="77"/>
      <c r="AY28" s="77"/>
      <c r="AZ28" s="77"/>
      <c r="BA28" s="77"/>
      <c r="BB28" s="77"/>
      <c r="BC28" s="77"/>
      <c r="BD28" s="77"/>
      <c r="BE28" s="77"/>
      <c r="BF28" s="77"/>
      <c r="BG28" s="77"/>
      <c r="BH28" s="77"/>
      <c r="BI28" s="77"/>
      <c r="BJ28" s="77"/>
      <c r="BK28" s="77"/>
      <c r="BL28" s="77"/>
      <c r="BM28" s="77"/>
      <c r="BN28" s="77"/>
      <c r="BO28" s="77"/>
      <c r="BP28" s="77"/>
      <c r="BQ28" s="77"/>
      <c r="BR28" s="77"/>
      <c r="BS28" s="77"/>
      <c r="BT28" s="77"/>
      <c r="BU28" s="77"/>
      <c r="BV28" s="77"/>
      <c r="BW28" s="77"/>
      <c r="BX28" s="77"/>
      <c r="BY28" s="77"/>
      <c r="BZ28" s="77"/>
      <c r="CA28" s="77"/>
      <c r="CB28" s="77"/>
      <c r="CC28" s="77"/>
      <c r="CD28" s="77"/>
      <c r="CE28" s="77"/>
      <c r="CF28" s="77"/>
      <c r="CG28" s="77"/>
      <c r="CH28" s="77"/>
      <c r="CI28" s="77"/>
      <c r="CJ28" s="77"/>
      <c r="CK28" s="77"/>
      <c r="CL28" s="77"/>
      <c r="CM28" s="77"/>
      <c r="CN28" s="77"/>
      <c r="CO28" s="77"/>
      <c r="CP28" s="77"/>
      <c r="CQ28" s="77"/>
      <c r="CR28" s="77"/>
      <c r="CS28" s="77"/>
      <c r="CT28" s="77"/>
      <c r="CU28" s="77"/>
      <c r="CV28" s="77"/>
      <c r="CW28" s="77"/>
      <c r="CX28" s="77"/>
      <c r="CY28" s="77"/>
      <c r="CZ28" s="77"/>
      <c r="DA28" s="77"/>
      <c r="DB28" s="77"/>
      <c r="DC28" s="77"/>
      <c r="DD28" s="77"/>
      <c r="DE28" s="77"/>
      <c r="DF28" s="77"/>
      <c r="DG28" s="77"/>
      <c r="DH28" s="77"/>
      <c r="DI28" s="77"/>
      <c r="DJ28" s="77"/>
      <c r="DK28" s="77"/>
      <c r="DL28" s="77"/>
      <c r="DM28" s="77"/>
      <c r="DN28" s="77"/>
      <c r="DO28" s="77"/>
      <c r="DP28" s="77"/>
      <c r="DQ28" s="77"/>
      <c r="DR28" s="77"/>
      <c r="DS28" s="77"/>
      <c r="DT28" s="77"/>
      <c r="DU28" s="77"/>
      <c r="DV28" s="77"/>
      <c r="DW28" s="77"/>
      <c r="DX28" s="77"/>
      <c r="DY28" s="77"/>
      <c r="DZ28" s="77"/>
      <c r="EA28" s="77"/>
      <c r="EB28" s="77"/>
      <c r="EC28" s="77"/>
      <c r="ED28" s="77"/>
      <c r="EE28" s="77"/>
      <c r="EF28" s="77"/>
      <c r="EG28" s="77"/>
      <c r="EH28" s="77"/>
      <c r="EI28" s="77"/>
      <c r="EJ28" s="77"/>
      <c r="EK28" s="77"/>
      <c r="EL28" s="77"/>
      <c r="EM28" s="77"/>
      <c r="EN28" s="77"/>
      <c r="EO28" s="77"/>
      <c r="EP28" s="77"/>
      <c r="EQ28" s="77"/>
      <c r="ER28" s="77"/>
      <c r="ES28" s="77"/>
      <c r="ET28" s="77"/>
      <c r="EU28" s="77"/>
      <c r="EV28" s="77"/>
      <c r="EW28" s="77"/>
      <c r="EX28" s="77"/>
      <c r="EY28" s="77"/>
      <c r="EZ28" s="77"/>
      <c r="FA28" s="77"/>
      <c r="FB28" s="77"/>
      <c r="FC28" s="77"/>
      <c r="FD28" s="77"/>
      <c r="FE28" s="77"/>
      <c r="FF28" s="77"/>
      <c r="FG28" s="77"/>
      <c r="FH28" s="77"/>
      <c r="FI28" s="77"/>
      <c r="FJ28" s="77"/>
      <c r="FK28" s="77"/>
      <c r="FL28" s="77"/>
      <c r="FM28" s="77"/>
      <c r="FN28" s="77"/>
      <c r="FO28" s="77"/>
      <c r="FP28" s="77"/>
      <c r="FQ28" s="77"/>
      <c r="FR28" s="77"/>
      <c r="FS28" s="77"/>
      <c r="FT28" s="77"/>
      <c r="FU28" s="77"/>
      <c r="FV28" s="77"/>
      <c r="FW28" s="77"/>
      <c r="FX28" s="77"/>
      <c r="FY28" s="77"/>
      <c r="FZ28" s="77"/>
      <c r="GA28" s="77"/>
      <c r="GB28" s="77"/>
      <c r="GC28" s="77"/>
      <c r="GD28" s="77"/>
      <c r="GE28" s="77"/>
      <c r="GF28" s="77"/>
      <c r="GG28" s="77"/>
      <c r="GH28" s="77"/>
      <c r="GI28" s="77"/>
      <c r="GJ28" s="77"/>
      <c r="GK28" s="77"/>
      <c r="GL28" s="77"/>
      <c r="GM28" s="77"/>
      <c r="GN28" s="77"/>
      <c r="GO28" s="77"/>
      <c r="GP28" s="77"/>
      <c r="GQ28" s="77"/>
      <c r="GR28" s="77"/>
      <c r="GS28" s="77"/>
      <c r="GT28" s="77"/>
      <c r="GU28" s="77"/>
      <c r="GV28" s="77"/>
      <c r="GW28" s="77"/>
      <c r="GX28" s="77"/>
      <c r="GY28" s="77"/>
      <c r="GZ28" s="77"/>
      <c r="HA28" s="77"/>
      <c r="HB28" s="77"/>
      <c r="HC28" s="77"/>
      <c r="HD28" s="77"/>
      <c r="HE28" s="77"/>
      <c r="HF28" s="77"/>
      <c r="HG28" s="77"/>
      <c r="HH28" s="77"/>
      <c r="HI28" s="77"/>
      <c r="HJ28" s="77"/>
      <c r="HK28" s="77"/>
      <c r="HL28" s="77"/>
      <c r="HM28" s="77"/>
      <c r="HN28" s="77"/>
      <c r="HO28" s="77"/>
      <c r="HP28" s="77"/>
      <c r="HQ28" s="77"/>
      <c r="HR28" s="77"/>
      <c r="HS28" s="77"/>
      <c r="HT28" s="77"/>
      <c r="HU28" s="77"/>
      <c r="HV28" s="77"/>
      <c r="HW28" s="77"/>
      <c r="HX28" s="77"/>
      <c r="HY28" s="77"/>
      <c r="HZ28" s="77"/>
      <c r="IA28" s="77"/>
      <c r="IB28" s="77"/>
      <c r="IC28" s="77"/>
      <c r="ID28" s="77"/>
      <c r="IE28" s="77"/>
      <c r="IF28" s="77"/>
      <c r="IG28" s="77"/>
      <c r="IH28" s="77"/>
      <c r="II28" s="77"/>
      <c r="IJ28" s="77"/>
      <c r="IK28" s="77"/>
      <c r="IL28" s="77"/>
      <c r="IM28" s="77"/>
      <c r="IN28" s="77"/>
      <c r="IO28" s="77"/>
      <c r="IP28" s="77"/>
      <c r="IQ28" s="77"/>
      <c r="IR28" s="77"/>
      <c r="IS28" s="77"/>
      <c r="IT28" s="77"/>
      <c r="IU28" s="77"/>
      <c r="IV28" s="77"/>
      <c r="IW28" s="77"/>
      <c r="IX28" s="77"/>
      <c r="IY28" s="77"/>
      <c r="IZ28" s="77"/>
      <c r="JA28" s="77"/>
      <c r="JB28" s="77"/>
      <c r="JC28" s="77"/>
      <c r="JD28" s="77"/>
      <c r="JE28" s="77"/>
      <c r="JF28" s="77"/>
      <c r="JG28" s="77"/>
      <c r="JH28" s="77"/>
      <c r="JI28" s="77"/>
      <c r="JJ28" s="77"/>
      <c r="JK28" s="77"/>
      <c r="JL28" s="77"/>
      <c r="JM28" s="77"/>
      <c r="JN28" s="77"/>
      <c r="JO28" s="77"/>
      <c r="JP28" s="77"/>
      <c r="JQ28" s="77"/>
      <c r="JR28" s="77"/>
      <c r="JS28" s="77"/>
      <c r="JT28" s="77"/>
      <c r="JU28" s="77"/>
      <c r="JV28" s="77"/>
      <c r="JW28" s="77"/>
      <c r="JX28" s="77"/>
      <c r="JY28" s="77"/>
      <c r="JZ28" s="77"/>
      <c r="KA28" s="77"/>
      <c r="KB28" s="77"/>
      <c r="KC28" s="77"/>
      <c r="KD28" s="77"/>
      <c r="KE28" s="77"/>
      <c r="KF28" s="77"/>
      <c r="KG28" s="77"/>
      <c r="KH28" s="77"/>
      <c r="KI28" s="77"/>
      <c r="KJ28" s="77"/>
      <c r="KK28" s="77"/>
    </row>
    <row r="29" spans="1:297" ht="16" x14ac:dyDescent="0.2">
      <c r="A29" s="288"/>
      <c r="B29" s="231" t="s">
        <v>45</v>
      </c>
      <c r="C29" s="231"/>
      <c r="D29" s="231" t="s">
        <v>110</v>
      </c>
      <c r="E29" s="231"/>
      <c r="F29" s="234">
        <v>9.5129375951293795E-13</v>
      </c>
      <c r="G29" s="234">
        <v>9.5129375951293795E-13</v>
      </c>
      <c r="H29" s="234">
        <v>9.5129375951293795E-13</v>
      </c>
      <c r="I29" s="234">
        <v>9.5129375951293795E-13</v>
      </c>
      <c r="J29" s="234">
        <v>9.5129375951293795E-13</v>
      </c>
      <c r="K29" s="234">
        <v>9.5129375951293795E-13</v>
      </c>
      <c r="L29" s="234">
        <v>9.5129375951293795E-13</v>
      </c>
      <c r="M29" s="234">
        <v>9.5129375951293795E-13</v>
      </c>
      <c r="N29" s="179" t="s">
        <v>90</v>
      </c>
      <c r="O29" s="179" t="s">
        <v>78</v>
      </c>
      <c r="P29" s="179" t="s">
        <v>336</v>
      </c>
      <c r="Q29" s="226"/>
      <c r="AM29" s="77"/>
      <c r="AN29" s="77"/>
      <c r="AO29" s="77"/>
      <c r="AP29" s="77"/>
      <c r="AQ29" s="77"/>
      <c r="AR29" s="77"/>
      <c r="AS29" s="77"/>
      <c r="AT29" s="77"/>
      <c r="AU29" s="77"/>
      <c r="AV29" s="77"/>
      <c r="AW29" s="77"/>
      <c r="AX29" s="77"/>
      <c r="AY29" s="77"/>
      <c r="AZ29" s="77"/>
      <c r="BA29" s="77"/>
      <c r="BB29" s="77"/>
      <c r="BC29" s="77"/>
      <c r="BD29" s="77"/>
      <c r="BE29" s="77"/>
      <c r="BF29" s="77"/>
      <c r="BG29" s="77"/>
      <c r="BH29" s="77"/>
      <c r="BI29" s="77"/>
      <c r="BJ29" s="77"/>
      <c r="BK29" s="77"/>
      <c r="BL29" s="77"/>
      <c r="BM29" s="77"/>
      <c r="BN29" s="77"/>
      <c r="BO29" s="77"/>
      <c r="BP29" s="77"/>
      <c r="BQ29" s="77"/>
      <c r="BR29" s="77"/>
      <c r="BS29" s="77"/>
      <c r="BT29" s="77"/>
      <c r="BU29" s="77"/>
      <c r="BV29" s="77"/>
      <c r="BW29" s="77"/>
      <c r="BX29" s="77"/>
      <c r="BY29" s="77"/>
      <c r="BZ29" s="77"/>
      <c r="CA29" s="77"/>
      <c r="CB29" s="77"/>
      <c r="CC29" s="77"/>
      <c r="CD29" s="77"/>
      <c r="CE29" s="77"/>
      <c r="CF29" s="77"/>
      <c r="CG29" s="77"/>
      <c r="CH29" s="77"/>
      <c r="CI29" s="77"/>
      <c r="CJ29" s="77"/>
      <c r="CK29" s="77"/>
      <c r="CL29" s="77"/>
      <c r="CM29" s="77"/>
      <c r="CN29" s="77"/>
      <c r="CO29" s="77"/>
      <c r="CP29" s="77"/>
      <c r="CQ29" s="77"/>
      <c r="CR29" s="77"/>
      <c r="CS29" s="77"/>
      <c r="CT29" s="77"/>
      <c r="CU29" s="77"/>
      <c r="CV29" s="77"/>
      <c r="CW29" s="77"/>
      <c r="CX29" s="77"/>
      <c r="CY29" s="77"/>
      <c r="CZ29" s="77"/>
      <c r="DA29" s="77"/>
      <c r="DB29" s="77"/>
      <c r="DC29" s="77"/>
      <c r="DD29" s="77"/>
      <c r="DE29" s="77"/>
      <c r="DF29" s="77"/>
      <c r="DG29" s="77"/>
      <c r="DH29" s="77"/>
      <c r="DI29" s="77"/>
      <c r="DJ29" s="77"/>
      <c r="DK29" s="77"/>
      <c r="DL29" s="77"/>
      <c r="DM29" s="77"/>
      <c r="DN29" s="77"/>
      <c r="DO29" s="77"/>
      <c r="DP29" s="77"/>
      <c r="DQ29" s="77"/>
      <c r="DR29" s="77"/>
      <c r="DS29" s="77"/>
      <c r="DT29" s="77"/>
      <c r="DU29" s="77"/>
      <c r="DV29" s="77"/>
      <c r="DW29" s="77"/>
      <c r="DX29" s="77"/>
      <c r="DY29" s="77"/>
      <c r="DZ29" s="77"/>
      <c r="EA29" s="77"/>
      <c r="EB29" s="77"/>
      <c r="EC29" s="77"/>
      <c r="ED29" s="77"/>
      <c r="EE29" s="77"/>
      <c r="EF29" s="77"/>
      <c r="EG29" s="77"/>
      <c r="EH29" s="77"/>
      <c r="EI29" s="77"/>
      <c r="EJ29" s="77"/>
      <c r="EK29" s="77"/>
      <c r="EL29" s="77"/>
      <c r="EM29" s="77"/>
      <c r="EN29" s="77"/>
      <c r="EO29" s="77"/>
      <c r="EP29" s="77"/>
      <c r="EQ29" s="77"/>
      <c r="ER29" s="77"/>
      <c r="ES29" s="77"/>
      <c r="ET29" s="77"/>
      <c r="EU29" s="77"/>
      <c r="EV29" s="77"/>
      <c r="EW29" s="77"/>
      <c r="EX29" s="77"/>
      <c r="EY29" s="77"/>
      <c r="EZ29" s="77"/>
      <c r="FA29" s="77"/>
      <c r="FB29" s="77"/>
      <c r="FC29" s="77"/>
      <c r="FD29" s="77"/>
      <c r="FE29" s="77"/>
      <c r="FF29" s="77"/>
      <c r="FG29" s="77"/>
      <c r="FH29" s="77"/>
      <c r="FI29" s="77"/>
      <c r="FJ29" s="77"/>
      <c r="FK29" s="77"/>
      <c r="FL29" s="77"/>
      <c r="FM29" s="77"/>
      <c r="FN29" s="77"/>
      <c r="FO29" s="77"/>
      <c r="FP29" s="77"/>
      <c r="FQ29" s="77"/>
      <c r="FR29" s="77"/>
      <c r="FS29" s="77"/>
      <c r="FT29" s="77"/>
      <c r="FU29" s="77"/>
      <c r="FV29" s="77"/>
      <c r="FW29" s="77"/>
      <c r="FX29" s="77"/>
      <c r="FY29" s="77"/>
      <c r="FZ29" s="77"/>
      <c r="GA29" s="77"/>
      <c r="GB29" s="77"/>
      <c r="GC29" s="77"/>
      <c r="GD29" s="77"/>
      <c r="GE29" s="77"/>
      <c r="GF29" s="77"/>
      <c r="GG29" s="77"/>
      <c r="GH29" s="77"/>
      <c r="GI29" s="77"/>
      <c r="GJ29" s="77"/>
      <c r="GK29" s="77"/>
      <c r="GL29" s="77"/>
      <c r="GM29" s="77"/>
      <c r="GN29" s="77"/>
      <c r="GO29" s="77"/>
      <c r="GP29" s="77"/>
      <c r="GQ29" s="77"/>
      <c r="GR29" s="77"/>
      <c r="GS29" s="77"/>
      <c r="GT29" s="77"/>
      <c r="GU29" s="77"/>
      <c r="GV29" s="77"/>
      <c r="GW29" s="77"/>
      <c r="GX29" s="77"/>
      <c r="GY29" s="77"/>
      <c r="GZ29" s="77"/>
      <c r="HA29" s="77"/>
      <c r="HB29" s="77"/>
      <c r="HC29" s="77"/>
      <c r="HD29" s="77"/>
      <c r="HE29" s="77"/>
      <c r="HF29" s="77"/>
      <c r="HG29" s="77"/>
      <c r="HH29" s="77"/>
      <c r="HI29" s="77"/>
      <c r="HJ29" s="77"/>
      <c r="HK29" s="77"/>
      <c r="HL29" s="77"/>
      <c r="HM29" s="77"/>
      <c r="HN29" s="77"/>
      <c r="HO29" s="77"/>
      <c r="HP29" s="77"/>
      <c r="HQ29" s="77"/>
      <c r="HR29" s="77"/>
      <c r="HS29" s="77"/>
      <c r="HT29" s="77"/>
      <c r="HU29" s="77"/>
      <c r="HV29" s="77"/>
      <c r="HW29" s="77"/>
      <c r="HX29" s="77"/>
      <c r="HY29" s="77"/>
      <c r="HZ29" s="77"/>
      <c r="IA29" s="77"/>
      <c r="IB29" s="77"/>
      <c r="IC29" s="77"/>
      <c r="ID29" s="77"/>
      <c r="IE29" s="77"/>
      <c r="IF29" s="77"/>
      <c r="IG29" s="77"/>
      <c r="IH29" s="77"/>
      <c r="II29" s="77"/>
      <c r="IJ29" s="77"/>
      <c r="IK29" s="77"/>
      <c r="IL29" s="77"/>
      <c r="IM29" s="77"/>
      <c r="IN29" s="77"/>
      <c r="IO29" s="77"/>
      <c r="IP29" s="77"/>
      <c r="IQ29" s="77"/>
      <c r="IR29" s="77"/>
      <c r="IS29" s="77"/>
      <c r="IT29" s="77"/>
      <c r="IU29" s="77"/>
      <c r="IV29" s="77"/>
      <c r="IW29" s="77"/>
      <c r="IX29" s="77"/>
      <c r="IY29" s="77"/>
      <c r="IZ29" s="77"/>
      <c r="JA29" s="77"/>
      <c r="JB29" s="77"/>
      <c r="JC29" s="77"/>
      <c r="JD29" s="77"/>
      <c r="JE29" s="77"/>
      <c r="JF29" s="77"/>
      <c r="JG29" s="77"/>
      <c r="JH29" s="77"/>
      <c r="JI29" s="77"/>
      <c r="JJ29" s="77"/>
      <c r="JK29" s="77"/>
      <c r="JL29" s="77"/>
      <c r="JM29" s="77"/>
      <c r="JN29" s="77"/>
      <c r="JO29" s="77"/>
      <c r="JP29" s="77"/>
      <c r="JQ29" s="77"/>
      <c r="JR29" s="77"/>
      <c r="JS29" s="77"/>
      <c r="JT29" s="77"/>
      <c r="JU29" s="77"/>
      <c r="JV29" s="77"/>
      <c r="JW29" s="77"/>
      <c r="JX29" s="77"/>
      <c r="JY29" s="77"/>
      <c r="JZ29" s="77"/>
      <c r="KA29" s="77"/>
      <c r="KB29" s="77"/>
      <c r="KC29" s="77"/>
      <c r="KD29" s="77"/>
      <c r="KE29" s="77"/>
      <c r="KF29" s="77"/>
      <c r="KG29" s="77"/>
      <c r="KH29" s="77"/>
      <c r="KI29" s="77"/>
      <c r="KJ29" s="77"/>
      <c r="KK29" s="77"/>
    </row>
    <row r="30" spans="1:297" ht="16" x14ac:dyDescent="0.2">
      <c r="A30" s="288"/>
      <c r="B30" s="231" t="s">
        <v>46</v>
      </c>
      <c r="C30" s="231"/>
      <c r="D30" s="231" t="s">
        <v>110</v>
      </c>
      <c r="E30" s="231"/>
      <c r="F30" s="234">
        <v>196751132562.48169</v>
      </c>
      <c r="G30" s="234">
        <v>232770200000</v>
      </c>
      <c r="H30" s="234">
        <v>115430499144.41551</v>
      </c>
      <c r="I30" s="234">
        <v>272246800000</v>
      </c>
      <c r="J30" s="234">
        <v>224777357080.85178</v>
      </c>
      <c r="K30" s="234">
        <v>1668488490911.5991</v>
      </c>
      <c r="L30" s="234">
        <v>968920300.65213537</v>
      </c>
      <c r="M30" s="234">
        <v>10565999999.999998</v>
      </c>
      <c r="N30" s="179" t="s">
        <v>91</v>
      </c>
      <c r="O30" s="179" t="s">
        <v>92</v>
      </c>
      <c r="P30" s="179" t="s">
        <v>336</v>
      </c>
      <c r="Q30" s="226"/>
      <c r="AM30" s="77"/>
      <c r="AN30" s="77"/>
      <c r="AO30" s="77"/>
      <c r="AP30" s="77"/>
      <c r="AQ30" s="77"/>
      <c r="AR30" s="77"/>
      <c r="AS30" s="77"/>
      <c r="AT30" s="77"/>
      <c r="AU30" s="77"/>
      <c r="AV30" s="77"/>
      <c r="AW30" s="77"/>
      <c r="AX30" s="77"/>
      <c r="AY30" s="77"/>
      <c r="AZ30" s="77"/>
      <c r="BA30" s="77"/>
      <c r="BB30" s="77"/>
      <c r="BC30" s="77"/>
      <c r="BD30" s="77"/>
      <c r="BE30" s="77"/>
      <c r="BF30" s="77"/>
      <c r="BG30" s="77"/>
      <c r="BH30" s="77"/>
      <c r="BI30" s="77"/>
      <c r="BJ30" s="77"/>
      <c r="BK30" s="77"/>
      <c r="BL30" s="77"/>
      <c r="BM30" s="77"/>
      <c r="BN30" s="77"/>
      <c r="BO30" s="77"/>
      <c r="BP30" s="77"/>
      <c r="BQ30" s="77"/>
      <c r="BR30" s="77"/>
      <c r="BS30" s="77"/>
      <c r="BT30" s="77"/>
      <c r="BU30" s="77"/>
      <c r="BV30" s="77"/>
      <c r="BW30" s="77"/>
      <c r="BX30" s="77"/>
      <c r="BY30" s="77"/>
      <c r="BZ30" s="77"/>
      <c r="CA30" s="77"/>
      <c r="CB30" s="77"/>
      <c r="CC30" s="77"/>
      <c r="CD30" s="77"/>
      <c r="CE30" s="77"/>
      <c r="CF30" s="77"/>
      <c r="CG30" s="77"/>
      <c r="CH30" s="77"/>
      <c r="CI30" s="77"/>
      <c r="CJ30" s="77"/>
      <c r="CK30" s="77"/>
      <c r="CL30" s="77"/>
      <c r="CM30" s="77"/>
      <c r="CN30" s="77"/>
      <c r="CO30" s="77"/>
      <c r="CP30" s="77"/>
      <c r="CQ30" s="77"/>
      <c r="CR30" s="77"/>
      <c r="CS30" s="77"/>
      <c r="CT30" s="77"/>
      <c r="CU30" s="77"/>
      <c r="CV30" s="77"/>
      <c r="CW30" s="77"/>
      <c r="CX30" s="77"/>
      <c r="CY30" s="77"/>
      <c r="CZ30" s="77"/>
      <c r="DA30" s="77"/>
      <c r="DB30" s="77"/>
      <c r="DC30" s="77"/>
      <c r="DD30" s="77"/>
      <c r="DE30" s="77"/>
      <c r="DF30" s="77"/>
      <c r="DG30" s="77"/>
      <c r="DH30" s="77"/>
      <c r="DI30" s="77"/>
      <c r="DJ30" s="77"/>
      <c r="DK30" s="77"/>
      <c r="DL30" s="77"/>
      <c r="DM30" s="77"/>
      <c r="DN30" s="77"/>
      <c r="DO30" s="77"/>
      <c r="DP30" s="77"/>
      <c r="DQ30" s="77"/>
      <c r="DR30" s="77"/>
      <c r="DS30" s="77"/>
      <c r="DT30" s="77"/>
      <c r="DU30" s="77"/>
      <c r="DV30" s="77"/>
      <c r="DW30" s="77"/>
      <c r="DX30" s="77"/>
      <c r="DY30" s="77"/>
      <c r="DZ30" s="77"/>
      <c r="EA30" s="77"/>
      <c r="EB30" s="77"/>
      <c r="EC30" s="77"/>
      <c r="ED30" s="77"/>
      <c r="EE30" s="77"/>
      <c r="EF30" s="77"/>
      <c r="EG30" s="77"/>
      <c r="EH30" s="77"/>
      <c r="EI30" s="77"/>
      <c r="EJ30" s="77"/>
      <c r="EK30" s="77"/>
      <c r="EL30" s="77"/>
      <c r="EM30" s="77"/>
      <c r="EN30" s="77"/>
      <c r="EO30" s="77"/>
      <c r="EP30" s="77"/>
      <c r="EQ30" s="77"/>
      <c r="ER30" s="77"/>
      <c r="ES30" s="77"/>
      <c r="ET30" s="77"/>
      <c r="EU30" s="77"/>
      <c r="EV30" s="77"/>
      <c r="EW30" s="77"/>
      <c r="EX30" s="77"/>
      <c r="EY30" s="77"/>
      <c r="EZ30" s="77"/>
      <c r="FA30" s="77"/>
      <c r="FB30" s="77"/>
      <c r="FC30" s="77"/>
      <c r="FD30" s="77"/>
      <c r="FE30" s="77"/>
      <c r="FF30" s="77"/>
      <c r="FG30" s="77"/>
      <c r="FH30" s="77"/>
      <c r="FI30" s="77"/>
      <c r="FJ30" s="77"/>
      <c r="FK30" s="77"/>
      <c r="FL30" s="77"/>
      <c r="FM30" s="77"/>
      <c r="FN30" s="77"/>
      <c r="FO30" s="77"/>
      <c r="FP30" s="77"/>
      <c r="FQ30" s="77"/>
      <c r="FR30" s="77"/>
      <c r="FS30" s="77"/>
      <c r="FT30" s="77"/>
      <c r="FU30" s="77"/>
      <c r="FV30" s="77"/>
      <c r="FW30" s="77"/>
      <c r="FX30" s="77"/>
      <c r="FY30" s="77"/>
      <c r="FZ30" s="77"/>
      <c r="GA30" s="77"/>
      <c r="GB30" s="77"/>
      <c r="GC30" s="77"/>
      <c r="GD30" s="77"/>
      <c r="GE30" s="77"/>
      <c r="GF30" s="77"/>
      <c r="GG30" s="77"/>
      <c r="GH30" s="77"/>
      <c r="GI30" s="77"/>
      <c r="GJ30" s="77"/>
      <c r="GK30" s="77"/>
      <c r="GL30" s="77"/>
      <c r="GM30" s="77"/>
      <c r="GN30" s="77"/>
      <c r="GO30" s="77"/>
      <c r="GP30" s="77"/>
      <c r="GQ30" s="77"/>
      <c r="GR30" s="77"/>
      <c r="GS30" s="77"/>
      <c r="GT30" s="77"/>
      <c r="GU30" s="77"/>
      <c r="GV30" s="77"/>
      <c r="GW30" s="77"/>
      <c r="GX30" s="77"/>
      <c r="GY30" s="77"/>
      <c r="GZ30" s="77"/>
      <c r="HA30" s="77"/>
      <c r="HB30" s="77"/>
      <c r="HC30" s="77"/>
      <c r="HD30" s="77"/>
      <c r="HE30" s="77"/>
      <c r="HF30" s="77"/>
      <c r="HG30" s="77"/>
      <c r="HH30" s="77"/>
      <c r="HI30" s="77"/>
      <c r="HJ30" s="77"/>
      <c r="HK30" s="77"/>
      <c r="HL30" s="77"/>
      <c r="HM30" s="77"/>
      <c r="HN30" s="77"/>
      <c r="HO30" s="77"/>
      <c r="HP30" s="77"/>
      <c r="HQ30" s="77"/>
      <c r="HR30" s="77"/>
      <c r="HS30" s="77"/>
      <c r="HT30" s="77"/>
      <c r="HU30" s="77"/>
      <c r="HV30" s="77"/>
      <c r="HW30" s="77"/>
      <c r="HX30" s="77"/>
      <c r="HY30" s="77"/>
      <c r="HZ30" s="77"/>
      <c r="IA30" s="77"/>
      <c r="IB30" s="77"/>
      <c r="IC30" s="77"/>
      <c r="ID30" s="77"/>
      <c r="IE30" s="77"/>
      <c r="IF30" s="77"/>
      <c r="IG30" s="77"/>
      <c r="IH30" s="77"/>
      <c r="II30" s="77"/>
      <c r="IJ30" s="77"/>
      <c r="IK30" s="77"/>
      <c r="IL30" s="77"/>
      <c r="IM30" s="77"/>
      <c r="IN30" s="77"/>
      <c r="IO30" s="77"/>
      <c r="IP30" s="77"/>
      <c r="IQ30" s="77"/>
      <c r="IR30" s="77"/>
      <c r="IS30" s="77"/>
      <c r="IT30" s="77"/>
      <c r="IU30" s="77"/>
      <c r="IV30" s="77"/>
      <c r="IW30" s="77"/>
      <c r="IX30" s="77"/>
      <c r="IY30" s="77"/>
      <c r="IZ30" s="77"/>
      <c r="JA30" s="77"/>
      <c r="JB30" s="77"/>
      <c r="JC30" s="77"/>
      <c r="JD30" s="77"/>
      <c r="JE30" s="77"/>
      <c r="JF30" s="77"/>
      <c r="JG30" s="77"/>
      <c r="JH30" s="77"/>
      <c r="JI30" s="77"/>
      <c r="JJ30" s="77"/>
      <c r="JK30" s="77"/>
      <c r="JL30" s="77"/>
      <c r="JM30" s="77"/>
      <c r="JN30" s="77"/>
      <c r="JO30" s="77"/>
      <c r="JP30" s="77"/>
      <c r="JQ30" s="77"/>
      <c r="JR30" s="77"/>
      <c r="JS30" s="77"/>
      <c r="JT30" s="77"/>
      <c r="JU30" s="77"/>
      <c r="JV30" s="77"/>
      <c r="JW30" s="77"/>
      <c r="JX30" s="77"/>
      <c r="JY30" s="77"/>
      <c r="JZ30" s="77"/>
      <c r="KA30" s="77"/>
      <c r="KB30" s="77"/>
      <c r="KC30" s="77"/>
      <c r="KD30" s="77"/>
      <c r="KE30" s="77"/>
      <c r="KF30" s="77"/>
      <c r="KG30" s="77"/>
      <c r="KH30" s="77"/>
      <c r="KI30" s="77"/>
      <c r="KJ30" s="77"/>
      <c r="KK30" s="77"/>
    </row>
    <row r="31" spans="1:297" ht="16" x14ac:dyDescent="0.2">
      <c r="A31" s="288"/>
      <c r="B31" s="246" t="s">
        <v>152</v>
      </c>
      <c r="C31" s="246" t="s">
        <v>152</v>
      </c>
      <c r="D31" s="231"/>
      <c r="E31" s="231"/>
      <c r="F31" s="239">
        <v>7.4999999999999997E-2</v>
      </c>
      <c r="G31" s="239">
        <v>0.2989</v>
      </c>
      <c r="H31" s="239">
        <v>0.1022</v>
      </c>
      <c r="I31" s="239">
        <v>0.2268</v>
      </c>
      <c r="J31" s="239">
        <v>0.1225</v>
      </c>
      <c r="K31" s="239">
        <v>0.28799999999999998</v>
      </c>
      <c r="L31" s="239">
        <v>5.7000000000000002E-2</v>
      </c>
      <c r="M31" s="239">
        <v>8.9200000000000002E-2</v>
      </c>
      <c r="N31" s="179"/>
      <c r="O31" s="179" t="s">
        <v>14</v>
      </c>
      <c r="P31" s="179" t="s">
        <v>310</v>
      </c>
      <c r="Q31" s="226"/>
      <c r="AM31" s="77"/>
      <c r="AN31" s="77"/>
      <c r="AO31" s="77"/>
      <c r="AP31" s="77"/>
      <c r="AQ31" s="77"/>
      <c r="AR31" s="77"/>
      <c r="AS31" s="77"/>
      <c r="AT31" s="77"/>
      <c r="AU31" s="77"/>
      <c r="AV31" s="77"/>
      <c r="AW31" s="77"/>
      <c r="AX31" s="77"/>
      <c r="AY31" s="77"/>
      <c r="AZ31" s="77"/>
      <c r="BA31" s="77"/>
      <c r="BB31" s="77"/>
      <c r="BC31" s="77"/>
      <c r="BD31" s="77"/>
      <c r="BE31" s="77"/>
      <c r="BF31" s="77"/>
      <c r="BG31" s="77"/>
      <c r="BH31" s="77"/>
      <c r="BI31" s="77"/>
      <c r="BJ31" s="77"/>
      <c r="BK31" s="77"/>
      <c r="BL31" s="77"/>
      <c r="BM31" s="77"/>
      <c r="BN31" s="77"/>
      <c r="BO31" s="77"/>
      <c r="BP31" s="77"/>
      <c r="BQ31" s="77"/>
      <c r="BR31" s="77"/>
      <c r="BS31" s="77"/>
      <c r="BT31" s="77"/>
      <c r="BU31" s="77"/>
      <c r="BV31" s="77"/>
      <c r="BW31" s="77"/>
      <c r="BX31" s="77"/>
      <c r="BY31" s="77"/>
      <c r="BZ31" s="77"/>
      <c r="CA31" s="77"/>
      <c r="CB31" s="77"/>
      <c r="CC31" s="77"/>
      <c r="CD31" s="77"/>
      <c r="CE31" s="77"/>
      <c r="CF31" s="77"/>
      <c r="CG31" s="77"/>
      <c r="CH31" s="77"/>
      <c r="CI31" s="77"/>
      <c r="CJ31" s="77"/>
      <c r="CK31" s="77"/>
      <c r="CL31" s="77"/>
      <c r="CM31" s="77"/>
      <c r="CN31" s="77"/>
      <c r="CO31" s="77"/>
      <c r="CP31" s="77"/>
      <c r="CQ31" s="77"/>
      <c r="CR31" s="77"/>
      <c r="CS31" s="77"/>
      <c r="CT31" s="77"/>
      <c r="CU31" s="77"/>
      <c r="CV31" s="77"/>
      <c r="CW31" s="77"/>
      <c r="CX31" s="77"/>
      <c r="CY31" s="77"/>
      <c r="CZ31" s="77"/>
      <c r="DA31" s="77"/>
      <c r="DB31" s="77"/>
      <c r="DC31" s="77"/>
      <c r="DD31" s="77"/>
      <c r="DE31" s="77"/>
      <c r="DF31" s="77"/>
      <c r="DG31" s="77"/>
      <c r="DH31" s="77"/>
      <c r="DI31" s="77"/>
      <c r="DJ31" s="77"/>
      <c r="DK31" s="77"/>
      <c r="DL31" s="77"/>
      <c r="DM31" s="77"/>
      <c r="DN31" s="77"/>
      <c r="DO31" s="77"/>
      <c r="DP31" s="77"/>
      <c r="DQ31" s="77"/>
      <c r="DR31" s="77"/>
      <c r="DS31" s="77"/>
      <c r="DT31" s="77"/>
      <c r="DU31" s="77"/>
      <c r="DV31" s="77"/>
      <c r="DW31" s="77"/>
      <c r="DX31" s="77"/>
      <c r="DY31" s="77"/>
      <c r="DZ31" s="77"/>
      <c r="EA31" s="77"/>
      <c r="EB31" s="77"/>
      <c r="EC31" s="77"/>
      <c r="ED31" s="77"/>
      <c r="EE31" s="77"/>
      <c r="EF31" s="77"/>
      <c r="EG31" s="77"/>
      <c r="EH31" s="77"/>
      <c r="EI31" s="77"/>
      <c r="EJ31" s="77"/>
      <c r="EK31" s="77"/>
      <c r="EL31" s="77"/>
      <c r="EM31" s="77"/>
      <c r="EN31" s="77"/>
      <c r="EO31" s="77"/>
      <c r="EP31" s="77"/>
      <c r="EQ31" s="77"/>
      <c r="ER31" s="77"/>
      <c r="ES31" s="77"/>
      <c r="ET31" s="77"/>
      <c r="EU31" s="77"/>
      <c r="EV31" s="77"/>
      <c r="EW31" s="77"/>
      <c r="EX31" s="77"/>
      <c r="EY31" s="77"/>
      <c r="EZ31" s="77"/>
      <c r="FA31" s="77"/>
      <c r="FB31" s="77"/>
      <c r="FC31" s="77"/>
      <c r="FD31" s="77"/>
      <c r="FE31" s="77"/>
      <c r="FF31" s="77"/>
      <c r="FG31" s="77"/>
      <c r="FH31" s="77"/>
      <c r="FI31" s="77"/>
      <c r="FJ31" s="77"/>
      <c r="FK31" s="77"/>
      <c r="FL31" s="77"/>
      <c r="FM31" s="77"/>
      <c r="FN31" s="77"/>
      <c r="FO31" s="77"/>
      <c r="FP31" s="77"/>
      <c r="FQ31" s="77"/>
      <c r="FR31" s="77"/>
      <c r="FS31" s="77"/>
      <c r="FT31" s="77"/>
      <c r="FU31" s="77"/>
      <c r="FV31" s="77"/>
      <c r="FW31" s="77"/>
      <c r="FX31" s="77"/>
      <c r="FY31" s="77"/>
      <c r="FZ31" s="77"/>
      <c r="GA31" s="77"/>
      <c r="GB31" s="77"/>
      <c r="GC31" s="77"/>
      <c r="GD31" s="77"/>
      <c r="GE31" s="77"/>
      <c r="GF31" s="77"/>
      <c r="GG31" s="77"/>
      <c r="GH31" s="77"/>
      <c r="GI31" s="77"/>
      <c r="GJ31" s="77"/>
      <c r="GK31" s="77"/>
      <c r="GL31" s="77"/>
      <c r="GM31" s="77"/>
      <c r="GN31" s="77"/>
      <c r="GO31" s="77"/>
      <c r="GP31" s="77"/>
      <c r="GQ31" s="77"/>
      <c r="GR31" s="77"/>
      <c r="GS31" s="77"/>
      <c r="GT31" s="77"/>
      <c r="GU31" s="77"/>
      <c r="GV31" s="77"/>
      <c r="GW31" s="77"/>
      <c r="GX31" s="77"/>
      <c r="GY31" s="77"/>
      <c r="GZ31" s="77"/>
      <c r="HA31" s="77"/>
      <c r="HB31" s="77"/>
      <c r="HC31" s="77"/>
      <c r="HD31" s="77"/>
      <c r="HE31" s="77"/>
      <c r="HF31" s="77"/>
      <c r="HG31" s="77"/>
      <c r="HH31" s="77"/>
      <c r="HI31" s="77"/>
      <c r="HJ31" s="77"/>
      <c r="HK31" s="77"/>
      <c r="HL31" s="77"/>
      <c r="HM31" s="77"/>
      <c r="HN31" s="77"/>
      <c r="HO31" s="77"/>
      <c r="HP31" s="77"/>
      <c r="HQ31" s="77"/>
      <c r="HR31" s="77"/>
      <c r="HS31" s="77"/>
      <c r="HT31" s="77"/>
      <c r="HU31" s="77"/>
      <c r="HV31" s="77"/>
      <c r="HW31" s="77"/>
      <c r="HX31" s="77"/>
      <c r="HY31" s="77"/>
      <c r="HZ31" s="77"/>
      <c r="IA31" s="77"/>
      <c r="IB31" s="77"/>
      <c r="IC31" s="77"/>
      <c r="ID31" s="77"/>
      <c r="IE31" s="77"/>
      <c r="IF31" s="77"/>
      <c r="IG31" s="77"/>
      <c r="IH31" s="77"/>
      <c r="II31" s="77"/>
      <c r="IJ31" s="77"/>
      <c r="IK31" s="77"/>
      <c r="IL31" s="77"/>
      <c r="IM31" s="77"/>
      <c r="IN31" s="77"/>
      <c r="IO31" s="77"/>
      <c r="IP31" s="77"/>
      <c r="IQ31" s="77"/>
      <c r="IR31" s="77"/>
      <c r="IS31" s="77"/>
      <c r="IT31" s="77"/>
      <c r="IU31" s="77"/>
      <c r="IV31" s="77"/>
      <c r="IW31" s="77"/>
      <c r="IX31" s="77"/>
      <c r="IY31" s="77"/>
      <c r="IZ31" s="77"/>
      <c r="JA31" s="77"/>
      <c r="JB31" s="77"/>
      <c r="JC31" s="77"/>
      <c r="JD31" s="77"/>
      <c r="JE31" s="77"/>
      <c r="JF31" s="77"/>
      <c r="JG31" s="77"/>
      <c r="JH31" s="77"/>
      <c r="JI31" s="77"/>
      <c r="JJ31" s="77"/>
      <c r="JK31" s="77"/>
      <c r="JL31" s="77"/>
      <c r="JM31" s="77"/>
      <c r="JN31" s="77"/>
      <c r="JO31" s="77"/>
      <c r="JP31" s="77"/>
      <c r="JQ31" s="77"/>
      <c r="JR31" s="77"/>
      <c r="JS31" s="77"/>
      <c r="JT31" s="77"/>
      <c r="JU31" s="77"/>
      <c r="JV31" s="77"/>
      <c r="JW31" s="77"/>
      <c r="JX31" s="77"/>
      <c r="JY31" s="77"/>
      <c r="JZ31" s="77"/>
      <c r="KA31" s="77"/>
      <c r="KB31" s="77"/>
      <c r="KC31" s="77"/>
      <c r="KD31" s="77"/>
      <c r="KE31" s="77"/>
      <c r="KF31" s="77"/>
      <c r="KG31" s="77"/>
      <c r="KH31" s="77"/>
      <c r="KI31" s="77"/>
      <c r="KJ31" s="77"/>
      <c r="KK31" s="77"/>
    </row>
    <row r="32" spans="1:297" ht="16" x14ac:dyDescent="0.2">
      <c r="A32" s="288"/>
      <c r="B32" s="246" t="s">
        <v>154</v>
      </c>
      <c r="C32" s="246" t="s">
        <v>154</v>
      </c>
      <c r="D32" s="231"/>
      <c r="E32" s="231"/>
      <c r="F32" s="234">
        <v>8.7273952600247104E-2</v>
      </c>
      <c r="G32" s="234">
        <v>0.16039537234640008</v>
      </c>
      <c r="H32" s="234">
        <v>9.041895990115692E-3</v>
      </c>
      <c r="I32" s="234">
        <v>9.6315848590362796E-2</v>
      </c>
      <c r="J32" s="234">
        <v>7.5367853532517126E-2</v>
      </c>
      <c r="K32" s="234">
        <v>0.27636751656744918</v>
      </c>
      <c r="L32" s="234">
        <v>3.1955520611029992E-2</v>
      </c>
      <c r="M32" s="234">
        <v>0.13029315960912052</v>
      </c>
      <c r="N32" s="179"/>
      <c r="O32" s="179" t="s">
        <v>14</v>
      </c>
      <c r="P32" s="179" t="s">
        <v>310</v>
      </c>
      <c r="Q32" s="226"/>
      <c r="AM32" s="77"/>
      <c r="AN32" s="77"/>
      <c r="AO32" s="77"/>
      <c r="AP32" s="77"/>
      <c r="AQ32" s="77"/>
      <c r="AR32" s="77"/>
      <c r="AS32" s="77"/>
      <c r="AT32" s="77"/>
      <c r="AU32" s="77"/>
      <c r="AV32" s="77"/>
      <c r="AW32" s="77"/>
      <c r="AX32" s="77"/>
      <c r="AY32" s="77"/>
      <c r="AZ32" s="77"/>
      <c r="BA32" s="77"/>
      <c r="BB32" s="77"/>
      <c r="BC32" s="77"/>
      <c r="BD32" s="77"/>
      <c r="BE32" s="77"/>
      <c r="BF32" s="77"/>
      <c r="BG32" s="77"/>
      <c r="BH32" s="77"/>
      <c r="BI32" s="77"/>
      <c r="BJ32" s="77"/>
      <c r="BK32" s="77"/>
      <c r="BL32" s="77"/>
      <c r="BM32" s="77"/>
      <c r="BN32" s="77"/>
      <c r="BO32" s="77"/>
      <c r="BP32" s="77"/>
      <c r="BQ32" s="77"/>
      <c r="BR32" s="77"/>
      <c r="BS32" s="77"/>
      <c r="BT32" s="77"/>
      <c r="BU32" s="77"/>
      <c r="BV32" s="77"/>
      <c r="BW32" s="77"/>
      <c r="BX32" s="77"/>
      <c r="BY32" s="77"/>
      <c r="BZ32" s="77"/>
      <c r="CA32" s="77"/>
      <c r="CB32" s="77"/>
      <c r="CC32" s="77"/>
      <c r="CD32" s="77"/>
      <c r="CE32" s="77"/>
      <c r="CF32" s="77"/>
      <c r="CG32" s="77"/>
      <c r="CH32" s="77"/>
      <c r="CI32" s="77"/>
      <c r="CJ32" s="77"/>
      <c r="CK32" s="77"/>
      <c r="CL32" s="77"/>
      <c r="CM32" s="77"/>
      <c r="CN32" s="77"/>
      <c r="CO32" s="77"/>
      <c r="CP32" s="77"/>
      <c r="CQ32" s="77"/>
      <c r="CR32" s="77"/>
      <c r="CS32" s="77"/>
      <c r="CT32" s="77"/>
      <c r="CU32" s="77"/>
      <c r="CV32" s="77"/>
      <c r="CW32" s="77"/>
      <c r="CX32" s="77"/>
      <c r="CY32" s="77"/>
      <c r="CZ32" s="77"/>
      <c r="DA32" s="77"/>
      <c r="DB32" s="77"/>
      <c r="DC32" s="77"/>
      <c r="DD32" s="77"/>
      <c r="DE32" s="77"/>
      <c r="DF32" s="77"/>
      <c r="DG32" s="77"/>
      <c r="DH32" s="77"/>
      <c r="DI32" s="77"/>
      <c r="DJ32" s="77"/>
      <c r="DK32" s="77"/>
      <c r="DL32" s="77"/>
      <c r="DM32" s="77"/>
      <c r="DN32" s="77"/>
      <c r="DO32" s="77"/>
      <c r="DP32" s="77"/>
      <c r="DQ32" s="77"/>
      <c r="DR32" s="77"/>
      <c r="DS32" s="77"/>
      <c r="DT32" s="77"/>
      <c r="DU32" s="77"/>
      <c r="DV32" s="77"/>
      <c r="DW32" s="77"/>
      <c r="DX32" s="77"/>
      <c r="DY32" s="77"/>
      <c r="DZ32" s="77"/>
      <c r="EA32" s="77"/>
      <c r="EB32" s="77"/>
      <c r="EC32" s="77"/>
      <c r="ED32" s="77"/>
      <c r="EE32" s="77"/>
      <c r="EF32" s="77"/>
      <c r="EG32" s="77"/>
      <c r="EH32" s="77"/>
      <c r="EI32" s="77"/>
      <c r="EJ32" s="77"/>
      <c r="EK32" s="77"/>
      <c r="EL32" s="77"/>
      <c r="EM32" s="77"/>
      <c r="EN32" s="77"/>
      <c r="EO32" s="77"/>
      <c r="EP32" s="77"/>
      <c r="EQ32" s="77"/>
      <c r="ER32" s="77"/>
      <c r="ES32" s="77"/>
      <c r="ET32" s="77"/>
      <c r="EU32" s="77"/>
      <c r="EV32" s="77"/>
      <c r="EW32" s="77"/>
      <c r="EX32" s="77"/>
      <c r="EY32" s="77"/>
      <c r="EZ32" s="77"/>
      <c r="FA32" s="77"/>
      <c r="FB32" s="77"/>
      <c r="FC32" s="77"/>
      <c r="FD32" s="77"/>
      <c r="FE32" s="77"/>
      <c r="FF32" s="77"/>
      <c r="FG32" s="77"/>
      <c r="FH32" s="77"/>
      <c r="FI32" s="77"/>
      <c r="FJ32" s="77"/>
      <c r="FK32" s="77"/>
      <c r="FL32" s="77"/>
      <c r="FM32" s="77"/>
      <c r="FN32" s="77"/>
      <c r="FO32" s="77"/>
      <c r="FP32" s="77"/>
      <c r="FQ32" s="77"/>
      <c r="FR32" s="77"/>
      <c r="FS32" s="77"/>
      <c r="FT32" s="77"/>
      <c r="FU32" s="77"/>
      <c r="FV32" s="77"/>
      <c r="FW32" s="77"/>
      <c r="FX32" s="77"/>
      <c r="FY32" s="77"/>
      <c r="FZ32" s="77"/>
      <c r="GA32" s="77"/>
      <c r="GB32" s="77"/>
      <c r="GC32" s="77"/>
      <c r="GD32" s="77"/>
      <c r="GE32" s="77"/>
      <c r="GF32" s="77"/>
      <c r="GG32" s="77"/>
      <c r="GH32" s="77"/>
      <c r="GI32" s="77"/>
      <c r="GJ32" s="77"/>
      <c r="GK32" s="77"/>
      <c r="GL32" s="77"/>
      <c r="GM32" s="77"/>
      <c r="GN32" s="77"/>
      <c r="GO32" s="77"/>
      <c r="GP32" s="77"/>
      <c r="GQ32" s="77"/>
      <c r="GR32" s="77"/>
      <c r="GS32" s="77"/>
      <c r="GT32" s="77"/>
      <c r="GU32" s="77"/>
      <c r="GV32" s="77"/>
      <c r="GW32" s="77"/>
      <c r="GX32" s="77"/>
      <c r="GY32" s="77"/>
      <c r="GZ32" s="77"/>
      <c r="HA32" s="77"/>
      <c r="HB32" s="77"/>
      <c r="HC32" s="77"/>
      <c r="HD32" s="77"/>
      <c r="HE32" s="77"/>
      <c r="HF32" s="77"/>
      <c r="HG32" s="77"/>
      <c r="HH32" s="77"/>
      <c r="HI32" s="77"/>
      <c r="HJ32" s="77"/>
      <c r="HK32" s="77"/>
      <c r="HL32" s="77"/>
      <c r="HM32" s="77"/>
      <c r="HN32" s="77"/>
      <c r="HO32" s="77"/>
      <c r="HP32" s="77"/>
      <c r="HQ32" s="77"/>
      <c r="HR32" s="77"/>
      <c r="HS32" s="77"/>
      <c r="HT32" s="77"/>
      <c r="HU32" s="77"/>
      <c r="HV32" s="77"/>
      <c r="HW32" s="77"/>
      <c r="HX32" s="77"/>
      <c r="HY32" s="77"/>
      <c r="HZ32" s="77"/>
      <c r="IA32" s="77"/>
      <c r="IB32" s="77"/>
      <c r="IC32" s="77"/>
      <c r="ID32" s="77"/>
      <c r="IE32" s="77"/>
      <c r="IF32" s="77"/>
      <c r="IG32" s="77"/>
      <c r="IH32" s="77"/>
      <c r="II32" s="77"/>
      <c r="IJ32" s="77"/>
      <c r="IK32" s="77"/>
      <c r="IL32" s="77"/>
      <c r="IM32" s="77"/>
      <c r="IN32" s="77"/>
      <c r="IO32" s="77"/>
      <c r="IP32" s="77"/>
      <c r="IQ32" s="77"/>
      <c r="IR32" s="77"/>
      <c r="IS32" s="77"/>
      <c r="IT32" s="77"/>
      <c r="IU32" s="77"/>
      <c r="IV32" s="77"/>
      <c r="IW32" s="77"/>
      <c r="IX32" s="77"/>
      <c r="IY32" s="77"/>
      <c r="IZ32" s="77"/>
      <c r="JA32" s="77"/>
      <c r="JB32" s="77"/>
      <c r="JC32" s="77"/>
      <c r="JD32" s="77"/>
      <c r="JE32" s="77"/>
      <c r="JF32" s="77"/>
      <c r="JG32" s="77"/>
      <c r="JH32" s="77"/>
      <c r="JI32" s="77"/>
      <c r="JJ32" s="77"/>
      <c r="JK32" s="77"/>
      <c r="JL32" s="77"/>
      <c r="JM32" s="77"/>
      <c r="JN32" s="77"/>
      <c r="JO32" s="77"/>
      <c r="JP32" s="77"/>
      <c r="JQ32" s="77"/>
      <c r="JR32" s="77"/>
      <c r="JS32" s="77"/>
      <c r="JT32" s="77"/>
      <c r="JU32" s="77"/>
      <c r="JV32" s="77"/>
      <c r="JW32" s="77"/>
      <c r="JX32" s="77"/>
      <c r="JY32" s="77"/>
      <c r="JZ32" s="77"/>
      <c r="KA32" s="77"/>
      <c r="KB32" s="77"/>
      <c r="KC32" s="77"/>
      <c r="KD32" s="77"/>
      <c r="KE32" s="77"/>
      <c r="KF32" s="77"/>
      <c r="KG32" s="77"/>
      <c r="KH32" s="77"/>
      <c r="KI32" s="77"/>
      <c r="KJ32" s="77"/>
      <c r="KK32" s="77"/>
    </row>
    <row r="33" spans="1:297" ht="16" x14ac:dyDescent="0.2">
      <c r="A33" s="288"/>
      <c r="B33" s="246" t="s">
        <v>156</v>
      </c>
      <c r="C33" s="246" t="s">
        <v>156</v>
      </c>
      <c r="D33" s="231"/>
      <c r="E33" s="231"/>
      <c r="F33" s="239">
        <v>3.2399999999999998E-2</v>
      </c>
      <c r="G33" s="239">
        <v>0.34329999999999999</v>
      </c>
      <c r="H33" s="239">
        <v>8.3099999999999993E-2</v>
      </c>
      <c r="I33" s="239">
        <v>0.2283</v>
      </c>
      <c r="J33" s="239">
        <v>7.5999999999999998E-2</v>
      </c>
      <c r="K33" s="239">
        <v>0.2298</v>
      </c>
      <c r="L33" s="239">
        <v>2.1399999999999999E-2</v>
      </c>
      <c r="M33" s="239">
        <v>0.13100000000000001</v>
      </c>
      <c r="N33" s="179"/>
      <c r="O33" s="179" t="s">
        <v>14</v>
      </c>
      <c r="P33" s="179" t="s">
        <v>310</v>
      </c>
      <c r="Q33" s="226"/>
      <c r="AM33" s="77"/>
      <c r="AN33" s="77"/>
      <c r="AO33" s="77"/>
      <c r="AP33" s="77"/>
      <c r="AQ33" s="77"/>
      <c r="AR33" s="77"/>
      <c r="AS33" s="77"/>
      <c r="AT33" s="77"/>
      <c r="AU33" s="77"/>
      <c r="AV33" s="77"/>
      <c r="AW33" s="77"/>
      <c r="AX33" s="77"/>
      <c r="AY33" s="77"/>
      <c r="AZ33" s="77"/>
      <c r="BA33" s="77"/>
      <c r="BB33" s="77"/>
      <c r="BC33" s="77"/>
      <c r="BD33" s="77"/>
      <c r="BE33" s="77"/>
      <c r="BF33" s="77"/>
      <c r="BG33" s="77"/>
      <c r="BH33" s="77"/>
      <c r="BI33" s="77"/>
      <c r="BJ33" s="77"/>
      <c r="BK33" s="77"/>
      <c r="BL33" s="77"/>
      <c r="BM33" s="77"/>
      <c r="BN33" s="77"/>
      <c r="BO33" s="77"/>
      <c r="BP33" s="77"/>
      <c r="BQ33" s="77"/>
      <c r="BR33" s="77"/>
      <c r="BS33" s="77"/>
      <c r="BT33" s="77"/>
      <c r="BU33" s="77"/>
      <c r="BV33" s="77"/>
      <c r="BW33" s="77"/>
      <c r="BX33" s="77"/>
      <c r="BY33" s="77"/>
      <c r="BZ33" s="77"/>
      <c r="CA33" s="77"/>
      <c r="CB33" s="77"/>
      <c r="CC33" s="77"/>
      <c r="CD33" s="77"/>
      <c r="CE33" s="77"/>
      <c r="CF33" s="77"/>
      <c r="CG33" s="77"/>
      <c r="CH33" s="77"/>
      <c r="CI33" s="77"/>
      <c r="CJ33" s="77"/>
      <c r="CK33" s="77"/>
      <c r="CL33" s="77"/>
      <c r="CM33" s="77"/>
      <c r="CN33" s="77"/>
      <c r="CO33" s="77"/>
      <c r="CP33" s="77"/>
      <c r="CQ33" s="77"/>
      <c r="CR33" s="77"/>
      <c r="CS33" s="77"/>
      <c r="CT33" s="77"/>
      <c r="CU33" s="77"/>
      <c r="CV33" s="77"/>
      <c r="CW33" s="77"/>
      <c r="CX33" s="77"/>
      <c r="CY33" s="77"/>
      <c r="CZ33" s="77"/>
      <c r="DA33" s="77"/>
      <c r="DB33" s="77"/>
      <c r="DC33" s="77"/>
      <c r="DD33" s="77"/>
      <c r="DE33" s="77"/>
      <c r="DF33" s="77"/>
      <c r="DG33" s="77"/>
      <c r="DH33" s="77"/>
      <c r="DI33" s="77"/>
      <c r="DJ33" s="77"/>
      <c r="DK33" s="77"/>
      <c r="DL33" s="77"/>
      <c r="DM33" s="77"/>
      <c r="DN33" s="77"/>
      <c r="DO33" s="77"/>
      <c r="DP33" s="77"/>
      <c r="DQ33" s="77"/>
      <c r="DR33" s="77"/>
      <c r="DS33" s="77"/>
      <c r="DT33" s="77"/>
      <c r="DU33" s="77"/>
      <c r="DV33" s="77"/>
      <c r="DW33" s="77"/>
      <c r="DX33" s="77"/>
      <c r="DY33" s="77"/>
      <c r="DZ33" s="77"/>
      <c r="EA33" s="77"/>
      <c r="EB33" s="77"/>
      <c r="EC33" s="77"/>
      <c r="ED33" s="77"/>
      <c r="EE33" s="77"/>
      <c r="EF33" s="77"/>
      <c r="EG33" s="77"/>
      <c r="EH33" s="77"/>
      <c r="EI33" s="77"/>
      <c r="EJ33" s="77"/>
      <c r="EK33" s="77"/>
      <c r="EL33" s="77"/>
      <c r="EM33" s="77"/>
      <c r="EN33" s="77"/>
      <c r="EO33" s="77"/>
      <c r="EP33" s="77"/>
      <c r="EQ33" s="77"/>
      <c r="ER33" s="77"/>
      <c r="ES33" s="77"/>
      <c r="ET33" s="77"/>
      <c r="EU33" s="77"/>
      <c r="EV33" s="77"/>
      <c r="EW33" s="77"/>
      <c r="EX33" s="77"/>
      <c r="EY33" s="77"/>
      <c r="EZ33" s="77"/>
      <c r="FA33" s="77"/>
      <c r="FB33" s="77"/>
      <c r="FC33" s="77"/>
      <c r="FD33" s="77"/>
      <c r="FE33" s="77"/>
      <c r="FF33" s="77"/>
      <c r="FG33" s="77"/>
      <c r="FH33" s="77"/>
      <c r="FI33" s="77"/>
      <c r="FJ33" s="77"/>
      <c r="FK33" s="77"/>
      <c r="FL33" s="77"/>
      <c r="FM33" s="77"/>
      <c r="FN33" s="77"/>
      <c r="FO33" s="77"/>
      <c r="FP33" s="77"/>
      <c r="FQ33" s="77"/>
      <c r="FR33" s="77"/>
      <c r="FS33" s="77"/>
      <c r="FT33" s="77"/>
      <c r="FU33" s="77"/>
      <c r="FV33" s="77"/>
      <c r="FW33" s="77"/>
      <c r="FX33" s="77"/>
      <c r="FY33" s="77"/>
      <c r="FZ33" s="77"/>
      <c r="GA33" s="77"/>
      <c r="GB33" s="77"/>
      <c r="GC33" s="77"/>
      <c r="GD33" s="77"/>
      <c r="GE33" s="77"/>
      <c r="GF33" s="77"/>
      <c r="GG33" s="77"/>
      <c r="GH33" s="77"/>
      <c r="GI33" s="77"/>
      <c r="GJ33" s="77"/>
      <c r="GK33" s="77"/>
      <c r="GL33" s="77"/>
      <c r="GM33" s="77"/>
      <c r="GN33" s="77"/>
      <c r="GO33" s="77"/>
      <c r="GP33" s="77"/>
      <c r="GQ33" s="77"/>
      <c r="GR33" s="77"/>
      <c r="GS33" s="77"/>
      <c r="GT33" s="77"/>
      <c r="GU33" s="77"/>
      <c r="GV33" s="77"/>
      <c r="GW33" s="77"/>
      <c r="GX33" s="77"/>
      <c r="GY33" s="77"/>
      <c r="GZ33" s="77"/>
      <c r="HA33" s="77"/>
      <c r="HB33" s="77"/>
      <c r="HC33" s="77"/>
      <c r="HD33" s="77"/>
      <c r="HE33" s="77"/>
      <c r="HF33" s="77"/>
      <c r="HG33" s="77"/>
      <c r="HH33" s="77"/>
      <c r="HI33" s="77"/>
      <c r="HJ33" s="77"/>
      <c r="HK33" s="77"/>
      <c r="HL33" s="77"/>
      <c r="HM33" s="77"/>
      <c r="HN33" s="77"/>
      <c r="HO33" s="77"/>
      <c r="HP33" s="77"/>
      <c r="HQ33" s="77"/>
      <c r="HR33" s="77"/>
      <c r="HS33" s="77"/>
      <c r="HT33" s="77"/>
      <c r="HU33" s="77"/>
      <c r="HV33" s="77"/>
      <c r="HW33" s="77"/>
      <c r="HX33" s="77"/>
      <c r="HY33" s="77"/>
      <c r="HZ33" s="77"/>
      <c r="IA33" s="77"/>
      <c r="IB33" s="77"/>
      <c r="IC33" s="77"/>
      <c r="ID33" s="77"/>
      <c r="IE33" s="77"/>
      <c r="IF33" s="77"/>
      <c r="IG33" s="77"/>
      <c r="IH33" s="77"/>
      <c r="II33" s="77"/>
      <c r="IJ33" s="77"/>
      <c r="IK33" s="77"/>
      <c r="IL33" s="77"/>
      <c r="IM33" s="77"/>
      <c r="IN33" s="77"/>
      <c r="IO33" s="77"/>
      <c r="IP33" s="77"/>
      <c r="IQ33" s="77"/>
      <c r="IR33" s="77"/>
      <c r="IS33" s="77"/>
      <c r="IT33" s="77"/>
      <c r="IU33" s="77"/>
      <c r="IV33" s="77"/>
      <c r="IW33" s="77"/>
      <c r="IX33" s="77"/>
      <c r="IY33" s="77"/>
      <c r="IZ33" s="77"/>
      <c r="JA33" s="77"/>
      <c r="JB33" s="77"/>
      <c r="JC33" s="77"/>
      <c r="JD33" s="77"/>
      <c r="JE33" s="77"/>
      <c r="JF33" s="77"/>
      <c r="JG33" s="77"/>
      <c r="JH33" s="77"/>
      <c r="JI33" s="77"/>
      <c r="JJ33" s="77"/>
      <c r="JK33" s="77"/>
      <c r="JL33" s="77"/>
      <c r="JM33" s="77"/>
      <c r="JN33" s="77"/>
      <c r="JO33" s="77"/>
      <c r="JP33" s="77"/>
      <c r="JQ33" s="77"/>
      <c r="JR33" s="77"/>
      <c r="JS33" s="77"/>
      <c r="JT33" s="77"/>
      <c r="JU33" s="77"/>
      <c r="JV33" s="77"/>
      <c r="JW33" s="77"/>
      <c r="JX33" s="77"/>
      <c r="JY33" s="77"/>
      <c r="JZ33" s="77"/>
      <c r="KA33" s="77"/>
      <c r="KB33" s="77"/>
      <c r="KC33" s="77"/>
      <c r="KD33" s="77"/>
      <c r="KE33" s="77"/>
      <c r="KF33" s="77"/>
      <c r="KG33" s="77"/>
      <c r="KH33" s="77"/>
      <c r="KI33" s="77"/>
      <c r="KJ33" s="77"/>
      <c r="KK33" s="77"/>
    </row>
    <row r="34" spans="1:297" ht="16" x14ac:dyDescent="0.2">
      <c r="A34" s="288"/>
      <c r="B34" s="246"/>
      <c r="C34" s="244" t="s">
        <v>159</v>
      </c>
      <c r="D34" s="244" t="s">
        <v>110</v>
      </c>
      <c r="E34" s="244" t="s">
        <v>118</v>
      </c>
      <c r="F34" s="240" cm="1">
        <f t="array" ref="F34">_xlfn.XLOOKUP($E34, '1.5.UVintensity'!$L$3:$L$14, _xlfn.XLOOKUP(F$5, '1.5.UVintensity'!$M$2:$U$2, '1.5.UVintensity'!$M$3:$U$14))</f>
        <v>0</v>
      </c>
      <c r="G34" s="240" cm="1">
        <f t="array" ref="G34">_xlfn.XLOOKUP($E34, '1.5.UVintensity'!$L$3:$L$14, _xlfn.XLOOKUP(G$5, '1.5.UVintensity'!$M$2:$U$2, '1.5.UVintensity'!$M$3:$U$14))</f>
        <v>0</v>
      </c>
      <c r="H34" s="240" cm="1">
        <f t="array" ref="H34">_xlfn.XLOOKUP($E34, '1.5.UVintensity'!$L$3:$L$14, _xlfn.XLOOKUP(H$5, '1.5.UVintensity'!$M$2:$U$2, '1.5.UVintensity'!$M$3:$U$14))</f>
        <v>0</v>
      </c>
      <c r="I34" s="240" cm="1">
        <f t="array" ref="I34">_xlfn.XLOOKUP($E34, '1.5.UVintensity'!$L$3:$L$14, _xlfn.XLOOKUP(I$5, '1.5.UVintensity'!$M$2:$U$2, '1.5.UVintensity'!$M$3:$U$14))</f>
        <v>0</v>
      </c>
      <c r="J34" s="240" cm="1">
        <f t="array" ref="J34">_xlfn.XLOOKUP($E34, '1.5.UVintensity'!$L$3:$L$14, _xlfn.XLOOKUP(J$5, '1.5.UVintensity'!$M$2:$U$2, '1.5.UVintensity'!$M$3:$U$14))</f>
        <v>0</v>
      </c>
      <c r="K34" s="240" cm="1">
        <f t="array" ref="K34">_xlfn.XLOOKUP($E34, '1.5.UVintensity'!$L$3:$L$14, _xlfn.XLOOKUP(K$5, '1.5.UVintensity'!$M$2:$U$2, '1.5.UVintensity'!$M$3:$U$14))</f>
        <v>0</v>
      </c>
      <c r="L34" s="240" cm="1">
        <f t="array" ref="L34">_xlfn.XLOOKUP($E34, '1.5.UVintensity'!$L$3:$L$14, _xlfn.XLOOKUP(L$5, '1.5.UVintensity'!$M$2:$U$2, '1.5.UVintensity'!$M$3:$U$14))</f>
        <v>0</v>
      </c>
      <c r="M34" s="240" cm="1">
        <f t="array" ref="M34">_xlfn.XLOOKUP($E34, '1.5.UVintensity'!$L$3:$L$14, _xlfn.XLOOKUP(M$5, '1.5.UVintensity'!$M$2:$U$2, '1.5.UVintensity'!$M$3:$U$14))</f>
        <v>0</v>
      </c>
      <c r="N34" s="179"/>
      <c r="O34" s="179" t="s">
        <v>163</v>
      </c>
      <c r="P34" s="179" t="s">
        <v>162</v>
      </c>
      <c r="Q34" s="226"/>
      <c r="AM34" s="77"/>
      <c r="AN34" s="77"/>
      <c r="AO34" s="77"/>
      <c r="AP34" s="77"/>
      <c r="AQ34" s="77"/>
      <c r="AR34" s="77"/>
      <c r="AS34" s="77"/>
      <c r="AT34" s="77"/>
      <c r="AU34" s="77"/>
      <c r="AV34" s="77"/>
      <c r="AW34" s="77"/>
      <c r="AX34" s="77"/>
      <c r="AY34" s="77"/>
      <c r="AZ34" s="77"/>
      <c r="BA34" s="77"/>
      <c r="BB34" s="77"/>
      <c r="BC34" s="77"/>
      <c r="BD34" s="77"/>
      <c r="BE34" s="77"/>
      <c r="BF34" s="77"/>
      <c r="BG34" s="77"/>
      <c r="BH34" s="77"/>
      <c r="BI34" s="77"/>
      <c r="BJ34" s="77"/>
      <c r="BK34" s="77"/>
      <c r="BL34" s="77"/>
      <c r="BM34" s="77"/>
      <c r="BN34" s="77"/>
      <c r="BO34" s="77"/>
      <c r="BP34" s="77"/>
      <c r="BQ34" s="77"/>
      <c r="BR34" s="77"/>
      <c r="BS34" s="77"/>
      <c r="BT34" s="77"/>
      <c r="BU34" s="77"/>
      <c r="BV34" s="77"/>
      <c r="BW34" s="77"/>
      <c r="BX34" s="77"/>
      <c r="BY34" s="77"/>
      <c r="BZ34" s="77"/>
      <c r="CA34" s="77"/>
      <c r="CB34" s="77"/>
      <c r="CC34" s="77"/>
      <c r="CD34" s="77"/>
      <c r="CE34" s="77"/>
      <c r="CF34" s="77"/>
      <c r="CG34" s="77"/>
      <c r="CH34" s="77"/>
      <c r="CI34" s="77"/>
      <c r="CJ34" s="77"/>
      <c r="CK34" s="77"/>
      <c r="CL34" s="77"/>
      <c r="CM34" s="77"/>
      <c r="CN34" s="77"/>
      <c r="CO34" s="77"/>
      <c r="CP34" s="77"/>
      <c r="CQ34" s="77"/>
      <c r="CR34" s="77"/>
      <c r="CS34" s="77"/>
      <c r="CT34" s="77"/>
      <c r="CU34" s="77"/>
      <c r="CV34" s="77"/>
      <c r="CW34" s="77"/>
      <c r="CX34" s="77"/>
      <c r="CY34" s="77"/>
      <c r="CZ34" s="77"/>
      <c r="DA34" s="77"/>
      <c r="DB34" s="77"/>
      <c r="DC34" s="77"/>
      <c r="DD34" s="77"/>
      <c r="DE34" s="77"/>
      <c r="DF34" s="77"/>
      <c r="DG34" s="77"/>
      <c r="DH34" s="77"/>
      <c r="DI34" s="77"/>
      <c r="DJ34" s="77"/>
      <c r="DK34" s="77"/>
      <c r="DL34" s="77"/>
      <c r="DM34" s="77"/>
      <c r="DN34" s="77"/>
      <c r="DO34" s="77"/>
      <c r="DP34" s="77"/>
      <c r="DQ34" s="77"/>
      <c r="DR34" s="77"/>
      <c r="DS34" s="77"/>
      <c r="DT34" s="77"/>
      <c r="DU34" s="77"/>
      <c r="DV34" s="77"/>
      <c r="DW34" s="77"/>
      <c r="DX34" s="77"/>
      <c r="DY34" s="77"/>
      <c r="DZ34" s="77"/>
      <c r="EA34" s="77"/>
      <c r="EB34" s="77"/>
      <c r="EC34" s="77"/>
      <c r="ED34" s="77"/>
      <c r="EE34" s="77"/>
      <c r="EF34" s="77"/>
      <c r="EG34" s="77"/>
      <c r="EH34" s="77"/>
      <c r="EI34" s="77"/>
      <c r="EJ34" s="77"/>
      <c r="EK34" s="77"/>
      <c r="EL34" s="77"/>
      <c r="EM34" s="77"/>
      <c r="EN34" s="77"/>
      <c r="EO34" s="77"/>
      <c r="EP34" s="77"/>
      <c r="EQ34" s="77"/>
      <c r="ER34" s="77"/>
      <c r="ES34" s="77"/>
      <c r="ET34" s="77"/>
      <c r="EU34" s="77"/>
      <c r="EV34" s="77"/>
      <c r="EW34" s="77"/>
      <c r="EX34" s="77"/>
      <c r="EY34" s="77"/>
      <c r="EZ34" s="77"/>
      <c r="FA34" s="77"/>
      <c r="FB34" s="77"/>
      <c r="FC34" s="77"/>
      <c r="FD34" s="77"/>
      <c r="FE34" s="77"/>
      <c r="FF34" s="77"/>
      <c r="FG34" s="77"/>
      <c r="FH34" s="77"/>
      <c r="FI34" s="77"/>
      <c r="FJ34" s="77"/>
      <c r="FK34" s="77"/>
      <c r="FL34" s="77"/>
      <c r="FM34" s="77"/>
      <c r="FN34" s="77"/>
      <c r="FO34" s="77"/>
      <c r="FP34" s="77"/>
      <c r="FQ34" s="77"/>
      <c r="FR34" s="77"/>
      <c r="FS34" s="77"/>
      <c r="FT34" s="77"/>
      <c r="FU34" s="77"/>
      <c r="FV34" s="77"/>
      <c r="FW34" s="77"/>
      <c r="FX34" s="77"/>
      <c r="FY34" s="77"/>
      <c r="FZ34" s="77"/>
      <c r="GA34" s="77"/>
      <c r="GB34" s="77"/>
      <c r="GC34" s="77"/>
      <c r="GD34" s="77"/>
      <c r="GE34" s="77"/>
      <c r="GF34" s="77"/>
      <c r="GG34" s="77"/>
      <c r="GH34" s="77"/>
      <c r="GI34" s="77"/>
      <c r="GJ34" s="77"/>
      <c r="GK34" s="77"/>
      <c r="GL34" s="77"/>
      <c r="GM34" s="77"/>
      <c r="GN34" s="77"/>
      <c r="GO34" s="77"/>
      <c r="GP34" s="77"/>
      <c r="GQ34" s="77"/>
      <c r="GR34" s="77"/>
      <c r="GS34" s="77"/>
      <c r="GT34" s="77"/>
      <c r="GU34" s="77"/>
      <c r="GV34" s="77"/>
      <c r="GW34" s="77"/>
      <c r="GX34" s="77"/>
      <c r="GY34" s="77"/>
      <c r="GZ34" s="77"/>
      <c r="HA34" s="77"/>
      <c r="HB34" s="77"/>
      <c r="HC34" s="77"/>
      <c r="HD34" s="77"/>
      <c r="HE34" s="77"/>
      <c r="HF34" s="77"/>
      <c r="HG34" s="77"/>
      <c r="HH34" s="77"/>
      <c r="HI34" s="77"/>
      <c r="HJ34" s="77"/>
      <c r="HK34" s="77"/>
      <c r="HL34" s="77"/>
      <c r="HM34" s="77"/>
      <c r="HN34" s="77"/>
      <c r="HO34" s="77"/>
      <c r="HP34" s="77"/>
      <c r="HQ34" s="77"/>
      <c r="HR34" s="77"/>
      <c r="HS34" s="77"/>
      <c r="HT34" s="77"/>
      <c r="HU34" s="77"/>
      <c r="HV34" s="77"/>
      <c r="HW34" s="77"/>
      <c r="HX34" s="77"/>
      <c r="HY34" s="77"/>
      <c r="HZ34" s="77"/>
      <c r="IA34" s="77"/>
      <c r="IB34" s="77"/>
      <c r="IC34" s="77"/>
      <c r="ID34" s="77"/>
      <c r="IE34" s="77"/>
      <c r="IF34" s="77"/>
      <c r="IG34" s="77"/>
      <c r="IH34" s="77"/>
      <c r="II34" s="77"/>
      <c r="IJ34" s="77"/>
      <c r="IK34" s="77"/>
      <c r="IL34" s="77"/>
      <c r="IM34" s="77"/>
      <c r="IN34" s="77"/>
      <c r="IO34" s="77"/>
      <c r="IP34" s="77"/>
      <c r="IQ34" s="77"/>
      <c r="IR34" s="77"/>
      <c r="IS34" s="77"/>
      <c r="IT34" s="77"/>
      <c r="IU34" s="77"/>
      <c r="IV34" s="77"/>
      <c r="IW34" s="77"/>
      <c r="IX34" s="77"/>
      <c r="IY34" s="77"/>
      <c r="IZ34" s="77"/>
      <c r="JA34" s="77"/>
      <c r="JB34" s="77"/>
      <c r="JC34" s="77"/>
      <c r="JD34" s="77"/>
      <c r="JE34" s="77"/>
      <c r="JF34" s="77"/>
      <c r="JG34" s="77"/>
      <c r="JH34" s="77"/>
      <c r="JI34" s="77"/>
      <c r="JJ34" s="77"/>
      <c r="JK34" s="77"/>
      <c r="JL34" s="77"/>
      <c r="JM34" s="77"/>
      <c r="JN34" s="77"/>
      <c r="JO34" s="77"/>
      <c r="JP34" s="77"/>
      <c r="JQ34" s="77"/>
      <c r="JR34" s="77"/>
      <c r="JS34" s="77"/>
      <c r="JT34" s="77"/>
      <c r="JU34" s="77"/>
      <c r="JV34" s="77"/>
      <c r="JW34" s="77"/>
      <c r="JX34" s="77"/>
      <c r="JY34" s="77"/>
      <c r="JZ34" s="77"/>
      <c r="KA34" s="77"/>
      <c r="KB34" s="77"/>
      <c r="KC34" s="77"/>
      <c r="KD34" s="77"/>
      <c r="KE34" s="77"/>
      <c r="KF34" s="77"/>
      <c r="KG34" s="77"/>
      <c r="KH34" s="77"/>
      <c r="KI34" s="77"/>
      <c r="KJ34" s="77"/>
      <c r="KK34" s="77"/>
    </row>
    <row r="35" spans="1:297" ht="16" x14ac:dyDescent="0.2">
      <c r="A35" s="288"/>
      <c r="B35" s="246"/>
      <c r="C35" s="244" t="s">
        <v>159</v>
      </c>
      <c r="D35" s="244" t="s">
        <v>110</v>
      </c>
      <c r="E35" s="244" t="s">
        <v>98</v>
      </c>
      <c r="F35" s="240" cm="1">
        <f t="array" ref="F35">_xlfn.XLOOKUP($E35, '1.5.UVintensity'!$L$3:$L$14, _xlfn.XLOOKUP(F$5, '1.5.UVintensity'!$M$2:$U$2, '1.5.UVintensity'!$M$3:$U$14))</f>
        <v>8.02</v>
      </c>
      <c r="G35" s="240" cm="1">
        <f t="array" ref="G35">_xlfn.XLOOKUP($E35, '1.5.UVintensity'!$L$3:$L$14, _xlfn.XLOOKUP(G$5, '1.5.UVintensity'!$M$2:$U$2, '1.5.UVintensity'!$M$3:$U$14))</f>
        <v>11.78</v>
      </c>
      <c r="H35" s="240" cm="1">
        <f t="array" ref="H35">_xlfn.XLOOKUP($E35, '1.5.UVintensity'!$L$3:$L$14, _xlfn.XLOOKUP(H$5, '1.5.UVintensity'!$M$2:$U$2, '1.5.UVintensity'!$M$3:$U$14))</f>
        <v>5.23</v>
      </c>
      <c r="I35" s="240" cm="1">
        <f t="array" ref="I35">_xlfn.XLOOKUP($E35, '1.5.UVintensity'!$L$3:$L$14, _xlfn.XLOOKUP(I$5, '1.5.UVintensity'!$M$2:$U$2, '1.5.UVintensity'!$M$3:$U$14))</f>
        <v>13.819999999999999</v>
      </c>
      <c r="J35" s="240" cm="1">
        <f t="array" ref="J35">_xlfn.XLOOKUP($E35, '1.5.UVintensity'!$L$3:$L$14, _xlfn.XLOOKUP(J$5, '1.5.UVintensity'!$M$2:$U$2, '1.5.UVintensity'!$M$3:$U$14))</f>
        <v>5.629999999999999</v>
      </c>
      <c r="K35" s="240" cm="1">
        <f t="array" ref="K35">_xlfn.XLOOKUP($E35, '1.5.UVintensity'!$L$3:$L$14, _xlfn.XLOOKUP(K$5, '1.5.UVintensity'!$M$2:$U$2, '1.5.UVintensity'!$M$3:$U$14))</f>
        <v>13.65</v>
      </c>
      <c r="L35" s="240" cm="1">
        <f t="array" ref="L35">_xlfn.XLOOKUP($E35, '1.5.UVintensity'!$L$3:$L$14, _xlfn.XLOOKUP(L$5, '1.5.UVintensity'!$M$2:$U$2, '1.5.UVintensity'!$M$3:$U$14))</f>
        <v>3.6399999999999997</v>
      </c>
      <c r="M35" s="240" cm="1">
        <f t="array" ref="M35">_xlfn.XLOOKUP($E35, '1.5.UVintensity'!$L$3:$L$14, _xlfn.XLOOKUP(M$5, '1.5.UVintensity'!$M$2:$U$2, '1.5.UVintensity'!$M$3:$U$14))</f>
        <v>11.850000000000001</v>
      </c>
      <c r="N35" s="179"/>
      <c r="O35" s="179" t="s">
        <v>163</v>
      </c>
      <c r="P35" s="179" t="s">
        <v>162</v>
      </c>
      <c r="Q35" s="226"/>
      <c r="AM35" s="77"/>
      <c r="AN35" s="77"/>
      <c r="AO35" s="77"/>
      <c r="AP35" s="77"/>
      <c r="AQ35" s="77"/>
      <c r="AR35" s="77"/>
      <c r="AS35" s="77"/>
      <c r="AT35" s="77"/>
      <c r="AU35" s="77"/>
      <c r="AV35" s="77"/>
      <c r="AW35" s="77"/>
      <c r="AX35" s="77"/>
      <c r="AY35" s="77"/>
      <c r="AZ35" s="77"/>
      <c r="BA35" s="77"/>
      <c r="BB35" s="77"/>
      <c r="BC35" s="77"/>
      <c r="BD35" s="77"/>
      <c r="BE35" s="77"/>
      <c r="BF35" s="77"/>
      <c r="BG35" s="77"/>
      <c r="BH35" s="77"/>
      <c r="BI35" s="77"/>
      <c r="BJ35" s="77"/>
      <c r="BK35" s="77"/>
      <c r="BL35" s="77"/>
      <c r="BM35" s="77"/>
      <c r="BN35" s="77"/>
      <c r="BO35" s="77"/>
      <c r="BP35" s="77"/>
      <c r="BQ35" s="77"/>
      <c r="BR35" s="77"/>
      <c r="BS35" s="77"/>
      <c r="BT35" s="77"/>
      <c r="BU35" s="77"/>
      <c r="BV35" s="77"/>
      <c r="BW35" s="77"/>
      <c r="BX35" s="77"/>
      <c r="BY35" s="77"/>
      <c r="BZ35" s="77"/>
      <c r="CA35" s="77"/>
      <c r="CB35" s="77"/>
      <c r="CC35" s="77"/>
      <c r="CD35" s="77"/>
      <c r="CE35" s="77"/>
      <c r="CF35" s="77"/>
      <c r="CG35" s="77"/>
      <c r="CH35" s="77"/>
      <c r="CI35" s="77"/>
      <c r="CJ35" s="77"/>
      <c r="CK35" s="77"/>
      <c r="CL35" s="77"/>
      <c r="CM35" s="77"/>
      <c r="CN35" s="77"/>
      <c r="CO35" s="77"/>
      <c r="CP35" s="77"/>
      <c r="CQ35" s="77"/>
      <c r="CR35" s="77"/>
      <c r="CS35" s="77"/>
      <c r="CT35" s="77"/>
      <c r="CU35" s="77"/>
      <c r="CV35" s="77"/>
      <c r="CW35" s="77"/>
      <c r="CX35" s="77"/>
      <c r="CY35" s="77"/>
      <c r="CZ35" s="77"/>
      <c r="DA35" s="77"/>
      <c r="DB35" s="77"/>
      <c r="DC35" s="77"/>
      <c r="DD35" s="77"/>
      <c r="DE35" s="77"/>
      <c r="DF35" s="77"/>
      <c r="DG35" s="77"/>
      <c r="DH35" s="77"/>
      <c r="DI35" s="77"/>
      <c r="DJ35" s="77"/>
      <c r="DK35" s="77"/>
      <c r="DL35" s="77"/>
      <c r="DM35" s="77"/>
      <c r="DN35" s="77"/>
      <c r="DO35" s="77"/>
      <c r="DP35" s="77"/>
      <c r="DQ35" s="77"/>
      <c r="DR35" s="77"/>
      <c r="DS35" s="77"/>
      <c r="DT35" s="77"/>
      <c r="DU35" s="77"/>
      <c r="DV35" s="77"/>
      <c r="DW35" s="77"/>
      <c r="DX35" s="77"/>
      <c r="DY35" s="77"/>
      <c r="DZ35" s="77"/>
      <c r="EA35" s="77"/>
      <c r="EB35" s="77"/>
      <c r="EC35" s="77"/>
      <c r="ED35" s="77"/>
      <c r="EE35" s="77"/>
      <c r="EF35" s="77"/>
      <c r="EG35" s="77"/>
      <c r="EH35" s="77"/>
      <c r="EI35" s="77"/>
      <c r="EJ35" s="77"/>
      <c r="EK35" s="77"/>
      <c r="EL35" s="77"/>
      <c r="EM35" s="77"/>
      <c r="EN35" s="77"/>
      <c r="EO35" s="77"/>
      <c r="EP35" s="77"/>
      <c r="EQ35" s="77"/>
      <c r="ER35" s="77"/>
      <c r="ES35" s="77"/>
      <c r="ET35" s="77"/>
      <c r="EU35" s="77"/>
      <c r="EV35" s="77"/>
      <c r="EW35" s="77"/>
      <c r="EX35" s="77"/>
      <c r="EY35" s="77"/>
      <c r="EZ35" s="77"/>
      <c r="FA35" s="77"/>
      <c r="FB35" s="77"/>
      <c r="FC35" s="77"/>
      <c r="FD35" s="77"/>
      <c r="FE35" s="77"/>
      <c r="FF35" s="77"/>
      <c r="FG35" s="77"/>
      <c r="FH35" s="77"/>
      <c r="FI35" s="77"/>
      <c r="FJ35" s="77"/>
      <c r="FK35" s="77"/>
      <c r="FL35" s="77"/>
      <c r="FM35" s="77"/>
      <c r="FN35" s="77"/>
      <c r="FO35" s="77"/>
      <c r="FP35" s="77"/>
      <c r="FQ35" s="77"/>
      <c r="FR35" s="77"/>
      <c r="FS35" s="77"/>
      <c r="FT35" s="77"/>
      <c r="FU35" s="77"/>
      <c r="FV35" s="77"/>
      <c r="FW35" s="77"/>
      <c r="FX35" s="77"/>
      <c r="FY35" s="77"/>
      <c r="FZ35" s="77"/>
      <c r="GA35" s="77"/>
      <c r="GB35" s="77"/>
      <c r="GC35" s="77"/>
      <c r="GD35" s="77"/>
      <c r="GE35" s="77"/>
      <c r="GF35" s="77"/>
      <c r="GG35" s="77"/>
      <c r="GH35" s="77"/>
      <c r="GI35" s="77"/>
      <c r="GJ35" s="77"/>
      <c r="GK35" s="77"/>
      <c r="GL35" s="77"/>
      <c r="GM35" s="77"/>
      <c r="GN35" s="77"/>
      <c r="GO35" s="77"/>
      <c r="GP35" s="77"/>
      <c r="GQ35" s="77"/>
      <c r="GR35" s="77"/>
      <c r="GS35" s="77"/>
      <c r="GT35" s="77"/>
      <c r="GU35" s="77"/>
      <c r="GV35" s="77"/>
      <c r="GW35" s="77"/>
      <c r="GX35" s="77"/>
      <c r="GY35" s="77"/>
      <c r="GZ35" s="77"/>
      <c r="HA35" s="77"/>
      <c r="HB35" s="77"/>
      <c r="HC35" s="77"/>
      <c r="HD35" s="77"/>
      <c r="HE35" s="77"/>
      <c r="HF35" s="77"/>
      <c r="HG35" s="77"/>
      <c r="HH35" s="77"/>
      <c r="HI35" s="77"/>
      <c r="HJ35" s="77"/>
      <c r="HK35" s="77"/>
      <c r="HL35" s="77"/>
      <c r="HM35" s="77"/>
      <c r="HN35" s="77"/>
      <c r="HO35" s="77"/>
      <c r="HP35" s="77"/>
      <c r="HQ35" s="77"/>
      <c r="HR35" s="77"/>
      <c r="HS35" s="77"/>
      <c r="HT35" s="77"/>
      <c r="HU35" s="77"/>
      <c r="HV35" s="77"/>
      <c r="HW35" s="77"/>
      <c r="HX35" s="77"/>
      <c r="HY35" s="77"/>
      <c r="HZ35" s="77"/>
      <c r="IA35" s="77"/>
      <c r="IB35" s="77"/>
      <c r="IC35" s="77"/>
      <c r="ID35" s="77"/>
      <c r="IE35" s="77"/>
      <c r="IF35" s="77"/>
      <c r="IG35" s="77"/>
      <c r="IH35" s="77"/>
      <c r="II35" s="77"/>
      <c r="IJ35" s="77"/>
      <c r="IK35" s="77"/>
      <c r="IL35" s="77"/>
      <c r="IM35" s="77"/>
      <c r="IN35" s="77"/>
      <c r="IO35" s="77"/>
      <c r="IP35" s="77"/>
      <c r="IQ35" s="77"/>
      <c r="IR35" s="77"/>
      <c r="IS35" s="77"/>
      <c r="IT35" s="77"/>
      <c r="IU35" s="77"/>
      <c r="IV35" s="77"/>
      <c r="IW35" s="77"/>
      <c r="IX35" s="77"/>
      <c r="IY35" s="77"/>
      <c r="IZ35" s="77"/>
      <c r="JA35" s="77"/>
      <c r="JB35" s="77"/>
      <c r="JC35" s="77"/>
      <c r="JD35" s="77"/>
      <c r="JE35" s="77"/>
      <c r="JF35" s="77"/>
      <c r="JG35" s="77"/>
      <c r="JH35" s="77"/>
      <c r="JI35" s="77"/>
      <c r="JJ35" s="77"/>
      <c r="JK35" s="77"/>
      <c r="JL35" s="77"/>
      <c r="JM35" s="77"/>
      <c r="JN35" s="77"/>
      <c r="JO35" s="77"/>
      <c r="JP35" s="77"/>
      <c r="JQ35" s="77"/>
      <c r="JR35" s="77"/>
      <c r="JS35" s="77"/>
      <c r="JT35" s="77"/>
      <c r="JU35" s="77"/>
      <c r="JV35" s="77"/>
      <c r="JW35" s="77"/>
      <c r="JX35" s="77"/>
      <c r="JY35" s="77"/>
      <c r="JZ35" s="77"/>
      <c r="KA35" s="77"/>
      <c r="KB35" s="77"/>
      <c r="KC35" s="77"/>
      <c r="KD35" s="77"/>
      <c r="KE35" s="77"/>
      <c r="KF35" s="77"/>
      <c r="KG35" s="77"/>
      <c r="KH35" s="77"/>
      <c r="KI35" s="77"/>
      <c r="KJ35" s="77"/>
      <c r="KK35" s="77"/>
    </row>
    <row r="36" spans="1:297" ht="16" x14ac:dyDescent="0.2">
      <c r="A36" s="288"/>
      <c r="B36" s="246"/>
      <c r="C36" s="244" t="s">
        <v>159</v>
      </c>
      <c r="D36" s="244" t="s">
        <v>110</v>
      </c>
      <c r="E36" s="244" t="s">
        <v>161</v>
      </c>
      <c r="F36" s="240" cm="1">
        <f t="array" ref="F36">_xlfn.XLOOKUP($E36, '1.5.UVintensity'!$L$3:$L$14, _xlfn.XLOOKUP(F$5, '1.5.UVintensity'!$M$2:$U$2, '1.5.UVintensity'!$M$3:$U$14))</f>
        <v>8.02</v>
      </c>
      <c r="G36" s="240" cm="1">
        <f t="array" ref="G36">_xlfn.XLOOKUP($E36, '1.5.UVintensity'!$L$3:$L$14, _xlfn.XLOOKUP(G$5, '1.5.UVintensity'!$M$2:$U$2, '1.5.UVintensity'!$M$3:$U$14))</f>
        <v>11.78</v>
      </c>
      <c r="H36" s="240" cm="1">
        <f t="array" ref="H36">_xlfn.XLOOKUP($E36, '1.5.UVintensity'!$L$3:$L$14, _xlfn.XLOOKUP(H$5, '1.5.UVintensity'!$M$2:$U$2, '1.5.UVintensity'!$M$3:$U$14))</f>
        <v>5.23</v>
      </c>
      <c r="I36" s="240" cm="1">
        <f t="array" ref="I36">_xlfn.XLOOKUP($E36, '1.5.UVintensity'!$L$3:$L$14, _xlfn.XLOOKUP(I$5, '1.5.UVintensity'!$M$2:$U$2, '1.5.UVintensity'!$M$3:$U$14))</f>
        <v>13.819999999999999</v>
      </c>
      <c r="J36" s="240" cm="1">
        <f t="array" ref="J36">_xlfn.XLOOKUP($E36, '1.5.UVintensity'!$L$3:$L$14, _xlfn.XLOOKUP(J$5, '1.5.UVintensity'!$M$2:$U$2, '1.5.UVintensity'!$M$3:$U$14))</f>
        <v>5.629999999999999</v>
      </c>
      <c r="K36" s="240" cm="1">
        <f t="array" ref="K36">_xlfn.XLOOKUP($E36, '1.5.UVintensity'!$L$3:$L$14, _xlfn.XLOOKUP(K$5, '1.5.UVintensity'!$M$2:$U$2, '1.5.UVintensity'!$M$3:$U$14))</f>
        <v>13.65</v>
      </c>
      <c r="L36" s="240" cm="1">
        <f t="array" ref="L36">_xlfn.XLOOKUP($E36, '1.5.UVintensity'!$L$3:$L$14, _xlfn.XLOOKUP(L$5, '1.5.UVintensity'!$M$2:$U$2, '1.5.UVintensity'!$M$3:$U$14))</f>
        <v>3.6399999999999997</v>
      </c>
      <c r="M36" s="240" cm="1">
        <f t="array" ref="M36">_xlfn.XLOOKUP($E36, '1.5.UVintensity'!$L$3:$L$14, _xlfn.XLOOKUP(M$5, '1.5.UVintensity'!$M$2:$U$2, '1.5.UVintensity'!$M$3:$U$14))</f>
        <v>11.850000000000001</v>
      </c>
      <c r="N36" s="179"/>
      <c r="O36" s="179" t="s">
        <v>163</v>
      </c>
      <c r="P36" s="179" t="s">
        <v>162</v>
      </c>
      <c r="Q36" s="226"/>
      <c r="AM36" s="77"/>
      <c r="AN36" s="77"/>
      <c r="AO36" s="77"/>
      <c r="AP36" s="77"/>
      <c r="AQ36" s="77"/>
      <c r="AR36" s="77"/>
      <c r="AS36" s="77"/>
      <c r="AT36" s="77"/>
      <c r="AU36" s="77"/>
      <c r="AV36" s="77"/>
      <c r="AW36" s="77"/>
      <c r="AX36" s="77"/>
      <c r="AY36" s="77"/>
      <c r="AZ36" s="77"/>
      <c r="BA36" s="77"/>
      <c r="BB36" s="77"/>
      <c r="BC36" s="77"/>
      <c r="BD36" s="77"/>
      <c r="BE36" s="77"/>
      <c r="BF36" s="77"/>
      <c r="BG36" s="77"/>
      <c r="BH36" s="77"/>
      <c r="BI36" s="77"/>
      <c r="BJ36" s="77"/>
      <c r="BK36" s="77"/>
      <c r="BL36" s="77"/>
      <c r="BM36" s="77"/>
      <c r="BN36" s="77"/>
      <c r="BO36" s="77"/>
      <c r="BP36" s="77"/>
      <c r="BQ36" s="77"/>
      <c r="BR36" s="77"/>
      <c r="BS36" s="77"/>
      <c r="BT36" s="77"/>
      <c r="BU36" s="77"/>
      <c r="BV36" s="77"/>
      <c r="BW36" s="77"/>
      <c r="BX36" s="77"/>
      <c r="BY36" s="77"/>
      <c r="BZ36" s="77"/>
      <c r="CA36" s="77"/>
      <c r="CB36" s="77"/>
      <c r="CC36" s="77"/>
      <c r="CD36" s="77"/>
      <c r="CE36" s="77"/>
      <c r="CF36" s="77"/>
      <c r="CG36" s="77"/>
      <c r="CH36" s="77"/>
      <c r="CI36" s="77"/>
      <c r="CJ36" s="77"/>
      <c r="CK36" s="77"/>
      <c r="CL36" s="77"/>
      <c r="CM36" s="77"/>
      <c r="CN36" s="77"/>
      <c r="CO36" s="77"/>
      <c r="CP36" s="77"/>
      <c r="CQ36" s="77"/>
      <c r="CR36" s="77"/>
      <c r="CS36" s="77"/>
      <c r="CT36" s="77"/>
      <c r="CU36" s="77"/>
      <c r="CV36" s="77"/>
      <c r="CW36" s="77"/>
      <c r="CX36" s="77"/>
      <c r="CY36" s="77"/>
      <c r="CZ36" s="77"/>
      <c r="DA36" s="77"/>
      <c r="DB36" s="77"/>
      <c r="DC36" s="77"/>
      <c r="DD36" s="77"/>
      <c r="DE36" s="77"/>
      <c r="DF36" s="77"/>
      <c r="DG36" s="77"/>
      <c r="DH36" s="77"/>
      <c r="DI36" s="77"/>
      <c r="DJ36" s="77"/>
      <c r="DK36" s="77"/>
      <c r="DL36" s="77"/>
      <c r="DM36" s="77"/>
      <c r="DN36" s="77"/>
      <c r="DO36" s="77"/>
      <c r="DP36" s="77"/>
      <c r="DQ36" s="77"/>
      <c r="DR36" s="77"/>
      <c r="DS36" s="77"/>
      <c r="DT36" s="77"/>
      <c r="DU36" s="77"/>
      <c r="DV36" s="77"/>
      <c r="DW36" s="77"/>
      <c r="DX36" s="77"/>
      <c r="DY36" s="77"/>
      <c r="DZ36" s="77"/>
      <c r="EA36" s="77"/>
      <c r="EB36" s="77"/>
      <c r="EC36" s="77"/>
      <c r="ED36" s="77"/>
      <c r="EE36" s="77"/>
      <c r="EF36" s="77"/>
      <c r="EG36" s="77"/>
      <c r="EH36" s="77"/>
      <c r="EI36" s="77"/>
      <c r="EJ36" s="77"/>
      <c r="EK36" s="77"/>
      <c r="EL36" s="77"/>
      <c r="EM36" s="77"/>
      <c r="EN36" s="77"/>
      <c r="EO36" s="77"/>
      <c r="EP36" s="77"/>
      <c r="EQ36" s="77"/>
      <c r="ER36" s="77"/>
      <c r="ES36" s="77"/>
      <c r="ET36" s="77"/>
      <c r="EU36" s="77"/>
      <c r="EV36" s="77"/>
      <c r="EW36" s="77"/>
      <c r="EX36" s="77"/>
      <c r="EY36" s="77"/>
      <c r="EZ36" s="77"/>
      <c r="FA36" s="77"/>
      <c r="FB36" s="77"/>
      <c r="FC36" s="77"/>
      <c r="FD36" s="77"/>
      <c r="FE36" s="77"/>
      <c r="FF36" s="77"/>
      <c r="FG36" s="77"/>
      <c r="FH36" s="77"/>
      <c r="FI36" s="77"/>
      <c r="FJ36" s="77"/>
      <c r="FK36" s="77"/>
      <c r="FL36" s="77"/>
      <c r="FM36" s="77"/>
      <c r="FN36" s="77"/>
      <c r="FO36" s="77"/>
      <c r="FP36" s="77"/>
      <c r="FQ36" s="77"/>
      <c r="FR36" s="77"/>
      <c r="FS36" s="77"/>
      <c r="FT36" s="77"/>
      <c r="FU36" s="77"/>
      <c r="FV36" s="77"/>
      <c r="FW36" s="77"/>
      <c r="FX36" s="77"/>
      <c r="FY36" s="77"/>
      <c r="FZ36" s="77"/>
      <c r="GA36" s="77"/>
      <c r="GB36" s="77"/>
      <c r="GC36" s="77"/>
      <c r="GD36" s="77"/>
      <c r="GE36" s="77"/>
      <c r="GF36" s="77"/>
      <c r="GG36" s="77"/>
      <c r="GH36" s="77"/>
      <c r="GI36" s="77"/>
      <c r="GJ36" s="77"/>
      <c r="GK36" s="77"/>
      <c r="GL36" s="77"/>
      <c r="GM36" s="77"/>
      <c r="GN36" s="77"/>
      <c r="GO36" s="77"/>
      <c r="GP36" s="77"/>
      <c r="GQ36" s="77"/>
      <c r="GR36" s="77"/>
      <c r="GS36" s="77"/>
      <c r="GT36" s="77"/>
      <c r="GU36" s="77"/>
      <c r="GV36" s="77"/>
      <c r="GW36" s="77"/>
      <c r="GX36" s="77"/>
      <c r="GY36" s="77"/>
      <c r="GZ36" s="77"/>
      <c r="HA36" s="77"/>
      <c r="HB36" s="77"/>
      <c r="HC36" s="77"/>
      <c r="HD36" s="77"/>
      <c r="HE36" s="77"/>
      <c r="HF36" s="77"/>
      <c r="HG36" s="77"/>
      <c r="HH36" s="77"/>
      <c r="HI36" s="77"/>
      <c r="HJ36" s="77"/>
      <c r="HK36" s="77"/>
      <c r="HL36" s="77"/>
      <c r="HM36" s="77"/>
      <c r="HN36" s="77"/>
      <c r="HO36" s="77"/>
      <c r="HP36" s="77"/>
      <c r="HQ36" s="77"/>
      <c r="HR36" s="77"/>
      <c r="HS36" s="77"/>
      <c r="HT36" s="77"/>
      <c r="HU36" s="77"/>
      <c r="HV36" s="77"/>
      <c r="HW36" s="77"/>
      <c r="HX36" s="77"/>
      <c r="HY36" s="77"/>
      <c r="HZ36" s="77"/>
      <c r="IA36" s="77"/>
      <c r="IB36" s="77"/>
      <c r="IC36" s="77"/>
      <c r="ID36" s="77"/>
      <c r="IE36" s="77"/>
      <c r="IF36" s="77"/>
      <c r="IG36" s="77"/>
      <c r="IH36" s="77"/>
      <c r="II36" s="77"/>
      <c r="IJ36" s="77"/>
      <c r="IK36" s="77"/>
      <c r="IL36" s="77"/>
      <c r="IM36" s="77"/>
      <c r="IN36" s="77"/>
      <c r="IO36" s="77"/>
      <c r="IP36" s="77"/>
      <c r="IQ36" s="77"/>
      <c r="IR36" s="77"/>
      <c r="IS36" s="77"/>
      <c r="IT36" s="77"/>
      <c r="IU36" s="77"/>
      <c r="IV36" s="77"/>
      <c r="IW36" s="77"/>
      <c r="IX36" s="77"/>
      <c r="IY36" s="77"/>
      <c r="IZ36" s="77"/>
      <c r="JA36" s="77"/>
      <c r="JB36" s="77"/>
      <c r="JC36" s="77"/>
      <c r="JD36" s="77"/>
      <c r="JE36" s="77"/>
      <c r="JF36" s="77"/>
      <c r="JG36" s="77"/>
      <c r="JH36" s="77"/>
      <c r="JI36" s="77"/>
      <c r="JJ36" s="77"/>
      <c r="JK36" s="77"/>
      <c r="JL36" s="77"/>
      <c r="JM36" s="77"/>
      <c r="JN36" s="77"/>
      <c r="JO36" s="77"/>
      <c r="JP36" s="77"/>
      <c r="JQ36" s="77"/>
      <c r="JR36" s="77"/>
      <c r="JS36" s="77"/>
      <c r="JT36" s="77"/>
      <c r="JU36" s="77"/>
      <c r="JV36" s="77"/>
      <c r="JW36" s="77"/>
      <c r="JX36" s="77"/>
      <c r="JY36" s="77"/>
      <c r="JZ36" s="77"/>
      <c r="KA36" s="77"/>
      <c r="KB36" s="77"/>
      <c r="KC36" s="77"/>
      <c r="KD36" s="77"/>
      <c r="KE36" s="77"/>
      <c r="KF36" s="77"/>
      <c r="KG36" s="77"/>
      <c r="KH36" s="77"/>
      <c r="KI36" s="77"/>
      <c r="KJ36" s="77"/>
      <c r="KK36" s="77"/>
    </row>
    <row r="37" spans="1:297" ht="16" x14ac:dyDescent="0.2">
      <c r="A37" s="288"/>
      <c r="B37" s="246"/>
      <c r="C37" s="244" t="s">
        <v>159</v>
      </c>
      <c r="D37" s="244" t="s">
        <v>110</v>
      </c>
      <c r="E37" s="244" t="s">
        <v>138</v>
      </c>
      <c r="F37" s="240" cm="1">
        <f t="array" ref="F37">_xlfn.XLOOKUP($E37, '1.5.UVintensity'!$L$3:$L$14, _xlfn.XLOOKUP(F$5, '1.5.UVintensity'!$M$2:$U$2, '1.5.UVintensity'!$M$3:$U$14))</f>
        <v>0</v>
      </c>
      <c r="G37" s="240" cm="1">
        <f t="array" ref="G37">_xlfn.XLOOKUP($E37, '1.5.UVintensity'!$L$3:$L$14, _xlfn.XLOOKUP(G$5, '1.5.UVintensity'!$M$2:$U$2, '1.5.UVintensity'!$M$3:$U$14))</f>
        <v>0</v>
      </c>
      <c r="H37" s="240" cm="1">
        <f t="array" ref="H37">_xlfn.XLOOKUP($E37, '1.5.UVintensity'!$L$3:$L$14, _xlfn.XLOOKUP(H$5, '1.5.UVintensity'!$M$2:$U$2, '1.5.UVintensity'!$M$3:$U$14))</f>
        <v>0</v>
      </c>
      <c r="I37" s="240" cm="1">
        <f t="array" ref="I37">_xlfn.XLOOKUP($E37, '1.5.UVintensity'!$L$3:$L$14, _xlfn.XLOOKUP(I$5, '1.5.UVintensity'!$M$2:$U$2, '1.5.UVintensity'!$M$3:$U$14))</f>
        <v>0</v>
      </c>
      <c r="J37" s="240" cm="1">
        <f t="array" ref="J37">_xlfn.XLOOKUP($E37, '1.5.UVintensity'!$L$3:$L$14, _xlfn.XLOOKUP(J$5, '1.5.UVintensity'!$M$2:$U$2, '1.5.UVintensity'!$M$3:$U$14))</f>
        <v>0</v>
      </c>
      <c r="K37" s="240" cm="1">
        <f t="array" ref="K37">_xlfn.XLOOKUP($E37, '1.5.UVintensity'!$L$3:$L$14, _xlfn.XLOOKUP(K$5, '1.5.UVintensity'!$M$2:$U$2, '1.5.UVintensity'!$M$3:$U$14))</f>
        <v>0</v>
      </c>
      <c r="L37" s="240" cm="1">
        <f t="array" ref="L37">_xlfn.XLOOKUP($E37, '1.5.UVintensity'!$L$3:$L$14, _xlfn.XLOOKUP(L$5, '1.5.UVintensity'!$M$2:$U$2, '1.5.UVintensity'!$M$3:$U$14))</f>
        <v>0</v>
      </c>
      <c r="M37" s="240" cm="1">
        <f t="array" ref="M37">_xlfn.XLOOKUP($E37, '1.5.UVintensity'!$L$3:$L$14, _xlfn.XLOOKUP(M$5, '1.5.UVintensity'!$M$2:$U$2, '1.5.UVintensity'!$M$3:$U$14))</f>
        <v>0</v>
      </c>
      <c r="N37" s="179"/>
      <c r="O37" s="179" t="s">
        <v>163</v>
      </c>
      <c r="P37" s="179" t="s">
        <v>162</v>
      </c>
      <c r="Q37" s="226"/>
      <c r="AM37" s="77"/>
      <c r="AN37" s="77"/>
      <c r="AO37" s="77"/>
      <c r="AP37" s="77"/>
      <c r="AQ37" s="77"/>
      <c r="AR37" s="77"/>
      <c r="AS37" s="77"/>
      <c r="AT37" s="77"/>
      <c r="AU37" s="77"/>
      <c r="AV37" s="77"/>
      <c r="AW37" s="77"/>
      <c r="AX37" s="77"/>
      <c r="AY37" s="77"/>
      <c r="AZ37" s="77"/>
      <c r="BA37" s="77"/>
      <c r="BB37" s="77"/>
      <c r="BC37" s="77"/>
      <c r="BD37" s="77"/>
      <c r="BE37" s="77"/>
      <c r="BF37" s="77"/>
      <c r="BG37" s="77"/>
      <c r="BH37" s="77"/>
      <c r="BI37" s="77"/>
      <c r="BJ37" s="77"/>
      <c r="BK37" s="77"/>
      <c r="BL37" s="77"/>
      <c r="BM37" s="77"/>
      <c r="BN37" s="77"/>
      <c r="BO37" s="77"/>
      <c r="BP37" s="77"/>
      <c r="BQ37" s="77"/>
      <c r="BR37" s="77"/>
      <c r="BS37" s="77"/>
      <c r="BT37" s="77"/>
      <c r="BU37" s="77"/>
      <c r="BV37" s="77"/>
      <c r="BW37" s="77"/>
      <c r="BX37" s="77"/>
      <c r="BY37" s="77"/>
      <c r="BZ37" s="77"/>
      <c r="CA37" s="77"/>
      <c r="CB37" s="77"/>
      <c r="CC37" s="77"/>
      <c r="CD37" s="77"/>
      <c r="CE37" s="77"/>
      <c r="CF37" s="77"/>
      <c r="CG37" s="77"/>
      <c r="CH37" s="77"/>
      <c r="CI37" s="77"/>
      <c r="CJ37" s="77"/>
      <c r="CK37" s="77"/>
      <c r="CL37" s="77"/>
      <c r="CM37" s="77"/>
      <c r="CN37" s="77"/>
      <c r="CO37" s="77"/>
      <c r="CP37" s="77"/>
      <c r="CQ37" s="77"/>
      <c r="CR37" s="77"/>
      <c r="CS37" s="77"/>
      <c r="CT37" s="77"/>
      <c r="CU37" s="77"/>
      <c r="CV37" s="77"/>
      <c r="CW37" s="77"/>
      <c r="CX37" s="77"/>
      <c r="CY37" s="77"/>
      <c r="CZ37" s="77"/>
      <c r="DA37" s="77"/>
      <c r="DB37" s="77"/>
      <c r="DC37" s="77"/>
      <c r="DD37" s="77"/>
      <c r="DE37" s="77"/>
      <c r="DF37" s="77"/>
      <c r="DG37" s="77"/>
      <c r="DH37" s="77"/>
      <c r="DI37" s="77"/>
      <c r="DJ37" s="77"/>
      <c r="DK37" s="77"/>
      <c r="DL37" s="77"/>
      <c r="DM37" s="77"/>
      <c r="DN37" s="77"/>
      <c r="DO37" s="77"/>
      <c r="DP37" s="77"/>
      <c r="DQ37" s="77"/>
      <c r="DR37" s="77"/>
      <c r="DS37" s="77"/>
      <c r="DT37" s="77"/>
      <c r="DU37" s="77"/>
      <c r="DV37" s="77"/>
      <c r="DW37" s="77"/>
      <c r="DX37" s="77"/>
      <c r="DY37" s="77"/>
      <c r="DZ37" s="77"/>
      <c r="EA37" s="77"/>
      <c r="EB37" s="77"/>
      <c r="EC37" s="77"/>
      <c r="ED37" s="77"/>
      <c r="EE37" s="77"/>
      <c r="EF37" s="77"/>
      <c r="EG37" s="77"/>
      <c r="EH37" s="77"/>
      <c r="EI37" s="77"/>
      <c r="EJ37" s="77"/>
      <c r="EK37" s="77"/>
      <c r="EL37" s="77"/>
      <c r="EM37" s="77"/>
      <c r="EN37" s="77"/>
      <c r="EO37" s="77"/>
      <c r="EP37" s="77"/>
      <c r="EQ37" s="77"/>
      <c r="ER37" s="77"/>
      <c r="ES37" s="77"/>
      <c r="ET37" s="77"/>
      <c r="EU37" s="77"/>
      <c r="EV37" s="77"/>
      <c r="EW37" s="77"/>
      <c r="EX37" s="77"/>
      <c r="EY37" s="77"/>
      <c r="EZ37" s="77"/>
      <c r="FA37" s="77"/>
      <c r="FB37" s="77"/>
      <c r="FC37" s="77"/>
      <c r="FD37" s="77"/>
      <c r="FE37" s="77"/>
      <c r="FF37" s="77"/>
      <c r="FG37" s="77"/>
      <c r="FH37" s="77"/>
      <c r="FI37" s="77"/>
      <c r="FJ37" s="77"/>
      <c r="FK37" s="77"/>
      <c r="FL37" s="77"/>
      <c r="FM37" s="77"/>
      <c r="FN37" s="77"/>
      <c r="FO37" s="77"/>
      <c r="FP37" s="77"/>
      <c r="FQ37" s="77"/>
      <c r="FR37" s="77"/>
      <c r="FS37" s="77"/>
      <c r="FT37" s="77"/>
      <c r="FU37" s="77"/>
      <c r="FV37" s="77"/>
      <c r="FW37" s="77"/>
      <c r="FX37" s="77"/>
      <c r="FY37" s="77"/>
      <c r="FZ37" s="77"/>
      <c r="GA37" s="77"/>
      <c r="GB37" s="77"/>
      <c r="GC37" s="77"/>
      <c r="GD37" s="77"/>
      <c r="GE37" s="77"/>
      <c r="GF37" s="77"/>
      <c r="GG37" s="77"/>
      <c r="GH37" s="77"/>
      <c r="GI37" s="77"/>
      <c r="GJ37" s="77"/>
      <c r="GK37" s="77"/>
      <c r="GL37" s="77"/>
      <c r="GM37" s="77"/>
      <c r="GN37" s="77"/>
      <c r="GO37" s="77"/>
      <c r="GP37" s="77"/>
      <c r="GQ37" s="77"/>
      <c r="GR37" s="77"/>
      <c r="GS37" s="77"/>
      <c r="GT37" s="77"/>
      <c r="GU37" s="77"/>
      <c r="GV37" s="77"/>
      <c r="GW37" s="77"/>
      <c r="GX37" s="77"/>
      <c r="GY37" s="77"/>
      <c r="GZ37" s="77"/>
      <c r="HA37" s="77"/>
      <c r="HB37" s="77"/>
      <c r="HC37" s="77"/>
      <c r="HD37" s="77"/>
      <c r="HE37" s="77"/>
      <c r="HF37" s="77"/>
      <c r="HG37" s="77"/>
      <c r="HH37" s="77"/>
      <c r="HI37" s="77"/>
      <c r="HJ37" s="77"/>
      <c r="HK37" s="77"/>
      <c r="HL37" s="77"/>
      <c r="HM37" s="77"/>
      <c r="HN37" s="77"/>
      <c r="HO37" s="77"/>
      <c r="HP37" s="77"/>
      <c r="HQ37" s="77"/>
      <c r="HR37" s="77"/>
      <c r="HS37" s="77"/>
      <c r="HT37" s="77"/>
      <c r="HU37" s="77"/>
      <c r="HV37" s="77"/>
      <c r="HW37" s="77"/>
      <c r="HX37" s="77"/>
      <c r="HY37" s="77"/>
      <c r="HZ37" s="77"/>
      <c r="IA37" s="77"/>
      <c r="IB37" s="77"/>
      <c r="IC37" s="77"/>
      <c r="ID37" s="77"/>
      <c r="IE37" s="77"/>
      <c r="IF37" s="77"/>
      <c r="IG37" s="77"/>
      <c r="IH37" s="77"/>
      <c r="II37" s="77"/>
      <c r="IJ37" s="77"/>
      <c r="IK37" s="77"/>
      <c r="IL37" s="77"/>
      <c r="IM37" s="77"/>
      <c r="IN37" s="77"/>
      <c r="IO37" s="77"/>
      <c r="IP37" s="77"/>
      <c r="IQ37" s="77"/>
      <c r="IR37" s="77"/>
      <c r="IS37" s="77"/>
      <c r="IT37" s="77"/>
      <c r="IU37" s="77"/>
      <c r="IV37" s="77"/>
      <c r="IW37" s="77"/>
      <c r="IX37" s="77"/>
      <c r="IY37" s="77"/>
      <c r="IZ37" s="77"/>
      <c r="JA37" s="77"/>
      <c r="JB37" s="77"/>
      <c r="JC37" s="77"/>
      <c r="JD37" s="77"/>
      <c r="JE37" s="77"/>
      <c r="JF37" s="77"/>
      <c r="JG37" s="77"/>
      <c r="JH37" s="77"/>
      <c r="JI37" s="77"/>
      <c r="JJ37" s="77"/>
      <c r="JK37" s="77"/>
      <c r="JL37" s="77"/>
      <c r="JM37" s="77"/>
      <c r="JN37" s="77"/>
      <c r="JO37" s="77"/>
      <c r="JP37" s="77"/>
      <c r="JQ37" s="77"/>
      <c r="JR37" s="77"/>
      <c r="JS37" s="77"/>
      <c r="JT37" s="77"/>
      <c r="JU37" s="77"/>
      <c r="JV37" s="77"/>
      <c r="JW37" s="77"/>
      <c r="JX37" s="77"/>
      <c r="JY37" s="77"/>
      <c r="JZ37" s="77"/>
      <c r="KA37" s="77"/>
      <c r="KB37" s="77"/>
      <c r="KC37" s="77"/>
      <c r="KD37" s="77"/>
      <c r="KE37" s="77"/>
      <c r="KF37" s="77"/>
      <c r="KG37" s="77"/>
      <c r="KH37" s="77"/>
      <c r="KI37" s="77"/>
      <c r="KJ37" s="77"/>
      <c r="KK37" s="77"/>
    </row>
    <row r="38" spans="1:297" ht="16" x14ac:dyDescent="0.2">
      <c r="A38" s="288"/>
      <c r="B38" s="246"/>
      <c r="C38" s="244" t="s">
        <v>159</v>
      </c>
      <c r="D38" s="244" t="s">
        <v>110</v>
      </c>
      <c r="E38" s="244" t="s">
        <v>116</v>
      </c>
      <c r="F38" s="240" cm="1">
        <f t="array" ref="F38">_xlfn.XLOOKUP($E38, '1.5.UVintensity'!$L$3:$L$14, _xlfn.XLOOKUP(F$5, '1.5.UVintensity'!$M$2:$U$2, '1.5.UVintensity'!$M$3:$U$14))</f>
        <v>6.7966101694915251E-2</v>
      </c>
      <c r="G38" s="240" cm="1">
        <f t="array" ref="G38">_xlfn.XLOOKUP($E38, '1.5.UVintensity'!$L$3:$L$14, _xlfn.XLOOKUP(G$5, '1.5.UVintensity'!$M$2:$U$2, '1.5.UVintensity'!$M$3:$U$14))</f>
        <v>0.11459143968871595</v>
      </c>
      <c r="H38" s="240" cm="1">
        <f t="array" ref="H38">_xlfn.XLOOKUP($E38, '1.5.UVintensity'!$L$3:$L$14, _xlfn.XLOOKUP(H$5, '1.5.UVintensity'!$M$2:$U$2, '1.5.UVintensity'!$M$3:$U$14))</f>
        <v>4.860594795539034E-2</v>
      </c>
      <c r="I38" s="240" cm="1">
        <f t="array" ref="I38">_xlfn.XLOOKUP($E38, '1.5.UVintensity'!$L$3:$L$14, _xlfn.XLOOKUP(I$5, '1.5.UVintensity'!$M$2:$U$2, '1.5.UVintensity'!$M$3:$U$14))</f>
        <v>2.9810181190681618E-2</v>
      </c>
      <c r="J38" s="240" cm="1">
        <f t="array" ref="J38">_xlfn.XLOOKUP($E38, '1.5.UVintensity'!$L$3:$L$14, _xlfn.XLOOKUP(J$5, '1.5.UVintensity'!$M$2:$U$2, '1.5.UVintensity'!$M$3:$U$14))</f>
        <v>4.2522658610271893E-2</v>
      </c>
      <c r="K38" s="240" cm="1">
        <f t="array" ref="K38">_xlfn.XLOOKUP($E38, '1.5.UVintensity'!$L$3:$L$14, _xlfn.XLOOKUP(K$5, '1.5.UVintensity'!$M$2:$U$2, '1.5.UVintensity'!$M$3:$U$14))</f>
        <v>0.19612068965517243</v>
      </c>
      <c r="L38" s="240" cm="1">
        <f t="array" ref="L38">_xlfn.XLOOKUP($E38, '1.5.UVintensity'!$L$3:$L$14, _xlfn.XLOOKUP(L$5, '1.5.UVintensity'!$M$2:$U$2, '1.5.UVintensity'!$M$3:$U$14))</f>
        <v>6.8991660348749042E-3</v>
      </c>
      <c r="M38" s="240" cm="1">
        <f t="array" ref="M38">_xlfn.XLOOKUP($E38, '1.5.UVintensity'!$L$3:$L$14, _xlfn.XLOOKUP(M$5, '1.5.UVintensity'!$M$2:$U$2, '1.5.UVintensity'!$M$3:$U$14))</f>
        <v>0.33664772727272707</v>
      </c>
      <c r="N38" s="179"/>
      <c r="O38" s="179" t="s">
        <v>163</v>
      </c>
      <c r="P38" s="179" t="s">
        <v>162</v>
      </c>
      <c r="Q38" s="226"/>
      <c r="AM38" s="77"/>
      <c r="AN38" s="77"/>
      <c r="AO38" s="77"/>
      <c r="AP38" s="77"/>
      <c r="AQ38" s="77"/>
      <c r="AR38" s="77"/>
      <c r="AS38" s="77"/>
      <c r="AT38" s="77"/>
      <c r="AU38" s="77"/>
      <c r="AV38" s="77"/>
      <c r="AW38" s="77"/>
      <c r="AX38" s="77"/>
      <c r="AY38" s="77"/>
      <c r="AZ38" s="77"/>
      <c r="BA38" s="77"/>
      <c r="BB38" s="77"/>
      <c r="BC38" s="77"/>
      <c r="BD38" s="77"/>
      <c r="BE38" s="77"/>
      <c r="BF38" s="77"/>
      <c r="BG38" s="77"/>
      <c r="BH38" s="77"/>
      <c r="BI38" s="77"/>
      <c r="BJ38" s="77"/>
      <c r="BK38" s="77"/>
      <c r="BL38" s="77"/>
      <c r="BM38" s="77"/>
      <c r="BN38" s="77"/>
      <c r="BO38" s="77"/>
      <c r="BP38" s="77"/>
      <c r="BQ38" s="77"/>
      <c r="BR38" s="77"/>
      <c r="BS38" s="77"/>
      <c r="BT38" s="77"/>
      <c r="BU38" s="77"/>
      <c r="BV38" s="77"/>
      <c r="BW38" s="77"/>
      <c r="BX38" s="77"/>
      <c r="BY38" s="77"/>
      <c r="BZ38" s="77"/>
      <c r="CA38" s="77"/>
      <c r="CB38" s="77"/>
      <c r="CC38" s="77"/>
      <c r="CD38" s="77"/>
      <c r="CE38" s="77"/>
      <c r="CF38" s="77"/>
      <c r="CG38" s="77"/>
      <c r="CH38" s="77"/>
      <c r="CI38" s="77"/>
      <c r="CJ38" s="77"/>
      <c r="CK38" s="77"/>
      <c r="CL38" s="77"/>
      <c r="CM38" s="77"/>
      <c r="CN38" s="77"/>
      <c r="CO38" s="77"/>
      <c r="CP38" s="77"/>
      <c r="CQ38" s="77"/>
      <c r="CR38" s="77"/>
      <c r="CS38" s="77"/>
      <c r="CT38" s="77"/>
      <c r="CU38" s="77"/>
      <c r="CV38" s="77"/>
      <c r="CW38" s="77"/>
      <c r="CX38" s="77"/>
      <c r="CY38" s="77"/>
      <c r="CZ38" s="77"/>
      <c r="DA38" s="77"/>
      <c r="DB38" s="77"/>
      <c r="DC38" s="77"/>
      <c r="DD38" s="77"/>
      <c r="DE38" s="77"/>
      <c r="DF38" s="77"/>
      <c r="DG38" s="77"/>
      <c r="DH38" s="77"/>
      <c r="DI38" s="77"/>
      <c r="DJ38" s="77"/>
      <c r="DK38" s="77"/>
      <c r="DL38" s="77"/>
      <c r="DM38" s="77"/>
      <c r="DN38" s="77"/>
      <c r="DO38" s="77"/>
      <c r="DP38" s="77"/>
      <c r="DQ38" s="77"/>
      <c r="DR38" s="77"/>
      <c r="DS38" s="77"/>
      <c r="DT38" s="77"/>
      <c r="DU38" s="77"/>
      <c r="DV38" s="77"/>
      <c r="DW38" s="77"/>
      <c r="DX38" s="77"/>
      <c r="DY38" s="77"/>
      <c r="DZ38" s="77"/>
      <c r="EA38" s="77"/>
      <c r="EB38" s="77"/>
      <c r="EC38" s="77"/>
      <c r="ED38" s="77"/>
      <c r="EE38" s="77"/>
      <c r="EF38" s="77"/>
      <c r="EG38" s="77"/>
      <c r="EH38" s="77"/>
      <c r="EI38" s="77"/>
      <c r="EJ38" s="77"/>
      <c r="EK38" s="77"/>
      <c r="EL38" s="77"/>
      <c r="EM38" s="77"/>
      <c r="EN38" s="77"/>
      <c r="EO38" s="77"/>
      <c r="EP38" s="77"/>
      <c r="EQ38" s="77"/>
      <c r="ER38" s="77"/>
      <c r="ES38" s="77"/>
      <c r="ET38" s="77"/>
      <c r="EU38" s="77"/>
      <c r="EV38" s="77"/>
      <c r="EW38" s="77"/>
      <c r="EX38" s="77"/>
      <c r="EY38" s="77"/>
      <c r="EZ38" s="77"/>
      <c r="FA38" s="77"/>
      <c r="FB38" s="77"/>
      <c r="FC38" s="77"/>
      <c r="FD38" s="77"/>
      <c r="FE38" s="77"/>
      <c r="FF38" s="77"/>
      <c r="FG38" s="77"/>
      <c r="FH38" s="77"/>
      <c r="FI38" s="77"/>
      <c r="FJ38" s="77"/>
      <c r="FK38" s="77"/>
      <c r="FL38" s="77"/>
      <c r="FM38" s="77"/>
      <c r="FN38" s="77"/>
      <c r="FO38" s="77"/>
      <c r="FP38" s="77"/>
      <c r="FQ38" s="77"/>
      <c r="FR38" s="77"/>
      <c r="FS38" s="77"/>
      <c r="FT38" s="77"/>
      <c r="FU38" s="77"/>
      <c r="FV38" s="77"/>
      <c r="FW38" s="77"/>
      <c r="FX38" s="77"/>
      <c r="FY38" s="77"/>
      <c r="FZ38" s="77"/>
      <c r="GA38" s="77"/>
      <c r="GB38" s="77"/>
      <c r="GC38" s="77"/>
      <c r="GD38" s="77"/>
      <c r="GE38" s="77"/>
      <c r="GF38" s="77"/>
      <c r="GG38" s="77"/>
      <c r="GH38" s="77"/>
      <c r="GI38" s="77"/>
      <c r="GJ38" s="77"/>
      <c r="GK38" s="77"/>
      <c r="GL38" s="77"/>
      <c r="GM38" s="77"/>
      <c r="GN38" s="77"/>
      <c r="GO38" s="77"/>
      <c r="GP38" s="77"/>
      <c r="GQ38" s="77"/>
      <c r="GR38" s="77"/>
      <c r="GS38" s="77"/>
      <c r="GT38" s="77"/>
      <c r="GU38" s="77"/>
      <c r="GV38" s="77"/>
      <c r="GW38" s="77"/>
      <c r="GX38" s="77"/>
      <c r="GY38" s="77"/>
      <c r="GZ38" s="77"/>
      <c r="HA38" s="77"/>
      <c r="HB38" s="77"/>
      <c r="HC38" s="77"/>
      <c r="HD38" s="77"/>
      <c r="HE38" s="77"/>
      <c r="HF38" s="77"/>
      <c r="HG38" s="77"/>
      <c r="HH38" s="77"/>
      <c r="HI38" s="77"/>
      <c r="HJ38" s="77"/>
      <c r="HK38" s="77"/>
      <c r="HL38" s="77"/>
      <c r="HM38" s="77"/>
      <c r="HN38" s="77"/>
      <c r="HO38" s="77"/>
      <c r="HP38" s="77"/>
      <c r="HQ38" s="77"/>
      <c r="HR38" s="77"/>
      <c r="HS38" s="77"/>
      <c r="HT38" s="77"/>
      <c r="HU38" s="77"/>
      <c r="HV38" s="77"/>
      <c r="HW38" s="77"/>
      <c r="HX38" s="77"/>
      <c r="HY38" s="77"/>
      <c r="HZ38" s="77"/>
      <c r="IA38" s="77"/>
      <c r="IB38" s="77"/>
      <c r="IC38" s="77"/>
      <c r="ID38" s="77"/>
      <c r="IE38" s="77"/>
      <c r="IF38" s="77"/>
      <c r="IG38" s="77"/>
      <c r="IH38" s="77"/>
      <c r="II38" s="77"/>
      <c r="IJ38" s="77"/>
      <c r="IK38" s="77"/>
      <c r="IL38" s="77"/>
      <c r="IM38" s="77"/>
      <c r="IN38" s="77"/>
      <c r="IO38" s="77"/>
      <c r="IP38" s="77"/>
      <c r="IQ38" s="77"/>
      <c r="IR38" s="77"/>
      <c r="IS38" s="77"/>
      <c r="IT38" s="77"/>
      <c r="IU38" s="77"/>
      <c r="IV38" s="77"/>
      <c r="IW38" s="77"/>
      <c r="IX38" s="77"/>
      <c r="IY38" s="77"/>
      <c r="IZ38" s="77"/>
      <c r="JA38" s="77"/>
      <c r="JB38" s="77"/>
      <c r="JC38" s="77"/>
      <c r="JD38" s="77"/>
      <c r="JE38" s="77"/>
      <c r="JF38" s="77"/>
      <c r="JG38" s="77"/>
      <c r="JH38" s="77"/>
      <c r="JI38" s="77"/>
      <c r="JJ38" s="77"/>
      <c r="JK38" s="77"/>
      <c r="JL38" s="77"/>
      <c r="JM38" s="77"/>
      <c r="JN38" s="77"/>
      <c r="JO38" s="77"/>
      <c r="JP38" s="77"/>
      <c r="JQ38" s="77"/>
      <c r="JR38" s="77"/>
      <c r="JS38" s="77"/>
      <c r="JT38" s="77"/>
      <c r="JU38" s="77"/>
      <c r="JV38" s="77"/>
      <c r="JW38" s="77"/>
      <c r="JX38" s="77"/>
      <c r="JY38" s="77"/>
      <c r="JZ38" s="77"/>
      <c r="KA38" s="77"/>
      <c r="KB38" s="77"/>
      <c r="KC38" s="77"/>
      <c r="KD38" s="77"/>
      <c r="KE38" s="77"/>
      <c r="KF38" s="77"/>
      <c r="KG38" s="77"/>
      <c r="KH38" s="77"/>
      <c r="KI38" s="77"/>
      <c r="KJ38" s="77"/>
      <c r="KK38" s="77"/>
    </row>
    <row r="39" spans="1:297" ht="16" x14ac:dyDescent="0.2">
      <c r="A39" s="288"/>
      <c r="B39" s="246"/>
      <c r="C39" s="244" t="s">
        <v>159</v>
      </c>
      <c r="D39" s="244" t="s">
        <v>110</v>
      </c>
      <c r="E39" s="244" t="s">
        <v>139</v>
      </c>
      <c r="F39" s="240" cm="1">
        <f t="array" ref="F39">_xlfn.XLOOKUP($E39, '1.5.UVintensity'!$L$3:$L$14, _xlfn.XLOOKUP(F$5, '1.5.UVintensity'!$M$2:$U$2, '1.5.UVintensity'!$M$3:$U$14))</f>
        <v>0</v>
      </c>
      <c r="G39" s="240" cm="1">
        <f t="array" ref="G39">_xlfn.XLOOKUP($E39, '1.5.UVintensity'!$L$3:$L$14, _xlfn.XLOOKUP(G$5, '1.5.UVintensity'!$M$2:$U$2, '1.5.UVintensity'!$M$3:$U$14))</f>
        <v>0</v>
      </c>
      <c r="H39" s="240" cm="1">
        <f t="array" ref="H39">_xlfn.XLOOKUP($E39, '1.5.UVintensity'!$L$3:$L$14, _xlfn.XLOOKUP(H$5, '1.5.UVintensity'!$M$2:$U$2, '1.5.UVintensity'!$M$3:$U$14))</f>
        <v>0</v>
      </c>
      <c r="I39" s="240" cm="1">
        <f t="array" ref="I39">_xlfn.XLOOKUP($E39, '1.5.UVintensity'!$L$3:$L$14, _xlfn.XLOOKUP(I$5, '1.5.UVintensity'!$M$2:$U$2, '1.5.UVintensity'!$M$3:$U$14))</f>
        <v>0</v>
      </c>
      <c r="J39" s="240" cm="1">
        <f t="array" ref="J39">_xlfn.XLOOKUP($E39, '1.5.UVintensity'!$L$3:$L$14, _xlfn.XLOOKUP(J$5, '1.5.UVintensity'!$M$2:$U$2, '1.5.UVintensity'!$M$3:$U$14))</f>
        <v>0</v>
      </c>
      <c r="K39" s="240" cm="1">
        <f t="array" ref="K39">_xlfn.XLOOKUP($E39, '1.5.UVintensity'!$L$3:$L$14, _xlfn.XLOOKUP(K$5, '1.5.UVintensity'!$M$2:$U$2, '1.5.UVintensity'!$M$3:$U$14))</f>
        <v>0</v>
      </c>
      <c r="L39" s="240" cm="1">
        <f t="array" ref="L39">_xlfn.XLOOKUP($E39, '1.5.UVintensity'!$L$3:$L$14, _xlfn.XLOOKUP(L$5, '1.5.UVintensity'!$M$2:$U$2, '1.5.UVintensity'!$M$3:$U$14))</f>
        <v>0</v>
      </c>
      <c r="M39" s="240" cm="1">
        <f t="array" ref="M39">_xlfn.XLOOKUP($E39, '1.5.UVintensity'!$L$3:$L$14, _xlfn.XLOOKUP(M$5, '1.5.UVintensity'!$M$2:$U$2, '1.5.UVintensity'!$M$3:$U$14))</f>
        <v>0</v>
      </c>
      <c r="N39" s="179"/>
      <c r="O39" s="179" t="s">
        <v>163</v>
      </c>
      <c r="P39" s="179" t="s">
        <v>162</v>
      </c>
      <c r="Q39" s="226"/>
      <c r="AM39" s="77"/>
      <c r="AN39" s="77"/>
      <c r="AO39" s="77"/>
      <c r="AP39" s="77"/>
      <c r="AQ39" s="77"/>
      <c r="AR39" s="77"/>
      <c r="AS39" s="77"/>
      <c r="AT39" s="77"/>
      <c r="AU39" s="77"/>
      <c r="AV39" s="77"/>
      <c r="AW39" s="77"/>
      <c r="AX39" s="77"/>
      <c r="AY39" s="77"/>
      <c r="AZ39" s="77"/>
      <c r="BA39" s="77"/>
      <c r="BB39" s="77"/>
      <c r="BC39" s="77"/>
      <c r="BD39" s="77"/>
      <c r="BE39" s="77"/>
      <c r="BF39" s="77"/>
      <c r="BG39" s="77"/>
      <c r="BH39" s="77"/>
      <c r="BI39" s="77"/>
      <c r="BJ39" s="77"/>
      <c r="BK39" s="77"/>
      <c r="BL39" s="77"/>
      <c r="BM39" s="77"/>
      <c r="BN39" s="77"/>
      <c r="BO39" s="77"/>
      <c r="BP39" s="77"/>
      <c r="BQ39" s="77"/>
      <c r="BR39" s="77"/>
      <c r="BS39" s="77"/>
      <c r="BT39" s="77"/>
      <c r="BU39" s="77"/>
      <c r="BV39" s="77"/>
      <c r="BW39" s="77"/>
      <c r="BX39" s="77"/>
      <c r="BY39" s="77"/>
      <c r="BZ39" s="77"/>
      <c r="CA39" s="77"/>
      <c r="CB39" s="77"/>
      <c r="CC39" s="77"/>
      <c r="CD39" s="77"/>
      <c r="CE39" s="77"/>
      <c r="CF39" s="77"/>
      <c r="CG39" s="77"/>
      <c r="CH39" s="77"/>
      <c r="CI39" s="77"/>
      <c r="CJ39" s="77"/>
      <c r="CK39" s="77"/>
      <c r="CL39" s="77"/>
      <c r="CM39" s="77"/>
      <c r="CN39" s="77"/>
      <c r="CO39" s="77"/>
      <c r="CP39" s="77"/>
      <c r="CQ39" s="77"/>
      <c r="CR39" s="77"/>
      <c r="CS39" s="77"/>
      <c r="CT39" s="77"/>
      <c r="CU39" s="77"/>
      <c r="CV39" s="77"/>
      <c r="CW39" s="77"/>
      <c r="CX39" s="77"/>
      <c r="CY39" s="77"/>
      <c r="CZ39" s="77"/>
      <c r="DA39" s="77"/>
      <c r="DB39" s="77"/>
      <c r="DC39" s="77"/>
      <c r="DD39" s="77"/>
      <c r="DE39" s="77"/>
      <c r="DF39" s="77"/>
      <c r="DG39" s="77"/>
      <c r="DH39" s="77"/>
      <c r="DI39" s="77"/>
      <c r="DJ39" s="77"/>
      <c r="DK39" s="77"/>
      <c r="DL39" s="77"/>
      <c r="DM39" s="77"/>
      <c r="DN39" s="77"/>
      <c r="DO39" s="77"/>
      <c r="DP39" s="77"/>
      <c r="DQ39" s="77"/>
      <c r="DR39" s="77"/>
      <c r="DS39" s="77"/>
      <c r="DT39" s="77"/>
      <c r="DU39" s="77"/>
      <c r="DV39" s="77"/>
      <c r="DW39" s="77"/>
      <c r="DX39" s="77"/>
      <c r="DY39" s="77"/>
      <c r="DZ39" s="77"/>
      <c r="EA39" s="77"/>
      <c r="EB39" s="77"/>
      <c r="EC39" s="77"/>
      <c r="ED39" s="77"/>
      <c r="EE39" s="77"/>
      <c r="EF39" s="77"/>
      <c r="EG39" s="77"/>
      <c r="EH39" s="77"/>
      <c r="EI39" s="77"/>
      <c r="EJ39" s="77"/>
      <c r="EK39" s="77"/>
      <c r="EL39" s="77"/>
      <c r="EM39" s="77"/>
      <c r="EN39" s="77"/>
      <c r="EO39" s="77"/>
      <c r="EP39" s="77"/>
      <c r="EQ39" s="77"/>
      <c r="ER39" s="77"/>
      <c r="ES39" s="77"/>
      <c r="ET39" s="77"/>
      <c r="EU39" s="77"/>
      <c r="EV39" s="77"/>
      <c r="EW39" s="77"/>
      <c r="EX39" s="77"/>
      <c r="EY39" s="77"/>
      <c r="EZ39" s="77"/>
      <c r="FA39" s="77"/>
      <c r="FB39" s="77"/>
      <c r="FC39" s="77"/>
      <c r="FD39" s="77"/>
      <c r="FE39" s="77"/>
      <c r="FF39" s="77"/>
      <c r="FG39" s="77"/>
      <c r="FH39" s="77"/>
      <c r="FI39" s="77"/>
      <c r="FJ39" s="77"/>
      <c r="FK39" s="77"/>
      <c r="FL39" s="77"/>
      <c r="FM39" s="77"/>
      <c r="FN39" s="77"/>
      <c r="FO39" s="77"/>
      <c r="FP39" s="77"/>
      <c r="FQ39" s="77"/>
      <c r="FR39" s="77"/>
      <c r="FS39" s="77"/>
      <c r="FT39" s="77"/>
      <c r="FU39" s="77"/>
      <c r="FV39" s="77"/>
      <c r="FW39" s="77"/>
      <c r="FX39" s="77"/>
      <c r="FY39" s="77"/>
      <c r="FZ39" s="77"/>
      <c r="GA39" s="77"/>
      <c r="GB39" s="77"/>
      <c r="GC39" s="77"/>
      <c r="GD39" s="77"/>
      <c r="GE39" s="77"/>
      <c r="GF39" s="77"/>
      <c r="GG39" s="77"/>
      <c r="GH39" s="77"/>
      <c r="GI39" s="77"/>
      <c r="GJ39" s="77"/>
      <c r="GK39" s="77"/>
      <c r="GL39" s="77"/>
      <c r="GM39" s="77"/>
      <c r="GN39" s="77"/>
      <c r="GO39" s="77"/>
      <c r="GP39" s="77"/>
      <c r="GQ39" s="77"/>
      <c r="GR39" s="77"/>
      <c r="GS39" s="77"/>
      <c r="GT39" s="77"/>
      <c r="GU39" s="77"/>
      <c r="GV39" s="77"/>
      <c r="GW39" s="77"/>
      <c r="GX39" s="77"/>
      <c r="GY39" s="77"/>
      <c r="GZ39" s="77"/>
      <c r="HA39" s="77"/>
      <c r="HB39" s="77"/>
      <c r="HC39" s="77"/>
      <c r="HD39" s="77"/>
      <c r="HE39" s="77"/>
      <c r="HF39" s="77"/>
      <c r="HG39" s="77"/>
      <c r="HH39" s="77"/>
      <c r="HI39" s="77"/>
      <c r="HJ39" s="77"/>
      <c r="HK39" s="77"/>
      <c r="HL39" s="77"/>
      <c r="HM39" s="77"/>
      <c r="HN39" s="77"/>
      <c r="HO39" s="77"/>
      <c r="HP39" s="77"/>
      <c r="HQ39" s="77"/>
      <c r="HR39" s="77"/>
      <c r="HS39" s="77"/>
      <c r="HT39" s="77"/>
      <c r="HU39" s="77"/>
      <c r="HV39" s="77"/>
      <c r="HW39" s="77"/>
      <c r="HX39" s="77"/>
      <c r="HY39" s="77"/>
      <c r="HZ39" s="77"/>
      <c r="IA39" s="77"/>
      <c r="IB39" s="77"/>
      <c r="IC39" s="77"/>
      <c r="ID39" s="77"/>
      <c r="IE39" s="77"/>
      <c r="IF39" s="77"/>
      <c r="IG39" s="77"/>
      <c r="IH39" s="77"/>
      <c r="II39" s="77"/>
      <c r="IJ39" s="77"/>
      <c r="IK39" s="77"/>
      <c r="IL39" s="77"/>
      <c r="IM39" s="77"/>
      <c r="IN39" s="77"/>
      <c r="IO39" s="77"/>
      <c r="IP39" s="77"/>
      <c r="IQ39" s="77"/>
      <c r="IR39" s="77"/>
      <c r="IS39" s="77"/>
      <c r="IT39" s="77"/>
      <c r="IU39" s="77"/>
      <c r="IV39" s="77"/>
      <c r="IW39" s="77"/>
      <c r="IX39" s="77"/>
      <c r="IY39" s="77"/>
      <c r="IZ39" s="77"/>
      <c r="JA39" s="77"/>
      <c r="JB39" s="77"/>
      <c r="JC39" s="77"/>
      <c r="JD39" s="77"/>
      <c r="JE39" s="77"/>
      <c r="JF39" s="77"/>
      <c r="JG39" s="77"/>
      <c r="JH39" s="77"/>
      <c r="JI39" s="77"/>
      <c r="JJ39" s="77"/>
      <c r="JK39" s="77"/>
      <c r="JL39" s="77"/>
      <c r="JM39" s="77"/>
      <c r="JN39" s="77"/>
      <c r="JO39" s="77"/>
      <c r="JP39" s="77"/>
      <c r="JQ39" s="77"/>
      <c r="JR39" s="77"/>
      <c r="JS39" s="77"/>
      <c r="JT39" s="77"/>
      <c r="JU39" s="77"/>
      <c r="JV39" s="77"/>
      <c r="JW39" s="77"/>
      <c r="JX39" s="77"/>
      <c r="JY39" s="77"/>
      <c r="JZ39" s="77"/>
      <c r="KA39" s="77"/>
      <c r="KB39" s="77"/>
      <c r="KC39" s="77"/>
      <c r="KD39" s="77"/>
      <c r="KE39" s="77"/>
      <c r="KF39" s="77"/>
      <c r="KG39" s="77"/>
      <c r="KH39" s="77"/>
      <c r="KI39" s="77"/>
      <c r="KJ39" s="77"/>
      <c r="KK39" s="77"/>
    </row>
    <row r="40" spans="1:297" ht="16" x14ac:dyDescent="0.2">
      <c r="A40" s="288"/>
      <c r="B40" s="246"/>
      <c r="C40" s="244" t="s">
        <v>159</v>
      </c>
      <c r="D40" s="244" t="s">
        <v>110</v>
      </c>
      <c r="E40" s="244" t="s">
        <v>137</v>
      </c>
      <c r="F40" s="240" cm="1">
        <f t="array" ref="F40">_xlfn.XLOOKUP($E40, '1.5.UVintensity'!$L$3:$L$14, _xlfn.XLOOKUP(F$5, '1.5.UVintensity'!$M$2:$U$2, '1.5.UVintensity'!$M$3:$U$14))</f>
        <v>0</v>
      </c>
      <c r="G40" s="240" cm="1">
        <f t="array" ref="G40">_xlfn.XLOOKUP($E40, '1.5.UVintensity'!$L$3:$L$14, _xlfn.XLOOKUP(G$5, '1.5.UVintensity'!$M$2:$U$2, '1.5.UVintensity'!$M$3:$U$14))</f>
        <v>0</v>
      </c>
      <c r="H40" s="240" cm="1">
        <f t="array" ref="H40">_xlfn.XLOOKUP($E40, '1.5.UVintensity'!$L$3:$L$14, _xlfn.XLOOKUP(H$5, '1.5.UVintensity'!$M$2:$U$2, '1.5.UVintensity'!$M$3:$U$14))</f>
        <v>0</v>
      </c>
      <c r="I40" s="240" cm="1">
        <f t="array" ref="I40">_xlfn.XLOOKUP($E40, '1.5.UVintensity'!$L$3:$L$14, _xlfn.XLOOKUP(I$5, '1.5.UVintensity'!$M$2:$U$2, '1.5.UVintensity'!$M$3:$U$14))</f>
        <v>0</v>
      </c>
      <c r="J40" s="240" cm="1">
        <f t="array" ref="J40">_xlfn.XLOOKUP($E40, '1.5.UVintensity'!$L$3:$L$14, _xlfn.XLOOKUP(J$5, '1.5.UVintensity'!$M$2:$U$2, '1.5.UVintensity'!$M$3:$U$14))</f>
        <v>0</v>
      </c>
      <c r="K40" s="240" cm="1">
        <f t="array" ref="K40">_xlfn.XLOOKUP($E40, '1.5.UVintensity'!$L$3:$L$14, _xlfn.XLOOKUP(K$5, '1.5.UVintensity'!$M$2:$U$2, '1.5.UVintensity'!$M$3:$U$14))</f>
        <v>0</v>
      </c>
      <c r="L40" s="240" cm="1">
        <f t="array" ref="L40">_xlfn.XLOOKUP($E40, '1.5.UVintensity'!$L$3:$L$14, _xlfn.XLOOKUP(L$5, '1.5.UVintensity'!$M$2:$U$2, '1.5.UVintensity'!$M$3:$U$14))</f>
        <v>0</v>
      </c>
      <c r="M40" s="240" cm="1">
        <f t="array" ref="M40">_xlfn.XLOOKUP($E40, '1.5.UVintensity'!$L$3:$L$14, _xlfn.XLOOKUP(M$5, '1.5.UVintensity'!$M$2:$U$2, '1.5.UVintensity'!$M$3:$U$14))</f>
        <v>0</v>
      </c>
      <c r="N40" s="179"/>
      <c r="O40" s="179" t="s">
        <v>163</v>
      </c>
      <c r="P40" s="179" t="s">
        <v>162</v>
      </c>
      <c r="Q40" s="226"/>
      <c r="AM40" s="77"/>
      <c r="AN40" s="77"/>
      <c r="AO40" s="77"/>
      <c r="AP40" s="77"/>
      <c r="AQ40" s="77"/>
      <c r="AR40" s="77"/>
      <c r="AS40" s="77"/>
      <c r="AT40" s="77"/>
      <c r="AU40" s="77"/>
      <c r="AV40" s="77"/>
      <c r="AW40" s="77"/>
      <c r="AX40" s="77"/>
      <c r="AY40" s="77"/>
      <c r="AZ40" s="77"/>
      <c r="BA40" s="77"/>
      <c r="BB40" s="77"/>
      <c r="BC40" s="77"/>
      <c r="BD40" s="77"/>
      <c r="BE40" s="77"/>
      <c r="BF40" s="77"/>
      <c r="BG40" s="77"/>
      <c r="BH40" s="77"/>
      <c r="BI40" s="77"/>
      <c r="BJ40" s="77"/>
      <c r="BK40" s="77"/>
      <c r="BL40" s="77"/>
      <c r="BM40" s="77"/>
      <c r="BN40" s="77"/>
      <c r="BO40" s="77"/>
      <c r="BP40" s="77"/>
      <c r="BQ40" s="77"/>
      <c r="BR40" s="77"/>
      <c r="BS40" s="77"/>
      <c r="BT40" s="77"/>
      <c r="BU40" s="77"/>
      <c r="BV40" s="77"/>
      <c r="BW40" s="77"/>
      <c r="BX40" s="77"/>
      <c r="BY40" s="77"/>
      <c r="BZ40" s="77"/>
      <c r="CA40" s="77"/>
      <c r="CB40" s="77"/>
      <c r="CC40" s="77"/>
      <c r="CD40" s="77"/>
      <c r="CE40" s="77"/>
      <c r="CF40" s="77"/>
      <c r="CG40" s="77"/>
      <c r="CH40" s="77"/>
      <c r="CI40" s="77"/>
      <c r="CJ40" s="77"/>
      <c r="CK40" s="77"/>
      <c r="CL40" s="77"/>
      <c r="CM40" s="77"/>
      <c r="CN40" s="77"/>
      <c r="CO40" s="77"/>
      <c r="CP40" s="77"/>
      <c r="CQ40" s="77"/>
      <c r="CR40" s="77"/>
      <c r="CS40" s="77"/>
      <c r="CT40" s="77"/>
      <c r="CU40" s="77"/>
      <c r="CV40" s="77"/>
      <c r="CW40" s="77"/>
      <c r="CX40" s="77"/>
      <c r="CY40" s="77"/>
      <c r="CZ40" s="77"/>
      <c r="DA40" s="77"/>
      <c r="DB40" s="77"/>
      <c r="DC40" s="77"/>
      <c r="DD40" s="77"/>
      <c r="DE40" s="77"/>
      <c r="DF40" s="77"/>
      <c r="DG40" s="77"/>
      <c r="DH40" s="77"/>
      <c r="DI40" s="77"/>
      <c r="DJ40" s="77"/>
      <c r="DK40" s="77"/>
      <c r="DL40" s="77"/>
      <c r="DM40" s="77"/>
      <c r="DN40" s="77"/>
      <c r="DO40" s="77"/>
      <c r="DP40" s="77"/>
      <c r="DQ40" s="77"/>
      <c r="DR40" s="77"/>
      <c r="DS40" s="77"/>
      <c r="DT40" s="77"/>
      <c r="DU40" s="77"/>
      <c r="DV40" s="77"/>
      <c r="DW40" s="77"/>
      <c r="DX40" s="77"/>
      <c r="DY40" s="77"/>
      <c r="DZ40" s="77"/>
      <c r="EA40" s="77"/>
      <c r="EB40" s="77"/>
      <c r="EC40" s="77"/>
      <c r="ED40" s="77"/>
      <c r="EE40" s="77"/>
      <c r="EF40" s="77"/>
      <c r="EG40" s="77"/>
      <c r="EH40" s="77"/>
      <c r="EI40" s="77"/>
      <c r="EJ40" s="77"/>
      <c r="EK40" s="77"/>
      <c r="EL40" s="77"/>
      <c r="EM40" s="77"/>
      <c r="EN40" s="77"/>
      <c r="EO40" s="77"/>
      <c r="EP40" s="77"/>
      <c r="EQ40" s="77"/>
      <c r="ER40" s="77"/>
      <c r="ES40" s="77"/>
      <c r="ET40" s="77"/>
      <c r="EU40" s="77"/>
      <c r="EV40" s="77"/>
      <c r="EW40" s="77"/>
      <c r="EX40" s="77"/>
      <c r="EY40" s="77"/>
      <c r="EZ40" s="77"/>
      <c r="FA40" s="77"/>
      <c r="FB40" s="77"/>
      <c r="FC40" s="77"/>
      <c r="FD40" s="77"/>
      <c r="FE40" s="77"/>
      <c r="FF40" s="77"/>
      <c r="FG40" s="77"/>
      <c r="FH40" s="77"/>
      <c r="FI40" s="77"/>
      <c r="FJ40" s="77"/>
      <c r="FK40" s="77"/>
      <c r="FL40" s="77"/>
      <c r="FM40" s="77"/>
      <c r="FN40" s="77"/>
      <c r="FO40" s="77"/>
      <c r="FP40" s="77"/>
      <c r="FQ40" s="77"/>
      <c r="FR40" s="77"/>
      <c r="FS40" s="77"/>
      <c r="FT40" s="77"/>
      <c r="FU40" s="77"/>
      <c r="FV40" s="77"/>
      <c r="FW40" s="77"/>
      <c r="FX40" s="77"/>
      <c r="FY40" s="77"/>
      <c r="FZ40" s="77"/>
      <c r="GA40" s="77"/>
      <c r="GB40" s="77"/>
      <c r="GC40" s="77"/>
      <c r="GD40" s="77"/>
      <c r="GE40" s="77"/>
      <c r="GF40" s="77"/>
      <c r="GG40" s="77"/>
      <c r="GH40" s="77"/>
      <c r="GI40" s="77"/>
      <c r="GJ40" s="77"/>
      <c r="GK40" s="77"/>
      <c r="GL40" s="77"/>
      <c r="GM40" s="77"/>
      <c r="GN40" s="77"/>
      <c r="GO40" s="77"/>
      <c r="GP40" s="77"/>
      <c r="GQ40" s="77"/>
      <c r="GR40" s="77"/>
      <c r="GS40" s="77"/>
      <c r="GT40" s="77"/>
      <c r="GU40" s="77"/>
      <c r="GV40" s="77"/>
      <c r="GW40" s="77"/>
      <c r="GX40" s="77"/>
      <c r="GY40" s="77"/>
      <c r="GZ40" s="77"/>
      <c r="HA40" s="77"/>
      <c r="HB40" s="77"/>
      <c r="HC40" s="77"/>
      <c r="HD40" s="77"/>
      <c r="HE40" s="77"/>
      <c r="HF40" s="77"/>
      <c r="HG40" s="77"/>
      <c r="HH40" s="77"/>
      <c r="HI40" s="77"/>
      <c r="HJ40" s="77"/>
      <c r="HK40" s="77"/>
      <c r="HL40" s="77"/>
      <c r="HM40" s="77"/>
      <c r="HN40" s="77"/>
      <c r="HO40" s="77"/>
      <c r="HP40" s="77"/>
      <c r="HQ40" s="77"/>
      <c r="HR40" s="77"/>
      <c r="HS40" s="77"/>
      <c r="HT40" s="77"/>
      <c r="HU40" s="77"/>
      <c r="HV40" s="77"/>
      <c r="HW40" s="77"/>
      <c r="HX40" s="77"/>
      <c r="HY40" s="77"/>
      <c r="HZ40" s="77"/>
      <c r="IA40" s="77"/>
      <c r="IB40" s="77"/>
      <c r="IC40" s="77"/>
      <c r="ID40" s="77"/>
      <c r="IE40" s="77"/>
      <c r="IF40" s="77"/>
      <c r="IG40" s="77"/>
      <c r="IH40" s="77"/>
      <c r="II40" s="77"/>
      <c r="IJ40" s="77"/>
      <c r="IK40" s="77"/>
      <c r="IL40" s="77"/>
      <c r="IM40" s="77"/>
      <c r="IN40" s="77"/>
      <c r="IO40" s="77"/>
      <c r="IP40" s="77"/>
      <c r="IQ40" s="77"/>
      <c r="IR40" s="77"/>
      <c r="IS40" s="77"/>
      <c r="IT40" s="77"/>
      <c r="IU40" s="77"/>
      <c r="IV40" s="77"/>
      <c r="IW40" s="77"/>
      <c r="IX40" s="77"/>
      <c r="IY40" s="77"/>
      <c r="IZ40" s="77"/>
      <c r="JA40" s="77"/>
      <c r="JB40" s="77"/>
      <c r="JC40" s="77"/>
      <c r="JD40" s="77"/>
      <c r="JE40" s="77"/>
      <c r="JF40" s="77"/>
      <c r="JG40" s="77"/>
      <c r="JH40" s="77"/>
      <c r="JI40" s="77"/>
      <c r="JJ40" s="77"/>
      <c r="JK40" s="77"/>
      <c r="JL40" s="77"/>
      <c r="JM40" s="77"/>
      <c r="JN40" s="77"/>
      <c r="JO40" s="77"/>
      <c r="JP40" s="77"/>
      <c r="JQ40" s="77"/>
      <c r="JR40" s="77"/>
      <c r="JS40" s="77"/>
      <c r="JT40" s="77"/>
      <c r="JU40" s="77"/>
      <c r="JV40" s="77"/>
      <c r="JW40" s="77"/>
      <c r="JX40" s="77"/>
      <c r="JY40" s="77"/>
      <c r="JZ40" s="77"/>
      <c r="KA40" s="77"/>
      <c r="KB40" s="77"/>
      <c r="KC40" s="77"/>
      <c r="KD40" s="77"/>
      <c r="KE40" s="77"/>
      <c r="KF40" s="77"/>
      <c r="KG40" s="77"/>
      <c r="KH40" s="77"/>
      <c r="KI40" s="77"/>
      <c r="KJ40" s="77"/>
      <c r="KK40" s="77"/>
    </row>
    <row r="41" spans="1:297" ht="16" x14ac:dyDescent="0.2">
      <c r="A41" s="288"/>
      <c r="B41" s="246"/>
      <c r="C41" s="244" t="s">
        <v>159</v>
      </c>
      <c r="D41" s="244" t="s">
        <v>110</v>
      </c>
      <c r="E41" s="244" t="s">
        <v>117</v>
      </c>
      <c r="F41" s="240" cm="1">
        <f t="array" ref="F41">_xlfn.XLOOKUP($E41, '1.5.UVintensity'!$L$3:$L$14, _xlfn.XLOOKUP(F$5, '1.5.UVintensity'!$M$2:$U$2, '1.5.UVintensity'!$M$3:$U$14))</f>
        <v>0</v>
      </c>
      <c r="G41" s="240" cm="1">
        <f t="array" ref="G41">_xlfn.XLOOKUP($E41, '1.5.UVintensity'!$L$3:$L$14, _xlfn.XLOOKUP(G$5, '1.5.UVintensity'!$M$2:$U$2, '1.5.UVintensity'!$M$3:$U$14))</f>
        <v>0</v>
      </c>
      <c r="H41" s="240" cm="1">
        <f t="array" ref="H41">_xlfn.XLOOKUP($E41, '1.5.UVintensity'!$L$3:$L$14, _xlfn.XLOOKUP(H$5, '1.5.UVintensity'!$M$2:$U$2, '1.5.UVintensity'!$M$3:$U$14))</f>
        <v>0</v>
      </c>
      <c r="I41" s="240" cm="1">
        <f t="array" ref="I41">_xlfn.XLOOKUP($E41, '1.5.UVintensity'!$L$3:$L$14, _xlfn.XLOOKUP(I$5, '1.5.UVintensity'!$M$2:$U$2, '1.5.UVintensity'!$M$3:$U$14))</f>
        <v>0</v>
      </c>
      <c r="J41" s="240" cm="1">
        <f t="array" ref="J41">_xlfn.XLOOKUP($E41, '1.5.UVintensity'!$L$3:$L$14, _xlfn.XLOOKUP(J$5, '1.5.UVintensity'!$M$2:$U$2, '1.5.UVintensity'!$M$3:$U$14))</f>
        <v>0</v>
      </c>
      <c r="K41" s="240" cm="1">
        <f t="array" ref="K41">_xlfn.XLOOKUP($E41, '1.5.UVintensity'!$L$3:$L$14, _xlfn.XLOOKUP(K$5, '1.5.UVintensity'!$M$2:$U$2, '1.5.UVintensity'!$M$3:$U$14))</f>
        <v>0</v>
      </c>
      <c r="L41" s="240" cm="1">
        <f t="array" ref="L41">_xlfn.XLOOKUP($E41, '1.5.UVintensity'!$L$3:$L$14, _xlfn.XLOOKUP(L$5, '1.5.UVintensity'!$M$2:$U$2, '1.5.UVintensity'!$M$3:$U$14))</f>
        <v>0</v>
      </c>
      <c r="M41" s="240" cm="1">
        <f t="array" ref="M41">_xlfn.XLOOKUP($E41, '1.5.UVintensity'!$L$3:$L$14, _xlfn.XLOOKUP(M$5, '1.5.UVintensity'!$M$2:$U$2, '1.5.UVintensity'!$M$3:$U$14))</f>
        <v>0</v>
      </c>
      <c r="N41" s="179"/>
      <c r="O41" s="179" t="s">
        <v>163</v>
      </c>
      <c r="P41" s="179" t="s">
        <v>162</v>
      </c>
      <c r="Q41" s="226"/>
      <c r="AM41" s="77"/>
      <c r="AN41" s="77"/>
      <c r="AO41" s="77"/>
      <c r="AP41" s="77"/>
      <c r="AQ41" s="77"/>
      <c r="AR41" s="77"/>
      <c r="AS41" s="77"/>
      <c r="AT41" s="77"/>
      <c r="AU41" s="77"/>
      <c r="AV41" s="77"/>
      <c r="AW41" s="77"/>
      <c r="AX41" s="77"/>
      <c r="AY41" s="77"/>
      <c r="AZ41" s="77"/>
      <c r="BA41" s="77"/>
      <c r="BB41" s="77"/>
      <c r="BC41" s="77"/>
      <c r="BD41" s="77"/>
      <c r="BE41" s="77"/>
      <c r="BF41" s="77"/>
      <c r="BG41" s="77"/>
      <c r="BH41" s="77"/>
      <c r="BI41" s="77"/>
      <c r="BJ41" s="77"/>
      <c r="BK41" s="77"/>
      <c r="BL41" s="77"/>
      <c r="BM41" s="77"/>
      <c r="BN41" s="77"/>
      <c r="BO41" s="77"/>
      <c r="BP41" s="77"/>
      <c r="BQ41" s="77"/>
      <c r="BR41" s="77"/>
      <c r="BS41" s="77"/>
      <c r="BT41" s="77"/>
      <c r="BU41" s="77"/>
      <c r="BV41" s="77"/>
      <c r="BW41" s="77"/>
      <c r="BX41" s="77"/>
      <c r="BY41" s="77"/>
      <c r="BZ41" s="77"/>
      <c r="CA41" s="77"/>
      <c r="CB41" s="77"/>
      <c r="CC41" s="77"/>
      <c r="CD41" s="77"/>
      <c r="CE41" s="77"/>
      <c r="CF41" s="77"/>
      <c r="CG41" s="77"/>
      <c r="CH41" s="77"/>
      <c r="CI41" s="77"/>
      <c r="CJ41" s="77"/>
      <c r="CK41" s="77"/>
      <c r="CL41" s="77"/>
      <c r="CM41" s="77"/>
      <c r="CN41" s="77"/>
      <c r="CO41" s="77"/>
      <c r="CP41" s="77"/>
      <c r="CQ41" s="77"/>
      <c r="CR41" s="77"/>
      <c r="CS41" s="77"/>
      <c r="CT41" s="77"/>
      <c r="CU41" s="77"/>
      <c r="CV41" s="77"/>
      <c r="CW41" s="77"/>
      <c r="CX41" s="77"/>
      <c r="CY41" s="77"/>
      <c r="CZ41" s="77"/>
      <c r="DA41" s="77"/>
      <c r="DB41" s="77"/>
      <c r="DC41" s="77"/>
      <c r="DD41" s="77"/>
      <c r="DE41" s="77"/>
      <c r="DF41" s="77"/>
      <c r="DG41" s="77"/>
      <c r="DH41" s="77"/>
      <c r="DI41" s="77"/>
      <c r="DJ41" s="77"/>
      <c r="DK41" s="77"/>
      <c r="DL41" s="77"/>
      <c r="DM41" s="77"/>
      <c r="DN41" s="77"/>
      <c r="DO41" s="77"/>
      <c r="DP41" s="77"/>
      <c r="DQ41" s="77"/>
      <c r="DR41" s="77"/>
      <c r="DS41" s="77"/>
      <c r="DT41" s="77"/>
      <c r="DU41" s="77"/>
      <c r="DV41" s="77"/>
      <c r="DW41" s="77"/>
      <c r="DX41" s="77"/>
      <c r="DY41" s="77"/>
      <c r="DZ41" s="77"/>
      <c r="EA41" s="77"/>
      <c r="EB41" s="77"/>
      <c r="EC41" s="77"/>
      <c r="ED41" s="77"/>
      <c r="EE41" s="77"/>
      <c r="EF41" s="77"/>
      <c r="EG41" s="77"/>
      <c r="EH41" s="77"/>
      <c r="EI41" s="77"/>
      <c r="EJ41" s="77"/>
      <c r="EK41" s="77"/>
      <c r="EL41" s="77"/>
      <c r="EM41" s="77"/>
      <c r="EN41" s="77"/>
      <c r="EO41" s="77"/>
      <c r="EP41" s="77"/>
      <c r="EQ41" s="77"/>
      <c r="ER41" s="77"/>
      <c r="ES41" s="77"/>
      <c r="ET41" s="77"/>
      <c r="EU41" s="77"/>
      <c r="EV41" s="77"/>
      <c r="EW41" s="77"/>
      <c r="EX41" s="77"/>
      <c r="EY41" s="77"/>
      <c r="EZ41" s="77"/>
      <c r="FA41" s="77"/>
      <c r="FB41" s="77"/>
      <c r="FC41" s="77"/>
      <c r="FD41" s="77"/>
      <c r="FE41" s="77"/>
      <c r="FF41" s="77"/>
      <c r="FG41" s="77"/>
      <c r="FH41" s="77"/>
      <c r="FI41" s="77"/>
      <c r="FJ41" s="77"/>
      <c r="FK41" s="77"/>
      <c r="FL41" s="77"/>
      <c r="FM41" s="77"/>
      <c r="FN41" s="77"/>
      <c r="FO41" s="77"/>
      <c r="FP41" s="77"/>
      <c r="FQ41" s="77"/>
      <c r="FR41" s="77"/>
      <c r="FS41" s="77"/>
      <c r="FT41" s="77"/>
      <c r="FU41" s="77"/>
      <c r="FV41" s="77"/>
      <c r="FW41" s="77"/>
      <c r="FX41" s="77"/>
      <c r="FY41" s="77"/>
      <c r="FZ41" s="77"/>
      <c r="GA41" s="77"/>
      <c r="GB41" s="77"/>
      <c r="GC41" s="77"/>
      <c r="GD41" s="77"/>
      <c r="GE41" s="77"/>
      <c r="GF41" s="77"/>
      <c r="GG41" s="77"/>
      <c r="GH41" s="77"/>
      <c r="GI41" s="77"/>
      <c r="GJ41" s="77"/>
      <c r="GK41" s="77"/>
      <c r="GL41" s="77"/>
      <c r="GM41" s="77"/>
      <c r="GN41" s="77"/>
      <c r="GO41" s="77"/>
      <c r="GP41" s="77"/>
      <c r="GQ41" s="77"/>
      <c r="GR41" s="77"/>
      <c r="GS41" s="77"/>
      <c r="GT41" s="77"/>
      <c r="GU41" s="77"/>
      <c r="GV41" s="77"/>
      <c r="GW41" s="77"/>
      <c r="GX41" s="77"/>
      <c r="GY41" s="77"/>
      <c r="GZ41" s="77"/>
      <c r="HA41" s="77"/>
      <c r="HB41" s="77"/>
      <c r="HC41" s="77"/>
      <c r="HD41" s="77"/>
      <c r="HE41" s="77"/>
      <c r="HF41" s="77"/>
      <c r="HG41" s="77"/>
      <c r="HH41" s="77"/>
      <c r="HI41" s="77"/>
      <c r="HJ41" s="77"/>
      <c r="HK41" s="77"/>
      <c r="HL41" s="77"/>
      <c r="HM41" s="77"/>
      <c r="HN41" s="77"/>
      <c r="HO41" s="77"/>
      <c r="HP41" s="77"/>
      <c r="HQ41" s="77"/>
      <c r="HR41" s="77"/>
      <c r="HS41" s="77"/>
      <c r="HT41" s="77"/>
      <c r="HU41" s="77"/>
      <c r="HV41" s="77"/>
      <c r="HW41" s="77"/>
      <c r="HX41" s="77"/>
      <c r="HY41" s="77"/>
      <c r="HZ41" s="77"/>
      <c r="IA41" s="77"/>
      <c r="IB41" s="77"/>
      <c r="IC41" s="77"/>
      <c r="ID41" s="77"/>
      <c r="IE41" s="77"/>
      <c r="IF41" s="77"/>
      <c r="IG41" s="77"/>
      <c r="IH41" s="77"/>
      <c r="II41" s="77"/>
      <c r="IJ41" s="77"/>
      <c r="IK41" s="77"/>
      <c r="IL41" s="77"/>
      <c r="IM41" s="77"/>
      <c r="IN41" s="77"/>
      <c r="IO41" s="77"/>
      <c r="IP41" s="77"/>
      <c r="IQ41" s="77"/>
      <c r="IR41" s="77"/>
      <c r="IS41" s="77"/>
      <c r="IT41" s="77"/>
      <c r="IU41" s="77"/>
      <c r="IV41" s="77"/>
      <c r="IW41" s="77"/>
      <c r="IX41" s="77"/>
      <c r="IY41" s="77"/>
      <c r="IZ41" s="77"/>
      <c r="JA41" s="77"/>
      <c r="JB41" s="77"/>
      <c r="JC41" s="77"/>
      <c r="JD41" s="77"/>
      <c r="JE41" s="77"/>
      <c r="JF41" s="77"/>
      <c r="JG41" s="77"/>
      <c r="JH41" s="77"/>
      <c r="JI41" s="77"/>
      <c r="JJ41" s="77"/>
      <c r="JK41" s="77"/>
      <c r="JL41" s="77"/>
      <c r="JM41" s="77"/>
      <c r="JN41" s="77"/>
      <c r="JO41" s="77"/>
      <c r="JP41" s="77"/>
      <c r="JQ41" s="77"/>
      <c r="JR41" s="77"/>
      <c r="JS41" s="77"/>
      <c r="JT41" s="77"/>
      <c r="JU41" s="77"/>
      <c r="JV41" s="77"/>
      <c r="JW41" s="77"/>
      <c r="JX41" s="77"/>
      <c r="JY41" s="77"/>
      <c r="JZ41" s="77"/>
      <c r="KA41" s="77"/>
      <c r="KB41" s="77"/>
      <c r="KC41" s="77"/>
      <c r="KD41" s="77"/>
      <c r="KE41" s="77"/>
      <c r="KF41" s="77"/>
      <c r="KG41" s="77"/>
      <c r="KH41" s="77"/>
      <c r="KI41" s="77"/>
      <c r="KJ41" s="77"/>
      <c r="KK41" s="77"/>
    </row>
    <row r="42" spans="1:297" ht="16" x14ac:dyDescent="0.2">
      <c r="A42" s="288"/>
      <c r="B42" s="246"/>
      <c r="C42" s="244" t="s">
        <v>159</v>
      </c>
      <c r="D42" s="244" t="s">
        <v>110</v>
      </c>
      <c r="E42" s="244" t="s">
        <v>127</v>
      </c>
      <c r="F42" s="240" cm="1">
        <f t="array" ref="F42">_xlfn.XLOOKUP($E42, '1.5.UVintensity'!$L$3:$L$14, _xlfn.XLOOKUP(F$5, '1.5.UVintensity'!$M$2:$U$2, '1.5.UVintensity'!$M$3:$U$14))</f>
        <v>0</v>
      </c>
      <c r="G42" s="240" cm="1">
        <f t="array" ref="G42">_xlfn.XLOOKUP($E42, '1.5.UVintensity'!$L$3:$L$14, _xlfn.XLOOKUP(G$5, '1.5.UVintensity'!$M$2:$U$2, '1.5.UVintensity'!$M$3:$U$14))</f>
        <v>0</v>
      </c>
      <c r="H42" s="240" cm="1">
        <f t="array" ref="H42">_xlfn.XLOOKUP($E42, '1.5.UVintensity'!$L$3:$L$14, _xlfn.XLOOKUP(H$5, '1.5.UVintensity'!$M$2:$U$2, '1.5.UVintensity'!$M$3:$U$14))</f>
        <v>0</v>
      </c>
      <c r="I42" s="240" cm="1">
        <f t="array" ref="I42">_xlfn.XLOOKUP($E42, '1.5.UVintensity'!$L$3:$L$14, _xlfn.XLOOKUP(I$5, '1.5.UVintensity'!$M$2:$U$2, '1.5.UVintensity'!$M$3:$U$14))</f>
        <v>0</v>
      </c>
      <c r="J42" s="240" cm="1">
        <f t="array" ref="J42">_xlfn.XLOOKUP($E42, '1.5.UVintensity'!$L$3:$L$14, _xlfn.XLOOKUP(J$5, '1.5.UVintensity'!$M$2:$U$2, '1.5.UVintensity'!$M$3:$U$14))</f>
        <v>0</v>
      </c>
      <c r="K42" s="240" cm="1">
        <f t="array" ref="K42">_xlfn.XLOOKUP($E42, '1.5.UVintensity'!$L$3:$L$14, _xlfn.XLOOKUP(K$5, '1.5.UVintensity'!$M$2:$U$2, '1.5.UVintensity'!$M$3:$U$14))</f>
        <v>0</v>
      </c>
      <c r="L42" s="240" cm="1">
        <f t="array" ref="L42">_xlfn.XLOOKUP($E42, '1.5.UVintensity'!$L$3:$L$14, _xlfn.XLOOKUP(L$5, '1.5.UVintensity'!$M$2:$U$2, '1.5.UVintensity'!$M$3:$U$14))</f>
        <v>0</v>
      </c>
      <c r="M42" s="240" cm="1">
        <f t="array" ref="M42">_xlfn.XLOOKUP($E42, '1.5.UVintensity'!$L$3:$L$14, _xlfn.XLOOKUP(M$5, '1.5.UVintensity'!$M$2:$U$2, '1.5.UVintensity'!$M$3:$U$14))</f>
        <v>0</v>
      </c>
      <c r="N42" s="179"/>
      <c r="O42" s="179" t="s">
        <v>163</v>
      </c>
      <c r="P42" s="179" t="s">
        <v>162</v>
      </c>
      <c r="Q42" s="226"/>
      <c r="AM42" s="77"/>
      <c r="AN42" s="77"/>
      <c r="AO42" s="77"/>
      <c r="AP42" s="77"/>
      <c r="AQ42" s="77"/>
      <c r="AR42" s="77"/>
      <c r="AS42" s="77"/>
      <c r="AT42" s="77"/>
      <c r="AU42" s="77"/>
      <c r="AV42" s="77"/>
      <c r="AW42" s="77"/>
      <c r="AX42" s="77"/>
      <c r="AY42" s="77"/>
      <c r="AZ42" s="77"/>
      <c r="BA42" s="77"/>
      <c r="BB42" s="77"/>
      <c r="BC42" s="77"/>
      <c r="BD42" s="77"/>
      <c r="BE42" s="77"/>
      <c r="BF42" s="77"/>
      <c r="BG42" s="77"/>
      <c r="BH42" s="77"/>
      <c r="BI42" s="77"/>
      <c r="BJ42" s="77"/>
      <c r="BK42" s="77"/>
      <c r="BL42" s="77"/>
      <c r="BM42" s="77"/>
      <c r="BN42" s="77"/>
      <c r="BO42" s="77"/>
      <c r="BP42" s="77"/>
      <c r="BQ42" s="77"/>
      <c r="BR42" s="77"/>
      <c r="BS42" s="77"/>
      <c r="BT42" s="77"/>
      <c r="BU42" s="77"/>
      <c r="BV42" s="77"/>
      <c r="BW42" s="77"/>
      <c r="BX42" s="77"/>
      <c r="BY42" s="77"/>
      <c r="BZ42" s="77"/>
      <c r="CA42" s="77"/>
      <c r="CB42" s="77"/>
      <c r="CC42" s="77"/>
      <c r="CD42" s="77"/>
      <c r="CE42" s="77"/>
      <c r="CF42" s="77"/>
      <c r="CG42" s="77"/>
      <c r="CH42" s="77"/>
      <c r="CI42" s="77"/>
      <c r="CJ42" s="77"/>
      <c r="CK42" s="77"/>
      <c r="CL42" s="77"/>
      <c r="CM42" s="77"/>
      <c r="CN42" s="77"/>
      <c r="CO42" s="77"/>
      <c r="CP42" s="77"/>
      <c r="CQ42" s="77"/>
      <c r="CR42" s="77"/>
      <c r="CS42" s="77"/>
      <c r="CT42" s="77"/>
      <c r="CU42" s="77"/>
      <c r="CV42" s="77"/>
      <c r="CW42" s="77"/>
      <c r="CX42" s="77"/>
      <c r="CY42" s="77"/>
      <c r="CZ42" s="77"/>
      <c r="DA42" s="77"/>
      <c r="DB42" s="77"/>
      <c r="DC42" s="77"/>
      <c r="DD42" s="77"/>
      <c r="DE42" s="77"/>
      <c r="DF42" s="77"/>
      <c r="DG42" s="77"/>
      <c r="DH42" s="77"/>
      <c r="DI42" s="77"/>
      <c r="DJ42" s="77"/>
      <c r="DK42" s="77"/>
      <c r="DL42" s="77"/>
      <c r="DM42" s="77"/>
      <c r="DN42" s="77"/>
      <c r="DO42" s="77"/>
      <c r="DP42" s="77"/>
      <c r="DQ42" s="77"/>
      <c r="DR42" s="77"/>
      <c r="DS42" s="77"/>
      <c r="DT42" s="77"/>
      <c r="DU42" s="77"/>
      <c r="DV42" s="77"/>
      <c r="DW42" s="77"/>
      <c r="DX42" s="77"/>
      <c r="DY42" s="77"/>
      <c r="DZ42" s="77"/>
      <c r="EA42" s="77"/>
      <c r="EB42" s="77"/>
      <c r="EC42" s="77"/>
      <c r="ED42" s="77"/>
      <c r="EE42" s="77"/>
      <c r="EF42" s="77"/>
      <c r="EG42" s="77"/>
      <c r="EH42" s="77"/>
      <c r="EI42" s="77"/>
      <c r="EJ42" s="77"/>
      <c r="EK42" s="77"/>
      <c r="EL42" s="77"/>
      <c r="EM42" s="77"/>
      <c r="EN42" s="77"/>
      <c r="EO42" s="77"/>
      <c r="EP42" s="77"/>
      <c r="EQ42" s="77"/>
      <c r="ER42" s="77"/>
      <c r="ES42" s="77"/>
      <c r="ET42" s="77"/>
      <c r="EU42" s="77"/>
      <c r="EV42" s="77"/>
      <c r="EW42" s="77"/>
      <c r="EX42" s="77"/>
      <c r="EY42" s="77"/>
      <c r="EZ42" s="77"/>
      <c r="FA42" s="77"/>
      <c r="FB42" s="77"/>
      <c r="FC42" s="77"/>
      <c r="FD42" s="77"/>
      <c r="FE42" s="77"/>
      <c r="FF42" s="77"/>
      <c r="FG42" s="77"/>
      <c r="FH42" s="77"/>
      <c r="FI42" s="77"/>
      <c r="FJ42" s="77"/>
      <c r="FK42" s="77"/>
      <c r="FL42" s="77"/>
      <c r="FM42" s="77"/>
      <c r="FN42" s="77"/>
      <c r="FO42" s="77"/>
      <c r="FP42" s="77"/>
      <c r="FQ42" s="77"/>
      <c r="FR42" s="77"/>
      <c r="FS42" s="77"/>
      <c r="FT42" s="77"/>
      <c r="FU42" s="77"/>
      <c r="FV42" s="77"/>
      <c r="FW42" s="77"/>
      <c r="FX42" s="77"/>
      <c r="FY42" s="77"/>
      <c r="FZ42" s="77"/>
      <c r="GA42" s="77"/>
      <c r="GB42" s="77"/>
      <c r="GC42" s="77"/>
      <c r="GD42" s="77"/>
      <c r="GE42" s="77"/>
      <c r="GF42" s="77"/>
      <c r="GG42" s="77"/>
      <c r="GH42" s="77"/>
      <c r="GI42" s="77"/>
      <c r="GJ42" s="77"/>
      <c r="GK42" s="77"/>
      <c r="GL42" s="77"/>
      <c r="GM42" s="77"/>
      <c r="GN42" s="77"/>
      <c r="GO42" s="77"/>
      <c r="GP42" s="77"/>
      <c r="GQ42" s="77"/>
      <c r="GR42" s="77"/>
      <c r="GS42" s="77"/>
      <c r="GT42" s="77"/>
      <c r="GU42" s="77"/>
      <c r="GV42" s="77"/>
      <c r="GW42" s="77"/>
      <c r="GX42" s="77"/>
      <c r="GY42" s="77"/>
      <c r="GZ42" s="77"/>
      <c r="HA42" s="77"/>
      <c r="HB42" s="77"/>
      <c r="HC42" s="77"/>
      <c r="HD42" s="77"/>
      <c r="HE42" s="77"/>
      <c r="HF42" s="77"/>
      <c r="HG42" s="77"/>
      <c r="HH42" s="77"/>
      <c r="HI42" s="77"/>
      <c r="HJ42" s="77"/>
      <c r="HK42" s="77"/>
      <c r="HL42" s="77"/>
      <c r="HM42" s="77"/>
      <c r="HN42" s="77"/>
      <c r="HO42" s="77"/>
      <c r="HP42" s="77"/>
      <c r="HQ42" s="77"/>
      <c r="HR42" s="77"/>
      <c r="HS42" s="77"/>
      <c r="HT42" s="77"/>
      <c r="HU42" s="77"/>
      <c r="HV42" s="77"/>
      <c r="HW42" s="77"/>
      <c r="HX42" s="77"/>
      <c r="HY42" s="77"/>
      <c r="HZ42" s="77"/>
      <c r="IA42" s="77"/>
      <c r="IB42" s="77"/>
      <c r="IC42" s="77"/>
      <c r="ID42" s="77"/>
      <c r="IE42" s="77"/>
      <c r="IF42" s="77"/>
      <c r="IG42" s="77"/>
      <c r="IH42" s="77"/>
      <c r="II42" s="77"/>
      <c r="IJ42" s="77"/>
      <c r="IK42" s="77"/>
      <c r="IL42" s="77"/>
      <c r="IM42" s="77"/>
      <c r="IN42" s="77"/>
      <c r="IO42" s="77"/>
      <c r="IP42" s="77"/>
      <c r="IQ42" s="77"/>
      <c r="IR42" s="77"/>
      <c r="IS42" s="77"/>
      <c r="IT42" s="77"/>
      <c r="IU42" s="77"/>
      <c r="IV42" s="77"/>
      <c r="IW42" s="77"/>
      <c r="IX42" s="77"/>
      <c r="IY42" s="77"/>
      <c r="IZ42" s="77"/>
      <c r="JA42" s="77"/>
      <c r="JB42" s="77"/>
      <c r="JC42" s="77"/>
      <c r="JD42" s="77"/>
      <c r="JE42" s="77"/>
      <c r="JF42" s="77"/>
      <c r="JG42" s="77"/>
      <c r="JH42" s="77"/>
      <c r="JI42" s="77"/>
      <c r="JJ42" s="77"/>
      <c r="JK42" s="77"/>
      <c r="JL42" s="77"/>
      <c r="JM42" s="77"/>
      <c r="JN42" s="77"/>
      <c r="JO42" s="77"/>
      <c r="JP42" s="77"/>
      <c r="JQ42" s="77"/>
      <c r="JR42" s="77"/>
      <c r="JS42" s="77"/>
      <c r="JT42" s="77"/>
      <c r="JU42" s="77"/>
      <c r="JV42" s="77"/>
      <c r="JW42" s="77"/>
      <c r="JX42" s="77"/>
      <c r="JY42" s="77"/>
      <c r="JZ42" s="77"/>
      <c r="KA42" s="77"/>
      <c r="KB42" s="77"/>
      <c r="KC42" s="77"/>
      <c r="KD42" s="77"/>
      <c r="KE42" s="77"/>
      <c r="KF42" s="77"/>
      <c r="KG42" s="77"/>
      <c r="KH42" s="77"/>
      <c r="KI42" s="77"/>
      <c r="KJ42" s="77"/>
      <c r="KK42" s="77"/>
    </row>
    <row r="43" spans="1:297" ht="16" x14ac:dyDescent="0.2">
      <c r="A43" s="288"/>
      <c r="B43" s="246"/>
      <c r="C43" s="244" t="s">
        <v>159</v>
      </c>
      <c r="D43" s="244" t="s">
        <v>110</v>
      </c>
      <c r="E43" s="244" t="s">
        <v>115</v>
      </c>
      <c r="F43" s="240" cm="1">
        <f t="array" ref="F43">_xlfn.XLOOKUP($E43, '1.5.UVintensity'!$L$3:$L$14, _xlfn.XLOOKUP(F$5, '1.5.UVintensity'!$M$2:$U$2, '1.5.UVintensity'!$M$3:$U$14))</f>
        <v>0.33416666665405143</v>
      </c>
      <c r="G43" s="240" cm="1">
        <f t="array" ref="G43">_xlfn.XLOOKUP($E43, '1.5.UVintensity'!$L$3:$L$14, _xlfn.XLOOKUP(G$5, '1.5.UVintensity'!$M$2:$U$2, '1.5.UVintensity'!$M$3:$U$14))</f>
        <v>0.2677272727272727</v>
      </c>
      <c r="H43" s="240" cm="1">
        <f t="array" ref="H43">_xlfn.XLOOKUP($E43, '1.5.UVintensity'!$L$3:$L$14, _xlfn.XLOOKUP(H$5, '1.5.UVintensity'!$M$2:$U$2, '1.5.UVintensity'!$M$3:$U$14))</f>
        <v>0.27526315635249343</v>
      </c>
      <c r="I43" s="240" cm="1">
        <f t="array" ref="I43">_xlfn.XLOOKUP($E43, '1.5.UVintensity'!$L$3:$L$14, _xlfn.XLOOKUP(I$5, '1.5.UVintensity'!$M$2:$U$2, '1.5.UVintensity'!$M$3:$U$14))</f>
        <v>0.55279999999232277</v>
      </c>
      <c r="J43" s="240" cm="1">
        <f t="array" ref="J43">_xlfn.XLOOKUP($E43, '1.5.UVintensity'!$L$3:$L$14, _xlfn.XLOOKUP(J$5, '1.5.UVintensity'!$M$2:$U$2, '1.5.UVintensity'!$M$3:$U$14))</f>
        <v>0.25590909083770585</v>
      </c>
      <c r="K43" s="240" cm="1">
        <f t="array" ref="K43">_xlfn.XLOOKUP($E43, '1.5.UVintensity'!$L$3:$L$14, _xlfn.XLOOKUP(K$5, '1.5.UVintensity'!$M$2:$U$2, '1.5.UVintensity'!$M$3:$U$14))</f>
        <v>0.41363636363636169</v>
      </c>
      <c r="L43" s="240" cm="1">
        <f t="array" ref="L43">_xlfn.XLOOKUP($E43, '1.5.UVintensity'!$L$3:$L$14, _xlfn.XLOOKUP(L$5, '1.5.UVintensity'!$M$2:$U$2, '1.5.UVintensity'!$M$3:$U$14))</f>
        <v>0.12551724137927842</v>
      </c>
      <c r="M43" s="240" cm="1">
        <f t="array" ref="M43">_xlfn.XLOOKUP($E43, '1.5.UVintensity'!$L$3:$L$14, _xlfn.XLOOKUP(M$5, '1.5.UVintensity'!$M$2:$U$2, '1.5.UVintensity'!$M$3:$U$14))</f>
        <v>1.1849462010832317</v>
      </c>
      <c r="N43" s="179"/>
      <c r="O43" s="179" t="s">
        <v>163</v>
      </c>
      <c r="P43" s="179" t="s">
        <v>162</v>
      </c>
      <c r="Q43" s="226"/>
      <c r="AM43" s="77"/>
      <c r="AN43" s="77"/>
      <c r="AO43" s="77"/>
      <c r="AP43" s="77"/>
      <c r="AQ43" s="77"/>
      <c r="AR43" s="77"/>
      <c r="AS43" s="77"/>
      <c r="AT43" s="77"/>
      <c r="AU43" s="77"/>
      <c r="AV43" s="77"/>
      <c r="AW43" s="77"/>
      <c r="AX43" s="77"/>
      <c r="AY43" s="77"/>
      <c r="AZ43" s="77"/>
      <c r="BA43" s="77"/>
      <c r="BB43" s="77"/>
      <c r="BC43" s="77"/>
      <c r="BD43" s="77"/>
      <c r="BE43" s="77"/>
      <c r="BF43" s="77"/>
      <c r="BG43" s="77"/>
      <c r="BH43" s="77"/>
      <c r="BI43" s="77"/>
      <c r="BJ43" s="77"/>
      <c r="BK43" s="77"/>
      <c r="BL43" s="77"/>
      <c r="BM43" s="77"/>
      <c r="BN43" s="77"/>
      <c r="BO43" s="77"/>
      <c r="BP43" s="77"/>
      <c r="BQ43" s="77"/>
      <c r="BR43" s="77"/>
      <c r="BS43" s="77"/>
      <c r="BT43" s="77"/>
      <c r="BU43" s="77"/>
      <c r="BV43" s="77"/>
      <c r="BW43" s="77"/>
      <c r="BX43" s="77"/>
      <c r="BY43" s="77"/>
      <c r="BZ43" s="77"/>
      <c r="CA43" s="77"/>
      <c r="CB43" s="77"/>
      <c r="CC43" s="77"/>
      <c r="CD43" s="77"/>
      <c r="CE43" s="77"/>
      <c r="CF43" s="77"/>
      <c r="CG43" s="77"/>
      <c r="CH43" s="77"/>
      <c r="CI43" s="77"/>
      <c r="CJ43" s="77"/>
      <c r="CK43" s="77"/>
      <c r="CL43" s="77"/>
      <c r="CM43" s="77"/>
      <c r="CN43" s="77"/>
      <c r="CO43" s="77"/>
      <c r="CP43" s="77"/>
      <c r="CQ43" s="77"/>
      <c r="CR43" s="77"/>
      <c r="CS43" s="77"/>
      <c r="CT43" s="77"/>
      <c r="CU43" s="77"/>
      <c r="CV43" s="77"/>
      <c r="CW43" s="77"/>
      <c r="CX43" s="77"/>
      <c r="CY43" s="77"/>
      <c r="CZ43" s="77"/>
      <c r="DA43" s="77"/>
      <c r="DB43" s="77"/>
      <c r="DC43" s="77"/>
      <c r="DD43" s="77"/>
      <c r="DE43" s="77"/>
      <c r="DF43" s="77"/>
      <c r="DG43" s="77"/>
      <c r="DH43" s="77"/>
      <c r="DI43" s="77"/>
      <c r="DJ43" s="77"/>
      <c r="DK43" s="77"/>
      <c r="DL43" s="77"/>
      <c r="DM43" s="77"/>
      <c r="DN43" s="77"/>
      <c r="DO43" s="77"/>
      <c r="DP43" s="77"/>
      <c r="DQ43" s="77"/>
      <c r="DR43" s="77"/>
      <c r="DS43" s="77"/>
      <c r="DT43" s="77"/>
      <c r="DU43" s="77"/>
      <c r="DV43" s="77"/>
      <c r="DW43" s="77"/>
      <c r="DX43" s="77"/>
      <c r="DY43" s="77"/>
      <c r="DZ43" s="77"/>
      <c r="EA43" s="77"/>
      <c r="EB43" s="77"/>
      <c r="EC43" s="77"/>
      <c r="ED43" s="77"/>
      <c r="EE43" s="77"/>
      <c r="EF43" s="77"/>
      <c r="EG43" s="77"/>
      <c r="EH43" s="77"/>
      <c r="EI43" s="77"/>
      <c r="EJ43" s="77"/>
      <c r="EK43" s="77"/>
      <c r="EL43" s="77"/>
      <c r="EM43" s="77"/>
      <c r="EN43" s="77"/>
      <c r="EO43" s="77"/>
      <c r="EP43" s="77"/>
      <c r="EQ43" s="77"/>
      <c r="ER43" s="77"/>
      <c r="ES43" s="77"/>
      <c r="ET43" s="77"/>
      <c r="EU43" s="77"/>
      <c r="EV43" s="77"/>
      <c r="EW43" s="77"/>
      <c r="EX43" s="77"/>
      <c r="EY43" s="77"/>
      <c r="EZ43" s="77"/>
      <c r="FA43" s="77"/>
      <c r="FB43" s="77"/>
      <c r="FC43" s="77"/>
      <c r="FD43" s="77"/>
      <c r="FE43" s="77"/>
      <c r="FF43" s="77"/>
      <c r="FG43" s="77"/>
      <c r="FH43" s="77"/>
      <c r="FI43" s="77"/>
      <c r="FJ43" s="77"/>
      <c r="FK43" s="77"/>
      <c r="FL43" s="77"/>
      <c r="FM43" s="77"/>
      <c r="FN43" s="77"/>
      <c r="FO43" s="77"/>
      <c r="FP43" s="77"/>
      <c r="FQ43" s="77"/>
      <c r="FR43" s="77"/>
      <c r="FS43" s="77"/>
      <c r="FT43" s="77"/>
      <c r="FU43" s="77"/>
      <c r="FV43" s="77"/>
      <c r="FW43" s="77"/>
      <c r="FX43" s="77"/>
      <c r="FY43" s="77"/>
      <c r="FZ43" s="77"/>
      <c r="GA43" s="77"/>
      <c r="GB43" s="77"/>
      <c r="GC43" s="77"/>
      <c r="GD43" s="77"/>
      <c r="GE43" s="77"/>
      <c r="GF43" s="77"/>
      <c r="GG43" s="77"/>
      <c r="GH43" s="77"/>
      <c r="GI43" s="77"/>
      <c r="GJ43" s="77"/>
      <c r="GK43" s="77"/>
      <c r="GL43" s="77"/>
      <c r="GM43" s="77"/>
      <c r="GN43" s="77"/>
      <c r="GO43" s="77"/>
      <c r="GP43" s="77"/>
      <c r="GQ43" s="77"/>
      <c r="GR43" s="77"/>
      <c r="GS43" s="77"/>
      <c r="GT43" s="77"/>
      <c r="GU43" s="77"/>
      <c r="GV43" s="77"/>
      <c r="GW43" s="77"/>
      <c r="GX43" s="77"/>
      <c r="GY43" s="77"/>
      <c r="GZ43" s="77"/>
      <c r="HA43" s="77"/>
      <c r="HB43" s="77"/>
      <c r="HC43" s="77"/>
      <c r="HD43" s="77"/>
      <c r="HE43" s="77"/>
      <c r="HF43" s="77"/>
      <c r="HG43" s="77"/>
      <c r="HH43" s="77"/>
      <c r="HI43" s="77"/>
      <c r="HJ43" s="77"/>
      <c r="HK43" s="77"/>
      <c r="HL43" s="77"/>
      <c r="HM43" s="77"/>
      <c r="HN43" s="77"/>
      <c r="HO43" s="77"/>
      <c r="HP43" s="77"/>
      <c r="HQ43" s="77"/>
      <c r="HR43" s="77"/>
      <c r="HS43" s="77"/>
      <c r="HT43" s="77"/>
      <c r="HU43" s="77"/>
      <c r="HV43" s="77"/>
      <c r="HW43" s="77"/>
      <c r="HX43" s="77"/>
      <c r="HY43" s="77"/>
      <c r="HZ43" s="77"/>
      <c r="IA43" s="77"/>
      <c r="IB43" s="77"/>
      <c r="IC43" s="77"/>
      <c r="ID43" s="77"/>
      <c r="IE43" s="77"/>
      <c r="IF43" s="77"/>
      <c r="IG43" s="77"/>
      <c r="IH43" s="77"/>
      <c r="II43" s="77"/>
      <c r="IJ43" s="77"/>
      <c r="IK43" s="77"/>
      <c r="IL43" s="77"/>
      <c r="IM43" s="77"/>
      <c r="IN43" s="77"/>
      <c r="IO43" s="77"/>
      <c r="IP43" s="77"/>
      <c r="IQ43" s="77"/>
      <c r="IR43" s="77"/>
      <c r="IS43" s="77"/>
      <c r="IT43" s="77"/>
      <c r="IU43" s="77"/>
      <c r="IV43" s="77"/>
      <c r="IW43" s="77"/>
      <c r="IX43" s="77"/>
      <c r="IY43" s="77"/>
      <c r="IZ43" s="77"/>
      <c r="JA43" s="77"/>
      <c r="JB43" s="77"/>
      <c r="JC43" s="77"/>
      <c r="JD43" s="77"/>
      <c r="JE43" s="77"/>
      <c r="JF43" s="77"/>
      <c r="JG43" s="77"/>
      <c r="JH43" s="77"/>
      <c r="JI43" s="77"/>
      <c r="JJ43" s="77"/>
      <c r="JK43" s="77"/>
      <c r="JL43" s="77"/>
      <c r="JM43" s="77"/>
      <c r="JN43" s="77"/>
      <c r="JO43" s="77"/>
      <c r="JP43" s="77"/>
      <c r="JQ43" s="77"/>
      <c r="JR43" s="77"/>
      <c r="JS43" s="77"/>
      <c r="JT43" s="77"/>
      <c r="JU43" s="77"/>
      <c r="JV43" s="77"/>
      <c r="JW43" s="77"/>
      <c r="JX43" s="77"/>
      <c r="JY43" s="77"/>
      <c r="JZ43" s="77"/>
      <c r="KA43" s="77"/>
      <c r="KB43" s="77"/>
      <c r="KC43" s="77"/>
      <c r="KD43" s="77"/>
      <c r="KE43" s="77"/>
      <c r="KF43" s="77"/>
      <c r="KG43" s="77"/>
      <c r="KH43" s="77"/>
      <c r="KI43" s="77"/>
      <c r="KJ43" s="77"/>
      <c r="KK43" s="77"/>
    </row>
    <row r="44" spans="1:297" ht="16" x14ac:dyDescent="0.2">
      <c r="A44" s="288"/>
      <c r="B44" s="246"/>
      <c r="C44" s="244" t="s">
        <v>159</v>
      </c>
      <c r="D44" s="244" t="s">
        <v>110</v>
      </c>
      <c r="E44" s="244" t="s">
        <v>140</v>
      </c>
      <c r="F44" s="240" cm="1">
        <f t="array" ref="F44">_xlfn.XLOOKUP($E44, '1.5.UVintensity'!$L$3:$L$14, _xlfn.XLOOKUP(F$5, '1.5.UVintensity'!$M$2:$U$2, '1.5.UVintensity'!$M$3:$U$14))</f>
        <v>0</v>
      </c>
      <c r="G44" s="240" cm="1">
        <f t="array" ref="G44">_xlfn.XLOOKUP($E44, '1.5.UVintensity'!$L$3:$L$14, _xlfn.XLOOKUP(G$5, '1.5.UVintensity'!$M$2:$U$2, '1.5.UVintensity'!$M$3:$U$14))</f>
        <v>0</v>
      </c>
      <c r="H44" s="240" cm="1">
        <f t="array" ref="H44">_xlfn.XLOOKUP($E44, '1.5.UVintensity'!$L$3:$L$14, _xlfn.XLOOKUP(H$5, '1.5.UVintensity'!$M$2:$U$2, '1.5.UVintensity'!$M$3:$U$14))</f>
        <v>0</v>
      </c>
      <c r="I44" s="240" cm="1">
        <f t="array" ref="I44">_xlfn.XLOOKUP($E44, '1.5.UVintensity'!$L$3:$L$14, _xlfn.XLOOKUP(I$5, '1.5.UVintensity'!$M$2:$U$2, '1.5.UVintensity'!$M$3:$U$14))</f>
        <v>0</v>
      </c>
      <c r="J44" s="240" cm="1">
        <f t="array" ref="J44">_xlfn.XLOOKUP($E44, '1.5.UVintensity'!$L$3:$L$14, _xlfn.XLOOKUP(J$5, '1.5.UVintensity'!$M$2:$U$2, '1.5.UVintensity'!$M$3:$U$14))</f>
        <v>0</v>
      </c>
      <c r="K44" s="240" cm="1">
        <f t="array" ref="K44">_xlfn.XLOOKUP($E44, '1.5.UVintensity'!$L$3:$L$14, _xlfn.XLOOKUP(K$5, '1.5.UVintensity'!$M$2:$U$2, '1.5.UVintensity'!$M$3:$U$14))</f>
        <v>0</v>
      </c>
      <c r="L44" s="240" cm="1">
        <f t="array" ref="L44">_xlfn.XLOOKUP($E44, '1.5.UVintensity'!$L$3:$L$14, _xlfn.XLOOKUP(L$5, '1.5.UVintensity'!$M$2:$U$2, '1.5.UVintensity'!$M$3:$U$14))</f>
        <v>0</v>
      </c>
      <c r="M44" s="240" cm="1">
        <f t="array" ref="M44">_xlfn.XLOOKUP($E44, '1.5.UVintensity'!$L$3:$L$14, _xlfn.XLOOKUP(M$5, '1.5.UVintensity'!$M$2:$U$2, '1.5.UVintensity'!$M$3:$U$14))</f>
        <v>0</v>
      </c>
      <c r="N44" s="179"/>
      <c r="O44" s="179" t="s">
        <v>163</v>
      </c>
      <c r="P44" s="179" t="s">
        <v>162</v>
      </c>
      <c r="Q44" s="226"/>
      <c r="AM44" s="77"/>
      <c r="AN44" s="77"/>
      <c r="AO44" s="77"/>
      <c r="AP44" s="77"/>
      <c r="AQ44" s="77"/>
      <c r="AR44" s="77"/>
      <c r="AS44" s="77"/>
      <c r="AT44" s="77"/>
      <c r="AU44" s="77"/>
      <c r="AV44" s="77"/>
      <c r="AW44" s="77"/>
      <c r="AX44" s="77"/>
      <c r="AY44" s="77"/>
      <c r="AZ44" s="77"/>
      <c r="BA44" s="77"/>
      <c r="BB44" s="77"/>
      <c r="BC44" s="77"/>
      <c r="BD44" s="77"/>
      <c r="BE44" s="77"/>
      <c r="BF44" s="77"/>
      <c r="BG44" s="77"/>
      <c r="BH44" s="77"/>
      <c r="BI44" s="77"/>
      <c r="BJ44" s="77"/>
      <c r="BK44" s="77"/>
      <c r="BL44" s="77"/>
      <c r="BM44" s="77"/>
      <c r="BN44" s="77"/>
      <c r="BO44" s="77"/>
      <c r="BP44" s="77"/>
      <c r="BQ44" s="77"/>
      <c r="BR44" s="77"/>
      <c r="BS44" s="77"/>
      <c r="BT44" s="77"/>
      <c r="BU44" s="77"/>
      <c r="BV44" s="77"/>
      <c r="BW44" s="77"/>
      <c r="BX44" s="77"/>
      <c r="BY44" s="77"/>
      <c r="BZ44" s="77"/>
      <c r="CA44" s="77"/>
      <c r="CB44" s="77"/>
      <c r="CC44" s="77"/>
      <c r="CD44" s="77"/>
      <c r="CE44" s="77"/>
      <c r="CF44" s="77"/>
      <c r="CG44" s="77"/>
      <c r="CH44" s="77"/>
      <c r="CI44" s="77"/>
      <c r="CJ44" s="77"/>
      <c r="CK44" s="77"/>
      <c r="CL44" s="77"/>
      <c r="CM44" s="77"/>
      <c r="CN44" s="77"/>
      <c r="CO44" s="77"/>
      <c r="CP44" s="77"/>
      <c r="CQ44" s="77"/>
      <c r="CR44" s="77"/>
      <c r="CS44" s="77"/>
      <c r="CT44" s="77"/>
      <c r="CU44" s="77"/>
      <c r="CV44" s="77"/>
      <c r="CW44" s="77"/>
      <c r="CX44" s="77"/>
      <c r="CY44" s="77"/>
      <c r="CZ44" s="77"/>
      <c r="DA44" s="77"/>
      <c r="DB44" s="77"/>
      <c r="DC44" s="77"/>
      <c r="DD44" s="77"/>
      <c r="DE44" s="77"/>
      <c r="DF44" s="77"/>
      <c r="DG44" s="77"/>
      <c r="DH44" s="77"/>
      <c r="DI44" s="77"/>
      <c r="DJ44" s="77"/>
      <c r="DK44" s="77"/>
      <c r="DL44" s="77"/>
      <c r="DM44" s="77"/>
      <c r="DN44" s="77"/>
      <c r="DO44" s="77"/>
      <c r="DP44" s="77"/>
      <c r="DQ44" s="77"/>
      <c r="DR44" s="77"/>
      <c r="DS44" s="77"/>
      <c r="DT44" s="77"/>
      <c r="DU44" s="77"/>
      <c r="DV44" s="77"/>
      <c r="DW44" s="77"/>
      <c r="DX44" s="77"/>
      <c r="DY44" s="77"/>
      <c r="DZ44" s="77"/>
      <c r="EA44" s="77"/>
      <c r="EB44" s="77"/>
      <c r="EC44" s="77"/>
      <c r="ED44" s="77"/>
      <c r="EE44" s="77"/>
      <c r="EF44" s="77"/>
      <c r="EG44" s="77"/>
      <c r="EH44" s="77"/>
      <c r="EI44" s="77"/>
      <c r="EJ44" s="77"/>
      <c r="EK44" s="77"/>
      <c r="EL44" s="77"/>
      <c r="EM44" s="77"/>
      <c r="EN44" s="77"/>
      <c r="EO44" s="77"/>
      <c r="EP44" s="77"/>
      <c r="EQ44" s="77"/>
      <c r="ER44" s="77"/>
      <c r="ES44" s="77"/>
      <c r="ET44" s="77"/>
      <c r="EU44" s="77"/>
      <c r="EV44" s="77"/>
      <c r="EW44" s="77"/>
      <c r="EX44" s="77"/>
      <c r="EY44" s="77"/>
      <c r="EZ44" s="77"/>
      <c r="FA44" s="77"/>
      <c r="FB44" s="77"/>
      <c r="FC44" s="77"/>
      <c r="FD44" s="77"/>
      <c r="FE44" s="77"/>
      <c r="FF44" s="77"/>
      <c r="FG44" s="77"/>
      <c r="FH44" s="77"/>
      <c r="FI44" s="77"/>
      <c r="FJ44" s="77"/>
      <c r="FK44" s="77"/>
      <c r="FL44" s="77"/>
      <c r="FM44" s="77"/>
      <c r="FN44" s="77"/>
      <c r="FO44" s="77"/>
      <c r="FP44" s="77"/>
      <c r="FQ44" s="77"/>
      <c r="FR44" s="77"/>
      <c r="FS44" s="77"/>
      <c r="FT44" s="77"/>
      <c r="FU44" s="77"/>
      <c r="FV44" s="77"/>
      <c r="FW44" s="77"/>
      <c r="FX44" s="77"/>
      <c r="FY44" s="77"/>
      <c r="FZ44" s="77"/>
      <c r="GA44" s="77"/>
      <c r="GB44" s="77"/>
      <c r="GC44" s="77"/>
      <c r="GD44" s="77"/>
      <c r="GE44" s="77"/>
      <c r="GF44" s="77"/>
      <c r="GG44" s="77"/>
      <c r="GH44" s="77"/>
      <c r="GI44" s="77"/>
      <c r="GJ44" s="77"/>
      <c r="GK44" s="77"/>
      <c r="GL44" s="77"/>
      <c r="GM44" s="77"/>
      <c r="GN44" s="77"/>
      <c r="GO44" s="77"/>
      <c r="GP44" s="77"/>
      <c r="GQ44" s="77"/>
      <c r="GR44" s="77"/>
      <c r="GS44" s="77"/>
      <c r="GT44" s="77"/>
      <c r="GU44" s="77"/>
      <c r="GV44" s="77"/>
      <c r="GW44" s="77"/>
      <c r="GX44" s="77"/>
      <c r="GY44" s="77"/>
      <c r="GZ44" s="77"/>
      <c r="HA44" s="77"/>
      <c r="HB44" s="77"/>
      <c r="HC44" s="77"/>
      <c r="HD44" s="77"/>
      <c r="HE44" s="77"/>
      <c r="HF44" s="77"/>
      <c r="HG44" s="77"/>
      <c r="HH44" s="77"/>
      <c r="HI44" s="77"/>
      <c r="HJ44" s="77"/>
      <c r="HK44" s="77"/>
      <c r="HL44" s="77"/>
      <c r="HM44" s="77"/>
      <c r="HN44" s="77"/>
      <c r="HO44" s="77"/>
      <c r="HP44" s="77"/>
      <c r="HQ44" s="77"/>
      <c r="HR44" s="77"/>
      <c r="HS44" s="77"/>
      <c r="HT44" s="77"/>
      <c r="HU44" s="77"/>
      <c r="HV44" s="77"/>
      <c r="HW44" s="77"/>
      <c r="HX44" s="77"/>
      <c r="HY44" s="77"/>
      <c r="HZ44" s="77"/>
      <c r="IA44" s="77"/>
      <c r="IB44" s="77"/>
      <c r="IC44" s="77"/>
      <c r="ID44" s="77"/>
      <c r="IE44" s="77"/>
      <c r="IF44" s="77"/>
      <c r="IG44" s="77"/>
      <c r="IH44" s="77"/>
      <c r="II44" s="77"/>
      <c r="IJ44" s="77"/>
      <c r="IK44" s="77"/>
      <c r="IL44" s="77"/>
      <c r="IM44" s="77"/>
      <c r="IN44" s="77"/>
      <c r="IO44" s="77"/>
      <c r="IP44" s="77"/>
      <c r="IQ44" s="77"/>
      <c r="IR44" s="77"/>
      <c r="IS44" s="77"/>
      <c r="IT44" s="77"/>
      <c r="IU44" s="77"/>
      <c r="IV44" s="77"/>
      <c r="IW44" s="77"/>
      <c r="IX44" s="77"/>
      <c r="IY44" s="77"/>
      <c r="IZ44" s="77"/>
      <c r="JA44" s="77"/>
      <c r="JB44" s="77"/>
      <c r="JC44" s="77"/>
      <c r="JD44" s="77"/>
      <c r="JE44" s="77"/>
      <c r="JF44" s="77"/>
      <c r="JG44" s="77"/>
      <c r="JH44" s="77"/>
      <c r="JI44" s="77"/>
      <c r="JJ44" s="77"/>
      <c r="JK44" s="77"/>
      <c r="JL44" s="77"/>
      <c r="JM44" s="77"/>
      <c r="JN44" s="77"/>
      <c r="JO44" s="77"/>
      <c r="JP44" s="77"/>
      <c r="JQ44" s="77"/>
      <c r="JR44" s="77"/>
      <c r="JS44" s="77"/>
      <c r="JT44" s="77"/>
      <c r="JU44" s="77"/>
      <c r="JV44" s="77"/>
      <c r="JW44" s="77"/>
      <c r="JX44" s="77"/>
      <c r="JY44" s="77"/>
      <c r="JZ44" s="77"/>
      <c r="KA44" s="77"/>
      <c r="KB44" s="77"/>
      <c r="KC44" s="77"/>
      <c r="KD44" s="77"/>
      <c r="KE44" s="77"/>
      <c r="KF44" s="77"/>
      <c r="KG44" s="77"/>
      <c r="KH44" s="77"/>
      <c r="KI44" s="77"/>
      <c r="KJ44" s="77"/>
      <c r="KK44" s="77"/>
    </row>
    <row r="45" spans="1:297" ht="16" x14ac:dyDescent="0.2">
      <c r="A45" s="288"/>
      <c r="B45" s="246"/>
      <c r="C45" s="244" t="s">
        <v>159</v>
      </c>
      <c r="D45" s="244" t="s">
        <v>110</v>
      </c>
      <c r="E45" s="244" t="s">
        <v>124</v>
      </c>
      <c r="F45" s="240" cm="1">
        <f t="array" ref="F45">_xlfn.XLOOKUP($E45, '1.5.UVintensity'!$L$3:$L$14, _xlfn.XLOOKUP(F$5, '1.5.UVintensity'!$M$2:$U$2, '1.5.UVintensity'!$M$3:$U$14))</f>
        <v>3.467305514221183</v>
      </c>
      <c r="G45" s="240" cm="1">
        <f t="array" ref="G45">_xlfn.XLOOKUP($E45, '1.5.UVintensity'!$L$3:$L$14, _xlfn.XLOOKUP(G$5, '1.5.UVintensity'!$M$2:$U$2, '1.5.UVintensity'!$M$3:$U$14))</f>
        <v>5.0928751817363507</v>
      </c>
      <c r="H45" s="240" cm="1">
        <f t="array" ref="H45">_xlfn.XLOOKUP($E45, '1.5.UVintensity'!$L$3:$L$14, _xlfn.XLOOKUP(H$5, '1.5.UVintensity'!$M$2:$U$2, '1.5.UVintensity'!$M$3:$U$14))</f>
        <v>2.261098234336258</v>
      </c>
      <c r="I45" s="240" cm="1">
        <f t="array" ref="I45">_xlfn.XLOOKUP($E45, '1.5.UVintensity'!$L$3:$L$14, _xlfn.XLOOKUP(I$5, '1.5.UVintensity'!$M$2:$U$2, '1.5.UVintensity'!$M$3:$U$14))</f>
        <v>5.974833192835006</v>
      </c>
      <c r="J45" s="240" cm="1">
        <f t="array" ref="J45">_xlfn.XLOOKUP($E45, '1.5.UVintensity'!$L$3:$L$14, _xlfn.XLOOKUP(J$5, '1.5.UVintensity'!$M$2:$U$2, '1.5.UVintensity'!$M$3:$U$14))</f>
        <v>2.4340311776889347</v>
      </c>
      <c r="K45" s="240" cm="1">
        <f t="array" ref="K45">_xlfn.XLOOKUP($E45, '1.5.UVintensity'!$L$3:$L$14, _xlfn.XLOOKUP(K$5, '1.5.UVintensity'!$M$2:$U$2, '1.5.UVintensity'!$M$3:$U$14))</f>
        <v>5.9013366919101182</v>
      </c>
      <c r="L45" s="240" cm="1">
        <f t="array" ref="L45">_xlfn.XLOOKUP($E45, '1.5.UVintensity'!$L$3:$L$14, _xlfn.XLOOKUP(L$5, '1.5.UVintensity'!$M$2:$U$2, '1.5.UVintensity'!$M$3:$U$14))</f>
        <v>1.5736897845093647</v>
      </c>
      <c r="M45" s="240" cm="1">
        <f t="array" ref="M45">_xlfn.XLOOKUP($E45, '1.5.UVintensity'!$L$3:$L$14, _xlfn.XLOOKUP(M$5, '1.5.UVintensity'!$M$2:$U$2, '1.5.UVintensity'!$M$3:$U$14))</f>
        <v>5.1231384468230701</v>
      </c>
      <c r="N45" s="179"/>
      <c r="O45" s="179" t="s">
        <v>163</v>
      </c>
      <c r="P45" s="179" t="s">
        <v>162</v>
      </c>
      <c r="Q45" s="226"/>
      <c r="AM45" s="77"/>
      <c r="AN45" s="77"/>
      <c r="AO45" s="77"/>
      <c r="AP45" s="77"/>
      <c r="AQ45" s="77"/>
      <c r="AR45" s="77"/>
      <c r="AS45" s="77"/>
      <c r="AT45" s="77"/>
      <c r="AU45" s="77"/>
      <c r="AV45" s="77"/>
      <c r="AW45" s="77"/>
      <c r="AX45" s="77"/>
      <c r="AY45" s="77"/>
      <c r="AZ45" s="77"/>
      <c r="BA45" s="77"/>
      <c r="BB45" s="77"/>
      <c r="BC45" s="77"/>
      <c r="BD45" s="77"/>
      <c r="BE45" s="77"/>
      <c r="BF45" s="77"/>
      <c r="BG45" s="77"/>
      <c r="BH45" s="77"/>
      <c r="BI45" s="77"/>
      <c r="BJ45" s="77"/>
      <c r="BK45" s="77"/>
      <c r="BL45" s="77"/>
      <c r="BM45" s="77"/>
      <c r="BN45" s="77"/>
      <c r="BO45" s="77"/>
      <c r="BP45" s="77"/>
      <c r="BQ45" s="77"/>
      <c r="BR45" s="77"/>
      <c r="BS45" s="77"/>
      <c r="BT45" s="77"/>
      <c r="BU45" s="77"/>
      <c r="BV45" s="77"/>
      <c r="BW45" s="77"/>
      <c r="BX45" s="77"/>
      <c r="BY45" s="77"/>
      <c r="BZ45" s="77"/>
      <c r="CA45" s="77"/>
      <c r="CB45" s="77"/>
      <c r="CC45" s="77"/>
      <c r="CD45" s="77"/>
      <c r="CE45" s="77"/>
      <c r="CF45" s="77"/>
      <c r="CG45" s="77"/>
      <c r="CH45" s="77"/>
      <c r="CI45" s="77"/>
      <c r="CJ45" s="77"/>
      <c r="CK45" s="77"/>
      <c r="CL45" s="77"/>
      <c r="CM45" s="77"/>
      <c r="CN45" s="77"/>
      <c r="CO45" s="77"/>
      <c r="CP45" s="77"/>
      <c r="CQ45" s="77"/>
      <c r="CR45" s="77"/>
      <c r="CS45" s="77"/>
      <c r="CT45" s="77"/>
      <c r="CU45" s="77"/>
      <c r="CV45" s="77"/>
      <c r="CW45" s="77"/>
      <c r="CX45" s="77"/>
      <c r="CY45" s="77"/>
      <c r="CZ45" s="77"/>
      <c r="DA45" s="77"/>
      <c r="DB45" s="77"/>
      <c r="DC45" s="77"/>
      <c r="DD45" s="77"/>
      <c r="DE45" s="77"/>
      <c r="DF45" s="77"/>
      <c r="DG45" s="77"/>
      <c r="DH45" s="77"/>
      <c r="DI45" s="77"/>
      <c r="DJ45" s="77"/>
      <c r="DK45" s="77"/>
      <c r="DL45" s="77"/>
      <c r="DM45" s="77"/>
      <c r="DN45" s="77"/>
      <c r="DO45" s="77"/>
      <c r="DP45" s="77"/>
      <c r="DQ45" s="77"/>
      <c r="DR45" s="77"/>
      <c r="DS45" s="77"/>
      <c r="DT45" s="77"/>
      <c r="DU45" s="77"/>
      <c r="DV45" s="77"/>
      <c r="DW45" s="77"/>
      <c r="DX45" s="77"/>
      <c r="DY45" s="77"/>
      <c r="DZ45" s="77"/>
      <c r="EA45" s="77"/>
      <c r="EB45" s="77"/>
      <c r="EC45" s="77"/>
      <c r="ED45" s="77"/>
      <c r="EE45" s="77"/>
      <c r="EF45" s="77"/>
      <c r="EG45" s="77"/>
      <c r="EH45" s="77"/>
      <c r="EI45" s="77"/>
      <c r="EJ45" s="77"/>
      <c r="EK45" s="77"/>
      <c r="EL45" s="77"/>
      <c r="EM45" s="77"/>
      <c r="EN45" s="77"/>
      <c r="EO45" s="77"/>
      <c r="EP45" s="77"/>
      <c r="EQ45" s="77"/>
      <c r="ER45" s="77"/>
      <c r="ES45" s="77"/>
      <c r="ET45" s="77"/>
      <c r="EU45" s="77"/>
      <c r="EV45" s="77"/>
      <c r="EW45" s="77"/>
      <c r="EX45" s="77"/>
      <c r="EY45" s="77"/>
      <c r="EZ45" s="77"/>
      <c r="FA45" s="77"/>
      <c r="FB45" s="77"/>
      <c r="FC45" s="77"/>
      <c r="FD45" s="77"/>
      <c r="FE45" s="77"/>
      <c r="FF45" s="77"/>
      <c r="FG45" s="77"/>
      <c r="FH45" s="77"/>
      <c r="FI45" s="77"/>
      <c r="FJ45" s="77"/>
      <c r="FK45" s="77"/>
      <c r="FL45" s="77"/>
      <c r="FM45" s="77"/>
      <c r="FN45" s="77"/>
      <c r="FO45" s="77"/>
      <c r="FP45" s="77"/>
      <c r="FQ45" s="77"/>
      <c r="FR45" s="77"/>
      <c r="FS45" s="77"/>
      <c r="FT45" s="77"/>
      <c r="FU45" s="77"/>
      <c r="FV45" s="77"/>
      <c r="FW45" s="77"/>
      <c r="FX45" s="77"/>
      <c r="FY45" s="77"/>
      <c r="FZ45" s="77"/>
      <c r="GA45" s="77"/>
      <c r="GB45" s="77"/>
      <c r="GC45" s="77"/>
      <c r="GD45" s="77"/>
      <c r="GE45" s="77"/>
      <c r="GF45" s="77"/>
      <c r="GG45" s="77"/>
      <c r="GH45" s="77"/>
      <c r="GI45" s="77"/>
      <c r="GJ45" s="77"/>
      <c r="GK45" s="77"/>
      <c r="GL45" s="77"/>
      <c r="GM45" s="77"/>
      <c r="GN45" s="77"/>
      <c r="GO45" s="77"/>
      <c r="GP45" s="77"/>
      <c r="GQ45" s="77"/>
      <c r="GR45" s="77"/>
      <c r="GS45" s="77"/>
      <c r="GT45" s="77"/>
      <c r="GU45" s="77"/>
      <c r="GV45" s="77"/>
      <c r="GW45" s="77"/>
      <c r="GX45" s="77"/>
      <c r="GY45" s="77"/>
      <c r="GZ45" s="77"/>
      <c r="HA45" s="77"/>
      <c r="HB45" s="77"/>
      <c r="HC45" s="77"/>
      <c r="HD45" s="77"/>
      <c r="HE45" s="77"/>
      <c r="HF45" s="77"/>
      <c r="HG45" s="77"/>
      <c r="HH45" s="77"/>
      <c r="HI45" s="77"/>
      <c r="HJ45" s="77"/>
      <c r="HK45" s="77"/>
      <c r="HL45" s="77"/>
      <c r="HM45" s="77"/>
      <c r="HN45" s="77"/>
      <c r="HO45" s="77"/>
      <c r="HP45" s="77"/>
      <c r="HQ45" s="77"/>
      <c r="HR45" s="77"/>
      <c r="HS45" s="77"/>
      <c r="HT45" s="77"/>
      <c r="HU45" s="77"/>
      <c r="HV45" s="77"/>
      <c r="HW45" s="77"/>
      <c r="HX45" s="77"/>
      <c r="HY45" s="77"/>
      <c r="HZ45" s="77"/>
      <c r="IA45" s="77"/>
      <c r="IB45" s="77"/>
      <c r="IC45" s="77"/>
      <c r="ID45" s="77"/>
      <c r="IE45" s="77"/>
      <c r="IF45" s="77"/>
      <c r="IG45" s="77"/>
      <c r="IH45" s="77"/>
      <c r="II45" s="77"/>
      <c r="IJ45" s="77"/>
      <c r="IK45" s="77"/>
      <c r="IL45" s="77"/>
      <c r="IM45" s="77"/>
      <c r="IN45" s="77"/>
      <c r="IO45" s="77"/>
      <c r="IP45" s="77"/>
      <c r="IQ45" s="77"/>
      <c r="IR45" s="77"/>
      <c r="IS45" s="77"/>
      <c r="IT45" s="77"/>
      <c r="IU45" s="77"/>
      <c r="IV45" s="77"/>
      <c r="IW45" s="77"/>
      <c r="IX45" s="77"/>
      <c r="IY45" s="77"/>
      <c r="IZ45" s="77"/>
      <c r="JA45" s="77"/>
      <c r="JB45" s="77"/>
      <c r="JC45" s="77"/>
      <c r="JD45" s="77"/>
      <c r="JE45" s="77"/>
      <c r="JF45" s="77"/>
      <c r="JG45" s="77"/>
      <c r="JH45" s="77"/>
      <c r="JI45" s="77"/>
      <c r="JJ45" s="77"/>
      <c r="JK45" s="77"/>
      <c r="JL45" s="77"/>
      <c r="JM45" s="77"/>
      <c r="JN45" s="77"/>
      <c r="JO45" s="77"/>
      <c r="JP45" s="77"/>
      <c r="JQ45" s="77"/>
      <c r="JR45" s="77"/>
      <c r="JS45" s="77"/>
      <c r="JT45" s="77"/>
      <c r="JU45" s="77"/>
      <c r="JV45" s="77"/>
      <c r="JW45" s="77"/>
      <c r="JX45" s="77"/>
      <c r="JY45" s="77"/>
      <c r="JZ45" s="77"/>
      <c r="KA45" s="77"/>
      <c r="KB45" s="77"/>
      <c r="KC45" s="77"/>
      <c r="KD45" s="77"/>
      <c r="KE45" s="77"/>
      <c r="KF45" s="77"/>
      <c r="KG45" s="77"/>
      <c r="KH45" s="77"/>
      <c r="KI45" s="77"/>
      <c r="KJ45" s="77"/>
      <c r="KK45" s="77"/>
    </row>
    <row r="46" spans="1:297" ht="16" x14ac:dyDescent="0.2">
      <c r="A46" s="288"/>
      <c r="B46" s="246"/>
      <c r="C46" s="244" t="s">
        <v>160</v>
      </c>
      <c r="D46" s="244" t="s">
        <v>110</v>
      </c>
      <c r="E46" s="244" t="s">
        <v>118</v>
      </c>
      <c r="F46" s="240">
        <v>121000000</v>
      </c>
      <c r="G46" s="240">
        <v>121000000</v>
      </c>
      <c r="H46" s="240">
        <v>121000000</v>
      </c>
      <c r="I46" s="240">
        <v>121000000</v>
      </c>
      <c r="J46" s="240">
        <v>121000000</v>
      </c>
      <c r="K46" s="240">
        <v>121000000</v>
      </c>
      <c r="L46" s="240">
        <v>121000000</v>
      </c>
      <c r="M46" s="240">
        <v>121000000</v>
      </c>
      <c r="N46" s="179"/>
      <c r="O46" s="179" t="s">
        <v>164</v>
      </c>
      <c r="P46" s="179" t="s">
        <v>162</v>
      </c>
      <c r="Q46" s="226"/>
      <c r="AM46" s="77"/>
      <c r="AN46" s="77"/>
      <c r="AO46" s="77"/>
      <c r="AP46" s="77"/>
      <c r="AQ46" s="77"/>
      <c r="AR46" s="77"/>
      <c r="AS46" s="77"/>
      <c r="AT46" s="77"/>
      <c r="AU46" s="77"/>
      <c r="AV46" s="77"/>
      <c r="AW46" s="77"/>
      <c r="AX46" s="77"/>
      <c r="AY46" s="77"/>
      <c r="AZ46" s="77"/>
      <c r="BA46" s="77"/>
      <c r="BB46" s="77"/>
      <c r="BC46" s="77"/>
      <c r="BD46" s="77"/>
      <c r="BE46" s="77"/>
      <c r="BF46" s="77"/>
      <c r="BG46" s="77"/>
      <c r="BH46" s="77"/>
      <c r="BI46" s="77"/>
      <c r="BJ46" s="77"/>
      <c r="BK46" s="77"/>
      <c r="BL46" s="77"/>
      <c r="BM46" s="77"/>
      <c r="BN46" s="77"/>
      <c r="BO46" s="77"/>
      <c r="BP46" s="77"/>
      <c r="BQ46" s="77"/>
      <c r="BR46" s="77"/>
      <c r="BS46" s="77"/>
      <c r="BT46" s="77"/>
      <c r="BU46" s="77"/>
      <c r="BV46" s="77"/>
      <c r="BW46" s="77"/>
      <c r="BX46" s="77"/>
      <c r="BY46" s="77"/>
      <c r="BZ46" s="77"/>
      <c r="CA46" s="77"/>
      <c r="CB46" s="77"/>
      <c r="CC46" s="77"/>
      <c r="CD46" s="77"/>
      <c r="CE46" s="77"/>
      <c r="CF46" s="77"/>
      <c r="CG46" s="77"/>
      <c r="CH46" s="77"/>
      <c r="CI46" s="77"/>
      <c r="CJ46" s="77"/>
      <c r="CK46" s="77"/>
      <c r="CL46" s="77"/>
      <c r="CM46" s="77"/>
      <c r="CN46" s="77"/>
      <c r="CO46" s="77"/>
      <c r="CP46" s="77"/>
      <c r="CQ46" s="77"/>
      <c r="CR46" s="77"/>
      <c r="CS46" s="77"/>
      <c r="CT46" s="77"/>
      <c r="CU46" s="77"/>
      <c r="CV46" s="77"/>
      <c r="CW46" s="77"/>
      <c r="CX46" s="77"/>
      <c r="CY46" s="77"/>
      <c r="CZ46" s="77"/>
      <c r="DA46" s="77"/>
      <c r="DB46" s="77"/>
      <c r="DC46" s="77"/>
      <c r="DD46" s="77"/>
      <c r="DE46" s="77"/>
      <c r="DF46" s="77"/>
      <c r="DG46" s="77"/>
      <c r="DH46" s="77"/>
      <c r="DI46" s="77"/>
      <c r="DJ46" s="77"/>
      <c r="DK46" s="77"/>
      <c r="DL46" s="77"/>
      <c r="DM46" s="77"/>
      <c r="DN46" s="77"/>
      <c r="DO46" s="77"/>
      <c r="DP46" s="77"/>
      <c r="DQ46" s="77"/>
      <c r="DR46" s="77"/>
      <c r="DS46" s="77"/>
      <c r="DT46" s="77"/>
      <c r="DU46" s="77"/>
      <c r="DV46" s="77"/>
      <c r="DW46" s="77"/>
      <c r="DX46" s="77"/>
      <c r="DY46" s="77"/>
      <c r="DZ46" s="77"/>
      <c r="EA46" s="77"/>
      <c r="EB46" s="77"/>
      <c r="EC46" s="77"/>
      <c r="ED46" s="77"/>
      <c r="EE46" s="77"/>
      <c r="EF46" s="77"/>
      <c r="EG46" s="77"/>
      <c r="EH46" s="77"/>
      <c r="EI46" s="77"/>
      <c r="EJ46" s="77"/>
      <c r="EK46" s="77"/>
      <c r="EL46" s="77"/>
      <c r="EM46" s="77"/>
      <c r="EN46" s="77"/>
      <c r="EO46" s="77"/>
      <c r="EP46" s="77"/>
      <c r="EQ46" s="77"/>
      <c r="ER46" s="77"/>
      <c r="ES46" s="77"/>
      <c r="ET46" s="77"/>
      <c r="EU46" s="77"/>
      <c r="EV46" s="77"/>
      <c r="EW46" s="77"/>
      <c r="EX46" s="77"/>
      <c r="EY46" s="77"/>
      <c r="EZ46" s="77"/>
      <c r="FA46" s="77"/>
      <c r="FB46" s="77"/>
      <c r="FC46" s="77"/>
      <c r="FD46" s="77"/>
      <c r="FE46" s="77"/>
      <c r="FF46" s="77"/>
      <c r="FG46" s="77"/>
      <c r="FH46" s="77"/>
      <c r="FI46" s="77"/>
      <c r="FJ46" s="77"/>
      <c r="FK46" s="77"/>
      <c r="FL46" s="77"/>
      <c r="FM46" s="77"/>
      <c r="FN46" s="77"/>
      <c r="FO46" s="77"/>
      <c r="FP46" s="77"/>
      <c r="FQ46" s="77"/>
      <c r="FR46" s="77"/>
      <c r="FS46" s="77"/>
      <c r="FT46" s="77"/>
      <c r="FU46" s="77"/>
      <c r="FV46" s="77"/>
      <c r="FW46" s="77"/>
      <c r="FX46" s="77"/>
      <c r="FY46" s="77"/>
      <c r="FZ46" s="77"/>
      <c r="GA46" s="77"/>
      <c r="GB46" s="77"/>
      <c r="GC46" s="77"/>
      <c r="GD46" s="77"/>
      <c r="GE46" s="77"/>
      <c r="GF46" s="77"/>
      <c r="GG46" s="77"/>
      <c r="GH46" s="77"/>
      <c r="GI46" s="77"/>
      <c r="GJ46" s="77"/>
      <c r="GK46" s="77"/>
      <c r="GL46" s="77"/>
      <c r="GM46" s="77"/>
      <c r="GN46" s="77"/>
      <c r="GO46" s="77"/>
      <c r="GP46" s="77"/>
      <c r="GQ46" s="77"/>
      <c r="GR46" s="77"/>
      <c r="GS46" s="77"/>
      <c r="GT46" s="77"/>
      <c r="GU46" s="77"/>
      <c r="GV46" s="77"/>
      <c r="GW46" s="77"/>
      <c r="GX46" s="77"/>
      <c r="GY46" s="77"/>
      <c r="GZ46" s="77"/>
      <c r="HA46" s="77"/>
      <c r="HB46" s="77"/>
      <c r="HC46" s="77"/>
      <c r="HD46" s="77"/>
      <c r="HE46" s="77"/>
      <c r="HF46" s="77"/>
      <c r="HG46" s="77"/>
      <c r="HH46" s="77"/>
      <c r="HI46" s="77"/>
      <c r="HJ46" s="77"/>
      <c r="HK46" s="77"/>
      <c r="HL46" s="77"/>
      <c r="HM46" s="77"/>
      <c r="HN46" s="77"/>
      <c r="HO46" s="77"/>
      <c r="HP46" s="77"/>
      <c r="HQ46" s="77"/>
      <c r="HR46" s="77"/>
      <c r="HS46" s="77"/>
      <c r="HT46" s="77"/>
      <c r="HU46" s="77"/>
      <c r="HV46" s="77"/>
      <c r="HW46" s="77"/>
      <c r="HX46" s="77"/>
      <c r="HY46" s="77"/>
      <c r="HZ46" s="77"/>
      <c r="IA46" s="77"/>
      <c r="IB46" s="77"/>
      <c r="IC46" s="77"/>
      <c r="ID46" s="77"/>
      <c r="IE46" s="77"/>
      <c r="IF46" s="77"/>
      <c r="IG46" s="77"/>
      <c r="IH46" s="77"/>
      <c r="II46" s="77"/>
      <c r="IJ46" s="77"/>
      <c r="IK46" s="77"/>
      <c r="IL46" s="77"/>
      <c r="IM46" s="77"/>
      <c r="IN46" s="77"/>
      <c r="IO46" s="77"/>
      <c r="IP46" s="77"/>
      <c r="IQ46" s="77"/>
      <c r="IR46" s="77"/>
      <c r="IS46" s="77"/>
      <c r="IT46" s="77"/>
      <c r="IU46" s="77"/>
      <c r="IV46" s="77"/>
      <c r="IW46" s="77"/>
      <c r="IX46" s="77"/>
      <c r="IY46" s="77"/>
      <c r="IZ46" s="77"/>
      <c r="JA46" s="77"/>
      <c r="JB46" s="77"/>
      <c r="JC46" s="77"/>
      <c r="JD46" s="77"/>
      <c r="JE46" s="77"/>
      <c r="JF46" s="77"/>
      <c r="JG46" s="77"/>
      <c r="JH46" s="77"/>
      <c r="JI46" s="77"/>
      <c r="JJ46" s="77"/>
      <c r="JK46" s="77"/>
      <c r="JL46" s="77"/>
      <c r="JM46" s="77"/>
      <c r="JN46" s="77"/>
      <c r="JO46" s="77"/>
      <c r="JP46" s="77"/>
      <c r="JQ46" s="77"/>
      <c r="JR46" s="77"/>
      <c r="JS46" s="77"/>
      <c r="JT46" s="77"/>
      <c r="JU46" s="77"/>
      <c r="JV46" s="77"/>
      <c r="JW46" s="77"/>
      <c r="JX46" s="77"/>
      <c r="JY46" s="77"/>
      <c r="JZ46" s="77"/>
      <c r="KA46" s="77"/>
      <c r="KB46" s="77"/>
      <c r="KC46" s="77"/>
      <c r="KD46" s="77"/>
      <c r="KE46" s="77"/>
      <c r="KF46" s="77"/>
      <c r="KG46" s="77"/>
      <c r="KH46" s="77"/>
      <c r="KI46" s="77"/>
      <c r="KJ46" s="77"/>
      <c r="KK46" s="77"/>
    </row>
    <row r="47" spans="1:297" ht="16" x14ac:dyDescent="0.2">
      <c r="A47" s="288"/>
      <c r="B47" s="246"/>
      <c r="C47" s="244" t="s">
        <v>160</v>
      </c>
      <c r="D47" s="244" t="s">
        <v>110</v>
      </c>
      <c r="E47" s="244" t="s">
        <v>98</v>
      </c>
      <c r="F47" s="240">
        <v>0.5</v>
      </c>
      <c r="G47" s="240">
        <v>0.5</v>
      </c>
      <c r="H47" s="240">
        <v>0.5</v>
      </c>
      <c r="I47" s="240">
        <v>0.5</v>
      </c>
      <c r="J47" s="240">
        <v>0.5</v>
      </c>
      <c r="K47" s="240">
        <v>0.5</v>
      </c>
      <c r="L47" s="240">
        <v>0.5</v>
      </c>
      <c r="M47" s="240">
        <v>0.5</v>
      </c>
      <c r="N47" s="179"/>
      <c r="O47" s="179" t="s">
        <v>164</v>
      </c>
      <c r="P47" s="179" t="s">
        <v>162</v>
      </c>
      <c r="Q47" s="226"/>
      <c r="AM47" s="77"/>
      <c r="AN47" s="77"/>
      <c r="AO47" s="77"/>
      <c r="AP47" s="77"/>
      <c r="AQ47" s="77"/>
      <c r="AR47" s="77"/>
      <c r="AS47" s="77"/>
      <c r="AT47" s="77"/>
      <c r="AU47" s="77"/>
      <c r="AV47" s="77"/>
      <c r="AW47" s="77"/>
      <c r="AX47" s="77"/>
      <c r="AY47" s="77"/>
      <c r="AZ47" s="77"/>
      <c r="BA47" s="77"/>
      <c r="BB47" s="77"/>
      <c r="BC47" s="77"/>
      <c r="BD47" s="77"/>
      <c r="BE47" s="77"/>
      <c r="BF47" s="77"/>
      <c r="BG47" s="77"/>
      <c r="BH47" s="77"/>
      <c r="BI47" s="77"/>
      <c r="BJ47" s="77"/>
      <c r="BK47" s="77"/>
      <c r="BL47" s="77"/>
      <c r="BM47" s="77"/>
      <c r="BN47" s="77"/>
      <c r="BO47" s="77"/>
      <c r="BP47" s="77"/>
      <c r="BQ47" s="77"/>
      <c r="BR47" s="77"/>
      <c r="BS47" s="77"/>
      <c r="BT47" s="77"/>
      <c r="BU47" s="77"/>
      <c r="BV47" s="77"/>
      <c r="BW47" s="77"/>
      <c r="BX47" s="77"/>
      <c r="BY47" s="77"/>
      <c r="BZ47" s="77"/>
      <c r="CA47" s="77"/>
      <c r="CB47" s="77"/>
      <c r="CC47" s="77"/>
      <c r="CD47" s="77"/>
      <c r="CE47" s="77"/>
      <c r="CF47" s="77"/>
      <c r="CG47" s="77"/>
      <c r="CH47" s="77"/>
      <c r="CI47" s="77"/>
      <c r="CJ47" s="77"/>
      <c r="CK47" s="77"/>
      <c r="CL47" s="77"/>
      <c r="CM47" s="77"/>
      <c r="CN47" s="77"/>
      <c r="CO47" s="77"/>
      <c r="CP47" s="77"/>
      <c r="CQ47" s="77"/>
      <c r="CR47" s="77"/>
      <c r="CS47" s="77"/>
      <c r="CT47" s="77"/>
      <c r="CU47" s="77"/>
      <c r="CV47" s="77"/>
      <c r="CW47" s="77"/>
      <c r="CX47" s="77"/>
      <c r="CY47" s="77"/>
      <c r="CZ47" s="77"/>
      <c r="DA47" s="77"/>
      <c r="DB47" s="77"/>
      <c r="DC47" s="77"/>
      <c r="DD47" s="77"/>
      <c r="DE47" s="77"/>
      <c r="DF47" s="77"/>
      <c r="DG47" s="77"/>
      <c r="DH47" s="77"/>
      <c r="DI47" s="77"/>
      <c r="DJ47" s="77"/>
      <c r="DK47" s="77"/>
      <c r="DL47" s="77"/>
      <c r="DM47" s="77"/>
      <c r="DN47" s="77"/>
      <c r="DO47" s="77"/>
      <c r="DP47" s="77"/>
      <c r="DQ47" s="77"/>
      <c r="DR47" s="77"/>
      <c r="DS47" s="77"/>
      <c r="DT47" s="77"/>
      <c r="DU47" s="77"/>
      <c r="DV47" s="77"/>
      <c r="DW47" s="77"/>
      <c r="DX47" s="77"/>
      <c r="DY47" s="77"/>
      <c r="DZ47" s="77"/>
      <c r="EA47" s="77"/>
      <c r="EB47" s="77"/>
      <c r="EC47" s="77"/>
      <c r="ED47" s="77"/>
      <c r="EE47" s="77"/>
      <c r="EF47" s="77"/>
      <c r="EG47" s="77"/>
      <c r="EH47" s="77"/>
      <c r="EI47" s="77"/>
      <c r="EJ47" s="77"/>
      <c r="EK47" s="77"/>
      <c r="EL47" s="77"/>
      <c r="EM47" s="77"/>
      <c r="EN47" s="77"/>
      <c r="EO47" s="77"/>
      <c r="EP47" s="77"/>
      <c r="EQ47" s="77"/>
      <c r="ER47" s="77"/>
      <c r="ES47" s="77"/>
      <c r="ET47" s="77"/>
      <c r="EU47" s="77"/>
      <c r="EV47" s="77"/>
      <c r="EW47" s="77"/>
      <c r="EX47" s="77"/>
      <c r="EY47" s="77"/>
      <c r="EZ47" s="77"/>
      <c r="FA47" s="77"/>
      <c r="FB47" s="77"/>
      <c r="FC47" s="77"/>
      <c r="FD47" s="77"/>
      <c r="FE47" s="77"/>
      <c r="FF47" s="77"/>
      <c r="FG47" s="77"/>
      <c r="FH47" s="77"/>
      <c r="FI47" s="77"/>
      <c r="FJ47" s="77"/>
      <c r="FK47" s="77"/>
      <c r="FL47" s="77"/>
      <c r="FM47" s="77"/>
      <c r="FN47" s="77"/>
      <c r="FO47" s="77"/>
      <c r="FP47" s="77"/>
      <c r="FQ47" s="77"/>
      <c r="FR47" s="77"/>
      <c r="FS47" s="77"/>
      <c r="FT47" s="77"/>
      <c r="FU47" s="77"/>
      <c r="FV47" s="77"/>
      <c r="FW47" s="77"/>
      <c r="FX47" s="77"/>
      <c r="FY47" s="77"/>
      <c r="FZ47" s="77"/>
      <c r="GA47" s="77"/>
      <c r="GB47" s="77"/>
      <c r="GC47" s="77"/>
      <c r="GD47" s="77"/>
      <c r="GE47" s="77"/>
      <c r="GF47" s="77"/>
      <c r="GG47" s="77"/>
      <c r="GH47" s="77"/>
      <c r="GI47" s="77"/>
      <c r="GJ47" s="77"/>
      <c r="GK47" s="77"/>
      <c r="GL47" s="77"/>
      <c r="GM47" s="77"/>
      <c r="GN47" s="77"/>
      <c r="GO47" s="77"/>
      <c r="GP47" s="77"/>
      <c r="GQ47" s="77"/>
      <c r="GR47" s="77"/>
      <c r="GS47" s="77"/>
      <c r="GT47" s="77"/>
      <c r="GU47" s="77"/>
      <c r="GV47" s="77"/>
      <c r="GW47" s="77"/>
      <c r="GX47" s="77"/>
      <c r="GY47" s="77"/>
      <c r="GZ47" s="77"/>
      <c r="HA47" s="77"/>
      <c r="HB47" s="77"/>
      <c r="HC47" s="77"/>
      <c r="HD47" s="77"/>
      <c r="HE47" s="77"/>
      <c r="HF47" s="77"/>
      <c r="HG47" s="77"/>
      <c r="HH47" s="77"/>
      <c r="HI47" s="77"/>
      <c r="HJ47" s="77"/>
      <c r="HK47" s="77"/>
      <c r="HL47" s="77"/>
      <c r="HM47" s="77"/>
      <c r="HN47" s="77"/>
      <c r="HO47" s="77"/>
      <c r="HP47" s="77"/>
      <c r="HQ47" s="77"/>
      <c r="HR47" s="77"/>
      <c r="HS47" s="77"/>
      <c r="HT47" s="77"/>
      <c r="HU47" s="77"/>
      <c r="HV47" s="77"/>
      <c r="HW47" s="77"/>
      <c r="HX47" s="77"/>
      <c r="HY47" s="77"/>
      <c r="HZ47" s="77"/>
      <c r="IA47" s="77"/>
      <c r="IB47" s="77"/>
      <c r="IC47" s="77"/>
      <c r="ID47" s="77"/>
      <c r="IE47" s="77"/>
      <c r="IF47" s="77"/>
      <c r="IG47" s="77"/>
      <c r="IH47" s="77"/>
      <c r="II47" s="77"/>
      <c r="IJ47" s="77"/>
      <c r="IK47" s="77"/>
      <c r="IL47" s="77"/>
      <c r="IM47" s="77"/>
      <c r="IN47" s="77"/>
      <c r="IO47" s="77"/>
      <c r="IP47" s="77"/>
      <c r="IQ47" s="77"/>
      <c r="IR47" s="77"/>
      <c r="IS47" s="77"/>
      <c r="IT47" s="77"/>
      <c r="IU47" s="77"/>
      <c r="IV47" s="77"/>
      <c r="IW47" s="77"/>
      <c r="IX47" s="77"/>
      <c r="IY47" s="77"/>
      <c r="IZ47" s="77"/>
      <c r="JA47" s="77"/>
      <c r="JB47" s="77"/>
      <c r="JC47" s="77"/>
      <c r="JD47" s="77"/>
      <c r="JE47" s="77"/>
      <c r="JF47" s="77"/>
      <c r="JG47" s="77"/>
      <c r="JH47" s="77"/>
      <c r="JI47" s="77"/>
      <c r="JJ47" s="77"/>
      <c r="JK47" s="77"/>
      <c r="JL47" s="77"/>
      <c r="JM47" s="77"/>
      <c r="JN47" s="77"/>
      <c r="JO47" s="77"/>
      <c r="JP47" s="77"/>
      <c r="JQ47" s="77"/>
      <c r="JR47" s="77"/>
      <c r="JS47" s="77"/>
      <c r="JT47" s="77"/>
      <c r="JU47" s="77"/>
      <c r="JV47" s="77"/>
      <c r="JW47" s="77"/>
      <c r="JX47" s="77"/>
      <c r="JY47" s="77"/>
      <c r="JZ47" s="77"/>
      <c r="KA47" s="77"/>
      <c r="KB47" s="77"/>
      <c r="KC47" s="77"/>
      <c r="KD47" s="77"/>
      <c r="KE47" s="77"/>
      <c r="KF47" s="77"/>
      <c r="KG47" s="77"/>
      <c r="KH47" s="77"/>
      <c r="KI47" s="77"/>
      <c r="KJ47" s="77"/>
      <c r="KK47" s="77"/>
    </row>
    <row r="48" spans="1:297" ht="16" x14ac:dyDescent="0.2">
      <c r="A48" s="288"/>
      <c r="B48" s="246"/>
      <c r="C48" s="244" t="s">
        <v>160</v>
      </c>
      <c r="D48" s="244" t="s">
        <v>110</v>
      </c>
      <c r="E48" s="244" t="s">
        <v>161</v>
      </c>
      <c r="F48" s="240">
        <v>0.5</v>
      </c>
      <c r="G48" s="240">
        <v>0.5</v>
      </c>
      <c r="H48" s="240">
        <v>0.5</v>
      </c>
      <c r="I48" s="240">
        <v>0.5</v>
      </c>
      <c r="J48" s="240">
        <v>0.5</v>
      </c>
      <c r="K48" s="240">
        <v>0.5</v>
      </c>
      <c r="L48" s="240">
        <v>0.5</v>
      </c>
      <c r="M48" s="240">
        <v>0.5</v>
      </c>
      <c r="N48" s="179"/>
      <c r="O48" s="179" t="s">
        <v>164</v>
      </c>
      <c r="P48" s="179" t="s">
        <v>162</v>
      </c>
      <c r="Q48" s="226"/>
      <c r="AM48" s="77"/>
      <c r="AN48" s="77"/>
      <c r="AO48" s="77"/>
      <c r="AP48" s="77"/>
      <c r="AQ48" s="77"/>
      <c r="AR48" s="77"/>
      <c r="AS48" s="77"/>
      <c r="AT48" s="77"/>
      <c r="AU48" s="77"/>
      <c r="AV48" s="77"/>
      <c r="AW48" s="77"/>
      <c r="AX48" s="77"/>
      <c r="AY48" s="77"/>
      <c r="AZ48" s="77"/>
      <c r="BA48" s="77"/>
      <c r="BB48" s="77"/>
      <c r="BC48" s="77"/>
      <c r="BD48" s="77"/>
      <c r="BE48" s="77"/>
      <c r="BF48" s="77"/>
      <c r="BG48" s="77"/>
      <c r="BH48" s="77"/>
      <c r="BI48" s="77"/>
      <c r="BJ48" s="77"/>
      <c r="BK48" s="77"/>
      <c r="BL48" s="77"/>
      <c r="BM48" s="77"/>
      <c r="BN48" s="77"/>
      <c r="BO48" s="77"/>
      <c r="BP48" s="77"/>
      <c r="BQ48" s="77"/>
      <c r="BR48" s="77"/>
      <c r="BS48" s="77"/>
      <c r="BT48" s="77"/>
      <c r="BU48" s="77"/>
      <c r="BV48" s="77"/>
      <c r="BW48" s="77"/>
      <c r="BX48" s="77"/>
      <c r="BY48" s="77"/>
      <c r="BZ48" s="77"/>
      <c r="CA48" s="77"/>
      <c r="CB48" s="77"/>
      <c r="CC48" s="77"/>
      <c r="CD48" s="77"/>
      <c r="CE48" s="77"/>
      <c r="CF48" s="77"/>
      <c r="CG48" s="77"/>
      <c r="CH48" s="77"/>
      <c r="CI48" s="77"/>
      <c r="CJ48" s="77"/>
      <c r="CK48" s="77"/>
      <c r="CL48" s="77"/>
      <c r="CM48" s="77"/>
      <c r="CN48" s="77"/>
      <c r="CO48" s="77"/>
      <c r="CP48" s="77"/>
      <c r="CQ48" s="77"/>
      <c r="CR48" s="77"/>
      <c r="CS48" s="77"/>
      <c r="CT48" s="77"/>
      <c r="CU48" s="77"/>
      <c r="CV48" s="77"/>
      <c r="CW48" s="77"/>
      <c r="CX48" s="77"/>
      <c r="CY48" s="77"/>
      <c r="CZ48" s="77"/>
      <c r="DA48" s="77"/>
      <c r="DB48" s="77"/>
      <c r="DC48" s="77"/>
      <c r="DD48" s="77"/>
      <c r="DE48" s="77"/>
      <c r="DF48" s="77"/>
      <c r="DG48" s="77"/>
      <c r="DH48" s="77"/>
      <c r="DI48" s="77"/>
      <c r="DJ48" s="77"/>
      <c r="DK48" s="77"/>
      <c r="DL48" s="77"/>
      <c r="DM48" s="77"/>
      <c r="DN48" s="77"/>
      <c r="DO48" s="77"/>
      <c r="DP48" s="77"/>
      <c r="DQ48" s="77"/>
      <c r="DR48" s="77"/>
      <c r="DS48" s="77"/>
      <c r="DT48" s="77"/>
      <c r="DU48" s="77"/>
      <c r="DV48" s="77"/>
      <c r="DW48" s="77"/>
      <c r="DX48" s="77"/>
      <c r="DY48" s="77"/>
      <c r="DZ48" s="77"/>
      <c r="EA48" s="77"/>
      <c r="EB48" s="77"/>
      <c r="EC48" s="77"/>
      <c r="ED48" s="77"/>
      <c r="EE48" s="77"/>
      <c r="EF48" s="77"/>
      <c r="EG48" s="77"/>
      <c r="EH48" s="77"/>
      <c r="EI48" s="77"/>
      <c r="EJ48" s="77"/>
      <c r="EK48" s="77"/>
      <c r="EL48" s="77"/>
      <c r="EM48" s="77"/>
      <c r="EN48" s="77"/>
      <c r="EO48" s="77"/>
      <c r="EP48" s="77"/>
      <c r="EQ48" s="77"/>
      <c r="ER48" s="77"/>
      <c r="ES48" s="77"/>
      <c r="ET48" s="77"/>
      <c r="EU48" s="77"/>
      <c r="EV48" s="77"/>
      <c r="EW48" s="77"/>
      <c r="EX48" s="77"/>
      <c r="EY48" s="77"/>
      <c r="EZ48" s="77"/>
      <c r="FA48" s="77"/>
      <c r="FB48" s="77"/>
      <c r="FC48" s="77"/>
      <c r="FD48" s="77"/>
      <c r="FE48" s="77"/>
      <c r="FF48" s="77"/>
      <c r="FG48" s="77"/>
      <c r="FH48" s="77"/>
      <c r="FI48" s="77"/>
      <c r="FJ48" s="77"/>
      <c r="FK48" s="77"/>
      <c r="FL48" s="77"/>
      <c r="FM48" s="77"/>
      <c r="FN48" s="77"/>
      <c r="FO48" s="77"/>
      <c r="FP48" s="77"/>
      <c r="FQ48" s="77"/>
      <c r="FR48" s="77"/>
      <c r="FS48" s="77"/>
      <c r="FT48" s="77"/>
      <c r="FU48" s="77"/>
      <c r="FV48" s="77"/>
      <c r="FW48" s="77"/>
      <c r="FX48" s="77"/>
      <c r="FY48" s="77"/>
      <c r="FZ48" s="77"/>
      <c r="GA48" s="77"/>
      <c r="GB48" s="77"/>
      <c r="GC48" s="77"/>
      <c r="GD48" s="77"/>
      <c r="GE48" s="77"/>
      <c r="GF48" s="77"/>
      <c r="GG48" s="77"/>
      <c r="GH48" s="77"/>
      <c r="GI48" s="77"/>
      <c r="GJ48" s="77"/>
      <c r="GK48" s="77"/>
      <c r="GL48" s="77"/>
      <c r="GM48" s="77"/>
      <c r="GN48" s="77"/>
      <c r="GO48" s="77"/>
      <c r="GP48" s="77"/>
      <c r="GQ48" s="77"/>
      <c r="GR48" s="77"/>
      <c r="GS48" s="77"/>
      <c r="GT48" s="77"/>
      <c r="GU48" s="77"/>
      <c r="GV48" s="77"/>
      <c r="GW48" s="77"/>
      <c r="GX48" s="77"/>
      <c r="GY48" s="77"/>
      <c r="GZ48" s="77"/>
      <c r="HA48" s="77"/>
      <c r="HB48" s="77"/>
      <c r="HC48" s="77"/>
      <c r="HD48" s="77"/>
      <c r="HE48" s="77"/>
      <c r="HF48" s="77"/>
      <c r="HG48" s="77"/>
      <c r="HH48" s="77"/>
      <c r="HI48" s="77"/>
      <c r="HJ48" s="77"/>
      <c r="HK48" s="77"/>
      <c r="HL48" s="77"/>
      <c r="HM48" s="77"/>
      <c r="HN48" s="77"/>
      <c r="HO48" s="77"/>
      <c r="HP48" s="77"/>
      <c r="HQ48" s="77"/>
      <c r="HR48" s="77"/>
      <c r="HS48" s="77"/>
      <c r="HT48" s="77"/>
      <c r="HU48" s="77"/>
      <c r="HV48" s="77"/>
      <c r="HW48" s="77"/>
      <c r="HX48" s="77"/>
      <c r="HY48" s="77"/>
      <c r="HZ48" s="77"/>
      <c r="IA48" s="77"/>
      <c r="IB48" s="77"/>
      <c r="IC48" s="77"/>
      <c r="ID48" s="77"/>
      <c r="IE48" s="77"/>
      <c r="IF48" s="77"/>
      <c r="IG48" s="77"/>
      <c r="IH48" s="77"/>
      <c r="II48" s="77"/>
      <c r="IJ48" s="77"/>
      <c r="IK48" s="77"/>
      <c r="IL48" s="77"/>
      <c r="IM48" s="77"/>
      <c r="IN48" s="77"/>
      <c r="IO48" s="77"/>
      <c r="IP48" s="77"/>
      <c r="IQ48" s="77"/>
      <c r="IR48" s="77"/>
      <c r="IS48" s="77"/>
      <c r="IT48" s="77"/>
      <c r="IU48" s="77"/>
      <c r="IV48" s="77"/>
      <c r="IW48" s="77"/>
      <c r="IX48" s="77"/>
      <c r="IY48" s="77"/>
      <c r="IZ48" s="77"/>
      <c r="JA48" s="77"/>
      <c r="JB48" s="77"/>
      <c r="JC48" s="77"/>
      <c r="JD48" s="77"/>
      <c r="JE48" s="77"/>
      <c r="JF48" s="77"/>
      <c r="JG48" s="77"/>
      <c r="JH48" s="77"/>
      <c r="JI48" s="77"/>
      <c r="JJ48" s="77"/>
      <c r="JK48" s="77"/>
      <c r="JL48" s="77"/>
      <c r="JM48" s="77"/>
      <c r="JN48" s="77"/>
      <c r="JO48" s="77"/>
      <c r="JP48" s="77"/>
      <c r="JQ48" s="77"/>
      <c r="JR48" s="77"/>
      <c r="JS48" s="77"/>
      <c r="JT48" s="77"/>
      <c r="JU48" s="77"/>
      <c r="JV48" s="77"/>
      <c r="JW48" s="77"/>
      <c r="JX48" s="77"/>
      <c r="JY48" s="77"/>
      <c r="JZ48" s="77"/>
      <c r="KA48" s="77"/>
      <c r="KB48" s="77"/>
      <c r="KC48" s="77"/>
      <c r="KD48" s="77"/>
      <c r="KE48" s="77"/>
      <c r="KF48" s="77"/>
      <c r="KG48" s="77"/>
      <c r="KH48" s="77"/>
      <c r="KI48" s="77"/>
      <c r="KJ48" s="77"/>
      <c r="KK48" s="77"/>
    </row>
    <row r="49" spans="1:297" ht="16" x14ac:dyDescent="0.2">
      <c r="A49" s="288"/>
      <c r="B49" s="246"/>
      <c r="C49" s="244" t="s">
        <v>160</v>
      </c>
      <c r="D49" s="244" t="s">
        <v>110</v>
      </c>
      <c r="E49" s="244" t="s">
        <v>138</v>
      </c>
      <c r="F49" s="240">
        <v>482000</v>
      </c>
      <c r="G49" s="240">
        <v>482000</v>
      </c>
      <c r="H49" s="240">
        <v>482000</v>
      </c>
      <c r="I49" s="240">
        <v>482000</v>
      </c>
      <c r="J49" s="240">
        <v>482000</v>
      </c>
      <c r="K49" s="240">
        <v>482000</v>
      </c>
      <c r="L49" s="240">
        <v>482000</v>
      </c>
      <c r="M49" s="240">
        <v>482000</v>
      </c>
      <c r="N49" s="179"/>
      <c r="O49" s="179" t="s">
        <v>164</v>
      </c>
      <c r="P49" s="179" t="s">
        <v>162</v>
      </c>
      <c r="Q49" s="226"/>
      <c r="AM49" s="77"/>
      <c r="AN49" s="77"/>
      <c r="AO49" s="77"/>
      <c r="AP49" s="77"/>
      <c r="AQ49" s="77"/>
      <c r="AR49" s="77"/>
      <c r="AS49" s="77"/>
      <c r="AT49" s="77"/>
      <c r="AU49" s="77"/>
      <c r="AV49" s="77"/>
      <c r="AW49" s="77"/>
      <c r="AX49" s="77"/>
      <c r="AY49" s="77"/>
      <c r="AZ49" s="77"/>
      <c r="BA49" s="77"/>
      <c r="BB49" s="77"/>
      <c r="BC49" s="77"/>
      <c r="BD49" s="77"/>
      <c r="BE49" s="77"/>
      <c r="BF49" s="77"/>
      <c r="BG49" s="77"/>
      <c r="BH49" s="77"/>
      <c r="BI49" s="77"/>
      <c r="BJ49" s="77"/>
      <c r="BK49" s="77"/>
      <c r="BL49" s="77"/>
      <c r="BM49" s="77"/>
      <c r="BN49" s="77"/>
      <c r="BO49" s="77"/>
      <c r="BP49" s="77"/>
      <c r="BQ49" s="77"/>
      <c r="BR49" s="77"/>
      <c r="BS49" s="77"/>
      <c r="BT49" s="77"/>
      <c r="BU49" s="77"/>
      <c r="BV49" s="77"/>
      <c r="BW49" s="77"/>
      <c r="BX49" s="77"/>
      <c r="BY49" s="77"/>
      <c r="BZ49" s="77"/>
      <c r="CA49" s="77"/>
      <c r="CB49" s="77"/>
      <c r="CC49" s="77"/>
      <c r="CD49" s="77"/>
      <c r="CE49" s="77"/>
      <c r="CF49" s="77"/>
      <c r="CG49" s="77"/>
      <c r="CH49" s="77"/>
      <c r="CI49" s="77"/>
      <c r="CJ49" s="77"/>
      <c r="CK49" s="77"/>
      <c r="CL49" s="77"/>
      <c r="CM49" s="77"/>
      <c r="CN49" s="77"/>
      <c r="CO49" s="77"/>
      <c r="CP49" s="77"/>
      <c r="CQ49" s="77"/>
      <c r="CR49" s="77"/>
      <c r="CS49" s="77"/>
      <c r="CT49" s="77"/>
      <c r="CU49" s="77"/>
      <c r="CV49" s="77"/>
      <c r="CW49" s="77"/>
      <c r="CX49" s="77"/>
      <c r="CY49" s="77"/>
      <c r="CZ49" s="77"/>
      <c r="DA49" s="77"/>
      <c r="DB49" s="77"/>
      <c r="DC49" s="77"/>
      <c r="DD49" s="77"/>
      <c r="DE49" s="77"/>
      <c r="DF49" s="77"/>
      <c r="DG49" s="77"/>
      <c r="DH49" s="77"/>
      <c r="DI49" s="77"/>
      <c r="DJ49" s="77"/>
      <c r="DK49" s="77"/>
      <c r="DL49" s="77"/>
      <c r="DM49" s="77"/>
      <c r="DN49" s="77"/>
      <c r="DO49" s="77"/>
      <c r="DP49" s="77"/>
      <c r="DQ49" s="77"/>
      <c r="DR49" s="77"/>
      <c r="DS49" s="77"/>
      <c r="DT49" s="77"/>
      <c r="DU49" s="77"/>
      <c r="DV49" s="77"/>
      <c r="DW49" s="77"/>
      <c r="DX49" s="77"/>
      <c r="DY49" s="77"/>
      <c r="DZ49" s="77"/>
      <c r="EA49" s="77"/>
      <c r="EB49" s="77"/>
      <c r="EC49" s="77"/>
      <c r="ED49" s="77"/>
      <c r="EE49" s="77"/>
      <c r="EF49" s="77"/>
      <c r="EG49" s="77"/>
      <c r="EH49" s="77"/>
      <c r="EI49" s="77"/>
      <c r="EJ49" s="77"/>
      <c r="EK49" s="77"/>
      <c r="EL49" s="77"/>
      <c r="EM49" s="77"/>
      <c r="EN49" s="77"/>
      <c r="EO49" s="77"/>
      <c r="EP49" s="77"/>
      <c r="EQ49" s="77"/>
      <c r="ER49" s="77"/>
      <c r="ES49" s="77"/>
      <c r="ET49" s="77"/>
      <c r="EU49" s="77"/>
      <c r="EV49" s="77"/>
      <c r="EW49" s="77"/>
      <c r="EX49" s="77"/>
      <c r="EY49" s="77"/>
      <c r="EZ49" s="77"/>
      <c r="FA49" s="77"/>
      <c r="FB49" s="77"/>
      <c r="FC49" s="77"/>
      <c r="FD49" s="77"/>
      <c r="FE49" s="77"/>
      <c r="FF49" s="77"/>
      <c r="FG49" s="77"/>
      <c r="FH49" s="77"/>
      <c r="FI49" s="77"/>
      <c r="FJ49" s="77"/>
      <c r="FK49" s="77"/>
      <c r="FL49" s="77"/>
      <c r="FM49" s="77"/>
      <c r="FN49" s="77"/>
      <c r="FO49" s="77"/>
      <c r="FP49" s="77"/>
      <c r="FQ49" s="77"/>
      <c r="FR49" s="77"/>
      <c r="FS49" s="77"/>
      <c r="FT49" s="77"/>
      <c r="FU49" s="77"/>
      <c r="FV49" s="77"/>
      <c r="FW49" s="77"/>
      <c r="FX49" s="77"/>
      <c r="FY49" s="77"/>
      <c r="FZ49" s="77"/>
      <c r="GA49" s="77"/>
      <c r="GB49" s="77"/>
      <c r="GC49" s="77"/>
      <c r="GD49" s="77"/>
      <c r="GE49" s="77"/>
      <c r="GF49" s="77"/>
      <c r="GG49" s="77"/>
      <c r="GH49" s="77"/>
      <c r="GI49" s="77"/>
      <c r="GJ49" s="77"/>
      <c r="GK49" s="77"/>
      <c r="GL49" s="77"/>
      <c r="GM49" s="77"/>
      <c r="GN49" s="77"/>
      <c r="GO49" s="77"/>
      <c r="GP49" s="77"/>
      <c r="GQ49" s="77"/>
      <c r="GR49" s="77"/>
      <c r="GS49" s="77"/>
      <c r="GT49" s="77"/>
      <c r="GU49" s="77"/>
      <c r="GV49" s="77"/>
      <c r="GW49" s="77"/>
      <c r="GX49" s="77"/>
      <c r="GY49" s="77"/>
      <c r="GZ49" s="77"/>
      <c r="HA49" s="77"/>
      <c r="HB49" s="77"/>
      <c r="HC49" s="77"/>
      <c r="HD49" s="77"/>
      <c r="HE49" s="77"/>
      <c r="HF49" s="77"/>
      <c r="HG49" s="77"/>
      <c r="HH49" s="77"/>
      <c r="HI49" s="77"/>
      <c r="HJ49" s="77"/>
      <c r="HK49" s="77"/>
      <c r="HL49" s="77"/>
      <c r="HM49" s="77"/>
      <c r="HN49" s="77"/>
      <c r="HO49" s="77"/>
      <c r="HP49" s="77"/>
      <c r="HQ49" s="77"/>
      <c r="HR49" s="77"/>
      <c r="HS49" s="77"/>
      <c r="HT49" s="77"/>
      <c r="HU49" s="77"/>
      <c r="HV49" s="77"/>
      <c r="HW49" s="77"/>
      <c r="HX49" s="77"/>
      <c r="HY49" s="77"/>
      <c r="HZ49" s="77"/>
      <c r="IA49" s="77"/>
      <c r="IB49" s="77"/>
      <c r="IC49" s="77"/>
      <c r="ID49" s="77"/>
      <c r="IE49" s="77"/>
      <c r="IF49" s="77"/>
      <c r="IG49" s="77"/>
      <c r="IH49" s="77"/>
      <c r="II49" s="77"/>
      <c r="IJ49" s="77"/>
      <c r="IK49" s="77"/>
      <c r="IL49" s="77"/>
      <c r="IM49" s="77"/>
      <c r="IN49" s="77"/>
      <c r="IO49" s="77"/>
      <c r="IP49" s="77"/>
      <c r="IQ49" s="77"/>
      <c r="IR49" s="77"/>
      <c r="IS49" s="77"/>
      <c r="IT49" s="77"/>
      <c r="IU49" s="77"/>
      <c r="IV49" s="77"/>
      <c r="IW49" s="77"/>
      <c r="IX49" s="77"/>
      <c r="IY49" s="77"/>
      <c r="IZ49" s="77"/>
      <c r="JA49" s="77"/>
      <c r="JB49" s="77"/>
      <c r="JC49" s="77"/>
      <c r="JD49" s="77"/>
      <c r="JE49" s="77"/>
      <c r="JF49" s="77"/>
      <c r="JG49" s="77"/>
      <c r="JH49" s="77"/>
      <c r="JI49" s="77"/>
      <c r="JJ49" s="77"/>
      <c r="JK49" s="77"/>
      <c r="JL49" s="77"/>
      <c r="JM49" s="77"/>
      <c r="JN49" s="77"/>
      <c r="JO49" s="77"/>
      <c r="JP49" s="77"/>
      <c r="JQ49" s="77"/>
      <c r="JR49" s="77"/>
      <c r="JS49" s="77"/>
      <c r="JT49" s="77"/>
      <c r="JU49" s="77"/>
      <c r="JV49" s="77"/>
      <c r="JW49" s="77"/>
      <c r="JX49" s="77"/>
      <c r="JY49" s="77"/>
      <c r="JZ49" s="77"/>
      <c r="KA49" s="77"/>
      <c r="KB49" s="77"/>
      <c r="KC49" s="77"/>
      <c r="KD49" s="77"/>
      <c r="KE49" s="77"/>
      <c r="KF49" s="77"/>
      <c r="KG49" s="77"/>
      <c r="KH49" s="77"/>
      <c r="KI49" s="77"/>
      <c r="KJ49" s="77"/>
      <c r="KK49" s="77"/>
    </row>
    <row r="50" spans="1:297" ht="16" x14ac:dyDescent="0.2">
      <c r="A50" s="288"/>
      <c r="B50" s="246"/>
      <c r="C50" s="244" t="s">
        <v>160</v>
      </c>
      <c r="D50" s="244" t="s">
        <v>110</v>
      </c>
      <c r="E50" s="244" t="s">
        <v>116</v>
      </c>
      <c r="F50" s="240">
        <v>250000</v>
      </c>
      <c r="G50" s="240">
        <v>250000</v>
      </c>
      <c r="H50" s="240">
        <v>250000</v>
      </c>
      <c r="I50" s="240">
        <v>250000</v>
      </c>
      <c r="J50" s="240">
        <v>250000</v>
      </c>
      <c r="K50" s="240">
        <v>250000</v>
      </c>
      <c r="L50" s="240">
        <v>250000</v>
      </c>
      <c r="M50" s="240">
        <v>250000</v>
      </c>
      <c r="N50" s="179"/>
      <c r="O50" s="179" t="s">
        <v>164</v>
      </c>
      <c r="P50" s="179" t="s">
        <v>162</v>
      </c>
      <c r="Q50" s="226"/>
      <c r="AM50" s="77"/>
      <c r="AN50" s="77"/>
      <c r="AO50" s="77"/>
      <c r="AP50" s="77"/>
      <c r="AQ50" s="77"/>
      <c r="AR50" s="77"/>
      <c r="AS50" s="77"/>
      <c r="AT50" s="77"/>
      <c r="AU50" s="77"/>
      <c r="AV50" s="77"/>
      <c r="AW50" s="77"/>
      <c r="AX50" s="77"/>
      <c r="AY50" s="77"/>
      <c r="AZ50" s="77"/>
      <c r="BA50" s="77"/>
      <c r="BB50" s="77"/>
      <c r="BC50" s="77"/>
      <c r="BD50" s="77"/>
      <c r="BE50" s="77"/>
      <c r="BF50" s="77"/>
      <c r="BG50" s="77"/>
      <c r="BH50" s="77"/>
      <c r="BI50" s="77"/>
      <c r="BJ50" s="77"/>
      <c r="BK50" s="77"/>
      <c r="BL50" s="77"/>
      <c r="BM50" s="77"/>
      <c r="BN50" s="77"/>
      <c r="BO50" s="77"/>
      <c r="BP50" s="77"/>
      <c r="BQ50" s="77"/>
      <c r="BR50" s="77"/>
      <c r="BS50" s="77"/>
      <c r="BT50" s="77"/>
      <c r="BU50" s="77"/>
      <c r="BV50" s="77"/>
      <c r="BW50" s="77"/>
      <c r="BX50" s="77"/>
      <c r="BY50" s="77"/>
      <c r="BZ50" s="77"/>
      <c r="CA50" s="77"/>
      <c r="CB50" s="77"/>
      <c r="CC50" s="77"/>
      <c r="CD50" s="77"/>
      <c r="CE50" s="77"/>
      <c r="CF50" s="77"/>
      <c r="CG50" s="77"/>
      <c r="CH50" s="77"/>
      <c r="CI50" s="77"/>
      <c r="CJ50" s="77"/>
      <c r="CK50" s="77"/>
      <c r="CL50" s="77"/>
      <c r="CM50" s="77"/>
      <c r="CN50" s="77"/>
      <c r="CO50" s="77"/>
      <c r="CP50" s="77"/>
      <c r="CQ50" s="77"/>
      <c r="CR50" s="77"/>
      <c r="CS50" s="77"/>
      <c r="CT50" s="77"/>
      <c r="CU50" s="77"/>
      <c r="CV50" s="77"/>
      <c r="CW50" s="77"/>
      <c r="CX50" s="77"/>
      <c r="CY50" s="77"/>
      <c r="CZ50" s="77"/>
      <c r="DA50" s="77"/>
      <c r="DB50" s="77"/>
      <c r="DC50" s="77"/>
      <c r="DD50" s="77"/>
      <c r="DE50" s="77"/>
      <c r="DF50" s="77"/>
      <c r="DG50" s="77"/>
      <c r="DH50" s="77"/>
      <c r="DI50" s="77"/>
      <c r="DJ50" s="77"/>
      <c r="DK50" s="77"/>
      <c r="DL50" s="77"/>
      <c r="DM50" s="77"/>
      <c r="DN50" s="77"/>
      <c r="DO50" s="77"/>
      <c r="DP50" s="77"/>
      <c r="DQ50" s="77"/>
      <c r="DR50" s="77"/>
      <c r="DS50" s="77"/>
      <c r="DT50" s="77"/>
      <c r="DU50" s="77"/>
      <c r="DV50" s="77"/>
      <c r="DW50" s="77"/>
      <c r="DX50" s="77"/>
      <c r="DY50" s="77"/>
      <c r="DZ50" s="77"/>
      <c r="EA50" s="77"/>
      <c r="EB50" s="77"/>
      <c r="EC50" s="77"/>
      <c r="ED50" s="77"/>
      <c r="EE50" s="77"/>
      <c r="EF50" s="77"/>
      <c r="EG50" s="77"/>
      <c r="EH50" s="77"/>
      <c r="EI50" s="77"/>
      <c r="EJ50" s="77"/>
      <c r="EK50" s="77"/>
      <c r="EL50" s="77"/>
      <c r="EM50" s="77"/>
      <c r="EN50" s="77"/>
      <c r="EO50" s="77"/>
      <c r="EP50" s="77"/>
      <c r="EQ50" s="77"/>
      <c r="ER50" s="77"/>
      <c r="ES50" s="77"/>
      <c r="ET50" s="77"/>
      <c r="EU50" s="77"/>
      <c r="EV50" s="77"/>
      <c r="EW50" s="77"/>
      <c r="EX50" s="77"/>
      <c r="EY50" s="77"/>
      <c r="EZ50" s="77"/>
      <c r="FA50" s="77"/>
      <c r="FB50" s="77"/>
      <c r="FC50" s="77"/>
      <c r="FD50" s="77"/>
      <c r="FE50" s="77"/>
      <c r="FF50" s="77"/>
      <c r="FG50" s="77"/>
      <c r="FH50" s="77"/>
      <c r="FI50" s="77"/>
      <c r="FJ50" s="77"/>
      <c r="FK50" s="77"/>
      <c r="FL50" s="77"/>
      <c r="FM50" s="77"/>
      <c r="FN50" s="77"/>
      <c r="FO50" s="77"/>
      <c r="FP50" s="77"/>
      <c r="FQ50" s="77"/>
      <c r="FR50" s="77"/>
      <c r="FS50" s="77"/>
      <c r="FT50" s="77"/>
      <c r="FU50" s="77"/>
      <c r="FV50" s="77"/>
      <c r="FW50" s="77"/>
      <c r="FX50" s="77"/>
      <c r="FY50" s="77"/>
      <c r="FZ50" s="77"/>
      <c r="GA50" s="77"/>
      <c r="GB50" s="77"/>
      <c r="GC50" s="77"/>
      <c r="GD50" s="77"/>
      <c r="GE50" s="77"/>
      <c r="GF50" s="77"/>
      <c r="GG50" s="77"/>
      <c r="GH50" s="77"/>
      <c r="GI50" s="77"/>
      <c r="GJ50" s="77"/>
      <c r="GK50" s="77"/>
      <c r="GL50" s="77"/>
      <c r="GM50" s="77"/>
      <c r="GN50" s="77"/>
      <c r="GO50" s="77"/>
      <c r="GP50" s="77"/>
      <c r="GQ50" s="77"/>
      <c r="GR50" s="77"/>
      <c r="GS50" s="77"/>
      <c r="GT50" s="77"/>
      <c r="GU50" s="77"/>
      <c r="GV50" s="77"/>
      <c r="GW50" s="77"/>
      <c r="GX50" s="77"/>
      <c r="GY50" s="77"/>
      <c r="GZ50" s="77"/>
      <c r="HA50" s="77"/>
      <c r="HB50" s="77"/>
      <c r="HC50" s="77"/>
      <c r="HD50" s="77"/>
      <c r="HE50" s="77"/>
      <c r="HF50" s="77"/>
      <c r="HG50" s="77"/>
      <c r="HH50" s="77"/>
      <c r="HI50" s="77"/>
      <c r="HJ50" s="77"/>
      <c r="HK50" s="77"/>
      <c r="HL50" s="77"/>
      <c r="HM50" s="77"/>
      <c r="HN50" s="77"/>
      <c r="HO50" s="77"/>
      <c r="HP50" s="77"/>
      <c r="HQ50" s="77"/>
      <c r="HR50" s="77"/>
      <c r="HS50" s="77"/>
      <c r="HT50" s="77"/>
      <c r="HU50" s="77"/>
      <c r="HV50" s="77"/>
      <c r="HW50" s="77"/>
      <c r="HX50" s="77"/>
      <c r="HY50" s="77"/>
      <c r="HZ50" s="77"/>
      <c r="IA50" s="77"/>
      <c r="IB50" s="77"/>
      <c r="IC50" s="77"/>
      <c r="ID50" s="77"/>
      <c r="IE50" s="77"/>
      <c r="IF50" s="77"/>
      <c r="IG50" s="77"/>
      <c r="IH50" s="77"/>
      <c r="II50" s="77"/>
      <c r="IJ50" s="77"/>
      <c r="IK50" s="77"/>
      <c r="IL50" s="77"/>
      <c r="IM50" s="77"/>
      <c r="IN50" s="77"/>
      <c r="IO50" s="77"/>
      <c r="IP50" s="77"/>
      <c r="IQ50" s="77"/>
      <c r="IR50" s="77"/>
      <c r="IS50" s="77"/>
      <c r="IT50" s="77"/>
      <c r="IU50" s="77"/>
      <c r="IV50" s="77"/>
      <c r="IW50" s="77"/>
      <c r="IX50" s="77"/>
      <c r="IY50" s="77"/>
      <c r="IZ50" s="77"/>
      <c r="JA50" s="77"/>
      <c r="JB50" s="77"/>
      <c r="JC50" s="77"/>
      <c r="JD50" s="77"/>
      <c r="JE50" s="77"/>
      <c r="JF50" s="77"/>
      <c r="JG50" s="77"/>
      <c r="JH50" s="77"/>
      <c r="JI50" s="77"/>
      <c r="JJ50" s="77"/>
      <c r="JK50" s="77"/>
      <c r="JL50" s="77"/>
      <c r="JM50" s="77"/>
      <c r="JN50" s="77"/>
      <c r="JO50" s="77"/>
      <c r="JP50" s="77"/>
      <c r="JQ50" s="77"/>
      <c r="JR50" s="77"/>
      <c r="JS50" s="77"/>
      <c r="JT50" s="77"/>
      <c r="JU50" s="77"/>
      <c r="JV50" s="77"/>
      <c r="JW50" s="77"/>
      <c r="JX50" s="77"/>
      <c r="JY50" s="77"/>
      <c r="JZ50" s="77"/>
      <c r="KA50" s="77"/>
      <c r="KB50" s="77"/>
      <c r="KC50" s="77"/>
      <c r="KD50" s="77"/>
      <c r="KE50" s="77"/>
      <c r="KF50" s="77"/>
      <c r="KG50" s="77"/>
      <c r="KH50" s="77"/>
      <c r="KI50" s="77"/>
      <c r="KJ50" s="77"/>
      <c r="KK50" s="77"/>
    </row>
    <row r="51" spans="1:297" ht="16" x14ac:dyDescent="0.2">
      <c r="A51" s="288"/>
      <c r="B51" s="246"/>
      <c r="C51" s="244" t="s">
        <v>160</v>
      </c>
      <c r="D51" s="244" t="s">
        <v>110</v>
      </c>
      <c r="E51" s="244" t="s">
        <v>139</v>
      </c>
      <c r="F51" s="240">
        <v>482000</v>
      </c>
      <c r="G51" s="240">
        <v>482000</v>
      </c>
      <c r="H51" s="240">
        <v>482000</v>
      </c>
      <c r="I51" s="240">
        <v>482000</v>
      </c>
      <c r="J51" s="240">
        <v>482000</v>
      </c>
      <c r="K51" s="240">
        <v>482000</v>
      </c>
      <c r="L51" s="240">
        <v>482000</v>
      </c>
      <c r="M51" s="240">
        <v>482000</v>
      </c>
      <c r="N51" s="179"/>
      <c r="O51" s="179" t="s">
        <v>164</v>
      </c>
      <c r="P51" s="179" t="s">
        <v>162</v>
      </c>
      <c r="Q51" s="226"/>
      <c r="AM51" s="77"/>
      <c r="AN51" s="77"/>
      <c r="AO51" s="77"/>
      <c r="AP51" s="77"/>
      <c r="AQ51" s="77"/>
      <c r="AR51" s="77"/>
      <c r="AS51" s="77"/>
      <c r="AT51" s="77"/>
      <c r="AU51" s="77"/>
      <c r="AV51" s="77"/>
      <c r="AW51" s="77"/>
      <c r="AX51" s="77"/>
      <c r="AY51" s="77"/>
      <c r="AZ51" s="77"/>
      <c r="BA51" s="77"/>
      <c r="BB51" s="77"/>
      <c r="BC51" s="77"/>
      <c r="BD51" s="77"/>
      <c r="BE51" s="77"/>
      <c r="BF51" s="77"/>
      <c r="BG51" s="77"/>
      <c r="BH51" s="77"/>
      <c r="BI51" s="77"/>
      <c r="BJ51" s="77"/>
      <c r="BK51" s="77"/>
      <c r="BL51" s="77"/>
      <c r="BM51" s="77"/>
      <c r="BN51" s="77"/>
      <c r="BO51" s="77"/>
      <c r="BP51" s="77"/>
      <c r="BQ51" s="77"/>
      <c r="BR51" s="77"/>
      <c r="BS51" s="77"/>
      <c r="BT51" s="77"/>
      <c r="BU51" s="77"/>
      <c r="BV51" s="77"/>
      <c r="BW51" s="77"/>
      <c r="BX51" s="77"/>
      <c r="BY51" s="77"/>
      <c r="BZ51" s="77"/>
      <c r="CA51" s="77"/>
      <c r="CB51" s="77"/>
      <c r="CC51" s="77"/>
      <c r="CD51" s="77"/>
      <c r="CE51" s="77"/>
      <c r="CF51" s="77"/>
      <c r="CG51" s="77"/>
      <c r="CH51" s="77"/>
      <c r="CI51" s="77"/>
      <c r="CJ51" s="77"/>
      <c r="CK51" s="77"/>
      <c r="CL51" s="77"/>
      <c r="CM51" s="77"/>
      <c r="CN51" s="77"/>
      <c r="CO51" s="77"/>
      <c r="CP51" s="77"/>
      <c r="CQ51" s="77"/>
      <c r="CR51" s="77"/>
      <c r="CS51" s="77"/>
      <c r="CT51" s="77"/>
      <c r="CU51" s="77"/>
      <c r="CV51" s="77"/>
      <c r="CW51" s="77"/>
      <c r="CX51" s="77"/>
      <c r="CY51" s="77"/>
      <c r="CZ51" s="77"/>
      <c r="DA51" s="77"/>
      <c r="DB51" s="77"/>
      <c r="DC51" s="77"/>
      <c r="DD51" s="77"/>
      <c r="DE51" s="77"/>
      <c r="DF51" s="77"/>
      <c r="DG51" s="77"/>
      <c r="DH51" s="77"/>
      <c r="DI51" s="77"/>
      <c r="DJ51" s="77"/>
      <c r="DK51" s="77"/>
      <c r="DL51" s="77"/>
      <c r="DM51" s="77"/>
      <c r="DN51" s="77"/>
      <c r="DO51" s="77"/>
      <c r="DP51" s="77"/>
      <c r="DQ51" s="77"/>
      <c r="DR51" s="77"/>
      <c r="DS51" s="77"/>
      <c r="DT51" s="77"/>
      <c r="DU51" s="77"/>
      <c r="DV51" s="77"/>
      <c r="DW51" s="77"/>
      <c r="DX51" s="77"/>
      <c r="DY51" s="77"/>
      <c r="DZ51" s="77"/>
      <c r="EA51" s="77"/>
      <c r="EB51" s="77"/>
      <c r="EC51" s="77"/>
      <c r="ED51" s="77"/>
      <c r="EE51" s="77"/>
      <c r="EF51" s="77"/>
      <c r="EG51" s="77"/>
      <c r="EH51" s="77"/>
      <c r="EI51" s="77"/>
      <c r="EJ51" s="77"/>
      <c r="EK51" s="77"/>
      <c r="EL51" s="77"/>
      <c r="EM51" s="77"/>
      <c r="EN51" s="77"/>
      <c r="EO51" s="77"/>
      <c r="EP51" s="77"/>
      <c r="EQ51" s="77"/>
      <c r="ER51" s="77"/>
      <c r="ES51" s="77"/>
      <c r="ET51" s="77"/>
      <c r="EU51" s="77"/>
      <c r="EV51" s="77"/>
      <c r="EW51" s="77"/>
      <c r="EX51" s="77"/>
      <c r="EY51" s="77"/>
      <c r="EZ51" s="77"/>
      <c r="FA51" s="77"/>
      <c r="FB51" s="77"/>
      <c r="FC51" s="77"/>
      <c r="FD51" s="77"/>
      <c r="FE51" s="77"/>
      <c r="FF51" s="77"/>
      <c r="FG51" s="77"/>
      <c r="FH51" s="77"/>
      <c r="FI51" s="77"/>
      <c r="FJ51" s="77"/>
      <c r="FK51" s="77"/>
      <c r="FL51" s="77"/>
      <c r="FM51" s="77"/>
      <c r="FN51" s="77"/>
      <c r="FO51" s="77"/>
      <c r="FP51" s="77"/>
      <c r="FQ51" s="77"/>
      <c r="FR51" s="77"/>
      <c r="FS51" s="77"/>
      <c r="FT51" s="77"/>
      <c r="FU51" s="77"/>
      <c r="FV51" s="77"/>
      <c r="FW51" s="77"/>
      <c r="FX51" s="77"/>
      <c r="FY51" s="77"/>
      <c r="FZ51" s="77"/>
      <c r="GA51" s="77"/>
      <c r="GB51" s="77"/>
      <c r="GC51" s="77"/>
      <c r="GD51" s="77"/>
      <c r="GE51" s="77"/>
      <c r="GF51" s="77"/>
      <c r="GG51" s="77"/>
      <c r="GH51" s="77"/>
      <c r="GI51" s="77"/>
      <c r="GJ51" s="77"/>
      <c r="GK51" s="77"/>
      <c r="GL51" s="77"/>
      <c r="GM51" s="77"/>
      <c r="GN51" s="77"/>
      <c r="GO51" s="77"/>
      <c r="GP51" s="77"/>
      <c r="GQ51" s="77"/>
      <c r="GR51" s="77"/>
      <c r="GS51" s="77"/>
      <c r="GT51" s="77"/>
      <c r="GU51" s="77"/>
      <c r="GV51" s="77"/>
      <c r="GW51" s="77"/>
      <c r="GX51" s="77"/>
      <c r="GY51" s="77"/>
      <c r="GZ51" s="77"/>
      <c r="HA51" s="77"/>
      <c r="HB51" s="77"/>
      <c r="HC51" s="77"/>
      <c r="HD51" s="77"/>
      <c r="HE51" s="77"/>
      <c r="HF51" s="77"/>
      <c r="HG51" s="77"/>
      <c r="HH51" s="77"/>
      <c r="HI51" s="77"/>
      <c r="HJ51" s="77"/>
      <c r="HK51" s="77"/>
      <c r="HL51" s="77"/>
      <c r="HM51" s="77"/>
      <c r="HN51" s="77"/>
      <c r="HO51" s="77"/>
      <c r="HP51" s="77"/>
      <c r="HQ51" s="77"/>
      <c r="HR51" s="77"/>
      <c r="HS51" s="77"/>
      <c r="HT51" s="77"/>
      <c r="HU51" s="77"/>
      <c r="HV51" s="77"/>
      <c r="HW51" s="77"/>
      <c r="HX51" s="77"/>
      <c r="HY51" s="77"/>
      <c r="HZ51" s="77"/>
      <c r="IA51" s="77"/>
      <c r="IB51" s="77"/>
      <c r="IC51" s="77"/>
      <c r="ID51" s="77"/>
      <c r="IE51" s="77"/>
      <c r="IF51" s="77"/>
      <c r="IG51" s="77"/>
      <c r="IH51" s="77"/>
      <c r="II51" s="77"/>
      <c r="IJ51" s="77"/>
      <c r="IK51" s="77"/>
      <c r="IL51" s="77"/>
      <c r="IM51" s="77"/>
      <c r="IN51" s="77"/>
      <c r="IO51" s="77"/>
      <c r="IP51" s="77"/>
      <c r="IQ51" s="77"/>
      <c r="IR51" s="77"/>
      <c r="IS51" s="77"/>
      <c r="IT51" s="77"/>
      <c r="IU51" s="77"/>
      <c r="IV51" s="77"/>
      <c r="IW51" s="77"/>
      <c r="IX51" s="77"/>
      <c r="IY51" s="77"/>
      <c r="IZ51" s="77"/>
      <c r="JA51" s="77"/>
      <c r="JB51" s="77"/>
      <c r="JC51" s="77"/>
      <c r="JD51" s="77"/>
      <c r="JE51" s="77"/>
      <c r="JF51" s="77"/>
      <c r="JG51" s="77"/>
      <c r="JH51" s="77"/>
      <c r="JI51" s="77"/>
      <c r="JJ51" s="77"/>
      <c r="JK51" s="77"/>
      <c r="JL51" s="77"/>
      <c r="JM51" s="77"/>
      <c r="JN51" s="77"/>
      <c r="JO51" s="77"/>
      <c r="JP51" s="77"/>
      <c r="JQ51" s="77"/>
      <c r="JR51" s="77"/>
      <c r="JS51" s="77"/>
      <c r="JT51" s="77"/>
      <c r="JU51" s="77"/>
      <c r="JV51" s="77"/>
      <c r="JW51" s="77"/>
      <c r="JX51" s="77"/>
      <c r="JY51" s="77"/>
      <c r="JZ51" s="77"/>
      <c r="KA51" s="77"/>
      <c r="KB51" s="77"/>
      <c r="KC51" s="77"/>
      <c r="KD51" s="77"/>
      <c r="KE51" s="77"/>
      <c r="KF51" s="77"/>
      <c r="KG51" s="77"/>
      <c r="KH51" s="77"/>
      <c r="KI51" s="77"/>
      <c r="KJ51" s="77"/>
      <c r="KK51" s="77"/>
    </row>
    <row r="52" spans="1:297" ht="16" x14ac:dyDescent="0.2">
      <c r="A52" s="288"/>
      <c r="B52" s="246"/>
      <c r="C52" s="244" t="s">
        <v>160</v>
      </c>
      <c r="D52" s="244" t="s">
        <v>110</v>
      </c>
      <c r="E52" s="244" t="s">
        <v>137</v>
      </c>
      <c r="F52" s="240">
        <v>482000</v>
      </c>
      <c r="G52" s="240">
        <v>482000</v>
      </c>
      <c r="H52" s="240">
        <v>482000</v>
      </c>
      <c r="I52" s="240">
        <v>482000</v>
      </c>
      <c r="J52" s="240">
        <v>482000</v>
      </c>
      <c r="K52" s="240">
        <v>482000</v>
      </c>
      <c r="L52" s="240">
        <v>482000</v>
      </c>
      <c r="M52" s="240">
        <v>482000</v>
      </c>
      <c r="N52" s="179"/>
      <c r="O52" s="179" t="s">
        <v>164</v>
      </c>
      <c r="P52" s="179" t="s">
        <v>162</v>
      </c>
      <c r="Q52" s="226"/>
      <c r="AM52" s="77"/>
      <c r="AN52" s="77"/>
      <c r="AO52" s="77"/>
      <c r="AP52" s="77"/>
      <c r="AQ52" s="77"/>
      <c r="AR52" s="77"/>
      <c r="AS52" s="77"/>
      <c r="AT52" s="77"/>
      <c r="AU52" s="77"/>
      <c r="AV52" s="77"/>
      <c r="AW52" s="77"/>
      <c r="AX52" s="77"/>
      <c r="AY52" s="77"/>
      <c r="AZ52" s="77"/>
      <c r="BA52" s="77"/>
      <c r="BB52" s="77"/>
      <c r="BC52" s="77"/>
      <c r="BD52" s="77"/>
      <c r="BE52" s="77"/>
      <c r="BF52" s="77"/>
      <c r="BG52" s="77"/>
      <c r="BH52" s="77"/>
      <c r="BI52" s="77"/>
      <c r="BJ52" s="77"/>
      <c r="BK52" s="77"/>
      <c r="BL52" s="77"/>
      <c r="BM52" s="77"/>
      <c r="BN52" s="77"/>
      <c r="BO52" s="77"/>
      <c r="BP52" s="77"/>
      <c r="BQ52" s="77"/>
      <c r="BR52" s="77"/>
      <c r="BS52" s="77"/>
      <c r="BT52" s="77"/>
      <c r="BU52" s="77"/>
      <c r="BV52" s="77"/>
      <c r="BW52" s="77"/>
      <c r="BX52" s="77"/>
      <c r="BY52" s="77"/>
      <c r="BZ52" s="77"/>
      <c r="CA52" s="77"/>
      <c r="CB52" s="77"/>
      <c r="CC52" s="77"/>
      <c r="CD52" s="77"/>
      <c r="CE52" s="77"/>
      <c r="CF52" s="77"/>
      <c r="CG52" s="77"/>
      <c r="CH52" s="77"/>
      <c r="CI52" s="77"/>
      <c r="CJ52" s="77"/>
      <c r="CK52" s="77"/>
      <c r="CL52" s="77"/>
      <c r="CM52" s="77"/>
      <c r="CN52" s="77"/>
      <c r="CO52" s="77"/>
      <c r="CP52" s="77"/>
      <c r="CQ52" s="77"/>
      <c r="CR52" s="77"/>
      <c r="CS52" s="77"/>
      <c r="CT52" s="77"/>
      <c r="CU52" s="77"/>
      <c r="CV52" s="77"/>
      <c r="CW52" s="77"/>
      <c r="CX52" s="77"/>
      <c r="CY52" s="77"/>
      <c r="CZ52" s="77"/>
      <c r="DA52" s="77"/>
      <c r="DB52" s="77"/>
      <c r="DC52" s="77"/>
      <c r="DD52" s="77"/>
      <c r="DE52" s="77"/>
      <c r="DF52" s="77"/>
      <c r="DG52" s="77"/>
      <c r="DH52" s="77"/>
      <c r="DI52" s="77"/>
      <c r="DJ52" s="77"/>
      <c r="DK52" s="77"/>
      <c r="DL52" s="77"/>
      <c r="DM52" s="77"/>
      <c r="DN52" s="77"/>
      <c r="DO52" s="77"/>
      <c r="DP52" s="77"/>
      <c r="DQ52" s="77"/>
      <c r="DR52" s="77"/>
      <c r="DS52" s="77"/>
      <c r="DT52" s="77"/>
      <c r="DU52" s="77"/>
      <c r="DV52" s="77"/>
      <c r="DW52" s="77"/>
      <c r="DX52" s="77"/>
      <c r="DY52" s="77"/>
      <c r="DZ52" s="77"/>
      <c r="EA52" s="77"/>
      <c r="EB52" s="77"/>
      <c r="EC52" s="77"/>
      <c r="ED52" s="77"/>
      <c r="EE52" s="77"/>
      <c r="EF52" s="77"/>
      <c r="EG52" s="77"/>
      <c r="EH52" s="77"/>
      <c r="EI52" s="77"/>
      <c r="EJ52" s="77"/>
      <c r="EK52" s="77"/>
      <c r="EL52" s="77"/>
      <c r="EM52" s="77"/>
      <c r="EN52" s="77"/>
      <c r="EO52" s="77"/>
      <c r="EP52" s="77"/>
      <c r="EQ52" s="77"/>
      <c r="ER52" s="77"/>
      <c r="ES52" s="77"/>
      <c r="ET52" s="77"/>
      <c r="EU52" s="77"/>
      <c r="EV52" s="77"/>
      <c r="EW52" s="77"/>
      <c r="EX52" s="77"/>
      <c r="EY52" s="77"/>
      <c r="EZ52" s="77"/>
      <c r="FA52" s="77"/>
      <c r="FB52" s="77"/>
      <c r="FC52" s="77"/>
      <c r="FD52" s="77"/>
      <c r="FE52" s="77"/>
      <c r="FF52" s="77"/>
      <c r="FG52" s="77"/>
      <c r="FH52" s="77"/>
      <c r="FI52" s="77"/>
      <c r="FJ52" s="77"/>
      <c r="FK52" s="77"/>
      <c r="FL52" s="77"/>
      <c r="FM52" s="77"/>
      <c r="FN52" s="77"/>
      <c r="FO52" s="77"/>
      <c r="FP52" s="77"/>
      <c r="FQ52" s="77"/>
      <c r="FR52" s="77"/>
      <c r="FS52" s="77"/>
      <c r="FT52" s="77"/>
      <c r="FU52" s="77"/>
      <c r="FV52" s="77"/>
      <c r="FW52" s="77"/>
      <c r="FX52" s="77"/>
      <c r="FY52" s="77"/>
      <c r="FZ52" s="77"/>
      <c r="GA52" s="77"/>
      <c r="GB52" s="77"/>
      <c r="GC52" s="77"/>
      <c r="GD52" s="77"/>
      <c r="GE52" s="77"/>
      <c r="GF52" s="77"/>
      <c r="GG52" s="77"/>
      <c r="GH52" s="77"/>
      <c r="GI52" s="77"/>
      <c r="GJ52" s="77"/>
      <c r="GK52" s="77"/>
      <c r="GL52" s="77"/>
      <c r="GM52" s="77"/>
      <c r="GN52" s="77"/>
      <c r="GO52" s="77"/>
      <c r="GP52" s="77"/>
      <c r="GQ52" s="77"/>
      <c r="GR52" s="77"/>
      <c r="GS52" s="77"/>
      <c r="GT52" s="77"/>
      <c r="GU52" s="77"/>
      <c r="GV52" s="77"/>
      <c r="GW52" s="77"/>
      <c r="GX52" s="77"/>
      <c r="GY52" s="77"/>
      <c r="GZ52" s="77"/>
      <c r="HA52" s="77"/>
      <c r="HB52" s="77"/>
      <c r="HC52" s="77"/>
      <c r="HD52" s="77"/>
      <c r="HE52" s="77"/>
      <c r="HF52" s="77"/>
      <c r="HG52" s="77"/>
      <c r="HH52" s="77"/>
      <c r="HI52" s="77"/>
      <c r="HJ52" s="77"/>
      <c r="HK52" s="77"/>
      <c r="HL52" s="77"/>
      <c r="HM52" s="77"/>
      <c r="HN52" s="77"/>
      <c r="HO52" s="77"/>
      <c r="HP52" s="77"/>
      <c r="HQ52" s="77"/>
      <c r="HR52" s="77"/>
      <c r="HS52" s="77"/>
      <c r="HT52" s="77"/>
      <c r="HU52" s="77"/>
      <c r="HV52" s="77"/>
      <c r="HW52" s="77"/>
      <c r="HX52" s="77"/>
      <c r="HY52" s="77"/>
      <c r="HZ52" s="77"/>
      <c r="IA52" s="77"/>
      <c r="IB52" s="77"/>
      <c r="IC52" s="77"/>
      <c r="ID52" s="77"/>
      <c r="IE52" s="77"/>
      <c r="IF52" s="77"/>
      <c r="IG52" s="77"/>
      <c r="IH52" s="77"/>
      <c r="II52" s="77"/>
      <c r="IJ52" s="77"/>
      <c r="IK52" s="77"/>
      <c r="IL52" s="77"/>
      <c r="IM52" s="77"/>
      <c r="IN52" s="77"/>
      <c r="IO52" s="77"/>
      <c r="IP52" s="77"/>
      <c r="IQ52" s="77"/>
      <c r="IR52" s="77"/>
      <c r="IS52" s="77"/>
      <c r="IT52" s="77"/>
      <c r="IU52" s="77"/>
      <c r="IV52" s="77"/>
      <c r="IW52" s="77"/>
      <c r="IX52" s="77"/>
      <c r="IY52" s="77"/>
      <c r="IZ52" s="77"/>
      <c r="JA52" s="77"/>
      <c r="JB52" s="77"/>
      <c r="JC52" s="77"/>
      <c r="JD52" s="77"/>
      <c r="JE52" s="77"/>
      <c r="JF52" s="77"/>
      <c r="JG52" s="77"/>
      <c r="JH52" s="77"/>
      <c r="JI52" s="77"/>
      <c r="JJ52" s="77"/>
      <c r="JK52" s="77"/>
      <c r="JL52" s="77"/>
      <c r="JM52" s="77"/>
      <c r="JN52" s="77"/>
      <c r="JO52" s="77"/>
      <c r="JP52" s="77"/>
      <c r="JQ52" s="77"/>
      <c r="JR52" s="77"/>
      <c r="JS52" s="77"/>
      <c r="JT52" s="77"/>
      <c r="JU52" s="77"/>
      <c r="JV52" s="77"/>
      <c r="JW52" s="77"/>
      <c r="JX52" s="77"/>
      <c r="JY52" s="77"/>
      <c r="JZ52" s="77"/>
      <c r="KA52" s="77"/>
      <c r="KB52" s="77"/>
      <c r="KC52" s="77"/>
      <c r="KD52" s="77"/>
      <c r="KE52" s="77"/>
      <c r="KF52" s="77"/>
      <c r="KG52" s="77"/>
      <c r="KH52" s="77"/>
      <c r="KI52" s="77"/>
      <c r="KJ52" s="77"/>
      <c r="KK52" s="77"/>
    </row>
    <row r="53" spans="1:297" ht="16" x14ac:dyDescent="0.2">
      <c r="A53" s="288"/>
      <c r="B53" s="246"/>
      <c r="C53" s="244" t="s">
        <v>160</v>
      </c>
      <c r="D53" s="244" t="s">
        <v>110</v>
      </c>
      <c r="E53" s="244" t="s">
        <v>117</v>
      </c>
      <c r="F53" s="240">
        <v>121000000</v>
      </c>
      <c r="G53" s="240">
        <v>121000000</v>
      </c>
      <c r="H53" s="240">
        <v>121000000</v>
      </c>
      <c r="I53" s="240">
        <v>121000000</v>
      </c>
      <c r="J53" s="240">
        <v>121000000</v>
      </c>
      <c r="K53" s="240">
        <v>121000000</v>
      </c>
      <c r="L53" s="240">
        <v>121000000</v>
      </c>
      <c r="M53" s="240">
        <v>121000000</v>
      </c>
      <c r="N53" s="179"/>
      <c r="O53" s="179" t="s">
        <v>164</v>
      </c>
      <c r="P53" s="179" t="s">
        <v>162</v>
      </c>
      <c r="Q53" s="226"/>
      <c r="AM53" s="77"/>
      <c r="AN53" s="77"/>
      <c r="AO53" s="77"/>
      <c r="AP53" s="77"/>
      <c r="AQ53" s="77"/>
      <c r="AR53" s="77"/>
      <c r="AS53" s="77"/>
      <c r="AT53" s="77"/>
      <c r="AU53" s="77"/>
      <c r="AV53" s="77"/>
      <c r="AW53" s="77"/>
      <c r="AX53" s="77"/>
      <c r="AY53" s="77"/>
      <c r="AZ53" s="77"/>
      <c r="BA53" s="77"/>
      <c r="BB53" s="77"/>
      <c r="BC53" s="77"/>
      <c r="BD53" s="77"/>
      <c r="BE53" s="77"/>
      <c r="BF53" s="77"/>
      <c r="BG53" s="77"/>
      <c r="BH53" s="77"/>
      <c r="BI53" s="77"/>
      <c r="BJ53" s="77"/>
      <c r="BK53" s="77"/>
      <c r="BL53" s="77"/>
      <c r="BM53" s="77"/>
      <c r="BN53" s="77"/>
      <c r="BO53" s="77"/>
      <c r="BP53" s="77"/>
      <c r="BQ53" s="77"/>
      <c r="BR53" s="77"/>
      <c r="BS53" s="77"/>
      <c r="BT53" s="77"/>
      <c r="BU53" s="77"/>
      <c r="BV53" s="77"/>
      <c r="BW53" s="77"/>
      <c r="BX53" s="77"/>
      <c r="BY53" s="77"/>
      <c r="BZ53" s="77"/>
      <c r="CA53" s="77"/>
      <c r="CB53" s="77"/>
      <c r="CC53" s="77"/>
      <c r="CD53" s="77"/>
      <c r="CE53" s="77"/>
      <c r="CF53" s="77"/>
      <c r="CG53" s="77"/>
      <c r="CH53" s="77"/>
      <c r="CI53" s="77"/>
      <c r="CJ53" s="77"/>
      <c r="CK53" s="77"/>
      <c r="CL53" s="77"/>
      <c r="CM53" s="77"/>
      <c r="CN53" s="77"/>
      <c r="CO53" s="77"/>
      <c r="CP53" s="77"/>
      <c r="CQ53" s="77"/>
      <c r="CR53" s="77"/>
      <c r="CS53" s="77"/>
      <c r="CT53" s="77"/>
      <c r="CU53" s="77"/>
      <c r="CV53" s="77"/>
      <c r="CW53" s="77"/>
      <c r="CX53" s="77"/>
      <c r="CY53" s="77"/>
      <c r="CZ53" s="77"/>
      <c r="DA53" s="77"/>
      <c r="DB53" s="77"/>
      <c r="DC53" s="77"/>
      <c r="DD53" s="77"/>
      <c r="DE53" s="77"/>
      <c r="DF53" s="77"/>
      <c r="DG53" s="77"/>
      <c r="DH53" s="77"/>
      <c r="DI53" s="77"/>
      <c r="DJ53" s="77"/>
      <c r="DK53" s="77"/>
      <c r="DL53" s="77"/>
      <c r="DM53" s="77"/>
      <c r="DN53" s="77"/>
      <c r="DO53" s="77"/>
      <c r="DP53" s="77"/>
      <c r="DQ53" s="77"/>
      <c r="DR53" s="77"/>
      <c r="DS53" s="77"/>
      <c r="DT53" s="77"/>
      <c r="DU53" s="77"/>
      <c r="DV53" s="77"/>
      <c r="DW53" s="77"/>
      <c r="DX53" s="77"/>
      <c r="DY53" s="77"/>
      <c r="DZ53" s="77"/>
      <c r="EA53" s="77"/>
      <c r="EB53" s="77"/>
      <c r="EC53" s="77"/>
      <c r="ED53" s="77"/>
      <c r="EE53" s="77"/>
      <c r="EF53" s="77"/>
      <c r="EG53" s="77"/>
      <c r="EH53" s="77"/>
      <c r="EI53" s="77"/>
      <c r="EJ53" s="77"/>
      <c r="EK53" s="77"/>
      <c r="EL53" s="77"/>
      <c r="EM53" s="77"/>
      <c r="EN53" s="77"/>
      <c r="EO53" s="77"/>
      <c r="EP53" s="77"/>
      <c r="EQ53" s="77"/>
      <c r="ER53" s="77"/>
      <c r="ES53" s="77"/>
      <c r="ET53" s="77"/>
      <c r="EU53" s="77"/>
      <c r="EV53" s="77"/>
      <c r="EW53" s="77"/>
      <c r="EX53" s="77"/>
      <c r="EY53" s="77"/>
      <c r="EZ53" s="77"/>
      <c r="FA53" s="77"/>
      <c r="FB53" s="77"/>
      <c r="FC53" s="77"/>
      <c r="FD53" s="77"/>
      <c r="FE53" s="77"/>
      <c r="FF53" s="77"/>
      <c r="FG53" s="77"/>
      <c r="FH53" s="77"/>
      <c r="FI53" s="77"/>
      <c r="FJ53" s="77"/>
      <c r="FK53" s="77"/>
      <c r="FL53" s="77"/>
      <c r="FM53" s="77"/>
      <c r="FN53" s="77"/>
      <c r="FO53" s="77"/>
      <c r="FP53" s="77"/>
      <c r="FQ53" s="77"/>
      <c r="FR53" s="77"/>
      <c r="FS53" s="77"/>
      <c r="FT53" s="77"/>
      <c r="FU53" s="77"/>
      <c r="FV53" s="77"/>
      <c r="FW53" s="77"/>
      <c r="FX53" s="77"/>
      <c r="FY53" s="77"/>
      <c r="FZ53" s="77"/>
      <c r="GA53" s="77"/>
      <c r="GB53" s="77"/>
      <c r="GC53" s="77"/>
      <c r="GD53" s="77"/>
      <c r="GE53" s="77"/>
      <c r="GF53" s="77"/>
      <c r="GG53" s="77"/>
      <c r="GH53" s="77"/>
      <c r="GI53" s="77"/>
      <c r="GJ53" s="77"/>
      <c r="GK53" s="77"/>
      <c r="GL53" s="77"/>
      <c r="GM53" s="77"/>
      <c r="GN53" s="77"/>
      <c r="GO53" s="77"/>
      <c r="GP53" s="77"/>
      <c r="GQ53" s="77"/>
      <c r="GR53" s="77"/>
      <c r="GS53" s="77"/>
      <c r="GT53" s="77"/>
      <c r="GU53" s="77"/>
      <c r="GV53" s="77"/>
      <c r="GW53" s="77"/>
      <c r="GX53" s="77"/>
      <c r="GY53" s="77"/>
      <c r="GZ53" s="77"/>
      <c r="HA53" s="77"/>
      <c r="HB53" s="77"/>
      <c r="HC53" s="77"/>
      <c r="HD53" s="77"/>
      <c r="HE53" s="77"/>
      <c r="HF53" s="77"/>
      <c r="HG53" s="77"/>
      <c r="HH53" s="77"/>
      <c r="HI53" s="77"/>
      <c r="HJ53" s="77"/>
      <c r="HK53" s="77"/>
      <c r="HL53" s="77"/>
      <c r="HM53" s="77"/>
      <c r="HN53" s="77"/>
      <c r="HO53" s="77"/>
      <c r="HP53" s="77"/>
      <c r="HQ53" s="77"/>
      <c r="HR53" s="77"/>
      <c r="HS53" s="77"/>
      <c r="HT53" s="77"/>
      <c r="HU53" s="77"/>
      <c r="HV53" s="77"/>
      <c r="HW53" s="77"/>
      <c r="HX53" s="77"/>
      <c r="HY53" s="77"/>
      <c r="HZ53" s="77"/>
      <c r="IA53" s="77"/>
      <c r="IB53" s="77"/>
      <c r="IC53" s="77"/>
      <c r="ID53" s="77"/>
      <c r="IE53" s="77"/>
      <c r="IF53" s="77"/>
      <c r="IG53" s="77"/>
      <c r="IH53" s="77"/>
      <c r="II53" s="77"/>
      <c r="IJ53" s="77"/>
      <c r="IK53" s="77"/>
      <c r="IL53" s="77"/>
      <c r="IM53" s="77"/>
      <c r="IN53" s="77"/>
      <c r="IO53" s="77"/>
      <c r="IP53" s="77"/>
      <c r="IQ53" s="77"/>
      <c r="IR53" s="77"/>
      <c r="IS53" s="77"/>
      <c r="IT53" s="77"/>
      <c r="IU53" s="77"/>
      <c r="IV53" s="77"/>
      <c r="IW53" s="77"/>
      <c r="IX53" s="77"/>
      <c r="IY53" s="77"/>
      <c r="IZ53" s="77"/>
      <c r="JA53" s="77"/>
      <c r="JB53" s="77"/>
      <c r="JC53" s="77"/>
      <c r="JD53" s="77"/>
      <c r="JE53" s="77"/>
      <c r="JF53" s="77"/>
      <c r="JG53" s="77"/>
      <c r="JH53" s="77"/>
      <c r="JI53" s="77"/>
      <c r="JJ53" s="77"/>
      <c r="JK53" s="77"/>
      <c r="JL53" s="77"/>
      <c r="JM53" s="77"/>
      <c r="JN53" s="77"/>
      <c r="JO53" s="77"/>
      <c r="JP53" s="77"/>
      <c r="JQ53" s="77"/>
      <c r="JR53" s="77"/>
      <c r="JS53" s="77"/>
      <c r="JT53" s="77"/>
      <c r="JU53" s="77"/>
      <c r="JV53" s="77"/>
      <c r="JW53" s="77"/>
      <c r="JX53" s="77"/>
      <c r="JY53" s="77"/>
      <c r="JZ53" s="77"/>
      <c r="KA53" s="77"/>
      <c r="KB53" s="77"/>
      <c r="KC53" s="77"/>
      <c r="KD53" s="77"/>
      <c r="KE53" s="77"/>
      <c r="KF53" s="77"/>
      <c r="KG53" s="77"/>
      <c r="KH53" s="77"/>
      <c r="KI53" s="77"/>
      <c r="KJ53" s="77"/>
      <c r="KK53" s="77"/>
    </row>
    <row r="54" spans="1:297" ht="16" x14ac:dyDescent="0.2">
      <c r="A54" s="288"/>
      <c r="B54" s="246"/>
      <c r="C54" s="244" t="s">
        <v>160</v>
      </c>
      <c r="D54" s="244" t="s">
        <v>110</v>
      </c>
      <c r="E54" s="244" t="s">
        <v>127</v>
      </c>
      <c r="F54" s="240">
        <v>121000000</v>
      </c>
      <c r="G54" s="240">
        <v>121000000</v>
      </c>
      <c r="H54" s="240">
        <v>121000000</v>
      </c>
      <c r="I54" s="240">
        <v>121000000</v>
      </c>
      <c r="J54" s="240">
        <v>121000000</v>
      </c>
      <c r="K54" s="240">
        <v>121000000</v>
      </c>
      <c r="L54" s="240">
        <v>121000000</v>
      </c>
      <c r="M54" s="240">
        <v>121000000</v>
      </c>
      <c r="N54" s="179"/>
      <c r="O54" s="179" t="s">
        <v>164</v>
      </c>
      <c r="P54" s="179" t="s">
        <v>162</v>
      </c>
      <c r="Q54" s="226"/>
      <c r="AM54" s="77"/>
      <c r="AN54" s="77"/>
      <c r="AO54" s="77"/>
      <c r="AP54" s="77"/>
      <c r="AQ54" s="77"/>
      <c r="AR54" s="77"/>
      <c r="AS54" s="77"/>
      <c r="AT54" s="77"/>
      <c r="AU54" s="77"/>
      <c r="AV54" s="77"/>
      <c r="AW54" s="77"/>
      <c r="AX54" s="77"/>
      <c r="AY54" s="77"/>
      <c r="AZ54" s="77"/>
      <c r="BA54" s="77"/>
      <c r="BB54" s="77"/>
      <c r="BC54" s="77"/>
      <c r="BD54" s="77"/>
      <c r="BE54" s="77"/>
      <c r="BF54" s="77"/>
      <c r="BG54" s="77"/>
      <c r="BH54" s="77"/>
      <c r="BI54" s="77"/>
      <c r="BJ54" s="77"/>
      <c r="BK54" s="77"/>
      <c r="BL54" s="77"/>
      <c r="BM54" s="77"/>
      <c r="BN54" s="77"/>
      <c r="BO54" s="77"/>
      <c r="BP54" s="77"/>
      <c r="BQ54" s="77"/>
      <c r="BR54" s="77"/>
      <c r="BS54" s="77"/>
      <c r="BT54" s="77"/>
      <c r="BU54" s="77"/>
      <c r="BV54" s="77"/>
      <c r="BW54" s="77"/>
      <c r="BX54" s="77"/>
      <c r="BY54" s="77"/>
      <c r="BZ54" s="77"/>
      <c r="CA54" s="77"/>
      <c r="CB54" s="77"/>
      <c r="CC54" s="77"/>
      <c r="CD54" s="77"/>
      <c r="CE54" s="77"/>
      <c r="CF54" s="77"/>
      <c r="CG54" s="77"/>
      <c r="CH54" s="77"/>
      <c r="CI54" s="77"/>
      <c r="CJ54" s="77"/>
      <c r="CK54" s="77"/>
      <c r="CL54" s="77"/>
      <c r="CM54" s="77"/>
      <c r="CN54" s="77"/>
      <c r="CO54" s="77"/>
      <c r="CP54" s="77"/>
      <c r="CQ54" s="77"/>
      <c r="CR54" s="77"/>
      <c r="CS54" s="77"/>
      <c r="CT54" s="77"/>
      <c r="CU54" s="77"/>
      <c r="CV54" s="77"/>
      <c r="CW54" s="77"/>
      <c r="CX54" s="77"/>
      <c r="CY54" s="77"/>
      <c r="CZ54" s="77"/>
      <c r="DA54" s="77"/>
      <c r="DB54" s="77"/>
      <c r="DC54" s="77"/>
      <c r="DD54" s="77"/>
      <c r="DE54" s="77"/>
      <c r="DF54" s="77"/>
      <c r="DG54" s="77"/>
      <c r="DH54" s="77"/>
      <c r="DI54" s="77"/>
      <c r="DJ54" s="77"/>
      <c r="DK54" s="77"/>
      <c r="DL54" s="77"/>
      <c r="DM54" s="77"/>
      <c r="DN54" s="77"/>
      <c r="DO54" s="77"/>
      <c r="DP54" s="77"/>
      <c r="DQ54" s="77"/>
      <c r="DR54" s="77"/>
      <c r="DS54" s="77"/>
      <c r="DT54" s="77"/>
      <c r="DU54" s="77"/>
      <c r="DV54" s="77"/>
      <c r="DW54" s="77"/>
      <c r="DX54" s="77"/>
      <c r="DY54" s="77"/>
      <c r="DZ54" s="77"/>
      <c r="EA54" s="77"/>
      <c r="EB54" s="77"/>
      <c r="EC54" s="77"/>
      <c r="ED54" s="77"/>
      <c r="EE54" s="77"/>
      <c r="EF54" s="77"/>
      <c r="EG54" s="77"/>
      <c r="EH54" s="77"/>
      <c r="EI54" s="77"/>
      <c r="EJ54" s="77"/>
      <c r="EK54" s="77"/>
      <c r="EL54" s="77"/>
      <c r="EM54" s="77"/>
      <c r="EN54" s="77"/>
      <c r="EO54" s="77"/>
      <c r="EP54" s="77"/>
      <c r="EQ54" s="77"/>
      <c r="ER54" s="77"/>
      <c r="ES54" s="77"/>
      <c r="ET54" s="77"/>
      <c r="EU54" s="77"/>
      <c r="EV54" s="77"/>
      <c r="EW54" s="77"/>
      <c r="EX54" s="77"/>
      <c r="EY54" s="77"/>
      <c r="EZ54" s="77"/>
      <c r="FA54" s="77"/>
      <c r="FB54" s="77"/>
      <c r="FC54" s="77"/>
      <c r="FD54" s="77"/>
      <c r="FE54" s="77"/>
      <c r="FF54" s="77"/>
      <c r="FG54" s="77"/>
      <c r="FH54" s="77"/>
      <c r="FI54" s="77"/>
      <c r="FJ54" s="77"/>
      <c r="FK54" s="77"/>
      <c r="FL54" s="77"/>
      <c r="FM54" s="77"/>
      <c r="FN54" s="77"/>
      <c r="FO54" s="77"/>
      <c r="FP54" s="77"/>
      <c r="FQ54" s="77"/>
      <c r="FR54" s="77"/>
      <c r="FS54" s="77"/>
      <c r="FT54" s="77"/>
      <c r="FU54" s="77"/>
      <c r="FV54" s="77"/>
      <c r="FW54" s="77"/>
      <c r="FX54" s="77"/>
      <c r="FY54" s="77"/>
      <c r="FZ54" s="77"/>
      <c r="GA54" s="77"/>
      <c r="GB54" s="77"/>
      <c r="GC54" s="77"/>
      <c r="GD54" s="77"/>
      <c r="GE54" s="77"/>
      <c r="GF54" s="77"/>
      <c r="GG54" s="77"/>
      <c r="GH54" s="77"/>
      <c r="GI54" s="77"/>
      <c r="GJ54" s="77"/>
      <c r="GK54" s="77"/>
      <c r="GL54" s="77"/>
      <c r="GM54" s="77"/>
      <c r="GN54" s="77"/>
      <c r="GO54" s="77"/>
      <c r="GP54" s="77"/>
      <c r="GQ54" s="77"/>
      <c r="GR54" s="77"/>
      <c r="GS54" s="77"/>
      <c r="GT54" s="77"/>
      <c r="GU54" s="77"/>
      <c r="GV54" s="77"/>
      <c r="GW54" s="77"/>
      <c r="GX54" s="77"/>
      <c r="GY54" s="77"/>
      <c r="GZ54" s="77"/>
      <c r="HA54" s="77"/>
      <c r="HB54" s="77"/>
      <c r="HC54" s="77"/>
      <c r="HD54" s="77"/>
      <c r="HE54" s="77"/>
      <c r="HF54" s="77"/>
      <c r="HG54" s="77"/>
      <c r="HH54" s="77"/>
      <c r="HI54" s="77"/>
      <c r="HJ54" s="77"/>
      <c r="HK54" s="77"/>
      <c r="HL54" s="77"/>
      <c r="HM54" s="77"/>
      <c r="HN54" s="77"/>
      <c r="HO54" s="77"/>
      <c r="HP54" s="77"/>
      <c r="HQ54" s="77"/>
      <c r="HR54" s="77"/>
      <c r="HS54" s="77"/>
      <c r="HT54" s="77"/>
      <c r="HU54" s="77"/>
      <c r="HV54" s="77"/>
      <c r="HW54" s="77"/>
      <c r="HX54" s="77"/>
      <c r="HY54" s="77"/>
      <c r="HZ54" s="77"/>
      <c r="IA54" s="77"/>
      <c r="IB54" s="77"/>
      <c r="IC54" s="77"/>
      <c r="ID54" s="77"/>
      <c r="IE54" s="77"/>
      <c r="IF54" s="77"/>
      <c r="IG54" s="77"/>
      <c r="IH54" s="77"/>
      <c r="II54" s="77"/>
      <c r="IJ54" s="77"/>
      <c r="IK54" s="77"/>
      <c r="IL54" s="77"/>
      <c r="IM54" s="77"/>
      <c r="IN54" s="77"/>
      <c r="IO54" s="77"/>
      <c r="IP54" s="77"/>
      <c r="IQ54" s="77"/>
      <c r="IR54" s="77"/>
      <c r="IS54" s="77"/>
      <c r="IT54" s="77"/>
      <c r="IU54" s="77"/>
      <c r="IV54" s="77"/>
      <c r="IW54" s="77"/>
      <c r="IX54" s="77"/>
      <c r="IY54" s="77"/>
      <c r="IZ54" s="77"/>
      <c r="JA54" s="77"/>
      <c r="JB54" s="77"/>
      <c r="JC54" s="77"/>
      <c r="JD54" s="77"/>
      <c r="JE54" s="77"/>
      <c r="JF54" s="77"/>
      <c r="JG54" s="77"/>
      <c r="JH54" s="77"/>
      <c r="JI54" s="77"/>
      <c r="JJ54" s="77"/>
      <c r="JK54" s="77"/>
      <c r="JL54" s="77"/>
      <c r="JM54" s="77"/>
      <c r="JN54" s="77"/>
      <c r="JO54" s="77"/>
      <c r="JP54" s="77"/>
      <c r="JQ54" s="77"/>
      <c r="JR54" s="77"/>
      <c r="JS54" s="77"/>
      <c r="JT54" s="77"/>
      <c r="JU54" s="77"/>
      <c r="JV54" s="77"/>
      <c r="JW54" s="77"/>
      <c r="JX54" s="77"/>
      <c r="JY54" s="77"/>
      <c r="JZ54" s="77"/>
      <c r="KA54" s="77"/>
      <c r="KB54" s="77"/>
      <c r="KC54" s="77"/>
      <c r="KD54" s="77"/>
      <c r="KE54" s="77"/>
      <c r="KF54" s="77"/>
      <c r="KG54" s="77"/>
      <c r="KH54" s="77"/>
      <c r="KI54" s="77"/>
      <c r="KJ54" s="77"/>
      <c r="KK54" s="77"/>
    </row>
    <row r="55" spans="1:297" ht="16" x14ac:dyDescent="0.2">
      <c r="A55" s="288"/>
      <c r="B55" s="246"/>
      <c r="C55" s="244" t="s">
        <v>160</v>
      </c>
      <c r="D55" s="244" t="s">
        <v>110</v>
      </c>
      <c r="E55" s="244" t="s">
        <v>115</v>
      </c>
      <c r="F55" s="240">
        <v>250000</v>
      </c>
      <c r="G55" s="240">
        <v>250000</v>
      </c>
      <c r="H55" s="240">
        <v>250000</v>
      </c>
      <c r="I55" s="240">
        <v>250000</v>
      </c>
      <c r="J55" s="240">
        <v>250000</v>
      </c>
      <c r="K55" s="240">
        <v>250000</v>
      </c>
      <c r="L55" s="240">
        <v>250000</v>
      </c>
      <c r="M55" s="240">
        <v>250000</v>
      </c>
      <c r="N55" s="179"/>
      <c r="O55" s="179" t="s">
        <v>164</v>
      </c>
      <c r="P55" s="179" t="s">
        <v>162</v>
      </c>
      <c r="Q55" s="226"/>
      <c r="AM55" s="77"/>
      <c r="AN55" s="77"/>
      <c r="AO55" s="77"/>
      <c r="AP55" s="77"/>
      <c r="AQ55" s="77"/>
      <c r="AR55" s="77"/>
      <c r="AS55" s="77"/>
      <c r="AT55" s="77"/>
      <c r="AU55" s="77"/>
      <c r="AV55" s="77"/>
      <c r="AW55" s="77"/>
      <c r="AX55" s="77"/>
      <c r="AY55" s="77"/>
      <c r="AZ55" s="77"/>
      <c r="BA55" s="77"/>
      <c r="BB55" s="77"/>
      <c r="BC55" s="77"/>
      <c r="BD55" s="77"/>
      <c r="BE55" s="77"/>
      <c r="BF55" s="77"/>
      <c r="BG55" s="77"/>
      <c r="BH55" s="77"/>
      <c r="BI55" s="77"/>
      <c r="BJ55" s="77"/>
      <c r="BK55" s="77"/>
      <c r="BL55" s="77"/>
      <c r="BM55" s="77"/>
      <c r="BN55" s="77"/>
      <c r="BO55" s="77"/>
      <c r="BP55" s="77"/>
      <c r="BQ55" s="77"/>
      <c r="BR55" s="77"/>
      <c r="BS55" s="77"/>
      <c r="BT55" s="77"/>
      <c r="BU55" s="77"/>
      <c r="BV55" s="77"/>
      <c r="BW55" s="77"/>
      <c r="BX55" s="77"/>
      <c r="BY55" s="77"/>
      <c r="BZ55" s="77"/>
      <c r="CA55" s="77"/>
      <c r="CB55" s="77"/>
      <c r="CC55" s="77"/>
      <c r="CD55" s="77"/>
      <c r="CE55" s="77"/>
      <c r="CF55" s="77"/>
      <c r="CG55" s="77"/>
      <c r="CH55" s="77"/>
      <c r="CI55" s="77"/>
      <c r="CJ55" s="77"/>
      <c r="CK55" s="77"/>
      <c r="CL55" s="77"/>
      <c r="CM55" s="77"/>
      <c r="CN55" s="77"/>
      <c r="CO55" s="77"/>
      <c r="CP55" s="77"/>
      <c r="CQ55" s="77"/>
      <c r="CR55" s="77"/>
      <c r="CS55" s="77"/>
      <c r="CT55" s="77"/>
      <c r="CU55" s="77"/>
      <c r="CV55" s="77"/>
      <c r="CW55" s="77"/>
      <c r="CX55" s="77"/>
      <c r="CY55" s="77"/>
      <c r="CZ55" s="77"/>
      <c r="DA55" s="77"/>
      <c r="DB55" s="77"/>
      <c r="DC55" s="77"/>
      <c r="DD55" s="77"/>
      <c r="DE55" s="77"/>
      <c r="DF55" s="77"/>
      <c r="DG55" s="77"/>
      <c r="DH55" s="77"/>
      <c r="DI55" s="77"/>
      <c r="DJ55" s="77"/>
      <c r="DK55" s="77"/>
      <c r="DL55" s="77"/>
      <c r="DM55" s="77"/>
      <c r="DN55" s="77"/>
      <c r="DO55" s="77"/>
      <c r="DP55" s="77"/>
      <c r="DQ55" s="77"/>
      <c r="DR55" s="77"/>
      <c r="DS55" s="77"/>
      <c r="DT55" s="77"/>
      <c r="DU55" s="77"/>
      <c r="DV55" s="77"/>
      <c r="DW55" s="77"/>
      <c r="DX55" s="77"/>
      <c r="DY55" s="77"/>
      <c r="DZ55" s="77"/>
      <c r="EA55" s="77"/>
      <c r="EB55" s="77"/>
      <c r="EC55" s="77"/>
      <c r="ED55" s="77"/>
      <c r="EE55" s="77"/>
      <c r="EF55" s="77"/>
      <c r="EG55" s="77"/>
      <c r="EH55" s="77"/>
      <c r="EI55" s="77"/>
      <c r="EJ55" s="77"/>
      <c r="EK55" s="77"/>
      <c r="EL55" s="77"/>
      <c r="EM55" s="77"/>
      <c r="EN55" s="77"/>
      <c r="EO55" s="77"/>
      <c r="EP55" s="77"/>
      <c r="EQ55" s="77"/>
      <c r="ER55" s="77"/>
      <c r="ES55" s="77"/>
      <c r="ET55" s="77"/>
      <c r="EU55" s="77"/>
      <c r="EV55" s="77"/>
      <c r="EW55" s="77"/>
      <c r="EX55" s="77"/>
      <c r="EY55" s="77"/>
      <c r="EZ55" s="77"/>
      <c r="FA55" s="77"/>
      <c r="FB55" s="77"/>
      <c r="FC55" s="77"/>
      <c r="FD55" s="77"/>
      <c r="FE55" s="77"/>
      <c r="FF55" s="77"/>
      <c r="FG55" s="77"/>
      <c r="FH55" s="77"/>
      <c r="FI55" s="77"/>
      <c r="FJ55" s="77"/>
      <c r="FK55" s="77"/>
      <c r="FL55" s="77"/>
      <c r="FM55" s="77"/>
      <c r="FN55" s="77"/>
      <c r="FO55" s="77"/>
      <c r="FP55" s="77"/>
      <c r="FQ55" s="77"/>
      <c r="FR55" s="77"/>
      <c r="FS55" s="77"/>
      <c r="FT55" s="77"/>
      <c r="FU55" s="77"/>
      <c r="FV55" s="77"/>
      <c r="FW55" s="77"/>
      <c r="FX55" s="77"/>
      <c r="FY55" s="77"/>
      <c r="FZ55" s="77"/>
      <c r="GA55" s="77"/>
      <c r="GB55" s="77"/>
      <c r="GC55" s="77"/>
      <c r="GD55" s="77"/>
      <c r="GE55" s="77"/>
      <c r="GF55" s="77"/>
      <c r="GG55" s="77"/>
      <c r="GH55" s="77"/>
      <c r="GI55" s="77"/>
      <c r="GJ55" s="77"/>
      <c r="GK55" s="77"/>
      <c r="GL55" s="77"/>
      <c r="GM55" s="77"/>
      <c r="GN55" s="77"/>
      <c r="GO55" s="77"/>
      <c r="GP55" s="77"/>
      <c r="GQ55" s="77"/>
      <c r="GR55" s="77"/>
      <c r="GS55" s="77"/>
      <c r="GT55" s="77"/>
      <c r="GU55" s="77"/>
      <c r="GV55" s="77"/>
      <c r="GW55" s="77"/>
      <c r="GX55" s="77"/>
      <c r="GY55" s="77"/>
      <c r="GZ55" s="77"/>
      <c r="HA55" s="77"/>
      <c r="HB55" s="77"/>
      <c r="HC55" s="77"/>
      <c r="HD55" s="77"/>
      <c r="HE55" s="77"/>
      <c r="HF55" s="77"/>
      <c r="HG55" s="77"/>
      <c r="HH55" s="77"/>
      <c r="HI55" s="77"/>
      <c r="HJ55" s="77"/>
      <c r="HK55" s="77"/>
      <c r="HL55" s="77"/>
      <c r="HM55" s="77"/>
      <c r="HN55" s="77"/>
      <c r="HO55" s="77"/>
      <c r="HP55" s="77"/>
      <c r="HQ55" s="77"/>
      <c r="HR55" s="77"/>
      <c r="HS55" s="77"/>
      <c r="HT55" s="77"/>
      <c r="HU55" s="77"/>
      <c r="HV55" s="77"/>
      <c r="HW55" s="77"/>
      <c r="HX55" s="77"/>
      <c r="HY55" s="77"/>
      <c r="HZ55" s="77"/>
      <c r="IA55" s="77"/>
      <c r="IB55" s="77"/>
      <c r="IC55" s="77"/>
      <c r="ID55" s="77"/>
      <c r="IE55" s="77"/>
      <c r="IF55" s="77"/>
      <c r="IG55" s="77"/>
      <c r="IH55" s="77"/>
      <c r="II55" s="77"/>
      <c r="IJ55" s="77"/>
      <c r="IK55" s="77"/>
      <c r="IL55" s="77"/>
      <c r="IM55" s="77"/>
      <c r="IN55" s="77"/>
      <c r="IO55" s="77"/>
      <c r="IP55" s="77"/>
      <c r="IQ55" s="77"/>
      <c r="IR55" s="77"/>
      <c r="IS55" s="77"/>
      <c r="IT55" s="77"/>
      <c r="IU55" s="77"/>
      <c r="IV55" s="77"/>
      <c r="IW55" s="77"/>
      <c r="IX55" s="77"/>
      <c r="IY55" s="77"/>
      <c r="IZ55" s="77"/>
      <c r="JA55" s="77"/>
      <c r="JB55" s="77"/>
      <c r="JC55" s="77"/>
      <c r="JD55" s="77"/>
      <c r="JE55" s="77"/>
      <c r="JF55" s="77"/>
      <c r="JG55" s="77"/>
      <c r="JH55" s="77"/>
      <c r="JI55" s="77"/>
      <c r="JJ55" s="77"/>
      <c r="JK55" s="77"/>
      <c r="JL55" s="77"/>
      <c r="JM55" s="77"/>
      <c r="JN55" s="77"/>
      <c r="JO55" s="77"/>
      <c r="JP55" s="77"/>
      <c r="JQ55" s="77"/>
      <c r="JR55" s="77"/>
      <c r="JS55" s="77"/>
      <c r="JT55" s="77"/>
      <c r="JU55" s="77"/>
      <c r="JV55" s="77"/>
      <c r="JW55" s="77"/>
      <c r="JX55" s="77"/>
      <c r="JY55" s="77"/>
      <c r="JZ55" s="77"/>
      <c r="KA55" s="77"/>
      <c r="KB55" s="77"/>
      <c r="KC55" s="77"/>
      <c r="KD55" s="77"/>
      <c r="KE55" s="77"/>
      <c r="KF55" s="77"/>
      <c r="KG55" s="77"/>
      <c r="KH55" s="77"/>
      <c r="KI55" s="77"/>
      <c r="KJ55" s="77"/>
      <c r="KK55" s="77"/>
    </row>
    <row r="56" spans="1:297" ht="16" x14ac:dyDescent="0.2">
      <c r="A56" s="288"/>
      <c r="B56" s="246"/>
      <c r="C56" s="244" t="s">
        <v>160</v>
      </c>
      <c r="D56" s="244" t="s">
        <v>110</v>
      </c>
      <c r="E56" s="244" t="s">
        <v>140</v>
      </c>
      <c r="F56" s="240">
        <v>250000</v>
      </c>
      <c r="G56" s="240">
        <v>250000</v>
      </c>
      <c r="H56" s="240">
        <v>250000</v>
      </c>
      <c r="I56" s="240">
        <v>250000</v>
      </c>
      <c r="J56" s="240">
        <v>250000</v>
      </c>
      <c r="K56" s="240">
        <v>250000</v>
      </c>
      <c r="L56" s="240">
        <v>250000</v>
      </c>
      <c r="M56" s="240">
        <v>250000</v>
      </c>
      <c r="N56" s="179"/>
      <c r="O56" s="179" t="s">
        <v>164</v>
      </c>
      <c r="P56" s="179" t="s">
        <v>162</v>
      </c>
      <c r="Q56" s="226"/>
      <c r="AM56" s="77"/>
      <c r="AN56" s="77"/>
      <c r="AO56" s="77"/>
      <c r="AP56" s="77"/>
      <c r="AQ56" s="77"/>
      <c r="AR56" s="77"/>
      <c r="AS56" s="77"/>
      <c r="AT56" s="77"/>
      <c r="AU56" s="77"/>
      <c r="AV56" s="77"/>
      <c r="AW56" s="77"/>
      <c r="AX56" s="77"/>
      <c r="AY56" s="77"/>
      <c r="AZ56" s="77"/>
      <c r="BA56" s="77"/>
      <c r="BB56" s="77"/>
      <c r="BC56" s="77"/>
      <c r="BD56" s="77"/>
      <c r="BE56" s="77"/>
      <c r="BF56" s="77"/>
      <c r="BG56" s="77"/>
      <c r="BH56" s="77"/>
      <c r="BI56" s="77"/>
      <c r="BJ56" s="77"/>
      <c r="BK56" s="77"/>
      <c r="BL56" s="77"/>
      <c r="BM56" s="77"/>
      <c r="BN56" s="77"/>
      <c r="BO56" s="77"/>
      <c r="BP56" s="77"/>
      <c r="BQ56" s="77"/>
      <c r="BR56" s="77"/>
      <c r="BS56" s="77"/>
      <c r="BT56" s="77"/>
      <c r="BU56" s="77"/>
      <c r="BV56" s="77"/>
      <c r="BW56" s="77"/>
      <c r="BX56" s="77"/>
      <c r="BY56" s="77"/>
      <c r="BZ56" s="77"/>
      <c r="CA56" s="77"/>
      <c r="CB56" s="77"/>
      <c r="CC56" s="77"/>
      <c r="CD56" s="77"/>
      <c r="CE56" s="77"/>
      <c r="CF56" s="77"/>
      <c r="CG56" s="77"/>
      <c r="CH56" s="77"/>
      <c r="CI56" s="77"/>
      <c r="CJ56" s="77"/>
      <c r="CK56" s="77"/>
      <c r="CL56" s="77"/>
      <c r="CM56" s="77"/>
      <c r="CN56" s="77"/>
      <c r="CO56" s="77"/>
      <c r="CP56" s="77"/>
      <c r="CQ56" s="77"/>
      <c r="CR56" s="77"/>
      <c r="CS56" s="77"/>
      <c r="CT56" s="77"/>
      <c r="CU56" s="77"/>
      <c r="CV56" s="77"/>
      <c r="CW56" s="77"/>
      <c r="CX56" s="77"/>
      <c r="CY56" s="77"/>
      <c r="CZ56" s="77"/>
      <c r="DA56" s="77"/>
      <c r="DB56" s="77"/>
      <c r="DC56" s="77"/>
      <c r="DD56" s="77"/>
      <c r="DE56" s="77"/>
      <c r="DF56" s="77"/>
      <c r="DG56" s="77"/>
      <c r="DH56" s="77"/>
      <c r="DI56" s="77"/>
      <c r="DJ56" s="77"/>
      <c r="DK56" s="77"/>
      <c r="DL56" s="77"/>
      <c r="DM56" s="77"/>
      <c r="DN56" s="77"/>
      <c r="DO56" s="77"/>
      <c r="DP56" s="77"/>
      <c r="DQ56" s="77"/>
      <c r="DR56" s="77"/>
      <c r="DS56" s="77"/>
      <c r="DT56" s="77"/>
      <c r="DU56" s="77"/>
      <c r="DV56" s="77"/>
      <c r="DW56" s="77"/>
      <c r="DX56" s="77"/>
      <c r="DY56" s="77"/>
      <c r="DZ56" s="77"/>
      <c r="EA56" s="77"/>
      <c r="EB56" s="77"/>
      <c r="EC56" s="77"/>
      <c r="ED56" s="77"/>
      <c r="EE56" s="77"/>
      <c r="EF56" s="77"/>
      <c r="EG56" s="77"/>
      <c r="EH56" s="77"/>
      <c r="EI56" s="77"/>
      <c r="EJ56" s="77"/>
      <c r="EK56" s="77"/>
      <c r="EL56" s="77"/>
      <c r="EM56" s="77"/>
      <c r="EN56" s="77"/>
      <c r="EO56" s="77"/>
      <c r="EP56" s="77"/>
      <c r="EQ56" s="77"/>
      <c r="ER56" s="77"/>
      <c r="ES56" s="77"/>
      <c r="ET56" s="77"/>
      <c r="EU56" s="77"/>
      <c r="EV56" s="77"/>
      <c r="EW56" s="77"/>
      <c r="EX56" s="77"/>
      <c r="EY56" s="77"/>
      <c r="EZ56" s="77"/>
      <c r="FA56" s="77"/>
      <c r="FB56" s="77"/>
      <c r="FC56" s="77"/>
      <c r="FD56" s="77"/>
      <c r="FE56" s="77"/>
      <c r="FF56" s="77"/>
      <c r="FG56" s="77"/>
      <c r="FH56" s="77"/>
      <c r="FI56" s="77"/>
      <c r="FJ56" s="77"/>
      <c r="FK56" s="77"/>
      <c r="FL56" s="77"/>
      <c r="FM56" s="77"/>
      <c r="FN56" s="77"/>
      <c r="FO56" s="77"/>
      <c r="FP56" s="77"/>
      <c r="FQ56" s="77"/>
      <c r="FR56" s="77"/>
      <c r="FS56" s="77"/>
      <c r="FT56" s="77"/>
      <c r="FU56" s="77"/>
      <c r="FV56" s="77"/>
      <c r="FW56" s="77"/>
      <c r="FX56" s="77"/>
      <c r="FY56" s="77"/>
      <c r="FZ56" s="77"/>
      <c r="GA56" s="77"/>
      <c r="GB56" s="77"/>
      <c r="GC56" s="77"/>
      <c r="GD56" s="77"/>
      <c r="GE56" s="77"/>
      <c r="GF56" s="77"/>
      <c r="GG56" s="77"/>
      <c r="GH56" s="77"/>
      <c r="GI56" s="77"/>
      <c r="GJ56" s="77"/>
      <c r="GK56" s="77"/>
      <c r="GL56" s="77"/>
      <c r="GM56" s="77"/>
      <c r="GN56" s="77"/>
      <c r="GO56" s="77"/>
      <c r="GP56" s="77"/>
      <c r="GQ56" s="77"/>
      <c r="GR56" s="77"/>
      <c r="GS56" s="77"/>
      <c r="GT56" s="77"/>
      <c r="GU56" s="77"/>
      <c r="GV56" s="77"/>
      <c r="GW56" s="77"/>
      <c r="GX56" s="77"/>
      <c r="GY56" s="77"/>
      <c r="GZ56" s="77"/>
      <c r="HA56" s="77"/>
      <c r="HB56" s="77"/>
      <c r="HC56" s="77"/>
      <c r="HD56" s="77"/>
      <c r="HE56" s="77"/>
      <c r="HF56" s="77"/>
      <c r="HG56" s="77"/>
      <c r="HH56" s="77"/>
      <c r="HI56" s="77"/>
      <c r="HJ56" s="77"/>
      <c r="HK56" s="77"/>
      <c r="HL56" s="77"/>
      <c r="HM56" s="77"/>
      <c r="HN56" s="77"/>
      <c r="HO56" s="77"/>
      <c r="HP56" s="77"/>
      <c r="HQ56" s="77"/>
      <c r="HR56" s="77"/>
      <c r="HS56" s="77"/>
      <c r="HT56" s="77"/>
      <c r="HU56" s="77"/>
      <c r="HV56" s="77"/>
      <c r="HW56" s="77"/>
      <c r="HX56" s="77"/>
      <c r="HY56" s="77"/>
      <c r="HZ56" s="77"/>
      <c r="IA56" s="77"/>
      <c r="IB56" s="77"/>
      <c r="IC56" s="77"/>
      <c r="ID56" s="77"/>
      <c r="IE56" s="77"/>
      <c r="IF56" s="77"/>
      <c r="IG56" s="77"/>
      <c r="IH56" s="77"/>
      <c r="II56" s="77"/>
      <c r="IJ56" s="77"/>
      <c r="IK56" s="77"/>
      <c r="IL56" s="77"/>
      <c r="IM56" s="77"/>
      <c r="IN56" s="77"/>
      <c r="IO56" s="77"/>
      <c r="IP56" s="77"/>
      <c r="IQ56" s="77"/>
      <c r="IR56" s="77"/>
      <c r="IS56" s="77"/>
      <c r="IT56" s="77"/>
      <c r="IU56" s="77"/>
      <c r="IV56" s="77"/>
      <c r="IW56" s="77"/>
      <c r="IX56" s="77"/>
      <c r="IY56" s="77"/>
      <c r="IZ56" s="77"/>
      <c r="JA56" s="77"/>
      <c r="JB56" s="77"/>
      <c r="JC56" s="77"/>
      <c r="JD56" s="77"/>
      <c r="JE56" s="77"/>
      <c r="JF56" s="77"/>
      <c r="JG56" s="77"/>
      <c r="JH56" s="77"/>
      <c r="JI56" s="77"/>
      <c r="JJ56" s="77"/>
      <c r="JK56" s="77"/>
      <c r="JL56" s="77"/>
      <c r="JM56" s="77"/>
      <c r="JN56" s="77"/>
      <c r="JO56" s="77"/>
      <c r="JP56" s="77"/>
      <c r="JQ56" s="77"/>
      <c r="JR56" s="77"/>
      <c r="JS56" s="77"/>
      <c r="JT56" s="77"/>
      <c r="JU56" s="77"/>
      <c r="JV56" s="77"/>
      <c r="JW56" s="77"/>
      <c r="JX56" s="77"/>
      <c r="JY56" s="77"/>
      <c r="JZ56" s="77"/>
      <c r="KA56" s="77"/>
      <c r="KB56" s="77"/>
      <c r="KC56" s="77"/>
      <c r="KD56" s="77"/>
      <c r="KE56" s="77"/>
      <c r="KF56" s="77"/>
      <c r="KG56" s="77"/>
      <c r="KH56" s="77"/>
      <c r="KI56" s="77"/>
      <c r="KJ56" s="77"/>
      <c r="KK56" s="77"/>
    </row>
    <row r="57" spans="1:297" ht="17" thickBot="1" x14ac:dyDescent="0.25">
      <c r="A57" s="289"/>
      <c r="B57" s="250"/>
      <c r="C57" s="245" t="s">
        <v>160</v>
      </c>
      <c r="D57" s="245" t="s">
        <v>110</v>
      </c>
      <c r="E57" s="245" t="s">
        <v>124</v>
      </c>
      <c r="F57" s="241">
        <v>250000</v>
      </c>
      <c r="G57" s="241">
        <v>250000</v>
      </c>
      <c r="H57" s="241">
        <v>250000</v>
      </c>
      <c r="I57" s="241">
        <v>250000</v>
      </c>
      <c r="J57" s="241">
        <v>250000</v>
      </c>
      <c r="K57" s="241">
        <v>250000</v>
      </c>
      <c r="L57" s="241">
        <v>250000</v>
      </c>
      <c r="M57" s="241">
        <v>250000</v>
      </c>
      <c r="N57" s="227"/>
      <c r="O57" s="227" t="s">
        <v>164</v>
      </c>
      <c r="P57" s="227" t="s">
        <v>162</v>
      </c>
      <c r="Q57" s="224"/>
      <c r="AM57" s="77"/>
      <c r="AN57" s="77"/>
      <c r="AO57" s="77"/>
      <c r="AP57" s="77"/>
      <c r="AQ57" s="77"/>
      <c r="AR57" s="77"/>
      <c r="AS57" s="77"/>
      <c r="AT57" s="77"/>
      <c r="AU57" s="77"/>
      <c r="AV57" s="77"/>
      <c r="AW57" s="77"/>
      <c r="AX57" s="77"/>
      <c r="AY57" s="77"/>
      <c r="AZ57" s="77"/>
      <c r="BA57" s="77"/>
      <c r="BB57" s="77"/>
      <c r="BC57" s="77"/>
      <c r="BD57" s="77"/>
      <c r="BE57" s="77"/>
      <c r="BF57" s="77"/>
      <c r="BG57" s="77"/>
      <c r="BH57" s="77"/>
      <c r="BI57" s="77"/>
      <c r="BJ57" s="77"/>
      <c r="BK57" s="77"/>
      <c r="BL57" s="77"/>
      <c r="BM57" s="77"/>
      <c r="BN57" s="77"/>
      <c r="BO57" s="77"/>
      <c r="BP57" s="77"/>
      <c r="BQ57" s="77"/>
      <c r="BR57" s="77"/>
      <c r="BS57" s="77"/>
      <c r="BT57" s="77"/>
      <c r="BU57" s="77"/>
      <c r="BV57" s="77"/>
      <c r="BW57" s="77"/>
      <c r="BX57" s="77"/>
      <c r="BY57" s="77"/>
      <c r="BZ57" s="77"/>
      <c r="CA57" s="77"/>
      <c r="CB57" s="77"/>
      <c r="CC57" s="77"/>
      <c r="CD57" s="77"/>
      <c r="CE57" s="77"/>
      <c r="CF57" s="77"/>
      <c r="CG57" s="77"/>
      <c r="CH57" s="77"/>
      <c r="CI57" s="77"/>
      <c r="CJ57" s="77"/>
      <c r="CK57" s="77"/>
      <c r="CL57" s="77"/>
      <c r="CM57" s="77"/>
      <c r="CN57" s="77"/>
      <c r="CO57" s="77"/>
      <c r="CP57" s="77"/>
      <c r="CQ57" s="77"/>
      <c r="CR57" s="77"/>
      <c r="CS57" s="77"/>
      <c r="CT57" s="77"/>
      <c r="CU57" s="77"/>
      <c r="CV57" s="77"/>
      <c r="CW57" s="77"/>
      <c r="CX57" s="77"/>
      <c r="CY57" s="77"/>
      <c r="CZ57" s="77"/>
      <c r="DA57" s="77"/>
      <c r="DB57" s="77"/>
      <c r="DC57" s="77"/>
      <c r="DD57" s="77"/>
      <c r="DE57" s="77"/>
      <c r="DF57" s="77"/>
      <c r="DG57" s="77"/>
      <c r="DH57" s="77"/>
      <c r="DI57" s="77"/>
      <c r="DJ57" s="77"/>
      <c r="DK57" s="77"/>
      <c r="DL57" s="77"/>
      <c r="DM57" s="77"/>
      <c r="DN57" s="77"/>
      <c r="DO57" s="77"/>
      <c r="DP57" s="77"/>
      <c r="DQ57" s="77"/>
      <c r="DR57" s="77"/>
      <c r="DS57" s="77"/>
      <c r="DT57" s="77"/>
      <c r="DU57" s="77"/>
      <c r="DV57" s="77"/>
      <c r="DW57" s="77"/>
      <c r="DX57" s="77"/>
      <c r="DY57" s="77"/>
      <c r="DZ57" s="77"/>
      <c r="EA57" s="77"/>
      <c r="EB57" s="77"/>
      <c r="EC57" s="77"/>
      <c r="ED57" s="77"/>
      <c r="EE57" s="77"/>
      <c r="EF57" s="77"/>
      <c r="EG57" s="77"/>
      <c r="EH57" s="77"/>
      <c r="EI57" s="77"/>
      <c r="EJ57" s="77"/>
      <c r="EK57" s="77"/>
      <c r="EL57" s="77"/>
      <c r="EM57" s="77"/>
      <c r="EN57" s="77"/>
      <c r="EO57" s="77"/>
      <c r="EP57" s="77"/>
      <c r="EQ57" s="77"/>
      <c r="ER57" s="77"/>
      <c r="ES57" s="77"/>
      <c r="ET57" s="77"/>
      <c r="EU57" s="77"/>
      <c r="EV57" s="77"/>
      <c r="EW57" s="77"/>
      <c r="EX57" s="77"/>
      <c r="EY57" s="77"/>
      <c r="EZ57" s="77"/>
      <c r="FA57" s="77"/>
      <c r="FB57" s="77"/>
      <c r="FC57" s="77"/>
      <c r="FD57" s="77"/>
      <c r="FE57" s="77"/>
      <c r="FF57" s="77"/>
      <c r="FG57" s="77"/>
      <c r="FH57" s="77"/>
      <c r="FI57" s="77"/>
      <c r="FJ57" s="77"/>
      <c r="FK57" s="77"/>
      <c r="FL57" s="77"/>
      <c r="FM57" s="77"/>
      <c r="FN57" s="77"/>
      <c r="FO57" s="77"/>
      <c r="FP57" s="77"/>
      <c r="FQ57" s="77"/>
      <c r="FR57" s="77"/>
      <c r="FS57" s="77"/>
      <c r="FT57" s="77"/>
      <c r="FU57" s="77"/>
      <c r="FV57" s="77"/>
      <c r="FW57" s="77"/>
      <c r="FX57" s="77"/>
      <c r="FY57" s="77"/>
      <c r="FZ57" s="77"/>
      <c r="GA57" s="77"/>
      <c r="GB57" s="77"/>
      <c r="GC57" s="77"/>
      <c r="GD57" s="77"/>
      <c r="GE57" s="77"/>
      <c r="GF57" s="77"/>
      <c r="GG57" s="77"/>
      <c r="GH57" s="77"/>
      <c r="GI57" s="77"/>
      <c r="GJ57" s="77"/>
      <c r="GK57" s="77"/>
      <c r="GL57" s="77"/>
      <c r="GM57" s="77"/>
      <c r="GN57" s="77"/>
      <c r="GO57" s="77"/>
      <c r="GP57" s="77"/>
      <c r="GQ57" s="77"/>
      <c r="GR57" s="77"/>
      <c r="GS57" s="77"/>
      <c r="GT57" s="77"/>
      <c r="GU57" s="77"/>
      <c r="GV57" s="77"/>
      <c r="GW57" s="77"/>
      <c r="GX57" s="77"/>
      <c r="GY57" s="77"/>
      <c r="GZ57" s="77"/>
      <c r="HA57" s="77"/>
      <c r="HB57" s="77"/>
      <c r="HC57" s="77"/>
      <c r="HD57" s="77"/>
      <c r="HE57" s="77"/>
      <c r="HF57" s="77"/>
      <c r="HG57" s="77"/>
      <c r="HH57" s="77"/>
      <c r="HI57" s="77"/>
      <c r="HJ57" s="77"/>
      <c r="HK57" s="77"/>
      <c r="HL57" s="77"/>
      <c r="HM57" s="77"/>
      <c r="HN57" s="77"/>
      <c r="HO57" s="77"/>
      <c r="HP57" s="77"/>
      <c r="HQ57" s="77"/>
      <c r="HR57" s="77"/>
      <c r="HS57" s="77"/>
      <c r="HT57" s="77"/>
      <c r="HU57" s="77"/>
      <c r="HV57" s="77"/>
      <c r="HW57" s="77"/>
      <c r="HX57" s="77"/>
      <c r="HY57" s="77"/>
      <c r="HZ57" s="77"/>
      <c r="IA57" s="77"/>
      <c r="IB57" s="77"/>
      <c r="IC57" s="77"/>
      <c r="ID57" s="77"/>
      <c r="IE57" s="77"/>
      <c r="IF57" s="77"/>
      <c r="IG57" s="77"/>
      <c r="IH57" s="77"/>
      <c r="II57" s="77"/>
      <c r="IJ57" s="77"/>
      <c r="IK57" s="77"/>
      <c r="IL57" s="77"/>
      <c r="IM57" s="77"/>
      <c r="IN57" s="77"/>
      <c r="IO57" s="77"/>
      <c r="IP57" s="77"/>
      <c r="IQ57" s="77"/>
      <c r="IR57" s="77"/>
      <c r="IS57" s="77"/>
      <c r="IT57" s="77"/>
      <c r="IU57" s="77"/>
      <c r="IV57" s="77"/>
      <c r="IW57" s="77"/>
      <c r="IX57" s="77"/>
      <c r="IY57" s="77"/>
      <c r="IZ57" s="77"/>
      <c r="JA57" s="77"/>
      <c r="JB57" s="77"/>
      <c r="JC57" s="77"/>
      <c r="JD57" s="77"/>
      <c r="JE57" s="77"/>
      <c r="JF57" s="77"/>
      <c r="JG57" s="77"/>
      <c r="JH57" s="77"/>
      <c r="JI57" s="77"/>
      <c r="JJ57" s="77"/>
      <c r="JK57" s="77"/>
      <c r="JL57" s="77"/>
      <c r="JM57" s="77"/>
      <c r="JN57" s="77"/>
      <c r="JO57" s="77"/>
      <c r="JP57" s="77"/>
      <c r="JQ57" s="77"/>
      <c r="JR57" s="77"/>
      <c r="JS57" s="77"/>
      <c r="JT57" s="77"/>
      <c r="JU57" s="77"/>
      <c r="JV57" s="77"/>
      <c r="JW57" s="77"/>
      <c r="JX57" s="77"/>
      <c r="JY57" s="77"/>
      <c r="JZ57" s="77"/>
      <c r="KA57" s="77"/>
      <c r="KB57" s="77"/>
      <c r="KC57" s="77"/>
      <c r="KD57" s="77"/>
      <c r="KE57" s="77"/>
      <c r="KF57" s="77"/>
      <c r="KG57" s="77"/>
      <c r="KH57" s="77"/>
      <c r="KI57" s="77"/>
      <c r="KJ57" s="77"/>
      <c r="KK57" s="77"/>
    </row>
    <row r="58" spans="1:297" ht="18" x14ac:dyDescent="0.2">
      <c r="A58" s="290" t="s">
        <v>89</v>
      </c>
      <c r="B58" s="251" t="s">
        <v>47</v>
      </c>
      <c r="C58" s="251"/>
      <c r="D58" s="251" t="s">
        <v>111</v>
      </c>
      <c r="E58" s="251"/>
      <c r="F58" s="242">
        <v>123910116220665.27</v>
      </c>
      <c r="G58" s="242">
        <v>117522195901061.81</v>
      </c>
      <c r="H58" s="242">
        <v>129833882225496.36</v>
      </c>
      <c r="I58" s="242">
        <v>104101765649367.27</v>
      </c>
      <c r="J58" s="242">
        <v>121523159977070.28</v>
      </c>
      <c r="K58" s="242">
        <v>121534032258606.3</v>
      </c>
      <c r="L58" s="242">
        <v>120100170682888.8</v>
      </c>
      <c r="M58" s="242">
        <v>130275347694868.2</v>
      </c>
      <c r="N58" s="225" t="s">
        <v>66</v>
      </c>
      <c r="O58" s="179" t="s">
        <v>337</v>
      </c>
      <c r="P58" s="179" t="s">
        <v>336</v>
      </c>
      <c r="Q58" s="243"/>
      <c r="R58" s="179"/>
      <c r="AM58" s="77"/>
      <c r="AN58" s="77"/>
      <c r="AO58" s="77"/>
      <c r="AP58" s="77"/>
      <c r="AQ58" s="77"/>
      <c r="AR58" s="77"/>
      <c r="AS58" s="77"/>
      <c r="AT58" s="77"/>
      <c r="AU58" s="77"/>
      <c r="AV58" s="77"/>
      <c r="AW58" s="77"/>
      <c r="AX58" s="77"/>
      <c r="AY58" s="77"/>
      <c r="AZ58" s="77"/>
      <c r="BA58" s="77"/>
      <c r="BB58" s="77"/>
      <c r="BC58" s="77"/>
      <c r="BD58" s="77"/>
      <c r="BE58" s="77"/>
      <c r="BF58" s="77"/>
      <c r="BG58" s="77"/>
      <c r="BH58" s="77"/>
      <c r="BI58" s="77"/>
      <c r="BJ58" s="77"/>
      <c r="BK58" s="77"/>
      <c r="BL58" s="77"/>
      <c r="BM58" s="77"/>
      <c r="BN58" s="77"/>
      <c r="BO58" s="77"/>
      <c r="BP58" s="77"/>
      <c r="BQ58" s="77"/>
      <c r="BR58" s="77"/>
      <c r="BS58" s="77"/>
      <c r="BT58" s="77"/>
      <c r="BU58" s="77"/>
      <c r="BV58" s="77"/>
      <c r="BW58" s="77"/>
      <c r="BX58" s="77"/>
      <c r="BY58" s="77"/>
      <c r="BZ58" s="77"/>
      <c r="CA58" s="77"/>
      <c r="CB58" s="77"/>
      <c r="CC58" s="77"/>
      <c r="CD58" s="77"/>
      <c r="CE58" s="77"/>
      <c r="CF58" s="77"/>
      <c r="CG58" s="77"/>
      <c r="CH58" s="77"/>
      <c r="CI58" s="77"/>
      <c r="CJ58" s="77"/>
      <c r="CK58" s="77"/>
      <c r="CL58" s="77"/>
      <c r="CM58" s="77"/>
      <c r="CN58" s="77"/>
      <c r="CO58" s="77"/>
      <c r="CP58" s="77"/>
      <c r="CQ58" s="77"/>
      <c r="CR58" s="77"/>
      <c r="CS58" s="77"/>
      <c r="CT58" s="77"/>
      <c r="CU58" s="77"/>
      <c r="CV58" s="77"/>
      <c r="CW58" s="77"/>
      <c r="CX58" s="77"/>
      <c r="CY58" s="77"/>
      <c r="CZ58" s="77"/>
      <c r="DA58" s="77"/>
      <c r="DB58" s="77"/>
      <c r="DC58" s="77"/>
      <c r="DD58" s="77"/>
      <c r="DE58" s="77"/>
      <c r="DF58" s="77"/>
      <c r="DG58" s="77"/>
      <c r="DH58" s="77"/>
      <c r="DI58" s="77"/>
      <c r="DJ58" s="77"/>
      <c r="DK58" s="77"/>
      <c r="DL58" s="77"/>
      <c r="DM58" s="77"/>
      <c r="DN58" s="77"/>
      <c r="DO58" s="77"/>
      <c r="DP58" s="77"/>
      <c r="DQ58" s="77"/>
      <c r="DR58" s="77"/>
      <c r="DS58" s="77"/>
      <c r="DT58" s="77"/>
      <c r="DU58" s="77"/>
      <c r="DV58" s="77"/>
      <c r="DW58" s="77"/>
      <c r="DX58" s="77"/>
      <c r="DY58" s="77"/>
      <c r="DZ58" s="77"/>
      <c r="EA58" s="77"/>
      <c r="EB58" s="77"/>
      <c r="EC58" s="77"/>
      <c r="ED58" s="77"/>
      <c r="EE58" s="77"/>
      <c r="EF58" s="77"/>
      <c r="EG58" s="77"/>
      <c r="EH58" s="77"/>
      <c r="EI58" s="77"/>
      <c r="EJ58" s="77"/>
      <c r="EK58" s="77"/>
      <c r="EL58" s="77"/>
      <c r="EM58" s="77"/>
      <c r="EN58" s="77"/>
      <c r="EO58" s="77"/>
      <c r="EP58" s="77"/>
      <c r="EQ58" s="77"/>
      <c r="ER58" s="77"/>
      <c r="ES58" s="77"/>
      <c r="ET58" s="77"/>
      <c r="EU58" s="77"/>
      <c r="EV58" s="77"/>
      <c r="EW58" s="77"/>
      <c r="EX58" s="77"/>
      <c r="EY58" s="77"/>
      <c r="EZ58" s="77"/>
      <c r="FA58" s="77"/>
      <c r="FB58" s="77"/>
      <c r="FC58" s="77"/>
      <c r="FD58" s="77"/>
      <c r="FE58" s="77"/>
      <c r="FF58" s="77"/>
      <c r="FG58" s="77"/>
      <c r="FH58" s="77"/>
      <c r="FI58" s="77"/>
      <c r="FJ58" s="77"/>
      <c r="FK58" s="77"/>
      <c r="FL58" s="77"/>
      <c r="FM58" s="77"/>
      <c r="FN58" s="77"/>
      <c r="FO58" s="77"/>
      <c r="FP58" s="77"/>
      <c r="FQ58" s="77"/>
      <c r="FR58" s="77"/>
      <c r="FS58" s="77"/>
      <c r="FT58" s="77"/>
      <c r="FU58" s="77"/>
      <c r="FV58" s="77"/>
      <c r="FW58" s="77"/>
      <c r="FX58" s="77"/>
      <c r="FY58" s="77"/>
      <c r="FZ58" s="77"/>
      <c r="GA58" s="77"/>
      <c r="GB58" s="77"/>
      <c r="GC58" s="77"/>
      <c r="GD58" s="77"/>
      <c r="GE58" s="77"/>
      <c r="GF58" s="77"/>
      <c r="GG58" s="77"/>
      <c r="GH58" s="77"/>
      <c r="GI58" s="77"/>
      <c r="GJ58" s="77"/>
      <c r="GK58" s="77"/>
      <c r="GL58" s="77"/>
      <c r="GM58" s="77"/>
      <c r="GN58" s="77"/>
      <c r="GO58" s="77"/>
      <c r="GP58" s="77"/>
      <c r="GQ58" s="77"/>
      <c r="GR58" s="77"/>
      <c r="GS58" s="77"/>
      <c r="GT58" s="77"/>
      <c r="GU58" s="77"/>
      <c r="GV58" s="77"/>
      <c r="GW58" s="77"/>
      <c r="GX58" s="77"/>
      <c r="GY58" s="77"/>
      <c r="GZ58" s="77"/>
      <c r="HA58" s="77"/>
      <c r="HB58" s="77"/>
      <c r="HC58" s="77"/>
      <c r="HD58" s="77"/>
      <c r="HE58" s="77"/>
      <c r="HF58" s="77"/>
      <c r="HG58" s="77"/>
      <c r="HH58" s="77"/>
      <c r="HI58" s="77"/>
      <c r="HJ58" s="77"/>
      <c r="HK58" s="77"/>
      <c r="HL58" s="77"/>
      <c r="HM58" s="77"/>
      <c r="HN58" s="77"/>
      <c r="HO58" s="77"/>
      <c r="HP58" s="77"/>
      <c r="HQ58" s="77"/>
      <c r="HR58" s="77"/>
      <c r="HS58" s="77"/>
      <c r="HT58" s="77"/>
      <c r="HU58" s="77"/>
      <c r="HV58" s="77"/>
      <c r="HW58" s="77"/>
      <c r="HX58" s="77"/>
      <c r="HY58" s="77"/>
      <c r="HZ58" s="77"/>
      <c r="IA58" s="77"/>
      <c r="IB58" s="77"/>
      <c r="IC58" s="77"/>
      <c r="ID58" s="77"/>
      <c r="IE58" s="77"/>
      <c r="IF58" s="77"/>
      <c r="IG58" s="77"/>
      <c r="IH58" s="77"/>
      <c r="II58" s="77"/>
      <c r="IJ58" s="77"/>
      <c r="IK58" s="77"/>
      <c r="IL58" s="77"/>
      <c r="IM58" s="77"/>
      <c r="IN58" s="77"/>
      <c r="IO58" s="77"/>
      <c r="IP58" s="77"/>
      <c r="IQ58" s="77"/>
      <c r="IR58" s="77"/>
      <c r="IS58" s="77"/>
      <c r="IT58" s="77"/>
      <c r="IU58" s="77"/>
      <c r="IV58" s="77"/>
      <c r="IW58" s="77"/>
      <c r="IX58" s="77"/>
      <c r="IY58" s="77"/>
      <c r="IZ58" s="77"/>
      <c r="JA58" s="77"/>
      <c r="JB58" s="77"/>
      <c r="JC58" s="77"/>
      <c r="JD58" s="77"/>
      <c r="JE58" s="77"/>
      <c r="JF58" s="77"/>
      <c r="JG58" s="77"/>
      <c r="JH58" s="77"/>
      <c r="JI58" s="77"/>
      <c r="JJ58" s="77"/>
      <c r="JK58" s="77"/>
      <c r="JL58" s="77"/>
      <c r="JM58" s="77"/>
      <c r="JN58" s="77"/>
      <c r="JO58" s="77"/>
      <c r="JP58" s="77"/>
      <c r="JQ58" s="77"/>
      <c r="JR58" s="77"/>
      <c r="JS58" s="77"/>
      <c r="JT58" s="77"/>
      <c r="JU58" s="77"/>
      <c r="JV58" s="77"/>
      <c r="JW58" s="77"/>
      <c r="JX58" s="77"/>
      <c r="JY58" s="77"/>
      <c r="JZ58" s="77"/>
      <c r="KA58" s="77"/>
      <c r="KB58" s="77"/>
      <c r="KC58" s="77"/>
      <c r="KD58" s="77"/>
      <c r="KE58" s="77"/>
      <c r="KF58" s="77"/>
      <c r="KG58" s="77"/>
      <c r="KH58" s="77"/>
      <c r="KI58" s="77"/>
      <c r="KJ58" s="77"/>
      <c r="KK58" s="77"/>
    </row>
    <row r="59" spans="1:297" ht="18" x14ac:dyDescent="0.2">
      <c r="A59" s="291"/>
      <c r="B59" s="231" t="s">
        <v>48</v>
      </c>
      <c r="C59" s="231"/>
      <c r="D59" s="231" t="s">
        <v>111</v>
      </c>
      <c r="E59" s="231"/>
      <c r="F59" s="234">
        <v>362031185573577.38</v>
      </c>
      <c r="G59" s="234">
        <v>360895696229383.81</v>
      </c>
      <c r="H59" s="234">
        <v>362168406089139.88</v>
      </c>
      <c r="I59" s="234">
        <v>362278191830475.81</v>
      </c>
      <c r="J59" s="234">
        <v>363132297264073.62</v>
      </c>
      <c r="K59" s="234">
        <v>358531188324205.88</v>
      </c>
      <c r="L59" s="234">
        <v>358243731045640.94</v>
      </c>
      <c r="M59" s="234">
        <v>361628024420237.69</v>
      </c>
      <c r="N59" s="179" t="s">
        <v>67</v>
      </c>
      <c r="O59" s="179" t="s">
        <v>337</v>
      </c>
      <c r="P59" s="179" t="s">
        <v>336</v>
      </c>
      <c r="Q59" s="226"/>
      <c r="R59" s="179"/>
      <c r="AM59" s="77"/>
      <c r="AN59" s="77"/>
      <c r="AO59" s="77"/>
      <c r="AP59" s="77"/>
      <c r="AQ59" s="77"/>
      <c r="AR59" s="77"/>
      <c r="AS59" s="77"/>
      <c r="AT59" s="77"/>
      <c r="AU59" s="77"/>
      <c r="AV59" s="77"/>
      <c r="AW59" s="77"/>
      <c r="AX59" s="77"/>
      <c r="AY59" s="77"/>
      <c r="AZ59" s="77"/>
      <c r="BA59" s="77"/>
      <c r="BB59" s="77"/>
      <c r="BC59" s="77"/>
      <c r="BD59" s="77"/>
      <c r="BE59" s="77"/>
      <c r="BF59" s="77"/>
      <c r="BG59" s="77"/>
      <c r="BH59" s="77"/>
      <c r="BI59" s="77"/>
      <c r="BJ59" s="77"/>
      <c r="BK59" s="77"/>
      <c r="BL59" s="77"/>
      <c r="BM59" s="77"/>
      <c r="BN59" s="77"/>
      <c r="BO59" s="77"/>
      <c r="BP59" s="77"/>
      <c r="BQ59" s="77"/>
      <c r="BR59" s="77"/>
      <c r="BS59" s="77"/>
      <c r="BT59" s="77"/>
      <c r="BU59" s="77"/>
      <c r="BV59" s="77"/>
      <c r="BW59" s="77"/>
      <c r="BX59" s="77"/>
      <c r="BY59" s="77"/>
      <c r="BZ59" s="77"/>
      <c r="CA59" s="77"/>
      <c r="CB59" s="77"/>
      <c r="CC59" s="77"/>
      <c r="CD59" s="77"/>
      <c r="CE59" s="77"/>
      <c r="CF59" s="77"/>
      <c r="CG59" s="77"/>
      <c r="CH59" s="77"/>
      <c r="CI59" s="77"/>
      <c r="CJ59" s="77"/>
      <c r="CK59" s="77"/>
      <c r="CL59" s="77"/>
      <c r="CM59" s="77"/>
      <c r="CN59" s="77"/>
      <c r="CO59" s="77"/>
      <c r="CP59" s="77"/>
      <c r="CQ59" s="77"/>
      <c r="CR59" s="77"/>
      <c r="CS59" s="77"/>
      <c r="CT59" s="77"/>
      <c r="CU59" s="77"/>
      <c r="CV59" s="77"/>
      <c r="CW59" s="77"/>
      <c r="CX59" s="77"/>
      <c r="CY59" s="77"/>
      <c r="CZ59" s="77"/>
      <c r="DA59" s="77"/>
      <c r="DB59" s="77"/>
      <c r="DC59" s="77"/>
      <c r="DD59" s="77"/>
      <c r="DE59" s="77"/>
      <c r="DF59" s="77"/>
      <c r="DG59" s="77"/>
      <c r="DH59" s="77"/>
      <c r="DI59" s="77"/>
      <c r="DJ59" s="77"/>
      <c r="DK59" s="77"/>
      <c r="DL59" s="77"/>
      <c r="DM59" s="77"/>
      <c r="DN59" s="77"/>
      <c r="DO59" s="77"/>
      <c r="DP59" s="77"/>
      <c r="DQ59" s="77"/>
      <c r="DR59" s="77"/>
      <c r="DS59" s="77"/>
      <c r="DT59" s="77"/>
      <c r="DU59" s="77"/>
      <c r="DV59" s="77"/>
      <c r="DW59" s="77"/>
      <c r="DX59" s="77"/>
      <c r="DY59" s="77"/>
      <c r="DZ59" s="77"/>
      <c r="EA59" s="77"/>
      <c r="EB59" s="77"/>
      <c r="EC59" s="77"/>
      <c r="ED59" s="77"/>
      <c r="EE59" s="77"/>
      <c r="EF59" s="77"/>
      <c r="EG59" s="77"/>
      <c r="EH59" s="77"/>
      <c r="EI59" s="77"/>
      <c r="EJ59" s="77"/>
      <c r="EK59" s="77"/>
      <c r="EL59" s="77"/>
      <c r="EM59" s="77"/>
      <c r="EN59" s="77"/>
      <c r="EO59" s="77"/>
      <c r="EP59" s="77"/>
      <c r="EQ59" s="77"/>
      <c r="ER59" s="77"/>
      <c r="ES59" s="77"/>
      <c r="ET59" s="77"/>
      <c r="EU59" s="77"/>
      <c r="EV59" s="77"/>
      <c r="EW59" s="77"/>
      <c r="EX59" s="77"/>
      <c r="EY59" s="77"/>
      <c r="EZ59" s="77"/>
      <c r="FA59" s="77"/>
      <c r="FB59" s="77"/>
      <c r="FC59" s="77"/>
      <c r="FD59" s="77"/>
      <c r="FE59" s="77"/>
      <c r="FF59" s="77"/>
      <c r="FG59" s="77"/>
      <c r="FH59" s="77"/>
      <c r="FI59" s="77"/>
      <c r="FJ59" s="77"/>
      <c r="FK59" s="77"/>
      <c r="FL59" s="77"/>
      <c r="FM59" s="77"/>
      <c r="FN59" s="77"/>
      <c r="FO59" s="77"/>
      <c r="FP59" s="77"/>
      <c r="FQ59" s="77"/>
      <c r="FR59" s="77"/>
      <c r="FS59" s="77"/>
      <c r="FT59" s="77"/>
      <c r="FU59" s="77"/>
      <c r="FV59" s="77"/>
      <c r="FW59" s="77"/>
      <c r="FX59" s="77"/>
      <c r="FY59" s="77"/>
      <c r="FZ59" s="77"/>
      <c r="GA59" s="77"/>
      <c r="GB59" s="77"/>
      <c r="GC59" s="77"/>
      <c r="GD59" s="77"/>
      <c r="GE59" s="77"/>
      <c r="GF59" s="77"/>
      <c r="GG59" s="77"/>
      <c r="GH59" s="77"/>
      <c r="GI59" s="77"/>
      <c r="GJ59" s="77"/>
      <c r="GK59" s="77"/>
      <c r="GL59" s="77"/>
      <c r="GM59" s="77"/>
      <c r="GN59" s="77"/>
      <c r="GO59" s="77"/>
      <c r="GP59" s="77"/>
      <c r="GQ59" s="77"/>
      <c r="GR59" s="77"/>
      <c r="GS59" s="77"/>
      <c r="GT59" s="77"/>
      <c r="GU59" s="77"/>
      <c r="GV59" s="77"/>
      <c r="GW59" s="77"/>
      <c r="GX59" s="77"/>
      <c r="GY59" s="77"/>
      <c r="GZ59" s="77"/>
      <c r="HA59" s="77"/>
      <c r="HB59" s="77"/>
      <c r="HC59" s="77"/>
      <c r="HD59" s="77"/>
      <c r="HE59" s="77"/>
      <c r="HF59" s="77"/>
      <c r="HG59" s="77"/>
      <c r="HH59" s="77"/>
      <c r="HI59" s="77"/>
      <c r="HJ59" s="77"/>
      <c r="HK59" s="77"/>
      <c r="HL59" s="77"/>
      <c r="HM59" s="77"/>
      <c r="HN59" s="77"/>
      <c r="HO59" s="77"/>
      <c r="HP59" s="77"/>
      <c r="HQ59" s="77"/>
      <c r="HR59" s="77"/>
      <c r="HS59" s="77"/>
      <c r="HT59" s="77"/>
      <c r="HU59" s="77"/>
      <c r="HV59" s="77"/>
      <c r="HW59" s="77"/>
      <c r="HX59" s="77"/>
      <c r="HY59" s="77"/>
      <c r="HZ59" s="77"/>
      <c r="IA59" s="77"/>
      <c r="IB59" s="77"/>
      <c r="IC59" s="77"/>
      <c r="ID59" s="77"/>
      <c r="IE59" s="77"/>
      <c r="IF59" s="77"/>
      <c r="IG59" s="77"/>
      <c r="IH59" s="77"/>
      <c r="II59" s="77"/>
      <c r="IJ59" s="77"/>
      <c r="IK59" s="77"/>
      <c r="IL59" s="77"/>
      <c r="IM59" s="77"/>
      <c r="IN59" s="77"/>
      <c r="IO59" s="77"/>
      <c r="IP59" s="77"/>
      <c r="IQ59" s="77"/>
      <c r="IR59" s="77"/>
      <c r="IS59" s="77"/>
      <c r="IT59" s="77"/>
      <c r="IU59" s="77"/>
      <c r="IV59" s="77"/>
      <c r="IW59" s="77"/>
      <c r="IX59" s="77"/>
      <c r="IY59" s="77"/>
      <c r="IZ59" s="77"/>
      <c r="JA59" s="77"/>
      <c r="JB59" s="77"/>
      <c r="JC59" s="77"/>
      <c r="JD59" s="77"/>
      <c r="JE59" s="77"/>
      <c r="JF59" s="77"/>
      <c r="JG59" s="77"/>
      <c r="JH59" s="77"/>
      <c r="JI59" s="77"/>
      <c r="JJ59" s="77"/>
      <c r="JK59" s="77"/>
      <c r="JL59" s="77"/>
      <c r="JM59" s="77"/>
      <c r="JN59" s="77"/>
      <c r="JO59" s="77"/>
      <c r="JP59" s="77"/>
      <c r="JQ59" s="77"/>
      <c r="JR59" s="77"/>
      <c r="JS59" s="77"/>
      <c r="JT59" s="77"/>
      <c r="JU59" s="77"/>
      <c r="JV59" s="77"/>
      <c r="JW59" s="77"/>
      <c r="JX59" s="77"/>
      <c r="JY59" s="77"/>
      <c r="JZ59" s="77"/>
      <c r="KA59" s="77"/>
      <c r="KB59" s="77"/>
      <c r="KC59" s="77"/>
      <c r="KD59" s="77"/>
      <c r="KE59" s="77"/>
      <c r="KF59" s="77"/>
      <c r="KG59" s="77"/>
      <c r="KH59" s="77"/>
      <c r="KI59" s="77"/>
      <c r="KJ59" s="77"/>
      <c r="KK59" s="77"/>
    </row>
    <row r="60" spans="1:297" ht="18" x14ac:dyDescent="0.2">
      <c r="A60" s="291"/>
      <c r="B60" s="231"/>
      <c r="C60" s="231" t="s">
        <v>112</v>
      </c>
      <c r="D60" s="231" t="s">
        <v>111</v>
      </c>
      <c r="E60" s="231"/>
      <c r="F60" s="234">
        <f t="shared" ref="F60:M60" si="3">F59+F58+F8</f>
        <v>502268688752959.06</v>
      </c>
      <c r="G60" s="235">
        <f t="shared" si="3"/>
        <v>502268688752959</v>
      </c>
      <c r="H60" s="234">
        <f t="shared" si="3"/>
        <v>502268688752959.06</v>
      </c>
      <c r="I60" s="234">
        <f t="shared" si="3"/>
        <v>502268688752959.06</v>
      </c>
      <c r="J60" s="234">
        <f t="shared" si="3"/>
        <v>502268688752959.06</v>
      </c>
      <c r="K60" s="234">
        <f t="shared" si="3"/>
        <v>502268688752959</v>
      </c>
      <c r="L60" s="234">
        <f t="shared" si="3"/>
        <v>502268688752959.06</v>
      </c>
      <c r="M60" s="234">
        <f t="shared" si="3"/>
        <v>502268688752959.06</v>
      </c>
      <c r="N60" s="179"/>
      <c r="O60" s="179" t="s">
        <v>337</v>
      </c>
      <c r="P60" s="179" t="s">
        <v>336</v>
      </c>
      <c r="Q60" s="226" t="s">
        <v>141</v>
      </c>
      <c r="R60" s="179"/>
      <c r="AM60" s="77"/>
      <c r="AN60" s="77"/>
      <c r="AO60" s="77"/>
      <c r="AP60" s="77"/>
      <c r="AQ60" s="77"/>
      <c r="AR60" s="77"/>
      <c r="AS60" s="77"/>
      <c r="AT60" s="77"/>
      <c r="AU60" s="77"/>
      <c r="AV60" s="77"/>
      <c r="AW60" s="77"/>
      <c r="AX60" s="77"/>
      <c r="AY60" s="77"/>
      <c r="AZ60" s="77"/>
      <c r="BA60" s="77"/>
      <c r="BB60" s="77"/>
      <c r="BC60" s="77"/>
      <c r="BD60" s="77"/>
      <c r="BE60" s="77"/>
      <c r="BF60" s="77"/>
      <c r="BG60" s="77"/>
      <c r="BH60" s="77"/>
      <c r="BI60" s="77"/>
      <c r="BJ60" s="77"/>
      <c r="BK60" s="77"/>
      <c r="BL60" s="77"/>
      <c r="BM60" s="77"/>
      <c r="BN60" s="77"/>
      <c r="BO60" s="77"/>
      <c r="BP60" s="77"/>
      <c r="BQ60" s="77"/>
      <c r="BR60" s="77"/>
      <c r="BS60" s="77"/>
      <c r="BT60" s="77"/>
      <c r="BU60" s="77"/>
      <c r="BV60" s="77"/>
      <c r="BW60" s="77"/>
      <c r="BX60" s="77"/>
      <c r="BY60" s="77"/>
      <c r="BZ60" s="77"/>
      <c r="CA60" s="77"/>
      <c r="CB60" s="77"/>
      <c r="CC60" s="77"/>
      <c r="CD60" s="77"/>
      <c r="CE60" s="77"/>
      <c r="CF60" s="77"/>
      <c r="CG60" s="77"/>
      <c r="CH60" s="77"/>
      <c r="CI60" s="77"/>
      <c r="CJ60" s="77"/>
      <c r="CK60" s="77"/>
      <c r="CL60" s="77"/>
      <c r="CM60" s="77"/>
      <c r="CN60" s="77"/>
      <c r="CO60" s="77"/>
      <c r="CP60" s="77"/>
      <c r="CQ60" s="77"/>
      <c r="CR60" s="77"/>
      <c r="CS60" s="77"/>
      <c r="CT60" s="77"/>
      <c r="CU60" s="77"/>
      <c r="CV60" s="77"/>
      <c r="CW60" s="77"/>
      <c r="CX60" s="77"/>
      <c r="CY60" s="77"/>
      <c r="CZ60" s="77"/>
      <c r="DA60" s="77"/>
      <c r="DB60" s="77"/>
      <c r="DC60" s="77"/>
      <c r="DD60" s="77"/>
      <c r="DE60" s="77"/>
      <c r="DF60" s="77"/>
      <c r="DG60" s="77"/>
      <c r="DH60" s="77"/>
      <c r="DI60" s="77"/>
      <c r="DJ60" s="77"/>
      <c r="DK60" s="77"/>
      <c r="DL60" s="77"/>
      <c r="DM60" s="77"/>
      <c r="DN60" s="77"/>
      <c r="DO60" s="77"/>
      <c r="DP60" s="77"/>
      <c r="DQ60" s="77"/>
      <c r="DR60" s="77"/>
      <c r="DS60" s="77"/>
      <c r="DT60" s="77"/>
      <c r="DU60" s="77"/>
      <c r="DV60" s="77"/>
      <c r="DW60" s="77"/>
      <c r="DX60" s="77"/>
      <c r="DY60" s="77"/>
      <c r="DZ60" s="77"/>
      <c r="EA60" s="77"/>
      <c r="EB60" s="77"/>
      <c r="EC60" s="77"/>
      <c r="ED60" s="77"/>
      <c r="EE60" s="77"/>
      <c r="EF60" s="77"/>
      <c r="EG60" s="77"/>
      <c r="EH60" s="77"/>
      <c r="EI60" s="77"/>
      <c r="EJ60" s="77"/>
      <c r="EK60" s="77"/>
      <c r="EL60" s="77"/>
      <c r="EM60" s="77"/>
      <c r="EN60" s="77"/>
      <c r="EO60" s="77"/>
      <c r="EP60" s="77"/>
      <c r="EQ60" s="77"/>
      <c r="ER60" s="77"/>
      <c r="ES60" s="77"/>
      <c r="ET60" s="77"/>
      <c r="EU60" s="77"/>
      <c r="EV60" s="77"/>
      <c r="EW60" s="77"/>
      <c r="EX60" s="77"/>
      <c r="EY60" s="77"/>
      <c r="EZ60" s="77"/>
      <c r="FA60" s="77"/>
      <c r="FB60" s="77"/>
      <c r="FC60" s="77"/>
      <c r="FD60" s="77"/>
      <c r="FE60" s="77"/>
      <c r="FF60" s="77"/>
      <c r="FG60" s="77"/>
      <c r="FH60" s="77"/>
      <c r="FI60" s="77"/>
      <c r="FJ60" s="77"/>
      <c r="FK60" s="77"/>
      <c r="FL60" s="77"/>
      <c r="FM60" s="77"/>
      <c r="FN60" s="77"/>
      <c r="FO60" s="77"/>
      <c r="FP60" s="77"/>
      <c r="FQ60" s="77"/>
      <c r="FR60" s="77"/>
      <c r="FS60" s="77"/>
      <c r="FT60" s="77"/>
      <c r="FU60" s="77"/>
      <c r="FV60" s="77"/>
      <c r="FW60" s="77"/>
      <c r="FX60" s="77"/>
      <c r="FY60" s="77"/>
      <c r="FZ60" s="77"/>
      <c r="GA60" s="77"/>
      <c r="GB60" s="77"/>
      <c r="GC60" s="77"/>
      <c r="GD60" s="77"/>
      <c r="GE60" s="77"/>
      <c r="GF60" s="77"/>
      <c r="GG60" s="77"/>
      <c r="GH60" s="77"/>
      <c r="GI60" s="77"/>
      <c r="GJ60" s="77"/>
      <c r="GK60" s="77"/>
      <c r="GL60" s="77"/>
      <c r="GM60" s="77"/>
      <c r="GN60" s="77"/>
      <c r="GO60" s="77"/>
      <c r="GP60" s="77"/>
      <c r="GQ60" s="77"/>
      <c r="GR60" s="77"/>
      <c r="GS60" s="77"/>
      <c r="GT60" s="77"/>
      <c r="GU60" s="77"/>
      <c r="GV60" s="77"/>
      <c r="GW60" s="77"/>
      <c r="GX60" s="77"/>
      <c r="GY60" s="77"/>
      <c r="GZ60" s="77"/>
      <c r="HA60" s="77"/>
      <c r="HB60" s="77"/>
      <c r="HC60" s="77"/>
      <c r="HD60" s="77"/>
      <c r="HE60" s="77"/>
      <c r="HF60" s="77"/>
      <c r="HG60" s="77"/>
      <c r="HH60" s="77"/>
      <c r="HI60" s="77"/>
      <c r="HJ60" s="77"/>
      <c r="HK60" s="77"/>
      <c r="HL60" s="77"/>
      <c r="HM60" s="77"/>
      <c r="HN60" s="77"/>
      <c r="HO60" s="77"/>
      <c r="HP60" s="77"/>
      <c r="HQ60" s="77"/>
      <c r="HR60" s="77"/>
      <c r="HS60" s="77"/>
      <c r="HT60" s="77"/>
      <c r="HU60" s="77"/>
      <c r="HV60" s="77"/>
      <c r="HW60" s="77"/>
      <c r="HX60" s="77"/>
      <c r="HY60" s="77"/>
      <c r="HZ60" s="77"/>
      <c r="IA60" s="77"/>
      <c r="IB60" s="77"/>
      <c r="IC60" s="77"/>
      <c r="ID60" s="77"/>
      <c r="IE60" s="77"/>
      <c r="IF60" s="77"/>
      <c r="IG60" s="77"/>
      <c r="IH60" s="77"/>
      <c r="II60" s="77"/>
      <c r="IJ60" s="77"/>
      <c r="IK60" s="77"/>
      <c r="IL60" s="77"/>
      <c r="IM60" s="77"/>
      <c r="IN60" s="77"/>
      <c r="IO60" s="77"/>
      <c r="IP60" s="77"/>
      <c r="IQ60" s="77"/>
      <c r="IR60" s="77"/>
      <c r="IS60" s="77"/>
      <c r="IT60" s="77"/>
      <c r="IU60" s="77"/>
      <c r="IV60" s="77"/>
      <c r="IW60" s="77"/>
      <c r="IX60" s="77"/>
      <c r="IY60" s="77"/>
      <c r="IZ60" s="77"/>
      <c r="JA60" s="77"/>
      <c r="JB60" s="77"/>
      <c r="JC60" s="77"/>
      <c r="JD60" s="77"/>
      <c r="JE60" s="77"/>
      <c r="JF60" s="77"/>
      <c r="JG60" s="77"/>
      <c r="JH60" s="77"/>
      <c r="JI60" s="77"/>
      <c r="JJ60" s="77"/>
      <c r="JK60" s="77"/>
      <c r="JL60" s="77"/>
      <c r="JM60" s="77"/>
      <c r="JN60" s="77"/>
      <c r="JO60" s="77"/>
      <c r="JP60" s="77"/>
      <c r="JQ60" s="77"/>
      <c r="JR60" s="77"/>
      <c r="JS60" s="77"/>
      <c r="JT60" s="77"/>
      <c r="JU60" s="77"/>
      <c r="JV60" s="77"/>
      <c r="JW60" s="77"/>
      <c r="JX60" s="77"/>
      <c r="JY60" s="77"/>
      <c r="JZ60" s="77"/>
      <c r="KA60" s="77"/>
      <c r="KB60" s="77"/>
      <c r="KC60" s="77"/>
      <c r="KD60" s="77"/>
      <c r="KE60" s="77"/>
      <c r="KF60" s="77"/>
      <c r="KG60" s="77"/>
      <c r="KH60" s="77"/>
      <c r="KI60" s="77"/>
      <c r="KJ60" s="77"/>
      <c r="KK60" s="77"/>
    </row>
    <row r="61" spans="1:297" ht="16" x14ac:dyDescent="0.2">
      <c r="A61" s="291"/>
      <c r="B61" s="231"/>
      <c r="C61" s="231" t="s">
        <v>113</v>
      </c>
      <c r="D61" s="231" t="s">
        <v>111</v>
      </c>
      <c r="E61" s="231"/>
      <c r="F61" s="234">
        <f t="shared" ref="F61:M61" si="4">(F59+F7)/F60</f>
        <v>0.72445008239503428</v>
      </c>
      <c r="G61" s="234">
        <f t="shared" si="4"/>
        <v>0.72445008239503428</v>
      </c>
      <c r="H61" s="234">
        <f t="shared" si="4"/>
        <v>0.72445008239503428</v>
      </c>
      <c r="I61" s="234">
        <f t="shared" si="4"/>
        <v>0.72445008239503428</v>
      </c>
      <c r="J61" s="234">
        <f t="shared" si="4"/>
        <v>0.72445008239503428</v>
      </c>
      <c r="K61" s="234">
        <f t="shared" si="4"/>
        <v>0.72445008239503428</v>
      </c>
      <c r="L61" s="234">
        <f t="shared" si="4"/>
        <v>0.72445008239503428</v>
      </c>
      <c r="M61" s="234">
        <f t="shared" si="4"/>
        <v>0.72445008239503428</v>
      </c>
      <c r="N61" s="179"/>
      <c r="O61" s="179" t="s">
        <v>14</v>
      </c>
      <c r="P61" s="179" t="s">
        <v>336</v>
      </c>
      <c r="Q61" s="226" t="s">
        <v>142</v>
      </c>
      <c r="R61" s="179"/>
      <c r="AM61" s="77"/>
      <c r="AN61" s="77"/>
      <c r="AO61" s="77"/>
      <c r="AP61" s="77"/>
      <c r="AQ61" s="77"/>
      <c r="AR61" s="77"/>
      <c r="AS61" s="77"/>
      <c r="AT61" s="77"/>
      <c r="AU61" s="77"/>
      <c r="AV61" s="77"/>
      <c r="AW61" s="77"/>
      <c r="AX61" s="77"/>
      <c r="AY61" s="77"/>
      <c r="AZ61" s="77"/>
      <c r="BA61" s="77"/>
      <c r="BB61" s="77"/>
      <c r="BC61" s="77"/>
      <c r="BD61" s="77"/>
      <c r="BE61" s="77"/>
      <c r="BF61" s="77"/>
      <c r="BG61" s="77"/>
      <c r="BH61" s="77"/>
      <c r="BI61" s="77"/>
      <c r="BJ61" s="77"/>
      <c r="BK61" s="77"/>
      <c r="BL61" s="77"/>
      <c r="BM61" s="77"/>
      <c r="BN61" s="77"/>
      <c r="BO61" s="77"/>
      <c r="BP61" s="77"/>
      <c r="BQ61" s="77"/>
      <c r="BR61" s="77"/>
      <c r="BS61" s="77"/>
      <c r="BT61" s="77"/>
      <c r="BU61" s="77"/>
      <c r="BV61" s="77"/>
      <c r="BW61" s="77"/>
      <c r="BX61" s="77"/>
      <c r="BY61" s="77"/>
      <c r="BZ61" s="77"/>
      <c r="CA61" s="77"/>
      <c r="CB61" s="77"/>
      <c r="CC61" s="77"/>
      <c r="CD61" s="77"/>
      <c r="CE61" s="77"/>
      <c r="CF61" s="77"/>
      <c r="CG61" s="77"/>
      <c r="CH61" s="77"/>
      <c r="CI61" s="77"/>
      <c r="CJ61" s="77"/>
      <c r="CK61" s="77"/>
      <c r="CL61" s="77"/>
      <c r="CM61" s="77"/>
      <c r="CN61" s="77"/>
      <c r="CO61" s="77"/>
      <c r="CP61" s="77"/>
      <c r="CQ61" s="77"/>
      <c r="CR61" s="77"/>
      <c r="CS61" s="77"/>
      <c r="CT61" s="77"/>
      <c r="CU61" s="77"/>
      <c r="CV61" s="77"/>
      <c r="CW61" s="77"/>
      <c r="CX61" s="77"/>
      <c r="CY61" s="77"/>
      <c r="CZ61" s="77"/>
      <c r="DA61" s="77"/>
      <c r="DB61" s="77"/>
      <c r="DC61" s="77"/>
      <c r="DD61" s="77"/>
      <c r="DE61" s="77"/>
      <c r="DF61" s="77"/>
      <c r="DG61" s="77"/>
      <c r="DH61" s="77"/>
      <c r="DI61" s="77"/>
      <c r="DJ61" s="77"/>
      <c r="DK61" s="77"/>
      <c r="DL61" s="77"/>
      <c r="DM61" s="77"/>
      <c r="DN61" s="77"/>
      <c r="DO61" s="77"/>
      <c r="DP61" s="77"/>
      <c r="DQ61" s="77"/>
      <c r="DR61" s="77"/>
      <c r="DS61" s="77"/>
      <c r="DT61" s="77"/>
      <c r="DU61" s="77"/>
      <c r="DV61" s="77"/>
      <c r="DW61" s="77"/>
      <c r="DX61" s="77"/>
      <c r="DY61" s="77"/>
      <c r="DZ61" s="77"/>
      <c r="EA61" s="77"/>
      <c r="EB61" s="77"/>
      <c r="EC61" s="77"/>
      <c r="ED61" s="77"/>
      <c r="EE61" s="77"/>
      <c r="EF61" s="77"/>
      <c r="EG61" s="77"/>
      <c r="EH61" s="77"/>
      <c r="EI61" s="77"/>
      <c r="EJ61" s="77"/>
      <c r="EK61" s="77"/>
      <c r="EL61" s="77"/>
      <c r="EM61" s="77"/>
      <c r="EN61" s="77"/>
      <c r="EO61" s="77"/>
      <c r="EP61" s="77"/>
      <c r="EQ61" s="77"/>
      <c r="ER61" s="77"/>
      <c r="ES61" s="77"/>
      <c r="ET61" s="77"/>
      <c r="EU61" s="77"/>
      <c r="EV61" s="77"/>
      <c r="EW61" s="77"/>
      <c r="EX61" s="77"/>
      <c r="EY61" s="77"/>
      <c r="EZ61" s="77"/>
      <c r="FA61" s="77"/>
      <c r="FB61" s="77"/>
      <c r="FC61" s="77"/>
      <c r="FD61" s="77"/>
      <c r="FE61" s="77"/>
      <c r="FF61" s="77"/>
      <c r="FG61" s="77"/>
      <c r="FH61" s="77"/>
      <c r="FI61" s="77"/>
      <c r="FJ61" s="77"/>
      <c r="FK61" s="77"/>
      <c r="FL61" s="77"/>
      <c r="FM61" s="77"/>
      <c r="FN61" s="77"/>
      <c r="FO61" s="77"/>
      <c r="FP61" s="77"/>
      <c r="FQ61" s="77"/>
      <c r="FR61" s="77"/>
      <c r="FS61" s="77"/>
      <c r="FT61" s="77"/>
      <c r="FU61" s="77"/>
      <c r="FV61" s="77"/>
      <c r="FW61" s="77"/>
      <c r="FX61" s="77"/>
      <c r="FY61" s="77"/>
      <c r="FZ61" s="77"/>
      <c r="GA61" s="77"/>
      <c r="GB61" s="77"/>
      <c r="GC61" s="77"/>
      <c r="GD61" s="77"/>
      <c r="GE61" s="77"/>
      <c r="GF61" s="77"/>
      <c r="GG61" s="77"/>
      <c r="GH61" s="77"/>
      <c r="GI61" s="77"/>
      <c r="GJ61" s="77"/>
      <c r="GK61" s="77"/>
      <c r="GL61" s="77"/>
      <c r="GM61" s="77"/>
      <c r="GN61" s="77"/>
      <c r="GO61" s="77"/>
      <c r="GP61" s="77"/>
      <c r="GQ61" s="77"/>
      <c r="GR61" s="77"/>
      <c r="GS61" s="77"/>
      <c r="GT61" s="77"/>
      <c r="GU61" s="77"/>
      <c r="GV61" s="77"/>
      <c r="GW61" s="77"/>
      <c r="GX61" s="77"/>
      <c r="GY61" s="77"/>
      <c r="GZ61" s="77"/>
      <c r="HA61" s="77"/>
      <c r="HB61" s="77"/>
      <c r="HC61" s="77"/>
      <c r="HD61" s="77"/>
      <c r="HE61" s="77"/>
      <c r="HF61" s="77"/>
      <c r="HG61" s="77"/>
      <c r="HH61" s="77"/>
      <c r="HI61" s="77"/>
      <c r="HJ61" s="77"/>
      <c r="HK61" s="77"/>
      <c r="HL61" s="77"/>
      <c r="HM61" s="77"/>
      <c r="HN61" s="77"/>
      <c r="HO61" s="77"/>
      <c r="HP61" s="77"/>
      <c r="HQ61" s="77"/>
      <c r="HR61" s="77"/>
      <c r="HS61" s="77"/>
      <c r="HT61" s="77"/>
      <c r="HU61" s="77"/>
      <c r="HV61" s="77"/>
      <c r="HW61" s="77"/>
      <c r="HX61" s="77"/>
      <c r="HY61" s="77"/>
      <c r="HZ61" s="77"/>
      <c r="IA61" s="77"/>
      <c r="IB61" s="77"/>
      <c r="IC61" s="77"/>
      <c r="ID61" s="77"/>
      <c r="IE61" s="77"/>
      <c r="IF61" s="77"/>
      <c r="IG61" s="77"/>
      <c r="IH61" s="77"/>
      <c r="II61" s="77"/>
      <c r="IJ61" s="77"/>
      <c r="IK61" s="77"/>
      <c r="IL61" s="77"/>
      <c r="IM61" s="77"/>
      <c r="IN61" s="77"/>
      <c r="IO61" s="77"/>
      <c r="IP61" s="77"/>
      <c r="IQ61" s="77"/>
      <c r="IR61" s="77"/>
      <c r="IS61" s="77"/>
      <c r="IT61" s="77"/>
      <c r="IU61" s="77"/>
      <c r="IV61" s="77"/>
      <c r="IW61" s="77"/>
      <c r="IX61" s="77"/>
      <c r="IY61" s="77"/>
      <c r="IZ61" s="77"/>
      <c r="JA61" s="77"/>
      <c r="JB61" s="77"/>
      <c r="JC61" s="77"/>
      <c r="JD61" s="77"/>
      <c r="JE61" s="77"/>
      <c r="JF61" s="77"/>
      <c r="JG61" s="77"/>
      <c r="JH61" s="77"/>
      <c r="JI61" s="77"/>
      <c r="JJ61" s="77"/>
      <c r="JK61" s="77"/>
      <c r="JL61" s="77"/>
      <c r="JM61" s="77"/>
      <c r="JN61" s="77"/>
      <c r="JO61" s="77"/>
      <c r="JP61" s="77"/>
      <c r="JQ61" s="77"/>
      <c r="JR61" s="77"/>
      <c r="JS61" s="77"/>
      <c r="JT61" s="77"/>
      <c r="JU61" s="77"/>
      <c r="JV61" s="77"/>
      <c r="JW61" s="77"/>
      <c r="JX61" s="77"/>
      <c r="JY61" s="77"/>
      <c r="JZ61" s="77"/>
      <c r="KA61" s="77"/>
      <c r="KB61" s="77"/>
      <c r="KC61" s="77"/>
      <c r="KD61" s="77"/>
      <c r="KE61" s="77"/>
      <c r="KF61" s="77"/>
      <c r="KG61" s="77"/>
      <c r="KH61" s="77"/>
      <c r="KI61" s="77"/>
      <c r="KJ61" s="77"/>
      <c r="KK61" s="77"/>
    </row>
    <row r="62" spans="1:297" ht="16" x14ac:dyDescent="0.2">
      <c r="A62" s="291"/>
      <c r="B62" s="231" t="s">
        <v>103</v>
      </c>
      <c r="C62" s="231" t="s">
        <v>114</v>
      </c>
      <c r="D62" s="231" t="s">
        <v>111</v>
      </c>
      <c r="E62" s="231" t="s">
        <v>115</v>
      </c>
      <c r="F62" s="237">
        <v>3.7256942929988299E-3</v>
      </c>
      <c r="G62" s="237">
        <v>2.7612917385104558E-3</v>
      </c>
      <c r="H62" s="237">
        <v>3.2048504184839909E-3</v>
      </c>
      <c r="I62" s="237">
        <v>4.1965314941155808E-3</v>
      </c>
      <c r="J62" s="237">
        <v>3.3368618910302522E-3</v>
      </c>
      <c r="K62" s="237">
        <v>2.6678906513677935E-3</v>
      </c>
      <c r="L62" s="237">
        <v>3.058070089746998E-3</v>
      </c>
      <c r="M62" s="237">
        <v>3.3812261696734769E-3</v>
      </c>
      <c r="N62" s="179" t="s">
        <v>68</v>
      </c>
      <c r="O62" s="179" t="s">
        <v>14</v>
      </c>
      <c r="P62" s="179" t="s">
        <v>309</v>
      </c>
      <c r="Q62" s="226"/>
      <c r="R62" s="179"/>
      <c r="AM62" s="77"/>
      <c r="AN62" s="77"/>
      <c r="AO62" s="77"/>
      <c r="AP62" s="77"/>
      <c r="AQ62" s="77"/>
      <c r="AR62" s="77"/>
      <c r="AS62" s="77"/>
      <c r="AT62" s="77"/>
      <c r="AU62" s="77"/>
      <c r="AV62" s="77"/>
      <c r="AW62" s="77"/>
      <c r="AX62" s="77"/>
      <c r="AY62" s="77"/>
      <c r="AZ62" s="77"/>
      <c r="BA62" s="77"/>
      <c r="BB62" s="77"/>
      <c r="BC62" s="77"/>
      <c r="BD62" s="77"/>
      <c r="BE62" s="77"/>
      <c r="BF62" s="77"/>
      <c r="BG62" s="77"/>
      <c r="BH62" s="77"/>
      <c r="BI62" s="77"/>
      <c r="BJ62" s="77"/>
      <c r="BK62" s="77"/>
      <c r="BL62" s="77"/>
      <c r="BM62" s="77"/>
      <c r="BN62" s="77"/>
      <c r="BO62" s="77"/>
      <c r="BP62" s="77"/>
      <c r="BQ62" s="77"/>
      <c r="BR62" s="77"/>
      <c r="BS62" s="77"/>
      <c r="BT62" s="77"/>
      <c r="BU62" s="77"/>
      <c r="BV62" s="77"/>
      <c r="BW62" s="77"/>
      <c r="BX62" s="77"/>
      <c r="BY62" s="77"/>
      <c r="BZ62" s="77"/>
      <c r="CA62" s="77"/>
      <c r="CB62" s="77"/>
      <c r="CC62" s="77"/>
      <c r="CD62" s="77"/>
      <c r="CE62" s="77"/>
      <c r="CF62" s="77"/>
      <c r="CG62" s="77"/>
      <c r="CH62" s="77"/>
      <c r="CI62" s="77"/>
      <c r="CJ62" s="77"/>
      <c r="CK62" s="77"/>
      <c r="CL62" s="77"/>
      <c r="CM62" s="77"/>
      <c r="CN62" s="77"/>
      <c r="CO62" s="77"/>
      <c r="CP62" s="77"/>
      <c r="CQ62" s="77"/>
      <c r="CR62" s="77"/>
      <c r="CS62" s="77"/>
      <c r="CT62" s="77"/>
      <c r="CU62" s="77"/>
      <c r="CV62" s="77"/>
      <c r="CW62" s="77"/>
      <c r="CX62" s="77"/>
      <c r="CY62" s="77"/>
      <c r="CZ62" s="77"/>
      <c r="DA62" s="77"/>
      <c r="DB62" s="77"/>
      <c r="DC62" s="77"/>
      <c r="DD62" s="77"/>
      <c r="DE62" s="77"/>
      <c r="DF62" s="77"/>
      <c r="DG62" s="77"/>
      <c r="DH62" s="77"/>
      <c r="DI62" s="77"/>
      <c r="DJ62" s="77"/>
      <c r="DK62" s="77"/>
      <c r="DL62" s="77"/>
      <c r="DM62" s="77"/>
      <c r="DN62" s="77"/>
      <c r="DO62" s="77"/>
      <c r="DP62" s="77"/>
      <c r="DQ62" s="77"/>
      <c r="DR62" s="77"/>
      <c r="DS62" s="77"/>
      <c r="DT62" s="77"/>
      <c r="DU62" s="77"/>
      <c r="DV62" s="77"/>
      <c r="DW62" s="77"/>
      <c r="DX62" s="77"/>
      <c r="DY62" s="77"/>
      <c r="DZ62" s="77"/>
      <c r="EA62" s="77"/>
      <c r="EB62" s="77"/>
      <c r="EC62" s="77"/>
      <c r="ED62" s="77"/>
      <c r="EE62" s="77"/>
      <c r="EF62" s="77"/>
      <c r="EG62" s="77"/>
      <c r="EH62" s="77"/>
      <c r="EI62" s="77"/>
      <c r="EJ62" s="77"/>
      <c r="EK62" s="77"/>
      <c r="EL62" s="77"/>
      <c r="EM62" s="77"/>
      <c r="EN62" s="77"/>
      <c r="EO62" s="77"/>
      <c r="EP62" s="77"/>
      <c r="EQ62" s="77"/>
      <c r="ER62" s="77"/>
      <c r="ES62" s="77"/>
      <c r="ET62" s="77"/>
      <c r="EU62" s="77"/>
      <c r="EV62" s="77"/>
      <c r="EW62" s="77"/>
      <c r="EX62" s="77"/>
      <c r="EY62" s="77"/>
      <c r="EZ62" s="77"/>
      <c r="FA62" s="77"/>
      <c r="FB62" s="77"/>
      <c r="FC62" s="77"/>
      <c r="FD62" s="77"/>
      <c r="FE62" s="77"/>
      <c r="FF62" s="77"/>
      <c r="FG62" s="77"/>
      <c r="FH62" s="77"/>
      <c r="FI62" s="77"/>
      <c r="FJ62" s="77"/>
      <c r="FK62" s="77"/>
      <c r="FL62" s="77"/>
      <c r="FM62" s="77"/>
      <c r="FN62" s="77"/>
      <c r="FO62" s="77"/>
      <c r="FP62" s="77"/>
      <c r="FQ62" s="77"/>
      <c r="FR62" s="77"/>
      <c r="FS62" s="77"/>
      <c r="FT62" s="77"/>
      <c r="FU62" s="77"/>
      <c r="FV62" s="77"/>
      <c r="FW62" s="77"/>
      <c r="FX62" s="77"/>
      <c r="FY62" s="77"/>
      <c r="FZ62" s="77"/>
      <c r="GA62" s="77"/>
      <c r="GB62" s="77"/>
      <c r="GC62" s="77"/>
      <c r="GD62" s="77"/>
      <c r="GE62" s="77"/>
      <c r="GF62" s="77"/>
      <c r="GG62" s="77"/>
      <c r="GH62" s="77"/>
      <c r="GI62" s="77"/>
      <c r="GJ62" s="77"/>
      <c r="GK62" s="77"/>
      <c r="GL62" s="77"/>
      <c r="GM62" s="77"/>
      <c r="GN62" s="77"/>
      <c r="GO62" s="77"/>
      <c r="GP62" s="77"/>
      <c r="GQ62" s="77"/>
      <c r="GR62" s="77"/>
      <c r="GS62" s="77"/>
      <c r="GT62" s="77"/>
      <c r="GU62" s="77"/>
      <c r="GV62" s="77"/>
      <c r="GW62" s="77"/>
      <c r="GX62" s="77"/>
      <c r="GY62" s="77"/>
      <c r="GZ62" s="77"/>
      <c r="HA62" s="77"/>
      <c r="HB62" s="77"/>
      <c r="HC62" s="77"/>
      <c r="HD62" s="77"/>
      <c r="HE62" s="77"/>
      <c r="HF62" s="77"/>
      <c r="HG62" s="77"/>
      <c r="HH62" s="77"/>
      <c r="HI62" s="77"/>
      <c r="HJ62" s="77"/>
      <c r="HK62" s="77"/>
      <c r="HL62" s="77"/>
      <c r="HM62" s="77"/>
      <c r="HN62" s="77"/>
      <c r="HO62" s="77"/>
      <c r="HP62" s="77"/>
      <c r="HQ62" s="77"/>
      <c r="HR62" s="77"/>
      <c r="HS62" s="77"/>
      <c r="HT62" s="77"/>
      <c r="HU62" s="77"/>
      <c r="HV62" s="77"/>
      <c r="HW62" s="77"/>
      <c r="HX62" s="77"/>
      <c r="HY62" s="77"/>
      <c r="HZ62" s="77"/>
      <c r="IA62" s="77"/>
      <c r="IB62" s="77"/>
      <c r="IC62" s="77"/>
      <c r="ID62" s="77"/>
      <c r="IE62" s="77"/>
      <c r="IF62" s="77"/>
      <c r="IG62" s="77"/>
      <c r="IH62" s="77"/>
      <c r="II62" s="77"/>
      <c r="IJ62" s="77"/>
      <c r="IK62" s="77"/>
      <c r="IL62" s="77"/>
      <c r="IM62" s="77"/>
      <c r="IN62" s="77"/>
      <c r="IO62" s="77"/>
      <c r="IP62" s="77"/>
      <c r="IQ62" s="77"/>
      <c r="IR62" s="77"/>
      <c r="IS62" s="77"/>
      <c r="IT62" s="77"/>
      <c r="IU62" s="77"/>
      <c r="IV62" s="77"/>
      <c r="IW62" s="77"/>
      <c r="IX62" s="77"/>
      <c r="IY62" s="77"/>
      <c r="IZ62" s="77"/>
      <c r="JA62" s="77"/>
      <c r="JB62" s="77"/>
      <c r="JC62" s="77"/>
      <c r="JD62" s="77"/>
      <c r="JE62" s="77"/>
      <c r="JF62" s="77"/>
      <c r="JG62" s="77"/>
      <c r="JH62" s="77"/>
      <c r="JI62" s="77"/>
      <c r="JJ62" s="77"/>
      <c r="JK62" s="77"/>
      <c r="JL62" s="77"/>
      <c r="JM62" s="77"/>
      <c r="JN62" s="77"/>
      <c r="JO62" s="77"/>
      <c r="JP62" s="77"/>
      <c r="JQ62" s="77"/>
      <c r="JR62" s="77"/>
      <c r="JS62" s="77"/>
      <c r="JT62" s="77"/>
      <c r="JU62" s="77"/>
      <c r="JV62" s="77"/>
      <c r="JW62" s="77"/>
      <c r="JX62" s="77"/>
      <c r="JY62" s="77"/>
      <c r="JZ62" s="77"/>
      <c r="KA62" s="77"/>
      <c r="KB62" s="77"/>
      <c r="KC62" s="77"/>
      <c r="KD62" s="77"/>
      <c r="KE62" s="77"/>
      <c r="KF62" s="77"/>
      <c r="KG62" s="77"/>
      <c r="KH62" s="77"/>
      <c r="KI62" s="77"/>
      <c r="KJ62" s="77"/>
      <c r="KK62" s="77"/>
    </row>
    <row r="63" spans="1:297" ht="16" x14ac:dyDescent="0.2">
      <c r="A63" s="291"/>
      <c r="B63" s="231" t="s">
        <v>49</v>
      </c>
      <c r="C63" s="231" t="s">
        <v>114</v>
      </c>
      <c r="D63" s="231" t="s">
        <v>111</v>
      </c>
      <c r="E63" s="231" t="s">
        <v>116</v>
      </c>
      <c r="F63" s="234">
        <v>2.3643520987269014E-2</v>
      </c>
      <c r="G63" s="234">
        <v>3.3374002609103059E-2</v>
      </c>
      <c r="H63" s="234">
        <v>3.0570453094481791E-2</v>
      </c>
      <c r="I63" s="234">
        <v>3.5812439800389645E-2</v>
      </c>
      <c r="J63" s="234">
        <v>3.0787933239320203E-2</v>
      </c>
      <c r="K63" s="234">
        <v>3.0123705555439164E-2</v>
      </c>
      <c r="L63" s="234">
        <v>2.7011188560264476E-2</v>
      </c>
      <c r="M63" s="234">
        <v>3.1862099111123296E-2</v>
      </c>
      <c r="N63" s="179" t="s">
        <v>69</v>
      </c>
      <c r="O63" s="179" t="s">
        <v>14</v>
      </c>
      <c r="P63" s="179" t="s">
        <v>309</v>
      </c>
      <c r="Q63" s="226"/>
      <c r="R63" s="179"/>
      <c r="AM63" s="77"/>
      <c r="AN63" s="77"/>
      <c r="AO63" s="77"/>
      <c r="AP63" s="77"/>
      <c r="AQ63" s="77"/>
      <c r="AR63" s="77"/>
      <c r="AS63" s="77"/>
      <c r="AT63" s="77"/>
      <c r="AU63" s="77"/>
      <c r="AV63" s="77"/>
      <c r="AW63" s="77"/>
      <c r="AX63" s="77"/>
      <c r="AY63" s="77"/>
      <c r="AZ63" s="77"/>
      <c r="BA63" s="77"/>
      <c r="BB63" s="77"/>
      <c r="BC63" s="77"/>
      <c r="BD63" s="77"/>
      <c r="BE63" s="77"/>
      <c r="BF63" s="77"/>
      <c r="BG63" s="77"/>
      <c r="BH63" s="77"/>
      <c r="BI63" s="77"/>
      <c r="BJ63" s="77"/>
      <c r="BK63" s="77"/>
      <c r="BL63" s="77"/>
      <c r="BM63" s="77"/>
      <c r="BN63" s="77"/>
      <c r="BO63" s="77"/>
      <c r="BP63" s="77"/>
      <c r="BQ63" s="77"/>
      <c r="BR63" s="77"/>
      <c r="BS63" s="77"/>
      <c r="BT63" s="77"/>
      <c r="BU63" s="77"/>
      <c r="BV63" s="77"/>
      <c r="BW63" s="77"/>
      <c r="BX63" s="77"/>
      <c r="BY63" s="77"/>
      <c r="BZ63" s="77"/>
      <c r="CA63" s="77"/>
      <c r="CB63" s="77"/>
      <c r="CC63" s="77"/>
      <c r="CD63" s="77"/>
      <c r="CE63" s="77"/>
      <c r="CF63" s="77"/>
      <c r="CG63" s="77"/>
      <c r="CH63" s="77"/>
      <c r="CI63" s="77"/>
      <c r="CJ63" s="77"/>
      <c r="CK63" s="77"/>
      <c r="CL63" s="77"/>
      <c r="CM63" s="77"/>
      <c r="CN63" s="77"/>
      <c r="CO63" s="77"/>
      <c r="CP63" s="77"/>
      <c r="CQ63" s="77"/>
      <c r="CR63" s="77"/>
      <c r="CS63" s="77"/>
      <c r="CT63" s="77"/>
      <c r="CU63" s="77"/>
      <c r="CV63" s="77"/>
      <c r="CW63" s="77"/>
      <c r="CX63" s="77"/>
      <c r="CY63" s="77"/>
      <c r="CZ63" s="77"/>
      <c r="DA63" s="77"/>
      <c r="DB63" s="77"/>
      <c r="DC63" s="77"/>
      <c r="DD63" s="77"/>
      <c r="DE63" s="77"/>
      <c r="DF63" s="77"/>
      <c r="DG63" s="77"/>
      <c r="DH63" s="77"/>
      <c r="DI63" s="77"/>
      <c r="DJ63" s="77"/>
      <c r="DK63" s="77"/>
      <c r="DL63" s="77"/>
      <c r="DM63" s="77"/>
      <c r="DN63" s="77"/>
      <c r="DO63" s="77"/>
      <c r="DP63" s="77"/>
      <c r="DQ63" s="77"/>
      <c r="DR63" s="77"/>
      <c r="DS63" s="77"/>
      <c r="DT63" s="77"/>
      <c r="DU63" s="77"/>
      <c r="DV63" s="77"/>
      <c r="DW63" s="77"/>
      <c r="DX63" s="77"/>
      <c r="DY63" s="77"/>
      <c r="DZ63" s="77"/>
      <c r="EA63" s="77"/>
      <c r="EB63" s="77"/>
      <c r="EC63" s="77"/>
      <c r="ED63" s="77"/>
      <c r="EE63" s="77"/>
      <c r="EF63" s="77"/>
      <c r="EG63" s="77"/>
      <c r="EH63" s="77"/>
      <c r="EI63" s="77"/>
      <c r="EJ63" s="77"/>
      <c r="EK63" s="77"/>
      <c r="EL63" s="77"/>
      <c r="EM63" s="77"/>
      <c r="EN63" s="77"/>
      <c r="EO63" s="77"/>
      <c r="EP63" s="77"/>
      <c r="EQ63" s="77"/>
      <c r="ER63" s="77"/>
      <c r="ES63" s="77"/>
      <c r="ET63" s="77"/>
      <c r="EU63" s="77"/>
      <c r="EV63" s="77"/>
      <c r="EW63" s="77"/>
      <c r="EX63" s="77"/>
      <c r="EY63" s="77"/>
      <c r="EZ63" s="77"/>
      <c r="FA63" s="77"/>
      <c r="FB63" s="77"/>
      <c r="FC63" s="77"/>
      <c r="FD63" s="77"/>
      <c r="FE63" s="77"/>
      <c r="FF63" s="77"/>
      <c r="FG63" s="77"/>
      <c r="FH63" s="77"/>
      <c r="FI63" s="77"/>
      <c r="FJ63" s="77"/>
      <c r="FK63" s="77"/>
      <c r="FL63" s="77"/>
      <c r="FM63" s="77"/>
      <c r="FN63" s="77"/>
      <c r="FO63" s="77"/>
      <c r="FP63" s="77"/>
      <c r="FQ63" s="77"/>
      <c r="FR63" s="77"/>
      <c r="FS63" s="77"/>
      <c r="FT63" s="77"/>
      <c r="FU63" s="77"/>
      <c r="FV63" s="77"/>
      <c r="FW63" s="77"/>
      <c r="FX63" s="77"/>
      <c r="FY63" s="77"/>
      <c r="FZ63" s="77"/>
      <c r="GA63" s="77"/>
      <c r="GB63" s="77"/>
      <c r="GC63" s="77"/>
      <c r="GD63" s="77"/>
      <c r="GE63" s="77"/>
      <c r="GF63" s="77"/>
      <c r="GG63" s="77"/>
      <c r="GH63" s="77"/>
      <c r="GI63" s="77"/>
      <c r="GJ63" s="77"/>
      <c r="GK63" s="77"/>
      <c r="GL63" s="77"/>
      <c r="GM63" s="77"/>
      <c r="GN63" s="77"/>
      <c r="GO63" s="77"/>
      <c r="GP63" s="77"/>
      <c r="GQ63" s="77"/>
      <c r="GR63" s="77"/>
      <c r="GS63" s="77"/>
      <c r="GT63" s="77"/>
      <c r="GU63" s="77"/>
      <c r="GV63" s="77"/>
      <c r="GW63" s="77"/>
      <c r="GX63" s="77"/>
      <c r="GY63" s="77"/>
      <c r="GZ63" s="77"/>
      <c r="HA63" s="77"/>
      <c r="HB63" s="77"/>
      <c r="HC63" s="77"/>
      <c r="HD63" s="77"/>
      <c r="HE63" s="77"/>
      <c r="HF63" s="77"/>
      <c r="HG63" s="77"/>
      <c r="HH63" s="77"/>
      <c r="HI63" s="77"/>
      <c r="HJ63" s="77"/>
      <c r="HK63" s="77"/>
      <c r="HL63" s="77"/>
      <c r="HM63" s="77"/>
      <c r="HN63" s="77"/>
      <c r="HO63" s="77"/>
      <c r="HP63" s="77"/>
      <c r="HQ63" s="77"/>
      <c r="HR63" s="77"/>
      <c r="HS63" s="77"/>
      <c r="HT63" s="77"/>
      <c r="HU63" s="77"/>
      <c r="HV63" s="77"/>
      <c r="HW63" s="77"/>
      <c r="HX63" s="77"/>
      <c r="HY63" s="77"/>
      <c r="HZ63" s="77"/>
      <c r="IA63" s="77"/>
      <c r="IB63" s="77"/>
      <c r="IC63" s="77"/>
      <c r="ID63" s="77"/>
      <c r="IE63" s="77"/>
      <c r="IF63" s="77"/>
      <c r="IG63" s="77"/>
      <c r="IH63" s="77"/>
      <c r="II63" s="77"/>
      <c r="IJ63" s="77"/>
      <c r="IK63" s="77"/>
      <c r="IL63" s="77"/>
      <c r="IM63" s="77"/>
      <c r="IN63" s="77"/>
      <c r="IO63" s="77"/>
      <c r="IP63" s="77"/>
      <c r="IQ63" s="77"/>
      <c r="IR63" s="77"/>
      <c r="IS63" s="77"/>
      <c r="IT63" s="77"/>
      <c r="IU63" s="77"/>
      <c r="IV63" s="77"/>
      <c r="IW63" s="77"/>
      <c r="IX63" s="77"/>
      <c r="IY63" s="77"/>
      <c r="IZ63" s="77"/>
      <c r="JA63" s="77"/>
      <c r="JB63" s="77"/>
      <c r="JC63" s="77"/>
      <c r="JD63" s="77"/>
      <c r="JE63" s="77"/>
      <c r="JF63" s="77"/>
      <c r="JG63" s="77"/>
      <c r="JH63" s="77"/>
      <c r="JI63" s="77"/>
      <c r="JJ63" s="77"/>
      <c r="JK63" s="77"/>
      <c r="JL63" s="77"/>
      <c r="JM63" s="77"/>
      <c r="JN63" s="77"/>
      <c r="JO63" s="77"/>
      <c r="JP63" s="77"/>
      <c r="JQ63" s="77"/>
      <c r="JR63" s="77"/>
      <c r="JS63" s="77"/>
      <c r="JT63" s="77"/>
      <c r="JU63" s="77"/>
      <c r="JV63" s="77"/>
      <c r="JW63" s="77"/>
      <c r="JX63" s="77"/>
      <c r="JY63" s="77"/>
      <c r="JZ63" s="77"/>
      <c r="KA63" s="77"/>
      <c r="KB63" s="77"/>
      <c r="KC63" s="77"/>
      <c r="KD63" s="77"/>
      <c r="KE63" s="77"/>
      <c r="KF63" s="77"/>
      <c r="KG63" s="77"/>
      <c r="KH63" s="77"/>
      <c r="KI63" s="77"/>
      <c r="KJ63" s="77"/>
      <c r="KK63" s="77"/>
    </row>
    <row r="64" spans="1:297" ht="16" x14ac:dyDescent="0.2">
      <c r="A64" s="291"/>
      <c r="B64" s="231" t="s">
        <v>50</v>
      </c>
      <c r="C64" s="231" t="s">
        <v>114</v>
      </c>
      <c r="D64" s="231" t="s">
        <v>111</v>
      </c>
      <c r="E64" s="231" t="s">
        <v>117</v>
      </c>
      <c r="F64" s="237">
        <v>0.60856222692615203</v>
      </c>
      <c r="G64" s="237">
        <v>0.60333261812161854</v>
      </c>
      <c r="H64" s="237">
        <v>0.6126844262541471</v>
      </c>
      <c r="I64" s="237">
        <v>0.61834427126322766</v>
      </c>
      <c r="J64" s="237">
        <v>0.62337847297023175</v>
      </c>
      <c r="K64" s="237">
        <v>0.62669564754335116</v>
      </c>
      <c r="L64" s="237">
        <v>0.57889629385056318</v>
      </c>
      <c r="M64" s="237">
        <v>0.61566039747804102</v>
      </c>
      <c r="N64" s="179" t="s">
        <v>70</v>
      </c>
      <c r="O64" s="179" t="s">
        <v>14</v>
      </c>
      <c r="P64" s="179" t="s">
        <v>336</v>
      </c>
      <c r="Q64" s="226"/>
      <c r="R64" s="179"/>
      <c r="AM64" s="77"/>
      <c r="AN64" s="77"/>
      <c r="AO64" s="77"/>
      <c r="AP64" s="77"/>
      <c r="AQ64" s="77"/>
      <c r="AR64" s="77"/>
      <c r="AS64" s="77"/>
      <c r="AT64" s="77"/>
      <c r="AU64" s="77"/>
      <c r="AV64" s="77"/>
      <c r="AW64" s="77"/>
      <c r="AX64" s="77"/>
      <c r="AY64" s="77"/>
      <c r="AZ64" s="77"/>
      <c r="BA64" s="77"/>
      <c r="BB64" s="77"/>
      <c r="BC64" s="77"/>
      <c r="BD64" s="77"/>
      <c r="BE64" s="77"/>
      <c r="BF64" s="77"/>
      <c r="BG64" s="77"/>
      <c r="BH64" s="77"/>
      <c r="BI64" s="77"/>
      <c r="BJ64" s="77"/>
      <c r="BK64" s="77"/>
      <c r="BL64" s="77"/>
      <c r="BM64" s="77"/>
      <c r="BN64" s="77"/>
      <c r="BO64" s="77"/>
      <c r="BP64" s="77"/>
      <c r="BQ64" s="77"/>
      <c r="BR64" s="77"/>
      <c r="BS64" s="77"/>
      <c r="BT64" s="77"/>
      <c r="BU64" s="77"/>
      <c r="BV64" s="77"/>
      <c r="BW64" s="77"/>
      <c r="BX64" s="77"/>
      <c r="BY64" s="77"/>
      <c r="BZ64" s="77"/>
      <c r="CA64" s="77"/>
      <c r="CB64" s="77"/>
      <c r="CC64" s="77"/>
      <c r="CD64" s="77"/>
      <c r="CE64" s="77"/>
      <c r="CF64" s="77"/>
      <c r="CG64" s="77"/>
      <c r="CH64" s="77"/>
      <c r="CI64" s="77"/>
      <c r="CJ64" s="77"/>
      <c r="CK64" s="77"/>
      <c r="CL64" s="77"/>
      <c r="CM64" s="77"/>
      <c r="CN64" s="77"/>
      <c r="CO64" s="77"/>
      <c r="CP64" s="77"/>
      <c r="CQ64" s="77"/>
      <c r="CR64" s="77"/>
      <c r="CS64" s="77"/>
      <c r="CT64" s="77"/>
      <c r="CU64" s="77"/>
      <c r="CV64" s="77"/>
      <c r="CW64" s="77"/>
      <c r="CX64" s="77"/>
      <c r="CY64" s="77"/>
      <c r="CZ64" s="77"/>
      <c r="DA64" s="77"/>
      <c r="DB64" s="77"/>
      <c r="DC64" s="77"/>
      <c r="DD64" s="77"/>
      <c r="DE64" s="77"/>
      <c r="DF64" s="77"/>
      <c r="DG64" s="77"/>
      <c r="DH64" s="77"/>
      <c r="DI64" s="77"/>
      <c r="DJ64" s="77"/>
      <c r="DK64" s="77"/>
      <c r="DL64" s="77"/>
      <c r="DM64" s="77"/>
      <c r="DN64" s="77"/>
      <c r="DO64" s="77"/>
      <c r="DP64" s="77"/>
      <c r="DQ64" s="77"/>
      <c r="DR64" s="77"/>
      <c r="DS64" s="77"/>
      <c r="DT64" s="77"/>
      <c r="DU64" s="77"/>
      <c r="DV64" s="77"/>
      <c r="DW64" s="77"/>
      <c r="DX64" s="77"/>
      <c r="DY64" s="77"/>
      <c r="DZ64" s="77"/>
      <c r="EA64" s="77"/>
      <c r="EB64" s="77"/>
      <c r="EC64" s="77"/>
      <c r="ED64" s="77"/>
      <c r="EE64" s="77"/>
      <c r="EF64" s="77"/>
      <c r="EG64" s="77"/>
      <c r="EH64" s="77"/>
      <c r="EI64" s="77"/>
      <c r="EJ64" s="77"/>
      <c r="EK64" s="77"/>
      <c r="EL64" s="77"/>
      <c r="EM64" s="77"/>
      <c r="EN64" s="77"/>
      <c r="EO64" s="77"/>
      <c r="EP64" s="77"/>
      <c r="EQ64" s="77"/>
      <c r="ER64" s="77"/>
      <c r="ES64" s="77"/>
      <c r="ET64" s="77"/>
      <c r="EU64" s="77"/>
      <c r="EV64" s="77"/>
      <c r="EW64" s="77"/>
      <c r="EX64" s="77"/>
      <c r="EY64" s="77"/>
      <c r="EZ64" s="77"/>
      <c r="FA64" s="77"/>
      <c r="FB64" s="77"/>
      <c r="FC64" s="77"/>
      <c r="FD64" s="77"/>
      <c r="FE64" s="77"/>
      <c r="FF64" s="77"/>
      <c r="FG64" s="77"/>
      <c r="FH64" s="77"/>
      <c r="FI64" s="77"/>
      <c r="FJ64" s="77"/>
      <c r="FK64" s="77"/>
      <c r="FL64" s="77"/>
      <c r="FM64" s="77"/>
      <c r="FN64" s="77"/>
      <c r="FO64" s="77"/>
      <c r="FP64" s="77"/>
      <c r="FQ64" s="77"/>
      <c r="FR64" s="77"/>
      <c r="FS64" s="77"/>
      <c r="FT64" s="77"/>
      <c r="FU64" s="77"/>
      <c r="FV64" s="77"/>
      <c r="FW64" s="77"/>
      <c r="FX64" s="77"/>
      <c r="FY64" s="77"/>
      <c r="FZ64" s="77"/>
      <c r="GA64" s="77"/>
      <c r="GB64" s="77"/>
      <c r="GC64" s="77"/>
      <c r="GD64" s="77"/>
      <c r="GE64" s="77"/>
      <c r="GF64" s="77"/>
      <c r="GG64" s="77"/>
      <c r="GH64" s="77"/>
      <c r="GI64" s="77"/>
      <c r="GJ64" s="77"/>
      <c r="GK64" s="77"/>
      <c r="GL64" s="77"/>
      <c r="GM64" s="77"/>
      <c r="GN64" s="77"/>
      <c r="GO64" s="77"/>
      <c r="GP64" s="77"/>
      <c r="GQ64" s="77"/>
      <c r="GR64" s="77"/>
      <c r="GS64" s="77"/>
      <c r="GT64" s="77"/>
      <c r="GU64" s="77"/>
      <c r="GV64" s="77"/>
      <c r="GW64" s="77"/>
      <c r="GX64" s="77"/>
      <c r="GY64" s="77"/>
      <c r="GZ64" s="77"/>
      <c r="HA64" s="77"/>
      <c r="HB64" s="77"/>
      <c r="HC64" s="77"/>
      <c r="HD64" s="77"/>
      <c r="HE64" s="77"/>
      <c r="HF64" s="77"/>
      <c r="HG64" s="77"/>
      <c r="HH64" s="77"/>
      <c r="HI64" s="77"/>
      <c r="HJ64" s="77"/>
      <c r="HK64" s="77"/>
      <c r="HL64" s="77"/>
      <c r="HM64" s="77"/>
      <c r="HN64" s="77"/>
      <c r="HO64" s="77"/>
      <c r="HP64" s="77"/>
      <c r="HQ64" s="77"/>
      <c r="HR64" s="77"/>
      <c r="HS64" s="77"/>
      <c r="HT64" s="77"/>
      <c r="HU64" s="77"/>
      <c r="HV64" s="77"/>
      <c r="HW64" s="77"/>
      <c r="HX64" s="77"/>
      <c r="HY64" s="77"/>
      <c r="HZ64" s="77"/>
      <c r="IA64" s="77"/>
      <c r="IB64" s="77"/>
      <c r="IC64" s="77"/>
      <c r="ID64" s="77"/>
      <c r="IE64" s="77"/>
      <c r="IF64" s="77"/>
      <c r="IG64" s="77"/>
      <c r="IH64" s="77"/>
      <c r="II64" s="77"/>
      <c r="IJ64" s="77"/>
      <c r="IK64" s="77"/>
      <c r="IL64" s="77"/>
      <c r="IM64" s="77"/>
      <c r="IN64" s="77"/>
      <c r="IO64" s="77"/>
      <c r="IP64" s="77"/>
      <c r="IQ64" s="77"/>
      <c r="IR64" s="77"/>
      <c r="IS64" s="77"/>
      <c r="IT64" s="77"/>
      <c r="IU64" s="77"/>
      <c r="IV64" s="77"/>
      <c r="IW64" s="77"/>
      <c r="IX64" s="77"/>
      <c r="IY64" s="77"/>
      <c r="IZ64" s="77"/>
      <c r="JA64" s="77"/>
      <c r="JB64" s="77"/>
      <c r="JC64" s="77"/>
      <c r="JD64" s="77"/>
      <c r="JE64" s="77"/>
      <c r="JF64" s="77"/>
      <c r="JG64" s="77"/>
      <c r="JH64" s="77"/>
      <c r="JI64" s="77"/>
      <c r="JJ64" s="77"/>
      <c r="JK64" s="77"/>
      <c r="JL64" s="77"/>
      <c r="JM64" s="77"/>
      <c r="JN64" s="77"/>
      <c r="JO64" s="77"/>
      <c r="JP64" s="77"/>
      <c r="JQ64" s="77"/>
      <c r="JR64" s="77"/>
      <c r="JS64" s="77"/>
      <c r="JT64" s="77"/>
      <c r="JU64" s="77"/>
      <c r="JV64" s="77"/>
      <c r="JW64" s="77"/>
      <c r="JX64" s="77"/>
      <c r="JY64" s="77"/>
      <c r="JZ64" s="77"/>
      <c r="KA64" s="77"/>
      <c r="KB64" s="77"/>
      <c r="KC64" s="77"/>
      <c r="KD64" s="77"/>
      <c r="KE64" s="77"/>
      <c r="KF64" s="77"/>
      <c r="KG64" s="77"/>
      <c r="KH64" s="77"/>
      <c r="KI64" s="77"/>
      <c r="KJ64" s="77"/>
      <c r="KK64" s="77"/>
    </row>
    <row r="65" spans="1:297" ht="16" x14ac:dyDescent="0.2">
      <c r="A65" s="291"/>
      <c r="B65" s="231" t="s">
        <v>51</v>
      </c>
      <c r="C65" s="231" t="s">
        <v>114</v>
      </c>
      <c r="D65" s="231" t="s">
        <v>111</v>
      </c>
      <c r="E65" s="231" t="s">
        <v>118</v>
      </c>
      <c r="F65" s="234">
        <v>0.36406855779358038</v>
      </c>
      <c r="G65" s="234">
        <v>0.36053208753076821</v>
      </c>
      <c r="H65" s="234">
        <v>0.35354027023288731</v>
      </c>
      <c r="I65" s="234">
        <v>0.34164675744226736</v>
      </c>
      <c r="J65" s="234">
        <v>0.34249673189941798</v>
      </c>
      <c r="K65" s="234">
        <v>0.34051275624984195</v>
      </c>
      <c r="L65" s="234">
        <v>0.39103444749942551</v>
      </c>
      <c r="M65" s="234">
        <v>0.34909627724116243</v>
      </c>
      <c r="N65" s="179" t="s">
        <v>71</v>
      </c>
      <c r="O65" s="179" t="s">
        <v>14</v>
      </c>
      <c r="P65" s="179" t="s">
        <v>336</v>
      </c>
      <c r="Q65" s="226"/>
      <c r="R65" s="179"/>
      <c r="AM65" s="77"/>
      <c r="AN65" s="77"/>
      <c r="AO65" s="77"/>
      <c r="AP65" s="77"/>
      <c r="AQ65" s="77"/>
      <c r="AR65" s="77"/>
      <c r="AS65" s="77"/>
      <c r="AT65" s="77"/>
      <c r="AU65" s="77"/>
      <c r="AV65" s="77"/>
      <c r="AW65" s="77"/>
      <c r="AX65" s="77"/>
      <c r="AY65" s="77"/>
      <c r="AZ65" s="77"/>
      <c r="BA65" s="77"/>
      <c r="BB65" s="77"/>
      <c r="BC65" s="77"/>
      <c r="BD65" s="77"/>
      <c r="BE65" s="77"/>
      <c r="BF65" s="77"/>
      <c r="BG65" s="77"/>
      <c r="BH65" s="77"/>
      <c r="BI65" s="77"/>
      <c r="BJ65" s="77"/>
      <c r="BK65" s="77"/>
      <c r="BL65" s="77"/>
      <c r="BM65" s="77"/>
      <c r="BN65" s="77"/>
      <c r="BO65" s="77"/>
      <c r="BP65" s="77"/>
      <c r="BQ65" s="77"/>
      <c r="BR65" s="77"/>
      <c r="BS65" s="77"/>
      <c r="BT65" s="77"/>
      <c r="BU65" s="77"/>
      <c r="BV65" s="77"/>
      <c r="BW65" s="77"/>
      <c r="BX65" s="77"/>
      <c r="BY65" s="77"/>
      <c r="BZ65" s="77"/>
      <c r="CA65" s="77"/>
      <c r="CB65" s="77"/>
      <c r="CC65" s="77"/>
      <c r="CD65" s="77"/>
      <c r="CE65" s="77"/>
      <c r="CF65" s="77"/>
      <c r="CG65" s="77"/>
      <c r="CH65" s="77"/>
      <c r="CI65" s="77"/>
      <c r="CJ65" s="77"/>
      <c r="CK65" s="77"/>
      <c r="CL65" s="77"/>
      <c r="CM65" s="77"/>
      <c r="CN65" s="77"/>
      <c r="CO65" s="77"/>
      <c r="CP65" s="77"/>
      <c r="CQ65" s="77"/>
      <c r="CR65" s="77"/>
      <c r="CS65" s="77"/>
      <c r="CT65" s="77"/>
      <c r="CU65" s="77"/>
      <c r="CV65" s="77"/>
      <c r="CW65" s="77"/>
      <c r="CX65" s="77"/>
      <c r="CY65" s="77"/>
      <c r="CZ65" s="77"/>
      <c r="DA65" s="77"/>
      <c r="DB65" s="77"/>
      <c r="DC65" s="77"/>
      <c r="DD65" s="77"/>
      <c r="DE65" s="77"/>
      <c r="DF65" s="77"/>
      <c r="DG65" s="77"/>
      <c r="DH65" s="77"/>
      <c r="DI65" s="77"/>
      <c r="DJ65" s="77"/>
      <c r="DK65" s="77"/>
      <c r="DL65" s="77"/>
      <c r="DM65" s="77"/>
      <c r="DN65" s="77"/>
      <c r="DO65" s="77"/>
      <c r="DP65" s="77"/>
      <c r="DQ65" s="77"/>
      <c r="DR65" s="77"/>
      <c r="DS65" s="77"/>
      <c r="DT65" s="77"/>
      <c r="DU65" s="77"/>
      <c r="DV65" s="77"/>
      <c r="DW65" s="77"/>
      <c r="DX65" s="77"/>
      <c r="DY65" s="77"/>
      <c r="DZ65" s="77"/>
      <c r="EA65" s="77"/>
      <c r="EB65" s="77"/>
      <c r="EC65" s="77"/>
      <c r="ED65" s="77"/>
      <c r="EE65" s="77"/>
      <c r="EF65" s="77"/>
      <c r="EG65" s="77"/>
      <c r="EH65" s="77"/>
      <c r="EI65" s="77"/>
      <c r="EJ65" s="77"/>
      <c r="EK65" s="77"/>
      <c r="EL65" s="77"/>
      <c r="EM65" s="77"/>
      <c r="EN65" s="77"/>
      <c r="EO65" s="77"/>
      <c r="EP65" s="77"/>
      <c r="EQ65" s="77"/>
      <c r="ER65" s="77"/>
      <c r="ES65" s="77"/>
      <c r="ET65" s="77"/>
      <c r="EU65" s="77"/>
      <c r="EV65" s="77"/>
      <c r="EW65" s="77"/>
      <c r="EX65" s="77"/>
      <c r="EY65" s="77"/>
      <c r="EZ65" s="77"/>
      <c r="FA65" s="77"/>
      <c r="FB65" s="77"/>
      <c r="FC65" s="77"/>
      <c r="FD65" s="77"/>
      <c r="FE65" s="77"/>
      <c r="FF65" s="77"/>
      <c r="FG65" s="77"/>
      <c r="FH65" s="77"/>
      <c r="FI65" s="77"/>
      <c r="FJ65" s="77"/>
      <c r="FK65" s="77"/>
      <c r="FL65" s="77"/>
      <c r="FM65" s="77"/>
      <c r="FN65" s="77"/>
      <c r="FO65" s="77"/>
      <c r="FP65" s="77"/>
      <c r="FQ65" s="77"/>
      <c r="FR65" s="77"/>
      <c r="FS65" s="77"/>
      <c r="FT65" s="77"/>
      <c r="FU65" s="77"/>
      <c r="FV65" s="77"/>
      <c r="FW65" s="77"/>
      <c r="FX65" s="77"/>
      <c r="FY65" s="77"/>
      <c r="FZ65" s="77"/>
      <c r="GA65" s="77"/>
      <c r="GB65" s="77"/>
      <c r="GC65" s="77"/>
      <c r="GD65" s="77"/>
      <c r="GE65" s="77"/>
      <c r="GF65" s="77"/>
      <c r="GG65" s="77"/>
      <c r="GH65" s="77"/>
      <c r="GI65" s="77"/>
      <c r="GJ65" s="77"/>
      <c r="GK65" s="77"/>
      <c r="GL65" s="77"/>
      <c r="GM65" s="77"/>
      <c r="GN65" s="77"/>
      <c r="GO65" s="77"/>
      <c r="GP65" s="77"/>
      <c r="GQ65" s="77"/>
      <c r="GR65" s="77"/>
      <c r="GS65" s="77"/>
      <c r="GT65" s="77"/>
      <c r="GU65" s="77"/>
      <c r="GV65" s="77"/>
      <c r="GW65" s="77"/>
      <c r="GX65" s="77"/>
      <c r="GY65" s="77"/>
      <c r="GZ65" s="77"/>
      <c r="HA65" s="77"/>
      <c r="HB65" s="77"/>
      <c r="HC65" s="77"/>
      <c r="HD65" s="77"/>
      <c r="HE65" s="77"/>
      <c r="HF65" s="77"/>
      <c r="HG65" s="77"/>
      <c r="HH65" s="77"/>
      <c r="HI65" s="77"/>
      <c r="HJ65" s="77"/>
      <c r="HK65" s="77"/>
      <c r="HL65" s="77"/>
      <c r="HM65" s="77"/>
      <c r="HN65" s="77"/>
      <c r="HO65" s="77"/>
      <c r="HP65" s="77"/>
      <c r="HQ65" s="77"/>
      <c r="HR65" s="77"/>
      <c r="HS65" s="77"/>
      <c r="HT65" s="77"/>
      <c r="HU65" s="77"/>
      <c r="HV65" s="77"/>
      <c r="HW65" s="77"/>
      <c r="HX65" s="77"/>
      <c r="HY65" s="77"/>
      <c r="HZ65" s="77"/>
      <c r="IA65" s="77"/>
      <c r="IB65" s="77"/>
      <c r="IC65" s="77"/>
      <c r="ID65" s="77"/>
      <c r="IE65" s="77"/>
      <c r="IF65" s="77"/>
      <c r="IG65" s="77"/>
      <c r="IH65" s="77"/>
      <c r="II65" s="77"/>
      <c r="IJ65" s="77"/>
      <c r="IK65" s="77"/>
      <c r="IL65" s="77"/>
      <c r="IM65" s="77"/>
      <c r="IN65" s="77"/>
      <c r="IO65" s="77"/>
      <c r="IP65" s="77"/>
      <c r="IQ65" s="77"/>
      <c r="IR65" s="77"/>
      <c r="IS65" s="77"/>
      <c r="IT65" s="77"/>
      <c r="IU65" s="77"/>
      <c r="IV65" s="77"/>
      <c r="IW65" s="77"/>
      <c r="IX65" s="77"/>
      <c r="IY65" s="77"/>
      <c r="IZ65" s="77"/>
      <c r="JA65" s="77"/>
      <c r="JB65" s="77"/>
      <c r="JC65" s="77"/>
      <c r="JD65" s="77"/>
      <c r="JE65" s="77"/>
      <c r="JF65" s="77"/>
      <c r="JG65" s="77"/>
      <c r="JH65" s="77"/>
      <c r="JI65" s="77"/>
      <c r="JJ65" s="77"/>
      <c r="JK65" s="77"/>
      <c r="JL65" s="77"/>
      <c r="JM65" s="77"/>
      <c r="JN65" s="77"/>
      <c r="JO65" s="77"/>
      <c r="JP65" s="77"/>
      <c r="JQ65" s="77"/>
      <c r="JR65" s="77"/>
      <c r="JS65" s="77"/>
      <c r="JT65" s="77"/>
      <c r="JU65" s="77"/>
      <c r="JV65" s="77"/>
      <c r="JW65" s="77"/>
      <c r="JX65" s="77"/>
      <c r="JY65" s="77"/>
      <c r="JZ65" s="77"/>
      <c r="KA65" s="77"/>
      <c r="KB65" s="77"/>
      <c r="KC65" s="77"/>
      <c r="KD65" s="77"/>
      <c r="KE65" s="77"/>
      <c r="KF65" s="77"/>
      <c r="KG65" s="77"/>
      <c r="KH65" s="77"/>
      <c r="KI65" s="77"/>
      <c r="KJ65" s="77"/>
      <c r="KK65" s="77"/>
    </row>
    <row r="66" spans="1:297" ht="16" x14ac:dyDescent="0.2">
      <c r="A66" s="291"/>
      <c r="B66" s="231" t="s">
        <v>36</v>
      </c>
      <c r="C66" s="231" t="s">
        <v>114</v>
      </c>
      <c r="D66" s="231" t="s">
        <v>111</v>
      </c>
      <c r="E66" s="231" t="s">
        <v>127</v>
      </c>
      <c r="F66" s="235">
        <v>9.9999999999999995E-21</v>
      </c>
      <c r="G66" s="235">
        <v>9.9999999999999995E-21</v>
      </c>
      <c r="H66" s="235">
        <v>9.9999999999999995E-21</v>
      </c>
      <c r="I66" s="235">
        <v>9.9999999999999995E-21</v>
      </c>
      <c r="J66" s="235">
        <v>9.9999999999999995E-21</v>
      </c>
      <c r="K66" s="235">
        <v>9.9999999999999995E-21</v>
      </c>
      <c r="L66" s="235">
        <v>9.9999999999999995E-21</v>
      </c>
      <c r="M66" s="235">
        <v>9.9999999999999995E-21</v>
      </c>
      <c r="N66" s="179" t="s">
        <v>128</v>
      </c>
      <c r="O66" s="179" t="s">
        <v>14</v>
      </c>
      <c r="P66" s="179" t="s">
        <v>14</v>
      </c>
      <c r="Q66" s="226"/>
      <c r="R66" s="179"/>
      <c r="AM66" s="77"/>
      <c r="AN66" s="77"/>
      <c r="AO66" s="77"/>
      <c r="AP66" s="77"/>
      <c r="AQ66" s="77"/>
      <c r="AR66" s="77"/>
      <c r="AS66" s="77"/>
      <c r="AT66" s="77"/>
      <c r="AU66" s="77"/>
      <c r="AV66" s="77"/>
      <c r="AW66" s="77"/>
      <c r="AX66" s="77"/>
      <c r="AY66" s="77"/>
      <c r="AZ66" s="77"/>
      <c r="BA66" s="77"/>
      <c r="BB66" s="77"/>
      <c r="BC66" s="77"/>
      <c r="BD66" s="77"/>
      <c r="BE66" s="77"/>
      <c r="BF66" s="77"/>
      <c r="BG66" s="77"/>
      <c r="BH66" s="77"/>
      <c r="BI66" s="77"/>
      <c r="BJ66" s="77"/>
      <c r="BK66" s="77"/>
      <c r="BL66" s="77"/>
      <c r="BM66" s="77"/>
      <c r="BN66" s="77"/>
      <c r="BO66" s="77"/>
      <c r="BP66" s="77"/>
      <c r="BQ66" s="77"/>
      <c r="BR66" s="77"/>
      <c r="BS66" s="77"/>
      <c r="BT66" s="77"/>
      <c r="BU66" s="77"/>
      <c r="BV66" s="77"/>
      <c r="BW66" s="77"/>
      <c r="BX66" s="77"/>
      <c r="BY66" s="77"/>
      <c r="BZ66" s="77"/>
      <c r="CA66" s="77"/>
      <c r="CB66" s="77"/>
      <c r="CC66" s="77"/>
      <c r="CD66" s="77"/>
      <c r="CE66" s="77"/>
      <c r="CF66" s="77"/>
      <c r="CG66" s="77"/>
      <c r="CH66" s="77"/>
      <c r="CI66" s="77"/>
      <c r="CJ66" s="77"/>
      <c r="CK66" s="77"/>
      <c r="CL66" s="77"/>
      <c r="CM66" s="77"/>
      <c r="CN66" s="77"/>
      <c r="CO66" s="77"/>
      <c r="CP66" s="77"/>
      <c r="CQ66" s="77"/>
      <c r="CR66" s="77"/>
      <c r="CS66" s="77"/>
      <c r="CT66" s="77"/>
      <c r="CU66" s="77"/>
      <c r="CV66" s="77"/>
      <c r="CW66" s="77"/>
      <c r="CX66" s="77"/>
      <c r="CY66" s="77"/>
      <c r="CZ66" s="77"/>
      <c r="DA66" s="77"/>
      <c r="DB66" s="77"/>
      <c r="DC66" s="77"/>
      <c r="DD66" s="77"/>
      <c r="DE66" s="77"/>
      <c r="DF66" s="77"/>
      <c r="DG66" s="77"/>
      <c r="DH66" s="77"/>
      <c r="DI66" s="77"/>
      <c r="DJ66" s="77"/>
      <c r="DK66" s="77"/>
      <c r="DL66" s="77"/>
      <c r="DM66" s="77"/>
      <c r="DN66" s="77"/>
      <c r="DO66" s="77"/>
      <c r="DP66" s="77"/>
      <c r="DQ66" s="77"/>
      <c r="DR66" s="77"/>
      <c r="DS66" s="77"/>
      <c r="DT66" s="77"/>
      <c r="DU66" s="77"/>
      <c r="DV66" s="77"/>
      <c r="DW66" s="77"/>
      <c r="DX66" s="77"/>
      <c r="DY66" s="77"/>
      <c r="DZ66" s="77"/>
      <c r="EA66" s="77"/>
      <c r="EB66" s="77"/>
      <c r="EC66" s="77"/>
      <c r="ED66" s="77"/>
      <c r="EE66" s="77"/>
      <c r="EF66" s="77"/>
      <c r="EG66" s="77"/>
      <c r="EH66" s="77"/>
      <c r="EI66" s="77"/>
      <c r="EJ66" s="77"/>
      <c r="EK66" s="77"/>
      <c r="EL66" s="77"/>
      <c r="EM66" s="77"/>
      <c r="EN66" s="77"/>
      <c r="EO66" s="77"/>
      <c r="EP66" s="77"/>
      <c r="EQ66" s="77"/>
      <c r="ER66" s="77"/>
      <c r="ES66" s="77"/>
      <c r="ET66" s="77"/>
      <c r="EU66" s="77"/>
      <c r="EV66" s="77"/>
      <c r="EW66" s="77"/>
      <c r="EX66" s="77"/>
      <c r="EY66" s="77"/>
      <c r="EZ66" s="77"/>
      <c r="FA66" s="77"/>
      <c r="FB66" s="77"/>
      <c r="FC66" s="77"/>
      <c r="FD66" s="77"/>
      <c r="FE66" s="77"/>
      <c r="FF66" s="77"/>
      <c r="FG66" s="77"/>
      <c r="FH66" s="77"/>
      <c r="FI66" s="77"/>
      <c r="FJ66" s="77"/>
      <c r="FK66" s="77"/>
      <c r="FL66" s="77"/>
      <c r="FM66" s="77"/>
      <c r="FN66" s="77"/>
      <c r="FO66" s="77"/>
      <c r="FP66" s="77"/>
      <c r="FQ66" s="77"/>
      <c r="FR66" s="77"/>
      <c r="FS66" s="77"/>
      <c r="FT66" s="77"/>
      <c r="FU66" s="77"/>
      <c r="FV66" s="77"/>
      <c r="FW66" s="77"/>
      <c r="FX66" s="77"/>
      <c r="FY66" s="77"/>
      <c r="FZ66" s="77"/>
      <c r="GA66" s="77"/>
      <c r="GB66" s="77"/>
      <c r="GC66" s="77"/>
      <c r="GD66" s="77"/>
      <c r="GE66" s="77"/>
      <c r="GF66" s="77"/>
      <c r="GG66" s="77"/>
      <c r="GH66" s="77"/>
      <c r="GI66" s="77"/>
      <c r="GJ66" s="77"/>
      <c r="GK66" s="77"/>
      <c r="GL66" s="77"/>
      <c r="GM66" s="77"/>
      <c r="GN66" s="77"/>
      <c r="GO66" s="77"/>
      <c r="GP66" s="77"/>
      <c r="GQ66" s="77"/>
      <c r="GR66" s="77"/>
      <c r="GS66" s="77"/>
      <c r="GT66" s="77"/>
      <c r="GU66" s="77"/>
      <c r="GV66" s="77"/>
      <c r="GW66" s="77"/>
      <c r="GX66" s="77"/>
      <c r="GY66" s="77"/>
      <c r="GZ66" s="77"/>
      <c r="HA66" s="77"/>
      <c r="HB66" s="77"/>
      <c r="HC66" s="77"/>
      <c r="HD66" s="77"/>
      <c r="HE66" s="77"/>
      <c r="HF66" s="77"/>
      <c r="HG66" s="77"/>
      <c r="HH66" s="77"/>
      <c r="HI66" s="77"/>
      <c r="HJ66" s="77"/>
      <c r="HK66" s="77"/>
      <c r="HL66" s="77"/>
      <c r="HM66" s="77"/>
      <c r="HN66" s="77"/>
      <c r="HO66" s="77"/>
      <c r="HP66" s="77"/>
      <c r="HQ66" s="77"/>
      <c r="HR66" s="77"/>
      <c r="HS66" s="77"/>
      <c r="HT66" s="77"/>
      <c r="HU66" s="77"/>
      <c r="HV66" s="77"/>
      <c r="HW66" s="77"/>
      <c r="HX66" s="77"/>
      <c r="HY66" s="77"/>
      <c r="HZ66" s="77"/>
      <c r="IA66" s="77"/>
      <c r="IB66" s="77"/>
      <c r="IC66" s="77"/>
      <c r="ID66" s="77"/>
      <c r="IE66" s="77"/>
      <c r="IF66" s="77"/>
      <c r="IG66" s="77"/>
      <c r="IH66" s="77"/>
      <c r="II66" s="77"/>
      <c r="IJ66" s="77"/>
      <c r="IK66" s="77"/>
      <c r="IL66" s="77"/>
      <c r="IM66" s="77"/>
      <c r="IN66" s="77"/>
      <c r="IO66" s="77"/>
      <c r="IP66" s="77"/>
      <c r="IQ66" s="77"/>
      <c r="IR66" s="77"/>
      <c r="IS66" s="77"/>
      <c r="IT66" s="77"/>
      <c r="IU66" s="77"/>
      <c r="IV66" s="77"/>
      <c r="IW66" s="77"/>
      <c r="IX66" s="77"/>
      <c r="IY66" s="77"/>
      <c r="IZ66" s="77"/>
      <c r="JA66" s="77"/>
      <c r="JB66" s="77"/>
      <c r="JC66" s="77"/>
      <c r="JD66" s="77"/>
      <c r="JE66" s="77"/>
      <c r="JF66" s="77"/>
      <c r="JG66" s="77"/>
      <c r="JH66" s="77"/>
      <c r="JI66" s="77"/>
      <c r="JJ66" s="77"/>
      <c r="JK66" s="77"/>
      <c r="JL66" s="77"/>
      <c r="JM66" s="77"/>
      <c r="JN66" s="77"/>
      <c r="JO66" s="77"/>
      <c r="JP66" s="77"/>
      <c r="JQ66" s="77"/>
      <c r="JR66" s="77"/>
      <c r="JS66" s="77"/>
      <c r="JT66" s="77"/>
      <c r="JU66" s="77"/>
      <c r="JV66" s="77"/>
      <c r="JW66" s="77"/>
      <c r="JX66" s="77"/>
      <c r="JY66" s="77"/>
      <c r="JZ66" s="77"/>
      <c r="KA66" s="77"/>
      <c r="KB66" s="77"/>
      <c r="KC66" s="77"/>
      <c r="KD66" s="77"/>
      <c r="KE66" s="77"/>
      <c r="KF66" s="77"/>
      <c r="KG66" s="77"/>
      <c r="KH66" s="77"/>
      <c r="KI66" s="77"/>
      <c r="KJ66" s="77"/>
      <c r="KK66" s="77"/>
    </row>
    <row r="67" spans="1:297" ht="16" x14ac:dyDescent="0.2">
      <c r="A67" s="291"/>
      <c r="B67" s="231" t="s">
        <v>104</v>
      </c>
      <c r="C67" s="231"/>
      <c r="D67" s="231" t="s">
        <v>111</v>
      </c>
      <c r="E67" s="231"/>
      <c r="F67" s="234">
        <v>0.13612718723744019</v>
      </c>
      <c r="G67" s="234">
        <v>7.6415365873249624E-2</v>
      </c>
      <c r="H67" s="234">
        <v>9.4887390641913899E-2</v>
      </c>
      <c r="I67" s="234">
        <v>0.10488976242915614</v>
      </c>
      <c r="J67" s="234">
        <v>9.7784085685615182E-2</v>
      </c>
      <c r="K67" s="234">
        <v>8.1358974858747074E-2</v>
      </c>
      <c r="L67" s="234">
        <v>0.1017008808012575</v>
      </c>
      <c r="M67" s="234">
        <v>9.5939476276258873E-2</v>
      </c>
      <c r="N67" s="179" t="s">
        <v>73</v>
      </c>
      <c r="O67" s="179" t="s">
        <v>14</v>
      </c>
      <c r="P67" s="179" t="s">
        <v>72</v>
      </c>
      <c r="Q67" s="226"/>
      <c r="R67" s="179"/>
      <c r="AM67" s="77"/>
      <c r="AN67" s="77"/>
      <c r="AO67" s="77"/>
      <c r="AP67" s="77"/>
      <c r="AQ67" s="77"/>
      <c r="AR67" s="77"/>
      <c r="AS67" s="77"/>
      <c r="AT67" s="77"/>
      <c r="AU67" s="77"/>
      <c r="AV67" s="77"/>
      <c r="AW67" s="77"/>
      <c r="AX67" s="77"/>
      <c r="AY67" s="77"/>
      <c r="AZ67" s="77"/>
      <c r="BA67" s="77"/>
      <c r="BB67" s="77"/>
      <c r="BC67" s="77"/>
      <c r="BD67" s="77"/>
      <c r="BE67" s="77"/>
      <c r="BF67" s="77"/>
      <c r="BG67" s="77"/>
      <c r="BH67" s="77"/>
      <c r="BI67" s="77"/>
      <c r="BJ67" s="77"/>
      <c r="BK67" s="77"/>
      <c r="BL67" s="77"/>
      <c r="BM67" s="77"/>
      <c r="BN67" s="77"/>
      <c r="BO67" s="77"/>
      <c r="BP67" s="77"/>
      <c r="BQ67" s="77"/>
      <c r="BR67" s="77"/>
      <c r="BS67" s="77"/>
      <c r="BT67" s="77"/>
      <c r="BU67" s="77"/>
      <c r="BV67" s="77"/>
      <c r="BW67" s="77"/>
      <c r="BX67" s="77"/>
      <c r="BY67" s="77"/>
      <c r="BZ67" s="77"/>
      <c r="CA67" s="77"/>
      <c r="CB67" s="77"/>
      <c r="CC67" s="77"/>
      <c r="CD67" s="77"/>
      <c r="CE67" s="77"/>
      <c r="CF67" s="77"/>
      <c r="CG67" s="77"/>
      <c r="CH67" s="77"/>
      <c r="CI67" s="77"/>
      <c r="CJ67" s="77"/>
      <c r="CK67" s="77"/>
      <c r="CL67" s="77"/>
      <c r="CM67" s="77"/>
      <c r="CN67" s="77"/>
      <c r="CO67" s="77"/>
      <c r="CP67" s="77"/>
      <c r="CQ67" s="77"/>
      <c r="CR67" s="77"/>
      <c r="CS67" s="77"/>
      <c r="CT67" s="77"/>
      <c r="CU67" s="77"/>
      <c r="CV67" s="77"/>
      <c r="CW67" s="77"/>
      <c r="CX67" s="77"/>
      <c r="CY67" s="77"/>
      <c r="CZ67" s="77"/>
      <c r="DA67" s="77"/>
      <c r="DB67" s="77"/>
      <c r="DC67" s="77"/>
      <c r="DD67" s="77"/>
      <c r="DE67" s="77"/>
      <c r="DF67" s="77"/>
      <c r="DG67" s="77"/>
      <c r="DH67" s="77"/>
      <c r="DI67" s="77"/>
      <c r="DJ67" s="77"/>
      <c r="DK67" s="77"/>
      <c r="DL67" s="77"/>
      <c r="DM67" s="77"/>
      <c r="DN67" s="77"/>
      <c r="DO67" s="77"/>
      <c r="DP67" s="77"/>
      <c r="DQ67" s="77"/>
      <c r="DR67" s="77"/>
      <c r="DS67" s="77"/>
      <c r="DT67" s="77"/>
      <c r="DU67" s="77"/>
      <c r="DV67" s="77"/>
      <c r="DW67" s="77"/>
      <c r="DX67" s="77"/>
      <c r="DY67" s="77"/>
      <c r="DZ67" s="77"/>
      <c r="EA67" s="77"/>
      <c r="EB67" s="77"/>
      <c r="EC67" s="77"/>
      <c r="ED67" s="77"/>
      <c r="EE67" s="77"/>
      <c r="EF67" s="77"/>
      <c r="EG67" s="77"/>
      <c r="EH67" s="77"/>
      <c r="EI67" s="77"/>
      <c r="EJ67" s="77"/>
      <c r="EK67" s="77"/>
      <c r="EL67" s="77"/>
      <c r="EM67" s="77"/>
      <c r="EN67" s="77"/>
      <c r="EO67" s="77"/>
      <c r="EP67" s="77"/>
      <c r="EQ67" s="77"/>
      <c r="ER67" s="77"/>
      <c r="ES67" s="77"/>
      <c r="ET67" s="77"/>
      <c r="EU67" s="77"/>
      <c r="EV67" s="77"/>
      <c r="EW67" s="77"/>
      <c r="EX67" s="77"/>
      <c r="EY67" s="77"/>
      <c r="EZ67" s="77"/>
      <c r="FA67" s="77"/>
      <c r="FB67" s="77"/>
      <c r="FC67" s="77"/>
      <c r="FD67" s="77"/>
      <c r="FE67" s="77"/>
      <c r="FF67" s="77"/>
      <c r="FG67" s="77"/>
      <c r="FH67" s="77"/>
      <c r="FI67" s="77"/>
      <c r="FJ67" s="77"/>
      <c r="FK67" s="77"/>
      <c r="FL67" s="77"/>
      <c r="FM67" s="77"/>
      <c r="FN67" s="77"/>
      <c r="FO67" s="77"/>
      <c r="FP67" s="77"/>
      <c r="FQ67" s="77"/>
      <c r="FR67" s="77"/>
      <c r="FS67" s="77"/>
      <c r="FT67" s="77"/>
      <c r="FU67" s="77"/>
      <c r="FV67" s="77"/>
      <c r="FW67" s="77"/>
      <c r="FX67" s="77"/>
      <c r="FY67" s="77"/>
      <c r="FZ67" s="77"/>
      <c r="GA67" s="77"/>
      <c r="GB67" s="77"/>
      <c r="GC67" s="77"/>
      <c r="GD67" s="77"/>
      <c r="GE67" s="77"/>
      <c r="GF67" s="77"/>
      <c r="GG67" s="77"/>
      <c r="GH67" s="77"/>
      <c r="GI67" s="77"/>
      <c r="GJ67" s="77"/>
      <c r="GK67" s="77"/>
      <c r="GL67" s="77"/>
      <c r="GM67" s="77"/>
      <c r="GN67" s="77"/>
      <c r="GO67" s="77"/>
      <c r="GP67" s="77"/>
      <c r="GQ67" s="77"/>
      <c r="GR67" s="77"/>
      <c r="GS67" s="77"/>
      <c r="GT67" s="77"/>
      <c r="GU67" s="77"/>
      <c r="GV67" s="77"/>
      <c r="GW67" s="77"/>
      <c r="GX67" s="77"/>
      <c r="GY67" s="77"/>
      <c r="GZ67" s="77"/>
      <c r="HA67" s="77"/>
      <c r="HB67" s="77"/>
      <c r="HC67" s="77"/>
      <c r="HD67" s="77"/>
      <c r="HE67" s="77"/>
      <c r="HF67" s="77"/>
      <c r="HG67" s="77"/>
      <c r="HH67" s="77"/>
      <c r="HI67" s="77"/>
      <c r="HJ67" s="77"/>
      <c r="HK67" s="77"/>
      <c r="HL67" s="77"/>
      <c r="HM67" s="77"/>
      <c r="HN67" s="77"/>
      <c r="HO67" s="77"/>
      <c r="HP67" s="77"/>
      <c r="HQ67" s="77"/>
      <c r="HR67" s="77"/>
      <c r="HS67" s="77"/>
      <c r="HT67" s="77"/>
      <c r="HU67" s="77"/>
      <c r="HV67" s="77"/>
      <c r="HW67" s="77"/>
      <c r="HX67" s="77"/>
      <c r="HY67" s="77"/>
      <c r="HZ67" s="77"/>
      <c r="IA67" s="77"/>
      <c r="IB67" s="77"/>
      <c r="IC67" s="77"/>
      <c r="ID67" s="77"/>
      <c r="IE67" s="77"/>
      <c r="IF67" s="77"/>
      <c r="IG67" s="77"/>
      <c r="IH67" s="77"/>
      <c r="II67" s="77"/>
      <c r="IJ67" s="77"/>
      <c r="IK67" s="77"/>
      <c r="IL67" s="77"/>
      <c r="IM67" s="77"/>
      <c r="IN67" s="77"/>
      <c r="IO67" s="77"/>
      <c r="IP67" s="77"/>
      <c r="IQ67" s="77"/>
      <c r="IR67" s="77"/>
      <c r="IS67" s="77"/>
      <c r="IT67" s="77"/>
      <c r="IU67" s="77"/>
      <c r="IV67" s="77"/>
      <c r="IW67" s="77"/>
      <c r="IX67" s="77"/>
      <c r="IY67" s="77"/>
      <c r="IZ67" s="77"/>
      <c r="JA67" s="77"/>
      <c r="JB67" s="77"/>
      <c r="JC67" s="77"/>
      <c r="JD67" s="77"/>
      <c r="JE67" s="77"/>
      <c r="JF67" s="77"/>
      <c r="JG67" s="77"/>
      <c r="JH67" s="77"/>
      <c r="JI67" s="77"/>
      <c r="JJ67" s="77"/>
      <c r="JK67" s="77"/>
      <c r="JL67" s="77"/>
      <c r="JM67" s="77"/>
      <c r="JN67" s="77"/>
      <c r="JO67" s="77"/>
      <c r="JP67" s="77"/>
      <c r="JQ67" s="77"/>
      <c r="JR67" s="77"/>
      <c r="JS67" s="77"/>
      <c r="JT67" s="77"/>
      <c r="JU67" s="77"/>
      <c r="JV67" s="77"/>
      <c r="JW67" s="77"/>
      <c r="JX67" s="77"/>
      <c r="JY67" s="77"/>
      <c r="JZ67" s="77"/>
      <c r="KA67" s="77"/>
      <c r="KB67" s="77"/>
      <c r="KC67" s="77"/>
      <c r="KD67" s="77"/>
      <c r="KE67" s="77"/>
      <c r="KF67" s="77"/>
      <c r="KG67" s="77"/>
      <c r="KH67" s="77"/>
      <c r="KI67" s="77"/>
      <c r="KJ67" s="77"/>
      <c r="KK67" s="77"/>
    </row>
    <row r="68" spans="1:297" ht="16" x14ac:dyDescent="0.2">
      <c r="A68" s="291"/>
      <c r="B68" s="231" t="s">
        <v>52</v>
      </c>
      <c r="C68" s="231"/>
      <c r="D68" s="231" t="s">
        <v>111</v>
      </c>
      <c r="E68" s="231"/>
      <c r="F68" s="234">
        <v>0.86387281276255978</v>
      </c>
      <c r="G68" s="234">
        <v>0.9235846341267504</v>
      </c>
      <c r="H68" s="234">
        <v>0.90511260935808613</v>
      </c>
      <c r="I68" s="234">
        <v>0.89511023757084385</v>
      </c>
      <c r="J68" s="234">
        <v>0.90221591431438486</v>
      </c>
      <c r="K68" s="234">
        <v>0.9186410251412529</v>
      </c>
      <c r="L68" s="234">
        <v>0.8982991191987425</v>
      </c>
      <c r="M68" s="234">
        <v>0.90406052372374113</v>
      </c>
      <c r="N68" s="179" t="s">
        <v>74</v>
      </c>
      <c r="O68" s="179" t="s">
        <v>14</v>
      </c>
      <c r="P68" s="179" t="s">
        <v>72</v>
      </c>
      <c r="Q68" s="226"/>
      <c r="R68" s="179"/>
      <c r="AM68" s="77"/>
      <c r="AN68" s="77"/>
      <c r="AO68" s="77"/>
      <c r="AP68" s="77"/>
      <c r="AQ68" s="77"/>
      <c r="AR68" s="77"/>
      <c r="AS68" s="77"/>
      <c r="AT68" s="77"/>
      <c r="AU68" s="77"/>
      <c r="AV68" s="77"/>
      <c r="AW68" s="77"/>
      <c r="AX68" s="77"/>
      <c r="AY68" s="77"/>
      <c r="AZ68" s="77"/>
      <c r="BA68" s="77"/>
      <c r="BB68" s="77"/>
      <c r="BC68" s="77"/>
      <c r="BD68" s="77"/>
      <c r="BE68" s="77"/>
      <c r="BF68" s="77"/>
      <c r="BG68" s="77"/>
      <c r="BH68" s="77"/>
      <c r="BI68" s="77"/>
      <c r="BJ68" s="77"/>
      <c r="BK68" s="77"/>
      <c r="BL68" s="77"/>
      <c r="BM68" s="77"/>
      <c r="BN68" s="77"/>
      <c r="BO68" s="77"/>
      <c r="BP68" s="77"/>
      <c r="BQ68" s="77"/>
      <c r="BR68" s="77"/>
      <c r="BS68" s="77"/>
      <c r="BT68" s="77"/>
      <c r="BU68" s="77"/>
      <c r="BV68" s="77"/>
      <c r="BW68" s="77"/>
      <c r="BX68" s="77"/>
      <c r="BY68" s="77"/>
      <c r="BZ68" s="77"/>
      <c r="CA68" s="77"/>
      <c r="CB68" s="77"/>
      <c r="CC68" s="77"/>
      <c r="CD68" s="77"/>
      <c r="CE68" s="77"/>
      <c r="CF68" s="77"/>
      <c r="CG68" s="77"/>
      <c r="CH68" s="77"/>
      <c r="CI68" s="77"/>
      <c r="CJ68" s="77"/>
      <c r="CK68" s="77"/>
      <c r="CL68" s="77"/>
      <c r="CM68" s="77"/>
      <c r="CN68" s="77"/>
      <c r="CO68" s="77"/>
      <c r="CP68" s="77"/>
      <c r="CQ68" s="77"/>
      <c r="CR68" s="77"/>
      <c r="CS68" s="77"/>
      <c r="CT68" s="77"/>
      <c r="CU68" s="77"/>
      <c r="CV68" s="77"/>
      <c r="CW68" s="77"/>
      <c r="CX68" s="77"/>
      <c r="CY68" s="77"/>
      <c r="CZ68" s="77"/>
      <c r="DA68" s="77"/>
      <c r="DB68" s="77"/>
      <c r="DC68" s="77"/>
      <c r="DD68" s="77"/>
      <c r="DE68" s="77"/>
      <c r="DF68" s="77"/>
      <c r="DG68" s="77"/>
      <c r="DH68" s="77"/>
      <c r="DI68" s="77"/>
      <c r="DJ68" s="77"/>
      <c r="DK68" s="77"/>
      <c r="DL68" s="77"/>
      <c r="DM68" s="77"/>
      <c r="DN68" s="77"/>
      <c r="DO68" s="77"/>
      <c r="DP68" s="77"/>
      <c r="DQ68" s="77"/>
      <c r="DR68" s="77"/>
      <c r="DS68" s="77"/>
      <c r="DT68" s="77"/>
      <c r="DU68" s="77"/>
      <c r="DV68" s="77"/>
      <c r="DW68" s="77"/>
      <c r="DX68" s="77"/>
      <c r="DY68" s="77"/>
      <c r="DZ68" s="77"/>
      <c r="EA68" s="77"/>
      <c r="EB68" s="77"/>
      <c r="EC68" s="77"/>
      <c r="ED68" s="77"/>
      <c r="EE68" s="77"/>
      <c r="EF68" s="77"/>
      <c r="EG68" s="77"/>
      <c r="EH68" s="77"/>
      <c r="EI68" s="77"/>
      <c r="EJ68" s="77"/>
      <c r="EK68" s="77"/>
      <c r="EL68" s="77"/>
      <c r="EM68" s="77"/>
      <c r="EN68" s="77"/>
      <c r="EO68" s="77"/>
      <c r="EP68" s="77"/>
      <c r="EQ68" s="77"/>
      <c r="ER68" s="77"/>
      <c r="ES68" s="77"/>
      <c r="ET68" s="77"/>
      <c r="EU68" s="77"/>
      <c r="EV68" s="77"/>
      <c r="EW68" s="77"/>
      <c r="EX68" s="77"/>
      <c r="EY68" s="77"/>
      <c r="EZ68" s="77"/>
      <c r="FA68" s="77"/>
      <c r="FB68" s="77"/>
      <c r="FC68" s="77"/>
      <c r="FD68" s="77"/>
      <c r="FE68" s="77"/>
      <c r="FF68" s="77"/>
      <c r="FG68" s="77"/>
      <c r="FH68" s="77"/>
      <c r="FI68" s="77"/>
      <c r="FJ68" s="77"/>
      <c r="FK68" s="77"/>
      <c r="FL68" s="77"/>
      <c r="FM68" s="77"/>
      <c r="FN68" s="77"/>
      <c r="FO68" s="77"/>
      <c r="FP68" s="77"/>
      <c r="FQ68" s="77"/>
      <c r="FR68" s="77"/>
      <c r="FS68" s="77"/>
      <c r="FT68" s="77"/>
      <c r="FU68" s="77"/>
      <c r="FV68" s="77"/>
      <c r="FW68" s="77"/>
      <c r="FX68" s="77"/>
      <c r="FY68" s="77"/>
      <c r="FZ68" s="77"/>
      <c r="GA68" s="77"/>
      <c r="GB68" s="77"/>
      <c r="GC68" s="77"/>
      <c r="GD68" s="77"/>
      <c r="GE68" s="77"/>
      <c r="GF68" s="77"/>
      <c r="GG68" s="77"/>
      <c r="GH68" s="77"/>
      <c r="GI68" s="77"/>
      <c r="GJ68" s="77"/>
      <c r="GK68" s="77"/>
      <c r="GL68" s="77"/>
      <c r="GM68" s="77"/>
      <c r="GN68" s="77"/>
      <c r="GO68" s="77"/>
      <c r="GP68" s="77"/>
      <c r="GQ68" s="77"/>
      <c r="GR68" s="77"/>
      <c r="GS68" s="77"/>
      <c r="GT68" s="77"/>
      <c r="GU68" s="77"/>
      <c r="GV68" s="77"/>
      <c r="GW68" s="77"/>
      <c r="GX68" s="77"/>
      <c r="GY68" s="77"/>
      <c r="GZ68" s="77"/>
      <c r="HA68" s="77"/>
      <c r="HB68" s="77"/>
      <c r="HC68" s="77"/>
      <c r="HD68" s="77"/>
      <c r="HE68" s="77"/>
      <c r="HF68" s="77"/>
      <c r="HG68" s="77"/>
      <c r="HH68" s="77"/>
      <c r="HI68" s="77"/>
      <c r="HJ68" s="77"/>
      <c r="HK68" s="77"/>
      <c r="HL68" s="77"/>
      <c r="HM68" s="77"/>
      <c r="HN68" s="77"/>
      <c r="HO68" s="77"/>
      <c r="HP68" s="77"/>
      <c r="HQ68" s="77"/>
      <c r="HR68" s="77"/>
      <c r="HS68" s="77"/>
      <c r="HT68" s="77"/>
      <c r="HU68" s="77"/>
      <c r="HV68" s="77"/>
      <c r="HW68" s="77"/>
      <c r="HX68" s="77"/>
      <c r="HY68" s="77"/>
      <c r="HZ68" s="77"/>
      <c r="IA68" s="77"/>
      <c r="IB68" s="77"/>
      <c r="IC68" s="77"/>
      <c r="ID68" s="77"/>
      <c r="IE68" s="77"/>
      <c r="IF68" s="77"/>
      <c r="IG68" s="77"/>
      <c r="IH68" s="77"/>
      <c r="II68" s="77"/>
      <c r="IJ68" s="77"/>
      <c r="IK68" s="77"/>
      <c r="IL68" s="77"/>
      <c r="IM68" s="77"/>
      <c r="IN68" s="77"/>
      <c r="IO68" s="77"/>
      <c r="IP68" s="77"/>
      <c r="IQ68" s="77"/>
      <c r="IR68" s="77"/>
      <c r="IS68" s="77"/>
      <c r="IT68" s="77"/>
      <c r="IU68" s="77"/>
      <c r="IV68" s="77"/>
      <c r="IW68" s="77"/>
      <c r="IX68" s="77"/>
      <c r="IY68" s="77"/>
      <c r="IZ68" s="77"/>
      <c r="JA68" s="77"/>
      <c r="JB68" s="77"/>
      <c r="JC68" s="77"/>
      <c r="JD68" s="77"/>
      <c r="JE68" s="77"/>
      <c r="JF68" s="77"/>
      <c r="JG68" s="77"/>
      <c r="JH68" s="77"/>
      <c r="JI68" s="77"/>
      <c r="JJ68" s="77"/>
      <c r="JK68" s="77"/>
      <c r="JL68" s="77"/>
      <c r="JM68" s="77"/>
      <c r="JN68" s="77"/>
      <c r="JO68" s="77"/>
      <c r="JP68" s="77"/>
      <c r="JQ68" s="77"/>
      <c r="JR68" s="77"/>
      <c r="JS68" s="77"/>
      <c r="JT68" s="77"/>
      <c r="JU68" s="77"/>
      <c r="JV68" s="77"/>
      <c r="JW68" s="77"/>
      <c r="JX68" s="77"/>
      <c r="JY68" s="77"/>
      <c r="JZ68" s="77"/>
      <c r="KA68" s="77"/>
      <c r="KB68" s="77"/>
      <c r="KC68" s="77"/>
      <c r="KD68" s="77"/>
      <c r="KE68" s="77"/>
      <c r="KF68" s="77"/>
      <c r="KG68" s="77"/>
      <c r="KH68" s="77"/>
      <c r="KI68" s="77"/>
      <c r="KJ68" s="77"/>
      <c r="KK68" s="77"/>
    </row>
    <row r="69" spans="1:297" ht="16" x14ac:dyDescent="0.2">
      <c r="A69" s="291"/>
      <c r="B69" s="231" t="s">
        <v>53</v>
      </c>
      <c r="C69" s="231" t="s">
        <v>119</v>
      </c>
      <c r="D69" s="231" t="s">
        <v>111</v>
      </c>
      <c r="E69" s="231"/>
      <c r="F69" s="234">
        <v>285.14999999999998</v>
      </c>
      <c r="G69" s="234">
        <v>285.14999999999998</v>
      </c>
      <c r="H69" s="234">
        <v>285.14999999999998</v>
      </c>
      <c r="I69" s="234">
        <v>285.14999999999998</v>
      </c>
      <c r="J69" s="234">
        <v>285.14999999999998</v>
      </c>
      <c r="K69" s="234">
        <v>285.14999999999998</v>
      </c>
      <c r="L69" s="234">
        <v>285.14999999999998</v>
      </c>
      <c r="M69" s="234">
        <v>285.14999999999998</v>
      </c>
      <c r="N69" s="179" t="s">
        <v>75</v>
      </c>
      <c r="O69" s="179" t="s">
        <v>76</v>
      </c>
      <c r="P69" s="179" t="s">
        <v>336</v>
      </c>
      <c r="Q69" s="226"/>
      <c r="R69" s="179"/>
      <c r="AM69" s="77"/>
      <c r="AN69" s="77"/>
      <c r="AO69" s="77"/>
      <c r="AP69" s="77"/>
      <c r="AQ69" s="77"/>
      <c r="AR69" s="77"/>
      <c r="AS69" s="77"/>
      <c r="AT69" s="77"/>
      <c r="AU69" s="77"/>
      <c r="AV69" s="77"/>
      <c r="AW69" s="77"/>
      <c r="AX69" s="77"/>
      <c r="AY69" s="77"/>
      <c r="AZ69" s="77"/>
      <c r="BA69" s="77"/>
      <c r="BB69" s="77"/>
      <c r="BC69" s="77"/>
      <c r="BD69" s="77"/>
      <c r="BE69" s="77"/>
      <c r="BF69" s="77"/>
      <c r="BG69" s="77"/>
      <c r="BH69" s="77"/>
      <c r="BI69" s="77"/>
      <c r="BJ69" s="77"/>
      <c r="BK69" s="77"/>
      <c r="BL69" s="77"/>
      <c r="BM69" s="77"/>
      <c r="BN69" s="77"/>
      <c r="BO69" s="77"/>
      <c r="BP69" s="77"/>
      <c r="BQ69" s="77"/>
      <c r="BR69" s="77"/>
      <c r="BS69" s="77"/>
      <c r="BT69" s="77"/>
      <c r="BU69" s="77"/>
      <c r="BV69" s="77"/>
      <c r="BW69" s="77"/>
      <c r="BX69" s="77"/>
      <c r="BY69" s="77"/>
      <c r="BZ69" s="77"/>
      <c r="CA69" s="77"/>
      <c r="CB69" s="77"/>
      <c r="CC69" s="77"/>
      <c r="CD69" s="77"/>
      <c r="CE69" s="77"/>
      <c r="CF69" s="77"/>
      <c r="CG69" s="77"/>
      <c r="CH69" s="77"/>
      <c r="CI69" s="77"/>
      <c r="CJ69" s="77"/>
      <c r="CK69" s="77"/>
      <c r="CL69" s="77"/>
      <c r="CM69" s="77"/>
      <c r="CN69" s="77"/>
      <c r="CO69" s="77"/>
      <c r="CP69" s="77"/>
      <c r="CQ69" s="77"/>
      <c r="CR69" s="77"/>
      <c r="CS69" s="77"/>
      <c r="CT69" s="77"/>
      <c r="CU69" s="77"/>
      <c r="CV69" s="77"/>
      <c r="CW69" s="77"/>
      <c r="CX69" s="77"/>
      <c r="CY69" s="77"/>
      <c r="CZ69" s="77"/>
      <c r="DA69" s="77"/>
      <c r="DB69" s="77"/>
      <c r="DC69" s="77"/>
      <c r="DD69" s="77"/>
      <c r="DE69" s="77"/>
      <c r="DF69" s="77"/>
      <c r="DG69" s="77"/>
      <c r="DH69" s="77"/>
      <c r="DI69" s="77"/>
      <c r="DJ69" s="77"/>
      <c r="DK69" s="77"/>
      <c r="DL69" s="77"/>
      <c r="DM69" s="77"/>
      <c r="DN69" s="77"/>
      <c r="DO69" s="77"/>
      <c r="DP69" s="77"/>
      <c r="DQ69" s="77"/>
      <c r="DR69" s="77"/>
      <c r="DS69" s="77"/>
      <c r="DT69" s="77"/>
      <c r="DU69" s="77"/>
      <c r="DV69" s="77"/>
      <c r="DW69" s="77"/>
      <c r="DX69" s="77"/>
      <c r="DY69" s="77"/>
      <c r="DZ69" s="77"/>
      <c r="EA69" s="77"/>
      <c r="EB69" s="77"/>
      <c r="EC69" s="77"/>
      <c r="ED69" s="77"/>
      <c r="EE69" s="77"/>
      <c r="EF69" s="77"/>
      <c r="EG69" s="77"/>
      <c r="EH69" s="77"/>
      <c r="EI69" s="77"/>
      <c r="EJ69" s="77"/>
      <c r="EK69" s="77"/>
      <c r="EL69" s="77"/>
      <c r="EM69" s="77"/>
      <c r="EN69" s="77"/>
      <c r="EO69" s="77"/>
      <c r="EP69" s="77"/>
      <c r="EQ69" s="77"/>
      <c r="ER69" s="77"/>
      <c r="ES69" s="77"/>
      <c r="ET69" s="77"/>
      <c r="EU69" s="77"/>
      <c r="EV69" s="77"/>
      <c r="EW69" s="77"/>
      <c r="EX69" s="77"/>
      <c r="EY69" s="77"/>
      <c r="EZ69" s="77"/>
      <c r="FA69" s="77"/>
      <c r="FB69" s="77"/>
      <c r="FC69" s="77"/>
      <c r="FD69" s="77"/>
      <c r="FE69" s="77"/>
      <c r="FF69" s="77"/>
      <c r="FG69" s="77"/>
      <c r="FH69" s="77"/>
      <c r="FI69" s="77"/>
      <c r="FJ69" s="77"/>
      <c r="FK69" s="77"/>
      <c r="FL69" s="77"/>
      <c r="FM69" s="77"/>
      <c r="FN69" s="77"/>
      <c r="FO69" s="77"/>
      <c r="FP69" s="77"/>
      <c r="FQ69" s="77"/>
      <c r="FR69" s="77"/>
      <c r="FS69" s="77"/>
      <c r="FT69" s="77"/>
      <c r="FU69" s="77"/>
      <c r="FV69" s="77"/>
      <c r="FW69" s="77"/>
      <c r="FX69" s="77"/>
      <c r="FY69" s="77"/>
      <c r="FZ69" s="77"/>
      <c r="GA69" s="77"/>
      <c r="GB69" s="77"/>
      <c r="GC69" s="77"/>
      <c r="GD69" s="77"/>
      <c r="GE69" s="77"/>
      <c r="GF69" s="77"/>
      <c r="GG69" s="77"/>
      <c r="GH69" s="77"/>
      <c r="GI69" s="77"/>
      <c r="GJ69" s="77"/>
      <c r="GK69" s="77"/>
      <c r="GL69" s="77"/>
      <c r="GM69" s="77"/>
      <c r="GN69" s="77"/>
      <c r="GO69" s="77"/>
      <c r="GP69" s="77"/>
      <c r="GQ69" s="77"/>
      <c r="GR69" s="77"/>
      <c r="GS69" s="77"/>
      <c r="GT69" s="77"/>
      <c r="GU69" s="77"/>
      <c r="GV69" s="77"/>
      <c r="GW69" s="77"/>
      <c r="GX69" s="77"/>
      <c r="GY69" s="77"/>
      <c r="GZ69" s="77"/>
      <c r="HA69" s="77"/>
      <c r="HB69" s="77"/>
      <c r="HC69" s="77"/>
      <c r="HD69" s="77"/>
      <c r="HE69" s="77"/>
      <c r="HF69" s="77"/>
      <c r="HG69" s="77"/>
      <c r="HH69" s="77"/>
      <c r="HI69" s="77"/>
      <c r="HJ69" s="77"/>
      <c r="HK69" s="77"/>
      <c r="HL69" s="77"/>
      <c r="HM69" s="77"/>
      <c r="HN69" s="77"/>
      <c r="HO69" s="77"/>
      <c r="HP69" s="77"/>
      <c r="HQ69" s="77"/>
      <c r="HR69" s="77"/>
      <c r="HS69" s="77"/>
      <c r="HT69" s="77"/>
      <c r="HU69" s="77"/>
      <c r="HV69" s="77"/>
      <c r="HW69" s="77"/>
      <c r="HX69" s="77"/>
      <c r="HY69" s="77"/>
      <c r="HZ69" s="77"/>
      <c r="IA69" s="77"/>
      <c r="IB69" s="77"/>
      <c r="IC69" s="77"/>
      <c r="ID69" s="77"/>
      <c r="IE69" s="77"/>
      <c r="IF69" s="77"/>
      <c r="IG69" s="77"/>
      <c r="IH69" s="77"/>
      <c r="II69" s="77"/>
      <c r="IJ69" s="77"/>
      <c r="IK69" s="77"/>
      <c r="IL69" s="77"/>
      <c r="IM69" s="77"/>
      <c r="IN69" s="77"/>
      <c r="IO69" s="77"/>
      <c r="IP69" s="77"/>
      <c r="IQ69" s="77"/>
      <c r="IR69" s="77"/>
      <c r="IS69" s="77"/>
      <c r="IT69" s="77"/>
      <c r="IU69" s="77"/>
      <c r="IV69" s="77"/>
      <c r="IW69" s="77"/>
      <c r="IX69" s="77"/>
      <c r="IY69" s="77"/>
      <c r="IZ69" s="77"/>
      <c r="JA69" s="77"/>
      <c r="JB69" s="77"/>
      <c r="JC69" s="77"/>
      <c r="JD69" s="77"/>
      <c r="JE69" s="77"/>
      <c r="JF69" s="77"/>
      <c r="JG69" s="77"/>
      <c r="JH69" s="77"/>
      <c r="JI69" s="77"/>
      <c r="JJ69" s="77"/>
      <c r="JK69" s="77"/>
      <c r="JL69" s="77"/>
      <c r="JM69" s="77"/>
      <c r="JN69" s="77"/>
      <c r="JO69" s="77"/>
      <c r="JP69" s="77"/>
      <c r="JQ69" s="77"/>
      <c r="JR69" s="77"/>
      <c r="JS69" s="77"/>
      <c r="JT69" s="77"/>
      <c r="JU69" s="77"/>
      <c r="JV69" s="77"/>
      <c r="JW69" s="77"/>
      <c r="JX69" s="77"/>
      <c r="JY69" s="77"/>
      <c r="JZ69" s="77"/>
      <c r="KA69" s="77"/>
      <c r="KB69" s="77"/>
      <c r="KC69" s="77"/>
      <c r="KD69" s="77"/>
      <c r="KE69" s="77"/>
      <c r="KF69" s="77"/>
      <c r="KG69" s="77"/>
      <c r="KH69" s="77"/>
      <c r="KI69" s="77"/>
      <c r="KJ69" s="77"/>
      <c r="KK69" s="77"/>
    </row>
    <row r="70" spans="1:297" ht="16" x14ac:dyDescent="0.2">
      <c r="A70" s="291"/>
      <c r="B70" s="231" t="s">
        <v>54</v>
      </c>
      <c r="C70" s="231" t="s">
        <v>120</v>
      </c>
      <c r="D70" s="231" t="s">
        <v>111</v>
      </c>
      <c r="E70" s="231"/>
      <c r="F70" s="234">
        <v>3</v>
      </c>
      <c r="G70" s="234">
        <v>3</v>
      </c>
      <c r="H70" s="234">
        <v>3</v>
      </c>
      <c r="I70" s="234">
        <v>3</v>
      </c>
      <c r="J70" s="234">
        <v>3</v>
      </c>
      <c r="K70" s="234">
        <v>3</v>
      </c>
      <c r="L70" s="234">
        <v>3</v>
      </c>
      <c r="M70" s="234">
        <v>3</v>
      </c>
      <c r="N70" s="179" t="s">
        <v>77</v>
      </c>
      <c r="O70" s="179" t="s">
        <v>78</v>
      </c>
      <c r="P70" s="179" t="s">
        <v>336</v>
      </c>
      <c r="Q70" s="226"/>
      <c r="R70" s="179"/>
      <c r="AM70" s="77"/>
      <c r="AN70" s="77"/>
      <c r="AO70" s="77"/>
      <c r="AP70" s="77"/>
      <c r="AQ70" s="77"/>
      <c r="AR70" s="77"/>
      <c r="AS70" s="77"/>
      <c r="AT70" s="77"/>
      <c r="AU70" s="77"/>
      <c r="AV70" s="77"/>
      <c r="AW70" s="77"/>
      <c r="AX70" s="77"/>
      <c r="AY70" s="77"/>
      <c r="AZ70" s="77"/>
      <c r="BA70" s="77"/>
      <c r="BB70" s="77"/>
      <c r="BC70" s="77"/>
      <c r="BD70" s="77"/>
      <c r="BE70" s="77"/>
      <c r="BF70" s="77"/>
      <c r="BG70" s="77"/>
      <c r="BH70" s="77"/>
      <c r="BI70" s="77"/>
      <c r="BJ70" s="77"/>
      <c r="BK70" s="77"/>
      <c r="BL70" s="77"/>
      <c r="BM70" s="77"/>
      <c r="BN70" s="77"/>
      <c r="BO70" s="77"/>
      <c r="BP70" s="77"/>
      <c r="BQ70" s="77"/>
      <c r="BR70" s="77"/>
      <c r="BS70" s="77"/>
      <c r="BT70" s="77"/>
      <c r="BU70" s="77"/>
      <c r="BV70" s="77"/>
      <c r="BW70" s="77"/>
      <c r="BX70" s="77"/>
      <c r="BY70" s="77"/>
      <c r="BZ70" s="77"/>
      <c r="CA70" s="77"/>
      <c r="CB70" s="77"/>
      <c r="CC70" s="77"/>
      <c r="CD70" s="77"/>
      <c r="CE70" s="77"/>
      <c r="CF70" s="77"/>
      <c r="CG70" s="77"/>
      <c r="CH70" s="77"/>
      <c r="CI70" s="77"/>
      <c r="CJ70" s="77"/>
      <c r="CK70" s="77"/>
      <c r="CL70" s="77"/>
      <c r="CM70" s="77"/>
      <c r="CN70" s="77"/>
      <c r="CO70" s="77"/>
      <c r="CP70" s="77"/>
      <c r="CQ70" s="77"/>
      <c r="CR70" s="77"/>
      <c r="CS70" s="77"/>
      <c r="CT70" s="77"/>
      <c r="CU70" s="77"/>
      <c r="CV70" s="77"/>
      <c r="CW70" s="77"/>
      <c r="CX70" s="77"/>
      <c r="CY70" s="77"/>
      <c r="CZ70" s="77"/>
      <c r="DA70" s="77"/>
      <c r="DB70" s="77"/>
      <c r="DC70" s="77"/>
      <c r="DD70" s="77"/>
      <c r="DE70" s="77"/>
      <c r="DF70" s="77"/>
      <c r="DG70" s="77"/>
      <c r="DH70" s="77"/>
      <c r="DI70" s="77"/>
      <c r="DJ70" s="77"/>
      <c r="DK70" s="77"/>
      <c r="DL70" s="77"/>
      <c r="DM70" s="77"/>
      <c r="DN70" s="77"/>
      <c r="DO70" s="77"/>
      <c r="DP70" s="77"/>
      <c r="DQ70" s="77"/>
      <c r="DR70" s="77"/>
      <c r="DS70" s="77"/>
      <c r="DT70" s="77"/>
      <c r="DU70" s="77"/>
      <c r="DV70" s="77"/>
      <c r="DW70" s="77"/>
      <c r="DX70" s="77"/>
      <c r="DY70" s="77"/>
      <c r="DZ70" s="77"/>
      <c r="EA70" s="77"/>
      <c r="EB70" s="77"/>
      <c r="EC70" s="77"/>
      <c r="ED70" s="77"/>
      <c r="EE70" s="77"/>
      <c r="EF70" s="77"/>
      <c r="EG70" s="77"/>
      <c r="EH70" s="77"/>
      <c r="EI70" s="77"/>
      <c r="EJ70" s="77"/>
      <c r="EK70" s="77"/>
      <c r="EL70" s="77"/>
      <c r="EM70" s="77"/>
      <c r="EN70" s="77"/>
      <c r="EO70" s="77"/>
      <c r="EP70" s="77"/>
      <c r="EQ70" s="77"/>
      <c r="ER70" s="77"/>
      <c r="ES70" s="77"/>
      <c r="ET70" s="77"/>
      <c r="EU70" s="77"/>
      <c r="EV70" s="77"/>
      <c r="EW70" s="77"/>
      <c r="EX70" s="77"/>
      <c r="EY70" s="77"/>
      <c r="EZ70" s="77"/>
      <c r="FA70" s="77"/>
      <c r="FB70" s="77"/>
      <c r="FC70" s="77"/>
      <c r="FD70" s="77"/>
      <c r="FE70" s="77"/>
      <c r="FF70" s="77"/>
      <c r="FG70" s="77"/>
      <c r="FH70" s="77"/>
      <c r="FI70" s="77"/>
      <c r="FJ70" s="77"/>
      <c r="FK70" s="77"/>
      <c r="FL70" s="77"/>
      <c r="FM70" s="77"/>
      <c r="FN70" s="77"/>
      <c r="FO70" s="77"/>
      <c r="FP70" s="77"/>
      <c r="FQ70" s="77"/>
      <c r="FR70" s="77"/>
      <c r="FS70" s="77"/>
      <c r="FT70" s="77"/>
      <c r="FU70" s="77"/>
      <c r="FV70" s="77"/>
      <c r="FW70" s="77"/>
      <c r="FX70" s="77"/>
      <c r="FY70" s="77"/>
      <c r="FZ70" s="77"/>
      <c r="GA70" s="77"/>
      <c r="GB70" s="77"/>
      <c r="GC70" s="77"/>
      <c r="GD70" s="77"/>
      <c r="GE70" s="77"/>
      <c r="GF70" s="77"/>
      <c r="GG70" s="77"/>
      <c r="GH70" s="77"/>
      <c r="GI70" s="77"/>
      <c r="GJ70" s="77"/>
      <c r="GK70" s="77"/>
      <c r="GL70" s="77"/>
      <c r="GM70" s="77"/>
      <c r="GN70" s="77"/>
      <c r="GO70" s="77"/>
      <c r="GP70" s="77"/>
      <c r="GQ70" s="77"/>
      <c r="GR70" s="77"/>
      <c r="GS70" s="77"/>
      <c r="GT70" s="77"/>
      <c r="GU70" s="77"/>
      <c r="GV70" s="77"/>
      <c r="GW70" s="77"/>
      <c r="GX70" s="77"/>
      <c r="GY70" s="77"/>
      <c r="GZ70" s="77"/>
      <c r="HA70" s="77"/>
      <c r="HB70" s="77"/>
      <c r="HC70" s="77"/>
      <c r="HD70" s="77"/>
      <c r="HE70" s="77"/>
      <c r="HF70" s="77"/>
      <c r="HG70" s="77"/>
      <c r="HH70" s="77"/>
      <c r="HI70" s="77"/>
      <c r="HJ70" s="77"/>
      <c r="HK70" s="77"/>
      <c r="HL70" s="77"/>
      <c r="HM70" s="77"/>
      <c r="HN70" s="77"/>
      <c r="HO70" s="77"/>
      <c r="HP70" s="77"/>
      <c r="HQ70" s="77"/>
      <c r="HR70" s="77"/>
      <c r="HS70" s="77"/>
      <c r="HT70" s="77"/>
      <c r="HU70" s="77"/>
      <c r="HV70" s="77"/>
      <c r="HW70" s="77"/>
      <c r="HX70" s="77"/>
      <c r="HY70" s="77"/>
      <c r="HZ70" s="77"/>
      <c r="IA70" s="77"/>
      <c r="IB70" s="77"/>
      <c r="IC70" s="77"/>
      <c r="ID70" s="77"/>
      <c r="IE70" s="77"/>
      <c r="IF70" s="77"/>
      <c r="IG70" s="77"/>
      <c r="IH70" s="77"/>
      <c r="II70" s="77"/>
      <c r="IJ70" s="77"/>
      <c r="IK70" s="77"/>
      <c r="IL70" s="77"/>
      <c r="IM70" s="77"/>
      <c r="IN70" s="77"/>
      <c r="IO70" s="77"/>
      <c r="IP70" s="77"/>
      <c r="IQ70" s="77"/>
      <c r="IR70" s="77"/>
      <c r="IS70" s="77"/>
      <c r="IT70" s="77"/>
      <c r="IU70" s="77"/>
      <c r="IV70" s="77"/>
      <c r="IW70" s="77"/>
      <c r="IX70" s="77"/>
      <c r="IY70" s="77"/>
      <c r="IZ70" s="77"/>
      <c r="JA70" s="77"/>
      <c r="JB70" s="77"/>
      <c r="JC70" s="77"/>
      <c r="JD70" s="77"/>
      <c r="JE70" s="77"/>
      <c r="JF70" s="77"/>
      <c r="JG70" s="77"/>
      <c r="JH70" s="77"/>
      <c r="JI70" s="77"/>
      <c r="JJ70" s="77"/>
      <c r="JK70" s="77"/>
      <c r="JL70" s="77"/>
      <c r="JM70" s="77"/>
      <c r="JN70" s="77"/>
      <c r="JO70" s="77"/>
      <c r="JP70" s="77"/>
      <c r="JQ70" s="77"/>
      <c r="JR70" s="77"/>
      <c r="JS70" s="77"/>
      <c r="JT70" s="77"/>
      <c r="JU70" s="77"/>
      <c r="JV70" s="77"/>
      <c r="JW70" s="77"/>
      <c r="JX70" s="77"/>
      <c r="JY70" s="77"/>
      <c r="JZ70" s="77"/>
      <c r="KA70" s="77"/>
      <c r="KB70" s="77"/>
      <c r="KC70" s="77"/>
      <c r="KD70" s="77"/>
      <c r="KE70" s="77"/>
      <c r="KF70" s="77"/>
      <c r="KG70" s="77"/>
      <c r="KH70" s="77"/>
      <c r="KI70" s="77"/>
      <c r="KJ70" s="77"/>
      <c r="KK70" s="77"/>
    </row>
    <row r="71" spans="1:297" ht="16" x14ac:dyDescent="0.2">
      <c r="A71" s="291"/>
      <c r="B71" s="231" t="s">
        <v>55</v>
      </c>
      <c r="C71" s="231"/>
      <c r="D71" s="231" t="s">
        <v>111</v>
      </c>
      <c r="E71" s="231"/>
      <c r="F71" s="234">
        <v>2.219685438863521E-8</v>
      </c>
      <c r="G71" s="234">
        <v>2.219685438863521E-8</v>
      </c>
      <c r="H71" s="234">
        <v>2.219685438863521E-8</v>
      </c>
      <c r="I71" s="234">
        <v>2.219685438863521E-8</v>
      </c>
      <c r="J71" s="234">
        <v>2.219685438863521E-8</v>
      </c>
      <c r="K71" s="234">
        <v>2.219685438863521E-8</v>
      </c>
      <c r="L71" s="234">
        <v>2.219685438863521E-8</v>
      </c>
      <c r="M71" s="234">
        <v>2.219685438863521E-8</v>
      </c>
      <c r="N71" s="179" t="s">
        <v>79</v>
      </c>
      <c r="O71" s="179" t="s">
        <v>78</v>
      </c>
      <c r="P71" s="179" t="s">
        <v>336</v>
      </c>
      <c r="Q71" s="226"/>
      <c r="R71" s="179"/>
      <c r="AM71" s="77"/>
      <c r="AN71" s="77"/>
      <c r="AO71" s="77"/>
      <c r="AP71" s="77"/>
      <c r="AQ71" s="77"/>
      <c r="AR71" s="77"/>
      <c r="AS71" s="77"/>
      <c r="AT71" s="77"/>
      <c r="AU71" s="77"/>
      <c r="AV71" s="77"/>
      <c r="AW71" s="77"/>
      <c r="AX71" s="77"/>
      <c r="AY71" s="77"/>
      <c r="AZ71" s="77"/>
      <c r="BA71" s="77"/>
      <c r="BB71" s="77"/>
      <c r="BC71" s="77"/>
      <c r="BD71" s="77"/>
      <c r="BE71" s="77"/>
      <c r="BF71" s="77"/>
      <c r="BG71" s="77"/>
      <c r="BH71" s="77"/>
      <c r="BI71" s="77"/>
      <c r="BJ71" s="77"/>
      <c r="BK71" s="77"/>
      <c r="BL71" s="77"/>
      <c r="BM71" s="77"/>
      <c r="BN71" s="77"/>
      <c r="BO71" s="77"/>
      <c r="BP71" s="77"/>
      <c r="BQ71" s="77"/>
      <c r="BR71" s="77"/>
      <c r="BS71" s="77"/>
      <c r="BT71" s="77"/>
      <c r="BU71" s="77"/>
      <c r="BV71" s="77"/>
      <c r="BW71" s="77"/>
      <c r="BX71" s="77"/>
      <c r="BY71" s="77"/>
      <c r="BZ71" s="77"/>
      <c r="CA71" s="77"/>
      <c r="CB71" s="77"/>
      <c r="CC71" s="77"/>
      <c r="CD71" s="77"/>
      <c r="CE71" s="77"/>
      <c r="CF71" s="77"/>
      <c r="CG71" s="77"/>
      <c r="CH71" s="77"/>
      <c r="CI71" s="77"/>
      <c r="CJ71" s="77"/>
      <c r="CK71" s="77"/>
      <c r="CL71" s="77"/>
      <c r="CM71" s="77"/>
      <c r="CN71" s="77"/>
      <c r="CO71" s="77"/>
      <c r="CP71" s="77"/>
      <c r="CQ71" s="77"/>
      <c r="CR71" s="77"/>
      <c r="CS71" s="77"/>
      <c r="CT71" s="77"/>
      <c r="CU71" s="77"/>
      <c r="CV71" s="77"/>
      <c r="CW71" s="77"/>
      <c r="CX71" s="77"/>
      <c r="CY71" s="77"/>
      <c r="CZ71" s="77"/>
      <c r="DA71" s="77"/>
      <c r="DB71" s="77"/>
      <c r="DC71" s="77"/>
      <c r="DD71" s="77"/>
      <c r="DE71" s="77"/>
      <c r="DF71" s="77"/>
      <c r="DG71" s="77"/>
      <c r="DH71" s="77"/>
      <c r="DI71" s="77"/>
      <c r="DJ71" s="77"/>
      <c r="DK71" s="77"/>
      <c r="DL71" s="77"/>
      <c r="DM71" s="77"/>
      <c r="DN71" s="77"/>
      <c r="DO71" s="77"/>
      <c r="DP71" s="77"/>
      <c r="DQ71" s="77"/>
      <c r="DR71" s="77"/>
      <c r="DS71" s="77"/>
      <c r="DT71" s="77"/>
      <c r="DU71" s="77"/>
      <c r="DV71" s="77"/>
      <c r="DW71" s="77"/>
      <c r="DX71" s="77"/>
      <c r="DY71" s="77"/>
      <c r="DZ71" s="77"/>
      <c r="EA71" s="77"/>
      <c r="EB71" s="77"/>
      <c r="EC71" s="77"/>
      <c r="ED71" s="77"/>
      <c r="EE71" s="77"/>
      <c r="EF71" s="77"/>
      <c r="EG71" s="77"/>
      <c r="EH71" s="77"/>
      <c r="EI71" s="77"/>
      <c r="EJ71" s="77"/>
      <c r="EK71" s="77"/>
      <c r="EL71" s="77"/>
      <c r="EM71" s="77"/>
      <c r="EN71" s="77"/>
      <c r="EO71" s="77"/>
      <c r="EP71" s="77"/>
      <c r="EQ71" s="77"/>
      <c r="ER71" s="77"/>
      <c r="ES71" s="77"/>
      <c r="ET71" s="77"/>
      <c r="EU71" s="77"/>
      <c r="EV71" s="77"/>
      <c r="EW71" s="77"/>
      <c r="EX71" s="77"/>
      <c r="EY71" s="77"/>
      <c r="EZ71" s="77"/>
      <c r="FA71" s="77"/>
      <c r="FB71" s="77"/>
      <c r="FC71" s="77"/>
      <c r="FD71" s="77"/>
      <c r="FE71" s="77"/>
      <c r="FF71" s="77"/>
      <c r="FG71" s="77"/>
      <c r="FH71" s="77"/>
      <c r="FI71" s="77"/>
      <c r="FJ71" s="77"/>
      <c r="FK71" s="77"/>
      <c r="FL71" s="77"/>
      <c r="FM71" s="77"/>
      <c r="FN71" s="77"/>
      <c r="FO71" s="77"/>
      <c r="FP71" s="77"/>
      <c r="FQ71" s="77"/>
      <c r="FR71" s="77"/>
      <c r="FS71" s="77"/>
      <c r="FT71" s="77"/>
      <c r="FU71" s="77"/>
      <c r="FV71" s="77"/>
      <c r="FW71" s="77"/>
      <c r="FX71" s="77"/>
      <c r="FY71" s="77"/>
      <c r="FZ71" s="77"/>
      <c r="GA71" s="77"/>
      <c r="GB71" s="77"/>
      <c r="GC71" s="77"/>
      <c r="GD71" s="77"/>
      <c r="GE71" s="77"/>
      <c r="GF71" s="77"/>
      <c r="GG71" s="77"/>
      <c r="GH71" s="77"/>
      <c r="GI71" s="77"/>
      <c r="GJ71" s="77"/>
      <c r="GK71" s="77"/>
      <c r="GL71" s="77"/>
      <c r="GM71" s="77"/>
      <c r="GN71" s="77"/>
      <c r="GO71" s="77"/>
      <c r="GP71" s="77"/>
      <c r="GQ71" s="77"/>
      <c r="GR71" s="77"/>
      <c r="GS71" s="77"/>
      <c r="GT71" s="77"/>
      <c r="GU71" s="77"/>
      <c r="GV71" s="77"/>
      <c r="GW71" s="77"/>
      <c r="GX71" s="77"/>
      <c r="GY71" s="77"/>
      <c r="GZ71" s="77"/>
      <c r="HA71" s="77"/>
      <c r="HB71" s="77"/>
      <c r="HC71" s="77"/>
      <c r="HD71" s="77"/>
      <c r="HE71" s="77"/>
      <c r="HF71" s="77"/>
      <c r="HG71" s="77"/>
      <c r="HH71" s="77"/>
      <c r="HI71" s="77"/>
      <c r="HJ71" s="77"/>
      <c r="HK71" s="77"/>
      <c r="HL71" s="77"/>
      <c r="HM71" s="77"/>
      <c r="HN71" s="77"/>
      <c r="HO71" s="77"/>
      <c r="HP71" s="77"/>
      <c r="HQ71" s="77"/>
      <c r="HR71" s="77"/>
      <c r="HS71" s="77"/>
      <c r="HT71" s="77"/>
      <c r="HU71" s="77"/>
      <c r="HV71" s="77"/>
      <c r="HW71" s="77"/>
      <c r="HX71" s="77"/>
      <c r="HY71" s="77"/>
      <c r="HZ71" s="77"/>
      <c r="IA71" s="77"/>
      <c r="IB71" s="77"/>
      <c r="IC71" s="77"/>
      <c r="ID71" s="77"/>
      <c r="IE71" s="77"/>
      <c r="IF71" s="77"/>
      <c r="IG71" s="77"/>
      <c r="IH71" s="77"/>
      <c r="II71" s="77"/>
      <c r="IJ71" s="77"/>
      <c r="IK71" s="77"/>
      <c r="IL71" s="77"/>
      <c r="IM71" s="77"/>
      <c r="IN71" s="77"/>
      <c r="IO71" s="77"/>
      <c r="IP71" s="77"/>
      <c r="IQ71" s="77"/>
      <c r="IR71" s="77"/>
      <c r="IS71" s="77"/>
      <c r="IT71" s="77"/>
      <c r="IU71" s="77"/>
      <c r="IV71" s="77"/>
      <c r="IW71" s="77"/>
      <c r="IX71" s="77"/>
      <c r="IY71" s="77"/>
      <c r="IZ71" s="77"/>
      <c r="JA71" s="77"/>
      <c r="JB71" s="77"/>
      <c r="JC71" s="77"/>
      <c r="JD71" s="77"/>
      <c r="JE71" s="77"/>
      <c r="JF71" s="77"/>
      <c r="JG71" s="77"/>
      <c r="JH71" s="77"/>
      <c r="JI71" s="77"/>
      <c r="JJ71" s="77"/>
      <c r="JK71" s="77"/>
      <c r="JL71" s="77"/>
      <c r="JM71" s="77"/>
      <c r="JN71" s="77"/>
      <c r="JO71" s="77"/>
      <c r="JP71" s="77"/>
      <c r="JQ71" s="77"/>
      <c r="JR71" s="77"/>
      <c r="JS71" s="77"/>
      <c r="JT71" s="77"/>
      <c r="JU71" s="77"/>
      <c r="JV71" s="77"/>
      <c r="JW71" s="77"/>
      <c r="JX71" s="77"/>
      <c r="JY71" s="77"/>
      <c r="JZ71" s="77"/>
      <c r="KA71" s="77"/>
      <c r="KB71" s="77"/>
      <c r="KC71" s="77"/>
      <c r="KD71" s="77"/>
      <c r="KE71" s="77"/>
      <c r="KF71" s="77"/>
      <c r="KG71" s="77"/>
      <c r="KH71" s="77"/>
      <c r="KI71" s="77"/>
      <c r="KJ71" s="77"/>
      <c r="KK71" s="77"/>
    </row>
    <row r="72" spans="1:297" ht="16" x14ac:dyDescent="0.2">
      <c r="A72" s="291"/>
      <c r="B72" s="231"/>
      <c r="C72" s="231" t="s">
        <v>121</v>
      </c>
      <c r="D72" s="231" t="s">
        <v>111</v>
      </c>
      <c r="E72" s="231"/>
      <c r="F72" s="234">
        <f>F71*1000*365*24*3600</f>
        <v>699.99999999999989</v>
      </c>
      <c r="G72" s="234">
        <f t="shared" ref="G72" si="5">G71*1000*365*24*3600</f>
        <v>699.99999999999989</v>
      </c>
      <c r="H72" s="234">
        <f t="shared" ref="H72" si="6">H71*1000*365*24*3600</f>
        <v>699.99999999999989</v>
      </c>
      <c r="I72" s="234">
        <f t="shared" ref="I72" si="7">I71*1000*365*24*3600</f>
        <v>699.99999999999989</v>
      </c>
      <c r="J72" s="234">
        <f t="shared" ref="J72" si="8">J71*1000*365*24*3600</f>
        <v>699.99999999999989</v>
      </c>
      <c r="K72" s="234">
        <f t="shared" ref="K72" si="9">K71*1000*365*24*3600</f>
        <v>699.99999999999989</v>
      </c>
      <c r="L72" s="234">
        <f t="shared" ref="L72" si="10">L71*1000*365*24*3600</f>
        <v>699.99999999999989</v>
      </c>
      <c r="M72" s="234">
        <f t="shared" ref="M72" si="11">M71*1000*365*24*3600</f>
        <v>699.99999999999989</v>
      </c>
      <c r="N72" s="179" t="s">
        <v>79</v>
      </c>
      <c r="O72" s="179" t="s">
        <v>122</v>
      </c>
      <c r="P72" s="179" t="s">
        <v>336</v>
      </c>
      <c r="Q72" s="226"/>
      <c r="R72" s="179"/>
      <c r="AM72" s="77"/>
      <c r="AN72" s="77"/>
      <c r="AO72" s="77"/>
      <c r="AP72" s="77"/>
      <c r="AQ72" s="77"/>
      <c r="AR72" s="77"/>
      <c r="AS72" s="77"/>
      <c r="AT72" s="77"/>
      <c r="AU72" s="77"/>
      <c r="AV72" s="77"/>
      <c r="AW72" s="77"/>
      <c r="AX72" s="77"/>
      <c r="AY72" s="77"/>
      <c r="AZ72" s="77"/>
      <c r="BA72" s="77"/>
      <c r="BB72" s="77"/>
      <c r="BC72" s="77"/>
      <c r="BD72" s="77"/>
      <c r="BE72" s="77"/>
      <c r="BF72" s="77"/>
      <c r="BG72" s="77"/>
      <c r="BH72" s="77"/>
      <c r="BI72" s="77"/>
      <c r="BJ72" s="77"/>
      <c r="BK72" s="77"/>
      <c r="BL72" s="77"/>
      <c r="BM72" s="77"/>
      <c r="BN72" s="77"/>
      <c r="BO72" s="77"/>
      <c r="BP72" s="77"/>
      <c r="BQ72" s="77"/>
      <c r="BR72" s="77"/>
      <c r="BS72" s="77"/>
      <c r="BT72" s="77"/>
      <c r="BU72" s="77"/>
      <c r="BV72" s="77"/>
      <c r="BW72" s="77"/>
      <c r="BX72" s="77"/>
      <c r="BY72" s="77"/>
      <c r="BZ72" s="77"/>
      <c r="CA72" s="77"/>
      <c r="CB72" s="77"/>
      <c r="CC72" s="77"/>
      <c r="CD72" s="77"/>
      <c r="CE72" s="77"/>
      <c r="CF72" s="77"/>
      <c r="CG72" s="77"/>
      <c r="CH72" s="77"/>
      <c r="CI72" s="77"/>
      <c r="CJ72" s="77"/>
      <c r="CK72" s="77"/>
      <c r="CL72" s="77"/>
      <c r="CM72" s="77"/>
      <c r="CN72" s="77"/>
      <c r="CO72" s="77"/>
      <c r="CP72" s="77"/>
      <c r="CQ72" s="77"/>
      <c r="CR72" s="77"/>
      <c r="CS72" s="77"/>
      <c r="CT72" s="77"/>
      <c r="CU72" s="77"/>
      <c r="CV72" s="77"/>
      <c r="CW72" s="77"/>
      <c r="CX72" s="77"/>
      <c r="CY72" s="77"/>
      <c r="CZ72" s="77"/>
      <c r="DA72" s="77"/>
      <c r="DB72" s="77"/>
      <c r="DC72" s="77"/>
      <c r="DD72" s="77"/>
      <c r="DE72" s="77"/>
      <c r="DF72" s="77"/>
      <c r="DG72" s="77"/>
      <c r="DH72" s="77"/>
      <c r="DI72" s="77"/>
      <c r="DJ72" s="77"/>
      <c r="DK72" s="77"/>
      <c r="DL72" s="77"/>
      <c r="DM72" s="77"/>
      <c r="DN72" s="77"/>
      <c r="DO72" s="77"/>
      <c r="DP72" s="77"/>
      <c r="DQ72" s="77"/>
      <c r="DR72" s="77"/>
      <c r="DS72" s="77"/>
      <c r="DT72" s="77"/>
      <c r="DU72" s="77"/>
      <c r="DV72" s="77"/>
      <c r="DW72" s="77"/>
      <c r="DX72" s="77"/>
      <c r="DY72" s="77"/>
      <c r="DZ72" s="77"/>
      <c r="EA72" s="77"/>
      <c r="EB72" s="77"/>
      <c r="EC72" s="77"/>
      <c r="ED72" s="77"/>
      <c r="EE72" s="77"/>
      <c r="EF72" s="77"/>
      <c r="EG72" s="77"/>
      <c r="EH72" s="77"/>
      <c r="EI72" s="77"/>
      <c r="EJ72" s="77"/>
      <c r="EK72" s="77"/>
      <c r="EL72" s="77"/>
      <c r="EM72" s="77"/>
      <c r="EN72" s="77"/>
      <c r="EO72" s="77"/>
      <c r="EP72" s="77"/>
      <c r="EQ72" s="77"/>
      <c r="ER72" s="77"/>
      <c r="ES72" s="77"/>
      <c r="ET72" s="77"/>
      <c r="EU72" s="77"/>
      <c r="EV72" s="77"/>
      <c r="EW72" s="77"/>
      <c r="EX72" s="77"/>
      <c r="EY72" s="77"/>
      <c r="EZ72" s="77"/>
      <c r="FA72" s="77"/>
      <c r="FB72" s="77"/>
      <c r="FC72" s="77"/>
      <c r="FD72" s="77"/>
      <c r="FE72" s="77"/>
      <c r="FF72" s="77"/>
      <c r="FG72" s="77"/>
      <c r="FH72" s="77"/>
      <c r="FI72" s="77"/>
      <c r="FJ72" s="77"/>
      <c r="FK72" s="77"/>
      <c r="FL72" s="77"/>
      <c r="FM72" s="77"/>
      <c r="FN72" s="77"/>
      <c r="FO72" s="77"/>
      <c r="FP72" s="77"/>
      <c r="FQ72" s="77"/>
      <c r="FR72" s="77"/>
      <c r="FS72" s="77"/>
      <c r="FT72" s="77"/>
      <c r="FU72" s="77"/>
      <c r="FV72" s="77"/>
      <c r="FW72" s="77"/>
      <c r="FX72" s="77"/>
      <c r="FY72" s="77"/>
      <c r="FZ72" s="77"/>
      <c r="GA72" s="77"/>
      <c r="GB72" s="77"/>
      <c r="GC72" s="77"/>
      <c r="GD72" s="77"/>
      <c r="GE72" s="77"/>
      <c r="GF72" s="77"/>
      <c r="GG72" s="77"/>
      <c r="GH72" s="77"/>
      <c r="GI72" s="77"/>
      <c r="GJ72" s="77"/>
      <c r="GK72" s="77"/>
      <c r="GL72" s="77"/>
      <c r="GM72" s="77"/>
      <c r="GN72" s="77"/>
      <c r="GO72" s="77"/>
      <c r="GP72" s="77"/>
      <c r="GQ72" s="77"/>
      <c r="GR72" s="77"/>
      <c r="GS72" s="77"/>
      <c r="GT72" s="77"/>
      <c r="GU72" s="77"/>
      <c r="GV72" s="77"/>
      <c r="GW72" s="77"/>
      <c r="GX72" s="77"/>
      <c r="GY72" s="77"/>
      <c r="GZ72" s="77"/>
      <c r="HA72" s="77"/>
      <c r="HB72" s="77"/>
      <c r="HC72" s="77"/>
      <c r="HD72" s="77"/>
      <c r="HE72" s="77"/>
      <c r="HF72" s="77"/>
      <c r="HG72" s="77"/>
      <c r="HH72" s="77"/>
      <c r="HI72" s="77"/>
      <c r="HJ72" s="77"/>
      <c r="HK72" s="77"/>
      <c r="HL72" s="77"/>
      <c r="HM72" s="77"/>
      <c r="HN72" s="77"/>
      <c r="HO72" s="77"/>
      <c r="HP72" s="77"/>
      <c r="HQ72" s="77"/>
      <c r="HR72" s="77"/>
      <c r="HS72" s="77"/>
      <c r="HT72" s="77"/>
      <c r="HU72" s="77"/>
      <c r="HV72" s="77"/>
      <c r="HW72" s="77"/>
      <c r="HX72" s="77"/>
      <c r="HY72" s="77"/>
      <c r="HZ72" s="77"/>
      <c r="IA72" s="77"/>
      <c r="IB72" s="77"/>
      <c r="IC72" s="77"/>
      <c r="ID72" s="77"/>
      <c r="IE72" s="77"/>
      <c r="IF72" s="77"/>
      <c r="IG72" s="77"/>
      <c r="IH72" s="77"/>
      <c r="II72" s="77"/>
      <c r="IJ72" s="77"/>
      <c r="IK72" s="77"/>
      <c r="IL72" s="77"/>
      <c r="IM72" s="77"/>
      <c r="IN72" s="77"/>
      <c r="IO72" s="77"/>
      <c r="IP72" s="77"/>
      <c r="IQ72" s="77"/>
      <c r="IR72" s="77"/>
      <c r="IS72" s="77"/>
      <c r="IT72" s="77"/>
      <c r="IU72" s="77"/>
      <c r="IV72" s="77"/>
      <c r="IW72" s="77"/>
      <c r="IX72" s="77"/>
      <c r="IY72" s="77"/>
      <c r="IZ72" s="77"/>
      <c r="JA72" s="77"/>
      <c r="JB72" s="77"/>
      <c r="JC72" s="77"/>
      <c r="JD72" s="77"/>
      <c r="JE72" s="77"/>
      <c r="JF72" s="77"/>
      <c r="JG72" s="77"/>
      <c r="JH72" s="77"/>
      <c r="JI72" s="77"/>
      <c r="JJ72" s="77"/>
      <c r="JK72" s="77"/>
      <c r="JL72" s="77"/>
      <c r="JM72" s="77"/>
      <c r="JN72" s="77"/>
      <c r="JO72" s="77"/>
      <c r="JP72" s="77"/>
      <c r="JQ72" s="77"/>
      <c r="JR72" s="77"/>
      <c r="JS72" s="77"/>
      <c r="JT72" s="77"/>
      <c r="JU72" s="77"/>
      <c r="JV72" s="77"/>
      <c r="JW72" s="77"/>
      <c r="JX72" s="77"/>
      <c r="JY72" s="77"/>
      <c r="JZ72" s="77"/>
      <c r="KA72" s="77"/>
      <c r="KB72" s="77"/>
      <c r="KC72" s="77"/>
      <c r="KD72" s="77"/>
      <c r="KE72" s="77"/>
      <c r="KF72" s="77"/>
      <c r="KG72" s="77"/>
      <c r="KH72" s="77"/>
      <c r="KI72" s="77"/>
      <c r="KJ72" s="77"/>
      <c r="KK72" s="77"/>
    </row>
    <row r="73" spans="1:297" ht="16" x14ac:dyDescent="0.2">
      <c r="A73" s="291"/>
      <c r="B73" s="231" t="s">
        <v>105</v>
      </c>
      <c r="C73" s="231" t="s">
        <v>123</v>
      </c>
      <c r="D73" s="231" t="s">
        <v>111</v>
      </c>
      <c r="E73" s="231" t="s">
        <v>115</v>
      </c>
      <c r="F73" s="234">
        <v>3.3481104795914902</v>
      </c>
      <c r="G73" s="234">
        <v>2.7350201240101115</v>
      </c>
      <c r="H73" s="234">
        <v>3.2415889238524862</v>
      </c>
      <c r="I73" s="234">
        <v>3.1902082562842287</v>
      </c>
      <c r="J73" s="234">
        <v>3.2236167377528071</v>
      </c>
      <c r="K73" s="234">
        <v>3.1509464211344089</v>
      </c>
      <c r="L73" s="234">
        <v>3.2600324704341905</v>
      </c>
      <c r="M73" s="234">
        <v>3.246641926267948</v>
      </c>
      <c r="N73" s="179" t="s">
        <v>82</v>
      </c>
      <c r="O73" s="179" t="s">
        <v>80</v>
      </c>
      <c r="P73" s="179" t="s">
        <v>72</v>
      </c>
      <c r="Q73" s="226"/>
      <c r="R73" s="179"/>
      <c r="AM73" s="77"/>
      <c r="AN73" s="77"/>
      <c r="AO73" s="77"/>
      <c r="AP73" s="77"/>
      <c r="AQ73" s="77"/>
      <c r="AR73" s="77"/>
      <c r="AS73" s="77"/>
      <c r="AT73" s="77"/>
      <c r="AU73" s="77"/>
      <c r="AV73" s="77"/>
      <c r="AW73" s="77"/>
      <c r="AX73" s="77"/>
      <c r="AY73" s="77"/>
      <c r="AZ73" s="77"/>
      <c r="BA73" s="77"/>
      <c r="BB73" s="77"/>
      <c r="BC73" s="77"/>
      <c r="BD73" s="77"/>
      <c r="BE73" s="77"/>
      <c r="BF73" s="77"/>
      <c r="BG73" s="77"/>
      <c r="BH73" s="77"/>
      <c r="BI73" s="77"/>
      <c r="BJ73" s="77"/>
      <c r="BK73" s="77"/>
      <c r="BL73" s="77"/>
      <c r="BM73" s="77"/>
      <c r="BN73" s="77"/>
      <c r="BO73" s="77"/>
      <c r="BP73" s="77"/>
      <c r="BQ73" s="77"/>
      <c r="BR73" s="77"/>
      <c r="BS73" s="77"/>
      <c r="BT73" s="77"/>
      <c r="BU73" s="77"/>
      <c r="BV73" s="77"/>
      <c r="BW73" s="77"/>
      <c r="BX73" s="77"/>
      <c r="BY73" s="77"/>
      <c r="BZ73" s="77"/>
      <c r="CA73" s="77"/>
      <c r="CB73" s="77"/>
      <c r="CC73" s="77"/>
      <c r="CD73" s="77"/>
      <c r="CE73" s="77"/>
      <c r="CF73" s="77"/>
      <c r="CG73" s="77"/>
      <c r="CH73" s="77"/>
      <c r="CI73" s="77"/>
      <c r="CJ73" s="77"/>
      <c r="CK73" s="77"/>
      <c r="CL73" s="77"/>
      <c r="CM73" s="77"/>
      <c r="CN73" s="77"/>
      <c r="CO73" s="77"/>
      <c r="CP73" s="77"/>
      <c r="CQ73" s="77"/>
      <c r="CR73" s="77"/>
      <c r="CS73" s="77"/>
      <c r="CT73" s="77"/>
      <c r="CU73" s="77"/>
      <c r="CV73" s="77"/>
      <c r="CW73" s="77"/>
      <c r="CX73" s="77"/>
      <c r="CY73" s="77"/>
      <c r="CZ73" s="77"/>
      <c r="DA73" s="77"/>
      <c r="DB73" s="77"/>
      <c r="DC73" s="77"/>
      <c r="DD73" s="77"/>
      <c r="DE73" s="77"/>
      <c r="DF73" s="77"/>
      <c r="DG73" s="77"/>
      <c r="DH73" s="77"/>
      <c r="DI73" s="77"/>
      <c r="DJ73" s="77"/>
      <c r="DK73" s="77"/>
      <c r="DL73" s="77"/>
      <c r="DM73" s="77"/>
      <c r="DN73" s="77"/>
      <c r="DO73" s="77"/>
      <c r="DP73" s="77"/>
      <c r="DQ73" s="77"/>
      <c r="DR73" s="77"/>
      <c r="DS73" s="77"/>
      <c r="DT73" s="77"/>
      <c r="DU73" s="77"/>
      <c r="DV73" s="77"/>
      <c r="DW73" s="77"/>
      <c r="DX73" s="77"/>
      <c r="DY73" s="77"/>
      <c r="DZ73" s="77"/>
      <c r="EA73" s="77"/>
      <c r="EB73" s="77"/>
      <c r="EC73" s="77"/>
      <c r="ED73" s="77"/>
      <c r="EE73" s="77"/>
      <c r="EF73" s="77"/>
      <c r="EG73" s="77"/>
      <c r="EH73" s="77"/>
      <c r="EI73" s="77"/>
      <c r="EJ73" s="77"/>
      <c r="EK73" s="77"/>
      <c r="EL73" s="77"/>
      <c r="EM73" s="77"/>
      <c r="EN73" s="77"/>
      <c r="EO73" s="77"/>
      <c r="EP73" s="77"/>
      <c r="EQ73" s="77"/>
      <c r="ER73" s="77"/>
      <c r="ES73" s="77"/>
      <c r="ET73" s="77"/>
      <c r="EU73" s="77"/>
      <c r="EV73" s="77"/>
      <c r="EW73" s="77"/>
      <c r="EX73" s="77"/>
      <c r="EY73" s="77"/>
      <c r="EZ73" s="77"/>
      <c r="FA73" s="77"/>
      <c r="FB73" s="77"/>
      <c r="FC73" s="77"/>
      <c r="FD73" s="77"/>
      <c r="FE73" s="77"/>
      <c r="FF73" s="77"/>
      <c r="FG73" s="77"/>
      <c r="FH73" s="77"/>
      <c r="FI73" s="77"/>
      <c r="FJ73" s="77"/>
      <c r="FK73" s="77"/>
      <c r="FL73" s="77"/>
      <c r="FM73" s="77"/>
      <c r="FN73" s="77"/>
      <c r="FO73" s="77"/>
      <c r="FP73" s="77"/>
      <c r="FQ73" s="77"/>
      <c r="FR73" s="77"/>
      <c r="FS73" s="77"/>
      <c r="FT73" s="77"/>
      <c r="FU73" s="77"/>
      <c r="FV73" s="77"/>
      <c r="FW73" s="77"/>
      <c r="FX73" s="77"/>
      <c r="FY73" s="77"/>
      <c r="FZ73" s="77"/>
      <c r="GA73" s="77"/>
      <c r="GB73" s="77"/>
      <c r="GC73" s="77"/>
      <c r="GD73" s="77"/>
      <c r="GE73" s="77"/>
      <c r="GF73" s="77"/>
      <c r="GG73" s="77"/>
      <c r="GH73" s="77"/>
      <c r="GI73" s="77"/>
      <c r="GJ73" s="77"/>
      <c r="GK73" s="77"/>
      <c r="GL73" s="77"/>
      <c r="GM73" s="77"/>
      <c r="GN73" s="77"/>
      <c r="GO73" s="77"/>
      <c r="GP73" s="77"/>
      <c r="GQ73" s="77"/>
      <c r="GR73" s="77"/>
      <c r="GS73" s="77"/>
      <c r="GT73" s="77"/>
      <c r="GU73" s="77"/>
      <c r="GV73" s="77"/>
      <c r="GW73" s="77"/>
      <c r="GX73" s="77"/>
      <c r="GY73" s="77"/>
      <c r="GZ73" s="77"/>
      <c r="HA73" s="77"/>
      <c r="HB73" s="77"/>
      <c r="HC73" s="77"/>
      <c r="HD73" s="77"/>
      <c r="HE73" s="77"/>
      <c r="HF73" s="77"/>
      <c r="HG73" s="77"/>
      <c r="HH73" s="77"/>
      <c r="HI73" s="77"/>
      <c r="HJ73" s="77"/>
      <c r="HK73" s="77"/>
      <c r="HL73" s="77"/>
      <c r="HM73" s="77"/>
      <c r="HN73" s="77"/>
      <c r="HO73" s="77"/>
      <c r="HP73" s="77"/>
      <c r="HQ73" s="77"/>
      <c r="HR73" s="77"/>
      <c r="HS73" s="77"/>
      <c r="HT73" s="77"/>
      <c r="HU73" s="77"/>
      <c r="HV73" s="77"/>
      <c r="HW73" s="77"/>
      <c r="HX73" s="77"/>
      <c r="HY73" s="77"/>
      <c r="HZ73" s="77"/>
      <c r="IA73" s="77"/>
      <c r="IB73" s="77"/>
      <c r="IC73" s="77"/>
      <c r="ID73" s="77"/>
      <c r="IE73" s="77"/>
      <c r="IF73" s="77"/>
      <c r="IG73" s="77"/>
      <c r="IH73" s="77"/>
      <c r="II73" s="77"/>
      <c r="IJ73" s="77"/>
      <c r="IK73" s="77"/>
      <c r="IL73" s="77"/>
      <c r="IM73" s="77"/>
      <c r="IN73" s="77"/>
      <c r="IO73" s="77"/>
      <c r="IP73" s="77"/>
      <c r="IQ73" s="77"/>
      <c r="IR73" s="77"/>
      <c r="IS73" s="77"/>
      <c r="IT73" s="77"/>
      <c r="IU73" s="77"/>
      <c r="IV73" s="77"/>
      <c r="IW73" s="77"/>
      <c r="IX73" s="77"/>
      <c r="IY73" s="77"/>
      <c r="IZ73" s="77"/>
      <c r="JA73" s="77"/>
      <c r="JB73" s="77"/>
      <c r="JC73" s="77"/>
      <c r="JD73" s="77"/>
      <c r="JE73" s="77"/>
      <c r="JF73" s="77"/>
      <c r="JG73" s="77"/>
      <c r="JH73" s="77"/>
      <c r="JI73" s="77"/>
      <c r="JJ73" s="77"/>
      <c r="JK73" s="77"/>
      <c r="JL73" s="77"/>
      <c r="JM73" s="77"/>
      <c r="JN73" s="77"/>
      <c r="JO73" s="77"/>
      <c r="JP73" s="77"/>
      <c r="JQ73" s="77"/>
      <c r="JR73" s="77"/>
      <c r="JS73" s="77"/>
      <c r="JT73" s="77"/>
      <c r="JU73" s="77"/>
      <c r="JV73" s="77"/>
      <c r="JW73" s="77"/>
      <c r="JX73" s="77"/>
      <c r="JY73" s="77"/>
      <c r="JZ73" s="77"/>
      <c r="KA73" s="77"/>
      <c r="KB73" s="77"/>
      <c r="KC73" s="77"/>
      <c r="KD73" s="77"/>
      <c r="KE73" s="77"/>
      <c r="KF73" s="77"/>
      <c r="KG73" s="77"/>
      <c r="KH73" s="77"/>
      <c r="KI73" s="77"/>
      <c r="KJ73" s="77"/>
      <c r="KK73" s="77"/>
    </row>
    <row r="74" spans="1:297" ht="16" x14ac:dyDescent="0.2">
      <c r="A74" s="291"/>
      <c r="B74" s="231" t="s">
        <v>56</v>
      </c>
      <c r="C74" s="231" t="s">
        <v>123</v>
      </c>
      <c r="D74" s="231" t="s">
        <v>111</v>
      </c>
      <c r="E74" s="231" t="s">
        <v>116</v>
      </c>
      <c r="F74" s="234">
        <v>90.805256532189901</v>
      </c>
      <c r="G74" s="234">
        <v>66.519702812403409</v>
      </c>
      <c r="H74" s="234">
        <v>65.109349963746212</v>
      </c>
      <c r="I74" s="234">
        <v>58.824130287627625</v>
      </c>
      <c r="J74" s="234">
        <v>65.859718757561268</v>
      </c>
      <c r="K74" s="234">
        <v>66.646020138509783</v>
      </c>
      <c r="L74" s="234">
        <v>39.143976186341142</v>
      </c>
      <c r="M74" s="234">
        <v>65.281447746446048</v>
      </c>
      <c r="N74" s="179" t="s">
        <v>81</v>
      </c>
      <c r="O74" s="179" t="s">
        <v>80</v>
      </c>
      <c r="P74" s="179" t="s">
        <v>72</v>
      </c>
      <c r="Q74" s="226"/>
      <c r="R74" s="179"/>
      <c r="AM74" s="77"/>
      <c r="AN74" s="77"/>
      <c r="AO74" s="77"/>
      <c r="AP74" s="77"/>
      <c r="AQ74" s="77"/>
      <c r="AR74" s="77"/>
      <c r="AS74" s="77"/>
      <c r="AT74" s="77"/>
      <c r="AU74" s="77"/>
      <c r="AV74" s="77"/>
      <c r="AW74" s="77"/>
      <c r="AX74" s="77"/>
      <c r="AY74" s="77"/>
      <c r="AZ74" s="77"/>
      <c r="BA74" s="77"/>
      <c r="BB74" s="77"/>
      <c r="BC74" s="77"/>
      <c r="BD74" s="77"/>
      <c r="BE74" s="77"/>
      <c r="BF74" s="77"/>
      <c r="BG74" s="77"/>
      <c r="BH74" s="77"/>
      <c r="BI74" s="77"/>
      <c r="BJ74" s="77"/>
      <c r="BK74" s="77"/>
      <c r="BL74" s="77"/>
      <c r="BM74" s="77"/>
      <c r="BN74" s="77"/>
      <c r="BO74" s="77"/>
      <c r="BP74" s="77"/>
      <c r="BQ74" s="77"/>
      <c r="BR74" s="77"/>
      <c r="BS74" s="77"/>
      <c r="BT74" s="77"/>
      <c r="BU74" s="77"/>
      <c r="BV74" s="77"/>
      <c r="BW74" s="77"/>
      <c r="BX74" s="77"/>
      <c r="BY74" s="77"/>
      <c r="BZ74" s="77"/>
      <c r="CA74" s="77"/>
      <c r="CB74" s="77"/>
      <c r="CC74" s="77"/>
      <c r="CD74" s="77"/>
      <c r="CE74" s="77"/>
      <c r="CF74" s="77"/>
      <c r="CG74" s="77"/>
      <c r="CH74" s="77"/>
      <c r="CI74" s="77"/>
      <c r="CJ74" s="77"/>
      <c r="CK74" s="77"/>
      <c r="CL74" s="77"/>
      <c r="CM74" s="77"/>
      <c r="CN74" s="77"/>
      <c r="CO74" s="77"/>
      <c r="CP74" s="77"/>
      <c r="CQ74" s="77"/>
      <c r="CR74" s="77"/>
      <c r="CS74" s="77"/>
      <c r="CT74" s="77"/>
      <c r="CU74" s="77"/>
      <c r="CV74" s="77"/>
      <c r="CW74" s="77"/>
      <c r="CX74" s="77"/>
      <c r="CY74" s="77"/>
      <c r="CZ74" s="77"/>
      <c r="DA74" s="77"/>
      <c r="DB74" s="77"/>
      <c r="DC74" s="77"/>
      <c r="DD74" s="77"/>
      <c r="DE74" s="77"/>
      <c r="DF74" s="77"/>
      <c r="DG74" s="77"/>
      <c r="DH74" s="77"/>
      <c r="DI74" s="77"/>
      <c r="DJ74" s="77"/>
      <c r="DK74" s="77"/>
      <c r="DL74" s="77"/>
      <c r="DM74" s="77"/>
      <c r="DN74" s="77"/>
      <c r="DO74" s="77"/>
      <c r="DP74" s="77"/>
      <c r="DQ74" s="77"/>
      <c r="DR74" s="77"/>
      <c r="DS74" s="77"/>
      <c r="DT74" s="77"/>
      <c r="DU74" s="77"/>
      <c r="DV74" s="77"/>
      <c r="DW74" s="77"/>
      <c r="DX74" s="77"/>
      <c r="DY74" s="77"/>
      <c r="DZ74" s="77"/>
      <c r="EA74" s="77"/>
      <c r="EB74" s="77"/>
      <c r="EC74" s="77"/>
      <c r="ED74" s="77"/>
      <c r="EE74" s="77"/>
      <c r="EF74" s="77"/>
      <c r="EG74" s="77"/>
      <c r="EH74" s="77"/>
      <c r="EI74" s="77"/>
      <c r="EJ74" s="77"/>
      <c r="EK74" s="77"/>
      <c r="EL74" s="77"/>
      <c r="EM74" s="77"/>
      <c r="EN74" s="77"/>
      <c r="EO74" s="77"/>
      <c r="EP74" s="77"/>
      <c r="EQ74" s="77"/>
      <c r="ER74" s="77"/>
      <c r="ES74" s="77"/>
      <c r="ET74" s="77"/>
      <c r="EU74" s="77"/>
      <c r="EV74" s="77"/>
      <c r="EW74" s="77"/>
      <c r="EX74" s="77"/>
      <c r="EY74" s="77"/>
      <c r="EZ74" s="77"/>
      <c r="FA74" s="77"/>
      <c r="FB74" s="77"/>
      <c r="FC74" s="77"/>
      <c r="FD74" s="77"/>
      <c r="FE74" s="77"/>
      <c r="FF74" s="77"/>
      <c r="FG74" s="77"/>
      <c r="FH74" s="77"/>
      <c r="FI74" s="77"/>
      <c r="FJ74" s="77"/>
      <c r="FK74" s="77"/>
      <c r="FL74" s="77"/>
      <c r="FM74" s="77"/>
      <c r="FN74" s="77"/>
      <c r="FO74" s="77"/>
      <c r="FP74" s="77"/>
      <c r="FQ74" s="77"/>
      <c r="FR74" s="77"/>
      <c r="FS74" s="77"/>
      <c r="FT74" s="77"/>
      <c r="FU74" s="77"/>
      <c r="FV74" s="77"/>
      <c r="FW74" s="77"/>
      <c r="FX74" s="77"/>
      <c r="FY74" s="77"/>
      <c r="FZ74" s="77"/>
      <c r="GA74" s="77"/>
      <c r="GB74" s="77"/>
      <c r="GC74" s="77"/>
      <c r="GD74" s="77"/>
      <c r="GE74" s="77"/>
      <c r="GF74" s="77"/>
      <c r="GG74" s="77"/>
      <c r="GH74" s="77"/>
      <c r="GI74" s="77"/>
      <c r="GJ74" s="77"/>
      <c r="GK74" s="77"/>
      <c r="GL74" s="77"/>
      <c r="GM74" s="77"/>
      <c r="GN74" s="77"/>
      <c r="GO74" s="77"/>
      <c r="GP74" s="77"/>
      <c r="GQ74" s="77"/>
      <c r="GR74" s="77"/>
      <c r="GS74" s="77"/>
      <c r="GT74" s="77"/>
      <c r="GU74" s="77"/>
      <c r="GV74" s="77"/>
      <c r="GW74" s="77"/>
      <c r="GX74" s="77"/>
      <c r="GY74" s="77"/>
      <c r="GZ74" s="77"/>
      <c r="HA74" s="77"/>
      <c r="HB74" s="77"/>
      <c r="HC74" s="77"/>
      <c r="HD74" s="77"/>
      <c r="HE74" s="77"/>
      <c r="HF74" s="77"/>
      <c r="HG74" s="77"/>
      <c r="HH74" s="77"/>
      <c r="HI74" s="77"/>
      <c r="HJ74" s="77"/>
      <c r="HK74" s="77"/>
      <c r="HL74" s="77"/>
      <c r="HM74" s="77"/>
      <c r="HN74" s="77"/>
      <c r="HO74" s="77"/>
      <c r="HP74" s="77"/>
      <c r="HQ74" s="77"/>
      <c r="HR74" s="77"/>
      <c r="HS74" s="77"/>
      <c r="HT74" s="77"/>
      <c r="HU74" s="77"/>
      <c r="HV74" s="77"/>
      <c r="HW74" s="77"/>
      <c r="HX74" s="77"/>
      <c r="HY74" s="77"/>
      <c r="HZ74" s="77"/>
      <c r="IA74" s="77"/>
      <c r="IB74" s="77"/>
      <c r="IC74" s="77"/>
      <c r="ID74" s="77"/>
      <c r="IE74" s="77"/>
      <c r="IF74" s="77"/>
      <c r="IG74" s="77"/>
      <c r="IH74" s="77"/>
      <c r="II74" s="77"/>
      <c r="IJ74" s="77"/>
      <c r="IK74" s="77"/>
      <c r="IL74" s="77"/>
      <c r="IM74" s="77"/>
      <c r="IN74" s="77"/>
      <c r="IO74" s="77"/>
      <c r="IP74" s="77"/>
      <c r="IQ74" s="77"/>
      <c r="IR74" s="77"/>
      <c r="IS74" s="77"/>
      <c r="IT74" s="77"/>
      <c r="IU74" s="77"/>
      <c r="IV74" s="77"/>
      <c r="IW74" s="77"/>
      <c r="IX74" s="77"/>
      <c r="IY74" s="77"/>
      <c r="IZ74" s="77"/>
      <c r="JA74" s="77"/>
      <c r="JB74" s="77"/>
      <c r="JC74" s="77"/>
      <c r="JD74" s="77"/>
      <c r="JE74" s="77"/>
      <c r="JF74" s="77"/>
      <c r="JG74" s="77"/>
      <c r="JH74" s="77"/>
      <c r="JI74" s="77"/>
      <c r="JJ74" s="77"/>
      <c r="JK74" s="77"/>
      <c r="JL74" s="77"/>
      <c r="JM74" s="77"/>
      <c r="JN74" s="77"/>
      <c r="JO74" s="77"/>
      <c r="JP74" s="77"/>
      <c r="JQ74" s="77"/>
      <c r="JR74" s="77"/>
      <c r="JS74" s="77"/>
      <c r="JT74" s="77"/>
      <c r="JU74" s="77"/>
      <c r="JV74" s="77"/>
      <c r="JW74" s="77"/>
      <c r="JX74" s="77"/>
      <c r="JY74" s="77"/>
      <c r="JZ74" s="77"/>
      <c r="KA74" s="77"/>
      <c r="KB74" s="77"/>
      <c r="KC74" s="77"/>
      <c r="KD74" s="77"/>
      <c r="KE74" s="77"/>
      <c r="KF74" s="77"/>
      <c r="KG74" s="77"/>
      <c r="KH74" s="77"/>
      <c r="KI74" s="77"/>
      <c r="KJ74" s="77"/>
      <c r="KK74" s="77"/>
    </row>
    <row r="75" spans="1:297" ht="16" x14ac:dyDescent="0.2">
      <c r="A75" s="291"/>
      <c r="B75" s="231" t="s">
        <v>57</v>
      </c>
      <c r="C75" s="249" t="s">
        <v>123</v>
      </c>
      <c r="D75" s="249" t="s">
        <v>111</v>
      </c>
      <c r="E75" s="249" t="s">
        <v>124</v>
      </c>
      <c r="F75" s="236">
        <v>3682</v>
      </c>
      <c r="G75" s="236">
        <v>3682</v>
      </c>
      <c r="H75" s="236">
        <v>3682</v>
      </c>
      <c r="I75" s="236">
        <v>3682</v>
      </c>
      <c r="J75" s="236">
        <v>3682</v>
      </c>
      <c r="K75" s="236">
        <v>3682</v>
      </c>
      <c r="L75" s="236">
        <v>3682</v>
      </c>
      <c r="M75" s="236">
        <v>3682</v>
      </c>
      <c r="N75" s="228" t="s">
        <v>308</v>
      </c>
      <c r="O75" s="228" t="s">
        <v>80</v>
      </c>
      <c r="P75" s="228" t="s">
        <v>339</v>
      </c>
      <c r="Q75" s="226"/>
      <c r="R75" s="179"/>
      <c r="AM75" s="77"/>
      <c r="AN75" s="77"/>
      <c r="AO75" s="77"/>
      <c r="AP75" s="77"/>
      <c r="AQ75" s="77"/>
      <c r="AR75" s="77"/>
      <c r="AS75" s="77"/>
      <c r="AT75" s="77"/>
      <c r="AU75" s="77"/>
      <c r="AV75" s="77"/>
      <c r="AW75" s="77"/>
      <c r="AX75" s="77"/>
      <c r="AY75" s="77"/>
      <c r="AZ75" s="77"/>
      <c r="BA75" s="77"/>
      <c r="BB75" s="77"/>
      <c r="BC75" s="77"/>
      <c r="BD75" s="77"/>
      <c r="BE75" s="77"/>
      <c r="BF75" s="77"/>
      <c r="BG75" s="77"/>
      <c r="BH75" s="77"/>
      <c r="BI75" s="77"/>
      <c r="BJ75" s="77"/>
      <c r="BK75" s="77"/>
      <c r="BL75" s="77"/>
      <c r="BM75" s="77"/>
      <c r="BN75" s="77"/>
      <c r="BO75" s="77"/>
      <c r="BP75" s="77"/>
      <c r="BQ75" s="77"/>
      <c r="BR75" s="77"/>
      <c r="BS75" s="77"/>
      <c r="BT75" s="77"/>
      <c r="BU75" s="77"/>
      <c r="BV75" s="77"/>
      <c r="BW75" s="77"/>
      <c r="BX75" s="77"/>
      <c r="BY75" s="77"/>
      <c r="BZ75" s="77"/>
      <c r="CA75" s="77"/>
      <c r="CB75" s="77"/>
      <c r="CC75" s="77"/>
      <c r="CD75" s="77"/>
      <c r="CE75" s="77"/>
      <c r="CF75" s="77"/>
      <c r="CG75" s="77"/>
      <c r="CH75" s="77"/>
      <c r="CI75" s="77"/>
      <c r="CJ75" s="77"/>
      <c r="CK75" s="77"/>
      <c r="CL75" s="77"/>
      <c r="CM75" s="77"/>
      <c r="CN75" s="77"/>
      <c r="CO75" s="77"/>
      <c r="CP75" s="77"/>
      <c r="CQ75" s="77"/>
      <c r="CR75" s="77"/>
      <c r="CS75" s="77"/>
      <c r="CT75" s="77"/>
      <c r="CU75" s="77"/>
      <c r="CV75" s="77"/>
      <c r="CW75" s="77"/>
      <c r="CX75" s="77"/>
      <c r="CY75" s="77"/>
      <c r="CZ75" s="77"/>
      <c r="DA75" s="77"/>
      <c r="DB75" s="77"/>
      <c r="DC75" s="77"/>
      <c r="DD75" s="77"/>
      <c r="DE75" s="77"/>
      <c r="DF75" s="77"/>
      <c r="DG75" s="77"/>
      <c r="DH75" s="77"/>
      <c r="DI75" s="77"/>
      <c r="DJ75" s="77"/>
      <c r="DK75" s="77"/>
      <c r="DL75" s="77"/>
      <c r="DM75" s="77"/>
      <c r="DN75" s="77"/>
      <c r="DO75" s="77"/>
      <c r="DP75" s="77"/>
      <c r="DQ75" s="77"/>
      <c r="DR75" s="77"/>
      <c r="DS75" s="77"/>
      <c r="DT75" s="77"/>
      <c r="DU75" s="77"/>
      <c r="DV75" s="77"/>
      <c r="DW75" s="77"/>
      <c r="DX75" s="77"/>
      <c r="DY75" s="77"/>
      <c r="DZ75" s="77"/>
      <c r="EA75" s="77"/>
      <c r="EB75" s="77"/>
      <c r="EC75" s="77"/>
      <c r="ED75" s="77"/>
      <c r="EE75" s="77"/>
      <c r="EF75" s="77"/>
      <c r="EG75" s="77"/>
      <c r="EH75" s="77"/>
      <c r="EI75" s="77"/>
      <c r="EJ75" s="77"/>
      <c r="EK75" s="77"/>
      <c r="EL75" s="77"/>
      <c r="EM75" s="77"/>
      <c r="EN75" s="77"/>
      <c r="EO75" s="77"/>
      <c r="EP75" s="77"/>
      <c r="EQ75" s="77"/>
      <c r="ER75" s="77"/>
      <c r="ES75" s="77"/>
      <c r="ET75" s="77"/>
      <c r="EU75" s="77"/>
      <c r="EV75" s="77"/>
      <c r="EW75" s="77"/>
      <c r="EX75" s="77"/>
      <c r="EY75" s="77"/>
      <c r="EZ75" s="77"/>
      <c r="FA75" s="77"/>
      <c r="FB75" s="77"/>
      <c r="FC75" s="77"/>
      <c r="FD75" s="77"/>
      <c r="FE75" s="77"/>
      <c r="FF75" s="77"/>
      <c r="FG75" s="77"/>
      <c r="FH75" s="77"/>
      <c r="FI75" s="77"/>
      <c r="FJ75" s="77"/>
      <c r="FK75" s="77"/>
      <c r="FL75" s="77"/>
      <c r="FM75" s="77"/>
      <c r="FN75" s="77"/>
      <c r="FO75" s="77"/>
      <c r="FP75" s="77"/>
      <c r="FQ75" s="77"/>
      <c r="FR75" s="77"/>
      <c r="FS75" s="77"/>
      <c r="FT75" s="77"/>
      <c r="FU75" s="77"/>
      <c r="FV75" s="77"/>
      <c r="FW75" s="77"/>
      <c r="FX75" s="77"/>
      <c r="FY75" s="77"/>
      <c r="FZ75" s="77"/>
      <c r="GA75" s="77"/>
      <c r="GB75" s="77"/>
      <c r="GC75" s="77"/>
      <c r="GD75" s="77"/>
      <c r="GE75" s="77"/>
      <c r="GF75" s="77"/>
      <c r="GG75" s="77"/>
      <c r="GH75" s="77"/>
      <c r="GI75" s="77"/>
      <c r="GJ75" s="77"/>
      <c r="GK75" s="77"/>
      <c r="GL75" s="77"/>
      <c r="GM75" s="77"/>
      <c r="GN75" s="77"/>
      <c r="GO75" s="77"/>
      <c r="GP75" s="77"/>
      <c r="GQ75" s="77"/>
      <c r="GR75" s="77"/>
      <c r="GS75" s="77"/>
      <c r="GT75" s="77"/>
      <c r="GU75" s="77"/>
      <c r="GV75" s="77"/>
      <c r="GW75" s="77"/>
      <c r="GX75" s="77"/>
      <c r="GY75" s="77"/>
      <c r="GZ75" s="77"/>
      <c r="HA75" s="77"/>
      <c r="HB75" s="77"/>
      <c r="HC75" s="77"/>
      <c r="HD75" s="77"/>
      <c r="HE75" s="77"/>
      <c r="HF75" s="77"/>
      <c r="HG75" s="77"/>
      <c r="HH75" s="77"/>
      <c r="HI75" s="77"/>
      <c r="HJ75" s="77"/>
      <c r="HK75" s="77"/>
      <c r="HL75" s="77"/>
      <c r="HM75" s="77"/>
      <c r="HN75" s="77"/>
      <c r="HO75" s="77"/>
      <c r="HP75" s="77"/>
      <c r="HQ75" s="77"/>
      <c r="HR75" s="77"/>
      <c r="HS75" s="77"/>
      <c r="HT75" s="77"/>
      <c r="HU75" s="77"/>
      <c r="HV75" s="77"/>
      <c r="HW75" s="77"/>
      <c r="HX75" s="77"/>
      <c r="HY75" s="77"/>
      <c r="HZ75" s="77"/>
      <c r="IA75" s="77"/>
      <c r="IB75" s="77"/>
      <c r="IC75" s="77"/>
      <c r="ID75" s="77"/>
      <c r="IE75" s="77"/>
      <c r="IF75" s="77"/>
      <c r="IG75" s="77"/>
      <c r="IH75" s="77"/>
      <c r="II75" s="77"/>
      <c r="IJ75" s="77"/>
      <c r="IK75" s="77"/>
      <c r="IL75" s="77"/>
      <c r="IM75" s="77"/>
      <c r="IN75" s="77"/>
      <c r="IO75" s="77"/>
      <c r="IP75" s="77"/>
      <c r="IQ75" s="77"/>
      <c r="IR75" s="77"/>
      <c r="IS75" s="77"/>
      <c r="IT75" s="77"/>
      <c r="IU75" s="77"/>
      <c r="IV75" s="77"/>
      <c r="IW75" s="77"/>
      <c r="IX75" s="77"/>
      <c r="IY75" s="77"/>
      <c r="IZ75" s="77"/>
      <c r="JA75" s="77"/>
      <c r="JB75" s="77"/>
      <c r="JC75" s="77"/>
      <c r="JD75" s="77"/>
      <c r="JE75" s="77"/>
      <c r="JF75" s="77"/>
      <c r="JG75" s="77"/>
      <c r="JH75" s="77"/>
      <c r="JI75" s="77"/>
      <c r="JJ75" s="77"/>
      <c r="JK75" s="77"/>
      <c r="JL75" s="77"/>
      <c r="JM75" s="77"/>
      <c r="JN75" s="77"/>
      <c r="JO75" s="77"/>
      <c r="JP75" s="77"/>
      <c r="JQ75" s="77"/>
      <c r="JR75" s="77"/>
      <c r="JS75" s="77"/>
      <c r="JT75" s="77"/>
      <c r="JU75" s="77"/>
      <c r="JV75" s="77"/>
      <c r="JW75" s="77"/>
      <c r="JX75" s="77"/>
      <c r="JY75" s="77"/>
      <c r="JZ75" s="77"/>
      <c r="KA75" s="77"/>
      <c r="KB75" s="77"/>
      <c r="KC75" s="77"/>
      <c r="KD75" s="77"/>
      <c r="KE75" s="77"/>
      <c r="KF75" s="77"/>
      <c r="KG75" s="77"/>
      <c r="KH75" s="77"/>
      <c r="KI75" s="77"/>
      <c r="KJ75" s="77"/>
      <c r="KK75" s="77"/>
    </row>
    <row r="76" spans="1:297" ht="16" x14ac:dyDescent="0.2">
      <c r="A76" s="291"/>
      <c r="B76" s="231"/>
      <c r="C76" s="249" t="s">
        <v>123</v>
      </c>
      <c r="D76" s="249" t="s">
        <v>111</v>
      </c>
      <c r="E76" s="249" t="s">
        <v>140</v>
      </c>
      <c r="F76" s="236">
        <v>1000</v>
      </c>
      <c r="G76" s="236">
        <v>1000</v>
      </c>
      <c r="H76" s="236">
        <v>1000</v>
      </c>
      <c r="I76" s="236">
        <v>1000</v>
      </c>
      <c r="J76" s="236">
        <v>1000</v>
      </c>
      <c r="K76" s="236">
        <v>1000</v>
      </c>
      <c r="L76" s="236">
        <v>1000</v>
      </c>
      <c r="M76" s="236">
        <v>1000</v>
      </c>
      <c r="N76" s="228" t="s">
        <v>158</v>
      </c>
      <c r="O76" s="228" t="s">
        <v>80</v>
      </c>
      <c r="P76" s="179" t="s">
        <v>336</v>
      </c>
      <c r="Q76" s="226"/>
      <c r="R76" s="179"/>
      <c r="AM76" s="77"/>
      <c r="AN76" s="77"/>
      <c r="AO76" s="77"/>
      <c r="AP76" s="77"/>
      <c r="AQ76" s="77"/>
      <c r="AR76" s="77"/>
      <c r="AS76" s="77"/>
      <c r="AT76" s="77"/>
      <c r="AU76" s="77"/>
      <c r="AV76" s="77"/>
      <c r="AW76" s="77"/>
      <c r="AX76" s="77"/>
      <c r="AY76" s="77"/>
      <c r="AZ76" s="77"/>
      <c r="BA76" s="77"/>
      <c r="BB76" s="77"/>
      <c r="BC76" s="77"/>
      <c r="BD76" s="77"/>
      <c r="BE76" s="77"/>
      <c r="BF76" s="77"/>
      <c r="BG76" s="77"/>
      <c r="BH76" s="77"/>
      <c r="BI76" s="77"/>
      <c r="BJ76" s="77"/>
      <c r="BK76" s="77"/>
      <c r="BL76" s="77"/>
      <c r="BM76" s="77"/>
      <c r="BN76" s="77"/>
      <c r="BO76" s="77"/>
      <c r="BP76" s="77"/>
      <c r="BQ76" s="77"/>
      <c r="BR76" s="77"/>
      <c r="BS76" s="77"/>
      <c r="BT76" s="77"/>
      <c r="BU76" s="77"/>
      <c r="BV76" s="77"/>
      <c r="BW76" s="77"/>
      <c r="BX76" s="77"/>
      <c r="BY76" s="77"/>
      <c r="BZ76" s="77"/>
      <c r="CA76" s="77"/>
      <c r="CB76" s="77"/>
      <c r="CC76" s="77"/>
      <c r="CD76" s="77"/>
      <c r="CE76" s="77"/>
      <c r="CF76" s="77"/>
      <c r="CG76" s="77"/>
      <c r="CH76" s="77"/>
      <c r="CI76" s="77"/>
      <c r="CJ76" s="77"/>
      <c r="CK76" s="77"/>
      <c r="CL76" s="77"/>
      <c r="CM76" s="77"/>
      <c r="CN76" s="77"/>
      <c r="CO76" s="77"/>
      <c r="CP76" s="77"/>
      <c r="CQ76" s="77"/>
      <c r="CR76" s="77"/>
      <c r="CS76" s="77"/>
      <c r="CT76" s="77"/>
      <c r="CU76" s="77"/>
      <c r="CV76" s="77"/>
      <c r="CW76" s="77"/>
      <c r="CX76" s="77"/>
      <c r="CY76" s="77"/>
      <c r="CZ76" s="77"/>
      <c r="DA76" s="77"/>
      <c r="DB76" s="77"/>
      <c r="DC76" s="77"/>
      <c r="DD76" s="77"/>
      <c r="DE76" s="77"/>
      <c r="DF76" s="77"/>
      <c r="DG76" s="77"/>
      <c r="DH76" s="77"/>
      <c r="DI76" s="77"/>
      <c r="DJ76" s="77"/>
      <c r="DK76" s="77"/>
      <c r="DL76" s="77"/>
      <c r="DM76" s="77"/>
      <c r="DN76" s="77"/>
      <c r="DO76" s="77"/>
      <c r="DP76" s="77"/>
      <c r="DQ76" s="77"/>
      <c r="DR76" s="77"/>
      <c r="DS76" s="77"/>
      <c r="DT76" s="77"/>
      <c r="DU76" s="77"/>
      <c r="DV76" s="77"/>
      <c r="DW76" s="77"/>
      <c r="DX76" s="77"/>
      <c r="DY76" s="77"/>
      <c r="DZ76" s="77"/>
      <c r="EA76" s="77"/>
      <c r="EB76" s="77"/>
      <c r="EC76" s="77"/>
      <c r="ED76" s="77"/>
      <c r="EE76" s="77"/>
      <c r="EF76" s="77"/>
      <c r="EG76" s="77"/>
      <c r="EH76" s="77"/>
      <c r="EI76" s="77"/>
      <c r="EJ76" s="77"/>
      <c r="EK76" s="77"/>
      <c r="EL76" s="77"/>
      <c r="EM76" s="77"/>
      <c r="EN76" s="77"/>
      <c r="EO76" s="77"/>
      <c r="EP76" s="77"/>
      <c r="EQ76" s="77"/>
      <c r="ER76" s="77"/>
      <c r="ES76" s="77"/>
      <c r="ET76" s="77"/>
      <c r="EU76" s="77"/>
      <c r="EV76" s="77"/>
      <c r="EW76" s="77"/>
      <c r="EX76" s="77"/>
      <c r="EY76" s="77"/>
      <c r="EZ76" s="77"/>
      <c r="FA76" s="77"/>
      <c r="FB76" s="77"/>
      <c r="FC76" s="77"/>
      <c r="FD76" s="77"/>
      <c r="FE76" s="77"/>
      <c r="FF76" s="77"/>
      <c r="FG76" s="77"/>
      <c r="FH76" s="77"/>
      <c r="FI76" s="77"/>
      <c r="FJ76" s="77"/>
      <c r="FK76" s="77"/>
      <c r="FL76" s="77"/>
      <c r="FM76" s="77"/>
      <c r="FN76" s="77"/>
      <c r="FO76" s="77"/>
      <c r="FP76" s="77"/>
      <c r="FQ76" s="77"/>
      <c r="FR76" s="77"/>
      <c r="FS76" s="77"/>
      <c r="FT76" s="77"/>
      <c r="FU76" s="77"/>
      <c r="FV76" s="77"/>
      <c r="FW76" s="77"/>
      <c r="FX76" s="77"/>
      <c r="FY76" s="77"/>
      <c r="FZ76" s="77"/>
      <c r="GA76" s="77"/>
      <c r="GB76" s="77"/>
      <c r="GC76" s="77"/>
      <c r="GD76" s="77"/>
      <c r="GE76" s="77"/>
      <c r="GF76" s="77"/>
      <c r="GG76" s="77"/>
      <c r="GH76" s="77"/>
      <c r="GI76" s="77"/>
      <c r="GJ76" s="77"/>
      <c r="GK76" s="77"/>
      <c r="GL76" s="77"/>
      <c r="GM76" s="77"/>
      <c r="GN76" s="77"/>
      <c r="GO76" s="77"/>
      <c r="GP76" s="77"/>
      <c r="GQ76" s="77"/>
      <c r="GR76" s="77"/>
      <c r="GS76" s="77"/>
      <c r="GT76" s="77"/>
      <c r="GU76" s="77"/>
      <c r="GV76" s="77"/>
      <c r="GW76" s="77"/>
      <c r="GX76" s="77"/>
      <c r="GY76" s="77"/>
      <c r="GZ76" s="77"/>
      <c r="HA76" s="77"/>
      <c r="HB76" s="77"/>
      <c r="HC76" s="77"/>
      <c r="HD76" s="77"/>
      <c r="HE76" s="77"/>
      <c r="HF76" s="77"/>
      <c r="HG76" s="77"/>
      <c r="HH76" s="77"/>
      <c r="HI76" s="77"/>
      <c r="HJ76" s="77"/>
      <c r="HK76" s="77"/>
      <c r="HL76" s="77"/>
      <c r="HM76" s="77"/>
      <c r="HN76" s="77"/>
      <c r="HO76" s="77"/>
      <c r="HP76" s="77"/>
      <c r="HQ76" s="77"/>
      <c r="HR76" s="77"/>
      <c r="HS76" s="77"/>
      <c r="HT76" s="77"/>
      <c r="HU76" s="77"/>
      <c r="HV76" s="77"/>
      <c r="HW76" s="77"/>
      <c r="HX76" s="77"/>
      <c r="HY76" s="77"/>
      <c r="HZ76" s="77"/>
      <c r="IA76" s="77"/>
      <c r="IB76" s="77"/>
      <c r="IC76" s="77"/>
      <c r="ID76" s="77"/>
      <c r="IE76" s="77"/>
      <c r="IF76" s="77"/>
      <c r="IG76" s="77"/>
      <c r="IH76" s="77"/>
      <c r="II76" s="77"/>
      <c r="IJ76" s="77"/>
      <c r="IK76" s="77"/>
      <c r="IL76" s="77"/>
      <c r="IM76" s="77"/>
      <c r="IN76" s="77"/>
      <c r="IO76" s="77"/>
      <c r="IP76" s="77"/>
      <c r="IQ76" s="77"/>
      <c r="IR76" s="77"/>
      <c r="IS76" s="77"/>
      <c r="IT76" s="77"/>
      <c r="IU76" s="77"/>
      <c r="IV76" s="77"/>
      <c r="IW76" s="77"/>
      <c r="IX76" s="77"/>
      <c r="IY76" s="77"/>
      <c r="IZ76" s="77"/>
      <c r="JA76" s="77"/>
      <c r="JB76" s="77"/>
      <c r="JC76" s="77"/>
      <c r="JD76" s="77"/>
      <c r="JE76" s="77"/>
      <c r="JF76" s="77"/>
      <c r="JG76" s="77"/>
      <c r="JH76" s="77"/>
      <c r="JI76" s="77"/>
      <c r="JJ76" s="77"/>
      <c r="JK76" s="77"/>
      <c r="JL76" s="77"/>
      <c r="JM76" s="77"/>
      <c r="JN76" s="77"/>
      <c r="JO76" s="77"/>
      <c r="JP76" s="77"/>
      <c r="JQ76" s="77"/>
      <c r="JR76" s="77"/>
      <c r="JS76" s="77"/>
      <c r="JT76" s="77"/>
      <c r="JU76" s="77"/>
      <c r="JV76" s="77"/>
      <c r="JW76" s="77"/>
      <c r="JX76" s="77"/>
      <c r="JY76" s="77"/>
      <c r="JZ76" s="77"/>
      <c r="KA76" s="77"/>
      <c r="KB76" s="77"/>
      <c r="KC76" s="77"/>
      <c r="KD76" s="77"/>
      <c r="KE76" s="77"/>
      <c r="KF76" s="77"/>
      <c r="KG76" s="77"/>
      <c r="KH76" s="77"/>
      <c r="KI76" s="77"/>
      <c r="KJ76" s="77"/>
      <c r="KK76" s="77"/>
    </row>
    <row r="77" spans="1:297" ht="16" x14ac:dyDescent="0.2">
      <c r="A77" s="291"/>
      <c r="B77" s="231" t="s">
        <v>106</v>
      </c>
      <c r="C77" s="231"/>
      <c r="D77" s="231" t="s">
        <v>111</v>
      </c>
      <c r="E77" s="231"/>
      <c r="F77" s="234">
        <v>3.4031796809360047E-2</v>
      </c>
      <c r="G77" s="234">
        <v>1.9103841468312406E-2</v>
      </c>
      <c r="H77" s="234">
        <v>2.3721847660478475E-2</v>
      </c>
      <c r="I77" s="234">
        <v>2.6222440607289035E-2</v>
      </c>
      <c r="J77" s="234">
        <v>2.4446021421403796E-2</v>
      </c>
      <c r="K77" s="234">
        <v>2.0339743714686769E-2</v>
      </c>
      <c r="L77" s="234">
        <v>2.5425220200314375E-2</v>
      </c>
      <c r="M77" s="234">
        <v>2.3984869069064718E-2</v>
      </c>
      <c r="N77" s="179" t="s">
        <v>83</v>
      </c>
      <c r="O77" s="179" t="s">
        <v>14</v>
      </c>
      <c r="P77" s="179" t="s">
        <v>84</v>
      </c>
      <c r="Q77" s="226"/>
      <c r="R77" s="179"/>
      <c r="AM77" s="77"/>
      <c r="AN77" s="77"/>
      <c r="AO77" s="77"/>
      <c r="AP77" s="77"/>
      <c r="AQ77" s="77"/>
      <c r="AR77" s="77"/>
      <c r="AS77" s="77"/>
      <c r="AT77" s="77"/>
      <c r="AU77" s="77"/>
      <c r="AV77" s="77"/>
      <c r="AW77" s="77"/>
      <c r="AX77" s="77"/>
      <c r="AY77" s="77"/>
      <c r="AZ77" s="77"/>
      <c r="BA77" s="77"/>
      <c r="BB77" s="77"/>
      <c r="BC77" s="77"/>
      <c r="BD77" s="77"/>
      <c r="BE77" s="77"/>
      <c r="BF77" s="77"/>
      <c r="BG77" s="77"/>
      <c r="BH77" s="77"/>
      <c r="BI77" s="77"/>
      <c r="BJ77" s="77"/>
      <c r="BK77" s="77"/>
      <c r="BL77" s="77"/>
      <c r="BM77" s="77"/>
      <c r="BN77" s="77"/>
      <c r="BO77" s="77"/>
      <c r="BP77" s="77"/>
      <c r="BQ77" s="77"/>
      <c r="BR77" s="77"/>
      <c r="BS77" s="77"/>
      <c r="BT77" s="77"/>
      <c r="BU77" s="77"/>
      <c r="BV77" s="77"/>
      <c r="BW77" s="77"/>
      <c r="BX77" s="77"/>
      <c r="BY77" s="77"/>
      <c r="BZ77" s="77"/>
      <c r="CA77" s="77"/>
      <c r="CB77" s="77"/>
      <c r="CC77" s="77"/>
      <c r="CD77" s="77"/>
      <c r="CE77" s="77"/>
      <c r="CF77" s="77"/>
      <c r="CG77" s="77"/>
      <c r="CH77" s="77"/>
      <c r="CI77" s="77"/>
      <c r="CJ77" s="77"/>
      <c r="CK77" s="77"/>
      <c r="CL77" s="77"/>
      <c r="CM77" s="77"/>
      <c r="CN77" s="77"/>
      <c r="CO77" s="77"/>
      <c r="CP77" s="77"/>
      <c r="CQ77" s="77"/>
      <c r="CR77" s="77"/>
      <c r="CS77" s="77"/>
      <c r="CT77" s="77"/>
      <c r="CU77" s="77"/>
      <c r="CV77" s="77"/>
      <c r="CW77" s="77"/>
      <c r="CX77" s="77"/>
      <c r="CY77" s="77"/>
      <c r="CZ77" s="77"/>
      <c r="DA77" s="77"/>
      <c r="DB77" s="77"/>
      <c r="DC77" s="77"/>
      <c r="DD77" s="77"/>
      <c r="DE77" s="77"/>
      <c r="DF77" s="77"/>
      <c r="DG77" s="77"/>
      <c r="DH77" s="77"/>
      <c r="DI77" s="77"/>
      <c r="DJ77" s="77"/>
      <c r="DK77" s="77"/>
      <c r="DL77" s="77"/>
      <c r="DM77" s="77"/>
      <c r="DN77" s="77"/>
      <c r="DO77" s="77"/>
      <c r="DP77" s="77"/>
      <c r="DQ77" s="77"/>
      <c r="DR77" s="77"/>
      <c r="DS77" s="77"/>
      <c r="DT77" s="77"/>
      <c r="DU77" s="77"/>
      <c r="DV77" s="77"/>
      <c r="DW77" s="77"/>
      <c r="DX77" s="77"/>
      <c r="DY77" s="77"/>
      <c r="DZ77" s="77"/>
      <c r="EA77" s="77"/>
      <c r="EB77" s="77"/>
      <c r="EC77" s="77"/>
      <c r="ED77" s="77"/>
      <c r="EE77" s="77"/>
      <c r="EF77" s="77"/>
      <c r="EG77" s="77"/>
      <c r="EH77" s="77"/>
      <c r="EI77" s="77"/>
      <c r="EJ77" s="77"/>
      <c r="EK77" s="77"/>
      <c r="EL77" s="77"/>
      <c r="EM77" s="77"/>
      <c r="EN77" s="77"/>
      <c r="EO77" s="77"/>
      <c r="EP77" s="77"/>
      <c r="EQ77" s="77"/>
      <c r="ER77" s="77"/>
      <c r="ES77" s="77"/>
      <c r="ET77" s="77"/>
      <c r="EU77" s="77"/>
      <c r="EV77" s="77"/>
      <c r="EW77" s="77"/>
      <c r="EX77" s="77"/>
      <c r="EY77" s="77"/>
      <c r="EZ77" s="77"/>
      <c r="FA77" s="77"/>
      <c r="FB77" s="77"/>
      <c r="FC77" s="77"/>
      <c r="FD77" s="77"/>
      <c r="FE77" s="77"/>
      <c r="FF77" s="77"/>
      <c r="FG77" s="77"/>
      <c r="FH77" s="77"/>
      <c r="FI77" s="77"/>
      <c r="FJ77" s="77"/>
      <c r="FK77" s="77"/>
      <c r="FL77" s="77"/>
      <c r="FM77" s="77"/>
      <c r="FN77" s="77"/>
      <c r="FO77" s="77"/>
      <c r="FP77" s="77"/>
      <c r="FQ77" s="77"/>
      <c r="FR77" s="77"/>
      <c r="FS77" s="77"/>
      <c r="FT77" s="77"/>
      <c r="FU77" s="77"/>
      <c r="FV77" s="77"/>
      <c r="FW77" s="77"/>
      <c r="FX77" s="77"/>
      <c r="FY77" s="77"/>
      <c r="FZ77" s="77"/>
      <c r="GA77" s="77"/>
      <c r="GB77" s="77"/>
      <c r="GC77" s="77"/>
      <c r="GD77" s="77"/>
      <c r="GE77" s="77"/>
      <c r="GF77" s="77"/>
      <c r="GG77" s="77"/>
      <c r="GH77" s="77"/>
      <c r="GI77" s="77"/>
      <c r="GJ77" s="77"/>
      <c r="GK77" s="77"/>
      <c r="GL77" s="77"/>
      <c r="GM77" s="77"/>
      <c r="GN77" s="77"/>
      <c r="GO77" s="77"/>
      <c r="GP77" s="77"/>
      <c r="GQ77" s="77"/>
      <c r="GR77" s="77"/>
      <c r="GS77" s="77"/>
      <c r="GT77" s="77"/>
      <c r="GU77" s="77"/>
      <c r="GV77" s="77"/>
      <c r="GW77" s="77"/>
      <c r="GX77" s="77"/>
      <c r="GY77" s="77"/>
      <c r="GZ77" s="77"/>
      <c r="HA77" s="77"/>
      <c r="HB77" s="77"/>
      <c r="HC77" s="77"/>
      <c r="HD77" s="77"/>
      <c r="HE77" s="77"/>
      <c r="HF77" s="77"/>
      <c r="HG77" s="77"/>
      <c r="HH77" s="77"/>
      <c r="HI77" s="77"/>
      <c r="HJ77" s="77"/>
      <c r="HK77" s="77"/>
      <c r="HL77" s="77"/>
      <c r="HM77" s="77"/>
      <c r="HN77" s="77"/>
      <c r="HO77" s="77"/>
      <c r="HP77" s="77"/>
      <c r="HQ77" s="77"/>
      <c r="HR77" s="77"/>
      <c r="HS77" s="77"/>
      <c r="HT77" s="77"/>
      <c r="HU77" s="77"/>
      <c r="HV77" s="77"/>
      <c r="HW77" s="77"/>
      <c r="HX77" s="77"/>
      <c r="HY77" s="77"/>
      <c r="HZ77" s="77"/>
      <c r="IA77" s="77"/>
      <c r="IB77" s="77"/>
      <c r="IC77" s="77"/>
      <c r="ID77" s="77"/>
      <c r="IE77" s="77"/>
      <c r="IF77" s="77"/>
      <c r="IG77" s="77"/>
      <c r="IH77" s="77"/>
      <c r="II77" s="77"/>
      <c r="IJ77" s="77"/>
      <c r="IK77" s="77"/>
      <c r="IL77" s="77"/>
      <c r="IM77" s="77"/>
      <c r="IN77" s="77"/>
      <c r="IO77" s="77"/>
      <c r="IP77" s="77"/>
      <c r="IQ77" s="77"/>
      <c r="IR77" s="77"/>
      <c r="IS77" s="77"/>
      <c r="IT77" s="77"/>
      <c r="IU77" s="77"/>
      <c r="IV77" s="77"/>
      <c r="IW77" s="77"/>
      <c r="IX77" s="77"/>
      <c r="IY77" s="77"/>
      <c r="IZ77" s="77"/>
      <c r="JA77" s="77"/>
      <c r="JB77" s="77"/>
      <c r="JC77" s="77"/>
      <c r="JD77" s="77"/>
      <c r="JE77" s="77"/>
      <c r="JF77" s="77"/>
      <c r="JG77" s="77"/>
      <c r="JH77" s="77"/>
      <c r="JI77" s="77"/>
      <c r="JJ77" s="77"/>
      <c r="JK77" s="77"/>
      <c r="JL77" s="77"/>
      <c r="JM77" s="77"/>
      <c r="JN77" s="77"/>
      <c r="JO77" s="77"/>
      <c r="JP77" s="77"/>
      <c r="JQ77" s="77"/>
      <c r="JR77" s="77"/>
      <c r="JS77" s="77"/>
      <c r="JT77" s="77"/>
      <c r="JU77" s="77"/>
      <c r="JV77" s="77"/>
      <c r="JW77" s="77"/>
      <c r="JX77" s="77"/>
      <c r="JY77" s="77"/>
      <c r="JZ77" s="77"/>
      <c r="KA77" s="77"/>
      <c r="KB77" s="77"/>
      <c r="KC77" s="77"/>
      <c r="KD77" s="77"/>
      <c r="KE77" s="77"/>
      <c r="KF77" s="77"/>
      <c r="KG77" s="77"/>
      <c r="KH77" s="77"/>
      <c r="KI77" s="77"/>
      <c r="KJ77" s="77"/>
      <c r="KK77" s="77"/>
    </row>
    <row r="78" spans="1:297" ht="16" x14ac:dyDescent="0.2">
      <c r="A78" s="291"/>
      <c r="B78" s="231" t="s">
        <v>58</v>
      </c>
      <c r="C78" s="231"/>
      <c r="D78" s="231" t="s">
        <v>111</v>
      </c>
      <c r="E78" s="231"/>
      <c r="F78" s="234">
        <v>0.21596820319063995</v>
      </c>
      <c r="G78" s="234">
        <v>0.2308961585316876</v>
      </c>
      <c r="H78" s="234">
        <v>0.22627815233952153</v>
      </c>
      <c r="I78" s="234">
        <v>0.22377755939271096</v>
      </c>
      <c r="J78" s="234">
        <v>0.22555397857859621</v>
      </c>
      <c r="K78" s="234">
        <v>0.22966025628531322</v>
      </c>
      <c r="L78" s="234">
        <v>0.22457477979968563</v>
      </c>
      <c r="M78" s="234">
        <v>0.22601513093093528</v>
      </c>
      <c r="N78" s="179" t="s">
        <v>86</v>
      </c>
      <c r="O78" s="179" t="s">
        <v>14</v>
      </c>
      <c r="P78" s="179" t="s">
        <v>85</v>
      </c>
      <c r="Q78" s="226"/>
      <c r="R78" s="179"/>
      <c r="AM78" s="77"/>
      <c r="AN78" s="77"/>
      <c r="AO78" s="77"/>
      <c r="AP78" s="77"/>
      <c r="AQ78" s="77"/>
      <c r="AR78" s="77"/>
      <c r="AS78" s="77"/>
      <c r="AT78" s="77"/>
      <c r="AU78" s="77"/>
      <c r="AV78" s="77"/>
      <c r="AW78" s="77"/>
      <c r="AX78" s="77"/>
      <c r="AY78" s="77"/>
      <c r="AZ78" s="77"/>
      <c r="BA78" s="77"/>
      <c r="BB78" s="77"/>
      <c r="BC78" s="77"/>
      <c r="BD78" s="77"/>
      <c r="BE78" s="77"/>
      <c r="BF78" s="77"/>
      <c r="BG78" s="77"/>
      <c r="BH78" s="77"/>
      <c r="BI78" s="77"/>
      <c r="BJ78" s="77"/>
      <c r="BK78" s="77"/>
      <c r="BL78" s="77"/>
      <c r="BM78" s="77"/>
      <c r="BN78" s="77"/>
      <c r="BO78" s="77"/>
      <c r="BP78" s="77"/>
      <c r="BQ78" s="77"/>
      <c r="BR78" s="77"/>
      <c r="BS78" s="77"/>
      <c r="BT78" s="77"/>
      <c r="BU78" s="77"/>
      <c r="BV78" s="77"/>
      <c r="BW78" s="77"/>
      <c r="BX78" s="77"/>
      <c r="BY78" s="77"/>
      <c r="BZ78" s="77"/>
      <c r="CA78" s="77"/>
      <c r="CB78" s="77"/>
      <c r="CC78" s="77"/>
      <c r="CD78" s="77"/>
      <c r="CE78" s="77"/>
      <c r="CF78" s="77"/>
      <c r="CG78" s="77"/>
      <c r="CH78" s="77"/>
      <c r="CI78" s="77"/>
      <c r="CJ78" s="77"/>
      <c r="CK78" s="77"/>
      <c r="CL78" s="77"/>
      <c r="CM78" s="77"/>
      <c r="CN78" s="77"/>
      <c r="CO78" s="77"/>
      <c r="CP78" s="77"/>
      <c r="CQ78" s="77"/>
      <c r="CR78" s="77"/>
      <c r="CS78" s="77"/>
      <c r="CT78" s="77"/>
      <c r="CU78" s="77"/>
      <c r="CV78" s="77"/>
      <c r="CW78" s="77"/>
      <c r="CX78" s="77"/>
      <c r="CY78" s="77"/>
      <c r="CZ78" s="77"/>
      <c r="DA78" s="77"/>
      <c r="DB78" s="77"/>
      <c r="DC78" s="77"/>
      <c r="DD78" s="77"/>
      <c r="DE78" s="77"/>
      <c r="DF78" s="77"/>
      <c r="DG78" s="77"/>
      <c r="DH78" s="77"/>
      <c r="DI78" s="77"/>
      <c r="DJ78" s="77"/>
      <c r="DK78" s="77"/>
      <c r="DL78" s="77"/>
      <c r="DM78" s="77"/>
      <c r="DN78" s="77"/>
      <c r="DO78" s="77"/>
      <c r="DP78" s="77"/>
      <c r="DQ78" s="77"/>
      <c r="DR78" s="77"/>
      <c r="DS78" s="77"/>
      <c r="DT78" s="77"/>
      <c r="DU78" s="77"/>
      <c r="DV78" s="77"/>
      <c r="DW78" s="77"/>
      <c r="DX78" s="77"/>
      <c r="DY78" s="77"/>
      <c r="DZ78" s="77"/>
      <c r="EA78" s="77"/>
      <c r="EB78" s="77"/>
      <c r="EC78" s="77"/>
      <c r="ED78" s="77"/>
      <c r="EE78" s="77"/>
      <c r="EF78" s="77"/>
      <c r="EG78" s="77"/>
      <c r="EH78" s="77"/>
      <c r="EI78" s="77"/>
      <c r="EJ78" s="77"/>
      <c r="EK78" s="77"/>
      <c r="EL78" s="77"/>
      <c r="EM78" s="77"/>
      <c r="EN78" s="77"/>
      <c r="EO78" s="77"/>
      <c r="EP78" s="77"/>
      <c r="EQ78" s="77"/>
      <c r="ER78" s="77"/>
      <c r="ES78" s="77"/>
      <c r="ET78" s="77"/>
      <c r="EU78" s="77"/>
      <c r="EV78" s="77"/>
      <c r="EW78" s="77"/>
      <c r="EX78" s="77"/>
      <c r="EY78" s="77"/>
      <c r="EZ78" s="77"/>
      <c r="FA78" s="77"/>
      <c r="FB78" s="77"/>
      <c r="FC78" s="77"/>
      <c r="FD78" s="77"/>
      <c r="FE78" s="77"/>
      <c r="FF78" s="77"/>
      <c r="FG78" s="77"/>
      <c r="FH78" s="77"/>
      <c r="FI78" s="77"/>
      <c r="FJ78" s="77"/>
      <c r="FK78" s="77"/>
      <c r="FL78" s="77"/>
      <c r="FM78" s="77"/>
      <c r="FN78" s="77"/>
      <c r="FO78" s="77"/>
      <c r="FP78" s="77"/>
      <c r="FQ78" s="77"/>
      <c r="FR78" s="77"/>
      <c r="FS78" s="77"/>
      <c r="FT78" s="77"/>
      <c r="FU78" s="77"/>
      <c r="FV78" s="77"/>
      <c r="FW78" s="77"/>
      <c r="FX78" s="77"/>
      <c r="FY78" s="77"/>
      <c r="FZ78" s="77"/>
      <c r="GA78" s="77"/>
      <c r="GB78" s="77"/>
      <c r="GC78" s="77"/>
      <c r="GD78" s="77"/>
      <c r="GE78" s="77"/>
      <c r="GF78" s="77"/>
      <c r="GG78" s="77"/>
      <c r="GH78" s="77"/>
      <c r="GI78" s="77"/>
      <c r="GJ78" s="77"/>
      <c r="GK78" s="77"/>
      <c r="GL78" s="77"/>
      <c r="GM78" s="77"/>
      <c r="GN78" s="77"/>
      <c r="GO78" s="77"/>
      <c r="GP78" s="77"/>
      <c r="GQ78" s="77"/>
      <c r="GR78" s="77"/>
      <c r="GS78" s="77"/>
      <c r="GT78" s="77"/>
      <c r="GU78" s="77"/>
      <c r="GV78" s="77"/>
      <c r="GW78" s="77"/>
      <c r="GX78" s="77"/>
      <c r="GY78" s="77"/>
      <c r="GZ78" s="77"/>
      <c r="HA78" s="77"/>
      <c r="HB78" s="77"/>
      <c r="HC78" s="77"/>
      <c r="HD78" s="77"/>
      <c r="HE78" s="77"/>
      <c r="HF78" s="77"/>
      <c r="HG78" s="77"/>
      <c r="HH78" s="77"/>
      <c r="HI78" s="77"/>
      <c r="HJ78" s="77"/>
      <c r="HK78" s="77"/>
      <c r="HL78" s="77"/>
      <c r="HM78" s="77"/>
      <c r="HN78" s="77"/>
      <c r="HO78" s="77"/>
      <c r="HP78" s="77"/>
      <c r="HQ78" s="77"/>
      <c r="HR78" s="77"/>
      <c r="HS78" s="77"/>
      <c r="HT78" s="77"/>
      <c r="HU78" s="77"/>
      <c r="HV78" s="77"/>
      <c r="HW78" s="77"/>
      <c r="HX78" s="77"/>
      <c r="HY78" s="77"/>
      <c r="HZ78" s="77"/>
      <c r="IA78" s="77"/>
      <c r="IB78" s="77"/>
      <c r="IC78" s="77"/>
      <c r="ID78" s="77"/>
      <c r="IE78" s="77"/>
      <c r="IF78" s="77"/>
      <c r="IG78" s="77"/>
      <c r="IH78" s="77"/>
      <c r="II78" s="77"/>
      <c r="IJ78" s="77"/>
      <c r="IK78" s="77"/>
      <c r="IL78" s="77"/>
      <c r="IM78" s="77"/>
      <c r="IN78" s="77"/>
      <c r="IO78" s="77"/>
      <c r="IP78" s="77"/>
      <c r="IQ78" s="77"/>
      <c r="IR78" s="77"/>
      <c r="IS78" s="77"/>
      <c r="IT78" s="77"/>
      <c r="IU78" s="77"/>
      <c r="IV78" s="77"/>
      <c r="IW78" s="77"/>
      <c r="IX78" s="77"/>
      <c r="IY78" s="77"/>
      <c r="IZ78" s="77"/>
      <c r="JA78" s="77"/>
      <c r="JB78" s="77"/>
      <c r="JC78" s="77"/>
      <c r="JD78" s="77"/>
      <c r="JE78" s="77"/>
      <c r="JF78" s="77"/>
      <c r="JG78" s="77"/>
      <c r="JH78" s="77"/>
      <c r="JI78" s="77"/>
      <c r="JJ78" s="77"/>
      <c r="JK78" s="77"/>
      <c r="JL78" s="77"/>
      <c r="JM78" s="77"/>
      <c r="JN78" s="77"/>
      <c r="JO78" s="77"/>
      <c r="JP78" s="77"/>
      <c r="JQ78" s="77"/>
      <c r="JR78" s="77"/>
      <c r="JS78" s="77"/>
      <c r="JT78" s="77"/>
      <c r="JU78" s="77"/>
      <c r="JV78" s="77"/>
      <c r="JW78" s="77"/>
      <c r="JX78" s="77"/>
      <c r="JY78" s="77"/>
      <c r="JZ78" s="77"/>
      <c r="KA78" s="77"/>
      <c r="KB78" s="77"/>
      <c r="KC78" s="77"/>
      <c r="KD78" s="77"/>
      <c r="KE78" s="77"/>
      <c r="KF78" s="77"/>
      <c r="KG78" s="77"/>
      <c r="KH78" s="77"/>
      <c r="KI78" s="77"/>
      <c r="KJ78" s="77"/>
      <c r="KK78" s="77"/>
    </row>
    <row r="79" spans="1:297" ht="16" x14ac:dyDescent="0.2">
      <c r="A79" s="291"/>
      <c r="B79" s="231"/>
      <c r="C79" s="231" t="s">
        <v>143</v>
      </c>
      <c r="D79" s="231" t="s">
        <v>111</v>
      </c>
      <c r="E79" s="231"/>
      <c r="F79" s="234">
        <v>0.25</v>
      </c>
      <c r="G79" s="234">
        <v>0.25</v>
      </c>
      <c r="H79" s="234">
        <v>0.25</v>
      </c>
      <c r="I79" s="234">
        <v>0.25</v>
      </c>
      <c r="J79" s="234">
        <v>0.25</v>
      </c>
      <c r="K79" s="234">
        <v>0.25</v>
      </c>
      <c r="L79" s="234">
        <v>0.25</v>
      </c>
      <c r="M79" s="234">
        <v>0.25</v>
      </c>
      <c r="N79" s="179" t="s">
        <v>144</v>
      </c>
      <c r="O79" s="179" t="s">
        <v>14</v>
      </c>
      <c r="P79" s="179" t="s">
        <v>336</v>
      </c>
      <c r="Q79" s="226"/>
      <c r="R79" s="179"/>
      <c r="AM79" s="77"/>
      <c r="AN79" s="77"/>
      <c r="AO79" s="77"/>
      <c r="AP79" s="77"/>
      <c r="AQ79" s="77"/>
      <c r="AR79" s="77"/>
      <c r="AS79" s="77"/>
      <c r="AT79" s="77"/>
      <c r="AU79" s="77"/>
      <c r="AV79" s="77"/>
      <c r="AW79" s="77"/>
      <c r="AX79" s="77"/>
      <c r="AY79" s="77"/>
      <c r="AZ79" s="77"/>
      <c r="BA79" s="77"/>
      <c r="BB79" s="77"/>
      <c r="BC79" s="77"/>
      <c r="BD79" s="77"/>
      <c r="BE79" s="77"/>
      <c r="BF79" s="77"/>
      <c r="BG79" s="77"/>
      <c r="BH79" s="77"/>
      <c r="BI79" s="77"/>
      <c r="BJ79" s="77"/>
      <c r="BK79" s="77"/>
      <c r="BL79" s="77"/>
      <c r="BM79" s="77"/>
      <c r="BN79" s="77"/>
      <c r="BO79" s="77"/>
      <c r="BP79" s="77"/>
      <c r="BQ79" s="77"/>
      <c r="BR79" s="77"/>
      <c r="BS79" s="77"/>
      <c r="BT79" s="77"/>
      <c r="BU79" s="77"/>
      <c r="BV79" s="77"/>
      <c r="BW79" s="77"/>
      <c r="BX79" s="77"/>
      <c r="BY79" s="77"/>
      <c r="BZ79" s="77"/>
      <c r="CA79" s="77"/>
      <c r="CB79" s="77"/>
      <c r="CC79" s="77"/>
      <c r="CD79" s="77"/>
      <c r="CE79" s="77"/>
      <c r="CF79" s="77"/>
      <c r="CG79" s="77"/>
      <c r="CH79" s="77"/>
      <c r="CI79" s="77"/>
      <c r="CJ79" s="77"/>
      <c r="CK79" s="77"/>
      <c r="CL79" s="77"/>
      <c r="CM79" s="77"/>
      <c r="CN79" s="77"/>
      <c r="CO79" s="77"/>
      <c r="CP79" s="77"/>
      <c r="CQ79" s="77"/>
      <c r="CR79" s="77"/>
      <c r="CS79" s="77"/>
      <c r="CT79" s="77"/>
      <c r="CU79" s="77"/>
      <c r="CV79" s="77"/>
      <c r="CW79" s="77"/>
      <c r="CX79" s="77"/>
      <c r="CY79" s="77"/>
      <c r="CZ79" s="77"/>
      <c r="DA79" s="77"/>
      <c r="DB79" s="77"/>
      <c r="DC79" s="77"/>
      <c r="DD79" s="77"/>
      <c r="DE79" s="77"/>
      <c r="DF79" s="77"/>
      <c r="DG79" s="77"/>
      <c r="DH79" s="77"/>
      <c r="DI79" s="77"/>
      <c r="DJ79" s="77"/>
      <c r="DK79" s="77"/>
      <c r="DL79" s="77"/>
      <c r="DM79" s="77"/>
      <c r="DN79" s="77"/>
      <c r="DO79" s="77"/>
      <c r="DP79" s="77"/>
      <c r="DQ79" s="77"/>
      <c r="DR79" s="77"/>
      <c r="DS79" s="77"/>
      <c r="DT79" s="77"/>
      <c r="DU79" s="77"/>
      <c r="DV79" s="77"/>
      <c r="DW79" s="77"/>
      <c r="DX79" s="77"/>
      <c r="DY79" s="77"/>
      <c r="DZ79" s="77"/>
      <c r="EA79" s="77"/>
      <c r="EB79" s="77"/>
      <c r="EC79" s="77"/>
      <c r="ED79" s="77"/>
      <c r="EE79" s="77"/>
      <c r="EF79" s="77"/>
      <c r="EG79" s="77"/>
      <c r="EH79" s="77"/>
      <c r="EI79" s="77"/>
      <c r="EJ79" s="77"/>
      <c r="EK79" s="77"/>
      <c r="EL79" s="77"/>
      <c r="EM79" s="77"/>
      <c r="EN79" s="77"/>
      <c r="EO79" s="77"/>
      <c r="EP79" s="77"/>
      <c r="EQ79" s="77"/>
      <c r="ER79" s="77"/>
      <c r="ES79" s="77"/>
      <c r="ET79" s="77"/>
      <c r="EU79" s="77"/>
      <c r="EV79" s="77"/>
      <c r="EW79" s="77"/>
      <c r="EX79" s="77"/>
      <c r="EY79" s="77"/>
      <c r="EZ79" s="77"/>
      <c r="FA79" s="77"/>
      <c r="FB79" s="77"/>
      <c r="FC79" s="77"/>
      <c r="FD79" s="77"/>
      <c r="FE79" s="77"/>
      <c r="FF79" s="77"/>
      <c r="FG79" s="77"/>
      <c r="FH79" s="77"/>
      <c r="FI79" s="77"/>
      <c r="FJ79" s="77"/>
      <c r="FK79" s="77"/>
      <c r="FL79" s="77"/>
      <c r="FM79" s="77"/>
      <c r="FN79" s="77"/>
      <c r="FO79" s="77"/>
      <c r="FP79" s="77"/>
      <c r="FQ79" s="77"/>
      <c r="FR79" s="77"/>
      <c r="FS79" s="77"/>
      <c r="FT79" s="77"/>
      <c r="FU79" s="77"/>
      <c r="FV79" s="77"/>
      <c r="FW79" s="77"/>
      <c r="FX79" s="77"/>
      <c r="FY79" s="77"/>
      <c r="FZ79" s="77"/>
      <c r="GA79" s="77"/>
      <c r="GB79" s="77"/>
      <c r="GC79" s="77"/>
      <c r="GD79" s="77"/>
      <c r="GE79" s="77"/>
      <c r="GF79" s="77"/>
      <c r="GG79" s="77"/>
      <c r="GH79" s="77"/>
      <c r="GI79" s="77"/>
      <c r="GJ79" s="77"/>
      <c r="GK79" s="77"/>
      <c r="GL79" s="77"/>
      <c r="GM79" s="77"/>
      <c r="GN79" s="77"/>
      <c r="GO79" s="77"/>
      <c r="GP79" s="77"/>
      <c r="GQ79" s="77"/>
      <c r="GR79" s="77"/>
      <c r="GS79" s="77"/>
      <c r="GT79" s="77"/>
      <c r="GU79" s="77"/>
      <c r="GV79" s="77"/>
      <c r="GW79" s="77"/>
      <c r="GX79" s="77"/>
      <c r="GY79" s="77"/>
      <c r="GZ79" s="77"/>
      <c r="HA79" s="77"/>
      <c r="HB79" s="77"/>
      <c r="HC79" s="77"/>
      <c r="HD79" s="77"/>
      <c r="HE79" s="77"/>
      <c r="HF79" s="77"/>
      <c r="HG79" s="77"/>
      <c r="HH79" s="77"/>
      <c r="HI79" s="77"/>
      <c r="HJ79" s="77"/>
      <c r="HK79" s="77"/>
      <c r="HL79" s="77"/>
      <c r="HM79" s="77"/>
      <c r="HN79" s="77"/>
      <c r="HO79" s="77"/>
      <c r="HP79" s="77"/>
      <c r="HQ79" s="77"/>
      <c r="HR79" s="77"/>
      <c r="HS79" s="77"/>
      <c r="HT79" s="77"/>
      <c r="HU79" s="77"/>
      <c r="HV79" s="77"/>
      <c r="HW79" s="77"/>
      <c r="HX79" s="77"/>
      <c r="HY79" s="77"/>
      <c r="HZ79" s="77"/>
      <c r="IA79" s="77"/>
      <c r="IB79" s="77"/>
      <c r="IC79" s="77"/>
      <c r="ID79" s="77"/>
      <c r="IE79" s="77"/>
      <c r="IF79" s="77"/>
      <c r="IG79" s="77"/>
      <c r="IH79" s="77"/>
      <c r="II79" s="77"/>
      <c r="IJ79" s="77"/>
      <c r="IK79" s="77"/>
      <c r="IL79" s="77"/>
      <c r="IM79" s="77"/>
      <c r="IN79" s="77"/>
      <c r="IO79" s="77"/>
      <c r="IP79" s="77"/>
      <c r="IQ79" s="77"/>
      <c r="IR79" s="77"/>
      <c r="IS79" s="77"/>
      <c r="IT79" s="77"/>
      <c r="IU79" s="77"/>
      <c r="IV79" s="77"/>
      <c r="IW79" s="77"/>
      <c r="IX79" s="77"/>
      <c r="IY79" s="77"/>
      <c r="IZ79" s="77"/>
      <c r="JA79" s="77"/>
      <c r="JB79" s="77"/>
      <c r="JC79" s="77"/>
      <c r="JD79" s="77"/>
      <c r="JE79" s="77"/>
      <c r="JF79" s="77"/>
      <c r="JG79" s="77"/>
      <c r="JH79" s="77"/>
      <c r="JI79" s="77"/>
      <c r="JJ79" s="77"/>
      <c r="JK79" s="77"/>
      <c r="JL79" s="77"/>
      <c r="JM79" s="77"/>
      <c r="JN79" s="77"/>
      <c r="JO79" s="77"/>
      <c r="JP79" s="77"/>
      <c r="JQ79" s="77"/>
      <c r="JR79" s="77"/>
      <c r="JS79" s="77"/>
      <c r="JT79" s="77"/>
      <c r="JU79" s="77"/>
      <c r="JV79" s="77"/>
      <c r="JW79" s="77"/>
      <c r="JX79" s="77"/>
      <c r="JY79" s="77"/>
      <c r="JZ79" s="77"/>
      <c r="KA79" s="77"/>
      <c r="KB79" s="77"/>
      <c r="KC79" s="77"/>
      <c r="KD79" s="77"/>
      <c r="KE79" s="77"/>
      <c r="KF79" s="77"/>
      <c r="KG79" s="77"/>
      <c r="KH79" s="77"/>
      <c r="KI79" s="77"/>
      <c r="KJ79" s="77"/>
      <c r="KK79" s="77"/>
    </row>
    <row r="80" spans="1:297" ht="16" x14ac:dyDescent="0.2">
      <c r="A80" s="291"/>
      <c r="B80" s="231" t="s">
        <v>59</v>
      </c>
      <c r="C80" s="231" t="s">
        <v>125</v>
      </c>
      <c r="D80" s="231" t="s">
        <v>111</v>
      </c>
      <c r="E80" s="231"/>
      <c r="F80" s="234">
        <v>0.25</v>
      </c>
      <c r="G80" s="234">
        <v>0.25</v>
      </c>
      <c r="H80" s="234">
        <v>0.25</v>
      </c>
      <c r="I80" s="234">
        <v>0.25</v>
      </c>
      <c r="J80" s="234">
        <v>0.25</v>
      </c>
      <c r="K80" s="234">
        <v>0.25</v>
      </c>
      <c r="L80" s="234">
        <v>0.25</v>
      </c>
      <c r="M80" s="234">
        <v>0.25</v>
      </c>
      <c r="N80" s="179" t="s">
        <v>87</v>
      </c>
      <c r="O80" s="179" t="s">
        <v>14</v>
      </c>
      <c r="P80" s="179" t="s">
        <v>336</v>
      </c>
      <c r="Q80" s="226"/>
      <c r="R80" s="179"/>
      <c r="AM80" s="77"/>
      <c r="AN80" s="77"/>
      <c r="AO80" s="77"/>
      <c r="AP80" s="77"/>
      <c r="AQ80" s="77"/>
      <c r="AR80" s="77"/>
      <c r="AS80" s="77"/>
      <c r="AT80" s="77"/>
      <c r="AU80" s="77"/>
      <c r="AV80" s="77"/>
      <c r="AW80" s="77"/>
      <c r="AX80" s="77"/>
      <c r="AY80" s="77"/>
      <c r="AZ80" s="77"/>
      <c r="BA80" s="77"/>
      <c r="BB80" s="77"/>
      <c r="BC80" s="77"/>
      <c r="BD80" s="77"/>
      <c r="BE80" s="77"/>
      <c r="BF80" s="77"/>
      <c r="BG80" s="77"/>
      <c r="BH80" s="77"/>
      <c r="BI80" s="77"/>
      <c r="BJ80" s="77"/>
      <c r="BK80" s="77"/>
      <c r="BL80" s="77"/>
      <c r="BM80" s="77"/>
      <c r="BN80" s="77"/>
      <c r="BO80" s="77"/>
      <c r="BP80" s="77"/>
      <c r="BQ80" s="77"/>
      <c r="BR80" s="77"/>
      <c r="BS80" s="77"/>
      <c r="BT80" s="77"/>
      <c r="BU80" s="77"/>
      <c r="BV80" s="77"/>
      <c r="BW80" s="77"/>
      <c r="BX80" s="77"/>
      <c r="BY80" s="77"/>
      <c r="BZ80" s="77"/>
      <c r="CA80" s="77"/>
      <c r="CB80" s="77"/>
      <c r="CC80" s="77"/>
      <c r="CD80" s="77"/>
      <c r="CE80" s="77"/>
      <c r="CF80" s="77"/>
      <c r="CG80" s="77"/>
      <c r="CH80" s="77"/>
      <c r="CI80" s="77"/>
      <c r="CJ80" s="77"/>
      <c r="CK80" s="77"/>
      <c r="CL80" s="77"/>
      <c r="CM80" s="77"/>
      <c r="CN80" s="77"/>
      <c r="CO80" s="77"/>
      <c r="CP80" s="77"/>
      <c r="CQ80" s="77"/>
      <c r="CR80" s="77"/>
      <c r="CS80" s="77"/>
      <c r="CT80" s="77"/>
      <c r="CU80" s="77"/>
      <c r="CV80" s="77"/>
      <c r="CW80" s="77"/>
      <c r="CX80" s="77"/>
      <c r="CY80" s="77"/>
      <c r="CZ80" s="77"/>
      <c r="DA80" s="77"/>
      <c r="DB80" s="77"/>
      <c r="DC80" s="77"/>
      <c r="DD80" s="77"/>
      <c r="DE80" s="77"/>
      <c r="DF80" s="77"/>
      <c r="DG80" s="77"/>
      <c r="DH80" s="77"/>
      <c r="DI80" s="77"/>
      <c r="DJ80" s="77"/>
      <c r="DK80" s="77"/>
      <c r="DL80" s="77"/>
      <c r="DM80" s="77"/>
      <c r="DN80" s="77"/>
      <c r="DO80" s="77"/>
      <c r="DP80" s="77"/>
      <c r="DQ80" s="77"/>
      <c r="DR80" s="77"/>
      <c r="DS80" s="77"/>
      <c r="DT80" s="77"/>
      <c r="DU80" s="77"/>
      <c r="DV80" s="77"/>
      <c r="DW80" s="77"/>
      <c r="DX80" s="77"/>
      <c r="DY80" s="77"/>
      <c r="DZ80" s="77"/>
      <c r="EA80" s="77"/>
      <c r="EB80" s="77"/>
      <c r="EC80" s="77"/>
      <c r="ED80" s="77"/>
      <c r="EE80" s="77"/>
      <c r="EF80" s="77"/>
      <c r="EG80" s="77"/>
      <c r="EH80" s="77"/>
      <c r="EI80" s="77"/>
      <c r="EJ80" s="77"/>
      <c r="EK80" s="77"/>
      <c r="EL80" s="77"/>
      <c r="EM80" s="77"/>
      <c r="EN80" s="77"/>
      <c r="EO80" s="77"/>
      <c r="EP80" s="77"/>
      <c r="EQ80" s="77"/>
      <c r="ER80" s="77"/>
      <c r="ES80" s="77"/>
      <c r="ET80" s="77"/>
      <c r="EU80" s="77"/>
      <c r="EV80" s="77"/>
      <c r="EW80" s="77"/>
      <c r="EX80" s="77"/>
      <c r="EY80" s="77"/>
      <c r="EZ80" s="77"/>
      <c r="FA80" s="77"/>
      <c r="FB80" s="77"/>
      <c r="FC80" s="77"/>
      <c r="FD80" s="77"/>
      <c r="FE80" s="77"/>
      <c r="FF80" s="77"/>
      <c r="FG80" s="77"/>
      <c r="FH80" s="77"/>
      <c r="FI80" s="77"/>
      <c r="FJ80" s="77"/>
      <c r="FK80" s="77"/>
      <c r="FL80" s="77"/>
      <c r="FM80" s="77"/>
      <c r="FN80" s="77"/>
      <c r="FO80" s="77"/>
      <c r="FP80" s="77"/>
      <c r="FQ80" s="77"/>
      <c r="FR80" s="77"/>
      <c r="FS80" s="77"/>
      <c r="FT80" s="77"/>
      <c r="FU80" s="77"/>
      <c r="FV80" s="77"/>
      <c r="FW80" s="77"/>
      <c r="FX80" s="77"/>
      <c r="FY80" s="77"/>
      <c r="FZ80" s="77"/>
      <c r="GA80" s="77"/>
      <c r="GB80" s="77"/>
      <c r="GC80" s="77"/>
      <c r="GD80" s="77"/>
      <c r="GE80" s="77"/>
      <c r="GF80" s="77"/>
      <c r="GG80" s="77"/>
      <c r="GH80" s="77"/>
      <c r="GI80" s="77"/>
      <c r="GJ80" s="77"/>
      <c r="GK80" s="77"/>
      <c r="GL80" s="77"/>
      <c r="GM80" s="77"/>
      <c r="GN80" s="77"/>
      <c r="GO80" s="77"/>
      <c r="GP80" s="77"/>
      <c r="GQ80" s="77"/>
      <c r="GR80" s="77"/>
      <c r="GS80" s="77"/>
      <c r="GT80" s="77"/>
      <c r="GU80" s="77"/>
      <c r="GV80" s="77"/>
      <c r="GW80" s="77"/>
      <c r="GX80" s="77"/>
      <c r="GY80" s="77"/>
      <c r="GZ80" s="77"/>
      <c r="HA80" s="77"/>
      <c r="HB80" s="77"/>
      <c r="HC80" s="77"/>
      <c r="HD80" s="77"/>
      <c r="HE80" s="77"/>
      <c r="HF80" s="77"/>
      <c r="HG80" s="77"/>
      <c r="HH80" s="77"/>
      <c r="HI80" s="77"/>
      <c r="HJ80" s="77"/>
      <c r="HK80" s="77"/>
      <c r="HL80" s="77"/>
      <c r="HM80" s="77"/>
      <c r="HN80" s="77"/>
      <c r="HO80" s="77"/>
      <c r="HP80" s="77"/>
      <c r="HQ80" s="77"/>
      <c r="HR80" s="77"/>
      <c r="HS80" s="77"/>
      <c r="HT80" s="77"/>
      <c r="HU80" s="77"/>
      <c r="HV80" s="77"/>
      <c r="HW80" s="77"/>
      <c r="HX80" s="77"/>
      <c r="HY80" s="77"/>
      <c r="HZ80" s="77"/>
      <c r="IA80" s="77"/>
      <c r="IB80" s="77"/>
      <c r="IC80" s="77"/>
      <c r="ID80" s="77"/>
      <c r="IE80" s="77"/>
      <c r="IF80" s="77"/>
      <c r="IG80" s="77"/>
      <c r="IH80" s="77"/>
      <c r="II80" s="77"/>
      <c r="IJ80" s="77"/>
      <c r="IK80" s="77"/>
      <c r="IL80" s="77"/>
      <c r="IM80" s="77"/>
      <c r="IN80" s="77"/>
      <c r="IO80" s="77"/>
      <c r="IP80" s="77"/>
      <c r="IQ80" s="77"/>
      <c r="IR80" s="77"/>
      <c r="IS80" s="77"/>
      <c r="IT80" s="77"/>
      <c r="IU80" s="77"/>
      <c r="IV80" s="77"/>
      <c r="IW80" s="77"/>
      <c r="IX80" s="77"/>
      <c r="IY80" s="77"/>
      <c r="IZ80" s="77"/>
      <c r="JA80" s="77"/>
      <c r="JB80" s="77"/>
      <c r="JC80" s="77"/>
      <c r="JD80" s="77"/>
      <c r="JE80" s="77"/>
      <c r="JF80" s="77"/>
      <c r="JG80" s="77"/>
      <c r="JH80" s="77"/>
      <c r="JI80" s="77"/>
      <c r="JJ80" s="77"/>
      <c r="JK80" s="77"/>
      <c r="JL80" s="77"/>
      <c r="JM80" s="77"/>
      <c r="JN80" s="77"/>
      <c r="JO80" s="77"/>
      <c r="JP80" s="77"/>
      <c r="JQ80" s="77"/>
      <c r="JR80" s="77"/>
      <c r="JS80" s="77"/>
      <c r="JT80" s="77"/>
      <c r="JU80" s="77"/>
      <c r="JV80" s="77"/>
      <c r="JW80" s="77"/>
      <c r="JX80" s="77"/>
      <c r="JY80" s="77"/>
      <c r="JZ80" s="77"/>
      <c r="KA80" s="77"/>
      <c r="KB80" s="77"/>
      <c r="KC80" s="77"/>
      <c r="KD80" s="77"/>
      <c r="KE80" s="77"/>
      <c r="KF80" s="77"/>
      <c r="KG80" s="77"/>
      <c r="KH80" s="77"/>
      <c r="KI80" s="77"/>
      <c r="KJ80" s="77"/>
      <c r="KK80" s="77"/>
    </row>
    <row r="81" spans="1:297" ht="16" x14ac:dyDescent="0.2">
      <c r="A81" s="291"/>
      <c r="B81" s="231" t="s">
        <v>60</v>
      </c>
      <c r="C81" s="231"/>
      <c r="D81" s="231" t="s">
        <v>111</v>
      </c>
      <c r="E81" s="231"/>
      <c r="F81" s="234">
        <v>9.5129375951293754E-13</v>
      </c>
      <c r="G81" s="234">
        <v>9.5129375951293754E-13</v>
      </c>
      <c r="H81" s="234">
        <v>9.5129375951293754E-13</v>
      </c>
      <c r="I81" s="234">
        <v>9.5129375951293754E-13</v>
      </c>
      <c r="J81" s="234">
        <v>9.5129375951293754E-13</v>
      </c>
      <c r="K81" s="234">
        <v>9.5129375951293754E-13</v>
      </c>
      <c r="L81" s="234">
        <v>9.5129375951293754E-13</v>
      </c>
      <c r="M81" s="234">
        <v>9.5129375951293754E-13</v>
      </c>
      <c r="N81" s="179" t="s">
        <v>90</v>
      </c>
      <c r="O81" s="179" t="s">
        <v>78</v>
      </c>
      <c r="P81" s="179" t="s">
        <v>336</v>
      </c>
      <c r="Q81" s="226"/>
      <c r="R81" s="179"/>
      <c r="AM81" s="77"/>
      <c r="AN81" s="77"/>
      <c r="AO81" s="77"/>
      <c r="AP81" s="77"/>
      <c r="AQ81" s="77"/>
      <c r="AR81" s="77"/>
      <c r="AS81" s="77"/>
      <c r="AT81" s="77"/>
      <c r="AU81" s="77"/>
      <c r="AV81" s="77"/>
      <c r="AW81" s="77"/>
      <c r="AX81" s="77"/>
      <c r="AY81" s="77"/>
      <c r="AZ81" s="77"/>
      <c r="BA81" s="77"/>
      <c r="BB81" s="77"/>
      <c r="BC81" s="77"/>
      <c r="BD81" s="77"/>
      <c r="BE81" s="77"/>
      <c r="BF81" s="77"/>
      <c r="BG81" s="77"/>
      <c r="BH81" s="77"/>
      <c r="BI81" s="77"/>
      <c r="BJ81" s="77"/>
      <c r="BK81" s="77"/>
      <c r="BL81" s="77"/>
      <c r="BM81" s="77"/>
      <c r="BN81" s="77"/>
      <c r="BO81" s="77"/>
      <c r="BP81" s="77"/>
      <c r="BQ81" s="77"/>
      <c r="BR81" s="77"/>
      <c r="BS81" s="77"/>
      <c r="BT81" s="77"/>
      <c r="BU81" s="77"/>
      <c r="BV81" s="77"/>
      <c r="BW81" s="77"/>
      <c r="BX81" s="77"/>
      <c r="BY81" s="77"/>
      <c r="BZ81" s="77"/>
      <c r="CA81" s="77"/>
      <c r="CB81" s="77"/>
      <c r="CC81" s="77"/>
      <c r="CD81" s="77"/>
      <c r="CE81" s="77"/>
      <c r="CF81" s="77"/>
      <c r="CG81" s="77"/>
      <c r="CH81" s="77"/>
      <c r="CI81" s="77"/>
      <c r="CJ81" s="77"/>
      <c r="CK81" s="77"/>
      <c r="CL81" s="77"/>
      <c r="CM81" s="77"/>
      <c r="CN81" s="77"/>
      <c r="CO81" s="77"/>
      <c r="CP81" s="77"/>
      <c r="CQ81" s="77"/>
      <c r="CR81" s="77"/>
      <c r="CS81" s="77"/>
      <c r="CT81" s="77"/>
      <c r="CU81" s="77"/>
      <c r="CV81" s="77"/>
      <c r="CW81" s="77"/>
      <c r="CX81" s="77"/>
      <c r="CY81" s="77"/>
      <c r="CZ81" s="77"/>
      <c r="DA81" s="77"/>
      <c r="DB81" s="77"/>
      <c r="DC81" s="77"/>
      <c r="DD81" s="77"/>
      <c r="DE81" s="77"/>
      <c r="DF81" s="77"/>
      <c r="DG81" s="77"/>
      <c r="DH81" s="77"/>
      <c r="DI81" s="77"/>
      <c r="DJ81" s="77"/>
      <c r="DK81" s="77"/>
      <c r="DL81" s="77"/>
      <c r="DM81" s="77"/>
      <c r="DN81" s="77"/>
      <c r="DO81" s="77"/>
      <c r="DP81" s="77"/>
      <c r="DQ81" s="77"/>
      <c r="DR81" s="77"/>
      <c r="DS81" s="77"/>
      <c r="DT81" s="77"/>
      <c r="DU81" s="77"/>
      <c r="DV81" s="77"/>
      <c r="DW81" s="77"/>
      <c r="DX81" s="77"/>
      <c r="DY81" s="77"/>
      <c r="DZ81" s="77"/>
      <c r="EA81" s="77"/>
      <c r="EB81" s="77"/>
      <c r="EC81" s="77"/>
      <c r="ED81" s="77"/>
      <c r="EE81" s="77"/>
      <c r="EF81" s="77"/>
      <c r="EG81" s="77"/>
      <c r="EH81" s="77"/>
      <c r="EI81" s="77"/>
      <c r="EJ81" s="77"/>
      <c r="EK81" s="77"/>
      <c r="EL81" s="77"/>
      <c r="EM81" s="77"/>
      <c r="EN81" s="77"/>
      <c r="EO81" s="77"/>
      <c r="EP81" s="77"/>
      <c r="EQ81" s="77"/>
      <c r="ER81" s="77"/>
      <c r="ES81" s="77"/>
      <c r="ET81" s="77"/>
      <c r="EU81" s="77"/>
      <c r="EV81" s="77"/>
      <c r="EW81" s="77"/>
      <c r="EX81" s="77"/>
      <c r="EY81" s="77"/>
      <c r="EZ81" s="77"/>
      <c r="FA81" s="77"/>
      <c r="FB81" s="77"/>
      <c r="FC81" s="77"/>
      <c r="FD81" s="77"/>
      <c r="FE81" s="77"/>
      <c r="FF81" s="77"/>
      <c r="FG81" s="77"/>
      <c r="FH81" s="77"/>
      <c r="FI81" s="77"/>
      <c r="FJ81" s="77"/>
      <c r="FK81" s="77"/>
      <c r="FL81" s="77"/>
      <c r="FM81" s="77"/>
      <c r="FN81" s="77"/>
      <c r="FO81" s="77"/>
      <c r="FP81" s="77"/>
      <c r="FQ81" s="77"/>
      <c r="FR81" s="77"/>
      <c r="FS81" s="77"/>
      <c r="FT81" s="77"/>
      <c r="FU81" s="77"/>
      <c r="FV81" s="77"/>
      <c r="FW81" s="77"/>
      <c r="FX81" s="77"/>
      <c r="FY81" s="77"/>
      <c r="FZ81" s="77"/>
      <c r="GA81" s="77"/>
      <c r="GB81" s="77"/>
      <c r="GC81" s="77"/>
      <c r="GD81" s="77"/>
      <c r="GE81" s="77"/>
      <c r="GF81" s="77"/>
      <c r="GG81" s="77"/>
      <c r="GH81" s="77"/>
      <c r="GI81" s="77"/>
      <c r="GJ81" s="77"/>
      <c r="GK81" s="77"/>
      <c r="GL81" s="77"/>
      <c r="GM81" s="77"/>
      <c r="GN81" s="77"/>
      <c r="GO81" s="77"/>
      <c r="GP81" s="77"/>
      <c r="GQ81" s="77"/>
      <c r="GR81" s="77"/>
      <c r="GS81" s="77"/>
      <c r="GT81" s="77"/>
      <c r="GU81" s="77"/>
      <c r="GV81" s="77"/>
      <c r="GW81" s="77"/>
      <c r="GX81" s="77"/>
      <c r="GY81" s="77"/>
      <c r="GZ81" s="77"/>
      <c r="HA81" s="77"/>
      <c r="HB81" s="77"/>
      <c r="HC81" s="77"/>
      <c r="HD81" s="77"/>
      <c r="HE81" s="77"/>
      <c r="HF81" s="77"/>
      <c r="HG81" s="77"/>
      <c r="HH81" s="77"/>
      <c r="HI81" s="77"/>
      <c r="HJ81" s="77"/>
      <c r="HK81" s="77"/>
      <c r="HL81" s="77"/>
      <c r="HM81" s="77"/>
      <c r="HN81" s="77"/>
      <c r="HO81" s="77"/>
      <c r="HP81" s="77"/>
      <c r="HQ81" s="77"/>
      <c r="HR81" s="77"/>
      <c r="HS81" s="77"/>
      <c r="HT81" s="77"/>
      <c r="HU81" s="77"/>
      <c r="HV81" s="77"/>
      <c r="HW81" s="77"/>
      <c r="HX81" s="77"/>
      <c r="HY81" s="77"/>
      <c r="HZ81" s="77"/>
      <c r="IA81" s="77"/>
      <c r="IB81" s="77"/>
      <c r="IC81" s="77"/>
      <c r="ID81" s="77"/>
      <c r="IE81" s="77"/>
      <c r="IF81" s="77"/>
      <c r="IG81" s="77"/>
      <c r="IH81" s="77"/>
      <c r="II81" s="77"/>
      <c r="IJ81" s="77"/>
      <c r="IK81" s="77"/>
      <c r="IL81" s="77"/>
      <c r="IM81" s="77"/>
      <c r="IN81" s="77"/>
      <c r="IO81" s="77"/>
      <c r="IP81" s="77"/>
      <c r="IQ81" s="77"/>
      <c r="IR81" s="77"/>
      <c r="IS81" s="77"/>
      <c r="IT81" s="77"/>
      <c r="IU81" s="77"/>
      <c r="IV81" s="77"/>
      <c r="IW81" s="77"/>
      <c r="IX81" s="77"/>
      <c r="IY81" s="77"/>
      <c r="IZ81" s="77"/>
      <c r="JA81" s="77"/>
      <c r="JB81" s="77"/>
      <c r="JC81" s="77"/>
      <c r="JD81" s="77"/>
      <c r="JE81" s="77"/>
      <c r="JF81" s="77"/>
      <c r="JG81" s="77"/>
      <c r="JH81" s="77"/>
      <c r="JI81" s="77"/>
      <c r="JJ81" s="77"/>
      <c r="JK81" s="77"/>
      <c r="JL81" s="77"/>
      <c r="JM81" s="77"/>
      <c r="JN81" s="77"/>
      <c r="JO81" s="77"/>
      <c r="JP81" s="77"/>
      <c r="JQ81" s="77"/>
      <c r="JR81" s="77"/>
      <c r="JS81" s="77"/>
      <c r="JT81" s="77"/>
      <c r="JU81" s="77"/>
      <c r="JV81" s="77"/>
      <c r="JW81" s="77"/>
      <c r="JX81" s="77"/>
      <c r="JY81" s="77"/>
      <c r="JZ81" s="77"/>
      <c r="KA81" s="77"/>
      <c r="KB81" s="77"/>
      <c r="KC81" s="77"/>
      <c r="KD81" s="77"/>
      <c r="KE81" s="77"/>
      <c r="KF81" s="77"/>
      <c r="KG81" s="77"/>
      <c r="KH81" s="77"/>
      <c r="KI81" s="77"/>
      <c r="KJ81" s="77"/>
      <c r="KK81" s="77"/>
    </row>
    <row r="82" spans="1:297" ht="16" x14ac:dyDescent="0.2">
      <c r="A82" s="291"/>
      <c r="B82" s="231" t="s">
        <v>61</v>
      </c>
      <c r="C82" s="231"/>
      <c r="D82" s="231" t="s">
        <v>111</v>
      </c>
      <c r="E82" s="231"/>
      <c r="F82" s="234">
        <v>2722000000000</v>
      </c>
      <c r="G82" s="234">
        <v>2722000000000</v>
      </c>
      <c r="H82" s="234">
        <v>2722000000000</v>
      </c>
      <c r="I82" s="234">
        <v>2722000000000</v>
      </c>
      <c r="J82" s="234">
        <v>2722000000000</v>
      </c>
      <c r="K82" s="234">
        <v>2722000000000</v>
      </c>
      <c r="L82" s="234">
        <v>2722000000000</v>
      </c>
      <c r="M82" s="234">
        <v>2722000000000</v>
      </c>
      <c r="N82" s="179" t="s">
        <v>91</v>
      </c>
      <c r="O82" s="179" t="s">
        <v>92</v>
      </c>
      <c r="P82" s="179" t="s">
        <v>336</v>
      </c>
      <c r="Q82" s="226"/>
      <c r="R82" s="179"/>
      <c r="AM82" s="77"/>
      <c r="AN82" s="77"/>
      <c r="AO82" s="77"/>
      <c r="AP82" s="77"/>
      <c r="AQ82" s="77"/>
      <c r="AR82" s="77"/>
      <c r="AS82" s="77"/>
      <c r="AT82" s="77"/>
      <c r="AU82" s="77"/>
      <c r="AV82" s="77"/>
      <c r="AW82" s="77"/>
      <c r="AX82" s="77"/>
      <c r="AY82" s="77"/>
      <c r="AZ82" s="77"/>
      <c r="BA82" s="77"/>
      <c r="BB82" s="77"/>
      <c r="BC82" s="77"/>
      <c r="BD82" s="77"/>
      <c r="BE82" s="77"/>
      <c r="BF82" s="77"/>
      <c r="BG82" s="77"/>
      <c r="BH82" s="77"/>
      <c r="BI82" s="77"/>
      <c r="BJ82" s="77"/>
      <c r="BK82" s="77"/>
      <c r="BL82" s="77"/>
      <c r="BM82" s="77"/>
      <c r="BN82" s="77"/>
      <c r="BO82" s="77"/>
      <c r="BP82" s="77"/>
      <c r="BQ82" s="77"/>
      <c r="BR82" s="77"/>
      <c r="BS82" s="77"/>
      <c r="BT82" s="77"/>
      <c r="BU82" s="77"/>
      <c r="BV82" s="77"/>
      <c r="BW82" s="77"/>
      <c r="BX82" s="77"/>
      <c r="BY82" s="77"/>
      <c r="BZ82" s="77"/>
      <c r="CA82" s="77"/>
      <c r="CB82" s="77"/>
      <c r="CC82" s="77"/>
      <c r="CD82" s="77"/>
      <c r="CE82" s="77"/>
      <c r="CF82" s="77"/>
      <c r="CG82" s="77"/>
      <c r="CH82" s="77"/>
      <c r="CI82" s="77"/>
      <c r="CJ82" s="77"/>
      <c r="CK82" s="77"/>
      <c r="CL82" s="77"/>
      <c r="CM82" s="77"/>
      <c r="CN82" s="77"/>
      <c r="CO82" s="77"/>
      <c r="CP82" s="77"/>
      <c r="CQ82" s="77"/>
      <c r="CR82" s="77"/>
      <c r="CS82" s="77"/>
      <c r="CT82" s="77"/>
      <c r="CU82" s="77"/>
      <c r="CV82" s="77"/>
      <c r="CW82" s="77"/>
      <c r="CX82" s="77"/>
      <c r="CY82" s="77"/>
      <c r="CZ82" s="77"/>
      <c r="DA82" s="77"/>
      <c r="DB82" s="77"/>
      <c r="DC82" s="77"/>
      <c r="DD82" s="77"/>
      <c r="DE82" s="77"/>
      <c r="DF82" s="77"/>
      <c r="DG82" s="77"/>
      <c r="DH82" s="77"/>
      <c r="DI82" s="77"/>
      <c r="DJ82" s="77"/>
      <c r="DK82" s="77"/>
      <c r="DL82" s="77"/>
      <c r="DM82" s="77"/>
      <c r="DN82" s="77"/>
      <c r="DO82" s="77"/>
      <c r="DP82" s="77"/>
      <c r="DQ82" s="77"/>
      <c r="DR82" s="77"/>
      <c r="DS82" s="77"/>
      <c r="DT82" s="77"/>
      <c r="DU82" s="77"/>
      <c r="DV82" s="77"/>
      <c r="DW82" s="77"/>
      <c r="DX82" s="77"/>
      <c r="DY82" s="77"/>
      <c r="DZ82" s="77"/>
      <c r="EA82" s="77"/>
      <c r="EB82" s="77"/>
      <c r="EC82" s="77"/>
      <c r="ED82" s="77"/>
      <c r="EE82" s="77"/>
      <c r="EF82" s="77"/>
      <c r="EG82" s="77"/>
      <c r="EH82" s="77"/>
      <c r="EI82" s="77"/>
      <c r="EJ82" s="77"/>
      <c r="EK82" s="77"/>
      <c r="EL82" s="77"/>
      <c r="EM82" s="77"/>
      <c r="EN82" s="77"/>
      <c r="EO82" s="77"/>
      <c r="EP82" s="77"/>
      <c r="EQ82" s="77"/>
      <c r="ER82" s="77"/>
      <c r="ES82" s="77"/>
      <c r="ET82" s="77"/>
      <c r="EU82" s="77"/>
      <c r="EV82" s="77"/>
      <c r="EW82" s="77"/>
      <c r="EX82" s="77"/>
      <c r="EY82" s="77"/>
      <c r="EZ82" s="77"/>
      <c r="FA82" s="77"/>
      <c r="FB82" s="77"/>
      <c r="FC82" s="77"/>
      <c r="FD82" s="77"/>
      <c r="FE82" s="77"/>
      <c r="FF82" s="77"/>
      <c r="FG82" s="77"/>
      <c r="FH82" s="77"/>
      <c r="FI82" s="77"/>
      <c r="FJ82" s="77"/>
      <c r="FK82" s="77"/>
      <c r="FL82" s="77"/>
      <c r="FM82" s="77"/>
      <c r="FN82" s="77"/>
      <c r="FO82" s="77"/>
      <c r="FP82" s="77"/>
      <c r="FQ82" s="77"/>
      <c r="FR82" s="77"/>
      <c r="FS82" s="77"/>
      <c r="FT82" s="77"/>
      <c r="FU82" s="77"/>
      <c r="FV82" s="77"/>
      <c r="FW82" s="77"/>
      <c r="FX82" s="77"/>
      <c r="FY82" s="77"/>
      <c r="FZ82" s="77"/>
      <c r="GA82" s="77"/>
      <c r="GB82" s="77"/>
      <c r="GC82" s="77"/>
      <c r="GD82" s="77"/>
      <c r="GE82" s="77"/>
      <c r="GF82" s="77"/>
      <c r="GG82" s="77"/>
      <c r="GH82" s="77"/>
      <c r="GI82" s="77"/>
      <c r="GJ82" s="77"/>
      <c r="GK82" s="77"/>
      <c r="GL82" s="77"/>
      <c r="GM82" s="77"/>
      <c r="GN82" s="77"/>
      <c r="GO82" s="77"/>
      <c r="GP82" s="77"/>
      <c r="GQ82" s="77"/>
      <c r="GR82" s="77"/>
      <c r="GS82" s="77"/>
      <c r="GT82" s="77"/>
      <c r="GU82" s="77"/>
      <c r="GV82" s="77"/>
      <c r="GW82" s="77"/>
      <c r="GX82" s="77"/>
      <c r="GY82" s="77"/>
      <c r="GZ82" s="77"/>
      <c r="HA82" s="77"/>
      <c r="HB82" s="77"/>
      <c r="HC82" s="77"/>
      <c r="HD82" s="77"/>
      <c r="HE82" s="77"/>
      <c r="HF82" s="77"/>
      <c r="HG82" s="77"/>
      <c r="HH82" s="77"/>
      <c r="HI82" s="77"/>
      <c r="HJ82" s="77"/>
      <c r="HK82" s="77"/>
      <c r="HL82" s="77"/>
      <c r="HM82" s="77"/>
      <c r="HN82" s="77"/>
      <c r="HO82" s="77"/>
      <c r="HP82" s="77"/>
      <c r="HQ82" s="77"/>
      <c r="HR82" s="77"/>
      <c r="HS82" s="77"/>
      <c r="HT82" s="77"/>
      <c r="HU82" s="77"/>
      <c r="HV82" s="77"/>
      <c r="HW82" s="77"/>
      <c r="HX82" s="77"/>
      <c r="HY82" s="77"/>
      <c r="HZ82" s="77"/>
      <c r="IA82" s="77"/>
      <c r="IB82" s="77"/>
      <c r="IC82" s="77"/>
      <c r="ID82" s="77"/>
      <c r="IE82" s="77"/>
      <c r="IF82" s="77"/>
      <c r="IG82" s="77"/>
      <c r="IH82" s="77"/>
      <c r="II82" s="77"/>
      <c r="IJ82" s="77"/>
      <c r="IK82" s="77"/>
      <c r="IL82" s="77"/>
      <c r="IM82" s="77"/>
      <c r="IN82" s="77"/>
      <c r="IO82" s="77"/>
      <c r="IP82" s="77"/>
      <c r="IQ82" s="77"/>
      <c r="IR82" s="77"/>
      <c r="IS82" s="77"/>
      <c r="IT82" s="77"/>
      <c r="IU82" s="77"/>
      <c r="IV82" s="77"/>
      <c r="IW82" s="77"/>
      <c r="IX82" s="77"/>
      <c r="IY82" s="77"/>
      <c r="IZ82" s="77"/>
      <c r="JA82" s="77"/>
      <c r="JB82" s="77"/>
      <c r="JC82" s="77"/>
      <c r="JD82" s="77"/>
      <c r="JE82" s="77"/>
      <c r="JF82" s="77"/>
      <c r="JG82" s="77"/>
      <c r="JH82" s="77"/>
      <c r="JI82" s="77"/>
      <c r="JJ82" s="77"/>
      <c r="JK82" s="77"/>
      <c r="JL82" s="77"/>
      <c r="JM82" s="77"/>
      <c r="JN82" s="77"/>
      <c r="JO82" s="77"/>
      <c r="JP82" s="77"/>
      <c r="JQ82" s="77"/>
      <c r="JR82" s="77"/>
      <c r="JS82" s="77"/>
      <c r="JT82" s="77"/>
      <c r="JU82" s="77"/>
      <c r="JV82" s="77"/>
      <c r="JW82" s="77"/>
      <c r="JX82" s="77"/>
      <c r="JY82" s="77"/>
      <c r="JZ82" s="77"/>
      <c r="KA82" s="77"/>
      <c r="KB82" s="77"/>
      <c r="KC82" s="77"/>
      <c r="KD82" s="77"/>
      <c r="KE82" s="77"/>
      <c r="KF82" s="77"/>
      <c r="KG82" s="77"/>
      <c r="KH82" s="77"/>
      <c r="KI82" s="77"/>
      <c r="KJ82" s="77"/>
      <c r="KK82" s="77"/>
    </row>
    <row r="83" spans="1:297" ht="16" x14ac:dyDescent="0.2">
      <c r="A83" s="291"/>
      <c r="B83" s="246" t="s">
        <v>153</v>
      </c>
      <c r="C83" s="246" t="s">
        <v>153</v>
      </c>
      <c r="D83" s="231"/>
      <c r="E83" s="231"/>
      <c r="F83" s="239">
        <v>0.92500000000000004</v>
      </c>
      <c r="G83" s="239">
        <v>0.70109999999999995</v>
      </c>
      <c r="H83" s="239">
        <v>0.89780000000000004</v>
      </c>
      <c r="I83" s="239">
        <v>0.7732</v>
      </c>
      <c r="J83" s="239">
        <v>0.87749999999999995</v>
      </c>
      <c r="K83" s="239">
        <v>0.71199999999999997</v>
      </c>
      <c r="L83" s="239">
        <v>0.94299999999999995</v>
      </c>
      <c r="M83" s="239">
        <v>0.91080000000000005</v>
      </c>
      <c r="N83" s="179"/>
      <c r="O83" s="179" t="s">
        <v>14</v>
      </c>
      <c r="P83" s="179" t="s">
        <v>310</v>
      </c>
      <c r="Q83" s="226"/>
      <c r="R83" s="179"/>
      <c r="AM83" s="77"/>
      <c r="AN83" s="77"/>
      <c r="AO83" s="77"/>
      <c r="AP83" s="77"/>
      <c r="AQ83" s="77"/>
      <c r="AR83" s="77"/>
      <c r="AS83" s="77"/>
      <c r="AT83" s="77"/>
      <c r="AU83" s="77"/>
      <c r="AV83" s="77"/>
      <c r="AW83" s="77"/>
      <c r="AX83" s="77"/>
      <c r="AY83" s="77"/>
      <c r="AZ83" s="77"/>
      <c r="BA83" s="77"/>
      <c r="BB83" s="77"/>
      <c r="BC83" s="77"/>
      <c r="BD83" s="77"/>
      <c r="BE83" s="77"/>
      <c r="BF83" s="77"/>
      <c r="BG83" s="77"/>
      <c r="BH83" s="77"/>
      <c r="BI83" s="77"/>
      <c r="BJ83" s="77"/>
      <c r="BK83" s="77"/>
      <c r="BL83" s="77"/>
      <c r="BM83" s="77"/>
      <c r="BN83" s="77"/>
      <c r="BO83" s="77"/>
      <c r="BP83" s="77"/>
      <c r="BQ83" s="77"/>
      <c r="BR83" s="77"/>
      <c r="BS83" s="77"/>
      <c r="BT83" s="77"/>
      <c r="BU83" s="77"/>
      <c r="BV83" s="77"/>
      <c r="BW83" s="77"/>
      <c r="BX83" s="77"/>
      <c r="BY83" s="77"/>
      <c r="BZ83" s="77"/>
      <c r="CA83" s="77"/>
      <c r="CB83" s="77"/>
      <c r="CC83" s="77"/>
      <c r="CD83" s="77"/>
      <c r="CE83" s="77"/>
      <c r="CF83" s="77"/>
      <c r="CG83" s="77"/>
      <c r="CH83" s="77"/>
      <c r="CI83" s="77"/>
      <c r="CJ83" s="77"/>
      <c r="CK83" s="77"/>
      <c r="CL83" s="77"/>
      <c r="CM83" s="77"/>
      <c r="CN83" s="77"/>
      <c r="CO83" s="77"/>
      <c r="CP83" s="77"/>
      <c r="CQ83" s="77"/>
      <c r="CR83" s="77"/>
      <c r="CS83" s="77"/>
      <c r="CT83" s="77"/>
      <c r="CU83" s="77"/>
      <c r="CV83" s="77"/>
      <c r="CW83" s="77"/>
      <c r="CX83" s="77"/>
      <c r="CY83" s="77"/>
      <c r="CZ83" s="77"/>
      <c r="DA83" s="77"/>
      <c r="DB83" s="77"/>
      <c r="DC83" s="77"/>
      <c r="DD83" s="77"/>
      <c r="DE83" s="77"/>
      <c r="DF83" s="77"/>
      <c r="DG83" s="77"/>
      <c r="DH83" s="77"/>
      <c r="DI83" s="77"/>
      <c r="DJ83" s="77"/>
      <c r="DK83" s="77"/>
      <c r="DL83" s="77"/>
      <c r="DM83" s="77"/>
      <c r="DN83" s="77"/>
      <c r="DO83" s="77"/>
      <c r="DP83" s="77"/>
      <c r="DQ83" s="77"/>
      <c r="DR83" s="77"/>
      <c r="DS83" s="77"/>
      <c r="DT83" s="77"/>
      <c r="DU83" s="77"/>
      <c r="DV83" s="77"/>
      <c r="DW83" s="77"/>
      <c r="DX83" s="77"/>
      <c r="DY83" s="77"/>
      <c r="DZ83" s="77"/>
      <c r="EA83" s="77"/>
      <c r="EB83" s="77"/>
      <c r="EC83" s="77"/>
      <c r="ED83" s="77"/>
      <c r="EE83" s="77"/>
      <c r="EF83" s="77"/>
      <c r="EG83" s="77"/>
      <c r="EH83" s="77"/>
      <c r="EI83" s="77"/>
      <c r="EJ83" s="77"/>
      <c r="EK83" s="77"/>
      <c r="EL83" s="77"/>
      <c r="EM83" s="77"/>
      <c r="EN83" s="77"/>
      <c r="EO83" s="77"/>
      <c r="EP83" s="77"/>
      <c r="EQ83" s="77"/>
      <c r="ER83" s="77"/>
      <c r="ES83" s="77"/>
      <c r="ET83" s="77"/>
      <c r="EU83" s="77"/>
      <c r="EV83" s="77"/>
      <c r="EW83" s="77"/>
      <c r="EX83" s="77"/>
      <c r="EY83" s="77"/>
      <c r="EZ83" s="77"/>
      <c r="FA83" s="77"/>
      <c r="FB83" s="77"/>
      <c r="FC83" s="77"/>
      <c r="FD83" s="77"/>
      <c r="FE83" s="77"/>
      <c r="FF83" s="77"/>
      <c r="FG83" s="77"/>
      <c r="FH83" s="77"/>
      <c r="FI83" s="77"/>
      <c r="FJ83" s="77"/>
      <c r="FK83" s="77"/>
      <c r="FL83" s="77"/>
      <c r="FM83" s="77"/>
      <c r="FN83" s="77"/>
      <c r="FO83" s="77"/>
      <c r="FP83" s="77"/>
      <c r="FQ83" s="77"/>
      <c r="FR83" s="77"/>
      <c r="FS83" s="77"/>
      <c r="FT83" s="77"/>
      <c r="FU83" s="77"/>
      <c r="FV83" s="77"/>
      <c r="FW83" s="77"/>
      <c r="FX83" s="77"/>
      <c r="FY83" s="77"/>
      <c r="FZ83" s="77"/>
      <c r="GA83" s="77"/>
      <c r="GB83" s="77"/>
      <c r="GC83" s="77"/>
      <c r="GD83" s="77"/>
      <c r="GE83" s="77"/>
      <c r="GF83" s="77"/>
      <c r="GG83" s="77"/>
      <c r="GH83" s="77"/>
      <c r="GI83" s="77"/>
      <c r="GJ83" s="77"/>
      <c r="GK83" s="77"/>
      <c r="GL83" s="77"/>
      <c r="GM83" s="77"/>
      <c r="GN83" s="77"/>
      <c r="GO83" s="77"/>
      <c r="GP83" s="77"/>
      <c r="GQ83" s="77"/>
      <c r="GR83" s="77"/>
      <c r="GS83" s="77"/>
      <c r="GT83" s="77"/>
      <c r="GU83" s="77"/>
      <c r="GV83" s="77"/>
      <c r="GW83" s="77"/>
      <c r="GX83" s="77"/>
      <c r="GY83" s="77"/>
      <c r="GZ83" s="77"/>
      <c r="HA83" s="77"/>
      <c r="HB83" s="77"/>
      <c r="HC83" s="77"/>
      <c r="HD83" s="77"/>
      <c r="HE83" s="77"/>
      <c r="HF83" s="77"/>
      <c r="HG83" s="77"/>
      <c r="HH83" s="77"/>
      <c r="HI83" s="77"/>
      <c r="HJ83" s="77"/>
      <c r="HK83" s="77"/>
      <c r="HL83" s="77"/>
      <c r="HM83" s="77"/>
      <c r="HN83" s="77"/>
      <c r="HO83" s="77"/>
      <c r="HP83" s="77"/>
      <c r="HQ83" s="77"/>
      <c r="HR83" s="77"/>
      <c r="HS83" s="77"/>
      <c r="HT83" s="77"/>
      <c r="HU83" s="77"/>
      <c r="HV83" s="77"/>
      <c r="HW83" s="77"/>
      <c r="HX83" s="77"/>
      <c r="HY83" s="77"/>
      <c r="HZ83" s="77"/>
      <c r="IA83" s="77"/>
      <c r="IB83" s="77"/>
      <c r="IC83" s="77"/>
      <c r="ID83" s="77"/>
      <c r="IE83" s="77"/>
      <c r="IF83" s="77"/>
      <c r="IG83" s="77"/>
      <c r="IH83" s="77"/>
      <c r="II83" s="77"/>
      <c r="IJ83" s="77"/>
      <c r="IK83" s="77"/>
      <c r="IL83" s="77"/>
      <c r="IM83" s="77"/>
      <c r="IN83" s="77"/>
      <c r="IO83" s="77"/>
      <c r="IP83" s="77"/>
      <c r="IQ83" s="77"/>
      <c r="IR83" s="77"/>
      <c r="IS83" s="77"/>
      <c r="IT83" s="77"/>
      <c r="IU83" s="77"/>
      <c r="IV83" s="77"/>
      <c r="IW83" s="77"/>
      <c r="IX83" s="77"/>
      <c r="IY83" s="77"/>
      <c r="IZ83" s="77"/>
      <c r="JA83" s="77"/>
      <c r="JB83" s="77"/>
      <c r="JC83" s="77"/>
      <c r="JD83" s="77"/>
      <c r="JE83" s="77"/>
      <c r="JF83" s="77"/>
      <c r="JG83" s="77"/>
      <c r="JH83" s="77"/>
      <c r="JI83" s="77"/>
      <c r="JJ83" s="77"/>
      <c r="JK83" s="77"/>
      <c r="JL83" s="77"/>
      <c r="JM83" s="77"/>
      <c r="JN83" s="77"/>
      <c r="JO83" s="77"/>
      <c r="JP83" s="77"/>
      <c r="JQ83" s="77"/>
      <c r="JR83" s="77"/>
      <c r="JS83" s="77"/>
      <c r="JT83" s="77"/>
      <c r="JU83" s="77"/>
      <c r="JV83" s="77"/>
      <c r="JW83" s="77"/>
      <c r="JX83" s="77"/>
      <c r="JY83" s="77"/>
      <c r="JZ83" s="77"/>
      <c r="KA83" s="77"/>
      <c r="KB83" s="77"/>
      <c r="KC83" s="77"/>
      <c r="KD83" s="77"/>
      <c r="KE83" s="77"/>
      <c r="KF83" s="77"/>
      <c r="KG83" s="77"/>
      <c r="KH83" s="77"/>
      <c r="KI83" s="77"/>
      <c r="KJ83" s="77"/>
      <c r="KK83" s="77"/>
    </row>
    <row r="84" spans="1:297" ht="16" x14ac:dyDescent="0.2">
      <c r="A84" s="291"/>
      <c r="B84" s="246" t="s">
        <v>155</v>
      </c>
      <c r="C84" s="246" t="s">
        <v>155</v>
      </c>
      <c r="D84" s="231"/>
      <c r="E84" s="231"/>
      <c r="F84" s="239">
        <v>0.29669774233404472</v>
      </c>
      <c r="G84" s="239">
        <v>0.29669774233404472</v>
      </c>
      <c r="H84" s="239">
        <v>0.29669774233404472</v>
      </c>
      <c r="I84" s="239">
        <v>0.29669774233404472</v>
      </c>
      <c r="J84" s="239">
        <v>0.29669774233404472</v>
      </c>
      <c r="K84" s="239">
        <v>0.29669774233404472</v>
      </c>
      <c r="L84" s="239">
        <v>0.29669774233404472</v>
      </c>
      <c r="M84" s="239">
        <v>0.29669774233404472</v>
      </c>
      <c r="N84" s="179"/>
      <c r="O84" s="179" t="s">
        <v>14</v>
      </c>
      <c r="P84" s="179" t="s">
        <v>310</v>
      </c>
      <c r="Q84" s="226"/>
      <c r="R84" s="179"/>
      <c r="AM84" s="77"/>
      <c r="AN84" s="77"/>
      <c r="AO84" s="77"/>
      <c r="AP84" s="77"/>
      <c r="AQ84" s="77"/>
      <c r="AR84" s="77"/>
      <c r="AS84" s="77"/>
      <c r="AT84" s="77"/>
      <c r="AU84" s="77"/>
      <c r="AV84" s="77"/>
      <c r="AW84" s="77"/>
      <c r="AX84" s="77"/>
      <c r="AY84" s="77"/>
      <c r="AZ84" s="77"/>
      <c r="BA84" s="77"/>
      <c r="BB84" s="77"/>
      <c r="BC84" s="77"/>
      <c r="BD84" s="77"/>
      <c r="BE84" s="77"/>
      <c r="BF84" s="77"/>
      <c r="BG84" s="77"/>
      <c r="BH84" s="77"/>
      <c r="BI84" s="77"/>
      <c r="BJ84" s="77"/>
      <c r="BK84" s="77"/>
      <c r="BL84" s="77"/>
      <c r="BM84" s="77"/>
      <c r="BN84" s="77"/>
      <c r="BO84" s="77"/>
      <c r="BP84" s="77"/>
      <c r="BQ84" s="77"/>
      <c r="BR84" s="77"/>
      <c r="BS84" s="77"/>
      <c r="BT84" s="77"/>
      <c r="BU84" s="77"/>
      <c r="BV84" s="77"/>
      <c r="BW84" s="77"/>
      <c r="BX84" s="77"/>
      <c r="BY84" s="77"/>
      <c r="BZ84" s="77"/>
      <c r="CA84" s="77"/>
      <c r="CB84" s="77"/>
      <c r="CC84" s="77"/>
      <c r="CD84" s="77"/>
      <c r="CE84" s="77"/>
      <c r="CF84" s="77"/>
      <c r="CG84" s="77"/>
      <c r="CH84" s="77"/>
      <c r="CI84" s="77"/>
      <c r="CJ84" s="77"/>
      <c r="CK84" s="77"/>
      <c r="CL84" s="77"/>
      <c r="CM84" s="77"/>
      <c r="CN84" s="77"/>
      <c r="CO84" s="77"/>
      <c r="CP84" s="77"/>
      <c r="CQ84" s="77"/>
      <c r="CR84" s="77"/>
      <c r="CS84" s="77"/>
      <c r="CT84" s="77"/>
      <c r="CU84" s="77"/>
      <c r="CV84" s="77"/>
      <c r="CW84" s="77"/>
      <c r="CX84" s="77"/>
      <c r="CY84" s="77"/>
      <c r="CZ84" s="77"/>
      <c r="DA84" s="77"/>
      <c r="DB84" s="77"/>
      <c r="DC84" s="77"/>
      <c r="DD84" s="77"/>
      <c r="DE84" s="77"/>
      <c r="DF84" s="77"/>
      <c r="DG84" s="77"/>
      <c r="DH84" s="77"/>
      <c r="DI84" s="77"/>
      <c r="DJ84" s="77"/>
      <c r="DK84" s="77"/>
      <c r="DL84" s="77"/>
      <c r="DM84" s="77"/>
      <c r="DN84" s="77"/>
      <c r="DO84" s="77"/>
      <c r="DP84" s="77"/>
      <c r="DQ84" s="77"/>
      <c r="DR84" s="77"/>
      <c r="DS84" s="77"/>
      <c r="DT84" s="77"/>
      <c r="DU84" s="77"/>
      <c r="DV84" s="77"/>
      <c r="DW84" s="77"/>
      <c r="DX84" s="77"/>
      <c r="DY84" s="77"/>
      <c r="DZ84" s="77"/>
      <c r="EA84" s="77"/>
      <c r="EB84" s="77"/>
      <c r="EC84" s="77"/>
      <c r="ED84" s="77"/>
      <c r="EE84" s="77"/>
      <c r="EF84" s="77"/>
      <c r="EG84" s="77"/>
      <c r="EH84" s="77"/>
      <c r="EI84" s="77"/>
      <c r="EJ84" s="77"/>
      <c r="EK84" s="77"/>
      <c r="EL84" s="77"/>
      <c r="EM84" s="77"/>
      <c r="EN84" s="77"/>
      <c r="EO84" s="77"/>
      <c r="EP84" s="77"/>
      <c r="EQ84" s="77"/>
      <c r="ER84" s="77"/>
      <c r="ES84" s="77"/>
      <c r="ET84" s="77"/>
      <c r="EU84" s="77"/>
      <c r="EV84" s="77"/>
      <c r="EW84" s="77"/>
      <c r="EX84" s="77"/>
      <c r="EY84" s="77"/>
      <c r="EZ84" s="77"/>
      <c r="FA84" s="77"/>
      <c r="FB84" s="77"/>
      <c r="FC84" s="77"/>
      <c r="FD84" s="77"/>
      <c r="FE84" s="77"/>
      <c r="FF84" s="77"/>
      <c r="FG84" s="77"/>
      <c r="FH84" s="77"/>
      <c r="FI84" s="77"/>
      <c r="FJ84" s="77"/>
      <c r="FK84" s="77"/>
      <c r="FL84" s="77"/>
      <c r="FM84" s="77"/>
      <c r="FN84" s="77"/>
      <c r="FO84" s="77"/>
      <c r="FP84" s="77"/>
      <c r="FQ84" s="77"/>
      <c r="FR84" s="77"/>
      <c r="FS84" s="77"/>
      <c r="FT84" s="77"/>
      <c r="FU84" s="77"/>
      <c r="FV84" s="77"/>
      <c r="FW84" s="77"/>
      <c r="FX84" s="77"/>
      <c r="FY84" s="77"/>
      <c r="FZ84" s="77"/>
      <c r="GA84" s="77"/>
      <c r="GB84" s="77"/>
      <c r="GC84" s="77"/>
      <c r="GD84" s="77"/>
      <c r="GE84" s="77"/>
      <c r="GF84" s="77"/>
      <c r="GG84" s="77"/>
      <c r="GH84" s="77"/>
      <c r="GI84" s="77"/>
      <c r="GJ84" s="77"/>
      <c r="GK84" s="77"/>
      <c r="GL84" s="77"/>
      <c r="GM84" s="77"/>
      <c r="GN84" s="77"/>
      <c r="GO84" s="77"/>
      <c r="GP84" s="77"/>
      <c r="GQ84" s="77"/>
      <c r="GR84" s="77"/>
      <c r="GS84" s="77"/>
      <c r="GT84" s="77"/>
      <c r="GU84" s="77"/>
      <c r="GV84" s="77"/>
      <c r="GW84" s="77"/>
      <c r="GX84" s="77"/>
      <c r="GY84" s="77"/>
      <c r="GZ84" s="77"/>
      <c r="HA84" s="77"/>
      <c r="HB84" s="77"/>
      <c r="HC84" s="77"/>
      <c r="HD84" s="77"/>
      <c r="HE84" s="77"/>
      <c r="HF84" s="77"/>
      <c r="HG84" s="77"/>
      <c r="HH84" s="77"/>
      <c r="HI84" s="77"/>
      <c r="HJ84" s="77"/>
      <c r="HK84" s="77"/>
      <c r="HL84" s="77"/>
      <c r="HM84" s="77"/>
      <c r="HN84" s="77"/>
      <c r="HO84" s="77"/>
      <c r="HP84" s="77"/>
      <c r="HQ84" s="77"/>
      <c r="HR84" s="77"/>
      <c r="HS84" s="77"/>
      <c r="HT84" s="77"/>
      <c r="HU84" s="77"/>
      <c r="HV84" s="77"/>
      <c r="HW84" s="77"/>
      <c r="HX84" s="77"/>
      <c r="HY84" s="77"/>
      <c r="HZ84" s="77"/>
      <c r="IA84" s="77"/>
      <c r="IB84" s="77"/>
      <c r="IC84" s="77"/>
      <c r="ID84" s="77"/>
      <c r="IE84" s="77"/>
      <c r="IF84" s="77"/>
      <c r="IG84" s="77"/>
      <c r="IH84" s="77"/>
      <c r="II84" s="77"/>
      <c r="IJ84" s="77"/>
      <c r="IK84" s="77"/>
      <c r="IL84" s="77"/>
      <c r="IM84" s="77"/>
      <c r="IN84" s="77"/>
      <c r="IO84" s="77"/>
      <c r="IP84" s="77"/>
      <c r="IQ84" s="77"/>
      <c r="IR84" s="77"/>
      <c r="IS84" s="77"/>
      <c r="IT84" s="77"/>
      <c r="IU84" s="77"/>
      <c r="IV84" s="77"/>
      <c r="IW84" s="77"/>
      <c r="IX84" s="77"/>
      <c r="IY84" s="77"/>
      <c r="IZ84" s="77"/>
      <c r="JA84" s="77"/>
      <c r="JB84" s="77"/>
      <c r="JC84" s="77"/>
      <c r="JD84" s="77"/>
      <c r="JE84" s="77"/>
      <c r="JF84" s="77"/>
      <c r="JG84" s="77"/>
      <c r="JH84" s="77"/>
      <c r="JI84" s="77"/>
      <c r="JJ84" s="77"/>
      <c r="JK84" s="77"/>
      <c r="JL84" s="77"/>
      <c r="JM84" s="77"/>
      <c r="JN84" s="77"/>
      <c r="JO84" s="77"/>
      <c r="JP84" s="77"/>
      <c r="JQ84" s="77"/>
      <c r="JR84" s="77"/>
      <c r="JS84" s="77"/>
      <c r="JT84" s="77"/>
      <c r="JU84" s="77"/>
      <c r="JV84" s="77"/>
      <c r="JW84" s="77"/>
      <c r="JX84" s="77"/>
      <c r="JY84" s="77"/>
      <c r="JZ84" s="77"/>
      <c r="KA84" s="77"/>
      <c r="KB84" s="77"/>
      <c r="KC84" s="77"/>
      <c r="KD84" s="77"/>
      <c r="KE84" s="77"/>
      <c r="KF84" s="77"/>
      <c r="KG84" s="77"/>
      <c r="KH84" s="77"/>
      <c r="KI84" s="77"/>
      <c r="KJ84" s="77"/>
      <c r="KK84" s="77"/>
    </row>
    <row r="85" spans="1:297" ht="16" x14ac:dyDescent="0.2">
      <c r="A85" s="291"/>
      <c r="B85" s="246" t="s">
        <v>157</v>
      </c>
      <c r="C85" s="246" t="s">
        <v>157</v>
      </c>
      <c r="D85" s="231"/>
      <c r="E85" s="231"/>
      <c r="F85" s="239">
        <v>0.96760000000000002</v>
      </c>
      <c r="G85" s="239">
        <v>0.65669999999999995</v>
      </c>
      <c r="H85" s="239">
        <v>0.91690000000000005</v>
      </c>
      <c r="I85" s="239">
        <v>0.77170000000000005</v>
      </c>
      <c r="J85" s="239">
        <v>0.92400000000000004</v>
      </c>
      <c r="K85" s="239">
        <v>0.7702</v>
      </c>
      <c r="L85" s="239">
        <v>0.97860000000000003</v>
      </c>
      <c r="M85" s="239">
        <v>0.86899999999999999</v>
      </c>
      <c r="N85" s="179"/>
      <c r="O85" s="179" t="s">
        <v>14</v>
      </c>
      <c r="P85" s="179" t="s">
        <v>310</v>
      </c>
      <c r="Q85" s="226"/>
      <c r="R85" s="179"/>
      <c r="AM85" s="77"/>
      <c r="AN85" s="77"/>
      <c r="AO85" s="77"/>
      <c r="AP85" s="77"/>
      <c r="AQ85" s="77"/>
      <c r="AR85" s="77"/>
      <c r="AS85" s="77"/>
      <c r="AT85" s="77"/>
      <c r="AU85" s="77"/>
      <c r="AV85" s="77"/>
      <c r="AW85" s="77"/>
      <c r="AX85" s="77"/>
      <c r="AY85" s="77"/>
      <c r="AZ85" s="77"/>
      <c r="BA85" s="77"/>
      <c r="BB85" s="77"/>
      <c r="BC85" s="77"/>
      <c r="BD85" s="77"/>
      <c r="BE85" s="77"/>
      <c r="BF85" s="77"/>
      <c r="BG85" s="77"/>
      <c r="BH85" s="77"/>
      <c r="BI85" s="77"/>
      <c r="BJ85" s="77"/>
      <c r="BK85" s="77"/>
      <c r="BL85" s="77"/>
      <c r="BM85" s="77"/>
      <c r="BN85" s="77"/>
      <c r="BO85" s="77"/>
      <c r="BP85" s="77"/>
      <c r="BQ85" s="77"/>
      <c r="BR85" s="77"/>
      <c r="BS85" s="77"/>
      <c r="BT85" s="77"/>
      <c r="BU85" s="77"/>
      <c r="BV85" s="77"/>
      <c r="BW85" s="77"/>
      <c r="BX85" s="77"/>
      <c r="BY85" s="77"/>
      <c r="BZ85" s="77"/>
      <c r="CA85" s="77"/>
      <c r="CB85" s="77"/>
      <c r="CC85" s="77"/>
      <c r="CD85" s="77"/>
      <c r="CE85" s="77"/>
      <c r="CF85" s="77"/>
      <c r="CG85" s="77"/>
      <c r="CH85" s="77"/>
      <c r="CI85" s="77"/>
      <c r="CJ85" s="77"/>
      <c r="CK85" s="77"/>
      <c r="CL85" s="77"/>
      <c r="CM85" s="77"/>
      <c r="CN85" s="77"/>
      <c r="CO85" s="77"/>
      <c r="CP85" s="77"/>
      <c r="CQ85" s="77"/>
      <c r="CR85" s="77"/>
      <c r="CS85" s="77"/>
      <c r="CT85" s="77"/>
      <c r="CU85" s="77"/>
      <c r="CV85" s="77"/>
      <c r="CW85" s="77"/>
      <c r="CX85" s="77"/>
      <c r="CY85" s="77"/>
      <c r="CZ85" s="77"/>
      <c r="DA85" s="77"/>
      <c r="DB85" s="77"/>
      <c r="DC85" s="77"/>
      <c r="DD85" s="77"/>
      <c r="DE85" s="77"/>
      <c r="DF85" s="77"/>
      <c r="DG85" s="77"/>
      <c r="DH85" s="77"/>
      <c r="DI85" s="77"/>
      <c r="DJ85" s="77"/>
      <c r="DK85" s="77"/>
      <c r="DL85" s="77"/>
      <c r="DM85" s="77"/>
      <c r="DN85" s="77"/>
      <c r="DO85" s="77"/>
      <c r="DP85" s="77"/>
      <c r="DQ85" s="77"/>
      <c r="DR85" s="77"/>
      <c r="DS85" s="77"/>
      <c r="DT85" s="77"/>
      <c r="DU85" s="77"/>
      <c r="DV85" s="77"/>
      <c r="DW85" s="77"/>
      <c r="DX85" s="77"/>
      <c r="DY85" s="77"/>
      <c r="DZ85" s="77"/>
      <c r="EA85" s="77"/>
      <c r="EB85" s="77"/>
      <c r="EC85" s="77"/>
      <c r="ED85" s="77"/>
      <c r="EE85" s="77"/>
      <c r="EF85" s="77"/>
      <c r="EG85" s="77"/>
      <c r="EH85" s="77"/>
      <c r="EI85" s="77"/>
      <c r="EJ85" s="77"/>
      <c r="EK85" s="77"/>
      <c r="EL85" s="77"/>
      <c r="EM85" s="77"/>
      <c r="EN85" s="77"/>
      <c r="EO85" s="77"/>
      <c r="EP85" s="77"/>
      <c r="EQ85" s="77"/>
      <c r="ER85" s="77"/>
      <c r="ES85" s="77"/>
      <c r="ET85" s="77"/>
      <c r="EU85" s="77"/>
      <c r="EV85" s="77"/>
      <c r="EW85" s="77"/>
      <c r="EX85" s="77"/>
      <c r="EY85" s="77"/>
      <c r="EZ85" s="77"/>
      <c r="FA85" s="77"/>
      <c r="FB85" s="77"/>
      <c r="FC85" s="77"/>
      <c r="FD85" s="77"/>
      <c r="FE85" s="77"/>
      <c r="FF85" s="77"/>
      <c r="FG85" s="77"/>
      <c r="FH85" s="77"/>
      <c r="FI85" s="77"/>
      <c r="FJ85" s="77"/>
      <c r="FK85" s="77"/>
      <c r="FL85" s="77"/>
      <c r="FM85" s="77"/>
      <c r="FN85" s="77"/>
      <c r="FO85" s="77"/>
      <c r="FP85" s="77"/>
      <c r="FQ85" s="77"/>
      <c r="FR85" s="77"/>
      <c r="FS85" s="77"/>
      <c r="FT85" s="77"/>
      <c r="FU85" s="77"/>
      <c r="FV85" s="77"/>
      <c r="FW85" s="77"/>
      <c r="FX85" s="77"/>
      <c r="FY85" s="77"/>
      <c r="FZ85" s="77"/>
      <c r="GA85" s="77"/>
      <c r="GB85" s="77"/>
      <c r="GC85" s="77"/>
      <c r="GD85" s="77"/>
      <c r="GE85" s="77"/>
      <c r="GF85" s="77"/>
      <c r="GG85" s="77"/>
      <c r="GH85" s="77"/>
      <c r="GI85" s="77"/>
      <c r="GJ85" s="77"/>
      <c r="GK85" s="77"/>
      <c r="GL85" s="77"/>
      <c r="GM85" s="77"/>
      <c r="GN85" s="77"/>
      <c r="GO85" s="77"/>
      <c r="GP85" s="77"/>
      <c r="GQ85" s="77"/>
      <c r="GR85" s="77"/>
      <c r="GS85" s="77"/>
      <c r="GT85" s="77"/>
      <c r="GU85" s="77"/>
      <c r="GV85" s="77"/>
      <c r="GW85" s="77"/>
      <c r="GX85" s="77"/>
      <c r="GY85" s="77"/>
      <c r="GZ85" s="77"/>
      <c r="HA85" s="77"/>
      <c r="HB85" s="77"/>
      <c r="HC85" s="77"/>
      <c r="HD85" s="77"/>
      <c r="HE85" s="77"/>
      <c r="HF85" s="77"/>
      <c r="HG85" s="77"/>
      <c r="HH85" s="77"/>
      <c r="HI85" s="77"/>
      <c r="HJ85" s="77"/>
      <c r="HK85" s="77"/>
      <c r="HL85" s="77"/>
      <c r="HM85" s="77"/>
      <c r="HN85" s="77"/>
      <c r="HO85" s="77"/>
      <c r="HP85" s="77"/>
      <c r="HQ85" s="77"/>
      <c r="HR85" s="77"/>
      <c r="HS85" s="77"/>
      <c r="HT85" s="77"/>
      <c r="HU85" s="77"/>
      <c r="HV85" s="77"/>
      <c r="HW85" s="77"/>
      <c r="HX85" s="77"/>
      <c r="HY85" s="77"/>
      <c r="HZ85" s="77"/>
      <c r="IA85" s="77"/>
      <c r="IB85" s="77"/>
      <c r="IC85" s="77"/>
      <c r="ID85" s="77"/>
      <c r="IE85" s="77"/>
      <c r="IF85" s="77"/>
      <c r="IG85" s="77"/>
      <c r="IH85" s="77"/>
      <c r="II85" s="77"/>
      <c r="IJ85" s="77"/>
      <c r="IK85" s="77"/>
      <c r="IL85" s="77"/>
      <c r="IM85" s="77"/>
      <c r="IN85" s="77"/>
      <c r="IO85" s="77"/>
      <c r="IP85" s="77"/>
      <c r="IQ85" s="77"/>
      <c r="IR85" s="77"/>
      <c r="IS85" s="77"/>
      <c r="IT85" s="77"/>
      <c r="IU85" s="77"/>
      <c r="IV85" s="77"/>
      <c r="IW85" s="77"/>
      <c r="IX85" s="77"/>
      <c r="IY85" s="77"/>
      <c r="IZ85" s="77"/>
      <c r="JA85" s="77"/>
      <c r="JB85" s="77"/>
      <c r="JC85" s="77"/>
      <c r="JD85" s="77"/>
      <c r="JE85" s="77"/>
      <c r="JF85" s="77"/>
      <c r="JG85" s="77"/>
      <c r="JH85" s="77"/>
      <c r="JI85" s="77"/>
      <c r="JJ85" s="77"/>
      <c r="JK85" s="77"/>
      <c r="JL85" s="77"/>
      <c r="JM85" s="77"/>
      <c r="JN85" s="77"/>
      <c r="JO85" s="77"/>
      <c r="JP85" s="77"/>
      <c r="JQ85" s="77"/>
      <c r="JR85" s="77"/>
      <c r="JS85" s="77"/>
      <c r="JT85" s="77"/>
      <c r="JU85" s="77"/>
      <c r="JV85" s="77"/>
      <c r="JW85" s="77"/>
      <c r="JX85" s="77"/>
      <c r="JY85" s="77"/>
      <c r="JZ85" s="77"/>
      <c r="KA85" s="77"/>
      <c r="KB85" s="77"/>
      <c r="KC85" s="77"/>
      <c r="KD85" s="77"/>
      <c r="KE85" s="77"/>
      <c r="KF85" s="77"/>
      <c r="KG85" s="77"/>
      <c r="KH85" s="77"/>
      <c r="KI85" s="77"/>
      <c r="KJ85" s="77"/>
      <c r="KK85" s="77"/>
    </row>
    <row r="86" spans="1:297" ht="16" x14ac:dyDescent="0.2">
      <c r="A86" s="291"/>
      <c r="B86" s="231"/>
      <c r="C86" s="244" t="s">
        <v>159</v>
      </c>
      <c r="D86" s="244" t="s">
        <v>111</v>
      </c>
      <c r="E86" s="244" t="s">
        <v>118</v>
      </c>
      <c r="F86" s="240">
        <f>_xlfn.XLOOKUP($E86,'1.5.UVintensity'!$L$3:$L$14,'1.5.UVintensity'!$U$3:$U$14)</f>
        <v>0</v>
      </c>
      <c r="G86" s="240">
        <f>_xlfn.XLOOKUP($E86,'1.5.UVintensity'!$L$3:$L$14,'1.5.UVintensity'!$U$3:$U$14)</f>
        <v>0</v>
      </c>
      <c r="H86" s="240">
        <f>_xlfn.XLOOKUP($E86,'1.5.UVintensity'!$L$3:$L$14,'1.5.UVintensity'!$U$3:$U$14)</f>
        <v>0</v>
      </c>
      <c r="I86" s="240">
        <f>_xlfn.XLOOKUP($E86,'1.5.UVintensity'!$L$3:$L$14,'1.5.UVintensity'!$U$3:$U$14)</f>
        <v>0</v>
      </c>
      <c r="J86" s="240">
        <f>_xlfn.XLOOKUP($E86,'1.5.UVintensity'!$L$3:$L$14,'1.5.UVintensity'!$U$3:$U$14)</f>
        <v>0</v>
      </c>
      <c r="K86" s="240">
        <f>_xlfn.XLOOKUP($E86,'1.5.UVintensity'!$L$3:$L$14,'1.5.UVintensity'!$U$3:$U$14)</f>
        <v>0</v>
      </c>
      <c r="L86" s="240">
        <f>_xlfn.XLOOKUP($E86,'1.5.UVintensity'!$L$3:$L$14,'1.5.UVintensity'!$U$3:$U$14)</f>
        <v>0</v>
      </c>
      <c r="M86" s="240">
        <f>_xlfn.XLOOKUP($E86,'1.5.UVintensity'!$L$3:$L$14,'1.5.UVintensity'!$U$3:$U$14)</f>
        <v>0</v>
      </c>
      <c r="N86" s="179"/>
      <c r="O86" s="179" t="s">
        <v>163</v>
      </c>
      <c r="P86" s="179" t="s">
        <v>162</v>
      </c>
      <c r="Q86" s="226"/>
      <c r="R86" s="179"/>
      <c r="AM86" s="77"/>
      <c r="AN86" s="77"/>
      <c r="AO86" s="77"/>
      <c r="AP86" s="77"/>
      <c r="AQ86" s="77"/>
      <c r="AR86" s="77"/>
      <c r="AS86" s="77"/>
      <c r="AT86" s="77"/>
      <c r="AU86" s="77"/>
      <c r="AV86" s="77"/>
      <c r="AW86" s="77"/>
      <c r="AX86" s="77"/>
      <c r="AY86" s="77"/>
      <c r="AZ86" s="77"/>
      <c r="BA86" s="77"/>
      <c r="BB86" s="77"/>
      <c r="BC86" s="77"/>
      <c r="BD86" s="77"/>
      <c r="BE86" s="77"/>
      <c r="BF86" s="77"/>
      <c r="BG86" s="77"/>
      <c r="BH86" s="77"/>
      <c r="BI86" s="77"/>
      <c r="BJ86" s="77"/>
      <c r="BK86" s="77"/>
      <c r="BL86" s="77"/>
      <c r="BM86" s="77"/>
      <c r="BN86" s="77"/>
      <c r="BO86" s="77"/>
      <c r="BP86" s="77"/>
      <c r="BQ86" s="77"/>
      <c r="BR86" s="77"/>
      <c r="BS86" s="77"/>
      <c r="BT86" s="77"/>
      <c r="BU86" s="77"/>
      <c r="BV86" s="77"/>
      <c r="BW86" s="77"/>
      <c r="BX86" s="77"/>
      <c r="BY86" s="77"/>
      <c r="BZ86" s="77"/>
      <c r="CA86" s="77"/>
      <c r="CB86" s="77"/>
      <c r="CC86" s="77"/>
      <c r="CD86" s="77"/>
      <c r="CE86" s="77"/>
      <c r="CF86" s="77"/>
      <c r="CG86" s="77"/>
      <c r="CH86" s="77"/>
      <c r="CI86" s="77"/>
      <c r="CJ86" s="77"/>
      <c r="CK86" s="77"/>
      <c r="CL86" s="77"/>
      <c r="CM86" s="77"/>
      <c r="CN86" s="77"/>
      <c r="CO86" s="77"/>
      <c r="CP86" s="77"/>
      <c r="CQ86" s="77"/>
      <c r="CR86" s="77"/>
      <c r="CS86" s="77"/>
      <c r="CT86" s="77"/>
      <c r="CU86" s="77"/>
      <c r="CV86" s="77"/>
      <c r="CW86" s="77"/>
      <c r="CX86" s="77"/>
      <c r="CY86" s="77"/>
      <c r="CZ86" s="77"/>
      <c r="DA86" s="77"/>
      <c r="DB86" s="77"/>
      <c r="DC86" s="77"/>
      <c r="DD86" s="77"/>
      <c r="DE86" s="77"/>
      <c r="DF86" s="77"/>
      <c r="DG86" s="77"/>
      <c r="DH86" s="77"/>
      <c r="DI86" s="77"/>
      <c r="DJ86" s="77"/>
      <c r="DK86" s="77"/>
      <c r="DL86" s="77"/>
      <c r="DM86" s="77"/>
      <c r="DN86" s="77"/>
      <c r="DO86" s="77"/>
      <c r="DP86" s="77"/>
      <c r="DQ86" s="77"/>
      <c r="DR86" s="77"/>
      <c r="DS86" s="77"/>
      <c r="DT86" s="77"/>
      <c r="DU86" s="77"/>
      <c r="DV86" s="77"/>
      <c r="DW86" s="77"/>
      <c r="DX86" s="77"/>
      <c r="DY86" s="77"/>
      <c r="DZ86" s="77"/>
      <c r="EA86" s="77"/>
      <c r="EB86" s="77"/>
      <c r="EC86" s="77"/>
      <c r="ED86" s="77"/>
      <c r="EE86" s="77"/>
      <c r="EF86" s="77"/>
      <c r="EG86" s="77"/>
      <c r="EH86" s="77"/>
      <c r="EI86" s="77"/>
      <c r="EJ86" s="77"/>
      <c r="EK86" s="77"/>
      <c r="EL86" s="77"/>
      <c r="EM86" s="77"/>
      <c r="EN86" s="77"/>
      <c r="EO86" s="77"/>
      <c r="EP86" s="77"/>
      <c r="EQ86" s="77"/>
      <c r="ER86" s="77"/>
      <c r="ES86" s="77"/>
      <c r="ET86" s="77"/>
      <c r="EU86" s="77"/>
      <c r="EV86" s="77"/>
      <c r="EW86" s="77"/>
      <c r="EX86" s="77"/>
      <c r="EY86" s="77"/>
      <c r="EZ86" s="77"/>
      <c r="FA86" s="77"/>
      <c r="FB86" s="77"/>
      <c r="FC86" s="77"/>
      <c r="FD86" s="77"/>
      <c r="FE86" s="77"/>
      <c r="FF86" s="77"/>
      <c r="FG86" s="77"/>
      <c r="FH86" s="77"/>
      <c r="FI86" s="77"/>
      <c r="FJ86" s="77"/>
      <c r="FK86" s="77"/>
      <c r="FL86" s="77"/>
      <c r="FM86" s="77"/>
      <c r="FN86" s="77"/>
      <c r="FO86" s="77"/>
      <c r="FP86" s="77"/>
      <c r="FQ86" s="77"/>
      <c r="FR86" s="77"/>
      <c r="FS86" s="77"/>
      <c r="FT86" s="77"/>
      <c r="FU86" s="77"/>
      <c r="FV86" s="77"/>
      <c r="FW86" s="77"/>
      <c r="FX86" s="77"/>
      <c r="FY86" s="77"/>
      <c r="FZ86" s="77"/>
      <c r="GA86" s="77"/>
      <c r="GB86" s="77"/>
      <c r="GC86" s="77"/>
      <c r="GD86" s="77"/>
      <c r="GE86" s="77"/>
      <c r="GF86" s="77"/>
      <c r="GG86" s="77"/>
      <c r="GH86" s="77"/>
      <c r="GI86" s="77"/>
      <c r="GJ86" s="77"/>
      <c r="GK86" s="77"/>
      <c r="GL86" s="77"/>
      <c r="GM86" s="77"/>
      <c r="GN86" s="77"/>
      <c r="GO86" s="77"/>
      <c r="GP86" s="77"/>
      <c r="GQ86" s="77"/>
      <c r="GR86" s="77"/>
      <c r="GS86" s="77"/>
      <c r="GT86" s="77"/>
      <c r="GU86" s="77"/>
      <c r="GV86" s="77"/>
      <c r="GW86" s="77"/>
      <c r="GX86" s="77"/>
      <c r="GY86" s="77"/>
      <c r="GZ86" s="77"/>
      <c r="HA86" s="77"/>
      <c r="HB86" s="77"/>
      <c r="HC86" s="77"/>
      <c r="HD86" s="77"/>
      <c r="HE86" s="77"/>
      <c r="HF86" s="77"/>
      <c r="HG86" s="77"/>
      <c r="HH86" s="77"/>
      <c r="HI86" s="77"/>
      <c r="HJ86" s="77"/>
      <c r="HK86" s="77"/>
      <c r="HL86" s="77"/>
      <c r="HM86" s="77"/>
      <c r="HN86" s="77"/>
      <c r="HO86" s="77"/>
      <c r="HP86" s="77"/>
      <c r="HQ86" s="77"/>
      <c r="HR86" s="77"/>
      <c r="HS86" s="77"/>
      <c r="HT86" s="77"/>
      <c r="HU86" s="77"/>
      <c r="HV86" s="77"/>
      <c r="HW86" s="77"/>
      <c r="HX86" s="77"/>
      <c r="HY86" s="77"/>
      <c r="HZ86" s="77"/>
      <c r="IA86" s="77"/>
      <c r="IB86" s="77"/>
      <c r="IC86" s="77"/>
      <c r="ID86" s="77"/>
      <c r="IE86" s="77"/>
      <c r="IF86" s="77"/>
      <c r="IG86" s="77"/>
      <c r="IH86" s="77"/>
      <c r="II86" s="77"/>
      <c r="IJ86" s="77"/>
      <c r="IK86" s="77"/>
      <c r="IL86" s="77"/>
      <c r="IM86" s="77"/>
      <c r="IN86" s="77"/>
      <c r="IO86" s="77"/>
      <c r="IP86" s="77"/>
      <c r="IQ86" s="77"/>
      <c r="IR86" s="77"/>
      <c r="IS86" s="77"/>
      <c r="IT86" s="77"/>
      <c r="IU86" s="77"/>
      <c r="IV86" s="77"/>
      <c r="IW86" s="77"/>
      <c r="IX86" s="77"/>
      <c r="IY86" s="77"/>
      <c r="IZ86" s="77"/>
      <c r="JA86" s="77"/>
      <c r="JB86" s="77"/>
      <c r="JC86" s="77"/>
      <c r="JD86" s="77"/>
      <c r="JE86" s="77"/>
      <c r="JF86" s="77"/>
      <c r="JG86" s="77"/>
      <c r="JH86" s="77"/>
      <c r="JI86" s="77"/>
      <c r="JJ86" s="77"/>
      <c r="JK86" s="77"/>
      <c r="JL86" s="77"/>
      <c r="JM86" s="77"/>
      <c r="JN86" s="77"/>
      <c r="JO86" s="77"/>
      <c r="JP86" s="77"/>
      <c r="JQ86" s="77"/>
      <c r="JR86" s="77"/>
      <c r="JS86" s="77"/>
      <c r="JT86" s="77"/>
      <c r="JU86" s="77"/>
      <c r="JV86" s="77"/>
      <c r="JW86" s="77"/>
      <c r="JX86" s="77"/>
      <c r="JY86" s="77"/>
      <c r="JZ86" s="77"/>
      <c r="KA86" s="77"/>
      <c r="KB86" s="77"/>
      <c r="KC86" s="77"/>
      <c r="KD86" s="77"/>
      <c r="KE86" s="77"/>
      <c r="KF86" s="77"/>
      <c r="KG86" s="77"/>
      <c r="KH86" s="77"/>
      <c r="KI86" s="77"/>
      <c r="KJ86" s="77"/>
      <c r="KK86" s="77"/>
    </row>
    <row r="87" spans="1:297" ht="16" x14ac:dyDescent="0.2">
      <c r="A87" s="291"/>
      <c r="B87" s="231"/>
      <c r="C87" s="244" t="s">
        <v>159</v>
      </c>
      <c r="D87" s="244" t="s">
        <v>111</v>
      </c>
      <c r="E87" s="244" t="s">
        <v>98</v>
      </c>
      <c r="F87" s="240">
        <f>_xlfn.XLOOKUP($E87,'1.5.UVintensity'!$L$3:$L$14,'1.5.UVintensity'!$U$3:$U$14)</f>
        <v>10</v>
      </c>
      <c r="G87" s="240">
        <f>_xlfn.XLOOKUP($E87,'1.5.UVintensity'!$L$3:$L$14,'1.5.UVintensity'!$U$3:$U$14)</f>
        <v>10</v>
      </c>
      <c r="H87" s="240">
        <f>_xlfn.XLOOKUP($E87,'1.5.UVintensity'!$L$3:$L$14,'1.5.UVintensity'!$U$3:$U$14)</f>
        <v>10</v>
      </c>
      <c r="I87" s="240">
        <f>_xlfn.XLOOKUP($E87,'1.5.UVintensity'!$L$3:$L$14,'1.5.UVintensity'!$U$3:$U$14)</f>
        <v>10</v>
      </c>
      <c r="J87" s="240">
        <f>_xlfn.XLOOKUP($E87,'1.5.UVintensity'!$L$3:$L$14,'1.5.UVintensity'!$U$3:$U$14)</f>
        <v>10</v>
      </c>
      <c r="K87" s="240">
        <f>_xlfn.XLOOKUP($E87,'1.5.UVintensity'!$L$3:$L$14,'1.5.UVintensity'!$U$3:$U$14)</f>
        <v>10</v>
      </c>
      <c r="L87" s="240">
        <f>_xlfn.XLOOKUP($E87,'1.5.UVintensity'!$L$3:$L$14,'1.5.UVintensity'!$U$3:$U$14)</f>
        <v>10</v>
      </c>
      <c r="M87" s="240">
        <f>_xlfn.XLOOKUP($E87,'1.5.UVintensity'!$L$3:$L$14,'1.5.UVintensity'!$U$3:$U$14)</f>
        <v>10</v>
      </c>
      <c r="N87" s="179"/>
      <c r="O87" s="179" t="s">
        <v>163</v>
      </c>
      <c r="P87" s="179" t="s">
        <v>162</v>
      </c>
      <c r="Q87" s="226"/>
      <c r="R87" s="179"/>
      <c r="AM87" s="77"/>
      <c r="AN87" s="77"/>
      <c r="AO87" s="77"/>
      <c r="AP87" s="77"/>
      <c r="AQ87" s="77"/>
      <c r="AR87" s="77"/>
      <c r="AS87" s="77"/>
      <c r="AT87" s="77"/>
      <c r="AU87" s="77"/>
      <c r="AV87" s="77"/>
      <c r="AW87" s="77"/>
      <c r="AX87" s="77"/>
      <c r="AY87" s="77"/>
      <c r="AZ87" s="77"/>
      <c r="BA87" s="77"/>
      <c r="BB87" s="77"/>
      <c r="BC87" s="77"/>
      <c r="BD87" s="77"/>
      <c r="BE87" s="77"/>
      <c r="BF87" s="77"/>
      <c r="BG87" s="77"/>
      <c r="BH87" s="77"/>
      <c r="BI87" s="77"/>
      <c r="BJ87" s="77"/>
      <c r="BK87" s="77"/>
      <c r="BL87" s="77"/>
      <c r="BM87" s="77"/>
      <c r="BN87" s="77"/>
      <c r="BO87" s="77"/>
      <c r="BP87" s="77"/>
      <c r="BQ87" s="77"/>
      <c r="BR87" s="77"/>
      <c r="BS87" s="77"/>
      <c r="BT87" s="77"/>
      <c r="BU87" s="77"/>
      <c r="BV87" s="77"/>
      <c r="BW87" s="77"/>
      <c r="BX87" s="77"/>
      <c r="BY87" s="77"/>
      <c r="BZ87" s="77"/>
      <c r="CA87" s="77"/>
      <c r="CB87" s="77"/>
      <c r="CC87" s="77"/>
      <c r="CD87" s="77"/>
      <c r="CE87" s="77"/>
      <c r="CF87" s="77"/>
      <c r="CG87" s="77"/>
      <c r="CH87" s="77"/>
      <c r="CI87" s="77"/>
      <c r="CJ87" s="77"/>
      <c r="CK87" s="77"/>
      <c r="CL87" s="77"/>
      <c r="CM87" s="77"/>
      <c r="CN87" s="77"/>
      <c r="CO87" s="77"/>
      <c r="CP87" s="77"/>
      <c r="CQ87" s="77"/>
      <c r="CR87" s="77"/>
      <c r="CS87" s="77"/>
      <c r="CT87" s="77"/>
      <c r="CU87" s="77"/>
      <c r="CV87" s="77"/>
      <c r="CW87" s="77"/>
      <c r="CX87" s="77"/>
      <c r="CY87" s="77"/>
      <c r="CZ87" s="77"/>
      <c r="DA87" s="77"/>
      <c r="DB87" s="77"/>
      <c r="DC87" s="77"/>
      <c r="DD87" s="77"/>
      <c r="DE87" s="77"/>
      <c r="DF87" s="77"/>
      <c r="DG87" s="77"/>
      <c r="DH87" s="77"/>
      <c r="DI87" s="77"/>
      <c r="DJ87" s="77"/>
      <c r="DK87" s="77"/>
      <c r="DL87" s="77"/>
      <c r="DM87" s="77"/>
      <c r="DN87" s="77"/>
      <c r="DO87" s="77"/>
      <c r="DP87" s="77"/>
      <c r="DQ87" s="77"/>
      <c r="DR87" s="77"/>
      <c r="DS87" s="77"/>
      <c r="DT87" s="77"/>
      <c r="DU87" s="77"/>
      <c r="DV87" s="77"/>
      <c r="DW87" s="77"/>
      <c r="DX87" s="77"/>
      <c r="DY87" s="77"/>
      <c r="DZ87" s="77"/>
      <c r="EA87" s="77"/>
      <c r="EB87" s="77"/>
      <c r="EC87" s="77"/>
      <c r="ED87" s="77"/>
      <c r="EE87" s="77"/>
      <c r="EF87" s="77"/>
      <c r="EG87" s="77"/>
      <c r="EH87" s="77"/>
      <c r="EI87" s="77"/>
      <c r="EJ87" s="77"/>
      <c r="EK87" s="77"/>
      <c r="EL87" s="77"/>
      <c r="EM87" s="77"/>
      <c r="EN87" s="77"/>
      <c r="EO87" s="77"/>
      <c r="EP87" s="77"/>
      <c r="EQ87" s="77"/>
      <c r="ER87" s="77"/>
      <c r="ES87" s="77"/>
      <c r="ET87" s="77"/>
      <c r="EU87" s="77"/>
      <c r="EV87" s="77"/>
      <c r="EW87" s="77"/>
      <c r="EX87" s="77"/>
      <c r="EY87" s="77"/>
      <c r="EZ87" s="77"/>
      <c r="FA87" s="77"/>
      <c r="FB87" s="77"/>
      <c r="FC87" s="77"/>
      <c r="FD87" s="77"/>
      <c r="FE87" s="77"/>
      <c r="FF87" s="77"/>
      <c r="FG87" s="77"/>
      <c r="FH87" s="77"/>
      <c r="FI87" s="77"/>
      <c r="FJ87" s="77"/>
      <c r="FK87" s="77"/>
      <c r="FL87" s="77"/>
      <c r="FM87" s="77"/>
      <c r="FN87" s="77"/>
      <c r="FO87" s="77"/>
      <c r="FP87" s="77"/>
      <c r="FQ87" s="77"/>
      <c r="FR87" s="77"/>
      <c r="FS87" s="77"/>
      <c r="FT87" s="77"/>
      <c r="FU87" s="77"/>
      <c r="FV87" s="77"/>
      <c r="FW87" s="77"/>
      <c r="FX87" s="77"/>
      <c r="FY87" s="77"/>
      <c r="FZ87" s="77"/>
      <c r="GA87" s="77"/>
      <c r="GB87" s="77"/>
      <c r="GC87" s="77"/>
      <c r="GD87" s="77"/>
      <c r="GE87" s="77"/>
      <c r="GF87" s="77"/>
      <c r="GG87" s="77"/>
      <c r="GH87" s="77"/>
      <c r="GI87" s="77"/>
      <c r="GJ87" s="77"/>
      <c r="GK87" s="77"/>
      <c r="GL87" s="77"/>
      <c r="GM87" s="77"/>
      <c r="GN87" s="77"/>
      <c r="GO87" s="77"/>
      <c r="GP87" s="77"/>
      <c r="GQ87" s="77"/>
      <c r="GR87" s="77"/>
      <c r="GS87" s="77"/>
      <c r="GT87" s="77"/>
      <c r="GU87" s="77"/>
      <c r="GV87" s="77"/>
      <c r="GW87" s="77"/>
      <c r="GX87" s="77"/>
      <c r="GY87" s="77"/>
      <c r="GZ87" s="77"/>
      <c r="HA87" s="77"/>
      <c r="HB87" s="77"/>
      <c r="HC87" s="77"/>
      <c r="HD87" s="77"/>
      <c r="HE87" s="77"/>
      <c r="HF87" s="77"/>
      <c r="HG87" s="77"/>
      <c r="HH87" s="77"/>
      <c r="HI87" s="77"/>
      <c r="HJ87" s="77"/>
      <c r="HK87" s="77"/>
      <c r="HL87" s="77"/>
      <c r="HM87" s="77"/>
      <c r="HN87" s="77"/>
      <c r="HO87" s="77"/>
      <c r="HP87" s="77"/>
      <c r="HQ87" s="77"/>
      <c r="HR87" s="77"/>
      <c r="HS87" s="77"/>
      <c r="HT87" s="77"/>
      <c r="HU87" s="77"/>
      <c r="HV87" s="77"/>
      <c r="HW87" s="77"/>
      <c r="HX87" s="77"/>
      <c r="HY87" s="77"/>
      <c r="HZ87" s="77"/>
      <c r="IA87" s="77"/>
      <c r="IB87" s="77"/>
      <c r="IC87" s="77"/>
      <c r="ID87" s="77"/>
      <c r="IE87" s="77"/>
      <c r="IF87" s="77"/>
      <c r="IG87" s="77"/>
      <c r="IH87" s="77"/>
      <c r="II87" s="77"/>
      <c r="IJ87" s="77"/>
      <c r="IK87" s="77"/>
      <c r="IL87" s="77"/>
      <c r="IM87" s="77"/>
      <c r="IN87" s="77"/>
      <c r="IO87" s="77"/>
      <c r="IP87" s="77"/>
      <c r="IQ87" s="77"/>
      <c r="IR87" s="77"/>
      <c r="IS87" s="77"/>
      <c r="IT87" s="77"/>
      <c r="IU87" s="77"/>
      <c r="IV87" s="77"/>
      <c r="IW87" s="77"/>
      <c r="IX87" s="77"/>
      <c r="IY87" s="77"/>
      <c r="IZ87" s="77"/>
      <c r="JA87" s="77"/>
      <c r="JB87" s="77"/>
      <c r="JC87" s="77"/>
      <c r="JD87" s="77"/>
      <c r="JE87" s="77"/>
      <c r="JF87" s="77"/>
      <c r="JG87" s="77"/>
      <c r="JH87" s="77"/>
      <c r="JI87" s="77"/>
      <c r="JJ87" s="77"/>
      <c r="JK87" s="77"/>
      <c r="JL87" s="77"/>
      <c r="JM87" s="77"/>
      <c r="JN87" s="77"/>
      <c r="JO87" s="77"/>
      <c r="JP87" s="77"/>
      <c r="JQ87" s="77"/>
      <c r="JR87" s="77"/>
      <c r="JS87" s="77"/>
      <c r="JT87" s="77"/>
      <c r="JU87" s="77"/>
      <c r="JV87" s="77"/>
      <c r="JW87" s="77"/>
      <c r="JX87" s="77"/>
      <c r="JY87" s="77"/>
      <c r="JZ87" s="77"/>
      <c r="KA87" s="77"/>
      <c r="KB87" s="77"/>
      <c r="KC87" s="77"/>
      <c r="KD87" s="77"/>
      <c r="KE87" s="77"/>
      <c r="KF87" s="77"/>
      <c r="KG87" s="77"/>
      <c r="KH87" s="77"/>
      <c r="KI87" s="77"/>
      <c r="KJ87" s="77"/>
      <c r="KK87" s="77"/>
    </row>
    <row r="88" spans="1:297" ht="16" x14ac:dyDescent="0.2">
      <c r="A88" s="291"/>
      <c r="B88" s="231"/>
      <c r="C88" s="244" t="s">
        <v>159</v>
      </c>
      <c r="D88" s="244" t="s">
        <v>111</v>
      </c>
      <c r="E88" s="244" t="s">
        <v>161</v>
      </c>
      <c r="F88" s="240">
        <f>_xlfn.XLOOKUP($E88,'1.5.UVintensity'!$L$3:$L$14,'1.5.UVintensity'!$U$3:$U$14)</f>
        <v>10</v>
      </c>
      <c r="G88" s="240">
        <f>_xlfn.XLOOKUP($E88,'1.5.UVintensity'!$L$3:$L$14,'1.5.UVintensity'!$U$3:$U$14)</f>
        <v>10</v>
      </c>
      <c r="H88" s="240">
        <f>_xlfn.XLOOKUP($E88,'1.5.UVintensity'!$L$3:$L$14,'1.5.UVintensity'!$U$3:$U$14)</f>
        <v>10</v>
      </c>
      <c r="I88" s="240">
        <f>_xlfn.XLOOKUP($E88,'1.5.UVintensity'!$L$3:$L$14,'1.5.UVintensity'!$U$3:$U$14)</f>
        <v>10</v>
      </c>
      <c r="J88" s="240">
        <f>_xlfn.XLOOKUP($E88,'1.5.UVintensity'!$L$3:$L$14,'1.5.UVintensity'!$U$3:$U$14)</f>
        <v>10</v>
      </c>
      <c r="K88" s="240">
        <f>_xlfn.XLOOKUP($E88,'1.5.UVintensity'!$L$3:$L$14,'1.5.UVintensity'!$U$3:$U$14)</f>
        <v>10</v>
      </c>
      <c r="L88" s="240">
        <f>_xlfn.XLOOKUP($E88,'1.5.UVintensity'!$L$3:$L$14,'1.5.UVintensity'!$U$3:$U$14)</f>
        <v>10</v>
      </c>
      <c r="M88" s="240">
        <f>_xlfn.XLOOKUP($E88,'1.5.UVintensity'!$L$3:$L$14,'1.5.UVintensity'!$U$3:$U$14)</f>
        <v>10</v>
      </c>
      <c r="N88" s="179"/>
      <c r="O88" s="179" t="s">
        <v>163</v>
      </c>
      <c r="P88" s="179" t="s">
        <v>162</v>
      </c>
      <c r="Q88" s="226"/>
      <c r="R88" s="179"/>
      <c r="AM88" s="77"/>
      <c r="AN88" s="77"/>
      <c r="AO88" s="77"/>
      <c r="AP88" s="77"/>
      <c r="AQ88" s="77"/>
      <c r="AR88" s="77"/>
      <c r="AS88" s="77"/>
      <c r="AT88" s="77"/>
      <c r="AU88" s="77"/>
      <c r="AV88" s="77"/>
      <c r="AW88" s="77"/>
      <c r="AX88" s="77"/>
      <c r="AY88" s="77"/>
      <c r="AZ88" s="77"/>
      <c r="BA88" s="77"/>
      <c r="BB88" s="77"/>
      <c r="BC88" s="77"/>
      <c r="BD88" s="77"/>
      <c r="BE88" s="77"/>
      <c r="BF88" s="77"/>
      <c r="BG88" s="77"/>
      <c r="BH88" s="77"/>
      <c r="BI88" s="77"/>
      <c r="BJ88" s="77"/>
      <c r="BK88" s="77"/>
      <c r="BL88" s="77"/>
      <c r="BM88" s="77"/>
      <c r="BN88" s="77"/>
      <c r="BO88" s="77"/>
      <c r="BP88" s="77"/>
      <c r="BQ88" s="77"/>
      <c r="BR88" s="77"/>
      <c r="BS88" s="77"/>
      <c r="BT88" s="77"/>
      <c r="BU88" s="77"/>
      <c r="BV88" s="77"/>
      <c r="BW88" s="77"/>
      <c r="BX88" s="77"/>
      <c r="BY88" s="77"/>
      <c r="BZ88" s="77"/>
      <c r="CA88" s="77"/>
      <c r="CB88" s="77"/>
      <c r="CC88" s="77"/>
      <c r="CD88" s="77"/>
      <c r="CE88" s="77"/>
      <c r="CF88" s="77"/>
      <c r="CG88" s="77"/>
      <c r="CH88" s="77"/>
      <c r="CI88" s="77"/>
      <c r="CJ88" s="77"/>
      <c r="CK88" s="77"/>
      <c r="CL88" s="77"/>
      <c r="CM88" s="77"/>
      <c r="CN88" s="77"/>
      <c r="CO88" s="77"/>
      <c r="CP88" s="77"/>
      <c r="CQ88" s="77"/>
      <c r="CR88" s="77"/>
      <c r="CS88" s="77"/>
      <c r="CT88" s="77"/>
      <c r="CU88" s="77"/>
      <c r="CV88" s="77"/>
      <c r="CW88" s="77"/>
      <c r="CX88" s="77"/>
      <c r="CY88" s="77"/>
      <c r="CZ88" s="77"/>
      <c r="DA88" s="77"/>
      <c r="DB88" s="77"/>
      <c r="DC88" s="77"/>
      <c r="DD88" s="77"/>
      <c r="DE88" s="77"/>
      <c r="DF88" s="77"/>
      <c r="DG88" s="77"/>
      <c r="DH88" s="77"/>
      <c r="DI88" s="77"/>
      <c r="DJ88" s="77"/>
      <c r="DK88" s="77"/>
      <c r="DL88" s="77"/>
      <c r="DM88" s="77"/>
      <c r="DN88" s="77"/>
      <c r="DO88" s="77"/>
      <c r="DP88" s="77"/>
      <c r="DQ88" s="77"/>
      <c r="DR88" s="77"/>
      <c r="DS88" s="77"/>
      <c r="DT88" s="77"/>
      <c r="DU88" s="77"/>
      <c r="DV88" s="77"/>
      <c r="DW88" s="77"/>
      <c r="DX88" s="77"/>
      <c r="DY88" s="77"/>
      <c r="DZ88" s="77"/>
      <c r="EA88" s="77"/>
      <c r="EB88" s="77"/>
      <c r="EC88" s="77"/>
      <c r="ED88" s="77"/>
      <c r="EE88" s="77"/>
      <c r="EF88" s="77"/>
      <c r="EG88" s="77"/>
      <c r="EH88" s="77"/>
      <c r="EI88" s="77"/>
      <c r="EJ88" s="77"/>
      <c r="EK88" s="77"/>
      <c r="EL88" s="77"/>
      <c r="EM88" s="77"/>
      <c r="EN88" s="77"/>
      <c r="EO88" s="77"/>
      <c r="EP88" s="77"/>
      <c r="EQ88" s="77"/>
      <c r="ER88" s="77"/>
      <c r="ES88" s="77"/>
      <c r="ET88" s="77"/>
      <c r="EU88" s="77"/>
      <c r="EV88" s="77"/>
      <c r="EW88" s="77"/>
      <c r="EX88" s="77"/>
      <c r="EY88" s="77"/>
      <c r="EZ88" s="77"/>
      <c r="FA88" s="77"/>
      <c r="FB88" s="77"/>
      <c r="FC88" s="77"/>
      <c r="FD88" s="77"/>
      <c r="FE88" s="77"/>
      <c r="FF88" s="77"/>
      <c r="FG88" s="77"/>
      <c r="FH88" s="77"/>
      <c r="FI88" s="77"/>
      <c r="FJ88" s="77"/>
      <c r="FK88" s="77"/>
      <c r="FL88" s="77"/>
      <c r="FM88" s="77"/>
      <c r="FN88" s="77"/>
      <c r="FO88" s="77"/>
      <c r="FP88" s="77"/>
      <c r="FQ88" s="77"/>
      <c r="FR88" s="77"/>
      <c r="FS88" s="77"/>
      <c r="FT88" s="77"/>
      <c r="FU88" s="77"/>
      <c r="FV88" s="77"/>
      <c r="FW88" s="77"/>
      <c r="FX88" s="77"/>
      <c r="FY88" s="77"/>
      <c r="FZ88" s="77"/>
      <c r="GA88" s="77"/>
      <c r="GB88" s="77"/>
      <c r="GC88" s="77"/>
      <c r="GD88" s="77"/>
      <c r="GE88" s="77"/>
      <c r="GF88" s="77"/>
      <c r="GG88" s="77"/>
      <c r="GH88" s="77"/>
      <c r="GI88" s="77"/>
      <c r="GJ88" s="77"/>
      <c r="GK88" s="77"/>
      <c r="GL88" s="77"/>
      <c r="GM88" s="77"/>
      <c r="GN88" s="77"/>
      <c r="GO88" s="77"/>
      <c r="GP88" s="77"/>
      <c r="GQ88" s="77"/>
      <c r="GR88" s="77"/>
      <c r="GS88" s="77"/>
      <c r="GT88" s="77"/>
      <c r="GU88" s="77"/>
      <c r="GV88" s="77"/>
      <c r="GW88" s="77"/>
      <c r="GX88" s="77"/>
      <c r="GY88" s="77"/>
      <c r="GZ88" s="77"/>
      <c r="HA88" s="77"/>
      <c r="HB88" s="77"/>
      <c r="HC88" s="77"/>
      <c r="HD88" s="77"/>
      <c r="HE88" s="77"/>
      <c r="HF88" s="77"/>
      <c r="HG88" s="77"/>
      <c r="HH88" s="77"/>
      <c r="HI88" s="77"/>
      <c r="HJ88" s="77"/>
      <c r="HK88" s="77"/>
      <c r="HL88" s="77"/>
      <c r="HM88" s="77"/>
      <c r="HN88" s="77"/>
      <c r="HO88" s="77"/>
      <c r="HP88" s="77"/>
      <c r="HQ88" s="77"/>
      <c r="HR88" s="77"/>
      <c r="HS88" s="77"/>
      <c r="HT88" s="77"/>
      <c r="HU88" s="77"/>
      <c r="HV88" s="77"/>
      <c r="HW88" s="77"/>
      <c r="HX88" s="77"/>
      <c r="HY88" s="77"/>
      <c r="HZ88" s="77"/>
      <c r="IA88" s="77"/>
      <c r="IB88" s="77"/>
      <c r="IC88" s="77"/>
      <c r="ID88" s="77"/>
      <c r="IE88" s="77"/>
      <c r="IF88" s="77"/>
      <c r="IG88" s="77"/>
      <c r="IH88" s="77"/>
      <c r="II88" s="77"/>
      <c r="IJ88" s="77"/>
      <c r="IK88" s="77"/>
      <c r="IL88" s="77"/>
      <c r="IM88" s="77"/>
      <c r="IN88" s="77"/>
      <c r="IO88" s="77"/>
      <c r="IP88" s="77"/>
      <c r="IQ88" s="77"/>
      <c r="IR88" s="77"/>
      <c r="IS88" s="77"/>
      <c r="IT88" s="77"/>
      <c r="IU88" s="77"/>
      <c r="IV88" s="77"/>
      <c r="IW88" s="77"/>
      <c r="IX88" s="77"/>
      <c r="IY88" s="77"/>
      <c r="IZ88" s="77"/>
      <c r="JA88" s="77"/>
      <c r="JB88" s="77"/>
      <c r="JC88" s="77"/>
      <c r="JD88" s="77"/>
      <c r="JE88" s="77"/>
      <c r="JF88" s="77"/>
      <c r="JG88" s="77"/>
      <c r="JH88" s="77"/>
      <c r="JI88" s="77"/>
      <c r="JJ88" s="77"/>
      <c r="JK88" s="77"/>
      <c r="JL88" s="77"/>
      <c r="JM88" s="77"/>
      <c r="JN88" s="77"/>
      <c r="JO88" s="77"/>
      <c r="JP88" s="77"/>
      <c r="JQ88" s="77"/>
      <c r="JR88" s="77"/>
      <c r="JS88" s="77"/>
      <c r="JT88" s="77"/>
      <c r="JU88" s="77"/>
      <c r="JV88" s="77"/>
      <c r="JW88" s="77"/>
      <c r="JX88" s="77"/>
      <c r="JY88" s="77"/>
      <c r="JZ88" s="77"/>
      <c r="KA88" s="77"/>
      <c r="KB88" s="77"/>
      <c r="KC88" s="77"/>
      <c r="KD88" s="77"/>
      <c r="KE88" s="77"/>
      <c r="KF88" s="77"/>
      <c r="KG88" s="77"/>
      <c r="KH88" s="77"/>
      <c r="KI88" s="77"/>
      <c r="KJ88" s="77"/>
      <c r="KK88" s="77"/>
    </row>
    <row r="89" spans="1:297" ht="16" x14ac:dyDescent="0.2">
      <c r="A89" s="291"/>
      <c r="B89" s="231"/>
      <c r="C89" s="244" t="s">
        <v>159</v>
      </c>
      <c r="D89" s="244" t="s">
        <v>111</v>
      </c>
      <c r="E89" s="244" t="s">
        <v>138</v>
      </c>
      <c r="F89" s="240">
        <f>_xlfn.XLOOKUP($E89,'1.5.UVintensity'!$L$3:$L$14,'1.5.UVintensity'!$U$3:$U$14)</f>
        <v>0</v>
      </c>
      <c r="G89" s="240">
        <f>_xlfn.XLOOKUP($E89,'1.5.UVintensity'!$L$3:$L$14,'1.5.UVintensity'!$U$3:$U$14)</f>
        <v>0</v>
      </c>
      <c r="H89" s="240">
        <f>_xlfn.XLOOKUP($E89,'1.5.UVintensity'!$L$3:$L$14,'1.5.UVintensity'!$U$3:$U$14)</f>
        <v>0</v>
      </c>
      <c r="I89" s="240">
        <f>_xlfn.XLOOKUP($E89,'1.5.UVintensity'!$L$3:$L$14,'1.5.UVintensity'!$U$3:$U$14)</f>
        <v>0</v>
      </c>
      <c r="J89" s="240">
        <f>_xlfn.XLOOKUP($E89,'1.5.UVintensity'!$L$3:$L$14,'1.5.UVintensity'!$U$3:$U$14)</f>
        <v>0</v>
      </c>
      <c r="K89" s="240">
        <f>_xlfn.XLOOKUP($E89,'1.5.UVintensity'!$L$3:$L$14,'1.5.UVintensity'!$U$3:$U$14)</f>
        <v>0</v>
      </c>
      <c r="L89" s="240">
        <f>_xlfn.XLOOKUP($E89,'1.5.UVintensity'!$L$3:$L$14,'1.5.UVintensity'!$U$3:$U$14)</f>
        <v>0</v>
      </c>
      <c r="M89" s="240">
        <f>_xlfn.XLOOKUP($E89,'1.5.UVintensity'!$L$3:$L$14,'1.5.UVintensity'!$U$3:$U$14)</f>
        <v>0</v>
      </c>
      <c r="N89" s="179"/>
      <c r="O89" s="179" t="s">
        <v>163</v>
      </c>
      <c r="P89" s="179" t="s">
        <v>162</v>
      </c>
      <c r="Q89" s="226"/>
      <c r="R89" s="179"/>
      <c r="AM89" s="77"/>
      <c r="AN89" s="77"/>
      <c r="AO89" s="77"/>
      <c r="AP89" s="77"/>
      <c r="AQ89" s="77"/>
      <c r="AR89" s="77"/>
      <c r="AS89" s="77"/>
      <c r="AT89" s="77"/>
      <c r="AU89" s="77"/>
      <c r="AV89" s="77"/>
      <c r="AW89" s="77"/>
      <c r="AX89" s="77"/>
      <c r="AY89" s="77"/>
      <c r="AZ89" s="77"/>
      <c r="BA89" s="77"/>
      <c r="BB89" s="77"/>
      <c r="BC89" s="77"/>
      <c r="BD89" s="77"/>
      <c r="BE89" s="77"/>
      <c r="BF89" s="77"/>
      <c r="BG89" s="77"/>
      <c r="BH89" s="77"/>
      <c r="BI89" s="77"/>
      <c r="BJ89" s="77"/>
      <c r="BK89" s="77"/>
      <c r="BL89" s="77"/>
      <c r="BM89" s="77"/>
      <c r="BN89" s="77"/>
      <c r="BO89" s="77"/>
      <c r="BP89" s="77"/>
      <c r="BQ89" s="77"/>
      <c r="BR89" s="77"/>
      <c r="BS89" s="77"/>
      <c r="BT89" s="77"/>
      <c r="BU89" s="77"/>
      <c r="BV89" s="77"/>
      <c r="BW89" s="77"/>
      <c r="BX89" s="77"/>
      <c r="BY89" s="77"/>
      <c r="BZ89" s="77"/>
      <c r="CA89" s="77"/>
      <c r="CB89" s="77"/>
      <c r="CC89" s="77"/>
      <c r="CD89" s="77"/>
      <c r="CE89" s="77"/>
      <c r="CF89" s="77"/>
      <c r="CG89" s="77"/>
      <c r="CH89" s="77"/>
      <c r="CI89" s="77"/>
      <c r="CJ89" s="77"/>
      <c r="CK89" s="77"/>
      <c r="CL89" s="77"/>
      <c r="CM89" s="77"/>
      <c r="CN89" s="77"/>
      <c r="CO89" s="77"/>
      <c r="CP89" s="77"/>
      <c r="CQ89" s="77"/>
      <c r="CR89" s="77"/>
      <c r="CS89" s="77"/>
      <c r="CT89" s="77"/>
      <c r="CU89" s="77"/>
      <c r="CV89" s="77"/>
      <c r="CW89" s="77"/>
      <c r="CX89" s="77"/>
      <c r="CY89" s="77"/>
      <c r="CZ89" s="77"/>
      <c r="DA89" s="77"/>
      <c r="DB89" s="77"/>
      <c r="DC89" s="77"/>
      <c r="DD89" s="77"/>
      <c r="DE89" s="77"/>
      <c r="DF89" s="77"/>
      <c r="DG89" s="77"/>
      <c r="DH89" s="77"/>
      <c r="DI89" s="77"/>
      <c r="DJ89" s="77"/>
      <c r="DK89" s="77"/>
      <c r="DL89" s="77"/>
      <c r="DM89" s="77"/>
      <c r="DN89" s="77"/>
      <c r="DO89" s="77"/>
      <c r="DP89" s="77"/>
      <c r="DQ89" s="77"/>
      <c r="DR89" s="77"/>
      <c r="DS89" s="77"/>
      <c r="DT89" s="77"/>
      <c r="DU89" s="77"/>
      <c r="DV89" s="77"/>
      <c r="DW89" s="77"/>
      <c r="DX89" s="77"/>
      <c r="DY89" s="77"/>
      <c r="DZ89" s="77"/>
      <c r="EA89" s="77"/>
      <c r="EB89" s="77"/>
      <c r="EC89" s="77"/>
      <c r="ED89" s="77"/>
      <c r="EE89" s="77"/>
      <c r="EF89" s="77"/>
      <c r="EG89" s="77"/>
      <c r="EH89" s="77"/>
      <c r="EI89" s="77"/>
      <c r="EJ89" s="77"/>
      <c r="EK89" s="77"/>
      <c r="EL89" s="77"/>
      <c r="EM89" s="77"/>
      <c r="EN89" s="77"/>
      <c r="EO89" s="77"/>
      <c r="EP89" s="77"/>
      <c r="EQ89" s="77"/>
      <c r="ER89" s="77"/>
      <c r="ES89" s="77"/>
      <c r="ET89" s="77"/>
      <c r="EU89" s="77"/>
      <c r="EV89" s="77"/>
      <c r="EW89" s="77"/>
      <c r="EX89" s="77"/>
      <c r="EY89" s="77"/>
      <c r="EZ89" s="77"/>
      <c r="FA89" s="77"/>
      <c r="FB89" s="77"/>
      <c r="FC89" s="77"/>
      <c r="FD89" s="77"/>
      <c r="FE89" s="77"/>
      <c r="FF89" s="77"/>
      <c r="FG89" s="77"/>
      <c r="FH89" s="77"/>
      <c r="FI89" s="77"/>
      <c r="FJ89" s="77"/>
      <c r="FK89" s="77"/>
      <c r="FL89" s="77"/>
      <c r="FM89" s="77"/>
      <c r="FN89" s="77"/>
      <c r="FO89" s="77"/>
      <c r="FP89" s="77"/>
      <c r="FQ89" s="77"/>
      <c r="FR89" s="77"/>
      <c r="FS89" s="77"/>
      <c r="FT89" s="77"/>
      <c r="FU89" s="77"/>
      <c r="FV89" s="77"/>
      <c r="FW89" s="77"/>
      <c r="FX89" s="77"/>
      <c r="FY89" s="77"/>
      <c r="FZ89" s="77"/>
      <c r="GA89" s="77"/>
      <c r="GB89" s="77"/>
      <c r="GC89" s="77"/>
      <c r="GD89" s="77"/>
      <c r="GE89" s="77"/>
      <c r="GF89" s="77"/>
      <c r="GG89" s="77"/>
      <c r="GH89" s="77"/>
      <c r="GI89" s="77"/>
      <c r="GJ89" s="77"/>
      <c r="GK89" s="77"/>
      <c r="GL89" s="77"/>
      <c r="GM89" s="77"/>
      <c r="GN89" s="77"/>
      <c r="GO89" s="77"/>
      <c r="GP89" s="77"/>
      <c r="GQ89" s="77"/>
      <c r="GR89" s="77"/>
      <c r="GS89" s="77"/>
      <c r="GT89" s="77"/>
      <c r="GU89" s="77"/>
      <c r="GV89" s="77"/>
      <c r="GW89" s="77"/>
      <c r="GX89" s="77"/>
      <c r="GY89" s="77"/>
      <c r="GZ89" s="77"/>
      <c r="HA89" s="77"/>
      <c r="HB89" s="77"/>
      <c r="HC89" s="77"/>
      <c r="HD89" s="77"/>
      <c r="HE89" s="77"/>
      <c r="HF89" s="77"/>
      <c r="HG89" s="77"/>
      <c r="HH89" s="77"/>
      <c r="HI89" s="77"/>
      <c r="HJ89" s="77"/>
      <c r="HK89" s="77"/>
      <c r="HL89" s="77"/>
      <c r="HM89" s="77"/>
      <c r="HN89" s="77"/>
      <c r="HO89" s="77"/>
      <c r="HP89" s="77"/>
      <c r="HQ89" s="77"/>
      <c r="HR89" s="77"/>
      <c r="HS89" s="77"/>
      <c r="HT89" s="77"/>
      <c r="HU89" s="77"/>
      <c r="HV89" s="77"/>
      <c r="HW89" s="77"/>
      <c r="HX89" s="77"/>
      <c r="HY89" s="77"/>
      <c r="HZ89" s="77"/>
      <c r="IA89" s="77"/>
      <c r="IB89" s="77"/>
      <c r="IC89" s="77"/>
      <c r="ID89" s="77"/>
      <c r="IE89" s="77"/>
      <c r="IF89" s="77"/>
      <c r="IG89" s="77"/>
      <c r="IH89" s="77"/>
      <c r="II89" s="77"/>
      <c r="IJ89" s="77"/>
      <c r="IK89" s="77"/>
      <c r="IL89" s="77"/>
      <c r="IM89" s="77"/>
      <c r="IN89" s="77"/>
      <c r="IO89" s="77"/>
      <c r="IP89" s="77"/>
      <c r="IQ89" s="77"/>
      <c r="IR89" s="77"/>
      <c r="IS89" s="77"/>
      <c r="IT89" s="77"/>
      <c r="IU89" s="77"/>
      <c r="IV89" s="77"/>
      <c r="IW89" s="77"/>
      <c r="IX89" s="77"/>
      <c r="IY89" s="77"/>
      <c r="IZ89" s="77"/>
      <c r="JA89" s="77"/>
      <c r="JB89" s="77"/>
      <c r="JC89" s="77"/>
      <c r="JD89" s="77"/>
      <c r="JE89" s="77"/>
      <c r="JF89" s="77"/>
      <c r="JG89" s="77"/>
      <c r="JH89" s="77"/>
      <c r="JI89" s="77"/>
      <c r="JJ89" s="77"/>
      <c r="JK89" s="77"/>
      <c r="JL89" s="77"/>
      <c r="JM89" s="77"/>
      <c r="JN89" s="77"/>
      <c r="JO89" s="77"/>
      <c r="JP89" s="77"/>
      <c r="JQ89" s="77"/>
      <c r="JR89" s="77"/>
      <c r="JS89" s="77"/>
      <c r="JT89" s="77"/>
      <c r="JU89" s="77"/>
      <c r="JV89" s="77"/>
      <c r="JW89" s="77"/>
      <c r="JX89" s="77"/>
      <c r="JY89" s="77"/>
      <c r="JZ89" s="77"/>
      <c r="KA89" s="77"/>
      <c r="KB89" s="77"/>
      <c r="KC89" s="77"/>
      <c r="KD89" s="77"/>
      <c r="KE89" s="77"/>
      <c r="KF89" s="77"/>
      <c r="KG89" s="77"/>
      <c r="KH89" s="77"/>
      <c r="KI89" s="77"/>
      <c r="KJ89" s="77"/>
      <c r="KK89" s="77"/>
    </row>
    <row r="90" spans="1:297" ht="16" x14ac:dyDescent="0.2">
      <c r="A90" s="291"/>
      <c r="B90" s="231"/>
      <c r="C90" s="244" t="s">
        <v>159</v>
      </c>
      <c r="D90" s="244" t="s">
        <v>111</v>
      </c>
      <c r="E90" s="244" t="s">
        <v>116</v>
      </c>
      <c r="F90" s="240">
        <f>_xlfn.XLOOKUP($E90,'1.5.UVintensity'!$L$3:$L$14,'1.5.UVintensity'!$U$3:$U$14)</f>
        <v>0.10539548901284368</v>
      </c>
      <c r="G90" s="240">
        <f>_xlfn.XLOOKUP($E90,'1.5.UVintensity'!$L$3:$L$14,'1.5.UVintensity'!$U$3:$U$14)</f>
        <v>0.10539548901284368</v>
      </c>
      <c r="H90" s="240">
        <f>_xlfn.XLOOKUP($E90,'1.5.UVintensity'!$L$3:$L$14,'1.5.UVintensity'!$U$3:$U$14)</f>
        <v>0.10539548901284368</v>
      </c>
      <c r="I90" s="240">
        <f>_xlfn.XLOOKUP($E90,'1.5.UVintensity'!$L$3:$L$14,'1.5.UVintensity'!$U$3:$U$14)</f>
        <v>0.10539548901284368</v>
      </c>
      <c r="J90" s="240">
        <f>_xlfn.XLOOKUP($E90,'1.5.UVintensity'!$L$3:$L$14,'1.5.UVintensity'!$U$3:$U$14)</f>
        <v>0.10539548901284368</v>
      </c>
      <c r="K90" s="240">
        <f>_xlfn.XLOOKUP($E90,'1.5.UVintensity'!$L$3:$L$14,'1.5.UVintensity'!$U$3:$U$14)</f>
        <v>0.10539548901284368</v>
      </c>
      <c r="L90" s="240">
        <f>_xlfn.XLOOKUP($E90,'1.5.UVintensity'!$L$3:$L$14,'1.5.UVintensity'!$U$3:$U$14)</f>
        <v>0.10539548901284368</v>
      </c>
      <c r="M90" s="240">
        <f>_xlfn.XLOOKUP($E90,'1.5.UVintensity'!$L$3:$L$14,'1.5.UVintensity'!$U$3:$U$14)</f>
        <v>0.10539548901284368</v>
      </c>
      <c r="N90" s="179"/>
      <c r="O90" s="179" t="s">
        <v>163</v>
      </c>
      <c r="P90" s="179" t="s">
        <v>162</v>
      </c>
      <c r="Q90" s="226"/>
      <c r="R90" s="179"/>
      <c r="AM90" s="77"/>
      <c r="AN90" s="77"/>
      <c r="AO90" s="77"/>
      <c r="AP90" s="77"/>
      <c r="AQ90" s="77"/>
      <c r="AR90" s="77"/>
      <c r="AS90" s="77"/>
      <c r="AT90" s="77"/>
      <c r="AU90" s="77"/>
      <c r="AV90" s="77"/>
      <c r="AW90" s="77"/>
      <c r="AX90" s="77"/>
      <c r="AY90" s="77"/>
      <c r="AZ90" s="77"/>
      <c r="BA90" s="77"/>
      <c r="BB90" s="77"/>
      <c r="BC90" s="77"/>
      <c r="BD90" s="77"/>
      <c r="BE90" s="77"/>
      <c r="BF90" s="77"/>
      <c r="BG90" s="77"/>
      <c r="BH90" s="77"/>
      <c r="BI90" s="77"/>
      <c r="BJ90" s="77"/>
      <c r="BK90" s="77"/>
      <c r="BL90" s="77"/>
      <c r="BM90" s="77"/>
      <c r="BN90" s="77"/>
      <c r="BO90" s="77"/>
      <c r="BP90" s="77"/>
      <c r="BQ90" s="77"/>
      <c r="BR90" s="77"/>
      <c r="BS90" s="77"/>
      <c r="BT90" s="77"/>
      <c r="BU90" s="77"/>
      <c r="BV90" s="77"/>
      <c r="BW90" s="77"/>
      <c r="BX90" s="77"/>
      <c r="BY90" s="77"/>
      <c r="BZ90" s="77"/>
      <c r="CA90" s="77"/>
      <c r="CB90" s="77"/>
      <c r="CC90" s="77"/>
      <c r="CD90" s="77"/>
      <c r="CE90" s="77"/>
      <c r="CF90" s="77"/>
      <c r="CG90" s="77"/>
      <c r="CH90" s="77"/>
      <c r="CI90" s="77"/>
      <c r="CJ90" s="77"/>
      <c r="CK90" s="77"/>
      <c r="CL90" s="77"/>
      <c r="CM90" s="77"/>
      <c r="CN90" s="77"/>
      <c r="CO90" s="77"/>
      <c r="CP90" s="77"/>
      <c r="CQ90" s="77"/>
      <c r="CR90" s="77"/>
      <c r="CS90" s="77"/>
      <c r="CT90" s="77"/>
      <c r="CU90" s="77"/>
      <c r="CV90" s="77"/>
      <c r="CW90" s="77"/>
      <c r="CX90" s="77"/>
      <c r="CY90" s="77"/>
      <c r="CZ90" s="77"/>
      <c r="DA90" s="77"/>
      <c r="DB90" s="77"/>
      <c r="DC90" s="77"/>
      <c r="DD90" s="77"/>
      <c r="DE90" s="77"/>
      <c r="DF90" s="77"/>
      <c r="DG90" s="77"/>
      <c r="DH90" s="77"/>
      <c r="DI90" s="77"/>
      <c r="DJ90" s="77"/>
      <c r="DK90" s="77"/>
      <c r="DL90" s="77"/>
      <c r="DM90" s="77"/>
      <c r="DN90" s="77"/>
      <c r="DO90" s="77"/>
      <c r="DP90" s="77"/>
      <c r="DQ90" s="77"/>
      <c r="DR90" s="77"/>
      <c r="DS90" s="77"/>
      <c r="DT90" s="77"/>
      <c r="DU90" s="77"/>
      <c r="DV90" s="77"/>
      <c r="DW90" s="77"/>
      <c r="DX90" s="77"/>
      <c r="DY90" s="77"/>
      <c r="DZ90" s="77"/>
      <c r="EA90" s="77"/>
      <c r="EB90" s="77"/>
      <c r="EC90" s="77"/>
      <c r="ED90" s="77"/>
      <c r="EE90" s="77"/>
      <c r="EF90" s="77"/>
      <c r="EG90" s="77"/>
      <c r="EH90" s="77"/>
      <c r="EI90" s="77"/>
      <c r="EJ90" s="77"/>
      <c r="EK90" s="77"/>
      <c r="EL90" s="77"/>
      <c r="EM90" s="77"/>
      <c r="EN90" s="77"/>
      <c r="EO90" s="77"/>
      <c r="EP90" s="77"/>
      <c r="EQ90" s="77"/>
      <c r="ER90" s="77"/>
      <c r="ES90" s="77"/>
      <c r="ET90" s="77"/>
      <c r="EU90" s="77"/>
      <c r="EV90" s="77"/>
      <c r="EW90" s="77"/>
      <c r="EX90" s="77"/>
      <c r="EY90" s="77"/>
      <c r="EZ90" s="77"/>
      <c r="FA90" s="77"/>
      <c r="FB90" s="77"/>
      <c r="FC90" s="77"/>
      <c r="FD90" s="77"/>
      <c r="FE90" s="77"/>
      <c r="FF90" s="77"/>
      <c r="FG90" s="77"/>
      <c r="FH90" s="77"/>
      <c r="FI90" s="77"/>
      <c r="FJ90" s="77"/>
      <c r="FK90" s="77"/>
      <c r="FL90" s="77"/>
      <c r="FM90" s="77"/>
      <c r="FN90" s="77"/>
      <c r="FO90" s="77"/>
      <c r="FP90" s="77"/>
      <c r="FQ90" s="77"/>
      <c r="FR90" s="77"/>
      <c r="FS90" s="77"/>
      <c r="FT90" s="77"/>
      <c r="FU90" s="77"/>
      <c r="FV90" s="77"/>
      <c r="FW90" s="77"/>
      <c r="FX90" s="77"/>
      <c r="FY90" s="77"/>
      <c r="FZ90" s="77"/>
      <c r="GA90" s="77"/>
      <c r="GB90" s="77"/>
      <c r="GC90" s="77"/>
      <c r="GD90" s="77"/>
      <c r="GE90" s="77"/>
      <c r="GF90" s="77"/>
      <c r="GG90" s="77"/>
      <c r="GH90" s="77"/>
      <c r="GI90" s="77"/>
      <c r="GJ90" s="77"/>
      <c r="GK90" s="77"/>
      <c r="GL90" s="77"/>
      <c r="GM90" s="77"/>
      <c r="GN90" s="77"/>
      <c r="GO90" s="77"/>
      <c r="GP90" s="77"/>
      <c r="GQ90" s="77"/>
      <c r="GR90" s="77"/>
      <c r="GS90" s="77"/>
      <c r="GT90" s="77"/>
      <c r="GU90" s="77"/>
      <c r="GV90" s="77"/>
      <c r="GW90" s="77"/>
      <c r="GX90" s="77"/>
      <c r="GY90" s="77"/>
      <c r="GZ90" s="77"/>
      <c r="HA90" s="77"/>
      <c r="HB90" s="77"/>
      <c r="HC90" s="77"/>
      <c r="HD90" s="77"/>
      <c r="HE90" s="77"/>
      <c r="HF90" s="77"/>
      <c r="HG90" s="77"/>
      <c r="HH90" s="77"/>
      <c r="HI90" s="77"/>
      <c r="HJ90" s="77"/>
      <c r="HK90" s="77"/>
      <c r="HL90" s="77"/>
      <c r="HM90" s="77"/>
      <c r="HN90" s="77"/>
      <c r="HO90" s="77"/>
      <c r="HP90" s="77"/>
      <c r="HQ90" s="77"/>
      <c r="HR90" s="77"/>
      <c r="HS90" s="77"/>
      <c r="HT90" s="77"/>
      <c r="HU90" s="77"/>
      <c r="HV90" s="77"/>
      <c r="HW90" s="77"/>
      <c r="HX90" s="77"/>
      <c r="HY90" s="77"/>
      <c r="HZ90" s="77"/>
      <c r="IA90" s="77"/>
      <c r="IB90" s="77"/>
      <c r="IC90" s="77"/>
      <c r="ID90" s="77"/>
      <c r="IE90" s="77"/>
      <c r="IF90" s="77"/>
      <c r="IG90" s="77"/>
      <c r="IH90" s="77"/>
      <c r="II90" s="77"/>
      <c r="IJ90" s="77"/>
      <c r="IK90" s="77"/>
      <c r="IL90" s="77"/>
      <c r="IM90" s="77"/>
      <c r="IN90" s="77"/>
      <c r="IO90" s="77"/>
      <c r="IP90" s="77"/>
      <c r="IQ90" s="77"/>
      <c r="IR90" s="77"/>
      <c r="IS90" s="77"/>
      <c r="IT90" s="77"/>
      <c r="IU90" s="77"/>
      <c r="IV90" s="77"/>
      <c r="IW90" s="77"/>
      <c r="IX90" s="77"/>
      <c r="IY90" s="77"/>
      <c r="IZ90" s="77"/>
      <c r="JA90" s="77"/>
      <c r="JB90" s="77"/>
      <c r="JC90" s="77"/>
      <c r="JD90" s="77"/>
      <c r="JE90" s="77"/>
      <c r="JF90" s="77"/>
      <c r="JG90" s="77"/>
      <c r="JH90" s="77"/>
      <c r="JI90" s="77"/>
      <c r="JJ90" s="77"/>
      <c r="JK90" s="77"/>
      <c r="JL90" s="77"/>
      <c r="JM90" s="77"/>
      <c r="JN90" s="77"/>
      <c r="JO90" s="77"/>
      <c r="JP90" s="77"/>
      <c r="JQ90" s="77"/>
      <c r="JR90" s="77"/>
      <c r="JS90" s="77"/>
      <c r="JT90" s="77"/>
      <c r="JU90" s="77"/>
      <c r="JV90" s="77"/>
      <c r="JW90" s="77"/>
      <c r="JX90" s="77"/>
      <c r="JY90" s="77"/>
      <c r="JZ90" s="77"/>
      <c r="KA90" s="77"/>
      <c r="KB90" s="77"/>
      <c r="KC90" s="77"/>
      <c r="KD90" s="77"/>
      <c r="KE90" s="77"/>
      <c r="KF90" s="77"/>
      <c r="KG90" s="77"/>
      <c r="KH90" s="77"/>
      <c r="KI90" s="77"/>
      <c r="KJ90" s="77"/>
      <c r="KK90" s="77"/>
    </row>
    <row r="91" spans="1:297" ht="16" x14ac:dyDescent="0.2">
      <c r="A91" s="291"/>
      <c r="B91" s="231"/>
      <c r="C91" s="244" t="s">
        <v>159</v>
      </c>
      <c r="D91" s="244" t="s">
        <v>111</v>
      </c>
      <c r="E91" s="244" t="s">
        <v>139</v>
      </c>
      <c r="F91" s="240">
        <f>_xlfn.XLOOKUP($E91,'1.5.UVintensity'!$L$3:$L$14,'1.5.UVintensity'!$U$3:$U$14)</f>
        <v>0</v>
      </c>
      <c r="G91" s="240">
        <f>_xlfn.XLOOKUP($E91,'1.5.UVintensity'!$L$3:$L$14,'1.5.UVintensity'!$U$3:$U$14)</f>
        <v>0</v>
      </c>
      <c r="H91" s="240">
        <f>_xlfn.XLOOKUP($E91,'1.5.UVintensity'!$L$3:$L$14,'1.5.UVintensity'!$U$3:$U$14)</f>
        <v>0</v>
      </c>
      <c r="I91" s="240">
        <f>_xlfn.XLOOKUP($E91,'1.5.UVintensity'!$L$3:$L$14,'1.5.UVintensity'!$U$3:$U$14)</f>
        <v>0</v>
      </c>
      <c r="J91" s="240">
        <f>_xlfn.XLOOKUP($E91,'1.5.UVintensity'!$L$3:$L$14,'1.5.UVintensity'!$U$3:$U$14)</f>
        <v>0</v>
      </c>
      <c r="K91" s="240">
        <f>_xlfn.XLOOKUP($E91,'1.5.UVintensity'!$L$3:$L$14,'1.5.UVintensity'!$U$3:$U$14)</f>
        <v>0</v>
      </c>
      <c r="L91" s="240">
        <f>_xlfn.XLOOKUP($E91,'1.5.UVintensity'!$L$3:$L$14,'1.5.UVintensity'!$U$3:$U$14)</f>
        <v>0</v>
      </c>
      <c r="M91" s="240">
        <f>_xlfn.XLOOKUP($E91,'1.5.UVintensity'!$L$3:$L$14,'1.5.UVintensity'!$U$3:$U$14)</f>
        <v>0</v>
      </c>
      <c r="N91" s="179"/>
      <c r="O91" s="179" t="s">
        <v>163</v>
      </c>
      <c r="P91" s="179" t="s">
        <v>162</v>
      </c>
      <c r="Q91" s="226"/>
      <c r="R91" s="179"/>
      <c r="AM91" s="77"/>
      <c r="AN91" s="77"/>
      <c r="AO91" s="77"/>
      <c r="AP91" s="77"/>
      <c r="AQ91" s="77"/>
      <c r="AR91" s="77"/>
      <c r="AS91" s="77"/>
      <c r="AT91" s="77"/>
      <c r="AU91" s="77"/>
      <c r="AV91" s="77"/>
      <c r="AW91" s="77"/>
      <c r="AX91" s="77"/>
      <c r="AY91" s="77"/>
      <c r="AZ91" s="77"/>
      <c r="BA91" s="77"/>
      <c r="BB91" s="77"/>
      <c r="BC91" s="77"/>
      <c r="BD91" s="77"/>
      <c r="BE91" s="77"/>
      <c r="BF91" s="77"/>
      <c r="BG91" s="77"/>
      <c r="BH91" s="77"/>
      <c r="BI91" s="77"/>
      <c r="BJ91" s="77"/>
      <c r="BK91" s="77"/>
      <c r="BL91" s="77"/>
      <c r="BM91" s="77"/>
      <c r="BN91" s="77"/>
      <c r="BO91" s="77"/>
      <c r="BP91" s="77"/>
      <c r="BQ91" s="77"/>
      <c r="BR91" s="77"/>
      <c r="BS91" s="77"/>
      <c r="BT91" s="77"/>
      <c r="BU91" s="77"/>
      <c r="BV91" s="77"/>
      <c r="BW91" s="77"/>
      <c r="BX91" s="77"/>
      <c r="BY91" s="77"/>
      <c r="BZ91" s="77"/>
      <c r="CA91" s="77"/>
      <c r="CB91" s="77"/>
      <c r="CC91" s="77"/>
      <c r="CD91" s="77"/>
      <c r="CE91" s="77"/>
      <c r="CF91" s="77"/>
      <c r="CG91" s="77"/>
      <c r="CH91" s="77"/>
      <c r="CI91" s="77"/>
      <c r="CJ91" s="77"/>
      <c r="CK91" s="77"/>
      <c r="CL91" s="77"/>
      <c r="CM91" s="77"/>
      <c r="CN91" s="77"/>
      <c r="CO91" s="77"/>
      <c r="CP91" s="77"/>
      <c r="CQ91" s="77"/>
      <c r="CR91" s="77"/>
      <c r="CS91" s="77"/>
      <c r="CT91" s="77"/>
      <c r="CU91" s="77"/>
      <c r="CV91" s="77"/>
      <c r="CW91" s="77"/>
      <c r="CX91" s="77"/>
      <c r="CY91" s="77"/>
      <c r="CZ91" s="77"/>
      <c r="DA91" s="77"/>
      <c r="DB91" s="77"/>
      <c r="DC91" s="77"/>
      <c r="DD91" s="77"/>
      <c r="DE91" s="77"/>
      <c r="DF91" s="77"/>
      <c r="DG91" s="77"/>
      <c r="DH91" s="77"/>
      <c r="DI91" s="77"/>
      <c r="DJ91" s="77"/>
      <c r="DK91" s="77"/>
      <c r="DL91" s="77"/>
      <c r="DM91" s="77"/>
      <c r="DN91" s="77"/>
      <c r="DO91" s="77"/>
      <c r="DP91" s="77"/>
      <c r="DQ91" s="77"/>
      <c r="DR91" s="77"/>
      <c r="DS91" s="77"/>
      <c r="DT91" s="77"/>
      <c r="DU91" s="77"/>
      <c r="DV91" s="77"/>
      <c r="DW91" s="77"/>
      <c r="DX91" s="77"/>
      <c r="DY91" s="77"/>
      <c r="DZ91" s="77"/>
      <c r="EA91" s="77"/>
      <c r="EB91" s="77"/>
      <c r="EC91" s="77"/>
      <c r="ED91" s="77"/>
      <c r="EE91" s="77"/>
      <c r="EF91" s="77"/>
      <c r="EG91" s="77"/>
      <c r="EH91" s="77"/>
      <c r="EI91" s="77"/>
      <c r="EJ91" s="77"/>
      <c r="EK91" s="77"/>
      <c r="EL91" s="77"/>
      <c r="EM91" s="77"/>
      <c r="EN91" s="77"/>
      <c r="EO91" s="77"/>
      <c r="EP91" s="77"/>
      <c r="EQ91" s="77"/>
      <c r="ER91" s="77"/>
      <c r="ES91" s="77"/>
      <c r="ET91" s="77"/>
      <c r="EU91" s="77"/>
      <c r="EV91" s="77"/>
      <c r="EW91" s="77"/>
      <c r="EX91" s="77"/>
      <c r="EY91" s="77"/>
      <c r="EZ91" s="77"/>
      <c r="FA91" s="77"/>
      <c r="FB91" s="77"/>
      <c r="FC91" s="77"/>
      <c r="FD91" s="77"/>
      <c r="FE91" s="77"/>
      <c r="FF91" s="77"/>
      <c r="FG91" s="77"/>
      <c r="FH91" s="77"/>
      <c r="FI91" s="77"/>
      <c r="FJ91" s="77"/>
      <c r="FK91" s="77"/>
      <c r="FL91" s="77"/>
      <c r="FM91" s="77"/>
      <c r="FN91" s="77"/>
      <c r="FO91" s="77"/>
      <c r="FP91" s="77"/>
      <c r="FQ91" s="77"/>
      <c r="FR91" s="77"/>
      <c r="FS91" s="77"/>
      <c r="FT91" s="77"/>
      <c r="FU91" s="77"/>
      <c r="FV91" s="77"/>
      <c r="FW91" s="77"/>
      <c r="FX91" s="77"/>
      <c r="FY91" s="77"/>
      <c r="FZ91" s="77"/>
      <c r="GA91" s="77"/>
      <c r="GB91" s="77"/>
      <c r="GC91" s="77"/>
      <c r="GD91" s="77"/>
      <c r="GE91" s="77"/>
      <c r="GF91" s="77"/>
      <c r="GG91" s="77"/>
      <c r="GH91" s="77"/>
      <c r="GI91" s="77"/>
      <c r="GJ91" s="77"/>
      <c r="GK91" s="77"/>
      <c r="GL91" s="77"/>
      <c r="GM91" s="77"/>
      <c r="GN91" s="77"/>
      <c r="GO91" s="77"/>
      <c r="GP91" s="77"/>
      <c r="GQ91" s="77"/>
      <c r="GR91" s="77"/>
      <c r="GS91" s="77"/>
      <c r="GT91" s="77"/>
      <c r="GU91" s="77"/>
      <c r="GV91" s="77"/>
      <c r="GW91" s="77"/>
      <c r="GX91" s="77"/>
      <c r="GY91" s="77"/>
      <c r="GZ91" s="77"/>
      <c r="HA91" s="77"/>
      <c r="HB91" s="77"/>
      <c r="HC91" s="77"/>
      <c r="HD91" s="77"/>
      <c r="HE91" s="77"/>
      <c r="HF91" s="77"/>
      <c r="HG91" s="77"/>
      <c r="HH91" s="77"/>
      <c r="HI91" s="77"/>
      <c r="HJ91" s="77"/>
      <c r="HK91" s="77"/>
      <c r="HL91" s="77"/>
      <c r="HM91" s="77"/>
      <c r="HN91" s="77"/>
      <c r="HO91" s="77"/>
      <c r="HP91" s="77"/>
      <c r="HQ91" s="77"/>
      <c r="HR91" s="77"/>
      <c r="HS91" s="77"/>
      <c r="HT91" s="77"/>
      <c r="HU91" s="77"/>
      <c r="HV91" s="77"/>
      <c r="HW91" s="77"/>
      <c r="HX91" s="77"/>
      <c r="HY91" s="77"/>
      <c r="HZ91" s="77"/>
      <c r="IA91" s="77"/>
      <c r="IB91" s="77"/>
      <c r="IC91" s="77"/>
      <c r="ID91" s="77"/>
      <c r="IE91" s="77"/>
      <c r="IF91" s="77"/>
      <c r="IG91" s="77"/>
      <c r="IH91" s="77"/>
      <c r="II91" s="77"/>
      <c r="IJ91" s="77"/>
      <c r="IK91" s="77"/>
      <c r="IL91" s="77"/>
      <c r="IM91" s="77"/>
      <c r="IN91" s="77"/>
      <c r="IO91" s="77"/>
      <c r="IP91" s="77"/>
      <c r="IQ91" s="77"/>
      <c r="IR91" s="77"/>
      <c r="IS91" s="77"/>
      <c r="IT91" s="77"/>
      <c r="IU91" s="77"/>
      <c r="IV91" s="77"/>
      <c r="IW91" s="77"/>
      <c r="IX91" s="77"/>
      <c r="IY91" s="77"/>
      <c r="IZ91" s="77"/>
      <c r="JA91" s="77"/>
      <c r="JB91" s="77"/>
      <c r="JC91" s="77"/>
      <c r="JD91" s="77"/>
      <c r="JE91" s="77"/>
      <c r="JF91" s="77"/>
      <c r="JG91" s="77"/>
      <c r="JH91" s="77"/>
      <c r="JI91" s="77"/>
      <c r="JJ91" s="77"/>
      <c r="JK91" s="77"/>
      <c r="JL91" s="77"/>
      <c r="JM91" s="77"/>
      <c r="JN91" s="77"/>
      <c r="JO91" s="77"/>
      <c r="JP91" s="77"/>
      <c r="JQ91" s="77"/>
      <c r="JR91" s="77"/>
      <c r="JS91" s="77"/>
      <c r="JT91" s="77"/>
      <c r="JU91" s="77"/>
      <c r="JV91" s="77"/>
      <c r="JW91" s="77"/>
      <c r="JX91" s="77"/>
      <c r="JY91" s="77"/>
      <c r="JZ91" s="77"/>
      <c r="KA91" s="77"/>
      <c r="KB91" s="77"/>
      <c r="KC91" s="77"/>
      <c r="KD91" s="77"/>
      <c r="KE91" s="77"/>
      <c r="KF91" s="77"/>
      <c r="KG91" s="77"/>
      <c r="KH91" s="77"/>
      <c r="KI91" s="77"/>
      <c r="KJ91" s="77"/>
      <c r="KK91" s="77"/>
    </row>
    <row r="92" spans="1:297" ht="16" x14ac:dyDescent="0.2">
      <c r="A92" s="291"/>
      <c r="B92" s="231"/>
      <c r="C92" s="244" t="s">
        <v>159</v>
      </c>
      <c r="D92" s="244" t="s">
        <v>111</v>
      </c>
      <c r="E92" s="244" t="s">
        <v>137</v>
      </c>
      <c r="F92" s="240">
        <f>_xlfn.XLOOKUP($E92,'1.5.UVintensity'!$L$3:$L$14,'1.5.UVintensity'!$U$3:$U$14)</f>
        <v>0</v>
      </c>
      <c r="G92" s="240">
        <f>_xlfn.XLOOKUP($E92,'1.5.UVintensity'!$L$3:$L$14,'1.5.UVintensity'!$U$3:$U$14)</f>
        <v>0</v>
      </c>
      <c r="H92" s="240">
        <f>_xlfn.XLOOKUP($E92,'1.5.UVintensity'!$L$3:$L$14,'1.5.UVintensity'!$U$3:$U$14)</f>
        <v>0</v>
      </c>
      <c r="I92" s="240">
        <f>_xlfn.XLOOKUP($E92,'1.5.UVintensity'!$L$3:$L$14,'1.5.UVintensity'!$U$3:$U$14)</f>
        <v>0</v>
      </c>
      <c r="J92" s="240">
        <f>_xlfn.XLOOKUP($E92,'1.5.UVintensity'!$L$3:$L$14,'1.5.UVintensity'!$U$3:$U$14)</f>
        <v>0</v>
      </c>
      <c r="K92" s="240">
        <f>_xlfn.XLOOKUP($E92,'1.5.UVintensity'!$L$3:$L$14,'1.5.UVintensity'!$U$3:$U$14)</f>
        <v>0</v>
      </c>
      <c r="L92" s="240">
        <f>_xlfn.XLOOKUP($E92,'1.5.UVintensity'!$L$3:$L$14,'1.5.UVintensity'!$U$3:$U$14)</f>
        <v>0</v>
      </c>
      <c r="M92" s="240">
        <f>_xlfn.XLOOKUP($E92,'1.5.UVintensity'!$L$3:$L$14,'1.5.UVintensity'!$U$3:$U$14)</f>
        <v>0</v>
      </c>
      <c r="N92" s="179"/>
      <c r="O92" s="179" t="s">
        <v>163</v>
      </c>
      <c r="P92" s="179" t="s">
        <v>162</v>
      </c>
      <c r="Q92" s="226"/>
      <c r="R92" s="179"/>
      <c r="AM92" s="77"/>
      <c r="AN92" s="77"/>
      <c r="AO92" s="77"/>
      <c r="AP92" s="77"/>
      <c r="AQ92" s="77"/>
      <c r="AR92" s="77"/>
      <c r="AS92" s="77"/>
      <c r="AT92" s="77"/>
      <c r="AU92" s="77"/>
      <c r="AV92" s="77"/>
      <c r="AW92" s="77"/>
      <c r="AX92" s="77"/>
      <c r="AY92" s="77"/>
      <c r="AZ92" s="77"/>
      <c r="BA92" s="77"/>
      <c r="BB92" s="77"/>
      <c r="BC92" s="77"/>
      <c r="BD92" s="77"/>
      <c r="BE92" s="77"/>
      <c r="BF92" s="77"/>
      <c r="BG92" s="77"/>
      <c r="BH92" s="77"/>
      <c r="BI92" s="77"/>
      <c r="BJ92" s="77"/>
      <c r="BK92" s="77"/>
      <c r="BL92" s="77"/>
      <c r="BM92" s="77"/>
      <c r="BN92" s="77"/>
      <c r="BO92" s="77"/>
      <c r="BP92" s="77"/>
      <c r="BQ92" s="77"/>
      <c r="BR92" s="77"/>
      <c r="BS92" s="77"/>
      <c r="BT92" s="77"/>
      <c r="BU92" s="77"/>
      <c r="BV92" s="77"/>
      <c r="BW92" s="77"/>
      <c r="BX92" s="77"/>
      <c r="BY92" s="77"/>
      <c r="BZ92" s="77"/>
      <c r="CA92" s="77"/>
      <c r="CB92" s="77"/>
      <c r="CC92" s="77"/>
      <c r="CD92" s="77"/>
      <c r="CE92" s="77"/>
      <c r="CF92" s="77"/>
      <c r="CG92" s="77"/>
      <c r="CH92" s="77"/>
      <c r="CI92" s="77"/>
      <c r="CJ92" s="77"/>
      <c r="CK92" s="77"/>
      <c r="CL92" s="77"/>
      <c r="CM92" s="77"/>
      <c r="CN92" s="77"/>
      <c r="CO92" s="77"/>
      <c r="CP92" s="77"/>
      <c r="CQ92" s="77"/>
      <c r="CR92" s="77"/>
      <c r="CS92" s="77"/>
      <c r="CT92" s="77"/>
      <c r="CU92" s="77"/>
      <c r="CV92" s="77"/>
      <c r="CW92" s="77"/>
      <c r="CX92" s="77"/>
      <c r="CY92" s="77"/>
      <c r="CZ92" s="77"/>
      <c r="DA92" s="77"/>
      <c r="DB92" s="77"/>
      <c r="DC92" s="77"/>
      <c r="DD92" s="77"/>
      <c r="DE92" s="77"/>
      <c r="DF92" s="77"/>
      <c r="DG92" s="77"/>
      <c r="DH92" s="77"/>
      <c r="DI92" s="77"/>
      <c r="DJ92" s="77"/>
      <c r="DK92" s="77"/>
      <c r="DL92" s="77"/>
      <c r="DM92" s="77"/>
      <c r="DN92" s="77"/>
      <c r="DO92" s="77"/>
      <c r="DP92" s="77"/>
      <c r="DQ92" s="77"/>
      <c r="DR92" s="77"/>
      <c r="DS92" s="77"/>
      <c r="DT92" s="77"/>
      <c r="DU92" s="77"/>
      <c r="DV92" s="77"/>
      <c r="DW92" s="77"/>
      <c r="DX92" s="77"/>
      <c r="DY92" s="77"/>
      <c r="DZ92" s="77"/>
      <c r="EA92" s="77"/>
      <c r="EB92" s="77"/>
      <c r="EC92" s="77"/>
      <c r="ED92" s="77"/>
      <c r="EE92" s="77"/>
      <c r="EF92" s="77"/>
      <c r="EG92" s="77"/>
      <c r="EH92" s="77"/>
      <c r="EI92" s="77"/>
      <c r="EJ92" s="77"/>
      <c r="EK92" s="77"/>
      <c r="EL92" s="77"/>
      <c r="EM92" s="77"/>
      <c r="EN92" s="77"/>
      <c r="EO92" s="77"/>
      <c r="EP92" s="77"/>
      <c r="EQ92" s="77"/>
      <c r="ER92" s="77"/>
      <c r="ES92" s="77"/>
      <c r="ET92" s="77"/>
      <c r="EU92" s="77"/>
      <c r="EV92" s="77"/>
      <c r="EW92" s="77"/>
      <c r="EX92" s="77"/>
      <c r="EY92" s="77"/>
      <c r="EZ92" s="77"/>
      <c r="FA92" s="77"/>
      <c r="FB92" s="77"/>
      <c r="FC92" s="77"/>
      <c r="FD92" s="77"/>
      <c r="FE92" s="77"/>
      <c r="FF92" s="77"/>
      <c r="FG92" s="77"/>
      <c r="FH92" s="77"/>
      <c r="FI92" s="77"/>
      <c r="FJ92" s="77"/>
      <c r="FK92" s="77"/>
      <c r="FL92" s="77"/>
      <c r="FM92" s="77"/>
      <c r="FN92" s="77"/>
      <c r="FO92" s="77"/>
      <c r="FP92" s="77"/>
      <c r="FQ92" s="77"/>
      <c r="FR92" s="77"/>
      <c r="FS92" s="77"/>
      <c r="FT92" s="77"/>
      <c r="FU92" s="77"/>
      <c r="FV92" s="77"/>
      <c r="FW92" s="77"/>
      <c r="FX92" s="77"/>
      <c r="FY92" s="77"/>
      <c r="FZ92" s="77"/>
      <c r="GA92" s="77"/>
      <c r="GB92" s="77"/>
      <c r="GC92" s="77"/>
      <c r="GD92" s="77"/>
      <c r="GE92" s="77"/>
      <c r="GF92" s="77"/>
      <c r="GG92" s="77"/>
      <c r="GH92" s="77"/>
      <c r="GI92" s="77"/>
      <c r="GJ92" s="77"/>
      <c r="GK92" s="77"/>
      <c r="GL92" s="77"/>
      <c r="GM92" s="77"/>
      <c r="GN92" s="77"/>
      <c r="GO92" s="77"/>
      <c r="GP92" s="77"/>
      <c r="GQ92" s="77"/>
      <c r="GR92" s="77"/>
      <c r="GS92" s="77"/>
      <c r="GT92" s="77"/>
      <c r="GU92" s="77"/>
      <c r="GV92" s="77"/>
      <c r="GW92" s="77"/>
      <c r="GX92" s="77"/>
      <c r="GY92" s="77"/>
      <c r="GZ92" s="77"/>
      <c r="HA92" s="77"/>
      <c r="HB92" s="77"/>
      <c r="HC92" s="77"/>
      <c r="HD92" s="77"/>
      <c r="HE92" s="77"/>
      <c r="HF92" s="77"/>
      <c r="HG92" s="77"/>
      <c r="HH92" s="77"/>
      <c r="HI92" s="77"/>
      <c r="HJ92" s="77"/>
      <c r="HK92" s="77"/>
      <c r="HL92" s="77"/>
      <c r="HM92" s="77"/>
      <c r="HN92" s="77"/>
      <c r="HO92" s="77"/>
      <c r="HP92" s="77"/>
      <c r="HQ92" s="77"/>
      <c r="HR92" s="77"/>
      <c r="HS92" s="77"/>
      <c r="HT92" s="77"/>
      <c r="HU92" s="77"/>
      <c r="HV92" s="77"/>
      <c r="HW92" s="77"/>
      <c r="HX92" s="77"/>
      <c r="HY92" s="77"/>
      <c r="HZ92" s="77"/>
      <c r="IA92" s="77"/>
      <c r="IB92" s="77"/>
      <c r="IC92" s="77"/>
      <c r="ID92" s="77"/>
      <c r="IE92" s="77"/>
      <c r="IF92" s="77"/>
      <c r="IG92" s="77"/>
      <c r="IH92" s="77"/>
      <c r="II92" s="77"/>
      <c r="IJ92" s="77"/>
      <c r="IK92" s="77"/>
      <c r="IL92" s="77"/>
      <c r="IM92" s="77"/>
      <c r="IN92" s="77"/>
      <c r="IO92" s="77"/>
      <c r="IP92" s="77"/>
      <c r="IQ92" s="77"/>
      <c r="IR92" s="77"/>
      <c r="IS92" s="77"/>
      <c r="IT92" s="77"/>
      <c r="IU92" s="77"/>
      <c r="IV92" s="77"/>
      <c r="IW92" s="77"/>
      <c r="IX92" s="77"/>
      <c r="IY92" s="77"/>
      <c r="IZ92" s="77"/>
      <c r="JA92" s="77"/>
      <c r="JB92" s="77"/>
      <c r="JC92" s="77"/>
      <c r="JD92" s="77"/>
      <c r="JE92" s="77"/>
      <c r="JF92" s="77"/>
      <c r="JG92" s="77"/>
      <c r="JH92" s="77"/>
      <c r="JI92" s="77"/>
      <c r="JJ92" s="77"/>
      <c r="JK92" s="77"/>
      <c r="JL92" s="77"/>
      <c r="JM92" s="77"/>
      <c r="JN92" s="77"/>
      <c r="JO92" s="77"/>
      <c r="JP92" s="77"/>
      <c r="JQ92" s="77"/>
      <c r="JR92" s="77"/>
      <c r="JS92" s="77"/>
      <c r="JT92" s="77"/>
      <c r="JU92" s="77"/>
      <c r="JV92" s="77"/>
      <c r="JW92" s="77"/>
      <c r="JX92" s="77"/>
      <c r="JY92" s="77"/>
      <c r="JZ92" s="77"/>
      <c r="KA92" s="77"/>
      <c r="KB92" s="77"/>
      <c r="KC92" s="77"/>
      <c r="KD92" s="77"/>
      <c r="KE92" s="77"/>
      <c r="KF92" s="77"/>
      <c r="KG92" s="77"/>
      <c r="KH92" s="77"/>
      <c r="KI92" s="77"/>
      <c r="KJ92" s="77"/>
      <c r="KK92" s="77"/>
    </row>
    <row r="93" spans="1:297" ht="16" x14ac:dyDescent="0.2">
      <c r="A93" s="291"/>
      <c r="B93" s="231"/>
      <c r="C93" s="244" t="s">
        <v>159</v>
      </c>
      <c r="D93" s="244" t="s">
        <v>111</v>
      </c>
      <c r="E93" s="244" t="s">
        <v>117</v>
      </c>
      <c r="F93" s="240">
        <f>_xlfn.XLOOKUP($E93,'1.5.UVintensity'!$L$3:$L$14,'1.5.UVintensity'!$U$3:$U$14)</f>
        <v>0</v>
      </c>
      <c r="G93" s="240">
        <f>_xlfn.XLOOKUP($E93,'1.5.UVintensity'!$L$3:$L$14,'1.5.UVintensity'!$U$3:$U$14)</f>
        <v>0</v>
      </c>
      <c r="H93" s="240">
        <f>_xlfn.XLOOKUP($E93,'1.5.UVintensity'!$L$3:$L$14,'1.5.UVintensity'!$U$3:$U$14)</f>
        <v>0</v>
      </c>
      <c r="I93" s="240">
        <f>_xlfn.XLOOKUP($E93,'1.5.UVintensity'!$L$3:$L$14,'1.5.UVintensity'!$U$3:$U$14)</f>
        <v>0</v>
      </c>
      <c r="J93" s="240">
        <f>_xlfn.XLOOKUP($E93,'1.5.UVintensity'!$L$3:$L$14,'1.5.UVintensity'!$U$3:$U$14)</f>
        <v>0</v>
      </c>
      <c r="K93" s="240">
        <f>_xlfn.XLOOKUP($E93,'1.5.UVintensity'!$L$3:$L$14,'1.5.UVintensity'!$U$3:$U$14)</f>
        <v>0</v>
      </c>
      <c r="L93" s="240">
        <f>_xlfn.XLOOKUP($E93,'1.5.UVintensity'!$L$3:$L$14,'1.5.UVintensity'!$U$3:$U$14)</f>
        <v>0</v>
      </c>
      <c r="M93" s="240">
        <f>_xlfn.XLOOKUP($E93,'1.5.UVintensity'!$L$3:$L$14,'1.5.UVintensity'!$U$3:$U$14)</f>
        <v>0</v>
      </c>
      <c r="N93" s="179"/>
      <c r="O93" s="179" t="s">
        <v>163</v>
      </c>
      <c r="P93" s="179" t="s">
        <v>162</v>
      </c>
      <c r="Q93" s="226"/>
      <c r="R93" s="179"/>
      <c r="AM93" s="77"/>
      <c r="AN93" s="77"/>
      <c r="AO93" s="77"/>
      <c r="AP93" s="77"/>
      <c r="AQ93" s="77"/>
      <c r="AR93" s="77"/>
      <c r="AS93" s="77"/>
      <c r="AT93" s="77"/>
      <c r="AU93" s="77"/>
      <c r="AV93" s="77"/>
      <c r="AW93" s="77"/>
      <c r="AX93" s="77"/>
      <c r="AY93" s="77"/>
      <c r="AZ93" s="77"/>
      <c r="BA93" s="77"/>
      <c r="BB93" s="77"/>
      <c r="BC93" s="77"/>
      <c r="BD93" s="77"/>
      <c r="BE93" s="77"/>
      <c r="BF93" s="77"/>
      <c r="BG93" s="77"/>
      <c r="BH93" s="77"/>
      <c r="BI93" s="77"/>
      <c r="BJ93" s="77"/>
      <c r="BK93" s="77"/>
      <c r="BL93" s="77"/>
      <c r="BM93" s="77"/>
      <c r="BN93" s="77"/>
      <c r="BO93" s="77"/>
      <c r="BP93" s="77"/>
      <c r="BQ93" s="77"/>
      <c r="BR93" s="77"/>
      <c r="BS93" s="77"/>
      <c r="BT93" s="77"/>
      <c r="BU93" s="77"/>
      <c r="BV93" s="77"/>
      <c r="BW93" s="77"/>
      <c r="BX93" s="77"/>
      <c r="BY93" s="77"/>
      <c r="BZ93" s="77"/>
      <c r="CA93" s="77"/>
      <c r="CB93" s="77"/>
      <c r="CC93" s="77"/>
      <c r="CD93" s="77"/>
      <c r="CE93" s="77"/>
      <c r="CF93" s="77"/>
      <c r="CG93" s="77"/>
      <c r="CH93" s="77"/>
      <c r="CI93" s="77"/>
      <c r="CJ93" s="77"/>
      <c r="CK93" s="77"/>
      <c r="CL93" s="77"/>
      <c r="CM93" s="77"/>
      <c r="CN93" s="77"/>
      <c r="CO93" s="77"/>
      <c r="CP93" s="77"/>
      <c r="CQ93" s="77"/>
      <c r="CR93" s="77"/>
      <c r="CS93" s="77"/>
      <c r="CT93" s="77"/>
      <c r="CU93" s="77"/>
      <c r="CV93" s="77"/>
      <c r="CW93" s="77"/>
      <c r="CX93" s="77"/>
      <c r="CY93" s="77"/>
      <c r="CZ93" s="77"/>
      <c r="DA93" s="77"/>
      <c r="DB93" s="77"/>
      <c r="DC93" s="77"/>
      <c r="DD93" s="77"/>
      <c r="DE93" s="77"/>
      <c r="DF93" s="77"/>
      <c r="DG93" s="77"/>
      <c r="DH93" s="77"/>
      <c r="DI93" s="77"/>
      <c r="DJ93" s="77"/>
      <c r="DK93" s="77"/>
      <c r="DL93" s="77"/>
      <c r="DM93" s="77"/>
      <c r="DN93" s="77"/>
      <c r="DO93" s="77"/>
      <c r="DP93" s="77"/>
      <c r="DQ93" s="77"/>
      <c r="DR93" s="77"/>
      <c r="DS93" s="77"/>
      <c r="DT93" s="77"/>
      <c r="DU93" s="77"/>
      <c r="DV93" s="77"/>
      <c r="DW93" s="77"/>
      <c r="DX93" s="77"/>
      <c r="DY93" s="77"/>
      <c r="DZ93" s="77"/>
      <c r="EA93" s="77"/>
      <c r="EB93" s="77"/>
      <c r="EC93" s="77"/>
      <c r="ED93" s="77"/>
      <c r="EE93" s="77"/>
      <c r="EF93" s="77"/>
      <c r="EG93" s="77"/>
      <c r="EH93" s="77"/>
      <c r="EI93" s="77"/>
      <c r="EJ93" s="77"/>
      <c r="EK93" s="77"/>
      <c r="EL93" s="77"/>
      <c r="EM93" s="77"/>
      <c r="EN93" s="77"/>
      <c r="EO93" s="77"/>
      <c r="EP93" s="77"/>
      <c r="EQ93" s="77"/>
      <c r="ER93" s="77"/>
      <c r="ES93" s="77"/>
      <c r="ET93" s="77"/>
      <c r="EU93" s="77"/>
      <c r="EV93" s="77"/>
      <c r="EW93" s="77"/>
      <c r="EX93" s="77"/>
      <c r="EY93" s="77"/>
      <c r="EZ93" s="77"/>
      <c r="FA93" s="77"/>
      <c r="FB93" s="77"/>
      <c r="FC93" s="77"/>
      <c r="FD93" s="77"/>
      <c r="FE93" s="77"/>
      <c r="FF93" s="77"/>
      <c r="FG93" s="77"/>
      <c r="FH93" s="77"/>
      <c r="FI93" s="77"/>
      <c r="FJ93" s="77"/>
      <c r="FK93" s="77"/>
      <c r="FL93" s="77"/>
      <c r="FM93" s="77"/>
      <c r="FN93" s="77"/>
      <c r="FO93" s="77"/>
      <c r="FP93" s="77"/>
      <c r="FQ93" s="77"/>
      <c r="FR93" s="77"/>
      <c r="FS93" s="77"/>
      <c r="FT93" s="77"/>
      <c r="FU93" s="77"/>
      <c r="FV93" s="77"/>
      <c r="FW93" s="77"/>
      <c r="FX93" s="77"/>
      <c r="FY93" s="77"/>
      <c r="FZ93" s="77"/>
      <c r="GA93" s="77"/>
      <c r="GB93" s="77"/>
      <c r="GC93" s="77"/>
      <c r="GD93" s="77"/>
      <c r="GE93" s="77"/>
      <c r="GF93" s="77"/>
      <c r="GG93" s="77"/>
      <c r="GH93" s="77"/>
      <c r="GI93" s="77"/>
      <c r="GJ93" s="77"/>
      <c r="GK93" s="77"/>
      <c r="GL93" s="77"/>
      <c r="GM93" s="77"/>
      <c r="GN93" s="77"/>
      <c r="GO93" s="77"/>
      <c r="GP93" s="77"/>
      <c r="GQ93" s="77"/>
      <c r="GR93" s="77"/>
      <c r="GS93" s="77"/>
      <c r="GT93" s="77"/>
      <c r="GU93" s="77"/>
      <c r="GV93" s="77"/>
      <c r="GW93" s="77"/>
      <c r="GX93" s="77"/>
      <c r="GY93" s="77"/>
      <c r="GZ93" s="77"/>
      <c r="HA93" s="77"/>
      <c r="HB93" s="77"/>
      <c r="HC93" s="77"/>
      <c r="HD93" s="77"/>
      <c r="HE93" s="77"/>
      <c r="HF93" s="77"/>
      <c r="HG93" s="77"/>
      <c r="HH93" s="77"/>
      <c r="HI93" s="77"/>
      <c r="HJ93" s="77"/>
      <c r="HK93" s="77"/>
      <c r="HL93" s="77"/>
      <c r="HM93" s="77"/>
      <c r="HN93" s="77"/>
      <c r="HO93" s="77"/>
      <c r="HP93" s="77"/>
      <c r="HQ93" s="77"/>
      <c r="HR93" s="77"/>
      <c r="HS93" s="77"/>
      <c r="HT93" s="77"/>
      <c r="HU93" s="77"/>
      <c r="HV93" s="77"/>
      <c r="HW93" s="77"/>
      <c r="HX93" s="77"/>
      <c r="HY93" s="77"/>
      <c r="HZ93" s="77"/>
      <c r="IA93" s="77"/>
      <c r="IB93" s="77"/>
      <c r="IC93" s="77"/>
      <c r="ID93" s="77"/>
      <c r="IE93" s="77"/>
      <c r="IF93" s="77"/>
      <c r="IG93" s="77"/>
      <c r="IH93" s="77"/>
      <c r="II93" s="77"/>
      <c r="IJ93" s="77"/>
      <c r="IK93" s="77"/>
      <c r="IL93" s="77"/>
      <c r="IM93" s="77"/>
      <c r="IN93" s="77"/>
      <c r="IO93" s="77"/>
      <c r="IP93" s="77"/>
      <c r="IQ93" s="77"/>
      <c r="IR93" s="77"/>
      <c r="IS93" s="77"/>
      <c r="IT93" s="77"/>
      <c r="IU93" s="77"/>
      <c r="IV93" s="77"/>
      <c r="IW93" s="77"/>
      <c r="IX93" s="77"/>
      <c r="IY93" s="77"/>
      <c r="IZ93" s="77"/>
      <c r="JA93" s="77"/>
      <c r="JB93" s="77"/>
      <c r="JC93" s="77"/>
      <c r="JD93" s="77"/>
      <c r="JE93" s="77"/>
      <c r="JF93" s="77"/>
      <c r="JG93" s="77"/>
      <c r="JH93" s="77"/>
      <c r="JI93" s="77"/>
      <c r="JJ93" s="77"/>
      <c r="JK93" s="77"/>
      <c r="JL93" s="77"/>
      <c r="JM93" s="77"/>
      <c r="JN93" s="77"/>
      <c r="JO93" s="77"/>
      <c r="JP93" s="77"/>
      <c r="JQ93" s="77"/>
      <c r="JR93" s="77"/>
      <c r="JS93" s="77"/>
      <c r="JT93" s="77"/>
      <c r="JU93" s="77"/>
      <c r="JV93" s="77"/>
      <c r="JW93" s="77"/>
      <c r="JX93" s="77"/>
      <c r="JY93" s="77"/>
      <c r="JZ93" s="77"/>
      <c r="KA93" s="77"/>
      <c r="KB93" s="77"/>
      <c r="KC93" s="77"/>
      <c r="KD93" s="77"/>
      <c r="KE93" s="77"/>
      <c r="KF93" s="77"/>
      <c r="KG93" s="77"/>
      <c r="KH93" s="77"/>
      <c r="KI93" s="77"/>
      <c r="KJ93" s="77"/>
      <c r="KK93" s="77"/>
    </row>
    <row r="94" spans="1:297" ht="16" x14ac:dyDescent="0.2">
      <c r="A94" s="291"/>
      <c r="B94" s="231"/>
      <c r="C94" s="244" t="s">
        <v>159</v>
      </c>
      <c r="D94" s="244" t="s">
        <v>111</v>
      </c>
      <c r="E94" s="244" t="s">
        <v>127</v>
      </c>
      <c r="F94" s="240">
        <f>_xlfn.XLOOKUP($E94,'1.5.UVintensity'!$L$3:$L$14,'1.5.UVintensity'!$U$3:$U$14)</f>
        <v>0</v>
      </c>
      <c r="G94" s="240">
        <f>_xlfn.XLOOKUP($E94,'1.5.UVintensity'!$L$3:$L$14,'1.5.UVintensity'!$U$3:$U$14)</f>
        <v>0</v>
      </c>
      <c r="H94" s="240">
        <f>_xlfn.XLOOKUP($E94,'1.5.UVintensity'!$L$3:$L$14,'1.5.UVintensity'!$U$3:$U$14)</f>
        <v>0</v>
      </c>
      <c r="I94" s="240">
        <f>_xlfn.XLOOKUP($E94,'1.5.UVintensity'!$L$3:$L$14,'1.5.UVintensity'!$U$3:$U$14)</f>
        <v>0</v>
      </c>
      <c r="J94" s="240">
        <f>_xlfn.XLOOKUP($E94,'1.5.UVintensity'!$L$3:$L$14,'1.5.UVintensity'!$U$3:$U$14)</f>
        <v>0</v>
      </c>
      <c r="K94" s="240">
        <f>_xlfn.XLOOKUP($E94,'1.5.UVintensity'!$L$3:$L$14,'1.5.UVintensity'!$U$3:$U$14)</f>
        <v>0</v>
      </c>
      <c r="L94" s="240">
        <f>_xlfn.XLOOKUP($E94,'1.5.UVintensity'!$L$3:$L$14,'1.5.UVintensity'!$U$3:$U$14)</f>
        <v>0</v>
      </c>
      <c r="M94" s="240">
        <f>_xlfn.XLOOKUP($E94,'1.5.UVintensity'!$L$3:$L$14,'1.5.UVintensity'!$U$3:$U$14)</f>
        <v>0</v>
      </c>
      <c r="N94" s="179"/>
      <c r="O94" s="179" t="s">
        <v>163</v>
      </c>
      <c r="P94" s="179" t="s">
        <v>162</v>
      </c>
      <c r="Q94" s="226"/>
      <c r="R94" s="179"/>
      <c r="AM94" s="77"/>
      <c r="AN94" s="77"/>
      <c r="AO94" s="77"/>
      <c r="AP94" s="77"/>
      <c r="AQ94" s="77"/>
      <c r="AR94" s="77"/>
      <c r="AS94" s="77"/>
      <c r="AT94" s="77"/>
      <c r="AU94" s="77"/>
      <c r="AV94" s="77"/>
      <c r="AW94" s="77"/>
      <c r="AX94" s="77"/>
      <c r="AY94" s="77"/>
      <c r="AZ94" s="77"/>
      <c r="BA94" s="77"/>
      <c r="BB94" s="77"/>
      <c r="BC94" s="77"/>
      <c r="BD94" s="77"/>
      <c r="BE94" s="77"/>
      <c r="BF94" s="77"/>
      <c r="BG94" s="77"/>
      <c r="BH94" s="77"/>
      <c r="BI94" s="77"/>
      <c r="BJ94" s="77"/>
      <c r="BK94" s="77"/>
      <c r="BL94" s="77"/>
      <c r="BM94" s="77"/>
      <c r="BN94" s="77"/>
      <c r="BO94" s="77"/>
      <c r="BP94" s="77"/>
      <c r="BQ94" s="77"/>
      <c r="BR94" s="77"/>
      <c r="BS94" s="77"/>
      <c r="BT94" s="77"/>
      <c r="BU94" s="77"/>
      <c r="BV94" s="77"/>
      <c r="BW94" s="77"/>
      <c r="BX94" s="77"/>
      <c r="BY94" s="77"/>
      <c r="BZ94" s="77"/>
      <c r="CA94" s="77"/>
      <c r="CB94" s="77"/>
      <c r="CC94" s="77"/>
      <c r="CD94" s="77"/>
      <c r="CE94" s="77"/>
      <c r="CF94" s="77"/>
      <c r="CG94" s="77"/>
      <c r="CH94" s="77"/>
      <c r="CI94" s="77"/>
      <c r="CJ94" s="77"/>
      <c r="CK94" s="77"/>
      <c r="CL94" s="77"/>
      <c r="CM94" s="77"/>
      <c r="CN94" s="77"/>
      <c r="CO94" s="77"/>
      <c r="CP94" s="77"/>
      <c r="CQ94" s="77"/>
      <c r="CR94" s="77"/>
      <c r="CS94" s="77"/>
      <c r="CT94" s="77"/>
      <c r="CU94" s="77"/>
      <c r="CV94" s="77"/>
      <c r="CW94" s="77"/>
      <c r="CX94" s="77"/>
      <c r="CY94" s="77"/>
      <c r="CZ94" s="77"/>
      <c r="DA94" s="77"/>
      <c r="DB94" s="77"/>
      <c r="DC94" s="77"/>
      <c r="DD94" s="77"/>
      <c r="DE94" s="77"/>
      <c r="DF94" s="77"/>
      <c r="DG94" s="77"/>
      <c r="DH94" s="77"/>
      <c r="DI94" s="77"/>
      <c r="DJ94" s="77"/>
      <c r="DK94" s="77"/>
      <c r="DL94" s="77"/>
      <c r="DM94" s="77"/>
      <c r="DN94" s="77"/>
      <c r="DO94" s="77"/>
      <c r="DP94" s="77"/>
      <c r="DQ94" s="77"/>
      <c r="DR94" s="77"/>
      <c r="DS94" s="77"/>
      <c r="DT94" s="77"/>
      <c r="DU94" s="77"/>
      <c r="DV94" s="77"/>
      <c r="DW94" s="77"/>
      <c r="DX94" s="77"/>
      <c r="DY94" s="77"/>
      <c r="DZ94" s="77"/>
      <c r="EA94" s="77"/>
      <c r="EB94" s="77"/>
      <c r="EC94" s="77"/>
      <c r="ED94" s="77"/>
      <c r="EE94" s="77"/>
      <c r="EF94" s="77"/>
      <c r="EG94" s="77"/>
      <c r="EH94" s="77"/>
      <c r="EI94" s="77"/>
      <c r="EJ94" s="77"/>
      <c r="EK94" s="77"/>
      <c r="EL94" s="77"/>
      <c r="EM94" s="77"/>
      <c r="EN94" s="77"/>
      <c r="EO94" s="77"/>
      <c r="EP94" s="77"/>
      <c r="EQ94" s="77"/>
      <c r="ER94" s="77"/>
      <c r="ES94" s="77"/>
      <c r="ET94" s="77"/>
      <c r="EU94" s="77"/>
      <c r="EV94" s="77"/>
      <c r="EW94" s="77"/>
      <c r="EX94" s="77"/>
      <c r="EY94" s="77"/>
      <c r="EZ94" s="77"/>
      <c r="FA94" s="77"/>
      <c r="FB94" s="77"/>
      <c r="FC94" s="77"/>
      <c r="FD94" s="77"/>
      <c r="FE94" s="77"/>
      <c r="FF94" s="77"/>
      <c r="FG94" s="77"/>
      <c r="FH94" s="77"/>
      <c r="FI94" s="77"/>
      <c r="FJ94" s="77"/>
      <c r="FK94" s="77"/>
      <c r="FL94" s="77"/>
      <c r="FM94" s="77"/>
      <c r="FN94" s="77"/>
      <c r="FO94" s="77"/>
      <c r="FP94" s="77"/>
      <c r="FQ94" s="77"/>
      <c r="FR94" s="77"/>
      <c r="FS94" s="77"/>
      <c r="FT94" s="77"/>
      <c r="FU94" s="77"/>
      <c r="FV94" s="77"/>
      <c r="FW94" s="77"/>
      <c r="FX94" s="77"/>
      <c r="FY94" s="77"/>
      <c r="FZ94" s="77"/>
      <c r="GA94" s="77"/>
      <c r="GB94" s="77"/>
      <c r="GC94" s="77"/>
      <c r="GD94" s="77"/>
      <c r="GE94" s="77"/>
      <c r="GF94" s="77"/>
      <c r="GG94" s="77"/>
      <c r="GH94" s="77"/>
      <c r="GI94" s="77"/>
      <c r="GJ94" s="77"/>
      <c r="GK94" s="77"/>
      <c r="GL94" s="77"/>
      <c r="GM94" s="77"/>
      <c r="GN94" s="77"/>
      <c r="GO94" s="77"/>
      <c r="GP94" s="77"/>
      <c r="GQ94" s="77"/>
      <c r="GR94" s="77"/>
      <c r="GS94" s="77"/>
      <c r="GT94" s="77"/>
      <c r="GU94" s="77"/>
      <c r="GV94" s="77"/>
      <c r="GW94" s="77"/>
      <c r="GX94" s="77"/>
      <c r="GY94" s="77"/>
      <c r="GZ94" s="77"/>
      <c r="HA94" s="77"/>
      <c r="HB94" s="77"/>
      <c r="HC94" s="77"/>
      <c r="HD94" s="77"/>
      <c r="HE94" s="77"/>
      <c r="HF94" s="77"/>
      <c r="HG94" s="77"/>
      <c r="HH94" s="77"/>
      <c r="HI94" s="77"/>
      <c r="HJ94" s="77"/>
      <c r="HK94" s="77"/>
      <c r="HL94" s="77"/>
      <c r="HM94" s="77"/>
      <c r="HN94" s="77"/>
      <c r="HO94" s="77"/>
      <c r="HP94" s="77"/>
      <c r="HQ94" s="77"/>
      <c r="HR94" s="77"/>
      <c r="HS94" s="77"/>
      <c r="HT94" s="77"/>
      <c r="HU94" s="77"/>
      <c r="HV94" s="77"/>
      <c r="HW94" s="77"/>
      <c r="HX94" s="77"/>
      <c r="HY94" s="77"/>
      <c r="HZ94" s="77"/>
      <c r="IA94" s="77"/>
      <c r="IB94" s="77"/>
      <c r="IC94" s="77"/>
      <c r="ID94" s="77"/>
      <c r="IE94" s="77"/>
      <c r="IF94" s="77"/>
      <c r="IG94" s="77"/>
      <c r="IH94" s="77"/>
      <c r="II94" s="77"/>
      <c r="IJ94" s="77"/>
      <c r="IK94" s="77"/>
      <c r="IL94" s="77"/>
      <c r="IM94" s="77"/>
      <c r="IN94" s="77"/>
      <c r="IO94" s="77"/>
      <c r="IP94" s="77"/>
      <c r="IQ94" s="77"/>
      <c r="IR94" s="77"/>
      <c r="IS94" s="77"/>
      <c r="IT94" s="77"/>
      <c r="IU94" s="77"/>
      <c r="IV94" s="77"/>
      <c r="IW94" s="77"/>
      <c r="IX94" s="77"/>
      <c r="IY94" s="77"/>
      <c r="IZ94" s="77"/>
      <c r="JA94" s="77"/>
      <c r="JB94" s="77"/>
      <c r="JC94" s="77"/>
      <c r="JD94" s="77"/>
      <c r="JE94" s="77"/>
      <c r="JF94" s="77"/>
      <c r="JG94" s="77"/>
      <c r="JH94" s="77"/>
      <c r="JI94" s="77"/>
      <c r="JJ94" s="77"/>
      <c r="JK94" s="77"/>
      <c r="JL94" s="77"/>
      <c r="JM94" s="77"/>
      <c r="JN94" s="77"/>
      <c r="JO94" s="77"/>
      <c r="JP94" s="77"/>
      <c r="JQ94" s="77"/>
      <c r="JR94" s="77"/>
      <c r="JS94" s="77"/>
      <c r="JT94" s="77"/>
      <c r="JU94" s="77"/>
      <c r="JV94" s="77"/>
      <c r="JW94" s="77"/>
      <c r="JX94" s="77"/>
      <c r="JY94" s="77"/>
      <c r="JZ94" s="77"/>
      <c r="KA94" s="77"/>
      <c r="KB94" s="77"/>
      <c r="KC94" s="77"/>
      <c r="KD94" s="77"/>
      <c r="KE94" s="77"/>
      <c r="KF94" s="77"/>
      <c r="KG94" s="77"/>
      <c r="KH94" s="77"/>
      <c r="KI94" s="77"/>
      <c r="KJ94" s="77"/>
      <c r="KK94" s="77"/>
    </row>
    <row r="95" spans="1:297" ht="16" x14ac:dyDescent="0.2">
      <c r="A95" s="291"/>
      <c r="B95" s="231"/>
      <c r="C95" s="244" t="s">
        <v>159</v>
      </c>
      <c r="D95" s="244" t="s">
        <v>111</v>
      </c>
      <c r="E95" s="244" t="s">
        <v>115</v>
      </c>
      <c r="F95" s="240">
        <f>_xlfn.XLOOKUP($E95,'1.5.UVintensity'!$L$3:$L$14,'1.5.UVintensity'!$U$3:$U$14)</f>
        <v>0.42624574908283974</v>
      </c>
      <c r="G95" s="240">
        <f>_xlfn.XLOOKUP($E95,'1.5.UVintensity'!$L$3:$L$14,'1.5.UVintensity'!$U$3:$U$14)</f>
        <v>0.42624574908283974</v>
      </c>
      <c r="H95" s="240">
        <f>_xlfn.XLOOKUP($E95,'1.5.UVintensity'!$L$3:$L$14,'1.5.UVintensity'!$U$3:$U$14)</f>
        <v>0.42624574908283974</v>
      </c>
      <c r="I95" s="240">
        <f>_xlfn.XLOOKUP($E95,'1.5.UVintensity'!$L$3:$L$14,'1.5.UVintensity'!$U$3:$U$14)</f>
        <v>0.42624574908283974</v>
      </c>
      <c r="J95" s="240">
        <f>_xlfn.XLOOKUP($E95,'1.5.UVintensity'!$L$3:$L$14,'1.5.UVintensity'!$U$3:$U$14)</f>
        <v>0.42624574908283974</v>
      </c>
      <c r="K95" s="240">
        <f>_xlfn.XLOOKUP($E95,'1.5.UVintensity'!$L$3:$L$14,'1.5.UVintensity'!$U$3:$U$14)</f>
        <v>0.42624574908283974</v>
      </c>
      <c r="L95" s="240">
        <f>_xlfn.XLOOKUP($E95,'1.5.UVintensity'!$L$3:$L$14,'1.5.UVintensity'!$U$3:$U$14)</f>
        <v>0.42624574908283974</v>
      </c>
      <c r="M95" s="240">
        <f>_xlfn.XLOOKUP($E95,'1.5.UVintensity'!$L$3:$L$14,'1.5.UVintensity'!$U$3:$U$14)</f>
        <v>0.42624574908283974</v>
      </c>
      <c r="N95" s="179"/>
      <c r="O95" s="179" t="s">
        <v>163</v>
      </c>
      <c r="P95" s="179" t="s">
        <v>162</v>
      </c>
      <c r="Q95" s="226"/>
      <c r="R95" s="179"/>
      <c r="AM95" s="77"/>
      <c r="AN95" s="77"/>
      <c r="AO95" s="77"/>
      <c r="AP95" s="77"/>
      <c r="AQ95" s="77"/>
      <c r="AR95" s="77"/>
      <c r="AS95" s="77"/>
      <c r="AT95" s="77"/>
      <c r="AU95" s="77"/>
      <c r="AV95" s="77"/>
      <c r="AW95" s="77"/>
      <c r="AX95" s="77"/>
      <c r="AY95" s="77"/>
      <c r="AZ95" s="77"/>
      <c r="BA95" s="77"/>
      <c r="BB95" s="77"/>
      <c r="BC95" s="77"/>
      <c r="BD95" s="77"/>
      <c r="BE95" s="77"/>
      <c r="BF95" s="77"/>
      <c r="BG95" s="77"/>
      <c r="BH95" s="77"/>
      <c r="BI95" s="77"/>
      <c r="BJ95" s="77"/>
      <c r="BK95" s="77"/>
      <c r="BL95" s="77"/>
      <c r="BM95" s="77"/>
      <c r="BN95" s="77"/>
      <c r="BO95" s="77"/>
      <c r="BP95" s="77"/>
      <c r="BQ95" s="77"/>
      <c r="BR95" s="77"/>
      <c r="BS95" s="77"/>
      <c r="BT95" s="77"/>
      <c r="BU95" s="77"/>
      <c r="BV95" s="77"/>
      <c r="BW95" s="77"/>
      <c r="BX95" s="77"/>
      <c r="BY95" s="77"/>
      <c r="BZ95" s="77"/>
      <c r="CA95" s="77"/>
      <c r="CB95" s="77"/>
      <c r="CC95" s="77"/>
      <c r="CD95" s="77"/>
      <c r="CE95" s="77"/>
      <c r="CF95" s="77"/>
      <c r="CG95" s="77"/>
      <c r="CH95" s="77"/>
      <c r="CI95" s="77"/>
      <c r="CJ95" s="77"/>
      <c r="CK95" s="77"/>
      <c r="CL95" s="77"/>
      <c r="CM95" s="77"/>
      <c r="CN95" s="77"/>
      <c r="CO95" s="77"/>
      <c r="CP95" s="77"/>
      <c r="CQ95" s="77"/>
      <c r="CR95" s="77"/>
      <c r="CS95" s="77"/>
      <c r="CT95" s="77"/>
      <c r="CU95" s="77"/>
      <c r="CV95" s="77"/>
      <c r="CW95" s="77"/>
      <c r="CX95" s="77"/>
      <c r="CY95" s="77"/>
      <c r="CZ95" s="77"/>
      <c r="DA95" s="77"/>
      <c r="DB95" s="77"/>
      <c r="DC95" s="77"/>
      <c r="DD95" s="77"/>
      <c r="DE95" s="77"/>
      <c r="DF95" s="77"/>
      <c r="DG95" s="77"/>
      <c r="DH95" s="77"/>
      <c r="DI95" s="77"/>
      <c r="DJ95" s="77"/>
      <c r="DK95" s="77"/>
      <c r="DL95" s="77"/>
      <c r="DM95" s="77"/>
      <c r="DN95" s="77"/>
      <c r="DO95" s="77"/>
      <c r="DP95" s="77"/>
      <c r="DQ95" s="77"/>
      <c r="DR95" s="77"/>
      <c r="DS95" s="77"/>
      <c r="DT95" s="77"/>
      <c r="DU95" s="77"/>
      <c r="DV95" s="77"/>
      <c r="DW95" s="77"/>
      <c r="DX95" s="77"/>
      <c r="DY95" s="77"/>
      <c r="DZ95" s="77"/>
      <c r="EA95" s="77"/>
      <c r="EB95" s="77"/>
      <c r="EC95" s="77"/>
      <c r="ED95" s="77"/>
      <c r="EE95" s="77"/>
      <c r="EF95" s="77"/>
      <c r="EG95" s="77"/>
      <c r="EH95" s="77"/>
      <c r="EI95" s="77"/>
      <c r="EJ95" s="77"/>
      <c r="EK95" s="77"/>
      <c r="EL95" s="77"/>
      <c r="EM95" s="77"/>
      <c r="EN95" s="77"/>
      <c r="EO95" s="77"/>
      <c r="EP95" s="77"/>
      <c r="EQ95" s="77"/>
      <c r="ER95" s="77"/>
      <c r="ES95" s="77"/>
      <c r="ET95" s="77"/>
      <c r="EU95" s="77"/>
      <c r="EV95" s="77"/>
      <c r="EW95" s="77"/>
      <c r="EX95" s="77"/>
      <c r="EY95" s="77"/>
      <c r="EZ95" s="77"/>
      <c r="FA95" s="77"/>
      <c r="FB95" s="77"/>
      <c r="FC95" s="77"/>
      <c r="FD95" s="77"/>
      <c r="FE95" s="77"/>
      <c r="FF95" s="77"/>
      <c r="FG95" s="77"/>
      <c r="FH95" s="77"/>
      <c r="FI95" s="77"/>
      <c r="FJ95" s="77"/>
      <c r="FK95" s="77"/>
      <c r="FL95" s="77"/>
      <c r="FM95" s="77"/>
      <c r="FN95" s="77"/>
      <c r="FO95" s="77"/>
      <c r="FP95" s="77"/>
      <c r="FQ95" s="77"/>
      <c r="FR95" s="77"/>
      <c r="FS95" s="77"/>
      <c r="FT95" s="77"/>
      <c r="FU95" s="77"/>
      <c r="FV95" s="77"/>
      <c r="FW95" s="77"/>
      <c r="FX95" s="77"/>
      <c r="FY95" s="77"/>
      <c r="FZ95" s="77"/>
      <c r="GA95" s="77"/>
      <c r="GB95" s="77"/>
      <c r="GC95" s="77"/>
      <c r="GD95" s="77"/>
      <c r="GE95" s="77"/>
      <c r="GF95" s="77"/>
      <c r="GG95" s="77"/>
      <c r="GH95" s="77"/>
      <c r="GI95" s="77"/>
      <c r="GJ95" s="77"/>
      <c r="GK95" s="77"/>
      <c r="GL95" s="77"/>
      <c r="GM95" s="77"/>
      <c r="GN95" s="77"/>
      <c r="GO95" s="77"/>
      <c r="GP95" s="77"/>
      <c r="GQ95" s="77"/>
      <c r="GR95" s="77"/>
      <c r="GS95" s="77"/>
      <c r="GT95" s="77"/>
      <c r="GU95" s="77"/>
      <c r="GV95" s="77"/>
      <c r="GW95" s="77"/>
      <c r="GX95" s="77"/>
      <c r="GY95" s="77"/>
      <c r="GZ95" s="77"/>
      <c r="HA95" s="77"/>
      <c r="HB95" s="77"/>
      <c r="HC95" s="77"/>
      <c r="HD95" s="77"/>
      <c r="HE95" s="77"/>
      <c r="HF95" s="77"/>
      <c r="HG95" s="77"/>
      <c r="HH95" s="77"/>
      <c r="HI95" s="77"/>
      <c r="HJ95" s="77"/>
      <c r="HK95" s="77"/>
      <c r="HL95" s="77"/>
      <c r="HM95" s="77"/>
      <c r="HN95" s="77"/>
      <c r="HO95" s="77"/>
      <c r="HP95" s="77"/>
      <c r="HQ95" s="77"/>
      <c r="HR95" s="77"/>
      <c r="HS95" s="77"/>
      <c r="HT95" s="77"/>
      <c r="HU95" s="77"/>
      <c r="HV95" s="77"/>
      <c r="HW95" s="77"/>
      <c r="HX95" s="77"/>
      <c r="HY95" s="77"/>
      <c r="HZ95" s="77"/>
      <c r="IA95" s="77"/>
      <c r="IB95" s="77"/>
      <c r="IC95" s="77"/>
      <c r="ID95" s="77"/>
      <c r="IE95" s="77"/>
      <c r="IF95" s="77"/>
      <c r="IG95" s="77"/>
      <c r="IH95" s="77"/>
      <c r="II95" s="77"/>
      <c r="IJ95" s="77"/>
      <c r="IK95" s="77"/>
      <c r="IL95" s="77"/>
      <c r="IM95" s="77"/>
      <c r="IN95" s="77"/>
      <c r="IO95" s="77"/>
      <c r="IP95" s="77"/>
      <c r="IQ95" s="77"/>
      <c r="IR95" s="77"/>
      <c r="IS95" s="77"/>
      <c r="IT95" s="77"/>
      <c r="IU95" s="77"/>
      <c r="IV95" s="77"/>
      <c r="IW95" s="77"/>
      <c r="IX95" s="77"/>
      <c r="IY95" s="77"/>
      <c r="IZ95" s="77"/>
      <c r="JA95" s="77"/>
      <c r="JB95" s="77"/>
      <c r="JC95" s="77"/>
      <c r="JD95" s="77"/>
      <c r="JE95" s="77"/>
      <c r="JF95" s="77"/>
      <c r="JG95" s="77"/>
      <c r="JH95" s="77"/>
      <c r="JI95" s="77"/>
      <c r="JJ95" s="77"/>
      <c r="JK95" s="77"/>
      <c r="JL95" s="77"/>
      <c r="JM95" s="77"/>
      <c r="JN95" s="77"/>
      <c r="JO95" s="77"/>
      <c r="JP95" s="77"/>
      <c r="JQ95" s="77"/>
      <c r="JR95" s="77"/>
      <c r="JS95" s="77"/>
      <c r="JT95" s="77"/>
      <c r="JU95" s="77"/>
      <c r="JV95" s="77"/>
      <c r="JW95" s="77"/>
      <c r="JX95" s="77"/>
      <c r="JY95" s="77"/>
      <c r="JZ95" s="77"/>
      <c r="KA95" s="77"/>
      <c r="KB95" s="77"/>
      <c r="KC95" s="77"/>
      <c r="KD95" s="77"/>
      <c r="KE95" s="77"/>
      <c r="KF95" s="77"/>
      <c r="KG95" s="77"/>
      <c r="KH95" s="77"/>
      <c r="KI95" s="77"/>
      <c r="KJ95" s="77"/>
      <c r="KK95" s="77"/>
    </row>
    <row r="96" spans="1:297" ht="16" x14ac:dyDescent="0.2">
      <c r="A96" s="291"/>
      <c r="B96" s="246"/>
      <c r="C96" s="244" t="s">
        <v>159</v>
      </c>
      <c r="D96" s="244" t="s">
        <v>111</v>
      </c>
      <c r="E96" s="244" t="s">
        <v>140</v>
      </c>
      <c r="F96" s="240">
        <f>_xlfn.XLOOKUP($E96,'1.5.UVintensity'!$L$3:$L$14,'1.5.UVintensity'!$U$3:$U$14)</f>
        <v>0</v>
      </c>
      <c r="G96" s="240">
        <f>_xlfn.XLOOKUP($E96,'1.5.UVintensity'!$L$3:$L$14,'1.5.UVintensity'!$U$3:$U$14)</f>
        <v>0</v>
      </c>
      <c r="H96" s="240">
        <f>_xlfn.XLOOKUP($E96,'1.5.UVintensity'!$L$3:$L$14,'1.5.UVintensity'!$U$3:$U$14)</f>
        <v>0</v>
      </c>
      <c r="I96" s="240">
        <f>_xlfn.XLOOKUP($E96,'1.5.UVintensity'!$L$3:$L$14,'1.5.UVintensity'!$U$3:$U$14)</f>
        <v>0</v>
      </c>
      <c r="J96" s="240">
        <f>_xlfn.XLOOKUP($E96,'1.5.UVintensity'!$L$3:$L$14,'1.5.UVintensity'!$U$3:$U$14)</f>
        <v>0</v>
      </c>
      <c r="K96" s="240">
        <f>_xlfn.XLOOKUP($E96,'1.5.UVintensity'!$L$3:$L$14,'1.5.UVintensity'!$U$3:$U$14)</f>
        <v>0</v>
      </c>
      <c r="L96" s="240">
        <f>_xlfn.XLOOKUP($E96,'1.5.UVintensity'!$L$3:$L$14,'1.5.UVintensity'!$U$3:$U$14)</f>
        <v>0</v>
      </c>
      <c r="M96" s="240">
        <f>_xlfn.XLOOKUP($E96,'1.5.UVintensity'!$L$3:$L$14,'1.5.UVintensity'!$U$3:$U$14)</f>
        <v>0</v>
      </c>
      <c r="N96" s="179"/>
      <c r="O96" s="179" t="s">
        <v>163</v>
      </c>
      <c r="P96" s="179" t="s">
        <v>162</v>
      </c>
      <c r="Q96" s="226"/>
      <c r="R96" s="179"/>
      <c r="AM96" s="77"/>
      <c r="AN96" s="77"/>
      <c r="AO96" s="77"/>
      <c r="AP96" s="77"/>
      <c r="AQ96" s="77"/>
      <c r="AR96" s="77"/>
      <c r="AS96" s="77"/>
      <c r="AT96" s="77"/>
      <c r="AU96" s="77"/>
      <c r="AV96" s="77"/>
      <c r="AW96" s="77"/>
      <c r="AX96" s="77"/>
      <c r="AY96" s="77"/>
      <c r="AZ96" s="77"/>
      <c r="BA96" s="77"/>
      <c r="BB96" s="77"/>
      <c r="BC96" s="77"/>
      <c r="BD96" s="77"/>
      <c r="BE96" s="77"/>
      <c r="BF96" s="77"/>
      <c r="BG96" s="77"/>
      <c r="BH96" s="77"/>
      <c r="BI96" s="77"/>
      <c r="BJ96" s="77"/>
      <c r="BK96" s="77"/>
      <c r="BL96" s="77"/>
      <c r="BM96" s="77"/>
      <c r="BN96" s="77"/>
      <c r="BO96" s="77"/>
      <c r="BP96" s="77"/>
      <c r="BQ96" s="77"/>
      <c r="BR96" s="77"/>
      <c r="BS96" s="77"/>
      <c r="BT96" s="77"/>
      <c r="BU96" s="77"/>
      <c r="BV96" s="77"/>
      <c r="BW96" s="77"/>
      <c r="BX96" s="77"/>
      <c r="BY96" s="77"/>
      <c r="BZ96" s="77"/>
      <c r="CA96" s="77"/>
      <c r="CB96" s="77"/>
      <c r="CC96" s="77"/>
      <c r="CD96" s="77"/>
      <c r="CE96" s="77"/>
      <c r="CF96" s="77"/>
      <c r="CG96" s="77"/>
      <c r="CH96" s="77"/>
      <c r="CI96" s="77"/>
      <c r="CJ96" s="77"/>
      <c r="CK96" s="77"/>
      <c r="CL96" s="77"/>
      <c r="CM96" s="77"/>
      <c r="CN96" s="77"/>
      <c r="CO96" s="77"/>
      <c r="CP96" s="77"/>
      <c r="CQ96" s="77"/>
      <c r="CR96" s="77"/>
      <c r="CS96" s="77"/>
      <c r="CT96" s="77"/>
      <c r="CU96" s="77"/>
      <c r="CV96" s="77"/>
      <c r="CW96" s="77"/>
      <c r="CX96" s="77"/>
      <c r="CY96" s="77"/>
      <c r="CZ96" s="77"/>
      <c r="DA96" s="77"/>
      <c r="DB96" s="77"/>
      <c r="DC96" s="77"/>
      <c r="DD96" s="77"/>
      <c r="DE96" s="77"/>
      <c r="DF96" s="77"/>
      <c r="DG96" s="77"/>
      <c r="DH96" s="77"/>
      <c r="DI96" s="77"/>
      <c r="DJ96" s="77"/>
      <c r="DK96" s="77"/>
      <c r="DL96" s="77"/>
      <c r="DM96" s="77"/>
      <c r="DN96" s="77"/>
      <c r="DO96" s="77"/>
      <c r="DP96" s="77"/>
      <c r="DQ96" s="77"/>
      <c r="DR96" s="77"/>
      <c r="DS96" s="77"/>
      <c r="DT96" s="77"/>
      <c r="DU96" s="77"/>
      <c r="DV96" s="77"/>
      <c r="DW96" s="77"/>
      <c r="DX96" s="77"/>
      <c r="DY96" s="77"/>
      <c r="DZ96" s="77"/>
      <c r="EA96" s="77"/>
      <c r="EB96" s="77"/>
      <c r="EC96" s="77"/>
      <c r="ED96" s="77"/>
      <c r="EE96" s="77"/>
      <c r="EF96" s="77"/>
      <c r="EG96" s="77"/>
      <c r="EH96" s="77"/>
      <c r="EI96" s="77"/>
      <c r="EJ96" s="77"/>
      <c r="EK96" s="77"/>
      <c r="EL96" s="77"/>
      <c r="EM96" s="77"/>
      <c r="EN96" s="77"/>
      <c r="EO96" s="77"/>
      <c r="EP96" s="77"/>
      <c r="EQ96" s="77"/>
      <c r="ER96" s="77"/>
      <c r="ES96" s="77"/>
      <c r="ET96" s="77"/>
      <c r="EU96" s="77"/>
      <c r="EV96" s="77"/>
      <c r="EW96" s="77"/>
      <c r="EX96" s="77"/>
      <c r="EY96" s="77"/>
      <c r="EZ96" s="77"/>
      <c r="FA96" s="77"/>
      <c r="FB96" s="77"/>
      <c r="FC96" s="77"/>
      <c r="FD96" s="77"/>
      <c r="FE96" s="77"/>
      <c r="FF96" s="77"/>
      <c r="FG96" s="77"/>
      <c r="FH96" s="77"/>
      <c r="FI96" s="77"/>
      <c r="FJ96" s="77"/>
      <c r="FK96" s="77"/>
      <c r="FL96" s="77"/>
      <c r="FM96" s="77"/>
      <c r="FN96" s="77"/>
      <c r="FO96" s="77"/>
      <c r="FP96" s="77"/>
      <c r="FQ96" s="77"/>
      <c r="FR96" s="77"/>
      <c r="FS96" s="77"/>
      <c r="FT96" s="77"/>
      <c r="FU96" s="77"/>
      <c r="FV96" s="77"/>
      <c r="FW96" s="77"/>
      <c r="FX96" s="77"/>
      <c r="FY96" s="77"/>
      <c r="FZ96" s="77"/>
      <c r="GA96" s="77"/>
      <c r="GB96" s="77"/>
      <c r="GC96" s="77"/>
      <c r="GD96" s="77"/>
      <c r="GE96" s="77"/>
      <c r="GF96" s="77"/>
      <c r="GG96" s="77"/>
      <c r="GH96" s="77"/>
      <c r="GI96" s="77"/>
      <c r="GJ96" s="77"/>
      <c r="GK96" s="77"/>
      <c r="GL96" s="77"/>
      <c r="GM96" s="77"/>
      <c r="GN96" s="77"/>
      <c r="GO96" s="77"/>
      <c r="GP96" s="77"/>
      <c r="GQ96" s="77"/>
      <c r="GR96" s="77"/>
      <c r="GS96" s="77"/>
      <c r="GT96" s="77"/>
      <c r="GU96" s="77"/>
      <c r="GV96" s="77"/>
      <c r="GW96" s="77"/>
      <c r="GX96" s="77"/>
      <c r="GY96" s="77"/>
      <c r="GZ96" s="77"/>
      <c r="HA96" s="77"/>
      <c r="HB96" s="77"/>
      <c r="HC96" s="77"/>
      <c r="HD96" s="77"/>
      <c r="HE96" s="77"/>
      <c r="HF96" s="77"/>
      <c r="HG96" s="77"/>
      <c r="HH96" s="77"/>
      <c r="HI96" s="77"/>
      <c r="HJ96" s="77"/>
      <c r="HK96" s="77"/>
      <c r="HL96" s="77"/>
      <c r="HM96" s="77"/>
      <c r="HN96" s="77"/>
      <c r="HO96" s="77"/>
      <c r="HP96" s="77"/>
      <c r="HQ96" s="77"/>
      <c r="HR96" s="77"/>
      <c r="HS96" s="77"/>
      <c r="HT96" s="77"/>
      <c r="HU96" s="77"/>
      <c r="HV96" s="77"/>
      <c r="HW96" s="77"/>
      <c r="HX96" s="77"/>
      <c r="HY96" s="77"/>
      <c r="HZ96" s="77"/>
      <c r="IA96" s="77"/>
      <c r="IB96" s="77"/>
      <c r="IC96" s="77"/>
      <c r="ID96" s="77"/>
      <c r="IE96" s="77"/>
      <c r="IF96" s="77"/>
      <c r="IG96" s="77"/>
      <c r="IH96" s="77"/>
      <c r="II96" s="77"/>
      <c r="IJ96" s="77"/>
      <c r="IK96" s="77"/>
      <c r="IL96" s="77"/>
      <c r="IM96" s="77"/>
      <c r="IN96" s="77"/>
      <c r="IO96" s="77"/>
      <c r="IP96" s="77"/>
      <c r="IQ96" s="77"/>
      <c r="IR96" s="77"/>
      <c r="IS96" s="77"/>
      <c r="IT96" s="77"/>
      <c r="IU96" s="77"/>
      <c r="IV96" s="77"/>
      <c r="IW96" s="77"/>
      <c r="IX96" s="77"/>
      <c r="IY96" s="77"/>
      <c r="IZ96" s="77"/>
      <c r="JA96" s="77"/>
      <c r="JB96" s="77"/>
      <c r="JC96" s="77"/>
      <c r="JD96" s="77"/>
      <c r="JE96" s="77"/>
      <c r="JF96" s="77"/>
      <c r="JG96" s="77"/>
      <c r="JH96" s="77"/>
      <c r="JI96" s="77"/>
      <c r="JJ96" s="77"/>
      <c r="JK96" s="77"/>
      <c r="JL96" s="77"/>
      <c r="JM96" s="77"/>
      <c r="JN96" s="77"/>
      <c r="JO96" s="77"/>
      <c r="JP96" s="77"/>
      <c r="JQ96" s="77"/>
      <c r="JR96" s="77"/>
      <c r="JS96" s="77"/>
      <c r="JT96" s="77"/>
      <c r="JU96" s="77"/>
      <c r="JV96" s="77"/>
      <c r="JW96" s="77"/>
      <c r="JX96" s="77"/>
      <c r="JY96" s="77"/>
      <c r="JZ96" s="77"/>
      <c r="KA96" s="77"/>
      <c r="KB96" s="77"/>
      <c r="KC96" s="77"/>
      <c r="KD96" s="77"/>
      <c r="KE96" s="77"/>
      <c r="KF96" s="77"/>
      <c r="KG96" s="77"/>
      <c r="KH96" s="77"/>
      <c r="KI96" s="77"/>
      <c r="KJ96" s="77"/>
      <c r="KK96" s="77"/>
    </row>
    <row r="97" spans="1:297" ht="16" x14ac:dyDescent="0.2">
      <c r="A97" s="291"/>
      <c r="B97" s="231"/>
      <c r="C97" s="244" t="s">
        <v>159</v>
      </c>
      <c r="D97" s="244" t="s">
        <v>111</v>
      </c>
      <c r="E97" s="244" t="s">
        <v>124</v>
      </c>
      <c r="F97" s="240">
        <f>_xlfn.XLOOKUP($E97,'1.5.UVintensity'!$L$3:$L$14,'1.5.UVintensity'!$U$3:$U$14)</f>
        <v>3.9785385280075354</v>
      </c>
      <c r="G97" s="240">
        <f>_xlfn.XLOOKUP($E97,'1.5.UVintensity'!$L$3:$L$14,'1.5.UVintensity'!$U$3:$U$14)</f>
        <v>3.9785385280075354</v>
      </c>
      <c r="H97" s="240">
        <f>_xlfn.XLOOKUP($E97,'1.5.UVintensity'!$L$3:$L$14,'1.5.UVintensity'!$U$3:$U$14)</f>
        <v>3.9785385280075354</v>
      </c>
      <c r="I97" s="240">
        <f>_xlfn.XLOOKUP($E97,'1.5.UVintensity'!$L$3:$L$14,'1.5.UVintensity'!$U$3:$U$14)</f>
        <v>3.9785385280075354</v>
      </c>
      <c r="J97" s="240">
        <f>_xlfn.XLOOKUP($E97,'1.5.UVintensity'!$L$3:$L$14,'1.5.UVintensity'!$U$3:$U$14)</f>
        <v>3.9785385280075354</v>
      </c>
      <c r="K97" s="240">
        <f>_xlfn.XLOOKUP($E97,'1.5.UVintensity'!$L$3:$L$14,'1.5.UVintensity'!$U$3:$U$14)</f>
        <v>3.9785385280075354</v>
      </c>
      <c r="L97" s="240">
        <f>_xlfn.XLOOKUP($E97,'1.5.UVintensity'!$L$3:$L$14,'1.5.UVintensity'!$U$3:$U$14)</f>
        <v>3.9785385280075354</v>
      </c>
      <c r="M97" s="240">
        <f>_xlfn.XLOOKUP($E97,'1.5.UVintensity'!$L$3:$L$14,'1.5.UVintensity'!$U$3:$U$14)</f>
        <v>3.9785385280075354</v>
      </c>
      <c r="N97" s="179"/>
      <c r="O97" s="179" t="s">
        <v>163</v>
      </c>
      <c r="P97" s="179" t="s">
        <v>162</v>
      </c>
      <c r="Q97" s="226"/>
      <c r="R97" s="179"/>
      <c r="AM97" s="77"/>
      <c r="AN97" s="77"/>
      <c r="AO97" s="77"/>
      <c r="AP97" s="77"/>
      <c r="AQ97" s="77"/>
      <c r="AR97" s="77"/>
      <c r="AS97" s="77"/>
      <c r="AT97" s="77"/>
      <c r="AU97" s="77"/>
      <c r="AV97" s="77"/>
      <c r="AW97" s="77"/>
      <c r="AX97" s="77"/>
      <c r="AY97" s="77"/>
      <c r="AZ97" s="77"/>
      <c r="BA97" s="77"/>
      <c r="BB97" s="77"/>
      <c r="BC97" s="77"/>
      <c r="BD97" s="77"/>
      <c r="BE97" s="77"/>
      <c r="BF97" s="77"/>
      <c r="BG97" s="77"/>
      <c r="BH97" s="77"/>
      <c r="BI97" s="77"/>
      <c r="BJ97" s="77"/>
      <c r="BK97" s="77"/>
      <c r="BL97" s="77"/>
      <c r="BM97" s="77"/>
      <c r="BN97" s="77"/>
      <c r="BO97" s="77"/>
      <c r="BP97" s="77"/>
      <c r="BQ97" s="77"/>
      <c r="BR97" s="77"/>
      <c r="BS97" s="77"/>
      <c r="BT97" s="77"/>
      <c r="BU97" s="77"/>
      <c r="BV97" s="77"/>
      <c r="BW97" s="77"/>
      <c r="BX97" s="77"/>
      <c r="BY97" s="77"/>
      <c r="BZ97" s="77"/>
      <c r="CA97" s="77"/>
      <c r="CB97" s="77"/>
      <c r="CC97" s="77"/>
      <c r="CD97" s="77"/>
      <c r="CE97" s="77"/>
      <c r="CF97" s="77"/>
      <c r="CG97" s="77"/>
      <c r="CH97" s="77"/>
      <c r="CI97" s="77"/>
      <c r="CJ97" s="77"/>
      <c r="CK97" s="77"/>
      <c r="CL97" s="77"/>
      <c r="CM97" s="77"/>
      <c r="CN97" s="77"/>
      <c r="CO97" s="77"/>
      <c r="CP97" s="77"/>
      <c r="CQ97" s="77"/>
      <c r="CR97" s="77"/>
      <c r="CS97" s="77"/>
      <c r="CT97" s="77"/>
      <c r="CU97" s="77"/>
      <c r="CV97" s="77"/>
      <c r="CW97" s="77"/>
      <c r="CX97" s="77"/>
      <c r="CY97" s="77"/>
      <c r="CZ97" s="77"/>
      <c r="DA97" s="77"/>
      <c r="DB97" s="77"/>
      <c r="DC97" s="77"/>
      <c r="DD97" s="77"/>
      <c r="DE97" s="77"/>
      <c r="DF97" s="77"/>
      <c r="DG97" s="77"/>
      <c r="DH97" s="77"/>
      <c r="DI97" s="77"/>
      <c r="DJ97" s="77"/>
      <c r="DK97" s="77"/>
      <c r="DL97" s="77"/>
      <c r="DM97" s="77"/>
      <c r="DN97" s="77"/>
      <c r="DO97" s="77"/>
      <c r="DP97" s="77"/>
      <c r="DQ97" s="77"/>
      <c r="DR97" s="77"/>
      <c r="DS97" s="77"/>
      <c r="DT97" s="77"/>
      <c r="DU97" s="77"/>
      <c r="DV97" s="77"/>
      <c r="DW97" s="77"/>
      <c r="DX97" s="77"/>
      <c r="DY97" s="77"/>
      <c r="DZ97" s="77"/>
      <c r="EA97" s="77"/>
      <c r="EB97" s="77"/>
      <c r="EC97" s="77"/>
      <c r="ED97" s="77"/>
      <c r="EE97" s="77"/>
      <c r="EF97" s="77"/>
      <c r="EG97" s="77"/>
      <c r="EH97" s="77"/>
      <c r="EI97" s="77"/>
      <c r="EJ97" s="77"/>
      <c r="EK97" s="77"/>
      <c r="EL97" s="77"/>
      <c r="EM97" s="77"/>
      <c r="EN97" s="77"/>
      <c r="EO97" s="77"/>
      <c r="EP97" s="77"/>
      <c r="EQ97" s="77"/>
      <c r="ER97" s="77"/>
      <c r="ES97" s="77"/>
      <c r="ET97" s="77"/>
      <c r="EU97" s="77"/>
      <c r="EV97" s="77"/>
      <c r="EW97" s="77"/>
      <c r="EX97" s="77"/>
      <c r="EY97" s="77"/>
      <c r="EZ97" s="77"/>
      <c r="FA97" s="77"/>
      <c r="FB97" s="77"/>
      <c r="FC97" s="77"/>
      <c r="FD97" s="77"/>
      <c r="FE97" s="77"/>
      <c r="FF97" s="77"/>
      <c r="FG97" s="77"/>
      <c r="FH97" s="77"/>
      <c r="FI97" s="77"/>
      <c r="FJ97" s="77"/>
      <c r="FK97" s="77"/>
      <c r="FL97" s="77"/>
      <c r="FM97" s="77"/>
      <c r="FN97" s="77"/>
      <c r="FO97" s="77"/>
      <c r="FP97" s="77"/>
      <c r="FQ97" s="77"/>
      <c r="FR97" s="77"/>
      <c r="FS97" s="77"/>
      <c r="FT97" s="77"/>
      <c r="FU97" s="77"/>
      <c r="FV97" s="77"/>
      <c r="FW97" s="77"/>
      <c r="FX97" s="77"/>
      <c r="FY97" s="77"/>
      <c r="FZ97" s="77"/>
      <c r="GA97" s="77"/>
      <c r="GB97" s="77"/>
      <c r="GC97" s="77"/>
      <c r="GD97" s="77"/>
      <c r="GE97" s="77"/>
      <c r="GF97" s="77"/>
      <c r="GG97" s="77"/>
      <c r="GH97" s="77"/>
      <c r="GI97" s="77"/>
      <c r="GJ97" s="77"/>
      <c r="GK97" s="77"/>
      <c r="GL97" s="77"/>
      <c r="GM97" s="77"/>
      <c r="GN97" s="77"/>
      <c r="GO97" s="77"/>
      <c r="GP97" s="77"/>
      <c r="GQ97" s="77"/>
      <c r="GR97" s="77"/>
      <c r="GS97" s="77"/>
      <c r="GT97" s="77"/>
      <c r="GU97" s="77"/>
      <c r="GV97" s="77"/>
      <c r="GW97" s="77"/>
      <c r="GX97" s="77"/>
      <c r="GY97" s="77"/>
      <c r="GZ97" s="77"/>
      <c r="HA97" s="77"/>
      <c r="HB97" s="77"/>
      <c r="HC97" s="77"/>
      <c r="HD97" s="77"/>
      <c r="HE97" s="77"/>
      <c r="HF97" s="77"/>
      <c r="HG97" s="77"/>
      <c r="HH97" s="77"/>
      <c r="HI97" s="77"/>
      <c r="HJ97" s="77"/>
      <c r="HK97" s="77"/>
      <c r="HL97" s="77"/>
      <c r="HM97" s="77"/>
      <c r="HN97" s="77"/>
      <c r="HO97" s="77"/>
      <c r="HP97" s="77"/>
      <c r="HQ97" s="77"/>
      <c r="HR97" s="77"/>
      <c r="HS97" s="77"/>
      <c r="HT97" s="77"/>
      <c r="HU97" s="77"/>
      <c r="HV97" s="77"/>
      <c r="HW97" s="77"/>
      <c r="HX97" s="77"/>
      <c r="HY97" s="77"/>
      <c r="HZ97" s="77"/>
      <c r="IA97" s="77"/>
      <c r="IB97" s="77"/>
      <c r="IC97" s="77"/>
      <c r="ID97" s="77"/>
      <c r="IE97" s="77"/>
      <c r="IF97" s="77"/>
      <c r="IG97" s="77"/>
      <c r="IH97" s="77"/>
      <c r="II97" s="77"/>
      <c r="IJ97" s="77"/>
      <c r="IK97" s="77"/>
      <c r="IL97" s="77"/>
      <c r="IM97" s="77"/>
      <c r="IN97" s="77"/>
      <c r="IO97" s="77"/>
      <c r="IP97" s="77"/>
      <c r="IQ97" s="77"/>
      <c r="IR97" s="77"/>
      <c r="IS97" s="77"/>
      <c r="IT97" s="77"/>
      <c r="IU97" s="77"/>
      <c r="IV97" s="77"/>
      <c r="IW97" s="77"/>
      <c r="IX97" s="77"/>
      <c r="IY97" s="77"/>
      <c r="IZ97" s="77"/>
      <c r="JA97" s="77"/>
      <c r="JB97" s="77"/>
      <c r="JC97" s="77"/>
      <c r="JD97" s="77"/>
      <c r="JE97" s="77"/>
      <c r="JF97" s="77"/>
      <c r="JG97" s="77"/>
      <c r="JH97" s="77"/>
      <c r="JI97" s="77"/>
      <c r="JJ97" s="77"/>
      <c r="JK97" s="77"/>
      <c r="JL97" s="77"/>
      <c r="JM97" s="77"/>
      <c r="JN97" s="77"/>
      <c r="JO97" s="77"/>
      <c r="JP97" s="77"/>
      <c r="JQ97" s="77"/>
      <c r="JR97" s="77"/>
      <c r="JS97" s="77"/>
      <c r="JT97" s="77"/>
      <c r="JU97" s="77"/>
      <c r="JV97" s="77"/>
      <c r="JW97" s="77"/>
      <c r="JX97" s="77"/>
      <c r="JY97" s="77"/>
      <c r="JZ97" s="77"/>
      <c r="KA97" s="77"/>
      <c r="KB97" s="77"/>
      <c r="KC97" s="77"/>
      <c r="KD97" s="77"/>
      <c r="KE97" s="77"/>
      <c r="KF97" s="77"/>
      <c r="KG97" s="77"/>
      <c r="KH97" s="77"/>
      <c r="KI97" s="77"/>
      <c r="KJ97" s="77"/>
      <c r="KK97" s="77"/>
    </row>
    <row r="98" spans="1:297" ht="16" x14ac:dyDescent="0.2">
      <c r="A98" s="291"/>
      <c r="B98" s="231"/>
      <c r="C98" s="244" t="s">
        <v>160</v>
      </c>
      <c r="D98" s="244" t="s">
        <v>111</v>
      </c>
      <c r="E98" s="244" t="s">
        <v>118</v>
      </c>
      <c r="F98" s="240">
        <v>121000000</v>
      </c>
      <c r="G98" s="240">
        <v>121000000</v>
      </c>
      <c r="H98" s="240">
        <v>121000000</v>
      </c>
      <c r="I98" s="240">
        <v>121000000</v>
      </c>
      <c r="J98" s="240">
        <v>121000000</v>
      </c>
      <c r="K98" s="240">
        <v>121000000</v>
      </c>
      <c r="L98" s="240">
        <v>121000000</v>
      </c>
      <c r="M98" s="240">
        <v>121000000</v>
      </c>
      <c r="N98" s="179"/>
      <c r="O98" s="179" t="s">
        <v>164</v>
      </c>
      <c r="P98" s="179" t="s">
        <v>162</v>
      </c>
      <c r="Q98" s="226"/>
      <c r="R98" s="179"/>
      <c r="AM98" s="77"/>
      <c r="AN98" s="77"/>
      <c r="AO98" s="77"/>
      <c r="AP98" s="77"/>
      <c r="AQ98" s="77"/>
      <c r="AR98" s="77"/>
      <c r="AS98" s="77"/>
      <c r="AT98" s="77"/>
      <c r="AU98" s="77"/>
      <c r="AV98" s="77"/>
      <c r="AW98" s="77"/>
      <c r="AX98" s="77"/>
      <c r="AY98" s="77"/>
      <c r="AZ98" s="77"/>
      <c r="BA98" s="77"/>
      <c r="BB98" s="77"/>
      <c r="BC98" s="77"/>
      <c r="BD98" s="77"/>
      <c r="BE98" s="77"/>
      <c r="BF98" s="77"/>
      <c r="BG98" s="77"/>
      <c r="BH98" s="77"/>
      <c r="BI98" s="77"/>
      <c r="BJ98" s="77"/>
      <c r="BK98" s="77"/>
      <c r="BL98" s="77"/>
      <c r="BM98" s="77"/>
      <c r="BN98" s="77"/>
      <c r="BO98" s="77"/>
      <c r="BP98" s="77"/>
      <c r="BQ98" s="77"/>
      <c r="BR98" s="77"/>
      <c r="BS98" s="77"/>
      <c r="BT98" s="77"/>
      <c r="BU98" s="77"/>
      <c r="BV98" s="77"/>
      <c r="BW98" s="77"/>
      <c r="BX98" s="77"/>
      <c r="BY98" s="77"/>
      <c r="BZ98" s="77"/>
      <c r="CA98" s="77"/>
      <c r="CB98" s="77"/>
      <c r="CC98" s="77"/>
      <c r="CD98" s="77"/>
      <c r="CE98" s="77"/>
      <c r="CF98" s="77"/>
      <c r="CG98" s="77"/>
      <c r="CH98" s="77"/>
      <c r="CI98" s="77"/>
      <c r="CJ98" s="77"/>
      <c r="CK98" s="77"/>
      <c r="CL98" s="77"/>
      <c r="CM98" s="77"/>
      <c r="CN98" s="77"/>
      <c r="CO98" s="77"/>
      <c r="CP98" s="77"/>
      <c r="CQ98" s="77"/>
      <c r="CR98" s="77"/>
      <c r="CS98" s="77"/>
      <c r="CT98" s="77"/>
      <c r="CU98" s="77"/>
      <c r="CV98" s="77"/>
      <c r="CW98" s="77"/>
      <c r="CX98" s="77"/>
      <c r="CY98" s="77"/>
      <c r="CZ98" s="77"/>
      <c r="DA98" s="77"/>
      <c r="DB98" s="77"/>
      <c r="DC98" s="77"/>
      <c r="DD98" s="77"/>
      <c r="DE98" s="77"/>
      <c r="DF98" s="77"/>
      <c r="DG98" s="77"/>
      <c r="DH98" s="77"/>
      <c r="DI98" s="77"/>
      <c r="DJ98" s="77"/>
      <c r="DK98" s="77"/>
      <c r="DL98" s="77"/>
      <c r="DM98" s="77"/>
      <c r="DN98" s="77"/>
      <c r="DO98" s="77"/>
      <c r="DP98" s="77"/>
      <c r="DQ98" s="77"/>
      <c r="DR98" s="77"/>
      <c r="DS98" s="77"/>
      <c r="DT98" s="77"/>
      <c r="DU98" s="77"/>
      <c r="DV98" s="77"/>
      <c r="DW98" s="77"/>
      <c r="DX98" s="77"/>
      <c r="DY98" s="77"/>
      <c r="DZ98" s="77"/>
      <c r="EA98" s="77"/>
      <c r="EB98" s="77"/>
      <c r="EC98" s="77"/>
      <c r="ED98" s="77"/>
      <c r="EE98" s="77"/>
      <c r="EF98" s="77"/>
      <c r="EG98" s="77"/>
      <c r="EH98" s="77"/>
      <c r="EI98" s="77"/>
      <c r="EJ98" s="77"/>
      <c r="EK98" s="77"/>
      <c r="EL98" s="77"/>
      <c r="EM98" s="77"/>
      <c r="EN98" s="77"/>
      <c r="EO98" s="77"/>
      <c r="EP98" s="77"/>
      <c r="EQ98" s="77"/>
      <c r="ER98" s="77"/>
      <c r="ES98" s="77"/>
      <c r="ET98" s="77"/>
      <c r="EU98" s="77"/>
      <c r="EV98" s="77"/>
      <c r="EW98" s="77"/>
      <c r="EX98" s="77"/>
      <c r="EY98" s="77"/>
      <c r="EZ98" s="77"/>
      <c r="FA98" s="77"/>
      <c r="FB98" s="77"/>
      <c r="FC98" s="77"/>
      <c r="FD98" s="77"/>
      <c r="FE98" s="77"/>
      <c r="FF98" s="77"/>
      <c r="FG98" s="77"/>
      <c r="FH98" s="77"/>
      <c r="FI98" s="77"/>
      <c r="FJ98" s="77"/>
      <c r="FK98" s="77"/>
      <c r="FL98" s="77"/>
      <c r="FM98" s="77"/>
      <c r="FN98" s="77"/>
      <c r="FO98" s="77"/>
      <c r="FP98" s="77"/>
      <c r="FQ98" s="77"/>
      <c r="FR98" s="77"/>
      <c r="FS98" s="77"/>
      <c r="FT98" s="77"/>
      <c r="FU98" s="77"/>
      <c r="FV98" s="77"/>
      <c r="FW98" s="77"/>
      <c r="FX98" s="77"/>
      <c r="FY98" s="77"/>
      <c r="FZ98" s="77"/>
      <c r="GA98" s="77"/>
      <c r="GB98" s="77"/>
      <c r="GC98" s="77"/>
      <c r="GD98" s="77"/>
      <c r="GE98" s="77"/>
      <c r="GF98" s="77"/>
      <c r="GG98" s="77"/>
      <c r="GH98" s="77"/>
      <c r="GI98" s="77"/>
      <c r="GJ98" s="77"/>
      <c r="GK98" s="77"/>
      <c r="GL98" s="77"/>
      <c r="GM98" s="77"/>
      <c r="GN98" s="77"/>
      <c r="GO98" s="77"/>
      <c r="GP98" s="77"/>
      <c r="GQ98" s="77"/>
      <c r="GR98" s="77"/>
      <c r="GS98" s="77"/>
      <c r="GT98" s="77"/>
      <c r="GU98" s="77"/>
      <c r="GV98" s="77"/>
      <c r="GW98" s="77"/>
      <c r="GX98" s="77"/>
      <c r="GY98" s="77"/>
      <c r="GZ98" s="77"/>
      <c r="HA98" s="77"/>
      <c r="HB98" s="77"/>
      <c r="HC98" s="77"/>
      <c r="HD98" s="77"/>
      <c r="HE98" s="77"/>
      <c r="HF98" s="77"/>
      <c r="HG98" s="77"/>
      <c r="HH98" s="77"/>
      <c r="HI98" s="77"/>
      <c r="HJ98" s="77"/>
      <c r="HK98" s="77"/>
      <c r="HL98" s="77"/>
      <c r="HM98" s="77"/>
      <c r="HN98" s="77"/>
      <c r="HO98" s="77"/>
      <c r="HP98" s="77"/>
      <c r="HQ98" s="77"/>
      <c r="HR98" s="77"/>
      <c r="HS98" s="77"/>
      <c r="HT98" s="77"/>
      <c r="HU98" s="77"/>
      <c r="HV98" s="77"/>
      <c r="HW98" s="77"/>
      <c r="HX98" s="77"/>
      <c r="HY98" s="77"/>
      <c r="HZ98" s="77"/>
      <c r="IA98" s="77"/>
      <c r="IB98" s="77"/>
      <c r="IC98" s="77"/>
      <c r="ID98" s="77"/>
      <c r="IE98" s="77"/>
      <c r="IF98" s="77"/>
      <c r="IG98" s="77"/>
      <c r="IH98" s="77"/>
      <c r="II98" s="77"/>
      <c r="IJ98" s="77"/>
      <c r="IK98" s="77"/>
      <c r="IL98" s="77"/>
      <c r="IM98" s="77"/>
      <c r="IN98" s="77"/>
      <c r="IO98" s="77"/>
      <c r="IP98" s="77"/>
      <c r="IQ98" s="77"/>
      <c r="IR98" s="77"/>
      <c r="IS98" s="77"/>
      <c r="IT98" s="77"/>
      <c r="IU98" s="77"/>
      <c r="IV98" s="77"/>
      <c r="IW98" s="77"/>
      <c r="IX98" s="77"/>
      <c r="IY98" s="77"/>
      <c r="IZ98" s="77"/>
      <c r="JA98" s="77"/>
      <c r="JB98" s="77"/>
      <c r="JC98" s="77"/>
      <c r="JD98" s="77"/>
      <c r="JE98" s="77"/>
      <c r="JF98" s="77"/>
      <c r="JG98" s="77"/>
      <c r="JH98" s="77"/>
      <c r="JI98" s="77"/>
      <c r="JJ98" s="77"/>
      <c r="JK98" s="77"/>
      <c r="JL98" s="77"/>
      <c r="JM98" s="77"/>
      <c r="JN98" s="77"/>
      <c r="JO98" s="77"/>
      <c r="JP98" s="77"/>
      <c r="JQ98" s="77"/>
      <c r="JR98" s="77"/>
      <c r="JS98" s="77"/>
      <c r="JT98" s="77"/>
      <c r="JU98" s="77"/>
      <c r="JV98" s="77"/>
      <c r="JW98" s="77"/>
      <c r="JX98" s="77"/>
      <c r="JY98" s="77"/>
      <c r="JZ98" s="77"/>
      <c r="KA98" s="77"/>
      <c r="KB98" s="77"/>
      <c r="KC98" s="77"/>
      <c r="KD98" s="77"/>
      <c r="KE98" s="77"/>
      <c r="KF98" s="77"/>
      <c r="KG98" s="77"/>
      <c r="KH98" s="77"/>
      <c r="KI98" s="77"/>
      <c r="KJ98" s="77"/>
      <c r="KK98" s="77"/>
    </row>
    <row r="99" spans="1:297" ht="16" x14ac:dyDescent="0.2">
      <c r="A99" s="291"/>
      <c r="B99" s="231"/>
      <c r="C99" s="244" t="s">
        <v>160</v>
      </c>
      <c r="D99" s="244" t="s">
        <v>111</v>
      </c>
      <c r="E99" s="244" t="s">
        <v>98</v>
      </c>
      <c r="F99" s="240">
        <v>0.5</v>
      </c>
      <c r="G99" s="240">
        <v>0.5</v>
      </c>
      <c r="H99" s="240">
        <v>0.5</v>
      </c>
      <c r="I99" s="240">
        <v>0.5</v>
      </c>
      <c r="J99" s="240">
        <v>0.5</v>
      </c>
      <c r="K99" s="240">
        <v>0.5</v>
      </c>
      <c r="L99" s="240">
        <v>0.5</v>
      </c>
      <c r="M99" s="240">
        <v>0.5</v>
      </c>
      <c r="N99" s="179"/>
      <c r="O99" s="179" t="s">
        <v>164</v>
      </c>
      <c r="P99" s="179" t="s">
        <v>162</v>
      </c>
      <c r="Q99" s="226"/>
      <c r="R99" s="179"/>
      <c r="AM99" s="77"/>
      <c r="AN99" s="77"/>
      <c r="AO99" s="77"/>
      <c r="AP99" s="77"/>
      <c r="AQ99" s="77"/>
      <c r="AR99" s="77"/>
      <c r="AS99" s="77"/>
      <c r="AT99" s="77"/>
      <c r="AU99" s="77"/>
      <c r="AV99" s="77"/>
      <c r="AW99" s="77"/>
      <c r="AX99" s="77"/>
      <c r="AY99" s="77"/>
      <c r="AZ99" s="77"/>
      <c r="BA99" s="77"/>
      <c r="BB99" s="77"/>
      <c r="BC99" s="77"/>
      <c r="BD99" s="77"/>
      <c r="BE99" s="77"/>
      <c r="BF99" s="77"/>
      <c r="BG99" s="77"/>
      <c r="BH99" s="77"/>
      <c r="BI99" s="77"/>
      <c r="BJ99" s="77"/>
      <c r="BK99" s="77"/>
      <c r="BL99" s="77"/>
      <c r="BM99" s="77"/>
      <c r="BN99" s="77"/>
      <c r="BO99" s="77"/>
      <c r="BP99" s="77"/>
      <c r="BQ99" s="77"/>
      <c r="BR99" s="77"/>
      <c r="BS99" s="77"/>
      <c r="BT99" s="77"/>
      <c r="BU99" s="77"/>
      <c r="BV99" s="77"/>
      <c r="BW99" s="77"/>
      <c r="BX99" s="77"/>
      <c r="BY99" s="77"/>
      <c r="BZ99" s="77"/>
      <c r="CA99" s="77"/>
      <c r="CB99" s="77"/>
      <c r="CC99" s="77"/>
      <c r="CD99" s="77"/>
      <c r="CE99" s="77"/>
      <c r="CF99" s="77"/>
      <c r="CG99" s="77"/>
      <c r="CH99" s="77"/>
      <c r="CI99" s="77"/>
      <c r="CJ99" s="77"/>
      <c r="CK99" s="77"/>
      <c r="CL99" s="77"/>
      <c r="CM99" s="77"/>
      <c r="CN99" s="77"/>
      <c r="CO99" s="77"/>
      <c r="CP99" s="77"/>
      <c r="CQ99" s="77"/>
      <c r="CR99" s="77"/>
      <c r="CS99" s="77"/>
      <c r="CT99" s="77"/>
      <c r="CU99" s="77"/>
      <c r="CV99" s="77"/>
      <c r="CW99" s="77"/>
      <c r="CX99" s="77"/>
      <c r="CY99" s="77"/>
      <c r="CZ99" s="77"/>
      <c r="DA99" s="77"/>
      <c r="DB99" s="77"/>
      <c r="DC99" s="77"/>
      <c r="DD99" s="77"/>
      <c r="DE99" s="77"/>
      <c r="DF99" s="77"/>
      <c r="DG99" s="77"/>
      <c r="DH99" s="77"/>
      <c r="DI99" s="77"/>
      <c r="DJ99" s="77"/>
      <c r="DK99" s="77"/>
      <c r="DL99" s="77"/>
      <c r="DM99" s="77"/>
      <c r="DN99" s="77"/>
      <c r="DO99" s="77"/>
      <c r="DP99" s="77"/>
      <c r="DQ99" s="77"/>
      <c r="DR99" s="77"/>
      <c r="DS99" s="77"/>
      <c r="DT99" s="77"/>
      <c r="DU99" s="77"/>
      <c r="DV99" s="77"/>
      <c r="DW99" s="77"/>
      <c r="DX99" s="77"/>
      <c r="DY99" s="77"/>
      <c r="DZ99" s="77"/>
      <c r="EA99" s="77"/>
      <c r="EB99" s="77"/>
      <c r="EC99" s="77"/>
      <c r="ED99" s="77"/>
      <c r="EE99" s="77"/>
      <c r="EF99" s="77"/>
      <c r="EG99" s="77"/>
      <c r="EH99" s="77"/>
      <c r="EI99" s="77"/>
      <c r="EJ99" s="77"/>
      <c r="EK99" s="77"/>
      <c r="EL99" s="77"/>
      <c r="EM99" s="77"/>
      <c r="EN99" s="77"/>
      <c r="EO99" s="77"/>
      <c r="EP99" s="77"/>
      <c r="EQ99" s="77"/>
      <c r="ER99" s="77"/>
      <c r="ES99" s="77"/>
      <c r="ET99" s="77"/>
      <c r="EU99" s="77"/>
      <c r="EV99" s="77"/>
      <c r="EW99" s="77"/>
      <c r="EX99" s="77"/>
      <c r="EY99" s="77"/>
      <c r="EZ99" s="77"/>
      <c r="FA99" s="77"/>
      <c r="FB99" s="77"/>
      <c r="FC99" s="77"/>
      <c r="FD99" s="77"/>
      <c r="FE99" s="77"/>
      <c r="FF99" s="77"/>
      <c r="FG99" s="77"/>
      <c r="FH99" s="77"/>
      <c r="FI99" s="77"/>
      <c r="FJ99" s="77"/>
      <c r="FK99" s="77"/>
      <c r="FL99" s="77"/>
      <c r="FM99" s="77"/>
      <c r="FN99" s="77"/>
      <c r="FO99" s="77"/>
      <c r="FP99" s="77"/>
      <c r="FQ99" s="77"/>
      <c r="FR99" s="77"/>
      <c r="FS99" s="77"/>
      <c r="FT99" s="77"/>
      <c r="FU99" s="77"/>
      <c r="FV99" s="77"/>
      <c r="FW99" s="77"/>
      <c r="FX99" s="77"/>
      <c r="FY99" s="77"/>
      <c r="FZ99" s="77"/>
      <c r="GA99" s="77"/>
      <c r="GB99" s="77"/>
      <c r="GC99" s="77"/>
      <c r="GD99" s="77"/>
      <c r="GE99" s="77"/>
      <c r="GF99" s="77"/>
      <c r="GG99" s="77"/>
      <c r="GH99" s="77"/>
      <c r="GI99" s="77"/>
      <c r="GJ99" s="77"/>
      <c r="GK99" s="77"/>
      <c r="GL99" s="77"/>
      <c r="GM99" s="77"/>
      <c r="GN99" s="77"/>
      <c r="GO99" s="77"/>
      <c r="GP99" s="77"/>
      <c r="GQ99" s="77"/>
      <c r="GR99" s="77"/>
      <c r="GS99" s="77"/>
      <c r="GT99" s="77"/>
      <c r="GU99" s="77"/>
      <c r="GV99" s="77"/>
      <c r="GW99" s="77"/>
      <c r="GX99" s="77"/>
      <c r="GY99" s="77"/>
      <c r="GZ99" s="77"/>
      <c r="HA99" s="77"/>
      <c r="HB99" s="77"/>
      <c r="HC99" s="77"/>
      <c r="HD99" s="77"/>
      <c r="HE99" s="77"/>
      <c r="HF99" s="77"/>
      <c r="HG99" s="77"/>
      <c r="HH99" s="77"/>
      <c r="HI99" s="77"/>
      <c r="HJ99" s="77"/>
      <c r="HK99" s="77"/>
      <c r="HL99" s="77"/>
      <c r="HM99" s="77"/>
      <c r="HN99" s="77"/>
      <c r="HO99" s="77"/>
      <c r="HP99" s="77"/>
      <c r="HQ99" s="77"/>
      <c r="HR99" s="77"/>
      <c r="HS99" s="77"/>
      <c r="HT99" s="77"/>
      <c r="HU99" s="77"/>
      <c r="HV99" s="77"/>
      <c r="HW99" s="77"/>
      <c r="HX99" s="77"/>
      <c r="HY99" s="77"/>
      <c r="HZ99" s="77"/>
      <c r="IA99" s="77"/>
      <c r="IB99" s="77"/>
      <c r="IC99" s="77"/>
      <c r="ID99" s="77"/>
      <c r="IE99" s="77"/>
      <c r="IF99" s="77"/>
      <c r="IG99" s="77"/>
      <c r="IH99" s="77"/>
      <c r="II99" s="77"/>
      <c r="IJ99" s="77"/>
      <c r="IK99" s="77"/>
      <c r="IL99" s="77"/>
      <c r="IM99" s="77"/>
      <c r="IN99" s="77"/>
      <c r="IO99" s="77"/>
      <c r="IP99" s="77"/>
      <c r="IQ99" s="77"/>
      <c r="IR99" s="77"/>
      <c r="IS99" s="77"/>
      <c r="IT99" s="77"/>
      <c r="IU99" s="77"/>
      <c r="IV99" s="77"/>
      <c r="IW99" s="77"/>
      <c r="IX99" s="77"/>
      <c r="IY99" s="77"/>
      <c r="IZ99" s="77"/>
      <c r="JA99" s="77"/>
      <c r="JB99" s="77"/>
      <c r="JC99" s="77"/>
      <c r="JD99" s="77"/>
      <c r="JE99" s="77"/>
      <c r="JF99" s="77"/>
      <c r="JG99" s="77"/>
      <c r="JH99" s="77"/>
      <c r="JI99" s="77"/>
      <c r="JJ99" s="77"/>
      <c r="JK99" s="77"/>
      <c r="JL99" s="77"/>
      <c r="JM99" s="77"/>
      <c r="JN99" s="77"/>
      <c r="JO99" s="77"/>
      <c r="JP99" s="77"/>
      <c r="JQ99" s="77"/>
      <c r="JR99" s="77"/>
      <c r="JS99" s="77"/>
      <c r="JT99" s="77"/>
      <c r="JU99" s="77"/>
      <c r="JV99" s="77"/>
      <c r="JW99" s="77"/>
      <c r="JX99" s="77"/>
      <c r="JY99" s="77"/>
      <c r="JZ99" s="77"/>
      <c r="KA99" s="77"/>
      <c r="KB99" s="77"/>
      <c r="KC99" s="77"/>
      <c r="KD99" s="77"/>
      <c r="KE99" s="77"/>
      <c r="KF99" s="77"/>
      <c r="KG99" s="77"/>
      <c r="KH99" s="77"/>
      <c r="KI99" s="77"/>
      <c r="KJ99" s="77"/>
      <c r="KK99" s="77"/>
    </row>
    <row r="100" spans="1:297" ht="16" x14ac:dyDescent="0.2">
      <c r="A100" s="291"/>
      <c r="B100" s="231"/>
      <c r="C100" s="244" t="s">
        <v>160</v>
      </c>
      <c r="D100" s="244" t="s">
        <v>111</v>
      </c>
      <c r="E100" s="244" t="s">
        <v>161</v>
      </c>
      <c r="F100" s="240">
        <v>0.5</v>
      </c>
      <c r="G100" s="240">
        <v>0.5</v>
      </c>
      <c r="H100" s="240">
        <v>0.5</v>
      </c>
      <c r="I100" s="240">
        <v>0.5</v>
      </c>
      <c r="J100" s="240">
        <v>0.5</v>
      </c>
      <c r="K100" s="240">
        <v>0.5</v>
      </c>
      <c r="L100" s="240">
        <v>0.5</v>
      </c>
      <c r="M100" s="240">
        <v>0.5</v>
      </c>
      <c r="N100" s="179"/>
      <c r="O100" s="179" t="s">
        <v>164</v>
      </c>
      <c r="P100" s="179" t="s">
        <v>162</v>
      </c>
      <c r="Q100" s="226"/>
      <c r="R100" s="179"/>
      <c r="AM100" s="77"/>
      <c r="AN100" s="77"/>
      <c r="AO100" s="77"/>
      <c r="AP100" s="77"/>
      <c r="AQ100" s="77"/>
      <c r="AR100" s="77"/>
      <c r="AS100" s="77"/>
      <c r="AT100" s="77"/>
      <c r="AU100" s="77"/>
      <c r="AV100" s="77"/>
      <c r="AW100" s="77"/>
      <c r="AX100" s="77"/>
      <c r="AY100" s="77"/>
      <c r="AZ100" s="77"/>
      <c r="BA100" s="77"/>
      <c r="BB100" s="77"/>
      <c r="BC100" s="77"/>
      <c r="BD100" s="77"/>
      <c r="BE100" s="77"/>
      <c r="BF100" s="77"/>
      <c r="BG100" s="77"/>
      <c r="BH100" s="77"/>
      <c r="BI100" s="77"/>
      <c r="BJ100" s="77"/>
      <c r="BK100" s="77"/>
      <c r="BL100" s="77"/>
      <c r="BM100" s="77"/>
      <c r="BN100" s="77"/>
      <c r="BO100" s="77"/>
      <c r="BP100" s="77"/>
      <c r="BQ100" s="77"/>
      <c r="BR100" s="77"/>
      <c r="BS100" s="77"/>
      <c r="BT100" s="77"/>
      <c r="BU100" s="77"/>
      <c r="BV100" s="77"/>
      <c r="BW100" s="77"/>
      <c r="BX100" s="77"/>
      <c r="BY100" s="77"/>
      <c r="BZ100" s="77"/>
      <c r="CA100" s="77"/>
      <c r="CB100" s="77"/>
      <c r="CC100" s="77"/>
      <c r="CD100" s="77"/>
      <c r="CE100" s="77"/>
      <c r="CF100" s="77"/>
      <c r="CG100" s="77"/>
      <c r="CH100" s="77"/>
      <c r="CI100" s="77"/>
      <c r="CJ100" s="77"/>
      <c r="CK100" s="77"/>
      <c r="CL100" s="77"/>
      <c r="CM100" s="77"/>
      <c r="CN100" s="77"/>
      <c r="CO100" s="77"/>
      <c r="CP100" s="77"/>
      <c r="CQ100" s="77"/>
      <c r="CR100" s="77"/>
      <c r="CS100" s="77"/>
      <c r="CT100" s="77"/>
      <c r="CU100" s="77"/>
      <c r="CV100" s="77"/>
      <c r="CW100" s="77"/>
      <c r="CX100" s="77"/>
      <c r="CY100" s="77"/>
      <c r="CZ100" s="77"/>
      <c r="DA100" s="77"/>
      <c r="DB100" s="77"/>
      <c r="DC100" s="77"/>
      <c r="DD100" s="77"/>
      <c r="DE100" s="77"/>
      <c r="DF100" s="77"/>
      <c r="DG100" s="77"/>
      <c r="DH100" s="77"/>
      <c r="DI100" s="77"/>
      <c r="DJ100" s="77"/>
      <c r="DK100" s="77"/>
      <c r="DL100" s="77"/>
      <c r="DM100" s="77"/>
      <c r="DN100" s="77"/>
      <c r="DO100" s="77"/>
      <c r="DP100" s="77"/>
      <c r="DQ100" s="77"/>
      <c r="DR100" s="77"/>
      <c r="DS100" s="77"/>
      <c r="DT100" s="77"/>
      <c r="DU100" s="77"/>
      <c r="DV100" s="77"/>
      <c r="DW100" s="77"/>
      <c r="DX100" s="77"/>
      <c r="DY100" s="77"/>
      <c r="DZ100" s="77"/>
      <c r="EA100" s="77"/>
      <c r="EB100" s="77"/>
      <c r="EC100" s="77"/>
      <c r="ED100" s="77"/>
      <c r="EE100" s="77"/>
      <c r="EF100" s="77"/>
      <c r="EG100" s="77"/>
      <c r="EH100" s="77"/>
      <c r="EI100" s="77"/>
      <c r="EJ100" s="77"/>
      <c r="EK100" s="77"/>
      <c r="EL100" s="77"/>
      <c r="EM100" s="77"/>
      <c r="EN100" s="77"/>
      <c r="EO100" s="77"/>
      <c r="EP100" s="77"/>
      <c r="EQ100" s="77"/>
      <c r="ER100" s="77"/>
      <c r="ES100" s="77"/>
      <c r="ET100" s="77"/>
      <c r="EU100" s="77"/>
      <c r="EV100" s="77"/>
      <c r="EW100" s="77"/>
      <c r="EX100" s="77"/>
      <c r="EY100" s="77"/>
      <c r="EZ100" s="77"/>
      <c r="FA100" s="77"/>
      <c r="FB100" s="77"/>
      <c r="FC100" s="77"/>
      <c r="FD100" s="77"/>
      <c r="FE100" s="77"/>
      <c r="FF100" s="77"/>
      <c r="FG100" s="77"/>
      <c r="FH100" s="77"/>
      <c r="FI100" s="77"/>
      <c r="FJ100" s="77"/>
      <c r="FK100" s="77"/>
      <c r="FL100" s="77"/>
      <c r="FM100" s="77"/>
      <c r="FN100" s="77"/>
      <c r="FO100" s="77"/>
      <c r="FP100" s="77"/>
      <c r="FQ100" s="77"/>
      <c r="FR100" s="77"/>
      <c r="FS100" s="77"/>
      <c r="FT100" s="77"/>
      <c r="FU100" s="77"/>
      <c r="FV100" s="77"/>
      <c r="FW100" s="77"/>
      <c r="FX100" s="77"/>
      <c r="FY100" s="77"/>
      <c r="FZ100" s="77"/>
      <c r="GA100" s="77"/>
      <c r="GB100" s="77"/>
      <c r="GC100" s="77"/>
      <c r="GD100" s="77"/>
      <c r="GE100" s="77"/>
      <c r="GF100" s="77"/>
      <c r="GG100" s="77"/>
      <c r="GH100" s="77"/>
      <c r="GI100" s="77"/>
      <c r="GJ100" s="77"/>
      <c r="GK100" s="77"/>
      <c r="GL100" s="77"/>
      <c r="GM100" s="77"/>
      <c r="GN100" s="77"/>
      <c r="GO100" s="77"/>
      <c r="GP100" s="77"/>
      <c r="GQ100" s="77"/>
      <c r="GR100" s="77"/>
      <c r="GS100" s="77"/>
      <c r="GT100" s="77"/>
      <c r="GU100" s="77"/>
      <c r="GV100" s="77"/>
      <c r="GW100" s="77"/>
      <c r="GX100" s="77"/>
      <c r="GY100" s="77"/>
      <c r="GZ100" s="77"/>
      <c r="HA100" s="77"/>
      <c r="HB100" s="77"/>
      <c r="HC100" s="77"/>
      <c r="HD100" s="77"/>
      <c r="HE100" s="77"/>
      <c r="HF100" s="77"/>
      <c r="HG100" s="77"/>
      <c r="HH100" s="77"/>
      <c r="HI100" s="77"/>
      <c r="HJ100" s="77"/>
      <c r="HK100" s="77"/>
      <c r="HL100" s="77"/>
      <c r="HM100" s="77"/>
      <c r="HN100" s="77"/>
      <c r="HO100" s="77"/>
      <c r="HP100" s="77"/>
      <c r="HQ100" s="77"/>
      <c r="HR100" s="77"/>
      <c r="HS100" s="77"/>
      <c r="HT100" s="77"/>
      <c r="HU100" s="77"/>
      <c r="HV100" s="77"/>
      <c r="HW100" s="77"/>
      <c r="HX100" s="77"/>
      <c r="HY100" s="77"/>
      <c r="HZ100" s="77"/>
      <c r="IA100" s="77"/>
      <c r="IB100" s="77"/>
      <c r="IC100" s="77"/>
      <c r="ID100" s="77"/>
      <c r="IE100" s="77"/>
      <c r="IF100" s="77"/>
      <c r="IG100" s="77"/>
      <c r="IH100" s="77"/>
      <c r="II100" s="77"/>
      <c r="IJ100" s="77"/>
      <c r="IK100" s="77"/>
      <c r="IL100" s="77"/>
      <c r="IM100" s="77"/>
      <c r="IN100" s="77"/>
      <c r="IO100" s="77"/>
      <c r="IP100" s="77"/>
      <c r="IQ100" s="77"/>
      <c r="IR100" s="77"/>
      <c r="IS100" s="77"/>
      <c r="IT100" s="77"/>
      <c r="IU100" s="77"/>
      <c r="IV100" s="77"/>
      <c r="IW100" s="77"/>
      <c r="IX100" s="77"/>
      <c r="IY100" s="77"/>
      <c r="IZ100" s="77"/>
      <c r="JA100" s="77"/>
      <c r="JB100" s="77"/>
      <c r="JC100" s="77"/>
      <c r="JD100" s="77"/>
      <c r="JE100" s="77"/>
      <c r="JF100" s="77"/>
      <c r="JG100" s="77"/>
      <c r="JH100" s="77"/>
      <c r="JI100" s="77"/>
      <c r="JJ100" s="77"/>
      <c r="JK100" s="77"/>
      <c r="JL100" s="77"/>
      <c r="JM100" s="77"/>
      <c r="JN100" s="77"/>
      <c r="JO100" s="77"/>
      <c r="JP100" s="77"/>
      <c r="JQ100" s="77"/>
      <c r="JR100" s="77"/>
      <c r="JS100" s="77"/>
      <c r="JT100" s="77"/>
      <c r="JU100" s="77"/>
      <c r="JV100" s="77"/>
      <c r="JW100" s="77"/>
      <c r="JX100" s="77"/>
      <c r="JY100" s="77"/>
      <c r="JZ100" s="77"/>
      <c r="KA100" s="77"/>
      <c r="KB100" s="77"/>
      <c r="KC100" s="77"/>
      <c r="KD100" s="77"/>
      <c r="KE100" s="77"/>
      <c r="KF100" s="77"/>
      <c r="KG100" s="77"/>
      <c r="KH100" s="77"/>
      <c r="KI100" s="77"/>
      <c r="KJ100" s="77"/>
      <c r="KK100" s="77"/>
    </row>
    <row r="101" spans="1:297" ht="16" x14ac:dyDescent="0.2">
      <c r="A101" s="291"/>
      <c r="B101" s="231"/>
      <c r="C101" s="244" t="s">
        <v>160</v>
      </c>
      <c r="D101" s="244" t="s">
        <v>111</v>
      </c>
      <c r="E101" s="244" t="s">
        <v>138</v>
      </c>
      <c r="F101" s="240">
        <v>482000</v>
      </c>
      <c r="G101" s="240">
        <v>482000</v>
      </c>
      <c r="H101" s="240">
        <v>482000</v>
      </c>
      <c r="I101" s="240">
        <v>482000</v>
      </c>
      <c r="J101" s="240">
        <v>482000</v>
      </c>
      <c r="K101" s="240">
        <v>482000</v>
      </c>
      <c r="L101" s="240">
        <v>482000</v>
      </c>
      <c r="M101" s="240">
        <v>482000</v>
      </c>
      <c r="N101" s="179"/>
      <c r="O101" s="179" t="s">
        <v>164</v>
      </c>
      <c r="P101" s="179" t="s">
        <v>162</v>
      </c>
      <c r="Q101" s="226"/>
      <c r="R101" s="179"/>
      <c r="AM101" s="77"/>
      <c r="AN101" s="77"/>
      <c r="AO101" s="77"/>
      <c r="AP101" s="77"/>
      <c r="AQ101" s="77"/>
      <c r="AR101" s="77"/>
      <c r="AS101" s="77"/>
      <c r="AT101" s="77"/>
      <c r="AU101" s="77"/>
      <c r="AV101" s="77"/>
      <c r="AW101" s="77"/>
      <c r="AX101" s="77"/>
      <c r="AY101" s="77"/>
      <c r="AZ101" s="77"/>
      <c r="BA101" s="77"/>
      <c r="BB101" s="77"/>
      <c r="BC101" s="77"/>
      <c r="BD101" s="77"/>
      <c r="BE101" s="77"/>
      <c r="BF101" s="77"/>
      <c r="BG101" s="77"/>
      <c r="BH101" s="77"/>
      <c r="BI101" s="77"/>
      <c r="BJ101" s="77"/>
      <c r="BK101" s="77"/>
      <c r="BL101" s="77"/>
      <c r="BM101" s="77"/>
      <c r="BN101" s="77"/>
      <c r="BO101" s="77"/>
      <c r="BP101" s="77"/>
      <c r="BQ101" s="77"/>
      <c r="BR101" s="77"/>
      <c r="BS101" s="77"/>
      <c r="BT101" s="77"/>
      <c r="BU101" s="77"/>
      <c r="BV101" s="77"/>
      <c r="BW101" s="77"/>
      <c r="BX101" s="77"/>
      <c r="BY101" s="77"/>
      <c r="BZ101" s="77"/>
      <c r="CA101" s="77"/>
      <c r="CB101" s="77"/>
      <c r="CC101" s="77"/>
      <c r="CD101" s="77"/>
      <c r="CE101" s="77"/>
      <c r="CF101" s="77"/>
      <c r="CG101" s="77"/>
      <c r="CH101" s="77"/>
      <c r="CI101" s="77"/>
      <c r="CJ101" s="77"/>
      <c r="CK101" s="77"/>
      <c r="CL101" s="77"/>
      <c r="CM101" s="77"/>
      <c r="CN101" s="77"/>
      <c r="CO101" s="77"/>
      <c r="CP101" s="77"/>
      <c r="CQ101" s="77"/>
      <c r="CR101" s="77"/>
      <c r="CS101" s="77"/>
      <c r="CT101" s="77"/>
      <c r="CU101" s="77"/>
      <c r="CV101" s="77"/>
      <c r="CW101" s="77"/>
      <c r="CX101" s="77"/>
      <c r="CY101" s="77"/>
      <c r="CZ101" s="77"/>
      <c r="DA101" s="77"/>
      <c r="DB101" s="77"/>
      <c r="DC101" s="77"/>
      <c r="DD101" s="77"/>
      <c r="DE101" s="77"/>
      <c r="DF101" s="77"/>
      <c r="DG101" s="77"/>
      <c r="DH101" s="77"/>
      <c r="DI101" s="77"/>
      <c r="DJ101" s="77"/>
      <c r="DK101" s="77"/>
      <c r="DL101" s="77"/>
      <c r="DM101" s="77"/>
      <c r="DN101" s="77"/>
      <c r="DO101" s="77"/>
      <c r="DP101" s="77"/>
      <c r="DQ101" s="77"/>
      <c r="DR101" s="77"/>
      <c r="DS101" s="77"/>
      <c r="DT101" s="77"/>
      <c r="DU101" s="77"/>
      <c r="DV101" s="77"/>
      <c r="DW101" s="77"/>
      <c r="DX101" s="77"/>
      <c r="DY101" s="77"/>
      <c r="DZ101" s="77"/>
      <c r="EA101" s="77"/>
      <c r="EB101" s="77"/>
      <c r="EC101" s="77"/>
      <c r="ED101" s="77"/>
      <c r="EE101" s="77"/>
      <c r="EF101" s="77"/>
      <c r="EG101" s="77"/>
      <c r="EH101" s="77"/>
      <c r="EI101" s="77"/>
      <c r="EJ101" s="77"/>
      <c r="EK101" s="77"/>
      <c r="EL101" s="77"/>
      <c r="EM101" s="77"/>
      <c r="EN101" s="77"/>
      <c r="EO101" s="77"/>
      <c r="EP101" s="77"/>
      <c r="EQ101" s="77"/>
      <c r="ER101" s="77"/>
      <c r="ES101" s="77"/>
      <c r="ET101" s="77"/>
      <c r="EU101" s="77"/>
      <c r="EV101" s="77"/>
      <c r="EW101" s="77"/>
      <c r="EX101" s="77"/>
      <c r="EY101" s="77"/>
      <c r="EZ101" s="77"/>
      <c r="FA101" s="77"/>
      <c r="FB101" s="77"/>
      <c r="FC101" s="77"/>
      <c r="FD101" s="77"/>
      <c r="FE101" s="77"/>
      <c r="FF101" s="77"/>
      <c r="FG101" s="77"/>
      <c r="FH101" s="77"/>
      <c r="FI101" s="77"/>
      <c r="FJ101" s="77"/>
      <c r="FK101" s="77"/>
      <c r="FL101" s="77"/>
      <c r="FM101" s="77"/>
      <c r="FN101" s="77"/>
      <c r="FO101" s="77"/>
      <c r="FP101" s="77"/>
      <c r="FQ101" s="77"/>
      <c r="FR101" s="77"/>
      <c r="FS101" s="77"/>
      <c r="FT101" s="77"/>
      <c r="FU101" s="77"/>
      <c r="FV101" s="77"/>
      <c r="FW101" s="77"/>
      <c r="FX101" s="77"/>
      <c r="FY101" s="77"/>
      <c r="FZ101" s="77"/>
      <c r="GA101" s="77"/>
      <c r="GB101" s="77"/>
      <c r="GC101" s="77"/>
      <c r="GD101" s="77"/>
      <c r="GE101" s="77"/>
      <c r="GF101" s="77"/>
      <c r="GG101" s="77"/>
      <c r="GH101" s="77"/>
      <c r="GI101" s="77"/>
      <c r="GJ101" s="77"/>
      <c r="GK101" s="77"/>
      <c r="GL101" s="77"/>
      <c r="GM101" s="77"/>
      <c r="GN101" s="77"/>
      <c r="GO101" s="77"/>
      <c r="GP101" s="77"/>
      <c r="GQ101" s="77"/>
      <c r="GR101" s="77"/>
      <c r="GS101" s="77"/>
      <c r="GT101" s="77"/>
      <c r="GU101" s="77"/>
      <c r="GV101" s="77"/>
      <c r="GW101" s="77"/>
      <c r="GX101" s="77"/>
      <c r="GY101" s="77"/>
      <c r="GZ101" s="77"/>
      <c r="HA101" s="77"/>
      <c r="HB101" s="77"/>
      <c r="HC101" s="77"/>
      <c r="HD101" s="77"/>
      <c r="HE101" s="77"/>
      <c r="HF101" s="77"/>
      <c r="HG101" s="77"/>
      <c r="HH101" s="77"/>
      <c r="HI101" s="77"/>
      <c r="HJ101" s="77"/>
      <c r="HK101" s="77"/>
      <c r="HL101" s="77"/>
      <c r="HM101" s="77"/>
      <c r="HN101" s="77"/>
      <c r="HO101" s="77"/>
      <c r="HP101" s="77"/>
      <c r="HQ101" s="77"/>
      <c r="HR101" s="77"/>
      <c r="HS101" s="77"/>
      <c r="HT101" s="77"/>
      <c r="HU101" s="77"/>
      <c r="HV101" s="77"/>
      <c r="HW101" s="77"/>
      <c r="HX101" s="77"/>
      <c r="HY101" s="77"/>
      <c r="HZ101" s="77"/>
      <c r="IA101" s="77"/>
      <c r="IB101" s="77"/>
      <c r="IC101" s="77"/>
      <c r="ID101" s="77"/>
      <c r="IE101" s="77"/>
      <c r="IF101" s="77"/>
      <c r="IG101" s="77"/>
      <c r="IH101" s="77"/>
      <c r="II101" s="77"/>
      <c r="IJ101" s="77"/>
      <c r="IK101" s="77"/>
      <c r="IL101" s="77"/>
      <c r="IM101" s="77"/>
      <c r="IN101" s="77"/>
      <c r="IO101" s="77"/>
      <c r="IP101" s="77"/>
      <c r="IQ101" s="77"/>
      <c r="IR101" s="77"/>
      <c r="IS101" s="77"/>
      <c r="IT101" s="77"/>
      <c r="IU101" s="77"/>
      <c r="IV101" s="77"/>
      <c r="IW101" s="77"/>
      <c r="IX101" s="77"/>
      <c r="IY101" s="77"/>
      <c r="IZ101" s="77"/>
      <c r="JA101" s="77"/>
      <c r="JB101" s="77"/>
      <c r="JC101" s="77"/>
      <c r="JD101" s="77"/>
      <c r="JE101" s="77"/>
      <c r="JF101" s="77"/>
      <c r="JG101" s="77"/>
      <c r="JH101" s="77"/>
      <c r="JI101" s="77"/>
      <c r="JJ101" s="77"/>
      <c r="JK101" s="77"/>
      <c r="JL101" s="77"/>
      <c r="JM101" s="77"/>
      <c r="JN101" s="77"/>
      <c r="JO101" s="77"/>
      <c r="JP101" s="77"/>
      <c r="JQ101" s="77"/>
      <c r="JR101" s="77"/>
      <c r="JS101" s="77"/>
      <c r="JT101" s="77"/>
      <c r="JU101" s="77"/>
      <c r="JV101" s="77"/>
      <c r="JW101" s="77"/>
      <c r="JX101" s="77"/>
      <c r="JY101" s="77"/>
      <c r="JZ101" s="77"/>
      <c r="KA101" s="77"/>
      <c r="KB101" s="77"/>
      <c r="KC101" s="77"/>
      <c r="KD101" s="77"/>
      <c r="KE101" s="77"/>
      <c r="KF101" s="77"/>
      <c r="KG101" s="77"/>
      <c r="KH101" s="77"/>
      <c r="KI101" s="77"/>
      <c r="KJ101" s="77"/>
      <c r="KK101" s="77"/>
    </row>
    <row r="102" spans="1:297" ht="16" x14ac:dyDescent="0.2">
      <c r="A102" s="291"/>
      <c r="B102" s="231"/>
      <c r="C102" s="244" t="s">
        <v>160</v>
      </c>
      <c r="D102" s="244" t="s">
        <v>111</v>
      </c>
      <c r="E102" s="244" t="s">
        <v>116</v>
      </c>
      <c r="F102" s="240">
        <v>250000</v>
      </c>
      <c r="G102" s="240">
        <v>250000</v>
      </c>
      <c r="H102" s="240">
        <v>250000</v>
      </c>
      <c r="I102" s="240">
        <v>250000</v>
      </c>
      <c r="J102" s="240">
        <v>250000</v>
      </c>
      <c r="K102" s="240">
        <v>250000</v>
      </c>
      <c r="L102" s="240">
        <v>250000</v>
      </c>
      <c r="M102" s="240">
        <v>250000</v>
      </c>
      <c r="N102" s="179"/>
      <c r="O102" s="179" t="s">
        <v>164</v>
      </c>
      <c r="P102" s="179" t="s">
        <v>162</v>
      </c>
      <c r="Q102" s="226"/>
      <c r="R102" s="179"/>
      <c r="AM102" s="77"/>
      <c r="AN102" s="77"/>
      <c r="AO102" s="77"/>
      <c r="AP102" s="77"/>
      <c r="AQ102" s="77"/>
      <c r="AR102" s="77"/>
      <c r="AS102" s="77"/>
      <c r="AT102" s="77"/>
      <c r="AU102" s="77"/>
      <c r="AV102" s="77"/>
      <c r="AW102" s="77"/>
      <c r="AX102" s="77"/>
      <c r="AY102" s="77"/>
      <c r="AZ102" s="77"/>
      <c r="BA102" s="77"/>
      <c r="BB102" s="77"/>
      <c r="BC102" s="77"/>
      <c r="BD102" s="77"/>
      <c r="BE102" s="77"/>
      <c r="BF102" s="77"/>
      <c r="BG102" s="77"/>
      <c r="BH102" s="77"/>
      <c r="BI102" s="77"/>
      <c r="BJ102" s="77"/>
      <c r="BK102" s="77"/>
      <c r="BL102" s="77"/>
      <c r="BM102" s="77"/>
      <c r="BN102" s="77"/>
      <c r="BO102" s="77"/>
      <c r="BP102" s="77"/>
      <c r="BQ102" s="77"/>
      <c r="BR102" s="77"/>
      <c r="BS102" s="77"/>
      <c r="BT102" s="77"/>
      <c r="BU102" s="77"/>
      <c r="BV102" s="77"/>
      <c r="BW102" s="77"/>
      <c r="BX102" s="77"/>
      <c r="BY102" s="77"/>
      <c r="BZ102" s="77"/>
      <c r="CA102" s="77"/>
      <c r="CB102" s="77"/>
      <c r="CC102" s="77"/>
      <c r="CD102" s="77"/>
      <c r="CE102" s="77"/>
      <c r="CF102" s="77"/>
      <c r="CG102" s="77"/>
      <c r="CH102" s="77"/>
      <c r="CI102" s="77"/>
      <c r="CJ102" s="77"/>
      <c r="CK102" s="77"/>
      <c r="CL102" s="77"/>
      <c r="CM102" s="77"/>
      <c r="CN102" s="77"/>
      <c r="CO102" s="77"/>
      <c r="CP102" s="77"/>
      <c r="CQ102" s="77"/>
      <c r="CR102" s="77"/>
      <c r="CS102" s="77"/>
      <c r="CT102" s="77"/>
      <c r="CU102" s="77"/>
      <c r="CV102" s="77"/>
      <c r="CW102" s="77"/>
      <c r="CX102" s="77"/>
      <c r="CY102" s="77"/>
      <c r="CZ102" s="77"/>
      <c r="DA102" s="77"/>
      <c r="DB102" s="77"/>
      <c r="DC102" s="77"/>
      <c r="DD102" s="77"/>
      <c r="DE102" s="77"/>
      <c r="DF102" s="77"/>
      <c r="DG102" s="77"/>
      <c r="DH102" s="77"/>
      <c r="DI102" s="77"/>
      <c r="DJ102" s="77"/>
      <c r="DK102" s="77"/>
      <c r="DL102" s="77"/>
      <c r="DM102" s="77"/>
      <c r="DN102" s="77"/>
      <c r="DO102" s="77"/>
      <c r="DP102" s="77"/>
      <c r="DQ102" s="77"/>
      <c r="DR102" s="77"/>
      <c r="DS102" s="77"/>
      <c r="DT102" s="77"/>
      <c r="DU102" s="77"/>
      <c r="DV102" s="77"/>
      <c r="DW102" s="77"/>
      <c r="DX102" s="77"/>
      <c r="DY102" s="77"/>
      <c r="DZ102" s="77"/>
      <c r="EA102" s="77"/>
      <c r="EB102" s="77"/>
      <c r="EC102" s="77"/>
      <c r="ED102" s="77"/>
      <c r="EE102" s="77"/>
      <c r="EF102" s="77"/>
      <c r="EG102" s="77"/>
      <c r="EH102" s="77"/>
      <c r="EI102" s="77"/>
      <c r="EJ102" s="77"/>
      <c r="EK102" s="77"/>
      <c r="EL102" s="77"/>
      <c r="EM102" s="77"/>
      <c r="EN102" s="77"/>
      <c r="EO102" s="77"/>
      <c r="EP102" s="77"/>
      <c r="EQ102" s="77"/>
      <c r="ER102" s="77"/>
      <c r="ES102" s="77"/>
      <c r="ET102" s="77"/>
      <c r="EU102" s="77"/>
      <c r="EV102" s="77"/>
      <c r="EW102" s="77"/>
      <c r="EX102" s="77"/>
      <c r="EY102" s="77"/>
      <c r="EZ102" s="77"/>
      <c r="FA102" s="77"/>
      <c r="FB102" s="77"/>
      <c r="FC102" s="77"/>
      <c r="FD102" s="77"/>
      <c r="FE102" s="77"/>
      <c r="FF102" s="77"/>
      <c r="FG102" s="77"/>
      <c r="FH102" s="77"/>
      <c r="FI102" s="77"/>
      <c r="FJ102" s="77"/>
      <c r="FK102" s="77"/>
      <c r="FL102" s="77"/>
      <c r="FM102" s="77"/>
      <c r="FN102" s="77"/>
      <c r="FO102" s="77"/>
      <c r="FP102" s="77"/>
      <c r="FQ102" s="77"/>
      <c r="FR102" s="77"/>
      <c r="FS102" s="77"/>
      <c r="FT102" s="77"/>
      <c r="FU102" s="77"/>
      <c r="FV102" s="77"/>
      <c r="FW102" s="77"/>
      <c r="FX102" s="77"/>
      <c r="FY102" s="77"/>
      <c r="FZ102" s="77"/>
      <c r="GA102" s="77"/>
      <c r="GB102" s="77"/>
      <c r="GC102" s="77"/>
      <c r="GD102" s="77"/>
      <c r="GE102" s="77"/>
      <c r="GF102" s="77"/>
      <c r="GG102" s="77"/>
      <c r="GH102" s="77"/>
      <c r="GI102" s="77"/>
      <c r="GJ102" s="77"/>
      <c r="GK102" s="77"/>
      <c r="GL102" s="77"/>
      <c r="GM102" s="77"/>
      <c r="GN102" s="77"/>
      <c r="GO102" s="77"/>
      <c r="GP102" s="77"/>
      <c r="GQ102" s="77"/>
      <c r="GR102" s="77"/>
      <c r="GS102" s="77"/>
      <c r="GT102" s="77"/>
      <c r="GU102" s="77"/>
      <c r="GV102" s="77"/>
      <c r="GW102" s="77"/>
      <c r="GX102" s="77"/>
      <c r="GY102" s="77"/>
      <c r="GZ102" s="77"/>
      <c r="HA102" s="77"/>
      <c r="HB102" s="77"/>
      <c r="HC102" s="77"/>
      <c r="HD102" s="77"/>
      <c r="HE102" s="77"/>
      <c r="HF102" s="77"/>
      <c r="HG102" s="77"/>
      <c r="HH102" s="77"/>
      <c r="HI102" s="77"/>
      <c r="HJ102" s="77"/>
      <c r="HK102" s="77"/>
      <c r="HL102" s="77"/>
      <c r="HM102" s="77"/>
      <c r="HN102" s="77"/>
      <c r="HO102" s="77"/>
      <c r="HP102" s="77"/>
      <c r="HQ102" s="77"/>
      <c r="HR102" s="77"/>
      <c r="HS102" s="77"/>
      <c r="HT102" s="77"/>
      <c r="HU102" s="77"/>
      <c r="HV102" s="77"/>
      <c r="HW102" s="77"/>
      <c r="HX102" s="77"/>
      <c r="HY102" s="77"/>
      <c r="HZ102" s="77"/>
      <c r="IA102" s="77"/>
      <c r="IB102" s="77"/>
      <c r="IC102" s="77"/>
      <c r="ID102" s="77"/>
      <c r="IE102" s="77"/>
      <c r="IF102" s="77"/>
      <c r="IG102" s="77"/>
      <c r="IH102" s="77"/>
      <c r="II102" s="77"/>
      <c r="IJ102" s="77"/>
      <c r="IK102" s="77"/>
      <c r="IL102" s="77"/>
      <c r="IM102" s="77"/>
      <c r="IN102" s="77"/>
      <c r="IO102" s="77"/>
      <c r="IP102" s="77"/>
      <c r="IQ102" s="77"/>
      <c r="IR102" s="77"/>
      <c r="IS102" s="77"/>
      <c r="IT102" s="77"/>
      <c r="IU102" s="77"/>
      <c r="IV102" s="77"/>
      <c r="IW102" s="77"/>
      <c r="IX102" s="77"/>
      <c r="IY102" s="77"/>
      <c r="IZ102" s="77"/>
      <c r="JA102" s="77"/>
      <c r="JB102" s="77"/>
      <c r="JC102" s="77"/>
      <c r="JD102" s="77"/>
      <c r="JE102" s="77"/>
      <c r="JF102" s="77"/>
      <c r="JG102" s="77"/>
      <c r="JH102" s="77"/>
      <c r="JI102" s="77"/>
      <c r="JJ102" s="77"/>
      <c r="JK102" s="77"/>
      <c r="JL102" s="77"/>
      <c r="JM102" s="77"/>
      <c r="JN102" s="77"/>
      <c r="JO102" s="77"/>
      <c r="JP102" s="77"/>
      <c r="JQ102" s="77"/>
      <c r="JR102" s="77"/>
      <c r="JS102" s="77"/>
      <c r="JT102" s="77"/>
      <c r="JU102" s="77"/>
      <c r="JV102" s="77"/>
      <c r="JW102" s="77"/>
      <c r="JX102" s="77"/>
      <c r="JY102" s="77"/>
      <c r="JZ102" s="77"/>
      <c r="KA102" s="77"/>
      <c r="KB102" s="77"/>
      <c r="KC102" s="77"/>
      <c r="KD102" s="77"/>
      <c r="KE102" s="77"/>
      <c r="KF102" s="77"/>
      <c r="KG102" s="77"/>
      <c r="KH102" s="77"/>
      <c r="KI102" s="77"/>
      <c r="KJ102" s="77"/>
      <c r="KK102" s="77"/>
    </row>
    <row r="103" spans="1:297" ht="16" x14ac:dyDescent="0.2">
      <c r="A103" s="291"/>
      <c r="B103" s="231"/>
      <c r="C103" s="244" t="s">
        <v>160</v>
      </c>
      <c r="D103" s="244" t="s">
        <v>111</v>
      </c>
      <c r="E103" s="244" t="s">
        <v>139</v>
      </c>
      <c r="F103" s="240">
        <v>482000</v>
      </c>
      <c r="G103" s="240">
        <v>482000</v>
      </c>
      <c r="H103" s="240">
        <v>482000</v>
      </c>
      <c r="I103" s="240">
        <v>482000</v>
      </c>
      <c r="J103" s="240">
        <v>482000</v>
      </c>
      <c r="K103" s="240">
        <v>482000</v>
      </c>
      <c r="L103" s="240">
        <v>482000</v>
      </c>
      <c r="M103" s="240">
        <v>482000</v>
      </c>
      <c r="N103" s="179"/>
      <c r="O103" s="179" t="s">
        <v>164</v>
      </c>
      <c r="P103" s="179" t="s">
        <v>162</v>
      </c>
      <c r="Q103" s="226"/>
      <c r="R103" s="179"/>
      <c r="AM103" s="77"/>
      <c r="AN103" s="77"/>
      <c r="AO103" s="77"/>
      <c r="AP103" s="77"/>
      <c r="AQ103" s="77"/>
      <c r="AR103" s="77"/>
      <c r="AS103" s="77"/>
      <c r="AT103" s="77"/>
      <c r="AU103" s="77"/>
      <c r="AV103" s="77"/>
      <c r="AW103" s="77"/>
      <c r="AX103" s="77"/>
      <c r="AY103" s="77"/>
      <c r="AZ103" s="77"/>
      <c r="BA103" s="77"/>
      <c r="BB103" s="77"/>
      <c r="BC103" s="77"/>
      <c r="BD103" s="77"/>
      <c r="BE103" s="77"/>
      <c r="BF103" s="77"/>
      <c r="BG103" s="77"/>
      <c r="BH103" s="77"/>
      <c r="BI103" s="77"/>
      <c r="BJ103" s="77"/>
      <c r="BK103" s="77"/>
      <c r="BL103" s="77"/>
      <c r="BM103" s="77"/>
      <c r="BN103" s="77"/>
      <c r="BO103" s="77"/>
      <c r="BP103" s="77"/>
      <c r="BQ103" s="77"/>
      <c r="BR103" s="77"/>
      <c r="BS103" s="77"/>
      <c r="BT103" s="77"/>
      <c r="BU103" s="77"/>
      <c r="BV103" s="77"/>
      <c r="BW103" s="77"/>
      <c r="BX103" s="77"/>
      <c r="BY103" s="77"/>
      <c r="BZ103" s="77"/>
      <c r="CA103" s="77"/>
      <c r="CB103" s="77"/>
      <c r="CC103" s="77"/>
      <c r="CD103" s="77"/>
      <c r="CE103" s="77"/>
      <c r="CF103" s="77"/>
      <c r="CG103" s="77"/>
      <c r="CH103" s="77"/>
      <c r="CI103" s="77"/>
      <c r="CJ103" s="77"/>
      <c r="CK103" s="77"/>
      <c r="CL103" s="77"/>
      <c r="CM103" s="77"/>
      <c r="CN103" s="77"/>
      <c r="CO103" s="77"/>
      <c r="CP103" s="77"/>
      <c r="CQ103" s="77"/>
      <c r="CR103" s="77"/>
      <c r="CS103" s="77"/>
      <c r="CT103" s="77"/>
      <c r="CU103" s="77"/>
      <c r="CV103" s="77"/>
      <c r="CW103" s="77"/>
      <c r="CX103" s="77"/>
      <c r="CY103" s="77"/>
      <c r="CZ103" s="77"/>
      <c r="DA103" s="77"/>
      <c r="DB103" s="77"/>
      <c r="DC103" s="77"/>
      <c r="DD103" s="77"/>
      <c r="DE103" s="77"/>
      <c r="DF103" s="77"/>
      <c r="DG103" s="77"/>
      <c r="DH103" s="77"/>
      <c r="DI103" s="77"/>
      <c r="DJ103" s="77"/>
      <c r="DK103" s="77"/>
      <c r="DL103" s="77"/>
      <c r="DM103" s="77"/>
      <c r="DN103" s="77"/>
      <c r="DO103" s="77"/>
      <c r="DP103" s="77"/>
      <c r="DQ103" s="77"/>
      <c r="DR103" s="77"/>
      <c r="DS103" s="77"/>
      <c r="DT103" s="77"/>
      <c r="DU103" s="77"/>
      <c r="DV103" s="77"/>
      <c r="DW103" s="77"/>
      <c r="DX103" s="77"/>
      <c r="DY103" s="77"/>
      <c r="DZ103" s="77"/>
      <c r="EA103" s="77"/>
      <c r="EB103" s="77"/>
      <c r="EC103" s="77"/>
      <c r="ED103" s="77"/>
      <c r="EE103" s="77"/>
      <c r="EF103" s="77"/>
      <c r="EG103" s="77"/>
      <c r="EH103" s="77"/>
      <c r="EI103" s="77"/>
      <c r="EJ103" s="77"/>
      <c r="EK103" s="77"/>
      <c r="EL103" s="77"/>
      <c r="EM103" s="77"/>
      <c r="EN103" s="77"/>
      <c r="EO103" s="77"/>
      <c r="EP103" s="77"/>
      <c r="EQ103" s="77"/>
      <c r="ER103" s="77"/>
      <c r="ES103" s="77"/>
      <c r="ET103" s="77"/>
      <c r="EU103" s="77"/>
      <c r="EV103" s="77"/>
      <c r="EW103" s="77"/>
      <c r="EX103" s="77"/>
      <c r="EY103" s="77"/>
      <c r="EZ103" s="77"/>
      <c r="FA103" s="77"/>
      <c r="FB103" s="77"/>
      <c r="FC103" s="77"/>
      <c r="FD103" s="77"/>
      <c r="FE103" s="77"/>
      <c r="FF103" s="77"/>
      <c r="FG103" s="77"/>
      <c r="FH103" s="77"/>
      <c r="FI103" s="77"/>
      <c r="FJ103" s="77"/>
      <c r="FK103" s="77"/>
      <c r="FL103" s="77"/>
      <c r="FM103" s="77"/>
      <c r="FN103" s="77"/>
      <c r="FO103" s="77"/>
      <c r="FP103" s="77"/>
      <c r="FQ103" s="77"/>
      <c r="FR103" s="77"/>
      <c r="FS103" s="77"/>
      <c r="FT103" s="77"/>
      <c r="FU103" s="77"/>
      <c r="FV103" s="77"/>
      <c r="FW103" s="77"/>
      <c r="FX103" s="77"/>
      <c r="FY103" s="77"/>
      <c r="FZ103" s="77"/>
      <c r="GA103" s="77"/>
      <c r="GB103" s="77"/>
      <c r="GC103" s="77"/>
      <c r="GD103" s="77"/>
      <c r="GE103" s="77"/>
      <c r="GF103" s="77"/>
      <c r="GG103" s="77"/>
      <c r="GH103" s="77"/>
      <c r="GI103" s="77"/>
      <c r="GJ103" s="77"/>
      <c r="GK103" s="77"/>
      <c r="GL103" s="77"/>
      <c r="GM103" s="77"/>
      <c r="GN103" s="77"/>
      <c r="GO103" s="77"/>
      <c r="GP103" s="77"/>
      <c r="GQ103" s="77"/>
      <c r="GR103" s="77"/>
      <c r="GS103" s="77"/>
      <c r="GT103" s="77"/>
      <c r="GU103" s="77"/>
      <c r="GV103" s="77"/>
      <c r="GW103" s="77"/>
      <c r="GX103" s="77"/>
      <c r="GY103" s="77"/>
      <c r="GZ103" s="77"/>
      <c r="HA103" s="77"/>
      <c r="HB103" s="77"/>
      <c r="HC103" s="77"/>
      <c r="HD103" s="77"/>
      <c r="HE103" s="77"/>
      <c r="HF103" s="77"/>
      <c r="HG103" s="77"/>
      <c r="HH103" s="77"/>
      <c r="HI103" s="77"/>
      <c r="HJ103" s="77"/>
      <c r="HK103" s="77"/>
      <c r="HL103" s="77"/>
      <c r="HM103" s="77"/>
      <c r="HN103" s="77"/>
      <c r="HO103" s="77"/>
      <c r="HP103" s="77"/>
      <c r="HQ103" s="77"/>
      <c r="HR103" s="77"/>
      <c r="HS103" s="77"/>
      <c r="HT103" s="77"/>
      <c r="HU103" s="77"/>
      <c r="HV103" s="77"/>
      <c r="HW103" s="77"/>
      <c r="HX103" s="77"/>
      <c r="HY103" s="77"/>
      <c r="HZ103" s="77"/>
      <c r="IA103" s="77"/>
      <c r="IB103" s="77"/>
      <c r="IC103" s="77"/>
      <c r="ID103" s="77"/>
      <c r="IE103" s="77"/>
      <c r="IF103" s="77"/>
      <c r="IG103" s="77"/>
      <c r="IH103" s="77"/>
      <c r="II103" s="77"/>
      <c r="IJ103" s="77"/>
      <c r="IK103" s="77"/>
      <c r="IL103" s="77"/>
      <c r="IM103" s="77"/>
      <c r="IN103" s="77"/>
      <c r="IO103" s="77"/>
      <c r="IP103" s="77"/>
      <c r="IQ103" s="77"/>
      <c r="IR103" s="77"/>
      <c r="IS103" s="77"/>
      <c r="IT103" s="77"/>
      <c r="IU103" s="77"/>
      <c r="IV103" s="77"/>
      <c r="IW103" s="77"/>
      <c r="IX103" s="77"/>
      <c r="IY103" s="77"/>
      <c r="IZ103" s="77"/>
      <c r="JA103" s="77"/>
      <c r="JB103" s="77"/>
      <c r="JC103" s="77"/>
      <c r="JD103" s="77"/>
      <c r="JE103" s="77"/>
      <c r="JF103" s="77"/>
      <c r="JG103" s="77"/>
      <c r="JH103" s="77"/>
      <c r="JI103" s="77"/>
      <c r="JJ103" s="77"/>
      <c r="JK103" s="77"/>
      <c r="JL103" s="77"/>
      <c r="JM103" s="77"/>
      <c r="JN103" s="77"/>
      <c r="JO103" s="77"/>
      <c r="JP103" s="77"/>
      <c r="JQ103" s="77"/>
      <c r="JR103" s="77"/>
      <c r="JS103" s="77"/>
      <c r="JT103" s="77"/>
      <c r="JU103" s="77"/>
      <c r="JV103" s="77"/>
      <c r="JW103" s="77"/>
      <c r="JX103" s="77"/>
      <c r="JY103" s="77"/>
      <c r="JZ103" s="77"/>
      <c r="KA103" s="77"/>
      <c r="KB103" s="77"/>
      <c r="KC103" s="77"/>
      <c r="KD103" s="77"/>
      <c r="KE103" s="77"/>
      <c r="KF103" s="77"/>
      <c r="KG103" s="77"/>
      <c r="KH103" s="77"/>
      <c r="KI103" s="77"/>
      <c r="KJ103" s="77"/>
      <c r="KK103" s="77"/>
    </row>
    <row r="104" spans="1:297" ht="16" x14ac:dyDescent="0.2">
      <c r="A104" s="291"/>
      <c r="B104" s="231"/>
      <c r="C104" s="244" t="s">
        <v>160</v>
      </c>
      <c r="D104" s="244" t="s">
        <v>111</v>
      </c>
      <c r="E104" s="244" t="s">
        <v>137</v>
      </c>
      <c r="F104" s="240">
        <v>482000</v>
      </c>
      <c r="G104" s="240">
        <v>482000</v>
      </c>
      <c r="H104" s="240">
        <v>482000</v>
      </c>
      <c r="I104" s="240">
        <v>482000</v>
      </c>
      <c r="J104" s="240">
        <v>482000</v>
      </c>
      <c r="K104" s="240">
        <v>482000</v>
      </c>
      <c r="L104" s="240">
        <v>482000</v>
      </c>
      <c r="M104" s="240">
        <v>482000</v>
      </c>
      <c r="N104" s="179"/>
      <c r="O104" s="179" t="s">
        <v>164</v>
      </c>
      <c r="P104" s="179" t="s">
        <v>162</v>
      </c>
      <c r="Q104" s="226"/>
      <c r="R104" s="179"/>
      <c r="AM104" s="77"/>
      <c r="AN104" s="77"/>
      <c r="AO104" s="77"/>
      <c r="AP104" s="77"/>
      <c r="AQ104" s="77"/>
      <c r="AR104" s="77"/>
      <c r="AS104" s="77"/>
      <c r="AT104" s="77"/>
      <c r="AU104" s="77"/>
      <c r="AV104" s="77"/>
      <c r="AW104" s="77"/>
      <c r="AX104" s="77"/>
      <c r="AY104" s="77"/>
      <c r="AZ104" s="77"/>
      <c r="BA104" s="77"/>
      <c r="BB104" s="77"/>
      <c r="BC104" s="77"/>
      <c r="BD104" s="77"/>
      <c r="BE104" s="77"/>
      <c r="BF104" s="77"/>
      <c r="BG104" s="77"/>
      <c r="BH104" s="77"/>
      <c r="BI104" s="77"/>
      <c r="BJ104" s="77"/>
      <c r="BK104" s="77"/>
      <c r="BL104" s="77"/>
      <c r="BM104" s="77"/>
      <c r="BN104" s="77"/>
      <c r="BO104" s="77"/>
      <c r="BP104" s="77"/>
      <c r="BQ104" s="77"/>
      <c r="BR104" s="77"/>
      <c r="BS104" s="77"/>
      <c r="BT104" s="77"/>
      <c r="BU104" s="77"/>
      <c r="BV104" s="77"/>
      <c r="BW104" s="77"/>
      <c r="BX104" s="77"/>
      <c r="BY104" s="77"/>
      <c r="BZ104" s="77"/>
      <c r="CA104" s="77"/>
      <c r="CB104" s="77"/>
      <c r="CC104" s="77"/>
      <c r="CD104" s="77"/>
      <c r="CE104" s="77"/>
      <c r="CF104" s="77"/>
      <c r="CG104" s="77"/>
      <c r="CH104" s="77"/>
      <c r="CI104" s="77"/>
      <c r="CJ104" s="77"/>
      <c r="CK104" s="77"/>
      <c r="CL104" s="77"/>
      <c r="CM104" s="77"/>
      <c r="CN104" s="77"/>
      <c r="CO104" s="77"/>
      <c r="CP104" s="77"/>
      <c r="CQ104" s="77"/>
      <c r="CR104" s="77"/>
      <c r="CS104" s="77"/>
      <c r="CT104" s="77"/>
      <c r="CU104" s="77"/>
      <c r="CV104" s="77"/>
      <c r="CW104" s="77"/>
      <c r="CX104" s="77"/>
      <c r="CY104" s="77"/>
      <c r="CZ104" s="77"/>
      <c r="DA104" s="77"/>
      <c r="DB104" s="77"/>
      <c r="DC104" s="77"/>
      <c r="DD104" s="77"/>
      <c r="DE104" s="77"/>
      <c r="DF104" s="77"/>
      <c r="DG104" s="77"/>
      <c r="DH104" s="77"/>
      <c r="DI104" s="77"/>
      <c r="DJ104" s="77"/>
      <c r="DK104" s="77"/>
      <c r="DL104" s="77"/>
      <c r="DM104" s="77"/>
      <c r="DN104" s="77"/>
      <c r="DO104" s="77"/>
      <c r="DP104" s="77"/>
      <c r="DQ104" s="77"/>
      <c r="DR104" s="77"/>
      <c r="DS104" s="77"/>
      <c r="DT104" s="77"/>
      <c r="DU104" s="77"/>
      <c r="DV104" s="77"/>
      <c r="DW104" s="77"/>
      <c r="DX104" s="77"/>
      <c r="DY104" s="77"/>
      <c r="DZ104" s="77"/>
      <c r="EA104" s="77"/>
      <c r="EB104" s="77"/>
      <c r="EC104" s="77"/>
      <c r="ED104" s="77"/>
      <c r="EE104" s="77"/>
      <c r="EF104" s="77"/>
      <c r="EG104" s="77"/>
      <c r="EH104" s="77"/>
      <c r="EI104" s="77"/>
      <c r="EJ104" s="77"/>
      <c r="EK104" s="77"/>
      <c r="EL104" s="77"/>
      <c r="EM104" s="77"/>
      <c r="EN104" s="77"/>
      <c r="EO104" s="77"/>
      <c r="EP104" s="77"/>
      <c r="EQ104" s="77"/>
      <c r="ER104" s="77"/>
      <c r="ES104" s="77"/>
      <c r="ET104" s="77"/>
      <c r="EU104" s="77"/>
      <c r="EV104" s="77"/>
      <c r="EW104" s="77"/>
      <c r="EX104" s="77"/>
      <c r="EY104" s="77"/>
      <c r="EZ104" s="77"/>
      <c r="FA104" s="77"/>
      <c r="FB104" s="77"/>
      <c r="FC104" s="77"/>
      <c r="FD104" s="77"/>
      <c r="FE104" s="77"/>
      <c r="FF104" s="77"/>
      <c r="FG104" s="77"/>
      <c r="FH104" s="77"/>
      <c r="FI104" s="77"/>
      <c r="FJ104" s="77"/>
      <c r="FK104" s="77"/>
      <c r="FL104" s="77"/>
      <c r="FM104" s="77"/>
      <c r="FN104" s="77"/>
      <c r="FO104" s="77"/>
      <c r="FP104" s="77"/>
      <c r="FQ104" s="77"/>
      <c r="FR104" s="77"/>
      <c r="FS104" s="77"/>
      <c r="FT104" s="77"/>
      <c r="FU104" s="77"/>
      <c r="FV104" s="77"/>
      <c r="FW104" s="77"/>
      <c r="FX104" s="77"/>
      <c r="FY104" s="77"/>
      <c r="FZ104" s="77"/>
      <c r="GA104" s="77"/>
      <c r="GB104" s="77"/>
      <c r="GC104" s="77"/>
      <c r="GD104" s="77"/>
      <c r="GE104" s="77"/>
      <c r="GF104" s="77"/>
      <c r="GG104" s="77"/>
      <c r="GH104" s="77"/>
      <c r="GI104" s="77"/>
      <c r="GJ104" s="77"/>
      <c r="GK104" s="77"/>
      <c r="GL104" s="77"/>
      <c r="GM104" s="77"/>
      <c r="GN104" s="77"/>
      <c r="GO104" s="77"/>
      <c r="GP104" s="77"/>
      <c r="GQ104" s="77"/>
      <c r="GR104" s="77"/>
      <c r="GS104" s="77"/>
      <c r="GT104" s="77"/>
      <c r="GU104" s="77"/>
      <c r="GV104" s="77"/>
      <c r="GW104" s="77"/>
      <c r="GX104" s="77"/>
      <c r="GY104" s="77"/>
      <c r="GZ104" s="77"/>
      <c r="HA104" s="77"/>
      <c r="HB104" s="77"/>
      <c r="HC104" s="77"/>
      <c r="HD104" s="77"/>
      <c r="HE104" s="77"/>
      <c r="HF104" s="77"/>
      <c r="HG104" s="77"/>
      <c r="HH104" s="77"/>
      <c r="HI104" s="77"/>
      <c r="HJ104" s="77"/>
      <c r="HK104" s="77"/>
      <c r="HL104" s="77"/>
      <c r="HM104" s="77"/>
      <c r="HN104" s="77"/>
      <c r="HO104" s="77"/>
      <c r="HP104" s="77"/>
      <c r="HQ104" s="77"/>
      <c r="HR104" s="77"/>
      <c r="HS104" s="77"/>
      <c r="HT104" s="77"/>
      <c r="HU104" s="77"/>
      <c r="HV104" s="77"/>
      <c r="HW104" s="77"/>
      <c r="HX104" s="77"/>
      <c r="HY104" s="77"/>
      <c r="HZ104" s="77"/>
      <c r="IA104" s="77"/>
      <c r="IB104" s="77"/>
      <c r="IC104" s="77"/>
      <c r="ID104" s="77"/>
      <c r="IE104" s="77"/>
      <c r="IF104" s="77"/>
      <c r="IG104" s="77"/>
      <c r="IH104" s="77"/>
      <c r="II104" s="77"/>
      <c r="IJ104" s="77"/>
      <c r="IK104" s="77"/>
      <c r="IL104" s="77"/>
      <c r="IM104" s="77"/>
      <c r="IN104" s="77"/>
      <c r="IO104" s="77"/>
      <c r="IP104" s="77"/>
      <c r="IQ104" s="77"/>
      <c r="IR104" s="77"/>
      <c r="IS104" s="77"/>
      <c r="IT104" s="77"/>
      <c r="IU104" s="77"/>
      <c r="IV104" s="77"/>
      <c r="IW104" s="77"/>
      <c r="IX104" s="77"/>
      <c r="IY104" s="77"/>
      <c r="IZ104" s="77"/>
      <c r="JA104" s="77"/>
      <c r="JB104" s="77"/>
      <c r="JC104" s="77"/>
      <c r="JD104" s="77"/>
      <c r="JE104" s="77"/>
      <c r="JF104" s="77"/>
      <c r="JG104" s="77"/>
      <c r="JH104" s="77"/>
      <c r="JI104" s="77"/>
      <c r="JJ104" s="77"/>
      <c r="JK104" s="77"/>
      <c r="JL104" s="77"/>
      <c r="JM104" s="77"/>
      <c r="JN104" s="77"/>
      <c r="JO104" s="77"/>
      <c r="JP104" s="77"/>
      <c r="JQ104" s="77"/>
      <c r="JR104" s="77"/>
      <c r="JS104" s="77"/>
      <c r="JT104" s="77"/>
      <c r="JU104" s="77"/>
      <c r="JV104" s="77"/>
      <c r="JW104" s="77"/>
      <c r="JX104" s="77"/>
      <c r="JY104" s="77"/>
      <c r="JZ104" s="77"/>
      <c r="KA104" s="77"/>
      <c r="KB104" s="77"/>
      <c r="KC104" s="77"/>
      <c r="KD104" s="77"/>
      <c r="KE104" s="77"/>
      <c r="KF104" s="77"/>
      <c r="KG104" s="77"/>
      <c r="KH104" s="77"/>
      <c r="KI104" s="77"/>
      <c r="KJ104" s="77"/>
      <c r="KK104" s="77"/>
    </row>
    <row r="105" spans="1:297" ht="16" x14ac:dyDescent="0.2">
      <c r="A105" s="291"/>
      <c r="B105" s="231"/>
      <c r="C105" s="244" t="s">
        <v>160</v>
      </c>
      <c r="D105" s="244" t="s">
        <v>111</v>
      </c>
      <c r="E105" s="244" t="s">
        <v>117</v>
      </c>
      <c r="F105" s="240">
        <v>121000000</v>
      </c>
      <c r="G105" s="240">
        <v>121000000</v>
      </c>
      <c r="H105" s="240">
        <v>121000000</v>
      </c>
      <c r="I105" s="240">
        <v>121000000</v>
      </c>
      <c r="J105" s="240">
        <v>121000000</v>
      </c>
      <c r="K105" s="240">
        <v>121000000</v>
      </c>
      <c r="L105" s="240">
        <v>121000000</v>
      </c>
      <c r="M105" s="240">
        <v>121000000</v>
      </c>
      <c r="N105" s="179"/>
      <c r="O105" s="179" t="s">
        <v>164</v>
      </c>
      <c r="P105" s="179" t="s">
        <v>162</v>
      </c>
      <c r="Q105" s="226"/>
      <c r="R105" s="179"/>
      <c r="AM105" s="77"/>
      <c r="AN105" s="77"/>
      <c r="AO105" s="77"/>
      <c r="AP105" s="77"/>
      <c r="AQ105" s="77"/>
      <c r="AR105" s="77"/>
      <c r="AS105" s="77"/>
      <c r="AT105" s="77"/>
      <c r="AU105" s="77"/>
      <c r="AV105" s="77"/>
      <c r="AW105" s="77"/>
      <c r="AX105" s="77"/>
      <c r="AY105" s="77"/>
      <c r="AZ105" s="77"/>
      <c r="BA105" s="77"/>
      <c r="BB105" s="77"/>
      <c r="BC105" s="77"/>
      <c r="BD105" s="77"/>
      <c r="BE105" s="77"/>
      <c r="BF105" s="77"/>
      <c r="BG105" s="77"/>
      <c r="BH105" s="77"/>
      <c r="BI105" s="77"/>
      <c r="BJ105" s="77"/>
      <c r="BK105" s="77"/>
      <c r="BL105" s="77"/>
      <c r="BM105" s="77"/>
      <c r="BN105" s="77"/>
      <c r="BO105" s="77"/>
      <c r="BP105" s="77"/>
      <c r="BQ105" s="77"/>
      <c r="BR105" s="77"/>
      <c r="BS105" s="77"/>
      <c r="BT105" s="77"/>
      <c r="BU105" s="77"/>
      <c r="BV105" s="77"/>
      <c r="BW105" s="77"/>
      <c r="BX105" s="77"/>
      <c r="BY105" s="77"/>
      <c r="BZ105" s="77"/>
      <c r="CA105" s="77"/>
      <c r="CB105" s="77"/>
      <c r="CC105" s="77"/>
      <c r="CD105" s="77"/>
      <c r="CE105" s="77"/>
      <c r="CF105" s="77"/>
      <c r="CG105" s="77"/>
      <c r="CH105" s="77"/>
      <c r="CI105" s="77"/>
      <c r="CJ105" s="77"/>
      <c r="CK105" s="77"/>
      <c r="CL105" s="77"/>
      <c r="CM105" s="77"/>
      <c r="CN105" s="77"/>
      <c r="CO105" s="77"/>
      <c r="CP105" s="77"/>
      <c r="CQ105" s="77"/>
      <c r="CR105" s="77"/>
      <c r="CS105" s="77"/>
      <c r="CT105" s="77"/>
      <c r="CU105" s="77"/>
      <c r="CV105" s="77"/>
      <c r="CW105" s="77"/>
      <c r="CX105" s="77"/>
      <c r="CY105" s="77"/>
      <c r="CZ105" s="77"/>
      <c r="DA105" s="77"/>
      <c r="DB105" s="77"/>
      <c r="DC105" s="77"/>
      <c r="DD105" s="77"/>
      <c r="DE105" s="77"/>
      <c r="DF105" s="77"/>
      <c r="DG105" s="77"/>
      <c r="DH105" s="77"/>
      <c r="DI105" s="77"/>
      <c r="DJ105" s="77"/>
      <c r="DK105" s="77"/>
      <c r="DL105" s="77"/>
      <c r="DM105" s="77"/>
      <c r="DN105" s="77"/>
      <c r="DO105" s="77"/>
      <c r="DP105" s="77"/>
      <c r="DQ105" s="77"/>
      <c r="DR105" s="77"/>
      <c r="DS105" s="77"/>
      <c r="DT105" s="77"/>
      <c r="DU105" s="77"/>
      <c r="DV105" s="77"/>
      <c r="DW105" s="77"/>
      <c r="DX105" s="77"/>
      <c r="DY105" s="77"/>
      <c r="DZ105" s="77"/>
      <c r="EA105" s="77"/>
      <c r="EB105" s="77"/>
      <c r="EC105" s="77"/>
      <c r="ED105" s="77"/>
      <c r="EE105" s="77"/>
      <c r="EF105" s="77"/>
      <c r="EG105" s="77"/>
      <c r="EH105" s="77"/>
      <c r="EI105" s="77"/>
      <c r="EJ105" s="77"/>
      <c r="EK105" s="77"/>
      <c r="EL105" s="77"/>
      <c r="EM105" s="77"/>
      <c r="EN105" s="77"/>
      <c r="EO105" s="77"/>
      <c r="EP105" s="77"/>
      <c r="EQ105" s="77"/>
      <c r="ER105" s="77"/>
      <c r="ES105" s="77"/>
      <c r="ET105" s="77"/>
      <c r="EU105" s="77"/>
      <c r="EV105" s="77"/>
      <c r="EW105" s="77"/>
      <c r="EX105" s="77"/>
      <c r="EY105" s="77"/>
      <c r="EZ105" s="77"/>
      <c r="FA105" s="77"/>
      <c r="FB105" s="77"/>
      <c r="FC105" s="77"/>
      <c r="FD105" s="77"/>
      <c r="FE105" s="77"/>
      <c r="FF105" s="77"/>
      <c r="FG105" s="77"/>
      <c r="FH105" s="77"/>
      <c r="FI105" s="77"/>
      <c r="FJ105" s="77"/>
      <c r="FK105" s="77"/>
      <c r="FL105" s="77"/>
      <c r="FM105" s="77"/>
      <c r="FN105" s="77"/>
      <c r="FO105" s="77"/>
      <c r="FP105" s="77"/>
      <c r="FQ105" s="77"/>
      <c r="FR105" s="77"/>
      <c r="FS105" s="77"/>
      <c r="FT105" s="77"/>
      <c r="FU105" s="77"/>
      <c r="FV105" s="77"/>
      <c r="FW105" s="77"/>
      <c r="FX105" s="77"/>
      <c r="FY105" s="77"/>
      <c r="FZ105" s="77"/>
      <c r="GA105" s="77"/>
      <c r="GB105" s="77"/>
      <c r="GC105" s="77"/>
      <c r="GD105" s="77"/>
      <c r="GE105" s="77"/>
      <c r="GF105" s="77"/>
      <c r="GG105" s="77"/>
      <c r="GH105" s="77"/>
      <c r="GI105" s="77"/>
      <c r="GJ105" s="77"/>
      <c r="GK105" s="77"/>
      <c r="GL105" s="77"/>
      <c r="GM105" s="77"/>
      <c r="GN105" s="77"/>
      <c r="GO105" s="77"/>
      <c r="GP105" s="77"/>
      <c r="GQ105" s="77"/>
      <c r="GR105" s="77"/>
      <c r="GS105" s="77"/>
      <c r="GT105" s="77"/>
      <c r="GU105" s="77"/>
      <c r="GV105" s="77"/>
      <c r="GW105" s="77"/>
      <c r="GX105" s="77"/>
      <c r="GY105" s="77"/>
      <c r="GZ105" s="77"/>
      <c r="HA105" s="77"/>
      <c r="HB105" s="77"/>
      <c r="HC105" s="77"/>
      <c r="HD105" s="77"/>
      <c r="HE105" s="77"/>
      <c r="HF105" s="77"/>
      <c r="HG105" s="77"/>
      <c r="HH105" s="77"/>
      <c r="HI105" s="77"/>
      <c r="HJ105" s="77"/>
      <c r="HK105" s="77"/>
      <c r="HL105" s="77"/>
      <c r="HM105" s="77"/>
      <c r="HN105" s="77"/>
      <c r="HO105" s="77"/>
      <c r="HP105" s="77"/>
      <c r="HQ105" s="77"/>
      <c r="HR105" s="77"/>
      <c r="HS105" s="77"/>
      <c r="HT105" s="77"/>
      <c r="HU105" s="77"/>
      <c r="HV105" s="77"/>
      <c r="HW105" s="77"/>
      <c r="HX105" s="77"/>
      <c r="HY105" s="77"/>
      <c r="HZ105" s="77"/>
      <c r="IA105" s="77"/>
      <c r="IB105" s="77"/>
      <c r="IC105" s="77"/>
      <c r="ID105" s="77"/>
      <c r="IE105" s="77"/>
      <c r="IF105" s="77"/>
      <c r="IG105" s="77"/>
      <c r="IH105" s="77"/>
      <c r="II105" s="77"/>
      <c r="IJ105" s="77"/>
      <c r="IK105" s="77"/>
      <c r="IL105" s="77"/>
      <c r="IM105" s="77"/>
      <c r="IN105" s="77"/>
      <c r="IO105" s="77"/>
      <c r="IP105" s="77"/>
      <c r="IQ105" s="77"/>
      <c r="IR105" s="77"/>
      <c r="IS105" s="77"/>
      <c r="IT105" s="77"/>
      <c r="IU105" s="77"/>
      <c r="IV105" s="77"/>
      <c r="IW105" s="77"/>
      <c r="IX105" s="77"/>
      <c r="IY105" s="77"/>
      <c r="IZ105" s="77"/>
      <c r="JA105" s="77"/>
      <c r="JB105" s="77"/>
      <c r="JC105" s="77"/>
      <c r="JD105" s="77"/>
      <c r="JE105" s="77"/>
      <c r="JF105" s="77"/>
      <c r="JG105" s="77"/>
      <c r="JH105" s="77"/>
      <c r="JI105" s="77"/>
      <c r="JJ105" s="77"/>
      <c r="JK105" s="77"/>
      <c r="JL105" s="77"/>
      <c r="JM105" s="77"/>
      <c r="JN105" s="77"/>
      <c r="JO105" s="77"/>
      <c r="JP105" s="77"/>
      <c r="JQ105" s="77"/>
      <c r="JR105" s="77"/>
      <c r="JS105" s="77"/>
      <c r="JT105" s="77"/>
      <c r="JU105" s="77"/>
      <c r="JV105" s="77"/>
      <c r="JW105" s="77"/>
      <c r="JX105" s="77"/>
      <c r="JY105" s="77"/>
      <c r="JZ105" s="77"/>
      <c r="KA105" s="77"/>
      <c r="KB105" s="77"/>
      <c r="KC105" s="77"/>
      <c r="KD105" s="77"/>
      <c r="KE105" s="77"/>
      <c r="KF105" s="77"/>
      <c r="KG105" s="77"/>
      <c r="KH105" s="77"/>
      <c r="KI105" s="77"/>
      <c r="KJ105" s="77"/>
      <c r="KK105" s="77"/>
    </row>
    <row r="106" spans="1:297" ht="16" x14ac:dyDescent="0.2">
      <c r="A106" s="291"/>
      <c r="B106" s="231"/>
      <c r="C106" s="244" t="s">
        <v>160</v>
      </c>
      <c r="D106" s="244" t="s">
        <v>111</v>
      </c>
      <c r="E106" s="244" t="s">
        <v>127</v>
      </c>
      <c r="F106" s="240">
        <v>121000000</v>
      </c>
      <c r="G106" s="240">
        <v>121000000</v>
      </c>
      <c r="H106" s="240">
        <v>121000000</v>
      </c>
      <c r="I106" s="240">
        <v>121000000</v>
      </c>
      <c r="J106" s="240">
        <v>121000000</v>
      </c>
      <c r="K106" s="240">
        <v>121000000</v>
      </c>
      <c r="L106" s="240">
        <v>121000000</v>
      </c>
      <c r="M106" s="240">
        <v>121000000</v>
      </c>
      <c r="N106" s="179"/>
      <c r="O106" s="179" t="s">
        <v>164</v>
      </c>
      <c r="P106" s="179" t="s">
        <v>162</v>
      </c>
      <c r="Q106" s="226"/>
      <c r="R106" s="179"/>
      <c r="AM106" s="77"/>
      <c r="AN106" s="77"/>
      <c r="AO106" s="77"/>
      <c r="AP106" s="77"/>
      <c r="AQ106" s="77"/>
      <c r="AR106" s="77"/>
      <c r="AS106" s="77"/>
      <c r="AT106" s="77"/>
      <c r="AU106" s="77"/>
      <c r="AV106" s="77"/>
      <c r="AW106" s="77"/>
      <c r="AX106" s="77"/>
      <c r="AY106" s="77"/>
      <c r="AZ106" s="77"/>
      <c r="BA106" s="77"/>
      <c r="BB106" s="77"/>
      <c r="BC106" s="77"/>
      <c r="BD106" s="77"/>
      <c r="BE106" s="77"/>
      <c r="BF106" s="77"/>
      <c r="BG106" s="77"/>
      <c r="BH106" s="77"/>
      <c r="BI106" s="77"/>
      <c r="BJ106" s="77"/>
      <c r="BK106" s="77"/>
      <c r="BL106" s="77"/>
      <c r="BM106" s="77"/>
      <c r="BN106" s="77"/>
      <c r="BO106" s="77"/>
      <c r="BP106" s="77"/>
      <c r="BQ106" s="77"/>
      <c r="BR106" s="77"/>
      <c r="BS106" s="77"/>
      <c r="BT106" s="77"/>
      <c r="BU106" s="77"/>
      <c r="BV106" s="77"/>
      <c r="BW106" s="77"/>
      <c r="BX106" s="77"/>
      <c r="BY106" s="77"/>
      <c r="BZ106" s="77"/>
      <c r="CA106" s="77"/>
      <c r="CB106" s="77"/>
      <c r="CC106" s="77"/>
      <c r="CD106" s="77"/>
      <c r="CE106" s="77"/>
      <c r="CF106" s="77"/>
      <c r="CG106" s="77"/>
      <c r="CH106" s="77"/>
      <c r="CI106" s="77"/>
      <c r="CJ106" s="77"/>
      <c r="CK106" s="77"/>
      <c r="CL106" s="77"/>
      <c r="CM106" s="77"/>
      <c r="CN106" s="77"/>
      <c r="CO106" s="77"/>
      <c r="CP106" s="77"/>
      <c r="CQ106" s="77"/>
      <c r="CR106" s="77"/>
      <c r="CS106" s="77"/>
      <c r="CT106" s="77"/>
      <c r="CU106" s="77"/>
      <c r="CV106" s="77"/>
      <c r="CW106" s="77"/>
      <c r="CX106" s="77"/>
      <c r="CY106" s="77"/>
      <c r="CZ106" s="77"/>
      <c r="DA106" s="77"/>
      <c r="DB106" s="77"/>
      <c r="DC106" s="77"/>
      <c r="DD106" s="77"/>
      <c r="DE106" s="77"/>
      <c r="DF106" s="77"/>
      <c r="DG106" s="77"/>
      <c r="DH106" s="77"/>
      <c r="DI106" s="77"/>
      <c r="DJ106" s="77"/>
      <c r="DK106" s="77"/>
      <c r="DL106" s="77"/>
      <c r="DM106" s="77"/>
      <c r="DN106" s="77"/>
      <c r="DO106" s="77"/>
      <c r="DP106" s="77"/>
      <c r="DQ106" s="77"/>
      <c r="DR106" s="77"/>
      <c r="DS106" s="77"/>
      <c r="DT106" s="77"/>
      <c r="DU106" s="77"/>
      <c r="DV106" s="77"/>
      <c r="DW106" s="77"/>
      <c r="DX106" s="77"/>
      <c r="DY106" s="77"/>
      <c r="DZ106" s="77"/>
      <c r="EA106" s="77"/>
      <c r="EB106" s="77"/>
      <c r="EC106" s="77"/>
      <c r="ED106" s="77"/>
      <c r="EE106" s="77"/>
      <c r="EF106" s="77"/>
      <c r="EG106" s="77"/>
      <c r="EH106" s="77"/>
      <c r="EI106" s="77"/>
      <c r="EJ106" s="77"/>
      <c r="EK106" s="77"/>
      <c r="EL106" s="77"/>
      <c r="EM106" s="77"/>
      <c r="EN106" s="77"/>
      <c r="EO106" s="77"/>
      <c r="EP106" s="77"/>
      <c r="EQ106" s="77"/>
      <c r="ER106" s="77"/>
      <c r="ES106" s="77"/>
      <c r="ET106" s="77"/>
      <c r="EU106" s="77"/>
      <c r="EV106" s="77"/>
      <c r="EW106" s="77"/>
      <c r="EX106" s="77"/>
      <c r="EY106" s="77"/>
      <c r="EZ106" s="77"/>
      <c r="FA106" s="77"/>
      <c r="FB106" s="77"/>
      <c r="FC106" s="77"/>
      <c r="FD106" s="77"/>
      <c r="FE106" s="77"/>
      <c r="FF106" s="77"/>
      <c r="FG106" s="77"/>
      <c r="FH106" s="77"/>
      <c r="FI106" s="77"/>
      <c r="FJ106" s="77"/>
      <c r="FK106" s="77"/>
      <c r="FL106" s="77"/>
      <c r="FM106" s="77"/>
      <c r="FN106" s="77"/>
      <c r="FO106" s="77"/>
      <c r="FP106" s="77"/>
      <c r="FQ106" s="77"/>
      <c r="FR106" s="77"/>
      <c r="FS106" s="77"/>
      <c r="FT106" s="77"/>
      <c r="FU106" s="77"/>
      <c r="FV106" s="77"/>
      <c r="FW106" s="77"/>
      <c r="FX106" s="77"/>
      <c r="FY106" s="77"/>
      <c r="FZ106" s="77"/>
      <c r="GA106" s="77"/>
      <c r="GB106" s="77"/>
      <c r="GC106" s="77"/>
      <c r="GD106" s="77"/>
      <c r="GE106" s="77"/>
      <c r="GF106" s="77"/>
      <c r="GG106" s="77"/>
      <c r="GH106" s="77"/>
      <c r="GI106" s="77"/>
      <c r="GJ106" s="77"/>
      <c r="GK106" s="77"/>
      <c r="GL106" s="77"/>
      <c r="GM106" s="77"/>
      <c r="GN106" s="77"/>
      <c r="GO106" s="77"/>
      <c r="GP106" s="77"/>
      <c r="GQ106" s="77"/>
      <c r="GR106" s="77"/>
      <c r="GS106" s="77"/>
      <c r="GT106" s="77"/>
      <c r="GU106" s="77"/>
      <c r="GV106" s="77"/>
      <c r="GW106" s="77"/>
      <c r="GX106" s="77"/>
      <c r="GY106" s="77"/>
      <c r="GZ106" s="77"/>
      <c r="HA106" s="77"/>
      <c r="HB106" s="77"/>
      <c r="HC106" s="77"/>
      <c r="HD106" s="77"/>
      <c r="HE106" s="77"/>
      <c r="HF106" s="77"/>
      <c r="HG106" s="77"/>
      <c r="HH106" s="77"/>
      <c r="HI106" s="77"/>
      <c r="HJ106" s="77"/>
      <c r="HK106" s="77"/>
      <c r="HL106" s="77"/>
      <c r="HM106" s="77"/>
      <c r="HN106" s="77"/>
      <c r="HO106" s="77"/>
      <c r="HP106" s="77"/>
      <c r="HQ106" s="77"/>
      <c r="HR106" s="77"/>
      <c r="HS106" s="77"/>
      <c r="HT106" s="77"/>
      <c r="HU106" s="77"/>
      <c r="HV106" s="77"/>
      <c r="HW106" s="77"/>
      <c r="HX106" s="77"/>
      <c r="HY106" s="77"/>
      <c r="HZ106" s="77"/>
      <c r="IA106" s="77"/>
      <c r="IB106" s="77"/>
      <c r="IC106" s="77"/>
      <c r="ID106" s="77"/>
      <c r="IE106" s="77"/>
      <c r="IF106" s="77"/>
      <c r="IG106" s="77"/>
      <c r="IH106" s="77"/>
      <c r="II106" s="77"/>
      <c r="IJ106" s="77"/>
      <c r="IK106" s="77"/>
      <c r="IL106" s="77"/>
      <c r="IM106" s="77"/>
      <c r="IN106" s="77"/>
      <c r="IO106" s="77"/>
      <c r="IP106" s="77"/>
      <c r="IQ106" s="77"/>
      <c r="IR106" s="77"/>
      <c r="IS106" s="77"/>
      <c r="IT106" s="77"/>
      <c r="IU106" s="77"/>
      <c r="IV106" s="77"/>
      <c r="IW106" s="77"/>
      <c r="IX106" s="77"/>
      <c r="IY106" s="77"/>
      <c r="IZ106" s="77"/>
      <c r="JA106" s="77"/>
      <c r="JB106" s="77"/>
      <c r="JC106" s="77"/>
      <c r="JD106" s="77"/>
      <c r="JE106" s="77"/>
      <c r="JF106" s="77"/>
      <c r="JG106" s="77"/>
      <c r="JH106" s="77"/>
      <c r="JI106" s="77"/>
      <c r="JJ106" s="77"/>
      <c r="JK106" s="77"/>
      <c r="JL106" s="77"/>
      <c r="JM106" s="77"/>
      <c r="JN106" s="77"/>
      <c r="JO106" s="77"/>
      <c r="JP106" s="77"/>
      <c r="JQ106" s="77"/>
      <c r="JR106" s="77"/>
      <c r="JS106" s="77"/>
      <c r="JT106" s="77"/>
      <c r="JU106" s="77"/>
      <c r="JV106" s="77"/>
      <c r="JW106" s="77"/>
      <c r="JX106" s="77"/>
      <c r="JY106" s="77"/>
      <c r="JZ106" s="77"/>
      <c r="KA106" s="77"/>
      <c r="KB106" s="77"/>
      <c r="KC106" s="77"/>
      <c r="KD106" s="77"/>
      <c r="KE106" s="77"/>
      <c r="KF106" s="77"/>
      <c r="KG106" s="77"/>
      <c r="KH106" s="77"/>
      <c r="KI106" s="77"/>
      <c r="KJ106" s="77"/>
      <c r="KK106" s="77"/>
    </row>
    <row r="107" spans="1:297" ht="16" x14ac:dyDescent="0.2">
      <c r="A107" s="291"/>
      <c r="B107" s="231"/>
      <c r="C107" s="244" t="s">
        <v>160</v>
      </c>
      <c r="D107" s="244" t="s">
        <v>111</v>
      </c>
      <c r="E107" s="244" t="s">
        <v>115</v>
      </c>
      <c r="F107" s="240">
        <v>250000</v>
      </c>
      <c r="G107" s="240">
        <v>250000</v>
      </c>
      <c r="H107" s="240">
        <v>250000</v>
      </c>
      <c r="I107" s="240">
        <v>250000</v>
      </c>
      <c r="J107" s="240">
        <v>250000</v>
      </c>
      <c r="K107" s="240">
        <v>250000</v>
      </c>
      <c r="L107" s="240">
        <v>250000</v>
      </c>
      <c r="M107" s="240">
        <v>250000</v>
      </c>
      <c r="N107" s="179"/>
      <c r="O107" s="179" t="s">
        <v>164</v>
      </c>
      <c r="P107" s="179" t="s">
        <v>162</v>
      </c>
      <c r="Q107" s="226"/>
      <c r="R107" s="179"/>
      <c r="AM107" s="77"/>
      <c r="AN107" s="77"/>
      <c r="AO107" s="77"/>
      <c r="AP107" s="77"/>
      <c r="AQ107" s="77"/>
      <c r="AR107" s="77"/>
      <c r="AS107" s="77"/>
      <c r="AT107" s="77"/>
      <c r="AU107" s="77"/>
      <c r="AV107" s="77"/>
      <c r="AW107" s="77"/>
      <c r="AX107" s="77"/>
      <c r="AY107" s="77"/>
      <c r="AZ107" s="77"/>
      <c r="BA107" s="77"/>
      <c r="BB107" s="77"/>
      <c r="BC107" s="77"/>
      <c r="BD107" s="77"/>
      <c r="BE107" s="77"/>
      <c r="BF107" s="77"/>
      <c r="BG107" s="77"/>
      <c r="BH107" s="77"/>
      <c r="BI107" s="77"/>
      <c r="BJ107" s="77"/>
      <c r="BK107" s="77"/>
      <c r="BL107" s="77"/>
      <c r="BM107" s="77"/>
      <c r="BN107" s="77"/>
      <c r="BO107" s="77"/>
      <c r="BP107" s="77"/>
      <c r="BQ107" s="77"/>
      <c r="BR107" s="77"/>
      <c r="BS107" s="77"/>
      <c r="BT107" s="77"/>
      <c r="BU107" s="77"/>
      <c r="BV107" s="77"/>
      <c r="BW107" s="77"/>
      <c r="BX107" s="77"/>
      <c r="BY107" s="77"/>
      <c r="BZ107" s="77"/>
      <c r="CA107" s="77"/>
      <c r="CB107" s="77"/>
      <c r="CC107" s="77"/>
      <c r="CD107" s="77"/>
      <c r="CE107" s="77"/>
      <c r="CF107" s="77"/>
      <c r="CG107" s="77"/>
      <c r="CH107" s="77"/>
      <c r="CI107" s="77"/>
      <c r="CJ107" s="77"/>
      <c r="CK107" s="77"/>
      <c r="CL107" s="77"/>
      <c r="CM107" s="77"/>
      <c r="CN107" s="77"/>
      <c r="CO107" s="77"/>
      <c r="CP107" s="77"/>
      <c r="CQ107" s="77"/>
      <c r="CR107" s="77"/>
      <c r="CS107" s="77"/>
      <c r="CT107" s="77"/>
      <c r="CU107" s="77"/>
      <c r="CV107" s="77"/>
      <c r="CW107" s="77"/>
      <c r="CX107" s="77"/>
      <c r="CY107" s="77"/>
      <c r="CZ107" s="77"/>
      <c r="DA107" s="77"/>
      <c r="DB107" s="77"/>
      <c r="DC107" s="77"/>
      <c r="DD107" s="77"/>
      <c r="DE107" s="77"/>
      <c r="DF107" s="77"/>
      <c r="DG107" s="77"/>
      <c r="DH107" s="77"/>
      <c r="DI107" s="77"/>
      <c r="DJ107" s="77"/>
      <c r="DK107" s="77"/>
      <c r="DL107" s="77"/>
      <c r="DM107" s="77"/>
      <c r="DN107" s="77"/>
      <c r="DO107" s="77"/>
      <c r="DP107" s="77"/>
      <c r="DQ107" s="77"/>
      <c r="DR107" s="77"/>
      <c r="DS107" s="77"/>
      <c r="DT107" s="77"/>
      <c r="DU107" s="77"/>
      <c r="DV107" s="77"/>
      <c r="DW107" s="77"/>
      <c r="DX107" s="77"/>
      <c r="DY107" s="77"/>
      <c r="DZ107" s="77"/>
      <c r="EA107" s="77"/>
      <c r="EB107" s="77"/>
      <c r="EC107" s="77"/>
      <c r="ED107" s="77"/>
      <c r="EE107" s="77"/>
      <c r="EF107" s="77"/>
      <c r="EG107" s="77"/>
      <c r="EH107" s="77"/>
      <c r="EI107" s="77"/>
      <c r="EJ107" s="77"/>
      <c r="EK107" s="77"/>
      <c r="EL107" s="77"/>
      <c r="EM107" s="77"/>
      <c r="EN107" s="77"/>
      <c r="EO107" s="77"/>
      <c r="EP107" s="77"/>
      <c r="EQ107" s="77"/>
      <c r="ER107" s="77"/>
      <c r="ES107" s="77"/>
      <c r="ET107" s="77"/>
      <c r="EU107" s="77"/>
      <c r="EV107" s="77"/>
      <c r="EW107" s="77"/>
      <c r="EX107" s="77"/>
      <c r="EY107" s="77"/>
      <c r="EZ107" s="77"/>
      <c r="FA107" s="77"/>
      <c r="FB107" s="77"/>
      <c r="FC107" s="77"/>
      <c r="FD107" s="77"/>
      <c r="FE107" s="77"/>
      <c r="FF107" s="77"/>
      <c r="FG107" s="77"/>
      <c r="FH107" s="77"/>
      <c r="FI107" s="77"/>
      <c r="FJ107" s="77"/>
      <c r="FK107" s="77"/>
      <c r="FL107" s="77"/>
      <c r="FM107" s="77"/>
      <c r="FN107" s="77"/>
      <c r="FO107" s="77"/>
      <c r="FP107" s="77"/>
      <c r="FQ107" s="77"/>
      <c r="FR107" s="77"/>
      <c r="FS107" s="77"/>
      <c r="FT107" s="77"/>
      <c r="FU107" s="77"/>
      <c r="FV107" s="77"/>
      <c r="FW107" s="77"/>
      <c r="FX107" s="77"/>
      <c r="FY107" s="77"/>
      <c r="FZ107" s="77"/>
      <c r="GA107" s="77"/>
      <c r="GB107" s="77"/>
      <c r="GC107" s="77"/>
      <c r="GD107" s="77"/>
      <c r="GE107" s="77"/>
      <c r="GF107" s="77"/>
      <c r="GG107" s="77"/>
      <c r="GH107" s="77"/>
      <c r="GI107" s="77"/>
      <c r="GJ107" s="77"/>
      <c r="GK107" s="77"/>
      <c r="GL107" s="77"/>
      <c r="GM107" s="77"/>
      <c r="GN107" s="77"/>
      <c r="GO107" s="77"/>
      <c r="GP107" s="77"/>
      <c r="GQ107" s="77"/>
      <c r="GR107" s="77"/>
      <c r="GS107" s="77"/>
      <c r="GT107" s="77"/>
      <c r="GU107" s="77"/>
      <c r="GV107" s="77"/>
      <c r="GW107" s="77"/>
      <c r="GX107" s="77"/>
      <c r="GY107" s="77"/>
      <c r="GZ107" s="77"/>
      <c r="HA107" s="77"/>
      <c r="HB107" s="77"/>
      <c r="HC107" s="77"/>
      <c r="HD107" s="77"/>
      <c r="HE107" s="77"/>
      <c r="HF107" s="77"/>
      <c r="HG107" s="77"/>
      <c r="HH107" s="77"/>
      <c r="HI107" s="77"/>
      <c r="HJ107" s="77"/>
      <c r="HK107" s="77"/>
      <c r="HL107" s="77"/>
      <c r="HM107" s="77"/>
      <c r="HN107" s="77"/>
      <c r="HO107" s="77"/>
      <c r="HP107" s="77"/>
      <c r="HQ107" s="77"/>
      <c r="HR107" s="77"/>
      <c r="HS107" s="77"/>
      <c r="HT107" s="77"/>
      <c r="HU107" s="77"/>
      <c r="HV107" s="77"/>
      <c r="HW107" s="77"/>
      <c r="HX107" s="77"/>
      <c r="HY107" s="77"/>
      <c r="HZ107" s="77"/>
      <c r="IA107" s="77"/>
      <c r="IB107" s="77"/>
      <c r="IC107" s="77"/>
      <c r="ID107" s="77"/>
      <c r="IE107" s="77"/>
      <c r="IF107" s="77"/>
      <c r="IG107" s="77"/>
      <c r="IH107" s="77"/>
      <c r="II107" s="77"/>
      <c r="IJ107" s="77"/>
      <c r="IK107" s="77"/>
      <c r="IL107" s="77"/>
      <c r="IM107" s="77"/>
      <c r="IN107" s="77"/>
      <c r="IO107" s="77"/>
      <c r="IP107" s="77"/>
      <c r="IQ107" s="77"/>
      <c r="IR107" s="77"/>
      <c r="IS107" s="77"/>
      <c r="IT107" s="77"/>
      <c r="IU107" s="77"/>
      <c r="IV107" s="77"/>
      <c r="IW107" s="77"/>
      <c r="IX107" s="77"/>
      <c r="IY107" s="77"/>
      <c r="IZ107" s="77"/>
      <c r="JA107" s="77"/>
      <c r="JB107" s="77"/>
      <c r="JC107" s="77"/>
      <c r="JD107" s="77"/>
      <c r="JE107" s="77"/>
      <c r="JF107" s="77"/>
      <c r="JG107" s="77"/>
      <c r="JH107" s="77"/>
      <c r="JI107" s="77"/>
      <c r="JJ107" s="77"/>
      <c r="JK107" s="77"/>
      <c r="JL107" s="77"/>
      <c r="JM107" s="77"/>
      <c r="JN107" s="77"/>
      <c r="JO107" s="77"/>
      <c r="JP107" s="77"/>
      <c r="JQ107" s="77"/>
      <c r="JR107" s="77"/>
      <c r="JS107" s="77"/>
      <c r="JT107" s="77"/>
      <c r="JU107" s="77"/>
      <c r="JV107" s="77"/>
      <c r="JW107" s="77"/>
      <c r="JX107" s="77"/>
      <c r="JY107" s="77"/>
      <c r="JZ107" s="77"/>
      <c r="KA107" s="77"/>
      <c r="KB107" s="77"/>
      <c r="KC107" s="77"/>
      <c r="KD107" s="77"/>
      <c r="KE107" s="77"/>
      <c r="KF107" s="77"/>
      <c r="KG107" s="77"/>
      <c r="KH107" s="77"/>
      <c r="KI107" s="77"/>
      <c r="KJ107" s="77"/>
      <c r="KK107" s="77"/>
    </row>
    <row r="108" spans="1:297" ht="16" x14ac:dyDescent="0.2">
      <c r="A108" s="291"/>
      <c r="B108" s="246"/>
      <c r="C108" s="244" t="s">
        <v>160</v>
      </c>
      <c r="D108" s="244" t="s">
        <v>111</v>
      </c>
      <c r="E108" s="244" t="s">
        <v>140</v>
      </c>
      <c r="F108" s="240">
        <v>250000</v>
      </c>
      <c r="G108" s="240">
        <v>250000</v>
      </c>
      <c r="H108" s="240">
        <v>250000</v>
      </c>
      <c r="I108" s="240">
        <v>250000</v>
      </c>
      <c r="J108" s="240">
        <v>250000</v>
      </c>
      <c r="K108" s="240">
        <v>250000</v>
      </c>
      <c r="L108" s="240">
        <v>250000</v>
      </c>
      <c r="M108" s="240">
        <v>250000</v>
      </c>
      <c r="N108" s="179"/>
      <c r="O108" s="179" t="s">
        <v>164</v>
      </c>
      <c r="P108" s="179" t="s">
        <v>162</v>
      </c>
      <c r="Q108" s="226"/>
      <c r="R108" s="179"/>
      <c r="AM108" s="77"/>
      <c r="AN108" s="77"/>
      <c r="AO108" s="77"/>
      <c r="AP108" s="77"/>
      <c r="AQ108" s="77"/>
      <c r="AR108" s="77"/>
      <c r="AS108" s="77"/>
      <c r="AT108" s="77"/>
      <c r="AU108" s="77"/>
      <c r="AV108" s="77"/>
      <c r="AW108" s="77"/>
      <c r="AX108" s="77"/>
      <c r="AY108" s="77"/>
      <c r="AZ108" s="77"/>
      <c r="BA108" s="77"/>
      <c r="BB108" s="77"/>
      <c r="BC108" s="77"/>
      <c r="BD108" s="77"/>
      <c r="BE108" s="77"/>
      <c r="BF108" s="77"/>
      <c r="BG108" s="77"/>
      <c r="BH108" s="77"/>
      <c r="BI108" s="77"/>
      <c r="BJ108" s="77"/>
      <c r="BK108" s="77"/>
      <c r="BL108" s="77"/>
      <c r="BM108" s="77"/>
      <c r="BN108" s="77"/>
      <c r="BO108" s="77"/>
      <c r="BP108" s="77"/>
      <c r="BQ108" s="77"/>
      <c r="BR108" s="77"/>
      <c r="BS108" s="77"/>
      <c r="BT108" s="77"/>
      <c r="BU108" s="77"/>
      <c r="BV108" s="77"/>
      <c r="BW108" s="77"/>
      <c r="BX108" s="77"/>
      <c r="BY108" s="77"/>
      <c r="BZ108" s="77"/>
      <c r="CA108" s="77"/>
      <c r="CB108" s="77"/>
      <c r="CC108" s="77"/>
      <c r="CD108" s="77"/>
      <c r="CE108" s="77"/>
      <c r="CF108" s="77"/>
      <c r="CG108" s="77"/>
      <c r="CH108" s="77"/>
      <c r="CI108" s="77"/>
      <c r="CJ108" s="77"/>
      <c r="CK108" s="77"/>
      <c r="CL108" s="77"/>
      <c r="CM108" s="77"/>
      <c r="CN108" s="77"/>
      <c r="CO108" s="77"/>
      <c r="CP108" s="77"/>
      <c r="CQ108" s="77"/>
      <c r="CR108" s="77"/>
      <c r="CS108" s="77"/>
      <c r="CT108" s="77"/>
      <c r="CU108" s="77"/>
      <c r="CV108" s="77"/>
      <c r="CW108" s="77"/>
      <c r="CX108" s="77"/>
      <c r="CY108" s="77"/>
      <c r="CZ108" s="77"/>
      <c r="DA108" s="77"/>
      <c r="DB108" s="77"/>
      <c r="DC108" s="77"/>
      <c r="DD108" s="77"/>
      <c r="DE108" s="77"/>
      <c r="DF108" s="77"/>
      <c r="DG108" s="77"/>
      <c r="DH108" s="77"/>
      <c r="DI108" s="77"/>
      <c r="DJ108" s="77"/>
      <c r="DK108" s="77"/>
      <c r="DL108" s="77"/>
      <c r="DM108" s="77"/>
      <c r="DN108" s="77"/>
      <c r="DO108" s="77"/>
      <c r="DP108" s="77"/>
      <c r="DQ108" s="77"/>
      <c r="DR108" s="77"/>
      <c r="DS108" s="77"/>
      <c r="DT108" s="77"/>
      <c r="DU108" s="77"/>
      <c r="DV108" s="77"/>
      <c r="DW108" s="77"/>
      <c r="DX108" s="77"/>
      <c r="DY108" s="77"/>
      <c r="DZ108" s="77"/>
      <c r="EA108" s="77"/>
      <c r="EB108" s="77"/>
      <c r="EC108" s="77"/>
      <c r="ED108" s="77"/>
      <c r="EE108" s="77"/>
      <c r="EF108" s="77"/>
      <c r="EG108" s="77"/>
      <c r="EH108" s="77"/>
      <c r="EI108" s="77"/>
      <c r="EJ108" s="77"/>
      <c r="EK108" s="77"/>
      <c r="EL108" s="77"/>
      <c r="EM108" s="77"/>
      <c r="EN108" s="77"/>
      <c r="EO108" s="77"/>
      <c r="EP108" s="77"/>
      <c r="EQ108" s="77"/>
      <c r="ER108" s="77"/>
      <c r="ES108" s="77"/>
      <c r="ET108" s="77"/>
      <c r="EU108" s="77"/>
      <c r="EV108" s="77"/>
      <c r="EW108" s="77"/>
      <c r="EX108" s="77"/>
      <c r="EY108" s="77"/>
      <c r="EZ108" s="77"/>
      <c r="FA108" s="77"/>
      <c r="FB108" s="77"/>
      <c r="FC108" s="77"/>
      <c r="FD108" s="77"/>
      <c r="FE108" s="77"/>
      <c r="FF108" s="77"/>
      <c r="FG108" s="77"/>
      <c r="FH108" s="77"/>
      <c r="FI108" s="77"/>
      <c r="FJ108" s="77"/>
      <c r="FK108" s="77"/>
      <c r="FL108" s="77"/>
      <c r="FM108" s="77"/>
      <c r="FN108" s="77"/>
      <c r="FO108" s="77"/>
      <c r="FP108" s="77"/>
      <c r="FQ108" s="77"/>
      <c r="FR108" s="77"/>
      <c r="FS108" s="77"/>
      <c r="FT108" s="77"/>
      <c r="FU108" s="77"/>
      <c r="FV108" s="77"/>
      <c r="FW108" s="77"/>
      <c r="FX108" s="77"/>
      <c r="FY108" s="77"/>
      <c r="FZ108" s="77"/>
      <c r="GA108" s="77"/>
      <c r="GB108" s="77"/>
      <c r="GC108" s="77"/>
      <c r="GD108" s="77"/>
      <c r="GE108" s="77"/>
      <c r="GF108" s="77"/>
      <c r="GG108" s="77"/>
      <c r="GH108" s="77"/>
      <c r="GI108" s="77"/>
      <c r="GJ108" s="77"/>
      <c r="GK108" s="77"/>
      <c r="GL108" s="77"/>
      <c r="GM108" s="77"/>
      <c r="GN108" s="77"/>
      <c r="GO108" s="77"/>
      <c r="GP108" s="77"/>
      <c r="GQ108" s="77"/>
      <c r="GR108" s="77"/>
      <c r="GS108" s="77"/>
      <c r="GT108" s="77"/>
      <c r="GU108" s="77"/>
      <c r="GV108" s="77"/>
      <c r="GW108" s="77"/>
      <c r="GX108" s="77"/>
      <c r="GY108" s="77"/>
      <c r="GZ108" s="77"/>
      <c r="HA108" s="77"/>
      <c r="HB108" s="77"/>
      <c r="HC108" s="77"/>
      <c r="HD108" s="77"/>
      <c r="HE108" s="77"/>
      <c r="HF108" s="77"/>
      <c r="HG108" s="77"/>
      <c r="HH108" s="77"/>
      <c r="HI108" s="77"/>
      <c r="HJ108" s="77"/>
      <c r="HK108" s="77"/>
      <c r="HL108" s="77"/>
      <c r="HM108" s="77"/>
      <c r="HN108" s="77"/>
      <c r="HO108" s="77"/>
      <c r="HP108" s="77"/>
      <c r="HQ108" s="77"/>
      <c r="HR108" s="77"/>
      <c r="HS108" s="77"/>
      <c r="HT108" s="77"/>
      <c r="HU108" s="77"/>
      <c r="HV108" s="77"/>
      <c r="HW108" s="77"/>
      <c r="HX108" s="77"/>
      <c r="HY108" s="77"/>
      <c r="HZ108" s="77"/>
      <c r="IA108" s="77"/>
      <c r="IB108" s="77"/>
      <c r="IC108" s="77"/>
      <c r="ID108" s="77"/>
      <c r="IE108" s="77"/>
      <c r="IF108" s="77"/>
      <c r="IG108" s="77"/>
      <c r="IH108" s="77"/>
      <c r="II108" s="77"/>
      <c r="IJ108" s="77"/>
      <c r="IK108" s="77"/>
      <c r="IL108" s="77"/>
      <c r="IM108" s="77"/>
      <c r="IN108" s="77"/>
      <c r="IO108" s="77"/>
      <c r="IP108" s="77"/>
      <c r="IQ108" s="77"/>
      <c r="IR108" s="77"/>
      <c r="IS108" s="77"/>
      <c r="IT108" s="77"/>
      <c r="IU108" s="77"/>
      <c r="IV108" s="77"/>
      <c r="IW108" s="77"/>
      <c r="IX108" s="77"/>
      <c r="IY108" s="77"/>
      <c r="IZ108" s="77"/>
      <c r="JA108" s="77"/>
      <c r="JB108" s="77"/>
      <c r="JC108" s="77"/>
      <c r="JD108" s="77"/>
      <c r="JE108" s="77"/>
      <c r="JF108" s="77"/>
      <c r="JG108" s="77"/>
      <c r="JH108" s="77"/>
      <c r="JI108" s="77"/>
      <c r="JJ108" s="77"/>
      <c r="JK108" s="77"/>
      <c r="JL108" s="77"/>
      <c r="JM108" s="77"/>
      <c r="JN108" s="77"/>
      <c r="JO108" s="77"/>
      <c r="JP108" s="77"/>
      <c r="JQ108" s="77"/>
      <c r="JR108" s="77"/>
      <c r="JS108" s="77"/>
      <c r="JT108" s="77"/>
      <c r="JU108" s="77"/>
      <c r="JV108" s="77"/>
      <c r="JW108" s="77"/>
      <c r="JX108" s="77"/>
      <c r="JY108" s="77"/>
      <c r="JZ108" s="77"/>
      <c r="KA108" s="77"/>
      <c r="KB108" s="77"/>
      <c r="KC108" s="77"/>
      <c r="KD108" s="77"/>
      <c r="KE108" s="77"/>
      <c r="KF108" s="77"/>
      <c r="KG108" s="77"/>
      <c r="KH108" s="77"/>
      <c r="KI108" s="77"/>
      <c r="KJ108" s="77"/>
      <c r="KK108" s="77"/>
    </row>
    <row r="109" spans="1:297" ht="17" thickBot="1" x14ac:dyDescent="0.25">
      <c r="A109" s="292"/>
      <c r="B109" s="247"/>
      <c r="C109" s="245" t="s">
        <v>160</v>
      </c>
      <c r="D109" s="245" t="s">
        <v>111</v>
      </c>
      <c r="E109" s="245" t="s">
        <v>124</v>
      </c>
      <c r="F109" s="241">
        <v>250000</v>
      </c>
      <c r="G109" s="241">
        <v>250000</v>
      </c>
      <c r="H109" s="241">
        <v>250000</v>
      </c>
      <c r="I109" s="241">
        <v>250000</v>
      </c>
      <c r="J109" s="241">
        <v>250000</v>
      </c>
      <c r="K109" s="241">
        <v>250000</v>
      </c>
      <c r="L109" s="241">
        <v>250000</v>
      </c>
      <c r="M109" s="241">
        <v>250000</v>
      </c>
      <c r="N109" s="227"/>
      <c r="O109" s="227" t="s">
        <v>164</v>
      </c>
      <c r="P109" s="227" t="s">
        <v>162</v>
      </c>
      <c r="Q109" s="224"/>
      <c r="R109" s="179"/>
      <c r="AM109" s="77"/>
      <c r="AN109" s="77"/>
      <c r="AO109" s="77"/>
      <c r="AP109" s="77"/>
      <c r="AQ109" s="77"/>
      <c r="AR109" s="77"/>
      <c r="AS109" s="77"/>
      <c r="AT109" s="77"/>
      <c r="AU109" s="77"/>
      <c r="AV109" s="77"/>
      <c r="AW109" s="77"/>
      <c r="AX109" s="77"/>
      <c r="AY109" s="77"/>
      <c r="AZ109" s="77"/>
      <c r="BA109" s="77"/>
      <c r="BB109" s="77"/>
      <c r="BC109" s="77"/>
      <c r="BD109" s="77"/>
      <c r="BE109" s="77"/>
      <c r="BF109" s="77"/>
      <c r="BG109" s="77"/>
      <c r="BH109" s="77"/>
      <c r="BI109" s="77"/>
      <c r="BJ109" s="77"/>
      <c r="BK109" s="77"/>
      <c r="BL109" s="77"/>
      <c r="BM109" s="77"/>
      <c r="BN109" s="77"/>
      <c r="BO109" s="77"/>
      <c r="BP109" s="77"/>
      <c r="BQ109" s="77"/>
      <c r="BR109" s="77"/>
      <c r="BS109" s="77"/>
      <c r="BT109" s="77"/>
      <c r="BU109" s="77"/>
      <c r="BV109" s="77"/>
      <c r="BW109" s="77"/>
      <c r="BX109" s="77"/>
      <c r="BY109" s="77"/>
      <c r="BZ109" s="77"/>
      <c r="CA109" s="77"/>
      <c r="CB109" s="77"/>
      <c r="CC109" s="77"/>
      <c r="CD109" s="77"/>
      <c r="CE109" s="77"/>
      <c r="CF109" s="77"/>
      <c r="CG109" s="77"/>
      <c r="CH109" s="77"/>
      <c r="CI109" s="77"/>
      <c r="CJ109" s="77"/>
      <c r="CK109" s="77"/>
      <c r="CL109" s="77"/>
      <c r="CM109" s="77"/>
      <c r="CN109" s="77"/>
      <c r="CO109" s="77"/>
      <c r="CP109" s="77"/>
      <c r="CQ109" s="77"/>
      <c r="CR109" s="77"/>
      <c r="CS109" s="77"/>
      <c r="CT109" s="77"/>
      <c r="CU109" s="77"/>
      <c r="CV109" s="77"/>
      <c r="CW109" s="77"/>
      <c r="CX109" s="77"/>
      <c r="CY109" s="77"/>
      <c r="CZ109" s="77"/>
      <c r="DA109" s="77"/>
      <c r="DB109" s="77"/>
      <c r="DC109" s="77"/>
      <c r="DD109" s="77"/>
      <c r="DE109" s="77"/>
      <c r="DF109" s="77"/>
      <c r="DG109" s="77"/>
      <c r="DH109" s="77"/>
      <c r="DI109" s="77"/>
      <c r="DJ109" s="77"/>
      <c r="DK109" s="77"/>
      <c r="DL109" s="77"/>
      <c r="DM109" s="77"/>
      <c r="DN109" s="77"/>
      <c r="DO109" s="77"/>
      <c r="DP109" s="77"/>
      <c r="DQ109" s="77"/>
      <c r="DR109" s="77"/>
      <c r="DS109" s="77"/>
      <c r="DT109" s="77"/>
      <c r="DU109" s="77"/>
      <c r="DV109" s="77"/>
      <c r="DW109" s="77"/>
      <c r="DX109" s="77"/>
      <c r="DY109" s="77"/>
      <c r="DZ109" s="77"/>
      <c r="EA109" s="77"/>
      <c r="EB109" s="77"/>
      <c r="EC109" s="77"/>
      <c r="ED109" s="77"/>
      <c r="EE109" s="77"/>
      <c r="EF109" s="77"/>
      <c r="EG109" s="77"/>
      <c r="EH109" s="77"/>
      <c r="EI109" s="77"/>
      <c r="EJ109" s="77"/>
      <c r="EK109" s="77"/>
      <c r="EL109" s="77"/>
      <c r="EM109" s="77"/>
      <c r="EN109" s="77"/>
      <c r="EO109" s="77"/>
      <c r="EP109" s="77"/>
      <c r="EQ109" s="77"/>
      <c r="ER109" s="77"/>
      <c r="ES109" s="77"/>
      <c r="ET109" s="77"/>
      <c r="EU109" s="77"/>
      <c r="EV109" s="77"/>
      <c r="EW109" s="77"/>
      <c r="EX109" s="77"/>
      <c r="EY109" s="77"/>
      <c r="EZ109" s="77"/>
      <c r="FA109" s="77"/>
      <c r="FB109" s="77"/>
      <c r="FC109" s="77"/>
      <c r="FD109" s="77"/>
      <c r="FE109" s="77"/>
      <c r="FF109" s="77"/>
      <c r="FG109" s="77"/>
      <c r="FH109" s="77"/>
      <c r="FI109" s="77"/>
      <c r="FJ109" s="77"/>
      <c r="FK109" s="77"/>
      <c r="FL109" s="77"/>
      <c r="FM109" s="77"/>
      <c r="FN109" s="77"/>
      <c r="FO109" s="77"/>
      <c r="FP109" s="77"/>
      <c r="FQ109" s="77"/>
      <c r="FR109" s="77"/>
      <c r="FS109" s="77"/>
      <c r="FT109" s="77"/>
      <c r="FU109" s="77"/>
      <c r="FV109" s="77"/>
      <c r="FW109" s="77"/>
      <c r="FX109" s="77"/>
      <c r="FY109" s="77"/>
      <c r="FZ109" s="77"/>
      <c r="GA109" s="77"/>
      <c r="GB109" s="77"/>
      <c r="GC109" s="77"/>
      <c r="GD109" s="77"/>
      <c r="GE109" s="77"/>
      <c r="GF109" s="77"/>
      <c r="GG109" s="77"/>
      <c r="GH109" s="77"/>
      <c r="GI109" s="77"/>
      <c r="GJ109" s="77"/>
      <c r="GK109" s="77"/>
      <c r="GL109" s="77"/>
      <c r="GM109" s="77"/>
      <c r="GN109" s="77"/>
      <c r="GO109" s="77"/>
      <c r="GP109" s="77"/>
      <c r="GQ109" s="77"/>
      <c r="GR109" s="77"/>
      <c r="GS109" s="77"/>
      <c r="GT109" s="77"/>
      <c r="GU109" s="77"/>
      <c r="GV109" s="77"/>
      <c r="GW109" s="77"/>
      <c r="GX109" s="77"/>
      <c r="GY109" s="77"/>
      <c r="GZ109" s="77"/>
      <c r="HA109" s="77"/>
      <c r="HB109" s="77"/>
      <c r="HC109" s="77"/>
      <c r="HD109" s="77"/>
      <c r="HE109" s="77"/>
      <c r="HF109" s="77"/>
      <c r="HG109" s="77"/>
      <c r="HH109" s="77"/>
      <c r="HI109" s="77"/>
      <c r="HJ109" s="77"/>
      <c r="HK109" s="77"/>
      <c r="HL109" s="77"/>
      <c r="HM109" s="77"/>
      <c r="HN109" s="77"/>
      <c r="HO109" s="77"/>
      <c r="HP109" s="77"/>
      <c r="HQ109" s="77"/>
      <c r="HR109" s="77"/>
      <c r="HS109" s="77"/>
      <c r="HT109" s="77"/>
      <c r="HU109" s="77"/>
      <c r="HV109" s="77"/>
      <c r="HW109" s="77"/>
      <c r="HX109" s="77"/>
      <c r="HY109" s="77"/>
      <c r="HZ109" s="77"/>
      <c r="IA109" s="77"/>
      <c r="IB109" s="77"/>
      <c r="IC109" s="77"/>
      <c r="ID109" s="77"/>
      <c r="IE109" s="77"/>
      <c r="IF109" s="77"/>
      <c r="IG109" s="77"/>
      <c r="IH109" s="77"/>
      <c r="II109" s="77"/>
      <c r="IJ109" s="77"/>
      <c r="IK109" s="77"/>
      <c r="IL109" s="77"/>
      <c r="IM109" s="77"/>
      <c r="IN109" s="77"/>
      <c r="IO109" s="77"/>
      <c r="IP109" s="77"/>
      <c r="IQ109" s="77"/>
      <c r="IR109" s="77"/>
      <c r="IS109" s="77"/>
      <c r="IT109" s="77"/>
      <c r="IU109" s="77"/>
      <c r="IV109" s="77"/>
      <c r="IW109" s="77"/>
      <c r="IX109" s="77"/>
      <c r="IY109" s="77"/>
      <c r="IZ109" s="77"/>
      <c r="JA109" s="77"/>
      <c r="JB109" s="77"/>
      <c r="JC109" s="77"/>
      <c r="JD109" s="77"/>
      <c r="JE109" s="77"/>
      <c r="JF109" s="77"/>
      <c r="JG109" s="77"/>
      <c r="JH109" s="77"/>
      <c r="JI109" s="77"/>
      <c r="JJ109" s="77"/>
      <c r="JK109" s="77"/>
      <c r="JL109" s="77"/>
      <c r="JM109" s="77"/>
      <c r="JN109" s="77"/>
      <c r="JO109" s="77"/>
      <c r="JP109" s="77"/>
      <c r="JQ109" s="77"/>
      <c r="JR109" s="77"/>
      <c r="JS109" s="77"/>
      <c r="JT109" s="77"/>
      <c r="JU109" s="77"/>
      <c r="JV109" s="77"/>
      <c r="JW109" s="77"/>
      <c r="JX109" s="77"/>
      <c r="JY109" s="77"/>
      <c r="JZ109" s="77"/>
      <c r="KA109" s="77"/>
      <c r="KB109" s="77"/>
      <c r="KC109" s="77"/>
      <c r="KD109" s="77"/>
      <c r="KE109" s="77"/>
      <c r="KF109" s="77"/>
      <c r="KG109" s="77"/>
      <c r="KH109" s="77"/>
      <c r="KI109" s="77"/>
      <c r="KJ109" s="77"/>
      <c r="KK109" s="77"/>
    </row>
    <row r="110" spans="1:297" x14ac:dyDescent="0.2">
      <c r="A110" s="77"/>
      <c r="B110" s="77"/>
      <c r="C110" s="77"/>
      <c r="D110" s="77"/>
      <c r="E110" s="77"/>
      <c r="F110" s="77"/>
      <c r="G110" s="77"/>
      <c r="H110" s="77"/>
      <c r="I110" s="77"/>
      <c r="J110" s="77"/>
      <c r="K110" s="77"/>
      <c r="L110" s="77"/>
      <c r="M110" s="77"/>
      <c r="N110" s="78"/>
      <c r="O110" s="77"/>
      <c r="P110" s="77"/>
      <c r="R110" s="75"/>
      <c r="AM110" s="77"/>
      <c r="AN110" s="77"/>
      <c r="AO110" s="77"/>
      <c r="AP110" s="77"/>
      <c r="AQ110" s="77"/>
      <c r="AR110" s="77"/>
      <c r="AS110" s="77"/>
      <c r="AT110" s="77"/>
      <c r="AU110" s="77"/>
      <c r="AV110" s="77"/>
      <c r="AW110" s="77"/>
      <c r="AX110" s="77"/>
      <c r="AY110" s="77"/>
      <c r="AZ110" s="77"/>
      <c r="BA110" s="77"/>
      <c r="BB110" s="77"/>
      <c r="BC110" s="77"/>
      <c r="BD110" s="77"/>
      <c r="BE110" s="77"/>
      <c r="BF110" s="77"/>
      <c r="BG110" s="77"/>
      <c r="BH110" s="77"/>
      <c r="BI110" s="77"/>
      <c r="BJ110" s="77"/>
      <c r="BK110" s="77"/>
      <c r="BL110" s="77"/>
      <c r="BM110" s="77"/>
      <c r="BN110" s="77"/>
      <c r="BO110" s="77"/>
      <c r="BP110" s="77"/>
      <c r="BQ110" s="77"/>
      <c r="BR110" s="77"/>
      <c r="BS110" s="77"/>
      <c r="BT110" s="77"/>
      <c r="BU110" s="77"/>
      <c r="BV110" s="77"/>
      <c r="BW110" s="77"/>
      <c r="BX110" s="77"/>
      <c r="BY110" s="77"/>
      <c r="BZ110" s="77"/>
      <c r="CA110" s="77"/>
      <c r="CB110" s="77"/>
      <c r="CC110" s="77"/>
      <c r="CD110" s="77"/>
      <c r="CE110" s="77"/>
      <c r="CF110" s="77"/>
      <c r="CG110" s="77"/>
      <c r="CH110" s="77"/>
      <c r="CI110" s="77"/>
      <c r="CJ110" s="77"/>
      <c r="CK110" s="77"/>
      <c r="CL110" s="77"/>
      <c r="CM110" s="77"/>
      <c r="CN110" s="77"/>
      <c r="CO110" s="77"/>
      <c r="CP110" s="77"/>
      <c r="CQ110" s="77"/>
      <c r="CR110" s="77"/>
      <c r="CS110" s="77"/>
      <c r="CT110" s="77"/>
      <c r="CU110" s="77"/>
      <c r="CV110" s="77"/>
      <c r="CW110" s="77"/>
      <c r="CX110" s="77"/>
      <c r="CY110" s="77"/>
      <c r="CZ110" s="77"/>
      <c r="DA110" s="77"/>
      <c r="DB110" s="77"/>
      <c r="DC110" s="77"/>
      <c r="DD110" s="77"/>
      <c r="DE110" s="77"/>
      <c r="DF110" s="77"/>
      <c r="DG110" s="77"/>
      <c r="DH110" s="77"/>
      <c r="DI110" s="77"/>
      <c r="DJ110" s="77"/>
      <c r="DK110" s="77"/>
      <c r="DL110" s="77"/>
      <c r="DM110" s="77"/>
      <c r="DN110" s="77"/>
      <c r="DO110" s="77"/>
      <c r="DP110" s="77"/>
      <c r="DQ110" s="77"/>
      <c r="DR110" s="77"/>
      <c r="DS110" s="77"/>
      <c r="DT110" s="77"/>
      <c r="DU110" s="77"/>
      <c r="DV110" s="77"/>
      <c r="DW110" s="77"/>
      <c r="DX110" s="77"/>
      <c r="DY110" s="77"/>
      <c r="DZ110" s="77"/>
      <c r="EA110" s="77"/>
      <c r="EB110" s="77"/>
      <c r="EC110" s="77"/>
      <c r="ED110" s="77"/>
      <c r="EE110" s="77"/>
      <c r="EF110" s="77"/>
      <c r="EG110" s="77"/>
      <c r="EH110" s="77"/>
      <c r="EI110" s="77"/>
      <c r="EJ110" s="77"/>
      <c r="EK110" s="77"/>
      <c r="EL110" s="77"/>
      <c r="EM110" s="77"/>
      <c r="EN110" s="77"/>
      <c r="EO110" s="77"/>
      <c r="EP110" s="77"/>
      <c r="EQ110" s="77"/>
      <c r="ER110" s="77"/>
      <c r="ES110" s="77"/>
      <c r="ET110" s="77"/>
      <c r="EU110" s="77"/>
      <c r="EV110" s="77"/>
      <c r="EW110" s="77"/>
      <c r="EX110" s="77"/>
      <c r="EY110" s="77"/>
      <c r="EZ110" s="77"/>
      <c r="FA110" s="77"/>
      <c r="FB110" s="77"/>
      <c r="FC110" s="77"/>
      <c r="FD110" s="77"/>
      <c r="FE110" s="77"/>
      <c r="FF110" s="77"/>
      <c r="FG110" s="77"/>
      <c r="FH110" s="77"/>
      <c r="FI110" s="77"/>
      <c r="FJ110" s="77"/>
      <c r="FK110" s="77"/>
      <c r="FL110" s="77"/>
      <c r="FM110" s="77"/>
      <c r="FN110" s="77"/>
      <c r="FO110" s="77"/>
      <c r="FP110" s="77"/>
      <c r="FQ110" s="77"/>
      <c r="FR110" s="77"/>
      <c r="FS110" s="77"/>
      <c r="FT110" s="77"/>
      <c r="FU110" s="77"/>
      <c r="FV110" s="77"/>
      <c r="FW110" s="77"/>
      <c r="FX110" s="77"/>
      <c r="FY110" s="77"/>
      <c r="FZ110" s="77"/>
      <c r="GA110" s="77"/>
      <c r="GB110" s="77"/>
      <c r="GC110" s="77"/>
      <c r="GD110" s="77"/>
      <c r="GE110" s="77"/>
      <c r="GF110" s="77"/>
      <c r="GG110" s="77"/>
      <c r="GH110" s="77"/>
      <c r="GI110" s="77"/>
      <c r="GJ110" s="77"/>
      <c r="GK110" s="77"/>
      <c r="GL110" s="77"/>
      <c r="GM110" s="77"/>
      <c r="GN110" s="77"/>
      <c r="GO110" s="77"/>
      <c r="GP110" s="77"/>
      <c r="GQ110" s="77"/>
      <c r="GR110" s="77"/>
      <c r="GS110" s="77"/>
      <c r="GT110" s="77"/>
      <c r="GU110" s="77"/>
      <c r="GV110" s="77"/>
      <c r="GW110" s="77"/>
      <c r="GX110" s="77"/>
      <c r="GY110" s="77"/>
      <c r="GZ110" s="77"/>
      <c r="HA110" s="77"/>
      <c r="HB110" s="77"/>
      <c r="HC110" s="77"/>
      <c r="HD110" s="77"/>
      <c r="HE110" s="77"/>
      <c r="HF110" s="77"/>
      <c r="HG110" s="77"/>
      <c r="HH110" s="77"/>
      <c r="HI110" s="77"/>
      <c r="HJ110" s="77"/>
      <c r="HK110" s="77"/>
      <c r="HL110" s="77"/>
      <c r="HM110" s="77"/>
      <c r="HN110" s="77"/>
      <c r="HO110" s="77"/>
      <c r="HP110" s="77"/>
      <c r="HQ110" s="77"/>
      <c r="HR110" s="77"/>
      <c r="HS110" s="77"/>
      <c r="HT110" s="77"/>
      <c r="HU110" s="77"/>
      <c r="HV110" s="77"/>
      <c r="HW110" s="77"/>
      <c r="HX110" s="77"/>
      <c r="HY110" s="77"/>
      <c r="HZ110" s="77"/>
      <c r="IA110" s="77"/>
      <c r="IB110" s="77"/>
      <c r="IC110" s="77"/>
      <c r="ID110" s="77"/>
      <c r="IE110" s="77"/>
      <c r="IF110" s="77"/>
      <c r="IG110" s="77"/>
      <c r="IH110" s="77"/>
      <c r="II110" s="77"/>
      <c r="IJ110" s="77"/>
      <c r="IK110" s="77"/>
      <c r="IL110" s="77"/>
      <c r="IM110" s="77"/>
      <c r="IN110" s="77"/>
      <c r="IO110" s="77"/>
      <c r="IP110" s="77"/>
      <c r="IQ110" s="77"/>
      <c r="IR110" s="77"/>
      <c r="IS110" s="77"/>
      <c r="IT110" s="77"/>
      <c r="IU110" s="77"/>
      <c r="IV110" s="77"/>
      <c r="IW110" s="77"/>
      <c r="IX110" s="77"/>
      <c r="IY110" s="77"/>
      <c r="IZ110" s="77"/>
      <c r="JA110" s="77"/>
      <c r="JB110" s="77"/>
      <c r="JC110" s="77"/>
      <c r="JD110" s="77"/>
      <c r="JE110" s="77"/>
      <c r="JF110" s="77"/>
      <c r="JG110" s="77"/>
      <c r="JH110" s="77"/>
      <c r="JI110" s="77"/>
      <c r="JJ110" s="77"/>
      <c r="JK110" s="77"/>
      <c r="JL110" s="77"/>
      <c r="JM110" s="77"/>
      <c r="JN110" s="77"/>
      <c r="JO110" s="77"/>
      <c r="JP110" s="77"/>
      <c r="JQ110" s="77"/>
      <c r="JR110" s="77"/>
      <c r="JS110" s="77"/>
      <c r="JT110" s="77"/>
      <c r="JU110" s="77"/>
      <c r="JV110" s="77"/>
      <c r="JW110" s="77"/>
      <c r="JX110" s="77"/>
      <c r="JY110" s="77"/>
      <c r="JZ110" s="77"/>
      <c r="KA110" s="77"/>
      <c r="KB110" s="77"/>
      <c r="KC110" s="77"/>
      <c r="KD110" s="77"/>
      <c r="KE110" s="77"/>
      <c r="KF110" s="77"/>
      <c r="KG110" s="77"/>
      <c r="KH110" s="77"/>
      <c r="KI110" s="77"/>
      <c r="KJ110" s="77"/>
      <c r="KK110" s="77"/>
    </row>
    <row r="111" spans="1:297" x14ac:dyDescent="0.2">
      <c r="A111" s="77"/>
      <c r="B111" s="77"/>
      <c r="C111" s="77"/>
      <c r="D111" s="77"/>
      <c r="E111" s="77"/>
      <c r="F111" s="77"/>
      <c r="G111" s="77"/>
      <c r="H111" s="77"/>
      <c r="I111" s="77"/>
      <c r="J111" s="77"/>
      <c r="K111" s="77"/>
      <c r="L111" s="77"/>
      <c r="M111" s="77"/>
      <c r="N111" s="78"/>
      <c r="O111" s="77"/>
      <c r="P111" s="77"/>
      <c r="R111" s="75"/>
      <c r="AM111" s="77"/>
      <c r="AN111" s="77"/>
      <c r="AO111" s="77"/>
      <c r="AP111" s="77"/>
      <c r="AQ111" s="77"/>
      <c r="AR111" s="77"/>
      <c r="AS111" s="77"/>
      <c r="AT111" s="77"/>
      <c r="AU111" s="77"/>
      <c r="AV111" s="77"/>
      <c r="AW111" s="77"/>
      <c r="AX111" s="77"/>
      <c r="AY111" s="77"/>
      <c r="AZ111" s="77"/>
      <c r="BA111" s="77"/>
      <c r="BB111" s="77"/>
      <c r="BC111" s="77"/>
      <c r="BD111" s="77"/>
      <c r="BE111" s="77"/>
      <c r="BF111" s="77"/>
      <c r="BG111" s="77"/>
      <c r="BH111" s="77"/>
      <c r="BI111" s="77"/>
      <c r="BJ111" s="77"/>
      <c r="BK111" s="77"/>
      <c r="BL111" s="77"/>
      <c r="BM111" s="77"/>
      <c r="BN111" s="77"/>
      <c r="BO111" s="77"/>
      <c r="BP111" s="77"/>
      <c r="BQ111" s="77"/>
      <c r="BR111" s="77"/>
      <c r="BS111" s="77"/>
      <c r="BT111" s="77"/>
      <c r="BU111" s="77"/>
      <c r="BV111" s="77"/>
      <c r="BW111" s="77"/>
      <c r="BX111" s="77"/>
      <c r="BY111" s="77"/>
      <c r="BZ111" s="77"/>
      <c r="CA111" s="77"/>
      <c r="CB111" s="77"/>
      <c r="CC111" s="77"/>
      <c r="CD111" s="77"/>
      <c r="CE111" s="77"/>
      <c r="CF111" s="77"/>
      <c r="CG111" s="77"/>
      <c r="CH111" s="77"/>
      <c r="CI111" s="77"/>
      <c r="CJ111" s="77"/>
      <c r="CK111" s="77"/>
      <c r="CL111" s="77"/>
      <c r="CM111" s="77"/>
      <c r="CN111" s="77"/>
      <c r="CO111" s="77"/>
      <c r="CP111" s="77"/>
      <c r="CQ111" s="77"/>
      <c r="CR111" s="77"/>
      <c r="CS111" s="77"/>
      <c r="CT111" s="77"/>
      <c r="CU111" s="77"/>
      <c r="CV111" s="77"/>
      <c r="CW111" s="77"/>
      <c r="CX111" s="77"/>
      <c r="CY111" s="77"/>
      <c r="CZ111" s="77"/>
      <c r="DA111" s="77"/>
      <c r="DB111" s="77"/>
      <c r="DC111" s="77"/>
      <c r="DD111" s="77"/>
      <c r="DE111" s="77"/>
      <c r="DF111" s="77"/>
      <c r="DG111" s="77"/>
      <c r="DH111" s="77"/>
      <c r="DI111" s="77"/>
      <c r="DJ111" s="77"/>
      <c r="DK111" s="77"/>
      <c r="DL111" s="77"/>
      <c r="DM111" s="77"/>
      <c r="DN111" s="77"/>
      <c r="DO111" s="77"/>
      <c r="DP111" s="77"/>
      <c r="DQ111" s="77"/>
      <c r="DR111" s="77"/>
      <c r="DS111" s="77"/>
      <c r="DT111" s="77"/>
      <c r="DU111" s="77"/>
      <c r="DV111" s="77"/>
      <c r="DW111" s="77"/>
      <c r="DX111" s="77"/>
      <c r="DY111" s="77"/>
      <c r="DZ111" s="77"/>
      <c r="EA111" s="77"/>
      <c r="EB111" s="77"/>
      <c r="EC111" s="77"/>
      <c r="ED111" s="77"/>
      <c r="EE111" s="77"/>
      <c r="EF111" s="77"/>
      <c r="EG111" s="77"/>
      <c r="EH111" s="77"/>
      <c r="EI111" s="77"/>
      <c r="EJ111" s="77"/>
      <c r="EK111" s="77"/>
      <c r="EL111" s="77"/>
      <c r="EM111" s="77"/>
      <c r="EN111" s="77"/>
      <c r="EO111" s="77"/>
      <c r="EP111" s="77"/>
      <c r="EQ111" s="77"/>
      <c r="ER111" s="77"/>
      <c r="ES111" s="77"/>
      <c r="ET111" s="77"/>
      <c r="EU111" s="77"/>
      <c r="EV111" s="77"/>
      <c r="EW111" s="77"/>
      <c r="EX111" s="77"/>
      <c r="EY111" s="77"/>
      <c r="EZ111" s="77"/>
      <c r="FA111" s="77"/>
      <c r="FB111" s="77"/>
      <c r="FC111" s="77"/>
      <c r="FD111" s="77"/>
      <c r="FE111" s="77"/>
      <c r="FF111" s="77"/>
      <c r="FG111" s="77"/>
      <c r="FH111" s="77"/>
      <c r="FI111" s="77"/>
      <c r="FJ111" s="77"/>
      <c r="FK111" s="77"/>
      <c r="FL111" s="77"/>
      <c r="FM111" s="77"/>
      <c r="FN111" s="77"/>
      <c r="FO111" s="77"/>
      <c r="FP111" s="77"/>
      <c r="FQ111" s="77"/>
      <c r="FR111" s="77"/>
      <c r="FS111" s="77"/>
      <c r="FT111" s="77"/>
      <c r="FU111" s="77"/>
      <c r="FV111" s="77"/>
      <c r="FW111" s="77"/>
      <c r="FX111" s="77"/>
      <c r="FY111" s="77"/>
      <c r="FZ111" s="77"/>
      <c r="GA111" s="77"/>
      <c r="GB111" s="77"/>
      <c r="GC111" s="77"/>
      <c r="GD111" s="77"/>
      <c r="GE111" s="77"/>
      <c r="GF111" s="77"/>
      <c r="GG111" s="77"/>
      <c r="GH111" s="77"/>
      <c r="GI111" s="77"/>
      <c r="GJ111" s="77"/>
      <c r="GK111" s="77"/>
      <c r="GL111" s="77"/>
      <c r="GM111" s="77"/>
      <c r="GN111" s="77"/>
      <c r="GO111" s="77"/>
      <c r="GP111" s="77"/>
      <c r="GQ111" s="77"/>
      <c r="GR111" s="77"/>
      <c r="GS111" s="77"/>
      <c r="GT111" s="77"/>
      <c r="GU111" s="77"/>
      <c r="GV111" s="77"/>
      <c r="GW111" s="77"/>
      <c r="GX111" s="77"/>
      <c r="GY111" s="77"/>
      <c r="GZ111" s="77"/>
      <c r="HA111" s="77"/>
      <c r="HB111" s="77"/>
      <c r="HC111" s="77"/>
      <c r="HD111" s="77"/>
      <c r="HE111" s="77"/>
      <c r="HF111" s="77"/>
      <c r="HG111" s="77"/>
      <c r="HH111" s="77"/>
      <c r="HI111" s="77"/>
      <c r="HJ111" s="77"/>
      <c r="HK111" s="77"/>
      <c r="HL111" s="77"/>
      <c r="HM111" s="77"/>
      <c r="HN111" s="77"/>
      <c r="HO111" s="77"/>
      <c r="HP111" s="77"/>
      <c r="HQ111" s="77"/>
      <c r="HR111" s="77"/>
      <c r="HS111" s="77"/>
      <c r="HT111" s="77"/>
      <c r="HU111" s="77"/>
      <c r="HV111" s="77"/>
      <c r="HW111" s="77"/>
      <c r="HX111" s="77"/>
      <c r="HY111" s="77"/>
      <c r="HZ111" s="77"/>
      <c r="IA111" s="77"/>
      <c r="IB111" s="77"/>
      <c r="IC111" s="77"/>
      <c r="ID111" s="77"/>
      <c r="IE111" s="77"/>
      <c r="IF111" s="77"/>
      <c r="IG111" s="77"/>
      <c r="IH111" s="77"/>
      <c r="II111" s="77"/>
      <c r="IJ111" s="77"/>
      <c r="IK111" s="77"/>
      <c r="IL111" s="77"/>
      <c r="IM111" s="77"/>
      <c r="IN111" s="77"/>
      <c r="IO111" s="77"/>
      <c r="IP111" s="77"/>
      <c r="IQ111" s="77"/>
      <c r="IR111" s="77"/>
      <c r="IS111" s="77"/>
      <c r="IT111" s="77"/>
      <c r="IU111" s="77"/>
      <c r="IV111" s="77"/>
      <c r="IW111" s="77"/>
      <c r="IX111" s="77"/>
      <c r="IY111" s="77"/>
      <c r="IZ111" s="77"/>
      <c r="JA111" s="77"/>
      <c r="JB111" s="77"/>
      <c r="JC111" s="77"/>
      <c r="JD111" s="77"/>
      <c r="JE111" s="77"/>
      <c r="JF111" s="77"/>
      <c r="JG111" s="77"/>
      <c r="JH111" s="77"/>
      <c r="JI111" s="77"/>
      <c r="JJ111" s="77"/>
      <c r="JK111" s="77"/>
      <c r="JL111" s="77"/>
      <c r="JM111" s="77"/>
      <c r="JN111" s="77"/>
      <c r="JO111" s="77"/>
      <c r="JP111" s="77"/>
      <c r="JQ111" s="77"/>
      <c r="JR111" s="77"/>
      <c r="JS111" s="77"/>
      <c r="JT111" s="77"/>
      <c r="JU111" s="77"/>
      <c r="JV111" s="77"/>
      <c r="JW111" s="77"/>
      <c r="JX111" s="77"/>
      <c r="JY111" s="77"/>
      <c r="JZ111" s="77"/>
      <c r="KA111" s="77"/>
      <c r="KB111" s="77"/>
      <c r="KC111" s="77"/>
      <c r="KD111" s="77"/>
      <c r="KE111" s="77"/>
      <c r="KF111" s="77"/>
      <c r="KG111" s="77"/>
      <c r="KH111" s="77"/>
      <c r="KI111" s="77"/>
      <c r="KJ111" s="77"/>
      <c r="KK111" s="77"/>
    </row>
    <row r="112" spans="1:297" x14ac:dyDescent="0.2">
      <c r="A112" s="77"/>
      <c r="B112" s="77"/>
      <c r="C112" s="77"/>
      <c r="D112" s="77"/>
      <c r="E112" s="77"/>
      <c r="F112" s="77"/>
      <c r="G112" s="77"/>
      <c r="H112" s="77"/>
      <c r="I112" s="77"/>
      <c r="J112" s="77"/>
      <c r="K112" s="77"/>
      <c r="L112" s="77"/>
      <c r="M112" s="77"/>
      <c r="N112" s="78"/>
      <c r="O112" s="77"/>
      <c r="P112" s="77"/>
      <c r="AM112" s="77"/>
      <c r="AN112" s="77"/>
      <c r="AO112" s="77"/>
      <c r="AP112" s="77"/>
      <c r="AQ112" s="77"/>
      <c r="AR112" s="77"/>
      <c r="AS112" s="77"/>
      <c r="AT112" s="77"/>
      <c r="AU112" s="77"/>
      <c r="AV112" s="77"/>
      <c r="AW112" s="77"/>
      <c r="AX112" s="77"/>
      <c r="AY112" s="77"/>
      <c r="AZ112" s="77"/>
      <c r="BA112" s="77"/>
      <c r="BB112" s="77"/>
      <c r="BC112" s="77"/>
      <c r="BD112" s="77"/>
      <c r="BE112" s="77"/>
      <c r="BF112" s="77"/>
      <c r="BG112" s="77"/>
      <c r="BH112" s="77"/>
      <c r="BI112" s="77"/>
      <c r="BJ112" s="77"/>
      <c r="BK112" s="77"/>
      <c r="BL112" s="77"/>
      <c r="BM112" s="77"/>
      <c r="BN112" s="77"/>
      <c r="BO112" s="77"/>
      <c r="BP112" s="77"/>
      <c r="BQ112" s="77"/>
      <c r="BR112" s="77"/>
      <c r="BS112" s="77"/>
      <c r="BT112" s="77"/>
      <c r="BU112" s="77"/>
      <c r="BV112" s="77"/>
      <c r="BW112" s="77"/>
      <c r="BX112" s="77"/>
      <c r="BY112" s="77"/>
      <c r="BZ112" s="77"/>
      <c r="CA112" s="77"/>
      <c r="CB112" s="77"/>
      <c r="CC112" s="77"/>
      <c r="CD112" s="77"/>
      <c r="CE112" s="77"/>
      <c r="CF112" s="77"/>
      <c r="CG112" s="77"/>
      <c r="CH112" s="77"/>
      <c r="CI112" s="77"/>
      <c r="CJ112" s="77"/>
      <c r="CK112" s="77"/>
      <c r="CL112" s="77"/>
      <c r="CM112" s="77"/>
      <c r="CN112" s="77"/>
      <c r="CO112" s="77"/>
      <c r="CP112" s="77"/>
      <c r="CQ112" s="77"/>
      <c r="CR112" s="77"/>
      <c r="CS112" s="77"/>
      <c r="CT112" s="77"/>
      <c r="CU112" s="77"/>
      <c r="CV112" s="77"/>
      <c r="CW112" s="77"/>
      <c r="CX112" s="77"/>
      <c r="CY112" s="77"/>
      <c r="CZ112" s="77"/>
      <c r="DA112" s="77"/>
      <c r="DB112" s="77"/>
      <c r="DC112" s="77"/>
      <c r="DD112" s="77"/>
      <c r="DE112" s="77"/>
      <c r="DF112" s="77"/>
      <c r="DG112" s="77"/>
      <c r="DH112" s="77"/>
      <c r="DI112" s="77"/>
      <c r="DJ112" s="77"/>
      <c r="DK112" s="77"/>
      <c r="DL112" s="77"/>
      <c r="DM112" s="77"/>
      <c r="DN112" s="77"/>
      <c r="DO112" s="77"/>
      <c r="DP112" s="77"/>
      <c r="DQ112" s="77"/>
      <c r="DR112" s="77"/>
      <c r="DS112" s="77"/>
      <c r="DT112" s="77"/>
      <c r="DU112" s="77"/>
      <c r="DV112" s="77"/>
      <c r="DW112" s="77"/>
      <c r="DX112" s="77"/>
      <c r="DY112" s="77"/>
      <c r="DZ112" s="77"/>
      <c r="EA112" s="77"/>
      <c r="EB112" s="77"/>
      <c r="EC112" s="77"/>
      <c r="ED112" s="77"/>
      <c r="EE112" s="77"/>
      <c r="EF112" s="77"/>
      <c r="EG112" s="77"/>
      <c r="EH112" s="77"/>
      <c r="EI112" s="77"/>
      <c r="EJ112" s="77"/>
      <c r="EK112" s="77"/>
      <c r="EL112" s="77"/>
      <c r="EM112" s="77"/>
      <c r="EN112" s="77"/>
      <c r="EO112" s="77"/>
      <c r="EP112" s="77"/>
      <c r="EQ112" s="77"/>
      <c r="ER112" s="77"/>
      <c r="ES112" s="77"/>
      <c r="ET112" s="77"/>
      <c r="EU112" s="77"/>
      <c r="EV112" s="77"/>
      <c r="EW112" s="77"/>
      <c r="EX112" s="77"/>
      <c r="EY112" s="77"/>
      <c r="EZ112" s="77"/>
      <c r="FA112" s="77"/>
      <c r="FB112" s="77"/>
      <c r="FC112" s="77"/>
      <c r="FD112" s="77"/>
      <c r="FE112" s="77"/>
      <c r="FF112" s="77"/>
      <c r="FG112" s="77"/>
      <c r="FH112" s="77"/>
      <c r="FI112" s="77"/>
      <c r="FJ112" s="77"/>
      <c r="FK112" s="77"/>
      <c r="FL112" s="77"/>
      <c r="FM112" s="77"/>
      <c r="FN112" s="77"/>
      <c r="FO112" s="77"/>
      <c r="FP112" s="77"/>
      <c r="FQ112" s="77"/>
      <c r="FR112" s="77"/>
      <c r="FS112" s="77"/>
      <c r="FT112" s="77"/>
      <c r="FU112" s="77"/>
      <c r="FV112" s="77"/>
      <c r="FW112" s="77"/>
      <c r="FX112" s="77"/>
      <c r="FY112" s="77"/>
      <c r="FZ112" s="77"/>
      <c r="GA112" s="77"/>
      <c r="GB112" s="77"/>
      <c r="GC112" s="77"/>
      <c r="GD112" s="77"/>
      <c r="GE112" s="77"/>
      <c r="GF112" s="77"/>
      <c r="GG112" s="77"/>
      <c r="GH112" s="77"/>
      <c r="GI112" s="77"/>
      <c r="GJ112" s="77"/>
      <c r="GK112" s="77"/>
      <c r="GL112" s="77"/>
      <c r="GM112" s="77"/>
      <c r="GN112" s="77"/>
      <c r="GO112" s="77"/>
      <c r="GP112" s="77"/>
      <c r="GQ112" s="77"/>
      <c r="GR112" s="77"/>
      <c r="GS112" s="77"/>
      <c r="GT112" s="77"/>
      <c r="GU112" s="77"/>
      <c r="GV112" s="77"/>
      <c r="GW112" s="77"/>
      <c r="GX112" s="77"/>
      <c r="GY112" s="77"/>
      <c r="GZ112" s="77"/>
      <c r="HA112" s="77"/>
      <c r="HB112" s="77"/>
      <c r="HC112" s="77"/>
      <c r="HD112" s="77"/>
      <c r="HE112" s="77"/>
      <c r="HF112" s="77"/>
      <c r="HG112" s="77"/>
      <c r="HH112" s="77"/>
      <c r="HI112" s="77"/>
      <c r="HJ112" s="77"/>
      <c r="HK112" s="77"/>
      <c r="HL112" s="77"/>
      <c r="HM112" s="77"/>
      <c r="HN112" s="77"/>
      <c r="HO112" s="77"/>
      <c r="HP112" s="77"/>
      <c r="HQ112" s="77"/>
      <c r="HR112" s="77"/>
      <c r="HS112" s="77"/>
      <c r="HT112" s="77"/>
      <c r="HU112" s="77"/>
      <c r="HV112" s="77"/>
      <c r="HW112" s="77"/>
      <c r="HX112" s="77"/>
      <c r="HY112" s="77"/>
      <c r="HZ112" s="77"/>
      <c r="IA112" s="77"/>
      <c r="IB112" s="77"/>
      <c r="IC112" s="77"/>
      <c r="ID112" s="77"/>
      <c r="IE112" s="77"/>
      <c r="IF112" s="77"/>
      <c r="IG112" s="77"/>
      <c r="IH112" s="77"/>
      <c r="II112" s="77"/>
      <c r="IJ112" s="77"/>
      <c r="IK112" s="77"/>
      <c r="IL112" s="77"/>
      <c r="IM112" s="77"/>
      <c r="IN112" s="77"/>
      <c r="IO112" s="77"/>
      <c r="IP112" s="77"/>
      <c r="IQ112" s="77"/>
      <c r="IR112" s="77"/>
      <c r="IS112" s="77"/>
      <c r="IT112" s="77"/>
      <c r="IU112" s="77"/>
      <c r="IV112" s="77"/>
      <c r="IW112" s="77"/>
      <c r="IX112" s="77"/>
      <c r="IY112" s="77"/>
      <c r="IZ112" s="77"/>
      <c r="JA112" s="77"/>
      <c r="JB112" s="77"/>
      <c r="JC112" s="77"/>
      <c r="JD112" s="77"/>
      <c r="JE112" s="77"/>
      <c r="JF112" s="77"/>
      <c r="JG112" s="77"/>
      <c r="JH112" s="77"/>
      <c r="JI112" s="77"/>
      <c r="JJ112" s="77"/>
      <c r="JK112" s="77"/>
      <c r="JL112" s="77"/>
      <c r="JM112" s="77"/>
      <c r="JN112" s="77"/>
      <c r="JO112" s="77"/>
      <c r="JP112" s="77"/>
      <c r="JQ112" s="77"/>
      <c r="JR112" s="77"/>
      <c r="JS112" s="77"/>
      <c r="JT112" s="77"/>
      <c r="JU112" s="77"/>
      <c r="JV112" s="77"/>
      <c r="JW112" s="77"/>
      <c r="JX112" s="77"/>
      <c r="JY112" s="77"/>
      <c r="JZ112" s="77"/>
      <c r="KA112" s="77"/>
      <c r="KB112" s="77"/>
      <c r="KC112" s="77"/>
      <c r="KD112" s="77"/>
      <c r="KE112" s="77"/>
      <c r="KF112" s="77"/>
      <c r="KG112" s="77"/>
      <c r="KH112" s="77"/>
      <c r="KI112" s="77"/>
      <c r="KJ112" s="77"/>
      <c r="KK112" s="77"/>
    </row>
    <row r="113" spans="1:297" x14ac:dyDescent="0.2">
      <c r="A113" s="77"/>
      <c r="B113" s="77"/>
      <c r="C113" s="77"/>
      <c r="D113" s="77"/>
      <c r="E113" s="77"/>
      <c r="F113" s="77"/>
      <c r="G113" s="77"/>
      <c r="H113" s="77"/>
      <c r="I113" s="77"/>
      <c r="J113" s="77"/>
      <c r="K113" s="77"/>
      <c r="L113" s="77"/>
      <c r="M113" s="77"/>
      <c r="N113" s="78"/>
      <c r="O113" s="77"/>
      <c r="P113" s="77"/>
      <c r="AM113" s="77"/>
      <c r="AN113" s="77"/>
      <c r="AO113" s="77"/>
      <c r="AP113" s="77"/>
      <c r="AQ113" s="77"/>
      <c r="AR113" s="77"/>
      <c r="AS113" s="77"/>
      <c r="AT113" s="77"/>
      <c r="AU113" s="77"/>
      <c r="AV113" s="77"/>
      <c r="AW113" s="77"/>
      <c r="AX113" s="77"/>
      <c r="AY113" s="77"/>
      <c r="AZ113" s="77"/>
      <c r="BA113" s="77"/>
      <c r="BB113" s="77"/>
      <c r="BC113" s="77"/>
      <c r="BD113" s="77"/>
      <c r="BE113" s="77"/>
      <c r="BF113" s="77"/>
      <c r="BG113" s="77"/>
      <c r="BH113" s="77"/>
      <c r="BI113" s="77"/>
      <c r="BJ113" s="77"/>
      <c r="BK113" s="77"/>
      <c r="BL113" s="77"/>
      <c r="BM113" s="77"/>
      <c r="BN113" s="77"/>
      <c r="BO113" s="77"/>
      <c r="BP113" s="77"/>
      <c r="BQ113" s="77"/>
      <c r="BR113" s="77"/>
      <c r="BS113" s="77"/>
      <c r="BT113" s="77"/>
      <c r="BU113" s="77"/>
      <c r="BV113" s="77"/>
      <c r="BW113" s="77"/>
      <c r="BX113" s="77"/>
      <c r="BY113" s="77"/>
      <c r="BZ113" s="77"/>
      <c r="CA113" s="77"/>
      <c r="CB113" s="77"/>
      <c r="CC113" s="77"/>
      <c r="CD113" s="77"/>
      <c r="CE113" s="77"/>
      <c r="CF113" s="77"/>
      <c r="CG113" s="77"/>
      <c r="CH113" s="77"/>
      <c r="CI113" s="77"/>
      <c r="CJ113" s="77"/>
      <c r="CK113" s="77"/>
      <c r="CL113" s="77"/>
      <c r="CM113" s="77"/>
      <c r="CN113" s="77"/>
      <c r="CO113" s="77"/>
      <c r="CP113" s="77"/>
      <c r="CQ113" s="77"/>
      <c r="CR113" s="77"/>
      <c r="CS113" s="77"/>
      <c r="CT113" s="77"/>
      <c r="CU113" s="77"/>
      <c r="CV113" s="77"/>
      <c r="CW113" s="77"/>
      <c r="CX113" s="77"/>
      <c r="CY113" s="77"/>
      <c r="CZ113" s="77"/>
      <c r="DA113" s="77"/>
      <c r="DB113" s="77"/>
      <c r="DC113" s="77"/>
      <c r="DD113" s="77"/>
      <c r="DE113" s="77"/>
      <c r="DF113" s="77"/>
      <c r="DG113" s="77"/>
      <c r="DH113" s="77"/>
      <c r="DI113" s="77"/>
      <c r="DJ113" s="77"/>
      <c r="DK113" s="77"/>
      <c r="DL113" s="77"/>
      <c r="DM113" s="77"/>
      <c r="DN113" s="77"/>
      <c r="DO113" s="77"/>
      <c r="DP113" s="77"/>
      <c r="DQ113" s="77"/>
      <c r="DR113" s="77"/>
      <c r="DS113" s="77"/>
      <c r="DT113" s="77"/>
      <c r="DU113" s="77"/>
      <c r="DV113" s="77"/>
      <c r="DW113" s="77"/>
      <c r="DX113" s="77"/>
      <c r="DY113" s="77"/>
      <c r="DZ113" s="77"/>
      <c r="EA113" s="77"/>
      <c r="EB113" s="77"/>
      <c r="EC113" s="77"/>
      <c r="ED113" s="77"/>
      <c r="EE113" s="77"/>
      <c r="EF113" s="77"/>
      <c r="EG113" s="77"/>
      <c r="EH113" s="77"/>
      <c r="EI113" s="77"/>
      <c r="EJ113" s="77"/>
      <c r="EK113" s="77"/>
      <c r="EL113" s="77"/>
      <c r="EM113" s="77"/>
      <c r="EN113" s="77"/>
      <c r="EO113" s="77"/>
      <c r="EP113" s="77"/>
      <c r="EQ113" s="77"/>
      <c r="ER113" s="77"/>
      <c r="ES113" s="77"/>
      <c r="ET113" s="77"/>
      <c r="EU113" s="77"/>
      <c r="EV113" s="77"/>
      <c r="EW113" s="77"/>
      <c r="EX113" s="77"/>
      <c r="EY113" s="77"/>
      <c r="EZ113" s="77"/>
      <c r="FA113" s="77"/>
      <c r="FB113" s="77"/>
      <c r="FC113" s="77"/>
      <c r="FD113" s="77"/>
      <c r="FE113" s="77"/>
      <c r="FF113" s="77"/>
      <c r="FG113" s="77"/>
      <c r="FH113" s="77"/>
      <c r="FI113" s="77"/>
      <c r="FJ113" s="77"/>
      <c r="FK113" s="77"/>
      <c r="FL113" s="77"/>
      <c r="FM113" s="77"/>
      <c r="FN113" s="77"/>
      <c r="FO113" s="77"/>
      <c r="FP113" s="77"/>
      <c r="FQ113" s="77"/>
      <c r="FR113" s="77"/>
      <c r="FS113" s="77"/>
      <c r="FT113" s="77"/>
      <c r="FU113" s="77"/>
      <c r="FV113" s="77"/>
      <c r="FW113" s="77"/>
      <c r="FX113" s="77"/>
      <c r="FY113" s="77"/>
      <c r="FZ113" s="77"/>
      <c r="GA113" s="77"/>
      <c r="GB113" s="77"/>
      <c r="GC113" s="77"/>
      <c r="GD113" s="77"/>
      <c r="GE113" s="77"/>
      <c r="GF113" s="77"/>
      <c r="GG113" s="77"/>
      <c r="GH113" s="77"/>
      <c r="GI113" s="77"/>
      <c r="GJ113" s="77"/>
      <c r="GK113" s="77"/>
      <c r="GL113" s="77"/>
      <c r="GM113" s="77"/>
      <c r="GN113" s="77"/>
      <c r="GO113" s="77"/>
      <c r="GP113" s="77"/>
      <c r="GQ113" s="77"/>
      <c r="GR113" s="77"/>
      <c r="GS113" s="77"/>
      <c r="GT113" s="77"/>
      <c r="GU113" s="77"/>
      <c r="GV113" s="77"/>
      <c r="GW113" s="77"/>
      <c r="GX113" s="77"/>
      <c r="GY113" s="77"/>
      <c r="GZ113" s="77"/>
      <c r="HA113" s="77"/>
      <c r="HB113" s="77"/>
      <c r="HC113" s="77"/>
      <c r="HD113" s="77"/>
      <c r="HE113" s="77"/>
      <c r="HF113" s="77"/>
      <c r="HG113" s="77"/>
      <c r="HH113" s="77"/>
      <c r="HI113" s="77"/>
      <c r="HJ113" s="77"/>
      <c r="HK113" s="77"/>
      <c r="HL113" s="77"/>
      <c r="HM113" s="77"/>
      <c r="HN113" s="77"/>
      <c r="HO113" s="77"/>
      <c r="HP113" s="77"/>
      <c r="HQ113" s="77"/>
      <c r="HR113" s="77"/>
      <c r="HS113" s="77"/>
      <c r="HT113" s="77"/>
      <c r="HU113" s="77"/>
      <c r="HV113" s="77"/>
      <c r="HW113" s="77"/>
      <c r="HX113" s="77"/>
      <c r="HY113" s="77"/>
      <c r="HZ113" s="77"/>
      <c r="IA113" s="77"/>
      <c r="IB113" s="77"/>
      <c r="IC113" s="77"/>
      <c r="ID113" s="77"/>
      <c r="IE113" s="77"/>
      <c r="IF113" s="77"/>
      <c r="IG113" s="77"/>
      <c r="IH113" s="77"/>
      <c r="II113" s="77"/>
      <c r="IJ113" s="77"/>
      <c r="IK113" s="77"/>
      <c r="IL113" s="77"/>
      <c r="IM113" s="77"/>
      <c r="IN113" s="77"/>
      <c r="IO113" s="77"/>
      <c r="IP113" s="77"/>
      <c r="IQ113" s="77"/>
      <c r="IR113" s="77"/>
      <c r="IS113" s="77"/>
      <c r="IT113" s="77"/>
      <c r="IU113" s="77"/>
      <c r="IV113" s="77"/>
      <c r="IW113" s="77"/>
      <c r="IX113" s="77"/>
      <c r="IY113" s="77"/>
      <c r="IZ113" s="77"/>
      <c r="JA113" s="77"/>
      <c r="JB113" s="77"/>
      <c r="JC113" s="77"/>
      <c r="JD113" s="77"/>
      <c r="JE113" s="77"/>
      <c r="JF113" s="77"/>
      <c r="JG113" s="77"/>
      <c r="JH113" s="77"/>
      <c r="JI113" s="77"/>
      <c r="JJ113" s="77"/>
      <c r="JK113" s="77"/>
      <c r="JL113" s="77"/>
      <c r="JM113" s="77"/>
      <c r="JN113" s="77"/>
      <c r="JO113" s="77"/>
      <c r="JP113" s="77"/>
      <c r="JQ113" s="77"/>
      <c r="JR113" s="77"/>
      <c r="JS113" s="77"/>
      <c r="JT113" s="77"/>
      <c r="JU113" s="77"/>
      <c r="JV113" s="77"/>
      <c r="JW113" s="77"/>
      <c r="JX113" s="77"/>
      <c r="JY113" s="77"/>
      <c r="JZ113" s="77"/>
      <c r="KA113" s="77"/>
      <c r="KB113" s="77"/>
      <c r="KC113" s="77"/>
      <c r="KD113" s="77"/>
      <c r="KE113" s="77"/>
      <c r="KF113" s="77"/>
      <c r="KG113" s="77"/>
      <c r="KH113" s="77"/>
      <c r="KI113" s="77"/>
      <c r="KJ113" s="77"/>
      <c r="KK113" s="77"/>
    </row>
    <row r="114" spans="1:297" x14ac:dyDescent="0.2">
      <c r="A114" s="77"/>
      <c r="B114" s="77"/>
      <c r="C114" s="77"/>
      <c r="D114" s="77"/>
      <c r="E114" s="77"/>
      <c r="F114" s="77"/>
      <c r="G114" s="77"/>
      <c r="H114" s="77"/>
      <c r="I114" s="77"/>
      <c r="J114" s="77"/>
      <c r="K114" s="77"/>
      <c r="L114" s="77"/>
      <c r="M114" s="77"/>
      <c r="N114" s="78"/>
      <c r="O114" s="77"/>
      <c r="P114" s="77"/>
      <c r="AM114" s="77"/>
      <c r="AN114" s="77"/>
      <c r="AO114" s="77"/>
      <c r="AP114" s="77"/>
      <c r="AQ114" s="77"/>
      <c r="AR114" s="77"/>
      <c r="AS114" s="77"/>
      <c r="AT114" s="77"/>
      <c r="AU114" s="77"/>
      <c r="AV114" s="77"/>
      <c r="AW114" s="77"/>
      <c r="AX114" s="77"/>
      <c r="AY114" s="77"/>
      <c r="AZ114" s="77"/>
      <c r="BA114" s="77"/>
      <c r="BB114" s="77"/>
      <c r="BC114" s="77"/>
      <c r="BD114" s="77"/>
      <c r="BE114" s="77"/>
      <c r="BF114" s="77"/>
      <c r="BG114" s="77"/>
      <c r="BH114" s="77"/>
      <c r="BI114" s="77"/>
      <c r="BJ114" s="77"/>
      <c r="BK114" s="77"/>
      <c r="BL114" s="77"/>
      <c r="BM114" s="77"/>
      <c r="BN114" s="77"/>
      <c r="BO114" s="77"/>
      <c r="BP114" s="77"/>
      <c r="BQ114" s="77"/>
      <c r="BR114" s="77"/>
      <c r="BS114" s="77"/>
      <c r="BT114" s="77"/>
      <c r="BU114" s="77"/>
      <c r="BV114" s="77"/>
      <c r="BW114" s="77"/>
      <c r="BX114" s="77"/>
      <c r="BY114" s="77"/>
      <c r="BZ114" s="77"/>
      <c r="CA114" s="77"/>
      <c r="CB114" s="77"/>
      <c r="CC114" s="77"/>
      <c r="CD114" s="77"/>
      <c r="CE114" s="77"/>
      <c r="CF114" s="77"/>
      <c r="CG114" s="77"/>
      <c r="CH114" s="77"/>
      <c r="CI114" s="77"/>
      <c r="CJ114" s="77"/>
      <c r="CK114" s="77"/>
      <c r="CL114" s="77"/>
      <c r="CM114" s="77"/>
      <c r="CN114" s="77"/>
      <c r="CO114" s="77"/>
      <c r="CP114" s="77"/>
      <c r="CQ114" s="77"/>
      <c r="CR114" s="77"/>
      <c r="CS114" s="77"/>
      <c r="CT114" s="77"/>
      <c r="CU114" s="77"/>
      <c r="CV114" s="77"/>
      <c r="CW114" s="77"/>
      <c r="CX114" s="77"/>
      <c r="CY114" s="77"/>
      <c r="CZ114" s="77"/>
      <c r="DA114" s="77"/>
      <c r="DB114" s="77"/>
      <c r="DC114" s="77"/>
      <c r="DD114" s="77"/>
      <c r="DE114" s="77"/>
      <c r="DF114" s="77"/>
      <c r="DG114" s="77"/>
      <c r="DH114" s="77"/>
      <c r="DI114" s="77"/>
      <c r="DJ114" s="77"/>
      <c r="DK114" s="77"/>
      <c r="DL114" s="77"/>
      <c r="DM114" s="77"/>
      <c r="DN114" s="77"/>
      <c r="DO114" s="77"/>
      <c r="DP114" s="77"/>
      <c r="DQ114" s="77"/>
      <c r="DR114" s="77"/>
      <c r="DS114" s="77"/>
      <c r="DT114" s="77"/>
      <c r="DU114" s="77"/>
      <c r="DV114" s="77"/>
      <c r="DW114" s="77"/>
      <c r="DX114" s="77"/>
      <c r="DY114" s="77"/>
      <c r="DZ114" s="77"/>
      <c r="EA114" s="77"/>
      <c r="EB114" s="77"/>
      <c r="EC114" s="77"/>
      <c r="ED114" s="77"/>
      <c r="EE114" s="77"/>
      <c r="EF114" s="77"/>
      <c r="EG114" s="77"/>
      <c r="EH114" s="77"/>
      <c r="EI114" s="77"/>
      <c r="EJ114" s="77"/>
      <c r="EK114" s="77"/>
      <c r="EL114" s="77"/>
      <c r="EM114" s="77"/>
      <c r="EN114" s="77"/>
      <c r="EO114" s="77"/>
      <c r="EP114" s="77"/>
      <c r="EQ114" s="77"/>
      <c r="ER114" s="77"/>
      <c r="ES114" s="77"/>
      <c r="ET114" s="77"/>
      <c r="EU114" s="77"/>
      <c r="EV114" s="77"/>
      <c r="EW114" s="77"/>
      <c r="EX114" s="77"/>
      <c r="EY114" s="77"/>
      <c r="EZ114" s="77"/>
      <c r="FA114" s="77"/>
      <c r="FB114" s="77"/>
      <c r="FC114" s="77"/>
      <c r="FD114" s="77"/>
      <c r="FE114" s="77"/>
      <c r="FF114" s="77"/>
      <c r="FG114" s="77"/>
      <c r="FH114" s="77"/>
      <c r="FI114" s="77"/>
      <c r="FJ114" s="77"/>
      <c r="FK114" s="77"/>
      <c r="FL114" s="77"/>
      <c r="FM114" s="77"/>
      <c r="FN114" s="77"/>
      <c r="FO114" s="77"/>
      <c r="FP114" s="77"/>
      <c r="FQ114" s="77"/>
      <c r="FR114" s="77"/>
      <c r="FS114" s="77"/>
      <c r="FT114" s="77"/>
      <c r="FU114" s="77"/>
      <c r="FV114" s="77"/>
      <c r="FW114" s="77"/>
      <c r="FX114" s="77"/>
      <c r="FY114" s="77"/>
      <c r="FZ114" s="77"/>
      <c r="GA114" s="77"/>
      <c r="GB114" s="77"/>
      <c r="GC114" s="77"/>
      <c r="GD114" s="77"/>
      <c r="GE114" s="77"/>
      <c r="GF114" s="77"/>
      <c r="GG114" s="77"/>
      <c r="GH114" s="77"/>
      <c r="GI114" s="77"/>
      <c r="GJ114" s="77"/>
      <c r="GK114" s="77"/>
      <c r="GL114" s="77"/>
      <c r="GM114" s="77"/>
      <c r="GN114" s="77"/>
      <c r="GO114" s="77"/>
      <c r="GP114" s="77"/>
      <c r="GQ114" s="77"/>
      <c r="GR114" s="77"/>
      <c r="GS114" s="77"/>
      <c r="GT114" s="77"/>
      <c r="GU114" s="77"/>
      <c r="GV114" s="77"/>
      <c r="GW114" s="77"/>
      <c r="GX114" s="77"/>
      <c r="GY114" s="77"/>
      <c r="GZ114" s="77"/>
      <c r="HA114" s="77"/>
      <c r="HB114" s="77"/>
      <c r="HC114" s="77"/>
      <c r="HD114" s="77"/>
      <c r="HE114" s="77"/>
      <c r="HF114" s="77"/>
      <c r="HG114" s="77"/>
      <c r="HH114" s="77"/>
      <c r="HI114" s="77"/>
      <c r="HJ114" s="77"/>
      <c r="HK114" s="77"/>
      <c r="HL114" s="77"/>
      <c r="HM114" s="77"/>
      <c r="HN114" s="77"/>
      <c r="HO114" s="77"/>
      <c r="HP114" s="77"/>
      <c r="HQ114" s="77"/>
      <c r="HR114" s="77"/>
      <c r="HS114" s="77"/>
      <c r="HT114" s="77"/>
      <c r="HU114" s="77"/>
      <c r="HV114" s="77"/>
      <c r="HW114" s="77"/>
      <c r="HX114" s="77"/>
      <c r="HY114" s="77"/>
      <c r="HZ114" s="77"/>
      <c r="IA114" s="77"/>
      <c r="IB114" s="77"/>
      <c r="IC114" s="77"/>
      <c r="ID114" s="77"/>
      <c r="IE114" s="77"/>
      <c r="IF114" s="77"/>
      <c r="IG114" s="77"/>
      <c r="IH114" s="77"/>
      <c r="II114" s="77"/>
      <c r="IJ114" s="77"/>
      <c r="IK114" s="77"/>
      <c r="IL114" s="77"/>
      <c r="IM114" s="77"/>
      <c r="IN114" s="77"/>
      <c r="IO114" s="77"/>
      <c r="IP114" s="77"/>
      <c r="IQ114" s="77"/>
      <c r="IR114" s="77"/>
      <c r="IS114" s="77"/>
      <c r="IT114" s="77"/>
      <c r="IU114" s="77"/>
      <c r="IV114" s="77"/>
      <c r="IW114" s="77"/>
      <c r="IX114" s="77"/>
      <c r="IY114" s="77"/>
      <c r="IZ114" s="77"/>
      <c r="JA114" s="77"/>
      <c r="JB114" s="77"/>
      <c r="JC114" s="77"/>
      <c r="JD114" s="77"/>
      <c r="JE114" s="77"/>
      <c r="JF114" s="77"/>
      <c r="JG114" s="77"/>
      <c r="JH114" s="77"/>
      <c r="JI114" s="77"/>
      <c r="JJ114" s="77"/>
      <c r="JK114" s="77"/>
      <c r="JL114" s="77"/>
      <c r="JM114" s="77"/>
      <c r="JN114" s="77"/>
      <c r="JO114" s="77"/>
      <c r="JP114" s="77"/>
      <c r="JQ114" s="77"/>
      <c r="JR114" s="77"/>
      <c r="JS114" s="77"/>
      <c r="JT114" s="77"/>
      <c r="JU114" s="77"/>
      <c r="JV114" s="77"/>
      <c r="JW114" s="77"/>
      <c r="JX114" s="77"/>
      <c r="JY114" s="77"/>
      <c r="JZ114" s="77"/>
      <c r="KA114" s="77"/>
      <c r="KB114" s="77"/>
      <c r="KC114" s="77"/>
      <c r="KD114" s="77"/>
      <c r="KE114" s="77"/>
      <c r="KF114" s="77"/>
      <c r="KG114" s="77"/>
      <c r="KH114" s="77"/>
      <c r="KI114" s="77"/>
      <c r="KJ114" s="77"/>
      <c r="KK114" s="77"/>
    </row>
    <row r="115" spans="1:297" x14ac:dyDescent="0.2">
      <c r="A115" s="77"/>
      <c r="B115" s="77"/>
      <c r="C115" s="77"/>
      <c r="D115" s="77"/>
      <c r="E115" s="77"/>
      <c r="F115" s="77"/>
      <c r="G115" s="77"/>
      <c r="H115" s="77"/>
      <c r="I115" s="77"/>
      <c r="J115" s="77"/>
      <c r="K115" s="77"/>
      <c r="L115" s="77"/>
      <c r="M115" s="77"/>
      <c r="N115" s="78"/>
      <c r="O115" s="77"/>
      <c r="P115" s="77"/>
      <c r="AM115" s="77"/>
      <c r="AN115" s="77"/>
      <c r="AO115" s="77"/>
      <c r="AP115" s="77"/>
      <c r="AQ115" s="77"/>
      <c r="AR115" s="77"/>
      <c r="AS115" s="77"/>
      <c r="AT115" s="77"/>
      <c r="AU115" s="77"/>
      <c r="AV115" s="77"/>
      <c r="AW115" s="77"/>
      <c r="AX115" s="77"/>
      <c r="AY115" s="77"/>
      <c r="AZ115" s="77"/>
      <c r="BA115" s="77"/>
      <c r="BB115" s="77"/>
      <c r="BC115" s="77"/>
      <c r="BD115" s="77"/>
      <c r="BE115" s="77"/>
      <c r="BF115" s="77"/>
      <c r="BG115" s="77"/>
      <c r="BH115" s="77"/>
      <c r="BI115" s="77"/>
      <c r="BJ115" s="77"/>
      <c r="BK115" s="77"/>
      <c r="BL115" s="77"/>
      <c r="BM115" s="77"/>
      <c r="BN115" s="77"/>
      <c r="BO115" s="77"/>
      <c r="BP115" s="77"/>
      <c r="BQ115" s="77"/>
      <c r="BR115" s="77"/>
      <c r="BS115" s="77"/>
      <c r="BT115" s="77"/>
      <c r="BU115" s="77"/>
      <c r="BV115" s="77"/>
      <c r="BW115" s="77"/>
      <c r="BX115" s="77"/>
      <c r="BY115" s="77"/>
      <c r="BZ115" s="77"/>
      <c r="CA115" s="77"/>
      <c r="CB115" s="77"/>
      <c r="CC115" s="77"/>
      <c r="CD115" s="77"/>
      <c r="CE115" s="77"/>
      <c r="CF115" s="77"/>
      <c r="CG115" s="77"/>
      <c r="CH115" s="77"/>
      <c r="CI115" s="77"/>
      <c r="CJ115" s="77"/>
      <c r="CK115" s="77"/>
      <c r="CL115" s="77"/>
      <c r="CM115" s="77"/>
      <c r="CN115" s="77"/>
      <c r="CO115" s="77"/>
      <c r="CP115" s="77"/>
      <c r="CQ115" s="77"/>
      <c r="CR115" s="77"/>
      <c r="CS115" s="77"/>
      <c r="CT115" s="77"/>
      <c r="CU115" s="77"/>
      <c r="CV115" s="77"/>
      <c r="CW115" s="77"/>
      <c r="CX115" s="77"/>
      <c r="CY115" s="77"/>
      <c r="CZ115" s="77"/>
      <c r="DA115" s="77"/>
      <c r="DB115" s="77"/>
      <c r="DC115" s="77"/>
      <c r="DD115" s="77"/>
      <c r="DE115" s="77"/>
      <c r="DF115" s="77"/>
      <c r="DG115" s="77"/>
      <c r="DH115" s="77"/>
      <c r="DI115" s="77"/>
      <c r="DJ115" s="77"/>
      <c r="DK115" s="77"/>
      <c r="DL115" s="77"/>
      <c r="DM115" s="77"/>
      <c r="DN115" s="77"/>
      <c r="DO115" s="77"/>
      <c r="DP115" s="77"/>
      <c r="DQ115" s="77"/>
      <c r="DR115" s="77"/>
      <c r="DS115" s="77"/>
      <c r="DT115" s="77"/>
      <c r="DU115" s="77"/>
      <c r="DV115" s="77"/>
      <c r="DW115" s="77"/>
      <c r="DX115" s="77"/>
      <c r="DY115" s="77"/>
      <c r="DZ115" s="77"/>
      <c r="EA115" s="77"/>
      <c r="EB115" s="77"/>
      <c r="EC115" s="77"/>
      <c r="ED115" s="77"/>
      <c r="EE115" s="77"/>
      <c r="EF115" s="77"/>
      <c r="EG115" s="77"/>
      <c r="EH115" s="77"/>
      <c r="EI115" s="77"/>
      <c r="EJ115" s="77"/>
      <c r="EK115" s="77"/>
      <c r="EL115" s="77"/>
      <c r="EM115" s="77"/>
      <c r="EN115" s="77"/>
      <c r="EO115" s="77"/>
      <c r="EP115" s="77"/>
      <c r="EQ115" s="77"/>
      <c r="ER115" s="77"/>
      <c r="ES115" s="77"/>
      <c r="ET115" s="77"/>
      <c r="EU115" s="77"/>
      <c r="EV115" s="77"/>
      <c r="EW115" s="77"/>
      <c r="EX115" s="77"/>
      <c r="EY115" s="77"/>
      <c r="EZ115" s="77"/>
      <c r="FA115" s="77"/>
      <c r="FB115" s="77"/>
      <c r="FC115" s="77"/>
      <c r="FD115" s="77"/>
      <c r="FE115" s="77"/>
      <c r="FF115" s="77"/>
      <c r="FG115" s="77"/>
      <c r="FH115" s="77"/>
      <c r="FI115" s="77"/>
      <c r="FJ115" s="77"/>
      <c r="FK115" s="77"/>
      <c r="FL115" s="77"/>
      <c r="FM115" s="77"/>
      <c r="FN115" s="77"/>
      <c r="FO115" s="77"/>
      <c r="FP115" s="77"/>
      <c r="FQ115" s="77"/>
      <c r="FR115" s="77"/>
      <c r="FS115" s="77"/>
      <c r="FT115" s="77"/>
      <c r="FU115" s="77"/>
      <c r="FV115" s="77"/>
      <c r="FW115" s="77"/>
      <c r="FX115" s="77"/>
      <c r="FY115" s="77"/>
      <c r="FZ115" s="77"/>
      <c r="GA115" s="77"/>
      <c r="GB115" s="77"/>
      <c r="GC115" s="77"/>
      <c r="GD115" s="77"/>
      <c r="GE115" s="77"/>
      <c r="GF115" s="77"/>
      <c r="GG115" s="77"/>
      <c r="GH115" s="77"/>
      <c r="GI115" s="77"/>
      <c r="GJ115" s="77"/>
      <c r="GK115" s="77"/>
      <c r="GL115" s="77"/>
      <c r="GM115" s="77"/>
      <c r="GN115" s="77"/>
      <c r="GO115" s="77"/>
      <c r="GP115" s="77"/>
      <c r="GQ115" s="77"/>
      <c r="GR115" s="77"/>
      <c r="GS115" s="77"/>
      <c r="GT115" s="77"/>
      <c r="GU115" s="77"/>
      <c r="GV115" s="77"/>
      <c r="GW115" s="77"/>
      <c r="GX115" s="77"/>
      <c r="GY115" s="77"/>
      <c r="GZ115" s="77"/>
      <c r="HA115" s="77"/>
      <c r="HB115" s="77"/>
      <c r="HC115" s="77"/>
      <c r="HD115" s="77"/>
      <c r="HE115" s="77"/>
      <c r="HF115" s="77"/>
      <c r="HG115" s="77"/>
      <c r="HH115" s="77"/>
      <c r="HI115" s="77"/>
      <c r="HJ115" s="77"/>
      <c r="HK115" s="77"/>
      <c r="HL115" s="77"/>
      <c r="HM115" s="77"/>
      <c r="HN115" s="77"/>
      <c r="HO115" s="77"/>
      <c r="HP115" s="77"/>
      <c r="HQ115" s="77"/>
      <c r="HR115" s="77"/>
      <c r="HS115" s="77"/>
      <c r="HT115" s="77"/>
      <c r="HU115" s="77"/>
      <c r="HV115" s="77"/>
      <c r="HW115" s="77"/>
      <c r="HX115" s="77"/>
      <c r="HY115" s="77"/>
      <c r="HZ115" s="77"/>
      <c r="IA115" s="77"/>
      <c r="IB115" s="77"/>
      <c r="IC115" s="77"/>
      <c r="ID115" s="77"/>
      <c r="IE115" s="77"/>
      <c r="IF115" s="77"/>
      <c r="IG115" s="77"/>
      <c r="IH115" s="77"/>
      <c r="II115" s="77"/>
      <c r="IJ115" s="77"/>
      <c r="IK115" s="77"/>
      <c r="IL115" s="77"/>
      <c r="IM115" s="77"/>
      <c r="IN115" s="77"/>
      <c r="IO115" s="77"/>
      <c r="IP115" s="77"/>
      <c r="IQ115" s="77"/>
      <c r="IR115" s="77"/>
      <c r="IS115" s="77"/>
      <c r="IT115" s="77"/>
      <c r="IU115" s="77"/>
      <c r="IV115" s="77"/>
      <c r="IW115" s="77"/>
      <c r="IX115" s="77"/>
      <c r="IY115" s="77"/>
      <c r="IZ115" s="77"/>
      <c r="JA115" s="77"/>
      <c r="JB115" s="77"/>
      <c r="JC115" s="77"/>
      <c r="JD115" s="77"/>
      <c r="JE115" s="77"/>
      <c r="JF115" s="77"/>
      <c r="JG115" s="77"/>
      <c r="JH115" s="77"/>
      <c r="JI115" s="77"/>
      <c r="JJ115" s="77"/>
      <c r="JK115" s="77"/>
      <c r="JL115" s="77"/>
      <c r="JM115" s="77"/>
      <c r="JN115" s="77"/>
      <c r="JO115" s="77"/>
      <c r="JP115" s="77"/>
      <c r="JQ115" s="77"/>
      <c r="JR115" s="77"/>
      <c r="JS115" s="77"/>
      <c r="JT115" s="77"/>
      <c r="JU115" s="77"/>
      <c r="JV115" s="77"/>
      <c r="JW115" s="77"/>
      <c r="JX115" s="77"/>
      <c r="JY115" s="77"/>
      <c r="JZ115" s="77"/>
      <c r="KA115" s="77"/>
      <c r="KB115" s="77"/>
      <c r="KC115" s="77"/>
      <c r="KD115" s="77"/>
      <c r="KE115" s="77"/>
      <c r="KF115" s="77"/>
      <c r="KG115" s="77"/>
      <c r="KH115" s="77"/>
      <c r="KI115" s="77"/>
      <c r="KJ115" s="77"/>
      <c r="KK115" s="77"/>
    </row>
    <row r="116" spans="1:297" x14ac:dyDescent="0.2">
      <c r="A116" s="77"/>
      <c r="B116" s="77"/>
      <c r="C116" s="77"/>
      <c r="D116" s="77"/>
      <c r="E116" s="77"/>
      <c r="F116" s="77"/>
      <c r="G116" s="77"/>
      <c r="H116" s="77"/>
      <c r="I116" s="77"/>
      <c r="J116" s="77"/>
      <c r="K116" s="77"/>
      <c r="L116" s="77"/>
      <c r="M116" s="77"/>
      <c r="N116" s="78"/>
      <c r="O116" s="77"/>
      <c r="P116" s="77"/>
      <c r="AM116" s="77"/>
      <c r="AN116" s="77"/>
      <c r="AO116" s="77"/>
      <c r="AP116" s="77"/>
      <c r="AQ116" s="77"/>
      <c r="AR116" s="77"/>
      <c r="AS116" s="77"/>
      <c r="AT116" s="77"/>
      <c r="AU116" s="77"/>
      <c r="AV116" s="77"/>
      <c r="AW116" s="77"/>
      <c r="AX116" s="77"/>
      <c r="AY116" s="77"/>
      <c r="AZ116" s="77"/>
      <c r="BA116" s="77"/>
      <c r="BB116" s="77"/>
      <c r="BC116" s="77"/>
      <c r="BD116" s="77"/>
      <c r="BE116" s="77"/>
      <c r="BF116" s="77"/>
      <c r="BG116" s="77"/>
      <c r="BH116" s="77"/>
      <c r="BI116" s="77"/>
      <c r="BJ116" s="77"/>
      <c r="BK116" s="77"/>
      <c r="BL116" s="77"/>
      <c r="BM116" s="77"/>
      <c r="BN116" s="77"/>
      <c r="BO116" s="77"/>
      <c r="BP116" s="77"/>
      <c r="BQ116" s="77"/>
      <c r="BR116" s="77"/>
      <c r="BS116" s="77"/>
      <c r="BT116" s="77"/>
      <c r="BU116" s="77"/>
      <c r="BV116" s="77"/>
      <c r="BW116" s="77"/>
      <c r="BX116" s="77"/>
      <c r="BY116" s="77"/>
      <c r="BZ116" s="77"/>
      <c r="CA116" s="77"/>
      <c r="CB116" s="77"/>
      <c r="CC116" s="77"/>
      <c r="CD116" s="77"/>
      <c r="CE116" s="77"/>
      <c r="CF116" s="77"/>
      <c r="CG116" s="77"/>
      <c r="CH116" s="77"/>
      <c r="CI116" s="77"/>
      <c r="CJ116" s="77"/>
      <c r="CK116" s="77"/>
      <c r="CL116" s="77"/>
      <c r="CM116" s="77"/>
      <c r="CN116" s="77"/>
      <c r="CO116" s="77"/>
      <c r="CP116" s="77"/>
      <c r="CQ116" s="77"/>
      <c r="CR116" s="77"/>
      <c r="CS116" s="77"/>
      <c r="CT116" s="77"/>
      <c r="CU116" s="77"/>
      <c r="CV116" s="77"/>
      <c r="CW116" s="77"/>
      <c r="CX116" s="77"/>
      <c r="CY116" s="77"/>
      <c r="CZ116" s="77"/>
      <c r="DA116" s="77"/>
      <c r="DB116" s="77"/>
      <c r="DC116" s="77"/>
      <c r="DD116" s="77"/>
      <c r="DE116" s="77"/>
      <c r="DF116" s="77"/>
      <c r="DG116" s="77"/>
      <c r="DH116" s="77"/>
      <c r="DI116" s="77"/>
      <c r="DJ116" s="77"/>
      <c r="DK116" s="77"/>
      <c r="DL116" s="77"/>
      <c r="DM116" s="77"/>
      <c r="DN116" s="77"/>
      <c r="DO116" s="77"/>
      <c r="DP116" s="77"/>
      <c r="DQ116" s="77"/>
      <c r="DR116" s="77"/>
      <c r="DS116" s="77"/>
      <c r="DT116" s="77"/>
      <c r="DU116" s="77"/>
      <c r="DV116" s="77"/>
      <c r="DW116" s="77"/>
      <c r="DX116" s="77"/>
      <c r="DY116" s="77"/>
      <c r="DZ116" s="77"/>
      <c r="EA116" s="77"/>
      <c r="EB116" s="77"/>
      <c r="EC116" s="77"/>
      <c r="ED116" s="77"/>
      <c r="EE116" s="77"/>
      <c r="EF116" s="77"/>
      <c r="EG116" s="77"/>
      <c r="EH116" s="77"/>
      <c r="EI116" s="77"/>
      <c r="EJ116" s="77"/>
      <c r="EK116" s="77"/>
      <c r="EL116" s="77"/>
      <c r="EM116" s="77"/>
      <c r="EN116" s="77"/>
      <c r="EO116" s="77"/>
      <c r="EP116" s="77"/>
      <c r="EQ116" s="77"/>
      <c r="ER116" s="77"/>
      <c r="ES116" s="77"/>
      <c r="ET116" s="77"/>
      <c r="EU116" s="77"/>
      <c r="EV116" s="77"/>
      <c r="EW116" s="77"/>
      <c r="EX116" s="77"/>
      <c r="EY116" s="77"/>
      <c r="EZ116" s="77"/>
      <c r="FA116" s="77"/>
      <c r="FB116" s="77"/>
      <c r="FC116" s="77"/>
      <c r="FD116" s="77"/>
      <c r="FE116" s="77"/>
      <c r="FF116" s="77"/>
      <c r="FG116" s="77"/>
      <c r="FH116" s="77"/>
      <c r="FI116" s="77"/>
      <c r="FJ116" s="77"/>
      <c r="FK116" s="77"/>
      <c r="FL116" s="77"/>
      <c r="FM116" s="77"/>
      <c r="FN116" s="77"/>
      <c r="FO116" s="77"/>
      <c r="FP116" s="77"/>
      <c r="FQ116" s="77"/>
      <c r="FR116" s="77"/>
      <c r="FS116" s="77"/>
      <c r="FT116" s="77"/>
      <c r="FU116" s="77"/>
      <c r="FV116" s="77"/>
      <c r="FW116" s="77"/>
      <c r="FX116" s="77"/>
      <c r="FY116" s="77"/>
      <c r="FZ116" s="77"/>
      <c r="GA116" s="77"/>
      <c r="GB116" s="77"/>
      <c r="GC116" s="77"/>
      <c r="GD116" s="77"/>
      <c r="GE116" s="77"/>
      <c r="GF116" s="77"/>
      <c r="GG116" s="77"/>
      <c r="GH116" s="77"/>
      <c r="GI116" s="77"/>
      <c r="GJ116" s="77"/>
      <c r="GK116" s="77"/>
      <c r="GL116" s="77"/>
      <c r="GM116" s="77"/>
      <c r="GN116" s="77"/>
      <c r="GO116" s="77"/>
      <c r="GP116" s="77"/>
      <c r="GQ116" s="77"/>
      <c r="GR116" s="77"/>
      <c r="GS116" s="77"/>
      <c r="GT116" s="77"/>
      <c r="GU116" s="77"/>
      <c r="GV116" s="77"/>
      <c r="GW116" s="77"/>
      <c r="GX116" s="77"/>
      <c r="GY116" s="77"/>
      <c r="GZ116" s="77"/>
      <c r="HA116" s="77"/>
      <c r="HB116" s="77"/>
      <c r="HC116" s="77"/>
      <c r="HD116" s="77"/>
      <c r="HE116" s="77"/>
      <c r="HF116" s="77"/>
      <c r="HG116" s="77"/>
      <c r="HH116" s="77"/>
      <c r="HI116" s="77"/>
      <c r="HJ116" s="77"/>
      <c r="HK116" s="77"/>
      <c r="HL116" s="77"/>
      <c r="HM116" s="77"/>
      <c r="HN116" s="77"/>
      <c r="HO116" s="77"/>
      <c r="HP116" s="77"/>
      <c r="HQ116" s="77"/>
      <c r="HR116" s="77"/>
      <c r="HS116" s="77"/>
      <c r="HT116" s="77"/>
      <c r="HU116" s="77"/>
      <c r="HV116" s="77"/>
      <c r="HW116" s="77"/>
      <c r="HX116" s="77"/>
      <c r="HY116" s="77"/>
      <c r="HZ116" s="77"/>
      <c r="IA116" s="77"/>
      <c r="IB116" s="77"/>
      <c r="IC116" s="77"/>
      <c r="ID116" s="77"/>
      <c r="IE116" s="77"/>
      <c r="IF116" s="77"/>
      <c r="IG116" s="77"/>
      <c r="IH116" s="77"/>
      <c r="II116" s="77"/>
      <c r="IJ116" s="77"/>
      <c r="IK116" s="77"/>
      <c r="IL116" s="77"/>
      <c r="IM116" s="77"/>
      <c r="IN116" s="77"/>
      <c r="IO116" s="77"/>
      <c r="IP116" s="77"/>
      <c r="IQ116" s="77"/>
      <c r="IR116" s="77"/>
      <c r="IS116" s="77"/>
      <c r="IT116" s="77"/>
      <c r="IU116" s="77"/>
      <c r="IV116" s="77"/>
      <c r="IW116" s="77"/>
      <c r="IX116" s="77"/>
      <c r="IY116" s="77"/>
      <c r="IZ116" s="77"/>
      <c r="JA116" s="77"/>
      <c r="JB116" s="77"/>
      <c r="JC116" s="77"/>
      <c r="JD116" s="77"/>
      <c r="JE116" s="77"/>
      <c r="JF116" s="77"/>
      <c r="JG116" s="77"/>
      <c r="JH116" s="77"/>
      <c r="JI116" s="77"/>
      <c r="JJ116" s="77"/>
      <c r="JK116" s="77"/>
      <c r="JL116" s="77"/>
      <c r="JM116" s="77"/>
      <c r="JN116" s="77"/>
      <c r="JO116" s="77"/>
      <c r="JP116" s="77"/>
      <c r="JQ116" s="77"/>
      <c r="JR116" s="77"/>
      <c r="JS116" s="77"/>
      <c r="JT116" s="77"/>
      <c r="JU116" s="77"/>
      <c r="JV116" s="77"/>
      <c r="JW116" s="77"/>
      <c r="JX116" s="77"/>
      <c r="JY116" s="77"/>
      <c r="JZ116" s="77"/>
      <c r="KA116" s="77"/>
      <c r="KB116" s="77"/>
      <c r="KC116" s="77"/>
      <c r="KD116" s="77"/>
      <c r="KE116" s="77"/>
      <c r="KF116" s="77"/>
      <c r="KG116" s="77"/>
      <c r="KH116" s="77"/>
      <c r="KI116" s="77"/>
      <c r="KJ116" s="77"/>
      <c r="KK116" s="77"/>
    </row>
    <row r="117" spans="1:297" x14ac:dyDescent="0.2">
      <c r="A117" s="77"/>
      <c r="B117" s="77"/>
      <c r="C117" s="77"/>
      <c r="D117" s="77"/>
      <c r="E117" s="77"/>
      <c r="F117" s="77"/>
      <c r="G117" s="77"/>
      <c r="H117" s="77"/>
      <c r="I117" s="77"/>
      <c r="J117" s="77"/>
      <c r="K117" s="77"/>
      <c r="L117" s="77"/>
      <c r="M117" s="77"/>
      <c r="N117" s="78"/>
      <c r="O117" s="77"/>
      <c r="P117" s="77"/>
      <c r="AM117" s="77"/>
      <c r="AN117" s="77"/>
      <c r="AO117" s="77"/>
      <c r="AP117" s="77"/>
      <c r="AQ117" s="77"/>
      <c r="AR117" s="77"/>
      <c r="AS117" s="77"/>
      <c r="AT117" s="77"/>
      <c r="AU117" s="77"/>
      <c r="AV117" s="77"/>
      <c r="AW117" s="77"/>
      <c r="AX117" s="77"/>
      <c r="AY117" s="77"/>
      <c r="AZ117" s="77"/>
      <c r="BA117" s="77"/>
      <c r="BB117" s="77"/>
      <c r="BC117" s="77"/>
      <c r="BD117" s="77"/>
      <c r="BE117" s="77"/>
      <c r="BF117" s="77"/>
      <c r="BG117" s="77"/>
      <c r="BH117" s="77"/>
      <c r="BI117" s="77"/>
      <c r="BJ117" s="77"/>
      <c r="BK117" s="77"/>
      <c r="BL117" s="77"/>
      <c r="BM117" s="77"/>
      <c r="BN117" s="77"/>
      <c r="BO117" s="77"/>
      <c r="BP117" s="77"/>
      <c r="BQ117" s="77"/>
      <c r="BR117" s="77"/>
      <c r="BS117" s="77"/>
      <c r="BT117" s="77"/>
      <c r="BU117" s="77"/>
      <c r="BV117" s="77"/>
      <c r="BW117" s="77"/>
      <c r="BX117" s="77"/>
      <c r="BY117" s="77"/>
      <c r="BZ117" s="77"/>
      <c r="CA117" s="77"/>
      <c r="CB117" s="77"/>
      <c r="CC117" s="77"/>
      <c r="CD117" s="77"/>
      <c r="CE117" s="77"/>
      <c r="CF117" s="77"/>
      <c r="CG117" s="77"/>
      <c r="CH117" s="77"/>
      <c r="CI117" s="77"/>
      <c r="CJ117" s="77"/>
      <c r="CK117" s="77"/>
      <c r="CL117" s="77"/>
      <c r="CM117" s="77"/>
      <c r="CN117" s="77"/>
      <c r="CO117" s="77"/>
      <c r="CP117" s="77"/>
      <c r="CQ117" s="77"/>
      <c r="CR117" s="77"/>
      <c r="CS117" s="77"/>
      <c r="CT117" s="77"/>
      <c r="CU117" s="77"/>
      <c r="CV117" s="77"/>
      <c r="CW117" s="77"/>
      <c r="CX117" s="77"/>
      <c r="CY117" s="77"/>
      <c r="CZ117" s="77"/>
      <c r="DA117" s="77"/>
      <c r="DB117" s="77"/>
      <c r="DC117" s="77"/>
      <c r="DD117" s="77"/>
      <c r="DE117" s="77"/>
      <c r="DF117" s="77"/>
      <c r="DG117" s="77"/>
      <c r="DH117" s="77"/>
      <c r="DI117" s="77"/>
      <c r="DJ117" s="77"/>
      <c r="DK117" s="77"/>
      <c r="DL117" s="77"/>
      <c r="DM117" s="77"/>
      <c r="DN117" s="77"/>
      <c r="DO117" s="77"/>
      <c r="DP117" s="77"/>
      <c r="DQ117" s="77"/>
      <c r="DR117" s="77"/>
      <c r="DS117" s="77"/>
      <c r="DT117" s="77"/>
      <c r="DU117" s="77"/>
      <c r="DV117" s="77"/>
      <c r="DW117" s="77"/>
      <c r="DX117" s="77"/>
      <c r="DY117" s="77"/>
      <c r="DZ117" s="77"/>
      <c r="EA117" s="77"/>
      <c r="EB117" s="77"/>
      <c r="EC117" s="77"/>
      <c r="ED117" s="77"/>
      <c r="EE117" s="77"/>
      <c r="EF117" s="77"/>
      <c r="EG117" s="77"/>
      <c r="EH117" s="77"/>
      <c r="EI117" s="77"/>
      <c r="EJ117" s="77"/>
      <c r="EK117" s="77"/>
      <c r="EL117" s="77"/>
      <c r="EM117" s="77"/>
      <c r="EN117" s="77"/>
      <c r="EO117" s="77"/>
      <c r="EP117" s="77"/>
      <c r="EQ117" s="77"/>
      <c r="ER117" s="77"/>
      <c r="ES117" s="77"/>
      <c r="ET117" s="77"/>
      <c r="EU117" s="77"/>
      <c r="EV117" s="77"/>
      <c r="EW117" s="77"/>
      <c r="EX117" s="77"/>
      <c r="EY117" s="77"/>
      <c r="EZ117" s="77"/>
      <c r="FA117" s="77"/>
      <c r="FB117" s="77"/>
      <c r="FC117" s="77"/>
      <c r="FD117" s="77"/>
      <c r="FE117" s="77"/>
      <c r="FF117" s="77"/>
      <c r="FG117" s="77"/>
      <c r="FH117" s="77"/>
      <c r="FI117" s="77"/>
      <c r="FJ117" s="77"/>
      <c r="FK117" s="77"/>
      <c r="FL117" s="77"/>
      <c r="FM117" s="77"/>
      <c r="FN117" s="77"/>
      <c r="FO117" s="77"/>
      <c r="FP117" s="77"/>
      <c r="FQ117" s="77"/>
      <c r="FR117" s="77"/>
      <c r="FS117" s="77"/>
      <c r="FT117" s="77"/>
      <c r="FU117" s="77"/>
      <c r="FV117" s="77"/>
      <c r="FW117" s="77"/>
      <c r="FX117" s="77"/>
      <c r="FY117" s="77"/>
      <c r="FZ117" s="77"/>
      <c r="GA117" s="77"/>
      <c r="GB117" s="77"/>
      <c r="GC117" s="77"/>
      <c r="GD117" s="77"/>
      <c r="GE117" s="77"/>
      <c r="GF117" s="77"/>
      <c r="GG117" s="77"/>
      <c r="GH117" s="77"/>
      <c r="GI117" s="77"/>
      <c r="GJ117" s="77"/>
      <c r="GK117" s="77"/>
      <c r="GL117" s="77"/>
      <c r="GM117" s="77"/>
      <c r="GN117" s="77"/>
      <c r="GO117" s="77"/>
      <c r="GP117" s="77"/>
      <c r="GQ117" s="77"/>
      <c r="GR117" s="77"/>
      <c r="GS117" s="77"/>
      <c r="GT117" s="77"/>
      <c r="GU117" s="77"/>
      <c r="GV117" s="77"/>
      <c r="GW117" s="77"/>
      <c r="GX117" s="77"/>
      <c r="GY117" s="77"/>
      <c r="GZ117" s="77"/>
      <c r="HA117" s="77"/>
      <c r="HB117" s="77"/>
      <c r="HC117" s="77"/>
      <c r="HD117" s="77"/>
      <c r="HE117" s="77"/>
      <c r="HF117" s="77"/>
      <c r="HG117" s="77"/>
      <c r="HH117" s="77"/>
      <c r="HI117" s="77"/>
      <c r="HJ117" s="77"/>
      <c r="HK117" s="77"/>
      <c r="HL117" s="77"/>
      <c r="HM117" s="77"/>
      <c r="HN117" s="77"/>
      <c r="HO117" s="77"/>
      <c r="HP117" s="77"/>
      <c r="HQ117" s="77"/>
      <c r="HR117" s="77"/>
      <c r="HS117" s="77"/>
      <c r="HT117" s="77"/>
      <c r="HU117" s="77"/>
      <c r="HV117" s="77"/>
      <c r="HW117" s="77"/>
      <c r="HX117" s="77"/>
      <c r="HY117" s="77"/>
      <c r="HZ117" s="77"/>
      <c r="IA117" s="77"/>
      <c r="IB117" s="77"/>
      <c r="IC117" s="77"/>
      <c r="ID117" s="77"/>
      <c r="IE117" s="77"/>
      <c r="IF117" s="77"/>
      <c r="IG117" s="77"/>
      <c r="IH117" s="77"/>
      <c r="II117" s="77"/>
      <c r="IJ117" s="77"/>
      <c r="IK117" s="77"/>
      <c r="IL117" s="77"/>
      <c r="IM117" s="77"/>
      <c r="IN117" s="77"/>
      <c r="IO117" s="77"/>
      <c r="IP117" s="77"/>
      <c r="IQ117" s="77"/>
      <c r="IR117" s="77"/>
      <c r="IS117" s="77"/>
      <c r="IT117" s="77"/>
      <c r="IU117" s="77"/>
      <c r="IV117" s="77"/>
      <c r="IW117" s="77"/>
      <c r="IX117" s="77"/>
      <c r="IY117" s="77"/>
      <c r="IZ117" s="77"/>
      <c r="JA117" s="77"/>
      <c r="JB117" s="77"/>
      <c r="JC117" s="77"/>
      <c r="JD117" s="77"/>
      <c r="JE117" s="77"/>
      <c r="JF117" s="77"/>
      <c r="JG117" s="77"/>
      <c r="JH117" s="77"/>
      <c r="JI117" s="77"/>
      <c r="JJ117" s="77"/>
      <c r="JK117" s="77"/>
      <c r="JL117" s="77"/>
      <c r="JM117" s="77"/>
      <c r="JN117" s="77"/>
      <c r="JO117" s="77"/>
      <c r="JP117" s="77"/>
      <c r="JQ117" s="77"/>
      <c r="JR117" s="77"/>
      <c r="JS117" s="77"/>
      <c r="JT117" s="77"/>
      <c r="JU117" s="77"/>
      <c r="JV117" s="77"/>
      <c r="JW117" s="77"/>
      <c r="JX117" s="77"/>
      <c r="JY117" s="77"/>
      <c r="JZ117" s="77"/>
      <c r="KA117" s="77"/>
      <c r="KB117" s="77"/>
      <c r="KC117" s="77"/>
      <c r="KD117" s="77"/>
      <c r="KE117" s="77"/>
      <c r="KF117" s="77"/>
      <c r="KG117" s="77"/>
      <c r="KH117" s="77"/>
      <c r="KI117" s="77"/>
      <c r="KJ117" s="77"/>
      <c r="KK117" s="77"/>
    </row>
    <row r="118" spans="1:297" x14ac:dyDescent="0.2">
      <c r="A118" s="77"/>
      <c r="B118" s="77"/>
      <c r="C118" s="77"/>
      <c r="D118" s="77"/>
      <c r="E118" s="77"/>
      <c r="F118" s="77"/>
      <c r="G118" s="77"/>
      <c r="H118" s="77"/>
      <c r="I118" s="77"/>
      <c r="J118" s="77"/>
      <c r="K118" s="77"/>
      <c r="L118" s="77"/>
      <c r="M118" s="77"/>
      <c r="N118" s="78"/>
      <c r="O118" s="77"/>
      <c r="P118" s="77"/>
      <c r="AM118" s="77"/>
      <c r="AN118" s="77"/>
      <c r="AO118" s="77"/>
      <c r="AP118" s="77"/>
      <c r="AQ118" s="77"/>
      <c r="AR118" s="77"/>
      <c r="AS118" s="77"/>
      <c r="AT118" s="77"/>
      <c r="AU118" s="77"/>
      <c r="AV118" s="77"/>
      <c r="AW118" s="77"/>
      <c r="AX118" s="77"/>
      <c r="AY118" s="77"/>
      <c r="AZ118" s="77"/>
      <c r="BA118" s="77"/>
      <c r="BB118" s="77"/>
      <c r="BC118" s="77"/>
      <c r="BD118" s="77"/>
      <c r="BE118" s="77"/>
      <c r="BF118" s="77"/>
      <c r="BG118" s="77"/>
      <c r="BH118" s="77"/>
      <c r="BI118" s="77"/>
      <c r="BJ118" s="77"/>
      <c r="BK118" s="77"/>
      <c r="BL118" s="77"/>
      <c r="BM118" s="77"/>
      <c r="BN118" s="77"/>
      <c r="BO118" s="77"/>
      <c r="BP118" s="77"/>
      <c r="BQ118" s="77"/>
      <c r="BR118" s="77"/>
      <c r="BS118" s="77"/>
      <c r="BT118" s="77"/>
      <c r="BU118" s="77"/>
      <c r="BV118" s="77"/>
      <c r="BW118" s="77"/>
      <c r="BX118" s="77"/>
      <c r="BY118" s="77"/>
      <c r="BZ118" s="77"/>
      <c r="CA118" s="77"/>
      <c r="CB118" s="77"/>
      <c r="CC118" s="77"/>
      <c r="CD118" s="77"/>
      <c r="CE118" s="77"/>
      <c r="CF118" s="77"/>
      <c r="CG118" s="77"/>
      <c r="CH118" s="77"/>
      <c r="CI118" s="77"/>
      <c r="CJ118" s="77"/>
      <c r="CK118" s="77"/>
      <c r="CL118" s="77"/>
      <c r="CM118" s="77"/>
      <c r="CN118" s="77"/>
      <c r="CO118" s="77"/>
      <c r="CP118" s="77"/>
      <c r="CQ118" s="77"/>
      <c r="CR118" s="77"/>
      <c r="CS118" s="77"/>
      <c r="CT118" s="77"/>
      <c r="CU118" s="77"/>
      <c r="CV118" s="77"/>
      <c r="CW118" s="77"/>
      <c r="CX118" s="77"/>
      <c r="CY118" s="77"/>
      <c r="CZ118" s="77"/>
      <c r="DA118" s="77"/>
      <c r="DB118" s="77"/>
      <c r="DC118" s="77"/>
      <c r="DD118" s="77"/>
      <c r="DE118" s="77"/>
      <c r="DF118" s="77"/>
      <c r="DG118" s="77"/>
      <c r="DH118" s="77"/>
      <c r="DI118" s="77"/>
      <c r="DJ118" s="77"/>
      <c r="DK118" s="77"/>
      <c r="DL118" s="77"/>
      <c r="DM118" s="77"/>
      <c r="DN118" s="77"/>
      <c r="DO118" s="77"/>
      <c r="DP118" s="77"/>
      <c r="DQ118" s="77"/>
      <c r="DR118" s="77"/>
      <c r="DS118" s="77"/>
      <c r="DT118" s="77"/>
      <c r="DU118" s="77"/>
      <c r="DV118" s="77"/>
      <c r="DW118" s="77"/>
      <c r="DX118" s="77"/>
      <c r="DY118" s="77"/>
      <c r="DZ118" s="77"/>
      <c r="EA118" s="77"/>
      <c r="EB118" s="77"/>
      <c r="EC118" s="77"/>
      <c r="ED118" s="77"/>
      <c r="EE118" s="77"/>
      <c r="EF118" s="77"/>
      <c r="EG118" s="77"/>
      <c r="EH118" s="77"/>
      <c r="EI118" s="77"/>
      <c r="EJ118" s="77"/>
      <c r="EK118" s="77"/>
      <c r="EL118" s="77"/>
      <c r="EM118" s="77"/>
      <c r="EN118" s="77"/>
      <c r="EO118" s="77"/>
      <c r="EP118" s="77"/>
      <c r="EQ118" s="77"/>
      <c r="ER118" s="77"/>
      <c r="ES118" s="77"/>
      <c r="ET118" s="77"/>
      <c r="EU118" s="77"/>
      <c r="EV118" s="77"/>
      <c r="EW118" s="77"/>
      <c r="EX118" s="77"/>
      <c r="EY118" s="77"/>
      <c r="EZ118" s="77"/>
      <c r="FA118" s="77"/>
      <c r="FB118" s="77"/>
      <c r="FC118" s="77"/>
      <c r="FD118" s="77"/>
      <c r="FE118" s="77"/>
      <c r="FF118" s="77"/>
      <c r="FG118" s="77"/>
      <c r="FH118" s="77"/>
      <c r="FI118" s="77"/>
      <c r="FJ118" s="77"/>
      <c r="FK118" s="77"/>
      <c r="FL118" s="77"/>
      <c r="FM118" s="77"/>
      <c r="FN118" s="77"/>
      <c r="FO118" s="77"/>
      <c r="FP118" s="77"/>
      <c r="FQ118" s="77"/>
      <c r="FR118" s="77"/>
      <c r="FS118" s="77"/>
      <c r="FT118" s="77"/>
      <c r="FU118" s="77"/>
      <c r="FV118" s="77"/>
      <c r="FW118" s="77"/>
      <c r="FX118" s="77"/>
      <c r="FY118" s="77"/>
      <c r="FZ118" s="77"/>
      <c r="GA118" s="77"/>
      <c r="GB118" s="77"/>
      <c r="GC118" s="77"/>
      <c r="GD118" s="77"/>
      <c r="GE118" s="77"/>
      <c r="GF118" s="77"/>
      <c r="GG118" s="77"/>
      <c r="GH118" s="77"/>
      <c r="GI118" s="77"/>
      <c r="GJ118" s="77"/>
      <c r="GK118" s="77"/>
      <c r="GL118" s="77"/>
      <c r="GM118" s="77"/>
      <c r="GN118" s="77"/>
      <c r="GO118" s="77"/>
      <c r="GP118" s="77"/>
      <c r="GQ118" s="77"/>
      <c r="GR118" s="77"/>
      <c r="GS118" s="77"/>
      <c r="GT118" s="77"/>
      <c r="GU118" s="77"/>
      <c r="GV118" s="77"/>
      <c r="GW118" s="77"/>
      <c r="GX118" s="77"/>
      <c r="GY118" s="77"/>
      <c r="GZ118" s="77"/>
      <c r="HA118" s="77"/>
      <c r="HB118" s="77"/>
      <c r="HC118" s="77"/>
      <c r="HD118" s="77"/>
      <c r="HE118" s="77"/>
      <c r="HF118" s="77"/>
      <c r="HG118" s="77"/>
      <c r="HH118" s="77"/>
      <c r="HI118" s="77"/>
      <c r="HJ118" s="77"/>
      <c r="HK118" s="77"/>
      <c r="HL118" s="77"/>
      <c r="HM118" s="77"/>
      <c r="HN118" s="77"/>
      <c r="HO118" s="77"/>
      <c r="HP118" s="77"/>
      <c r="HQ118" s="77"/>
      <c r="HR118" s="77"/>
      <c r="HS118" s="77"/>
      <c r="HT118" s="77"/>
      <c r="HU118" s="77"/>
      <c r="HV118" s="77"/>
      <c r="HW118" s="77"/>
      <c r="HX118" s="77"/>
      <c r="HY118" s="77"/>
      <c r="HZ118" s="77"/>
      <c r="IA118" s="77"/>
      <c r="IB118" s="77"/>
      <c r="IC118" s="77"/>
      <c r="ID118" s="77"/>
      <c r="IE118" s="77"/>
      <c r="IF118" s="77"/>
      <c r="IG118" s="77"/>
      <c r="IH118" s="77"/>
      <c r="II118" s="77"/>
      <c r="IJ118" s="77"/>
      <c r="IK118" s="77"/>
      <c r="IL118" s="77"/>
      <c r="IM118" s="77"/>
      <c r="IN118" s="77"/>
      <c r="IO118" s="77"/>
      <c r="IP118" s="77"/>
      <c r="IQ118" s="77"/>
      <c r="IR118" s="77"/>
      <c r="IS118" s="77"/>
      <c r="IT118" s="77"/>
      <c r="IU118" s="77"/>
      <c r="IV118" s="77"/>
      <c r="IW118" s="77"/>
      <c r="IX118" s="77"/>
      <c r="IY118" s="77"/>
      <c r="IZ118" s="77"/>
      <c r="JA118" s="77"/>
      <c r="JB118" s="77"/>
      <c r="JC118" s="77"/>
      <c r="JD118" s="77"/>
      <c r="JE118" s="77"/>
      <c r="JF118" s="77"/>
      <c r="JG118" s="77"/>
      <c r="JH118" s="77"/>
      <c r="JI118" s="77"/>
      <c r="JJ118" s="77"/>
      <c r="JK118" s="77"/>
      <c r="JL118" s="77"/>
      <c r="JM118" s="77"/>
      <c r="JN118" s="77"/>
      <c r="JO118" s="77"/>
      <c r="JP118" s="77"/>
      <c r="JQ118" s="77"/>
      <c r="JR118" s="77"/>
      <c r="JS118" s="77"/>
      <c r="JT118" s="77"/>
      <c r="JU118" s="77"/>
      <c r="JV118" s="77"/>
      <c r="JW118" s="77"/>
      <c r="JX118" s="77"/>
      <c r="JY118" s="77"/>
      <c r="JZ118" s="77"/>
      <c r="KA118" s="77"/>
      <c r="KB118" s="77"/>
      <c r="KC118" s="77"/>
      <c r="KD118" s="77"/>
      <c r="KE118" s="77"/>
      <c r="KF118" s="77"/>
      <c r="KG118" s="77"/>
      <c r="KH118" s="77"/>
      <c r="KI118" s="77"/>
      <c r="KJ118" s="77"/>
      <c r="KK118" s="77"/>
    </row>
    <row r="119" spans="1:297" x14ac:dyDescent="0.2">
      <c r="A119" s="77"/>
      <c r="B119" s="77"/>
      <c r="C119" s="77"/>
      <c r="D119" s="77"/>
      <c r="E119" s="77"/>
      <c r="F119" s="77"/>
      <c r="G119" s="77"/>
      <c r="H119" s="77"/>
      <c r="I119" s="77"/>
      <c r="J119" s="77"/>
      <c r="K119" s="77"/>
      <c r="L119" s="77"/>
      <c r="M119" s="77"/>
      <c r="N119" s="78"/>
      <c r="O119" s="77"/>
      <c r="P119" s="77"/>
      <c r="AM119" s="77"/>
      <c r="AN119" s="77"/>
      <c r="AO119" s="77"/>
      <c r="AP119" s="77"/>
      <c r="AQ119" s="77"/>
      <c r="AR119" s="77"/>
      <c r="AS119" s="77"/>
      <c r="AT119" s="77"/>
      <c r="AU119" s="77"/>
      <c r="AV119" s="77"/>
      <c r="AW119" s="77"/>
      <c r="AX119" s="77"/>
      <c r="AY119" s="77"/>
      <c r="AZ119" s="77"/>
      <c r="BA119" s="77"/>
      <c r="BB119" s="77"/>
      <c r="BC119" s="77"/>
      <c r="BD119" s="77"/>
      <c r="BE119" s="77"/>
      <c r="BF119" s="77"/>
      <c r="BG119" s="77"/>
      <c r="BH119" s="77"/>
      <c r="BI119" s="77"/>
      <c r="BJ119" s="77"/>
      <c r="BK119" s="77"/>
      <c r="BL119" s="77"/>
      <c r="BM119" s="77"/>
      <c r="BN119" s="77"/>
      <c r="BO119" s="77"/>
      <c r="BP119" s="77"/>
      <c r="BQ119" s="77"/>
      <c r="BR119" s="77"/>
      <c r="BS119" s="77"/>
      <c r="BT119" s="77"/>
      <c r="BU119" s="77"/>
      <c r="BV119" s="77"/>
      <c r="BW119" s="77"/>
      <c r="BX119" s="77"/>
      <c r="BY119" s="77"/>
      <c r="BZ119" s="77"/>
      <c r="CA119" s="77"/>
      <c r="CB119" s="77"/>
      <c r="CC119" s="77"/>
      <c r="CD119" s="77"/>
      <c r="CE119" s="77"/>
      <c r="CF119" s="77"/>
      <c r="CG119" s="77"/>
      <c r="CH119" s="77"/>
      <c r="CI119" s="77"/>
      <c r="CJ119" s="77"/>
      <c r="CK119" s="77"/>
      <c r="CL119" s="77"/>
      <c r="CM119" s="77"/>
      <c r="CN119" s="77"/>
      <c r="CO119" s="77"/>
      <c r="CP119" s="77"/>
      <c r="CQ119" s="77"/>
      <c r="CR119" s="77"/>
      <c r="CS119" s="77"/>
      <c r="CT119" s="77"/>
      <c r="CU119" s="77"/>
      <c r="CV119" s="77"/>
      <c r="CW119" s="77"/>
      <c r="CX119" s="77"/>
      <c r="CY119" s="77"/>
      <c r="CZ119" s="77"/>
      <c r="DA119" s="77"/>
      <c r="DB119" s="77"/>
      <c r="DC119" s="77"/>
      <c r="DD119" s="77"/>
      <c r="DE119" s="77"/>
      <c r="DF119" s="77"/>
      <c r="DG119" s="77"/>
      <c r="DH119" s="77"/>
      <c r="DI119" s="77"/>
      <c r="DJ119" s="77"/>
      <c r="DK119" s="77"/>
      <c r="DL119" s="77"/>
      <c r="DM119" s="77"/>
      <c r="DN119" s="77"/>
      <c r="DO119" s="77"/>
      <c r="DP119" s="77"/>
      <c r="DQ119" s="77"/>
      <c r="DR119" s="77"/>
      <c r="DS119" s="77"/>
      <c r="DT119" s="77"/>
      <c r="DU119" s="77"/>
      <c r="DV119" s="77"/>
      <c r="DW119" s="77"/>
      <c r="DX119" s="77"/>
      <c r="DY119" s="77"/>
      <c r="DZ119" s="77"/>
      <c r="EA119" s="77"/>
      <c r="EB119" s="77"/>
      <c r="EC119" s="77"/>
      <c r="ED119" s="77"/>
      <c r="EE119" s="77"/>
      <c r="EF119" s="77"/>
      <c r="EG119" s="77"/>
      <c r="EH119" s="77"/>
      <c r="EI119" s="77"/>
      <c r="EJ119" s="77"/>
      <c r="EK119" s="77"/>
      <c r="EL119" s="77"/>
      <c r="EM119" s="77"/>
      <c r="EN119" s="77"/>
      <c r="EO119" s="77"/>
      <c r="EP119" s="77"/>
      <c r="EQ119" s="77"/>
      <c r="ER119" s="77"/>
      <c r="ES119" s="77"/>
      <c r="ET119" s="77"/>
      <c r="EU119" s="77"/>
      <c r="EV119" s="77"/>
      <c r="EW119" s="77"/>
      <c r="EX119" s="77"/>
      <c r="EY119" s="77"/>
      <c r="EZ119" s="77"/>
      <c r="FA119" s="77"/>
      <c r="FB119" s="77"/>
      <c r="FC119" s="77"/>
      <c r="FD119" s="77"/>
      <c r="FE119" s="77"/>
      <c r="FF119" s="77"/>
      <c r="FG119" s="77"/>
      <c r="FH119" s="77"/>
      <c r="FI119" s="77"/>
      <c r="FJ119" s="77"/>
      <c r="FK119" s="77"/>
      <c r="FL119" s="77"/>
      <c r="FM119" s="77"/>
      <c r="FN119" s="77"/>
      <c r="FO119" s="77"/>
      <c r="FP119" s="77"/>
      <c r="FQ119" s="77"/>
      <c r="FR119" s="77"/>
      <c r="FS119" s="77"/>
      <c r="FT119" s="77"/>
      <c r="FU119" s="77"/>
      <c r="FV119" s="77"/>
      <c r="FW119" s="77"/>
      <c r="FX119" s="77"/>
      <c r="FY119" s="77"/>
      <c r="FZ119" s="77"/>
      <c r="GA119" s="77"/>
      <c r="GB119" s="77"/>
      <c r="GC119" s="77"/>
      <c r="GD119" s="77"/>
      <c r="GE119" s="77"/>
      <c r="GF119" s="77"/>
      <c r="GG119" s="77"/>
      <c r="GH119" s="77"/>
      <c r="GI119" s="77"/>
      <c r="GJ119" s="77"/>
      <c r="GK119" s="77"/>
      <c r="GL119" s="77"/>
      <c r="GM119" s="77"/>
      <c r="GN119" s="77"/>
      <c r="GO119" s="77"/>
      <c r="GP119" s="77"/>
      <c r="GQ119" s="77"/>
      <c r="GR119" s="77"/>
      <c r="GS119" s="77"/>
      <c r="GT119" s="77"/>
      <c r="GU119" s="77"/>
      <c r="GV119" s="77"/>
      <c r="GW119" s="77"/>
      <c r="GX119" s="77"/>
      <c r="GY119" s="77"/>
      <c r="GZ119" s="77"/>
      <c r="HA119" s="77"/>
      <c r="HB119" s="77"/>
      <c r="HC119" s="77"/>
      <c r="HD119" s="77"/>
      <c r="HE119" s="77"/>
      <c r="HF119" s="77"/>
      <c r="HG119" s="77"/>
      <c r="HH119" s="77"/>
      <c r="HI119" s="77"/>
      <c r="HJ119" s="77"/>
      <c r="HK119" s="77"/>
      <c r="HL119" s="77"/>
      <c r="HM119" s="77"/>
      <c r="HN119" s="77"/>
      <c r="HO119" s="77"/>
      <c r="HP119" s="77"/>
      <c r="HQ119" s="77"/>
      <c r="HR119" s="77"/>
      <c r="HS119" s="77"/>
      <c r="HT119" s="77"/>
      <c r="HU119" s="77"/>
      <c r="HV119" s="77"/>
      <c r="HW119" s="77"/>
      <c r="HX119" s="77"/>
      <c r="HY119" s="77"/>
      <c r="HZ119" s="77"/>
      <c r="IA119" s="77"/>
      <c r="IB119" s="77"/>
      <c r="IC119" s="77"/>
      <c r="ID119" s="77"/>
      <c r="IE119" s="77"/>
      <c r="IF119" s="77"/>
      <c r="IG119" s="77"/>
      <c r="IH119" s="77"/>
      <c r="II119" s="77"/>
      <c r="IJ119" s="77"/>
      <c r="IK119" s="77"/>
      <c r="IL119" s="77"/>
      <c r="IM119" s="77"/>
      <c r="IN119" s="77"/>
      <c r="IO119" s="77"/>
      <c r="IP119" s="77"/>
      <c r="IQ119" s="77"/>
      <c r="IR119" s="77"/>
      <c r="IS119" s="77"/>
      <c r="IT119" s="77"/>
      <c r="IU119" s="77"/>
      <c r="IV119" s="77"/>
      <c r="IW119" s="77"/>
      <c r="IX119" s="77"/>
      <c r="IY119" s="77"/>
      <c r="IZ119" s="77"/>
      <c r="JA119" s="77"/>
      <c r="JB119" s="77"/>
      <c r="JC119" s="77"/>
      <c r="JD119" s="77"/>
      <c r="JE119" s="77"/>
      <c r="JF119" s="77"/>
      <c r="JG119" s="77"/>
      <c r="JH119" s="77"/>
      <c r="JI119" s="77"/>
      <c r="JJ119" s="77"/>
      <c r="JK119" s="77"/>
      <c r="JL119" s="77"/>
      <c r="JM119" s="77"/>
      <c r="JN119" s="77"/>
      <c r="JO119" s="77"/>
      <c r="JP119" s="77"/>
      <c r="JQ119" s="77"/>
      <c r="JR119" s="77"/>
      <c r="JS119" s="77"/>
      <c r="JT119" s="77"/>
      <c r="JU119" s="77"/>
      <c r="JV119" s="77"/>
      <c r="JW119" s="77"/>
      <c r="JX119" s="77"/>
      <c r="JY119" s="77"/>
      <c r="JZ119" s="77"/>
      <c r="KA119" s="77"/>
      <c r="KB119" s="77"/>
      <c r="KC119" s="77"/>
      <c r="KD119" s="77"/>
      <c r="KE119" s="77"/>
      <c r="KF119" s="77"/>
      <c r="KG119" s="77"/>
      <c r="KH119" s="77"/>
      <c r="KI119" s="77"/>
      <c r="KJ119" s="77"/>
      <c r="KK119" s="77"/>
    </row>
    <row r="120" spans="1:297" x14ac:dyDescent="0.2">
      <c r="A120" s="77"/>
      <c r="B120" s="77"/>
      <c r="C120" s="77"/>
      <c r="D120" s="77"/>
      <c r="E120" s="77"/>
      <c r="F120" s="77"/>
      <c r="G120" s="77"/>
      <c r="H120" s="77"/>
      <c r="I120" s="77"/>
      <c r="J120" s="77"/>
      <c r="K120" s="77"/>
      <c r="L120" s="77"/>
      <c r="M120" s="77"/>
      <c r="N120" s="78"/>
      <c r="O120" s="77"/>
      <c r="P120" s="77"/>
      <c r="AM120" s="77"/>
      <c r="AN120" s="77"/>
      <c r="AO120" s="77"/>
      <c r="AP120" s="77"/>
      <c r="AQ120" s="77"/>
      <c r="AR120" s="77"/>
      <c r="AS120" s="77"/>
      <c r="AT120" s="77"/>
      <c r="AU120" s="77"/>
      <c r="AV120" s="77"/>
      <c r="AW120" s="77"/>
      <c r="AX120" s="77"/>
      <c r="AY120" s="77"/>
      <c r="AZ120" s="77"/>
      <c r="BA120" s="77"/>
      <c r="BB120" s="77"/>
      <c r="BC120" s="77"/>
      <c r="BD120" s="77"/>
      <c r="BE120" s="77"/>
      <c r="BF120" s="77"/>
      <c r="BG120" s="77"/>
      <c r="BH120" s="77"/>
      <c r="BI120" s="77"/>
      <c r="BJ120" s="77"/>
      <c r="BK120" s="77"/>
      <c r="BL120" s="77"/>
      <c r="BM120" s="77"/>
      <c r="BN120" s="77"/>
      <c r="BO120" s="77"/>
      <c r="BP120" s="77"/>
      <c r="BQ120" s="77"/>
      <c r="BR120" s="77"/>
      <c r="BS120" s="77"/>
      <c r="BT120" s="77"/>
      <c r="BU120" s="77"/>
      <c r="BV120" s="77"/>
      <c r="BW120" s="77"/>
      <c r="BX120" s="77"/>
      <c r="BY120" s="77"/>
      <c r="BZ120" s="77"/>
      <c r="CA120" s="77"/>
      <c r="CB120" s="77"/>
      <c r="CC120" s="77"/>
      <c r="CD120" s="77"/>
      <c r="CE120" s="77"/>
      <c r="CF120" s="77"/>
      <c r="CG120" s="77"/>
      <c r="CH120" s="77"/>
      <c r="CI120" s="77"/>
      <c r="CJ120" s="77"/>
      <c r="CK120" s="77"/>
      <c r="CL120" s="77"/>
      <c r="CM120" s="77"/>
      <c r="CN120" s="77"/>
      <c r="CO120" s="77"/>
      <c r="CP120" s="77"/>
      <c r="CQ120" s="77"/>
      <c r="CR120" s="77"/>
      <c r="CS120" s="77"/>
      <c r="CT120" s="77"/>
      <c r="CU120" s="77"/>
      <c r="CV120" s="77"/>
      <c r="CW120" s="77"/>
      <c r="CX120" s="77"/>
      <c r="CY120" s="77"/>
      <c r="CZ120" s="77"/>
      <c r="DA120" s="77"/>
      <c r="DB120" s="77"/>
      <c r="DC120" s="77"/>
      <c r="DD120" s="77"/>
      <c r="DE120" s="77"/>
      <c r="DF120" s="77"/>
      <c r="DG120" s="77"/>
      <c r="DH120" s="77"/>
      <c r="DI120" s="77"/>
      <c r="DJ120" s="77"/>
      <c r="DK120" s="77"/>
      <c r="DL120" s="77"/>
      <c r="DM120" s="77"/>
      <c r="DN120" s="77"/>
      <c r="DO120" s="77"/>
      <c r="DP120" s="77"/>
      <c r="DQ120" s="77"/>
      <c r="DR120" s="77"/>
      <c r="DS120" s="77"/>
      <c r="DT120" s="77"/>
      <c r="DU120" s="77"/>
      <c r="DV120" s="77"/>
      <c r="DW120" s="77"/>
      <c r="DX120" s="77"/>
      <c r="DY120" s="77"/>
      <c r="DZ120" s="77"/>
      <c r="EA120" s="77"/>
      <c r="EB120" s="77"/>
      <c r="EC120" s="77"/>
      <c r="ED120" s="77"/>
      <c r="EE120" s="77"/>
      <c r="EF120" s="77"/>
      <c r="EG120" s="77"/>
      <c r="EH120" s="77"/>
      <c r="EI120" s="77"/>
      <c r="EJ120" s="77"/>
      <c r="EK120" s="77"/>
      <c r="EL120" s="77"/>
      <c r="EM120" s="77"/>
      <c r="EN120" s="77"/>
      <c r="EO120" s="77"/>
      <c r="EP120" s="77"/>
      <c r="EQ120" s="77"/>
      <c r="ER120" s="77"/>
      <c r="ES120" s="77"/>
      <c r="ET120" s="77"/>
      <c r="EU120" s="77"/>
      <c r="EV120" s="77"/>
      <c r="EW120" s="77"/>
      <c r="EX120" s="77"/>
      <c r="EY120" s="77"/>
      <c r="EZ120" s="77"/>
      <c r="FA120" s="77"/>
      <c r="FB120" s="77"/>
      <c r="FC120" s="77"/>
      <c r="FD120" s="77"/>
      <c r="FE120" s="77"/>
      <c r="FF120" s="77"/>
      <c r="FG120" s="77"/>
      <c r="FH120" s="77"/>
      <c r="FI120" s="77"/>
      <c r="FJ120" s="77"/>
      <c r="FK120" s="77"/>
      <c r="FL120" s="77"/>
      <c r="FM120" s="77"/>
      <c r="FN120" s="77"/>
      <c r="FO120" s="77"/>
      <c r="FP120" s="77"/>
      <c r="FQ120" s="77"/>
      <c r="FR120" s="77"/>
      <c r="FS120" s="77"/>
      <c r="FT120" s="77"/>
      <c r="FU120" s="77"/>
      <c r="FV120" s="77"/>
      <c r="FW120" s="77"/>
      <c r="FX120" s="77"/>
      <c r="FY120" s="77"/>
      <c r="FZ120" s="77"/>
      <c r="GA120" s="77"/>
      <c r="GB120" s="77"/>
      <c r="GC120" s="77"/>
      <c r="GD120" s="77"/>
      <c r="GE120" s="77"/>
      <c r="GF120" s="77"/>
      <c r="GG120" s="77"/>
      <c r="GH120" s="77"/>
      <c r="GI120" s="77"/>
      <c r="GJ120" s="77"/>
      <c r="GK120" s="77"/>
      <c r="GL120" s="77"/>
      <c r="GM120" s="77"/>
      <c r="GN120" s="77"/>
      <c r="GO120" s="77"/>
      <c r="GP120" s="77"/>
      <c r="GQ120" s="77"/>
      <c r="GR120" s="77"/>
      <c r="GS120" s="77"/>
      <c r="GT120" s="77"/>
      <c r="GU120" s="77"/>
      <c r="GV120" s="77"/>
      <c r="GW120" s="77"/>
      <c r="GX120" s="77"/>
      <c r="GY120" s="77"/>
      <c r="GZ120" s="77"/>
      <c r="HA120" s="77"/>
      <c r="HB120" s="77"/>
      <c r="HC120" s="77"/>
      <c r="HD120" s="77"/>
      <c r="HE120" s="77"/>
      <c r="HF120" s="77"/>
      <c r="HG120" s="77"/>
      <c r="HH120" s="77"/>
      <c r="HI120" s="77"/>
      <c r="HJ120" s="77"/>
      <c r="HK120" s="77"/>
      <c r="HL120" s="77"/>
      <c r="HM120" s="77"/>
      <c r="HN120" s="77"/>
      <c r="HO120" s="77"/>
      <c r="HP120" s="77"/>
      <c r="HQ120" s="77"/>
      <c r="HR120" s="77"/>
      <c r="HS120" s="77"/>
      <c r="HT120" s="77"/>
      <c r="HU120" s="77"/>
      <c r="HV120" s="77"/>
      <c r="HW120" s="77"/>
      <c r="HX120" s="77"/>
      <c r="HY120" s="77"/>
      <c r="HZ120" s="77"/>
      <c r="IA120" s="77"/>
      <c r="IB120" s="77"/>
      <c r="IC120" s="77"/>
      <c r="ID120" s="77"/>
      <c r="IE120" s="77"/>
      <c r="IF120" s="77"/>
      <c r="IG120" s="77"/>
      <c r="IH120" s="77"/>
      <c r="II120" s="77"/>
      <c r="IJ120" s="77"/>
      <c r="IK120" s="77"/>
      <c r="IL120" s="77"/>
      <c r="IM120" s="77"/>
      <c r="IN120" s="77"/>
      <c r="IO120" s="77"/>
      <c r="IP120" s="77"/>
      <c r="IQ120" s="77"/>
      <c r="IR120" s="77"/>
      <c r="IS120" s="77"/>
      <c r="IT120" s="77"/>
      <c r="IU120" s="77"/>
      <c r="IV120" s="77"/>
      <c r="IW120" s="77"/>
      <c r="IX120" s="77"/>
      <c r="IY120" s="77"/>
      <c r="IZ120" s="77"/>
      <c r="JA120" s="77"/>
      <c r="JB120" s="77"/>
      <c r="JC120" s="77"/>
      <c r="JD120" s="77"/>
      <c r="JE120" s="77"/>
      <c r="JF120" s="77"/>
      <c r="JG120" s="77"/>
      <c r="JH120" s="77"/>
      <c r="JI120" s="77"/>
      <c r="JJ120" s="77"/>
      <c r="JK120" s="77"/>
      <c r="JL120" s="77"/>
      <c r="JM120" s="77"/>
      <c r="JN120" s="77"/>
      <c r="JO120" s="77"/>
      <c r="JP120" s="77"/>
      <c r="JQ120" s="77"/>
      <c r="JR120" s="77"/>
      <c r="JS120" s="77"/>
      <c r="JT120" s="77"/>
      <c r="JU120" s="77"/>
      <c r="JV120" s="77"/>
      <c r="JW120" s="77"/>
      <c r="JX120" s="77"/>
      <c r="JY120" s="77"/>
      <c r="JZ120" s="77"/>
      <c r="KA120" s="77"/>
      <c r="KB120" s="77"/>
      <c r="KC120" s="77"/>
      <c r="KD120" s="77"/>
      <c r="KE120" s="77"/>
      <c r="KF120" s="77"/>
      <c r="KG120" s="77"/>
      <c r="KH120" s="77"/>
      <c r="KI120" s="77"/>
      <c r="KJ120" s="77"/>
      <c r="KK120" s="77"/>
    </row>
    <row r="121" spans="1:297" x14ac:dyDescent="0.2">
      <c r="A121" s="77"/>
      <c r="B121" s="77"/>
      <c r="C121" s="77"/>
      <c r="D121" s="77"/>
      <c r="E121" s="77"/>
      <c r="F121" s="77"/>
      <c r="G121" s="77"/>
      <c r="H121" s="77"/>
      <c r="I121" s="77"/>
      <c r="J121" s="77"/>
      <c r="K121" s="77"/>
      <c r="L121" s="77"/>
      <c r="M121" s="77"/>
      <c r="N121" s="78"/>
      <c r="O121" s="77"/>
      <c r="P121" s="77"/>
    </row>
    <row r="122" spans="1:297" x14ac:dyDescent="0.2">
      <c r="A122" s="77"/>
      <c r="B122" s="77"/>
      <c r="C122" s="77"/>
      <c r="D122" s="77"/>
      <c r="E122" s="77"/>
      <c r="F122" s="77"/>
      <c r="G122" s="77"/>
      <c r="H122" s="77"/>
      <c r="I122" s="77"/>
      <c r="J122" s="77"/>
      <c r="K122" s="77"/>
      <c r="L122" s="77"/>
      <c r="M122" s="77"/>
      <c r="N122" s="78"/>
      <c r="O122" s="77"/>
      <c r="P122" s="77"/>
    </row>
    <row r="123" spans="1:297" x14ac:dyDescent="0.2">
      <c r="A123" s="77"/>
      <c r="B123" s="77"/>
      <c r="C123" s="77"/>
      <c r="D123" s="77"/>
      <c r="E123" s="77"/>
      <c r="F123" s="77"/>
      <c r="G123" s="77"/>
      <c r="H123" s="77"/>
      <c r="I123" s="77"/>
      <c r="J123" s="77"/>
      <c r="K123" s="77"/>
      <c r="L123" s="77"/>
      <c r="M123" s="77"/>
      <c r="N123" s="78"/>
      <c r="O123" s="77"/>
      <c r="P123" s="77"/>
    </row>
    <row r="124" spans="1:297" x14ac:dyDescent="0.2">
      <c r="A124" s="77"/>
      <c r="B124" s="77"/>
      <c r="C124" s="77"/>
      <c r="D124" s="77"/>
      <c r="E124" s="77"/>
      <c r="F124" s="77"/>
      <c r="G124" s="77"/>
      <c r="H124" s="77"/>
      <c r="I124" s="77"/>
      <c r="J124" s="77"/>
      <c r="K124" s="77"/>
      <c r="L124" s="77"/>
      <c r="M124" s="77"/>
      <c r="N124" s="78"/>
      <c r="O124" s="77"/>
      <c r="P124" s="77"/>
    </row>
    <row r="125" spans="1:297" x14ac:dyDescent="0.2">
      <c r="A125" s="77"/>
      <c r="B125" s="77"/>
      <c r="C125" s="77"/>
      <c r="D125" s="77"/>
      <c r="E125" s="77"/>
      <c r="F125" s="77"/>
      <c r="G125" s="77"/>
      <c r="H125" s="77"/>
      <c r="I125" s="77"/>
      <c r="J125" s="77"/>
      <c r="K125" s="77"/>
      <c r="L125" s="77"/>
      <c r="M125" s="77"/>
      <c r="N125" s="78"/>
      <c r="O125" s="77"/>
      <c r="P125" s="77"/>
    </row>
    <row r="126" spans="1:297" x14ac:dyDescent="0.2">
      <c r="A126" s="77"/>
      <c r="B126" s="77"/>
      <c r="C126" s="77"/>
      <c r="D126" s="77"/>
      <c r="E126" s="77"/>
      <c r="F126" s="77"/>
      <c r="G126" s="77"/>
      <c r="H126" s="77"/>
      <c r="I126" s="77"/>
      <c r="J126" s="77"/>
      <c r="K126" s="77"/>
      <c r="L126" s="77"/>
      <c r="M126" s="77"/>
      <c r="N126" s="78"/>
      <c r="O126" s="77"/>
      <c r="P126" s="77"/>
    </row>
    <row r="127" spans="1:297" x14ac:dyDescent="0.2">
      <c r="A127" s="77"/>
      <c r="B127" s="77"/>
      <c r="C127" s="77"/>
      <c r="D127" s="77"/>
      <c r="E127" s="77"/>
      <c r="F127" s="77"/>
      <c r="G127" s="77"/>
      <c r="H127" s="77"/>
      <c r="I127" s="77"/>
      <c r="J127" s="77"/>
      <c r="K127" s="77"/>
      <c r="L127" s="77"/>
      <c r="M127" s="77"/>
      <c r="N127" s="78"/>
      <c r="O127" s="77"/>
      <c r="P127" s="77"/>
    </row>
    <row r="128" spans="1:297" x14ac:dyDescent="0.2">
      <c r="A128" s="77"/>
      <c r="B128" s="77"/>
      <c r="C128" s="77"/>
      <c r="D128" s="77"/>
      <c r="E128" s="77"/>
      <c r="F128" s="77"/>
      <c r="G128" s="77"/>
      <c r="H128" s="77"/>
      <c r="I128" s="77"/>
      <c r="J128" s="77"/>
      <c r="K128" s="77"/>
      <c r="L128" s="77"/>
      <c r="M128" s="77"/>
      <c r="N128" s="78"/>
      <c r="O128" s="77"/>
      <c r="P128" s="77"/>
    </row>
    <row r="129" spans="1:16" x14ac:dyDescent="0.2">
      <c r="A129" s="77"/>
      <c r="B129" s="77"/>
      <c r="C129" s="77"/>
      <c r="D129" s="77"/>
      <c r="E129" s="77"/>
      <c r="F129" s="77"/>
      <c r="G129" s="77"/>
      <c r="H129" s="77"/>
      <c r="I129" s="77"/>
      <c r="J129" s="77"/>
      <c r="K129" s="77"/>
      <c r="L129" s="77"/>
      <c r="M129" s="77"/>
      <c r="N129" s="78"/>
      <c r="O129" s="77"/>
      <c r="P129" s="77"/>
    </row>
    <row r="130" spans="1:16" x14ac:dyDescent="0.2">
      <c r="A130" s="77"/>
      <c r="B130" s="77"/>
      <c r="C130" s="77"/>
      <c r="D130" s="77"/>
      <c r="E130" s="77"/>
      <c r="F130" s="77"/>
      <c r="G130" s="77"/>
      <c r="H130" s="77"/>
      <c r="I130" s="77"/>
      <c r="J130" s="77"/>
      <c r="K130" s="77"/>
      <c r="L130" s="77"/>
      <c r="M130" s="77"/>
      <c r="N130" s="78"/>
      <c r="O130" s="77"/>
      <c r="P130" s="77"/>
    </row>
    <row r="131" spans="1:16" x14ac:dyDescent="0.2">
      <c r="A131" s="77"/>
      <c r="B131" s="77"/>
      <c r="C131" s="77"/>
      <c r="D131" s="77"/>
      <c r="E131" s="77"/>
      <c r="F131" s="77"/>
      <c r="G131" s="77"/>
      <c r="H131" s="77"/>
      <c r="I131" s="77"/>
      <c r="J131" s="77"/>
      <c r="K131" s="77"/>
      <c r="L131" s="77"/>
      <c r="M131" s="77"/>
      <c r="N131" s="78"/>
      <c r="O131" s="77"/>
      <c r="P131" s="77"/>
    </row>
    <row r="132" spans="1:16" x14ac:dyDescent="0.2">
      <c r="A132" s="77"/>
      <c r="B132" s="77"/>
      <c r="C132" s="77"/>
      <c r="D132" s="77"/>
      <c r="E132" s="77"/>
      <c r="F132" s="77"/>
      <c r="G132" s="77"/>
      <c r="H132" s="77"/>
      <c r="I132" s="77"/>
      <c r="J132" s="77"/>
      <c r="K132" s="77"/>
      <c r="L132" s="77"/>
      <c r="M132" s="77"/>
      <c r="N132" s="78"/>
      <c r="O132" s="77"/>
      <c r="P132" s="77"/>
    </row>
    <row r="133" spans="1:16" x14ac:dyDescent="0.2">
      <c r="A133" s="77"/>
      <c r="B133" s="77"/>
      <c r="C133" s="77"/>
      <c r="D133" s="77"/>
      <c r="E133" s="77"/>
      <c r="F133" s="77"/>
      <c r="G133" s="77"/>
      <c r="H133" s="77"/>
      <c r="I133" s="77"/>
      <c r="J133" s="77"/>
      <c r="K133" s="77"/>
      <c r="L133" s="77"/>
      <c r="M133" s="77"/>
      <c r="N133" s="78"/>
      <c r="O133" s="77"/>
      <c r="P133" s="77"/>
    </row>
    <row r="134" spans="1:16" x14ac:dyDescent="0.2">
      <c r="A134" s="77"/>
      <c r="B134" s="77"/>
      <c r="C134" s="77"/>
      <c r="D134" s="77"/>
      <c r="E134" s="77"/>
      <c r="F134" s="77"/>
      <c r="G134" s="77"/>
      <c r="H134" s="77"/>
      <c r="I134" s="77"/>
      <c r="J134" s="77"/>
      <c r="K134" s="77"/>
      <c r="L134" s="77"/>
      <c r="M134" s="77"/>
      <c r="N134" s="78"/>
      <c r="O134" s="77"/>
      <c r="P134" s="77"/>
    </row>
    <row r="135" spans="1:16" x14ac:dyDescent="0.2">
      <c r="A135" s="77"/>
      <c r="B135" s="77"/>
      <c r="C135" s="77"/>
      <c r="D135" s="77"/>
      <c r="E135" s="77"/>
      <c r="F135" s="77"/>
      <c r="G135" s="77"/>
      <c r="H135" s="77"/>
      <c r="I135" s="77"/>
      <c r="J135" s="77"/>
      <c r="K135" s="77"/>
      <c r="L135" s="77"/>
      <c r="M135" s="77"/>
      <c r="N135" s="78"/>
      <c r="O135" s="77"/>
      <c r="P135" s="77"/>
    </row>
    <row r="136" spans="1:16" x14ac:dyDescent="0.2">
      <c r="A136" s="77"/>
      <c r="B136" s="77"/>
      <c r="C136" s="77"/>
      <c r="D136" s="77"/>
      <c r="E136" s="77"/>
      <c r="F136" s="77"/>
      <c r="G136" s="77"/>
      <c r="H136" s="77"/>
      <c r="I136" s="77"/>
      <c r="J136" s="77"/>
      <c r="K136" s="77"/>
      <c r="L136" s="77"/>
      <c r="M136" s="77"/>
      <c r="N136" s="78"/>
      <c r="O136" s="77"/>
      <c r="P136" s="77"/>
    </row>
    <row r="137" spans="1:16" x14ac:dyDescent="0.2">
      <c r="A137" s="77"/>
      <c r="B137" s="77"/>
      <c r="C137" s="77"/>
      <c r="D137" s="77"/>
      <c r="E137" s="77"/>
      <c r="F137" s="77"/>
      <c r="G137" s="77"/>
      <c r="H137" s="77"/>
      <c r="I137" s="77"/>
      <c r="J137" s="77"/>
      <c r="K137" s="77"/>
      <c r="L137" s="77"/>
      <c r="M137" s="77"/>
      <c r="N137" s="78"/>
      <c r="O137" s="77"/>
      <c r="P137" s="77"/>
    </row>
    <row r="138" spans="1:16" x14ac:dyDescent="0.2">
      <c r="A138" s="77"/>
      <c r="B138" s="77"/>
      <c r="C138" s="77"/>
      <c r="D138" s="77"/>
      <c r="E138" s="77"/>
      <c r="F138" s="77"/>
      <c r="G138" s="77"/>
      <c r="H138" s="77"/>
      <c r="I138" s="77"/>
      <c r="J138" s="77"/>
      <c r="K138" s="77"/>
      <c r="L138" s="77"/>
      <c r="M138" s="77"/>
      <c r="N138" s="78"/>
      <c r="O138" s="77"/>
      <c r="P138" s="77"/>
    </row>
    <row r="139" spans="1:16" x14ac:dyDescent="0.2">
      <c r="A139" s="77"/>
      <c r="B139" s="77"/>
      <c r="C139" s="77"/>
      <c r="D139" s="77"/>
      <c r="E139" s="77"/>
      <c r="F139" s="77"/>
      <c r="G139" s="77"/>
      <c r="H139" s="77"/>
      <c r="I139" s="77"/>
      <c r="J139" s="77"/>
      <c r="K139" s="77"/>
      <c r="L139" s="77"/>
      <c r="M139" s="77"/>
      <c r="N139" s="78"/>
      <c r="O139" s="77"/>
      <c r="P139" s="77"/>
    </row>
    <row r="140" spans="1:16" x14ac:dyDescent="0.2">
      <c r="A140" s="77"/>
      <c r="B140" s="77"/>
      <c r="C140" s="77"/>
      <c r="D140" s="77"/>
      <c r="E140" s="77"/>
      <c r="F140" s="77"/>
      <c r="G140" s="77"/>
      <c r="H140" s="77"/>
      <c r="I140" s="77"/>
      <c r="J140" s="77"/>
      <c r="K140" s="77"/>
      <c r="L140" s="77"/>
      <c r="M140" s="77"/>
      <c r="N140" s="78"/>
      <c r="O140" s="77"/>
      <c r="P140" s="77"/>
    </row>
    <row r="141" spans="1:16" x14ac:dyDescent="0.2">
      <c r="A141" s="77"/>
      <c r="B141" s="77"/>
      <c r="C141" s="77"/>
      <c r="D141" s="77"/>
      <c r="E141" s="77"/>
      <c r="F141" s="77"/>
      <c r="G141" s="77"/>
      <c r="H141" s="77"/>
      <c r="I141" s="77"/>
      <c r="J141" s="77"/>
      <c r="K141" s="77"/>
      <c r="L141" s="77"/>
      <c r="M141" s="77"/>
      <c r="N141" s="78"/>
      <c r="O141" s="77"/>
      <c r="P141" s="77"/>
    </row>
    <row r="142" spans="1:16" x14ac:dyDescent="0.2">
      <c r="A142" s="77"/>
      <c r="B142" s="77"/>
      <c r="C142" s="77"/>
      <c r="D142" s="77"/>
      <c r="E142" s="77"/>
      <c r="F142" s="77"/>
      <c r="G142" s="77"/>
      <c r="H142" s="77"/>
      <c r="I142" s="77"/>
      <c r="J142" s="77"/>
      <c r="K142" s="77"/>
      <c r="L142" s="77"/>
      <c r="M142" s="77"/>
      <c r="N142" s="78"/>
      <c r="O142" s="77"/>
      <c r="P142" s="77"/>
    </row>
    <row r="143" spans="1:16" x14ac:dyDescent="0.2">
      <c r="A143" s="77"/>
      <c r="B143" s="77"/>
      <c r="C143" s="77"/>
      <c r="D143" s="77"/>
      <c r="E143" s="77"/>
      <c r="F143" s="77"/>
      <c r="G143" s="77"/>
      <c r="H143" s="77"/>
      <c r="I143" s="77"/>
      <c r="J143" s="77"/>
      <c r="K143" s="77"/>
      <c r="L143" s="77"/>
      <c r="M143" s="77"/>
      <c r="N143" s="78"/>
      <c r="O143" s="77"/>
      <c r="P143" s="77"/>
    </row>
    <row r="144" spans="1:16" x14ac:dyDescent="0.2">
      <c r="A144" s="77"/>
      <c r="B144" s="77"/>
      <c r="C144" s="77"/>
      <c r="D144" s="77"/>
      <c r="E144" s="77"/>
      <c r="F144" s="77"/>
      <c r="G144" s="77"/>
      <c r="H144" s="77"/>
      <c r="I144" s="77"/>
      <c r="J144" s="77"/>
      <c r="K144" s="77"/>
      <c r="L144" s="77"/>
      <c r="M144" s="77"/>
      <c r="N144" s="78"/>
      <c r="O144" s="77"/>
      <c r="P144" s="77"/>
    </row>
    <row r="145" spans="1:16" x14ac:dyDescent="0.2">
      <c r="A145" s="77"/>
      <c r="B145" s="77"/>
      <c r="C145" s="77"/>
      <c r="D145" s="77"/>
      <c r="E145" s="77"/>
      <c r="F145" s="77"/>
      <c r="G145" s="77"/>
      <c r="H145" s="77"/>
      <c r="I145" s="77"/>
      <c r="J145" s="77"/>
      <c r="K145" s="77"/>
      <c r="L145" s="77"/>
      <c r="M145" s="77"/>
      <c r="N145" s="78"/>
      <c r="O145" s="77"/>
      <c r="P145" s="77"/>
    </row>
    <row r="146" spans="1:16" x14ac:dyDescent="0.2">
      <c r="A146" s="77"/>
      <c r="B146" s="77"/>
      <c r="C146" s="77"/>
      <c r="D146" s="77"/>
      <c r="E146" s="77"/>
      <c r="F146" s="77"/>
      <c r="G146" s="77"/>
      <c r="H146" s="77"/>
      <c r="I146" s="77"/>
      <c r="J146" s="77"/>
      <c r="K146" s="77"/>
      <c r="L146" s="77"/>
      <c r="M146" s="77"/>
      <c r="N146" s="78"/>
      <c r="O146" s="77"/>
      <c r="P146" s="77"/>
    </row>
    <row r="147" spans="1:16" x14ac:dyDescent="0.2">
      <c r="A147" s="77"/>
      <c r="B147" s="77"/>
      <c r="C147" s="77"/>
      <c r="D147" s="77"/>
      <c r="E147" s="77"/>
      <c r="F147" s="77"/>
      <c r="G147" s="77"/>
      <c r="H147" s="77"/>
      <c r="I147" s="77"/>
      <c r="J147" s="77"/>
      <c r="K147" s="77"/>
      <c r="L147" s="77"/>
      <c r="M147" s="77"/>
      <c r="N147" s="78"/>
      <c r="O147" s="77"/>
      <c r="P147" s="77"/>
    </row>
    <row r="148" spans="1:16" x14ac:dyDescent="0.2">
      <c r="A148" s="77"/>
      <c r="B148" s="77"/>
      <c r="C148" s="77"/>
      <c r="D148" s="77"/>
      <c r="E148" s="77"/>
      <c r="F148" s="77"/>
      <c r="G148" s="77"/>
      <c r="H148" s="77"/>
      <c r="I148" s="77"/>
      <c r="J148" s="77"/>
      <c r="K148" s="77"/>
      <c r="L148" s="77"/>
      <c r="M148" s="77"/>
      <c r="N148" s="78"/>
      <c r="O148" s="77"/>
      <c r="P148" s="77"/>
    </row>
    <row r="149" spans="1:16" x14ac:dyDescent="0.2">
      <c r="A149" s="77"/>
      <c r="B149" s="77"/>
      <c r="C149" s="77"/>
      <c r="D149" s="77"/>
      <c r="E149" s="77"/>
      <c r="F149" s="77"/>
      <c r="G149" s="77"/>
      <c r="H149" s="77"/>
      <c r="I149" s="77"/>
      <c r="J149" s="77"/>
      <c r="K149" s="77"/>
      <c r="L149" s="77"/>
      <c r="M149" s="77"/>
      <c r="N149" s="78"/>
      <c r="O149" s="77"/>
      <c r="P149" s="77"/>
    </row>
    <row r="150" spans="1:16" x14ac:dyDescent="0.2">
      <c r="A150" s="77"/>
      <c r="B150" s="77"/>
      <c r="C150" s="77"/>
      <c r="D150" s="77"/>
      <c r="E150" s="77"/>
      <c r="F150" s="77"/>
      <c r="G150" s="77"/>
      <c r="H150" s="77"/>
      <c r="I150" s="77"/>
      <c r="J150" s="77"/>
      <c r="K150" s="77"/>
      <c r="L150" s="77"/>
      <c r="M150" s="77"/>
      <c r="N150" s="78"/>
      <c r="O150" s="77"/>
      <c r="P150" s="77"/>
    </row>
    <row r="151" spans="1:16" x14ac:dyDescent="0.2">
      <c r="A151" s="77"/>
      <c r="B151" s="77"/>
      <c r="C151" s="77"/>
      <c r="D151" s="77"/>
      <c r="E151" s="77"/>
      <c r="F151" s="77"/>
      <c r="G151" s="77"/>
      <c r="H151" s="77"/>
      <c r="I151" s="77"/>
      <c r="J151" s="77"/>
      <c r="K151" s="77"/>
      <c r="L151" s="77"/>
      <c r="M151" s="77"/>
      <c r="N151" s="78"/>
      <c r="O151" s="77"/>
      <c r="P151" s="77"/>
    </row>
    <row r="152" spans="1:16" x14ac:dyDescent="0.2">
      <c r="A152" s="77"/>
      <c r="B152" s="77"/>
      <c r="C152" s="77"/>
      <c r="D152" s="77"/>
      <c r="E152" s="77"/>
      <c r="F152" s="77"/>
      <c r="G152" s="77"/>
      <c r="H152" s="77"/>
      <c r="I152" s="77"/>
      <c r="J152" s="77"/>
      <c r="K152" s="77"/>
      <c r="L152" s="77"/>
      <c r="M152" s="77"/>
      <c r="N152" s="78"/>
      <c r="O152" s="77"/>
      <c r="P152" s="77"/>
    </row>
    <row r="153" spans="1:16" x14ac:dyDescent="0.2">
      <c r="A153" s="77"/>
      <c r="B153" s="77"/>
      <c r="C153" s="77"/>
      <c r="D153" s="77"/>
      <c r="E153" s="77"/>
      <c r="F153" s="77"/>
      <c r="G153" s="77"/>
      <c r="H153" s="77"/>
      <c r="I153" s="77"/>
      <c r="J153" s="77"/>
      <c r="K153" s="77"/>
      <c r="L153" s="77"/>
      <c r="M153" s="77"/>
      <c r="N153" s="78"/>
      <c r="O153" s="77"/>
      <c r="P153" s="77"/>
    </row>
    <row r="154" spans="1:16" x14ac:dyDescent="0.2">
      <c r="A154" s="77"/>
      <c r="B154" s="77"/>
      <c r="C154" s="77"/>
      <c r="D154" s="77"/>
      <c r="E154" s="77"/>
      <c r="F154" s="77"/>
      <c r="G154" s="77"/>
      <c r="H154" s="77"/>
      <c r="I154" s="77"/>
      <c r="J154" s="77"/>
      <c r="K154" s="77"/>
      <c r="L154" s="77"/>
      <c r="M154" s="77"/>
      <c r="N154" s="78"/>
      <c r="O154" s="77"/>
      <c r="P154" s="77"/>
    </row>
    <row r="155" spans="1:16" x14ac:dyDescent="0.2">
      <c r="A155" s="77"/>
      <c r="B155" s="77"/>
      <c r="C155" s="77"/>
      <c r="D155" s="77"/>
      <c r="E155" s="77"/>
      <c r="F155" s="77"/>
      <c r="G155" s="77"/>
      <c r="H155" s="77"/>
      <c r="I155" s="77"/>
      <c r="J155" s="77"/>
      <c r="K155" s="77"/>
      <c r="L155" s="77"/>
      <c r="M155" s="77"/>
      <c r="N155" s="78"/>
      <c r="O155" s="77"/>
      <c r="P155" s="77"/>
    </row>
    <row r="156" spans="1:16" x14ac:dyDescent="0.2">
      <c r="A156" s="77"/>
      <c r="B156" s="77"/>
      <c r="C156" s="77"/>
      <c r="D156" s="77"/>
      <c r="E156" s="77"/>
      <c r="F156" s="77"/>
      <c r="G156" s="77"/>
      <c r="H156" s="77"/>
      <c r="I156" s="77"/>
      <c r="J156" s="77"/>
      <c r="K156" s="77"/>
      <c r="L156" s="77"/>
      <c r="M156" s="77"/>
      <c r="N156" s="78"/>
      <c r="O156" s="77"/>
      <c r="P156" s="77"/>
    </row>
    <row r="157" spans="1:16" x14ac:dyDescent="0.2">
      <c r="A157" s="77"/>
      <c r="B157" s="77"/>
      <c r="C157" s="77"/>
      <c r="D157" s="77"/>
      <c r="E157" s="77"/>
      <c r="F157" s="77"/>
      <c r="G157" s="77"/>
      <c r="H157" s="77"/>
      <c r="I157" s="77"/>
      <c r="J157" s="77"/>
      <c r="K157" s="77"/>
      <c r="L157" s="77"/>
      <c r="M157" s="77"/>
      <c r="N157" s="78"/>
      <c r="O157" s="77"/>
      <c r="P157" s="77"/>
    </row>
    <row r="158" spans="1:16" x14ac:dyDescent="0.2">
      <c r="A158" s="77"/>
      <c r="B158" s="77"/>
      <c r="C158" s="77"/>
      <c r="D158" s="77"/>
      <c r="E158" s="77"/>
      <c r="F158" s="77"/>
      <c r="G158" s="77"/>
      <c r="H158" s="77"/>
      <c r="I158" s="77"/>
      <c r="J158" s="77"/>
      <c r="K158" s="77"/>
      <c r="L158" s="77"/>
      <c r="M158" s="77"/>
      <c r="N158" s="78"/>
      <c r="O158" s="77"/>
      <c r="P158" s="77"/>
    </row>
    <row r="159" spans="1:16" x14ac:dyDescent="0.2">
      <c r="A159" s="77"/>
      <c r="B159" s="77"/>
      <c r="C159" s="77"/>
      <c r="D159" s="77"/>
      <c r="E159" s="77"/>
      <c r="F159" s="77"/>
      <c r="G159" s="77"/>
      <c r="H159" s="77"/>
      <c r="I159" s="77"/>
      <c r="J159" s="77"/>
      <c r="K159" s="77"/>
      <c r="L159" s="77"/>
      <c r="M159" s="77"/>
      <c r="N159" s="78"/>
      <c r="O159" s="77"/>
      <c r="P159" s="77"/>
    </row>
    <row r="160" spans="1:16" x14ac:dyDescent="0.2">
      <c r="A160" s="77"/>
      <c r="B160" s="77"/>
      <c r="C160" s="77"/>
      <c r="D160" s="77"/>
      <c r="E160" s="77"/>
      <c r="F160" s="77"/>
      <c r="G160" s="77"/>
      <c r="H160" s="77"/>
      <c r="I160" s="77"/>
      <c r="J160" s="77"/>
      <c r="K160" s="77"/>
      <c r="L160" s="77"/>
      <c r="M160" s="77"/>
      <c r="N160" s="78"/>
      <c r="O160" s="77"/>
      <c r="P160" s="77"/>
    </row>
    <row r="161" spans="1:16" x14ac:dyDescent="0.2">
      <c r="A161" s="77"/>
      <c r="B161" s="77"/>
      <c r="C161" s="77"/>
      <c r="D161" s="77"/>
      <c r="E161" s="77"/>
      <c r="F161" s="77"/>
      <c r="G161" s="77"/>
      <c r="H161" s="77"/>
      <c r="I161" s="77"/>
      <c r="J161" s="77"/>
      <c r="K161" s="77"/>
      <c r="L161" s="77"/>
      <c r="M161" s="77"/>
      <c r="N161" s="78"/>
      <c r="O161" s="77"/>
      <c r="P161" s="77"/>
    </row>
    <row r="162" spans="1:16" x14ac:dyDescent="0.2">
      <c r="A162" s="77"/>
      <c r="B162" s="77"/>
      <c r="C162" s="77"/>
      <c r="D162" s="77"/>
      <c r="E162" s="77"/>
      <c r="F162" s="77"/>
      <c r="G162" s="77"/>
      <c r="H162" s="77"/>
      <c r="I162" s="77"/>
      <c r="J162" s="77"/>
      <c r="K162" s="77"/>
      <c r="L162" s="77"/>
      <c r="M162" s="77"/>
      <c r="N162" s="78"/>
      <c r="O162" s="77"/>
      <c r="P162" s="77"/>
    </row>
    <row r="163" spans="1:16" x14ac:dyDescent="0.2">
      <c r="A163" s="77"/>
      <c r="B163" s="77"/>
      <c r="C163" s="77"/>
      <c r="D163" s="77"/>
      <c r="E163" s="77"/>
      <c r="F163" s="77"/>
      <c r="G163" s="77"/>
      <c r="H163" s="77"/>
      <c r="I163" s="77"/>
      <c r="J163" s="77"/>
      <c r="K163" s="77"/>
      <c r="L163" s="77"/>
      <c r="M163" s="77"/>
      <c r="N163" s="78"/>
      <c r="O163" s="77"/>
      <c r="P163" s="77"/>
    </row>
    <row r="164" spans="1:16" x14ac:dyDescent="0.2">
      <c r="A164" s="77"/>
      <c r="B164" s="77"/>
      <c r="C164" s="77"/>
      <c r="D164" s="77"/>
      <c r="E164" s="77"/>
      <c r="F164" s="77"/>
      <c r="G164" s="77"/>
      <c r="H164" s="77"/>
      <c r="I164" s="77"/>
      <c r="J164" s="77"/>
      <c r="K164" s="77"/>
      <c r="L164" s="77"/>
      <c r="M164" s="77"/>
      <c r="N164" s="78"/>
      <c r="O164" s="77"/>
      <c r="P164" s="77"/>
    </row>
    <row r="165" spans="1:16" x14ac:dyDescent="0.2">
      <c r="A165" s="77"/>
      <c r="B165" s="77"/>
      <c r="C165" s="77"/>
      <c r="D165" s="77"/>
      <c r="E165" s="77"/>
      <c r="F165" s="77"/>
      <c r="G165" s="77"/>
      <c r="H165" s="77"/>
      <c r="I165" s="77"/>
      <c r="J165" s="77"/>
      <c r="K165" s="77"/>
      <c r="L165" s="77"/>
      <c r="M165" s="77"/>
      <c r="N165" s="78"/>
      <c r="O165" s="77"/>
      <c r="P165" s="77"/>
    </row>
    <row r="166" spans="1:16" x14ac:dyDescent="0.2">
      <c r="A166" s="77"/>
      <c r="B166" s="77"/>
      <c r="C166" s="77"/>
      <c r="D166" s="77"/>
      <c r="E166" s="77"/>
      <c r="F166" s="77"/>
      <c r="G166" s="77"/>
      <c r="H166" s="77"/>
      <c r="I166" s="77"/>
      <c r="J166" s="77"/>
      <c r="K166" s="77"/>
      <c r="L166" s="77"/>
      <c r="M166" s="77"/>
      <c r="N166" s="78"/>
      <c r="O166" s="77"/>
      <c r="P166" s="77"/>
    </row>
    <row r="167" spans="1:16" x14ac:dyDescent="0.2">
      <c r="A167" s="77"/>
      <c r="B167" s="77"/>
      <c r="C167" s="77"/>
      <c r="D167" s="77"/>
      <c r="E167" s="77"/>
      <c r="F167" s="77"/>
      <c r="G167" s="77"/>
      <c r="H167" s="77"/>
      <c r="I167" s="77"/>
      <c r="J167" s="77"/>
      <c r="K167" s="77"/>
      <c r="L167" s="77"/>
      <c r="M167" s="77"/>
      <c r="N167" s="78"/>
      <c r="O167" s="77"/>
      <c r="P167" s="77"/>
    </row>
    <row r="168" spans="1:16" x14ac:dyDescent="0.2">
      <c r="A168" s="77"/>
      <c r="B168" s="77"/>
      <c r="C168" s="77"/>
      <c r="D168" s="77"/>
      <c r="E168" s="77"/>
      <c r="F168" s="77"/>
      <c r="G168" s="77"/>
      <c r="H168" s="77"/>
      <c r="I168" s="77"/>
      <c r="J168" s="77"/>
      <c r="K168" s="77"/>
      <c r="L168" s="77"/>
      <c r="M168" s="77"/>
      <c r="N168" s="78"/>
      <c r="O168" s="77"/>
      <c r="P168" s="77"/>
    </row>
    <row r="169" spans="1:16" x14ac:dyDescent="0.2">
      <c r="A169" s="77"/>
      <c r="B169" s="77"/>
      <c r="C169" s="77"/>
      <c r="D169" s="77"/>
      <c r="E169" s="77"/>
      <c r="F169" s="77"/>
      <c r="G169" s="77"/>
      <c r="H169" s="77"/>
      <c r="I169" s="77"/>
      <c r="J169" s="77"/>
      <c r="K169" s="77"/>
      <c r="L169" s="77"/>
      <c r="M169" s="77"/>
      <c r="N169" s="78"/>
      <c r="O169" s="77"/>
      <c r="P169" s="77"/>
    </row>
    <row r="170" spans="1:16" x14ac:dyDescent="0.2">
      <c r="A170" s="77"/>
      <c r="B170" s="77"/>
      <c r="C170" s="77"/>
      <c r="D170" s="77"/>
      <c r="E170" s="77"/>
      <c r="F170" s="77"/>
      <c r="G170" s="77"/>
      <c r="H170" s="77"/>
      <c r="I170" s="77"/>
      <c r="J170" s="77"/>
      <c r="K170" s="77"/>
      <c r="L170" s="77"/>
      <c r="M170" s="77"/>
      <c r="N170" s="78"/>
      <c r="O170" s="77"/>
      <c r="P170" s="77"/>
    </row>
    <row r="171" spans="1:16" x14ac:dyDescent="0.2">
      <c r="A171" s="77"/>
      <c r="B171" s="77"/>
      <c r="C171" s="77"/>
      <c r="D171" s="77"/>
      <c r="E171" s="77"/>
      <c r="F171" s="77"/>
      <c r="G171" s="77"/>
      <c r="H171" s="77"/>
      <c r="I171" s="77"/>
      <c r="J171" s="77"/>
      <c r="K171" s="77"/>
      <c r="L171" s="77"/>
      <c r="M171" s="77"/>
      <c r="N171" s="78"/>
      <c r="O171" s="77"/>
      <c r="P171" s="77"/>
    </row>
    <row r="172" spans="1:16" x14ac:dyDescent="0.2">
      <c r="A172" s="77"/>
      <c r="B172" s="77"/>
      <c r="C172" s="77"/>
      <c r="D172" s="77"/>
      <c r="E172" s="77"/>
      <c r="F172" s="77"/>
      <c r="G172" s="77"/>
      <c r="H172" s="77"/>
      <c r="I172" s="77"/>
      <c r="J172" s="77"/>
      <c r="K172" s="77"/>
      <c r="L172" s="77"/>
      <c r="M172" s="77"/>
      <c r="N172" s="78"/>
      <c r="O172" s="77"/>
      <c r="P172" s="77"/>
    </row>
    <row r="173" spans="1:16" x14ac:dyDescent="0.2">
      <c r="A173" s="77"/>
      <c r="B173" s="77"/>
      <c r="C173" s="77"/>
      <c r="D173" s="77"/>
      <c r="E173" s="77"/>
      <c r="F173" s="77"/>
      <c r="G173" s="77"/>
      <c r="H173" s="77"/>
      <c r="I173" s="77"/>
      <c r="J173" s="77"/>
      <c r="K173" s="77"/>
      <c r="L173" s="77"/>
      <c r="M173" s="77"/>
      <c r="N173" s="78"/>
      <c r="O173" s="77"/>
      <c r="P173" s="77"/>
    </row>
    <row r="174" spans="1:16" x14ac:dyDescent="0.2">
      <c r="A174" s="77"/>
      <c r="B174" s="77"/>
      <c r="C174" s="77"/>
      <c r="D174" s="77"/>
      <c r="E174" s="77"/>
      <c r="F174" s="77"/>
      <c r="G174" s="77"/>
      <c r="H174" s="77"/>
      <c r="I174" s="77"/>
      <c r="J174" s="77"/>
      <c r="K174" s="77"/>
      <c r="L174" s="77"/>
      <c r="M174" s="77"/>
      <c r="N174" s="78"/>
      <c r="O174" s="77"/>
      <c r="P174" s="77"/>
    </row>
    <row r="175" spans="1:16" x14ac:dyDescent="0.2">
      <c r="A175" s="77"/>
      <c r="B175" s="77"/>
      <c r="C175" s="77"/>
      <c r="D175" s="77"/>
      <c r="E175" s="77"/>
      <c r="F175" s="77"/>
      <c r="G175" s="77"/>
      <c r="H175" s="77"/>
      <c r="I175" s="77"/>
      <c r="J175" s="77"/>
      <c r="K175" s="77"/>
      <c r="L175" s="77"/>
      <c r="M175" s="77"/>
      <c r="N175" s="78"/>
      <c r="O175" s="77"/>
      <c r="P175" s="77"/>
    </row>
    <row r="176" spans="1:16" x14ac:dyDescent="0.2">
      <c r="A176" s="77"/>
      <c r="B176" s="77"/>
      <c r="C176" s="77"/>
      <c r="D176" s="77"/>
      <c r="E176" s="77"/>
      <c r="F176" s="77"/>
      <c r="G176" s="77"/>
      <c r="H176" s="77"/>
      <c r="I176" s="77"/>
      <c r="J176" s="77"/>
      <c r="K176" s="77"/>
      <c r="L176" s="77"/>
      <c r="M176" s="77"/>
      <c r="N176" s="78"/>
      <c r="O176" s="77"/>
      <c r="P176" s="77"/>
    </row>
    <row r="177" spans="1:16" x14ac:dyDescent="0.2">
      <c r="A177" s="77"/>
      <c r="B177" s="77"/>
      <c r="C177" s="77"/>
      <c r="D177" s="77"/>
      <c r="E177" s="77"/>
      <c r="F177" s="77"/>
      <c r="G177" s="77"/>
      <c r="H177" s="77"/>
      <c r="I177" s="77"/>
      <c r="J177" s="77"/>
      <c r="K177" s="77"/>
      <c r="L177" s="77"/>
      <c r="M177" s="77"/>
      <c r="N177" s="78"/>
      <c r="O177" s="77"/>
      <c r="P177" s="77"/>
    </row>
    <row r="178" spans="1:16" x14ac:dyDescent="0.2">
      <c r="A178" s="77"/>
      <c r="B178" s="77"/>
      <c r="C178" s="77"/>
      <c r="D178" s="77"/>
      <c r="E178" s="77"/>
      <c r="F178" s="77"/>
      <c r="G178" s="77"/>
      <c r="H178" s="77"/>
      <c r="I178" s="77"/>
      <c r="J178" s="77"/>
      <c r="K178" s="77"/>
      <c r="L178" s="77"/>
      <c r="M178" s="77"/>
      <c r="N178" s="78"/>
      <c r="O178" s="77"/>
      <c r="P178" s="77"/>
    </row>
    <row r="179" spans="1:16" x14ac:dyDescent="0.2">
      <c r="A179" s="77"/>
      <c r="B179" s="77"/>
      <c r="C179" s="77"/>
      <c r="D179" s="77"/>
      <c r="E179" s="77"/>
      <c r="F179" s="77"/>
      <c r="G179" s="77"/>
      <c r="H179" s="77"/>
      <c r="I179" s="77"/>
      <c r="J179" s="77"/>
      <c r="K179" s="77"/>
      <c r="L179" s="77"/>
      <c r="M179" s="77"/>
      <c r="N179" s="78"/>
      <c r="O179" s="77"/>
      <c r="P179" s="77"/>
    </row>
    <row r="180" spans="1:16" x14ac:dyDescent="0.2">
      <c r="A180" s="77"/>
      <c r="B180" s="77"/>
      <c r="C180" s="77"/>
      <c r="D180" s="77"/>
      <c r="E180" s="77"/>
      <c r="F180" s="77"/>
      <c r="G180" s="77"/>
      <c r="H180" s="77"/>
      <c r="I180" s="77"/>
      <c r="J180" s="77"/>
      <c r="K180" s="77"/>
      <c r="L180" s="77"/>
      <c r="M180" s="77"/>
      <c r="N180" s="78"/>
      <c r="O180" s="77"/>
      <c r="P180" s="77"/>
    </row>
    <row r="181" spans="1:16" x14ac:dyDescent="0.2">
      <c r="A181" s="77"/>
      <c r="B181" s="77"/>
      <c r="C181" s="77"/>
      <c r="D181" s="77"/>
      <c r="E181" s="77"/>
      <c r="F181" s="77"/>
      <c r="G181" s="77"/>
      <c r="H181" s="77"/>
      <c r="I181" s="77"/>
      <c r="J181" s="77"/>
      <c r="K181" s="77"/>
      <c r="L181" s="77"/>
      <c r="M181" s="77"/>
      <c r="N181" s="78"/>
      <c r="O181" s="77"/>
      <c r="P181" s="77"/>
    </row>
    <row r="182" spans="1:16" x14ac:dyDescent="0.2">
      <c r="A182" s="77"/>
      <c r="B182" s="77"/>
      <c r="C182" s="77"/>
      <c r="D182" s="77"/>
      <c r="E182" s="77"/>
      <c r="F182" s="77"/>
      <c r="G182" s="77"/>
      <c r="H182" s="77"/>
      <c r="I182" s="77"/>
      <c r="J182" s="77"/>
      <c r="K182" s="77"/>
      <c r="L182" s="77"/>
      <c r="M182" s="77"/>
      <c r="N182" s="78"/>
      <c r="O182" s="77"/>
      <c r="P182" s="77"/>
    </row>
    <row r="183" spans="1:16" x14ac:dyDescent="0.2">
      <c r="A183" s="77"/>
      <c r="B183" s="77"/>
      <c r="C183" s="77"/>
      <c r="D183" s="77"/>
      <c r="E183" s="77"/>
      <c r="F183" s="77"/>
      <c r="G183" s="77"/>
      <c r="H183" s="77"/>
      <c r="I183" s="77"/>
      <c r="J183" s="77"/>
      <c r="K183" s="77"/>
      <c r="L183" s="77"/>
      <c r="M183" s="77"/>
      <c r="N183" s="78"/>
      <c r="O183" s="77"/>
      <c r="P183" s="77"/>
    </row>
    <row r="184" spans="1:16" x14ac:dyDescent="0.2">
      <c r="A184" s="77"/>
      <c r="B184" s="77"/>
      <c r="C184" s="77"/>
      <c r="D184" s="77"/>
      <c r="E184" s="77"/>
      <c r="F184" s="77"/>
      <c r="G184" s="77"/>
      <c r="H184" s="77"/>
      <c r="I184" s="77"/>
      <c r="J184" s="77"/>
      <c r="K184" s="77"/>
      <c r="L184" s="77"/>
      <c r="M184" s="77"/>
      <c r="N184" s="78"/>
      <c r="O184" s="77"/>
      <c r="P184" s="77"/>
    </row>
    <row r="185" spans="1:16" x14ac:dyDescent="0.2">
      <c r="A185" s="77"/>
      <c r="B185" s="77"/>
      <c r="C185" s="77"/>
      <c r="D185" s="77"/>
      <c r="E185" s="77"/>
      <c r="F185" s="77"/>
      <c r="G185" s="77"/>
      <c r="H185" s="77"/>
      <c r="I185" s="77"/>
      <c r="J185" s="77"/>
      <c r="K185" s="77"/>
      <c r="L185" s="77"/>
      <c r="M185" s="77"/>
      <c r="N185" s="78"/>
      <c r="O185" s="77"/>
      <c r="P185" s="77"/>
    </row>
    <row r="186" spans="1:16" x14ac:dyDescent="0.2">
      <c r="A186" s="77"/>
      <c r="B186" s="77"/>
      <c r="C186" s="77"/>
      <c r="D186" s="77"/>
      <c r="E186" s="77"/>
      <c r="F186" s="77"/>
      <c r="G186" s="77"/>
      <c r="H186" s="77"/>
      <c r="I186" s="77"/>
      <c r="J186" s="77"/>
      <c r="K186" s="77"/>
      <c r="L186" s="77"/>
      <c r="M186" s="77"/>
      <c r="N186" s="78"/>
      <c r="O186" s="77"/>
      <c r="P186" s="77"/>
    </row>
    <row r="187" spans="1:16" x14ac:dyDescent="0.2">
      <c r="A187" s="77"/>
      <c r="B187" s="77"/>
      <c r="C187" s="77"/>
      <c r="D187" s="77"/>
      <c r="E187" s="77"/>
      <c r="F187" s="77"/>
      <c r="G187" s="77"/>
      <c r="H187" s="77"/>
      <c r="I187" s="77"/>
      <c r="J187" s="77"/>
      <c r="K187" s="77"/>
      <c r="L187" s="77"/>
      <c r="M187" s="77"/>
      <c r="N187" s="78"/>
      <c r="O187" s="77"/>
      <c r="P187" s="77"/>
    </row>
    <row r="188" spans="1:16" x14ac:dyDescent="0.2">
      <c r="A188" s="77"/>
      <c r="B188" s="77"/>
      <c r="C188" s="77"/>
      <c r="D188" s="77"/>
      <c r="E188" s="77"/>
      <c r="F188" s="77"/>
      <c r="G188" s="77"/>
      <c r="H188" s="77"/>
      <c r="I188" s="77"/>
      <c r="J188" s="77"/>
      <c r="K188" s="77"/>
      <c r="L188" s="77"/>
      <c r="M188" s="77"/>
      <c r="N188" s="78"/>
      <c r="O188" s="77"/>
      <c r="P188" s="77"/>
    </row>
    <row r="189" spans="1:16" x14ac:dyDescent="0.2">
      <c r="A189" s="77"/>
      <c r="B189" s="77"/>
      <c r="C189" s="77"/>
      <c r="D189" s="77"/>
      <c r="E189" s="77"/>
      <c r="F189" s="77"/>
      <c r="G189" s="77"/>
      <c r="H189" s="77"/>
      <c r="I189" s="77"/>
      <c r="J189" s="77"/>
      <c r="K189" s="77"/>
      <c r="L189" s="77"/>
      <c r="M189" s="77"/>
      <c r="N189" s="78"/>
      <c r="O189" s="77"/>
      <c r="P189" s="77"/>
    </row>
    <row r="190" spans="1:16" x14ac:dyDescent="0.2">
      <c r="A190" s="77"/>
      <c r="B190" s="77"/>
      <c r="C190" s="77"/>
      <c r="D190" s="77"/>
      <c r="E190" s="77"/>
      <c r="F190" s="77"/>
      <c r="G190" s="77"/>
      <c r="H190" s="77"/>
      <c r="I190" s="77"/>
      <c r="J190" s="77"/>
      <c r="K190" s="77"/>
      <c r="L190" s="77"/>
      <c r="M190" s="77"/>
      <c r="N190" s="78"/>
      <c r="O190" s="77"/>
      <c r="P190" s="77"/>
    </row>
    <row r="191" spans="1:16" x14ac:dyDescent="0.2">
      <c r="A191" s="77"/>
      <c r="B191" s="77"/>
      <c r="C191" s="77"/>
      <c r="D191" s="77"/>
      <c r="E191" s="77"/>
      <c r="F191" s="77"/>
      <c r="G191" s="77"/>
      <c r="H191" s="77"/>
      <c r="I191" s="77"/>
      <c r="J191" s="77"/>
      <c r="K191" s="77"/>
      <c r="L191" s="77"/>
      <c r="M191" s="77"/>
      <c r="N191" s="78"/>
      <c r="O191" s="77"/>
      <c r="P191" s="77"/>
    </row>
    <row r="192" spans="1:16" x14ac:dyDescent="0.2">
      <c r="A192" s="77"/>
      <c r="B192" s="77"/>
      <c r="C192" s="77"/>
      <c r="D192" s="77"/>
      <c r="E192" s="77"/>
      <c r="F192" s="77"/>
      <c r="G192" s="77"/>
      <c r="H192" s="77"/>
      <c r="I192" s="77"/>
      <c r="J192" s="77"/>
      <c r="K192" s="77"/>
      <c r="L192" s="77"/>
      <c r="M192" s="77"/>
      <c r="N192" s="78"/>
      <c r="O192" s="77"/>
      <c r="P192" s="77"/>
    </row>
    <row r="193" spans="1:16" x14ac:dyDescent="0.2">
      <c r="A193" s="77"/>
      <c r="B193" s="77"/>
      <c r="C193" s="77"/>
      <c r="D193" s="77"/>
      <c r="E193" s="77"/>
      <c r="F193" s="77"/>
      <c r="G193" s="77"/>
      <c r="H193" s="77"/>
      <c r="I193" s="77"/>
      <c r="J193" s="77"/>
      <c r="K193" s="77"/>
      <c r="L193" s="77"/>
      <c r="M193" s="77"/>
      <c r="N193" s="78"/>
      <c r="O193" s="77"/>
      <c r="P193" s="77"/>
    </row>
    <row r="194" spans="1:16" x14ac:dyDescent="0.2">
      <c r="A194" s="77"/>
      <c r="B194" s="77"/>
      <c r="C194" s="77"/>
      <c r="D194" s="77"/>
      <c r="E194" s="77"/>
      <c r="F194" s="77"/>
      <c r="G194" s="77"/>
      <c r="H194" s="77"/>
      <c r="I194" s="77"/>
      <c r="J194" s="77"/>
      <c r="K194" s="77"/>
      <c r="L194" s="77"/>
      <c r="M194" s="77"/>
      <c r="N194" s="78"/>
      <c r="O194" s="77"/>
      <c r="P194" s="77"/>
    </row>
    <row r="195" spans="1:16" x14ac:dyDescent="0.2">
      <c r="A195" s="77"/>
      <c r="B195" s="77"/>
      <c r="C195" s="77"/>
      <c r="D195" s="77"/>
      <c r="E195" s="77"/>
      <c r="F195" s="77"/>
      <c r="G195" s="77"/>
      <c r="H195" s="77"/>
      <c r="I195" s="77"/>
      <c r="J195" s="77"/>
      <c r="K195" s="77"/>
      <c r="L195" s="77"/>
      <c r="M195" s="77"/>
      <c r="N195" s="78"/>
      <c r="O195" s="77"/>
      <c r="P195" s="77"/>
    </row>
    <row r="196" spans="1:16" x14ac:dyDescent="0.2">
      <c r="A196" s="77"/>
      <c r="B196" s="77"/>
      <c r="C196" s="77"/>
      <c r="D196" s="77"/>
      <c r="E196" s="77"/>
      <c r="F196" s="77"/>
      <c r="G196" s="77"/>
      <c r="H196" s="77"/>
      <c r="I196" s="77"/>
      <c r="J196" s="77"/>
      <c r="K196" s="77"/>
      <c r="L196" s="77"/>
      <c r="M196" s="77"/>
      <c r="N196" s="78"/>
      <c r="O196" s="77"/>
      <c r="P196" s="77"/>
    </row>
    <row r="197" spans="1:16" x14ac:dyDescent="0.2">
      <c r="A197" s="77"/>
      <c r="B197" s="77"/>
      <c r="C197" s="77"/>
      <c r="D197" s="77"/>
      <c r="E197" s="77"/>
      <c r="F197" s="77"/>
      <c r="G197" s="77"/>
      <c r="H197" s="77"/>
      <c r="I197" s="77"/>
      <c r="J197" s="77"/>
      <c r="K197" s="77"/>
      <c r="L197" s="77"/>
      <c r="M197" s="77"/>
      <c r="N197" s="78"/>
      <c r="O197" s="77"/>
      <c r="P197" s="77"/>
    </row>
    <row r="198" spans="1:16" x14ac:dyDescent="0.2">
      <c r="A198" s="77"/>
      <c r="B198" s="77"/>
      <c r="C198" s="77"/>
      <c r="D198" s="77"/>
      <c r="E198" s="77"/>
      <c r="F198" s="77"/>
      <c r="G198" s="77"/>
      <c r="H198" s="77"/>
      <c r="I198" s="77"/>
      <c r="J198" s="77"/>
      <c r="K198" s="77"/>
      <c r="L198" s="77"/>
      <c r="M198" s="77"/>
      <c r="N198" s="78"/>
      <c r="O198" s="77"/>
      <c r="P198" s="77"/>
    </row>
    <row r="199" spans="1:16" x14ac:dyDescent="0.2">
      <c r="A199" s="77"/>
      <c r="B199" s="77"/>
      <c r="C199" s="77"/>
      <c r="D199" s="77"/>
      <c r="E199" s="77"/>
      <c r="F199" s="77"/>
      <c r="G199" s="77"/>
      <c r="H199" s="77"/>
      <c r="I199" s="77"/>
      <c r="J199" s="77"/>
      <c r="K199" s="77"/>
      <c r="L199" s="77"/>
      <c r="M199" s="77"/>
      <c r="N199" s="78"/>
      <c r="O199" s="77"/>
      <c r="P199" s="77"/>
    </row>
    <row r="200" spans="1:16" x14ac:dyDescent="0.2">
      <c r="A200" s="77"/>
      <c r="B200" s="77"/>
      <c r="C200" s="77"/>
      <c r="D200" s="77"/>
      <c r="E200" s="77"/>
      <c r="F200" s="77"/>
      <c r="G200" s="77"/>
      <c r="H200" s="77"/>
      <c r="I200" s="77"/>
      <c r="J200" s="77"/>
      <c r="K200" s="77"/>
      <c r="L200" s="77"/>
      <c r="M200" s="77"/>
      <c r="N200" s="78"/>
      <c r="O200" s="77"/>
      <c r="P200" s="77"/>
    </row>
    <row r="201" spans="1:16" x14ac:dyDescent="0.2">
      <c r="A201" s="77"/>
      <c r="B201" s="77"/>
      <c r="C201" s="77"/>
      <c r="D201" s="77"/>
      <c r="E201" s="77"/>
      <c r="F201" s="77"/>
      <c r="G201" s="77"/>
      <c r="H201" s="77"/>
      <c r="I201" s="77"/>
      <c r="J201" s="77"/>
      <c r="K201" s="77"/>
      <c r="L201" s="77"/>
      <c r="M201" s="77"/>
      <c r="N201" s="78"/>
      <c r="O201" s="77"/>
      <c r="P201" s="77"/>
    </row>
    <row r="202" spans="1:16" x14ac:dyDescent="0.2">
      <c r="A202" s="77"/>
      <c r="B202" s="77"/>
      <c r="C202" s="77"/>
      <c r="D202" s="77"/>
      <c r="E202" s="77"/>
      <c r="F202" s="77"/>
      <c r="G202" s="77"/>
      <c r="H202" s="77"/>
      <c r="I202" s="77"/>
      <c r="J202" s="77"/>
      <c r="K202" s="77"/>
      <c r="L202" s="77"/>
      <c r="M202" s="77"/>
      <c r="N202" s="78"/>
      <c r="O202" s="77"/>
      <c r="P202" s="77"/>
    </row>
    <row r="203" spans="1:16" x14ac:dyDescent="0.2">
      <c r="A203" s="77"/>
      <c r="B203" s="77"/>
      <c r="C203" s="77"/>
      <c r="D203" s="77"/>
      <c r="E203" s="77"/>
      <c r="F203" s="77"/>
      <c r="G203" s="77"/>
      <c r="H203" s="77"/>
      <c r="I203" s="77"/>
      <c r="J203" s="77"/>
      <c r="K203" s="77"/>
      <c r="L203" s="77"/>
      <c r="M203" s="77"/>
      <c r="N203" s="78"/>
      <c r="O203" s="77"/>
      <c r="P203" s="77"/>
    </row>
    <row r="204" spans="1:16" x14ac:dyDescent="0.2">
      <c r="A204" s="77"/>
      <c r="B204" s="77"/>
      <c r="C204" s="77"/>
      <c r="D204" s="77"/>
      <c r="E204" s="77"/>
      <c r="F204" s="77"/>
      <c r="G204" s="77"/>
      <c r="H204" s="77"/>
      <c r="I204" s="77"/>
      <c r="J204" s="77"/>
      <c r="K204" s="77"/>
      <c r="L204" s="77"/>
      <c r="M204" s="77"/>
      <c r="N204" s="78"/>
      <c r="O204" s="77"/>
      <c r="P204" s="77"/>
    </row>
    <row r="205" spans="1:16" x14ac:dyDescent="0.2">
      <c r="A205" s="77"/>
      <c r="B205" s="77"/>
      <c r="C205" s="77"/>
      <c r="D205" s="77"/>
      <c r="E205" s="77"/>
      <c r="F205" s="77"/>
      <c r="G205" s="77"/>
      <c r="H205" s="77"/>
      <c r="I205" s="77"/>
      <c r="J205" s="77"/>
      <c r="K205" s="77"/>
      <c r="L205" s="77"/>
      <c r="M205" s="77"/>
      <c r="N205" s="78"/>
      <c r="O205" s="77"/>
      <c r="P205" s="77"/>
    </row>
    <row r="206" spans="1:16" x14ac:dyDescent="0.2">
      <c r="A206" s="77"/>
      <c r="B206" s="77"/>
      <c r="C206" s="77"/>
      <c r="D206" s="77"/>
      <c r="E206" s="77"/>
      <c r="F206" s="77"/>
      <c r="G206" s="77"/>
      <c r="H206" s="77"/>
      <c r="I206" s="77"/>
      <c r="J206" s="77"/>
      <c r="K206" s="77"/>
      <c r="L206" s="77"/>
      <c r="M206" s="77"/>
      <c r="N206" s="78"/>
      <c r="O206" s="77"/>
      <c r="P206" s="77"/>
    </row>
    <row r="207" spans="1:16" x14ac:dyDescent="0.2">
      <c r="A207" s="77"/>
      <c r="B207" s="77"/>
      <c r="C207" s="77"/>
      <c r="D207" s="77"/>
      <c r="E207" s="77"/>
      <c r="F207" s="77"/>
      <c r="G207" s="77"/>
      <c r="H207" s="77"/>
      <c r="I207" s="77"/>
      <c r="J207" s="77"/>
      <c r="K207" s="77"/>
      <c r="L207" s="77"/>
      <c r="M207" s="77"/>
      <c r="N207" s="78"/>
      <c r="O207" s="77"/>
      <c r="P207" s="77"/>
    </row>
    <row r="208" spans="1:16" x14ac:dyDescent="0.2">
      <c r="A208" s="77"/>
      <c r="B208" s="77"/>
      <c r="C208" s="77"/>
      <c r="D208" s="77"/>
      <c r="E208" s="77"/>
      <c r="F208" s="77"/>
      <c r="G208" s="77"/>
      <c r="H208" s="77"/>
      <c r="I208" s="77"/>
      <c r="J208" s="77"/>
      <c r="K208" s="77"/>
      <c r="L208" s="77"/>
      <c r="M208" s="77"/>
      <c r="N208" s="78"/>
      <c r="O208" s="77"/>
      <c r="P208" s="77"/>
    </row>
    <row r="209" spans="1:16" x14ac:dyDescent="0.2">
      <c r="A209" s="77"/>
      <c r="B209" s="77"/>
      <c r="C209" s="77"/>
      <c r="D209" s="77"/>
      <c r="E209" s="77"/>
      <c r="F209" s="77"/>
      <c r="G209" s="77"/>
      <c r="H209" s="77"/>
      <c r="I209" s="77"/>
      <c r="J209" s="77"/>
      <c r="K209" s="77"/>
      <c r="L209" s="77"/>
      <c r="M209" s="77"/>
      <c r="N209" s="78"/>
      <c r="O209" s="77"/>
      <c r="P209" s="77"/>
    </row>
    <row r="210" spans="1:16" x14ac:dyDescent="0.2">
      <c r="A210" s="77"/>
      <c r="B210" s="77"/>
      <c r="C210" s="77"/>
      <c r="D210" s="77"/>
      <c r="E210" s="77"/>
      <c r="F210" s="77"/>
      <c r="G210" s="77"/>
      <c r="H210" s="77"/>
      <c r="I210" s="77"/>
      <c r="J210" s="77"/>
      <c r="K210" s="77"/>
      <c r="L210" s="77"/>
      <c r="M210" s="77"/>
      <c r="N210" s="78"/>
      <c r="O210" s="77"/>
      <c r="P210" s="77"/>
    </row>
    <row r="211" spans="1:16" x14ac:dyDescent="0.2">
      <c r="A211" s="77"/>
      <c r="B211" s="77"/>
      <c r="C211" s="77"/>
      <c r="D211" s="77"/>
      <c r="E211" s="77"/>
      <c r="F211" s="77"/>
      <c r="G211" s="77"/>
      <c r="H211" s="77"/>
      <c r="I211" s="77"/>
      <c r="J211" s="77"/>
      <c r="K211" s="77"/>
      <c r="L211" s="77"/>
      <c r="M211" s="77"/>
      <c r="N211" s="78"/>
      <c r="O211" s="77"/>
      <c r="P211" s="77"/>
    </row>
    <row r="212" spans="1:16" x14ac:dyDescent="0.2">
      <c r="A212" s="77"/>
      <c r="B212" s="77"/>
      <c r="C212" s="77"/>
      <c r="D212" s="77"/>
      <c r="E212" s="77"/>
      <c r="F212" s="77"/>
      <c r="G212" s="77"/>
      <c r="H212" s="77"/>
      <c r="I212" s="77"/>
      <c r="J212" s="77"/>
      <c r="K212" s="77"/>
      <c r="L212" s="77"/>
      <c r="M212" s="77"/>
      <c r="N212" s="78"/>
      <c r="O212" s="77"/>
      <c r="P212" s="77"/>
    </row>
    <row r="213" spans="1:16" x14ac:dyDescent="0.2">
      <c r="A213" s="77"/>
      <c r="B213" s="77"/>
      <c r="C213" s="77"/>
      <c r="D213" s="77"/>
      <c r="E213" s="77"/>
      <c r="F213" s="77"/>
      <c r="G213" s="77"/>
      <c r="H213" s="77"/>
      <c r="I213" s="77"/>
      <c r="J213" s="77"/>
      <c r="K213" s="77"/>
      <c r="L213" s="77"/>
      <c r="M213" s="77"/>
      <c r="N213" s="78"/>
      <c r="O213" s="77"/>
      <c r="P213" s="77"/>
    </row>
    <row r="214" spans="1:16" x14ac:dyDescent="0.2">
      <c r="A214" s="77"/>
      <c r="B214" s="77"/>
      <c r="C214" s="77"/>
      <c r="D214" s="77"/>
      <c r="E214" s="77"/>
      <c r="F214" s="77"/>
      <c r="G214" s="77"/>
      <c r="H214" s="77"/>
      <c r="I214" s="77"/>
      <c r="J214" s="77"/>
      <c r="K214" s="77"/>
      <c r="L214" s="77"/>
      <c r="M214" s="77"/>
      <c r="N214" s="78"/>
      <c r="O214" s="77"/>
      <c r="P214" s="77"/>
    </row>
    <row r="215" spans="1:16" x14ac:dyDescent="0.2">
      <c r="A215" s="77"/>
      <c r="B215" s="77"/>
      <c r="C215" s="77"/>
      <c r="D215" s="77"/>
      <c r="E215" s="77"/>
      <c r="F215" s="77"/>
      <c r="G215" s="77"/>
      <c r="H215" s="77"/>
      <c r="I215" s="77"/>
      <c r="J215" s="77"/>
      <c r="K215" s="77"/>
      <c r="L215" s="77"/>
      <c r="M215" s="77"/>
      <c r="N215" s="78"/>
      <c r="O215" s="77"/>
      <c r="P215" s="77"/>
    </row>
    <row r="216" spans="1:16" x14ac:dyDescent="0.2">
      <c r="A216" s="77"/>
      <c r="B216" s="77"/>
      <c r="C216" s="77"/>
      <c r="D216" s="77"/>
      <c r="E216" s="77"/>
      <c r="F216" s="77"/>
      <c r="G216" s="77"/>
      <c r="H216" s="77"/>
      <c r="I216" s="77"/>
      <c r="J216" s="77"/>
      <c r="K216" s="77"/>
      <c r="L216" s="77"/>
      <c r="M216" s="77"/>
      <c r="N216" s="78"/>
      <c r="O216" s="77"/>
      <c r="P216" s="77"/>
    </row>
    <row r="217" spans="1:16" x14ac:dyDescent="0.2">
      <c r="A217" s="77"/>
      <c r="B217" s="77"/>
      <c r="C217" s="77"/>
      <c r="D217" s="77"/>
      <c r="E217" s="77"/>
      <c r="F217" s="77"/>
      <c r="G217" s="77"/>
      <c r="H217" s="77"/>
      <c r="I217" s="77"/>
      <c r="J217" s="77"/>
      <c r="K217" s="77"/>
      <c r="L217" s="77"/>
      <c r="M217" s="77"/>
      <c r="N217" s="78"/>
      <c r="O217" s="77"/>
      <c r="P217" s="77"/>
    </row>
    <row r="218" spans="1:16" x14ac:dyDescent="0.2">
      <c r="A218" s="77"/>
      <c r="B218" s="77"/>
      <c r="C218" s="77"/>
      <c r="D218" s="77"/>
      <c r="E218" s="77"/>
      <c r="F218" s="77"/>
      <c r="G218" s="77"/>
      <c r="H218" s="77"/>
      <c r="I218" s="77"/>
      <c r="J218" s="77"/>
      <c r="K218" s="77"/>
      <c r="L218" s="77"/>
      <c r="M218" s="77"/>
      <c r="N218" s="78"/>
      <c r="O218" s="77"/>
      <c r="P218" s="77"/>
    </row>
    <row r="219" spans="1:16" x14ac:dyDescent="0.2">
      <c r="A219" s="77"/>
      <c r="B219" s="77"/>
      <c r="C219" s="77"/>
      <c r="D219" s="77"/>
      <c r="E219" s="77"/>
      <c r="F219" s="77"/>
      <c r="G219" s="77"/>
      <c r="H219" s="77"/>
      <c r="I219" s="77"/>
      <c r="J219" s="77"/>
      <c r="K219" s="77"/>
      <c r="L219" s="77"/>
      <c r="M219" s="77"/>
      <c r="N219" s="78"/>
      <c r="O219" s="77"/>
      <c r="P219" s="77"/>
    </row>
    <row r="220" spans="1:16" x14ac:dyDescent="0.2">
      <c r="A220" s="77"/>
      <c r="B220" s="77"/>
      <c r="C220" s="77"/>
      <c r="D220" s="77"/>
      <c r="E220" s="77"/>
      <c r="F220" s="77"/>
      <c r="G220" s="77"/>
      <c r="H220" s="77"/>
      <c r="I220" s="77"/>
      <c r="J220" s="77"/>
      <c r="K220" s="77"/>
      <c r="L220" s="77"/>
      <c r="M220" s="77"/>
      <c r="N220" s="78"/>
      <c r="O220" s="77"/>
      <c r="P220" s="77"/>
    </row>
    <row r="221" spans="1:16" x14ac:dyDescent="0.2">
      <c r="A221" s="77"/>
      <c r="B221" s="77"/>
      <c r="C221" s="77"/>
      <c r="D221" s="77"/>
      <c r="E221" s="77"/>
      <c r="F221" s="77"/>
      <c r="G221" s="77"/>
      <c r="H221" s="77"/>
      <c r="I221" s="77"/>
      <c r="J221" s="77"/>
      <c r="K221" s="77"/>
      <c r="L221" s="77"/>
      <c r="M221" s="77"/>
      <c r="N221" s="78"/>
      <c r="O221" s="77"/>
      <c r="P221" s="77"/>
    </row>
    <row r="222" spans="1:16" x14ac:dyDescent="0.2">
      <c r="A222" s="77"/>
      <c r="B222" s="77"/>
      <c r="C222" s="77"/>
      <c r="D222" s="77"/>
      <c r="E222" s="77"/>
      <c r="F222" s="77"/>
      <c r="G222" s="77"/>
      <c r="H222" s="77"/>
      <c r="I222" s="77"/>
      <c r="J222" s="77"/>
      <c r="K222" s="77"/>
      <c r="L222" s="77"/>
      <c r="M222" s="77"/>
      <c r="N222" s="78"/>
      <c r="O222" s="77"/>
      <c r="P222" s="77"/>
    </row>
    <row r="223" spans="1:16" x14ac:dyDescent="0.2">
      <c r="A223" s="77"/>
      <c r="B223" s="77"/>
      <c r="C223" s="77"/>
      <c r="D223" s="77"/>
      <c r="E223" s="77"/>
      <c r="F223" s="77"/>
      <c r="G223" s="77"/>
      <c r="H223" s="77"/>
      <c r="I223" s="77"/>
      <c r="J223" s="77"/>
      <c r="K223" s="77"/>
      <c r="L223" s="77"/>
      <c r="M223" s="77"/>
      <c r="N223" s="78"/>
      <c r="O223" s="77"/>
      <c r="P223" s="77"/>
    </row>
    <row r="224" spans="1:16" x14ac:dyDescent="0.2">
      <c r="A224" s="77"/>
      <c r="B224" s="77"/>
      <c r="C224" s="77"/>
      <c r="D224" s="77"/>
      <c r="E224" s="77"/>
      <c r="F224" s="77"/>
      <c r="G224" s="77"/>
      <c r="H224" s="77"/>
      <c r="I224" s="77"/>
      <c r="J224" s="77"/>
      <c r="K224" s="77"/>
      <c r="L224" s="77"/>
      <c r="M224" s="77"/>
      <c r="N224" s="78"/>
      <c r="O224" s="77"/>
      <c r="P224" s="77"/>
    </row>
    <row r="225" spans="1:16" x14ac:dyDescent="0.2">
      <c r="A225" s="77"/>
      <c r="B225" s="77"/>
      <c r="C225" s="77"/>
      <c r="D225" s="77"/>
      <c r="E225" s="77"/>
      <c r="F225" s="77"/>
      <c r="G225" s="77"/>
      <c r="H225" s="77"/>
      <c r="I225" s="77"/>
      <c r="J225" s="77"/>
      <c r="K225" s="77"/>
      <c r="L225" s="77"/>
      <c r="M225" s="77"/>
      <c r="N225" s="78"/>
      <c r="O225" s="77"/>
      <c r="P225" s="77"/>
    </row>
    <row r="226" spans="1:16" x14ac:dyDescent="0.2">
      <c r="A226" s="77"/>
      <c r="B226" s="77"/>
      <c r="C226" s="77"/>
      <c r="D226" s="77"/>
      <c r="E226" s="77"/>
      <c r="F226" s="77"/>
      <c r="G226" s="77"/>
      <c r="H226" s="77"/>
      <c r="I226" s="77"/>
      <c r="J226" s="77"/>
      <c r="K226" s="77"/>
      <c r="L226" s="77"/>
      <c r="M226" s="77"/>
      <c r="N226" s="78"/>
      <c r="O226" s="77"/>
      <c r="P226" s="77"/>
    </row>
    <row r="227" spans="1:16" x14ac:dyDescent="0.2">
      <c r="A227" s="77"/>
      <c r="B227" s="77"/>
      <c r="C227" s="77"/>
      <c r="D227" s="77"/>
      <c r="E227" s="77"/>
      <c r="F227" s="77"/>
      <c r="G227" s="77"/>
      <c r="H227" s="77"/>
      <c r="I227" s="77"/>
      <c r="J227" s="77"/>
      <c r="K227" s="77"/>
      <c r="L227" s="77"/>
      <c r="M227" s="77"/>
      <c r="N227" s="78"/>
      <c r="O227" s="77"/>
      <c r="P227" s="77"/>
    </row>
    <row r="228" spans="1:16" x14ac:dyDescent="0.2">
      <c r="A228" s="77"/>
      <c r="B228" s="77"/>
      <c r="C228" s="77"/>
      <c r="D228" s="77"/>
      <c r="E228" s="77"/>
      <c r="F228" s="77"/>
      <c r="G228" s="77"/>
      <c r="H228" s="77"/>
      <c r="I228" s="77"/>
      <c r="J228" s="77"/>
      <c r="K228" s="77"/>
      <c r="L228" s="77"/>
      <c r="M228" s="77"/>
      <c r="N228" s="78"/>
      <c r="O228" s="77"/>
      <c r="P228" s="77"/>
    </row>
    <row r="229" spans="1:16" x14ac:dyDescent="0.2">
      <c r="A229" s="77"/>
      <c r="B229" s="77"/>
      <c r="C229" s="77"/>
      <c r="D229" s="77"/>
      <c r="E229" s="77"/>
      <c r="F229" s="77"/>
      <c r="G229" s="77"/>
      <c r="H229" s="77"/>
      <c r="I229" s="77"/>
      <c r="J229" s="77"/>
      <c r="K229" s="77"/>
      <c r="L229" s="77"/>
      <c r="M229" s="77"/>
      <c r="N229" s="78"/>
      <c r="O229" s="77"/>
      <c r="P229" s="77"/>
    </row>
    <row r="230" spans="1:16" x14ac:dyDescent="0.2">
      <c r="A230" s="77"/>
      <c r="B230" s="77"/>
      <c r="C230" s="77"/>
      <c r="D230" s="77"/>
      <c r="E230" s="77"/>
      <c r="F230" s="77"/>
      <c r="G230" s="77"/>
      <c r="H230" s="77"/>
      <c r="I230" s="77"/>
      <c r="J230" s="77"/>
      <c r="K230" s="77"/>
      <c r="L230" s="77"/>
      <c r="M230" s="77"/>
      <c r="N230" s="78"/>
      <c r="O230" s="77"/>
      <c r="P230" s="77"/>
    </row>
    <row r="231" spans="1:16" x14ac:dyDescent="0.2">
      <c r="A231" s="77"/>
      <c r="B231" s="77"/>
      <c r="C231" s="77"/>
      <c r="D231" s="77"/>
      <c r="E231" s="77"/>
      <c r="F231" s="77"/>
      <c r="G231" s="77"/>
      <c r="H231" s="77"/>
      <c r="I231" s="77"/>
      <c r="J231" s="77"/>
      <c r="K231" s="77"/>
      <c r="L231" s="77"/>
      <c r="M231" s="77"/>
      <c r="N231" s="78"/>
      <c r="O231" s="77"/>
      <c r="P231" s="77"/>
    </row>
    <row r="232" spans="1:16" x14ac:dyDescent="0.2">
      <c r="A232" s="77"/>
      <c r="B232" s="77"/>
      <c r="C232" s="77"/>
      <c r="D232" s="77"/>
      <c r="E232" s="77"/>
      <c r="F232" s="77"/>
      <c r="G232" s="77"/>
      <c r="H232" s="77"/>
      <c r="I232" s="77"/>
      <c r="J232" s="77"/>
      <c r="K232" s="77"/>
      <c r="L232" s="77"/>
      <c r="M232" s="77"/>
      <c r="N232" s="78"/>
      <c r="O232" s="77"/>
      <c r="P232" s="77"/>
    </row>
    <row r="233" spans="1:16" x14ac:dyDescent="0.2">
      <c r="A233" s="77"/>
      <c r="B233" s="77"/>
      <c r="C233" s="77"/>
      <c r="D233" s="77"/>
      <c r="E233" s="77"/>
      <c r="F233" s="77"/>
      <c r="G233" s="77"/>
      <c r="H233" s="77"/>
      <c r="I233" s="77"/>
      <c r="J233" s="77"/>
      <c r="K233" s="77"/>
      <c r="L233" s="77"/>
      <c r="M233" s="77"/>
      <c r="N233" s="78"/>
      <c r="O233" s="77"/>
      <c r="P233" s="77"/>
    </row>
    <row r="234" spans="1:16" x14ac:dyDescent="0.2">
      <c r="A234" s="77"/>
      <c r="B234" s="77"/>
      <c r="C234" s="77"/>
      <c r="D234" s="77"/>
      <c r="E234" s="77"/>
      <c r="F234" s="77"/>
      <c r="G234" s="77"/>
      <c r="H234" s="77"/>
      <c r="I234" s="77"/>
      <c r="J234" s="77"/>
      <c r="K234" s="77"/>
      <c r="L234" s="77"/>
      <c r="M234" s="77"/>
      <c r="N234" s="78"/>
      <c r="O234" s="77"/>
      <c r="P234" s="77"/>
    </row>
    <row r="235" spans="1:16" x14ac:dyDescent="0.2">
      <c r="A235" s="77"/>
      <c r="B235" s="77"/>
      <c r="C235" s="77"/>
      <c r="D235" s="77"/>
      <c r="E235" s="77"/>
      <c r="F235" s="77"/>
      <c r="G235" s="77"/>
      <c r="H235" s="77"/>
      <c r="I235" s="77"/>
      <c r="J235" s="77"/>
      <c r="K235" s="77"/>
      <c r="L235" s="77"/>
      <c r="M235" s="77"/>
      <c r="N235" s="78"/>
      <c r="O235" s="77"/>
      <c r="P235" s="77"/>
    </row>
    <row r="236" spans="1:16" x14ac:dyDescent="0.2">
      <c r="A236" s="77"/>
      <c r="B236" s="77"/>
      <c r="C236" s="77"/>
      <c r="D236" s="77"/>
      <c r="E236" s="77"/>
      <c r="F236" s="77"/>
      <c r="G236" s="77"/>
      <c r="H236" s="77"/>
      <c r="I236" s="77"/>
      <c r="J236" s="77"/>
      <c r="K236" s="77"/>
      <c r="L236" s="77"/>
      <c r="M236" s="77"/>
      <c r="N236" s="78"/>
      <c r="O236" s="77"/>
      <c r="P236" s="77"/>
    </row>
    <row r="237" spans="1:16" x14ac:dyDescent="0.2">
      <c r="A237" s="77"/>
      <c r="B237" s="77"/>
      <c r="C237" s="77"/>
      <c r="D237" s="77"/>
      <c r="E237" s="77"/>
      <c r="F237" s="77"/>
      <c r="G237" s="77"/>
      <c r="H237" s="77"/>
      <c r="I237" s="77"/>
      <c r="J237" s="77"/>
      <c r="K237" s="77"/>
      <c r="L237" s="77"/>
      <c r="M237" s="77"/>
      <c r="N237" s="78"/>
      <c r="O237" s="77"/>
      <c r="P237" s="77"/>
    </row>
    <row r="238" spans="1:16" x14ac:dyDescent="0.2">
      <c r="A238" s="77"/>
      <c r="B238" s="77"/>
      <c r="C238" s="77"/>
      <c r="D238" s="77"/>
      <c r="E238" s="77"/>
      <c r="F238" s="77"/>
      <c r="G238" s="77"/>
      <c r="H238" s="77"/>
      <c r="I238" s="77"/>
      <c r="J238" s="77"/>
      <c r="K238" s="77"/>
      <c r="L238" s="77"/>
      <c r="M238" s="77"/>
      <c r="N238" s="78"/>
      <c r="O238" s="77"/>
      <c r="P238" s="77"/>
    </row>
    <row r="239" spans="1:16" x14ac:dyDescent="0.2">
      <c r="A239" s="77"/>
      <c r="B239" s="77"/>
      <c r="C239" s="77"/>
      <c r="D239" s="77"/>
      <c r="E239" s="77"/>
      <c r="F239" s="77"/>
      <c r="G239" s="77"/>
      <c r="H239" s="77"/>
      <c r="I239" s="77"/>
      <c r="J239" s="77"/>
      <c r="K239" s="77"/>
      <c r="L239" s="77"/>
      <c r="M239" s="77"/>
      <c r="N239" s="78"/>
      <c r="O239" s="77"/>
      <c r="P239" s="77"/>
    </row>
    <row r="240" spans="1:16" x14ac:dyDescent="0.2">
      <c r="A240" s="77"/>
      <c r="B240" s="77"/>
      <c r="C240" s="77"/>
      <c r="D240" s="77"/>
      <c r="E240" s="77"/>
      <c r="F240" s="77"/>
      <c r="G240" s="77"/>
      <c r="H240" s="77"/>
      <c r="I240" s="77"/>
      <c r="J240" s="77"/>
      <c r="K240" s="77"/>
      <c r="L240" s="77"/>
      <c r="M240" s="77"/>
      <c r="N240" s="78"/>
      <c r="O240" s="77"/>
      <c r="P240" s="77"/>
    </row>
    <row r="241" spans="1:16" x14ac:dyDescent="0.2">
      <c r="A241" s="77"/>
      <c r="B241" s="77"/>
      <c r="C241" s="77"/>
      <c r="D241" s="77"/>
      <c r="E241" s="77"/>
      <c r="F241" s="77"/>
      <c r="G241" s="77"/>
      <c r="H241" s="77"/>
      <c r="I241" s="77"/>
      <c r="J241" s="77"/>
      <c r="K241" s="77"/>
      <c r="L241" s="77"/>
      <c r="M241" s="77"/>
      <c r="N241" s="78"/>
      <c r="O241" s="77"/>
      <c r="P241" s="77"/>
    </row>
    <row r="242" spans="1:16" x14ac:dyDescent="0.2">
      <c r="A242" s="77"/>
      <c r="B242" s="77"/>
      <c r="C242" s="77"/>
      <c r="D242" s="77"/>
      <c r="E242" s="77"/>
      <c r="F242" s="77"/>
      <c r="G242" s="77"/>
      <c r="H242" s="77"/>
      <c r="I242" s="77"/>
      <c r="J242" s="77"/>
      <c r="K242" s="77"/>
      <c r="L242" s="77"/>
      <c r="M242" s="77"/>
      <c r="N242" s="78"/>
      <c r="O242" s="77"/>
      <c r="P242" s="77"/>
    </row>
    <row r="243" spans="1:16" x14ac:dyDescent="0.2">
      <c r="A243" s="77"/>
      <c r="B243" s="77"/>
      <c r="C243" s="77"/>
      <c r="D243" s="77"/>
      <c r="E243" s="77"/>
      <c r="F243" s="77"/>
      <c r="G243" s="77"/>
      <c r="H243" s="77"/>
      <c r="I243" s="77"/>
      <c r="J243" s="77"/>
      <c r="K243" s="77"/>
      <c r="L243" s="77"/>
      <c r="M243" s="77"/>
      <c r="N243" s="78"/>
      <c r="O243" s="77"/>
      <c r="P243" s="77"/>
    </row>
    <row r="244" spans="1:16" x14ac:dyDescent="0.2">
      <c r="A244" s="77"/>
      <c r="B244" s="77"/>
      <c r="C244" s="77"/>
      <c r="D244" s="77"/>
      <c r="E244" s="77"/>
      <c r="F244" s="77"/>
      <c r="G244" s="77"/>
      <c r="H244" s="77"/>
      <c r="I244" s="77"/>
      <c r="J244" s="77"/>
      <c r="K244" s="77"/>
      <c r="L244" s="77"/>
      <c r="M244" s="77"/>
      <c r="N244" s="78"/>
      <c r="O244" s="77"/>
      <c r="P244" s="77"/>
    </row>
    <row r="245" spans="1:16" x14ac:dyDescent="0.2">
      <c r="A245" s="77"/>
      <c r="B245" s="77"/>
      <c r="C245" s="77"/>
      <c r="D245" s="77"/>
      <c r="E245" s="77"/>
      <c r="F245" s="77"/>
      <c r="G245" s="77"/>
      <c r="H245" s="77"/>
      <c r="I245" s="77"/>
      <c r="J245" s="77"/>
      <c r="K245" s="77"/>
      <c r="L245" s="77"/>
      <c r="M245" s="77"/>
      <c r="N245" s="78"/>
      <c r="O245" s="77"/>
      <c r="P245" s="77"/>
    </row>
    <row r="246" spans="1:16" x14ac:dyDescent="0.2">
      <c r="A246" s="77"/>
      <c r="B246" s="77"/>
      <c r="C246" s="77"/>
      <c r="D246" s="77"/>
      <c r="E246" s="77"/>
      <c r="F246" s="77"/>
      <c r="G246" s="77"/>
      <c r="H246" s="77"/>
      <c r="I246" s="77"/>
      <c r="J246" s="77"/>
      <c r="K246" s="77"/>
      <c r="L246" s="77"/>
      <c r="M246" s="77"/>
      <c r="N246" s="78"/>
      <c r="O246" s="77"/>
      <c r="P246" s="77"/>
    </row>
    <row r="247" spans="1:16" x14ac:dyDescent="0.2">
      <c r="A247" s="77"/>
      <c r="B247" s="77"/>
      <c r="C247" s="77"/>
      <c r="D247" s="77"/>
      <c r="E247" s="77"/>
      <c r="F247" s="77"/>
      <c r="G247" s="77"/>
      <c r="H247" s="77"/>
      <c r="I247" s="77"/>
      <c r="J247" s="77"/>
      <c r="K247" s="77"/>
      <c r="L247" s="77"/>
      <c r="M247" s="77"/>
      <c r="N247" s="78"/>
      <c r="O247" s="77"/>
      <c r="P247" s="77"/>
    </row>
    <row r="248" spans="1:16" x14ac:dyDescent="0.2">
      <c r="A248" s="77"/>
      <c r="B248" s="77"/>
      <c r="C248" s="77"/>
      <c r="D248" s="77"/>
      <c r="E248" s="77"/>
      <c r="F248" s="77"/>
      <c r="G248" s="77"/>
      <c r="H248" s="77"/>
      <c r="I248" s="77"/>
      <c r="J248" s="77"/>
      <c r="K248" s="77"/>
      <c r="L248" s="77"/>
      <c r="M248" s="77"/>
      <c r="N248" s="78"/>
      <c r="O248" s="77"/>
      <c r="P248" s="77"/>
    </row>
    <row r="249" spans="1:16" x14ac:dyDescent="0.2">
      <c r="A249" s="77"/>
      <c r="B249" s="77"/>
      <c r="C249" s="77"/>
      <c r="D249" s="77"/>
      <c r="E249" s="77"/>
      <c r="F249" s="77"/>
      <c r="G249" s="77"/>
      <c r="H249" s="77"/>
      <c r="I249" s="77"/>
      <c r="J249" s="77"/>
      <c r="K249" s="77"/>
      <c r="L249" s="77"/>
      <c r="M249" s="77"/>
      <c r="N249" s="78"/>
      <c r="O249" s="77"/>
      <c r="P249" s="77"/>
    </row>
    <row r="250" spans="1:16" x14ac:dyDescent="0.2">
      <c r="A250" s="77"/>
      <c r="B250" s="77"/>
      <c r="C250" s="77"/>
      <c r="D250" s="77"/>
      <c r="E250" s="77"/>
      <c r="F250" s="77"/>
      <c r="G250" s="77"/>
      <c r="H250" s="77"/>
      <c r="I250" s="77"/>
      <c r="J250" s="77"/>
      <c r="K250" s="77"/>
      <c r="L250" s="77"/>
      <c r="M250" s="77"/>
      <c r="N250" s="78"/>
      <c r="O250" s="77"/>
      <c r="P250" s="77"/>
    </row>
    <row r="251" spans="1:16" x14ac:dyDescent="0.2">
      <c r="A251" s="77"/>
      <c r="B251" s="77"/>
      <c r="C251" s="77"/>
      <c r="D251" s="77"/>
      <c r="E251" s="77"/>
      <c r="F251" s="77"/>
      <c r="G251" s="77"/>
      <c r="H251" s="77"/>
      <c r="I251" s="77"/>
      <c r="J251" s="77"/>
      <c r="K251" s="77"/>
      <c r="L251" s="77"/>
      <c r="M251" s="77"/>
      <c r="N251" s="78"/>
      <c r="O251" s="77"/>
      <c r="P251" s="77"/>
    </row>
    <row r="252" spans="1:16" x14ac:dyDescent="0.2">
      <c r="A252" s="77"/>
      <c r="B252" s="77"/>
      <c r="C252" s="77"/>
      <c r="D252" s="77"/>
      <c r="E252" s="77"/>
      <c r="F252" s="77"/>
      <c r="G252" s="77"/>
      <c r="H252" s="77"/>
      <c r="I252" s="77"/>
      <c r="J252" s="77"/>
      <c r="K252" s="77"/>
      <c r="L252" s="77"/>
      <c r="M252" s="77"/>
      <c r="N252" s="78"/>
      <c r="O252" s="77"/>
      <c r="P252" s="77"/>
    </row>
    <row r="253" spans="1:16" x14ac:dyDescent="0.2">
      <c r="A253" s="77"/>
      <c r="B253" s="77"/>
      <c r="C253" s="77"/>
      <c r="D253" s="77"/>
      <c r="E253" s="77"/>
      <c r="F253" s="77"/>
      <c r="G253" s="77"/>
      <c r="H253" s="77"/>
      <c r="I253" s="77"/>
      <c r="J253" s="77"/>
      <c r="K253" s="77"/>
      <c r="L253" s="77"/>
      <c r="M253" s="77"/>
      <c r="N253" s="78"/>
      <c r="O253" s="77"/>
      <c r="P253" s="77"/>
    </row>
    <row r="254" spans="1:16" x14ac:dyDescent="0.2">
      <c r="A254" s="77"/>
      <c r="B254" s="77"/>
      <c r="C254" s="77"/>
      <c r="D254" s="77"/>
      <c r="E254" s="77"/>
      <c r="F254" s="77"/>
      <c r="G254" s="77"/>
      <c r="H254" s="77"/>
      <c r="I254" s="77"/>
      <c r="J254" s="77"/>
      <c r="K254" s="77"/>
      <c r="L254" s="77"/>
      <c r="M254" s="77"/>
      <c r="N254" s="78"/>
      <c r="O254" s="77"/>
      <c r="P254" s="77"/>
    </row>
    <row r="255" spans="1:16" x14ac:dyDescent="0.2">
      <c r="A255" s="77"/>
      <c r="B255" s="77"/>
      <c r="C255" s="77"/>
      <c r="D255" s="77"/>
      <c r="E255" s="77"/>
      <c r="F255" s="77"/>
      <c r="G255" s="77"/>
      <c r="H255" s="77"/>
      <c r="I255" s="77"/>
      <c r="J255" s="77"/>
      <c r="K255" s="77"/>
      <c r="L255" s="77"/>
      <c r="M255" s="77"/>
      <c r="N255" s="78"/>
      <c r="O255" s="77"/>
      <c r="P255" s="77"/>
    </row>
    <row r="256" spans="1:16" x14ac:dyDescent="0.2">
      <c r="A256" s="77"/>
      <c r="B256" s="77"/>
      <c r="C256" s="77"/>
      <c r="D256" s="77"/>
      <c r="E256" s="77"/>
      <c r="F256" s="77"/>
      <c r="G256" s="77"/>
      <c r="H256" s="77"/>
      <c r="I256" s="77"/>
      <c r="J256" s="77"/>
      <c r="K256" s="77"/>
      <c r="L256" s="77"/>
      <c r="M256" s="77"/>
      <c r="N256" s="78"/>
      <c r="O256" s="77"/>
      <c r="P256" s="77"/>
    </row>
    <row r="257" spans="1:16" x14ac:dyDescent="0.2">
      <c r="A257" s="77"/>
      <c r="B257" s="77"/>
      <c r="C257" s="77"/>
      <c r="D257" s="77"/>
      <c r="E257" s="77"/>
      <c r="F257" s="77"/>
      <c r="G257" s="77"/>
      <c r="H257" s="77"/>
      <c r="I257" s="77"/>
      <c r="J257" s="77"/>
      <c r="K257" s="77"/>
      <c r="L257" s="77"/>
      <c r="M257" s="77"/>
      <c r="N257" s="78"/>
      <c r="O257" s="77"/>
      <c r="P257" s="77"/>
    </row>
    <row r="258" spans="1:16" x14ac:dyDescent="0.2">
      <c r="A258" s="77"/>
      <c r="B258" s="77"/>
      <c r="C258" s="77"/>
      <c r="D258" s="77"/>
      <c r="E258" s="77"/>
      <c r="F258" s="77"/>
      <c r="G258" s="77"/>
      <c r="H258" s="77"/>
      <c r="I258" s="77"/>
      <c r="J258" s="77"/>
      <c r="K258" s="77"/>
      <c r="L258" s="77"/>
      <c r="M258" s="77"/>
      <c r="N258" s="78"/>
      <c r="O258" s="77"/>
      <c r="P258" s="77"/>
    </row>
    <row r="259" spans="1:16" x14ac:dyDescent="0.2">
      <c r="A259" s="77"/>
      <c r="B259" s="77"/>
      <c r="C259" s="77"/>
      <c r="D259" s="77"/>
      <c r="E259" s="77"/>
      <c r="F259" s="77"/>
      <c r="G259" s="77"/>
      <c r="H259" s="77"/>
      <c r="I259" s="77"/>
      <c r="J259" s="77"/>
      <c r="K259" s="77"/>
      <c r="L259" s="77"/>
      <c r="M259" s="77"/>
      <c r="N259" s="78"/>
      <c r="O259" s="77"/>
      <c r="P259" s="77"/>
    </row>
    <row r="260" spans="1:16" x14ac:dyDescent="0.2">
      <c r="A260" s="77"/>
      <c r="B260" s="77"/>
      <c r="C260" s="77"/>
      <c r="D260" s="77"/>
      <c r="E260" s="77"/>
      <c r="F260" s="77"/>
      <c r="G260" s="77"/>
      <c r="H260" s="77"/>
      <c r="I260" s="77"/>
      <c r="J260" s="77"/>
      <c r="K260" s="77"/>
      <c r="L260" s="77"/>
      <c r="M260" s="77"/>
      <c r="N260" s="78"/>
      <c r="O260" s="77"/>
      <c r="P260" s="77"/>
    </row>
    <row r="261" spans="1:16" x14ac:dyDescent="0.2">
      <c r="A261" s="77"/>
      <c r="B261" s="77"/>
      <c r="C261" s="77"/>
      <c r="D261" s="77"/>
      <c r="E261" s="77"/>
      <c r="F261" s="77"/>
      <c r="G261" s="77"/>
      <c r="H261" s="77"/>
      <c r="I261" s="77"/>
      <c r="J261" s="77"/>
      <c r="K261" s="77"/>
      <c r="L261" s="77"/>
      <c r="M261" s="77"/>
      <c r="N261" s="78"/>
      <c r="O261" s="77"/>
      <c r="P261" s="77"/>
    </row>
    <row r="262" spans="1:16" x14ac:dyDescent="0.2">
      <c r="A262" s="77"/>
      <c r="B262" s="77"/>
      <c r="C262" s="77"/>
      <c r="D262" s="77"/>
      <c r="E262" s="77"/>
      <c r="F262" s="77"/>
      <c r="G262" s="77"/>
      <c r="H262" s="77"/>
      <c r="I262" s="77"/>
      <c r="J262" s="77"/>
      <c r="K262" s="77"/>
      <c r="L262" s="77"/>
      <c r="M262" s="77"/>
      <c r="N262" s="78"/>
      <c r="O262" s="77"/>
      <c r="P262" s="77"/>
    </row>
    <row r="263" spans="1:16" x14ac:dyDescent="0.2">
      <c r="A263" s="77"/>
      <c r="B263" s="77"/>
      <c r="C263" s="77"/>
      <c r="D263" s="77"/>
      <c r="E263" s="77"/>
      <c r="F263" s="77"/>
      <c r="G263" s="77"/>
      <c r="H263" s="77"/>
      <c r="I263" s="77"/>
      <c r="J263" s="77"/>
      <c r="K263" s="77"/>
      <c r="L263" s="77"/>
      <c r="M263" s="77"/>
      <c r="N263" s="78"/>
      <c r="O263" s="77"/>
      <c r="P263" s="77"/>
    </row>
    <row r="264" spans="1:16" x14ac:dyDescent="0.2">
      <c r="A264" s="77"/>
      <c r="B264" s="77"/>
      <c r="C264" s="77"/>
      <c r="D264" s="77"/>
      <c r="E264" s="77"/>
      <c r="F264" s="77"/>
      <c r="G264" s="77"/>
      <c r="H264" s="77"/>
      <c r="I264" s="77"/>
      <c r="J264" s="77"/>
      <c r="K264" s="77"/>
      <c r="L264" s="77"/>
      <c r="M264" s="77"/>
      <c r="N264" s="78"/>
      <c r="O264" s="77"/>
      <c r="P264" s="77"/>
    </row>
    <row r="265" spans="1:16" x14ac:dyDescent="0.2">
      <c r="A265" s="77"/>
      <c r="B265" s="77"/>
      <c r="C265" s="77"/>
      <c r="D265" s="77"/>
      <c r="E265" s="77"/>
      <c r="F265" s="77"/>
      <c r="G265" s="77"/>
      <c r="H265" s="77"/>
      <c r="I265" s="77"/>
      <c r="J265" s="77"/>
      <c r="K265" s="77"/>
      <c r="L265" s="77"/>
      <c r="M265" s="77"/>
      <c r="N265" s="78"/>
      <c r="O265" s="77"/>
      <c r="P265" s="77"/>
    </row>
    <row r="266" spans="1:16" x14ac:dyDescent="0.2">
      <c r="A266" s="77"/>
      <c r="B266" s="77"/>
      <c r="C266" s="77"/>
      <c r="D266" s="77"/>
      <c r="E266" s="77"/>
      <c r="F266" s="77"/>
      <c r="G266" s="77"/>
      <c r="H266" s="77"/>
      <c r="I266" s="77"/>
      <c r="J266" s="77"/>
      <c r="K266" s="77"/>
      <c r="L266" s="77"/>
      <c r="M266" s="77"/>
      <c r="N266" s="78"/>
      <c r="O266" s="77"/>
      <c r="P266" s="77"/>
    </row>
    <row r="267" spans="1:16" x14ac:dyDescent="0.2">
      <c r="A267" s="77"/>
      <c r="B267" s="77"/>
      <c r="C267" s="77"/>
      <c r="D267" s="77"/>
      <c r="E267" s="77"/>
      <c r="F267" s="77"/>
      <c r="G267" s="77"/>
      <c r="H267" s="77"/>
      <c r="I267" s="77"/>
      <c r="J267" s="77"/>
      <c r="K267" s="77"/>
      <c r="L267" s="77"/>
      <c r="M267" s="77"/>
      <c r="N267" s="78"/>
      <c r="O267" s="77"/>
      <c r="P267" s="77"/>
    </row>
    <row r="268" spans="1:16" x14ac:dyDescent="0.2">
      <c r="A268" s="77"/>
      <c r="B268" s="77"/>
      <c r="C268" s="77"/>
      <c r="D268" s="77"/>
      <c r="E268" s="77"/>
      <c r="F268" s="77"/>
      <c r="G268" s="77"/>
      <c r="H268" s="77"/>
      <c r="I268" s="77"/>
      <c r="J268" s="77"/>
      <c r="K268" s="77"/>
      <c r="L268" s="77"/>
      <c r="M268" s="77"/>
      <c r="N268" s="78"/>
      <c r="O268" s="77"/>
      <c r="P268" s="77"/>
    </row>
    <row r="269" spans="1:16" x14ac:dyDescent="0.2">
      <c r="A269" s="77"/>
      <c r="B269" s="77"/>
      <c r="C269" s="77"/>
      <c r="D269" s="77"/>
      <c r="E269" s="77"/>
      <c r="F269" s="77"/>
      <c r="G269" s="77"/>
      <c r="H269" s="77"/>
      <c r="I269" s="77"/>
      <c r="J269" s="77"/>
      <c r="K269" s="77"/>
      <c r="L269" s="77"/>
      <c r="M269" s="77"/>
      <c r="N269" s="78"/>
      <c r="O269" s="77"/>
      <c r="P269" s="77"/>
    </row>
    <row r="270" spans="1:16" x14ac:dyDescent="0.2">
      <c r="A270" s="77"/>
      <c r="B270" s="77"/>
      <c r="C270" s="77"/>
      <c r="D270" s="77"/>
      <c r="E270" s="77"/>
      <c r="F270" s="77"/>
      <c r="G270" s="77"/>
      <c r="H270" s="77"/>
      <c r="I270" s="77"/>
      <c r="J270" s="77"/>
      <c r="K270" s="77"/>
      <c r="L270" s="77"/>
      <c r="M270" s="77"/>
      <c r="N270" s="78"/>
      <c r="O270" s="77"/>
      <c r="P270" s="77"/>
    </row>
    <row r="271" spans="1:16" x14ac:dyDescent="0.2">
      <c r="A271" s="77"/>
      <c r="B271" s="77"/>
      <c r="C271" s="77"/>
      <c r="D271" s="77"/>
      <c r="E271" s="77"/>
      <c r="F271" s="77"/>
      <c r="G271" s="77"/>
      <c r="H271" s="77"/>
      <c r="I271" s="77"/>
      <c r="J271" s="77"/>
      <c r="K271" s="77"/>
      <c r="L271" s="77"/>
      <c r="M271" s="77"/>
      <c r="N271" s="78"/>
      <c r="O271" s="77"/>
      <c r="P271" s="77"/>
    </row>
    <row r="272" spans="1:16" x14ac:dyDescent="0.2">
      <c r="A272" s="77"/>
      <c r="B272" s="77"/>
      <c r="C272" s="77"/>
      <c r="D272" s="77"/>
      <c r="E272" s="77"/>
      <c r="F272" s="77"/>
      <c r="G272" s="77"/>
      <c r="H272" s="77"/>
      <c r="I272" s="77"/>
      <c r="J272" s="77"/>
      <c r="K272" s="77"/>
      <c r="L272" s="77"/>
      <c r="M272" s="77"/>
      <c r="N272" s="78"/>
      <c r="O272" s="77"/>
      <c r="P272" s="77"/>
    </row>
    <row r="273" spans="1:16" x14ac:dyDescent="0.2">
      <c r="A273" s="77"/>
      <c r="B273" s="77"/>
      <c r="C273" s="77"/>
      <c r="D273" s="77"/>
      <c r="E273" s="77"/>
      <c r="F273" s="77"/>
      <c r="G273" s="77"/>
      <c r="H273" s="77"/>
      <c r="I273" s="77"/>
      <c r="J273" s="77"/>
      <c r="K273" s="77"/>
      <c r="L273" s="77"/>
      <c r="M273" s="77"/>
      <c r="N273" s="78"/>
      <c r="O273" s="77"/>
      <c r="P273" s="77"/>
    </row>
    <row r="274" spans="1:16" x14ac:dyDescent="0.2">
      <c r="A274" s="77"/>
      <c r="B274" s="77"/>
      <c r="C274" s="77"/>
      <c r="D274" s="77"/>
      <c r="E274" s="77"/>
      <c r="F274" s="77"/>
      <c r="G274" s="77"/>
      <c r="H274" s="77"/>
      <c r="I274" s="77"/>
      <c r="J274" s="77"/>
      <c r="K274" s="77"/>
      <c r="L274" s="77"/>
      <c r="M274" s="77"/>
      <c r="N274" s="78"/>
      <c r="O274" s="77"/>
      <c r="P274" s="77"/>
    </row>
    <row r="275" spans="1:16" x14ac:dyDescent="0.2">
      <c r="A275" s="77"/>
      <c r="B275" s="77"/>
      <c r="C275" s="77"/>
      <c r="D275" s="77"/>
      <c r="E275" s="77"/>
      <c r="F275" s="77"/>
      <c r="G275" s="77"/>
      <c r="H275" s="77"/>
      <c r="I275" s="77"/>
      <c r="J275" s="77"/>
      <c r="K275" s="77"/>
      <c r="L275" s="77"/>
      <c r="M275" s="77"/>
      <c r="N275" s="78"/>
      <c r="O275" s="77"/>
      <c r="P275" s="77"/>
    </row>
    <row r="276" spans="1:16" x14ac:dyDescent="0.2">
      <c r="A276" s="77"/>
      <c r="B276" s="77"/>
      <c r="C276" s="77"/>
      <c r="D276" s="77"/>
      <c r="E276" s="77"/>
      <c r="F276" s="77"/>
      <c r="G276" s="77"/>
      <c r="H276" s="77"/>
      <c r="I276" s="77"/>
      <c r="J276" s="77"/>
      <c r="K276" s="77"/>
      <c r="L276" s="77"/>
      <c r="M276" s="77"/>
      <c r="N276" s="78"/>
      <c r="O276" s="77"/>
      <c r="P276" s="77"/>
    </row>
    <row r="277" spans="1:16" x14ac:dyDescent="0.2">
      <c r="A277" s="77"/>
      <c r="B277" s="77"/>
      <c r="C277" s="77"/>
      <c r="D277" s="77"/>
      <c r="E277" s="77"/>
      <c r="F277" s="77"/>
      <c r="G277" s="77"/>
      <c r="H277" s="77"/>
      <c r="I277" s="77"/>
      <c r="J277" s="77"/>
      <c r="K277" s="77"/>
      <c r="L277" s="77"/>
      <c r="M277" s="77"/>
      <c r="N277" s="78"/>
      <c r="O277" s="77"/>
      <c r="P277" s="77"/>
    </row>
    <row r="278" spans="1:16" x14ac:dyDescent="0.2">
      <c r="A278" s="77"/>
      <c r="B278" s="77"/>
      <c r="C278" s="77"/>
      <c r="D278" s="77"/>
      <c r="E278" s="77"/>
      <c r="F278" s="77"/>
      <c r="G278" s="77"/>
      <c r="H278" s="77"/>
      <c r="I278" s="77"/>
      <c r="J278" s="77"/>
      <c r="K278" s="77"/>
      <c r="L278" s="77"/>
      <c r="M278" s="77"/>
      <c r="N278" s="78"/>
      <c r="O278" s="77"/>
      <c r="P278" s="77"/>
    </row>
    <row r="279" spans="1:16" x14ac:dyDescent="0.2">
      <c r="A279" s="77"/>
      <c r="B279" s="77"/>
      <c r="C279" s="77"/>
      <c r="D279" s="77"/>
      <c r="E279" s="77"/>
      <c r="F279" s="77"/>
      <c r="G279" s="77"/>
      <c r="H279" s="77"/>
      <c r="I279" s="77"/>
      <c r="J279" s="77"/>
      <c r="K279" s="77"/>
      <c r="L279" s="77"/>
      <c r="M279" s="77"/>
      <c r="N279" s="78"/>
      <c r="O279" s="77"/>
      <c r="P279" s="77"/>
    </row>
    <row r="280" spans="1:16" x14ac:dyDescent="0.2">
      <c r="A280" s="77"/>
      <c r="B280" s="77"/>
      <c r="C280" s="77"/>
      <c r="D280" s="77"/>
      <c r="E280" s="77"/>
      <c r="F280" s="77"/>
      <c r="G280" s="77"/>
      <c r="H280" s="77"/>
      <c r="I280" s="77"/>
      <c r="J280" s="77"/>
      <c r="K280" s="77"/>
      <c r="L280" s="77"/>
      <c r="M280" s="77"/>
      <c r="N280" s="78"/>
      <c r="O280" s="77"/>
      <c r="P280" s="77"/>
    </row>
    <row r="281" spans="1:16" x14ac:dyDescent="0.2">
      <c r="A281" s="77"/>
      <c r="B281" s="77"/>
      <c r="C281" s="77"/>
      <c r="D281" s="77"/>
      <c r="E281" s="77"/>
      <c r="F281" s="77"/>
      <c r="G281" s="77"/>
      <c r="H281" s="77"/>
      <c r="I281" s="77"/>
      <c r="J281" s="77"/>
      <c r="K281" s="77"/>
      <c r="L281" s="77"/>
      <c r="M281" s="77"/>
      <c r="N281" s="78"/>
      <c r="O281" s="77"/>
      <c r="P281" s="77"/>
    </row>
    <row r="282" spans="1:16" x14ac:dyDescent="0.2">
      <c r="A282" s="77"/>
      <c r="B282" s="77"/>
      <c r="C282" s="77"/>
      <c r="D282" s="77"/>
      <c r="E282" s="77"/>
      <c r="F282" s="77"/>
      <c r="G282" s="77"/>
      <c r="H282" s="77"/>
      <c r="I282" s="77"/>
      <c r="J282" s="77"/>
      <c r="K282" s="77"/>
      <c r="L282" s="77"/>
      <c r="M282" s="77"/>
      <c r="N282" s="78"/>
      <c r="O282" s="77"/>
      <c r="P282" s="77"/>
    </row>
    <row r="283" spans="1:16" x14ac:dyDescent="0.2">
      <c r="A283" s="77"/>
      <c r="B283" s="77"/>
      <c r="C283" s="77"/>
      <c r="D283" s="77"/>
      <c r="E283" s="77"/>
      <c r="F283" s="77"/>
      <c r="G283" s="77"/>
      <c r="H283" s="77"/>
      <c r="I283" s="77"/>
      <c r="J283" s="77"/>
      <c r="K283" s="77"/>
      <c r="L283" s="77"/>
      <c r="M283" s="77"/>
      <c r="N283" s="78"/>
      <c r="O283" s="77"/>
      <c r="P283" s="77"/>
    </row>
    <row r="284" spans="1:16" x14ac:dyDescent="0.2">
      <c r="A284" s="77"/>
      <c r="B284" s="77"/>
      <c r="C284" s="77"/>
      <c r="D284" s="77"/>
      <c r="E284" s="77"/>
      <c r="F284" s="77"/>
      <c r="G284" s="77"/>
      <c r="H284" s="77"/>
      <c r="I284" s="77"/>
      <c r="J284" s="77"/>
      <c r="K284" s="77"/>
      <c r="L284" s="77"/>
      <c r="M284" s="77"/>
      <c r="N284" s="78"/>
      <c r="O284" s="77"/>
      <c r="P284" s="77"/>
    </row>
    <row r="285" spans="1:16" x14ac:dyDescent="0.2">
      <c r="A285" s="77"/>
      <c r="B285" s="77"/>
      <c r="C285" s="77"/>
      <c r="D285" s="77"/>
      <c r="E285" s="77"/>
      <c r="F285" s="77"/>
      <c r="G285" s="77"/>
      <c r="H285" s="77"/>
      <c r="I285" s="77"/>
      <c r="J285" s="77"/>
      <c r="K285" s="77"/>
      <c r="L285" s="77"/>
      <c r="M285" s="77"/>
      <c r="N285" s="78"/>
      <c r="O285" s="77"/>
      <c r="P285" s="77"/>
    </row>
    <row r="286" spans="1:16" x14ac:dyDescent="0.2">
      <c r="A286" s="77"/>
      <c r="B286" s="77"/>
      <c r="C286" s="77"/>
      <c r="D286" s="77"/>
      <c r="E286" s="77"/>
      <c r="F286" s="77"/>
      <c r="G286" s="77"/>
      <c r="H286" s="77"/>
      <c r="I286" s="77"/>
      <c r="J286" s="77"/>
      <c r="K286" s="77"/>
      <c r="L286" s="77"/>
      <c r="M286" s="77"/>
      <c r="N286" s="78"/>
      <c r="O286" s="77"/>
      <c r="P286" s="77"/>
    </row>
    <row r="287" spans="1:16" x14ac:dyDescent="0.2">
      <c r="A287" s="77"/>
      <c r="B287" s="77"/>
      <c r="C287" s="77"/>
      <c r="D287" s="77"/>
      <c r="E287" s="77"/>
      <c r="F287" s="77"/>
      <c r="G287" s="77"/>
      <c r="H287" s="77"/>
      <c r="I287" s="77"/>
      <c r="J287" s="77"/>
      <c r="K287" s="77"/>
      <c r="L287" s="77"/>
      <c r="M287" s="77"/>
      <c r="N287" s="78"/>
      <c r="O287" s="77"/>
      <c r="P287" s="77"/>
    </row>
    <row r="288" spans="1:16" x14ac:dyDescent="0.2">
      <c r="A288" s="77"/>
      <c r="B288" s="77"/>
      <c r="C288" s="77"/>
      <c r="D288" s="77"/>
      <c r="E288" s="77"/>
      <c r="F288" s="77"/>
      <c r="G288" s="77"/>
      <c r="H288" s="77"/>
      <c r="I288" s="77"/>
      <c r="J288" s="77"/>
      <c r="K288" s="77"/>
      <c r="L288" s="77"/>
      <c r="M288" s="77"/>
      <c r="N288" s="78"/>
      <c r="O288" s="77"/>
      <c r="P288" s="77"/>
    </row>
    <row r="289" spans="1:16" x14ac:dyDescent="0.2">
      <c r="A289" s="77"/>
      <c r="B289" s="77"/>
      <c r="C289" s="77"/>
      <c r="D289" s="77"/>
      <c r="E289" s="77"/>
      <c r="F289" s="77"/>
      <c r="G289" s="77"/>
      <c r="H289" s="77"/>
      <c r="I289" s="77"/>
      <c r="J289" s="77"/>
      <c r="K289" s="77"/>
      <c r="L289" s="77"/>
      <c r="M289" s="77"/>
      <c r="N289" s="78"/>
      <c r="O289" s="77"/>
      <c r="P289" s="77"/>
    </row>
    <row r="290" spans="1:16" x14ac:dyDescent="0.2">
      <c r="A290" s="77"/>
      <c r="B290" s="77"/>
      <c r="C290" s="77"/>
      <c r="D290" s="77"/>
      <c r="E290" s="77"/>
      <c r="F290" s="77"/>
      <c r="G290" s="77"/>
      <c r="H290" s="77"/>
      <c r="I290" s="77"/>
      <c r="J290" s="77"/>
      <c r="K290" s="77"/>
      <c r="L290" s="77"/>
      <c r="M290" s="77"/>
      <c r="N290" s="78"/>
      <c r="O290" s="77"/>
      <c r="P290" s="77"/>
    </row>
    <row r="291" spans="1:16" x14ac:dyDescent="0.2">
      <c r="A291" s="77"/>
      <c r="B291" s="77"/>
      <c r="C291" s="77"/>
      <c r="D291" s="77"/>
      <c r="E291" s="77"/>
      <c r="F291" s="77"/>
      <c r="G291" s="77"/>
      <c r="H291" s="77"/>
      <c r="I291" s="77"/>
      <c r="J291" s="77"/>
      <c r="K291" s="77"/>
      <c r="L291" s="77"/>
      <c r="M291" s="77"/>
      <c r="N291" s="78"/>
      <c r="O291" s="77"/>
      <c r="P291" s="77"/>
    </row>
    <row r="292" spans="1:16" x14ac:dyDescent="0.2">
      <c r="A292" s="77"/>
      <c r="B292" s="77"/>
      <c r="C292" s="77"/>
      <c r="D292" s="77"/>
      <c r="E292" s="77"/>
      <c r="F292" s="77"/>
      <c r="G292" s="77"/>
      <c r="H292" s="77"/>
      <c r="I292" s="77"/>
      <c r="J292" s="77"/>
      <c r="K292" s="77"/>
      <c r="L292" s="77"/>
      <c r="M292" s="77"/>
      <c r="N292" s="78"/>
      <c r="O292" s="77"/>
      <c r="P292" s="77"/>
    </row>
    <row r="293" spans="1:16" x14ac:dyDescent="0.2">
      <c r="A293" s="77"/>
      <c r="B293" s="77"/>
      <c r="C293" s="77"/>
      <c r="D293" s="77"/>
      <c r="E293" s="77"/>
      <c r="F293" s="77"/>
      <c r="G293" s="77"/>
      <c r="H293" s="77"/>
      <c r="I293" s="77"/>
      <c r="J293" s="77"/>
      <c r="K293" s="77"/>
      <c r="L293" s="77"/>
      <c r="M293" s="77"/>
      <c r="N293" s="78"/>
      <c r="O293" s="77"/>
      <c r="P293" s="77"/>
    </row>
    <row r="294" spans="1:16" x14ac:dyDescent="0.2">
      <c r="A294" s="77"/>
      <c r="B294" s="77"/>
      <c r="C294" s="77"/>
      <c r="D294" s="77"/>
      <c r="E294" s="77"/>
      <c r="F294" s="77"/>
      <c r="G294" s="77"/>
      <c r="H294" s="77"/>
      <c r="I294" s="77"/>
      <c r="J294" s="77"/>
      <c r="K294" s="77"/>
      <c r="L294" s="77"/>
      <c r="M294" s="77"/>
      <c r="N294" s="78"/>
      <c r="O294" s="77"/>
      <c r="P294" s="77"/>
    </row>
    <row r="295" spans="1:16" x14ac:dyDescent="0.2">
      <c r="A295" s="77"/>
      <c r="B295" s="77"/>
      <c r="C295" s="77"/>
      <c r="D295" s="77"/>
      <c r="E295" s="77"/>
      <c r="F295" s="77"/>
      <c r="G295" s="77"/>
      <c r="H295" s="77"/>
      <c r="I295" s="77"/>
      <c r="J295" s="77"/>
      <c r="K295" s="77"/>
      <c r="L295" s="77"/>
      <c r="M295" s="77"/>
      <c r="N295" s="78"/>
      <c r="O295" s="77"/>
      <c r="P295" s="77"/>
    </row>
    <row r="296" spans="1:16" x14ac:dyDescent="0.2">
      <c r="A296" s="77"/>
      <c r="B296" s="77"/>
      <c r="C296" s="77"/>
      <c r="D296" s="77"/>
      <c r="E296" s="77"/>
      <c r="F296" s="77"/>
      <c r="G296" s="77"/>
      <c r="H296" s="77"/>
      <c r="I296" s="77"/>
      <c r="J296" s="77"/>
      <c r="K296" s="77"/>
      <c r="L296" s="77"/>
      <c r="M296" s="77"/>
      <c r="N296" s="78"/>
      <c r="O296" s="77"/>
      <c r="P296" s="77"/>
    </row>
    <row r="297" spans="1:16" x14ac:dyDescent="0.2">
      <c r="A297" s="77"/>
      <c r="B297" s="77"/>
      <c r="C297" s="77"/>
      <c r="D297" s="77"/>
      <c r="E297" s="77"/>
      <c r="F297" s="77"/>
      <c r="G297" s="77"/>
      <c r="H297" s="77"/>
      <c r="I297" s="77"/>
      <c r="J297" s="77"/>
      <c r="K297" s="77"/>
      <c r="L297" s="77"/>
      <c r="M297" s="77"/>
      <c r="N297" s="78"/>
      <c r="O297" s="77"/>
      <c r="P297" s="77"/>
    </row>
    <row r="298" spans="1:16" x14ac:dyDescent="0.2">
      <c r="A298" s="77"/>
      <c r="B298" s="77"/>
      <c r="C298" s="77"/>
      <c r="D298" s="77"/>
      <c r="E298" s="77"/>
      <c r="F298" s="77"/>
      <c r="G298" s="77"/>
      <c r="H298" s="77"/>
      <c r="I298" s="77"/>
      <c r="J298" s="77"/>
      <c r="K298" s="77"/>
      <c r="L298" s="77"/>
      <c r="M298" s="77"/>
      <c r="N298" s="78"/>
      <c r="O298" s="77"/>
      <c r="P298" s="77"/>
    </row>
    <row r="299" spans="1:16" x14ac:dyDescent="0.2">
      <c r="A299" s="77"/>
      <c r="B299" s="77"/>
      <c r="C299" s="77"/>
      <c r="D299" s="77"/>
      <c r="E299" s="77"/>
      <c r="F299" s="77"/>
      <c r="G299" s="77"/>
      <c r="H299" s="77"/>
      <c r="I299" s="77"/>
      <c r="J299" s="77"/>
      <c r="K299" s="77"/>
      <c r="L299" s="77"/>
      <c r="M299" s="77"/>
      <c r="N299" s="78"/>
      <c r="O299" s="77"/>
      <c r="P299" s="77"/>
    </row>
    <row r="300" spans="1:16" x14ac:dyDescent="0.2">
      <c r="A300" s="77"/>
      <c r="B300" s="77"/>
      <c r="C300" s="77"/>
      <c r="D300" s="77"/>
      <c r="E300" s="77"/>
      <c r="F300" s="77"/>
      <c r="G300" s="77"/>
      <c r="H300" s="77"/>
      <c r="I300" s="77"/>
      <c r="J300" s="77"/>
      <c r="K300" s="77"/>
      <c r="L300" s="77"/>
      <c r="M300" s="77"/>
      <c r="N300" s="78"/>
      <c r="O300" s="77"/>
      <c r="P300" s="77"/>
    </row>
    <row r="301" spans="1:16" x14ac:dyDescent="0.2">
      <c r="A301" s="77"/>
      <c r="B301" s="77"/>
      <c r="C301" s="77"/>
      <c r="D301" s="77"/>
      <c r="E301" s="77"/>
      <c r="F301" s="77"/>
      <c r="G301" s="77"/>
      <c r="H301" s="77"/>
      <c r="I301" s="77"/>
      <c r="J301" s="77"/>
      <c r="K301" s="77"/>
      <c r="L301" s="77"/>
      <c r="M301" s="77"/>
      <c r="N301" s="78"/>
      <c r="O301" s="77"/>
      <c r="P301" s="77"/>
    </row>
    <row r="302" spans="1:16" x14ac:dyDescent="0.2">
      <c r="A302" s="77"/>
      <c r="B302" s="77"/>
      <c r="C302" s="77"/>
      <c r="D302" s="77"/>
      <c r="E302" s="77"/>
      <c r="F302" s="77"/>
      <c r="G302" s="77"/>
      <c r="H302" s="77"/>
      <c r="I302" s="77"/>
      <c r="J302" s="77"/>
      <c r="K302" s="77"/>
      <c r="L302" s="77"/>
      <c r="M302" s="77"/>
      <c r="N302" s="78"/>
      <c r="O302" s="77"/>
      <c r="P302" s="77"/>
    </row>
    <row r="303" spans="1:16" x14ac:dyDescent="0.2">
      <c r="A303" s="77"/>
      <c r="B303" s="77"/>
      <c r="C303" s="77"/>
      <c r="D303" s="77"/>
      <c r="E303" s="77"/>
      <c r="F303" s="77"/>
      <c r="G303" s="77"/>
      <c r="H303" s="77"/>
      <c r="I303" s="77"/>
      <c r="J303" s="77"/>
      <c r="K303" s="77"/>
      <c r="L303" s="77"/>
      <c r="M303" s="77"/>
      <c r="N303" s="78"/>
      <c r="O303" s="77"/>
      <c r="P303" s="77"/>
    </row>
    <row r="304" spans="1:16" x14ac:dyDescent="0.2">
      <c r="A304" s="77"/>
      <c r="B304" s="77"/>
      <c r="C304" s="77"/>
      <c r="D304" s="77"/>
      <c r="E304" s="77"/>
      <c r="F304" s="77"/>
      <c r="G304" s="77"/>
      <c r="H304" s="77"/>
      <c r="I304" s="77"/>
      <c r="J304" s="77"/>
      <c r="K304" s="77"/>
      <c r="L304" s="77"/>
      <c r="M304" s="77"/>
      <c r="N304" s="78"/>
      <c r="O304" s="77"/>
      <c r="P304" s="77"/>
    </row>
    <row r="305" spans="1:16" x14ac:dyDescent="0.2">
      <c r="A305" s="77"/>
      <c r="B305" s="77"/>
      <c r="C305" s="77"/>
      <c r="D305" s="77"/>
      <c r="E305" s="77"/>
      <c r="F305" s="77"/>
      <c r="G305" s="77"/>
      <c r="H305" s="77"/>
      <c r="I305" s="77"/>
      <c r="J305" s="77"/>
      <c r="K305" s="77"/>
      <c r="L305" s="77"/>
      <c r="M305" s="77"/>
      <c r="N305" s="78"/>
      <c r="O305" s="77"/>
      <c r="P305" s="77"/>
    </row>
    <row r="306" spans="1:16" x14ac:dyDescent="0.2">
      <c r="A306" s="77"/>
      <c r="B306" s="77"/>
      <c r="C306" s="77"/>
      <c r="D306" s="77"/>
      <c r="E306" s="77"/>
      <c r="F306" s="77"/>
      <c r="G306" s="77"/>
      <c r="H306" s="77"/>
      <c r="I306" s="77"/>
      <c r="J306" s="77"/>
      <c r="K306" s="77"/>
      <c r="L306" s="77"/>
      <c r="M306" s="77"/>
      <c r="N306" s="78"/>
      <c r="O306" s="77"/>
      <c r="P306" s="77"/>
    </row>
    <row r="307" spans="1:16" x14ac:dyDescent="0.2">
      <c r="A307" s="77"/>
      <c r="B307" s="77"/>
      <c r="C307" s="77"/>
      <c r="D307" s="77"/>
      <c r="E307" s="77"/>
      <c r="F307" s="77"/>
      <c r="G307" s="77"/>
      <c r="H307" s="77"/>
      <c r="I307" s="77"/>
      <c r="J307" s="77"/>
      <c r="K307" s="77"/>
      <c r="L307" s="77"/>
      <c r="M307" s="77"/>
      <c r="N307" s="78"/>
      <c r="O307" s="77"/>
      <c r="P307" s="77"/>
    </row>
    <row r="308" spans="1:16" x14ac:dyDescent="0.2">
      <c r="A308" s="77"/>
      <c r="B308" s="77"/>
      <c r="C308" s="77"/>
      <c r="D308" s="77"/>
      <c r="E308" s="77"/>
      <c r="F308" s="77"/>
      <c r="G308" s="77"/>
      <c r="H308" s="77"/>
      <c r="I308" s="77"/>
      <c r="J308" s="77"/>
      <c r="K308" s="77"/>
      <c r="L308" s="77"/>
      <c r="M308" s="77"/>
      <c r="N308" s="78"/>
      <c r="O308" s="77"/>
      <c r="P308" s="77"/>
    </row>
    <row r="309" spans="1:16" x14ac:dyDescent="0.2">
      <c r="A309" s="77"/>
      <c r="B309" s="77"/>
      <c r="C309" s="77"/>
      <c r="D309" s="77"/>
      <c r="E309" s="77"/>
      <c r="F309" s="77"/>
      <c r="G309" s="77"/>
      <c r="H309" s="77"/>
      <c r="I309" s="77"/>
      <c r="J309" s="77"/>
      <c r="K309" s="77"/>
      <c r="L309" s="77"/>
      <c r="M309" s="77"/>
      <c r="N309" s="78"/>
      <c r="O309" s="77"/>
      <c r="P309" s="77"/>
    </row>
    <row r="310" spans="1:16" x14ac:dyDescent="0.2">
      <c r="A310" s="77"/>
      <c r="B310" s="77"/>
      <c r="C310" s="77"/>
      <c r="D310" s="77"/>
      <c r="E310" s="77"/>
      <c r="F310" s="77"/>
      <c r="G310" s="77"/>
      <c r="H310" s="77"/>
      <c r="I310" s="77"/>
      <c r="J310" s="77"/>
      <c r="K310" s="77"/>
      <c r="L310" s="77"/>
      <c r="M310" s="77"/>
      <c r="N310" s="78"/>
      <c r="O310" s="77"/>
      <c r="P310" s="77"/>
    </row>
    <row r="311" spans="1:16" x14ac:dyDescent="0.2">
      <c r="A311" s="77"/>
      <c r="B311" s="77"/>
      <c r="C311" s="77"/>
      <c r="D311" s="77"/>
      <c r="E311" s="77"/>
      <c r="F311" s="77"/>
      <c r="G311" s="77"/>
      <c r="H311" s="77"/>
      <c r="I311" s="77"/>
      <c r="J311" s="77"/>
      <c r="K311" s="77"/>
      <c r="L311" s="77"/>
      <c r="M311" s="77"/>
      <c r="N311" s="78"/>
      <c r="O311" s="77"/>
      <c r="P311" s="77"/>
    </row>
    <row r="312" spans="1:16" x14ac:dyDescent="0.2">
      <c r="A312" s="77"/>
      <c r="B312" s="77"/>
      <c r="C312" s="77"/>
      <c r="D312" s="77"/>
      <c r="E312" s="77"/>
      <c r="F312" s="77"/>
      <c r="G312" s="77"/>
      <c r="H312" s="77"/>
      <c r="I312" s="77"/>
      <c r="J312" s="77"/>
      <c r="K312" s="77"/>
      <c r="L312" s="77"/>
      <c r="M312" s="77"/>
      <c r="N312" s="78"/>
      <c r="O312" s="77"/>
      <c r="P312" s="77"/>
    </row>
    <row r="313" spans="1:16" x14ac:dyDescent="0.2">
      <c r="A313" s="77"/>
      <c r="B313" s="77"/>
      <c r="C313" s="77"/>
      <c r="D313" s="77"/>
      <c r="E313" s="77"/>
      <c r="F313" s="77"/>
      <c r="G313" s="77"/>
      <c r="H313" s="77"/>
      <c r="I313" s="77"/>
      <c r="J313" s="77"/>
      <c r="K313" s="77"/>
      <c r="L313" s="77"/>
      <c r="M313" s="77"/>
      <c r="N313" s="78"/>
      <c r="O313" s="77"/>
      <c r="P313" s="77"/>
    </row>
    <row r="314" spans="1:16" x14ac:dyDescent="0.2">
      <c r="A314" s="77"/>
      <c r="B314" s="77"/>
      <c r="C314" s="77"/>
      <c r="D314" s="77"/>
      <c r="E314" s="77"/>
      <c r="F314" s="77"/>
      <c r="G314" s="77"/>
      <c r="H314" s="77"/>
      <c r="I314" s="77"/>
      <c r="J314" s="77"/>
      <c r="K314" s="77"/>
      <c r="L314" s="77"/>
      <c r="M314" s="77"/>
      <c r="N314" s="78"/>
      <c r="O314" s="77"/>
      <c r="P314" s="77"/>
    </row>
    <row r="315" spans="1:16" x14ac:dyDescent="0.2">
      <c r="A315" s="77"/>
      <c r="B315" s="77"/>
      <c r="C315" s="77"/>
      <c r="D315" s="77"/>
      <c r="E315" s="77"/>
      <c r="F315" s="77"/>
      <c r="G315" s="77"/>
      <c r="H315" s="77"/>
      <c r="I315" s="77"/>
      <c r="J315" s="77"/>
      <c r="K315" s="77"/>
      <c r="L315" s="77"/>
      <c r="M315" s="77"/>
      <c r="N315" s="78"/>
      <c r="O315" s="77"/>
      <c r="P315" s="77"/>
    </row>
    <row r="316" spans="1:16" x14ac:dyDescent="0.2">
      <c r="A316" s="77"/>
      <c r="B316" s="77"/>
      <c r="C316" s="77"/>
      <c r="D316" s="77"/>
      <c r="E316" s="77"/>
      <c r="F316" s="77"/>
      <c r="G316" s="77"/>
      <c r="H316" s="77"/>
      <c r="I316" s="77"/>
      <c r="J316" s="77"/>
      <c r="K316" s="77"/>
      <c r="L316" s="77"/>
      <c r="M316" s="77"/>
      <c r="N316" s="78"/>
      <c r="O316" s="77"/>
      <c r="P316" s="77"/>
    </row>
    <row r="317" spans="1:16" x14ac:dyDescent="0.2">
      <c r="A317" s="77"/>
      <c r="B317" s="77"/>
      <c r="C317" s="77"/>
      <c r="D317" s="77"/>
      <c r="E317" s="77"/>
      <c r="F317" s="77"/>
      <c r="G317" s="77"/>
      <c r="H317" s="77"/>
      <c r="I317" s="77"/>
      <c r="J317" s="77"/>
      <c r="K317" s="77"/>
      <c r="L317" s="77"/>
      <c r="M317" s="77"/>
      <c r="N317" s="78"/>
      <c r="O317" s="77"/>
      <c r="P317" s="77"/>
    </row>
    <row r="318" spans="1:16" x14ac:dyDescent="0.2">
      <c r="A318" s="77"/>
      <c r="B318" s="77"/>
      <c r="C318" s="77"/>
      <c r="D318" s="77"/>
      <c r="E318" s="77"/>
      <c r="F318" s="77"/>
      <c r="G318" s="77"/>
      <c r="H318" s="77"/>
      <c r="I318" s="77"/>
      <c r="J318" s="77"/>
      <c r="K318" s="77"/>
      <c r="L318" s="77"/>
      <c r="M318" s="77"/>
      <c r="N318" s="78"/>
      <c r="O318" s="77"/>
      <c r="P318" s="77"/>
    </row>
    <row r="319" spans="1:16" x14ac:dyDescent="0.2">
      <c r="A319" s="77"/>
      <c r="B319" s="77"/>
      <c r="C319" s="77"/>
      <c r="D319" s="77"/>
      <c r="E319" s="77"/>
      <c r="F319" s="77"/>
      <c r="G319" s="77"/>
      <c r="H319" s="77"/>
      <c r="I319" s="77"/>
      <c r="J319" s="77"/>
      <c r="K319" s="77"/>
      <c r="L319" s="77"/>
      <c r="M319" s="77"/>
      <c r="N319" s="78"/>
      <c r="O319" s="77"/>
      <c r="P319" s="77"/>
    </row>
    <row r="320" spans="1:16" x14ac:dyDescent="0.2">
      <c r="A320" s="77"/>
      <c r="B320" s="77"/>
      <c r="C320" s="77"/>
      <c r="D320" s="77"/>
      <c r="E320" s="77"/>
      <c r="F320" s="77"/>
      <c r="G320" s="77"/>
      <c r="H320" s="77"/>
      <c r="I320" s="77"/>
      <c r="J320" s="77"/>
      <c r="K320" s="77"/>
      <c r="L320" s="77"/>
      <c r="M320" s="77"/>
      <c r="N320" s="78"/>
      <c r="O320" s="77"/>
      <c r="P320" s="77"/>
    </row>
    <row r="321" spans="1:16" x14ac:dyDescent="0.2">
      <c r="A321" s="77"/>
      <c r="B321" s="77"/>
      <c r="C321" s="77"/>
      <c r="D321" s="77"/>
      <c r="E321" s="77"/>
      <c r="F321" s="77"/>
      <c r="G321" s="77"/>
      <c r="H321" s="77"/>
      <c r="I321" s="77"/>
      <c r="J321" s="77"/>
      <c r="K321" s="77"/>
      <c r="L321" s="77"/>
      <c r="M321" s="77"/>
      <c r="N321" s="78"/>
      <c r="O321" s="77"/>
      <c r="P321" s="77"/>
    </row>
    <row r="322" spans="1:16" x14ac:dyDescent="0.2">
      <c r="A322" s="77"/>
      <c r="B322" s="77"/>
      <c r="C322" s="77"/>
      <c r="D322" s="77"/>
      <c r="E322" s="77"/>
      <c r="F322" s="77"/>
      <c r="G322" s="77"/>
      <c r="H322" s="77"/>
      <c r="I322" s="77"/>
      <c r="J322" s="77"/>
      <c r="K322" s="77"/>
      <c r="L322" s="77"/>
      <c r="M322" s="77"/>
      <c r="N322" s="78"/>
      <c r="O322" s="77"/>
      <c r="P322" s="77"/>
    </row>
    <row r="323" spans="1:16" x14ac:dyDescent="0.2">
      <c r="A323" s="77"/>
      <c r="B323" s="77"/>
      <c r="C323" s="77"/>
      <c r="D323" s="77"/>
      <c r="E323" s="77"/>
      <c r="F323" s="77"/>
      <c r="G323" s="77"/>
      <c r="H323" s="77"/>
      <c r="I323" s="77"/>
      <c r="J323" s="77"/>
      <c r="K323" s="77"/>
      <c r="L323" s="77"/>
      <c r="M323" s="77"/>
      <c r="N323" s="78"/>
      <c r="O323" s="77"/>
      <c r="P323" s="77"/>
    </row>
    <row r="324" spans="1:16" x14ac:dyDescent="0.2">
      <c r="A324" s="77"/>
      <c r="B324" s="77"/>
      <c r="C324" s="77"/>
      <c r="D324" s="77"/>
      <c r="E324" s="77"/>
      <c r="F324" s="77"/>
      <c r="G324" s="77"/>
      <c r="H324" s="77"/>
      <c r="I324" s="77"/>
      <c r="J324" s="77"/>
      <c r="K324" s="77"/>
      <c r="L324" s="77"/>
      <c r="M324" s="77"/>
      <c r="N324" s="78"/>
      <c r="O324" s="77"/>
      <c r="P324" s="77"/>
    </row>
    <row r="325" spans="1:16" x14ac:dyDescent="0.2">
      <c r="A325" s="77"/>
      <c r="B325" s="77"/>
      <c r="C325" s="77"/>
      <c r="D325" s="77"/>
      <c r="E325" s="77"/>
      <c r="F325" s="77"/>
      <c r="G325" s="77"/>
      <c r="H325" s="77"/>
      <c r="I325" s="77"/>
      <c r="J325" s="77"/>
      <c r="K325" s="77"/>
      <c r="L325" s="77"/>
      <c r="M325" s="77"/>
      <c r="N325" s="78"/>
      <c r="O325" s="77"/>
      <c r="P325" s="77"/>
    </row>
    <row r="326" spans="1:16" x14ac:dyDescent="0.2">
      <c r="A326" s="77"/>
      <c r="B326" s="77"/>
      <c r="C326" s="77"/>
      <c r="D326" s="77"/>
      <c r="E326" s="77"/>
      <c r="F326" s="77"/>
      <c r="G326" s="77"/>
      <c r="H326" s="77"/>
      <c r="I326" s="77"/>
      <c r="J326" s="77"/>
      <c r="K326" s="77"/>
      <c r="L326" s="77"/>
      <c r="M326" s="77"/>
      <c r="N326" s="78"/>
      <c r="O326" s="77"/>
      <c r="P326" s="77"/>
    </row>
    <row r="327" spans="1:16" x14ac:dyDescent="0.2">
      <c r="A327" s="77"/>
      <c r="B327" s="77"/>
      <c r="C327" s="77"/>
      <c r="D327" s="77"/>
      <c r="E327" s="77"/>
      <c r="F327" s="77"/>
      <c r="G327" s="77"/>
      <c r="H327" s="77"/>
      <c r="I327" s="77"/>
      <c r="J327" s="77"/>
      <c r="K327" s="77"/>
      <c r="L327" s="77"/>
      <c r="M327" s="77"/>
      <c r="N327" s="78"/>
      <c r="O327" s="77"/>
      <c r="P327" s="77"/>
    </row>
    <row r="328" spans="1:16" x14ac:dyDescent="0.2">
      <c r="A328" s="77"/>
      <c r="B328" s="77"/>
      <c r="C328" s="77"/>
      <c r="D328" s="77"/>
      <c r="E328" s="77"/>
      <c r="F328" s="77"/>
      <c r="G328" s="77"/>
      <c r="H328" s="77"/>
      <c r="I328" s="77"/>
      <c r="J328" s="77"/>
      <c r="K328" s="77"/>
      <c r="L328" s="77"/>
      <c r="M328" s="77"/>
      <c r="N328" s="78"/>
      <c r="O328" s="77"/>
      <c r="P328" s="77"/>
    </row>
    <row r="329" spans="1:16" x14ac:dyDescent="0.2">
      <c r="A329" s="77"/>
      <c r="B329" s="77"/>
      <c r="C329" s="77"/>
      <c r="D329" s="77"/>
      <c r="E329" s="77"/>
      <c r="F329" s="77"/>
      <c r="G329" s="77"/>
      <c r="H329" s="77"/>
      <c r="I329" s="77"/>
      <c r="J329" s="77"/>
      <c r="K329" s="77"/>
      <c r="L329" s="77"/>
      <c r="M329" s="77"/>
      <c r="N329" s="78"/>
      <c r="O329" s="77"/>
      <c r="P329" s="77"/>
    </row>
    <row r="330" spans="1:16" x14ac:dyDescent="0.2">
      <c r="A330" s="77"/>
      <c r="B330" s="77"/>
      <c r="C330" s="77"/>
      <c r="D330" s="77"/>
      <c r="E330" s="77"/>
      <c r="F330" s="77"/>
      <c r="G330" s="77"/>
      <c r="H330" s="77"/>
      <c r="I330" s="77"/>
      <c r="J330" s="77"/>
      <c r="K330" s="77"/>
      <c r="L330" s="77"/>
      <c r="M330" s="77"/>
      <c r="N330" s="78"/>
      <c r="O330" s="77"/>
      <c r="P330" s="77"/>
    </row>
    <row r="331" spans="1:16" x14ac:dyDescent="0.2">
      <c r="A331" s="77"/>
      <c r="B331" s="77"/>
      <c r="C331" s="77"/>
      <c r="D331" s="77"/>
      <c r="E331" s="77"/>
      <c r="F331" s="77"/>
      <c r="G331" s="77"/>
      <c r="H331" s="77"/>
      <c r="I331" s="77"/>
      <c r="J331" s="77"/>
      <c r="K331" s="77"/>
      <c r="L331" s="77"/>
      <c r="M331" s="77"/>
      <c r="N331" s="78"/>
      <c r="O331" s="77"/>
      <c r="P331" s="77"/>
    </row>
    <row r="332" spans="1:16" x14ac:dyDescent="0.2">
      <c r="A332" s="77"/>
      <c r="B332" s="77"/>
      <c r="C332" s="77"/>
      <c r="D332" s="77"/>
      <c r="E332" s="77"/>
      <c r="F332" s="77"/>
      <c r="G332" s="77"/>
      <c r="H332" s="77"/>
      <c r="I332" s="77"/>
      <c r="J332" s="77"/>
      <c r="K332" s="77"/>
      <c r="L332" s="77"/>
      <c r="M332" s="77"/>
      <c r="N332" s="78"/>
      <c r="O332" s="77"/>
      <c r="P332" s="77"/>
    </row>
    <row r="333" spans="1:16" x14ac:dyDescent="0.2">
      <c r="G333" s="79"/>
      <c r="I333" s="79"/>
      <c r="K333" s="79"/>
      <c r="M333" s="79"/>
      <c r="N333" s="80"/>
      <c r="P333" s="79"/>
    </row>
    <row r="334" spans="1:16" x14ac:dyDescent="0.2">
      <c r="G334" s="79"/>
      <c r="I334" s="79"/>
      <c r="K334" s="79"/>
      <c r="M334" s="79"/>
      <c r="N334" s="80"/>
      <c r="P334" s="79"/>
    </row>
    <row r="335" spans="1:16" x14ac:dyDescent="0.2">
      <c r="G335" s="79"/>
      <c r="I335" s="79"/>
      <c r="K335" s="79"/>
      <c r="M335" s="79"/>
      <c r="N335" s="80"/>
      <c r="P335" s="79"/>
    </row>
    <row r="336" spans="1:16" x14ac:dyDescent="0.2">
      <c r="G336" s="79"/>
      <c r="I336" s="79"/>
      <c r="K336" s="79"/>
      <c r="M336" s="79"/>
      <c r="N336" s="80"/>
      <c r="P336" s="79"/>
    </row>
    <row r="337" spans="7:16" x14ac:dyDescent="0.2">
      <c r="G337" s="79"/>
      <c r="I337" s="79"/>
      <c r="K337" s="79"/>
      <c r="M337" s="79"/>
      <c r="N337" s="80"/>
      <c r="P337" s="79"/>
    </row>
    <row r="338" spans="7:16" x14ac:dyDescent="0.2">
      <c r="G338" s="79"/>
      <c r="I338" s="79"/>
      <c r="K338" s="79"/>
      <c r="M338" s="79"/>
      <c r="N338" s="80"/>
      <c r="P338" s="79"/>
    </row>
    <row r="339" spans="7:16" x14ac:dyDescent="0.2">
      <c r="G339" s="79"/>
      <c r="I339" s="79"/>
      <c r="K339" s="79"/>
      <c r="M339" s="79"/>
      <c r="N339" s="80"/>
      <c r="P339" s="79"/>
    </row>
    <row r="340" spans="7:16" x14ac:dyDescent="0.2">
      <c r="G340" s="79"/>
      <c r="I340" s="79"/>
      <c r="K340" s="79"/>
      <c r="M340" s="79"/>
      <c r="N340" s="80"/>
      <c r="P340" s="79"/>
    </row>
    <row r="341" spans="7:16" x14ac:dyDescent="0.2">
      <c r="G341" s="79"/>
      <c r="I341" s="79"/>
      <c r="K341" s="79"/>
      <c r="M341" s="79"/>
      <c r="N341" s="80"/>
      <c r="P341" s="79"/>
    </row>
    <row r="342" spans="7:16" x14ac:dyDescent="0.2">
      <c r="G342" s="79"/>
      <c r="I342" s="79"/>
      <c r="K342" s="79"/>
      <c r="M342" s="79"/>
      <c r="N342" s="80"/>
      <c r="P342" s="79"/>
    </row>
    <row r="343" spans="7:16" x14ac:dyDescent="0.2">
      <c r="G343" s="79"/>
      <c r="I343" s="79"/>
      <c r="K343" s="79"/>
      <c r="M343" s="79"/>
      <c r="N343" s="80"/>
      <c r="P343" s="79"/>
    </row>
    <row r="344" spans="7:16" x14ac:dyDescent="0.2">
      <c r="G344" s="79"/>
      <c r="I344" s="79"/>
      <c r="K344" s="79"/>
      <c r="M344" s="79"/>
      <c r="N344" s="80"/>
      <c r="P344" s="79"/>
    </row>
    <row r="345" spans="7:16" x14ac:dyDescent="0.2">
      <c r="G345" s="79"/>
      <c r="I345" s="79"/>
      <c r="K345" s="79"/>
      <c r="M345" s="79"/>
      <c r="N345" s="80"/>
      <c r="P345" s="79"/>
    </row>
    <row r="346" spans="7:16" x14ac:dyDescent="0.2">
      <c r="G346" s="79"/>
      <c r="I346" s="79"/>
      <c r="K346" s="79"/>
      <c r="M346" s="79"/>
      <c r="N346" s="80"/>
      <c r="P346" s="79"/>
    </row>
    <row r="347" spans="7:16" x14ac:dyDescent="0.2">
      <c r="G347" s="79"/>
      <c r="I347" s="79"/>
      <c r="K347" s="79"/>
      <c r="M347" s="79"/>
      <c r="N347" s="80"/>
      <c r="P347" s="79"/>
    </row>
    <row r="348" spans="7:16" x14ac:dyDescent="0.2">
      <c r="G348" s="79"/>
      <c r="I348" s="79"/>
      <c r="K348" s="79"/>
      <c r="M348" s="79"/>
      <c r="N348" s="80"/>
      <c r="P348" s="79"/>
    </row>
    <row r="349" spans="7:16" x14ac:dyDescent="0.2">
      <c r="G349" s="79"/>
      <c r="I349" s="79"/>
      <c r="K349" s="79"/>
      <c r="M349" s="79"/>
      <c r="N349" s="80"/>
      <c r="P349" s="79"/>
    </row>
    <row r="350" spans="7:16" x14ac:dyDescent="0.2">
      <c r="G350" s="79"/>
      <c r="I350" s="79"/>
      <c r="K350" s="79"/>
      <c r="M350" s="79"/>
      <c r="N350" s="80"/>
      <c r="P350" s="79"/>
    </row>
    <row r="351" spans="7:16" x14ac:dyDescent="0.2">
      <c r="G351" s="79"/>
      <c r="I351" s="79"/>
      <c r="K351" s="79"/>
      <c r="M351" s="79"/>
      <c r="N351" s="80"/>
      <c r="P351" s="79"/>
    </row>
    <row r="352" spans="7:16" x14ac:dyDescent="0.2">
      <c r="G352" s="79"/>
      <c r="I352" s="79"/>
      <c r="K352" s="79"/>
      <c r="M352" s="79"/>
      <c r="N352" s="80"/>
      <c r="P352" s="79"/>
    </row>
    <row r="353" spans="7:16" x14ac:dyDescent="0.2">
      <c r="G353" s="79"/>
      <c r="I353" s="79"/>
      <c r="K353" s="79"/>
      <c r="M353" s="79"/>
      <c r="N353" s="80"/>
      <c r="P353" s="79"/>
    </row>
    <row r="354" spans="7:16" x14ac:dyDescent="0.2">
      <c r="G354" s="79"/>
      <c r="I354" s="79"/>
      <c r="K354" s="79"/>
      <c r="M354" s="79"/>
      <c r="N354" s="80"/>
      <c r="P354" s="79"/>
    </row>
    <row r="355" spans="7:16" x14ac:dyDescent="0.2">
      <c r="G355" s="79"/>
      <c r="I355" s="79"/>
      <c r="K355" s="79"/>
      <c r="M355" s="79"/>
      <c r="N355" s="80"/>
      <c r="P355" s="79"/>
    </row>
    <row r="356" spans="7:16" x14ac:dyDescent="0.2">
      <c r="G356" s="79"/>
      <c r="I356" s="79"/>
      <c r="K356" s="79"/>
      <c r="M356" s="79"/>
      <c r="N356" s="80"/>
      <c r="P356" s="79"/>
    </row>
    <row r="357" spans="7:16" x14ac:dyDescent="0.2">
      <c r="G357" s="79"/>
      <c r="I357" s="79"/>
      <c r="K357" s="79"/>
      <c r="M357" s="79"/>
      <c r="N357" s="80"/>
      <c r="P357" s="79"/>
    </row>
    <row r="358" spans="7:16" x14ac:dyDescent="0.2">
      <c r="G358" s="79"/>
      <c r="I358" s="79"/>
      <c r="K358" s="79"/>
      <c r="M358" s="79"/>
      <c r="N358" s="80"/>
      <c r="P358" s="79"/>
    </row>
    <row r="359" spans="7:16" x14ac:dyDescent="0.2">
      <c r="G359" s="79"/>
      <c r="I359" s="79"/>
      <c r="K359" s="79"/>
      <c r="M359" s="79"/>
      <c r="N359" s="80"/>
      <c r="P359" s="79"/>
    </row>
    <row r="360" spans="7:16" x14ac:dyDescent="0.2">
      <c r="G360" s="79"/>
      <c r="I360" s="79"/>
      <c r="K360" s="79"/>
      <c r="M360" s="79"/>
      <c r="N360" s="80"/>
      <c r="P360" s="79"/>
    </row>
    <row r="361" spans="7:16" x14ac:dyDescent="0.2">
      <c r="G361" s="79"/>
      <c r="I361" s="79"/>
      <c r="K361" s="79"/>
      <c r="M361" s="79"/>
      <c r="N361" s="80"/>
      <c r="P361" s="79"/>
    </row>
    <row r="362" spans="7:16" x14ac:dyDescent="0.2">
      <c r="G362" s="79"/>
      <c r="I362" s="79"/>
      <c r="K362" s="79"/>
      <c r="M362" s="79"/>
      <c r="N362" s="80"/>
      <c r="P362" s="79"/>
    </row>
    <row r="363" spans="7:16" x14ac:dyDescent="0.2">
      <c r="G363" s="79"/>
      <c r="I363" s="79"/>
      <c r="K363" s="79"/>
      <c r="M363" s="79"/>
      <c r="N363" s="80"/>
      <c r="P363" s="79"/>
    </row>
    <row r="364" spans="7:16" x14ac:dyDescent="0.2">
      <c r="G364" s="79"/>
      <c r="I364" s="79"/>
      <c r="K364" s="79"/>
      <c r="M364" s="79"/>
      <c r="N364" s="80"/>
      <c r="P364" s="79"/>
    </row>
    <row r="365" spans="7:16" x14ac:dyDescent="0.2">
      <c r="G365" s="79"/>
      <c r="I365" s="79"/>
      <c r="K365" s="79"/>
      <c r="M365" s="79"/>
      <c r="N365" s="80"/>
      <c r="P365" s="79"/>
    </row>
    <row r="366" spans="7:16" x14ac:dyDescent="0.2">
      <c r="G366" s="79"/>
      <c r="I366" s="79"/>
      <c r="K366" s="79"/>
      <c r="M366" s="79"/>
      <c r="N366" s="80"/>
      <c r="P366" s="79"/>
    </row>
    <row r="367" spans="7:16" x14ac:dyDescent="0.2">
      <c r="G367" s="79"/>
      <c r="I367" s="79"/>
      <c r="K367" s="79"/>
      <c r="M367" s="79"/>
      <c r="N367" s="80"/>
      <c r="P367" s="79"/>
    </row>
    <row r="368" spans="7:16" x14ac:dyDescent="0.2">
      <c r="G368" s="79"/>
      <c r="I368" s="79"/>
      <c r="K368" s="79"/>
      <c r="M368" s="79"/>
      <c r="N368" s="80"/>
      <c r="P368" s="79"/>
    </row>
    <row r="369" spans="7:16" x14ac:dyDescent="0.2">
      <c r="G369" s="79"/>
      <c r="I369" s="79"/>
      <c r="K369" s="79"/>
      <c r="M369" s="79"/>
      <c r="N369" s="80"/>
      <c r="P369" s="79"/>
    </row>
    <row r="370" spans="7:16" x14ac:dyDescent="0.2">
      <c r="G370" s="79"/>
      <c r="I370" s="79"/>
      <c r="K370" s="79"/>
      <c r="M370" s="79"/>
      <c r="N370" s="80"/>
      <c r="P370" s="79"/>
    </row>
    <row r="371" spans="7:16" x14ac:dyDescent="0.2">
      <c r="G371" s="79"/>
      <c r="I371" s="79"/>
      <c r="K371" s="79"/>
      <c r="M371" s="79"/>
      <c r="N371" s="80"/>
      <c r="P371" s="79"/>
    </row>
    <row r="372" spans="7:16" x14ac:dyDescent="0.2">
      <c r="G372" s="79"/>
      <c r="I372" s="79"/>
      <c r="K372" s="79"/>
      <c r="M372" s="79"/>
      <c r="N372" s="80"/>
      <c r="P372" s="79"/>
    </row>
    <row r="373" spans="7:16" x14ac:dyDescent="0.2">
      <c r="G373" s="79"/>
      <c r="I373" s="79"/>
      <c r="K373" s="79"/>
      <c r="M373" s="79"/>
      <c r="N373" s="80"/>
      <c r="P373" s="79"/>
    </row>
    <row r="374" spans="7:16" x14ac:dyDescent="0.2">
      <c r="G374" s="79"/>
      <c r="I374" s="79"/>
      <c r="K374" s="79"/>
      <c r="M374" s="79"/>
      <c r="N374" s="80"/>
      <c r="P374" s="79"/>
    </row>
    <row r="375" spans="7:16" x14ac:dyDescent="0.2">
      <c r="G375" s="79"/>
      <c r="I375" s="79"/>
      <c r="K375" s="79"/>
      <c r="M375" s="79"/>
      <c r="N375" s="80"/>
      <c r="P375" s="79"/>
    </row>
    <row r="376" spans="7:16" x14ac:dyDescent="0.2">
      <c r="G376" s="79"/>
      <c r="I376" s="79"/>
      <c r="K376" s="79"/>
      <c r="M376" s="79"/>
      <c r="N376" s="80"/>
      <c r="P376" s="79"/>
    </row>
    <row r="377" spans="7:16" x14ac:dyDescent="0.2">
      <c r="G377" s="79"/>
      <c r="I377" s="79"/>
      <c r="K377" s="79"/>
      <c r="M377" s="79"/>
      <c r="N377" s="80"/>
      <c r="P377" s="79"/>
    </row>
    <row r="378" spans="7:16" x14ac:dyDescent="0.2">
      <c r="G378" s="79"/>
      <c r="I378" s="79"/>
      <c r="K378" s="79"/>
      <c r="M378" s="79"/>
      <c r="N378" s="80"/>
      <c r="P378" s="79"/>
    </row>
    <row r="379" spans="7:16" x14ac:dyDescent="0.2">
      <c r="G379" s="79"/>
      <c r="I379" s="79"/>
      <c r="K379" s="79"/>
      <c r="M379" s="79"/>
      <c r="N379" s="80"/>
      <c r="P379" s="79"/>
    </row>
    <row r="380" spans="7:16" x14ac:dyDescent="0.2">
      <c r="G380" s="79"/>
      <c r="I380" s="79"/>
      <c r="K380" s="79"/>
      <c r="M380" s="79"/>
      <c r="N380" s="80"/>
      <c r="P380" s="79"/>
    </row>
    <row r="381" spans="7:16" x14ac:dyDescent="0.2">
      <c r="G381" s="79"/>
      <c r="I381" s="79"/>
      <c r="K381" s="79"/>
      <c r="M381" s="79"/>
      <c r="N381" s="80"/>
      <c r="P381" s="79"/>
    </row>
    <row r="382" spans="7:16" x14ac:dyDescent="0.2">
      <c r="G382" s="79"/>
      <c r="I382" s="79"/>
      <c r="K382" s="79"/>
      <c r="M382" s="79"/>
      <c r="N382" s="80"/>
      <c r="P382" s="79"/>
    </row>
    <row r="383" spans="7:16" x14ac:dyDescent="0.2">
      <c r="G383" s="79"/>
      <c r="I383" s="79"/>
      <c r="K383" s="79"/>
      <c r="M383" s="79"/>
      <c r="N383" s="80"/>
      <c r="P383" s="79"/>
    </row>
    <row r="384" spans="7:16" x14ac:dyDescent="0.2">
      <c r="G384" s="79"/>
      <c r="I384" s="79"/>
      <c r="K384" s="79"/>
      <c r="M384" s="79"/>
      <c r="N384" s="80"/>
      <c r="P384" s="79"/>
    </row>
    <row r="385" spans="7:16" x14ac:dyDescent="0.2">
      <c r="G385" s="79"/>
      <c r="I385" s="79"/>
      <c r="K385" s="79"/>
      <c r="M385" s="79"/>
      <c r="N385" s="80"/>
      <c r="P385" s="79"/>
    </row>
    <row r="386" spans="7:16" x14ac:dyDescent="0.2">
      <c r="G386" s="79"/>
      <c r="I386" s="79"/>
      <c r="K386" s="79"/>
      <c r="M386" s="79"/>
      <c r="N386" s="80"/>
      <c r="P386" s="79"/>
    </row>
    <row r="387" spans="7:16" x14ac:dyDescent="0.2">
      <c r="G387" s="79"/>
      <c r="I387" s="79"/>
      <c r="K387" s="79"/>
      <c r="M387" s="79"/>
      <c r="N387" s="80"/>
      <c r="P387" s="79"/>
    </row>
    <row r="388" spans="7:16" x14ac:dyDescent="0.2">
      <c r="G388" s="79"/>
      <c r="I388" s="79"/>
      <c r="K388" s="79"/>
      <c r="M388" s="79"/>
      <c r="N388" s="80"/>
      <c r="P388" s="79"/>
    </row>
    <row r="389" spans="7:16" x14ac:dyDescent="0.2">
      <c r="G389" s="79"/>
      <c r="I389" s="79"/>
      <c r="K389" s="79"/>
      <c r="M389" s="79"/>
      <c r="N389" s="80"/>
      <c r="P389" s="79"/>
    </row>
    <row r="390" spans="7:16" x14ac:dyDescent="0.2">
      <c r="G390" s="79"/>
      <c r="I390" s="79"/>
      <c r="K390" s="79"/>
      <c r="M390" s="79"/>
      <c r="N390" s="80"/>
      <c r="P390" s="79"/>
    </row>
    <row r="391" spans="7:16" x14ac:dyDescent="0.2">
      <c r="G391" s="79"/>
      <c r="I391" s="79"/>
      <c r="K391" s="79"/>
      <c r="M391" s="79"/>
      <c r="N391" s="80"/>
      <c r="P391" s="79"/>
    </row>
    <row r="392" spans="7:16" x14ac:dyDescent="0.2">
      <c r="G392" s="79"/>
      <c r="I392" s="79"/>
      <c r="K392" s="79"/>
      <c r="M392" s="79"/>
      <c r="N392" s="80"/>
      <c r="P392" s="79"/>
    </row>
    <row r="393" spans="7:16" x14ac:dyDescent="0.2">
      <c r="G393" s="79"/>
      <c r="I393" s="79"/>
      <c r="K393" s="79"/>
      <c r="M393" s="79"/>
      <c r="N393" s="80"/>
      <c r="P393" s="79"/>
    </row>
    <row r="394" spans="7:16" x14ac:dyDescent="0.2">
      <c r="G394" s="79"/>
      <c r="I394" s="79"/>
      <c r="K394" s="79"/>
      <c r="M394" s="79"/>
      <c r="N394" s="80"/>
      <c r="P394" s="79"/>
    </row>
    <row r="395" spans="7:16" x14ac:dyDescent="0.2">
      <c r="G395" s="79"/>
      <c r="I395" s="79"/>
      <c r="K395" s="79"/>
      <c r="M395" s="79"/>
      <c r="N395" s="80"/>
      <c r="P395" s="79"/>
    </row>
    <row r="396" spans="7:16" x14ac:dyDescent="0.2">
      <c r="G396" s="79"/>
      <c r="I396" s="79"/>
      <c r="K396" s="79"/>
      <c r="M396" s="79"/>
      <c r="N396" s="80"/>
      <c r="P396" s="79"/>
    </row>
    <row r="397" spans="7:16" x14ac:dyDescent="0.2">
      <c r="G397" s="79"/>
      <c r="I397" s="79"/>
      <c r="K397" s="79"/>
      <c r="M397" s="79"/>
      <c r="N397" s="80"/>
      <c r="P397" s="79"/>
    </row>
    <row r="398" spans="7:16" x14ac:dyDescent="0.2">
      <c r="G398" s="79"/>
      <c r="I398" s="79"/>
      <c r="K398" s="79"/>
      <c r="M398" s="79"/>
      <c r="N398" s="80"/>
      <c r="P398" s="79"/>
    </row>
    <row r="399" spans="7:16" x14ac:dyDescent="0.2">
      <c r="G399" s="79"/>
      <c r="I399" s="79"/>
      <c r="K399" s="79"/>
      <c r="M399" s="79"/>
      <c r="N399" s="80"/>
      <c r="P399" s="79"/>
    </row>
    <row r="400" spans="7:16" x14ac:dyDescent="0.2">
      <c r="G400" s="79"/>
      <c r="I400" s="79"/>
      <c r="K400" s="79"/>
      <c r="M400" s="79"/>
      <c r="N400" s="80"/>
      <c r="P400" s="79"/>
    </row>
    <row r="401" spans="7:16" x14ac:dyDescent="0.2">
      <c r="G401" s="79"/>
      <c r="I401" s="79"/>
      <c r="K401" s="79"/>
      <c r="M401" s="79"/>
      <c r="N401" s="80"/>
      <c r="P401" s="79"/>
    </row>
    <row r="402" spans="7:16" x14ac:dyDescent="0.2">
      <c r="G402" s="79"/>
      <c r="I402" s="79"/>
      <c r="K402" s="79"/>
      <c r="M402" s="79"/>
      <c r="N402" s="80"/>
      <c r="P402" s="79"/>
    </row>
    <row r="403" spans="7:16" x14ac:dyDescent="0.2">
      <c r="G403" s="79"/>
      <c r="I403" s="79"/>
      <c r="K403" s="79"/>
      <c r="M403" s="79"/>
      <c r="N403" s="80"/>
      <c r="P403" s="79"/>
    </row>
    <row r="404" spans="7:16" x14ac:dyDescent="0.2">
      <c r="G404" s="79"/>
      <c r="I404" s="79"/>
      <c r="K404" s="79"/>
      <c r="M404" s="79"/>
      <c r="N404" s="80"/>
      <c r="P404" s="79"/>
    </row>
    <row r="405" spans="7:16" x14ac:dyDescent="0.2">
      <c r="G405" s="79"/>
      <c r="I405" s="79"/>
      <c r="K405" s="79"/>
      <c r="M405" s="79"/>
      <c r="N405" s="80"/>
      <c r="P405" s="79"/>
    </row>
    <row r="406" spans="7:16" x14ac:dyDescent="0.2">
      <c r="G406" s="79"/>
      <c r="I406" s="79"/>
      <c r="K406" s="79"/>
      <c r="M406" s="79"/>
      <c r="N406" s="80"/>
      <c r="P406" s="79"/>
    </row>
    <row r="407" spans="7:16" x14ac:dyDescent="0.2">
      <c r="G407" s="79"/>
      <c r="I407" s="79"/>
      <c r="K407" s="79"/>
      <c r="M407" s="79"/>
      <c r="N407" s="80"/>
      <c r="P407" s="79"/>
    </row>
    <row r="408" spans="7:16" x14ac:dyDescent="0.2">
      <c r="G408" s="79"/>
      <c r="I408" s="79"/>
      <c r="K408" s="79"/>
      <c r="M408" s="79"/>
      <c r="N408" s="80"/>
      <c r="P408" s="79"/>
    </row>
    <row r="409" spans="7:16" x14ac:dyDescent="0.2">
      <c r="G409" s="79"/>
      <c r="I409" s="79"/>
      <c r="K409" s="79"/>
      <c r="M409" s="79"/>
      <c r="N409" s="80"/>
      <c r="P409" s="79"/>
    </row>
    <row r="410" spans="7:16" x14ac:dyDescent="0.2">
      <c r="G410" s="79"/>
      <c r="I410" s="79"/>
      <c r="K410" s="79"/>
      <c r="M410" s="79"/>
      <c r="N410" s="80"/>
      <c r="P410" s="79"/>
    </row>
    <row r="411" spans="7:16" x14ac:dyDescent="0.2">
      <c r="G411" s="79"/>
      <c r="I411" s="79"/>
      <c r="K411" s="79"/>
      <c r="M411" s="79"/>
      <c r="N411" s="80"/>
      <c r="P411" s="79"/>
    </row>
    <row r="412" spans="7:16" x14ac:dyDescent="0.2">
      <c r="G412" s="79"/>
      <c r="I412" s="79"/>
      <c r="K412" s="79"/>
      <c r="M412" s="79"/>
      <c r="N412" s="80"/>
      <c r="P412" s="79"/>
    </row>
    <row r="413" spans="7:16" x14ac:dyDescent="0.2">
      <c r="G413" s="79"/>
      <c r="I413" s="79"/>
      <c r="K413" s="79"/>
      <c r="M413" s="79"/>
      <c r="N413" s="80"/>
      <c r="P413" s="79"/>
    </row>
    <row r="414" spans="7:16" x14ac:dyDescent="0.2">
      <c r="G414" s="79"/>
      <c r="I414" s="79"/>
      <c r="K414" s="79"/>
      <c r="M414" s="79"/>
      <c r="N414" s="80"/>
      <c r="P414" s="79"/>
    </row>
    <row r="415" spans="7:16" x14ac:dyDescent="0.2">
      <c r="G415" s="79"/>
      <c r="I415" s="79"/>
      <c r="K415" s="79"/>
      <c r="M415" s="79"/>
      <c r="N415" s="80"/>
      <c r="P415" s="79"/>
    </row>
    <row r="416" spans="7:16" x14ac:dyDescent="0.2">
      <c r="G416" s="79"/>
      <c r="I416" s="79"/>
      <c r="K416" s="79"/>
      <c r="M416" s="79"/>
      <c r="N416" s="80"/>
      <c r="P416" s="79"/>
    </row>
    <row r="417" spans="7:16" x14ac:dyDescent="0.2">
      <c r="G417" s="79"/>
      <c r="I417" s="79"/>
      <c r="K417" s="79"/>
      <c r="M417" s="79"/>
      <c r="N417" s="80"/>
      <c r="P417" s="79"/>
    </row>
    <row r="418" spans="7:16" x14ac:dyDescent="0.2">
      <c r="G418" s="79"/>
      <c r="I418" s="79"/>
      <c r="K418" s="79"/>
      <c r="M418" s="79"/>
      <c r="N418" s="80"/>
      <c r="P418" s="79"/>
    </row>
    <row r="419" spans="7:16" x14ac:dyDescent="0.2">
      <c r="G419" s="79"/>
      <c r="I419" s="79"/>
      <c r="K419" s="79"/>
      <c r="M419" s="79"/>
      <c r="N419" s="80"/>
      <c r="P419" s="79"/>
    </row>
    <row r="420" spans="7:16" x14ac:dyDescent="0.2">
      <c r="G420" s="79"/>
      <c r="I420" s="79"/>
      <c r="K420" s="79"/>
      <c r="M420" s="79"/>
      <c r="N420" s="80"/>
      <c r="P420" s="79"/>
    </row>
    <row r="421" spans="7:16" x14ac:dyDescent="0.2">
      <c r="G421" s="79"/>
      <c r="I421" s="79"/>
      <c r="K421" s="79"/>
      <c r="M421" s="79"/>
      <c r="N421" s="80"/>
      <c r="P421" s="79"/>
    </row>
    <row r="422" spans="7:16" x14ac:dyDescent="0.2">
      <c r="G422" s="79"/>
      <c r="I422" s="79"/>
      <c r="K422" s="79"/>
      <c r="M422" s="79"/>
      <c r="N422" s="80"/>
      <c r="P422" s="79"/>
    </row>
    <row r="423" spans="7:16" x14ac:dyDescent="0.2">
      <c r="G423" s="79"/>
      <c r="I423" s="79"/>
      <c r="K423" s="79"/>
      <c r="M423" s="79"/>
      <c r="N423" s="80"/>
      <c r="P423" s="79"/>
    </row>
    <row r="424" spans="7:16" x14ac:dyDescent="0.2">
      <c r="G424" s="79"/>
      <c r="I424" s="79"/>
      <c r="K424" s="79"/>
      <c r="M424" s="79"/>
      <c r="N424" s="80"/>
      <c r="P424" s="79"/>
    </row>
    <row r="425" spans="7:16" x14ac:dyDescent="0.2">
      <c r="G425" s="79"/>
      <c r="I425" s="79"/>
      <c r="K425" s="79"/>
      <c r="M425" s="79"/>
      <c r="N425" s="80"/>
      <c r="P425" s="79"/>
    </row>
    <row r="426" spans="7:16" x14ac:dyDescent="0.2">
      <c r="G426" s="79"/>
      <c r="I426" s="79"/>
      <c r="K426" s="79"/>
      <c r="M426" s="79"/>
      <c r="N426" s="80"/>
      <c r="P426" s="79"/>
    </row>
    <row r="427" spans="7:16" x14ac:dyDescent="0.2">
      <c r="G427" s="79"/>
      <c r="I427" s="79"/>
      <c r="K427" s="79"/>
      <c r="M427" s="79"/>
      <c r="N427" s="80"/>
      <c r="P427" s="79"/>
    </row>
    <row r="428" spans="7:16" x14ac:dyDescent="0.2">
      <c r="G428" s="79"/>
      <c r="I428" s="79"/>
      <c r="K428" s="79"/>
      <c r="M428" s="79"/>
      <c r="N428" s="80"/>
      <c r="P428" s="79"/>
    </row>
    <row r="429" spans="7:16" x14ac:dyDescent="0.2">
      <c r="G429" s="79"/>
      <c r="I429" s="79"/>
      <c r="K429" s="79"/>
      <c r="M429" s="79"/>
      <c r="N429" s="80"/>
      <c r="P429" s="79"/>
    </row>
    <row r="430" spans="7:16" x14ac:dyDescent="0.2">
      <c r="G430" s="79"/>
      <c r="I430" s="79"/>
      <c r="K430" s="79"/>
      <c r="M430" s="79"/>
      <c r="N430" s="80"/>
      <c r="P430" s="79"/>
    </row>
    <row r="431" spans="7:16" x14ac:dyDescent="0.2">
      <c r="G431" s="79"/>
      <c r="I431" s="79"/>
      <c r="K431" s="79"/>
      <c r="M431" s="79"/>
      <c r="N431" s="80"/>
      <c r="P431" s="79"/>
    </row>
    <row r="432" spans="7:16" x14ac:dyDescent="0.2">
      <c r="G432" s="79"/>
      <c r="I432" s="79"/>
      <c r="K432" s="79"/>
      <c r="M432" s="79"/>
      <c r="N432" s="80"/>
      <c r="P432" s="79"/>
    </row>
    <row r="433" spans="7:16" x14ac:dyDescent="0.2">
      <c r="G433" s="79"/>
      <c r="I433" s="79"/>
      <c r="K433" s="79"/>
      <c r="M433" s="79"/>
      <c r="N433" s="80"/>
      <c r="P433" s="79"/>
    </row>
    <row r="434" spans="7:16" x14ac:dyDescent="0.2">
      <c r="G434" s="79"/>
      <c r="I434" s="79"/>
      <c r="K434" s="79"/>
      <c r="M434" s="79"/>
      <c r="N434" s="80"/>
      <c r="P434" s="79"/>
    </row>
    <row r="435" spans="7:16" x14ac:dyDescent="0.2">
      <c r="G435" s="79"/>
      <c r="I435" s="79"/>
      <c r="K435" s="79"/>
      <c r="M435" s="79"/>
      <c r="N435" s="80"/>
      <c r="P435" s="79"/>
    </row>
    <row r="436" spans="7:16" x14ac:dyDescent="0.2">
      <c r="G436" s="79"/>
      <c r="I436" s="79"/>
      <c r="K436" s="79"/>
      <c r="M436" s="79"/>
      <c r="N436" s="80"/>
      <c r="P436" s="79"/>
    </row>
    <row r="437" spans="7:16" x14ac:dyDescent="0.2">
      <c r="G437" s="79"/>
      <c r="I437" s="79"/>
      <c r="K437" s="79"/>
      <c r="M437" s="79"/>
      <c r="N437" s="80"/>
      <c r="P437" s="79"/>
    </row>
    <row r="438" spans="7:16" x14ac:dyDescent="0.2">
      <c r="G438" s="79"/>
      <c r="I438" s="79"/>
      <c r="K438" s="79"/>
      <c r="M438" s="79"/>
      <c r="N438" s="80"/>
      <c r="P438" s="79"/>
    </row>
    <row r="439" spans="7:16" x14ac:dyDescent="0.2">
      <c r="G439" s="79"/>
      <c r="I439" s="79"/>
      <c r="K439" s="79"/>
      <c r="M439" s="79"/>
      <c r="N439" s="80"/>
      <c r="P439" s="79"/>
    </row>
    <row r="440" spans="7:16" x14ac:dyDescent="0.2">
      <c r="G440" s="79"/>
      <c r="I440" s="79"/>
      <c r="K440" s="79"/>
      <c r="M440" s="79"/>
      <c r="N440" s="80"/>
      <c r="P440" s="79"/>
    </row>
    <row r="441" spans="7:16" x14ac:dyDescent="0.2">
      <c r="G441" s="79"/>
      <c r="I441" s="79"/>
      <c r="K441" s="79"/>
      <c r="M441" s="79"/>
      <c r="N441" s="80"/>
      <c r="P441" s="79"/>
    </row>
    <row r="442" spans="7:16" x14ac:dyDescent="0.2">
      <c r="G442" s="79"/>
      <c r="I442" s="79"/>
      <c r="K442" s="79"/>
      <c r="M442" s="79"/>
      <c r="N442" s="80"/>
      <c r="P442" s="79"/>
    </row>
    <row r="443" spans="7:16" x14ac:dyDescent="0.2">
      <c r="G443" s="79"/>
      <c r="I443" s="79"/>
      <c r="K443" s="79"/>
      <c r="M443" s="79"/>
      <c r="N443" s="80"/>
      <c r="P443" s="79"/>
    </row>
    <row r="444" spans="7:16" x14ac:dyDescent="0.2">
      <c r="G444" s="79"/>
      <c r="I444" s="79"/>
      <c r="K444" s="79"/>
      <c r="M444" s="79"/>
      <c r="N444" s="80"/>
      <c r="P444" s="79"/>
    </row>
    <row r="445" spans="7:16" x14ac:dyDescent="0.2">
      <c r="G445" s="79"/>
      <c r="I445" s="79"/>
      <c r="K445" s="79"/>
      <c r="M445" s="79"/>
      <c r="N445" s="80"/>
      <c r="P445" s="79"/>
    </row>
    <row r="446" spans="7:16" x14ac:dyDescent="0.2">
      <c r="G446" s="79"/>
      <c r="I446" s="79"/>
      <c r="K446" s="79"/>
      <c r="M446" s="79"/>
      <c r="N446" s="80"/>
      <c r="P446" s="79"/>
    </row>
    <row r="447" spans="7:16" x14ac:dyDescent="0.2">
      <c r="G447" s="79"/>
      <c r="I447" s="79"/>
      <c r="K447" s="79"/>
      <c r="M447" s="79"/>
      <c r="N447" s="80"/>
      <c r="P447" s="79"/>
    </row>
    <row r="448" spans="7:16" x14ac:dyDescent="0.2">
      <c r="G448" s="79"/>
      <c r="I448" s="79"/>
      <c r="K448" s="79"/>
      <c r="M448" s="79"/>
      <c r="N448" s="80"/>
      <c r="P448" s="79"/>
    </row>
    <row r="449" spans="7:16" x14ac:dyDescent="0.2">
      <c r="G449" s="79"/>
      <c r="I449" s="79"/>
      <c r="K449" s="79"/>
      <c r="M449" s="79"/>
      <c r="N449" s="80"/>
      <c r="P449" s="79"/>
    </row>
    <row r="450" spans="7:16" x14ac:dyDescent="0.2">
      <c r="G450" s="79"/>
      <c r="I450" s="79"/>
      <c r="K450" s="79"/>
      <c r="M450" s="79"/>
      <c r="N450" s="80"/>
      <c r="P450" s="79"/>
    </row>
    <row r="451" spans="7:16" x14ac:dyDescent="0.2">
      <c r="G451" s="79"/>
      <c r="I451" s="79"/>
      <c r="K451" s="79"/>
      <c r="M451" s="79"/>
      <c r="N451" s="80"/>
      <c r="P451" s="79"/>
    </row>
    <row r="452" spans="7:16" x14ac:dyDescent="0.2">
      <c r="G452" s="79"/>
      <c r="I452" s="79"/>
      <c r="K452" s="79"/>
      <c r="M452" s="79"/>
      <c r="N452" s="80"/>
      <c r="P452" s="79"/>
    </row>
    <row r="453" spans="7:16" x14ac:dyDescent="0.2">
      <c r="G453" s="79"/>
      <c r="I453" s="79"/>
      <c r="K453" s="79"/>
      <c r="M453" s="79"/>
      <c r="N453" s="80"/>
      <c r="P453" s="79"/>
    </row>
    <row r="454" spans="7:16" x14ac:dyDescent="0.2">
      <c r="G454" s="79"/>
      <c r="I454" s="79"/>
      <c r="K454" s="79"/>
      <c r="M454" s="79"/>
      <c r="N454" s="80"/>
      <c r="P454" s="79"/>
    </row>
    <row r="455" spans="7:16" x14ac:dyDescent="0.2">
      <c r="G455" s="79"/>
      <c r="I455" s="79"/>
      <c r="K455" s="79"/>
      <c r="M455" s="79"/>
      <c r="N455" s="80"/>
      <c r="P455" s="79"/>
    </row>
    <row r="456" spans="7:16" x14ac:dyDescent="0.2">
      <c r="G456" s="79"/>
      <c r="I456" s="79"/>
      <c r="K456" s="79"/>
      <c r="M456" s="79"/>
      <c r="N456" s="80"/>
      <c r="P456" s="79"/>
    </row>
    <row r="457" spans="7:16" x14ac:dyDescent="0.2">
      <c r="G457" s="79"/>
      <c r="I457" s="79"/>
      <c r="K457" s="79"/>
      <c r="M457" s="79"/>
      <c r="N457" s="80"/>
      <c r="P457" s="79"/>
    </row>
    <row r="458" spans="7:16" x14ac:dyDescent="0.2">
      <c r="G458" s="79"/>
      <c r="I458" s="79"/>
      <c r="K458" s="79"/>
      <c r="M458" s="79"/>
      <c r="N458" s="80"/>
      <c r="P458" s="79"/>
    </row>
    <row r="459" spans="7:16" x14ac:dyDescent="0.2">
      <c r="G459" s="79"/>
      <c r="I459" s="79"/>
      <c r="K459" s="79"/>
      <c r="M459" s="79"/>
      <c r="N459" s="80"/>
      <c r="P459" s="79"/>
    </row>
    <row r="460" spans="7:16" x14ac:dyDescent="0.2">
      <c r="G460" s="79"/>
      <c r="I460" s="79"/>
      <c r="K460" s="79"/>
      <c r="M460" s="79"/>
      <c r="N460" s="80"/>
      <c r="P460" s="79"/>
    </row>
    <row r="461" spans="7:16" x14ac:dyDescent="0.2">
      <c r="G461" s="79"/>
      <c r="I461" s="79"/>
      <c r="K461" s="79"/>
      <c r="M461" s="79"/>
      <c r="N461" s="80"/>
      <c r="P461" s="79"/>
    </row>
    <row r="462" spans="7:16" x14ac:dyDescent="0.2">
      <c r="G462" s="79"/>
      <c r="I462" s="79"/>
      <c r="K462" s="79"/>
      <c r="M462" s="79"/>
      <c r="N462" s="80"/>
      <c r="P462" s="79"/>
    </row>
    <row r="463" spans="7:16" x14ac:dyDescent="0.2">
      <c r="G463" s="79"/>
      <c r="I463" s="79"/>
      <c r="K463" s="79"/>
      <c r="M463" s="79"/>
      <c r="N463" s="80"/>
      <c r="P463" s="79"/>
    </row>
    <row r="464" spans="7:16" x14ac:dyDescent="0.2">
      <c r="G464" s="79"/>
      <c r="I464" s="79"/>
      <c r="K464" s="79"/>
      <c r="M464" s="79"/>
      <c r="N464" s="80"/>
      <c r="P464" s="79"/>
    </row>
    <row r="465" spans="7:16" x14ac:dyDescent="0.2">
      <c r="G465" s="79"/>
      <c r="I465" s="79"/>
      <c r="K465" s="79"/>
      <c r="M465" s="79"/>
      <c r="N465" s="80"/>
      <c r="P465" s="79"/>
    </row>
    <row r="466" spans="7:16" x14ac:dyDescent="0.2">
      <c r="G466" s="79"/>
      <c r="I466" s="79"/>
      <c r="K466" s="79"/>
      <c r="M466" s="79"/>
      <c r="N466" s="80"/>
      <c r="P466" s="79"/>
    </row>
    <row r="467" spans="7:16" x14ac:dyDescent="0.2">
      <c r="G467" s="79"/>
      <c r="I467" s="79"/>
      <c r="K467" s="79"/>
      <c r="M467" s="79"/>
      <c r="N467" s="80"/>
      <c r="P467" s="79"/>
    </row>
    <row r="468" spans="7:16" x14ac:dyDescent="0.2">
      <c r="G468" s="79"/>
      <c r="I468" s="79"/>
      <c r="K468" s="79"/>
      <c r="M468" s="79"/>
      <c r="N468" s="80"/>
      <c r="P468" s="79"/>
    </row>
    <row r="469" spans="7:16" x14ac:dyDescent="0.2">
      <c r="G469" s="79"/>
      <c r="I469" s="79"/>
      <c r="K469" s="79"/>
      <c r="M469" s="79"/>
      <c r="N469" s="80"/>
      <c r="P469" s="79"/>
    </row>
    <row r="470" spans="7:16" x14ac:dyDescent="0.2">
      <c r="G470" s="79"/>
      <c r="I470" s="79"/>
      <c r="K470" s="79"/>
      <c r="M470" s="79"/>
      <c r="N470" s="80"/>
      <c r="P470" s="79"/>
    </row>
    <row r="471" spans="7:16" x14ac:dyDescent="0.2">
      <c r="G471" s="79"/>
      <c r="I471" s="79"/>
      <c r="K471" s="79"/>
      <c r="M471" s="79"/>
      <c r="N471" s="80"/>
      <c r="P471" s="79"/>
    </row>
    <row r="472" spans="7:16" x14ac:dyDescent="0.2">
      <c r="G472" s="79"/>
      <c r="I472" s="79"/>
      <c r="K472" s="79"/>
      <c r="M472" s="79"/>
      <c r="N472" s="80"/>
      <c r="P472" s="79"/>
    </row>
    <row r="473" spans="7:16" x14ac:dyDescent="0.2">
      <c r="G473" s="79"/>
      <c r="I473" s="79"/>
      <c r="K473" s="79"/>
      <c r="M473" s="79"/>
      <c r="N473" s="80"/>
      <c r="P473" s="79"/>
    </row>
    <row r="474" spans="7:16" x14ac:dyDescent="0.2">
      <c r="G474" s="79"/>
      <c r="I474" s="79"/>
      <c r="K474" s="79"/>
      <c r="M474" s="79"/>
      <c r="N474" s="80"/>
      <c r="P474" s="79"/>
    </row>
    <row r="475" spans="7:16" x14ac:dyDescent="0.2">
      <c r="G475" s="79"/>
      <c r="I475" s="79"/>
      <c r="K475" s="79"/>
      <c r="M475" s="79"/>
      <c r="N475" s="80"/>
      <c r="P475" s="79"/>
    </row>
    <row r="476" spans="7:16" x14ac:dyDescent="0.2">
      <c r="G476" s="79"/>
      <c r="I476" s="79"/>
      <c r="K476" s="79"/>
      <c r="M476" s="79"/>
      <c r="N476" s="80"/>
      <c r="P476" s="79"/>
    </row>
    <row r="477" spans="7:16" x14ac:dyDescent="0.2">
      <c r="G477" s="79"/>
      <c r="I477" s="79"/>
      <c r="K477" s="79"/>
      <c r="M477" s="79"/>
      <c r="N477" s="80"/>
      <c r="P477" s="79"/>
    </row>
    <row r="478" spans="7:16" x14ac:dyDescent="0.2">
      <c r="G478" s="79"/>
      <c r="I478" s="79"/>
      <c r="K478" s="79"/>
      <c r="M478" s="79"/>
      <c r="N478" s="80"/>
      <c r="P478" s="79"/>
    </row>
    <row r="479" spans="7:16" x14ac:dyDescent="0.2">
      <c r="G479" s="79"/>
      <c r="I479" s="79"/>
      <c r="K479" s="79"/>
      <c r="M479" s="79"/>
      <c r="N479" s="80"/>
      <c r="P479" s="79"/>
    </row>
    <row r="480" spans="7:16" x14ac:dyDescent="0.2">
      <c r="G480" s="79"/>
      <c r="I480" s="79"/>
      <c r="K480" s="79"/>
      <c r="M480" s="79"/>
      <c r="N480" s="80"/>
      <c r="P480" s="79"/>
    </row>
    <row r="481" spans="7:16" x14ac:dyDescent="0.2">
      <c r="G481" s="79"/>
      <c r="I481" s="79"/>
      <c r="K481" s="79"/>
      <c r="M481" s="79"/>
      <c r="N481" s="80"/>
      <c r="P481" s="79"/>
    </row>
    <row r="482" spans="7:16" x14ac:dyDescent="0.2">
      <c r="G482" s="79"/>
      <c r="I482" s="79"/>
      <c r="K482" s="79"/>
      <c r="M482" s="79"/>
      <c r="N482" s="80"/>
      <c r="P482" s="79"/>
    </row>
    <row r="483" spans="7:16" x14ac:dyDescent="0.2">
      <c r="G483" s="79"/>
      <c r="I483" s="79"/>
      <c r="K483" s="79"/>
      <c r="M483" s="79"/>
      <c r="N483" s="80"/>
      <c r="P483" s="79"/>
    </row>
    <row r="484" spans="7:16" x14ac:dyDescent="0.2">
      <c r="G484" s="79"/>
      <c r="I484" s="79"/>
      <c r="K484" s="79"/>
      <c r="M484" s="79"/>
      <c r="N484" s="80"/>
      <c r="P484" s="79"/>
    </row>
    <row r="485" spans="7:16" x14ac:dyDescent="0.2">
      <c r="G485" s="79"/>
      <c r="I485" s="79"/>
      <c r="K485" s="79"/>
      <c r="M485" s="79"/>
      <c r="N485" s="80"/>
      <c r="P485" s="79"/>
    </row>
    <row r="486" spans="7:16" x14ac:dyDescent="0.2">
      <c r="G486" s="79"/>
      <c r="I486" s="79"/>
      <c r="K486" s="79"/>
      <c r="M486" s="79"/>
      <c r="N486" s="80"/>
      <c r="P486" s="79"/>
    </row>
    <row r="487" spans="7:16" x14ac:dyDescent="0.2">
      <c r="G487" s="79"/>
      <c r="I487" s="79"/>
      <c r="K487" s="79"/>
      <c r="M487" s="79"/>
      <c r="N487" s="80"/>
      <c r="P487" s="79"/>
    </row>
    <row r="488" spans="7:16" x14ac:dyDescent="0.2">
      <c r="G488" s="79"/>
      <c r="I488" s="79"/>
      <c r="K488" s="79"/>
      <c r="M488" s="79"/>
      <c r="N488" s="80"/>
      <c r="P488" s="79"/>
    </row>
    <row r="489" spans="7:16" x14ac:dyDescent="0.2">
      <c r="G489" s="79"/>
      <c r="I489" s="79"/>
      <c r="K489" s="79"/>
      <c r="M489" s="79"/>
      <c r="N489" s="80"/>
      <c r="P489" s="79"/>
    </row>
    <row r="490" spans="7:16" x14ac:dyDescent="0.2">
      <c r="G490" s="79"/>
      <c r="I490" s="79"/>
      <c r="K490" s="79"/>
      <c r="M490" s="79"/>
      <c r="N490" s="80"/>
      <c r="P490" s="79"/>
    </row>
    <row r="491" spans="7:16" x14ac:dyDescent="0.2">
      <c r="G491" s="79"/>
      <c r="I491" s="79"/>
      <c r="K491" s="79"/>
      <c r="M491" s="79"/>
      <c r="N491" s="80"/>
      <c r="P491" s="79"/>
    </row>
    <row r="492" spans="7:16" x14ac:dyDescent="0.2">
      <c r="G492" s="79"/>
      <c r="I492" s="79"/>
      <c r="K492" s="79"/>
      <c r="M492" s="79"/>
      <c r="N492" s="80"/>
      <c r="P492" s="79"/>
    </row>
    <row r="493" spans="7:16" x14ac:dyDescent="0.2">
      <c r="G493" s="79"/>
      <c r="I493" s="79"/>
      <c r="K493" s="79"/>
      <c r="M493" s="79"/>
      <c r="N493" s="80"/>
      <c r="P493" s="79"/>
    </row>
    <row r="494" spans="7:16" x14ac:dyDescent="0.2">
      <c r="G494" s="79"/>
      <c r="I494" s="79"/>
      <c r="K494" s="79"/>
      <c r="M494" s="79"/>
      <c r="N494" s="80"/>
      <c r="P494" s="79"/>
    </row>
    <row r="495" spans="7:16" x14ac:dyDescent="0.2">
      <c r="G495" s="79"/>
      <c r="I495" s="79"/>
      <c r="K495" s="79"/>
      <c r="M495" s="79"/>
      <c r="N495" s="80"/>
      <c r="P495" s="79"/>
    </row>
    <row r="496" spans="7:16" x14ac:dyDescent="0.2">
      <c r="G496" s="79"/>
      <c r="I496" s="79"/>
      <c r="K496" s="79"/>
      <c r="M496" s="79"/>
      <c r="N496" s="80"/>
      <c r="P496" s="79"/>
    </row>
    <row r="497" spans="7:16" x14ac:dyDescent="0.2">
      <c r="G497" s="79"/>
      <c r="I497" s="79"/>
      <c r="K497" s="79"/>
      <c r="M497" s="79"/>
      <c r="N497" s="80"/>
      <c r="P497" s="79"/>
    </row>
    <row r="498" spans="7:16" x14ac:dyDescent="0.2">
      <c r="G498" s="79"/>
      <c r="I498" s="79"/>
      <c r="K498" s="79"/>
      <c r="M498" s="79"/>
      <c r="N498" s="80"/>
      <c r="P498" s="79"/>
    </row>
    <row r="499" spans="7:16" x14ac:dyDescent="0.2">
      <c r="G499" s="79"/>
      <c r="I499" s="79"/>
      <c r="K499" s="79"/>
      <c r="M499" s="79"/>
      <c r="N499" s="80"/>
      <c r="P499" s="79"/>
    </row>
    <row r="500" spans="7:16" x14ac:dyDescent="0.2">
      <c r="G500" s="79"/>
      <c r="I500" s="79"/>
      <c r="K500" s="79"/>
      <c r="M500" s="79"/>
      <c r="N500" s="80"/>
      <c r="P500" s="79"/>
    </row>
    <row r="501" spans="7:16" x14ac:dyDescent="0.2">
      <c r="G501" s="79"/>
      <c r="I501" s="79"/>
      <c r="K501" s="79"/>
      <c r="M501" s="79"/>
      <c r="N501" s="80"/>
      <c r="P501" s="79"/>
    </row>
    <row r="502" spans="7:16" x14ac:dyDescent="0.2">
      <c r="G502" s="79"/>
      <c r="I502" s="79"/>
      <c r="K502" s="79"/>
      <c r="M502" s="79"/>
      <c r="N502" s="80"/>
      <c r="P502" s="79"/>
    </row>
    <row r="503" spans="7:16" x14ac:dyDescent="0.2">
      <c r="G503" s="79"/>
      <c r="I503" s="79"/>
      <c r="K503" s="79"/>
      <c r="M503" s="79"/>
      <c r="N503" s="80"/>
      <c r="P503" s="79"/>
    </row>
    <row r="504" spans="7:16" x14ac:dyDescent="0.2">
      <c r="G504" s="79"/>
      <c r="I504" s="79"/>
      <c r="K504" s="79"/>
      <c r="M504" s="79"/>
      <c r="N504" s="80"/>
      <c r="P504" s="79"/>
    </row>
    <row r="505" spans="7:16" x14ac:dyDescent="0.2">
      <c r="G505" s="79"/>
      <c r="I505" s="79"/>
      <c r="K505" s="79"/>
      <c r="M505" s="79"/>
      <c r="N505" s="80"/>
      <c r="P505" s="79"/>
    </row>
    <row r="506" spans="7:16" x14ac:dyDescent="0.2">
      <c r="G506" s="79"/>
      <c r="I506" s="79"/>
      <c r="K506" s="79"/>
      <c r="M506" s="79"/>
      <c r="N506" s="80"/>
      <c r="P506" s="79"/>
    </row>
    <row r="507" spans="7:16" x14ac:dyDescent="0.2">
      <c r="G507" s="79"/>
      <c r="I507" s="79"/>
      <c r="K507" s="79"/>
      <c r="M507" s="79"/>
      <c r="N507" s="80"/>
      <c r="P507" s="79"/>
    </row>
    <row r="508" spans="7:16" x14ac:dyDescent="0.2">
      <c r="G508" s="79"/>
      <c r="I508" s="79"/>
      <c r="K508" s="79"/>
      <c r="M508" s="79"/>
      <c r="N508" s="80"/>
      <c r="P508" s="79"/>
    </row>
    <row r="509" spans="7:16" x14ac:dyDescent="0.2">
      <c r="G509" s="79"/>
      <c r="I509" s="79"/>
      <c r="K509" s="79"/>
      <c r="M509" s="79"/>
      <c r="N509" s="80"/>
      <c r="P509" s="79"/>
    </row>
    <row r="510" spans="7:16" x14ac:dyDescent="0.2">
      <c r="G510" s="79"/>
      <c r="I510" s="79"/>
      <c r="K510" s="79"/>
      <c r="M510" s="79"/>
      <c r="N510" s="80"/>
      <c r="P510" s="79"/>
    </row>
    <row r="511" spans="7:16" x14ac:dyDescent="0.2">
      <c r="G511" s="79"/>
      <c r="I511" s="79"/>
      <c r="K511" s="79"/>
      <c r="M511" s="79"/>
      <c r="N511" s="80"/>
      <c r="P511" s="79"/>
    </row>
    <row r="512" spans="7:16" x14ac:dyDescent="0.2">
      <c r="G512" s="79"/>
      <c r="I512" s="79"/>
      <c r="K512" s="79"/>
      <c r="M512" s="79"/>
      <c r="N512" s="80"/>
      <c r="P512" s="79"/>
    </row>
    <row r="513" spans="7:16" x14ac:dyDescent="0.2">
      <c r="G513" s="79"/>
      <c r="I513" s="79"/>
      <c r="K513" s="79"/>
      <c r="M513" s="79"/>
      <c r="N513" s="80"/>
      <c r="P513" s="79"/>
    </row>
    <row r="514" spans="7:16" x14ac:dyDescent="0.2">
      <c r="G514" s="79"/>
      <c r="I514" s="79"/>
      <c r="K514" s="79"/>
      <c r="M514" s="79"/>
      <c r="N514" s="80"/>
      <c r="P514" s="79"/>
    </row>
    <row r="515" spans="7:16" x14ac:dyDescent="0.2">
      <c r="G515" s="79"/>
      <c r="I515" s="79"/>
      <c r="K515" s="79"/>
      <c r="M515" s="79"/>
      <c r="N515" s="80"/>
      <c r="P515" s="79"/>
    </row>
    <row r="516" spans="7:16" x14ac:dyDescent="0.2">
      <c r="G516" s="79"/>
      <c r="I516" s="79"/>
      <c r="K516" s="79"/>
      <c r="M516" s="79"/>
      <c r="N516" s="80"/>
      <c r="P516" s="79"/>
    </row>
    <row r="517" spans="7:16" x14ac:dyDescent="0.2">
      <c r="G517" s="79"/>
      <c r="I517" s="79"/>
      <c r="K517" s="79"/>
      <c r="M517" s="79"/>
      <c r="N517" s="80"/>
      <c r="P517" s="79"/>
    </row>
    <row r="518" spans="7:16" x14ac:dyDescent="0.2">
      <c r="G518" s="79"/>
      <c r="I518" s="79"/>
      <c r="K518" s="79"/>
      <c r="M518" s="79"/>
      <c r="N518" s="80"/>
      <c r="P518" s="79"/>
    </row>
    <row r="519" spans="7:16" x14ac:dyDescent="0.2">
      <c r="G519" s="79"/>
      <c r="I519" s="79"/>
      <c r="K519" s="79"/>
      <c r="M519" s="79"/>
      <c r="N519" s="80"/>
      <c r="P519" s="79"/>
    </row>
    <row r="520" spans="7:16" x14ac:dyDescent="0.2">
      <c r="G520" s="79"/>
      <c r="I520" s="79"/>
      <c r="K520" s="79"/>
      <c r="M520" s="79"/>
      <c r="N520" s="80"/>
      <c r="P520" s="79"/>
    </row>
    <row r="521" spans="7:16" x14ac:dyDescent="0.2">
      <c r="G521" s="79"/>
      <c r="I521" s="79"/>
      <c r="K521" s="79"/>
      <c r="M521" s="79"/>
      <c r="N521" s="80"/>
      <c r="P521" s="79"/>
    </row>
    <row r="522" spans="7:16" x14ac:dyDescent="0.2">
      <c r="G522" s="79"/>
      <c r="I522" s="79"/>
      <c r="K522" s="79"/>
      <c r="M522" s="79"/>
      <c r="N522" s="80"/>
      <c r="P522" s="79"/>
    </row>
    <row r="523" spans="7:16" x14ac:dyDescent="0.2">
      <c r="G523" s="79"/>
      <c r="I523" s="79"/>
      <c r="K523" s="79"/>
      <c r="M523" s="79"/>
      <c r="N523" s="80"/>
      <c r="P523" s="79"/>
    </row>
    <row r="524" spans="7:16" x14ac:dyDescent="0.2">
      <c r="G524" s="79"/>
      <c r="I524" s="79"/>
      <c r="K524" s="79"/>
      <c r="M524" s="79"/>
      <c r="N524" s="80"/>
      <c r="P524" s="79"/>
    </row>
    <row r="525" spans="7:16" x14ac:dyDescent="0.2">
      <c r="G525" s="79"/>
      <c r="I525" s="79"/>
      <c r="K525" s="79"/>
      <c r="M525" s="79"/>
      <c r="N525" s="80"/>
      <c r="P525" s="79"/>
    </row>
    <row r="526" spans="7:16" x14ac:dyDescent="0.2">
      <c r="G526" s="79"/>
      <c r="I526" s="79"/>
      <c r="K526" s="79"/>
      <c r="M526" s="79"/>
      <c r="N526" s="80"/>
      <c r="P526" s="79"/>
    </row>
    <row r="527" spans="7:16" x14ac:dyDescent="0.2">
      <c r="G527" s="79"/>
      <c r="I527" s="79"/>
      <c r="K527" s="79"/>
      <c r="M527" s="79"/>
      <c r="N527" s="80"/>
      <c r="P527" s="79"/>
    </row>
    <row r="528" spans="7:16" x14ac:dyDescent="0.2">
      <c r="G528" s="79"/>
      <c r="I528" s="79"/>
      <c r="K528" s="79"/>
      <c r="M528" s="79"/>
      <c r="N528" s="80"/>
      <c r="P528" s="79"/>
    </row>
    <row r="529" spans="7:16" x14ac:dyDescent="0.2">
      <c r="G529" s="79"/>
      <c r="I529" s="79"/>
      <c r="K529" s="79"/>
      <c r="M529" s="79"/>
      <c r="N529" s="80"/>
      <c r="P529" s="79"/>
    </row>
    <row r="530" spans="7:16" x14ac:dyDescent="0.2">
      <c r="G530" s="79"/>
      <c r="I530" s="79"/>
      <c r="K530" s="79"/>
      <c r="M530" s="79"/>
      <c r="N530" s="80"/>
      <c r="P530" s="79"/>
    </row>
    <row r="531" spans="7:16" x14ac:dyDescent="0.2">
      <c r="G531" s="79"/>
      <c r="I531" s="79"/>
      <c r="K531" s="79"/>
      <c r="M531" s="79"/>
      <c r="N531" s="80"/>
      <c r="P531" s="79"/>
    </row>
    <row r="532" spans="7:16" x14ac:dyDescent="0.2">
      <c r="G532" s="79"/>
      <c r="I532" s="79"/>
      <c r="K532" s="79"/>
      <c r="M532" s="79"/>
      <c r="N532" s="80"/>
      <c r="P532" s="79"/>
    </row>
    <row r="533" spans="7:16" x14ac:dyDescent="0.2">
      <c r="G533" s="79"/>
      <c r="I533" s="79"/>
      <c r="K533" s="79"/>
      <c r="M533" s="79"/>
      <c r="N533" s="80"/>
      <c r="P533" s="79"/>
    </row>
    <row r="534" spans="7:16" x14ac:dyDescent="0.2">
      <c r="G534" s="79"/>
      <c r="I534" s="79"/>
      <c r="K534" s="79"/>
      <c r="M534" s="79"/>
      <c r="N534" s="80"/>
      <c r="P534" s="79"/>
    </row>
    <row r="535" spans="7:16" x14ac:dyDescent="0.2">
      <c r="G535" s="79"/>
      <c r="I535" s="79"/>
      <c r="K535" s="79"/>
      <c r="M535" s="79"/>
      <c r="N535" s="80"/>
      <c r="P535" s="79"/>
    </row>
    <row r="536" spans="7:16" x14ac:dyDescent="0.2">
      <c r="G536" s="79"/>
      <c r="I536" s="79"/>
      <c r="K536" s="79"/>
      <c r="M536" s="79"/>
      <c r="N536" s="80"/>
      <c r="P536" s="79"/>
    </row>
    <row r="537" spans="7:16" x14ac:dyDescent="0.2">
      <c r="G537" s="79"/>
      <c r="I537" s="79"/>
      <c r="K537" s="79"/>
      <c r="M537" s="79"/>
      <c r="N537" s="80"/>
      <c r="P537" s="79"/>
    </row>
    <row r="538" spans="7:16" x14ac:dyDescent="0.2">
      <c r="G538" s="79"/>
      <c r="I538" s="79"/>
      <c r="K538" s="79"/>
      <c r="M538" s="79"/>
      <c r="N538" s="80"/>
      <c r="P538" s="79"/>
    </row>
    <row r="539" spans="7:16" x14ac:dyDescent="0.2">
      <c r="G539" s="79"/>
      <c r="I539" s="79"/>
      <c r="K539" s="79"/>
      <c r="M539" s="79"/>
      <c r="N539" s="80"/>
      <c r="P539" s="79"/>
    </row>
    <row r="540" spans="7:16" x14ac:dyDescent="0.2">
      <c r="G540" s="79"/>
      <c r="I540" s="79"/>
      <c r="K540" s="79"/>
      <c r="M540" s="79"/>
      <c r="N540" s="80"/>
      <c r="P540" s="79"/>
    </row>
    <row r="541" spans="7:16" x14ac:dyDescent="0.2">
      <c r="G541" s="79"/>
      <c r="I541" s="79"/>
      <c r="K541" s="79"/>
      <c r="M541" s="79"/>
      <c r="N541" s="80"/>
      <c r="P541" s="79"/>
    </row>
    <row r="542" spans="7:16" x14ac:dyDescent="0.2">
      <c r="G542" s="79"/>
      <c r="I542" s="79"/>
      <c r="K542" s="79"/>
      <c r="M542" s="79"/>
      <c r="N542" s="80"/>
      <c r="P542" s="79"/>
    </row>
    <row r="543" spans="7:16" x14ac:dyDescent="0.2">
      <c r="G543" s="79"/>
      <c r="I543" s="79"/>
      <c r="K543" s="79"/>
      <c r="M543" s="79"/>
      <c r="N543" s="80"/>
      <c r="P543" s="79"/>
    </row>
    <row r="544" spans="7:16" x14ac:dyDescent="0.2">
      <c r="G544" s="79"/>
      <c r="I544" s="79"/>
      <c r="K544" s="79"/>
      <c r="M544" s="79"/>
      <c r="N544" s="80"/>
      <c r="P544" s="79"/>
    </row>
    <row r="545" spans="7:16" x14ac:dyDescent="0.2">
      <c r="G545" s="79"/>
      <c r="I545" s="79"/>
      <c r="K545" s="79"/>
      <c r="M545" s="79"/>
      <c r="N545" s="80"/>
      <c r="P545" s="79"/>
    </row>
    <row r="546" spans="7:16" x14ac:dyDescent="0.2">
      <c r="G546" s="79"/>
      <c r="I546" s="79"/>
      <c r="K546" s="79"/>
      <c r="M546" s="79"/>
      <c r="N546" s="80"/>
      <c r="P546" s="79"/>
    </row>
    <row r="547" spans="7:16" x14ac:dyDescent="0.2">
      <c r="G547" s="79"/>
      <c r="I547" s="79"/>
      <c r="K547" s="79"/>
      <c r="M547" s="79"/>
      <c r="N547" s="80"/>
      <c r="P547" s="79"/>
    </row>
    <row r="548" spans="7:16" x14ac:dyDescent="0.2">
      <c r="G548" s="79"/>
      <c r="I548" s="79"/>
      <c r="K548" s="79"/>
      <c r="M548" s="79"/>
      <c r="N548" s="80"/>
      <c r="P548" s="79"/>
    </row>
    <row r="549" spans="7:16" x14ac:dyDescent="0.2">
      <c r="G549" s="79"/>
      <c r="I549" s="79"/>
      <c r="K549" s="79"/>
      <c r="M549" s="79"/>
      <c r="N549" s="80"/>
      <c r="P549" s="79"/>
    </row>
    <row r="550" spans="7:16" x14ac:dyDescent="0.2">
      <c r="G550" s="79"/>
      <c r="I550" s="79"/>
      <c r="K550" s="79"/>
      <c r="M550" s="79"/>
      <c r="N550" s="80"/>
      <c r="P550" s="79"/>
    </row>
    <row r="551" spans="7:16" x14ac:dyDescent="0.2">
      <c r="G551" s="79"/>
      <c r="I551" s="79"/>
      <c r="K551" s="79"/>
      <c r="M551" s="79"/>
      <c r="N551" s="80"/>
      <c r="P551" s="79"/>
    </row>
    <row r="552" spans="7:16" x14ac:dyDescent="0.2">
      <c r="G552" s="79"/>
      <c r="I552" s="79"/>
      <c r="K552" s="79"/>
      <c r="M552" s="79"/>
      <c r="N552" s="80"/>
      <c r="P552" s="79"/>
    </row>
    <row r="553" spans="7:16" x14ac:dyDescent="0.2">
      <c r="G553" s="79"/>
      <c r="I553" s="79"/>
      <c r="K553" s="79"/>
      <c r="M553" s="79"/>
      <c r="N553" s="80"/>
      <c r="P553" s="79"/>
    </row>
    <row r="554" spans="7:16" x14ac:dyDescent="0.2">
      <c r="G554" s="79"/>
      <c r="I554" s="79"/>
      <c r="K554" s="79"/>
      <c r="M554" s="79"/>
      <c r="N554" s="80"/>
      <c r="P554" s="79"/>
    </row>
    <row r="555" spans="7:16" x14ac:dyDescent="0.2">
      <c r="G555" s="79"/>
      <c r="I555" s="79"/>
      <c r="K555" s="79"/>
      <c r="M555" s="79"/>
      <c r="N555" s="80"/>
      <c r="P555" s="79"/>
    </row>
    <row r="556" spans="7:16" x14ac:dyDescent="0.2">
      <c r="G556" s="79"/>
      <c r="I556" s="79"/>
      <c r="K556" s="79"/>
      <c r="M556" s="79"/>
      <c r="N556" s="80"/>
      <c r="P556" s="79"/>
    </row>
    <row r="557" spans="7:16" x14ac:dyDescent="0.2">
      <c r="G557" s="79"/>
      <c r="I557" s="79"/>
      <c r="K557" s="79"/>
      <c r="M557" s="79"/>
      <c r="N557" s="80"/>
      <c r="P557" s="79"/>
    </row>
    <row r="558" spans="7:16" x14ac:dyDescent="0.2">
      <c r="G558" s="79"/>
      <c r="I558" s="79"/>
      <c r="K558" s="79"/>
      <c r="M558" s="79"/>
      <c r="N558" s="80"/>
      <c r="P558" s="79"/>
    </row>
    <row r="559" spans="7:16" x14ac:dyDescent="0.2">
      <c r="G559" s="79"/>
      <c r="I559" s="79"/>
      <c r="K559" s="79"/>
      <c r="M559" s="79"/>
      <c r="N559" s="80"/>
      <c r="P559" s="79"/>
    </row>
    <row r="560" spans="7:16" x14ac:dyDescent="0.2">
      <c r="G560" s="79"/>
      <c r="I560" s="79"/>
      <c r="K560" s="79"/>
      <c r="M560" s="79"/>
      <c r="N560" s="80"/>
      <c r="P560" s="79"/>
    </row>
    <row r="561" spans="7:16" x14ac:dyDescent="0.2">
      <c r="G561" s="79"/>
      <c r="I561" s="79"/>
      <c r="K561" s="79"/>
      <c r="M561" s="79"/>
      <c r="N561" s="80"/>
      <c r="P561" s="79"/>
    </row>
    <row r="562" spans="7:16" x14ac:dyDescent="0.2">
      <c r="G562" s="79"/>
      <c r="I562" s="79"/>
      <c r="K562" s="79"/>
      <c r="M562" s="79"/>
      <c r="N562" s="80"/>
      <c r="P562" s="79"/>
    </row>
    <row r="563" spans="7:16" x14ac:dyDescent="0.2">
      <c r="G563" s="79"/>
      <c r="I563" s="79"/>
      <c r="K563" s="79"/>
      <c r="M563" s="79"/>
      <c r="N563" s="80"/>
      <c r="P563" s="79"/>
    </row>
    <row r="564" spans="7:16" x14ac:dyDescent="0.2">
      <c r="G564" s="79"/>
      <c r="I564" s="79"/>
      <c r="K564" s="79"/>
      <c r="M564" s="79"/>
      <c r="N564" s="80"/>
      <c r="P564" s="79"/>
    </row>
    <row r="565" spans="7:16" x14ac:dyDescent="0.2">
      <c r="G565" s="79"/>
      <c r="I565" s="79"/>
      <c r="K565" s="79"/>
      <c r="M565" s="79"/>
      <c r="N565" s="80"/>
      <c r="P565" s="79"/>
    </row>
    <row r="566" spans="7:16" x14ac:dyDescent="0.2">
      <c r="G566" s="79"/>
      <c r="I566" s="79"/>
      <c r="K566" s="79"/>
      <c r="M566" s="79"/>
      <c r="N566" s="80"/>
      <c r="P566" s="79"/>
    </row>
    <row r="567" spans="7:16" x14ac:dyDescent="0.2">
      <c r="G567" s="79"/>
      <c r="I567" s="79"/>
      <c r="K567" s="79"/>
      <c r="M567" s="79"/>
      <c r="N567" s="80"/>
      <c r="P567" s="79"/>
    </row>
    <row r="568" spans="7:16" x14ac:dyDescent="0.2">
      <c r="G568" s="79"/>
      <c r="I568" s="79"/>
      <c r="K568" s="79"/>
      <c r="M568" s="79"/>
      <c r="N568" s="80"/>
      <c r="P568" s="79"/>
    </row>
    <row r="569" spans="7:16" x14ac:dyDescent="0.2">
      <c r="G569" s="79"/>
      <c r="I569" s="79"/>
      <c r="K569" s="79"/>
      <c r="M569" s="79"/>
      <c r="N569" s="80"/>
      <c r="P569" s="79"/>
    </row>
    <row r="570" spans="7:16" x14ac:dyDescent="0.2">
      <c r="G570" s="79"/>
      <c r="I570" s="79"/>
      <c r="K570" s="79"/>
      <c r="M570" s="79"/>
      <c r="N570" s="80"/>
      <c r="P570" s="79"/>
    </row>
    <row r="571" spans="7:16" x14ac:dyDescent="0.2">
      <c r="G571" s="79"/>
      <c r="I571" s="79"/>
      <c r="K571" s="79"/>
      <c r="M571" s="79"/>
      <c r="N571" s="80"/>
      <c r="P571" s="79"/>
    </row>
    <row r="572" spans="7:16" x14ac:dyDescent="0.2">
      <c r="G572" s="79"/>
      <c r="I572" s="79"/>
      <c r="K572" s="79"/>
      <c r="M572" s="79"/>
      <c r="N572" s="80"/>
      <c r="P572" s="79"/>
    </row>
    <row r="573" spans="7:16" x14ac:dyDescent="0.2">
      <c r="G573" s="79"/>
      <c r="I573" s="79"/>
      <c r="K573" s="79"/>
      <c r="M573" s="79"/>
      <c r="N573" s="80"/>
      <c r="P573" s="79"/>
    </row>
    <row r="574" spans="7:16" x14ac:dyDescent="0.2">
      <c r="G574" s="79"/>
      <c r="I574" s="79"/>
      <c r="K574" s="79"/>
      <c r="M574" s="79"/>
      <c r="N574" s="80"/>
      <c r="P574" s="79"/>
    </row>
    <row r="575" spans="7:16" x14ac:dyDescent="0.2">
      <c r="G575" s="79"/>
      <c r="I575" s="79"/>
      <c r="K575" s="79"/>
      <c r="M575" s="79"/>
      <c r="N575" s="80"/>
      <c r="P575" s="79"/>
    </row>
    <row r="576" spans="7:16" x14ac:dyDescent="0.2">
      <c r="G576" s="79"/>
      <c r="I576" s="79"/>
      <c r="K576" s="79"/>
      <c r="M576" s="79"/>
      <c r="N576" s="80"/>
      <c r="P576" s="79"/>
    </row>
    <row r="577" spans="7:16" x14ac:dyDescent="0.2">
      <c r="G577" s="79"/>
      <c r="I577" s="79"/>
      <c r="K577" s="79"/>
      <c r="M577" s="79"/>
      <c r="N577" s="80"/>
      <c r="P577" s="79"/>
    </row>
    <row r="578" spans="7:16" x14ac:dyDescent="0.2">
      <c r="G578" s="79"/>
      <c r="I578" s="79"/>
      <c r="K578" s="79"/>
      <c r="M578" s="79"/>
      <c r="N578" s="80"/>
      <c r="P578" s="79"/>
    </row>
    <row r="579" spans="7:16" x14ac:dyDescent="0.2">
      <c r="G579" s="79"/>
      <c r="I579" s="79"/>
      <c r="K579" s="79"/>
      <c r="M579" s="79"/>
      <c r="N579" s="80"/>
      <c r="P579" s="79"/>
    </row>
    <row r="580" spans="7:16" x14ac:dyDescent="0.2">
      <c r="G580" s="79"/>
      <c r="I580" s="79"/>
      <c r="K580" s="79"/>
      <c r="M580" s="79"/>
      <c r="N580" s="80"/>
      <c r="P580" s="79"/>
    </row>
    <row r="581" spans="7:16" x14ac:dyDescent="0.2">
      <c r="G581" s="79"/>
      <c r="I581" s="79"/>
      <c r="K581" s="79"/>
      <c r="M581" s="79"/>
      <c r="N581" s="80"/>
      <c r="P581" s="79"/>
    </row>
    <row r="582" spans="7:16" x14ac:dyDescent="0.2">
      <c r="G582" s="79"/>
      <c r="I582" s="79"/>
      <c r="K582" s="79"/>
      <c r="M582" s="79"/>
      <c r="N582" s="80"/>
      <c r="P582" s="79"/>
    </row>
    <row r="583" spans="7:16" x14ac:dyDescent="0.2">
      <c r="G583" s="79"/>
      <c r="I583" s="79"/>
      <c r="K583" s="79"/>
      <c r="M583" s="79"/>
      <c r="N583" s="80"/>
      <c r="P583" s="79"/>
    </row>
    <row r="584" spans="7:16" x14ac:dyDescent="0.2">
      <c r="G584" s="79"/>
      <c r="I584" s="79"/>
      <c r="K584" s="79"/>
      <c r="M584" s="79"/>
      <c r="N584" s="80"/>
      <c r="P584" s="79"/>
    </row>
    <row r="585" spans="7:16" x14ac:dyDescent="0.2">
      <c r="G585" s="79"/>
      <c r="I585" s="79"/>
      <c r="K585" s="79"/>
      <c r="M585" s="79"/>
      <c r="N585" s="80"/>
      <c r="P585" s="79"/>
    </row>
    <row r="586" spans="7:16" x14ac:dyDescent="0.2">
      <c r="G586" s="79"/>
      <c r="I586" s="79"/>
      <c r="K586" s="79"/>
      <c r="M586" s="79"/>
      <c r="N586" s="80"/>
      <c r="P586" s="79"/>
    </row>
    <row r="587" spans="7:16" x14ac:dyDescent="0.2">
      <c r="G587" s="79"/>
      <c r="I587" s="79"/>
      <c r="K587" s="79"/>
      <c r="M587" s="79"/>
      <c r="N587" s="80"/>
      <c r="P587" s="79"/>
    </row>
    <row r="588" spans="7:16" x14ac:dyDescent="0.2">
      <c r="G588" s="79"/>
      <c r="I588" s="79"/>
      <c r="K588" s="79"/>
      <c r="M588" s="79"/>
      <c r="N588" s="80"/>
      <c r="P588" s="79"/>
    </row>
    <row r="589" spans="7:16" x14ac:dyDescent="0.2">
      <c r="G589" s="79"/>
      <c r="I589" s="79"/>
      <c r="K589" s="79"/>
      <c r="M589" s="79"/>
      <c r="N589" s="80"/>
      <c r="P589" s="79"/>
    </row>
    <row r="590" spans="7:16" x14ac:dyDescent="0.2">
      <c r="G590" s="79"/>
      <c r="I590" s="79"/>
      <c r="K590" s="79"/>
      <c r="M590" s="79"/>
      <c r="N590" s="80"/>
      <c r="P590" s="79"/>
    </row>
    <row r="591" spans="7:16" x14ac:dyDescent="0.2">
      <c r="G591" s="79"/>
      <c r="I591" s="79"/>
      <c r="K591" s="79"/>
      <c r="M591" s="79"/>
      <c r="N591" s="80"/>
      <c r="P591" s="79"/>
    </row>
    <row r="592" spans="7:16" x14ac:dyDescent="0.2">
      <c r="G592" s="79"/>
      <c r="I592" s="79"/>
      <c r="K592" s="79"/>
      <c r="M592" s="79"/>
      <c r="N592" s="80"/>
      <c r="P592" s="79"/>
    </row>
    <row r="593" spans="7:16" x14ac:dyDescent="0.2">
      <c r="G593" s="79"/>
      <c r="I593" s="79"/>
      <c r="K593" s="79"/>
      <c r="M593" s="79"/>
      <c r="N593" s="80"/>
      <c r="P593" s="79"/>
    </row>
    <row r="594" spans="7:16" x14ac:dyDescent="0.2">
      <c r="G594" s="79"/>
      <c r="I594" s="79"/>
      <c r="K594" s="79"/>
      <c r="M594" s="79"/>
      <c r="N594" s="80"/>
      <c r="P594" s="79"/>
    </row>
    <row r="595" spans="7:16" x14ac:dyDescent="0.2">
      <c r="G595" s="79"/>
      <c r="I595" s="79"/>
      <c r="K595" s="79"/>
      <c r="M595" s="79"/>
      <c r="N595" s="80"/>
      <c r="P595" s="79"/>
    </row>
    <row r="596" spans="7:16" x14ac:dyDescent="0.2">
      <c r="G596" s="79"/>
      <c r="I596" s="79"/>
      <c r="K596" s="79"/>
      <c r="M596" s="79"/>
      <c r="N596" s="80"/>
      <c r="P596" s="79"/>
    </row>
    <row r="597" spans="7:16" x14ac:dyDescent="0.2">
      <c r="G597" s="79"/>
      <c r="I597" s="79"/>
      <c r="K597" s="79"/>
      <c r="M597" s="79"/>
      <c r="N597" s="80"/>
      <c r="P597" s="79"/>
    </row>
    <row r="598" spans="7:16" x14ac:dyDescent="0.2">
      <c r="G598" s="79"/>
      <c r="I598" s="79"/>
      <c r="K598" s="79"/>
      <c r="M598" s="79"/>
      <c r="N598" s="80"/>
      <c r="P598" s="79"/>
    </row>
    <row r="599" spans="7:16" x14ac:dyDescent="0.2">
      <c r="G599" s="79"/>
      <c r="I599" s="79"/>
      <c r="K599" s="79"/>
      <c r="M599" s="79"/>
      <c r="N599" s="80"/>
      <c r="P599" s="79"/>
    </row>
    <row r="600" spans="7:16" x14ac:dyDescent="0.2">
      <c r="G600" s="79"/>
      <c r="I600" s="79"/>
      <c r="K600" s="79"/>
      <c r="M600" s="79"/>
      <c r="N600" s="80"/>
      <c r="P600" s="79"/>
    </row>
    <row r="601" spans="7:16" x14ac:dyDescent="0.2">
      <c r="G601" s="79"/>
      <c r="I601" s="79"/>
      <c r="K601" s="79"/>
      <c r="M601" s="79"/>
      <c r="N601" s="80"/>
      <c r="P601" s="79"/>
    </row>
    <row r="602" spans="7:16" x14ac:dyDescent="0.2">
      <c r="G602" s="79"/>
      <c r="I602" s="79"/>
      <c r="K602" s="79"/>
      <c r="M602" s="79"/>
      <c r="N602" s="80"/>
      <c r="P602" s="79"/>
    </row>
    <row r="603" spans="7:16" x14ac:dyDescent="0.2">
      <c r="G603" s="79"/>
      <c r="I603" s="79"/>
      <c r="K603" s="79"/>
      <c r="M603" s="79"/>
      <c r="N603" s="80"/>
      <c r="P603" s="79"/>
    </row>
    <row r="604" spans="7:16" x14ac:dyDescent="0.2">
      <c r="G604" s="79"/>
      <c r="I604" s="79"/>
      <c r="K604" s="79"/>
      <c r="M604" s="79"/>
      <c r="N604" s="80"/>
      <c r="P604" s="79"/>
    </row>
    <row r="605" spans="7:16" x14ac:dyDescent="0.2">
      <c r="G605" s="79"/>
      <c r="I605" s="79"/>
      <c r="K605" s="79"/>
      <c r="M605" s="79"/>
      <c r="N605" s="80"/>
      <c r="P605" s="79"/>
    </row>
    <row r="606" spans="7:16" x14ac:dyDescent="0.2">
      <c r="G606" s="79"/>
      <c r="I606" s="79"/>
      <c r="K606" s="79"/>
      <c r="M606" s="79"/>
      <c r="N606" s="80"/>
      <c r="P606" s="79"/>
    </row>
    <row r="607" spans="7:16" x14ac:dyDescent="0.2">
      <c r="G607" s="79"/>
      <c r="I607" s="79"/>
      <c r="K607" s="79"/>
      <c r="M607" s="79"/>
      <c r="N607" s="80"/>
      <c r="P607" s="79"/>
    </row>
    <row r="608" spans="7:16" x14ac:dyDescent="0.2">
      <c r="G608" s="79"/>
      <c r="I608" s="79"/>
      <c r="K608" s="79"/>
      <c r="M608" s="79"/>
      <c r="N608" s="80"/>
      <c r="P608" s="79"/>
    </row>
    <row r="609" spans="7:16" x14ac:dyDescent="0.2">
      <c r="G609" s="79"/>
      <c r="I609" s="79"/>
      <c r="K609" s="79"/>
      <c r="M609" s="79"/>
      <c r="N609" s="80"/>
      <c r="P609" s="79"/>
    </row>
    <row r="610" spans="7:16" x14ac:dyDescent="0.2">
      <c r="G610" s="79"/>
      <c r="I610" s="79"/>
      <c r="K610" s="79"/>
      <c r="M610" s="79"/>
      <c r="N610" s="80"/>
      <c r="P610" s="79"/>
    </row>
    <row r="611" spans="7:16" x14ac:dyDescent="0.2">
      <c r="G611" s="79"/>
      <c r="I611" s="79"/>
      <c r="K611" s="79"/>
      <c r="M611" s="79"/>
      <c r="N611" s="80"/>
      <c r="P611" s="79"/>
    </row>
    <row r="612" spans="7:16" x14ac:dyDescent="0.2">
      <c r="G612" s="79"/>
      <c r="I612" s="79"/>
      <c r="K612" s="79"/>
      <c r="M612" s="79"/>
      <c r="N612" s="80"/>
      <c r="P612" s="79"/>
    </row>
    <row r="613" spans="7:16" x14ac:dyDescent="0.2">
      <c r="G613" s="79"/>
      <c r="I613" s="79"/>
      <c r="K613" s="79"/>
      <c r="M613" s="79"/>
      <c r="N613" s="80"/>
      <c r="P613" s="79"/>
    </row>
    <row r="614" spans="7:16" x14ac:dyDescent="0.2">
      <c r="G614" s="79"/>
      <c r="I614" s="79"/>
      <c r="K614" s="79"/>
      <c r="M614" s="79"/>
      <c r="N614" s="80"/>
      <c r="P614" s="79"/>
    </row>
    <row r="615" spans="7:16" x14ac:dyDescent="0.2">
      <c r="G615" s="79"/>
      <c r="I615" s="79"/>
      <c r="K615" s="79"/>
      <c r="M615" s="79"/>
      <c r="N615" s="80"/>
      <c r="P615" s="79"/>
    </row>
    <row r="616" spans="7:16" x14ac:dyDescent="0.2">
      <c r="G616" s="79"/>
      <c r="I616" s="79"/>
      <c r="K616" s="79"/>
      <c r="M616" s="79"/>
      <c r="N616" s="80"/>
      <c r="P616" s="79"/>
    </row>
    <row r="617" spans="7:16" x14ac:dyDescent="0.2">
      <c r="G617" s="79"/>
      <c r="I617" s="79"/>
      <c r="K617" s="79"/>
      <c r="M617" s="79"/>
      <c r="N617" s="80"/>
      <c r="P617" s="79"/>
    </row>
    <row r="618" spans="7:16" x14ac:dyDescent="0.2">
      <c r="G618" s="79"/>
      <c r="I618" s="79"/>
      <c r="K618" s="79"/>
      <c r="M618" s="79"/>
      <c r="N618" s="80"/>
      <c r="P618" s="79"/>
    </row>
    <row r="619" spans="7:16" x14ac:dyDescent="0.2">
      <c r="G619" s="79"/>
      <c r="I619" s="79"/>
      <c r="K619" s="79"/>
      <c r="M619" s="79"/>
      <c r="N619" s="80"/>
      <c r="P619" s="79"/>
    </row>
    <row r="620" spans="7:16" x14ac:dyDescent="0.2">
      <c r="G620" s="79"/>
      <c r="I620" s="79"/>
      <c r="K620" s="79"/>
      <c r="M620" s="79"/>
      <c r="N620" s="80"/>
      <c r="P620" s="79"/>
    </row>
    <row r="621" spans="7:16" x14ac:dyDescent="0.2">
      <c r="G621" s="79"/>
      <c r="I621" s="79"/>
      <c r="K621" s="79"/>
      <c r="M621" s="79"/>
      <c r="N621" s="80"/>
      <c r="P621" s="79"/>
    </row>
    <row r="622" spans="7:16" x14ac:dyDescent="0.2">
      <c r="G622" s="79"/>
      <c r="I622" s="79"/>
      <c r="K622" s="79"/>
      <c r="M622" s="79"/>
      <c r="N622" s="80"/>
      <c r="P622" s="79"/>
    </row>
    <row r="623" spans="7:16" x14ac:dyDescent="0.2">
      <c r="G623" s="79"/>
      <c r="I623" s="79"/>
      <c r="K623" s="79"/>
      <c r="M623" s="79"/>
      <c r="N623" s="80"/>
      <c r="P623" s="79"/>
    </row>
    <row r="624" spans="7:16" x14ac:dyDescent="0.2">
      <c r="G624" s="79"/>
      <c r="I624" s="79"/>
      <c r="K624" s="79"/>
      <c r="M624" s="79"/>
      <c r="N624" s="80"/>
      <c r="P624" s="79"/>
    </row>
    <row r="625" spans="7:16" x14ac:dyDescent="0.2">
      <c r="G625" s="79"/>
      <c r="I625" s="79"/>
      <c r="K625" s="79"/>
      <c r="M625" s="79"/>
      <c r="N625" s="80"/>
      <c r="P625" s="79"/>
    </row>
    <row r="626" spans="7:16" x14ac:dyDescent="0.2">
      <c r="G626" s="79"/>
      <c r="I626" s="79"/>
      <c r="K626" s="79"/>
      <c r="M626" s="79"/>
      <c r="N626" s="80"/>
      <c r="P626" s="79"/>
    </row>
    <row r="627" spans="7:16" x14ac:dyDescent="0.2">
      <c r="G627" s="79"/>
      <c r="I627" s="79"/>
      <c r="K627" s="79"/>
      <c r="M627" s="79"/>
      <c r="N627" s="80"/>
      <c r="P627" s="79"/>
    </row>
    <row r="628" spans="7:16" x14ac:dyDescent="0.2">
      <c r="G628" s="79"/>
      <c r="I628" s="79"/>
      <c r="K628" s="79"/>
      <c r="M628" s="79"/>
      <c r="N628" s="80"/>
      <c r="P628" s="79"/>
    </row>
    <row r="629" spans="7:16" x14ac:dyDescent="0.2">
      <c r="G629" s="79"/>
      <c r="I629" s="79"/>
      <c r="K629" s="79"/>
      <c r="M629" s="79"/>
      <c r="N629" s="80"/>
      <c r="P629" s="79"/>
    </row>
    <row r="630" spans="7:16" x14ac:dyDescent="0.2">
      <c r="G630" s="79"/>
      <c r="I630" s="79"/>
      <c r="K630" s="79"/>
      <c r="M630" s="79"/>
      <c r="N630" s="80"/>
      <c r="P630" s="79"/>
    </row>
    <row r="631" spans="7:16" x14ac:dyDescent="0.2">
      <c r="G631" s="79"/>
      <c r="I631" s="79"/>
      <c r="K631" s="79"/>
      <c r="M631" s="79"/>
      <c r="N631" s="80"/>
      <c r="P631" s="79"/>
    </row>
    <row r="632" spans="7:16" x14ac:dyDescent="0.2">
      <c r="G632" s="79"/>
      <c r="I632" s="79"/>
      <c r="K632" s="79"/>
      <c r="M632" s="79"/>
      <c r="N632" s="80"/>
      <c r="P632" s="79"/>
    </row>
    <row r="633" spans="7:16" x14ac:dyDescent="0.2">
      <c r="G633" s="79"/>
      <c r="I633" s="79"/>
      <c r="K633" s="79"/>
      <c r="M633" s="79"/>
      <c r="N633" s="80"/>
      <c r="P633" s="79"/>
    </row>
    <row r="634" spans="7:16" x14ac:dyDescent="0.2">
      <c r="G634" s="79"/>
      <c r="I634" s="79"/>
      <c r="K634" s="79"/>
      <c r="M634" s="79"/>
      <c r="N634" s="80"/>
      <c r="P634" s="79"/>
    </row>
    <row r="635" spans="7:16" x14ac:dyDescent="0.2">
      <c r="G635" s="79"/>
      <c r="I635" s="79"/>
      <c r="K635" s="79"/>
      <c r="M635" s="79"/>
      <c r="N635" s="80"/>
      <c r="P635" s="79"/>
    </row>
    <row r="636" spans="7:16" x14ac:dyDescent="0.2">
      <c r="G636" s="79"/>
      <c r="I636" s="79"/>
      <c r="K636" s="79"/>
      <c r="M636" s="79"/>
      <c r="N636" s="80"/>
      <c r="P636" s="79"/>
    </row>
    <row r="637" spans="7:16" x14ac:dyDescent="0.2">
      <c r="G637" s="79"/>
      <c r="I637" s="79"/>
      <c r="K637" s="79"/>
      <c r="M637" s="79"/>
      <c r="N637" s="80"/>
      <c r="P637" s="79"/>
    </row>
    <row r="638" spans="7:16" x14ac:dyDescent="0.2">
      <c r="G638" s="79"/>
      <c r="I638" s="79"/>
      <c r="K638" s="79"/>
      <c r="M638" s="79"/>
      <c r="N638" s="80"/>
      <c r="P638" s="79"/>
    </row>
    <row r="639" spans="7:16" x14ac:dyDescent="0.2">
      <c r="G639" s="79"/>
      <c r="I639" s="79"/>
      <c r="K639" s="79"/>
      <c r="M639" s="79"/>
      <c r="N639" s="80"/>
      <c r="P639" s="79"/>
    </row>
    <row r="640" spans="7:16" x14ac:dyDescent="0.2">
      <c r="G640" s="79"/>
      <c r="I640" s="79"/>
      <c r="K640" s="79"/>
      <c r="M640" s="79"/>
      <c r="N640" s="80"/>
      <c r="P640" s="79"/>
    </row>
    <row r="641" spans="7:16" x14ac:dyDescent="0.2">
      <c r="G641" s="79"/>
      <c r="I641" s="79"/>
      <c r="K641" s="79"/>
      <c r="M641" s="79"/>
      <c r="N641" s="80"/>
      <c r="P641" s="79"/>
    </row>
    <row r="642" spans="7:16" x14ac:dyDescent="0.2">
      <c r="G642" s="79"/>
      <c r="I642" s="79"/>
      <c r="K642" s="79"/>
      <c r="M642" s="79"/>
      <c r="N642" s="80"/>
      <c r="P642" s="79"/>
    </row>
    <row r="643" spans="7:16" x14ac:dyDescent="0.2">
      <c r="G643" s="79"/>
      <c r="I643" s="79"/>
      <c r="K643" s="79"/>
      <c r="M643" s="79"/>
      <c r="N643" s="80"/>
      <c r="P643" s="79"/>
    </row>
    <row r="644" spans="7:16" x14ac:dyDescent="0.2">
      <c r="G644" s="79"/>
      <c r="I644" s="79"/>
      <c r="K644" s="79"/>
      <c r="M644" s="79"/>
      <c r="N644" s="80"/>
      <c r="P644" s="79"/>
    </row>
    <row r="645" spans="7:16" x14ac:dyDescent="0.2">
      <c r="G645" s="79"/>
      <c r="I645" s="79"/>
      <c r="K645" s="79"/>
      <c r="M645" s="79"/>
      <c r="N645" s="80"/>
      <c r="P645" s="79"/>
    </row>
    <row r="646" spans="7:16" x14ac:dyDescent="0.2">
      <c r="G646" s="79"/>
      <c r="I646" s="79"/>
      <c r="K646" s="79"/>
      <c r="M646" s="79"/>
      <c r="N646" s="80"/>
      <c r="P646" s="79"/>
    </row>
    <row r="647" spans="7:16" x14ac:dyDescent="0.2">
      <c r="G647" s="79"/>
      <c r="I647" s="79"/>
      <c r="K647" s="79"/>
      <c r="M647" s="79"/>
      <c r="N647" s="80"/>
      <c r="P647" s="79"/>
    </row>
    <row r="648" spans="7:16" x14ac:dyDescent="0.2">
      <c r="G648" s="79"/>
      <c r="I648" s="79"/>
      <c r="K648" s="79"/>
      <c r="M648" s="79"/>
      <c r="N648" s="80"/>
      <c r="P648" s="79"/>
    </row>
    <row r="649" spans="7:16" x14ac:dyDescent="0.2">
      <c r="G649" s="79"/>
      <c r="I649" s="79"/>
      <c r="K649" s="79"/>
      <c r="M649" s="79"/>
      <c r="N649" s="80"/>
      <c r="P649" s="79"/>
    </row>
    <row r="650" spans="7:16" x14ac:dyDescent="0.2">
      <c r="G650" s="79"/>
      <c r="I650" s="79"/>
      <c r="K650" s="79"/>
      <c r="M650" s="79"/>
      <c r="N650" s="80"/>
      <c r="P650" s="79"/>
    </row>
    <row r="651" spans="7:16" x14ac:dyDescent="0.2">
      <c r="G651" s="79"/>
      <c r="I651" s="79"/>
      <c r="K651" s="79"/>
      <c r="M651" s="79"/>
      <c r="N651" s="80"/>
      <c r="P651" s="79"/>
    </row>
    <row r="652" spans="7:16" x14ac:dyDescent="0.2">
      <c r="G652" s="79"/>
      <c r="I652" s="79"/>
      <c r="K652" s="79"/>
      <c r="M652" s="79"/>
      <c r="N652" s="80"/>
      <c r="P652" s="79"/>
    </row>
    <row r="653" spans="7:16" x14ac:dyDescent="0.2">
      <c r="G653" s="79"/>
      <c r="I653" s="79"/>
      <c r="K653" s="79"/>
      <c r="M653" s="79"/>
      <c r="N653" s="80"/>
      <c r="P653" s="79"/>
    </row>
    <row r="654" spans="7:16" x14ac:dyDescent="0.2">
      <c r="G654" s="79"/>
      <c r="I654" s="79"/>
      <c r="K654" s="79"/>
      <c r="M654" s="79"/>
      <c r="N654" s="80"/>
      <c r="P654" s="79"/>
    </row>
    <row r="655" spans="7:16" x14ac:dyDescent="0.2">
      <c r="G655" s="79"/>
      <c r="I655" s="79"/>
      <c r="K655" s="79"/>
      <c r="M655" s="79"/>
      <c r="N655" s="80"/>
      <c r="P655" s="79"/>
    </row>
    <row r="656" spans="7:16" x14ac:dyDescent="0.2">
      <c r="G656" s="79"/>
      <c r="I656" s="79"/>
      <c r="K656" s="79"/>
      <c r="M656" s="79"/>
      <c r="N656" s="80"/>
      <c r="P656" s="79"/>
    </row>
    <row r="657" spans="7:16" x14ac:dyDescent="0.2">
      <c r="G657" s="79"/>
      <c r="I657" s="79"/>
      <c r="K657" s="79"/>
      <c r="M657" s="79"/>
      <c r="N657" s="80"/>
      <c r="P657" s="79"/>
    </row>
    <row r="658" spans="7:16" x14ac:dyDescent="0.2">
      <c r="G658" s="79"/>
      <c r="I658" s="79"/>
      <c r="K658" s="79"/>
      <c r="M658" s="79"/>
      <c r="N658" s="80"/>
      <c r="P658" s="79"/>
    </row>
    <row r="659" spans="7:16" x14ac:dyDescent="0.2">
      <c r="G659" s="79"/>
      <c r="I659" s="79"/>
      <c r="K659" s="79"/>
      <c r="M659" s="79"/>
      <c r="N659" s="80"/>
      <c r="P659" s="79"/>
    </row>
    <row r="660" spans="7:16" x14ac:dyDescent="0.2">
      <c r="G660" s="79"/>
      <c r="I660" s="79"/>
      <c r="K660" s="79"/>
      <c r="M660" s="79"/>
      <c r="N660" s="80"/>
      <c r="P660" s="79"/>
    </row>
    <row r="661" spans="7:16" x14ac:dyDescent="0.2">
      <c r="G661" s="79"/>
      <c r="I661" s="79"/>
      <c r="K661" s="79"/>
      <c r="M661" s="79"/>
      <c r="N661" s="80"/>
      <c r="P661" s="79"/>
    </row>
    <row r="662" spans="7:16" x14ac:dyDescent="0.2">
      <c r="G662" s="79"/>
      <c r="I662" s="79"/>
      <c r="K662" s="79"/>
      <c r="M662" s="79"/>
      <c r="N662" s="80"/>
      <c r="P662" s="79"/>
    </row>
    <row r="663" spans="7:16" x14ac:dyDescent="0.2">
      <c r="G663" s="79"/>
      <c r="I663" s="79"/>
      <c r="K663" s="79"/>
      <c r="M663" s="79"/>
      <c r="N663" s="80"/>
      <c r="P663" s="79"/>
    </row>
    <row r="664" spans="7:16" x14ac:dyDescent="0.2">
      <c r="G664" s="79"/>
      <c r="I664" s="79"/>
      <c r="K664" s="79"/>
      <c r="M664" s="79"/>
      <c r="N664" s="80"/>
      <c r="P664" s="79"/>
    </row>
    <row r="665" spans="7:16" x14ac:dyDescent="0.2">
      <c r="G665" s="79"/>
      <c r="I665" s="79"/>
      <c r="K665" s="79"/>
      <c r="M665" s="79"/>
      <c r="N665" s="80"/>
      <c r="P665" s="79"/>
    </row>
    <row r="666" spans="7:16" x14ac:dyDescent="0.2">
      <c r="G666" s="79"/>
      <c r="I666" s="79"/>
      <c r="K666" s="79"/>
      <c r="M666" s="79"/>
      <c r="N666" s="80"/>
      <c r="P666" s="79"/>
    </row>
    <row r="667" spans="7:16" x14ac:dyDescent="0.2">
      <c r="G667" s="79"/>
      <c r="I667" s="79"/>
      <c r="K667" s="79"/>
      <c r="M667" s="79"/>
      <c r="N667" s="80"/>
      <c r="P667" s="79"/>
    </row>
    <row r="668" spans="7:16" x14ac:dyDescent="0.2">
      <c r="G668" s="79"/>
      <c r="I668" s="79"/>
      <c r="K668" s="79"/>
      <c r="M668" s="79"/>
      <c r="N668" s="80"/>
      <c r="P668" s="79"/>
    </row>
    <row r="669" spans="7:16" x14ac:dyDescent="0.2">
      <c r="G669" s="79"/>
      <c r="I669" s="79"/>
      <c r="K669" s="79"/>
      <c r="M669" s="79"/>
      <c r="N669" s="80"/>
      <c r="P669" s="79"/>
    </row>
    <row r="670" spans="7:16" x14ac:dyDescent="0.2">
      <c r="G670" s="79"/>
      <c r="I670" s="79"/>
      <c r="K670" s="79"/>
      <c r="M670" s="79"/>
      <c r="N670" s="80"/>
      <c r="P670" s="79"/>
    </row>
    <row r="671" spans="7:16" x14ac:dyDescent="0.2">
      <c r="G671" s="79"/>
      <c r="I671" s="79"/>
      <c r="K671" s="79"/>
      <c r="M671" s="79"/>
      <c r="N671" s="80"/>
      <c r="P671" s="79"/>
    </row>
    <row r="672" spans="7:16" x14ac:dyDescent="0.2">
      <c r="G672" s="79"/>
      <c r="I672" s="79"/>
      <c r="K672" s="79"/>
      <c r="M672" s="79"/>
      <c r="N672" s="80"/>
      <c r="P672" s="79"/>
    </row>
    <row r="673" spans="7:16" x14ac:dyDescent="0.2">
      <c r="G673" s="79"/>
      <c r="I673" s="79"/>
      <c r="K673" s="79"/>
      <c r="M673" s="79"/>
      <c r="N673" s="80"/>
      <c r="P673" s="79"/>
    </row>
    <row r="674" spans="7:16" x14ac:dyDescent="0.2">
      <c r="G674" s="79"/>
      <c r="I674" s="79"/>
      <c r="K674" s="79"/>
      <c r="M674" s="79"/>
      <c r="N674" s="80"/>
      <c r="P674" s="79"/>
    </row>
    <row r="675" spans="7:16" x14ac:dyDescent="0.2">
      <c r="G675" s="79"/>
      <c r="I675" s="79"/>
      <c r="K675" s="79"/>
      <c r="M675" s="79"/>
      <c r="N675" s="80"/>
      <c r="P675" s="79"/>
    </row>
    <row r="676" spans="7:16" x14ac:dyDescent="0.2">
      <c r="G676" s="79"/>
      <c r="I676" s="79"/>
      <c r="K676" s="79"/>
      <c r="M676" s="79"/>
      <c r="N676" s="80"/>
      <c r="P676" s="79"/>
    </row>
    <row r="677" spans="7:16" x14ac:dyDescent="0.2">
      <c r="G677" s="79"/>
      <c r="I677" s="79"/>
      <c r="K677" s="79"/>
      <c r="M677" s="79"/>
      <c r="N677" s="80"/>
      <c r="P677" s="79"/>
    </row>
    <row r="678" spans="7:16" x14ac:dyDescent="0.2">
      <c r="G678" s="79"/>
      <c r="I678" s="79"/>
      <c r="K678" s="79"/>
      <c r="M678" s="79"/>
      <c r="N678" s="80"/>
      <c r="P678" s="79"/>
    </row>
    <row r="679" spans="7:16" x14ac:dyDescent="0.2">
      <c r="G679" s="79"/>
      <c r="I679" s="79"/>
      <c r="K679" s="79"/>
      <c r="M679" s="79"/>
      <c r="N679" s="80"/>
      <c r="P679" s="79"/>
    </row>
    <row r="680" spans="7:16" x14ac:dyDescent="0.2">
      <c r="G680" s="79"/>
      <c r="I680" s="79"/>
      <c r="K680" s="79"/>
      <c r="M680" s="79"/>
      <c r="N680" s="80"/>
      <c r="P680" s="79"/>
    </row>
    <row r="681" spans="7:16" x14ac:dyDescent="0.2">
      <c r="G681" s="79"/>
      <c r="I681" s="79"/>
      <c r="K681" s="79"/>
      <c r="M681" s="79"/>
      <c r="N681" s="80"/>
      <c r="P681" s="79"/>
    </row>
    <row r="682" spans="7:16" x14ac:dyDescent="0.2">
      <c r="G682" s="79"/>
      <c r="I682" s="79"/>
      <c r="K682" s="79"/>
      <c r="M682" s="79"/>
      <c r="N682" s="80"/>
      <c r="P682" s="79"/>
    </row>
    <row r="683" spans="7:16" x14ac:dyDescent="0.2">
      <c r="G683" s="79"/>
      <c r="I683" s="79"/>
      <c r="K683" s="79"/>
      <c r="M683" s="79"/>
      <c r="N683" s="80"/>
      <c r="P683" s="79"/>
    </row>
    <row r="684" spans="7:16" x14ac:dyDescent="0.2">
      <c r="G684" s="79"/>
      <c r="I684" s="79"/>
      <c r="K684" s="79"/>
      <c r="M684" s="79"/>
      <c r="N684" s="80"/>
      <c r="P684" s="79"/>
    </row>
    <row r="685" spans="7:16" x14ac:dyDescent="0.2">
      <c r="G685" s="79"/>
      <c r="I685" s="79"/>
      <c r="K685" s="79"/>
      <c r="M685" s="79"/>
      <c r="N685" s="80"/>
      <c r="P685" s="79"/>
    </row>
    <row r="686" spans="7:16" x14ac:dyDescent="0.2">
      <c r="G686" s="79"/>
      <c r="I686" s="79"/>
      <c r="K686" s="79"/>
      <c r="M686" s="79"/>
      <c r="N686" s="80"/>
      <c r="P686" s="79"/>
    </row>
    <row r="687" spans="7:16" x14ac:dyDescent="0.2">
      <c r="G687" s="79"/>
      <c r="I687" s="79"/>
      <c r="K687" s="79"/>
      <c r="M687" s="79"/>
      <c r="N687" s="80"/>
      <c r="P687" s="79"/>
    </row>
    <row r="688" spans="7:16" x14ac:dyDescent="0.2">
      <c r="G688" s="79"/>
      <c r="I688" s="79"/>
      <c r="K688" s="79"/>
      <c r="M688" s="79"/>
      <c r="N688" s="80"/>
      <c r="P688" s="79"/>
    </row>
    <row r="689" spans="7:16" x14ac:dyDescent="0.2">
      <c r="G689" s="79"/>
      <c r="I689" s="79"/>
      <c r="K689" s="79"/>
      <c r="M689" s="79"/>
      <c r="N689" s="80"/>
      <c r="P689" s="79"/>
    </row>
    <row r="690" spans="7:16" x14ac:dyDescent="0.2">
      <c r="G690" s="79"/>
      <c r="I690" s="79"/>
      <c r="K690" s="79"/>
      <c r="M690" s="79"/>
      <c r="N690" s="80"/>
      <c r="P690" s="79"/>
    </row>
    <row r="691" spans="7:16" x14ac:dyDescent="0.2">
      <c r="G691" s="79"/>
      <c r="I691" s="79"/>
      <c r="K691" s="79"/>
      <c r="M691" s="79"/>
      <c r="N691" s="80"/>
      <c r="P691" s="79"/>
    </row>
    <row r="692" spans="7:16" x14ac:dyDescent="0.2">
      <c r="G692" s="79"/>
      <c r="I692" s="79"/>
      <c r="K692" s="79"/>
      <c r="M692" s="79"/>
      <c r="N692" s="80"/>
      <c r="P692" s="79"/>
    </row>
    <row r="693" spans="7:16" x14ac:dyDescent="0.2">
      <c r="G693" s="79"/>
      <c r="I693" s="79"/>
      <c r="K693" s="79"/>
      <c r="M693" s="79"/>
      <c r="N693" s="80"/>
      <c r="P693" s="79"/>
    </row>
    <row r="694" spans="7:16" x14ac:dyDescent="0.2">
      <c r="G694" s="79"/>
      <c r="I694" s="79"/>
      <c r="K694" s="79"/>
      <c r="M694" s="79"/>
      <c r="N694" s="80"/>
      <c r="P694" s="79"/>
    </row>
    <row r="695" spans="7:16" x14ac:dyDescent="0.2">
      <c r="G695" s="79"/>
      <c r="I695" s="79"/>
      <c r="K695" s="79"/>
      <c r="M695" s="79"/>
      <c r="N695" s="80"/>
      <c r="P695" s="79"/>
    </row>
    <row r="696" spans="7:16" x14ac:dyDescent="0.2">
      <c r="G696" s="79"/>
      <c r="I696" s="79"/>
      <c r="K696" s="79"/>
      <c r="M696" s="79"/>
      <c r="N696" s="80"/>
      <c r="P696" s="79"/>
    </row>
    <row r="697" spans="7:16" x14ac:dyDescent="0.2">
      <c r="G697" s="79"/>
      <c r="I697" s="79"/>
      <c r="K697" s="79"/>
      <c r="M697" s="79"/>
      <c r="N697" s="80"/>
      <c r="P697" s="79"/>
    </row>
    <row r="698" spans="7:16" x14ac:dyDescent="0.2">
      <c r="G698" s="79"/>
      <c r="I698" s="79"/>
      <c r="K698" s="79"/>
      <c r="M698" s="79"/>
      <c r="N698" s="80"/>
      <c r="P698" s="79"/>
    </row>
    <row r="699" spans="7:16" x14ac:dyDescent="0.2">
      <c r="G699" s="79"/>
      <c r="I699" s="79"/>
      <c r="K699" s="79"/>
      <c r="M699" s="79"/>
      <c r="N699" s="80"/>
      <c r="P699" s="79"/>
    </row>
    <row r="700" spans="7:16" x14ac:dyDescent="0.2">
      <c r="G700" s="79"/>
      <c r="I700" s="79"/>
      <c r="K700" s="79"/>
      <c r="M700" s="79"/>
      <c r="N700" s="80"/>
      <c r="P700" s="79"/>
    </row>
    <row r="701" spans="7:16" x14ac:dyDescent="0.2">
      <c r="G701" s="79"/>
      <c r="I701" s="79"/>
      <c r="K701" s="79"/>
      <c r="M701" s="79"/>
      <c r="N701" s="80"/>
      <c r="P701" s="79"/>
    </row>
    <row r="702" spans="7:16" x14ac:dyDescent="0.2">
      <c r="G702" s="79"/>
      <c r="I702" s="79"/>
      <c r="K702" s="79"/>
      <c r="M702" s="79"/>
      <c r="N702" s="80"/>
      <c r="P702" s="79"/>
    </row>
    <row r="703" spans="7:16" x14ac:dyDescent="0.2">
      <c r="G703" s="79"/>
      <c r="I703" s="79"/>
      <c r="K703" s="79"/>
      <c r="M703" s="79"/>
      <c r="N703" s="80"/>
      <c r="P703" s="79"/>
    </row>
    <row r="704" spans="7:16" x14ac:dyDescent="0.2">
      <c r="G704" s="79"/>
      <c r="I704" s="79"/>
      <c r="K704" s="79"/>
      <c r="M704" s="79"/>
      <c r="N704" s="80"/>
      <c r="P704" s="79"/>
    </row>
    <row r="705" spans="7:16" x14ac:dyDescent="0.2">
      <c r="G705" s="79"/>
      <c r="I705" s="79"/>
      <c r="K705" s="79"/>
      <c r="M705" s="79"/>
      <c r="N705" s="80"/>
      <c r="P705" s="79"/>
    </row>
    <row r="706" spans="7:16" x14ac:dyDescent="0.2">
      <c r="G706" s="79"/>
      <c r="I706" s="79"/>
      <c r="K706" s="79"/>
      <c r="M706" s="79"/>
      <c r="N706" s="80"/>
      <c r="P706" s="79"/>
    </row>
    <row r="707" spans="7:16" x14ac:dyDescent="0.2">
      <c r="G707" s="79"/>
      <c r="I707" s="79"/>
      <c r="K707" s="79"/>
      <c r="M707" s="79"/>
      <c r="N707" s="80"/>
      <c r="P707" s="79"/>
    </row>
    <row r="708" spans="7:16" x14ac:dyDescent="0.2">
      <c r="G708" s="79"/>
      <c r="I708" s="79"/>
      <c r="K708" s="79"/>
      <c r="M708" s="79"/>
      <c r="N708" s="80"/>
      <c r="P708" s="79"/>
    </row>
    <row r="709" spans="7:16" x14ac:dyDescent="0.2">
      <c r="G709" s="79"/>
      <c r="I709" s="79"/>
      <c r="K709" s="79"/>
      <c r="M709" s="79"/>
      <c r="N709" s="80"/>
      <c r="P709" s="79"/>
    </row>
    <row r="710" spans="7:16" x14ac:dyDescent="0.2">
      <c r="G710" s="79"/>
      <c r="I710" s="79"/>
      <c r="K710" s="79"/>
      <c r="M710" s="79"/>
      <c r="N710" s="80"/>
      <c r="P710" s="79"/>
    </row>
    <row r="711" spans="7:16" x14ac:dyDescent="0.2">
      <c r="G711" s="79"/>
      <c r="I711" s="79"/>
      <c r="K711" s="79"/>
      <c r="M711" s="79"/>
      <c r="N711" s="80"/>
      <c r="P711" s="79"/>
    </row>
    <row r="712" spans="7:16" x14ac:dyDescent="0.2">
      <c r="G712" s="79"/>
      <c r="I712" s="79"/>
      <c r="K712" s="79"/>
      <c r="M712" s="79"/>
      <c r="N712" s="80"/>
      <c r="P712" s="79"/>
    </row>
    <row r="713" spans="7:16" x14ac:dyDescent="0.2">
      <c r="G713" s="79"/>
      <c r="I713" s="79"/>
      <c r="K713" s="79"/>
      <c r="M713" s="79"/>
      <c r="N713" s="80"/>
      <c r="P713" s="79"/>
    </row>
    <row r="714" spans="7:16" x14ac:dyDescent="0.2">
      <c r="G714" s="79"/>
      <c r="I714" s="79"/>
      <c r="K714" s="79"/>
      <c r="M714" s="79"/>
      <c r="N714" s="80"/>
      <c r="P714" s="79"/>
    </row>
    <row r="715" spans="7:16" x14ac:dyDescent="0.2">
      <c r="G715" s="79"/>
      <c r="I715" s="79"/>
      <c r="K715" s="79"/>
      <c r="M715" s="79"/>
      <c r="N715" s="80"/>
      <c r="P715" s="79"/>
    </row>
    <row r="716" spans="7:16" x14ac:dyDescent="0.2">
      <c r="G716" s="79"/>
      <c r="I716" s="79"/>
      <c r="K716" s="79"/>
      <c r="M716" s="79"/>
      <c r="N716" s="80"/>
      <c r="P716" s="79"/>
    </row>
    <row r="717" spans="7:16" x14ac:dyDescent="0.2">
      <c r="G717" s="79"/>
      <c r="I717" s="79"/>
      <c r="K717" s="79"/>
      <c r="M717" s="79"/>
      <c r="N717" s="80"/>
      <c r="P717" s="79"/>
    </row>
    <row r="718" spans="7:16" x14ac:dyDescent="0.2">
      <c r="G718" s="79"/>
      <c r="I718" s="79"/>
      <c r="K718" s="79"/>
      <c r="M718" s="79"/>
      <c r="N718" s="80"/>
      <c r="P718" s="79"/>
    </row>
    <row r="719" spans="7:16" x14ac:dyDescent="0.2">
      <c r="G719" s="79"/>
      <c r="I719" s="79"/>
      <c r="K719" s="79"/>
      <c r="M719" s="79"/>
      <c r="N719" s="80"/>
      <c r="P719" s="79"/>
    </row>
    <row r="720" spans="7:16" x14ac:dyDescent="0.2">
      <c r="G720" s="79"/>
      <c r="I720" s="79"/>
      <c r="K720" s="79"/>
      <c r="M720" s="79"/>
      <c r="N720" s="80"/>
      <c r="P720" s="79"/>
    </row>
    <row r="721" spans="7:16" x14ac:dyDescent="0.2">
      <c r="G721" s="79"/>
      <c r="I721" s="79"/>
      <c r="K721" s="79"/>
      <c r="M721" s="79"/>
      <c r="N721" s="80"/>
      <c r="P721" s="79"/>
    </row>
    <row r="722" spans="7:16" x14ac:dyDescent="0.2">
      <c r="G722" s="79"/>
      <c r="I722" s="79"/>
      <c r="K722" s="79"/>
      <c r="M722" s="79"/>
      <c r="N722" s="80"/>
      <c r="P722" s="79"/>
    </row>
    <row r="723" spans="7:16" x14ac:dyDescent="0.2">
      <c r="G723" s="79"/>
      <c r="I723" s="79"/>
      <c r="K723" s="79"/>
      <c r="M723" s="79"/>
      <c r="N723" s="80"/>
      <c r="P723" s="79"/>
    </row>
    <row r="724" spans="7:16" x14ac:dyDescent="0.2">
      <c r="G724" s="79"/>
      <c r="I724" s="79"/>
      <c r="K724" s="79"/>
      <c r="M724" s="79"/>
      <c r="N724" s="80"/>
      <c r="P724" s="79"/>
    </row>
    <row r="725" spans="7:16" x14ac:dyDescent="0.2">
      <c r="G725" s="79"/>
      <c r="I725" s="79"/>
      <c r="K725" s="79"/>
      <c r="M725" s="79"/>
      <c r="N725" s="80"/>
      <c r="P725" s="79"/>
    </row>
    <row r="726" spans="7:16" x14ac:dyDescent="0.2">
      <c r="G726" s="79"/>
      <c r="I726" s="79"/>
      <c r="K726" s="79"/>
      <c r="M726" s="79"/>
      <c r="N726" s="80"/>
      <c r="P726" s="79"/>
    </row>
    <row r="727" spans="7:16" x14ac:dyDescent="0.2">
      <c r="G727" s="79"/>
      <c r="I727" s="79"/>
      <c r="K727" s="79"/>
      <c r="M727" s="79"/>
      <c r="N727" s="80"/>
      <c r="P727" s="79"/>
    </row>
    <row r="728" spans="7:16" x14ac:dyDescent="0.2">
      <c r="G728" s="79"/>
      <c r="I728" s="79"/>
      <c r="K728" s="79"/>
      <c r="M728" s="79"/>
      <c r="N728" s="80"/>
      <c r="P728" s="79"/>
    </row>
    <row r="729" spans="7:16" x14ac:dyDescent="0.2">
      <c r="G729" s="79"/>
      <c r="I729" s="79"/>
      <c r="K729" s="79"/>
      <c r="M729" s="79"/>
      <c r="N729" s="80"/>
      <c r="P729" s="79"/>
    </row>
    <row r="730" spans="7:16" x14ac:dyDescent="0.2">
      <c r="G730" s="79"/>
      <c r="I730" s="79"/>
      <c r="K730" s="79"/>
      <c r="M730" s="79"/>
      <c r="N730" s="80"/>
      <c r="P730" s="79"/>
    </row>
    <row r="731" spans="7:16" x14ac:dyDescent="0.2">
      <c r="G731" s="79"/>
      <c r="I731" s="79"/>
      <c r="K731" s="79"/>
      <c r="M731" s="79"/>
      <c r="N731" s="80"/>
      <c r="P731" s="79"/>
    </row>
    <row r="732" spans="7:16" x14ac:dyDescent="0.2">
      <c r="G732" s="79"/>
      <c r="I732" s="79"/>
      <c r="K732" s="79"/>
      <c r="M732" s="79"/>
      <c r="N732" s="80"/>
      <c r="P732" s="79"/>
    </row>
    <row r="733" spans="7:16" x14ac:dyDescent="0.2">
      <c r="G733" s="79"/>
      <c r="I733" s="79"/>
      <c r="K733" s="79"/>
      <c r="M733" s="79"/>
      <c r="N733" s="80"/>
      <c r="P733" s="79"/>
    </row>
    <row r="734" spans="7:16" x14ac:dyDescent="0.2">
      <c r="G734" s="79"/>
      <c r="I734" s="79"/>
      <c r="K734" s="79"/>
      <c r="M734" s="79"/>
      <c r="N734" s="80"/>
      <c r="P734" s="79"/>
    </row>
    <row r="735" spans="7:16" x14ac:dyDescent="0.2">
      <c r="G735" s="79"/>
      <c r="I735" s="79"/>
      <c r="K735" s="79"/>
      <c r="M735" s="79"/>
      <c r="N735" s="80"/>
      <c r="P735" s="79"/>
    </row>
    <row r="736" spans="7:16" x14ac:dyDescent="0.2">
      <c r="G736" s="79"/>
      <c r="I736" s="79"/>
      <c r="K736" s="79"/>
      <c r="M736" s="79"/>
      <c r="N736" s="80"/>
      <c r="P736" s="79"/>
    </row>
    <row r="737" spans="7:16" x14ac:dyDescent="0.2">
      <c r="G737" s="79"/>
      <c r="I737" s="79"/>
      <c r="K737" s="79"/>
      <c r="M737" s="79"/>
      <c r="N737" s="80"/>
      <c r="P737" s="79"/>
    </row>
    <row r="738" spans="7:16" x14ac:dyDescent="0.2">
      <c r="G738" s="79"/>
      <c r="I738" s="79"/>
      <c r="K738" s="79"/>
      <c r="M738" s="79"/>
      <c r="N738" s="80"/>
      <c r="P738" s="79"/>
    </row>
    <row r="739" spans="7:16" x14ac:dyDescent="0.2">
      <c r="G739" s="79"/>
      <c r="I739" s="79"/>
      <c r="K739" s="79"/>
      <c r="M739" s="79"/>
      <c r="N739" s="80"/>
      <c r="P739" s="79"/>
    </row>
    <row r="740" spans="7:16" x14ac:dyDescent="0.2">
      <c r="G740" s="79"/>
      <c r="I740" s="79"/>
      <c r="K740" s="79"/>
      <c r="M740" s="79"/>
      <c r="N740" s="80"/>
      <c r="P740" s="79"/>
    </row>
    <row r="741" spans="7:16" x14ac:dyDescent="0.2">
      <c r="G741" s="79"/>
      <c r="I741" s="79"/>
      <c r="K741" s="79"/>
      <c r="M741" s="79"/>
      <c r="N741" s="80"/>
      <c r="P741" s="79"/>
    </row>
    <row r="742" spans="7:16" x14ac:dyDescent="0.2">
      <c r="G742" s="79"/>
      <c r="I742" s="79"/>
      <c r="K742" s="79"/>
      <c r="M742" s="79"/>
      <c r="N742" s="80"/>
      <c r="P742" s="79"/>
    </row>
    <row r="743" spans="7:16" x14ac:dyDescent="0.2">
      <c r="G743" s="79"/>
      <c r="I743" s="79"/>
      <c r="K743" s="79"/>
      <c r="M743" s="79"/>
      <c r="N743" s="80"/>
      <c r="P743" s="79"/>
    </row>
    <row r="744" spans="7:16" x14ac:dyDescent="0.2">
      <c r="G744" s="79"/>
      <c r="I744" s="79"/>
      <c r="K744" s="79"/>
      <c r="M744" s="79"/>
      <c r="N744" s="80"/>
      <c r="P744" s="79"/>
    </row>
    <row r="745" spans="7:16" x14ac:dyDescent="0.2">
      <c r="G745" s="79"/>
      <c r="I745" s="79"/>
      <c r="K745" s="79"/>
      <c r="M745" s="79"/>
      <c r="N745" s="80"/>
      <c r="P745" s="79"/>
    </row>
    <row r="746" spans="7:16" x14ac:dyDescent="0.2">
      <c r="G746" s="79"/>
      <c r="I746" s="79"/>
      <c r="K746" s="79"/>
      <c r="M746" s="79"/>
      <c r="N746" s="80"/>
      <c r="P746" s="79"/>
    </row>
    <row r="747" spans="7:16" x14ac:dyDescent="0.2">
      <c r="G747" s="79"/>
      <c r="I747" s="79"/>
      <c r="K747" s="79"/>
      <c r="M747" s="79"/>
      <c r="N747" s="80"/>
      <c r="P747" s="79"/>
    </row>
    <row r="748" spans="7:16" x14ac:dyDescent="0.2">
      <c r="G748" s="79"/>
      <c r="I748" s="79"/>
      <c r="K748" s="79"/>
      <c r="M748" s="79"/>
      <c r="N748" s="80"/>
      <c r="P748" s="79"/>
    </row>
    <row r="749" spans="7:16" x14ac:dyDescent="0.2">
      <c r="G749" s="79"/>
      <c r="I749" s="79"/>
      <c r="K749" s="79"/>
      <c r="M749" s="79"/>
      <c r="N749" s="80"/>
      <c r="P749" s="79"/>
    </row>
    <row r="750" spans="7:16" x14ac:dyDescent="0.2">
      <c r="G750" s="79"/>
      <c r="I750" s="79"/>
      <c r="K750" s="79"/>
      <c r="M750" s="79"/>
      <c r="N750" s="80"/>
      <c r="P750" s="79"/>
    </row>
    <row r="751" spans="7:16" x14ac:dyDescent="0.2">
      <c r="G751" s="79"/>
      <c r="I751" s="79"/>
      <c r="K751" s="79"/>
      <c r="M751" s="79"/>
      <c r="N751" s="80"/>
      <c r="P751" s="79"/>
    </row>
    <row r="752" spans="7:16" x14ac:dyDescent="0.2">
      <c r="G752" s="79"/>
      <c r="I752" s="79"/>
      <c r="K752" s="79"/>
      <c r="M752" s="79"/>
      <c r="N752" s="80"/>
      <c r="P752" s="79"/>
    </row>
    <row r="753" spans="7:16" x14ac:dyDescent="0.2">
      <c r="G753" s="79"/>
      <c r="I753" s="79"/>
      <c r="K753" s="79"/>
      <c r="M753" s="79"/>
      <c r="N753" s="80"/>
      <c r="P753" s="79"/>
    </row>
    <row r="754" spans="7:16" x14ac:dyDescent="0.2">
      <c r="G754" s="79"/>
      <c r="I754" s="79"/>
      <c r="K754" s="79"/>
      <c r="M754" s="79"/>
      <c r="N754" s="80"/>
      <c r="P754" s="79"/>
    </row>
    <row r="755" spans="7:16" x14ac:dyDescent="0.2">
      <c r="G755" s="79"/>
      <c r="I755" s="79"/>
      <c r="K755" s="79"/>
      <c r="M755" s="79"/>
      <c r="N755" s="80"/>
      <c r="P755" s="79"/>
    </row>
    <row r="756" spans="7:16" x14ac:dyDescent="0.2">
      <c r="G756" s="79"/>
      <c r="I756" s="79"/>
      <c r="K756" s="79"/>
      <c r="M756" s="79"/>
      <c r="N756" s="80"/>
      <c r="P756" s="79"/>
    </row>
    <row r="757" spans="7:16" x14ac:dyDescent="0.2">
      <c r="G757" s="79"/>
      <c r="I757" s="79"/>
      <c r="K757" s="79"/>
      <c r="M757" s="79"/>
      <c r="N757" s="80"/>
      <c r="P757" s="79"/>
    </row>
    <row r="758" spans="7:16" x14ac:dyDescent="0.2">
      <c r="G758" s="79"/>
      <c r="I758" s="79"/>
      <c r="K758" s="79"/>
      <c r="M758" s="79"/>
      <c r="N758" s="80"/>
      <c r="P758" s="79"/>
    </row>
    <row r="759" spans="7:16" x14ac:dyDescent="0.2">
      <c r="G759" s="79"/>
      <c r="I759" s="79"/>
      <c r="K759" s="79"/>
      <c r="M759" s="79"/>
      <c r="N759" s="80"/>
      <c r="P759" s="79"/>
    </row>
    <row r="760" spans="7:16" x14ac:dyDescent="0.2">
      <c r="G760" s="79"/>
      <c r="I760" s="79"/>
      <c r="K760" s="79"/>
      <c r="M760" s="79"/>
      <c r="N760" s="80"/>
      <c r="P760" s="79"/>
    </row>
    <row r="761" spans="7:16" x14ac:dyDescent="0.2">
      <c r="G761" s="79"/>
      <c r="I761" s="79"/>
      <c r="K761" s="79"/>
      <c r="M761" s="79"/>
      <c r="N761" s="80"/>
      <c r="P761" s="79"/>
    </row>
    <row r="762" spans="7:16" x14ac:dyDescent="0.2">
      <c r="G762" s="79"/>
      <c r="I762" s="79"/>
      <c r="K762" s="79"/>
      <c r="M762" s="79"/>
      <c r="N762" s="80"/>
      <c r="P762" s="79"/>
    </row>
    <row r="763" spans="7:16" x14ac:dyDescent="0.2">
      <c r="G763" s="79"/>
      <c r="I763" s="79"/>
      <c r="K763" s="79"/>
      <c r="M763" s="79"/>
      <c r="N763" s="80"/>
      <c r="P763" s="79"/>
    </row>
    <row r="764" spans="7:16" x14ac:dyDescent="0.2">
      <c r="G764" s="79"/>
      <c r="I764" s="79"/>
      <c r="K764" s="79"/>
      <c r="M764" s="79"/>
      <c r="N764" s="80"/>
      <c r="P764" s="79"/>
    </row>
    <row r="765" spans="7:16" x14ac:dyDescent="0.2">
      <c r="G765" s="79"/>
      <c r="I765" s="79"/>
      <c r="K765" s="79"/>
      <c r="M765" s="79"/>
      <c r="N765" s="80"/>
      <c r="P765" s="79"/>
    </row>
    <row r="766" spans="7:16" x14ac:dyDescent="0.2">
      <c r="G766" s="79"/>
      <c r="I766" s="79"/>
      <c r="K766" s="79"/>
      <c r="M766" s="79"/>
      <c r="N766" s="80"/>
      <c r="P766" s="79"/>
    </row>
    <row r="767" spans="7:16" x14ac:dyDescent="0.2">
      <c r="G767" s="79"/>
      <c r="I767" s="79"/>
      <c r="K767" s="79"/>
      <c r="M767" s="79"/>
      <c r="N767" s="80"/>
      <c r="P767" s="79"/>
    </row>
    <row r="768" spans="7:16" x14ac:dyDescent="0.2">
      <c r="G768" s="79"/>
      <c r="I768" s="79"/>
      <c r="K768" s="79"/>
      <c r="M768" s="79"/>
      <c r="N768" s="80"/>
      <c r="P768" s="79"/>
    </row>
    <row r="769" spans="7:16" x14ac:dyDescent="0.2">
      <c r="G769" s="79"/>
      <c r="I769" s="79"/>
      <c r="K769" s="79"/>
      <c r="M769" s="79"/>
      <c r="N769" s="80"/>
      <c r="P769" s="79"/>
    </row>
    <row r="770" spans="7:16" x14ac:dyDescent="0.2">
      <c r="G770" s="79"/>
      <c r="I770" s="79"/>
      <c r="K770" s="79"/>
      <c r="M770" s="79"/>
      <c r="N770" s="80"/>
      <c r="P770" s="79"/>
    </row>
    <row r="771" spans="7:16" x14ac:dyDescent="0.2">
      <c r="G771" s="79"/>
      <c r="I771" s="79"/>
      <c r="K771" s="79"/>
      <c r="M771" s="79"/>
      <c r="N771" s="80"/>
      <c r="P771" s="79"/>
    </row>
    <row r="772" spans="7:16" x14ac:dyDescent="0.2">
      <c r="G772" s="79"/>
      <c r="I772" s="79"/>
      <c r="K772" s="79"/>
      <c r="M772" s="79"/>
      <c r="N772" s="80"/>
      <c r="P772" s="79"/>
    </row>
    <row r="773" spans="7:16" x14ac:dyDescent="0.2">
      <c r="G773" s="79"/>
      <c r="I773" s="79"/>
      <c r="K773" s="79"/>
      <c r="M773" s="79"/>
      <c r="N773" s="80"/>
      <c r="P773" s="79"/>
    </row>
    <row r="774" spans="7:16" x14ac:dyDescent="0.2">
      <c r="G774" s="79"/>
      <c r="I774" s="79"/>
      <c r="K774" s="79"/>
      <c r="M774" s="79"/>
      <c r="N774" s="80"/>
      <c r="P774" s="79"/>
    </row>
    <row r="775" spans="7:16" x14ac:dyDescent="0.2">
      <c r="G775" s="79"/>
      <c r="I775" s="79"/>
      <c r="K775" s="79"/>
      <c r="M775" s="79"/>
      <c r="N775" s="80"/>
      <c r="P775" s="79"/>
    </row>
    <row r="776" spans="7:16" x14ac:dyDescent="0.2">
      <c r="G776" s="79"/>
      <c r="I776" s="79"/>
      <c r="K776" s="79"/>
      <c r="M776" s="79"/>
      <c r="N776" s="80"/>
      <c r="P776" s="79"/>
    </row>
    <row r="777" spans="7:16" x14ac:dyDescent="0.2">
      <c r="G777" s="79"/>
      <c r="I777" s="79"/>
      <c r="K777" s="79"/>
      <c r="M777" s="79"/>
      <c r="N777" s="80"/>
      <c r="P777" s="79"/>
    </row>
    <row r="778" spans="7:16" x14ac:dyDescent="0.2">
      <c r="G778" s="79"/>
      <c r="I778" s="79"/>
      <c r="K778" s="79"/>
      <c r="M778" s="79"/>
      <c r="N778" s="80"/>
      <c r="P778" s="79"/>
    </row>
    <row r="779" spans="7:16" x14ac:dyDescent="0.2">
      <c r="G779" s="79"/>
      <c r="I779" s="79"/>
      <c r="K779" s="79"/>
      <c r="M779" s="79"/>
      <c r="N779" s="80"/>
      <c r="P779" s="79"/>
    </row>
    <row r="780" spans="7:16" x14ac:dyDescent="0.2">
      <c r="G780" s="79"/>
      <c r="I780" s="79"/>
      <c r="K780" s="79"/>
      <c r="M780" s="79"/>
      <c r="N780" s="80"/>
      <c r="P780" s="79"/>
    </row>
    <row r="781" spans="7:16" x14ac:dyDescent="0.2">
      <c r="G781" s="79"/>
      <c r="I781" s="79"/>
      <c r="K781" s="79"/>
      <c r="M781" s="79"/>
      <c r="N781" s="80"/>
      <c r="P781" s="79"/>
    </row>
    <row r="782" spans="7:16" x14ac:dyDescent="0.2">
      <c r="G782" s="79"/>
      <c r="I782" s="79"/>
      <c r="K782" s="79"/>
      <c r="M782" s="79"/>
      <c r="N782" s="80"/>
      <c r="P782" s="79"/>
    </row>
    <row r="783" spans="7:16" x14ac:dyDescent="0.2">
      <c r="G783" s="79"/>
      <c r="I783" s="79"/>
      <c r="K783" s="79"/>
      <c r="M783" s="79"/>
      <c r="N783" s="80"/>
      <c r="P783" s="79"/>
    </row>
    <row r="784" spans="7:16" x14ac:dyDescent="0.2">
      <c r="G784" s="79"/>
      <c r="I784" s="79"/>
      <c r="K784" s="79"/>
      <c r="M784" s="79"/>
      <c r="N784" s="80"/>
      <c r="P784" s="79"/>
    </row>
    <row r="785" spans="7:16" x14ac:dyDescent="0.2">
      <c r="G785" s="79"/>
      <c r="I785" s="79"/>
      <c r="K785" s="79"/>
      <c r="M785" s="79"/>
      <c r="N785" s="80"/>
      <c r="P785" s="79"/>
    </row>
    <row r="786" spans="7:16" x14ac:dyDescent="0.2">
      <c r="G786" s="79"/>
      <c r="I786" s="79"/>
      <c r="K786" s="79"/>
      <c r="M786" s="79"/>
      <c r="N786" s="80"/>
      <c r="P786" s="79"/>
    </row>
    <row r="787" spans="7:16" x14ac:dyDescent="0.2">
      <c r="G787" s="79"/>
      <c r="I787" s="79"/>
      <c r="K787" s="79"/>
      <c r="M787" s="79"/>
      <c r="N787" s="80"/>
      <c r="P787" s="79"/>
    </row>
    <row r="788" spans="7:16" x14ac:dyDescent="0.2">
      <c r="G788" s="79"/>
      <c r="I788" s="79"/>
      <c r="K788" s="79"/>
      <c r="M788" s="79"/>
      <c r="N788" s="80"/>
      <c r="P788" s="79"/>
    </row>
    <row r="789" spans="7:16" x14ac:dyDescent="0.2">
      <c r="G789" s="79"/>
      <c r="I789" s="79"/>
      <c r="K789" s="79"/>
      <c r="M789" s="79"/>
      <c r="N789" s="80"/>
      <c r="P789" s="79"/>
    </row>
    <row r="790" spans="7:16" x14ac:dyDescent="0.2">
      <c r="G790" s="79"/>
      <c r="I790" s="79"/>
      <c r="K790" s="79"/>
      <c r="M790" s="79"/>
      <c r="N790" s="80"/>
      <c r="P790" s="79"/>
    </row>
    <row r="791" spans="7:16" x14ac:dyDescent="0.2">
      <c r="G791" s="79"/>
      <c r="I791" s="79"/>
      <c r="K791" s="79"/>
      <c r="M791" s="79"/>
      <c r="N791" s="80"/>
      <c r="P791" s="79"/>
    </row>
    <row r="792" spans="7:16" x14ac:dyDescent="0.2">
      <c r="G792" s="79"/>
      <c r="I792" s="79"/>
      <c r="K792" s="79"/>
      <c r="M792" s="79"/>
      <c r="N792" s="80"/>
      <c r="P792" s="79"/>
    </row>
    <row r="793" spans="7:16" x14ac:dyDescent="0.2">
      <c r="G793" s="79"/>
      <c r="I793" s="79"/>
      <c r="K793" s="79"/>
      <c r="M793" s="79"/>
      <c r="N793" s="80"/>
      <c r="P793" s="79"/>
    </row>
    <row r="794" spans="7:16" x14ac:dyDescent="0.2">
      <c r="G794" s="79"/>
      <c r="I794" s="79"/>
      <c r="K794" s="79"/>
      <c r="M794" s="79"/>
      <c r="N794" s="80"/>
      <c r="P794" s="79"/>
    </row>
    <row r="795" spans="7:16" x14ac:dyDescent="0.2">
      <c r="G795" s="79"/>
      <c r="I795" s="79"/>
      <c r="K795" s="79"/>
      <c r="M795" s="79"/>
      <c r="N795" s="80"/>
      <c r="P795" s="79"/>
    </row>
    <row r="796" spans="7:16" x14ac:dyDescent="0.2">
      <c r="G796" s="79"/>
      <c r="I796" s="79"/>
      <c r="K796" s="79"/>
      <c r="M796" s="79"/>
      <c r="N796" s="80"/>
      <c r="P796" s="79"/>
    </row>
    <row r="797" spans="7:16" x14ac:dyDescent="0.2">
      <c r="G797" s="79"/>
      <c r="I797" s="79"/>
      <c r="K797" s="79"/>
      <c r="M797" s="79"/>
      <c r="N797" s="80"/>
      <c r="P797" s="79"/>
    </row>
    <row r="798" spans="7:16" x14ac:dyDescent="0.2">
      <c r="G798" s="79"/>
      <c r="I798" s="79"/>
      <c r="K798" s="79"/>
      <c r="M798" s="79"/>
      <c r="N798" s="80"/>
      <c r="P798" s="79"/>
    </row>
    <row r="799" spans="7:16" x14ac:dyDescent="0.2">
      <c r="G799" s="79"/>
      <c r="I799" s="79"/>
      <c r="K799" s="79"/>
      <c r="M799" s="79"/>
      <c r="N799" s="80"/>
      <c r="P799" s="79"/>
    </row>
    <row r="800" spans="7:16" x14ac:dyDescent="0.2">
      <c r="G800" s="79"/>
      <c r="I800" s="79"/>
      <c r="K800" s="79"/>
      <c r="M800" s="79"/>
      <c r="N800" s="80"/>
      <c r="P800" s="79"/>
    </row>
    <row r="801" spans="7:16" x14ac:dyDescent="0.2">
      <c r="G801" s="79"/>
      <c r="I801" s="79"/>
      <c r="K801" s="79"/>
      <c r="M801" s="79"/>
      <c r="N801" s="80"/>
      <c r="P801" s="79"/>
    </row>
    <row r="802" spans="7:16" x14ac:dyDescent="0.2">
      <c r="G802" s="79"/>
      <c r="I802" s="79"/>
      <c r="K802" s="79"/>
      <c r="M802" s="79"/>
      <c r="N802" s="80"/>
      <c r="P802" s="79"/>
    </row>
    <row r="803" spans="7:16" x14ac:dyDescent="0.2">
      <c r="G803" s="79"/>
      <c r="I803" s="79"/>
      <c r="K803" s="79"/>
      <c r="M803" s="79"/>
      <c r="N803" s="80"/>
      <c r="P803" s="79"/>
    </row>
    <row r="804" spans="7:16" x14ac:dyDescent="0.2">
      <c r="G804" s="79"/>
      <c r="I804" s="79"/>
      <c r="K804" s="79"/>
      <c r="M804" s="79"/>
      <c r="N804" s="80"/>
      <c r="P804" s="79"/>
    </row>
    <row r="805" spans="7:16" x14ac:dyDescent="0.2">
      <c r="G805" s="79"/>
      <c r="I805" s="79"/>
      <c r="K805" s="79"/>
      <c r="M805" s="79"/>
      <c r="N805" s="80"/>
      <c r="P805" s="79"/>
    </row>
    <row r="806" spans="7:16" x14ac:dyDescent="0.2">
      <c r="G806" s="79"/>
      <c r="I806" s="79"/>
      <c r="K806" s="79"/>
      <c r="M806" s="79"/>
      <c r="N806" s="80"/>
      <c r="P806" s="79"/>
    </row>
    <row r="807" spans="7:16" x14ac:dyDescent="0.2">
      <c r="G807" s="79"/>
      <c r="I807" s="79"/>
      <c r="K807" s="79"/>
      <c r="M807" s="79"/>
      <c r="N807" s="80"/>
      <c r="P807" s="79"/>
    </row>
    <row r="808" spans="7:16" x14ac:dyDescent="0.2">
      <c r="G808" s="79"/>
      <c r="I808" s="79"/>
      <c r="K808" s="79"/>
      <c r="M808" s="79"/>
      <c r="N808" s="80"/>
      <c r="P808" s="79"/>
    </row>
    <row r="809" spans="7:16" x14ac:dyDescent="0.2">
      <c r="G809" s="79"/>
      <c r="I809" s="79"/>
      <c r="K809" s="79"/>
      <c r="M809" s="79"/>
      <c r="N809" s="80"/>
      <c r="P809" s="79"/>
    </row>
    <row r="810" spans="7:16" x14ac:dyDescent="0.2">
      <c r="G810" s="79"/>
      <c r="I810" s="79"/>
      <c r="K810" s="79"/>
      <c r="M810" s="79"/>
      <c r="N810" s="80"/>
      <c r="P810" s="79"/>
    </row>
    <row r="811" spans="7:16" x14ac:dyDescent="0.2">
      <c r="G811" s="79"/>
      <c r="I811" s="79"/>
      <c r="K811" s="79"/>
      <c r="M811" s="79"/>
      <c r="N811" s="80"/>
      <c r="P811" s="79"/>
    </row>
    <row r="812" spans="7:16" x14ac:dyDescent="0.2">
      <c r="G812" s="79"/>
      <c r="I812" s="79"/>
      <c r="K812" s="79"/>
      <c r="M812" s="79"/>
      <c r="N812" s="80"/>
      <c r="P812" s="79"/>
    </row>
    <row r="813" spans="7:16" x14ac:dyDescent="0.2">
      <c r="G813" s="79"/>
      <c r="I813" s="79"/>
      <c r="K813" s="79"/>
      <c r="M813" s="79"/>
      <c r="N813" s="80"/>
      <c r="P813" s="79"/>
    </row>
    <row r="814" spans="7:16" x14ac:dyDescent="0.2">
      <c r="G814" s="79"/>
      <c r="I814" s="79"/>
      <c r="K814" s="79"/>
      <c r="M814" s="79"/>
      <c r="N814" s="80"/>
      <c r="P814" s="79"/>
    </row>
    <row r="815" spans="7:16" x14ac:dyDescent="0.2">
      <c r="G815" s="79"/>
      <c r="I815" s="79"/>
      <c r="K815" s="79"/>
      <c r="M815" s="79"/>
      <c r="N815" s="80"/>
      <c r="P815" s="79"/>
    </row>
    <row r="816" spans="7:16" x14ac:dyDescent="0.2">
      <c r="G816" s="79"/>
      <c r="I816" s="79"/>
      <c r="K816" s="79"/>
      <c r="M816" s="79"/>
      <c r="N816" s="80"/>
      <c r="P816" s="79"/>
    </row>
    <row r="817" spans="7:16" x14ac:dyDescent="0.2">
      <c r="G817" s="79"/>
      <c r="I817" s="79"/>
      <c r="K817" s="79"/>
      <c r="M817" s="79"/>
      <c r="N817" s="80"/>
      <c r="P817" s="79"/>
    </row>
    <row r="818" spans="7:16" x14ac:dyDescent="0.2">
      <c r="G818" s="79"/>
      <c r="I818" s="79"/>
      <c r="K818" s="79"/>
      <c r="M818" s="79"/>
      <c r="N818" s="80"/>
      <c r="P818" s="79"/>
    </row>
    <row r="819" spans="7:16" x14ac:dyDescent="0.2">
      <c r="G819" s="79"/>
      <c r="I819" s="79"/>
      <c r="K819" s="79"/>
      <c r="M819" s="79"/>
      <c r="N819" s="80"/>
      <c r="P819" s="79"/>
    </row>
    <row r="820" spans="7:16" x14ac:dyDescent="0.2">
      <c r="G820" s="79"/>
      <c r="I820" s="79"/>
      <c r="K820" s="79"/>
      <c r="M820" s="79"/>
      <c r="N820" s="80"/>
      <c r="P820" s="79"/>
    </row>
    <row r="821" spans="7:16" x14ac:dyDescent="0.2">
      <c r="G821" s="79"/>
      <c r="I821" s="79"/>
      <c r="K821" s="79"/>
      <c r="M821" s="79"/>
      <c r="N821" s="80"/>
      <c r="P821" s="79"/>
    </row>
    <row r="822" spans="7:16" x14ac:dyDescent="0.2">
      <c r="G822" s="79"/>
      <c r="I822" s="79"/>
      <c r="K822" s="79"/>
      <c r="M822" s="79"/>
      <c r="N822" s="80"/>
      <c r="P822" s="79"/>
    </row>
    <row r="823" spans="7:16" x14ac:dyDescent="0.2">
      <c r="G823" s="79"/>
      <c r="I823" s="79"/>
      <c r="K823" s="79"/>
      <c r="M823" s="79"/>
      <c r="N823" s="80"/>
      <c r="P823" s="79"/>
    </row>
    <row r="824" spans="7:16" x14ac:dyDescent="0.2">
      <c r="G824" s="79"/>
      <c r="I824" s="79"/>
      <c r="K824" s="79"/>
      <c r="M824" s="79"/>
      <c r="N824" s="80"/>
      <c r="P824" s="79"/>
    </row>
    <row r="825" spans="7:16" x14ac:dyDescent="0.2">
      <c r="G825" s="79"/>
      <c r="I825" s="79"/>
      <c r="K825" s="79"/>
      <c r="M825" s="79"/>
      <c r="N825" s="80"/>
      <c r="P825" s="79"/>
    </row>
    <row r="826" spans="7:16" x14ac:dyDescent="0.2">
      <c r="G826" s="79"/>
      <c r="I826" s="79"/>
      <c r="K826" s="79"/>
      <c r="M826" s="79"/>
      <c r="N826" s="80"/>
      <c r="P826" s="79"/>
    </row>
    <row r="827" spans="7:16" x14ac:dyDescent="0.2">
      <c r="G827" s="79"/>
      <c r="I827" s="79"/>
      <c r="K827" s="79"/>
      <c r="M827" s="79"/>
      <c r="N827" s="80"/>
      <c r="P827" s="79"/>
    </row>
    <row r="828" spans="7:16" x14ac:dyDescent="0.2">
      <c r="G828" s="79"/>
      <c r="I828" s="79"/>
      <c r="K828" s="79"/>
      <c r="M828" s="79"/>
      <c r="N828" s="80"/>
      <c r="P828" s="79"/>
    </row>
    <row r="829" spans="7:16" x14ac:dyDescent="0.2">
      <c r="G829" s="79"/>
      <c r="I829" s="79"/>
      <c r="K829" s="79"/>
      <c r="M829" s="79"/>
      <c r="N829" s="80"/>
      <c r="P829" s="79"/>
    </row>
    <row r="830" spans="7:16" x14ac:dyDescent="0.2">
      <c r="G830" s="79"/>
      <c r="I830" s="79"/>
      <c r="K830" s="79"/>
      <c r="M830" s="79"/>
      <c r="N830" s="80"/>
      <c r="P830" s="79"/>
    </row>
    <row r="831" spans="7:16" x14ac:dyDescent="0.2">
      <c r="G831" s="79"/>
      <c r="I831" s="79"/>
      <c r="K831" s="79"/>
      <c r="M831" s="79"/>
      <c r="N831" s="80"/>
      <c r="P831" s="79"/>
    </row>
    <row r="832" spans="7:16" x14ac:dyDescent="0.2">
      <c r="G832" s="79"/>
      <c r="I832" s="79"/>
      <c r="K832" s="79"/>
      <c r="M832" s="79"/>
      <c r="N832" s="80"/>
      <c r="P832" s="79"/>
    </row>
    <row r="833" spans="7:16" x14ac:dyDescent="0.2">
      <c r="G833" s="79"/>
      <c r="I833" s="79"/>
      <c r="K833" s="79"/>
      <c r="M833" s="79"/>
      <c r="N833" s="80"/>
      <c r="P833" s="79"/>
    </row>
    <row r="834" spans="7:16" x14ac:dyDescent="0.2">
      <c r="G834" s="79"/>
      <c r="I834" s="79"/>
      <c r="K834" s="79"/>
      <c r="M834" s="79"/>
      <c r="N834" s="80"/>
      <c r="P834" s="79"/>
    </row>
    <row r="835" spans="7:16" x14ac:dyDescent="0.2">
      <c r="G835" s="79"/>
      <c r="I835" s="79"/>
      <c r="K835" s="79"/>
      <c r="M835" s="79"/>
      <c r="N835" s="80"/>
      <c r="P835" s="79"/>
    </row>
    <row r="836" spans="7:16" x14ac:dyDescent="0.2">
      <c r="G836" s="79"/>
      <c r="I836" s="79"/>
      <c r="K836" s="79"/>
      <c r="M836" s="79"/>
      <c r="N836" s="80"/>
      <c r="P836" s="79"/>
    </row>
    <row r="837" spans="7:16" x14ac:dyDescent="0.2">
      <c r="G837" s="79"/>
      <c r="I837" s="79"/>
      <c r="K837" s="79"/>
      <c r="M837" s="79"/>
      <c r="N837" s="80"/>
      <c r="P837" s="79"/>
    </row>
    <row r="838" spans="7:16" x14ac:dyDescent="0.2">
      <c r="G838" s="79"/>
      <c r="I838" s="79"/>
      <c r="K838" s="79"/>
      <c r="M838" s="79"/>
      <c r="N838" s="80"/>
      <c r="P838" s="79"/>
    </row>
    <row r="839" spans="7:16" x14ac:dyDescent="0.2">
      <c r="G839" s="79"/>
      <c r="I839" s="79"/>
      <c r="K839" s="79"/>
      <c r="M839" s="79"/>
      <c r="N839" s="80"/>
      <c r="P839" s="79"/>
    </row>
    <row r="840" spans="7:16" x14ac:dyDescent="0.2">
      <c r="G840" s="79"/>
      <c r="I840" s="79"/>
      <c r="K840" s="79"/>
      <c r="M840" s="79"/>
      <c r="N840" s="80"/>
      <c r="P840" s="79"/>
    </row>
    <row r="841" spans="7:16" x14ac:dyDescent="0.2">
      <c r="G841" s="79"/>
      <c r="I841" s="79"/>
      <c r="K841" s="79"/>
      <c r="M841" s="79"/>
      <c r="N841" s="80"/>
      <c r="P841" s="79"/>
    </row>
    <row r="842" spans="7:16" x14ac:dyDescent="0.2">
      <c r="G842" s="79"/>
      <c r="I842" s="79"/>
      <c r="K842" s="79"/>
      <c r="M842" s="79"/>
      <c r="N842" s="80"/>
      <c r="P842" s="79"/>
    </row>
    <row r="843" spans="7:16" x14ac:dyDescent="0.2">
      <c r="G843" s="79"/>
      <c r="I843" s="79"/>
      <c r="K843" s="79"/>
      <c r="M843" s="79"/>
      <c r="N843" s="80"/>
      <c r="P843" s="79"/>
    </row>
    <row r="844" spans="7:16" x14ac:dyDescent="0.2">
      <c r="G844" s="79"/>
      <c r="I844" s="79"/>
      <c r="K844" s="79"/>
      <c r="M844" s="79"/>
      <c r="N844" s="80"/>
      <c r="P844" s="79"/>
    </row>
    <row r="845" spans="7:16" x14ac:dyDescent="0.2">
      <c r="G845" s="79"/>
      <c r="I845" s="79"/>
      <c r="K845" s="79"/>
      <c r="M845" s="79"/>
      <c r="N845" s="80"/>
      <c r="P845" s="79"/>
    </row>
    <row r="846" spans="7:16" x14ac:dyDescent="0.2">
      <c r="G846" s="79"/>
      <c r="I846" s="79"/>
      <c r="K846" s="79"/>
      <c r="M846" s="79"/>
      <c r="N846" s="80"/>
      <c r="P846" s="79"/>
    </row>
    <row r="847" spans="7:16" x14ac:dyDescent="0.2">
      <c r="G847" s="79"/>
      <c r="I847" s="79"/>
      <c r="K847" s="79"/>
      <c r="M847" s="79"/>
      <c r="N847" s="80"/>
      <c r="P847" s="79"/>
    </row>
    <row r="848" spans="7:16" x14ac:dyDescent="0.2">
      <c r="G848" s="79"/>
      <c r="I848" s="79"/>
      <c r="K848" s="79"/>
      <c r="M848" s="79"/>
      <c r="N848" s="80"/>
      <c r="P848" s="79"/>
    </row>
    <row r="849" spans="7:16" x14ac:dyDescent="0.2">
      <c r="G849" s="79"/>
      <c r="I849" s="79"/>
      <c r="K849" s="79"/>
      <c r="M849" s="79"/>
      <c r="N849" s="80"/>
      <c r="P849" s="79"/>
    </row>
    <row r="850" spans="7:16" x14ac:dyDescent="0.2">
      <c r="G850" s="79"/>
      <c r="I850" s="79"/>
      <c r="K850" s="79"/>
      <c r="M850" s="79"/>
      <c r="N850" s="80"/>
      <c r="P850" s="79"/>
    </row>
    <row r="851" spans="7:16" x14ac:dyDescent="0.2">
      <c r="G851" s="79"/>
      <c r="I851" s="79"/>
      <c r="K851" s="79"/>
      <c r="M851" s="79"/>
      <c r="N851" s="80"/>
      <c r="P851" s="79"/>
    </row>
    <row r="852" spans="7:16" x14ac:dyDescent="0.2">
      <c r="G852" s="79"/>
      <c r="I852" s="79"/>
      <c r="K852" s="79"/>
      <c r="M852" s="79"/>
      <c r="N852" s="80"/>
      <c r="P852" s="79"/>
    </row>
    <row r="853" spans="7:16" x14ac:dyDescent="0.2">
      <c r="G853" s="79"/>
      <c r="I853" s="79"/>
      <c r="K853" s="79"/>
      <c r="M853" s="79"/>
      <c r="N853" s="80"/>
      <c r="P853" s="79"/>
    </row>
    <row r="854" spans="7:16" x14ac:dyDescent="0.2">
      <c r="G854" s="79"/>
      <c r="I854" s="79"/>
      <c r="K854" s="79"/>
      <c r="M854" s="79"/>
      <c r="N854" s="80"/>
      <c r="P854" s="79"/>
    </row>
    <row r="855" spans="7:16" x14ac:dyDescent="0.2">
      <c r="G855" s="79"/>
      <c r="I855" s="79"/>
      <c r="K855" s="79"/>
      <c r="M855" s="79"/>
      <c r="N855" s="80"/>
      <c r="P855" s="79"/>
    </row>
    <row r="856" spans="7:16" x14ac:dyDescent="0.2">
      <c r="G856" s="79"/>
      <c r="I856" s="79"/>
      <c r="K856" s="79"/>
      <c r="M856" s="79"/>
      <c r="N856" s="80"/>
      <c r="P856" s="79"/>
    </row>
    <row r="857" spans="7:16" x14ac:dyDescent="0.2">
      <c r="G857" s="79"/>
      <c r="I857" s="79"/>
      <c r="K857" s="79"/>
      <c r="M857" s="79"/>
      <c r="N857" s="80"/>
      <c r="P857" s="79"/>
    </row>
    <row r="858" spans="7:16" x14ac:dyDescent="0.2">
      <c r="G858" s="79"/>
      <c r="I858" s="79"/>
      <c r="K858" s="79"/>
      <c r="M858" s="79"/>
      <c r="N858" s="80"/>
      <c r="P858" s="79"/>
    </row>
    <row r="859" spans="7:16" x14ac:dyDescent="0.2">
      <c r="G859" s="79"/>
      <c r="I859" s="79"/>
      <c r="K859" s="79"/>
      <c r="M859" s="79"/>
      <c r="N859" s="80"/>
      <c r="P859" s="79"/>
    </row>
    <row r="860" spans="7:16" x14ac:dyDescent="0.2">
      <c r="G860" s="79"/>
      <c r="I860" s="79"/>
      <c r="K860" s="79"/>
      <c r="M860" s="79"/>
      <c r="N860" s="80"/>
      <c r="P860" s="79"/>
    </row>
    <row r="861" spans="7:16" x14ac:dyDescent="0.2">
      <c r="G861" s="79"/>
      <c r="I861" s="79"/>
      <c r="K861" s="79"/>
      <c r="M861" s="79"/>
      <c r="N861" s="80"/>
      <c r="P861" s="79"/>
    </row>
    <row r="862" spans="7:16" x14ac:dyDescent="0.2">
      <c r="G862" s="79"/>
      <c r="I862" s="79"/>
      <c r="K862" s="79"/>
      <c r="M862" s="79"/>
      <c r="N862" s="80"/>
      <c r="P862" s="79"/>
    </row>
    <row r="863" spans="7:16" x14ac:dyDescent="0.2">
      <c r="G863" s="79"/>
      <c r="I863" s="79"/>
      <c r="K863" s="79"/>
      <c r="M863" s="79"/>
      <c r="N863" s="80"/>
      <c r="P863" s="79"/>
    </row>
    <row r="864" spans="7:16" x14ac:dyDescent="0.2">
      <c r="G864" s="79"/>
      <c r="I864" s="79"/>
      <c r="K864" s="79"/>
      <c r="M864" s="79"/>
      <c r="N864" s="80"/>
      <c r="P864" s="79"/>
    </row>
    <row r="865" spans="7:16" x14ac:dyDescent="0.2">
      <c r="G865" s="79"/>
      <c r="I865" s="79"/>
      <c r="K865" s="79"/>
      <c r="M865" s="79"/>
      <c r="N865" s="80"/>
      <c r="P865" s="79"/>
    </row>
    <row r="866" spans="7:16" x14ac:dyDescent="0.2">
      <c r="G866" s="79"/>
      <c r="I866" s="79"/>
      <c r="K866" s="79"/>
      <c r="M866" s="79"/>
      <c r="N866" s="80"/>
      <c r="P866" s="79"/>
    </row>
    <row r="867" spans="7:16" x14ac:dyDescent="0.2">
      <c r="G867" s="79"/>
      <c r="I867" s="79"/>
      <c r="K867" s="79"/>
      <c r="M867" s="79"/>
      <c r="N867" s="80"/>
      <c r="P867" s="79"/>
    </row>
    <row r="868" spans="7:16" x14ac:dyDescent="0.2">
      <c r="G868" s="79"/>
      <c r="I868" s="79"/>
      <c r="K868" s="79"/>
      <c r="M868" s="79"/>
      <c r="N868" s="80"/>
      <c r="P868" s="79"/>
    </row>
    <row r="869" spans="7:16" x14ac:dyDescent="0.2">
      <c r="G869" s="79"/>
      <c r="I869" s="79"/>
      <c r="K869" s="79"/>
      <c r="M869" s="79"/>
      <c r="N869" s="80"/>
      <c r="P869" s="79"/>
    </row>
    <row r="870" spans="7:16" x14ac:dyDescent="0.2">
      <c r="G870" s="79"/>
      <c r="I870" s="79"/>
      <c r="K870" s="79"/>
      <c r="M870" s="79"/>
      <c r="N870" s="80"/>
      <c r="P870" s="79"/>
    </row>
    <row r="871" spans="7:16" x14ac:dyDescent="0.2">
      <c r="G871" s="79"/>
      <c r="I871" s="79"/>
      <c r="K871" s="79"/>
      <c r="M871" s="79"/>
      <c r="N871" s="80"/>
      <c r="P871" s="79"/>
    </row>
    <row r="872" spans="7:16" x14ac:dyDescent="0.2">
      <c r="G872" s="79"/>
      <c r="I872" s="79"/>
      <c r="K872" s="79"/>
      <c r="M872" s="79"/>
      <c r="N872" s="80"/>
      <c r="P872" s="79"/>
    </row>
    <row r="873" spans="7:16" x14ac:dyDescent="0.2">
      <c r="G873" s="79"/>
      <c r="I873" s="79"/>
      <c r="K873" s="79"/>
      <c r="M873" s="79"/>
      <c r="N873" s="80"/>
      <c r="P873" s="79"/>
    </row>
    <row r="874" spans="7:16" x14ac:dyDescent="0.2">
      <c r="G874" s="79"/>
      <c r="I874" s="79"/>
      <c r="K874" s="79"/>
      <c r="M874" s="79"/>
      <c r="N874" s="80"/>
      <c r="P874" s="79"/>
    </row>
    <row r="875" spans="7:16" x14ac:dyDescent="0.2">
      <c r="G875" s="79"/>
      <c r="I875" s="79"/>
      <c r="K875" s="79"/>
      <c r="M875" s="79"/>
      <c r="N875" s="80"/>
      <c r="P875" s="79"/>
    </row>
    <row r="876" spans="7:16" x14ac:dyDescent="0.2">
      <c r="G876" s="79"/>
      <c r="I876" s="79"/>
      <c r="K876" s="79"/>
      <c r="M876" s="79"/>
      <c r="N876" s="80"/>
      <c r="P876" s="79"/>
    </row>
    <row r="877" spans="7:16" x14ac:dyDescent="0.2">
      <c r="G877" s="79"/>
      <c r="I877" s="79"/>
      <c r="K877" s="79"/>
      <c r="M877" s="79"/>
      <c r="N877" s="80"/>
      <c r="P877" s="79"/>
    </row>
    <row r="878" spans="7:16" x14ac:dyDescent="0.2">
      <c r="G878" s="79"/>
      <c r="I878" s="79"/>
      <c r="K878" s="79"/>
      <c r="M878" s="79"/>
      <c r="N878" s="80"/>
      <c r="P878" s="79"/>
    </row>
    <row r="879" spans="7:16" x14ac:dyDescent="0.2">
      <c r="G879" s="79"/>
      <c r="I879" s="79"/>
      <c r="K879" s="79"/>
      <c r="M879" s="79"/>
      <c r="N879" s="80"/>
      <c r="P879" s="79"/>
    </row>
    <row r="880" spans="7:16" x14ac:dyDescent="0.2">
      <c r="G880" s="79"/>
      <c r="I880" s="79"/>
      <c r="K880" s="79"/>
      <c r="M880" s="79"/>
      <c r="N880" s="80"/>
      <c r="P880" s="79"/>
    </row>
    <row r="881" spans="7:16" x14ac:dyDescent="0.2">
      <c r="G881" s="79"/>
      <c r="I881" s="79"/>
      <c r="K881" s="79"/>
      <c r="M881" s="79"/>
      <c r="N881" s="80"/>
      <c r="P881" s="79"/>
    </row>
    <row r="882" spans="7:16" x14ac:dyDescent="0.2">
      <c r="G882" s="79"/>
      <c r="I882" s="79"/>
      <c r="K882" s="79"/>
      <c r="M882" s="79"/>
      <c r="N882" s="80"/>
      <c r="P882" s="79"/>
    </row>
    <row r="883" spans="7:16" x14ac:dyDescent="0.2">
      <c r="G883" s="79"/>
      <c r="I883" s="79"/>
      <c r="K883" s="79"/>
      <c r="M883" s="79"/>
      <c r="N883" s="80"/>
      <c r="P883" s="79"/>
    </row>
    <row r="884" spans="7:16" x14ac:dyDescent="0.2">
      <c r="G884" s="79"/>
      <c r="I884" s="79"/>
      <c r="K884" s="79"/>
      <c r="M884" s="79"/>
      <c r="N884" s="80"/>
      <c r="P884" s="79"/>
    </row>
    <row r="885" spans="7:16" x14ac:dyDescent="0.2">
      <c r="G885" s="79"/>
      <c r="I885" s="79"/>
      <c r="K885" s="79"/>
      <c r="M885" s="79"/>
      <c r="N885" s="80"/>
      <c r="P885" s="79"/>
    </row>
    <row r="886" spans="7:16" x14ac:dyDescent="0.2">
      <c r="G886" s="79"/>
      <c r="I886" s="79"/>
      <c r="K886" s="79"/>
      <c r="M886" s="79"/>
      <c r="N886" s="80"/>
      <c r="P886" s="79"/>
    </row>
    <row r="887" spans="7:16" x14ac:dyDescent="0.2">
      <c r="G887" s="79"/>
      <c r="I887" s="79"/>
      <c r="K887" s="79"/>
      <c r="M887" s="79"/>
      <c r="N887" s="80"/>
      <c r="P887" s="79"/>
    </row>
    <row r="888" spans="7:16" x14ac:dyDescent="0.2">
      <c r="G888" s="79"/>
      <c r="I888" s="79"/>
      <c r="K888" s="79"/>
      <c r="M888" s="79"/>
      <c r="N888" s="80"/>
      <c r="P888" s="79"/>
    </row>
    <row r="889" spans="7:16" x14ac:dyDescent="0.2">
      <c r="G889" s="79"/>
      <c r="I889" s="79"/>
      <c r="K889" s="79"/>
      <c r="M889" s="79"/>
      <c r="N889" s="80"/>
      <c r="P889" s="79"/>
    </row>
    <row r="890" spans="7:16" x14ac:dyDescent="0.2">
      <c r="G890" s="79"/>
      <c r="I890" s="79"/>
      <c r="K890" s="79"/>
      <c r="M890" s="79"/>
      <c r="N890" s="80"/>
      <c r="P890" s="79"/>
    </row>
    <row r="891" spans="7:16" x14ac:dyDescent="0.2">
      <c r="G891" s="79"/>
      <c r="I891" s="79"/>
      <c r="K891" s="79"/>
      <c r="M891" s="79"/>
      <c r="N891" s="80"/>
      <c r="P891" s="79"/>
    </row>
    <row r="892" spans="7:16" x14ac:dyDescent="0.2">
      <c r="G892" s="79"/>
      <c r="I892" s="79"/>
      <c r="K892" s="79"/>
      <c r="M892" s="79"/>
      <c r="N892" s="80"/>
      <c r="P892" s="79"/>
    </row>
    <row r="893" spans="7:16" x14ac:dyDescent="0.2">
      <c r="G893" s="79"/>
      <c r="I893" s="79"/>
      <c r="K893" s="79"/>
      <c r="M893" s="79"/>
      <c r="N893" s="80"/>
      <c r="P893" s="79"/>
    </row>
    <row r="894" spans="7:16" x14ac:dyDescent="0.2">
      <c r="G894" s="79"/>
      <c r="I894" s="79"/>
      <c r="K894" s="79"/>
      <c r="M894" s="79"/>
      <c r="N894" s="80"/>
      <c r="P894" s="79"/>
    </row>
    <row r="895" spans="7:16" x14ac:dyDescent="0.2">
      <c r="G895" s="79"/>
      <c r="I895" s="79"/>
      <c r="K895" s="79"/>
      <c r="M895" s="79"/>
      <c r="N895" s="80"/>
      <c r="P895" s="79"/>
    </row>
    <row r="896" spans="7:16" x14ac:dyDescent="0.2">
      <c r="G896" s="79"/>
      <c r="I896" s="79"/>
      <c r="K896" s="79"/>
      <c r="M896" s="79"/>
      <c r="N896" s="80"/>
      <c r="P896" s="79"/>
    </row>
    <row r="897" spans="7:16" x14ac:dyDescent="0.2">
      <c r="G897" s="79"/>
      <c r="I897" s="79"/>
      <c r="K897" s="79"/>
      <c r="M897" s="79"/>
      <c r="N897" s="80"/>
      <c r="P897" s="79"/>
    </row>
    <row r="898" spans="7:16" x14ac:dyDescent="0.2">
      <c r="G898" s="79"/>
      <c r="I898" s="79"/>
      <c r="K898" s="79"/>
      <c r="M898" s="79"/>
      <c r="N898" s="80"/>
      <c r="P898" s="79"/>
    </row>
    <row r="899" spans="7:16" x14ac:dyDescent="0.2">
      <c r="G899" s="79"/>
      <c r="I899" s="79"/>
      <c r="K899" s="79"/>
      <c r="M899" s="79"/>
      <c r="N899" s="80"/>
      <c r="P899" s="79"/>
    </row>
    <row r="900" spans="7:16" x14ac:dyDescent="0.2">
      <c r="G900" s="79"/>
      <c r="I900" s="79"/>
      <c r="K900" s="79"/>
      <c r="M900" s="79"/>
      <c r="N900" s="80"/>
      <c r="P900" s="79"/>
    </row>
    <row r="901" spans="7:16" x14ac:dyDescent="0.2">
      <c r="G901" s="79"/>
      <c r="I901" s="79"/>
      <c r="K901" s="79"/>
      <c r="M901" s="79"/>
      <c r="N901" s="80"/>
      <c r="P901" s="79"/>
    </row>
    <row r="902" spans="7:16" x14ac:dyDescent="0.2">
      <c r="G902" s="79"/>
      <c r="I902" s="79"/>
      <c r="K902" s="79"/>
      <c r="M902" s="79"/>
      <c r="N902" s="80"/>
      <c r="P902" s="79"/>
    </row>
    <row r="903" spans="7:16" x14ac:dyDescent="0.2">
      <c r="G903" s="79"/>
      <c r="I903" s="79"/>
      <c r="K903" s="79"/>
      <c r="M903" s="79"/>
      <c r="N903" s="80"/>
      <c r="P903" s="79"/>
    </row>
    <row r="904" spans="7:16" x14ac:dyDescent="0.2">
      <c r="G904" s="79"/>
      <c r="I904" s="79"/>
      <c r="K904" s="79"/>
      <c r="M904" s="79"/>
      <c r="N904" s="80"/>
      <c r="P904" s="79"/>
    </row>
    <row r="905" spans="7:16" x14ac:dyDescent="0.2">
      <c r="G905" s="79"/>
      <c r="I905" s="79"/>
      <c r="K905" s="79"/>
      <c r="M905" s="79"/>
      <c r="N905" s="80"/>
      <c r="P905" s="79"/>
    </row>
    <row r="906" spans="7:16" x14ac:dyDescent="0.2">
      <c r="G906" s="79"/>
      <c r="I906" s="79"/>
      <c r="K906" s="79"/>
      <c r="M906" s="79"/>
      <c r="N906" s="80"/>
      <c r="P906" s="79"/>
    </row>
    <row r="907" spans="7:16" x14ac:dyDescent="0.2">
      <c r="G907" s="79"/>
      <c r="I907" s="79"/>
      <c r="K907" s="79"/>
      <c r="M907" s="79"/>
      <c r="N907" s="80"/>
      <c r="P907" s="79"/>
    </row>
    <row r="908" spans="7:16" x14ac:dyDescent="0.2">
      <c r="G908" s="79"/>
      <c r="I908" s="79"/>
      <c r="K908" s="79"/>
      <c r="M908" s="79"/>
      <c r="N908" s="80"/>
      <c r="P908" s="79"/>
    </row>
    <row r="909" spans="7:16" x14ac:dyDescent="0.2">
      <c r="G909" s="79"/>
      <c r="I909" s="79"/>
      <c r="K909" s="79"/>
      <c r="M909" s="79"/>
      <c r="N909" s="80"/>
      <c r="P909" s="79"/>
    </row>
    <row r="910" spans="7:16" x14ac:dyDescent="0.2">
      <c r="G910" s="79"/>
      <c r="I910" s="79"/>
      <c r="K910" s="79"/>
      <c r="M910" s="79"/>
      <c r="N910" s="80"/>
      <c r="P910" s="79"/>
    </row>
    <row r="911" spans="7:16" x14ac:dyDescent="0.2">
      <c r="G911" s="79"/>
      <c r="I911" s="79"/>
      <c r="K911" s="79"/>
      <c r="M911" s="79"/>
      <c r="N911" s="80"/>
      <c r="P911" s="79"/>
    </row>
    <row r="912" spans="7:16" x14ac:dyDescent="0.2">
      <c r="G912" s="79"/>
      <c r="I912" s="79"/>
      <c r="K912" s="79"/>
      <c r="M912" s="79"/>
      <c r="N912" s="80"/>
      <c r="P912" s="79"/>
    </row>
    <row r="913" spans="7:16" x14ac:dyDescent="0.2">
      <c r="G913" s="79"/>
      <c r="I913" s="79"/>
      <c r="K913" s="79"/>
      <c r="M913" s="79"/>
      <c r="N913" s="80"/>
      <c r="P913" s="79"/>
    </row>
    <row r="914" spans="7:16" x14ac:dyDescent="0.2">
      <c r="G914" s="79"/>
      <c r="I914" s="79"/>
      <c r="K914" s="79"/>
      <c r="M914" s="79"/>
      <c r="N914" s="80"/>
      <c r="P914" s="79"/>
    </row>
    <row r="915" spans="7:16" x14ac:dyDescent="0.2">
      <c r="G915" s="79"/>
      <c r="I915" s="79"/>
      <c r="K915" s="79"/>
      <c r="M915" s="79"/>
      <c r="N915" s="80"/>
      <c r="P915" s="79"/>
    </row>
    <row r="916" spans="7:16" x14ac:dyDescent="0.2">
      <c r="G916" s="79"/>
      <c r="I916" s="79"/>
      <c r="K916" s="79"/>
      <c r="M916" s="79"/>
      <c r="N916" s="80"/>
      <c r="P916" s="79"/>
    </row>
    <row r="917" spans="7:16" x14ac:dyDescent="0.2">
      <c r="G917" s="79"/>
      <c r="I917" s="79"/>
      <c r="K917" s="79"/>
      <c r="M917" s="79"/>
      <c r="N917" s="80"/>
      <c r="P917" s="79"/>
    </row>
    <row r="918" spans="7:16" x14ac:dyDescent="0.2">
      <c r="G918" s="79"/>
      <c r="I918" s="79"/>
      <c r="K918" s="79"/>
      <c r="M918" s="79"/>
      <c r="N918" s="80"/>
      <c r="P918" s="79"/>
    </row>
    <row r="919" spans="7:16" x14ac:dyDescent="0.2">
      <c r="G919" s="79"/>
      <c r="I919" s="79"/>
      <c r="K919" s="79"/>
      <c r="M919" s="79"/>
      <c r="N919" s="80"/>
      <c r="P919" s="79"/>
    </row>
    <row r="920" spans="7:16" x14ac:dyDescent="0.2">
      <c r="G920" s="79"/>
      <c r="I920" s="79"/>
      <c r="K920" s="79"/>
      <c r="M920" s="79"/>
      <c r="N920" s="80"/>
      <c r="P920" s="79"/>
    </row>
    <row r="921" spans="7:16" x14ac:dyDescent="0.2">
      <c r="G921" s="79"/>
      <c r="I921" s="79"/>
      <c r="K921" s="79"/>
      <c r="M921" s="79"/>
      <c r="N921" s="80"/>
      <c r="P921" s="79"/>
    </row>
    <row r="922" spans="7:16" x14ac:dyDescent="0.2">
      <c r="G922" s="79"/>
      <c r="I922" s="79"/>
      <c r="K922" s="79"/>
      <c r="M922" s="79"/>
      <c r="N922" s="80"/>
      <c r="P922" s="79"/>
    </row>
    <row r="923" spans="7:16" x14ac:dyDescent="0.2">
      <c r="G923" s="79"/>
      <c r="I923" s="79"/>
      <c r="K923" s="79"/>
      <c r="M923" s="79"/>
      <c r="N923" s="80"/>
      <c r="P923" s="79"/>
    </row>
    <row r="924" spans="7:16" x14ac:dyDescent="0.2">
      <c r="G924" s="79"/>
      <c r="I924" s="79"/>
      <c r="K924" s="79"/>
      <c r="M924" s="79"/>
      <c r="N924" s="80"/>
      <c r="P924" s="79"/>
    </row>
    <row r="925" spans="7:16" x14ac:dyDescent="0.2">
      <c r="G925" s="79"/>
      <c r="I925" s="79"/>
      <c r="K925" s="79"/>
      <c r="M925" s="79"/>
      <c r="N925" s="80"/>
      <c r="P925" s="79"/>
    </row>
    <row r="926" spans="7:16" x14ac:dyDescent="0.2">
      <c r="G926" s="79"/>
      <c r="I926" s="79"/>
      <c r="K926" s="79"/>
      <c r="M926" s="79"/>
      <c r="N926" s="80"/>
      <c r="P926" s="79"/>
    </row>
    <row r="927" spans="7:16" x14ac:dyDescent="0.2">
      <c r="G927" s="79"/>
      <c r="I927" s="79"/>
      <c r="K927" s="79"/>
      <c r="M927" s="79"/>
      <c r="N927" s="80"/>
      <c r="P927" s="79"/>
    </row>
    <row r="928" spans="7:16" x14ac:dyDescent="0.2">
      <c r="G928" s="79"/>
      <c r="I928" s="79"/>
      <c r="K928" s="79"/>
      <c r="M928" s="79"/>
      <c r="N928" s="80"/>
      <c r="P928" s="79"/>
    </row>
    <row r="929" spans="7:16" x14ac:dyDescent="0.2">
      <c r="G929" s="79"/>
      <c r="I929" s="79"/>
      <c r="K929" s="79"/>
      <c r="M929" s="79"/>
      <c r="N929" s="80"/>
      <c r="P929" s="79"/>
    </row>
    <row r="930" spans="7:16" x14ac:dyDescent="0.2">
      <c r="G930" s="79"/>
      <c r="I930" s="79"/>
      <c r="K930" s="79"/>
      <c r="M930" s="79"/>
      <c r="N930" s="80"/>
      <c r="P930" s="79"/>
    </row>
    <row r="931" spans="7:16" x14ac:dyDescent="0.2">
      <c r="G931" s="79"/>
      <c r="I931" s="79"/>
      <c r="K931" s="79"/>
      <c r="M931" s="79"/>
      <c r="N931" s="80"/>
      <c r="P931" s="79"/>
    </row>
    <row r="932" spans="7:16" x14ac:dyDescent="0.2">
      <c r="G932" s="79"/>
      <c r="I932" s="79"/>
      <c r="K932" s="79"/>
      <c r="M932" s="79"/>
      <c r="N932" s="80"/>
      <c r="P932" s="79"/>
    </row>
    <row r="933" spans="7:16" x14ac:dyDescent="0.2">
      <c r="G933" s="79"/>
      <c r="I933" s="79"/>
      <c r="K933" s="79"/>
      <c r="M933" s="79"/>
      <c r="N933" s="80"/>
      <c r="P933" s="79"/>
    </row>
    <row r="934" spans="7:16" x14ac:dyDescent="0.2">
      <c r="G934" s="79"/>
      <c r="I934" s="79"/>
      <c r="K934" s="79"/>
      <c r="M934" s="79"/>
      <c r="N934" s="80"/>
      <c r="P934" s="79"/>
    </row>
    <row r="935" spans="7:16" x14ac:dyDescent="0.2">
      <c r="G935" s="79"/>
      <c r="I935" s="79"/>
      <c r="K935" s="79"/>
      <c r="M935" s="79"/>
      <c r="N935" s="80"/>
      <c r="P935" s="79"/>
    </row>
    <row r="936" spans="7:16" x14ac:dyDescent="0.2">
      <c r="G936" s="79"/>
      <c r="I936" s="79"/>
      <c r="K936" s="79"/>
      <c r="M936" s="79"/>
      <c r="N936" s="80"/>
      <c r="P936" s="79"/>
    </row>
    <row r="937" spans="7:16" x14ac:dyDescent="0.2">
      <c r="G937" s="79"/>
      <c r="I937" s="79"/>
      <c r="K937" s="79"/>
      <c r="M937" s="79"/>
      <c r="N937" s="80"/>
      <c r="P937" s="79"/>
    </row>
    <row r="938" spans="7:16" x14ac:dyDescent="0.2">
      <c r="G938" s="79"/>
      <c r="I938" s="79"/>
      <c r="K938" s="79"/>
      <c r="M938" s="79"/>
      <c r="N938" s="80"/>
      <c r="P938" s="79"/>
    </row>
    <row r="939" spans="7:16" x14ac:dyDescent="0.2">
      <c r="G939" s="79"/>
      <c r="I939" s="79"/>
      <c r="K939" s="79"/>
      <c r="M939" s="79"/>
      <c r="N939" s="80"/>
      <c r="P939" s="79"/>
    </row>
    <row r="940" spans="7:16" x14ac:dyDescent="0.2">
      <c r="G940" s="79"/>
      <c r="I940" s="79"/>
      <c r="K940" s="79"/>
      <c r="M940" s="79"/>
      <c r="N940" s="80"/>
      <c r="P940" s="79"/>
    </row>
    <row r="941" spans="7:16" x14ac:dyDescent="0.2">
      <c r="G941" s="79"/>
      <c r="I941" s="79"/>
      <c r="K941" s="79"/>
      <c r="M941" s="79"/>
      <c r="N941" s="80"/>
      <c r="P941" s="79"/>
    </row>
    <row r="942" spans="7:16" x14ac:dyDescent="0.2">
      <c r="G942" s="79"/>
      <c r="I942" s="79"/>
      <c r="K942" s="79"/>
      <c r="M942" s="79"/>
      <c r="N942" s="80"/>
      <c r="P942" s="79"/>
    </row>
    <row r="943" spans="7:16" x14ac:dyDescent="0.2">
      <c r="G943" s="79"/>
      <c r="I943" s="79"/>
      <c r="K943" s="79"/>
      <c r="M943" s="79"/>
      <c r="N943" s="80"/>
      <c r="P943" s="79"/>
    </row>
    <row r="944" spans="7:16" x14ac:dyDescent="0.2">
      <c r="G944" s="79"/>
      <c r="I944" s="79"/>
      <c r="K944" s="79"/>
      <c r="M944" s="79"/>
      <c r="N944" s="80"/>
      <c r="P944" s="79"/>
    </row>
    <row r="945" spans="7:16" x14ac:dyDescent="0.2">
      <c r="G945" s="79"/>
      <c r="I945" s="79"/>
      <c r="K945" s="79"/>
      <c r="M945" s="79"/>
      <c r="N945" s="80"/>
      <c r="P945" s="79"/>
    </row>
    <row r="946" spans="7:16" x14ac:dyDescent="0.2">
      <c r="G946" s="79"/>
      <c r="I946" s="79"/>
      <c r="K946" s="79"/>
      <c r="M946" s="79"/>
      <c r="N946" s="80"/>
      <c r="P946" s="79"/>
    </row>
    <row r="947" spans="7:16" x14ac:dyDescent="0.2">
      <c r="G947" s="79"/>
      <c r="I947" s="79"/>
      <c r="K947" s="79"/>
      <c r="M947" s="79"/>
      <c r="N947" s="80"/>
      <c r="P947" s="79"/>
    </row>
    <row r="948" spans="7:16" x14ac:dyDescent="0.2">
      <c r="G948" s="79"/>
      <c r="I948" s="79"/>
      <c r="K948" s="79"/>
      <c r="M948" s="79"/>
      <c r="N948" s="80"/>
      <c r="P948" s="79"/>
    </row>
    <row r="949" spans="7:16" x14ac:dyDescent="0.2">
      <c r="G949" s="79"/>
      <c r="I949" s="79"/>
      <c r="K949" s="79"/>
      <c r="M949" s="79"/>
      <c r="N949" s="80"/>
      <c r="P949" s="79"/>
    </row>
    <row r="950" spans="7:16" x14ac:dyDescent="0.2">
      <c r="G950" s="79"/>
      <c r="I950" s="79"/>
      <c r="K950" s="79"/>
      <c r="M950" s="79"/>
      <c r="N950" s="80"/>
      <c r="P950" s="79"/>
    </row>
    <row r="951" spans="7:16" x14ac:dyDescent="0.2">
      <c r="G951" s="79"/>
      <c r="I951" s="79"/>
      <c r="K951" s="79"/>
      <c r="M951" s="79"/>
      <c r="N951" s="80"/>
      <c r="P951" s="79"/>
    </row>
    <row r="952" spans="7:16" x14ac:dyDescent="0.2">
      <c r="G952" s="79"/>
      <c r="I952" s="79"/>
      <c r="K952" s="79"/>
      <c r="M952" s="79"/>
      <c r="N952" s="80"/>
      <c r="P952" s="79"/>
    </row>
    <row r="953" spans="7:16" x14ac:dyDescent="0.2">
      <c r="G953" s="79"/>
      <c r="I953" s="79"/>
      <c r="K953" s="79"/>
      <c r="M953" s="79"/>
      <c r="N953" s="80"/>
      <c r="P953" s="79"/>
    </row>
    <row r="954" spans="7:16" x14ac:dyDescent="0.2">
      <c r="G954" s="79"/>
      <c r="I954" s="79"/>
      <c r="K954" s="79"/>
      <c r="M954" s="79"/>
      <c r="N954" s="80"/>
      <c r="P954" s="79"/>
    </row>
    <row r="955" spans="7:16" x14ac:dyDescent="0.2">
      <c r="G955" s="79"/>
      <c r="I955" s="79"/>
      <c r="K955" s="79"/>
      <c r="M955" s="79"/>
      <c r="N955" s="80"/>
      <c r="P955" s="79"/>
    </row>
    <row r="956" spans="7:16" x14ac:dyDescent="0.2">
      <c r="G956" s="79"/>
      <c r="I956" s="79"/>
      <c r="K956" s="79"/>
      <c r="M956" s="79"/>
      <c r="N956" s="80"/>
      <c r="P956" s="79"/>
    </row>
    <row r="957" spans="7:16" x14ac:dyDescent="0.2">
      <c r="G957" s="79"/>
      <c r="I957" s="79"/>
      <c r="K957" s="79"/>
      <c r="M957" s="79"/>
      <c r="N957" s="80"/>
      <c r="P957" s="79"/>
    </row>
    <row r="958" spans="7:16" x14ac:dyDescent="0.2">
      <c r="G958" s="79"/>
      <c r="I958" s="79"/>
      <c r="K958" s="79"/>
      <c r="M958" s="79"/>
      <c r="N958" s="80"/>
      <c r="P958" s="79"/>
    </row>
    <row r="959" spans="7:16" x14ac:dyDescent="0.2">
      <c r="G959" s="79"/>
      <c r="I959" s="79"/>
      <c r="K959" s="79"/>
      <c r="M959" s="79"/>
      <c r="N959" s="80"/>
      <c r="P959" s="79"/>
    </row>
    <row r="960" spans="7:16" x14ac:dyDescent="0.2">
      <c r="G960" s="79"/>
      <c r="I960" s="79"/>
      <c r="K960" s="79"/>
      <c r="M960" s="79"/>
      <c r="N960" s="80"/>
      <c r="P960" s="79"/>
    </row>
    <row r="961" spans="7:16" x14ac:dyDescent="0.2">
      <c r="G961" s="79"/>
      <c r="I961" s="79"/>
      <c r="K961" s="79"/>
      <c r="M961" s="79"/>
      <c r="N961" s="80"/>
      <c r="P961" s="79"/>
    </row>
    <row r="962" spans="7:16" x14ac:dyDescent="0.2">
      <c r="G962" s="79"/>
      <c r="I962" s="79"/>
      <c r="K962" s="79"/>
      <c r="M962" s="79"/>
      <c r="N962" s="80"/>
      <c r="P962" s="79"/>
    </row>
    <row r="963" spans="7:16" x14ac:dyDescent="0.2">
      <c r="G963" s="79"/>
      <c r="I963" s="79"/>
      <c r="K963" s="79"/>
      <c r="M963" s="79"/>
      <c r="N963" s="80"/>
      <c r="P963" s="79"/>
    </row>
    <row r="964" spans="7:16" x14ac:dyDescent="0.2">
      <c r="G964" s="79"/>
      <c r="I964" s="79"/>
      <c r="K964" s="79"/>
      <c r="M964" s="79"/>
      <c r="N964" s="80"/>
      <c r="P964" s="79"/>
    </row>
    <row r="965" spans="7:16" x14ac:dyDescent="0.2">
      <c r="G965" s="79"/>
      <c r="I965" s="79"/>
      <c r="K965" s="79"/>
      <c r="M965" s="79"/>
      <c r="N965" s="80"/>
      <c r="P965" s="79"/>
    </row>
    <row r="966" spans="7:16" x14ac:dyDescent="0.2">
      <c r="G966" s="79"/>
      <c r="I966" s="79"/>
      <c r="K966" s="79"/>
      <c r="M966" s="79"/>
      <c r="N966" s="80"/>
      <c r="P966" s="79"/>
    </row>
    <row r="967" spans="7:16" x14ac:dyDescent="0.2">
      <c r="G967" s="79"/>
      <c r="I967" s="79"/>
      <c r="K967" s="79"/>
      <c r="M967" s="79"/>
      <c r="N967" s="80"/>
      <c r="P967" s="79"/>
    </row>
    <row r="968" spans="7:16" x14ac:dyDescent="0.2">
      <c r="G968" s="79"/>
      <c r="I968" s="79"/>
      <c r="K968" s="79"/>
      <c r="M968" s="79"/>
      <c r="N968" s="80"/>
      <c r="P968" s="79"/>
    </row>
    <row r="969" spans="7:16" x14ac:dyDescent="0.2">
      <c r="G969" s="79"/>
      <c r="I969" s="79"/>
      <c r="K969" s="79"/>
      <c r="M969" s="79"/>
      <c r="N969" s="80"/>
      <c r="P969" s="79"/>
    </row>
    <row r="970" spans="7:16" x14ac:dyDescent="0.2">
      <c r="G970" s="79"/>
      <c r="I970" s="79"/>
      <c r="K970" s="79"/>
      <c r="M970" s="79"/>
      <c r="N970" s="80"/>
      <c r="P970" s="79"/>
    </row>
    <row r="971" spans="7:16" x14ac:dyDescent="0.2">
      <c r="G971" s="79"/>
      <c r="I971" s="79"/>
      <c r="K971" s="79"/>
      <c r="M971" s="79"/>
      <c r="N971" s="80"/>
      <c r="P971" s="79"/>
    </row>
    <row r="972" spans="7:16" x14ac:dyDescent="0.2">
      <c r="G972" s="79"/>
      <c r="I972" s="79"/>
      <c r="K972" s="79"/>
      <c r="M972" s="79"/>
      <c r="N972" s="80"/>
      <c r="P972" s="79"/>
    </row>
    <row r="973" spans="7:16" x14ac:dyDescent="0.2">
      <c r="G973" s="79"/>
      <c r="I973" s="79"/>
      <c r="K973" s="79"/>
      <c r="M973" s="79"/>
      <c r="N973" s="80"/>
      <c r="P973" s="79"/>
    </row>
    <row r="974" spans="7:16" x14ac:dyDescent="0.2">
      <c r="G974" s="79"/>
      <c r="I974" s="79"/>
      <c r="K974" s="79"/>
      <c r="M974" s="79"/>
      <c r="N974" s="80"/>
      <c r="P974" s="79"/>
    </row>
    <row r="975" spans="7:16" x14ac:dyDescent="0.2">
      <c r="G975" s="79"/>
      <c r="I975" s="79"/>
      <c r="K975" s="79"/>
      <c r="M975" s="79"/>
      <c r="N975" s="80"/>
      <c r="P975" s="79"/>
    </row>
    <row r="976" spans="7:16" x14ac:dyDescent="0.2">
      <c r="G976" s="79"/>
      <c r="I976" s="79"/>
      <c r="K976" s="79"/>
      <c r="M976" s="79"/>
      <c r="N976" s="80"/>
      <c r="P976" s="79"/>
    </row>
    <row r="977" spans="7:16" x14ac:dyDescent="0.2">
      <c r="G977" s="79"/>
      <c r="I977" s="79"/>
      <c r="K977" s="79"/>
      <c r="M977" s="79"/>
      <c r="N977" s="80"/>
      <c r="P977" s="79"/>
    </row>
    <row r="978" spans="7:16" x14ac:dyDescent="0.2">
      <c r="G978" s="79"/>
      <c r="I978" s="79"/>
      <c r="K978" s="79"/>
      <c r="M978" s="79"/>
      <c r="N978" s="80"/>
      <c r="P978" s="79"/>
    </row>
    <row r="979" spans="7:16" x14ac:dyDescent="0.2">
      <c r="G979" s="79"/>
      <c r="I979" s="79"/>
      <c r="K979" s="79"/>
      <c r="M979" s="79"/>
      <c r="N979" s="80"/>
      <c r="P979" s="79"/>
    </row>
    <row r="980" spans="7:16" x14ac:dyDescent="0.2">
      <c r="G980" s="79"/>
      <c r="I980" s="79"/>
      <c r="K980" s="79"/>
      <c r="M980" s="79"/>
      <c r="N980" s="80"/>
      <c r="P980" s="79"/>
    </row>
    <row r="981" spans="7:16" x14ac:dyDescent="0.2">
      <c r="G981" s="79"/>
      <c r="I981" s="79"/>
      <c r="K981" s="79"/>
      <c r="M981" s="79"/>
      <c r="N981" s="80"/>
      <c r="P981" s="79"/>
    </row>
    <row r="982" spans="7:16" x14ac:dyDescent="0.2">
      <c r="G982" s="79"/>
      <c r="I982" s="79"/>
      <c r="K982" s="79"/>
      <c r="M982" s="79"/>
      <c r="N982" s="80"/>
      <c r="P982" s="79"/>
    </row>
    <row r="983" spans="7:16" x14ac:dyDescent="0.2">
      <c r="G983" s="79"/>
      <c r="I983" s="79"/>
      <c r="K983" s="79"/>
      <c r="M983" s="79"/>
      <c r="N983" s="80"/>
      <c r="P983" s="79"/>
    </row>
    <row r="984" spans="7:16" x14ac:dyDescent="0.2">
      <c r="G984" s="79"/>
      <c r="I984" s="79"/>
      <c r="K984" s="79"/>
      <c r="M984" s="79"/>
      <c r="N984" s="80"/>
      <c r="P984" s="79"/>
    </row>
    <row r="985" spans="7:16" x14ac:dyDescent="0.2">
      <c r="G985" s="79"/>
      <c r="I985" s="79"/>
      <c r="K985" s="79"/>
      <c r="M985" s="79"/>
      <c r="N985" s="80"/>
      <c r="P985" s="79"/>
    </row>
    <row r="986" spans="7:16" x14ac:dyDescent="0.2">
      <c r="G986" s="79"/>
      <c r="I986" s="79"/>
      <c r="K986" s="79"/>
      <c r="M986" s="79"/>
      <c r="N986" s="80"/>
      <c r="P986" s="79"/>
    </row>
    <row r="987" spans="7:16" x14ac:dyDescent="0.2">
      <c r="G987" s="79"/>
      <c r="I987" s="79"/>
      <c r="K987" s="79"/>
      <c r="M987" s="79"/>
      <c r="N987" s="80"/>
      <c r="P987" s="79"/>
    </row>
    <row r="988" spans="7:16" x14ac:dyDescent="0.2">
      <c r="G988" s="79"/>
      <c r="I988" s="79"/>
      <c r="K988" s="79"/>
      <c r="M988" s="79"/>
      <c r="N988" s="80"/>
      <c r="P988" s="79"/>
    </row>
    <row r="989" spans="7:16" x14ac:dyDescent="0.2">
      <c r="G989" s="79"/>
      <c r="I989" s="79"/>
      <c r="K989" s="79"/>
      <c r="M989" s="79"/>
      <c r="N989" s="80"/>
      <c r="P989" s="79"/>
    </row>
    <row r="990" spans="7:16" x14ac:dyDescent="0.2">
      <c r="G990" s="79"/>
      <c r="I990" s="79"/>
      <c r="K990" s="79"/>
      <c r="M990" s="79"/>
      <c r="N990" s="80"/>
      <c r="P990" s="79"/>
    </row>
    <row r="991" spans="7:16" x14ac:dyDescent="0.2">
      <c r="G991" s="79"/>
      <c r="I991" s="79"/>
      <c r="K991" s="79"/>
      <c r="M991" s="79"/>
      <c r="N991" s="80"/>
      <c r="P991" s="79"/>
    </row>
    <row r="992" spans="7:16" x14ac:dyDescent="0.2">
      <c r="G992" s="79"/>
      <c r="I992" s="79"/>
      <c r="K992" s="79"/>
      <c r="M992" s="79"/>
      <c r="N992" s="80"/>
      <c r="P992" s="79"/>
    </row>
    <row r="993" spans="7:16" x14ac:dyDescent="0.2">
      <c r="G993" s="79"/>
      <c r="I993" s="79"/>
      <c r="K993" s="79"/>
      <c r="M993" s="79"/>
      <c r="N993" s="80"/>
      <c r="P993" s="79"/>
    </row>
    <row r="994" spans="7:16" x14ac:dyDescent="0.2">
      <c r="G994" s="79"/>
      <c r="I994" s="79"/>
      <c r="K994" s="79"/>
      <c r="M994" s="79"/>
      <c r="N994" s="80"/>
      <c r="P994" s="79"/>
    </row>
    <row r="995" spans="7:16" x14ac:dyDescent="0.2">
      <c r="G995" s="79"/>
      <c r="I995" s="79"/>
      <c r="K995" s="79"/>
      <c r="M995" s="79"/>
      <c r="N995" s="80"/>
      <c r="P995" s="79"/>
    </row>
    <row r="996" spans="7:16" x14ac:dyDescent="0.2">
      <c r="G996" s="79"/>
      <c r="I996" s="79"/>
      <c r="K996" s="79"/>
      <c r="M996" s="79"/>
      <c r="N996" s="80"/>
      <c r="P996" s="79"/>
    </row>
    <row r="997" spans="7:16" x14ac:dyDescent="0.2">
      <c r="G997" s="79"/>
      <c r="I997" s="79"/>
      <c r="K997" s="79"/>
      <c r="M997" s="79"/>
      <c r="N997" s="80"/>
      <c r="P997" s="79"/>
    </row>
    <row r="998" spans="7:16" x14ac:dyDescent="0.2">
      <c r="G998" s="79"/>
      <c r="I998" s="79"/>
      <c r="K998" s="79"/>
      <c r="M998" s="79"/>
      <c r="N998" s="80"/>
      <c r="P998" s="79"/>
    </row>
    <row r="999" spans="7:16" x14ac:dyDescent="0.2">
      <c r="G999" s="79"/>
      <c r="I999" s="79"/>
      <c r="K999" s="79"/>
      <c r="M999" s="79"/>
      <c r="N999" s="80"/>
      <c r="P999" s="79"/>
    </row>
    <row r="1000" spans="7:16" x14ac:dyDescent="0.2">
      <c r="G1000" s="79"/>
      <c r="I1000" s="79"/>
      <c r="K1000" s="79"/>
      <c r="M1000" s="79"/>
      <c r="N1000" s="80"/>
      <c r="P1000" s="79"/>
    </row>
    <row r="1001" spans="7:16" x14ac:dyDescent="0.2">
      <c r="G1001" s="79"/>
      <c r="I1001" s="79"/>
      <c r="K1001" s="79"/>
      <c r="M1001" s="79"/>
      <c r="N1001" s="80"/>
      <c r="P1001" s="79"/>
    </row>
    <row r="1002" spans="7:16" x14ac:dyDescent="0.2">
      <c r="G1002" s="79"/>
      <c r="I1002" s="79"/>
      <c r="K1002" s="79"/>
      <c r="M1002" s="79"/>
      <c r="N1002" s="80"/>
      <c r="P1002" s="79"/>
    </row>
    <row r="1003" spans="7:16" x14ac:dyDescent="0.2">
      <c r="G1003" s="79"/>
      <c r="I1003" s="79"/>
      <c r="K1003" s="79"/>
      <c r="M1003" s="79"/>
      <c r="N1003" s="80"/>
      <c r="P1003" s="79"/>
    </row>
    <row r="1004" spans="7:16" x14ac:dyDescent="0.2">
      <c r="G1004" s="79"/>
      <c r="I1004" s="79"/>
      <c r="K1004" s="79"/>
      <c r="M1004" s="79"/>
      <c r="N1004" s="80"/>
      <c r="P1004" s="79"/>
    </row>
    <row r="1005" spans="7:16" x14ac:dyDescent="0.2">
      <c r="G1005" s="79"/>
      <c r="I1005" s="79"/>
      <c r="K1005" s="79"/>
      <c r="M1005" s="79"/>
      <c r="N1005" s="80"/>
      <c r="P1005" s="79"/>
    </row>
    <row r="1006" spans="7:16" x14ac:dyDescent="0.2">
      <c r="G1006" s="79"/>
      <c r="I1006" s="79"/>
      <c r="K1006" s="79"/>
      <c r="M1006" s="79"/>
      <c r="N1006" s="80"/>
      <c r="P1006" s="79"/>
    </row>
    <row r="1007" spans="7:16" x14ac:dyDescent="0.2">
      <c r="G1007" s="79"/>
      <c r="I1007" s="79"/>
      <c r="K1007" s="79"/>
      <c r="M1007" s="79"/>
      <c r="N1007" s="80"/>
      <c r="P1007" s="79"/>
    </row>
    <row r="1008" spans="7:16" x14ac:dyDescent="0.2">
      <c r="G1008" s="79"/>
      <c r="I1008" s="79"/>
      <c r="K1008" s="79"/>
      <c r="M1008" s="79"/>
      <c r="N1008" s="80"/>
      <c r="P1008" s="79"/>
    </row>
    <row r="1009" spans="7:16" x14ac:dyDescent="0.2">
      <c r="G1009" s="79"/>
      <c r="I1009" s="79"/>
      <c r="K1009" s="79"/>
      <c r="M1009" s="79"/>
      <c r="N1009" s="80"/>
      <c r="P1009" s="79"/>
    </row>
    <row r="1010" spans="7:16" x14ac:dyDescent="0.2">
      <c r="G1010" s="79"/>
      <c r="I1010" s="79"/>
      <c r="K1010" s="79"/>
      <c r="M1010" s="79"/>
      <c r="N1010" s="80"/>
      <c r="P1010" s="79"/>
    </row>
    <row r="1011" spans="7:16" x14ac:dyDescent="0.2">
      <c r="G1011" s="79"/>
      <c r="I1011" s="79"/>
      <c r="K1011" s="79"/>
      <c r="M1011" s="79"/>
      <c r="N1011" s="80"/>
      <c r="P1011" s="79"/>
    </row>
    <row r="1012" spans="7:16" x14ac:dyDescent="0.2">
      <c r="G1012" s="79"/>
      <c r="I1012" s="79"/>
      <c r="K1012" s="79"/>
      <c r="M1012" s="79"/>
      <c r="N1012" s="80"/>
      <c r="P1012" s="79"/>
    </row>
    <row r="1013" spans="7:16" x14ac:dyDescent="0.2">
      <c r="G1013" s="79"/>
      <c r="I1013" s="79"/>
      <c r="K1013" s="79"/>
      <c r="M1013" s="79"/>
      <c r="N1013" s="80"/>
      <c r="P1013" s="79"/>
    </row>
    <row r="1014" spans="7:16" x14ac:dyDescent="0.2">
      <c r="G1014" s="79"/>
      <c r="I1014" s="79"/>
      <c r="K1014" s="79"/>
      <c r="M1014" s="79"/>
      <c r="N1014" s="80"/>
      <c r="P1014" s="79"/>
    </row>
    <row r="1015" spans="7:16" x14ac:dyDescent="0.2">
      <c r="G1015" s="79"/>
      <c r="I1015" s="79"/>
      <c r="K1015" s="79"/>
      <c r="M1015" s="79"/>
      <c r="N1015" s="80"/>
      <c r="P1015" s="79"/>
    </row>
    <row r="1016" spans="7:16" x14ac:dyDescent="0.2">
      <c r="G1016" s="79"/>
      <c r="I1016" s="79"/>
      <c r="K1016" s="79"/>
      <c r="M1016" s="79"/>
      <c r="N1016" s="80"/>
      <c r="P1016" s="79"/>
    </row>
    <row r="1017" spans="7:16" x14ac:dyDescent="0.2">
      <c r="G1017" s="79"/>
      <c r="I1017" s="79"/>
      <c r="K1017" s="79"/>
      <c r="M1017" s="79"/>
      <c r="N1017" s="80"/>
      <c r="P1017" s="79"/>
    </row>
    <row r="1018" spans="7:16" x14ac:dyDescent="0.2">
      <c r="G1018" s="79"/>
      <c r="I1018" s="79"/>
      <c r="K1018" s="79"/>
      <c r="M1018" s="79"/>
      <c r="N1018" s="80"/>
      <c r="P1018" s="79"/>
    </row>
    <row r="1019" spans="7:16" x14ac:dyDescent="0.2">
      <c r="G1019" s="79"/>
      <c r="I1019" s="79"/>
      <c r="K1019" s="79"/>
      <c r="M1019" s="79"/>
      <c r="N1019" s="80"/>
      <c r="P1019" s="79"/>
    </row>
    <row r="1020" spans="7:16" x14ac:dyDescent="0.2">
      <c r="G1020" s="79"/>
      <c r="I1020" s="79"/>
      <c r="K1020" s="79"/>
      <c r="M1020" s="79"/>
      <c r="N1020" s="80"/>
      <c r="P1020" s="79"/>
    </row>
    <row r="1021" spans="7:16" x14ac:dyDescent="0.2">
      <c r="G1021" s="79"/>
      <c r="I1021" s="79"/>
      <c r="K1021" s="79"/>
      <c r="M1021" s="79"/>
      <c r="N1021" s="80"/>
      <c r="P1021" s="79"/>
    </row>
    <row r="1022" spans="7:16" x14ac:dyDescent="0.2">
      <c r="G1022" s="79"/>
      <c r="I1022" s="79"/>
      <c r="K1022" s="79"/>
      <c r="M1022" s="79"/>
      <c r="N1022" s="80"/>
      <c r="P1022" s="79"/>
    </row>
    <row r="1023" spans="7:16" x14ac:dyDescent="0.2">
      <c r="G1023" s="79"/>
      <c r="I1023" s="79"/>
      <c r="K1023" s="79"/>
      <c r="M1023" s="79"/>
      <c r="N1023" s="80"/>
      <c r="P1023" s="79"/>
    </row>
    <row r="1024" spans="7:16" x14ac:dyDescent="0.2">
      <c r="G1024" s="79"/>
      <c r="I1024" s="79"/>
      <c r="K1024" s="79"/>
      <c r="M1024" s="79"/>
      <c r="N1024" s="80"/>
      <c r="P1024" s="79"/>
    </row>
    <row r="1025" spans="7:16" x14ac:dyDescent="0.2">
      <c r="G1025" s="79"/>
      <c r="I1025" s="79"/>
      <c r="K1025" s="79"/>
      <c r="M1025" s="79"/>
      <c r="N1025" s="80"/>
      <c r="P1025" s="79"/>
    </row>
    <row r="1026" spans="7:16" x14ac:dyDescent="0.2">
      <c r="G1026" s="79"/>
      <c r="I1026" s="79"/>
      <c r="K1026" s="79"/>
      <c r="M1026" s="79"/>
      <c r="N1026" s="80"/>
      <c r="P1026" s="79"/>
    </row>
    <row r="1027" spans="7:16" x14ac:dyDescent="0.2">
      <c r="G1027" s="79"/>
      <c r="I1027" s="79"/>
      <c r="K1027" s="79"/>
      <c r="M1027" s="79"/>
      <c r="N1027" s="80"/>
      <c r="P1027" s="79"/>
    </row>
    <row r="1028" spans="7:16" x14ac:dyDescent="0.2">
      <c r="G1028" s="79"/>
      <c r="I1028" s="79"/>
      <c r="K1028" s="79"/>
      <c r="M1028" s="79"/>
      <c r="N1028" s="80"/>
      <c r="P1028" s="79"/>
    </row>
    <row r="1029" spans="7:16" x14ac:dyDescent="0.2">
      <c r="G1029" s="79"/>
      <c r="I1029" s="79"/>
      <c r="K1029" s="79"/>
      <c r="M1029" s="79"/>
      <c r="N1029" s="80"/>
      <c r="P1029" s="79"/>
    </row>
    <row r="1030" spans="7:16" x14ac:dyDescent="0.2">
      <c r="G1030" s="79"/>
      <c r="I1030" s="79"/>
      <c r="K1030" s="79"/>
      <c r="M1030" s="79"/>
      <c r="N1030" s="80"/>
      <c r="P1030" s="79"/>
    </row>
    <row r="1031" spans="7:16" x14ac:dyDescent="0.2">
      <c r="G1031" s="79"/>
      <c r="I1031" s="79"/>
      <c r="K1031" s="79"/>
      <c r="M1031" s="79"/>
      <c r="N1031" s="80"/>
      <c r="P1031" s="79"/>
    </row>
    <row r="1032" spans="7:16" x14ac:dyDescent="0.2">
      <c r="G1032" s="79"/>
      <c r="I1032" s="79"/>
      <c r="K1032" s="79"/>
      <c r="M1032" s="79"/>
      <c r="N1032" s="80"/>
      <c r="P1032" s="79"/>
    </row>
    <row r="1033" spans="7:16" x14ac:dyDescent="0.2">
      <c r="G1033" s="79"/>
      <c r="I1033" s="79"/>
      <c r="K1033" s="79"/>
      <c r="M1033" s="79"/>
      <c r="N1033" s="80"/>
      <c r="P1033" s="79"/>
    </row>
    <row r="1034" spans="7:16" x14ac:dyDescent="0.2">
      <c r="G1034" s="79"/>
      <c r="I1034" s="79"/>
      <c r="K1034" s="79"/>
      <c r="M1034" s="79"/>
      <c r="N1034" s="80"/>
      <c r="P1034" s="79"/>
    </row>
    <row r="1035" spans="7:16" x14ac:dyDescent="0.2">
      <c r="G1035" s="79"/>
      <c r="I1035" s="79"/>
      <c r="K1035" s="79"/>
      <c r="M1035" s="79"/>
      <c r="N1035" s="80"/>
      <c r="P1035" s="79"/>
    </row>
    <row r="1036" spans="7:16" x14ac:dyDescent="0.2">
      <c r="G1036" s="79"/>
      <c r="I1036" s="79"/>
      <c r="K1036" s="79"/>
      <c r="M1036" s="79"/>
      <c r="N1036" s="80"/>
      <c r="P1036" s="79"/>
    </row>
    <row r="1037" spans="7:16" x14ac:dyDescent="0.2">
      <c r="G1037" s="79"/>
      <c r="I1037" s="79"/>
      <c r="K1037" s="79"/>
      <c r="M1037" s="79"/>
      <c r="N1037" s="80"/>
      <c r="P1037" s="79"/>
    </row>
    <row r="1038" spans="7:16" x14ac:dyDescent="0.2">
      <c r="G1038" s="79"/>
      <c r="I1038" s="79"/>
      <c r="K1038" s="79"/>
      <c r="M1038" s="79"/>
      <c r="N1038" s="80"/>
      <c r="P1038" s="79"/>
    </row>
    <row r="1039" spans="7:16" x14ac:dyDescent="0.2">
      <c r="G1039" s="79"/>
      <c r="I1039" s="79"/>
      <c r="K1039" s="79"/>
      <c r="M1039" s="79"/>
      <c r="N1039" s="80"/>
      <c r="P1039" s="79"/>
    </row>
    <row r="1040" spans="7:16" x14ac:dyDescent="0.2">
      <c r="G1040" s="79"/>
      <c r="I1040" s="79"/>
      <c r="K1040" s="79"/>
      <c r="M1040" s="79"/>
      <c r="N1040" s="80"/>
      <c r="P1040" s="79"/>
    </row>
    <row r="1041" spans="7:16" x14ac:dyDescent="0.2">
      <c r="G1041" s="79"/>
      <c r="I1041" s="79"/>
      <c r="K1041" s="79"/>
      <c r="M1041" s="79"/>
      <c r="N1041" s="80"/>
      <c r="P1041" s="79"/>
    </row>
    <row r="1042" spans="7:16" x14ac:dyDescent="0.2">
      <c r="G1042" s="79"/>
      <c r="I1042" s="79"/>
      <c r="K1042" s="79"/>
      <c r="M1042" s="79"/>
      <c r="N1042" s="80"/>
      <c r="P1042" s="79"/>
    </row>
    <row r="1043" spans="7:16" x14ac:dyDescent="0.2">
      <c r="G1043" s="79"/>
      <c r="I1043" s="79"/>
      <c r="K1043" s="79"/>
      <c r="M1043" s="79"/>
      <c r="N1043" s="80"/>
      <c r="P1043" s="79"/>
    </row>
    <row r="1044" spans="7:16" x14ac:dyDescent="0.2">
      <c r="G1044" s="79"/>
      <c r="I1044" s="79"/>
      <c r="K1044" s="79"/>
      <c r="M1044" s="79"/>
      <c r="N1044" s="80"/>
      <c r="P1044" s="79"/>
    </row>
    <row r="1045" spans="7:16" x14ac:dyDescent="0.2">
      <c r="G1045" s="79"/>
      <c r="I1045" s="79"/>
      <c r="K1045" s="79"/>
      <c r="M1045" s="79"/>
      <c r="N1045" s="80"/>
      <c r="P1045" s="79"/>
    </row>
    <row r="1046" spans="7:16" x14ac:dyDescent="0.2">
      <c r="G1046" s="79"/>
      <c r="I1046" s="79"/>
      <c r="K1046" s="79"/>
      <c r="M1046" s="79"/>
      <c r="N1046" s="80"/>
      <c r="P1046" s="79"/>
    </row>
    <row r="1047" spans="7:16" x14ac:dyDescent="0.2">
      <c r="G1047" s="79"/>
      <c r="I1047" s="79"/>
      <c r="K1047" s="79"/>
      <c r="M1047" s="79"/>
      <c r="N1047" s="80"/>
      <c r="P1047" s="79"/>
    </row>
    <row r="1048" spans="7:16" x14ac:dyDescent="0.2">
      <c r="G1048" s="79"/>
      <c r="I1048" s="79"/>
      <c r="K1048" s="79"/>
      <c r="M1048" s="79"/>
      <c r="N1048" s="80"/>
      <c r="P1048" s="79"/>
    </row>
    <row r="1049" spans="7:16" x14ac:dyDescent="0.2">
      <c r="G1049" s="79"/>
      <c r="I1049" s="79"/>
      <c r="K1049" s="79"/>
      <c r="M1049" s="79"/>
      <c r="N1049" s="80"/>
      <c r="P1049" s="79"/>
    </row>
    <row r="1050" spans="7:16" x14ac:dyDescent="0.2">
      <c r="G1050" s="79"/>
      <c r="I1050" s="79"/>
      <c r="K1050" s="79"/>
      <c r="M1050" s="79"/>
      <c r="N1050" s="80"/>
      <c r="P1050" s="79"/>
    </row>
    <row r="1051" spans="7:16" x14ac:dyDescent="0.2">
      <c r="G1051" s="79"/>
      <c r="I1051" s="79"/>
      <c r="K1051" s="79"/>
      <c r="M1051" s="79"/>
      <c r="N1051" s="80"/>
      <c r="P1051" s="79"/>
    </row>
    <row r="1052" spans="7:16" x14ac:dyDescent="0.2">
      <c r="G1052" s="79"/>
      <c r="I1052" s="79"/>
      <c r="K1052" s="79"/>
      <c r="M1052" s="79"/>
      <c r="N1052" s="80"/>
      <c r="P1052" s="79"/>
    </row>
    <row r="1053" spans="7:16" x14ac:dyDescent="0.2">
      <c r="G1053" s="79"/>
      <c r="I1053" s="79"/>
      <c r="K1053" s="79"/>
      <c r="M1053" s="79"/>
      <c r="N1053" s="80"/>
      <c r="P1053" s="79"/>
    </row>
    <row r="1054" spans="7:16" x14ac:dyDescent="0.2">
      <c r="G1054" s="79"/>
      <c r="I1054" s="79"/>
      <c r="K1054" s="79"/>
      <c r="M1054" s="79"/>
      <c r="N1054" s="80"/>
      <c r="P1054" s="79"/>
    </row>
    <row r="1055" spans="7:16" x14ac:dyDescent="0.2">
      <c r="G1055" s="79"/>
      <c r="I1055" s="79"/>
      <c r="K1055" s="79"/>
      <c r="M1055" s="79"/>
      <c r="N1055" s="80"/>
      <c r="P1055" s="79"/>
    </row>
    <row r="1056" spans="7:16" x14ac:dyDescent="0.2">
      <c r="G1056" s="79"/>
      <c r="I1056" s="79"/>
      <c r="K1056" s="79"/>
      <c r="M1056" s="79"/>
      <c r="N1056" s="80"/>
      <c r="P1056" s="79"/>
    </row>
    <row r="1057" spans="7:16" x14ac:dyDescent="0.2">
      <c r="G1057" s="79"/>
      <c r="I1057" s="79"/>
      <c r="K1057" s="79"/>
      <c r="M1057" s="79"/>
      <c r="N1057" s="80"/>
      <c r="P1057" s="79"/>
    </row>
    <row r="1058" spans="7:16" x14ac:dyDescent="0.2">
      <c r="G1058" s="79"/>
      <c r="I1058" s="79"/>
      <c r="K1058" s="79"/>
      <c r="M1058" s="79"/>
      <c r="N1058" s="80"/>
      <c r="P1058" s="79"/>
    </row>
    <row r="1059" spans="7:16" x14ac:dyDescent="0.2">
      <c r="G1059" s="79"/>
      <c r="I1059" s="79"/>
      <c r="K1059" s="79"/>
      <c r="M1059" s="79"/>
      <c r="N1059" s="80"/>
      <c r="P1059" s="79"/>
    </row>
    <row r="1060" spans="7:16" x14ac:dyDescent="0.2">
      <c r="G1060" s="79"/>
      <c r="I1060" s="79"/>
      <c r="K1060" s="79"/>
      <c r="M1060" s="79"/>
      <c r="N1060" s="80"/>
      <c r="P1060" s="79"/>
    </row>
    <row r="1061" spans="7:16" x14ac:dyDescent="0.2">
      <c r="G1061" s="79"/>
      <c r="I1061" s="79"/>
      <c r="K1061" s="79"/>
      <c r="M1061" s="79"/>
      <c r="N1061" s="80"/>
      <c r="P1061" s="79"/>
    </row>
    <row r="1062" spans="7:16" x14ac:dyDescent="0.2">
      <c r="G1062" s="79"/>
      <c r="I1062" s="79"/>
      <c r="K1062" s="79"/>
      <c r="M1062" s="79"/>
      <c r="N1062" s="80"/>
      <c r="P1062" s="79"/>
    </row>
    <row r="1063" spans="7:16" x14ac:dyDescent="0.2">
      <c r="G1063" s="79"/>
      <c r="I1063" s="79"/>
      <c r="K1063" s="79"/>
      <c r="M1063" s="79"/>
      <c r="N1063" s="80"/>
      <c r="P1063" s="79"/>
    </row>
    <row r="1064" spans="7:16" x14ac:dyDescent="0.2">
      <c r="G1064" s="79"/>
      <c r="I1064" s="79"/>
      <c r="K1064" s="79"/>
      <c r="M1064" s="79"/>
      <c r="N1064" s="80"/>
      <c r="P1064" s="79"/>
    </row>
    <row r="1065" spans="7:16" x14ac:dyDescent="0.2">
      <c r="G1065" s="79"/>
      <c r="I1065" s="79"/>
      <c r="K1065" s="79"/>
      <c r="M1065" s="79"/>
      <c r="N1065" s="80"/>
      <c r="P1065" s="79"/>
    </row>
    <row r="1066" spans="7:16" x14ac:dyDescent="0.2">
      <c r="G1066" s="79"/>
      <c r="I1066" s="79"/>
      <c r="K1066" s="79"/>
      <c r="M1066" s="79"/>
      <c r="N1066" s="80"/>
      <c r="P1066" s="79"/>
    </row>
    <row r="1067" spans="7:16" x14ac:dyDescent="0.2">
      <c r="G1067" s="79"/>
      <c r="I1067" s="79"/>
      <c r="K1067" s="79"/>
      <c r="M1067" s="79"/>
      <c r="N1067" s="80"/>
      <c r="P1067" s="79"/>
    </row>
    <row r="1068" spans="7:16" x14ac:dyDescent="0.2">
      <c r="G1068" s="79"/>
      <c r="I1068" s="79"/>
      <c r="K1068" s="79"/>
      <c r="M1068" s="79"/>
      <c r="N1068" s="80"/>
      <c r="P1068" s="79"/>
    </row>
    <row r="1069" spans="7:16" x14ac:dyDescent="0.2">
      <c r="G1069" s="79"/>
      <c r="I1069" s="79"/>
      <c r="K1069" s="79"/>
      <c r="M1069" s="79"/>
      <c r="N1069" s="80"/>
      <c r="P1069" s="79"/>
    </row>
    <row r="1070" spans="7:16" x14ac:dyDescent="0.2">
      <c r="G1070" s="79"/>
      <c r="I1070" s="79"/>
      <c r="K1070" s="79"/>
      <c r="M1070" s="79"/>
      <c r="N1070" s="80"/>
      <c r="P1070" s="79"/>
    </row>
    <row r="1071" spans="7:16" x14ac:dyDescent="0.2">
      <c r="G1071" s="79"/>
      <c r="I1071" s="79"/>
      <c r="K1071" s="79"/>
      <c r="M1071" s="79"/>
      <c r="N1071" s="80"/>
      <c r="P1071" s="79"/>
    </row>
    <row r="1072" spans="7:16" x14ac:dyDescent="0.2">
      <c r="G1072" s="79"/>
      <c r="I1072" s="79"/>
      <c r="K1072" s="79"/>
      <c r="M1072" s="79"/>
      <c r="N1072" s="80"/>
      <c r="P1072" s="79"/>
    </row>
    <row r="1073" spans="7:16" x14ac:dyDescent="0.2">
      <c r="G1073" s="79"/>
      <c r="I1073" s="79"/>
      <c r="K1073" s="79"/>
      <c r="M1073" s="79"/>
      <c r="N1073" s="80"/>
      <c r="P1073" s="79"/>
    </row>
    <row r="1074" spans="7:16" x14ac:dyDescent="0.2">
      <c r="G1074" s="79"/>
      <c r="I1074" s="79"/>
      <c r="K1074" s="79"/>
      <c r="M1074" s="79"/>
      <c r="N1074" s="80"/>
      <c r="P1074" s="79"/>
    </row>
    <row r="1075" spans="7:16" x14ac:dyDescent="0.2">
      <c r="G1075" s="79"/>
      <c r="I1075" s="79"/>
      <c r="K1075" s="79"/>
      <c r="M1075" s="79"/>
      <c r="N1075" s="80"/>
      <c r="P1075" s="79"/>
    </row>
    <row r="1076" spans="7:16" x14ac:dyDescent="0.2">
      <c r="G1076" s="79"/>
      <c r="I1076" s="79"/>
      <c r="K1076" s="79"/>
      <c r="M1076" s="79"/>
      <c r="N1076" s="80"/>
      <c r="P1076" s="79"/>
    </row>
    <row r="1077" spans="7:16" x14ac:dyDescent="0.2">
      <c r="G1077" s="79"/>
      <c r="I1077" s="79"/>
      <c r="K1077" s="79"/>
      <c r="M1077" s="79"/>
      <c r="N1077" s="80"/>
      <c r="P1077" s="79"/>
    </row>
    <row r="1078" spans="7:16" x14ac:dyDescent="0.2">
      <c r="G1078" s="79"/>
      <c r="I1078" s="79"/>
      <c r="K1078" s="79"/>
      <c r="M1078" s="79"/>
      <c r="N1078" s="80"/>
      <c r="P1078" s="79"/>
    </row>
    <row r="1079" spans="7:16" x14ac:dyDescent="0.2">
      <c r="G1079" s="79"/>
      <c r="I1079" s="79"/>
      <c r="K1079" s="79"/>
      <c r="M1079" s="79"/>
      <c r="N1079" s="80"/>
      <c r="P1079" s="79"/>
    </row>
    <row r="1080" spans="7:16" x14ac:dyDescent="0.2">
      <c r="G1080" s="79"/>
      <c r="I1080" s="79"/>
      <c r="K1080" s="79"/>
      <c r="M1080" s="79"/>
      <c r="N1080" s="80"/>
      <c r="P1080" s="79"/>
    </row>
    <row r="1081" spans="7:16" x14ac:dyDescent="0.2">
      <c r="G1081" s="79"/>
      <c r="I1081" s="79"/>
      <c r="K1081" s="79"/>
      <c r="M1081" s="79"/>
      <c r="N1081" s="80"/>
      <c r="P1081" s="79"/>
    </row>
    <row r="1082" spans="7:16" x14ac:dyDescent="0.2">
      <c r="G1082" s="79"/>
      <c r="I1082" s="79"/>
      <c r="K1082" s="79"/>
      <c r="M1082" s="79"/>
      <c r="N1082" s="80"/>
      <c r="P1082" s="79"/>
    </row>
    <row r="1083" spans="7:16" x14ac:dyDescent="0.2">
      <c r="G1083" s="79"/>
      <c r="I1083" s="79"/>
      <c r="K1083" s="79"/>
      <c r="M1083" s="79"/>
      <c r="N1083" s="80"/>
      <c r="P1083" s="79"/>
    </row>
    <row r="1084" spans="7:16" x14ac:dyDescent="0.2">
      <c r="G1084" s="79"/>
      <c r="I1084" s="79"/>
      <c r="K1084" s="79"/>
      <c r="M1084" s="79"/>
      <c r="N1084" s="80"/>
      <c r="P1084" s="79"/>
    </row>
    <row r="1085" spans="7:16" x14ac:dyDescent="0.2">
      <c r="G1085" s="79"/>
      <c r="I1085" s="79"/>
      <c r="K1085" s="79"/>
      <c r="M1085" s="79"/>
      <c r="N1085" s="80"/>
      <c r="P1085" s="79"/>
    </row>
    <row r="1086" spans="7:16" x14ac:dyDescent="0.2">
      <c r="G1086" s="79"/>
      <c r="I1086" s="79"/>
      <c r="K1086" s="79"/>
      <c r="M1086" s="79"/>
      <c r="N1086" s="80"/>
      <c r="P1086" s="79"/>
    </row>
    <row r="1087" spans="7:16" x14ac:dyDescent="0.2">
      <c r="G1087" s="79"/>
      <c r="I1087" s="79"/>
      <c r="K1087" s="79"/>
      <c r="M1087" s="79"/>
      <c r="N1087" s="80"/>
      <c r="P1087" s="79"/>
    </row>
    <row r="1088" spans="7:16" x14ac:dyDescent="0.2">
      <c r="G1088" s="79"/>
      <c r="I1088" s="79"/>
      <c r="K1088" s="79"/>
      <c r="M1088" s="79"/>
      <c r="N1088" s="80"/>
      <c r="P1088" s="79"/>
    </row>
    <row r="1089" spans="7:16" x14ac:dyDescent="0.2">
      <c r="G1089" s="79"/>
      <c r="I1089" s="79"/>
      <c r="K1089" s="79"/>
      <c r="M1089" s="79"/>
      <c r="N1089" s="80"/>
      <c r="P1089" s="79"/>
    </row>
    <row r="1090" spans="7:16" x14ac:dyDescent="0.2">
      <c r="G1090" s="79"/>
      <c r="I1090" s="79"/>
      <c r="K1090" s="79"/>
      <c r="M1090" s="79"/>
      <c r="N1090" s="80"/>
      <c r="P1090" s="79"/>
    </row>
    <row r="1091" spans="7:16" x14ac:dyDescent="0.2">
      <c r="G1091" s="79"/>
      <c r="I1091" s="79"/>
      <c r="K1091" s="79"/>
      <c r="M1091" s="79"/>
      <c r="N1091" s="80"/>
      <c r="P1091" s="79"/>
    </row>
    <row r="1092" spans="7:16" x14ac:dyDescent="0.2">
      <c r="G1092" s="79"/>
      <c r="I1092" s="79"/>
      <c r="K1092" s="79"/>
      <c r="M1092" s="79"/>
      <c r="N1092" s="80"/>
      <c r="P1092" s="79"/>
    </row>
    <row r="1093" spans="7:16" x14ac:dyDescent="0.2">
      <c r="G1093" s="79"/>
      <c r="I1093" s="79"/>
      <c r="K1093" s="79"/>
      <c r="M1093" s="79"/>
      <c r="N1093" s="80"/>
      <c r="P1093" s="79"/>
    </row>
    <row r="1094" spans="7:16" x14ac:dyDescent="0.2">
      <c r="G1094" s="79"/>
      <c r="I1094" s="79"/>
      <c r="K1094" s="79"/>
      <c r="M1094" s="79"/>
      <c r="N1094" s="80"/>
      <c r="P1094" s="79"/>
    </row>
    <row r="1095" spans="7:16" x14ac:dyDescent="0.2">
      <c r="G1095" s="79"/>
      <c r="I1095" s="79"/>
      <c r="K1095" s="79"/>
      <c r="M1095" s="79"/>
      <c r="N1095" s="80"/>
      <c r="P1095" s="79"/>
    </row>
    <row r="1096" spans="7:16" x14ac:dyDescent="0.2">
      <c r="G1096" s="79"/>
      <c r="I1096" s="79"/>
      <c r="K1096" s="79"/>
      <c r="M1096" s="79"/>
      <c r="N1096" s="80"/>
      <c r="P1096" s="79"/>
    </row>
    <row r="1097" spans="7:16" x14ac:dyDescent="0.2">
      <c r="G1097" s="79"/>
      <c r="I1097" s="79"/>
      <c r="K1097" s="79"/>
      <c r="M1097" s="79"/>
      <c r="N1097" s="80"/>
      <c r="P1097" s="79"/>
    </row>
    <row r="1098" spans="7:16" x14ac:dyDescent="0.2">
      <c r="G1098" s="79"/>
      <c r="I1098" s="79"/>
      <c r="K1098" s="79"/>
      <c r="M1098" s="79"/>
      <c r="N1098" s="80"/>
      <c r="P1098" s="79"/>
    </row>
    <row r="1099" spans="7:16" x14ac:dyDescent="0.2">
      <c r="G1099" s="79"/>
      <c r="I1099" s="79"/>
      <c r="K1099" s="79"/>
      <c r="M1099" s="79"/>
      <c r="N1099" s="80"/>
      <c r="P1099" s="79"/>
    </row>
    <row r="1100" spans="7:16" x14ac:dyDescent="0.2">
      <c r="G1100" s="79"/>
      <c r="I1100" s="79"/>
      <c r="K1100" s="79"/>
      <c r="M1100" s="79"/>
      <c r="N1100" s="80"/>
      <c r="P1100" s="79"/>
    </row>
    <row r="1101" spans="7:16" x14ac:dyDescent="0.2">
      <c r="G1101" s="79"/>
      <c r="I1101" s="79"/>
      <c r="K1101" s="79"/>
      <c r="M1101" s="79"/>
      <c r="N1101" s="80"/>
      <c r="P1101" s="79"/>
    </row>
    <row r="1102" spans="7:16" x14ac:dyDescent="0.2">
      <c r="G1102" s="79"/>
      <c r="I1102" s="79"/>
      <c r="K1102" s="79"/>
      <c r="M1102" s="79"/>
      <c r="N1102" s="80"/>
      <c r="P1102" s="79"/>
    </row>
    <row r="1103" spans="7:16" x14ac:dyDescent="0.2">
      <c r="G1103" s="79"/>
      <c r="I1103" s="79"/>
      <c r="K1103" s="79"/>
      <c r="M1103" s="79"/>
      <c r="N1103" s="80"/>
      <c r="P1103" s="79"/>
    </row>
    <row r="1104" spans="7:16" x14ac:dyDescent="0.2">
      <c r="G1104" s="79"/>
      <c r="I1104" s="79"/>
      <c r="K1104" s="79"/>
      <c r="M1104" s="79"/>
      <c r="N1104" s="80"/>
      <c r="P1104" s="79"/>
    </row>
    <row r="1105" spans="7:16" x14ac:dyDescent="0.2">
      <c r="G1105" s="79"/>
      <c r="I1105" s="79"/>
      <c r="K1105" s="79"/>
      <c r="M1105" s="79"/>
      <c r="N1105" s="80"/>
      <c r="P1105" s="79"/>
    </row>
    <row r="1106" spans="7:16" x14ac:dyDescent="0.2">
      <c r="G1106" s="79"/>
      <c r="I1106" s="79"/>
      <c r="K1106" s="79"/>
      <c r="M1106" s="79"/>
      <c r="N1106" s="80"/>
      <c r="P1106" s="79"/>
    </row>
    <row r="1107" spans="7:16" x14ac:dyDescent="0.2">
      <c r="G1107" s="79"/>
      <c r="I1107" s="79"/>
      <c r="K1107" s="79"/>
      <c r="M1107" s="79"/>
      <c r="N1107" s="80"/>
      <c r="P1107" s="79"/>
    </row>
    <row r="1108" spans="7:16" x14ac:dyDescent="0.2">
      <c r="G1108" s="79"/>
      <c r="I1108" s="79"/>
      <c r="K1108" s="79"/>
      <c r="M1108" s="79"/>
      <c r="N1108" s="80"/>
      <c r="P1108" s="79"/>
    </row>
    <row r="1109" spans="7:16" x14ac:dyDescent="0.2">
      <c r="G1109" s="79"/>
      <c r="I1109" s="79"/>
      <c r="K1109" s="79"/>
      <c r="M1109" s="79"/>
      <c r="N1109" s="80"/>
      <c r="P1109" s="79"/>
    </row>
    <row r="1110" spans="7:16" x14ac:dyDescent="0.2">
      <c r="G1110" s="79"/>
      <c r="I1110" s="79"/>
      <c r="K1110" s="79"/>
      <c r="M1110" s="79"/>
      <c r="N1110" s="80"/>
      <c r="P1110" s="79"/>
    </row>
    <row r="1111" spans="7:16" x14ac:dyDescent="0.2">
      <c r="G1111" s="79"/>
      <c r="I1111" s="79"/>
      <c r="K1111" s="79"/>
      <c r="M1111" s="79"/>
      <c r="N1111" s="80"/>
      <c r="P1111" s="79"/>
    </row>
    <row r="1112" spans="7:16" x14ac:dyDescent="0.2">
      <c r="G1112" s="79"/>
      <c r="I1112" s="79"/>
      <c r="K1112" s="79"/>
      <c r="M1112" s="79"/>
      <c r="N1112" s="80"/>
      <c r="P1112" s="79"/>
    </row>
    <row r="1113" spans="7:16" x14ac:dyDescent="0.2">
      <c r="G1113" s="79"/>
      <c r="I1113" s="79"/>
      <c r="K1113" s="79"/>
      <c r="M1113" s="79"/>
      <c r="N1113" s="80"/>
      <c r="P1113" s="79"/>
    </row>
    <row r="1114" spans="7:16" x14ac:dyDescent="0.2">
      <c r="G1114" s="79"/>
      <c r="I1114" s="79"/>
      <c r="K1114" s="79"/>
      <c r="M1114" s="79"/>
      <c r="N1114" s="80"/>
      <c r="P1114" s="79"/>
    </row>
    <row r="1115" spans="7:16" x14ac:dyDescent="0.2">
      <c r="G1115" s="79"/>
      <c r="I1115" s="79"/>
      <c r="K1115" s="79"/>
      <c r="M1115" s="79"/>
      <c r="N1115" s="80"/>
      <c r="P1115" s="79"/>
    </row>
    <row r="1116" spans="7:16" x14ac:dyDescent="0.2">
      <c r="G1116" s="79"/>
      <c r="I1116" s="79"/>
      <c r="K1116" s="79"/>
      <c r="M1116" s="79"/>
      <c r="N1116" s="80"/>
      <c r="P1116" s="79"/>
    </row>
    <row r="1117" spans="7:16" x14ac:dyDescent="0.2">
      <c r="G1117" s="79"/>
      <c r="I1117" s="79"/>
      <c r="K1117" s="79"/>
      <c r="M1117" s="79"/>
      <c r="N1117" s="80"/>
      <c r="P1117" s="79"/>
    </row>
    <row r="1118" spans="7:16" x14ac:dyDescent="0.2">
      <c r="G1118" s="79"/>
      <c r="I1118" s="79"/>
      <c r="K1118" s="79"/>
      <c r="M1118" s="79"/>
      <c r="N1118" s="80"/>
      <c r="P1118" s="79"/>
    </row>
    <row r="1119" spans="7:16" x14ac:dyDescent="0.2">
      <c r="G1119" s="79"/>
      <c r="I1119" s="79"/>
      <c r="K1119" s="79"/>
      <c r="M1119" s="79"/>
      <c r="N1119" s="80"/>
      <c r="P1119" s="79"/>
    </row>
    <row r="1120" spans="7:16" x14ac:dyDescent="0.2">
      <c r="G1120" s="79"/>
      <c r="I1120" s="79"/>
      <c r="K1120" s="79"/>
      <c r="M1120" s="79"/>
      <c r="N1120" s="80"/>
      <c r="P1120" s="79"/>
    </row>
    <row r="1121" spans="7:16" x14ac:dyDescent="0.2">
      <c r="G1121" s="79"/>
      <c r="I1121" s="79"/>
      <c r="K1121" s="79"/>
      <c r="M1121" s="79"/>
      <c r="N1121" s="80"/>
      <c r="P1121" s="79"/>
    </row>
    <row r="1122" spans="7:16" x14ac:dyDescent="0.2">
      <c r="G1122" s="79"/>
      <c r="I1122" s="79"/>
      <c r="K1122" s="79"/>
      <c r="M1122" s="79"/>
      <c r="N1122" s="80"/>
      <c r="P1122" s="79"/>
    </row>
    <row r="1123" spans="7:16" x14ac:dyDescent="0.2">
      <c r="G1123" s="79"/>
      <c r="I1123" s="79"/>
      <c r="K1123" s="79"/>
      <c r="M1123" s="79"/>
      <c r="N1123" s="80"/>
      <c r="P1123" s="79"/>
    </row>
    <row r="1124" spans="7:16" x14ac:dyDescent="0.2">
      <c r="G1124" s="79"/>
      <c r="I1124" s="79"/>
      <c r="K1124" s="79"/>
      <c r="M1124" s="79"/>
      <c r="N1124" s="80"/>
      <c r="P1124" s="79"/>
    </row>
    <row r="1125" spans="7:16" x14ac:dyDescent="0.2">
      <c r="G1125" s="79"/>
      <c r="I1125" s="79"/>
      <c r="K1125" s="79"/>
      <c r="M1125" s="79"/>
      <c r="N1125" s="80"/>
      <c r="P1125" s="79"/>
    </row>
    <row r="1126" spans="7:16" x14ac:dyDescent="0.2">
      <c r="G1126" s="79"/>
      <c r="I1126" s="79"/>
      <c r="K1126" s="79"/>
      <c r="M1126" s="79"/>
      <c r="N1126" s="80"/>
      <c r="P1126" s="79"/>
    </row>
    <row r="1127" spans="7:16" x14ac:dyDescent="0.2">
      <c r="G1127" s="79"/>
      <c r="I1127" s="79"/>
      <c r="K1127" s="79"/>
      <c r="M1127" s="79"/>
      <c r="N1127" s="80"/>
      <c r="P1127" s="79"/>
    </row>
    <row r="1128" spans="7:16" x14ac:dyDescent="0.2">
      <c r="G1128" s="79"/>
      <c r="I1128" s="79"/>
      <c r="K1128" s="79"/>
      <c r="M1128" s="79"/>
      <c r="N1128" s="80"/>
      <c r="P1128" s="79"/>
    </row>
    <row r="1129" spans="7:16" x14ac:dyDescent="0.2">
      <c r="G1129" s="79"/>
      <c r="I1129" s="79"/>
      <c r="K1129" s="79"/>
      <c r="M1129" s="79"/>
      <c r="N1129" s="80"/>
      <c r="P1129" s="79"/>
    </row>
    <row r="1130" spans="7:16" x14ac:dyDescent="0.2">
      <c r="G1130" s="79"/>
      <c r="I1130" s="79"/>
      <c r="K1130" s="79"/>
      <c r="M1130" s="79"/>
      <c r="N1130" s="80"/>
      <c r="P1130" s="79"/>
    </row>
    <row r="1131" spans="7:16" x14ac:dyDescent="0.2">
      <c r="G1131" s="79"/>
      <c r="I1131" s="79"/>
      <c r="K1131" s="79"/>
      <c r="M1131" s="79"/>
      <c r="N1131" s="80"/>
      <c r="P1131" s="79"/>
    </row>
    <row r="1132" spans="7:16" x14ac:dyDescent="0.2">
      <c r="G1132" s="79"/>
      <c r="I1132" s="79"/>
      <c r="K1132" s="79"/>
      <c r="M1132" s="79"/>
      <c r="N1132" s="80"/>
      <c r="P1132" s="79"/>
    </row>
    <row r="1133" spans="7:16" x14ac:dyDescent="0.2">
      <c r="G1133" s="79"/>
      <c r="I1133" s="79"/>
      <c r="K1133" s="79"/>
      <c r="M1133" s="79"/>
      <c r="N1133" s="80"/>
      <c r="P1133" s="79"/>
    </row>
    <row r="1134" spans="7:16" x14ac:dyDescent="0.2">
      <c r="G1134" s="79"/>
      <c r="I1134" s="79"/>
      <c r="K1134" s="79"/>
      <c r="M1134" s="79"/>
      <c r="N1134" s="80"/>
      <c r="P1134" s="79"/>
    </row>
    <row r="1135" spans="7:16" x14ac:dyDescent="0.2">
      <c r="G1135" s="79"/>
      <c r="I1135" s="79"/>
      <c r="K1135" s="79"/>
      <c r="M1135" s="79"/>
      <c r="N1135" s="80"/>
      <c r="P1135" s="79"/>
    </row>
    <row r="1136" spans="7:16" x14ac:dyDescent="0.2">
      <c r="G1136" s="79"/>
      <c r="I1136" s="79"/>
      <c r="K1136" s="79"/>
      <c r="M1136" s="79"/>
      <c r="N1136" s="80"/>
      <c r="P1136" s="79"/>
    </row>
    <row r="1137" spans="7:16" x14ac:dyDescent="0.2">
      <c r="G1137" s="79"/>
      <c r="I1137" s="79"/>
      <c r="K1137" s="79"/>
      <c r="M1137" s="79"/>
      <c r="N1137" s="80"/>
      <c r="P1137" s="79"/>
    </row>
    <row r="1138" spans="7:16" x14ac:dyDescent="0.2">
      <c r="G1138" s="79"/>
      <c r="I1138" s="79"/>
      <c r="K1138" s="79"/>
      <c r="M1138" s="79"/>
      <c r="N1138" s="80"/>
      <c r="P1138" s="79"/>
    </row>
    <row r="1139" spans="7:16" x14ac:dyDescent="0.2">
      <c r="G1139" s="79"/>
      <c r="I1139" s="79"/>
      <c r="K1139" s="79"/>
      <c r="M1139" s="79"/>
      <c r="N1139" s="80"/>
      <c r="P1139" s="79"/>
    </row>
    <row r="1140" spans="7:16" x14ac:dyDescent="0.2">
      <c r="G1140" s="79"/>
      <c r="I1140" s="79"/>
      <c r="K1140" s="79"/>
      <c r="M1140" s="79"/>
      <c r="N1140" s="80"/>
      <c r="P1140" s="79"/>
    </row>
    <row r="1141" spans="7:16" x14ac:dyDescent="0.2">
      <c r="G1141" s="79"/>
      <c r="I1141" s="79"/>
      <c r="K1141" s="79"/>
      <c r="M1141" s="79"/>
      <c r="N1141" s="80"/>
      <c r="P1141" s="79"/>
    </row>
    <row r="1142" spans="7:16" x14ac:dyDescent="0.2">
      <c r="G1142" s="79"/>
      <c r="I1142" s="79"/>
      <c r="K1142" s="79"/>
      <c r="M1142" s="79"/>
      <c r="N1142" s="80"/>
      <c r="P1142" s="79"/>
    </row>
    <row r="1143" spans="7:16" x14ac:dyDescent="0.2">
      <c r="G1143" s="79"/>
      <c r="I1143" s="79"/>
      <c r="K1143" s="79"/>
      <c r="M1143" s="79"/>
      <c r="N1143" s="80"/>
      <c r="P1143" s="79"/>
    </row>
    <row r="1144" spans="7:16" x14ac:dyDescent="0.2">
      <c r="G1144" s="79"/>
      <c r="I1144" s="79"/>
      <c r="K1144" s="79"/>
      <c r="M1144" s="79"/>
      <c r="N1144" s="80"/>
      <c r="P1144" s="79"/>
    </row>
    <row r="1145" spans="7:16" x14ac:dyDescent="0.2">
      <c r="G1145" s="79"/>
      <c r="I1145" s="79"/>
      <c r="K1145" s="79"/>
      <c r="M1145" s="79"/>
      <c r="N1145" s="80"/>
      <c r="P1145" s="79"/>
    </row>
    <row r="1146" spans="7:16" x14ac:dyDescent="0.2">
      <c r="G1146" s="79"/>
      <c r="I1146" s="79"/>
      <c r="K1146" s="79"/>
      <c r="M1146" s="79"/>
      <c r="N1146" s="80"/>
      <c r="P1146" s="79"/>
    </row>
    <row r="1147" spans="7:16" x14ac:dyDescent="0.2">
      <c r="G1147" s="79"/>
      <c r="I1147" s="79"/>
      <c r="K1147" s="79"/>
      <c r="M1147" s="79"/>
      <c r="N1147" s="80"/>
      <c r="P1147" s="79"/>
    </row>
    <row r="1148" spans="7:16" x14ac:dyDescent="0.2">
      <c r="G1148" s="79"/>
      <c r="I1148" s="79"/>
      <c r="K1148" s="79"/>
      <c r="M1148" s="79"/>
      <c r="N1148" s="80"/>
      <c r="P1148" s="79"/>
    </row>
    <row r="1149" spans="7:16" x14ac:dyDescent="0.2">
      <c r="G1149" s="79"/>
      <c r="I1149" s="79"/>
      <c r="K1149" s="79"/>
      <c r="M1149" s="79"/>
      <c r="N1149" s="80"/>
      <c r="P1149" s="79"/>
    </row>
    <row r="1150" spans="7:16" x14ac:dyDescent="0.2">
      <c r="G1150" s="79"/>
      <c r="I1150" s="79"/>
      <c r="K1150" s="79"/>
      <c r="M1150" s="79"/>
      <c r="N1150" s="80"/>
      <c r="P1150" s="79"/>
    </row>
    <row r="1151" spans="7:16" x14ac:dyDescent="0.2">
      <c r="G1151" s="79"/>
      <c r="I1151" s="79"/>
      <c r="K1151" s="79"/>
      <c r="M1151" s="79"/>
      <c r="N1151" s="80"/>
      <c r="P1151" s="79"/>
    </row>
    <row r="1152" spans="7:16" x14ac:dyDescent="0.2">
      <c r="G1152" s="79"/>
      <c r="I1152" s="79"/>
      <c r="K1152" s="79"/>
      <c r="M1152" s="79"/>
      <c r="N1152" s="80"/>
      <c r="P1152" s="79"/>
    </row>
    <row r="1153" spans="7:16" x14ac:dyDescent="0.2">
      <c r="G1153" s="79"/>
      <c r="I1153" s="79"/>
      <c r="K1153" s="79"/>
      <c r="M1153" s="79"/>
      <c r="N1153" s="80"/>
      <c r="P1153" s="79"/>
    </row>
    <row r="1154" spans="7:16" x14ac:dyDescent="0.2">
      <c r="G1154" s="79"/>
      <c r="I1154" s="79"/>
      <c r="K1154" s="79"/>
      <c r="M1154" s="79"/>
      <c r="N1154" s="80"/>
      <c r="P1154" s="79"/>
    </row>
    <row r="1155" spans="7:16" x14ac:dyDescent="0.2">
      <c r="G1155" s="79"/>
      <c r="I1155" s="79"/>
      <c r="K1155" s="79"/>
      <c r="M1155" s="79"/>
      <c r="N1155" s="80"/>
      <c r="P1155" s="79"/>
    </row>
    <row r="1156" spans="7:16" x14ac:dyDescent="0.2">
      <c r="G1156" s="79"/>
      <c r="I1156" s="79"/>
      <c r="K1156" s="79"/>
      <c r="M1156" s="79"/>
      <c r="N1156" s="80"/>
      <c r="P1156" s="79"/>
    </row>
    <row r="1157" spans="7:16" x14ac:dyDescent="0.2">
      <c r="G1157" s="79"/>
      <c r="I1157" s="79"/>
      <c r="K1157" s="79"/>
      <c r="M1157" s="79"/>
      <c r="N1157" s="80"/>
      <c r="P1157" s="79"/>
    </row>
    <row r="1158" spans="7:16" x14ac:dyDescent="0.2">
      <c r="G1158" s="79"/>
      <c r="I1158" s="79"/>
      <c r="K1158" s="79"/>
      <c r="M1158" s="79"/>
      <c r="N1158" s="80"/>
      <c r="P1158" s="79"/>
    </row>
    <row r="1159" spans="7:16" x14ac:dyDescent="0.2">
      <c r="G1159" s="79"/>
      <c r="I1159" s="79"/>
      <c r="K1159" s="79"/>
      <c r="M1159" s="79"/>
      <c r="N1159" s="80"/>
      <c r="P1159" s="79"/>
    </row>
    <row r="1160" spans="7:16" x14ac:dyDescent="0.2">
      <c r="G1160" s="79"/>
      <c r="I1160" s="79"/>
      <c r="K1160" s="79"/>
      <c r="M1160" s="79"/>
      <c r="N1160" s="80"/>
      <c r="P1160" s="79"/>
    </row>
    <row r="1161" spans="7:16" x14ac:dyDescent="0.2">
      <c r="G1161" s="79"/>
      <c r="I1161" s="79"/>
      <c r="K1161" s="79"/>
      <c r="M1161" s="79"/>
      <c r="N1161" s="80"/>
      <c r="P1161" s="79"/>
    </row>
    <row r="1162" spans="7:16" x14ac:dyDescent="0.2">
      <c r="G1162" s="79"/>
      <c r="I1162" s="79"/>
      <c r="K1162" s="79"/>
      <c r="M1162" s="79"/>
      <c r="N1162" s="80"/>
      <c r="P1162" s="79"/>
    </row>
    <row r="1163" spans="7:16" x14ac:dyDescent="0.2">
      <c r="G1163" s="79"/>
      <c r="I1163" s="79"/>
      <c r="K1163" s="79"/>
      <c r="M1163" s="79"/>
      <c r="N1163" s="80"/>
      <c r="P1163" s="79"/>
    </row>
    <row r="1164" spans="7:16" x14ac:dyDescent="0.2">
      <c r="G1164" s="79"/>
      <c r="I1164" s="79"/>
      <c r="K1164" s="79"/>
      <c r="M1164" s="79"/>
      <c r="N1164" s="80"/>
      <c r="P1164" s="79"/>
    </row>
    <row r="1165" spans="7:16" x14ac:dyDescent="0.2">
      <c r="G1165" s="79"/>
      <c r="I1165" s="79"/>
      <c r="K1165" s="79"/>
      <c r="M1165" s="79"/>
      <c r="N1165" s="80"/>
      <c r="P1165" s="79"/>
    </row>
    <row r="1166" spans="7:16" x14ac:dyDescent="0.2">
      <c r="G1166" s="79"/>
      <c r="I1166" s="79"/>
      <c r="K1166" s="79"/>
      <c r="M1166" s="79"/>
      <c r="N1166" s="80"/>
      <c r="P1166" s="79"/>
    </row>
    <row r="1167" spans="7:16" x14ac:dyDescent="0.2">
      <c r="G1167" s="79"/>
      <c r="I1167" s="79"/>
      <c r="K1167" s="79"/>
      <c r="M1167" s="79"/>
      <c r="N1167" s="80"/>
      <c r="P1167" s="79"/>
    </row>
    <row r="1168" spans="7:16" x14ac:dyDescent="0.2">
      <c r="G1168" s="79"/>
      <c r="I1168" s="79"/>
      <c r="K1168" s="79"/>
      <c r="M1168" s="79"/>
      <c r="N1168" s="80"/>
      <c r="P1168" s="79"/>
    </row>
    <row r="1169" spans="7:16" x14ac:dyDescent="0.2">
      <c r="G1169" s="79"/>
      <c r="I1169" s="79"/>
      <c r="K1169" s="79"/>
      <c r="M1169" s="79"/>
      <c r="N1169" s="80"/>
      <c r="P1169" s="79"/>
    </row>
    <row r="1170" spans="7:16" x14ac:dyDescent="0.2">
      <c r="G1170" s="79"/>
      <c r="I1170" s="79"/>
      <c r="K1170" s="79"/>
      <c r="M1170" s="79"/>
      <c r="N1170" s="80"/>
      <c r="P1170" s="79"/>
    </row>
    <row r="1171" spans="7:16" x14ac:dyDescent="0.2">
      <c r="G1171" s="79"/>
      <c r="I1171" s="79"/>
      <c r="K1171" s="79"/>
      <c r="M1171" s="79"/>
      <c r="N1171" s="80"/>
      <c r="P1171" s="79"/>
    </row>
    <row r="1172" spans="7:16" x14ac:dyDescent="0.2">
      <c r="G1172" s="79"/>
      <c r="I1172" s="79"/>
      <c r="K1172" s="79"/>
      <c r="M1172" s="79"/>
      <c r="N1172" s="80"/>
      <c r="P1172" s="79"/>
    </row>
    <row r="1173" spans="7:16" x14ac:dyDescent="0.2">
      <c r="G1173" s="79"/>
      <c r="I1173" s="79"/>
      <c r="K1173" s="79"/>
      <c r="M1173" s="79"/>
      <c r="N1173" s="80"/>
      <c r="P1173" s="79"/>
    </row>
    <row r="1174" spans="7:16" x14ac:dyDescent="0.2">
      <c r="G1174" s="79"/>
      <c r="I1174" s="79"/>
      <c r="K1174" s="79"/>
      <c r="M1174" s="79"/>
      <c r="N1174" s="80"/>
      <c r="P1174" s="79"/>
    </row>
    <row r="1175" spans="7:16" x14ac:dyDescent="0.2">
      <c r="G1175" s="79"/>
      <c r="I1175" s="79"/>
      <c r="K1175" s="79"/>
      <c r="M1175" s="79"/>
      <c r="N1175" s="80"/>
      <c r="P1175" s="79"/>
    </row>
    <row r="1176" spans="7:16" x14ac:dyDescent="0.2">
      <c r="G1176" s="79"/>
      <c r="I1176" s="79"/>
      <c r="K1176" s="79"/>
      <c r="M1176" s="79"/>
      <c r="N1176" s="80"/>
      <c r="P1176" s="79"/>
    </row>
    <row r="1177" spans="7:16" x14ac:dyDescent="0.2">
      <c r="G1177" s="79"/>
      <c r="I1177" s="79"/>
      <c r="K1177" s="79"/>
      <c r="M1177" s="79"/>
      <c r="N1177" s="80"/>
      <c r="P1177" s="79"/>
    </row>
    <row r="1178" spans="7:16" x14ac:dyDescent="0.2">
      <c r="G1178" s="79"/>
      <c r="I1178" s="79"/>
      <c r="K1178" s="79"/>
      <c r="M1178" s="79"/>
      <c r="N1178" s="80"/>
      <c r="P1178" s="79"/>
    </row>
    <row r="1179" spans="7:16" x14ac:dyDescent="0.2">
      <c r="G1179" s="79"/>
      <c r="I1179" s="79"/>
      <c r="K1179" s="79"/>
      <c r="M1179" s="79"/>
      <c r="N1179" s="80"/>
      <c r="P1179" s="79"/>
    </row>
    <row r="1180" spans="7:16" x14ac:dyDescent="0.2">
      <c r="G1180" s="79"/>
      <c r="I1180" s="79"/>
      <c r="K1180" s="79"/>
      <c r="M1180" s="79"/>
      <c r="N1180" s="80"/>
      <c r="P1180" s="79"/>
    </row>
    <row r="1181" spans="7:16" x14ac:dyDescent="0.2">
      <c r="G1181" s="79"/>
      <c r="I1181" s="79"/>
      <c r="K1181" s="79"/>
      <c r="M1181" s="79"/>
      <c r="N1181" s="80"/>
      <c r="P1181" s="79"/>
    </row>
    <row r="1182" spans="7:16" x14ac:dyDescent="0.2">
      <c r="G1182" s="79"/>
      <c r="I1182" s="79"/>
      <c r="K1182" s="79"/>
      <c r="M1182" s="79"/>
      <c r="N1182" s="80"/>
      <c r="P1182" s="79"/>
    </row>
    <row r="1183" spans="7:16" x14ac:dyDescent="0.2">
      <c r="G1183" s="79"/>
      <c r="I1183" s="79"/>
      <c r="K1183" s="79"/>
      <c r="M1183" s="79"/>
      <c r="N1183" s="80"/>
      <c r="P1183" s="79"/>
    </row>
    <row r="1184" spans="7:16" x14ac:dyDescent="0.2">
      <c r="G1184" s="79"/>
      <c r="I1184" s="79"/>
      <c r="K1184" s="79"/>
      <c r="M1184" s="79"/>
      <c r="N1184" s="80"/>
      <c r="P1184" s="79"/>
    </row>
    <row r="1185" spans="7:16" x14ac:dyDescent="0.2">
      <c r="G1185" s="79"/>
      <c r="I1185" s="79"/>
      <c r="K1185" s="79"/>
      <c r="M1185" s="79"/>
      <c r="N1185" s="80"/>
      <c r="P1185" s="79"/>
    </row>
    <row r="1186" spans="7:16" x14ac:dyDescent="0.2">
      <c r="G1186" s="79"/>
      <c r="I1186" s="79"/>
      <c r="K1186" s="79"/>
      <c r="M1186" s="79"/>
      <c r="N1186" s="80"/>
      <c r="P1186" s="79"/>
    </row>
    <row r="1187" spans="7:16" x14ac:dyDescent="0.2">
      <c r="G1187" s="79"/>
      <c r="I1187" s="79"/>
      <c r="K1187" s="79"/>
      <c r="M1187" s="79"/>
      <c r="N1187" s="80"/>
      <c r="P1187" s="79"/>
    </row>
    <row r="1188" spans="7:16" x14ac:dyDescent="0.2">
      <c r="G1188" s="79"/>
      <c r="I1188" s="79"/>
      <c r="K1188" s="79"/>
      <c r="M1188" s="79"/>
      <c r="N1188" s="80"/>
      <c r="P1188" s="79"/>
    </row>
    <row r="1189" spans="7:16" x14ac:dyDescent="0.2">
      <c r="G1189" s="79"/>
      <c r="I1189" s="79"/>
      <c r="K1189" s="79"/>
      <c r="M1189" s="79"/>
      <c r="N1189" s="80"/>
      <c r="P1189" s="79"/>
    </row>
    <row r="1190" spans="7:16" x14ac:dyDescent="0.2">
      <c r="G1190" s="79"/>
      <c r="I1190" s="79"/>
      <c r="K1190" s="79"/>
      <c r="M1190" s="79"/>
      <c r="N1190" s="80"/>
      <c r="P1190" s="79"/>
    </row>
    <row r="1191" spans="7:16" x14ac:dyDescent="0.2">
      <c r="G1191" s="79"/>
      <c r="I1191" s="79"/>
      <c r="K1191" s="79"/>
      <c r="M1191" s="79"/>
      <c r="N1191" s="80"/>
      <c r="P1191" s="79"/>
    </row>
    <row r="1192" spans="7:16" x14ac:dyDescent="0.2">
      <c r="G1192" s="79"/>
      <c r="I1192" s="79"/>
      <c r="K1192" s="79"/>
      <c r="M1192" s="79"/>
      <c r="N1192" s="80"/>
      <c r="P1192" s="79"/>
    </row>
    <row r="1193" spans="7:16" x14ac:dyDescent="0.2">
      <c r="G1193" s="79"/>
      <c r="I1193" s="79"/>
      <c r="K1193" s="79"/>
      <c r="M1193" s="79"/>
      <c r="N1193" s="80"/>
      <c r="P1193" s="79"/>
    </row>
    <row r="1194" spans="7:16" x14ac:dyDescent="0.2">
      <c r="G1194" s="79"/>
      <c r="I1194" s="79"/>
      <c r="K1194" s="79"/>
      <c r="M1194" s="79"/>
      <c r="N1194" s="80"/>
      <c r="P1194" s="79"/>
    </row>
    <row r="1195" spans="7:16" x14ac:dyDescent="0.2">
      <c r="G1195" s="79"/>
      <c r="I1195" s="79"/>
      <c r="K1195" s="79"/>
      <c r="M1195" s="79"/>
      <c r="N1195" s="80"/>
      <c r="P1195" s="79"/>
    </row>
    <row r="1196" spans="7:16" x14ac:dyDescent="0.2">
      <c r="G1196" s="79"/>
      <c r="I1196" s="79"/>
      <c r="K1196" s="79"/>
      <c r="M1196" s="79"/>
      <c r="N1196" s="80"/>
      <c r="P1196" s="79"/>
    </row>
    <row r="1197" spans="7:16" x14ac:dyDescent="0.2">
      <c r="G1197" s="79"/>
      <c r="I1197" s="79"/>
      <c r="K1197" s="79"/>
      <c r="M1197" s="79"/>
      <c r="N1197" s="80"/>
      <c r="P1197" s="79"/>
    </row>
    <row r="1198" spans="7:16" x14ac:dyDescent="0.2">
      <c r="G1198" s="79"/>
      <c r="I1198" s="79"/>
      <c r="K1198" s="79"/>
      <c r="M1198" s="79"/>
      <c r="N1198" s="80"/>
      <c r="P1198" s="79"/>
    </row>
    <row r="1199" spans="7:16" x14ac:dyDescent="0.2">
      <c r="G1199" s="79"/>
      <c r="I1199" s="79"/>
      <c r="K1199" s="79"/>
      <c r="M1199" s="79"/>
      <c r="N1199" s="80"/>
      <c r="P1199" s="79"/>
    </row>
    <row r="1200" spans="7:16" x14ac:dyDescent="0.2">
      <c r="G1200" s="79"/>
      <c r="I1200" s="79"/>
      <c r="K1200" s="79"/>
      <c r="M1200" s="79"/>
      <c r="N1200" s="80"/>
      <c r="P1200" s="79"/>
    </row>
    <row r="1201" spans="7:16" x14ac:dyDescent="0.2">
      <c r="G1201" s="79"/>
      <c r="I1201" s="79"/>
      <c r="K1201" s="79"/>
      <c r="M1201" s="79"/>
      <c r="N1201" s="80"/>
      <c r="P1201" s="79"/>
    </row>
    <row r="1202" spans="7:16" x14ac:dyDescent="0.2">
      <c r="G1202" s="79"/>
      <c r="I1202" s="79"/>
      <c r="K1202" s="79"/>
      <c r="M1202" s="79"/>
      <c r="N1202" s="80"/>
      <c r="P1202" s="79"/>
    </row>
    <row r="1203" spans="7:16" x14ac:dyDescent="0.2">
      <c r="G1203" s="79"/>
      <c r="I1203" s="79"/>
      <c r="K1203" s="79"/>
      <c r="M1203" s="79"/>
      <c r="N1203" s="80"/>
      <c r="P1203" s="79"/>
    </row>
    <row r="1204" spans="7:16" x14ac:dyDescent="0.2">
      <c r="G1204" s="79"/>
      <c r="I1204" s="79"/>
      <c r="K1204" s="79"/>
      <c r="M1204" s="79"/>
      <c r="N1204" s="80"/>
      <c r="P1204" s="79"/>
    </row>
    <row r="1205" spans="7:16" x14ac:dyDescent="0.2">
      <c r="G1205" s="79"/>
      <c r="I1205" s="79"/>
      <c r="K1205" s="79"/>
      <c r="M1205" s="79"/>
      <c r="N1205" s="80"/>
      <c r="P1205" s="79"/>
    </row>
    <row r="1206" spans="7:16" x14ac:dyDescent="0.2">
      <c r="G1206" s="79"/>
      <c r="I1206" s="79"/>
      <c r="K1206" s="79"/>
      <c r="M1206" s="79"/>
      <c r="N1206" s="80"/>
      <c r="P1206" s="79"/>
    </row>
    <row r="1207" spans="7:16" x14ac:dyDescent="0.2">
      <c r="G1207" s="79"/>
      <c r="I1207" s="79"/>
      <c r="K1207" s="79"/>
      <c r="M1207" s="79"/>
      <c r="N1207" s="80"/>
      <c r="P1207" s="79"/>
    </row>
    <row r="1208" spans="7:16" x14ac:dyDescent="0.2">
      <c r="G1208" s="79"/>
      <c r="I1208" s="79"/>
      <c r="K1208" s="79"/>
      <c r="M1208" s="79"/>
      <c r="N1208" s="80"/>
      <c r="P1208" s="79"/>
    </row>
    <row r="1209" spans="7:16" x14ac:dyDescent="0.2">
      <c r="G1209" s="79"/>
      <c r="I1209" s="79"/>
      <c r="K1209" s="79"/>
      <c r="M1209" s="79"/>
      <c r="N1209" s="80"/>
      <c r="P1209" s="79"/>
    </row>
    <row r="1210" spans="7:16" x14ac:dyDescent="0.2">
      <c r="G1210" s="79"/>
      <c r="I1210" s="79"/>
      <c r="K1210" s="79"/>
      <c r="M1210" s="79"/>
      <c r="N1210" s="80"/>
      <c r="P1210" s="79"/>
    </row>
    <row r="1211" spans="7:16" x14ac:dyDescent="0.2">
      <c r="G1211" s="79"/>
      <c r="I1211" s="79"/>
      <c r="K1211" s="79"/>
      <c r="M1211" s="79"/>
      <c r="N1211" s="80"/>
      <c r="P1211" s="79"/>
    </row>
    <row r="1212" spans="7:16" x14ac:dyDescent="0.2">
      <c r="G1212" s="79"/>
      <c r="I1212" s="79"/>
      <c r="K1212" s="79"/>
      <c r="M1212" s="79"/>
      <c r="N1212" s="80"/>
      <c r="P1212" s="79"/>
    </row>
    <row r="1213" spans="7:16" x14ac:dyDescent="0.2">
      <c r="G1213" s="79"/>
      <c r="I1213" s="79"/>
      <c r="K1213" s="79"/>
      <c r="M1213" s="79"/>
      <c r="N1213" s="80"/>
      <c r="P1213" s="79"/>
    </row>
    <row r="1214" spans="7:16" x14ac:dyDescent="0.2">
      <c r="G1214" s="79"/>
      <c r="I1214" s="79"/>
      <c r="K1214" s="79"/>
      <c r="M1214" s="79"/>
      <c r="N1214" s="80"/>
      <c r="P1214" s="79"/>
    </row>
    <row r="1215" spans="7:16" x14ac:dyDescent="0.2">
      <c r="G1215" s="79"/>
      <c r="I1215" s="79"/>
      <c r="K1215" s="79"/>
      <c r="M1215" s="79"/>
      <c r="N1215" s="80"/>
      <c r="P1215" s="79"/>
    </row>
    <row r="1216" spans="7:16" x14ac:dyDescent="0.2">
      <c r="G1216" s="79"/>
      <c r="I1216" s="79"/>
      <c r="K1216" s="79"/>
      <c r="M1216" s="79"/>
      <c r="N1216" s="80"/>
      <c r="P1216" s="79"/>
    </row>
    <row r="1217" spans="7:16" x14ac:dyDescent="0.2">
      <c r="G1217" s="79"/>
      <c r="I1217" s="79"/>
      <c r="K1217" s="79"/>
      <c r="M1217" s="79"/>
      <c r="N1217" s="80"/>
      <c r="P1217" s="79"/>
    </row>
    <row r="1218" spans="7:16" x14ac:dyDescent="0.2">
      <c r="G1218" s="79"/>
      <c r="I1218" s="79"/>
      <c r="K1218" s="79"/>
      <c r="M1218" s="79"/>
      <c r="N1218" s="80"/>
      <c r="P1218" s="79"/>
    </row>
    <row r="1219" spans="7:16" x14ac:dyDescent="0.2">
      <c r="G1219" s="79"/>
      <c r="I1219" s="79"/>
      <c r="K1219" s="79"/>
      <c r="M1219" s="79"/>
      <c r="N1219" s="80"/>
      <c r="P1219" s="79"/>
    </row>
    <row r="1220" spans="7:16" x14ac:dyDescent="0.2">
      <c r="G1220" s="79"/>
      <c r="I1220" s="79"/>
      <c r="K1220" s="79"/>
      <c r="M1220" s="79"/>
      <c r="N1220" s="80"/>
      <c r="P1220" s="79"/>
    </row>
    <row r="1221" spans="7:16" x14ac:dyDescent="0.2">
      <c r="G1221" s="79"/>
      <c r="I1221" s="79"/>
      <c r="K1221" s="79"/>
      <c r="M1221" s="79"/>
      <c r="N1221" s="80"/>
      <c r="P1221" s="79"/>
    </row>
    <row r="1222" spans="7:16" x14ac:dyDescent="0.2">
      <c r="G1222" s="79"/>
      <c r="I1222" s="79"/>
      <c r="K1222" s="79"/>
      <c r="M1222" s="79"/>
      <c r="N1222" s="80"/>
      <c r="P1222" s="79"/>
    </row>
    <row r="1223" spans="7:16" x14ac:dyDescent="0.2">
      <c r="G1223" s="79"/>
      <c r="I1223" s="79"/>
      <c r="K1223" s="79"/>
      <c r="M1223" s="79"/>
      <c r="N1223" s="80"/>
      <c r="P1223" s="79"/>
    </row>
    <row r="1224" spans="7:16" x14ac:dyDescent="0.2">
      <c r="G1224" s="79"/>
      <c r="I1224" s="79"/>
      <c r="K1224" s="79"/>
      <c r="M1224" s="79"/>
      <c r="N1224" s="80"/>
      <c r="P1224" s="79"/>
    </row>
    <row r="1225" spans="7:16" x14ac:dyDescent="0.2">
      <c r="G1225" s="79"/>
      <c r="I1225" s="79"/>
      <c r="K1225" s="79"/>
      <c r="M1225" s="79"/>
      <c r="N1225" s="80"/>
      <c r="P1225" s="79"/>
    </row>
    <row r="1226" spans="7:16" x14ac:dyDescent="0.2">
      <c r="G1226" s="79"/>
      <c r="I1226" s="79"/>
      <c r="K1226" s="79"/>
      <c r="M1226" s="79"/>
      <c r="N1226" s="80"/>
      <c r="P1226" s="79"/>
    </row>
    <row r="1227" spans="7:16" x14ac:dyDescent="0.2">
      <c r="G1227" s="79"/>
      <c r="I1227" s="79"/>
      <c r="K1227" s="79"/>
      <c r="M1227" s="79"/>
      <c r="N1227" s="80"/>
      <c r="P1227" s="79"/>
    </row>
    <row r="1228" spans="7:16" x14ac:dyDescent="0.2">
      <c r="G1228" s="79"/>
      <c r="I1228" s="79"/>
      <c r="K1228" s="79"/>
      <c r="M1228" s="79"/>
      <c r="N1228" s="80"/>
      <c r="P1228" s="79"/>
    </row>
    <row r="1229" spans="7:16" x14ac:dyDescent="0.2">
      <c r="G1229" s="79"/>
      <c r="I1229" s="79"/>
      <c r="K1229" s="79"/>
      <c r="M1229" s="79"/>
      <c r="N1229" s="80"/>
      <c r="P1229" s="79"/>
    </row>
    <row r="1230" spans="7:16" x14ac:dyDescent="0.2">
      <c r="G1230" s="79"/>
      <c r="I1230" s="79"/>
      <c r="K1230" s="79"/>
      <c r="M1230" s="79"/>
      <c r="N1230" s="80"/>
      <c r="P1230" s="79"/>
    </row>
    <row r="1231" spans="7:16" x14ac:dyDescent="0.2">
      <c r="G1231" s="79"/>
      <c r="I1231" s="79"/>
      <c r="K1231" s="79"/>
      <c r="M1231" s="79"/>
      <c r="N1231" s="80"/>
      <c r="P1231" s="79"/>
    </row>
    <row r="1232" spans="7:16" x14ac:dyDescent="0.2">
      <c r="G1232" s="79"/>
      <c r="I1232" s="79"/>
      <c r="K1232" s="79"/>
      <c r="M1232" s="79"/>
      <c r="N1232" s="80"/>
      <c r="P1232" s="79"/>
    </row>
    <row r="1233" spans="7:16" x14ac:dyDescent="0.2">
      <c r="G1233" s="79"/>
      <c r="I1233" s="79"/>
      <c r="K1233" s="79"/>
      <c r="M1233" s="79"/>
      <c r="N1233" s="80"/>
      <c r="P1233" s="79"/>
    </row>
    <row r="1234" spans="7:16" x14ac:dyDescent="0.2">
      <c r="G1234" s="79"/>
      <c r="I1234" s="79"/>
      <c r="K1234" s="79"/>
      <c r="M1234" s="79"/>
      <c r="N1234" s="80"/>
      <c r="P1234" s="79"/>
    </row>
    <row r="1235" spans="7:16" x14ac:dyDescent="0.2">
      <c r="G1235" s="79"/>
      <c r="I1235" s="79"/>
      <c r="K1235" s="79"/>
      <c r="M1235" s="79"/>
      <c r="N1235" s="80"/>
      <c r="P1235" s="79"/>
    </row>
    <row r="1236" spans="7:16" x14ac:dyDescent="0.2">
      <c r="G1236" s="79"/>
      <c r="I1236" s="79"/>
      <c r="K1236" s="79"/>
      <c r="M1236" s="79"/>
      <c r="N1236" s="80"/>
      <c r="P1236" s="79"/>
    </row>
    <row r="1237" spans="7:16" x14ac:dyDescent="0.2">
      <c r="G1237" s="79"/>
      <c r="I1237" s="79"/>
      <c r="K1237" s="79"/>
      <c r="M1237" s="79"/>
      <c r="N1237" s="80"/>
      <c r="P1237" s="79"/>
    </row>
    <row r="1238" spans="7:16" x14ac:dyDescent="0.2">
      <c r="G1238" s="79"/>
      <c r="I1238" s="79"/>
      <c r="K1238" s="79"/>
      <c r="M1238" s="79"/>
      <c r="N1238" s="80"/>
      <c r="P1238" s="79"/>
    </row>
    <row r="1239" spans="7:16" x14ac:dyDescent="0.2">
      <c r="G1239" s="79"/>
      <c r="I1239" s="79"/>
      <c r="K1239" s="79"/>
      <c r="M1239" s="79"/>
      <c r="N1239" s="80"/>
      <c r="P1239" s="79"/>
    </row>
    <row r="1240" spans="7:16" x14ac:dyDescent="0.2">
      <c r="G1240" s="79"/>
      <c r="I1240" s="79"/>
      <c r="K1240" s="79"/>
      <c r="M1240" s="79"/>
      <c r="N1240" s="80"/>
      <c r="P1240" s="79"/>
    </row>
    <row r="1241" spans="7:16" x14ac:dyDescent="0.2">
      <c r="G1241" s="79"/>
      <c r="I1241" s="79"/>
      <c r="K1241" s="79"/>
      <c r="M1241" s="79"/>
      <c r="N1241" s="80"/>
      <c r="P1241" s="79"/>
    </row>
    <row r="1242" spans="7:16" x14ac:dyDescent="0.2">
      <c r="G1242" s="79"/>
      <c r="I1242" s="79"/>
      <c r="K1242" s="79"/>
      <c r="M1242" s="79"/>
      <c r="N1242" s="80"/>
      <c r="P1242" s="79"/>
    </row>
    <row r="1243" spans="7:16" x14ac:dyDescent="0.2">
      <c r="G1243" s="79"/>
      <c r="I1243" s="79"/>
      <c r="K1243" s="79"/>
      <c r="M1243" s="79"/>
      <c r="N1243" s="80"/>
      <c r="P1243" s="79"/>
    </row>
    <row r="1244" spans="7:16" x14ac:dyDescent="0.2">
      <c r="G1244" s="79"/>
      <c r="I1244" s="79"/>
      <c r="K1244" s="79"/>
      <c r="M1244" s="79"/>
      <c r="N1244" s="80"/>
      <c r="P1244" s="79"/>
    </row>
    <row r="1245" spans="7:16" x14ac:dyDescent="0.2">
      <c r="G1245" s="79"/>
      <c r="I1245" s="79"/>
      <c r="K1245" s="79"/>
      <c r="M1245" s="79"/>
      <c r="N1245" s="80"/>
      <c r="P1245" s="79"/>
    </row>
    <row r="1246" spans="7:16" x14ac:dyDescent="0.2">
      <c r="G1246" s="79"/>
      <c r="I1246" s="79"/>
      <c r="K1246" s="79"/>
      <c r="M1246" s="79"/>
      <c r="N1246" s="80"/>
      <c r="P1246" s="79"/>
    </row>
    <row r="1247" spans="7:16" x14ac:dyDescent="0.2">
      <c r="G1247" s="79"/>
      <c r="I1247" s="79"/>
      <c r="K1247" s="79"/>
      <c r="M1247" s="79"/>
      <c r="N1247" s="80"/>
      <c r="P1247" s="79"/>
    </row>
    <row r="1248" spans="7:16" x14ac:dyDescent="0.2">
      <c r="G1248" s="79"/>
      <c r="I1248" s="79"/>
      <c r="K1248" s="79"/>
      <c r="M1248" s="79"/>
      <c r="N1248" s="80"/>
      <c r="P1248" s="79"/>
    </row>
    <row r="1249" spans="7:16" x14ac:dyDescent="0.2">
      <c r="G1249" s="79"/>
      <c r="I1249" s="79"/>
      <c r="K1249" s="79"/>
      <c r="M1249" s="79"/>
      <c r="N1249" s="80"/>
      <c r="P1249" s="79"/>
    </row>
    <row r="1250" spans="7:16" x14ac:dyDescent="0.2">
      <c r="G1250" s="79"/>
      <c r="I1250" s="79"/>
      <c r="K1250" s="79"/>
      <c r="M1250" s="79"/>
      <c r="N1250" s="80"/>
      <c r="P1250" s="79"/>
    </row>
    <row r="1251" spans="7:16" x14ac:dyDescent="0.2">
      <c r="G1251" s="79"/>
      <c r="I1251" s="79"/>
      <c r="K1251" s="79"/>
      <c r="M1251" s="79"/>
      <c r="N1251" s="80"/>
      <c r="P1251" s="79"/>
    </row>
    <row r="1252" spans="7:16" x14ac:dyDescent="0.2">
      <c r="G1252" s="79"/>
      <c r="I1252" s="79"/>
      <c r="K1252" s="79"/>
      <c r="M1252" s="79"/>
      <c r="N1252" s="80"/>
      <c r="P1252" s="79"/>
    </row>
    <row r="1253" spans="7:16" x14ac:dyDescent="0.2">
      <c r="G1253" s="79"/>
      <c r="I1253" s="79"/>
      <c r="K1253" s="79"/>
      <c r="M1253" s="79"/>
      <c r="N1253" s="80"/>
      <c r="P1253" s="79"/>
    </row>
    <row r="1254" spans="7:16" x14ac:dyDescent="0.2">
      <c r="G1254" s="79"/>
      <c r="I1254" s="79"/>
      <c r="K1254" s="79"/>
      <c r="M1254" s="79"/>
      <c r="N1254" s="80"/>
      <c r="P1254" s="79"/>
    </row>
    <row r="1255" spans="7:16" x14ac:dyDescent="0.2">
      <c r="G1255" s="79"/>
      <c r="I1255" s="79"/>
      <c r="K1255" s="79"/>
      <c r="M1255" s="79"/>
      <c r="N1255" s="80"/>
      <c r="P1255" s="79"/>
    </row>
    <row r="1256" spans="7:16" x14ac:dyDescent="0.2">
      <c r="G1256" s="79"/>
      <c r="I1256" s="79"/>
      <c r="K1256" s="79"/>
      <c r="M1256" s="79"/>
      <c r="N1256" s="80"/>
      <c r="P1256" s="79"/>
    </row>
    <row r="1257" spans="7:16" x14ac:dyDescent="0.2">
      <c r="G1257" s="79"/>
      <c r="I1257" s="79"/>
      <c r="K1257" s="79"/>
      <c r="M1257" s="79"/>
      <c r="N1257" s="80"/>
      <c r="P1257" s="79"/>
    </row>
    <row r="1258" spans="7:16" x14ac:dyDescent="0.2">
      <c r="G1258" s="79"/>
      <c r="I1258" s="79"/>
      <c r="K1258" s="79"/>
      <c r="M1258" s="79"/>
      <c r="N1258" s="80"/>
      <c r="P1258" s="79"/>
    </row>
    <row r="1259" spans="7:16" x14ac:dyDescent="0.2">
      <c r="G1259" s="79"/>
      <c r="I1259" s="79"/>
      <c r="K1259" s="79"/>
      <c r="M1259" s="79"/>
      <c r="N1259" s="80"/>
      <c r="P1259" s="79"/>
    </row>
    <row r="1260" spans="7:16" x14ac:dyDescent="0.2">
      <c r="G1260" s="79"/>
      <c r="I1260" s="79"/>
      <c r="K1260" s="79"/>
      <c r="M1260" s="79"/>
      <c r="N1260" s="80"/>
      <c r="P1260" s="79"/>
    </row>
    <row r="1261" spans="7:16" x14ac:dyDescent="0.2">
      <c r="G1261" s="79"/>
      <c r="I1261" s="79"/>
      <c r="K1261" s="79"/>
      <c r="M1261" s="79"/>
      <c r="N1261" s="80"/>
      <c r="P1261" s="79"/>
    </row>
    <row r="1262" spans="7:16" x14ac:dyDescent="0.2">
      <c r="G1262" s="79"/>
      <c r="I1262" s="79"/>
      <c r="K1262" s="79"/>
      <c r="M1262" s="79"/>
      <c r="N1262" s="80"/>
      <c r="P1262" s="79"/>
    </row>
    <row r="1263" spans="7:16" x14ac:dyDescent="0.2">
      <c r="G1263" s="79"/>
      <c r="I1263" s="79"/>
      <c r="K1263" s="79"/>
      <c r="M1263" s="79"/>
      <c r="N1263" s="80"/>
      <c r="P1263" s="79"/>
    </row>
    <row r="1264" spans="7:16" x14ac:dyDescent="0.2">
      <c r="G1264" s="79"/>
      <c r="I1264" s="79"/>
      <c r="K1264" s="79"/>
      <c r="M1264" s="79"/>
      <c r="N1264" s="80"/>
      <c r="P1264" s="79"/>
    </row>
    <row r="1265" spans="7:16" x14ac:dyDescent="0.2">
      <c r="G1265" s="79"/>
      <c r="I1265" s="79"/>
      <c r="K1265" s="79"/>
      <c r="M1265" s="79"/>
      <c r="N1265" s="80"/>
      <c r="P1265" s="79"/>
    </row>
    <row r="1266" spans="7:16" x14ac:dyDescent="0.2">
      <c r="G1266" s="79"/>
      <c r="I1266" s="79"/>
      <c r="K1266" s="79"/>
      <c r="M1266" s="79"/>
      <c r="N1266" s="80"/>
      <c r="P1266" s="79"/>
    </row>
    <row r="1267" spans="7:16" x14ac:dyDescent="0.2">
      <c r="G1267" s="79"/>
      <c r="I1267" s="79"/>
      <c r="K1267" s="79"/>
      <c r="M1267" s="79"/>
      <c r="N1267" s="80"/>
      <c r="P1267" s="79"/>
    </row>
    <row r="1268" spans="7:16" x14ac:dyDescent="0.2">
      <c r="G1268" s="79"/>
      <c r="I1268" s="79"/>
      <c r="K1268" s="79"/>
      <c r="M1268" s="79"/>
      <c r="N1268" s="80"/>
      <c r="P1268" s="79"/>
    </row>
    <row r="1269" spans="7:16" x14ac:dyDescent="0.2">
      <c r="G1269" s="79"/>
      <c r="I1269" s="79"/>
      <c r="K1269" s="79"/>
      <c r="M1269" s="79"/>
      <c r="N1269" s="80"/>
      <c r="P1269" s="79"/>
    </row>
    <row r="1270" spans="7:16" x14ac:dyDescent="0.2">
      <c r="G1270" s="79"/>
      <c r="I1270" s="79"/>
      <c r="K1270" s="79"/>
      <c r="M1270" s="79"/>
      <c r="N1270" s="80"/>
      <c r="P1270" s="79"/>
    </row>
    <row r="1271" spans="7:16" x14ac:dyDescent="0.2">
      <c r="G1271" s="79"/>
      <c r="I1271" s="79"/>
      <c r="K1271" s="79"/>
      <c r="M1271" s="79"/>
      <c r="N1271" s="80"/>
      <c r="P1271" s="79"/>
    </row>
    <row r="1272" spans="7:16" x14ac:dyDescent="0.2">
      <c r="G1272" s="79"/>
      <c r="I1272" s="79"/>
      <c r="K1272" s="79"/>
      <c r="M1272" s="79"/>
      <c r="N1272" s="80"/>
      <c r="P1272" s="79"/>
    </row>
    <row r="1273" spans="7:16" x14ac:dyDescent="0.2">
      <c r="G1273" s="79"/>
      <c r="I1273" s="79"/>
      <c r="K1273" s="79"/>
      <c r="M1273" s="79"/>
      <c r="N1273" s="80"/>
      <c r="P1273" s="79"/>
    </row>
    <row r="1274" spans="7:16" x14ac:dyDescent="0.2">
      <c r="G1274" s="79"/>
      <c r="I1274" s="79"/>
      <c r="K1274" s="79"/>
      <c r="M1274" s="79"/>
      <c r="N1274" s="80"/>
      <c r="P1274" s="79"/>
    </row>
    <row r="1275" spans="7:16" x14ac:dyDescent="0.2">
      <c r="G1275" s="79"/>
      <c r="I1275" s="79"/>
      <c r="K1275" s="79"/>
      <c r="M1275" s="79"/>
      <c r="N1275" s="80"/>
      <c r="P1275" s="79"/>
    </row>
    <row r="1276" spans="7:16" x14ac:dyDescent="0.2">
      <c r="G1276" s="79"/>
      <c r="I1276" s="79"/>
      <c r="K1276" s="79"/>
      <c r="M1276" s="79"/>
      <c r="N1276" s="80"/>
      <c r="P1276" s="79"/>
    </row>
    <row r="1277" spans="7:16" x14ac:dyDescent="0.2">
      <c r="G1277" s="79"/>
      <c r="I1277" s="79"/>
      <c r="K1277" s="79"/>
      <c r="M1277" s="79"/>
      <c r="N1277" s="80"/>
      <c r="P1277" s="79"/>
    </row>
    <row r="1278" spans="7:16" x14ac:dyDescent="0.2">
      <c r="G1278" s="79"/>
      <c r="I1278" s="79"/>
      <c r="K1278" s="79"/>
      <c r="M1278" s="79"/>
      <c r="N1278" s="80"/>
      <c r="P1278" s="79"/>
    </row>
    <row r="1279" spans="7:16" x14ac:dyDescent="0.2">
      <c r="G1279" s="79"/>
      <c r="I1279" s="79"/>
      <c r="K1279" s="79"/>
      <c r="M1279" s="79"/>
      <c r="N1279" s="80"/>
      <c r="P1279" s="79"/>
    </row>
    <row r="1280" spans="7:16" x14ac:dyDescent="0.2">
      <c r="G1280" s="79"/>
      <c r="I1280" s="79"/>
      <c r="K1280" s="79"/>
      <c r="M1280" s="79"/>
      <c r="N1280" s="80"/>
      <c r="P1280" s="79"/>
    </row>
    <row r="1281" spans="7:16" x14ac:dyDescent="0.2">
      <c r="G1281" s="79"/>
      <c r="I1281" s="79"/>
      <c r="K1281" s="79"/>
      <c r="M1281" s="79"/>
      <c r="N1281" s="80"/>
      <c r="P1281" s="79"/>
    </row>
    <row r="1282" spans="7:16" x14ac:dyDescent="0.2">
      <c r="G1282" s="79"/>
      <c r="I1282" s="79"/>
      <c r="K1282" s="79"/>
      <c r="M1282" s="79"/>
      <c r="N1282" s="80"/>
      <c r="P1282" s="79"/>
    </row>
    <row r="1283" spans="7:16" x14ac:dyDescent="0.2">
      <c r="G1283" s="79"/>
      <c r="I1283" s="79"/>
      <c r="K1283" s="79"/>
      <c r="M1283" s="79"/>
      <c r="N1283" s="80"/>
      <c r="P1283" s="79"/>
    </row>
    <row r="1284" spans="7:16" x14ac:dyDescent="0.2">
      <c r="G1284" s="79"/>
      <c r="I1284" s="79"/>
      <c r="K1284" s="79"/>
      <c r="M1284" s="79"/>
      <c r="N1284" s="80"/>
      <c r="P1284" s="79"/>
    </row>
    <row r="1285" spans="7:16" x14ac:dyDescent="0.2">
      <c r="G1285" s="79"/>
      <c r="I1285" s="79"/>
      <c r="K1285" s="79"/>
      <c r="M1285" s="79"/>
      <c r="N1285" s="80"/>
      <c r="P1285" s="79"/>
    </row>
    <row r="1286" spans="7:16" x14ac:dyDescent="0.2">
      <c r="G1286" s="79"/>
      <c r="I1286" s="79"/>
      <c r="K1286" s="79"/>
      <c r="M1286" s="79"/>
      <c r="N1286" s="80"/>
      <c r="P1286" s="79"/>
    </row>
    <row r="1287" spans="7:16" x14ac:dyDescent="0.2">
      <c r="G1287" s="79"/>
      <c r="I1287" s="79"/>
      <c r="K1287" s="79"/>
      <c r="M1287" s="79"/>
      <c r="N1287" s="80"/>
      <c r="P1287" s="79"/>
    </row>
    <row r="1288" spans="7:16" x14ac:dyDescent="0.2">
      <c r="G1288" s="79"/>
      <c r="I1288" s="79"/>
      <c r="K1288" s="79"/>
      <c r="M1288" s="79"/>
      <c r="N1288" s="80"/>
      <c r="P1288" s="79"/>
    </row>
    <row r="1289" spans="7:16" x14ac:dyDescent="0.2">
      <c r="G1289" s="79"/>
      <c r="I1289" s="79"/>
      <c r="K1289" s="79"/>
      <c r="M1289" s="79"/>
      <c r="N1289" s="80"/>
      <c r="P1289" s="79"/>
    </row>
    <row r="1290" spans="7:16" x14ac:dyDescent="0.2">
      <c r="G1290" s="79"/>
      <c r="I1290" s="79"/>
      <c r="K1290" s="79"/>
      <c r="M1290" s="79"/>
      <c r="N1290" s="80"/>
      <c r="P1290" s="79"/>
    </row>
    <row r="1291" spans="7:16" x14ac:dyDescent="0.2">
      <c r="G1291" s="79"/>
      <c r="I1291" s="79"/>
      <c r="K1291" s="79"/>
      <c r="M1291" s="79"/>
      <c r="N1291" s="80"/>
      <c r="P1291" s="79"/>
    </row>
    <row r="1292" spans="7:16" x14ac:dyDescent="0.2">
      <c r="G1292" s="79"/>
      <c r="I1292" s="79"/>
      <c r="K1292" s="79"/>
      <c r="M1292" s="79"/>
      <c r="N1292" s="80"/>
      <c r="P1292" s="79"/>
    </row>
    <row r="1293" spans="7:16" x14ac:dyDescent="0.2">
      <c r="G1293" s="79"/>
      <c r="I1293" s="79"/>
      <c r="K1293" s="79"/>
      <c r="M1293" s="79"/>
      <c r="N1293" s="80"/>
      <c r="P1293" s="79"/>
    </row>
    <row r="1294" spans="7:16" x14ac:dyDescent="0.2">
      <c r="G1294" s="79"/>
      <c r="I1294" s="79"/>
      <c r="K1294" s="79"/>
      <c r="M1294" s="79"/>
      <c r="N1294" s="80"/>
      <c r="P1294" s="79"/>
    </row>
    <row r="1295" spans="7:16" x14ac:dyDescent="0.2">
      <c r="G1295" s="79"/>
      <c r="I1295" s="79"/>
      <c r="K1295" s="79"/>
      <c r="M1295" s="79"/>
      <c r="N1295" s="80"/>
      <c r="P1295" s="79"/>
    </row>
    <row r="1296" spans="7:16" x14ac:dyDescent="0.2">
      <c r="G1296" s="79"/>
      <c r="I1296" s="79"/>
      <c r="K1296" s="79"/>
      <c r="M1296" s="79"/>
      <c r="N1296" s="80"/>
      <c r="P1296" s="79"/>
    </row>
    <row r="1297" spans="7:16" x14ac:dyDescent="0.2">
      <c r="G1297" s="79"/>
      <c r="I1297" s="79"/>
      <c r="K1297" s="79"/>
      <c r="M1297" s="79"/>
      <c r="N1297" s="80"/>
      <c r="P1297" s="79"/>
    </row>
    <row r="1298" spans="7:16" x14ac:dyDescent="0.2">
      <c r="G1298" s="79"/>
      <c r="I1298" s="79"/>
      <c r="K1298" s="79"/>
      <c r="M1298" s="79"/>
      <c r="N1298" s="80"/>
      <c r="P1298" s="79"/>
    </row>
    <row r="1299" spans="7:16" x14ac:dyDescent="0.2">
      <c r="G1299" s="79"/>
      <c r="I1299" s="79"/>
      <c r="K1299" s="79"/>
      <c r="M1299" s="79"/>
      <c r="N1299" s="80"/>
      <c r="P1299" s="79"/>
    </row>
    <row r="1300" spans="7:16" x14ac:dyDescent="0.2">
      <c r="G1300" s="79"/>
      <c r="I1300" s="79"/>
      <c r="K1300" s="79"/>
      <c r="M1300" s="79"/>
      <c r="N1300" s="80"/>
      <c r="P1300" s="79"/>
    </row>
    <row r="1301" spans="7:16" x14ac:dyDescent="0.2">
      <c r="G1301" s="79"/>
      <c r="I1301" s="79"/>
      <c r="K1301" s="79"/>
      <c r="M1301" s="79"/>
      <c r="N1301" s="80"/>
      <c r="P1301" s="79"/>
    </row>
    <row r="1302" spans="7:16" x14ac:dyDescent="0.2">
      <c r="G1302" s="79"/>
      <c r="I1302" s="79"/>
      <c r="K1302" s="79"/>
      <c r="M1302" s="79"/>
      <c r="N1302" s="80"/>
      <c r="P1302" s="79"/>
    </row>
    <row r="1303" spans="7:16" x14ac:dyDescent="0.2">
      <c r="G1303" s="79"/>
      <c r="I1303" s="79"/>
      <c r="K1303" s="79"/>
      <c r="M1303" s="79"/>
      <c r="N1303" s="80"/>
      <c r="P1303" s="79"/>
    </row>
    <row r="1304" spans="7:16" x14ac:dyDescent="0.2">
      <c r="G1304" s="79"/>
      <c r="I1304" s="79"/>
      <c r="K1304" s="79"/>
      <c r="M1304" s="79"/>
      <c r="N1304" s="80"/>
      <c r="P1304" s="79"/>
    </row>
    <row r="1305" spans="7:16" x14ac:dyDescent="0.2">
      <c r="G1305" s="79"/>
      <c r="I1305" s="79"/>
      <c r="K1305" s="79"/>
      <c r="M1305" s="79"/>
      <c r="N1305" s="80"/>
      <c r="P1305" s="79"/>
    </row>
    <row r="1306" spans="7:16" x14ac:dyDescent="0.2">
      <c r="G1306" s="79"/>
      <c r="I1306" s="79"/>
      <c r="K1306" s="79"/>
      <c r="M1306" s="79"/>
      <c r="N1306" s="80"/>
      <c r="P1306" s="79"/>
    </row>
    <row r="1307" spans="7:16" x14ac:dyDescent="0.2">
      <c r="G1307" s="79"/>
      <c r="I1307" s="79"/>
      <c r="K1307" s="79"/>
      <c r="M1307" s="79"/>
      <c r="N1307" s="80"/>
      <c r="P1307" s="79"/>
    </row>
    <row r="1308" spans="7:16" x14ac:dyDescent="0.2">
      <c r="G1308" s="79"/>
      <c r="I1308" s="79"/>
      <c r="K1308" s="79"/>
      <c r="M1308" s="79"/>
      <c r="N1308" s="80"/>
      <c r="P1308" s="79"/>
    </row>
    <row r="1309" spans="7:16" x14ac:dyDescent="0.2">
      <c r="G1309" s="79"/>
      <c r="I1309" s="79"/>
      <c r="K1309" s="79"/>
      <c r="M1309" s="79"/>
      <c r="N1309" s="80"/>
      <c r="P1309" s="79"/>
    </row>
    <row r="1310" spans="7:16" x14ac:dyDescent="0.2">
      <c r="G1310" s="79"/>
      <c r="I1310" s="79"/>
      <c r="K1310" s="79"/>
      <c r="M1310" s="79"/>
      <c r="N1310" s="80"/>
      <c r="P1310" s="79"/>
    </row>
    <row r="1311" spans="7:16" x14ac:dyDescent="0.2">
      <c r="G1311" s="79"/>
      <c r="I1311" s="79"/>
      <c r="K1311" s="79"/>
      <c r="M1311" s="79"/>
      <c r="N1311" s="80"/>
      <c r="P1311" s="79"/>
    </row>
    <row r="1312" spans="7:16" x14ac:dyDescent="0.2">
      <c r="G1312" s="79"/>
      <c r="I1312" s="79"/>
      <c r="K1312" s="79"/>
      <c r="M1312" s="79"/>
      <c r="N1312" s="80"/>
      <c r="P1312" s="79"/>
    </row>
    <row r="1313" spans="7:16" x14ac:dyDescent="0.2">
      <c r="G1313" s="79"/>
      <c r="I1313" s="79"/>
      <c r="K1313" s="79"/>
      <c r="M1313" s="79"/>
      <c r="N1313" s="80"/>
      <c r="P1313" s="79"/>
    </row>
    <row r="1314" spans="7:16" x14ac:dyDescent="0.2">
      <c r="G1314" s="79"/>
      <c r="I1314" s="79"/>
      <c r="K1314" s="79"/>
      <c r="M1314" s="79"/>
      <c r="N1314" s="80"/>
      <c r="P1314" s="79"/>
    </row>
    <row r="1315" spans="7:16" x14ac:dyDescent="0.2">
      <c r="G1315" s="79"/>
      <c r="I1315" s="79"/>
      <c r="K1315" s="79"/>
      <c r="M1315" s="79"/>
      <c r="N1315" s="80"/>
      <c r="P1315" s="79"/>
    </row>
    <row r="1316" spans="7:16" x14ac:dyDescent="0.2">
      <c r="G1316" s="79"/>
      <c r="I1316" s="79"/>
      <c r="K1316" s="79"/>
      <c r="M1316" s="79"/>
      <c r="N1316" s="80"/>
      <c r="P1316" s="79"/>
    </row>
    <row r="1317" spans="7:16" x14ac:dyDescent="0.2">
      <c r="G1317" s="79"/>
      <c r="I1317" s="79"/>
      <c r="K1317" s="79"/>
      <c r="M1317" s="79"/>
      <c r="N1317" s="80"/>
      <c r="P1317" s="79"/>
    </row>
    <row r="1318" spans="7:16" x14ac:dyDescent="0.2">
      <c r="G1318" s="79"/>
      <c r="I1318" s="79"/>
      <c r="K1318" s="79"/>
      <c r="M1318" s="79"/>
      <c r="N1318" s="80"/>
      <c r="P1318" s="79"/>
    </row>
    <row r="1319" spans="7:16" x14ac:dyDescent="0.2">
      <c r="G1319" s="79"/>
      <c r="I1319" s="79"/>
      <c r="K1319" s="79"/>
      <c r="M1319" s="79"/>
      <c r="N1319" s="80"/>
      <c r="P1319" s="79"/>
    </row>
    <row r="1320" spans="7:16" x14ac:dyDescent="0.2">
      <c r="G1320" s="79"/>
      <c r="I1320" s="79"/>
      <c r="K1320" s="79"/>
      <c r="M1320" s="79"/>
      <c r="N1320" s="80"/>
      <c r="P1320" s="79"/>
    </row>
    <row r="1321" spans="7:16" x14ac:dyDescent="0.2">
      <c r="G1321" s="79"/>
      <c r="I1321" s="79"/>
      <c r="K1321" s="79"/>
      <c r="M1321" s="79"/>
      <c r="N1321" s="80"/>
      <c r="P1321" s="79"/>
    </row>
    <row r="1322" spans="7:16" x14ac:dyDescent="0.2">
      <c r="G1322" s="79"/>
      <c r="I1322" s="79"/>
      <c r="K1322" s="79"/>
      <c r="M1322" s="79"/>
      <c r="N1322" s="80"/>
      <c r="P1322" s="79"/>
    </row>
    <row r="1323" spans="7:16" x14ac:dyDescent="0.2">
      <c r="G1323" s="79"/>
      <c r="I1323" s="79"/>
      <c r="K1323" s="79"/>
      <c r="M1323" s="79"/>
      <c r="N1323" s="80"/>
      <c r="P1323" s="79"/>
    </row>
    <row r="1324" spans="7:16" x14ac:dyDescent="0.2">
      <c r="G1324" s="79"/>
      <c r="I1324" s="79"/>
      <c r="K1324" s="79"/>
      <c r="M1324" s="79"/>
      <c r="N1324" s="80"/>
      <c r="P1324" s="79"/>
    </row>
    <row r="1325" spans="7:16" x14ac:dyDescent="0.2">
      <c r="G1325" s="79"/>
      <c r="I1325" s="79"/>
      <c r="K1325" s="79"/>
      <c r="M1325" s="79"/>
      <c r="N1325" s="80"/>
      <c r="P1325" s="79"/>
    </row>
    <row r="1326" spans="7:16" x14ac:dyDescent="0.2">
      <c r="G1326" s="79"/>
      <c r="I1326" s="79"/>
      <c r="K1326" s="79"/>
      <c r="M1326" s="79"/>
      <c r="N1326" s="80"/>
      <c r="P1326" s="79"/>
    </row>
    <row r="1327" spans="7:16" x14ac:dyDescent="0.2">
      <c r="G1327" s="79"/>
      <c r="I1327" s="79"/>
      <c r="K1327" s="79"/>
      <c r="M1327" s="79"/>
      <c r="N1327" s="80"/>
      <c r="P1327" s="79"/>
    </row>
    <row r="1328" spans="7:16" x14ac:dyDescent="0.2">
      <c r="G1328" s="79"/>
      <c r="I1328" s="79"/>
      <c r="K1328" s="79"/>
      <c r="M1328" s="79"/>
      <c r="N1328" s="80"/>
      <c r="P1328" s="79"/>
    </row>
    <row r="1329" spans="7:16" x14ac:dyDescent="0.2">
      <c r="G1329" s="79"/>
      <c r="I1329" s="79"/>
      <c r="K1329" s="79"/>
      <c r="M1329" s="79"/>
      <c r="N1329" s="80"/>
      <c r="P1329" s="79"/>
    </row>
    <row r="1330" spans="7:16" x14ac:dyDescent="0.2">
      <c r="G1330" s="79"/>
      <c r="I1330" s="79"/>
      <c r="K1330" s="79"/>
      <c r="M1330" s="79"/>
      <c r="N1330" s="80"/>
      <c r="P1330" s="79"/>
    </row>
    <row r="1331" spans="7:16" x14ac:dyDescent="0.2">
      <c r="G1331" s="79"/>
      <c r="I1331" s="79"/>
      <c r="K1331" s="79"/>
      <c r="M1331" s="79"/>
      <c r="N1331" s="80"/>
      <c r="P1331" s="79"/>
    </row>
    <row r="1332" spans="7:16" x14ac:dyDescent="0.2">
      <c r="G1332" s="79"/>
      <c r="I1332" s="79"/>
      <c r="K1332" s="79"/>
      <c r="M1332" s="79"/>
      <c r="N1332" s="80"/>
      <c r="P1332" s="79"/>
    </row>
    <row r="1333" spans="7:16" x14ac:dyDescent="0.2">
      <c r="G1333" s="79"/>
      <c r="I1333" s="79"/>
      <c r="K1333" s="79"/>
      <c r="M1333" s="79"/>
      <c r="N1333" s="80"/>
      <c r="P1333" s="79"/>
    </row>
    <row r="1334" spans="7:16" x14ac:dyDescent="0.2">
      <c r="G1334" s="79"/>
      <c r="I1334" s="79"/>
      <c r="K1334" s="79"/>
      <c r="M1334" s="79"/>
      <c r="N1334" s="80"/>
      <c r="P1334" s="79"/>
    </row>
    <row r="1335" spans="7:16" x14ac:dyDescent="0.2">
      <c r="G1335" s="79"/>
      <c r="I1335" s="79"/>
      <c r="K1335" s="79"/>
      <c r="M1335" s="79"/>
      <c r="N1335" s="80"/>
      <c r="P1335" s="79"/>
    </row>
    <row r="1336" spans="7:16" x14ac:dyDescent="0.2">
      <c r="G1336" s="79"/>
      <c r="I1336" s="79"/>
      <c r="K1336" s="79"/>
      <c r="M1336" s="79"/>
      <c r="N1336" s="80"/>
      <c r="P1336" s="79"/>
    </row>
    <row r="1337" spans="7:16" x14ac:dyDescent="0.2">
      <c r="G1337" s="79"/>
      <c r="I1337" s="79"/>
      <c r="K1337" s="79"/>
      <c r="M1337" s="79"/>
      <c r="N1337" s="80"/>
      <c r="P1337" s="79"/>
    </row>
    <row r="1338" spans="7:16" x14ac:dyDescent="0.2">
      <c r="G1338" s="79"/>
      <c r="I1338" s="79"/>
      <c r="K1338" s="79"/>
      <c r="M1338" s="79"/>
      <c r="N1338" s="80"/>
      <c r="P1338" s="79"/>
    </row>
    <row r="1339" spans="7:16" x14ac:dyDescent="0.2">
      <c r="G1339" s="79"/>
      <c r="I1339" s="79"/>
      <c r="K1339" s="79"/>
      <c r="M1339" s="79"/>
      <c r="N1339" s="80"/>
      <c r="P1339" s="79"/>
    </row>
    <row r="1340" spans="7:16" x14ac:dyDescent="0.2">
      <c r="G1340" s="79"/>
      <c r="I1340" s="79"/>
      <c r="K1340" s="79"/>
      <c r="M1340" s="79"/>
      <c r="N1340" s="80"/>
      <c r="P1340" s="79"/>
    </row>
    <row r="1341" spans="7:16" x14ac:dyDescent="0.2">
      <c r="G1341" s="79"/>
      <c r="I1341" s="79"/>
      <c r="K1341" s="79"/>
      <c r="M1341" s="79"/>
      <c r="N1341" s="80"/>
      <c r="P1341" s="79"/>
    </row>
    <row r="1342" spans="7:16" x14ac:dyDescent="0.2">
      <c r="G1342" s="79"/>
      <c r="I1342" s="79"/>
      <c r="K1342" s="79"/>
      <c r="M1342" s="79"/>
      <c r="N1342" s="80"/>
      <c r="P1342" s="79"/>
    </row>
    <row r="1343" spans="7:16" x14ac:dyDescent="0.2">
      <c r="G1343" s="79"/>
      <c r="I1343" s="79"/>
      <c r="K1343" s="79"/>
      <c r="M1343" s="79"/>
      <c r="N1343" s="80"/>
      <c r="P1343" s="79"/>
    </row>
    <row r="1344" spans="7:16" x14ac:dyDescent="0.2">
      <c r="G1344" s="79"/>
      <c r="I1344" s="79"/>
      <c r="K1344" s="79"/>
      <c r="M1344" s="79"/>
      <c r="N1344" s="80"/>
      <c r="P1344" s="79"/>
    </row>
    <row r="1345" spans="7:16" x14ac:dyDescent="0.2">
      <c r="G1345" s="79"/>
      <c r="I1345" s="79"/>
      <c r="K1345" s="79"/>
      <c r="M1345" s="79"/>
      <c r="N1345" s="80"/>
      <c r="P1345" s="79"/>
    </row>
    <row r="1346" spans="7:16" x14ac:dyDescent="0.2">
      <c r="G1346" s="79"/>
      <c r="I1346" s="79"/>
      <c r="K1346" s="79"/>
      <c r="M1346" s="79"/>
      <c r="N1346" s="80"/>
      <c r="P1346" s="79"/>
    </row>
    <row r="1347" spans="7:16" x14ac:dyDescent="0.2">
      <c r="G1347" s="79"/>
      <c r="I1347" s="79"/>
      <c r="K1347" s="79"/>
      <c r="M1347" s="79"/>
      <c r="N1347" s="80"/>
      <c r="P1347" s="79"/>
    </row>
    <row r="1348" spans="7:16" x14ac:dyDescent="0.2">
      <c r="G1348" s="79"/>
      <c r="I1348" s="79"/>
      <c r="K1348" s="79"/>
      <c r="M1348" s="79"/>
      <c r="N1348" s="80"/>
      <c r="P1348" s="79"/>
    </row>
    <row r="1349" spans="7:16" x14ac:dyDescent="0.2">
      <c r="G1349" s="79"/>
      <c r="I1349" s="79"/>
      <c r="K1349" s="79"/>
      <c r="M1349" s="79"/>
      <c r="N1349" s="80"/>
      <c r="P1349" s="79"/>
    </row>
    <row r="1350" spans="7:16" x14ac:dyDescent="0.2">
      <c r="G1350" s="79"/>
      <c r="I1350" s="79"/>
      <c r="K1350" s="79"/>
      <c r="M1350" s="79"/>
      <c r="N1350" s="80"/>
      <c r="P1350" s="79"/>
    </row>
    <row r="1351" spans="7:16" x14ac:dyDescent="0.2">
      <c r="G1351" s="79"/>
      <c r="I1351" s="79"/>
      <c r="K1351" s="79"/>
      <c r="M1351" s="79"/>
      <c r="N1351" s="80"/>
      <c r="P1351" s="79"/>
    </row>
    <row r="1352" spans="7:16" x14ac:dyDescent="0.2">
      <c r="G1352" s="79"/>
      <c r="I1352" s="79"/>
      <c r="K1352" s="79"/>
      <c r="M1352" s="79"/>
      <c r="N1352" s="80"/>
      <c r="P1352" s="79"/>
    </row>
    <row r="1353" spans="7:16" x14ac:dyDescent="0.2">
      <c r="G1353" s="79"/>
      <c r="I1353" s="79"/>
      <c r="K1353" s="79"/>
      <c r="M1353" s="79"/>
      <c r="N1353" s="80"/>
      <c r="P1353" s="79"/>
    </row>
    <row r="1354" spans="7:16" x14ac:dyDescent="0.2">
      <c r="G1354" s="79"/>
      <c r="I1354" s="79"/>
      <c r="K1354" s="79"/>
      <c r="M1354" s="79"/>
      <c r="N1354" s="80"/>
      <c r="P1354" s="79"/>
    </row>
    <row r="1355" spans="7:16" x14ac:dyDescent="0.2">
      <c r="G1355" s="79"/>
      <c r="I1355" s="79"/>
      <c r="K1355" s="79"/>
      <c r="M1355" s="79"/>
      <c r="N1355" s="80"/>
      <c r="P1355" s="79"/>
    </row>
    <row r="1356" spans="7:16" x14ac:dyDescent="0.2">
      <c r="G1356" s="79"/>
      <c r="I1356" s="79"/>
      <c r="K1356" s="79"/>
      <c r="M1356" s="79"/>
      <c r="N1356" s="80"/>
      <c r="P1356" s="79"/>
    </row>
    <row r="1357" spans="7:16" x14ac:dyDescent="0.2">
      <c r="G1357" s="79"/>
      <c r="I1357" s="79"/>
      <c r="K1357" s="79"/>
      <c r="M1357" s="79"/>
      <c r="N1357" s="80"/>
      <c r="P1357" s="79"/>
    </row>
    <row r="1358" spans="7:16" x14ac:dyDescent="0.2">
      <c r="G1358" s="79"/>
      <c r="I1358" s="79"/>
      <c r="K1358" s="79"/>
      <c r="M1358" s="79"/>
      <c r="N1358" s="80"/>
      <c r="P1358" s="79"/>
    </row>
    <row r="1359" spans="7:16" x14ac:dyDescent="0.2">
      <c r="G1359" s="79"/>
      <c r="I1359" s="79"/>
      <c r="K1359" s="79"/>
      <c r="M1359" s="79"/>
      <c r="N1359" s="80"/>
      <c r="P1359" s="79"/>
    </row>
    <row r="1360" spans="7:16" x14ac:dyDescent="0.2">
      <c r="G1360" s="79"/>
      <c r="I1360" s="79"/>
      <c r="K1360" s="79"/>
      <c r="M1360" s="79"/>
      <c r="N1360" s="80"/>
      <c r="P1360" s="79"/>
    </row>
    <row r="1361" spans="7:16" x14ac:dyDescent="0.2">
      <c r="G1361" s="79"/>
      <c r="I1361" s="79"/>
      <c r="K1361" s="79"/>
      <c r="M1361" s="79"/>
      <c r="N1361" s="80"/>
      <c r="P1361" s="79"/>
    </row>
    <row r="1362" spans="7:16" x14ac:dyDescent="0.2">
      <c r="G1362" s="79"/>
      <c r="I1362" s="79"/>
      <c r="K1362" s="79"/>
      <c r="M1362" s="79"/>
      <c r="N1362" s="80"/>
      <c r="P1362" s="79"/>
    </row>
    <row r="1363" spans="7:16" x14ac:dyDescent="0.2">
      <c r="G1363" s="79"/>
      <c r="I1363" s="79"/>
      <c r="K1363" s="79"/>
      <c r="M1363" s="79"/>
      <c r="N1363" s="80"/>
      <c r="P1363" s="79"/>
    </row>
    <row r="1364" spans="7:16" x14ac:dyDescent="0.2">
      <c r="G1364" s="79"/>
      <c r="I1364" s="79"/>
      <c r="K1364" s="79"/>
      <c r="M1364" s="79"/>
      <c r="N1364" s="80"/>
      <c r="P1364" s="79"/>
    </row>
    <row r="1365" spans="7:16" x14ac:dyDescent="0.2">
      <c r="G1365" s="79"/>
      <c r="I1365" s="79"/>
      <c r="K1365" s="79"/>
      <c r="M1365" s="79"/>
      <c r="N1365" s="80"/>
      <c r="P1365" s="79"/>
    </row>
    <row r="1366" spans="7:16" x14ac:dyDescent="0.2">
      <c r="G1366" s="79"/>
      <c r="I1366" s="79"/>
      <c r="K1366" s="79"/>
      <c r="M1366" s="79"/>
      <c r="N1366" s="80"/>
      <c r="P1366" s="79"/>
    </row>
    <row r="1367" spans="7:16" x14ac:dyDescent="0.2">
      <c r="G1367" s="79"/>
      <c r="I1367" s="79"/>
      <c r="K1367" s="79"/>
      <c r="M1367" s="79"/>
      <c r="N1367" s="80"/>
      <c r="P1367" s="79"/>
    </row>
    <row r="1368" spans="7:16" x14ac:dyDescent="0.2">
      <c r="G1368" s="79"/>
      <c r="I1368" s="79"/>
      <c r="K1368" s="79"/>
      <c r="M1368" s="79"/>
      <c r="N1368" s="80"/>
      <c r="P1368" s="79"/>
    </row>
    <row r="1369" spans="7:16" x14ac:dyDescent="0.2">
      <c r="G1369" s="79"/>
      <c r="I1369" s="79"/>
      <c r="K1369" s="79"/>
      <c r="M1369" s="79"/>
      <c r="N1369" s="80"/>
      <c r="P1369" s="79"/>
    </row>
    <row r="1370" spans="7:16" x14ac:dyDescent="0.2">
      <c r="G1370" s="79"/>
      <c r="I1370" s="79"/>
      <c r="K1370" s="79"/>
      <c r="M1370" s="79"/>
      <c r="N1370" s="80"/>
      <c r="P1370" s="79"/>
    </row>
    <row r="1371" spans="7:16" x14ac:dyDescent="0.2">
      <c r="G1371" s="79"/>
      <c r="I1371" s="79"/>
      <c r="K1371" s="79"/>
      <c r="M1371" s="79"/>
      <c r="N1371" s="80"/>
      <c r="P1371" s="79"/>
    </row>
    <row r="1372" spans="7:16" x14ac:dyDescent="0.2">
      <c r="G1372" s="79"/>
      <c r="I1372" s="79"/>
      <c r="K1372" s="79"/>
      <c r="M1372" s="79"/>
      <c r="N1372" s="80"/>
      <c r="P1372" s="79"/>
    </row>
    <row r="1373" spans="7:16" x14ac:dyDescent="0.2">
      <c r="G1373" s="79"/>
      <c r="I1373" s="79"/>
      <c r="K1373" s="79"/>
      <c r="M1373" s="79"/>
      <c r="N1373" s="80"/>
      <c r="P1373" s="79"/>
    </row>
    <row r="1374" spans="7:16" x14ac:dyDescent="0.2">
      <c r="G1374" s="79"/>
      <c r="I1374" s="79"/>
      <c r="K1374" s="79"/>
      <c r="M1374" s="79"/>
      <c r="N1374" s="80"/>
      <c r="P1374" s="79"/>
    </row>
    <row r="1375" spans="7:16" x14ac:dyDescent="0.2">
      <c r="G1375" s="79"/>
      <c r="I1375" s="79"/>
      <c r="K1375" s="79"/>
      <c r="M1375" s="79"/>
      <c r="N1375" s="80"/>
      <c r="P1375" s="79"/>
    </row>
    <row r="1376" spans="7:16" x14ac:dyDescent="0.2">
      <c r="G1376" s="79"/>
      <c r="I1376" s="79"/>
      <c r="K1376" s="79"/>
      <c r="M1376" s="79"/>
      <c r="N1376" s="80"/>
      <c r="P1376" s="79"/>
    </row>
    <row r="1377" spans="7:16" x14ac:dyDescent="0.2">
      <c r="G1377" s="79"/>
      <c r="I1377" s="79"/>
      <c r="K1377" s="79"/>
      <c r="M1377" s="79"/>
      <c r="N1377" s="80"/>
      <c r="P1377" s="79"/>
    </row>
    <row r="1378" spans="7:16" x14ac:dyDescent="0.2">
      <c r="G1378" s="79"/>
      <c r="I1378" s="79"/>
      <c r="K1378" s="79"/>
      <c r="M1378" s="79"/>
      <c r="N1378" s="80"/>
      <c r="P1378" s="79"/>
    </row>
    <row r="1379" spans="7:16" x14ac:dyDescent="0.2">
      <c r="G1379" s="79"/>
      <c r="I1379" s="79"/>
      <c r="K1379" s="79"/>
      <c r="M1379" s="79"/>
      <c r="N1379" s="80"/>
      <c r="P1379" s="79"/>
    </row>
    <row r="1380" spans="7:16" x14ac:dyDescent="0.2">
      <c r="G1380" s="79"/>
      <c r="I1380" s="79"/>
      <c r="K1380" s="79"/>
      <c r="M1380" s="79"/>
      <c r="N1380" s="80"/>
      <c r="P1380" s="79"/>
    </row>
    <row r="1381" spans="7:16" x14ac:dyDescent="0.2">
      <c r="G1381" s="79"/>
      <c r="I1381" s="79"/>
      <c r="K1381" s="79"/>
      <c r="M1381" s="79"/>
      <c r="N1381" s="80"/>
      <c r="P1381" s="79"/>
    </row>
    <row r="1382" spans="7:16" x14ac:dyDescent="0.2">
      <c r="G1382" s="79"/>
      <c r="I1382" s="79"/>
      <c r="K1382" s="79"/>
      <c r="M1382" s="79"/>
      <c r="N1382" s="80"/>
      <c r="P1382" s="79"/>
    </row>
    <row r="1383" spans="7:16" x14ac:dyDescent="0.2">
      <c r="G1383" s="79"/>
      <c r="I1383" s="79"/>
      <c r="K1383" s="79"/>
      <c r="M1383" s="79"/>
      <c r="N1383" s="80"/>
      <c r="P1383" s="79"/>
    </row>
    <row r="1384" spans="7:16" x14ac:dyDescent="0.2">
      <c r="G1384" s="79"/>
      <c r="I1384" s="79"/>
      <c r="K1384" s="79"/>
      <c r="M1384" s="79"/>
      <c r="N1384" s="80"/>
      <c r="P1384" s="79"/>
    </row>
    <row r="1385" spans="7:16" x14ac:dyDescent="0.2">
      <c r="G1385" s="79"/>
      <c r="I1385" s="79"/>
      <c r="K1385" s="79"/>
      <c r="M1385" s="79"/>
      <c r="N1385" s="80"/>
      <c r="P1385" s="79"/>
    </row>
    <row r="1386" spans="7:16" x14ac:dyDescent="0.2">
      <c r="G1386" s="79"/>
      <c r="I1386" s="79"/>
      <c r="K1386" s="79"/>
      <c r="M1386" s="79"/>
      <c r="N1386" s="80"/>
      <c r="P1386" s="79"/>
    </row>
    <row r="1387" spans="7:16" x14ac:dyDescent="0.2">
      <c r="G1387" s="79"/>
      <c r="I1387" s="79"/>
      <c r="K1387" s="79"/>
      <c r="M1387" s="79"/>
      <c r="N1387" s="80"/>
      <c r="P1387" s="79"/>
    </row>
    <row r="1388" spans="7:16" x14ac:dyDescent="0.2">
      <c r="G1388" s="79"/>
      <c r="I1388" s="79"/>
      <c r="K1388" s="79"/>
      <c r="M1388" s="79"/>
      <c r="N1388" s="80"/>
      <c r="P1388" s="79"/>
    </row>
    <row r="1389" spans="7:16" x14ac:dyDescent="0.2">
      <c r="G1389" s="79"/>
      <c r="I1389" s="79"/>
      <c r="K1389" s="79"/>
      <c r="M1389" s="79"/>
      <c r="N1389" s="80"/>
      <c r="P1389" s="79"/>
    </row>
    <row r="1390" spans="7:16" x14ac:dyDescent="0.2">
      <c r="G1390" s="79"/>
      <c r="I1390" s="79"/>
      <c r="K1390" s="79"/>
      <c r="M1390" s="79"/>
      <c r="N1390" s="80"/>
      <c r="P1390" s="79"/>
    </row>
    <row r="1391" spans="7:16" x14ac:dyDescent="0.2">
      <c r="G1391" s="79"/>
      <c r="I1391" s="79"/>
      <c r="K1391" s="79"/>
      <c r="M1391" s="79"/>
      <c r="N1391" s="80"/>
      <c r="P1391" s="79"/>
    </row>
    <row r="1392" spans="7:16" x14ac:dyDescent="0.2">
      <c r="G1392" s="79"/>
      <c r="I1392" s="79"/>
      <c r="K1392" s="79"/>
      <c r="M1392" s="79"/>
      <c r="N1392" s="80"/>
      <c r="P1392" s="79"/>
    </row>
    <row r="1393" spans="7:16" x14ac:dyDescent="0.2">
      <c r="G1393" s="79"/>
      <c r="I1393" s="79"/>
      <c r="K1393" s="79"/>
      <c r="M1393" s="79"/>
      <c r="N1393" s="80"/>
      <c r="P1393" s="79"/>
    </row>
    <row r="1394" spans="7:16" x14ac:dyDescent="0.2">
      <c r="G1394" s="79"/>
      <c r="I1394" s="79"/>
      <c r="K1394" s="79"/>
      <c r="M1394" s="79"/>
      <c r="N1394" s="80"/>
      <c r="P1394" s="79"/>
    </row>
    <row r="1395" spans="7:16" x14ac:dyDescent="0.2">
      <c r="G1395" s="79"/>
      <c r="I1395" s="79"/>
      <c r="K1395" s="79"/>
      <c r="M1395" s="79"/>
      <c r="N1395" s="80"/>
      <c r="P1395" s="79"/>
    </row>
    <row r="1396" spans="7:16" x14ac:dyDescent="0.2">
      <c r="G1396" s="79"/>
      <c r="I1396" s="79"/>
      <c r="K1396" s="79"/>
      <c r="M1396" s="79"/>
      <c r="N1396" s="80"/>
      <c r="P1396" s="79"/>
    </row>
    <row r="1397" spans="7:16" x14ac:dyDescent="0.2">
      <c r="G1397" s="79"/>
      <c r="I1397" s="79"/>
      <c r="K1397" s="79"/>
      <c r="M1397" s="79"/>
      <c r="N1397" s="80"/>
      <c r="P1397" s="79"/>
    </row>
    <row r="1398" spans="7:16" x14ac:dyDescent="0.2">
      <c r="G1398" s="79"/>
      <c r="I1398" s="79"/>
      <c r="K1398" s="79"/>
      <c r="M1398" s="79"/>
      <c r="N1398" s="80"/>
      <c r="P1398" s="79"/>
    </row>
    <row r="1399" spans="7:16" x14ac:dyDescent="0.2">
      <c r="G1399" s="79"/>
      <c r="I1399" s="79"/>
      <c r="K1399" s="79"/>
      <c r="M1399" s="79"/>
      <c r="N1399" s="80"/>
      <c r="P1399" s="79"/>
    </row>
    <row r="1400" spans="7:16" x14ac:dyDescent="0.2">
      <c r="G1400" s="79"/>
      <c r="I1400" s="79"/>
      <c r="K1400" s="79"/>
      <c r="M1400" s="79"/>
      <c r="N1400" s="80"/>
      <c r="P1400" s="79"/>
    </row>
    <row r="1401" spans="7:16" x14ac:dyDescent="0.2">
      <c r="G1401" s="79"/>
      <c r="I1401" s="79"/>
      <c r="K1401" s="79"/>
      <c r="M1401" s="79"/>
      <c r="N1401" s="80"/>
      <c r="P1401" s="79"/>
    </row>
    <row r="1402" spans="7:16" x14ac:dyDescent="0.2">
      <c r="G1402" s="79"/>
      <c r="I1402" s="79"/>
      <c r="K1402" s="79"/>
      <c r="M1402" s="79"/>
      <c r="N1402" s="80"/>
      <c r="P1402" s="79"/>
    </row>
    <row r="1403" spans="7:16" x14ac:dyDescent="0.2">
      <c r="G1403" s="79"/>
      <c r="I1403" s="79"/>
      <c r="K1403" s="79"/>
      <c r="M1403" s="79"/>
      <c r="N1403" s="80"/>
      <c r="P1403" s="79"/>
    </row>
    <row r="1404" spans="7:16" x14ac:dyDescent="0.2">
      <c r="G1404" s="79"/>
      <c r="I1404" s="79"/>
      <c r="K1404" s="79"/>
      <c r="M1404" s="79"/>
      <c r="N1404" s="80"/>
      <c r="P1404" s="79"/>
    </row>
    <row r="1405" spans="7:16" x14ac:dyDescent="0.2">
      <c r="G1405" s="79"/>
      <c r="I1405" s="79"/>
      <c r="K1405" s="79"/>
      <c r="M1405" s="79"/>
      <c r="N1405" s="80"/>
      <c r="P1405" s="79"/>
    </row>
    <row r="1406" spans="7:16" x14ac:dyDescent="0.2">
      <c r="G1406" s="79"/>
      <c r="I1406" s="79"/>
      <c r="K1406" s="79"/>
      <c r="M1406" s="79"/>
      <c r="N1406" s="80"/>
      <c r="P1406" s="79"/>
    </row>
    <row r="1407" spans="7:16" x14ac:dyDescent="0.2">
      <c r="G1407" s="79"/>
      <c r="I1407" s="79"/>
      <c r="K1407" s="79"/>
      <c r="M1407" s="79"/>
      <c r="N1407" s="80"/>
      <c r="P1407" s="79"/>
    </row>
    <row r="1408" spans="7:16" x14ac:dyDescent="0.2">
      <c r="G1408" s="79"/>
      <c r="I1408" s="79"/>
      <c r="K1408" s="79"/>
      <c r="M1408" s="79"/>
      <c r="N1408" s="80"/>
      <c r="P1408" s="79"/>
    </row>
    <row r="1409" spans="7:16" x14ac:dyDescent="0.2">
      <c r="G1409" s="79"/>
      <c r="I1409" s="79"/>
      <c r="K1409" s="79"/>
      <c r="M1409" s="79"/>
      <c r="N1409" s="80"/>
      <c r="P1409" s="79"/>
    </row>
    <row r="1410" spans="7:16" x14ac:dyDescent="0.2">
      <c r="G1410" s="79"/>
      <c r="I1410" s="79"/>
      <c r="K1410" s="79"/>
      <c r="M1410" s="79"/>
      <c r="N1410" s="80"/>
      <c r="P1410" s="79"/>
    </row>
    <row r="1411" spans="7:16" x14ac:dyDescent="0.2">
      <c r="G1411" s="79"/>
      <c r="I1411" s="79"/>
      <c r="K1411" s="79"/>
      <c r="M1411" s="79"/>
      <c r="N1411" s="80"/>
      <c r="P1411" s="79"/>
    </row>
    <row r="1412" spans="7:16" x14ac:dyDescent="0.2">
      <c r="G1412" s="79"/>
      <c r="I1412" s="79"/>
      <c r="K1412" s="79"/>
      <c r="M1412" s="79"/>
      <c r="N1412" s="80"/>
      <c r="P1412" s="79"/>
    </row>
    <row r="1413" spans="7:16" x14ac:dyDescent="0.2">
      <c r="G1413" s="79"/>
      <c r="I1413" s="79"/>
      <c r="K1413" s="79"/>
      <c r="M1413" s="79"/>
      <c r="N1413" s="80"/>
      <c r="P1413" s="79"/>
    </row>
    <row r="1414" spans="7:16" x14ac:dyDescent="0.2">
      <c r="G1414" s="79"/>
      <c r="I1414" s="79"/>
      <c r="K1414" s="79"/>
      <c r="M1414" s="79"/>
      <c r="N1414" s="80"/>
      <c r="P1414" s="79"/>
    </row>
    <row r="1415" spans="7:16" x14ac:dyDescent="0.2">
      <c r="G1415" s="79"/>
      <c r="I1415" s="79"/>
      <c r="K1415" s="79"/>
      <c r="M1415" s="79"/>
      <c r="N1415" s="80"/>
      <c r="P1415" s="79"/>
    </row>
    <row r="1416" spans="7:16" x14ac:dyDescent="0.2">
      <c r="G1416" s="79"/>
      <c r="I1416" s="79"/>
      <c r="K1416" s="79"/>
      <c r="M1416" s="79"/>
      <c r="N1416" s="80"/>
      <c r="P1416" s="79"/>
    </row>
    <row r="1417" spans="7:16" x14ac:dyDescent="0.2">
      <c r="G1417" s="79"/>
      <c r="I1417" s="79"/>
      <c r="K1417" s="79"/>
      <c r="M1417" s="79"/>
      <c r="N1417" s="80"/>
      <c r="P1417" s="79"/>
    </row>
    <row r="1418" spans="7:16" x14ac:dyDescent="0.2">
      <c r="G1418" s="79"/>
      <c r="I1418" s="79"/>
      <c r="K1418" s="79"/>
      <c r="M1418" s="79"/>
      <c r="N1418" s="80"/>
      <c r="P1418" s="79"/>
    </row>
    <row r="1419" spans="7:16" x14ac:dyDescent="0.2">
      <c r="G1419" s="79"/>
      <c r="I1419" s="79"/>
      <c r="K1419" s="79"/>
      <c r="M1419" s="79"/>
      <c r="N1419" s="80"/>
      <c r="P1419" s="79"/>
    </row>
    <row r="1420" spans="7:16" x14ac:dyDescent="0.2">
      <c r="G1420" s="79"/>
      <c r="I1420" s="79"/>
      <c r="K1420" s="79"/>
      <c r="M1420" s="79"/>
      <c r="N1420" s="80"/>
      <c r="P1420" s="79"/>
    </row>
    <row r="1421" spans="7:16" x14ac:dyDescent="0.2">
      <c r="G1421" s="79"/>
      <c r="I1421" s="79"/>
      <c r="K1421" s="79"/>
      <c r="M1421" s="79"/>
      <c r="N1421" s="80"/>
      <c r="P1421" s="79"/>
    </row>
    <row r="1422" spans="7:16" x14ac:dyDescent="0.2">
      <c r="G1422" s="79"/>
      <c r="I1422" s="79"/>
      <c r="K1422" s="79"/>
      <c r="M1422" s="79"/>
      <c r="N1422" s="80"/>
      <c r="P1422" s="79"/>
    </row>
    <row r="1423" spans="7:16" x14ac:dyDescent="0.2">
      <c r="G1423" s="79"/>
      <c r="I1423" s="79"/>
      <c r="K1423" s="79"/>
      <c r="M1423" s="79"/>
      <c r="N1423" s="80"/>
      <c r="P1423" s="79"/>
    </row>
    <row r="1424" spans="7:16" x14ac:dyDescent="0.2">
      <c r="G1424" s="79"/>
      <c r="I1424" s="79"/>
      <c r="K1424" s="79"/>
      <c r="M1424" s="79"/>
      <c r="N1424" s="80"/>
      <c r="P1424" s="79"/>
    </row>
    <row r="1425" spans="7:16" x14ac:dyDescent="0.2">
      <c r="G1425" s="79"/>
      <c r="I1425" s="79"/>
      <c r="K1425" s="79"/>
      <c r="M1425" s="79"/>
      <c r="N1425" s="80"/>
      <c r="P1425" s="79"/>
    </row>
    <row r="1426" spans="7:16" x14ac:dyDescent="0.2">
      <c r="G1426" s="79"/>
      <c r="I1426" s="79"/>
      <c r="K1426" s="79"/>
      <c r="M1426" s="79"/>
      <c r="N1426" s="80"/>
      <c r="P1426" s="79"/>
    </row>
    <row r="1427" spans="7:16" x14ac:dyDescent="0.2">
      <c r="G1427" s="79"/>
      <c r="I1427" s="79"/>
      <c r="K1427" s="79"/>
      <c r="M1427" s="79"/>
      <c r="N1427" s="80"/>
      <c r="P1427" s="79"/>
    </row>
    <row r="1428" spans="7:16" x14ac:dyDescent="0.2">
      <c r="G1428" s="79"/>
      <c r="I1428" s="79"/>
      <c r="K1428" s="79"/>
      <c r="M1428" s="79"/>
      <c r="N1428" s="80"/>
      <c r="P1428" s="79"/>
    </row>
    <row r="1429" spans="7:16" x14ac:dyDescent="0.2">
      <c r="G1429" s="79"/>
      <c r="I1429" s="79"/>
      <c r="K1429" s="79"/>
      <c r="M1429" s="79"/>
      <c r="N1429" s="80"/>
      <c r="P1429" s="79"/>
    </row>
    <row r="1430" spans="7:16" x14ac:dyDescent="0.2">
      <c r="G1430" s="79"/>
      <c r="I1430" s="79"/>
      <c r="K1430" s="79"/>
      <c r="M1430" s="79"/>
      <c r="N1430" s="80"/>
      <c r="P1430" s="79"/>
    </row>
    <row r="1431" spans="7:16" x14ac:dyDescent="0.2">
      <c r="G1431" s="79"/>
      <c r="I1431" s="79"/>
      <c r="K1431" s="79"/>
      <c r="M1431" s="79"/>
      <c r="N1431" s="80"/>
      <c r="P1431" s="79"/>
    </row>
    <row r="1432" spans="7:16" x14ac:dyDescent="0.2">
      <c r="G1432" s="79"/>
      <c r="I1432" s="79"/>
      <c r="K1432" s="79"/>
      <c r="M1432" s="79"/>
      <c r="N1432" s="80"/>
      <c r="P1432" s="79"/>
    </row>
    <row r="1433" spans="7:16" x14ac:dyDescent="0.2">
      <c r="G1433" s="79"/>
      <c r="I1433" s="79"/>
      <c r="K1433" s="79"/>
      <c r="M1433" s="79"/>
      <c r="N1433" s="80"/>
      <c r="P1433" s="79"/>
    </row>
    <row r="1434" spans="7:16" x14ac:dyDescent="0.2">
      <c r="G1434" s="79"/>
      <c r="I1434" s="79"/>
      <c r="K1434" s="79"/>
      <c r="M1434" s="79"/>
      <c r="N1434" s="80"/>
      <c r="P1434" s="79"/>
    </row>
    <row r="1435" spans="7:16" x14ac:dyDescent="0.2">
      <c r="G1435" s="79"/>
      <c r="I1435" s="79"/>
      <c r="K1435" s="79"/>
      <c r="M1435" s="79"/>
      <c r="N1435" s="80"/>
      <c r="P1435" s="79"/>
    </row>
    <row r="1436" spans="7:16" x14ac:dyDescent="0.2">
      <c r="G1436" s="79"/>
      <c r="I1436" s="79"/>
      <c r="K1436" s="79"/>
      <c r="M1436" s="79"/>
      <c r="N1436" s="80"/>
      <c r="P1436" s="79"/>
    </row>
    <row r="1437" spans="7:16" x14ac:dyDescent="0.2">
      <c r="G1437" s="79"/>
      <c r="I1437" s="79"/>
      <c r="K1437" s="79"/>
      <c r="M1437" s="79"/>
      <c r="N1437" s="80"/>
      <c r="P1437" s="79"/>
    </row>
    <row r="1438" spans="7:16" x14ac:dyDescent="0.2">
      <c r="G1438" s="79"/>
      <c r="I1438" s="79"/>
      <c r="K1438" s="79"/>
      <c r="M1438" s="79"/>
      <c r="N1438" s="80"/>
      <c r="P1438" s="79"/>
    </row>
    <row r="1439" spans="7:16" x14ac:dyDescent="0.2">
      <c r="G1439" s="79"/>
      <c r="I1439" s="79"/>
      <c r="K1439" s="79"/>
      <c r="M1439" s="79"/>
      <c r="N1439" s="80"/>
      <c r="P1439" s="79"/>
    </row>
    <row r="1440" spans="7:16" x14ac:dyDescent="0.2">
      <c r="G1440" s="79"/>
      <c r="I1440" s="79"/>
      <c r="K1440" s="79"/>
      <c r="M1440" s="79"/>
      <c r="N1440" s="80"/>
      <c r="P1440" s="79"/>
    </row>
    <row r="1441" spans="7:16" x14ac:dyDescent="0.2">
      <c r="G1441" s="79"/>
      <c r="I1441" s="79"/>
      <c r="K1441" s="79"/>
      <c r="M1441" s="79"/>
      <c r="N1441" s="80"/>
      <c r="P1441" s="79"/>
    </row>
    <row r="1442" spans="7:16" x14ac:dyDescent="0.2">
      <c r="G1442" s="79"/>
      <c r="I1442" s="79"/>
      <c r="K1442" s="79"/>
      <c r="M1442" s="79"/>
      <c r="N1442" s="80"/>
      <c r="P1442" s="79"/>
    </row>
    <row r="1443" spans="7:16" x14ac:dyDescent="0.2">
      <c r="G1443" s="79"/>
      <c r="I1443" s="79"/>
      <c r="K1443" s="79"/>
      <c r="M1443" s="79"/>
      <c r="N1443" s="80"/>
      <c r="P1443" s="79"/>
    </row>
    <row r="1444" spans="7:16" x14ac:dyDescent="0.2">
      <c r="G1444" s="79"/>
      <c r="I1444" s="79"/>
      <c r="K1444" s="79"/>
      <c r="M1444" s="79"/>
      <c r="N1444" s="80"/>
      <c r="P1444" s="79"/>
    </row>
    <row r="1445" spans="7:16" x14ac:dyDescent="0.2">
      <c r="G1445" s="79"/>
      <c r="I1445" s="79"/>
      <c r="K1445" s="79"/>
      <c r="M1445" s="79"/>
      <c r="N1445" s="80"/>
      <c r="P1445" s="79"/>
    </row>
    <row r="1446" spans="7:16" x14ac:dyDescent="0.2">
      <c r="G1446" s="79"/>
      <c r="I1446" s="79"/>
      <c r="K1446" s="79"/>
      <c r="M1446" s="79"/>
      <c r="N1446" s="80"/>
      <c r="P1446" s="79"/>
    </row>
    <row r="1447" spans="7:16" x14ac:dyDescent="0.2">
      <c r="G1447" s="79"/>
      <c r="I1447" s="79"/>
      <c r="K1447" s="79"/>
      <c r="M1447" s="79"/>
      <c r="N1447" s="80"/>
      <c r="P1447" s="79"/>
    </row>
    <row r="1448" spans="7:16" x14ac:dyDescent="0.2">
      <c r="G1448" s="79"/>
      <c r="I1448" s="79"/>
      <c r="K1448" s="79"/>
      <c r="M1448" s="79"/>
      <c r="N1448" s="80"/>
      <c r="P1448" s="79"/>
    </row>
    <row r="1449" spans="7:16" x14ac:dyDescent="0.2">
      <c r="G1449" s="79"/>
      <c r="I1449" s="79"/>
      <c r="K1449" s="79"/>
      <c r="M1449" s="79"/>
      <c r="N1449" s="80"/>
      <c r="P1449" s="79"/>
    </row>
    <row r="1450" spans="7:16" x14ac:dyDescent="0.2">
      <c r="G1450" s="79"/>
      <c r="I1450" s="79"/>
      <c r="K1450" s="79"/>
      <c r="M1450" s="79"/>
      <c r="N1450" s="80"/>
      <c r="P1450" s="79"/>
    </row>
    <row r="1451" spans="7:16" x14ac:dyDescent="0.2">
      <c r="G1451" s="79"/>
      <c r="I1451" s="79"/>
      <c r="K1451" s="79"/>
      <c r="M1451" s="79"/>
      <c r="N1451" s="80"/>
      <c r="P1451" s="79"/>
    </row>
    <row r="1452" spans="7:16" x14ac:dyDescent="0.2">
      <c r="G1452" s="79"/>
      <c r="I1452" s="79"/>
      <c r="K1452" s="79"/>
      <c r="M1452" s="79"/>
      <c r="N1452" s="80"/>
      <c r="P1452" s="79"/>
    </row>
    <row r="1453" spans="7:16" x14ac:dyDescent="0.2">
      <c r="G1453" s="79"/>
      <c r="I1453" s="79"/>
      <c r="K1453" s="79"/>
      <c r="M1453" s="79"/>
      <c r="N1453" s="80"/>
      <c r="P1453" s="79"/>
    </row>
    <row r="1454" spans="7:16" x14ac:dyDescent="0.2">
      <c r="G1454" s="79"/>
      <c r="I1454" s="79"/>
      <c r="K1454" s="79"/>
      <c r="M1454" s="79"/>
      <c r="N1454" s="80"/>
      <c r="P1454" s="79"/>
    </row>
    <row r="1455" spans="7:16" x14ac:dyDescent="0.2">
      <c r="G1455" s="79"/>
      <c r="I1455" s="79"/>
      <c r="K1455" s="79"/>
      <c r="M1455" s="79"/>
      <c r="N1455" s="80"/>
      <c r="P1455" s="79"/>
    </row>
    <row r="1456" spans="7:16" x14ac:dyDescent="0.2">
      <c r="G1456" s="79"/>
      <c r="I1456" s="79"/>
      <c r="K1456" s="79"/>
      <c r="M1456" s="79"/>
      <c r="N1456" s="80"/>
      <c r="P1456" s="79"/>
    </row>
    <row r="1457" spans="7:16" x14ac:dyDescent="0.2">
      <c r="G1457" s="79"/>
      <c r="I1457" s="79"/>
      <c r="K1457" s="79"/>
      <c r="M1457" s="79"/>
      <c r="N1457" s="80"/>
      <c r="P1457" s="79"/>
    </row>
    <row r="1458" spans="7:16" x14ac:dyDescent="0.2">
      <c r="G1458" s="79"/>
      <c r="I1458" s="79"/>
      <c r="K1458" s="79"/>
      <c r="M1458" s="79"/>
      <c r="N1458" s="80"/>
      <c r="P1458" s="79"/>
    </row>
    <row r="1459" spans="7:16" x14ac:dyDescent="0.2">
      <c r="G1459" s="79"/>
      <c r="I1459" s="79"/>
      <c r="K1459" s="79"/>
      <c r="M1459" s="79"/>
      <c r="N1459" s="80"/>
      <c r="P1459" s="79"/>
    </row>
    <row r="1460" spans="7:16" x14ac:dyDescent="0.2">
      <c r="G1460" s="79"/>
      <c r="I1460" s="79"/>
      <c r="K1460" s="79"/>
      <c r="M1460" s="79"/>
      <c r="N1460" s="80"/>
      <c r="P1460" s="79"/>
    </row>
    <row r="1461" spans="7:16" x14ac:dyDescent="0.2">
      <c r="G1461" s="79"/>
      <c r="I1461" s="79"/>
      <c r="K1461" s="79"/>
      <c r="M1461" s="79"/>
      <c r="N1461" s="80"/>
      <c r="P1461" s="79"/>
    </row>
    <row r="1462" spans="7:16" x14ac:dyDescent="0.2">
      <c r="G1462" s="79"/>
      <c r="I1462" s="79"/>
      <c r="K1462" s="79"/>
      <c r="M1462" s="79"/>
      <c r="N1462" s="80"/>
      <c r="P1462" s="79"/>
    </row>
    <row r="1463" spans="7:16" x14ac:dyDescent="0.2">
      <c r="G1463" s="79"/>
      <c r="I1463" s="79"/>
      <c r="K1463" s="79"/>
      <c r="M1463" s="79"/>
      <c r="N1463" s="80"/>
      <c r="P1463" s="79"/>
    </row>
    <row r="1464" spans="7:16" x14ac:dyDescent="0.2">
      <c r="G1464" s="79"/>
      <c r="I1464" s="79"/>
      <c r="K1464" s="79"/>
      <c r="M1464" s="79"/>
      <c r="N1464" s="80"/>
      <c r="P1464" s="79"/>
    </row>
    <row r="1465" spans="7:16" x14ac:dyDescent="0.2">
      <c r="G1465" s="79"/>
      <c r="I1465" s="79"/>
      <c r="K1465" s="79"/>
      <c r="M1465" s="79"/>
      <c r="N1465" s="80"/>
      <c r="P1465" s="79"/>
    </row>
    <row r="1466" spans="7:16" x14ac:dyDescent="0.2">
      <c r="G1466" s="79"/>
      <c r="I1466" s="79"/>
      <c r="K1466" s="79"/>
      <c r="M1466" s="79"/>
      <c r="N1466" s="80"/>
      <c r="P1466" s="79"/>
    </row>
    <row r="1467" spans="7:16" x14ac:dyDescent="0.2">
      <c r="G1467" s="79"/>
      <c r="I1467" s="79"/>
      <c r="K1467" s="79"/>
      <c r="M1467" s="79"/>
      <c r="N1467" s="80"/>
      <c r="P1467" s="79"/>
    </row>
    <row r="1468" spans="7:16" x14ac:dyDescent="0.2">
      <c r="G1468" s="79"/>
      <c r="I1468" s="79"/>
      <c r="K1468" s="79"/>
      <c r="M1468" s="79"/>
      <c r="N1468" s="80"/>
      <c r="P1468" s="79"/>
    </row>
    <row r="1469" spans="7:16" x14ac:dyDescent="0.2">
      <c r="G1469" s="79"/>
      <c r="I1469" s="79"/>
      <c r="K1469" s="79"/>
      <c r="M1469" s="79"/>
      <c r="N1469" s="80"/>
      <c r="P1469" s="79"/>
    </row>
    <row r="1470" spans="7:16" x14ac:dyDescent="0.2">
      <c r="G1470" s="79"/>
      <c r="I1470" s="79"/>
      <c r="K1470" s="79"/>
      <c r="M1470" s="79"/>
      <c r="N1470" s="80"/>
      <c r="P1470" s="79"/>
    </row>
    <row r="1471" spans="7:16" x14ac:dyDescent="0.2">
      <c r="G1471" s="79"/>
      <c r="I1471" s="79"/>
      <c r="K1471" s="79"/>
      <c r="M1471" s="79"/>
      <c r="N1471" s="80"/>
      <c r="P1471" s="79"/>
    </row>
    <row r="1472" spans="7:16" x14ac:dyDescent="0.2">
      <c r="G1472" s="79"/>
      <c r="I1472" s="79"/>
      <c r="K1472" s="79"/>
      <c r="M1472" s="79"/>
      <c r="N1472" s="80"/>
      <c r="P1472" s="79"/>
    </row>
    <row r="1473" spans="7:16" x14ac:dyDescent="0.2">
      <c r="G1473" s="79"/>
      <c r="I1473" s="79"/>
      <c r="K1473" s="79"/>
      <c r="M1473" s="79"/>
      <c r="N1473" s="80"/>
      <c r="P1473" s="79"/>
    </row>
    <row r="1474" spans="7:16" x14ac:dyDescent="0.2">
      <c r="G1474" s="79"/>
      <c r="I1474" s="79"/>
      <c r="K1474" s="79"/>
      <c r="M1474" s="79"/>
      <c r="N1474" s="80"/>
      <c r="P1474" s="79"/>
    </row>
    <row r="1475" spans="7:16" x14ac:dyDescent="0.2">
      <c r="G1475" s="79"/>
      <c r="I1475" s="79"/>
      <c r="K1475" s="79"/>
      <c r="M1475" s="79"/>
      <c r="N1475" s="80"/>
      <c r="P1475" s="79"/>
    </row>
    <row r="1476" spans="7:16" x14ac:dyDescent="0.2">
      <c r="G1476" s="79"/>
      <c r="I1476" s="79"/>
      <c r="K1476" s="79"/>
      <c r="M1476" s="79"/>
      <c r="N1476" s="80"/>
      <c r="P1476" s="79"/>
    </row>
    <row r="1477" spans="7:16" x14ac:dyDescent="0.2">
      <c r="G1477" s="79"/>
      <c r="I1477" s="79"/>
      <c r="K1477" s="79"/>
      <c r="M1477" s="79"/>
      <c r="N1477" s="80"/>
      <c r="P1477" s="79"/>
    </row>
    <row r="1478" spans="7:16" x14ac:dyDescent="0.2">
      <c r="G1478" s="79"/>
      <c r="I1478" s="79"/>
      <c r="K1478" s="79"/>
      <c r="M1478" s="79"/>
      <c r="N1478" s="80"/>
      <c r="P1478" s="79"/>
    </row>
    <row r="1479" spans="7:16" x14ac:dyDescent="0.2">
      <c r="G1479" s="79"/>
      <c r="I1479" s="79"/>
      <c r="K1479" s="79"/>
      <c r="M1479" s="79"/>
      <c r="N1479" s="80"/>
      <c r="P1479" s="79"/>
    </row>
    <row r="1480" spans="7:16" x14ac:dyDescent="0.2">
      <c r="G1480" s="79"/>
      <c r="I1480" s="79"/>
      <c r="K1480" s="79"/>
      <c r="M1480" s="79"/>
      <c r="N1480" s="80"/>
      <c r="P1480" s="79"/>
    </row>
    <row r="1481" spans="7:16" x14ac:dyDescent="0.2">
      <c r="G1481" s="79"/>
      <c r="I1481" s="79"/>
      <c r="K1481" s="79"/>
      <c r="M1481" s="79"/>
      <c r="N1481" s="80"/>
      <c r="P1481" s="79"/>
    </row>
    <row r="1482" spans="7:16" x14ac:dyDescent="0.2">
      <c r="G1482" s="79"/>
      <c r="I1482" s="79"/>
      <c r="K1482" s="79"/>
      <c r="M1482" s="79"/>
      <c r="N1482" s="80"/>
      <c r="P1482" s="79"/>
    </row>
    <row r="1483" spans="7:16" x14ac:dyDescent="0.2">
      <c r="G1483" s="79"/>
      <c r="I1483" s="79"/>
      <c r="K1483" s="79"/>
      <c r="M1483" s="79"/>
      <c r="N1483" s="80"/>
      <c r="P1483" s="79"/>
    </row>
    <row r="1484" spans="7:16" x14ac:dyDescent="0.2">
      <c r="G1484" s="79"/>
      <c r="I1484" s="79"/>
      <c r="K1484" s="79"/>
      <c r="M1484" s="79"/>
      <c r="N1484" s="80"/>
      <c r="P1484" s="79"/>
    </row>
    <row r="1485" spans="7:16" x14ac:dyDescent="0.2">
      <c r="G1485" s="79"/>
      <c r="I1485" s="79"/>
      <c r="K1485" s="79"/>
      <c r="M1485" s="79"/>
      <c r="N1485" s="80"/>
      <c r="P1485" s="79"/>
    </row>
    <row r="1486" spans="7:16" x14ac:dyDescent="0.2">
      <c r="G1486" s="79"/>
      <c r="I1486" s="79"/>
      <c r="K1486" s="79"/>
      <c r="M1486" s="79"/>
      <c r="N1486" s="80"/>
      <c r="P1486" s="79"/>
    </row>
    <row r="1487" spans="7:16" x14ac:dyDescent="0.2">
      <c r="G1487" s="79"/>
      <c r="I1487" s="79"/>
      <c r="K1487" s="79"/>
      <c r="M1487" s="79"/>
      <c r="N1487" s="80"/>
      <c r="P1487" s="79"/>
    </row>
    <row r="1488" spans="7:16" x14ac:dyDescent="0.2">
      <c r="G1488" s="79"/>
      <c r="I1488" s="79"/>
      <c r="K1488" s="79"/>
      <c r="M1488" s="79"/>
      <c r="N1488" s="80"/>
      <c r="P1488" s="79"/>
    </row>
    <row r="1489" spans="7:16" x14ac:dyDescent="0.2">
      <c r="G1489" s="79"/>
      <c r="I1489" s="79"/>
      <c r="K1489" s="79"/>
      <c r="M1489" s="79"/>
      <c r="N1489" s="80"/>
      <c r="P1489" s="79"/>
    </row>
    <row r="1490" spans="7:16" x14ac:dyDescent="0.2">
      <c r="G1490" s="79"/>
      <c r="I1490" s="79"/>
      <c r="K1490" s="79"/>
      <c r="M1490" s="79"/>
      <c r="N1490" s="80"/>
      <c r="P1490" s="79"/>
    </row>
    <row r="1491" spans="7:16" x14ac:dyDescent="0.2">
      <c r="G1491" s="79"/>
      <c r="I1491" s="79"/>
      <c r="K1491" s="79"/>
      <c r="M1491" s="79"/>
      <c r="N1491" s="80"/>
      <c r="P1491" s="79"/>
    </row>
    <row r="1492" spans="7:16" x14ac:dyDescent="0.2">
      <c r="G1492" s="79"/>
      <c r="I1492" s="79"/>
      <c r="K1492" s="79"/>
      <c r="M1492" s="79"/>
      <c r="N1492" s="80"/>
      <c r="P1492" s="79"/>
    </row>
    <row r="1493" spans="7:16" x14ac:dyDescent="0.2">
      <c r="G1493" s="79"/>
      <c r="I1493" s="79"/>
      <c r="K1493" s="79"/>
      <c r="M1493" s="79"/>
      <c r="N1493" s="80"/>
      <c r="P1493" s="79"/>
    </row>
    <row r="1494" spans="7:16" x14ac:dyDescent="0.2">
      <c r="G1494" s="79"/>
      <c r="I1494" s="79"/>
      <c r="K1494" s="79"/>
      <c r="M1494" s="79"/>
      <c r="N1494" s="80"/>
      <c r="P1494" s="79"/>
    </row>
    <row r="1495" spans="7:16" x14ac:dyDescent="0.2">
      <c r="G1495" s="79"/>
      <c r="I1495" s="79"/>
      <c r="K1495" s="79"/>
      <c r="M1495" s="79"/>
      <c r="N1495" s="80"/>
      <c r="P1495" s="79"/>
    </row>
    <row r="1496" spans="7:16" x14ac:dyDescent="0.2">
      <c r="G1496" s="79"/>
      <c r="I1496" s="79"/>
      <c r="K1496" s="79"/>
      <c r="M1496" s="79"/>
      <c r="N1496" s="80"/>
      <c r="P1496" s="79"/>
    </row>
    <row r="1497" spans="7:16" x14ac:dyDescent="0.2">
      <c r="G1497" s="79"/>
      <c r="I1497" s="79"/>
      <c r="K1497" s="79"/>
      <c r="M1497" s="79"/>
      <c r="N1497" s="80"/>
      <c r="P1497" s="79"/>
    </row>
    <row r="1498" spans="7:16" x14ac:dyDescent="0.2">
      <c r="G1498" s="79"/>
      <c r="I1498" s="79"/>
      <c r="K1498" s="79"/>
      <c r="M1498" s="79"/>
      <c r="N1498" s="80"/>
      <c r="P1498" s="79"/>
    </row>
    <row r="1499" spans="7:16" x14ac:dyDescent="0.2">
      <c r="G1499" s="79"/>
      <c r="I1499" s="79"/>
      <c r="K1499" s="79"/>
      <c r="M1499" s="79"/>
      <c r="N1499" s="80"/>
      <c r="P1499" s="79"/>
    </row>
    <row r="1500" spans="7:16" x14ac:dyDescent="0.2">
      <c r="G1500" s="79"/>
      <c r="I1500" s="79"/>
      <c r="K1500" s="79"/>
      <c r="M1500" s="79"/>
      <c r="N1500" s="80"/>
      <c r="P1500" s="79"/>
    </row>
    <row r="1501" spans="7:16" x14ac:dyDescent="0.2">
      <c r="G1501" s="79"/>
      <c r="I1501" s="79"/>
      <c r="K1501" s="79"/>
      <c r="M1501" s="79"/>
      <c r="N1501" s="80"/>
      <c r="P1501" s="79"/>
    </row>
    <row r="1502" spans="7:16" x14ac:dyDescent="0.2">
      <c r="G1502" s="79"/>
      <c r="I1502" s="79"/>
      <c r="K1502" s="79"/>
      <c r="M1502" s="79"/>
      <c r="N1502" s="80"/>
      <c r="P1502" s="79"/>
    </row>
    <row r="1503" spans="7:16" x14ac:dyDescent="0.2">
      <c r="G1503" s="79"/>
      <c r="I1503" s="79"/>
      <c r="K1503" s="79"/>
      <c r="M1503" s="79"/>
      <c r="N1503" s="80"/>
      <c r="P1503" s="79"/>
    </row>
    <row r="1504" spans="7:16" x14ac:dyDescent="0.2">
      <c r="G1504" s="79"/>
      <c r="I1504" s="79"/>
      <c r="K1504" s="79"/>
      <c r="M1504" s="79"/>
      <c r="N1504" s="80"/>
      <c r="P1504" s="79"/>
    </row>
    <row r="1505" spans="7:16" x14ac:dyDescent="0.2">
      <c r="G1505" s="79"/>
      <c r="I1505" s="79"/>
      <c r="K1505" s="79"/>
      <c r="M1505" s="79"/>
      <c r="N1505" s="80"/>
      <c r="P1505" s="79"/>
    </row>
    <row r="1506" spans="7:16" x14ac:dyDescent="0.2">
      <c r="G1506" s="79"/>
      <c r="I1506" s="79"/>
      <c r="K1506" s="79"/>
      <c r="M1506" s="79"/>
      <c r="N1506" s="80"/>
      <c r="P1506" s="79"/>
    </row>
    <row r="1507" spans="7:16" x14ac:dyDescent="0.2">
      <c r="G1507" s="79"/>
      <c r="I1507" s="79"/>
      <c r="K1507" s="79"/>
      <c r="M1507" s="79"/>
      <c r="N1507" s="80"/>
      <c r="P1507" s="79"/>
    </row>
    <row r="1508" spans="7:16" x14ac:dyDescent="0.2">
      <c r="G1508" s="79"/>
      <c r="I1508" s="79"/>
      <c r="K1508" s="79"/>
      <c r="M1508" s="79"/>
      <c r="N1508" s="80"/>
      <c r="P1508" s="79"/>
    </row>
    <row r="1509" spans="7:16" x14ac:dyDescent="0.2">
      <c r="G1509" s="79"/>
      <c r="I1509" s="79"/>
      <c r="K1509" s="79"/>
      <c r="M1509" s="79"/>
      <c r="N1509" s="80"/>
      <c r="P1509" s="79"/>
    </row>
    <row r="1510" spans="7:16" x14ac:dyDescent="0.2">
      <c r="G1510" s="79"/>
      <c r="I1510" s="79"/>
      <c r="K1510" s="79"/>
      <c r="M1510" s="79"/>
      <c r="N1510" s="80"/>
      <c r="P1510" s="79"/>
    </row>
    <row r="1511" spans="7:16" x14ac:dyDescent="0.2">
      <c r="G1511" s="79"/>
      <c r="I1511" s="79"/>
      <c r="K1511" s="79"/>
      <c r="M1511" s="79"/>
      <c r="N1511" s="80"/>
      <c r="P1511" s="79"/>
    </row>
    <row r="1512" spans="7:16" x14ac:dyDescent="0.2">
      <c r="G1512" s="79"/>
      <c r="I1512" s="79"/>
      <c r="K1512" s="79"/>
      <c r="M1512" s="79"/>
      <c r="N1512" s="80"/>
      <c r="P1512" s="79"/>
    </row>
    <row r="1513" spans="7:16" x14ac:dyDescent="0.2">
      <c r="G1513" s="79"/>
      <c r="I1513" s="79"/>
      <c r="K1513" s="79"/>
      <c r="M1513" s="79"/>
      <c r="N1513" s="80"/>
      <c r="P1513" s="79"/>
    </row>
    <row r="1514" spans="7:16" x14ac:dyDescent="0.2">
      <c r="G1514" s="79"/>
      <c r="I1514" s="79"/>
      <c r="K1514" s="79"/>
      <c r="M1514" s="79"/>
      <c r="N1514" s="80"/>
      <c r="P1514" s="79"/>
    </row>
    <row r="1515" spans="7:16" x14ac:dyDescent="0.2">
      <c r="G1515" s="79"/>
      <c r="I1515" s="79"/>
      <c r="K1515" s="79"/>
      <c r="M1515" s="79"/>
      <c r="N1515" s="80"/>
      <c r="P1515" s="79"/>
    </row>
    <row r="1516" spans="7:16" x14ac:dyDescent="0.2">
      <c r="G1516" s="79"/>
      <c r="I1516" s="79"/>
      <c r="K1516" s="79"/>
      <c r="M1516" s="79"/>
      <c r="N1516" s="80"/>
      <c r="P1516" s="79"/>
    </row>
    <row r="1517" spans="7:16" x14ac:dyDescent="0.2">
      <c r="G1517" s="79"/>
      <c r="I1517" s="79"/>
      <c r="K1517" s="79"/>
      <c r="M1517" s="79"/>
      <c r="N1517" s="80"/>
      <c r="P1517" s="79"/>
    </row>
    <row r="1518" spans="7:16" x14ac:dyDescent="0.2">
      <c r="G1518" s="79"/>
      <c r="I1518" s="79"/>
      <c r="K1518" s="79"/>
      <c r="M1518" s="79"/>
      <c r="N1518" s="80"/>
      <c r="P1518" s="79"/>
    </row>
    <row r="1519" spans="7:16" x14ac:dyDescent="0.2">
      <c r="G1519" s="79"/>
      <c r="I1519" s="79"/>
      <c r="K1519" s="79"/>
      <c r="M1519" s="79"/>
      <c r="N1519" s="80"/>
      <c r="P1519" s="79"/>
    </row>
    <row r="1520" spans="7:16" x14ac:dyDescent="0.2">
      <c r="G1520" s="79"/>
      <c r="I1520" s="79"/>
      <c r="K1520" s="79"/>
      <c r="M1520" s="79"/>
      <c r="N1520" s="80"/>
      <c r="P1520" s="79"/>
    </row>
    <row r="1521" spans="7:16" x14ac:dyDescent="0.2">
      <c r="G1521" s="79"/>
      <c r="I1521" s="79"/>
      <c r="K1521" s="79"/>
      <c r="M1521" s="79"/>
      <c r="N1521" s="80"/>
      <c r="P1521" s="79"/>
    </row>
    <row r="1522" spans="7:16" x14ac:dyDescent="0.2">
      <c r="G1522" s="79"/>
      <c r="I1522" s="79"/>
      <c r="K1522" s="79"/>
      <c r="M1522" s="79"/>
      <c r="N1522" s="80"/>
      <c r="P1522" s="79"/>
    </row>
    <row r="1523" spans="7:16" x14ac:dyDescent="0.2">
      <c r="G1523" s="79"/>
      <c r="I1523" s="79"/>
      <c r="K1523" s="79"/>
      <c r="M1523" s="79"/>
      <c r="N1523" s="80"/>
      <c r="P1523" s="79"/>
    </row>
    <row r="1524" spans="7:16" x14ac:dyDescent="0.2">
      <c r="G1524" s="79"/>
      <c r="I1524" s="79"/>
      <c r="K1524" s="79"/>
      <c r="M1524" s="79"/>
      <c r="N1524" s="80"/>
      <c r="P1524" s="79"/>
    </row>
    <row r="1525" spans="7:16" x14ac:dyDescent="0.2">
      <c r="G1525" s="79"/>
      <c r="I1525" s="79"/>
      <c r="K1525" s="79"/>
      <c r="M1525" s="79"/>
      <c r="N1525" s="80"/>
      <c r="P1525" s="79"/>
    </row>
    <row r="1526" spans="7:16" x14ac:dyDescent="0.2">
      <c r="G1526" s="79"/>
      <c r="I1526" s="79"/>
      <c r="K1526" s="79"/>
      <c r="M1526" s="79"/>
      <c r="N1526" s="80"/>
      <c r="P1526" s="79"/>
    </row>
    <row r="1527" spans="7:16" x14ac:dyDescent="0.2">
      <c r="G1527" s="79"/>
      <c r="I1527" s="79"/>
      <c r="K1527" s="79"/>
      <c r="M1527" s="79"/>
      <c r="N1527" s="80"/>
      <c r="P1527" s="79"/>
    </row>
    <row r="1528" spans="7:16" x14ac:dyDescent="0.2">
      <c r="G1528" s="79"/>
      <c r="I1528" s="79"/>
      <c r="K1528" s="79"/>
      <c r="M1528" s="79"/>
      <c r="N1528" s="80"/>
      <c r="P1528" s="79"/>
    </row>
    <row r="1529" spans="7:16" x14ac:dyDescent="0.2">
      <c r="G1529" s="79"/>
      <c r="I1529" s="79"/>
      <c r="K1529" s="79"/>
      <c r="M1529" s="79"/>
      <c r="N1529" s="80"/>
      <c r="P1529" s="79"/>
    </row>
    <row r="1530" spans="7:16" x14ac:dyDescent="0.2">
      <c r="G1530" s="79"/>
      <c r="I1530" s="79"/>
      <c r="K1530" s="79"/>
      <c r="M1530" s="79"/>
      <c r="N1530" s="80"/>
      <c r="P1530" s="79"/>
    </row>
    <row r="1531" spans="7:16" x14ac:dyDescent="0.2">
      <c r="G1531" s="79"/>
      <c r="I1531" s="79"/>
      <c r="K1531" s="79"/>
      <c r="M1531" s="79"/>
      <c r="N1531" s="80"/>
      <c r="P1531" s="79"/>
    </row>
    <row r="1532" spans="7:16" x14ac:dyDescent="0.2">
      <c r="G1532" s="79"/>
      <c r="I1532" s="79"/>
      <c r="K1532" s="79"/>
      <c r="M1532" s="79"/>
      <c r="N1532" s="80"/>
      <c r="P1532" s="79"/>
    </row>
    <row r="1533" spans="7:16" x14ac:dyDescent="0.2">
      <c r="G1533" s="79"/>
      <c r="I1533" s="79"/>
      <c r="K1533" s="79"/>
      <c r="M1533" s="79"/>
      <c r="N1533" s="80"/>
      <c r="P1533" s="79"/>
    </row>
    <row r="1534" spans="7:16" x14ac:dyDescent="0.2">
      <c r="G1534" s="79"/>
      <c r="I1534" s="79"/>
      <c r="K1534" s="79"/>
      <c r="M1534" s="79"/>
      <c r="N1534" s="80"/>
      <c r="P1534" s="79"/>
    </row>
    <row r="1535" spans="7:16" x14ac:dyDescent="0.2">
      <c r="G1535" s="79"/>
      <c r="I1535" s="79"/>
      <c r="K1535" s="79"/>
      <c r="M1535" s="79"/>
      <c r="N1535" s="80"/>
      <c r="P1535" s="79"/>
    </row>
    <row r="1536" spans="7:16" x14ac:dyDescent="0.2">
      <c r="G1536" s="79"/>
      <c r="I1536" s="79"/>
      <c r="K1536" s="79"/>
      <c r="M1536" s="79"/>
      <c r="N1536" s="80"/>
      <c r="P1536" s="79"/>
    </row>
    <row r="1537" spans="7:16" x14ac:dyDescent="0.2">
      <c r="G1537" s="79"/>
      <c r="I1537" s="79"/>
      <c r="K1537" s="79"/>
      <c r="M1537" s="79"/>
      <c r="N1537" s="80"/>
      <c r="P1537" s="79"/>
    </row>
    <row r="1538" spans="7:16" x14ac:dyDescent="0.2">
      <c r="G1538" s="79"/>
      <c r="I1538" s="79"/>
      <c r="K1538" s="79"/>
      <c r="M1538" s="79"/>
      <c r="N1538" s="80"/>
      <c r="P1538" s="79"/>
    </row>
    <row r="1539" spans="7:16" x14ac:dyDescent="0.2">
      <c r="G1539" s="79"/>
      <c r="I1539" s="79"/>
      <c r="K1539" s="79"/>
      <c r="M1539" s="79"/>
      <c r="N1539" s="80"/>
      <c r="P1539" s="79"/>
    </row>
    <row r="1540" spans="7:16" x14ac:dyDescent="0.2">
      <c r="G1540" s="79"/>
      <c r="I1540" s="79"/>
      <c r="K1540" s="79"/>
      <c r="M1540" s="79"/>
      <c r="N1540" s="80"/>
      <c r="P1540" s="79"/>
    </row>
    <row r="1541" spans="7:16" x14ac:dyDescent="0.2">
      <c r="G1541" s="79"/>
      <c r="I1541" s="79"/>
      <c r="K1541" s="79"/>
      <c r="M1541" s="79"/>
      <c r="N1541" s="80"/>
      <c r="P1541" s="79"/>
    </row>
    <row r="1542" spans="7:16" x14ac:dyDescent="0.2">
      <c r="G1542" s="79"/>
      <c r="I1542" s="79"/>
      <c r="K1542" s="79"/>
      <c r="M1542" s="79"/>
      <c r="N1542" s="80"/>
      <c r="P1542" s="79"/>
    </row>
    <row r="1543" spans="7:16" x14ac:dyDescent="0.2">
      <c r="G1543" s="79"/>
      <c r="I1543" s="79"/>
      <c r="K1543" s="79"/>
      <c r="M1543" s="79"/>
      <c r="N1543" s="80"/>
      <c r="P1543" s="79"/>
    </row>
    <row r="1544" spans="7:16" x14ac:dyDescent="0.2">
      <c r="G1544" s="79"/>
      <c r="I1544" s="79"/>
      <c r="K1544" s="79"/>
      <c r="M1544" s="79"/>
      <c r="N1544" s="80"/>
      <c r="P1544" s="79"/>
    </row>
    <row r="1545" spans="7:16" x14ac:dyDescent="0.2">
      <c r="G1545" s="79"/>
      <c r="I1545" s="79"/>
      <c r="K1545" s="79"/>
      <c r="M1545" s="79"/>
      <c r="N1545" s="80"/>
      <c r="P1545" s="79"/>
    </row>
    <row r="1546" spans="7:16" x14ac:dyDescent="0.2">
      <c r="G1546" s="79"/>
      <c r="I1546" s="79"/>
      <c r="K1546" s="79"/>
      <c r="M1546" s="79"/>
      <c r="N1546" s="80"/>
      <c r="P1546" s="79"/>
    </row>
    <row r="1547" spans="7:16" x14ac:dyDescent="0.2">
      <c r="G1547" s="79"/>
      <c r="I1547" s="79"/>
      <c r="K1547" s="79"/>
      <c r="M1547" s="79"/>
      <c r="N1547" s="80"/>
      <c r="P1547" s="79"/>
    </row>
    <row r="1548" spans="7:16" x14ac:dyDescent="0.2">
      <c r="G1548" s="79"/>
      <c r="I1548" s="79"/>
      <c r="K1548" s="79"/>
      <c r="M1548" s="79"/>
      <c r="N1548" s="80"/>
      <c r="P1548" s="79"/>
    </row>
    <row r="1549" spans="7:16" x14ac:dyDescent="0.2">
      <c r="G1549" s="79"/>
      <c r="I1549" s="79"/>
      <c r="K1549" s="79"/>
      <c r="M1549" s="79"/>
      <c r="N1549" s="80"/>
      <c r="P1549" s="79"/>
    </row>
    <row r="1550" spans="7:16" x14ac:dyDescent="0.2">
      <c r="G1550" s="79"/>
      <c r="I1550" s="79"/>
      <c r="K1550" s="79"/>
      <c r="M1550" s="79"/>
      <c r="N1550" s="80"/>
      <c r="P1550" s="79"/>
    </row>
    <row r="1551" spans="7:16" x14ac:dyDescent="0.2">
      <c r="G1551" s="79"/>
      <c r="I1551" s="79"/>
      <c r="K1551" s="79"/>
      <c r="M1551" s="79"/>
      <c r="N1551" s="80"/>
      <c r="P1551" s="79"/>
    </row>
    <row r="1552" spans="7:16" x14ac:dyDescent="0.2">
      <c r="G1552" s="79"/>
      <c r="I1552" s="79"/>
      <c r="K1552" s="79"/>
      <c r="M1552" s="79"/>
      <c r="N1552" s="80"/>
      <c r="P1552" s="79"/>
    </row>
    <row r="1553" spans="7:16" x14ac:dyDescent="0.2">
      <c r="G1553" s="79"/>
      <c r="I1553" s="79"/>
      <c r="K1553" s="79"/>
      <c r="M1553" s="79"/>
      <c r="N1553" s="80"/>
      <c r="P1553" s="79"/>
    </row>
    <row r="1554" spans="7:16" x14ac:dyDescent="0.2">
      <c r="G1554" s="79"/>
      <c r="I1554" s="79"/>
      <c r="K1554" s="79"/>
      <c r="M1554" s="79"/>
      <c r="N1554" s="80"/>
      <c r="P1554" s="79"/>
    </row>
    <row r="1555" spans="7:16" x14ac:dyDescent="0.2">
      <c r="G1555" s="79"/>
      <c r="I1555" s="79"/>
      <c r="K1555" s="79"/>
      <c r="M1555" s="79"/>
      <c r="N1555" s="80"/>
      <c r="P1555" s="79"/>
    </row>
    <row r="1556" spans="7:16" x14ac:dyDescent="0.2">
      <c r="G1556" s="79"/>
      <c r="I1556" s="79"/>
      <c r="K1556" s="79"/>
      <c r="M1556" s="79"/>
      <c r="N1556" s="80"/>
      <c r="P1556" s="79"/>
    </row>
    <row r="1557" spans="7:16" x14ac:dyDescent="0.2">
      <c r="G1557" s="79"/>
      <c r="I1557" s="79"/>
      <c r="K1557" s="79"/>
      <c r="M1557" s="79"/>
      <c r="N1557" s="80"/>
      <c r="P1557" s="79"/>
    </row>
    <row r="1558" spans="7:16" x14ac:dyDescent="0.2">
      <c r="G1558" s="79"/>
      <c r="I1558" s="79"/>
      <c r="K1558" s="79"/>
      <c r="M1558" s="79"/>
      <c r="N1558" s="80"/>
      <c r="P1558" s="79"/>
    </row>
    <row r="1559" spans="7:16" x14ac:dyDescent="0.2">
      <c r="G1559" s="79"/>
      <c r="I1559" s="79"/>
      <c r="K1559" s="79"/>
      <c r="M1559" s="79"/>
      <c r="N1559" s="80"/>
      <c r="P1559" s="79"/>
    </row>
    <row r="1560" spans="7:16" x14ac:dyDescent="0.2">
      <c r="G1560" s="79"/>
      <c r="I1560" s="79"/>
      <c r="K1560" s="79"/>
      <c r="M1560" s="79"/>
      <c r="N1560" s="80"/>
      <c r="P1560" s="79"/>
    </row>
    <row r="1561" spans="7:16" x14ac:dyDescent="0.2">
      <c r="G1561" s="79"/>
      <c r="I1561" s="79"/>
      <c r="K1561" s="79"/>
      <c r="M1561" s="79"/>
      <c r="N1561" s="80"/>
      <c r="P1561" s="79"/>
    </row>
    <row r="1562" spans="7:16" x14ac:dyDescent="0.2">
      <c r="G1562" s="79"/>
      <c r="I1562" s="79"/>
      <c r="K1562" s="79"/>
      <c r="M1562" s="79"/>
      <c r="N1562" s="80"/>
      <c r="P1562" s="79"/>
    </row>
    <row r="1563" spans="7:16" x14ac:dyDescent="0.2">
      <c r="G1563" s="79"/>
      <c r="I1563" s="79"/>
      <c r="K1563" s="79"/>
      <c r="M1563" s="79"/>
      <c r="N1563" s="80"/>
      <c r="P1563" s="79"/>
    </row>
    <row r="1564" spans="7:16" x14ac:dyDescent="0.2">
      <c r="G1564" s="79"/>
      <c r="I1564" s="79"/>
      <c r="K1564" s="79"/>
      <c r="M1564" s="79"/>
      <c r="N1564" s="80"/>
      <c r="P1564" s="79"/>
    </row>
    <row r="1565" spans="7:16" x14ac:dyDescent="0.2">
      <c r="G1565" s="79"/>
      <c r="I1565" s="79"/>
      <c r="K1565" s="79"/>
      <c r="M1565" s="79"/>
      <c r="N1565" s="80"/>
      <c r="P1565" s="79"/>
    </row>
    <row r="1566" spans="7:16" x14ac:dyDescent="0.2">
      <c r="G1566" s="79"/>
      <c r="I1566" s="79"/>
      <c r="K1566" s="79"/>
      <c r="M1566" s="79"/>
      <c r="N1566" s="80"/>
      <c r="P1566" s="79"/>
    </row>
    <row r="1567" spans="7:16" x14ac:dyDescent="0.2">
      <c r="G1567" s="79"/>
      <c r="I1567" s="79"/>
      <c r="K1567" s="79"/>
      <c r="M1567" s="79"/>
      <c r="N1567" s="80"/>
      <c r="P1567" s="79"/>
    </row>
    <row r="1568" spans="7:16" x14ac:dyDescent="0.2">
      <c r="G1568" s="79"/>
      <c r="I1568" s="79"/>
      <c r="K1568" s="79"/>
      <c r="M1568" s="79"/>
      <c r="N1568" s="80"/>
      <c r="P1568" s="79"/>
    </row>
    <row r="1569" spans="7:16" x14ac:dyDescent="0.2">
      <c r="G1569" s="79"/>
      <c r="I1569" s="79"/>
      <c r="K1569" s="79"/>
      <c r="M1569" s="79"/>
      <c r="N1569" s="80"/>
      <c r="P1569" s="79"/>
    </row>
    <row r="1570" spans="7:16" x14ac:dyDescent="0.2">
      <c r="G1570" s="79"/>
      <c r="I1570" s="79"/>
      <c r="K1570" s="79"/>
      <c r="M1570" s="79"/>
      <c r="N1570" s="80"/>
      <c r="P1570" s="79"/>
    </row>
    <row r="1571" spans="7:16" x14ac:dyDescent="0.2">
      <c r="G1571" s="79"/>
      <c r="I1571" s="79"/>
      <c r="K1571" s="79"/>
      <c r="M1571" s="79"/>
      <c r="N1571" s="80"/>
      <c r="P1571" s="79"/>
    </row>
    <row r="1572" spans="7:16" x14ac:dyDescent="0.2">
      <c r="G1572" s="79"/>
      <c r="I1572" s="79"/>
      <c r="K1572" s="79"/>
      <c r="M1572" s="79"/>
      <c r="N1572" s="80"/>
      <c r="P1572" s="79"/>
    </row>
    <row r="1573" spans="7:16" x14ac:dyDescent="0.2">
      <c r="G1573" s="79"/>
      <c r="I1573" s="79"/>
      <c r="K1573" s="79"/>
      <c r="M1573" s="79"/>
      <c r="N1573" s="80"/>
      <c r="P1573" s="79"/>
    </row>
    <row r="1574" spans="7:16" x14ac:dyDescent="0.2">
      <c r="G1574" s="79"/>
      <c r="I1574" s="79"/>
      <c r="K1574" s="79"/>
      <c r="M1574" s="79"/>
      <c r="N1574" s="80"/>
      <c r="P1574" s="79"/>
    </row>
    <row r="1575" spans="7:16" x14ac:dyDescent="0.2">
      <c r="G1575" s="79"/>
      <c r="I1575" s="79"/>
      <c r="K1575" s="79"/>
      <c r="M1575" s="79"/>
      <c r="N1575" s="80"/>
      <c r="P1575" s="79"/>
    </row>
    <row r="1576" spans="7:16" x14ac:dyDescent="0.2">
      <c r="G1576" s="79"/>
      <c r="I1576" s="79"/>
      <c r="K1576" s="79"/>
      <c r="M1576" s="79"/>
      <c r="N1576" s="80"/>
      <c r="P1576" s="79"/>
    </row>
    <row r="1577" spans="7:16" x14ac:dyDescent="0.2">
      <c r="G1577" s="79"/>
      <c r="I1577" s="79"/>
      <c r="K1577" s="79"/>
      <c r="M1577" s="79"/>
      <c r="N1577" s="80"/>
      <c r="P1577" s="79"/>
    </row>
    <row r="1578" spans="7:16" x14ac:dyDescent="0.2">
      <c r="G1578" s="79"/>
      <c r="I1578" s="79"/>
      <c r="K1578" s="79"/>
      <c r="M1578" s="79"/>
      <c r="N1578" s="80"/>
      <c r="P1578" s="79"/>
    </row>
    <row r="1579" spans="7:16" x14ac:dyDescent="0.2">
      <c r="G1579" s="79"/>
      <c r="I1579" s="79"/>
      <c r="K1579" s="79"/>
      <c r="M1579" s="79"/>
      <c r="N1579" s="80"/>
      <c r="P1579" s="79"/>
    </row>
    <row r="1580" spans="7:16" x14ac:dyDescent="0.2">
      <c r="G1580" s="79"/>
      <c r="I1580" s="79"/>
      <c r="K1580" s="79"/>
      <c r="M1580" s="79"/>
      <c r="N1580" s="80"/>
      <c r="P1580" s="79"/>
    </row>
    <row r="1581" spans="7:16" x14ac:dyDescent="0.2">
      <c r="G1581" s="79"/>
      <c r="I1581" s="79"/>
      <c r="K1581" s="79"/>
      <c r="M1581" s="79"/>
      <c r="N1581" s="80"/>
      <c r="P1581" s="79"/>
    </row>
    <row r="1582" spans="7:16" x14ac:dyDescent="0.2">
      <c r="G1582" s="79"/>
      <c r="I1582" s="79"/>
      <c r="K1582" s="79"/>
      <c r="M1582" s="79"/>
      <c r="N1582" s="80"/>
      <c r="P1582" s="79"/>
    </row>
    <row r="1583" spans="7:16" x14ac:dyDescent="0.2">
      <c r="G1583" s="79"/>
      <c r="I1583" s="79"/>
      <c r="K1583" s="79"/>
      <c r="M1583" s="79"/>
      <c r="N1583" s="80"/>
      <c r="P1583" s="79"/>
    </row>
    <row r="1584" spans="7:16" x14ac:dyDescent="0.2">
      <c r="G1584" s="79"/>
      <c r="I1584" s="79"/>
      <c r="K1584" s="79"/>
      <c r="M1584" s="79"/>
      <c r="N1584" s="80"/>
      <c r="P1584" s="79"/>
    </row>
    <row r="1585" spans="7:16" x14ac:dyDescent="0.2">
      <c r="G1585" s="79"/>
      <c r="I1585" s="79"/>
      <c r="K1585" s="79"/>
      <c r="M1585" s="79"/>
      <c r="N1585" s="80"/>
      <c r="P1585" s="79"/>
    </row>
    <row r="1586" spans="7:16" x14ac:dyDescent="0.2">
      <c r="G1586" s="79"/>
      <c r="I1586" s="79"/>
      <c r="K1586" s="79"/>
      <c r="M1586" s="79"/>
      <c r="N1586" s="80"/>
      <c r="P1586" s="79"/>
    </row>
    <row r="1587" spans="7:16" x14ac:dyDescent="0.2">
      <c r="G1587" s="79"/>
      <c r="I1587" s="79"/>
      <c r="K1587" s="79"/>
      <c r="M1587" s="79"/>
      <c r="N1587" s="80"/>
      <c r="P1587" s="79"/>
    </row>
    <row r="1588" spans="7:16" x14ac:dyDescent="0.2">
      <c r="G1588" s="79"/>
      <c r="I1588" s="79"/>
      <c r="K1588" s="79"/>
      <c r="M1588" s="79"/>
      <c r="N1588" s="80"/>
      <c r="P1588" s="79"/>
    </row>
    <row r="1589" spans="7:16" x14ac:dyDescent="0.2">
      <c r="G1589" s="79"/>
      <c r="I1589" s="79"/>
      <c r="K1589" s="79"/>
      <c r="M1589" s="79"/>
      <c r="N1589" s="80"/>
      <c r="P1589" s="79"/>
    </row>
    <row r="1590" spans="7:16" x14ac:dyDescent="0.2">
      <c r="G1590" s="79"/>
      <c r="I1590" s="79"/>
      <c r="K1590" s="79"/>
      <c r="M1590" s="79"/>
      <c r="N1590" s="80"/>
      <c r="P1590" s="79"/>
    </row>
    <row r="1591" spans="7:16" x14ac:dyDescent="0.2">
      <c r="G1591" s="79"/>
      <c r="I1591" s="79"/>
      <c r="K1591" s="79"/>
      <c r="M1591" s="79"/>
      <c r="N1591" s="80"/>
      <c r="P1591" s="79"/>
    </row>
    <row r="1592" spans="7:16" x14ac:dyDescent="0.2">
      <c r="G1592" s="79"/>
      <c r="I1592" s="79"/>
      <c r="K1592" s="79"/>
      <c r="M1592" s="79"/>
      <c r="N1592" s="80"/>
      <c r="P1592" s="79"/>
    </row>
    <row r="1593" spans="7:16" x14ac:dyDescent="0.2">
      <c r="G1593" s="79"/>
      <c r="I1593" s="79"/>
      <c r="K1593" s="79"/>
      <c r="M1593" s="79"/>
      <c r="N1593" s="80"/>
      <c r="P1593" s="79"/>
    </row>
    <row r="1594" spans="7:16" x14ac:dyDescent="0.2">
      <c r="G1594" s="79"/>
      <c r="I1594" s="79"/>
      <c r="K1594" s="79"/>
      <c r="M1594" s="79"/>
      <c r="N1594" s="80"/>
      <c r="P1594" s="79"/>
    </row>
    <row r="1595" spans="7:16" x14ac:dyDescent="0.2">
      <c r="G1595" s="79"/>
      <c r="I1595" s="79"/>
      <c r="K1595" s="79"/>
      <c r="M1595" s="79"/>
      <c r="N1595" s="80"/>
      <c r="P1595" s="79"/>
    </row>
    <row r="1596" spans="7:16" x14ac:dyDescent="0.2">
      <c r="G1596" s="79"/>
      <c r="I1596" s="79"/>
      <c r="K1596" s="79"/>
      <c r="M1596" s="79"/>
      <c r="N1596" s="80"/>
      <c r="P1596" s="79"/>
    </row>
    <row r="1597" spans="7:16" x14ac:dyDescent="0.2">
      <c r="G1597" s="79"/>
      <c r="I1597" s="79"/>
      <c r="K1597" s="79"/>
      <c r="M1597" s="79"/>
      <c r="N1597" s="80"/>
      <c r="P1597" s="79"/>
    </row>
    <row r="1598" spans="7:16" x14ac:dyDescent="0.2">
      <c r="G1598" s="79"/>
      <c r="I1598" s="79"/>
      <c r="K1598" s="79"/>
      <c r="M1598" s="79"/>
      <c r="N1598" s="80"/>
      <c r="P1598" s="79"/>
    </row>
    <row r="1599" spans="7:16" x14ac:dyDescent="0.2">
      <c r="G1599" s="79"/>
      <c r="I1599" s="79"/>
      <c r="K1599" s="79"/>
      <c r="M1599" s="79"/>
      <c r="N1599" s="80"/>
      <c r="P1599" s="79"/>
    </row>
    <row r="1600" spans="7:16" x14ac:dyDescent="0.2">
      <c r="G1600" s="79"/>
      <c r="I1600" s="79"/>
      <c r="K1600" s="79"/>
      <c r="M1600" s="79"/>
      <c r="N1600" s="80"/>
      <c r="P1600" s="79"/>
    </row>
    <row r="1601" spans="7:16" x14ac:dyDescent="0.2">
      <c r="G1601" s="79"/>
      <c r="I1601" s="79"/>
      <c r="K1601" s="79"/>
      <c r="M1601" s="79"/>
      <c r="N1601" s="80"/>
      <c r="P1601" s="79"/>
    </row>
    <row r="1602" spans="7:16" x14ac:dyDescent="0.2">
      <c r="G1602" s="79"/>
      <c r="I1602" s="79"/>
      <c r="K1602" s="79"/>
      <c r="M1602" s="79"/>
      <c r="N1602" s="80"/>
      <c r="P1602" s="79"/>
    </row>
    <row r="1603" spans="7:16" x14ac:dyDescent="0.2">
      <c r="G1603" s="79"/>
      <c r="I1603" s="79"/>
      <c r="K1603" s="79"/>
      <c r="M1603" s="79"/>
      <c r="N1603" s="80"/>
      <c r="P1603" s="79"/>
    </row>
    <row r="1604" spans="7:16" x14ac:dyDescent="0.2">
      <c r="G1604" s="79"/>
      <c r="I1604" s="79"/>
      <c r="K1604" s="79"/>
      <c r="M1604" s="79"/>
      <c r="N1604" s="80"/>
      <c r="P1604" s="79"/>
    </row>
    <row r="1605" spans="7:16" x14ac:dyDescent="0.2">
      <c r="G1605" s="79"/>
      <c r="I1605" s="79"/>
      <c r="K1605" s="79"/>
      <c r="M1605" s="79"/>
      <c r="N1605" s="80"/>
      <c r="P1605" s="79"/>
    </row>
    <row r="1606" spans="7:16" x14ac:dyDescent="0.2">
      <c r="G1606" s="79"/>
      <c r="I1606" s="79"/>
      <c r="K1606" s="79"/>
      <c r="M1606" s="79"/>
      <c r="N1606" s="80"/>
      <c r="P1606" s="79"/>
    </row>
    <row r="1607" spans="7:16" x14ac:dyDescent="0.2">
      <c r="G1607" s="79"/>
      <c r="I1607" s="79"/>
      <c r="K1607" s="79"/>
      <c r="M1607" s="79"/>
      <c r="N1607" s="80"/>
      <c r="P1607" s="79"/>
    </row>
    <row r="1608" spans="7:16" x14ac:dyDescent="0.2">
      <c r="G1608" s="79"/>
      <c r="I1608" s="79"/>
      <c r="K1608" s="79"/>
      <c r="M1608" s="79"/>
      <c r="N1608" s="80"/>
      <c r="P1608" s="79"/>
    </row>
    <row r="1609" spans="7:16" x14ac:dyDescent="0.2">
      <c r="G1609" s="79"/>
      <c r="I1609" s="79"/>
      <c r="K1609" s="79"/>
      <c r="M1609" s="79"/>
      <c r="N1609" s="80"/>
      <c r="P1609" s="79"/>
    </row>
    <row r="1610" spans="7:16" x14ac:dyDescent="0.2">
      <c r="G1610" s="79"/>
      <c r="I1610" s="79"/>
      <c r="K1610" s="79"/>
      <c r="M1610" s="79"/>
      <c r="N1610" s="80"/>
      <c r="P1610" s="79"/>
    </row>
    <row r="1611" spans="7:16" x14ac:dyDescent="0.2">
      <c r="G1611" s="79"/>
      <c r="I1611" s="79"/>
      <c r="K1611" s="79"/>
      <c r="M1611" s="79"/>
      <c r="N1611" s="80"/>
      <c r="P1611" s="79"/>
    </row>
    <row r="1612" spans="7:16" x14ac:dyDescent="0.2">
      <c r="G1612" s="79"/>
      <c r="I1612" s="79"/>
      <c r="K1612" s="79"/>
      <c r="M1612" s="79"/>
      <c r="N1612" s="80"/>
      <c r="P1612" s="79"/>
    </row>
    <row r="1613" spans="7:16" x14ac:dyDescent="0.2">
      <c r="G1613" s="79"/>
      <c r="I1613" s="79"/>
      <c r="K1613" s="79"/>
      <c r="M1613" s="79"/>
      <c r="N1613" s="80"/>
      <c r="P1613" s="79"/>
    </row>
    <row r="1614" spans="7:16" x14ac:dyDescent="0.2">
      <c r="G1614" s="79"/>
      <c r="I1614" s="79"/>
      <c r="K1614" s="79"/>
      <c r="M1614" s="79"/>
      <c r="N1614" s="80"/>
      <c r="P1614" s="79"/>
    </row>
    <row r="1615" spans="7:16" x14ac:dyDescent="0.2">
      <c r="G1615" s="79"/>
      <c r="I1615" s="79"/>
      <c r="K1615" s="79"/>
      <c r="M1615" s="79"/>
      <c r="N1615" s="80"/>
      <c r="P1615" s="79"/>
    </row>
    <row r="1616" spans="7:16" x14ac:dyDescent="0.2">
      <c r="G1616" s="79"/>
      <c r="I1616" s="79"/>
      <c r="K1616" s="79"/>
      <c r="M1616" s="79"/>
      <c r="N1616" s="80"/>
      <c r="P1616" s="79"/>
    </row>
    <row r="1617" spans="7:16" x14ac:dyDescent="0.2">
      <c r="G1617" s="79"/>
      <c r="I1617" s="79"/>
      <c r="K1617" s="79"/>
      <c r="M1617" s="79"/>
      <c r="N1617" s="80"/>
      <c r="P1617" s="79"/>
    </row>
    <row r="1618" spans="7:16" x14ac:dyDescent="0.2">
      <c r="G1618" s="79"/>
      <c r="I1618" s="79"/>
      <c r="K1618" s="79"/>
      <c r="M1618" s="79"/>
      <c r="N1618" s="80"/>
      <c r="P1618" s="79"/>
    </row>
    <row r="1619" spans="7:16" x14ac:dyDescent="0.2">
      <c r="G1619" s="79"/>
      <c r="I1619" s="79"/>
      <c r="K1619" s="79"/>
      <c r="M1619" s="79"/>
      <c r="N1619" s="80"/>
      <c r="P1619" s="79"/>
    </row>
    <row r="1620" spans="7:16" x14ac:dyDescent="0.2">
      <c r="G1620" s="79"/>
      <c r="I1620" s="79"/>
      <c r="K1620" s="79"/>
      <c r="M1620" s="79"/>
      <c r="N1620" s="80"/>
      <c r="P1620" s="79"/>
    </row>
    <row r="1621" spans="7:16" x14ac:dyDescent="0.2">
      <c r="G1621" s="79"/>
      <c r="I1621" s="79"/>
      <c r="K1621" s="79"/>
      <c r="M1621" s="79"/>
      <c r="N1621" s="80"/>
      <c r="P1621" s="79"/>
    </row>
    <row r="1622" spans="7:16" x14ac:dyDescent="0.2">
      <c r="G1622" s="79"/>
      <c r="I1622" s="79"/>
      <c r="K1622" s="79"/>
      <c r="M1622" s="79"/>
      <c r="N1622" s="80"/>
      <c r="P1622" s="79"/>
    </row>
    <row r="1623" spans="7:16" x14ac:dyDescent="0.2">
      <c r="G1623" s="79"/>
      <c r="I1623" s="79"/>
      <c r="K1623" s="79"/>
      <c r="M1623" s="79"/>
      <c r="N1623" s="80"/>
      <c r="P1623" s="79"/>
    </row>
    <row r="1624" spans="7:16" x14ac:dyDescent="0.2">
      <c r="G1624" s="79"/>
      <c r="I1624" s="79"/>
      <c r="K1624" s="79"/>
      <c r="M1624" s="79"/>
      <c r="N1624" s="80"/>
      <c r="P1624" s="79"/>
    </row>
    <row r="1625" spans="7:16" x14ac:dyDescent="0.2">
      <c r="G1625" s="79"/>
      <c r="I1625" s="79"/>
      <c r="K1625" s="79"/>
      <c r="M1625" s="79"/>
      <c r="N1625" s="80"/>
      <c r="P1625" s="79"/>
    </row>
    <row r="1626" spans="7:16" x14ac:dyDescent="0.2">
      <c r="G1626" s="79"/>
      <c r="I1626" s="79"/>
      <c r="K1626" s="79"/>
      <c r="M1626" s="79"/>
      <c r="N1626" s="80"/>
      <c r="P1626" s="79"/>
    </row>
    <row r="1627" spans="7:16" x14ac:dyDescent="0.2">
      <c r="G1627" s="79"/>
      <c r="I1627" s="79"/>
      <c r="K1627" s="79"/>
      <c r="M1627" s="79"/>
      <c r="N1627" s="80"/>
      <c r="P1627" s="79"/>
    </row>
    <row r="1628" spans="7:16" x14ac:dyDescent="0.2">
      <c r="G1628" s="79"/>
      <c r="I1628" s="79"/>
      <c r="K1628" s="79"/>
      <c r="M1628" s="79"/>
      <c r="N1628" s="80"/>
      <c r="P1628" s="79"/>
    </row>
    <row r="1629" spans="7:16" x14ac:dyDescent="0.2">
      <c r="G1629" s="79"/>
      <c r="I1629" s="79"/>
      <c r="K1629" s="79"/>
      <c r="M1629" s="79"/>
      <c r="N1629" s="80"/>
      <c r="P1629" s="79"/>
    </row>
    <row r="1630" spans="7:16" x14ac:dyDescent="0.2">
      <c r="G1630" s="79"/>
      <c r="I1630" s="79"/>
      <c r="K1630" s="79"/>
      <c r="M1630" s="79"/>
      <c r="N1630" s="80"/>
      <c r="P1630" s="79"/>
    </row>
    <row r="1631" spans="7:16" x14ac:dyDescent="0.2">
      <c r="G1631" s="79"/>
      <c r="I1631" s="79"/>
      <c r="K1631" s="79"/>
      <c r="M1631" s="79"/>
      <c r="N1631" s="80"/>
      <c r="P1631" s="79"/>
    </row>
    <row r="1632" spans="7:16" x14ac:dyDescent="0.2">
      <c r="G1632" s="79"/>
      <c r="I1632" s="79"/>
      <c r="K1632" s="79"/>
      <c r="M1632" s="79"/>
      <c r="N1632" s="80"/>
      <c r="P1632" s="79"/>
    </row>
    <row r="1633" spans="7:16" x14ac:dyDescent="0.2">
      <c r="G1633" s="79"/>
      <c r="I1633" s="79"/>
      <c r="K1633" s="79"/>
      <c r="M1633" s="79"/>
      <c r="N1633" s="80"/>
      <c r="P1633" s="79"/>
    </row>
    <row r="1634" spans="7:16" x14ac:dyDescent="0.2">
      <c r="G1634" s="79"/>
      <c r="I1634" s="79"/>
      <c r="K1634" s="79"/>
      <c r="M1634" s="79"/>
      <c r="N1634" s="80"/>
      <c r="P1634" s="79"/>
    </row>
    <row r="1635" spans="7:16" x14ac:dyDescent="0.2">
      <c r="G1635" s="79"/>
      <c r="I1635" s="79"/>
      <c r="K1635" s="79"/>
      <c r="M1635" s="79"/>
      <c r="N1635" s="80"/>
      <c r="P1635" s="79"/>
    </row>
    <row r="1636" spans="7:16" x14ac:dyDescent="0.2">
      <c r="G1636" s="79"/>
      <c r="I1636" s="79"/>
      <c r="K1636" s="79"/>
      <c r="M1636" s="79"/>
      <c r="N1636" s="80"/>
      <c r="P1636" s="79"/>
    </row>
    <row r="1637" spans="7:16" x14ac:dyDescent="0.2">
      <c r="G1637" s="79"/>
      <c r="I1637" s="79"/>
      <c r="K1637" s="79"/>
      <c r="M1637" s="79"/>
      <c r="N1637" s="80"/>
      <c r="P1637" s="79"/>
    </row>
    <row r="1638" spans="7:16" x14ac:dyDescent="0.2">
      <c r="G1638" s="79"/>
      <c r="I1638" s="79"/>
      <c r="K1638" s="79"/>
      <c r="M1638" s="79"/>
      <c r="N1638" s="80"/>
      <c r="P1638" s="79"/>
    </row>
    <row r="1639" spans="7:16" x14ac:dyDescent="0.2">
      <c r="G1639" s="79"/>
      <c r="I1639" s="79"/>
      <c r="K1639" s="79"/>
      <c r="M1639" s="79"/>
      <c r="N1639" s="80"/>
      <c r="P1639" s="79"/>
    </row>
    <row r="1640" spans="7:16" x14ac:dyDescent="0.2">
      <c r="G1640" s="79"/>
      <c r="I1640" s="79"/>
      <c r="K1640" s="79"/>
      <c r="M1640" s="79"/>
      <c r="N1640" s="80"/>
      <c r="P1640" s="79"/>
    </row>
    <row r="1641" spans="7:16" x14ac:dyDescent="0.2">
      <c r="G1641" s="79"/>
      <c r="I1641" s="79"/>
      <c r="K1641" s="79"/>
      <c r="M1641" s="79"/>
      <c r="N1641" s="80"/>
      <c r="P1641" s="79"/>
    </row>
    <row r="1642" spans="7:16" x14ac:dyDescent="0.2">
      <c r="G1642" s="79"/>
      <c r="I1642" s="79"/>
      <c r="K1642" s="79"/>
      <c r="M1642" s="79"/>
      <c r="N1642" s="80"/>
      <c r="P1642" s="79"/>
    </row>
    <row r="1643" spans="7:16" x14ac:dyDescent="0.2">
      <c r="G1643" s="79"/>
      <c r="I1643" s="79"/>
      <c r="K1643" s="79"/>
      <c r="M1643" s="79"/>
      <c r="N1643" s="80"/>
      <c r="P1643" s="79"/>
    </row>
    <row r="1644" spans="7:16" x14ac:dyDescent="0.2">
      <c r="G1644" s="79"/>
      <c r="I1644" s="79"/>
      <c r="K1644" s="79"/>
      <c r="M1644" s="79"/>
      <c r="N1644" s="80"/>
      <c r="P1644" s="79"/>
    </row>
    <row r="1645" spans="7:16" x14ac:dyDescent="0.2">
      <c r="G1645" s="79"/>
      <c r="I1645" s="79"/>
      <c r="K1645" s="79"/>
      <c r="M1645" s="79"/>
      <c r="N1645" s="80"/>
      <c r="P1645" s="79"/>
    </row>
    <row r="1646" spans="7:16" x14ac:dyDescent="0.2">
      <c r="G1646" s="79"/>
      <c r="I1646" s="79"/>
      <c r="K1646" s="79"/>
      <c r="M1646" s="79"/>
      <c r="N1646" s="80"/>
      <c r="P1646" s="79"/>
    </row>
    <row r="1647" spans="7:16" x14ac:dyDescent="0.2">
      <c r="G1647" s="79"/>
      <c r="I1647" s="79"/>
      <c r="K1647" s="79"/>
      <c r="M1647" s="79"/>
      <c r="N1647" s="80"/>
      <c r="P1647" s="79"/>
    </row>
    <row r="1648" spans="7:16" x14ac:dyDescent="0.2">
      <c r="G1648" s="79"/>
      <c r="I1648" s="79"/>
      <c r="K1648" s="79"/>
      <c r="M1648" s="79"/>
      <c r="N1648" s="80"/>
      <c r="P1648" s="79"/>
    </row>
    <row r="1649" spans="7:16" x14ac:dyDescent="0.2">
      <c r="G1649" s="79"/>
      <c r="I1649" s="79"/>
      <c r="K1649" s="79"/>
      <c r="M1649" s="79"/>
      <c r="N1649" s="80"/>
      <c r="P1649" s="79"/>
    </row>
    <row r="1650" spans="7:16" x14ac:dyDescent="0.2">
      <c r="G1650" s="79"/>
      <c r="I1650" s="79"/>
      <c r="K1650" s="79"/>
      <c r="M1650" s="79"/>
      <c r="N1650" s="80"/>
      <c r="P1650" s="79"/>
    </row>
    <row r="1651" spans="7:16" x14ac:dyDescent="0.2">
      <c r="G1651" s="79"/>
      <c r="I1651" s="79"/>
      <c r="K1651" s="79"/>
      <c r="M1651" s="79"/>
      <c r="N1651" s="80"/>
      <c r="P1651" s="79"/>
    </row>
    <row r="1652" spans="7:16" x14ac:dyDescent="0.2">
      <c r="G1652" s="79"/>
      <c r="I1652" s="79"/>
      <c r="K1652" s="79"/>
      <c r="M1652" s="79"/>
      <c r="N1652" s="80"/>
      <c r="P1652" s="79"/>
    </row>
    <row r="1653" spans="7:16" x14ac:dyDescent="0.2">
      <c r="G1653" s="79"/>
      <c r="I1653" s="79"/>
      <c r="K1653" s="79"/>
      <c r="M1653" s="79"/>
      <c r="N1653" s="80"/>
      <c r="P1653" s="79"/>
    </row>
    <row r="1654" spans="7:16" x14ac:dyDescent="0.2">
      <c r="G1654" s="79"/>
      <c r="I1654" s="79"/>
      <c r="K1654" s="79"/>
      <c r="M1654" s="79"/>
      <c r="N1654" s="80"/>
      <c r="P1654" s="79"/>
    </row>
    <row r="1655" spans="7:16" x14ac:dyDescent="0.2">
      <c r="G1655" s="79"/>
      <c r="I1655" s="79"/>
      <c r="K1655" s="79"/>
      <c r="M1655" s="79"/>
      <c r="N1655" s="80"/>
      <c r="P1655" s="79"/>
    </row>
    <row r="1656" spans="7:16" x14ac:dyDescent="0.2">
      <c r="G1656" s="79"/>
      <c r="I1656" s="79"/>
      <c r="K1656" s="79"/>
      <c r="M1656" s="79"/>
      <c r="N1656" s="80"/>
      <c r="P1656" s="79"/>
    </row>
    <row r="1657" spans="7:16" x14ac:dyDescent="0.2">
      <c r="G1657" s="79"/>
      <c r="I1657" s="79"/>
      <c r="K1657" s="79"/>
      <c r="M1657" s="79"/>
      <c r="N1657" s="80"/>
      <c r="P1657" s="79"/>
    </row>
    <row r="1658" spans="7:16" x14ac:dyDescent="0.2">
      <c r="G1658" s="79"/>
      <c r="I1658" s="79"/>
      <c r="K1658" s="79"/>
      <c r="M1658" s="79"/>
      <c r="N1658" s="80"/>
      <c r="P1658" s="79"/>
    </row>
    <row r="1659" spans="7:16" x14ac:dyDescent="0.2">
      <c r="G1659" s="79"/>
      <c r="I1659" s="79"/>
      <c r="K1659" s="79"/>
      <c r="M1659" s="79"/>
      <c r="N1659" s="80"/>
      <c r="P1659" s="79"/>
    </row>
    <row r="1660" spans="7:16" x14ac:dyDescent="0.2">
      <c r="G1660" s="79"/>
      <c r="I1660" s="79"/>
      <c r="K1660" s="79"/>
      <c r="M1660" s="79"/>
      <c r="N1660" s="80"/>
      <c r="P1660" s="79"/>
    </row>
    <row r="1661" spans="7:16" x14ac:dyDescent="0.2">
      <c r="G1661" s="79"/>
      <c r="I1661" s="79"/>
      <c r="K1661" s="79"/>
      <c r="M1661" s="79"/>
      <c r="N1661" s="80"/>
      <c r="P1661" s="79"/>
    </row>
    <row r="1662" spans="7:16" x14ac:dyDescent="0.2">
      <c r="G1662" s="79"/>
      <c r="I1662" s="79"/>
      <c r="K1662" s="79"/>
      <c r="M1662" s="79"/>
      <c r="N1662" s="80"/>
      <c r="P1662" s="79"/>
    </row>
    <row r="1663" spans="7:16" x14ac:dyDescent="0.2">
      <c r="G1663" s="79"/>
      <c r="I1663" s="79"/>
      <c r="K1663" s="79"/>
      <c r="M1663" s="79"/>
      <c r="N1663" s="80"/>
      <c r="P1663" s="79"/>
    </row>
    <row r="1664" spans="7:16" x14ac:dyDescent="0.2">
      <c r="G1664" s="79"/>
      <c r="I1664" s="79"/>
      <c r="K1664" s="79"/>
      <c r="M1664" s="79"/>
      <c r="N1664" s="80"/>
      <c r="P1664" s="79"/>
    </row>
    <row r="1665" spans="7:16" x14ac:dyDescent="0.2">
      <c r="G1665" s="79"/>
      <c r="I1665" s="79"/>
      <c r="K1665" s="79"/>
      <c r="M1665" s="79"/>
      <c r="N1665" s="80"/>
      <c r="P1665" s="79"/>
    </row>
    <row r="1666" spans="7:16" x14ac:dyDescent="0.2">
      <c r="G1666" s="79"/>
      <c r="I1666" s="79"/>
      <c r="K1666" s="79"/>
      <c r="M1666" s="79"/>
      <c r="N1666" s="80"/>
      <c r="P1666" s="79"/>
    </row>
    <row r="1667" spans="7:16" x14ac:dyDescent="0.2">
      <c r="G1667" s="79"/>
      <c r="I1667" s="79"/>
      <c r="K1667" s="79"/>
      <c r="M1667" s="79"/>
      <c r="N1667" s="80"/>
      <c r="P1667" s="79"/>
    </row>
    <row r="1668" spans="7:16" x14ac:dyDescent="0.2">
      <c r="G1668" s="79"/>
      <c r="I1668" s="79"/>
      <c r="K1668" s="79"/>
      <c r="M1668" s="79"/>
      <c r="N1668" s="80"/>
      <c r="P1668" s="79"/>
    </row>
    <row r="1669" spans="7:16" x14ac:dyDescent="0.2">
      <c r="G1669" s="79"/>
      <c r="I1669" s="79"/>
      <c r="K1669" s="79"/>
      <c r="M1669" s="79"/>
      <c r="N1669" s="80"/>
      <c r="P1669" s="79"/>
    </row>
    <row r="1670" spans="7:16" x14ac:dyDescent="0.2">
      <c r="G1670" s="79"/>
      <c r="I1670" s="79"/>
      <c r="K1670" s="79"/>
      <c r="M1670" s="79"/>
      <c r="N1670" s="80"/>
      <c r="P1670" s="79"/>
    </row>
    <row r="1671" spans="7:16" x14ac:dyDescent="0.2">
      <c r="G1671" s="79"/>
      <c r="I1671" s="79"/>
      <c r="K1671" s="79"/>
      <c r="M1671" s="79"/>
      <c r="N1671" s="80"/>
      <c r="P1671" s="79"/>
    </row>
    <row r="1672" spans="7:16" x14ac:dyDescent="0.2">
      <c r="G1672" s="79"/>
      <c r="I1672" s="79"/>
      <c r="K1672" s="79"/>
      <c r="M1672" s="79"/>
      <c r="N1672" s="80"/>
      <c r="P1672" s="79"/>
    </row>
    <row r="1673" spans="7:16" x14ac:dyDescent="0.2">
      <c r="G1673" s="79"/>
      <c r="I1673" s="79"/>
      <c r="K1673" s="79"/>
      <c r="M1673" s="79"/>
      <c r="N1673" s="80"/>
      <c r="P1673" s="79"/>
    </row>
    <row r="1674" spans="7:16" x14ac:dyDescent="0.2">
      <c r="G1674" s="79"/>
      <c r="I1674" s="79"/>
      <c r="K1674" s="79"/>
      <c r="M1674" s="79"/>
      <c r="N1674" s="80"/>
      <c r="P1674" s="79"/>
    </row>
    <row r="1675" spans="7:16" x14ac:dyDescent="0.2">
      <c r="G1675" s="79"/>
      <c r="I1675" s="79"/>
      <c r="K1675" s="79"/>
      <c r="M1675" s="79"/>
      <c r="N1675" s="80"/>
      <c r="P1675" s="79"/>
    </row>
    <row r="1676" spans="7:16" x14ac:dyDescent="0.2">
      <c r="G1676" s="79"/>
      <c r="I1676" s="79"/>
      <c r="K1676" s="79"/>
      <c r="M1676" s="79"/>
      <c r="N1676" s="80"/>
      <c r="P1676" s="79"/>
    </row>
    <row r="1677" spans="7:16" x14ac:dyDescent="0.2">
      <c r="G1677" s="79"/>
      <c r="I1677" s="79"/>
      <c r="K1677" s="79"/>
      <c r="M1677" s="79"/>
      <c r="N1677" s="80"/>
      <c r="P1677" s="79"/>
    </row>
    <row r="1678" spans="7:16" x14ac:dyDescent="0.2">
      <c r="G1678" s="79"/>
      <c r="I1678" s="79"/>
      <c r="K1678" s="79"/>
      <c r="M1678" s="79"/>
      <c r="N1678" s="80"/>
      <c r="P1678" s="79"/>
    </row>
    <row r="1679" spans="7:16" x14ac:dyDescent="0.2">
      <c r="G1679" s="79"/>
      <c r="I1679" s="79"/>
      <c r="K1679" s="79"/>
      <c r="M1679" s="79"/>
      <c r="N1679" s="80"/>
      <c r="P1679" s="79"/>
    </row>
    <row r="1680" spans="7:16" x14ac:dyDescent="0.2">
      <c r="G1680" s="79"/>
      <c r="I1680" s="79"/>
      <c r="K1680" s="79"/>
      <c r="M1680" s="79"/>
      <c r="N1680" s="80"/>
      <c r="P1680" s="79"/>
    </row>
    <row r="1681" spans="7:16" x14ac:dyDescent="0.2">
      <c r="G1681" s="79"/>
      <c r="I1681" s="79"/>
      <c r="K1681" s="79"/>
      <c r="M1681" s="79"/>
      <c r="N1681" s="80"/>
      <c r="P1681" s="79"/>
    </row>
    <row r="1682" spans="7:16" x14ac:dyDescent="0.2">
      <c r="G1682" s="79"/>
      <c r="I1682" s="79"/>
      <c r="K1682" s="79"/>
      <c r="M1682" s="79"/>
      <c r="N1682" s="80"/>
      <c r="P1682" s="79"/>
    </row>
    <row r="1683" spans="7:16" x14ac:dyDescent="0.2">
      <c r="G1683" s="79"/>
      <c r="I1683" s="79"/>
      <c r="K1683" s="79"/>
      <c r="M1683" s="79"/>
      <c r="N1683" s="80"/>
      <c r="P1683" s="79"/>
    </row>
    <row r="1684" spans="7:16" x14ac:dyDescent="0.2">
      <c r="G1684" s="79"/>
      <c r="I1684" s="79"/>
      <c r="K1684" s="79"/>
      <c r="M1684" s="79"/>
      <c r="N1684" s="80"/>
      <c r="P1684" s="79"/>
    </row>
    <row r="1685" spans="7:16" x14ac:dyDescent="0.2">
      <c r="G1685" s="79"/>
      <c r="I1685" s="79"/>
      <c r="K1685" s="79"/>
      <c r="M1685" s="79"/>
      <c r="N1685" s="80"/>
      <c r="P1685" s="79"/>
    </row>
    <row r="1686" spans="7:16" x14ac:dyDescent="0.2">
      <c r="G1686" s="79"/>
      <c r="I1686" s="79"/>
      <c r="K1686" s="79"/>
      <c r="M1686" s="79"/>
      <c r="N1686" s="80"/>
      <c r="P1686" s="79"/>
    </row>
    <row r="1687" spans="7:16" x14ac:dyDescent="0.2">
      <c r="G1687" s="79"/>
      <c r="I1687" s="79"/>
      <c r="K1687" s="79"/>
      <c r="M1687" s="79"/>
      <c r="N1687" s="80"/>
      <c r="P1687" s="79"/>
    </row>
    <row r="1688" spans="7:16" x14ac:dyDescent="0.2">
      <c r="G1688" s="79"/>
      <c r="I1688" s="79"/>
      <c r="K1688" s="79"/>
      <c r="M1688" s="79"/>
      <c r="N1688" s="80"/>
      <c r="P1688" s="79"/>
    </row>
    <row r="1689" spans="7:16" x14ac:dyDescent="0.2">
      <c r="G1689" s="79"/>
      <c r="I1689" s="79"/>
      <c r="K1689" s="79"/>
      <c r="M1689" s="79"/>
      <c r="N1689" s="80"/>
      <c r="P1689" s="79"/>
    </row>
    <row r="1690" spans="7:16" x14ac:dyDescent="0.2">
      <c r="G1690" s="79"/>
      <c r="I1690" s="79"/>
      <c r="K1690" s="79"/>
      <c r="M1690" s="79"/>
      <c r="N1690" s="80"/>
      <c r="P1690" s="79"/>
    </row>
    <row r="1691" spans="7:16" x14ac:dyDescent="0.2">
      <c r="G1691" s="79"/>
      <c r="I1691" s="79"/>
      <c r="K1691" s="79"/>
      <c r="M1691" s="79"/>
      <c r="N1691" s="80"/>
      <c r="P1691" s="79"/>
    </row>
    <row r="1692" spans="7:16" x14ac:dyDescent="0.2">
      <c r="G1692" s="79"/>
      <c r="I1692" s="79"/>
      <c r="K1692" s="79"/>
      <c r="M1692" s="79"/>
      <c r="N1692" s="80"/>
      <c r="P1692" s="79"/>
    </row>
    <row r="1693" spans="7:16" x14ac:dyDescent="0.2">
      <c r="G1693" s="79"/>
      <c r="I1693" s="79"/>
      <c r="K1693" s="79"/>
      <c r="M1693" s="79"/>
      <c r="N1693" s="80"/>
      <c r="P1693" s="79"/>
    </row>
    <row r="1694" spans="7:16" x14ac:dyDescent="0.2">
      <c r="G1694" s="79"/>
      <c r="I1694" s="79"/>
      <c r="K1694" s="79"/>
      <c r="M1694" s="79"/>
      <c r="N1694" s="80"/>
      <c r="P1694" s="79"/>
    </row>
    <row r="1695" spans="7:16" x14ac:dyDescent="0.2">
      <c r="G1695" s="79"/>
      <c r="I1695" s="79"/>
      <c r="K1695" s="79"/>
      <c r="M1695" s="79"/>
      <c r="N1695" s="80"/>
      <c r="P1695" s="79"/>
    </row>
    <row r="1696" spans="7:16" x14ac:dyDescent="0.2">
      <c r="G1696" s="79"/>
      <c r="I1696" s="79"/>
      <c r="K1696" s="79"/>
      <c r="M1696" s="79"/>
      <c r="N1696" s="80"/>
      <c r="P1696" s="79"/>
    </row>
    <row r="1697" spans="7:16" x14ac:dyDescent="0.2">
      <c r="G1697" s="79"/>
      <c r="I1697" s="79"/>
      <c r="K1697" s="79"/>
      <c r="M1697" s="79"/>
      <c r="N1697" s="80"/>
      <c r="P1697" s="79"/>
    </row>
    <row r="1698" spans="7:16" x14ac:dyDescent="0.2">
      <c r="G1698" s="79"/>
      <c r="I1698" s="79"/>
      <c r="K1698" s="79"/>
      <c r="M1698" s="79"/>
      <c r="N1698" s="80"/>
      <c r="P1698" s="79"/>
    </row>
    <row r="1699" spans="7:16" x14ac:dyDescent="0.2">
      <c r="G1699" s="79"/>
      <c r="I1699" s="79"/>
      <c r="K1699" s="79"/>
      <c r="M1699" s="79"/>
      <c r="N1699" s="80"/>
      <c r="P1699" s="79"/>
    </row>
    <row r="1700" spans="7:16" x14ac:dyDescent="0.2">
      <c r="G1700" s="79"/>
      <c r="I1700" s="79"/>
      <c r="K1700" s="79"/>
      <c r="M1700" s="79"/>
      <c r="N1700" s="80"/>
      <c r="P1700" s="79"/>
    </row>
    <row r="1701" spans="7:16" x14ac:dyDescent="0.2">
      <c r="G1701" s="79"/>
      <c r="I1701" s="79"/>
      <c r="K1701" s="79"/>
      <c r="M1701" s="79"/>
      <c r="N1701" s="80"/>
      <c r="P1701" s="79"/>
    </row>
    <row r="1702" spans="7:16" x14ac:dyDescent="0.2">
      <c r="G1702" s="79"/>
      <c r="I1702" s="79"/>
      <c r="K1702" s="79"/>
      <c r="M1702" s="79"/>
      <c r="N1702" s="80"/>
      <c r="P1702" s="79"/>
    </row>
    <row r="1703" spans="7:16" x14ac:dyDescent="0.2">
      <c r="G1703" s="79"/>
      <c r="I1703" s="79"/>
      <c r="K1703" s="79"/>
      <c r="M1703" s="79"/>
      <c r="N1703" s="80"/>
      <c r="P1703" s="79"/>
    </row>
    <row r="1704" spans="7:16" x14ac:dyDescent="0.2">
      <c r="G1704" s="79"/>
      <c r="I1704" s="79"/>
      <c r="K1704" s="79"/>
      <c r="M1704" s="79"/>
      <c r="N1704" s="80"/>
      <c r="P1704" s="79"/>
    </row>
    <row r="1705" spans="7:16" x14ac:dyDescent="0.2">
      <c r="G1705" s="79"/>
      <c r="I1705" s="79"/>
      <c r="K1705" s="79"/>
      <c r="M1705" s="79"/>
      <c r="N1705" s="80"/>
      <c r="P1705" s="79"/>
    </row>
    <row r="1706" spans="7:16" x14ac:dyDescent="0.2">
      <c r="G1706" s="79"/>
      <c r="I1706" s="79"/>
      <c r="K1706" s="79"/>
      <c r="M1706" s="79"/>
      <c r="N1706" s="80"/>
      <c r="P1706" s="79"/>
    </row>
    <row r="1707" spans="7:16" x14ac:dyDescent="0.2">
      <c r="G1707" s="79"/>
      <c r="I1707" s="79"/>
      <c r="K1707" s="79"/>
      <c r="M1707" s="79"/>
      <c r="N1707" s="80"/>
      <c r="P1707" s="79"/>
    </row>
    <row r="1708" spans="7:16" x14ac:dyDescent="0.2">
      <c r="G1708" s="79"/>
      <c r="I1708" s="79"/>
      <c r="K1708" s="79"/>
      <c r="M1708" s="79"/>
      <c r="N1708" s="80"/>
      <c r="P1708" s="79"/>
    </row>
    <row r="1709" spans="7:16" x14ac:dyDescent="0.2">
      <c r="G1709" s="79"/>
      <c r="I1709" s="79"/>
      <c r="K1709" s="79"/>
      <c r="M1709" s="79"/>
      <c r="N1709" s="80"/>
      <c r="P1709" s="79"/>
    </row>
    <row r="1710" spans="7:16" x14ac:dyDescent="0.2">
      <c r="G1710" s="79"/>
      <c r="I1710" s="79"/>
      <c r="K1710" s="79"/>
      <c r="M1710" s="79"/>
      <c r="N1710" s="80"/>
      <c r="P1710" s="79"/>
    </row>
    <row r="1711" spans="7:16" x14ac:dyDescent="0.2">
      <c r="G1711" s="79"/>
      <c r="I1711" s="79"/>
      <c r="K1711" s="79"/>
      <c r="M1711" s="79"/>
      <c r="N1711" s="80"/>
      <c r="P1711" s="79"/>
    </row>
    <row r="1712" spans="7:16" x14ac:dyDescent="0.2">
      <c r="G1712" s="79"/>
      <c r="I1712" s="79"/>
      <c r="K1712" s="79"/>
      <c r="M1712" s="79"/>
      <c r="N1712" s="80"/>
      <c r="P1712" s="79"/>
    </row>
    <row r="1713" spans="7:16" x14ac:dyDescent="0.2">
      <c r="G1713" s="79"/>
      <c r="I1713" s="79"/>
      <c r="K1713" s="79"/>
      <c r="M1713" s="79"/>
      <c r="N1713" s="80"/>
      <c r="P1713" s="79"/>
    </row>
    <row r="1714" spans="7:16" x14ac:dyDescent="0.2">
      <c r="G1714" s="79"/>
      <c r="I1714" s="79"/>
      <c r="K1714" s="79"/>
      <c r="M1714" s="79"/>
      <c r="N1714" s="80"/>
      <c r="P1714" s="79"/>
    </row>
    <row r="1715" spans="7:16" x14ac:dyDescent="0.2">
      <c r="G1715" s="79"/>
      <c r="I1715" s="79"/>
      <c r="K1715" s="79"/>
      <c r="M1715" s="79"/>
      <c r="N1715" s="80"/>
      <c r="P1715" s="79"/>
    </row>
    <row r="1716" spans="7:16" x14ac:dyDescent="0.2">
      <c r="G1716" s="79"/>
      <c r="I1716" s="79"/>
      <c r="K1716" s="79"/>
      <c r="M1716" s="79"/>
      <c r="N1716" s="80"/>
      <c r="P1716" s="79"/>
    </row>
    <row r="1717" spans="7:16" x14ac:dyDescent="0.2">
      <c r="G1717" s="79"/>
      <c r="I1717" s="79"/>
      <c r="K1717" s="79"/>
      <c r="M1717" s="79"/>
      <c r="N1717" s="80"/>
      <c r="P1717" s="79"/>
    </row>
    <row r="1718" spans="7:16" x14ac:dyDescent="0.2">
      <c r="G1718" s="79"/>
      <c r="I1718" s="79"/>
      <c r="K1718" s="79"/>
      <c r="M1718" s="79"/>
      <c r="N1718" s="80"/>
      <c r="P1718" s="79"/>
    </row>
    <row r="1719" spans="7:16" x14ac:dyDescent="0.2">
      <c r="G1719" s="79"/>
      <c r="I1719" s="79"/>
      <c r="K1719" s="79"/>
      <c r="M1719" s="79"/>
      <c r="N1719" s="80"/>
      <c r="P1719" s="79"/>
    </row>
    <row r="1720" spans="7:16" x14ac:dyDescent="0.2">
      <c r="G1720" s="79"/>
      <c r="I1720" s="79"/>
      <c r="K1720" s="79"/>
      <c r="M1720" s="79"/>
      <c r="N1720" s="80"/>
      <c r="P1720" s="79"/>
    </row>
    <row r="1721" spans="7:16" x14ac:dyDescent="0.2">
      <c r="G1721" s="79"/>
      <c r="I1721" s="79"/>
      <c r="K1721" s="79"/>
      <c r="M1721" s="79"/>
      <c r="N1721" s="80"/>
      <c r="P1721" s="79"/>
    </row>
    <row r="1722" spans="7:16" x14ac:dyDescent="0.2">
      <c r="G1722" s="79"/>
      <c r="I1722" s="79"/>
      <c r="K1722" s="79"/>
      <c r="M1722" s="79"/>
      <c r="N1722" s="80"/>
      <c r="P1722" s="79"/>
    </row>
    <row r="1723" spans="7:16" x14ac:dyDescent="0.2">
      <c r="G1723" s="79"/>
      <c r="I1723" s="79"/>
      <c r="K1723" s="79"/>
      <c r="M1723" s="79"/>
      <c r="N1723" s="80"/>
      <c r="P1723" s="79"/>
    </row>
    <row r="1724" spans="7:16" x14ac:dyDescent="0.2">
      <c r="G1724" s="79"/>
      <c r="I1724" s="79"/>
      <c r="K1724" s="79"/>
      <c r="M1724" s="79"/>
      <c r="N1724" s="80"/>
      <c r="P1724" s="79"/>
    </row>
    <row r="1725" spans="7:16" x14ac:dyDescent="0.2">
      <c r="G1725" s="79"/>
      <c r="I1725" s="79"/>
      <c r="K1725" s="79"/>
      <c r="M1725" s="79"/>
      <c r="N1725" s="80"/>
      <c r="P1725" s="79"/>
    </row>
    <row r="1726" spans="7:16" x14ac:dyDescent="0.2">
      <c r="G1726" s="79"/>
      <c r="I1726" s="79"/>
      <c r="K1726" s="79"/>
      <c r="M1726" s="79"/>
      <c r="N1726" s="80"/>
      <c r="P1726" s="79"/>
    </row>
    <row r="1727" spans="7:16" x14ac:dyDescent="0.2">
      <c r="G1727" s="79"/>
      <c r="I1727" s="79"/>
      <c r="K1727" s="79"/>
      <c r="M1727" s="79"/>
      <c r="N1727" s="80"/>
      <c r="P1727" s="79"/>
    </row>
    <row r="1728" spans="7:16" x14ac:dyDescent="0.2">
      <c r="G1728" s="79"/>
      <c r="I1728" s="79"/>
      <c r="K1728" s="79"/>
      <c r="M1728" s="79"/>
      <c r="N1728" s="80"/>
      <c r="P1728" s="79"/>
    </row>
    <row r="1729" spans="7:16" x14ac:dyDescent="0.2">
      <c r="G1729" s="79"/>
      <c r="I1729" s="79"/>
      <c r="K1729" s="79"/>
      <c r="M1729" s="79"/>
      <c r="N1729" s="80"/>
      <c r="P1729" s="79"/>
    </row>
    <row r="1730" spans="7:16" x14ac:dyDescent="0.2">
      <c r="G1730" s="79"/>
      <c r="I1730" s="79"/>
      <c r="K1730" s="79"/>
      <c r="M1730" s="79"/>
      <c r="N1730" s="80"/>
      <c r="P1730" s="79"/>
    </row>
    <row r="1731" spans="7:16" x14ac:dyDescent="0.2">
      <c r="G1731" s="79"/>
      <c r="I1731" s="79"/>
      <c r="K1731" s="79"/>
      <c r="M1731" s="79"/>
      <c r="N1731" s="80"/>
      <c r="P1731" s="79"/>
    </row>
    <row r="1732" spans="7:16" x14ac:dyDescent="0.2">
      <c r="G1732" s="79"/>
      <c r="I1732" s="79"/>
      <c r="K1732" s="79"/>
      <c r="M1732" s="79"/>
      <c r="N1732" s="80"/>
      <c r="P1732" s="79"/>
    </row>
    <row r="1733" spans="7:16" x14ac:dyDescent="0.2">
      <c r="G1733" s="79"/>
      <c r="I1733" s="79"/>
      <c r="K1733" s="79"/>
      <c r="M1733" s="79"/>
      <c r="N1733" s="80"/>
      <c r="P1733" s="79"/>
    </row>
    <row r="1734" spans="7:16" x14ac:dyDescent="0.2">
      <c r="G1734" s="79"/>
      <c r="I1734" s="79"/>
      <c r="K1734" s="79"/>
      <c r="M1734" s="79"/>
      <c r="N1734" s="80"/>
      <c r="P1734" s="79"/>
    </row>
    <row r="1735" spans="7:16" x14ac:dyDescent="0.2">
      <c r="G1735" s="79"/>
      <c r="I1735" s="79"/>
      <c r="K1735" s="79"/>
      <c r="M1735" s="79"/>
      <c r="N1735" s="80"/>
      <c r="P1735" s="79"/>
    </row>
    <row r="1736" spans="7:16" x14ac:dyDescent="0.2">
      <c r="G1736" s="79"/>
      <c r="I1736" s="79"/>
      <c r="K1736" s="79"/>
      <c r="M1736" s="79"/>
      <c r="N1736" s="80"/>
      <c r="P1736" s="79"/>
    </row>
    <row r="1737" spans="7:16" x14ac:dyDescent="0.2">
      <c r="G1737" s="79"/>
      <c r="I1737" s="79"/>
      <c r="K1737" s="79"/>
      <c r="M1737" s="79"/>
      <c r="N1737" s="80"/>
      <c r="P1737" s="79"/>
    </row>
    <row r="1738" spans="7:16" x14ac:dyDescent="0.2">
      <c r="G1738" s="79"/>
      <c r="I1738" s="79"/>
      <c r="K1738" s="79"/>
      <c r="M1738" s="79"/>
      <c r="N1738" s="80"/>
      <c r="P1738" s="79"/>
    </row>
    <row r="1739" spans="7:16" x14ac:dyDescent="0.2">
      <c r="G1739" s="79"/>
      <c r="I1739" s="79"/>
      <c r="K1739" s="79"/>
      <c r="M1739" s="79"/>
      <c r="N1739" s="80"/>
      <c r="P1739" s="79"/>
    </row>
    <row r="1740" spans="7:16" x14ac:dyDescent="0.2">
      <c r="G1740" s="79"/>
      <c r="I1740" s="79"/>
      <c r="K1740" s="79"/>
      <c r="M1740" s="79"/>
      <c r="N1740" s="80"/>
      <c r="P1740" s="79"/>
    </row>
    <row r="1741" spans="7:16" x14ac:dyDescent="0.2">
      <c r="G1741" s="79"/>
      <c r="I1741" s="79"/>
      <c r="K1741" s="79"/>
      <c r="M1741" s="79"/>
      <c r="N1741" s="80"/>
      <c r="P1741" s="79"/>
    </row>
    <row r="1742" spans="7:16" x14ac:dyDescent="0.2">
      <c r="G1742" s="79"/>
      <c r="I1742" s="79"/>
      <c r="K1742" s="79"/>
      <c r="M1742" s="79"/>
      <c r="N1742" s="80"/>
      <c r="P1742" s="79"/>
    </row>
    <row r="1743" spans="7:16" x14ac:dyDescent="0.2">
      <c r="G1743" s="79"/>
      <c r="I1743" s="79"/>
      <c r="K1743" s="79"/>
      <c r="M1743" s="79"/>
      <c r="N1743" s="80"/>
      <c r="P1743" s="79"/>
    </row>
    <row r="1744" spans="7:16" x14ac:dyDescent="0.2">
      <c r="G1744" s="79"/>
      <c r="I1744" s="79"/>
      <c r="K1744" s="79"/>
      <c r="M1744" s="79"/>
      <c r="N1744" s="80"/>
      <c r="P1744" s="79"/>
    </row>
    <row r="1745" spans="7:16" x14ac:dyDescent="0.2">
      <c r="G1745" s="79"/>
      <c r="I1745" s="79"/>
      <c r="K1745" s="79"/>
      <c r="M1745" s="79"/>
      <c r="N1745" s="80"/>
      <c r="P1745" s="79"/>
    </row>
    <row r="1746" spans="7:16" x14ac:dyDescent="0.2">
      <c r="G1746" s="79"/>
      <c r="I1746" s="79"/>
      <c r="K1746" s="79"/>
      <c r="M1746" s="79"/>
      <c r="N1746" s="80"/>
      <c r="P1746" s="79"/>
    </row>
    <row r="1747" spans="7:16" x14ac:dyDescent="0.2">
      <c r="G1747" s="79"/>
      <c r="I1747" s="79"/>
      <c r="K1747" s="79"/>
      <c r="M1747" s="79"/>
      <c r="N1747" s="80"/>
      <c r="P1747" s="79"/>
    </row>
    <row r="1748" spans="7:16" x14ac:dyDescent="0.2">
      <c r="G1748" s="79"/>
      <c r="I1748" s="79"/>
      <c r="K1748" s="79"/>
      <c r="M1748" s="79"/>
      <c r="N1748" s="80"/>
      <c r="P1748" s="79"/>
    </row>
    <row r="1749" spans="7:16" x14ac:dyDescent="0.2">
      <c r="G1749" s="79"/>
      <c r="I1749" s="79"/>
      <c r="K1749" s="79"/>
      <c r="M1749" s="79"/>
      <c r="N1749" s="80"/>
      <c r="P1749" s="79"/>
    </row>
    <row r="1750" spans="7:16" x14ac:dyDescent="0.2">
      <c r="G1750" s="79"/>
      <c r="I1750" s="79"/>
      <c r="K1750" s="79"/>
      <c r="M1750" s="79"/>
      <c r="N1750" s="80"/>
      <c r="P1750" s="79"/>
    </row>
    <row r="1751" spans="7:16" x14ac:dyDescent="0.2">
      <c r="G1751" s="79"/>
      <c r="I1751" s="79"/>
      <c r="K1751" s="79"/>
      <c r="M1751" s="79"/>
      <c r="N1751" s="80"/>
      <c r="P1751" s="79"/>
    </row>
    <row r="1752" spans="7:16" x14ac:dyDescent="0.2">
      <c r="G1752" s="79"/>
      <c r="I1752" s="79"/>
      <c r="K1752" s="79"/>
      <c r="M1752" s="79"/>
      <c r="N1752" s="80"/>
      <c r="P1752" s="79"/>
    </row>
    <row r="1753" spans="7:16" x14ac:dyDescent="0.2">
      <c r="G1753" s="79"/>
      <c r="I1753" s="79"/>
      <c r="K1753" s="79"/>
      <c r="M1753" s="79"/>
      <c r="N1753" s="80"/>
      <c r="P1753" s="79"/>
    </row>
    <row r="1754" spans="7:16" x14ac:dyDescent="0.2">
      <c r="G1754" s="79"/>
      <c r="I1754" s="79"/>
      <c r="K1754" s="79"/>
      <c r="M1754" s="79"/>
      <c r="N1754" s="80"/>
      <c r="P1754" s="79"/>
    </row>
    <row r="1755" spans="7:16" x14ac:dyDescent="0.2">
      <c r="G1755" s="79"/>
      <c r="I1755" s="79"/>
      <c r="K1755" s="79"/>
      <c r="M1755" s="79"/>
      <c r="N1755" s="80"/>
      <c r="P1755" s="79"/>
    </row>
    <row r="1756" spans="7:16" x14ac:dyDescent="0.2">
      <c r="G1756" s="79"/>
      <c r="I1756" s="79"/>
      <c r="K1756" s="79"/>
      <c r="M1756" s="79"/>
      <c r="N1756" s="80"/>
      <c r="P1756" s="79"/>
    </row>
    <row r="1757" spans="7:16" x14ac:dyDescent="0.2">
      <c r="G1757" s="79"/>
      <c r="I1757" s="79"/>
      <c r="K1757" s="79"/>
      <c r="M1757" s="79"/>
      <c r="N1757" s="80"/>
      <c r="P1757" s="79"/>
    </row>
    <row r="1758" spans="7:16" x14ac:dyDescent="0.2">
      <c r="G1758" s="79"/>
      <c r="I1758" s="79"/>
      <c r="K1758" s="79"/>
      <c r="M1758" s="79"/>
      <c r="N1758" s="80"/>
      <c r="P1758" s="79"/>
    </row>
    <row r="1759" spans="7:16" x14ac:dyDescent="0.2">
      <c r="G1759" s="79"/>
      <c r="I1759" s="79"/>
      <c r="K1759" s="79"/>
      <c r="M1759" s="79"/>
      <c r="N1759" s="80"/>
      <c r="P1759" s="79"/>
    </row>
    <row r="1760" spans="7:16" x14ac:dyDescent="0.2">
      <c r="G1760" s="79"/>
      <c r="I1760" s="79"/>
      <c r="K1760" s="79"/>
      <c r="M1760" s="79"/>
      <c r="N1760" s="80"/>
      <c r="P1760" s="79"/>
    </row>
    <row r="1761" spans="7:16" x14ac:dyDescent="0.2">
      <c r="G1761" s="79"/>
      <c r="I1761" s="79"/>
      <c r="K1761" s="79"/>
      <c r="M1761" s="79"/>
      <c r="N1761" s="80"/>
      <c r="P1761" s="79"/>
    </row>
    <row r="1762" spans="7:16" x14ac:dyDescent="0.2">
      <c r="G1762" s="79"/>
      <c r="I1762" s="79"/>
      <c r="K1762" s="79"/>
      <c r="M1762" s="79"/>
      <c r="N1762" s="80"/>
      <c r="P1762" s="79"/>
    </row>
    <row r="1763" spans="7:16" x14ac:dyDescent="0.2">
      <c r="G1763" s="79"/>
      <c r="I1763" s="79"/>
      <c r="K1763" s="79"/>
      <c r="M1763" s="79"/>
      <c r="N1763" s="80"/>
      <c r="P1763" s="79"/>
    </row>
    <row r="1764" spans="7:16" x14ac:dyDescent="0.2">
      <c r="G1764" s="79"/>
      <c r="I1764" s="79"/>
      <c r="K1764" s="79"/>
      <c r="M1764" s="79"/>
      <c r="N1764" s="80"/>
      <c r="P1764" s="79"/>
    </row>
    <row r="1765" spans="7:16" x14ac:dyDescent="0.2">
      <c r="G1765" s="79"/>
      <c r="I1765" s="79"/>
      <c r="K1765" s="79"/>
      <c r="M1765" s="79"/>
      <c r="N1765" s="80"/>
      <c r="P1765" s="79"/>
    </row>
    <row r="1766" spans="7:16" x14ac:dyDescent="0.2">
      <c r="G1766" s="79"/>
      <c r="I1766" s="79"/>
      <c r="K1766" s="79"/>
      <c r="M1766" s="79"/>
      <c r="N1766" s="80"/>
      <c r="P1766" s="79"/>
    </row>
    <row r="1767" spans="7:16" x14ac:dyDescent="0.2">
      <c r="G1767" s="79"/>
      <c r="I1767" s="79"/>
      <c r="K1767" s="79"/>
      <c r="M1767" s="79"/>
      <c r="N1767" s="80"/>
      <c r="P1767" s="79"/>
    </row>
    <row r="1768" spans="7:16" x14ac:dyDescent="0.2">
      <c r="G1768" s="79"/>
      <c r="I1768" s="79"/>
      <c r="K1768" s="79"/>
      <c r="M1768" s="79"/>
      <c r="N1768" s="80"/>
      <c r="P1768" s="79"/>
    </row>
    <row r="1769" spans="7:16" x14ac:dyDescent="0.2">
      <c r="G1769" s="79"/>
      <c r="I1769" s="79"/>
      <c r="K1769" s="79"/>
      <c r="M1769" s="79"/>
      <c r="N1769" s="80"/>
      <c r="P1769" s="79"/>
    </row>
    <row r="1770" spans="7:16" x14ac:dyDescent="0.2">
      <c r="G1770" s="79"/>
      <c r="I1770" s="79"/>
      <c r="K1770" s="79"/>
      <c r="M1770" s="79"/>
      <c r="N1770" s="80"/>
      <c r="P1770" s="79"/>
    </row>
    <row r="1771" spans="7:16" x14ac:dyDescent="0.2">
      <c r="G1771" s="79"/>
      <c r="I1771" s="79"/>
      <c r="K1771" s="79"/>
      <c r="M1771" s="79"/>
      <c r="N1771" s="80"/>
      <c r="P1771" s="79"/>
    </row>
    <row r="1772" spans="7:16" x14ac:dyDescent="0.2">
      <c r="G1772" s="79"/>
      <c r="I1772" s="79"/>
      <c r="K1772" s="79"/>
      <c r="M1772" s="79"/>
      <c r="N1772" s="80"/>
      <c r="P1772" s="79"/>
    </row>
    <row r="1773" spans="7:16" x14ac:dyDescent="0.2">
      <c r="G1773" s="79"/>
      <c r="I1773" s="79"/>
      <c r="K1773" s="79"/>
      <c r="M1773" s="79"/>
      <c r="N1773" s="80"/>
      <c r="P1773" s="79"/>
    </row>
    <row r="1774" spans="7:16" x14ac:dyDescent="0.2">
      <c r="G1774" s="79"/>
      <c r="I1774" s="79"/>
      <c r="K1774" s="79"/>
      <c r="M1774" s="79"/>
      <c r="N1774" s="80"/>
      <c r="P1774" s="79"/>
    </row>
    <row r="1775" spans="7:16" x14ac:dyDescent="0.2">
      <c r="G1775" s="79"/>
      <c r="I1775" s="79"/>
      <c r="K1775" s="79"/>
      <c r="M1775" s="79"/>
      <c r="N1775" s="80"/>
      <c r="P1775" s="79"/>
    </row>
    <row r="1776" spans="7:16" x14ac:dyDescent="0.2">
      <c r="G1776" s="79"/>
      <c r="I1776" s="79"/>
      <c r="K1776" s="79"/>
      <c r="M1776" s="79"/>
      <c r="N1776" s="80"/>
      <c r="P1776" s="79"/>
    </row>
    <row r="1777" spans="7:16" x14ac:dyDescent="0.2">
      <c r="G1777" s="79"/>
      <c r="I1777" s="79"/>
      <c r="K1777" s="79"/>
      <c r="M1777" s="79"/>
      <c r="N1777" s="80"/>
      <c r="P1777" s="79"/>
    </row>
    <row r="1778" spans="7:16" x14ac:dyDescent="0.2">
      <c r="G1778" s="79"/>
      <c r="I1778" s="79"/>
      <c r="K1778" s="79"/>
      <c r="M1778" s="79"/>
      <c r="N1778" s="80"/>
      <c r="P1778" s="79"/>
    </row>
    <row r="1779" spans="7:16" x14ac:dyDescent="0.2">
      <c r="G1779" s="79"/>
      <c r="I1779" s="79"/>
      <c r="K1779" s="79"/>
      <c r="M1779" s="79"/>
      <c r="N1779" s="80"/>
      <c r="P1779" s="79"/>
    </row>
    <row r="1780" spans="7:16" x14ac:dyDescent="0.2">
      <c r="G1780" s="79"/>
      <c r="I1780" s="79"/>
      <c r="K1780" s="79"/>
      <c r="M1780" s="79"/>
      <c r="N1780" s="80"/>
      <c r="P1780" s="79"/>
    </row>
    <row r="1781" spans="7:16" x14ac:dyDescent="0.2">
      <c r="G1781" s="79"/>
      <c r="I1781" s="79"/>
      <c r="K1781" s="79"/>
      <c r="M1781" s="79"/>
      <c r="N1781" s="80"/>
      <c r="P1781" s="79"/>
    </row>
    <row r="1782" spans="7:16" x14ac:dyDescent="0.2">
      <c r="G1782" s="79"/>
      <c r="I1782" s="79"/>
      <c r="K1782" s="79"/>
      <c r="M1782" s="79"/>
      <c r="N1782" s="80"/>
      <c r="P1782" s="79"/>
    </row>
    <row r="1783" spans="7:16" x14ac:dyDescent="0.2">
      <c r="G1783" s="79"/>
      <c r="I1783" s="79"/>
      <c r="K1783" s="79"/>
      <c r="M1783" s="79"/>
      <c r="N1783" s="80"/>
      <c r="P1783" s="79"/>
    </row>
    <row r="1784" spans="7:16" x14ac:dyDescent="0.2">
      <c r="G1784" s="79"/>
      <c r="I1784" s="79"/>
      <c r="K1784" s="79"/>
      <c r="M1784" s="79"/>
      <c r="N1784" s="80"/>
      <c r="P1784" s="79"/>
    </row>
    <row r="1785" spans="7:16" x14ac:dyDescent="0.2">
      <c r="G1785" s="79"/>
      <c r="I1785" s="79"/>
      <c r="K1785" s="79"/>
      <c r="M1785" s="79"/>
      <c r="N1785" s="80"/>
      <c r="P1785" s="79"/>
    </row>
    <row r="1786" spans="7:16" x14ac:dyDescent="0.2">
      <c r="G1786" s="79"/>
      <c r="I1786" s="79"/>
      <c r="K1786" s="79"/>
      <c r="M1786" s="79"/>
      <c r="N1786" s="80"/>
      <c r="P1786" s="79"/>
    </row>
    <row r="1787" spans="7:16" x14ac:dyDescent="0.2">
      <c r="G1787" s="79"/>
      <c r="I1787" s="79"/>
      <c r="K1787" s="79"/>
      <c r="M1787" s="79"/>
      <c r="N1787" s="80"/>
      <c r="P1787" s="79"/>
    </row>
    <row r="1788" spans="7:16" x14ac:dyDescent="0.2">
      <c r="G1788" s="79"/>
      <c r="I1788" s="79"/>
      <c r="K1788" s="79"/>
      <c r="M1788" s="79"/>
      <c r="N1788" s="80"/>
      <c r="P1788" s="79"/>
    </row>
    <row r="1789" spans="7:16" x14ac:dyDescent="0.2">
      <c r="G1789" s="79"/>
      <c r="I1789" s="79"/>
      <c r="K1789" s="79"/>
      <c r="M1789" s="79"/>
      <c r="N1789" s="80"/>
      <c r="P1789" s="79"/>
    </row>
    <row r="1790" spans="7:16" x14ac:dyDescent="0.2">
      <c r="G1790" s="79"/>
      <c r="I1790" s="79"/>
      <c r="K1790" s="79"/>
      <c r="M1790" s="79"/>
      <c r="N1790" s="80"/>
      <c r="P1790" s="79"/>
    </row>
    <row r="1791" spans="7:16" x14ac:dyDescent="0.2">
      <c r="G1791" s="79"/>
      <c r="I1791" s="79"/>
      <c r="K1791" s="79"/>
      <c r="M1791" s="79"/>
      <c r="N1791" s="80"/>
      <c r="P1791" s="79"/>
    </row>
    <row r="1792" spans="7:16" x14ac:dyDescent="0.2">
      <c r="G1792" s="79"/>
      <c r="I1792" s="79"/>
      <c r="K1792" s="79"/>
      <c r="M1792" s="79"/>
      <c r="N1792" s="80"/>
      <c r="P1792" s="79"/>
    </row>
    <row r="1793" spans="7:16" x14ac:dyDescent="0.2">
      <c r="G1793" s="79"/>
      <c r="I1793" s="79"/>
      <c r="K1793" s="79"/>
      <c r="M1793" s="79"/>
      <c r="N1793" s="80"/>
      <c r="P1793" s="79"/>
    </row>
    <row r="1794" spans="7:16" x14ac:dyDescent="0.2">
      <c r="G1794" s="79"/>
      <c r="I1794" s="79"/>
      <c r="K1794" s="79"/>
      <c r="M1794" s="79"/>
      <c r="N1794" s="80"/>
      <c r="P1794" s="79"/>
    </row>
    <row r="1795" spans="7:16" x14ac:dyDescent="0.2">
      <c r="G1795" s="79"/>
      <c r="I1795" s="79"/>
      <c r="K1795" s="79"/>
      <c r="M1795" s="79"/>
      <c r="N1795" s="80"/>
      <c r="P1795" s="79"/>
    </row>
    <row r="1796" spans="7:16" x14ac:dyDescent="0.2">
      <c r="G1796" s="79"/>
      <c r="I1796" s="79"/>
      <c r="K1796" s="79"/>
      <c r="M1796" s="79"/>
      <c r="N1796" s="80"/>
      <c r="P1796" s="79"/>
    </row>
    <row r="1797" spans="7:16" x14ac:dyDescent="0.2">
      <c r="G1797" s="79"/>
      <c r="I1797" s="79"/>
      <c r="K1797" s="79"/>
      <c r="M1797" s="79"/>
      <c r="N1797" s="80"/>
      <c r="P1797" s="79"/>
    </row>
    <row r="1798" spans="7:16" x14ac:dyDescent="0.2">
      <c r="G1798" s="79"/>
      <c r="I1798" s="79"/>
      <c r="K1798" s="79"/>
      <c r="M1798" s="79"/>
      <c r="N1798" s="80"/>
      <c r="P1798" s="79"/>
    </row>
    <row r="1799" spans="7:16" x14ac:dyDescent="0.2">
      <c r="G1799" s="79"/>
      <c r="I1799" s="79"/>
      <c r="K1799" s="79"/>
      <c r="M1799" s="79"/>
      <c r="N1799" s="80"/>
      <c r="P1799" s="79"/>
    </row>
    <row r="1800" spans="7:16" x14ac:dyDescent="0.2">
      <c r="G1800" s="79"/>
      <c r="I1800" s="79"/>
      <c r="K1800" s="79"/>
      <c r="M1800" s="79"/>
      <c r="N1800" s="80"/>
      <c r="P1800" s="79"/>
    </row>
    <row r="1801" spans="7:16" x14ac:dyDescent="0.2">
      <c r="G1801" s="79"/>
      <c r="I1801" s="79"/>
      <c r="K1801" s="79"/>
      <c r="M1801" s="79"/>
      <c r="N1801" s="80"/>
      <c r="P1801" s="79"/>
    </row>
    <row r="1802" spans="7:16" x14ac:dyDescent="0.2">
      <c r="G1802" s="79"/>
      <c r="I1802" s="79"/>
      <c r="K1802" s="79"/>
      <c r="M1802" s="79"/>
      <c r="N1802" s="80"/>
      <c r="P1802" s="79"/>
    </row>
    <row r="1803" spans="7:16" x14ac:dyDescent="0.2">
      <c r="G1803" s="79"/>
      <c r="I1803" s="79"/>
      <c r="K1803" s="79"/>
      <c r="M1803" s="79"/>
      <c r="N1803" s="80"/>
      <c r="P1803" s="79"/>
    </row>
    <row r="1804" spans="7:16" x14ac:dyDescent="0.2">
      <c r="G1804" s="79"/>
      <c r="I1804" s="79"/>
      <c r="K1804" s="79"/>
      <c r="M1804" s="79"/>
      <c r="N1804" s="80"/>
      <c r="P1804" s="79"/>
    </row>
    <row r="1805" spans="7:16" x14ac:dyDescent="0.2">
      <c r="G1805" s="79"/>
      <c r="I1805" s="79"/>
      <c r="K1805" s="79"/>
      <c r="M1805" s="79"/>
      <c r="N1805" s="80"/>
      <c r="P1805" s="79"/>
    </row>
    <row r="1806" spans="7:16" x14ac:dyDescent="0.2">
      <c r="G1806" s="79"/>
      <c r="I1806" s="79"/>
      <c r="K1806" s="79"/>
      <c r="M1806" s="79"/>
      <c r="N1806" s="80"/>
      <c r="P1806" s="79"/>
    </row>
    <row r="1807" spans="7:16" x14ac:dyDescent="0.2">
      <c r="G1807" s="79"/>
      <c r="I1807" s="79"/>
      <c r="K1807" s="79"/>
      <c r="M1807" s="79"/>
      <c r="N1807" s="80"/>
      <c r="P1807" s="79"/>
    </row>
    <row r="1808" spans="7:16" x14ac:dyDescent="0.2">
      <c r="G1808" s="79"/>
      <c r="I1808" s="79"/>
      <c r="K1808" s="79"/>
      <c r="M1808" s="79"/>
      <c r="N1808" s="80"/>
      <c r="P1808" s="79"/>
    </row>
    <row r="1809" spans="7:16" x14ac:dyDescent="0.2">
      <c r="G1809" s="79"/>
      <c r="I1809" s="79"/>
      <c r="K1809" s="79"/>
      <c r="M1809" s="79"/>
      <c r="N1809" s="80"/>
      <c r="P1809" s="79"/>
    </row>
    <row r="1810" spans="7:16" x14ac:dyDescent="0.2">
      <c r="G1810" s="79"/>
      <c r="I1810" s="79"/>
      <c r="K1810" s="79"/>
      <c r="M1810" s="79"/>
      <c r="N1810" s="80"/>
      <c r="P1810" s="79"/>
    </row>
    <row r="1811" spans="7:16" x14ac:dyDescent="0.2">
      <c r="G1811" s="79"/>
      <c r="I1811" s="79"/>
      <c r="K1811" s="79"/>
      <c r="M1811" s="79"/>
      <c r="N1811" s="80"/>
      <c r="P1811" s="79"/>
    </row>
    <row r="1812" spans="7:16" x14ac:dyDescent="0.2">
      <c r="G1812" s="79"/>
      <c r="I1812" s="79"/>
      <c r="K1812" s="79"/>
      <c r="M1812" s="79"/>
      <c r="N1812" s="80"/>
      <c r="P1812" s="79"/>
    </row>
    <row r="1813" spans="7:16" x14ac:dyDescent="0.2">
      <c r="G1813" s="79"/>
      <c r="I1813" s="79"/>
      <c r="K1813" s="79"/>
      <c r="M1813" s="79"/>
      <c r="N1813" s="80"/>
      <c r="P1813" s="79"/>
    </row>
    <row r="1814" spans="7:16" x14ac:dyDescent="0.2">
      <c r="G1814" s="79"/>
      <c r="I1814" s="79"/>
      <c r="K1814" s="79"/>
      <c r="M1814" s="79"/>
      <c r="N1814" s="80"/>
      <c r="P1814" s="79"/>
    </row>
    <row r="1815" spans="7:16" x14ac:dyDescent="0.2">
      <c r="G1815" s="79"/>
      <c r="I1815" s="79"/>
      <c r="K1815" s="79"/>
      <c r="M1815" s="79"/>
      <c r="N1815" s="80"/>
      <c r="P1815" s="79"/>
    </row>
    <row r="1816" spans="7:16" x14ac:dyDescent="0.2">
      <c r="G1816" s="79"/>
      <c r="I1816" s="79"/>
      <c r="K1816" s="79"/>
      <c r="M1816" s="79"/>
      <c r="N1816" s="80"/>
      <c r="P1816" s="79"/>
    </row>
    <row r="1817" spans="7:16" x14ac:dyDescent="0.2">
      <c r="G1817" s="79"/>
      <c r="I1817" s="79"/>
      <c r="K1817" s="79"/>
      <c r="M1817" s="79"/>
      <c r="N1817" s="80"/>
      <c r="P1817" s="79"/>
    </row>
    <row r="1818" spans="7:16" x14ac:dyDescent="0.2">
      <c r="G1818" s="79"/>
      <c r="I1818" s="79"/>
      <c r="K1818" s="79"/>
      <c r="M1818" s="79"/>
      <c r="N1818" s="80"/>
      <c r="P1818" s="79"/>
    </row>
    <row r="1819" spans="7:16" x14ac:dyDescent="0.2">
      <c r="G1819" s="79"/>
      <c r="I1819" s="79"/>
      <c r="K1819" s="79"/>
      <c r="M1819" s="79"/>
      <c r="N1819" s="80"/>
      <c r="P1819" s="79"/>
    </row>
    <row r="1820" spans="7:16" x14ac:dyDescent="0.2">
      <c r="G1820" s="79"/>
      <c r="I1820" s="79"/>
      <c r="K1820" s="79"/>
      <c r="M1820" s="79"/>
      <c r="N1820" s="80"/>
      <c r="P1820" s="79"/>
    </row>
    <row r="1821" spans="7:16" x14ac:dyDescent="0.2">
      <c r="G1821" s="79"/>
      <c r="I1821" s="79"/>
      <c r="K1821" s="79"/>
      <c r="M1821" s="79"/>
      <c r="N1821" s="80"/>
      <c r="P1821" s="79"/>
    </row>
    <row r="1822" spans="7:16" x14ac:dyDescent="0.2">
      <c r="G1822" s="79"/>
      <c r="I1822" s="79"/>
      <c r="K1822" s="79"/>
      <c r="M1822" s="79"/>
      <c r="N1822" s="80"/>
      <c r="P1822" s="79"/>
    </row>
    <row r="1823" spans="7:16" x14ac:dyDescent="0.2">
      <c r="G1823" s="79"/>
      <c r="I1823" s="79"/>
      <c r="K1823" s="79"/>
      <c r="M1823" s="79"/>
      <c r="N1823" s="80"/>
      <c r="P1823" s="79"/>
    </row>
    <row r="1824" spans="7:16" x14ac:dyDescent="0.2">
      <c r="G1824" s="79"/>
      <c r="I1824" s="79"/>
      <c r="K1824" s="79"/>
      <c r="M1824" s="79"/>
      <c r="N1824" s="80"/>
      <c r="P1824" s="79"/>
    </row>
    <row r="1825" spans="7:16" x14ac:dyDescent="0.2">
      <c r="G1825" s="79"/>
      <c r="I1825" s="79"/>
      <c r="K1825" s="79"/>
      <c r="M1825" s="79"/>
      <c r="N1825" s="80"/>
      <c r="P1825" s="79"/>
    </row>
    <row r="1826" spans="7:16" x14ac:dyDescent="0.2">
      <c r="G1826" s="79"/>
      <c r="I1826" s="79"/>
      <c r="K1826" s="79"/>
      <c r="M1826" s="79"/>
      <c r="N1826" s="80"/>
      <c r="P1826" s="79"/>
    </row>
    <row r="1827" spans="7:16" x14ac:dyDescent="0.2">
      <c r="G1827" s="79"/>
      <c r="I1827" s="79"/>
      <c r="K1827" s="79"/>
      <c r="M1827" s="79"/>
      <c r="N1827" s="80"/>
      <c r="P1827" s="79"/>
    </row>
    <row r="1828" spans="7:16" x14ac:dyDescent="0.2">
      <c r="G1828" s="79"/>
      <c r="I1828" s="79"/>
      <c r="K1828" s="79"/>
      <c r="M1828" s="79"/>
      <c r="N1828" s="80"/>
      <c r="P1828" s="79"/>
    </row>
    <row r="1829" spans="7:16" x14ac:dyDescent="0.2">
      <c r="G1829" s="79"/>
      <c r="I1829" s="79"/>
      <c r="K1829" s="79"/>
      <c r="M1829" s="79"/>
      <c r="N1829" s="80"/>
      <c r="P1829" s="79"/>
    </row>
    <row r="1830" spans="7:16" x14ac:dyDescent="0.2">
      <c r="G1830" s="79"/>
      <c r="I1830" s="79"/>
      <c r="K1830" s="79"/>
      <c r="M1830" s="79"/>
      <c r="N1830" s="80"/>
      <c r="P1830" s="79"/>
    </row>
    <row r="1831" spans="7:16" x14ac:dyDescent="0.2">
      <c r="G1831" s="79"/>
      <c r="I1831" s="79"/>
      <c r="K1831" s="79"/>
      <c r="M1831" s="79"/>
      <c r="N1831" s="80"/>
      <c r="P1831" s="79"/>
    </row>
    <row r="1832" spans="7:16" x14ac:dyDescent="0.2">
      <c r="G1832" s="79"/>
      <c r="I1832" s="79"/>
      <c r="K1832" s="79"/>
      <c r="M1832" s="79"/>
      <c r="N1832" s="80"/>
      <c r="P1832" s="79"/>
    </row>
    <row r="1833" spans="7:16" x14ac:dyDescent="0.2">
      <c r="G1833" s="79"/>
      <c r="I1833" s="79"/>
      <c r="K1833" s="79"/>
      <c r="M1833" s="79"/>
      <c r="N1833" s="80"/>
      <c r="P1833" s="79"/>
    </row>
    <row r="1834" spans="7:16" x14ac:dyDescent="0.2">
      <c r="G1834" s="79"/>
      <c r="I1834" s="79"/>
      <c r="K1834" s="79"/>
      <c r="M1834" s="79"/>
      <c r="N1834" s="80"/>
      <c r="P1834" s="79"/>
    </row>
    <row r="1835" spans="7:16" x14ac:dyDescent="0.2">
      <c r="G1835" s="79"/>
      <c r="I1835" s="79"/>
      <c r="K1835" s="79"/>
      <c r="M1835" s="79"/>
      <c r="N1835" s="80"/>
      <c r="P1835" s="79"/>
    </row>
    <row r="1836" spans="7:16" x14ac:dyDescent="0.2">
      <c r="G1836" s="79"/>
      <c r="I1836" s="79"/>
      <c r="K1836" s="79"/>
      <c r="M1836" s="79"/>
      <c r="N1836" s="80"/>
      <c r="P1836" s="79"/>
    </row>
    <row r="1837" spans="7:16" x14ac:dyDescent="0.2">
      <c r="G1837" s="79"/>
      <c r="I1837" s="79"/>
      <c r="K1837" s="79"/>
      <c r="M1837" s="79"/>
      <c r="N1837" s="80"/>
      <c r="P1837" s="79"/>
    </row>
    <row r="1838" spans="7:16" x14ac:dyDescent="0.2">
      <c r="G1838" s="79"/>
      <c r="I1838" s="79"/>
      <c r="K1838" s="79"/>
      <c r="M1838" s="79"/>
      <c r="N1838" s="80"/>
      <c r="P1838" s="79"/>
    </row>
    <row r="1839" spans="7:16" x14ac:dyDescent="0.2">
      <c r="G1839" s="79"/>
      <c r="I1839" s="79"/>
      <c r="K1839" s="79"/>
      <c r="M1839" s="79"/>
      <c r="N1839" s="80"/>
      <c r="P1839" s="79"/>
    </row>
    <row r="1840" spans="7:16" x14ac:dyDescent="0.2">
      <c r="G1840" s="79"/>
      <c r="I1840" s="79"/>
      <c r="K1840" s="79"/>
      <c r="M1840" s="79"/>
      <c r="N1840" s="80"/>
      <c r="P1840" s="79"/>
    </row>
    <row r="1841" spans="7:16" x14ac:dyDescent="0.2">
      <c r="G1841" s="79"/>
      <c r="I1841" s="79"/>
      <c r="K1841" s="79"/>
      <c r="M1841" s="79"/>
      <c r="N1841" s="80"/>
      <c r="P1841" s="79"/>
    </row>
    <row r="1842" spans="7:16" x14ac:dyDescent="0.2">
      <c r="G1842" s="79"/>
      <c r="I1842" s="79"/>
      <c r="K1842" s="79"/>
      <c r="M1842" s="79"/>
      <c r="N1842" s="80"/>
      <c r="P1842" s="79"/>
    </row>
    <row r="1843" spans="7:16" x14ac:dyDescent="0.2">
      <c r="G1843" s="79"/>
      <c r="I1843" s="79"/>
      <c r="K1843" s="79"/>
      <c r="M1843" s="79"/>
      <c r="N1843" s="80"/>
      <c r="P1843" s="79"/>
    </row>
    <row r="1844" spans="7:16" x14ac:dyDescent="0.2">
      <c r="G1844" s="79"/>
      <c r="I1844" s="79"/>
      <c r="K1844" s="79"/>
      <c r="M1844" s="79"/>
      <c r="N1844" s="80"/>
      <c r="P1844" s="79"/>
    </row>
    <row r="1845" spans="7:16" x14ac:dyDescent="0.2">
      <c r="G1845" s="79"/>
      <c r="I1845" s="79"/>
      <c r="K1845" s="79"/>
      <c r="M1845" s="79"/>
      <c r="N1845" s="80"/>
      <c r="P1845" s="79"/>
    </row>
    <row r="1846" spans="7:16" x14ac:dyDescent="0.2">
      <c r="G1846" s="79"/>
      <c r="I1846" s="79"/>
      <c r="K1846" s="79"/>
      <c r="M1846" s="79"/>
      <c r="N1846" s="80"/>
      <c r="P1846" s="79"/>
    </row>
    <row r="1847" spans="7:16" x14ac:dyDescent="0.2">
      <c r="G1847" s="79"/>
      <c r="I1847" s="79"/>
      <c r="K1847" s="79"/>
      <c r="M1847" s="79"/>
      <c r="N1847" s="80"/>
      <c r="P1847" s="79"/>
    </row>
    <row r="1848" spans="7:16" x14ac:dyDescent="0.2">
      <c r="G1848" s="79"/>
      <c r="I1848" s="79"/>
      <c r="K1848" s="79"/>
      <c r="M1848" s="79"/>
      <c r="N1848" s="80"/>
      <c r="P1848" s="79"/>
    </row>
    <row r="1849" spans="7:16" x14ac:dyDescent="0.2">
      <c r="G1849" s="79"/>
      <c r="I1849" s="79"/>
      <c r="K1849" s="79"/>
      <c r="M1849" s="79"/>
      <c r="N1849" s="80"/>
      <c r="P1849" s="79"/>
    </row>
    <row r="1850" spans="7:16" x14ac:dyDescent="0.2">
      <c r="G1850" s="79"/>
      <c r="I1850" s="79"/>
      <c r="K1850" s="79"/>
      <c r="M1850" s="79"/>
      <c r="N1850" s="80"/>
      <c r="P1850" s="79"/>
    </row>
    <row r="1851" spans="7:16" x14ac:dyDescent="0.2">
      <c r="G1851" s="79"/>
      <c r="I1851" s="79"/>
      <c r="K1851" s="79"/>
      <c r="M1851" s="79"/>
      <c r="N1851" s="80"/>
      <c r="P1851" s="79"/>
    </row>
    <row r="1852" spans="7:16" x14ac:dyDescent="0.2">
      <c r="G1852" s="79"/>
      <c r="I1852" s="79"/>
      <c r="K1852" s="79"/>
      <c r="M1852" s="79"/>
      <c r="N1852" s="80"/>
      <c r="P1852" s="79"/>
    </row>
    <row r="1853" spans="7:16" x14ac:dyDescent="0.2">
      <c r="G1853" s="79"/>
      <c r="I1853" s="79"/>
      <c r="K1853" s="79"/>
      <c r="M1853" s="79"/>
      <c r="N1853" s="80"/>
      <c r="P1853" s="79"/>
    </row>
    <row r="1854" spans="7:16" x14ac:dyDescent="0.2">
      <c r="G1854" s="79"/>
      <c r="I1854" s="79"/>
      <c r="K1854" s="79"/>
      <c r="M1854" s="79"/>
      <c r="N1854" s="80"/>
      <c r="P1854" s="79"/>
    </row>
    <row r="1855" spans="7:16" x14ac:dyDescent="0.2">
      <c r="G1855" s="79"/>
      <c r="I1855" s="79"/>
      <c r="K1855" s="79"/>
      <c r="M1855" s="79"/>
      <c r="N1855" s="80"/>
      <c r="P1855" s="79"/>
    </row>
    <row r="1856" spans="7:16" x14ac:dyDescent="0.2">
      <c r="G1856" s="79"/>
      <c r="I1856" s="79"/>
      <c r="K1856" s="79"/>
      <c r="M1856" s="79"/>
      <c r="N1856" s="80"/>
      <c r="P1856" s="79"/>
    </row>
    <row r="1857" spans="7:16" x14ac:dyDescent="0.2">
      <c r="G1857" s="79"/>
      <c r="I1857" s="79"/>
      <c r="K1857" s="79"/>
      <c r="M1857" s="79"/>
      <c r="N1857" s="80"/>
      <c r="P1857" s="79"/>
    </row>
    <row r="1858" spans="7:16" x14ac:dyDescent="0.2">
      <c r="G1858" s="79"/>
      <c r="I1858" s="79"/>
      <c r="K1858" s="79"/>
      <c r="M1858" s="79"/>
      <c r="N1858" s="80"/>
      <c r="P1858" s="79"/>
    </row>
    <row r="1859" spans="7:16" x14ac:dyDescent="0.2">
      <c r="G1859" s="79"/>
      <c r="I1859" s="79"/>
      <c r="K1859" s="79"/>
      <c r="M1859" s="79"/>
      <c r="N1859" s="80"/>
      <c r="P1859" s="79"/>
    </row>
    <row r="1860" spans="7:16" x14ac:dyDescent="0.2">
      <c r="G1860" s="79"/>
      <c r="I1860" s="79"/>
      <c r="K1860" s="79"/>
      <c r="M1860" s="79"/>
      <c r="N1860" s="80"/>
      <c r="P1860" s="79"/>
    </row>
    <row r="1861" spans="7:16" x14ac:dyDescent="0.2">
      <c r="G1861" s="79"/>
      <c r="I1861" s="79"/>
      <c r="K1861" s="79"/>
      <c r="M1861" s="79"/>
      <c r="N1861" s="80"/>
      <c r="P1861" s="79"/>
    </row>
    <row r="1862" spans="7:16" x14ac:dyDescent="0.2">
      <c r="G1862" s="79"/>
      <c r="I1862" s="79"/>
      <c r="K1862" s="79"/>
      <c r="M1862" s="79"/>
      <c r="N1862" s="80"/>
      <c r="P1862" s="79"/>
    </row>
    <row r="1863" spans="7:16" x14ac:dyDescent="0.2">
      <c r="G1863" s="79"/>
      <c r="I1863" s="79"/>
      <c r="K1863" s="79"/>
      <c r="M1863" s="79"/>
      <c r="N1863" s="80"/>
      <c r="P1863" s="79"/>
    </row>
    <row r="1864" spans="7:16" x14ac:dyDescent="0.2">
      <c r="G1864" s="79"/>
      <c r="I1864" s="79"/>
      <c r="K1864" s="79"/>
      <c r="M1864" s="79"/>
      <c r="N1864" s="80"/>
      <c r="P1864" s="79"/>
    </row>
    <row r="1865" spans="7:16" x14ac:dyDescent="0.2">
      <c r="G1865" s="79"/>
      <c r="I1865" s="79"/>
      <c r="K1865" s="79"/>
      <c r="M1865" s="79"/>
      <c r="N1865" s="80"/>
      <c r="P1865" s="79"/>
    </row>
    <row r="1866" spans="7:16" x14ac:dyDescent="0.2">
      <c r="G1866" s="79"/>
      <c r="I1866" s="79"/>
      <c r="K1866" s="79"/>
      <c r="M1866" s="79"/>
      <c r="N1866" s="80"/>
      <c r="P1866" s="79"/>
    </row>
    <row r="1867" spans="7:16" x14ac:dyDescent="0.2">
      <c r="G1867" s="79"/>
      <c r="I1867" s="79"/>
      <c r="K1867" s="79"/>
      <c r="M1867" s="79"/>
      <c r="N1867" s="80"/>
      <c r="P1867" s="79"/>
    </row>
    <row r="1868" spans="7:16" x14ac:dyDescent="0.2">
      <c r="G1868" s="79"/>
      <c r="I1868" s="79"/>
      <c r="K1868" s="79"/>
      <c r="M1868" s="79"/>
      <c r="N1868" s="80"/>
      <c r="P1868" s="79"/>
    </row>
    <row r="1869" spans="7:16" x14ac:dyDescent="0.2">
      <c r="G1869" s="79"/>
      <c r="I1869" s="79"/>
      <c r="K1869" s="79"/>
      <c r="M1869" s="79"/>
      <c r="N1869" s="80"/>
      <c r="P1869" s="79"/>
    </row>
    <row r="1870" spans="7:16" x14ac:dyDescent="0.2">
      <c r="G1870" s="79"/>
      <c r="I1870" s="79"/>
      <c r="K1870" s="79"/>
      <c r="M1870" s="79"/>
      <c r="N1870" s="80"/>
      <c r="P1870" s="79"/>
    </row>
    <row r="1871" spans="7:16" x14ac:dyDescent="0.2">
      <c r="G1871" s="79"/>
      <c r="I1871" s="79"/>
      <c r="K1871" s="79"/>
      <c r="M1871" s="79"/>
      <c r="N1871" s="80"/>
      <c r="P1871" s="79"/>
    </row>
    <row r="1872" spans="7:16" x14ac:dyDescent="0.2">
      <c r="G1872" s="79"/>
      <c r="I1872" s="79"/>
      <c r="K1872" s="79"/>
      <c r="M1872" s="79"/>
      <c r="N1872" s="80"/>
      <c r="P1872" s="79"/>
    </row>
    <row r="1873" spans="7:16" x14ac:dyDescent="0.2">
      <c r="G1873" s="79"/>
      <c r="I1873" s="79"/>
      <c r="K1873" s="79"/>
      <c r="M1873" s="79"/>
      <c r="N1873" s="80"/>
      <c r="P1873" s="79"/>
    </row>
    <row r="1874" spans="7:16" x14ac:dyDescent="0.2">
      <c r="G1874" s="79"/>
      <c r="I1874" s="79"/>
      <c r="K1874" s="79"/>
      <c r="M1874" s="79"/>
      <c r="N1874" s="80"/>
      <c r="P1874" s="79"/>
    </row>
    <row r="1875" spans="7:16" x14ac:dyDescent="0.2">
      <c r="G1875" s="79"/>
      <c r="I1875" s="79"/>
      <c r="K1875" s="79"/>
      <c r="M1875" s="79"/>
      <c r="N1875" s="80"/>
      <c r="P1875" s="79"/>
    </row>
    <row r="1876" spans="7:16" x14ac:dyDescent="0.2">
      <c r="G1876" s="79"/>
      <c r="I1876" s="79"/>
      <c r="K1876" s="79"/>
      <c r="M1876" s="79"/>
      <c r="N1876" s="80"/>
      <c r="P1876" s="79"/>
    </row>
    <row r="1877" spans="7:16" x14ac:dyDescent="0.2">
      <c r="G1877" s="79"/>
      <c r="I1877" s="79"/>
      <c r="K1877" s="79"/>
      <c r="M1877" s="79"/>
      <c r="N1877" s="80"/>
      <c r="P1877" s="79"/>
    </row>
    <row r="1878" spans="7:16" x14ac:dyDescent="0.2">
      <c r="G1878" s="79"/>
      <c r="I1878" s="79"/>
      <c r="K1878" s="79"/>
      <c r="M1878" s="79"/>
      <c r="N1878" s="80"/>
      <c r="P1878" s="79"/>
    </row>
    <row r="1879" spans="7:16" x14ac:dyDescent="0.2">
      <c r="G1879" s="79"/>
      <c r="I1879" s="79"/>
      <c r="K1879" s="79"/>
      <c r="M1879" s="79"/>
      <c r="N1879" s="80"/>
      <c r="P1879" s="79"/>
    </row>
    <row r="1880" spans="7:16" x14ac:dyDescent="0.2">
      <c r="G1880" s="79"/>
      <c r="I1880" s="79"/>
      <c r="K1880" s="79"/>
      <c r="M1880" s="79"/>
      <c r="N1880" s="80"/>
      <c r="P1880" s="79"/>
    </row>
    <row r="1881" spans="7:16" x14ac:dyDescent="0.2">
      <c r="G1881" s="79"/>
      <c r="I1881" s="79"/>
      <c r="K1881" s="79"/>
      <c r="M1881" s="79"/>
      <c r="N1881" s="80"/>
      <c r="P1881" s="79"/>
    </row>
    <row r="1882" spans="7:16" x14ac:dyDescent="0.2">
      <c r="G1882" s="79"/>
      <c r="I1882" s="79"/>
      <c r="K1882" s="79"/>
      <c r="M1882" s="79"/>
      <c r="N1882" s="80"/>
      <c r="P1882" s="79"/>
    </row>
    <row r="1883" spans="7:16" x14ac:dyDescent="0.2">
      <c r="G1883" s="79"/>
      <c r="I1883" s="79"/>
      <c r="K1883" s="79"/>
      <c r="M1883" s="79"/>
      <c r="N1883" s="80"/>
      <c r="P1883" s="79"/>
    </row>
    <row r="1884" spans="7:16" x14ac:dyDescent="0.2">
      <c r="G1884" s="79"/>
      <c r="I1884" s="79"/>
      <c r="K1884" s="79"/>
      <c r="M1884" s="79"/>
      <c r="N1884" s="80"/>
      <c r="P1884" s="79"/>
    </row>
    <row r="1885" spans="7:16" x14ac:dyDescent="0.2">
      <c r="G1885" s="79"/>
      <c r="I1885" s="79"/>
      <c r="K1885" s="79"/>
      <c r="M1885" s="79"/>
      <c r="N1885" s="80"/>
      <c r="P1885" s="79"/>
    </row>
    <row r="1886" spans="7:16" x14ac:dyDescent="0.2">
      <c r="G1886" s="79"/>
      <c r="I1886" s="79"/>
      <c r="K1886" s="79"/>
      <c r="M1886" s="79"/>
      <c r="N1886" s="80"/>
      <c r="P1886" s="79"/>
    </row>
    <row r="1887" spans="7:16" x14ac:dyDescent="0.2">
      <c r="G1887" s="79"/>
      <c r="I1887" s="79"/>
      <c r="K1887" s="79"/>
      <c r="M1887" s="79"/>
      <c r="N1887" s="80"/>
      <c r="P1887" s="79"/>
    </row>
    <row r="1888" spans="7:16" x14ac:dyDescent="0.2">
      <c r="G1888" s="79"/>
      <c r="I1888" s="79"/>
      <c r="K1888" s="79"/>
      <c r="M1888" s="79"/>
      <c r="N1888" s="80"/>
      <c r="P1888" s="79"/>
    </row>
    <row r="1889" spans="7:16" x14ac:dyDescent="0.2">
      <c r="G1889" s="79"/>
      <c r="I1889" s="79"/>
      <c r="K1889" s="79"/>
      <c r="M1889" s="79"/>
      <c r="N1889" s="80"/>
      <c r="P1889" s="79"/>
    </row>
    <row r="1890" spans="7:16" x14ac:dyDescent="0.2">
      <c r="G1890" s="79"/>
      <c r="I1890" s="79"/>
      <c r="K1890" s="79"/>
      <c r="M1890" s="79"/>
      <c r="N1890" s="80"/>
      <c r="P1890" s="79"/>
    </row>
    <row r="1891" spans="7:16" x14ac:dyDescent="0.2">
      <c r="G1891" s="79"/>
      <c r="I1891" s="79"/>
      <c r="K1891" s="79"/>
      <c r="M1891" s="79"/>
      <c r="N1891" s="80"/>
      <c r="P1891" s="79"/>
    </row>
    <row r="1892" spans="7:16" x14ac:dyDescent="0.2">
      <c r="G1892" s="79"/>
      <c r="I1892" s="79"/>
      <c r="K1892" s="79"/>
      <c r="M1892" s="79"/>
      <c r="N1892" s="80"/>
      <c r="P1892" s="79"/>
    </row>
    <row r="1893" spans="7:16" x14ac:dyDescent="0.2">
      <c r="G1893" s="79"/>
      <c r="I1893" s="79"/>
      <c r="K1893" s="79"/>
      <c r="M1893" s="79"/>
      <c r="N1893" s="80"/>
      <c r="P1893" s="79"/>
    </row>
    <row r="1894" spans="7:16" x14ac:dyDescent="0.2">
      <c r="G1894" s="79"/>
      <c r="I1894" s="79"/>
      <c r="K1894" s="79"/>
      <c r="M1894" s="79"/>
      <c r="N1894" s="80"/>
      <c r="P1894" s="79"/>
    </row>
    <row r="1895" spans="7:16" x14ac:dyDescent="0.2">
      <c r="G1895" s="79"/>
      <c r="I1895" s="79"/>
      <c r="K1895" s="79"/>
      <c r="M1895" s="79"/>
      <c r="N1895" s="80"/>
      <c r="P1895" s="79"/>
    </row>
    <row r="1896" spans="7:16" x14ac:dyDescent="0.2">
      <c r="G1896" s="79"/>
      <c r="I1896" s="79"/>
      <c r="K1896" s="79"/>
      <c r="M1896" s="79"/>
      <c r="N1896" s="80"/>
      <c r="P1896" s="79"/>
    </row>
    <row r="1897" spans="7:16" x14ac:dyDescent="0.2">
      <c r="G1897" s="79"/>
      <c r="I1897" s="79"/>
      <c r="K1897" s="79"/>
      <c r="M1897" s="79"/>
      <c r="N1897" s="80"/>
      <c r="P1897" s="79"/>
    </row>
    <row r="1898" spans="7:16" x14ac:dyDescent="0.2">
      <c r="G1898" s="79"/>
      <c r="I1898" s="79"/>
      <c r="K1898" s="79"/>
      <c r="M1898" s="79"/>
      <c r="N1898" s="80"/>
      <c r="P1898" s="79"/>
    </row>
    <row r="1899" spans="7:16" x14ac:dyDescent="0.2">
      <c r="G1899" s="79"/>
      <c r="I1899" s="79"/>
      <c r="K1899" s="79"/>
      <c r="M1899" s="79"/>
      <c r="N1899" s="80"/>
      <c r="P1899" s="79"/>
    </row>
    <row r="1900" spans="7:16" x14ac:dyDescent="0.2">
      <c r="G1900" s="79"/>
      <c r="I1900" s="79"/>
      <c r="K1900" s="79"/>
      <c r="M1900" s="79"/>
      <c r="N1900" s="80"/>
      <c r="P1900" s="79"/>
    </row>
    <row r="1901" spans="7:16" x14ac:dyDescent="0.2">
      <c r="G1901" s="79"/>
      <c r="I1901" s="79"/>
      <c r="K1901" s="79"/>
      <c r="M1901" s="79"/>
      <c r="N1901" s="80"/>
      <c r="P1901" s="79"/>
    </row>
    <row r="1902" spans="7:16" x14ac:dyDescent="0.2">
      <c r="G1902" s="79"/>
      <c r="I1902" s="79"/>
      <c r="K1902" s="79"/>
      <c r="M1902" s="79"/>
      <c r="N1902" s="80"/>
      <c r="P1902" s="79"/>
    </row>
    <row r="1903" spans="7:16" x14ac:dyDescent="0.2">
      <c r="G1903" s="79"/>
      <c r="I1903" s="79"/>
      <c r="K1903" s="79"/>
      <c r="M1903" s="79"/>
      <c r="N1903" s="80"/>
      <c r="P1903" s="79"/>
    </row>
    <row r="1904" spans="7:16" x14ac:dyDescent="0.2">
      <c r="G1904" s="79"/>
      <c r="I1904" s="79"/>
      <c r="K1904" s="79"/>
      <c r="M1904" s="79"/>
      <c r="N1904" s="80"/>
      <c r="P1904" s="79"/>
    </row>
    <row r="1905" spans="7:16" x14ac:dyDescent="0.2">
      <c r="G1905" s="79"/>
      <c r="I1905" s="79"/>
      <c r="K1905" s="79"/>
      <c r="M1905" s="79"/>
      <c r="N1905" s="80"/>
      <c r="P1905" s="79"/>
    </row>
    <row r="1906" spans="7:16" x14ac:dyDescent="0.2">
      <c r="G1906" s="79"/>
      <c r="I1906" s="79"/>
      <c r="K1906" s="79"/>
      <c r="M1906" s="79"/>
      <c r="N1906" s="80"/>
      <c r="P1906" s="79"/>
    </row>
    <row r="1907" spans="7:16" x14ac:dyDescent="0.2">
      <c r="G1907" s="79"/>
      <c r="I1907" s="79"/>
      <c r="K1907" s="79"/>
      <c r="M1907" s="79"/>
      <c r="N1907" s="80"/>
      <c r="P1907" s="79"/>
    </row>
    <row r="1908" spans="7:16" x14ac:dyDescent="0.2">
      <c r="G1908" s="79"/>
      <c r="I1908" s="79"/>
      <c r="K1908" s="79"/>
      <c r="M1908" s="79"/>
      <c r="N1908" s="80"/>
      <c r="P1908" s="79"/>
    </row>
    <row r="1909" spans="7:16" x14ac:dyDescent="0.2">
      <c r="G1909" s="79"/>
      <c r="I1909" s="79"/>
      <c r="K1909" s="79"/>
      <c r="M1909" s="79"/>
      <c r="N1909" s="80"/>
      <c r="P1909" s="79"/>
    </row>
    <row r="1910" spans="7:16" x14ac:dyDescent="0.2">
      <c r="G1910" s="79"/>
      <c r="I1910" s="79"/>
      <c r="K1910" s="79"/>
      <c r="M1910" s="79"/>
      <c r="N1910" s="80"/>
      <c r="P1910" s="79"/>
    </row>
    <row r="1911" spans="7:16" x14ac:dyDescent="0.2">
      <c r="G1911" s="79"/>
      <c r="I1911" s="79"/>
      <c r="K1911" s="79"/>
      <c r="M1911" s="79"/>
      <c r="N1911" s="80"/>
      <c r="P1911" s="79"/>
    </row>
    <row r="1912" spans="7:16" x14ac:dyDescent="0.2">
      <c r="G1912" s="79"/>
      <c r="I1912" s="79"/>
      <c r="K1912" s="79"/>
      <c r="M1912" s="79"/>
      <c r="N1912" s="80"/>
      <c r="P1912" s="79"/>
    </row>
    <row r="1913" spans="7:16" x14ac:dyDescent="0.2">
      <c r="G1913" s="79"/>
      <c r="I1913" s="79"/>
      <c r="K1913" s="79"/>
      <c r="M1913" s="79"/>
      <c r="N1913" s="80"/>
      <c r="P1913" s="79"/>
    </row>
    <row r="1914" spans="7:16" x14ac:dyDescent="0.2">
      <c r="G1914" s="79"/>
      <c r="I1914" s="79"/>
      <c r="K1914" s="79"/>
      <c r="M1914" s="79"/>
      <c r="N1914" s="80"/>
      <c r="P1914" s="79"/>
    </row>
    <row r="1915" spans="7:16" x14ac:dyDescent="0.2">
      <c r="G1915" s="79"/>
      <c r="I1915" s="79"/>
      <c r="K1915" s="79"/>
      <c r="M1915" s="79"/>
      <c r="N1915" s="80"/>
      <c r="P1915" s="79"/>
    </row>
    <row r="1916" spans="7:16" x14ac:dyDescent="0.2">
      <c r="G1916" s="79"/>
      <c r="I1916" s="79"/>
      <c r="K1916" s="79"/>
      <c r="M1916" s="79"/>
      <c r="N1916" s="80"/>
      <c r="P1916" s="79"/>
    </row>
    <row r="1917" spans="7:16" x14ac:dyDescent="0.2">
      <c r="G1917" s="79"/>
      <c r="I1917" s="79"/>
      <c r="K1917" s="79"/>
      <c r="M1917" s="79"/>
      <c r="N1917" s="80"/>
      <c r="P1917" s="79"/>
    </row>
    <row r="1918" spans="7:16" x14ac:dyDescent="0.2">
      <c r="G1918" s="79"/>
      <c r="I1918" s="79"/>
      <c r="K1918" s="79"/>
      <c r="M1918" s="79"/>
      <c r="N1918" s="80"/>
      <c r="P1918" s="79"/>
    </row>
    <row r="1919" spans="7:16" x14ac:dyDescent="0.2">
      <c r="G1919" s="79"/>
      <c r="I1919" s="79"/>
      <c r="K1919" s="79"/>
      <c r="M1919" s="79"/>
      <c r="N1919" s="80"/>
      <c r="P1919" s="79"/>
    </row>
    <row r="1920" spans="7:16" x14ac:dyDescent="0.2">
      <c r="G1920" s="79"/>
      <c r="I1920" s="79"/>
      <c r="K1920" s="79"/>
      <c r="M1920" s="79"/>
      <c r="N1920" s="80"/>
      <c r="P1920" s="79"/>
    </row>
    <row r="1921" spans="7:16" x14ac:dyDescent="0.2">
      <c r="G1921" s="79"/>
      <c r="I1921" s="79"/>
      <c r="K1921" s="79"/>
      <c r="M1921" s="79"/>
      <c r="N1921" s="80"/>
      <c r="P1921" s="79"/>
    </row>
    <row r="1922" spans="7:16" x14ac:dyDescent="0.2">
      <c r="G1922" s="79"/>
      <c r="I1922" s="79"/>
      <c r="K1922" s="79"/>
      <c r="M1922" s="79"/>
      <c r="N1922" s="80"/>
      <c r="P1922" s="79"/>
    </row>
    <row r="1923" spans="7:16" x14ac:dyDescent="0.2">
      <c r="G1923" s="79"/>
      <c r="I1923" s="79"/>
      <c r="K1923" s="79"/>
      <c r="M1923" s="79"/>
      <c r="N1923" s="80"/>
      <c r="P1923" s="79"/>
    </row>
    <row r="1924" spans="7:16" x14ac:dyDescent="0.2">
      <c r="G1924" s="79"/>
      <c r="I1924" s="79"/>
      <c r="K1924" s="79"/>
      <c r="M1924" s="79"/>
      <c r="N1924" s="80"/>
      <c r="P1924" s="79"/>
    </row>
    <row r="1925" spans="7:16" x14ac:dyDescent="0.2">
      <c r="G1925" s="79"/>
      <c r="I1925" s="79"/>
      <c r="K1925" s="79"/>
      <c r="M1925" s="79"/>
      <c r="N1925" s="80"/>
      <c r="P1925" s="79"/>
    </row>
    <row r="1926" spans="7:16" x14ac:dyDescent="0.2">
      <c r="G1926" s="79"/>
      <c r="I1926" s="79"/>
      <c r="K1926" s="79"/>
      <c r="M1926" s="79"/>
      <c r="N1926" s="80"/>
      <c r="P1926" s="79"/>
    </row>
    <row r="1927" spans="7:16" x14ac:dyDescent="0.2">
      <c r="G1927" s="79"/>
      <c r="I1927" s="79"/>
      <c r="K1927" s="79"/>
      <c r="M1927" s="79"/>
      <c r="N1927" s="80"/>
      <c r="P1927" s="79"/>
    </row>
    <row r="1928" spans="7:16" x14ac:dyDescent="0.2">
      <c r="G1928" s="79"/>
      <c r="I1928" s="79"/>
      <c r="K1928" s="79"/>
      <c r="M1928" s="79"/>
      <c r="N1928" s="80"/>
      <c r="P1928" s="79"/>
    </row>
    <row r="1929" spans="7:16" x14ac:dyDescent="0.2">
      <c r="G1929" s="79"/>
      <c r="I1929" s="79"/>
      <c r="K1929" s="79"/>
      <c r="M1929" s="79"/>
      <c r="N1929" s="80"/>
      <c r="P1929" s="79"/>
    </row>
    <row r="1930" spans="7:16" x14ac:dyDescent="0.2">
      <c r="G1930" s="79"/>
      <c r="I1930" s="79"/>
      <c r="K1930" s="79"/>
      <c r="M1930" s="79"/>
      <c r="N1930" s="80"/>
      <c r="P1930" s="79"/>
    </row>
    <row r="1931" spans="7:16" x14ac:dyDescent="0.2">
      <c r="G1931" s="79"/>
      <c r="I1931" s="79"/>
      <c r="K1931" s="79"/>
      <c r="M1931" s="79"/>
      <c r="N1931" s="80"/>
      <c r="P1931" s="79"/>
    </row>
    <row r="1932" spans="7:16" x14ac:dyDescent="0.2">
      <c r="G1932" s="79"/>
      <c r="I1932" s="79"/>
      <c r="K1932" s="79"/>
      <c r="M1932" s="79"/>
      <c r="N1932" s="80"/>
      <c r="P1932" s="79"/>
    </row>
    <row r="1933" spans="7:16" x14ac:dyDescent="0.2">
      <c r="G1933" s="79"/>
      <c r="I1933" s="79"/>
      <c r="K1933" s="79"/>
      <c r="M1933" s="79"/>
      <c r="N1933" s="80"/>
      <c r="P1933" s="79"/>
    </row>
    <row r="1934" spans="7:16" x14ac:dyDescent="0.2">
      <c r="G1934" s="79"/>
      <c r="I1934" s="79"/>
      <c r="K1934" s="79"/>
      <c r="M1934" s="79"/>
      <c r="N1934" s="80"/>
      <c r="P1934" s="79"/>
    </row>
    <row r="1935" spans="7:16" x14ac:dyDescent="0.2">
      <c r="G1935" s="79"/>
      <c r="I1935" s="79"/>
      <c r="K1935" s="79"/>
      <c r="M1935" s="79"/>
      <c r="N1935" s="80"/>
      <c r="P1935" s="79"/>
    </row>
    <row r="1936" spans="7:16" x14ac:dyDescent="0.2">
      <c r="G1936" s="79"/>
      <c r="I1936" s="79"/>
      <c r="K1936" s="79"/>
      <c r="M1936" s="79"/>
      <c r="N1936" s="80"/>
      <c r="P1936" s="79"/>
    </row>
    <row r="1937" spans="7:16" x14ac:dyDescent="0.2">
      <c r="G1937" s="79"/>
      <c r="I1937" s="79"/>
      <c r="K1937" s="79"/>
      <c r="M1937" s="79"/>
      <c r="N1937" s="80"/>
      <c r="P1937" s="79"/>
    </row>
    <row r="1938" spans="7:16" x14ac:dyDescent="0.2">
      <c r="G1938" s="79"/>
      <c r="I1938" s="79"/>
      <c r="K1938" s="79"/>
      <c r="M1938" s="79"/>
      <c r="N1938" s="80"/>
      <c r="P1938" s="79"/>
    </row>
    <row r="1939" spans="7:16" x14ac:dyDescent="0.2">
      <c r="G1939" s="79"/>
      <c r="I1939" s="79"/>
      <c r="K1939" s="79"/>
      <c r="M1939" s="79"/>
      <c r="N1939" s="80"/>
      <c r="P1939" s="79"/>
    </row>
    <row r="1940" spans="7:16" x14ac:dyDescent="0.2">
      <c r="G1940" s="79"/>
      <c r="I1940" s="79"/>
      <c r="K1940" s="79"/>
      <c r="M1940" s="79"/>
      <c r="N1940" s="80"/>
      <c r="P1940" s="79"/>
    </row>
    <row r="1941" spans="7:16" x14ac:dyDescent="0.2">
      <c r="G1941" s="79"/>
      <c r="I1941" s="79"/>
      <c r="K1941" s="79"/>
      <c r="M1941" s="79"/>
      <c r="N1941" s="80"/>
      <c r="P1941" s="79"/>
    </row>
    <row r="1942" spans="7:16" x14ac:dyDescent="0.2">
      <c r="G1942" s="79"/>
      <c r="I1942" s="79"/>
      <c r="K1942" s="79"/>
      <c r="M1942" s="79"/>
      <c r="N1942" s="80"/>
      <c r="P1942" s="79"/>
    </row>
    <row r="1943" spans="7:16" x14ac:dyDescent="0.2">
      <c r="G1943" s="79"/>
      <c r="I1943" s="79"/>
      <c r="K1943" s="79"/>
      <c r="M1943" s="79"/>
      <c r="N1943" s="80"/>
      <c r="P1943" s="79"/>
    </row>
    <row r="1944" spans="7:16" x14ac:dyDescent="0.2">
      <c r="G1944" s="79"/>
      <c r="I1944" s="79"/>
      <c r="K1944" s="79"/>
      <c r="M1944" s="79"/>
      <c r="N1944" s="80"/>
      <c r="P1944" s="79"/>
    </row>
    <row r="1945" spans="7:16" x14ac:dyDescent="0.2">
      <c r="G1945" s="79"/>
      <c r="I1945" s="79"/>
      <c r="K1945" s="79"/>
      <c r="M1945" s="79"/>
      <c r="N1945" s="80"/>
      <c r="P1945" s="79"/>
    </row>
    <row r="1946" spans="7:16" x14ac:dyDescent="0.2">
      <c r="G1946" s="79"/>
      <c r="I1946" s="79"/>
      <c r="K1946" s="79"/>
      <c r="M1946" s="79"/>
      <c r="N1946" s="80"/>
      <c r="P1946" s="79"/>
    </row>
    <row r="1947" spans="7:16" x14ac:dyDescent="0.2">
      <c r="G1947" s="79"/>
      <c r="I1947" s="79"/>
      <c r="K1947" s="79"/>
      <c r="M1947" s="79"/>
      <c r="N1947" s="80"/>
      <c r="P1947" s="79"/>
    </row>
    <row r="1948" spans="7:16" x14ac:dyDescent="0.2">
      <c r="G1948" s="79"/>
      <c r="I1948" s="79"/>
      <c r="K1948" s="79"/>
      <c r="M1948" s="79"/>
      <c r="N1948" s="80"/>
      <c r="P1948" s="79"/>
    </row>
    <row r="1949" spans="7:16" x14ac:dyDescent="0.2">
      <c r="G1949" s="79"/>
      <c r="I1949" s="79"/>
      <c r="K1949" s="79"/>
      <c r="M1949" s="79"/>
      <c r="N1949" s="80"/>
      <c r="P1949" s="79"/>
    </row>
    <row r="1950" spans="7:16" x14ac:dyDescent="0.2">
      <c r="G1950" s="79"/>
      <c r="I1950" s="79"/>
      <c r="K1950" s="79"/>
      <c r="M1950" s="79"/>
      <c r="N1950" s="80"/>
      <c r="P1950" s="79"/>
    </row>
    <row r="1951" spans="7:16" x14ac:dyDescent="0.2">
      <c r="G1951" s="79"/>
      <c r="I1951" s="79"/>
      <c r="K1951" s="79"/>
      <c r="M1951" s="79"/>
      <c r="N1951" s="80"/>
      <c r="P1951" s="79"/>
    </row>
    <row r="1952" spans="7:16" x14ac:dyDescent="0.2">
      <c r="G1952" s="79"/>
      <c r="I1952" s="79"/>
      <c r="K1952" s="79"/>
      <c r="M1952" s="79"/>
      <c r="N1952" s="80"/>
      <c r="P1952" s="79"/>
    </row>
    <row r="1953" spans="7:16" x14ac:dyDescent="0.2">
      <c r="G1953" s="79"/>
      <c r="I1953" s="79"/>
      <c r="K1953" s="79"/>
      <c r="M1953" s="79"/>
      <c r="N1953" s="80"/>
      <c r="P1953" s="79"/>
    </row>
    <row r="1954" spans="7:16" x14ac:dyDescent="0.2">
      <c r="G1954" s="79"/>
      <c r="I1954" s="79"/>
      <c r="K1954" s="79"/>
      <c r="M1954" s="79"/>
      <c r="N1954" s="80"/>
      <c r="P1954" s="79"/>
    </row>
    <row r="1955" spans="7:16" x14ac:dyDescent="0.2">
      <c r="G1955" s="79"/>
      <c r="I1955" s="79"/>
      <c r="K1955" s="79"/>
      <c r="M1955" s="79"/>
      <c r="N1955" s="80"/>
      <c r="P1955" s="79"/>
    </row>
    <row r="1956" spans="7:16" x14ac:dyDescent="0.2">
      <c r="G1956" s="79"/>
      <c r="I1956" s="79"/>
      <c r="K1956" s="79"/>
      <c r="M1956" s="79"/>
      <c r="N1956" s="80"/>
      <c r="P1956" s="79"/>
    </row>
    <row r="1957" spans="7:16" x14ac:dyDescent="0.2">
      <c r="G1957" s="79"/>
      <c r="I1957" s="79"/>
      <c r="K1957" s="79"/>
      <c r="M1957" s="79"/>
      <c r="N1957" s="80"/>
      <c r="P1957" s="79"/>
    </row>
    <row r="1958" spans="7:16" x14ac:dyDescent="0.2">
      <c r="G1958" s="79"/>
      <c r="I1958" s="79"/>
      <c r="K1958" s="79"/>
      <c r="M1958" s="79"/>
      <c r="N1958" s="80"/>
      <c r="P1958" s="79"/>
    </row>
    <row r="1959" spans="7:16" x14ac:dyDescent="0.2">
      <c r="G1959" s="79"/>
      <c r="I1959" s="79"/>
      <c r="K1959" s="79"/>
      <c r="M1959" s="79"/>
      <c r="N1959" s="80"/>
      <c r="P1959" s="79"/>
    </row>
    <row r="1960" spans="7:16" x14ac:dyDescent="0.2">
      <c r="G1960" s="79"/>
      <c r="I1960" s="79"/>
      <c r="K1960" s="79"/>
      <c r="M1960" s="79"/>
      <c r="N1960" s="80"/>
      <c r="P1960" s="79"/>
    </row>
    <row r="1961" spans="7:16" x14ac:dyDescent="0.2">
      <c r="G1961" s="79"/>
      <c r="I1961" s="79"/>
      <c r="K1961" s="79"/>
      <c r="M1961" s="79"/>
      <c r="N1961" s="80"/>
      <c r="P1961" s="79"/>
    </row>
    <row r="1962" spans="7:16" x14ac:dyDescent="0.2">
      <c r="G1962" s="79"/>
      <c r="I1962" s="79"/>
      <c r="K1962" s="79"/>
      <c r="M1962" s="79"/>
      <c r="N1962" s="80"/>
      <c r="P1962" s="79"/>
    </row>
    <row r="1963" spans="7:16" x14ac:dyDescent="0.2">
      <c r="G1963" s="79"/>
      <c r="I1963" s="79"/>
      <c r="K1963" s="79"/>
      <c r="M1963" s="79"/>
      <c r="N1963" s="80"/>
      <c r="P1963" s="79"/>
    </row>
    <row r="1964" spans="7:16" x14ac:dyDescent="0.2">
      <c r="G1964" s="79"/>
      <c r="I1964" s="79"/>
      <c r="K1964" s="79"/>
      <c r="M1964" s="79"/>
      <c r="N1964" s="80"/>
      <c r="P1964" s="79"/>
    </row>
    <row r="1965" spans="7:16" x14ac:dyDescent="0.2">
      <c r="G1965" s="79"/>
      <c r="I1965" s="79"/>
      <c r="K1965" s="79"/>
      <c r="M1965" s="79"/>
      <c r="N1965" s="80"/>
      <c r="P1965" s="79"/>
    </row>
    <row r="1966" spans="7:16" x14ac:dyDescent="0.2">
      <c r="G1966" s="79"/>
      <c r="I1966" s="79"/>
      <c r="K1966" s="79"/>
      <c r="M1966" s="79"/>
      <c r="N1966" s="80"/>
      <c r="P1966" s="79"/>
    </row>
    <row r="1967" spans="7:16" x14ac:dyDescent="0.2">
      <c r="G1967" s="79"/>
      <c r="I1967" s="79"/>
      <c r="K1967" s="79"/>
      <c r="M1967" s="79"/>
      <c r="N1967" s="80"/>
      <c r="P1967" s="79"/>
    </row>
    <row r="1968" spans="7:16" x14ac:dyDescent="0.2">
      <c r="G1968" s="79"/>
      <c r="I1968" s="79"/>
      <c r="K1968" s="79"/>
      <c r="M1968" s="79"/>
      <c r="N1968" s="80"/>
      <c r="P1968" s="79"/>
    </row>
    <row r="1969" spans="7:16" x14ac:dyDescent="0.2">
      <c r="G1969" s="79"/>
      <c r="I1969" s="79"/>
      <c r="K1969" s="79"/>
      <c r="M1969" s="79"/>
      <c r="N1969" s="80"/>
      <c r="P1969" s="79"/>
    </row>
    <row r="1970" spans="7:16" x14ac:dyDescent="0.2">
      <c r="G1970" s="79"/>
      <c r="I1970" s="79"/>
      <c r="K1970" s="79"/>
      <c r="M1970" s="79"/>
      <c r="N1970" s="80"/>
      <c r="P1970" s="79"/>
    </row>
    <row r="1971" spans="7:16" x14ac:dyDescent="0.2">
      <c r="G1971" s="79"/>
      <c r="I1971" s="79"/>
      <c r="K1971" s="79"/>
      <c r="M1971" s="79"/>
      <c r="N1971" s="80"/>
      <c r="P1971" s="79"/>
    </row>
    <row r="1972" spans="7:16" x14ac:dyDescent="0.2">
      <c r="G1972" s="79"/>
      <c r="I1972" s="79"/>
      <c r="K1972" s="79"/>
      <c r="M1972" s="79"/>
      <c r="N1972" s="80"/>
      <c r="P1972" s="79"/>
    </row>
    <row r="1973" spans="7:16" x14ac:dyDescent="0.2">
      <c r="G1973" s="79"/>
      <c r="I1973" s="79"/>
      <c r="K1973" s="79"/>
      <c r="M1973" s="79"/>
      <c r="N1973" s="80"/>
      <c r="P1973" s="79"/>
    </row>
    <row r="1974" spans="7:16" x14ac:dyDescent="0.2">
      <c r="G1974" s="79"/>
      <c r="I1974" s="79"/>
      <c r="K1974" s="79"/>
      <c r="M1974" s="79"/>
      <c r="N1974" s="80"/>
      <c r="P1974" s="79"/>
    </row>
    <row r="1975" spans="7:16" x14ac:dyDescent="0.2">
      <c r="G1975" s="79"/>
      <c r="I1975" s="79"/>
      <c r="K1975" s="79"/>
      <c r="M1975" s="79"/>
      <c r="N1975" s="80"/>
      <c r="P1975" s="79"/>
    </row>
    <row r="1976" spans="7:16" x14ac:dyDescent="0.2">
      <c r="G1976" s="79"/>
      <c r="I1976" s="79"/>
      <c r="K1976" s="79"/>
      <c r="M1976" s="79"/>
      <c r="N1976" s="80"/>
      <c r="P1976" s="79"/>
    </row>
    <row r="1977" spans="7:16" x14ac:dyDescent="0.2">
      <c r="G1977" s="79"/>
      <c r="I1977" s="79"/>
      <c r="K1977" s="79"/>
      <c r="M1977" s="79"/>
      <c r="N1977" s="80"/>
      <c r="P1977" s="79"/>
    </row>
    <row r="1978" spans="7:16" x14ac:dyDescent="0.2">
      <c r="G1978" s="79"/>
      <c r="I1978" s="79"/>
      <c r="K1978" s="79"/>
      <c r="M1978" s="79"/>
      <c r="N1978" s="80"/>
      <c r="P1978" s="79"/>
    </row>
    <row r="1979" spans="7:16" x14ac:dyDescent="0.2">
      <c r="G1979" s="79"/>
      <c r="I1979" s="79"/>
      <c r="K1979" s="79"/>
      <c r="M1979" s="79"/>
      <c r="N1979" s="80"/>
      <c r="P1979" s="79"/>
    </row>
    <row r="1980" spans="7:16" x14ac:dyDescent="0.2">
      <c r="G1980" s="79"/>
      <c r="I1980" s="79"/>
      <c r="K1980" s="79"/>
      <c r="M1980" s="79"/>
      <c r="N1980" s="80"/>
      <c r="P1980" s="79"/>
    </row>
    <row r="1981" spans="7:16" x14ac:dyDescent="0.2">
      <c r="G1981" s="79"/>
      <c r="I1981" s="79"/>
      <c r="K1981" s="79"/>
      <c r="M1981" s="79"/>
      <c r="N1981" s="80"/>
      <c r="P1981" s="79"/>
    </row>
    <row r="1982" spans="7:16" x14ac:dyDescent="0.2">
      <c r="G1982" s="79"/>
      <c r="I1982" s="79"/>
      <c r="K1982" s="79"/>
      <c r="M1982" s="79"/>
      <c r="N1982" s="80"/>
      <c r="P1982" s="79"/>
    </row>
    <row r="1983" spans="7:16" x14ac:dyDescent="0.2">
      <c r="G1983" s="79"/>
      <c r="I1983" s="79"/>
      <c r="K1983" s="79"/>
      <c r="M1983" s="79"/>
      <c r="N1983" s="80"/>
      <c r="P1983" s="79"/>
    </row>
    <row r="1984" spans="7:16" x14ac:dyDescent="0.2">
      <c r="G1984" s="79"/>
      <c r="I1984" s="79"/>
      <c r="K1984" s="79"/>
      <c r="M1984" s="79"/>
      <c r="N1984" s="80"/>
      <c r="P1984" s="79"/>
    </row>
    <row r="1985" spans="7:16" x14ac:dyDescent="0.2">
      <c r="G1985" s="79"/>
      <c r="I1985" s="79"/>
      <c r="K1985" s="79"/>
      <c r="M1985" s="79"/>
      <c r="N1985" s="80"/>
      <c r="P1985" s="79"/>
    </row>
    <row r="1986" spans="7:16" x14ac:dyDescent="0.2">
      <c r="G1986" s="79"/>
      <c r="I1986" s="79"/>
      <c r="K1986" s="79"/>
      <c r="M1986" s="79"/>
      <c r="N1986" s="80"/>
      <c r="P1986" s="79"/>
    </row>
    <row r="1987" spans="7:16" x14ac:dyDescent="0.2">
      <c r="G1987" s="79"/>
      <c r="I1987" s="79"/>
      <c r="K1987" s="79"/>
      <c r="M1987" s="79"/>
      <c r="N1987" s="80"/>
      <c r="P1987" s="79"/>
    </row>
    <row r="1988" spans="7:16" x14ac:dyDescent="0.2">
      <c r="G1988" s="79"/>
      <c r="I1988" s="79"/>
      <c r="K1988" s="79"/>
      <c r="M1988" s="79"/>
      <c r="N1988" s="80"/>
      <c r="P1988" s="79"/>
    </row>
    <row r="1989" spans="7:16" x14ac:dyDescent="0.2">
      <c r="G1989" s="79"/>
      <c r="I1989" s="79"/>
      <c r="K1989" s="79"/>
      <c r="M1989" s="79"/>
      <c r="N1989" s="80"/>
      <c r="P1989" s="79"/>
    </row>
    <row r="1990" spans="7:16" x14ac:dyDescent="0.2">
      <c r="G1990" s="79"/>
      <c r="I1990" s="79"/>
      <c r="K1990" s="79"/>
      <c r="M1990" s="79"/>
      <c r="N1990" s="80"/>
      <c r="P1990" s="79"/>
    </row>
    <row r="1991" spans="7:16" x14ac:dyDescent="0.2">
      <c r="G1991" s="79"/>
      <c r="I1991" s="79"/>
      <c r="K1991" s="79"/>
      <c r="M1991" s="79"/>
      <c r="N1991" s="80"/>
      <c r="P1991" s="79"/>
    </row>
    <row r="1992" spans="7:16" x14ac:dyDescent="0.2">
      <c r="G1992" s="79"/>
      <c r="I1992" s="79"/>
      <c r="K1992" s="79"/>
      <c r="M1992" s="79"/>
      <c r="N1992" s="80"/>
      <c r="P1992" s="79"/>
    </row>
    <row r="1993" spans="7:16" x14ac:dyDescent="0.2">
      <c r="G1993" s="79"/>
      <c r="I1993" s="79"/>
      <c r="K1993" s="79"/>
      <c r="M1993" s="79"/>
      <c r="N1993" s="80"/>
      <c r="P1993" s="79"/>
    </row>
    <row r="1994" spans="7:16" x14ac:dyDescent="0.2">
      <c r="G1994" s="79"/>
      <c r="I1994" s="79"/>
      <c r="K1994" s="79"/>
      <c r="M1994" s="79"/>
      <c r="N1994" s="80"/>
      <c r="P1994" s="79"/>
    </row>
    <row r="1995" spans="7:16" x14ac:dyDescent="0.2">
      <c r="G1995" s="79"/>
      <c r="I1995" s="79"/>
      <c r="K1995" s="79"/>
      <c r="M1995" s="79"/>
      <c r="N1995" s="80"/>
      <c r="P1995" s="79"/>
    </row>
    <row r="1996" spans="7:16" x14ac:dyDescent="0.2">
      <c r="G1996" s="79"/>
      <c r="I1996" s="79"/>
      <c r="K1996" s="79"/>
      <c r="M1996" s="79"/>
      <c r="N1996" s="80"/>
      <c r="P1996" s="79"/>
    </row>
    <row r="1997" spans="7:16" x14ac:dyDescent="0.2">
      <c r="G1997" s="79"/>
      <c r="I1997" s="79"/>
      <c r="K1997" s="79"/>
      <c r="M1997" s="79"/>
      <c r="N1997" s="80"/>
      <c r="P1997" s="79"/>
    </row>
    <row r="1998" spans="7:16" x14ac:dyDescent="0.2">
      <c r="G1998" s="79"/>
      <c r="I1998" s="79"/>
      <c r="K1998" s="79"/>
      <c r="M1998" s="79"/>
      <c r="N1998" s="80"/>
      <c r="P1998" s="79"/>
    </row>
    <row r="1999" spans="7:16" x14ac:dyDescent="0.2">
      <c r="G1999" s="79"/>
      <c r="I1999" s="79"/>
      <c r="K1999" s="79"/>
      <c r="M1999" s="79"/>
      <c r="N1999" s="80"/>
      <c r="P1999" s="79"/>
    </row>
    <row r="2000" spans="7:16" x14ac:dyDescent="0.2">
      <c r="G2000" s="79"/>
      <c r="I2000" s="79"/>
      <c r="K2000" s="79"/>
      <c r="M2000" s="79"/>
      <c r="N2000" s="80"/>
      <c r="P2000" s="79"/>
    </row>
    <row r="2001" spans="7:16" x14ac:dyDescent="0.2">
      <c r="G2001" s="79"/>
      <c r="I2001" s="79"/>
      <c r="K2001" s="79"/>
      <c r="M2001" s="79"/>
      <c r="N2001" s="80"/>
      <c r="P2001" s="79"/>
    </row>
    <row r="2002" spans="7:16" x14ac:dyDescent="0.2">
      <c r="G2002" s="79"/>
      <c r="I2002" s="79"/>
      <c r="K2002" s="79"/>
      <c r="M2002" s="79"/>
      <c r="N2002" s="80"/>
      <c r="P2002" s="79"/>
    </row>
    <row r="2003" spans="7:16" x14ac:dyDescent="0.2">
      <c r="G2003" s="79"/>
      <c r="I2003" s="79"/>
      <c r="K2003" s="79"/>
      <c r="M2003" s="79"/>
      <c r="N2003" s="80"/>
      <c r="P2003" s="79"/>
    </row>
    <row r="2004" spans="7:16" x14ac:dyDescent="0.2">
      <c r="G2004" s="79"/>
      <c r="I2004" s="79"/>
      <c r="K2004" s="79"/>
      <c r="M2004" s="79"/>
      <c r="N2004" s="80"/>
      <c r="P2004" s="79"/>
    </row>
    <row r="2005" spans="7:16" x14ac:dyDescent="0.2">
      <c r="G2005" s="79"/>
      <c r="I2005" s="79"/>
      <c r="K2005" s="79"/>
      <c r="M2005" s="79"/>
      <c r="N2005" s="80"/>
      <c r="P2005" s="79"/>
    </row>
    <row r="2006" spans="7:16" x14ac:dyDescent="0.2">
      <c r="G2006" s="79"/>
      <c r="I2006" s="79"/>
      <c r="K2006" s="79"/>
      <c r="M2006" s="79"/>
      <c r="N2006" s="80"/>
      <c r="P2006" s="79"/>
    </row>
    <row r="2007" spans="7:16" x14ac:dyDescent="0.2">
      <c r="G2007" s="79"/>
      <c r="I2007" s="79"/>
      <c r="K2007" s="79"/>
      <c r="M2007" s="79"/>
      <c r="N2007" s="80"/>
      <c r="P2007" s="79"/>
    </row>
    <row r="2008" spans="7:16" x14ac:dyDescent="0.2">
      <c r="G2008" s="79"/>
      <c r="I2008" s="79"/>
      <c r="K2008" s="79"/>
      <c r="M2008" s="79"/>
      <c r="N2008" s="80"/>
      <c r="P2008" s="79"/>
    </row>
    <row r="2009" spans="7:16" x14ac:dyDescent="0.2">
      <c r="G2009" s="79"/>
      <c r="I2009" s="79"/>
      <c r="K2009" s="79"/>
      <c r="M2009" s="79"/>
      <c r="N2009" s="80"/>
      <c r="P2009" s="79"/>
    </row>
    <row r="2010" spans="7:16" x14ac:dyDescent="0.2">
      <c r="G2010" s="79"/>
      <c r="I2010" s="79"/>
      <c r="K2010" s="79"/>
      <c r="M2010" s="79"/>
      <c r="N2010" s="80"/>
      <c r="P2010" s="79"/>
    </row>
    <row r="2011" spans="7:16" x14ac:dyDescent="0.2">
      <c r="G2011" s="79"/>
      <c r="I2011" s="79"/>
      <c r="K2011" s="79"/>
      <c r="M2011" s="79"/>
      <c r="N2011" s="80"/>
      <c r="P2011" s="79"/>
    </row>
    <row r="2012" spans="7:16" x14ac:dyDescent="0.2">
      <c r="G2012" s="79"/>
      <c r="I2012" s="79"/>
      <c r="K2012" s="79"/>
      <c r="M2012" s="79"/>
      <c r="N2012" s="80"/>
      <c r="P2012" s="79"/>
    </row>
    <row r="2013" spans="7:16" x14ac:dyDescent="0.2">
      <c r="G2013" s="79"/>
      <c r="I2013" s="79"/>
      <c r="K2013" s="79"/>
      <c r="M2013" s="79"/>
      <c r="N2013" s="80"/>
      <c r="P2013" s="79"/>
    </row>
    <row r="2014" spans="7:16" x14ac:dyDescent="0.2">
      <c r="G2014" s="79"/>
      <c r="I2014" s="79"/>
      <c r="K2014" s="79"/>
      <c r="M2014" s="79"/>
      <c r="N2014" s="80"/>
      <c r="P2014" s="79"/>
    </row>
    <row r="2015" spans="7:16" x14ac:dyDescent="0.2">
      <c r="G2015" s="79"/>
      <c r="I2015" s="79"/>
      <c r="K2015" s="79"/>
      <c r="M2015" s="79"/>
      <c r="N2015" s="80"/>
      <c r="P2015" s="79"/>
    </row>
    <row r="2016" spans="7:16" x14ac:dyDescent="0.2">
      <c r="G2016" s="79"/>
      <c r="I2016" s="79"/>
      <c r="K2016" s="79"/>
      <c r="M2016" s="79"/>
      <c r="N2016" s="80"/>
      <c r="P2016" s="79"/>
    </row>
    <row r="2017" spans="7:16" x14ac:dyDescent="0.2">
      <c r="G2017" s="79"/>
      <c r="I2017" s="79"/>
      <c r="K2017" s="79"/>
      <c r="M2017" s="79"/>
      <c r="N2017" s="80"/>
      <c r="P2017" s="79"/>
    </row>
    <row r="2018" spans="7:16" x14ac:dyDescent="0.2">
      <c r="G2018" s="79"/>
      <c r="I2018" s="79"/>
      <c r="K2018" s="79"/>
      <c r="M2018" s="79"/>
      <c r="N2018" s="80"/>
      <c r="P2018" s="79"/>
    </row>
    <row r="2019" spans="7:16" x14ac:dyDescent="0.2">
      <c r="G2019" s="79"/>
      <c r="I2019" s="79"/>
      <c r="K2019" s="79"/>
      <c r="M2019" s="79"/>
      <c r="N2019" s="80"/>
      <c r="P2019" s="79"/>
    </row>
    <row r="2020" spans="7:16" x14ac:dyDescent="0.2">
      <c r="G2020" s="79"/>
      <c r="I2020" s="79"/>
      <c r="K2020" s="79"/>
      <c r="M2020" s="79"/>
      <c r="N2020" s="80"/>
      <c r="P2020" s="79"/>
    </row>
    <row r="2021" spans="7:16" x14ac:dyDescent="0.2">
      <c r="G2021" s="79"/>
      <c r="I2021" s="79"/>
      <c r="K2021" s="79"/>
      <c r="M2021" s="79"/>
      <c r="N2021" s="80"/>
      <c r="P2021" s="79"/>
    </row>
    <row r="2022" spans="7:16" x14ac:dyDescent="0.2">
      <c r="G2022" s="79"/>
      <c r="I2022" s="79"/>
      <c r="K2022" s="79"/>
      <c r="M2022" s="79"/>
      <c r="N2022" s="80"/>
      <c r="P2022" s="79"/>
    </row>
    <row r="2023" spans="7:16" x14ac:dyDescent="0.2">
      <c r="G2023" s="79"/>
      <c r="I2023" s="79"/>
      <c r="K2023" s="79"/>
      <c r="M2023" s="79"/>
      <c r="N2023" s="80"/>
      <c r="P2023" s="79"/>
    </row>
    <row r="2024" spans="7:16" x14ac:dyDescent="0.2">
      <c r="G2024" s="79"/>
      <c r="I2024" s="79"/>
      <c r="K2024" s="79"/>
      <c r="M2024" s="79"/>
      <c r="N2024" s="80"/>
      <c r="P2024" s="79"/>
    </row>
    <row r="2025" spans="7:16" x14ac:dyDescent="0.2">
      <c r="G2025" s="79"/>
      <c r="I2025" s="79"/>
      <c r="K2025" s="79"/>
      <c r="M2025" s="79"/>
      <c r="N2025" s="80"/>
      <c r="P2025" s="79"/>
    </row>
    <row r="2026" spans="7:16" x14ac:dyDescent="0.2">
      <c r="G2026" s="79"/>
      <c r="I2026" s="79"/>
      <c r="K2026" s="79"/>
      <c r="M2026" s="79"/>
      <c r="N2026" s="80"/>
      <c r="P2026" s="79"/>
    </row>
    <row r="2027" spans="7:16" x14ac:dyDescent="0.2">
      <c r="G2027" s="79"/>
      <c r="I2027" s="79"/>
      <c r="K2027" s="79"/>
      <c r="M2027" s="79"/>
      <c r="N2027" s="80"/>
      <c r="P2027" s="79"/>
    </row>
    <row r="2028" spans="7:16" x14ac:dyDescent="0.2">
      <c r="G2028" s="79"/>
      <c r="I2028" s="79"/>
      <c r="K2028" s="79"/>
      <c r="M2028" s="79"/>
      <c r="N2028" s="80"/>
      <c r="P2028" s="79"/>
    </row>
    <row r="2029" spans="7:16" x14ac:dyDescent="0.2">
      <c r="G2029" s="79"/>
      <c r="I2029" s="79"/>
      <c r="K2029" s="79"/>
      <c r="M2029" s="79"/>
      <c r="N2029" s="80"/>
      <c r="P2029" s="79"/>
    </row>
    <row r="2030" spans="7:16" x14ac:dyDescent="0.2">
      <c r="G2030" s="79"/>
      <c r="I2030" s="79"/>
      <c r="K2030" s="79"/>
      <c r="M2030" s="79"/>
      <c r="N2030" s="80"/>
      <c r="P2030" s="79"/>
    </row>
    <row r="2031" spans="7:16" x14ac:dyDescent="0.2">
      <c r="G2031" s="79"/>
      <c r="I2031" s="79"/>
      <c r="K2031" s="79"/>
      <c r="M2031" s="79"/>
      <c r="N2031" s="80"/>
      <c r="P2031" s="79"/>
    </row>
    <row r="2032" spans="7:16" x14ac:dyDescent="0.2">
      <c r="G2032" s="79"/>
      <c r="I2032" s="79"/>
      <c r="K2032" s="79"/>
      <c r="M2032" s="79"/>
      <c r="N2032" s="80"/>
      <c r="P2032" s="79"/>
    </row>
    <row r="2033" spans="7:16" x14ac:dyDescent="0.2">
      <c r="G2033" s="79"/>
      <c r="I2033" s="79"/>
      <c r="K2033" s="79"/>
      <c r="M2033" s="79"/>
      <c r="N2033" s="80"/>
      <c r="P2033" s="79"/>
    </row>
    <row r="2034" spans="7:16" x14ac:dyDescent="0.2">
      <c r="G2034" s="79"/>
      <c r="I2034" s="79"/>
      <c r="K2034" s="79"/>
      <c r="M2034" s="79"/>
      <c r="N2034" s="80"/>
      <c r="P2034" s="79"/>
    </row>
    <row r="2035" spans="7:16" x14ac:dyDescent="0.2">
      <c r="G2035" s="79"/>
      <c r="I2035" s="79"/>
      <c r="K2035" s="79"/>
      <c r="M2035" s="79"/>
      <c r="N2035" s="80"/>
      <c r="P2035" s="79"/>
    </row>
    <row r="2036" spans="7:16" x14ac:dyDescent="0.2">
      <c r="G2036" s="79"/>
      <c r="I2036" s="79"/>
      <c r="K2036" s="79"/>
      <c r="M2036" s="79"/>
      <c r="N2036" s="80"/>
      <c r="P2036" s="79"/>
    </row>
    <row r="2037" spans="7:16" x14ac:dyDescent="0.2">
      <c r="G2037" s="79"/>
      <c r="I2037" s="79"/>
      <c r="K2037" s="79"/>
      <c r="M2037" s="79"/>
      <c r="N2037" s="80"/>
      <c r="P2037" s="79"/>
    </row>
    <row r="2038" spans="7:16" x14ac:dyDescent="0.2">
      <c r="G2038" s="79"/>
      <c r="I2038" s="79"/>
      <c r="K2038" s="79"/>
      <c r="M2038" s="79"/>
      <c r="N2038" s="80"/>
      <c r="P2038" s="79"/>
    </row>
    <row r="2039" spans="7:16" x14ac:dyDescent="0.2">
      <c r="G2039" s="79"/>
      <c r="I2039" s="79"/>
      <c r="K2039" s="79"/>
      <c r="M2039" s="79"/>
      <c r="N2039" s="80"/>
      <c r="P2039" s="79"/>
    </row>
    <row r="2040" spans="7:16" x14ac:dyDescent="0.2">
      <c r="G2040" s="79"/>
      <c r="I2040" s="79"/>
      <c r="K2040" s="79"/>
      <c r="M2040" s="79"/>
      <c r="N2040" s="80"/>
      <c r="P2040" s="79"/>
    </row>
    <row r="2041" spans="7:16" x14ac:dyDescent="0.2">
      <c r="G2041" s="79"/>
      <c r="I2041" s="79"/>
      <c r="K2041" s="79"/>
      <c r="M2041" s="79"/>
      <c r="N2041" s="80"/>
      <c r="P2041" s="79"/>
    </row>
    <row r="2042" spans="7:16" x14ac:dyDescent="0.2">
      <c r="G2042" s="79"/>
      <c r="I2042" s="79"/>
      <c r="K2042" s="79"/>
      <c r="M2042" s="79"/>
      <c r="N2042" s="80"/>
      <c r="P2042" s="79"/>
    </row>
    <row r="2043" spans="7:16" x14ac:dyDescent="0.2">
      <c r="G2043" s="79"/>
      <c r="I2043" s="79"/>
      <c r="K2043" s="79"/>
      <c r="M2043" s="79"/>
      <c r="N2043" s="80"/>
      <c r="P2043" s="79"/>
    </row>
    <row r="2044" spans="7:16" x14ac:dyDescent="0.2">
      <c r="G2044" s="79"/>
      <c r="I2044" s="79"/>
      <c r="K2044" s="79"/>
      <c r="M2044" s="79"/>
      <c r="N2044" s="80"/>
      <c r="P2044" s="79"/>
    </row>
    <row r="2045" spans="7:16" x14ac:dyDescent="0.2">
      <c r="G2045" s="79"/>
      <c r="I2045" s="79"/>
      <c r="K2045" s="79"/>
      <c r="M2045" s="79"/>
      <c r="N2045" s="80"/>
      <c r="P2045" s="79"/>
    </row>
    <row r="2046" spans="7:16" x14ac:dyDescent="0.2">
      <c r="G2046" s="79"/>
      <c r="I2046" s="79"/>
      <c r="K2046" s="79"/>
      <c r="M2046" s="79"/>
      <c r="N2046" s="80"/>
      <c r="P2046" s="79"/>
    </row>
    <row r="2047" spans="7:16" x14ac:dyDescent="0.2">
      <c r="G2047" s="79"/>
      <c r="I2047" s="79"/>
      <c r="K2047" s="79"/>
      <c r="M2047" s="79"/>
      <c r="N2047" s="80"/>
      <c r="P2047" s="79"/>
    </row>
    <row r="2048" spans="7:16" x14ac:dyDescent="0.2">
      <c r="G2048" s="79"/>
      <c r="I2048" s="79"/>
      <c r="K2048" s="79"/>
      <c r="M2048" s="79"/>
      <c r="N2048" s="80"/>
      <c r="P2048" s="79"/>
    </row>
    <row r="2049" spans="7:16" x14ac:dyDescent="0.2">
      <c r="G2049" s="79"/>
      <c r="I2049" s="79"/>
      <c r="K2049" s="79"/>
      <c r="M2049" s="79"/>
      <c r="N2049" s="80"/>
      <c r="P2049" s="79"/>
    </row>
    <row r="2050" spans="7:16" x14ac:dyDescent="0.2">
      <c r="G2050" s="79"/>
      <c r="I2050" s="79"/>
      <c r="K2050" s="79"/>
      <c r="M2050" s="79"/>
      <c r="N2050" s="80"/>
      <c r="P2050" s="79"/>
    </row>
    <row r="2051" spans="7:16" x14ac:dyDescent="0.2">
      <c r="G2051" s="79"/>
      <c r="I2051" s="79"/>
      <c r="K2051" s="79"/>
      <c r="M2051" s="79"/>
      <c r="N2051" s="80"/>
      <c r="P2051" s="79"/>
    </row>
    <row r="2052" spans="7:16" x14ac:dyDescent="0.2">
      <c r="G2052" s="79"/>
      <c r="I2052" s="79"/>
      <c r="K2052" s="79"/>
      <c r="M2052" s="79"/>
      <c r="N2052" s="80"/>
      <c r="P2052" s="79"/>
    </row>
    <row r="2053" spans="7:16" x14ac:dyDescent="0.2">
      <c r="G2053" s="79"/>
      <c r="I2053" s="79"/>
      <c r="K2053" s="79"/>
      <c r="M2053" s="79"/>
      <c r="N2053" s="80"/>
      <c r="P2053" s="79"/>
    </row>
    <row r="2054" spans="7:16" x14ac:dyDescent="0.2">
      <c r="G2054" s="79"/>
      <c r="I2054" s="79"/>
      <c r="K2054" s="79"/>
      <c r="M2054" s="79"/>
      <c r="N2054" s="80"/>
      <c r="P2054" s="79"/>
    </row>
    <row r="2055" spans="7:16" x14ac:dyDescent="0.2">
      <c r="G2055" s="79"/>
      <c r="I2055" s="79"/>
      <c r="K2055" s="79"/>
      <c r="M2055" s="79"/>
      <c r="N2055" s="80"/>
      <c r="P2055" s="79"/>
    </row>
    <row r="2056" spans="7:16" x14ac:dyDescent="0.2">
      <c r="G2056" s="79"/>
      <c r="I2056" s="79"/>
      <c r="K2056" s="79"/>
      <c r="M2056" s="79"/>
      <c r="N2056" s="80"/>
      <c r="P2056" s="79"/>
    </row>
    <row r="2057" spans="7:16" x14ac:dyDescent="0.2">
      <c r="G2057" s="79"/>
      <c r="I2057" s="79"/>
      <c r="K2057" s="79"/>
      <c r="M2057" s="79"/>
      <c r="N2057" s="80"/>
      <c r="P2057" s="79"/>
    </row>
    <row r="2058" spans="7:16" x14ac:dyDescent="0.2">
      <c r="G2058" s="79"/>
      <c r="I2058" s="79"/>
      <c r="K2058" s="79"/>
      <c r="M2058" s="79"/>
      <c r="N2058" s="80"/>
      <c r="P2058" s="79"/>
    </row>
    <row r="2059" spans="7:16" x14ac:dyDescent="0.2">
      <c r="G2059" s="79"/>
      <c r="I2059" s="79"/>
      <c r="K2059" s="79"/>
      <c r="M2059" s="79"/>
      <c r="N2059" s="80"/>
      <c r="P2059" s="79"/>
    </row>
    <row r="2060" spans="7:16" x14ac:dyDescent="0.2">
      <c r="G2060" s="79"/>
      <c r="I2060" s="79"/>
      <c r="K2060" s="79"/>
      <c r="M2060" s="79"/>
      <c r="N2060" s="80"/>
      <c r="P2060" s="79"/>
    </row>
    <row r="2061" spans="7:16" x14ac:dyDescent="0.2">
      <c r="G2061" s="79"/>
      <c r="I2061" s="79"/>
      <c r="K2061" s="79"/>
      <c r="M2061" s="79"/>
      <c r="N2061" s="80"/>
      <c r="P2061" s="79"/>
    </row>
    <row r="2062" spans="7:16" x14ac:dyDescent="0.2">
      <c r="G2062" s="79"/>
      <c r="I2062" s="79"/>
      <c r="K2062" s="79"/>
      <c r="M2062" s="79"/>
      <c r="N2062" s="80"/>
      <c r="P2062" s="79"/>
    </row>
    <row r="2063" spans="7:16" x14ac:dyDescent="0.2">
      <c r="G2063" s="79"/>
      <c r="I2063" s="79"/>
      <c r="K2063" s="79"/>
      <c r="M2063" s="79"/>
      <c r="N2063" s="80"/>
      <c r="P2063" s="79"/>
    </row>
    <row r="2064" spans="7:16" x14ac:dyDescent="0.2">
      <c r="G2064" s="79"/>
      <c r="I2064" s="79"/>
      <c r="K2064" s="79"/>
      <c r="M2064" s="79"/>
      <c r="N2064" s="80"/>
      <c r="P2064" s="79"/>
    </row>
    <row r="2065" spans="7:16" x14ac:dyDescent="0.2">
      <c r="G2065" s="79"/>
      <c r="I2065" s="79"/>
      <c r="K2065" s="79"/>
      <c r="M2065" s="79"/>
      <c r="N2065" s="80"/>
      <c r="P2065" s="79"/>
    </row>
    <row r="2066" spans="7:16" x14ac:dyDescent="0.2">
      <c r="G2066" s="79"/>
      <c r="I2066" s="79"/>
      <c r="K2066" s="79"/>
      <c r="M2066" s="79"/>
      <c r="N2066" s="80"/>
      <c r="P2066" s="79"/>
    </row>
    <row r="2067" spans="7:16" x14ac:dyDescent="0.2">
      <c r="G2067" s="79"/>
      <c r="I2067" s="79"/>
      <c r="K2067" s="79"/>
      <c r="M2067" s="79"/>
      <c r="N2067" s="80"/>
      <c r="P2067" s="79"/>
    </row>
    <row r="2068" spans="7:16" x14ac:dyDescent="0.2">
      <c r="G2068" s="79"/>
      <c r="I2068" s="79"/>
      <c r="K2068" s="79"/>
      <c r="M2068" s="79"/>
      <c r="N2068" s="80"/>
      <c r="P2068" s="79"/>
    </row>
    <row r="2069" spans="7:16" x14ac:dyDescent="0.2">
      <c r="G2069" s="79"/>
      <c r="I2069" s="79"/>
      <c r="K2069" s="79"/>
      <c r="M2069" s="79"/>
      <c r="N2069" s="80"/>
      <c r="P2069" s="79"/>
    </row>
    <row r="2070" spans="7:16" x14ac:dyDescent="0.2">
      <c r="G2070" s="79"/>
      <c r="I2070" s="79"/>
      <c r="K2070" s="79"/>
      <c r="M2070" s="79"/>
      <c r="N2070" s="80"/>
      <c r="P2070" s="79"/>
    </row>
    <row r="2071" spans="7:16" x14ac:dyDescent="0.2">
      <c r="G2071" s="79"/>
      <c r="I2071" s="79"/>
      <c r="K2071" s="79"/>
      <c r="M2071" s="79"/>
      <c r="N2071" s="80"/>
      <c r="P2071" s="79"/>
    </row>
    <row r="2072" spans="7:16" x14ac:dyDescent="0.2">
      <c r="G2072" s="79"/>
      <c r="I2072" s="79"/>
      <c r="K2072" s="79"/>
      <c r="M2072" s="79"/>
      <c r="N2072" s="80"/>
      <c r="P2072" s="79"/>
    </row>
    <row r="2073" spans="7:16" x14ac:dyDescent="0.2">
      <c r="G2073" s="79"/>
      <c r="I2073" s="79"/>
      <c r="K2073" s="79"/>
      <c r="M2073" s="79"/>
      <c r="N2073" s="80"/>
      <c r="P2073" s="79"/>
    </row>
    <row r="2074" spans="7:16" x14ac:dyDescent="0.2">
      <c r="G2074" s="79"/>
      <c r="I2074" s="79"/>
      <c r="K2074" s="79"/>
      <c r="M2074" s="79"/>
      <c r="N2074" s="80"/>
      <c r="P2074" s="79"/>
    </row>
    <row r="2075" spans="7:16" x14ac:dyDescent="0.2">
      <c r="G2075" s="79"/>
      <c r="I2075" s="79"/>
      <c r="K2075" s="79"/>
      <c r="M2075" s="79"/>
      <c r="N2075" s="80"/>
      <c r="P2075" s="79"/>
    </row>
    <row r="2076" spans="7:16" x14ac:dyDescent="0.2">
      <c r="G2076" s="79"/>
      <c r="I2076" s="79"/>
      <c r="K2076" s="79"/>
      <c r="M2076" s="79"/>
      <c r="N2076" s="80"/>
      <c r="P2076" s="79"/>
    </row>
    <row r="2077" spans="7:16" x14ac:dyDescent="0.2">
      <c r="G2077" s="79"/>
      <c r="I2077" s="79"/>
      <c r="K2077" s="79"/>
      <c r="M2077" s="79"/>
      <c r="N2077" s="80"/>
      <c r="P2077" s="79"/>
    </row>
    <row r="2078" spans="7:16" x14ac:dyDescent="0.2">
      <c r="G2078" s="79"/>
      <c r="I2078" s="79"/>
      <c r="K2078" s="79"/>
      <c r="M2078" s="79"/>
      <c r="N2078" s="80"/>
      <c r="P2078" s="79"/>
    </row>
    <row r="2079" spans="7:16" x14ac:dyDescent="0.2">
      <c r="G2079" s="79"/>
      <c r="I2079" s="79"/>
      <c r="K2079" s="79"/>
      <c r="M2079" s="79"/>
      <c r="N2079" s="80"/>
      <c r="P2079" s="79"/>
    </row>
    <row r="2080" spans="7:16" x14ac:dyDescent="0.2">
      <c r="G2080" s="79"/>
      <c r="I2080" s="79"/>
      <c r="K2080" s="79"/>
      <c r="M2080" s="79"/>
      <c r="N2080" s="80"/>
      <c r="P2080" s="79"/>
    </row>
    <row r="2081" spans="7:16" x14ac:dyDescent="0.2">
      <c r="G2081" s="79"/>
      <c r="I2081" s="79"/>
      <c r="K2081" s="79"/>
      <c r="M2081" s="79"/>
      <c r="N2081" s="80"/>
      <c r="P2081" s="79"/>
    </row>
    <row r="2082" spans="7:16" x14ac:dyDescent="0.2">
      <c r="G2082" s="79"/>
      <c r="I2082" s="79"/>
      <c r="K2082" s="79"/>
      <c r="M2082" s="79"/>
      <c r="N2082" s="80"/>
      <c r="P2082" s="79"/>
    </row>
    <row r="2083" spans="7:16" x14ac:dyDescent="0.2">
      <c r="G2083" s="79"/>
      <c r="I2083" s="79"/>
      <c r="K2083" s="79"/>
      <c r="M2083" s="79"/>
      <c r="N2083" s="80"/>
      <c r="P2083" s="79"/>
    </row>
    <row r="2084" spans="7:16" x14ac:dyDescent="0.2">
      <c r="G2084" s="79"/>
      <c r="I2084" s="79"/>
      <c r="K2084" s="79"/>
      <c r="M2084" s="79"/>
      <c r="N2084" s="80"/>
      <c r="P2084" s="79"/>
    </row>
    <row r="2085" spans="7:16" x14ac:dyDescent="0.2">
      <c r="G2085" s="79"/>
      <c r="I2085" s="79"/>
      <c r="K2085" s="79"/>
      <c r="M2085" s="79"/>
      <c r="N2085" s="80"/>
      <c r="P2085" s="79"/>
    </row>
    <row r="2086" spans="7:16" x14ac:dyDescent="0.2">
      <c r="G2086" s="79"/>
      <c r="I2086" s="79"/>
      <c r="K2086" s="79"/>
      <c r="M2086" s="79"/>
      <c r="N2086" s="80"/>
      <c r="P2086" s="79"/>
    </row>
    <row r="2087" spans="7:16" x14ac:dyDescent="0.2">
      <c r="G2087" s="79"/>
      <c r="I2087" s="79"/>
      <c r="K2087" s="79"/>
      <c r="M2087" s="79"/>
      <c r="N2087" s="80"/>
      <c r="P2087" s="79"/>
    </row>
    <row r="2088" spans="7:16" x14ac:dyDescent="0.2">
      <c r="G2088" s="79"/>
      <c r="I2088" s="79"/>
      <c r="K2088" s="79"/>
      <c r="M2088" s="79"/>
      <c r="N2088" s="80"/>
      <c r="P2088" s="79"/>
    </row>
    <row r="2089" spans="7:16" x14ac:dyDescent="0.2">
      <c r="G2089" s="79"/>
      <c r="I2089" s="79"/>
      <c r="K2089" s="79"/>
      <c r="M2089" s="79"/>
      <c r="N2089" s="80"/>
      <c r="P2089" s="79"/>
    </row>
    <row r="2090" spans="7:16" x14ac:dyDescent="0.2">
      <c r="G2090" s="79"/>
      <c r="I2090" s="79"/>
      <c r="K2090" s="79"/>
      <c r="M2090" s="79"/>
      <c r="N2090" s="80"/>
      <c r="P2090" s="79"/>
    </row>
    <row r="2091" spans="7:16" x14ac:dyDescent="0.2">
      <c r="G2091" s="79"/>
      <c r="I2091" s="79"/>
      <c r="K2091" s="79"/>
      <c r="M2091" s="79"/>
      <c r="N2091" s="80"/>
      <c r="P2091" s="79"/>
    </row>
    <row r="2092" spans="7:16" x14ac:dyDescent="0.2">
      <c r="G2092" s="79"/>
      <c r="I2092" s="79"/>
      <c r="K2092" s="79"/>
      <c r="M2092" s="79"/>
      <c r="N2092" s="80"/>
      <c r="P2092" s="79"/>
    </row>
    <row r="2093" spans="7:16" x14ac:dyDescent="0.2">
      <c r="G2093" s="79"/>
      <c r="I2093" s="79"/>
      <c r="K2093" s="79"/>
      <c r="M2093" s="79"/>
      <c r="N2093" s="80"/>
      <c r="P2093" s="79"/>
    </row>
    <row r="2094" spans="7:16" x14ac:dyDescent="0.2">
      <c r="G2094" s="79"/>
      <c r="I2094" s="79"/>
      <c r="K2094" s="79"/>
      <c r="M2094" s="79"/>
      <c r="N2094" s="80"/>
      <c r="P2094" s="79"/>
    </row>
    <row r="2095" spans="7:16" x14ac:dyDescent="0.2">
      <c r="G2095" s="79"/>
      <c r="I2095" s="79"/>
      <c r="K2095" s="79"/>
      <c r="M2095" s="79"/>
      <c r="N2095" s="80"/>
      <c r="P2095" s="79"/>
    </row>
    <row r="2096" spans="7:16" x14ac:dyDescent="0.2">
      <c r="G2096" s="79"/>
      <c r="I2096" s="79"/>
      <c r="K2096" s="79"/>
      <c r="M2096" s="79"/>
      <c r="N2096" s="80"/>
      <c r="P2096" s="79"/>
    </row>
    <row r="2097" spans="7:16" x14ac:dyDescent="0.2">
      <c r="G2097" s="79"/>
      <c r="I2097" s="79"/>
      <c r="K2097" s="79"/>
      <c r="M2097" s="79"/>
      <c r="N2097" s="80"/>
      <c r="P2097" s="79"/>
    </row>
    <row r="2098" spans="7:16" x14ac:dyDescent="0.2">
      <c r="G2098" s="79"/>
      <c r="I2098" s="79"/>
      <c r="K2098" s="79"/>
      <c r="M2098" s="79"/>
      <c r="N2098" s="80"/>
      <c r="P2098" s="79"/>
    </row>
    <row r="2099" spans="7:16" x14ac:dyDescent="0.2">
      <c r="G2099" s="79"/>
      <c r="I2099" s="79"/>
      <c r="K2099" s="79"/>
      <c r="M2099" s="79"/>
      <c r="N2099" s="80"/>
      <c r="P2099" s="79"/>
    </row>
    <row r="2100" spans="7:16" x14ac:dyDescent="0.2">
      <c r="G2100" s="79"/>
      <c r="I2100" s="79"/>
      <c r="K2100" s="79"/>
      <c r="M2100" s="79"/>
      <c r="N2100" s="80"/>
      <c r="P2100" s="79"/>
    </row>
    <row r="2101" spans="7:16" x14ac:dyDescent="0.2">
      <c r="G2101" s="79"/>
      <c r="I2101" s="79"/>
      <c r="K2101" s="79"/>
      <c r="M2101" s="79"/>
      <c r="N2101" s="80"/>
      <c r="P2101" s="79"/>
    </row>
    <row r="2102" spans="7:16" x14ac:dyDescent="0.2">
      <c r="G2102" s="79"/>
      <c r="I2102" s="79"/>
      <c r="K2102" s="79"/>
      <c r="M2102" s="79"/>
      <c r="N2102" s="80"/>
      <c r="P2102" s="79"/>
    </row>
    <row r="2103" spans="7:16" x14ac:dyDescent="0.2">
      <c r="G2103" s="79"/>
      <c r="I2103" s="79"/>
      <c r="K2103" s="79"/>
      <c r="M2103" s="79"/>
      <c r="N2103" s="80"/>
      <c r="P2103" s="79"/>
    </row>
    <row r="2104" spans="7:16" x14ac:dyDescent="0.2">
      <c r="G2104" s="79"/>
      <c r="I2104" s="79"/>
      <c r="K2104" s="79"/>
      <c r="M2104" s="79"/>
      <c r="N2104" s="80"/>
      <c r="P2104" s="79"/>
    </row>
    <row r="2105" spans="7:16" x14ac:dyDescent="0.2">
      <c r="G2105" s="79"/>
      <c r="I2105" s="79"/>
      <c r="K2105" s="79"/>
      <c r="M2105" s="79"/>
      <c r="N2105" s="80"/>
      <c r="P2105" s="79"/>
    </row>
    <row r="2106" spans="7:16" x14ac:dyDescent="0.2">
      <c r="G2106" s="79"/>
      <c r="I2106" s="79"/>
      <c r="K2106" s="79"/>
      <c r="M2106" s="79"/>
      <c r="N2106" s="80"/>
      <c r="P2106" s="79"/>
    </row>
    <row r="2107" spans="7:16" x14ac:dyDescent="0.2">
      <c r="G2107" s="79"/>
      <c r="I2107" s="79"/>
      <c r="K2107" s="79"/>
      <c r="M2107" s="79"/>
      <c r="N2107" s="80"/>
      <c r="P2107" s="79"/>
    </row>
    <row r="2108" spans="7:16" x14ac:dyDescent="0.2">
      <c r="G2108" s="79"/>
      <c r="I2108" s="79"/>
      <c r="K2108" s="79"/>
      <c r="M2108" s="79"/>
      <c r="N2108" s="80"/>
      <c r="P2108" s="79"/>
    </row>
    <row r="2109" spans="7:16" x14ac:dyDescent="0.2">
      <c r="G2109" s="79"/>
      <c r="I2109" s="79"/>
      <c r="K2109" s="79"/>
      <c r="M2109" s="79"/>
      <c r="N2109" s="80"/>
      <c r="P2109" s="79"/>
    </row>
    <row r="2110" spans="7:16" x14ac:dyDescent="0.2">
      <c r="G2110" s="79"/>
      <c r="I2110" s="79"/>
      <c r="K2110" s="79"/>
      <c r="M2110" s="79"/>
      <c r="N2110" s="80"/>
      <c r="P2110" s="79"/>
    </row>
    <row r="2111" spans="7:16" x14ac:dyDescent="0.2">
      <c r="G2111" s="79"/>
      <c r="I2111" s="79"/>
      <c r="K2111" s="79"/>
      <c r="M2111" s="79"/>
      <c r="N2111" s="80"/>
      <c r="P2111" s="79"/>
    </row>
    <row r="2112" spans="7:16" x14ac:dyDescent="0.2">
      <c r="G2112" s="79"/>
      <c r="I2112" s="79"/>
      <c r="K2112" s="79"/>
      <c r="M2112" s="79"/>
      <c r="N2112" s="80"/>
      <c r="P2112" s="79"/>
    </row>
    <row r="2113" spans="7:16" x14ac:dyDescent="0.2">
      <c r="G2113" s="79"/>
      <c r="I2113" s="79"/>
      <c r="K2113" s="79"/>
      <c r="M2113" s="79"/>
      <c r="N2113" s="80"/>
      <c r="P2113" s="79"/>
    </row>
    <row r="2114" spans="7:16" x14ac:dyDescent="0.2">
      <c r="G2114" s="79"/>
      <c r="I2114" s="79"/>
      <c r="K2114" s="79"/>
      <c r="M2114" s="79"/>
      <c r="N2114" s="80"/>
      <c r="P2114" s="79"/>
    </row>
    <row r="2115" spans="7:16" x14ac:dyDescent="0.2">
      <c r="G2115" s="79"/>
      <c r="I2115" s="79"/>
      <c r="K2115" s="79"/>
      <c r="M2115" s="79"/>
      <c r="N2115" s="80"/>
      <c r="P2115" s="79"/>
    </row>
    <row r="2116" spans="7:16" x14ac:dyDescent="0.2">
      <c r="G2116" s="79"/>
      <c r="I2116" s="79"/>
      <c r="K2116" s="79"/>
      <c r="M2116" s="79"/>
      <c r="N2116" s="80"/>
      <c r="P2116" s="79"/>
    </row>
    <row r="2117" spans="7:16" x14ac:dyDescent="0.2">
      <c r="G2117" s="79"/>
      <c r="I2117" s="79"/>
      <c r="K2117" s="79"/>
      <c r="M2117" s="79"/>
      <c r="N2117" s="80"/>
      <c r="P2117" s="79"/>
    </row>
    <row r="2118" spans="7:16" x14ac:dyDescent="0.2">
      <c r="G2118" s="79"/>
      <c r="I2118" s="79"/>
      <c r="K2118" s="79"/>
      <c r="M2118" s="79"/>
      <c r="N2118" s="80"/>
      <c r="P2118" s="79"/>
    </row>
    <row r="2119" spans="7:16" x14ac:dyDescent="0.2">
      <c r="G2119" s="79"/>
      <c r="I2119" s="79"/>
      <c r="K2119" s="79"/>
      <c r="M2119" s="79"/>
      <c r="N2119" s="80"/>
      <c r="P2119" s="79"/>
    </row>
    <row r="2120" spans="7:16" x14ac:dyDescent="0.2">
      <c r="G2120" s="79"/>
      <c r="I2120" s="79"/>
      <c r="K2120" s="79"/>
      <c r="M2120" s="79"/>
      <c r="N2120" s="80"/>
      <c r="P2120" s="79"/>
    </row>
    <row r="2121" spans="7:16" x14ac:dyDescent="0.2">
      <c r="G2121" s="79"/>
      <c r="I2121" s="79"/>
      <c r="K2121" s="79"/>
      <c r="M2121" s="79"/>
      <c r="N2121" s="80"/>
      <c r="P2121" s="79"/>
    </row>
    <row r="2122" spans="7:16" x14ac:dyDescent="0.2">
      <c r="G2122" s="79"/>
      <c r="I2122" s="79"/>
      <c r="K2122" s="79"/>
      <c r="M2122" s="79"/>
      <c r="N2122" s="80"/>
      <c r="P2122" s="79"/>
    </row>
    <row r="2123" spans="7:16" x14ac:dyDescent="0.2">
      <c r="G2123" s="79"/>
      <c r="I2123" s="79"/>
      <c r="K2123" s="79"/>
      <c r="M2123" s="79"/>
      <c r="N2123" s="80"/>
      <c r="P2123" s="79"/>
    </row>
    <row r="2124" spans="7:16" x14ac:dyDescent="0.2">
      <c r="G2124" s="79"/>
      <c r="I2124" s="79"/>
      <c r="K2124" s="79"/>
      <c r="M2124" s="79"/>
      <c r="N2124" s="80"/>
      <c r="P2124" s="79"/>
    </row>
    <row r="2125" spans="7:16" x14ac:dyDescent="0.2">
      <c r="G2125" s="79"/>
      <c r="I2125" s="79"/>
      <c r="K2125" s="79"/>
      <c r="M2125" s="79"/>
      <c r="N2125" s="80"/>
      <c r="P2125" s="79"/>
    </row>
    <row r="2126" spans="7:16" x14ac:dyDescent="0.2">
      <c r="G2126" s="79"/>
      <c r="I2126" s="79"/>
      <c r="K2126" s="79"/>
      <c r="M2126" s="79"/>
      <c r="N2126" s="80"/>
      <c r="P2126" s="79"/>
    </row>
    <row r="2127" spans="7:16" x14ac:dyDescent="0.2">
      <c r="G2127" s="79"/>
      <c r="I2127" s="79"/>
      <c r="K2127" s="79"/>
      <c r="M2127" s="79"/>
      <c r="N2127" s="80"/>
      <c r="P2127" s="79"/>
    </row>
    <row r="2128" spans="7:16" x14ac:dyDescent="0.2">
      <c r="G2128" s="79"/>
      <c r="I2128" s="79"/>
      <c r="K2128" s="79"/>
      <c r="M2128" s="79"/>
      <c r="N2128" s="80"/>
      <c r="P2128" s="79"/>
    </row>
    <row r="2129" spans="7:16" x14ac:dyDescent="0.2">
      <c r="G2129" s="79"/>
      <c r="I2129" s="79"/>
      <c r="K2129" s="79"/>
      <c r="M2129" s="79"/>
      <c r="N2129" s="80"/>
      <c r="P2129" s="79"/>
    </row>
    <row r="2130" spans="7:16" x14ac:dyDescent="0.2">
      <c r="G2130" s="79"/>
      <c r="I2130" s="79"/>
      <c r="K2130" s="79"/>
      <c r="M2130" s="79"/>
      <c r="N2130" s="80"/>
      <c r="P2130" s="79"/>
    </row>
    <row r="2131" spans="7:16" x14ac:dyDescent="0.2">
      <c r="G2131" s="79"/>
      <c r="I2131" s="79"/>
      <c r="K2131" s="79"/>
      <c r="M2131" s="79"/>
      <c r="N2131" s="80"/>
      <c r="P2131" s="79"/>
    </row>
    <row r="2132" spans="7:16" x14ac:dyDescent="0.2">
      <c r="G2132" s="79"/>
      <c r="I2132" s="79"/>
      <c r="K2132" s="79"/>
      <c r="M2132" s="79"/>
      <c r="N2132" s="80"/>
      <c r="P2132" s="79"/>
    </row>
    <row r="2133" spans="7:16" x14ac:dyDescent="0.2">
      <c r="G2133" s="79"/>
      <c r="I2133" s="79"/>
      <c r="K2133" s="79"/>
      <c r="M2133" s="79"/>
      <c r="N2133" s="80"/>
      <c r="P2133" s="79"/>
    </row>
    <row r="2134" spans="7:16" x14ac:dyDescent="0.2">
      <c r="G2134" s="79"/>
      <c r="I2134" s="79"/>
      <c r="K2134" s="79"/>
      <c r="M2134" s="79"/>
      <c r="N2134" s="80"/>
      <c r="P2134" s="79"/>
    </row>
    <row r="2135" spans="7:16" x14ac:dyDescent="0.2">
      <c r="G2135" s="79"/>
      <c r="I2135" s="79"/>
      <c r="K2135" s="79"/>
      <c r="M2135" s="79"/>
      <c r="N2135" s="80"/>
      <c r="P2135" s="79"/>
    </row>
    <row r="2136" spans="7:16" x14ac:dyDescent="0.2">
      <c r="G2136" s="79"/>
      <c r="I2136" s="79"/>
      <c r="K2136" s="79"/>
      <c r="M2136" s="79"/>
      <c r="N2136" s="80"/>
      <c r="P2136" s="79"/>
    </row>
    <row r="2137" spans="7:16" x14ac:dyDescent="0.2">
      <c r="G2137" s="79"/>
      <c r="I2137" s="79"/>
      <c r="K2137" s="79"/>
      <c r="M2137" s="79"/>
      <c r="N2137" s="80"/>
      <c r="P2137" s="79"/>
    </row>
    <row r="2138" spans="7:16" x14ac:dyDescent="0.2">
      <c r="G2138" s="79"/>
      <c r="I2138" s="79"/>
      <c r="K2138" s="79"/>
      <c r="M2138" s="79"/>
      <c r="N2138" s="80"/>
      <c r="P2138" s="79"/>
    </row>
    <row r="2139" spans="7:16" x14ac:dyDescent="0.2">
      <c r="G2139" s="79"/>
      <c r="I2139" s="79"/>
      <c r="K2139" s="79"/>
      <c r="M2139" s="79"/>
      <c r="N2139" s="80"/>
      <c r="P2139" s="79"/>
    </row>
    <row r="2140" spans="7:16" x14ac:dyDescent="0.2">
      <c r="G2140" s="79"/>
      <c r="I2140" s="79"/>
      <c r="K2140" s="79"/>
      <c r="M2140" s="79"/>
      <c r="N2140" s="80"/>
      <c r="P2140" s="79"/>
    </row>
    <row r="2141" spans="7:16" x14ac:dyDescent="0.2">
      <c r="G2141" s="79"/>
      <c r="I2141" s="79"/>
      <c r="K2141" s="79"/>
      <c r="M2141" s="79"/>
      <c r="N2141" s="80"/>
      <c r="P2141" s="79"/>
    </row>
    <row r="2142" spans="7:16" x14ac:dyDescent="0.2">
      <c r="G2142" s="79"/>
      <c r="I2142" s="79"/>
      <c r="K2142" s="79"/>
      <c r="M2142" s="79"/>
      <c r="N2142" s="80"/>
      <c r="P2142" s="79"/>
    </row>
    <row r="2143" spans="7:16" x14ac:dyDescent="0.2">
      <c r="G2143" s="79"/>
      <c r="I2143" s="79"/>
      <c r="K2143" s="79"/>
      <c r="M2143" s="79"/>
      <c r="N2143" s="80"/>
      <c r="P2143" s="79"/>
    </row>
    <row r="2144" spans="7:16" x14ac:dyDescent="0.2">
      <c r="G2144" s="79"/>
      <c r="I2144" s="79"/>
      <c r="K2144" s="79"/>
      <c r="M2144" s="79"/>
      <c r="N2144" s="80"/>
      <c r="P2144" s="79"/>
    </row>
    <row r="2145" spans="7:16" x14ac:dyDescent="0.2">
      <c r="G2145" s="79"/>
      <c r="I2145" s="79"/>
      <c r="K2145" s="79"/>
      <c r="M2145" s="79"/>
      <c r="N2145" s="80"/>
      <c r="P2145" s="79"/>
    </row>
    <row r="2146" spans="7:16" x14ac:dyDescent="0.2">
      <c r="G2146" s="79"/>
      <c r="I2146" s="79"/>
      <c r="K2146" s="79"/>
      <c r="M2146" s="79"/>
      <c r="N2146" s="80"/>
      <c r="P2146" s="79"/>
    </row>
    <row r="2147" spans="7:16" x14ac:dyDescent="0.2">
      <c r="G2147" s="79"/>
      <c r="I2147" s="79"/>
      <c r="K2147" s="79"/>
      <c r="M2147" s="79"/>
      <c r="N2147" s="80"/>
      <c r="P2147" s="79"/>
    </row>
    <row r="2148" spans="7:16" x14ac:dyDescent="0.2">
      <c r="G2148" s="79"/>
      <c r="I2148" s="79"/>
      <c r="K2148" s="79"/>
      <c r="M2148" s="79"/>
      <c r="N2148" s="80"/>
      <c r="P2148" s="79"/>
    </row>
    <row r="2149" spans="7:16" x14ac:dyDescent="0.2">
      <c r="G2149" s="79"/>
      <c r="I2149" s="79"/>
      <c r="K2149" s="79"/>
      <c r="M2149" s="79"/>
      <c r="N2149" s="80"/>
      <c r="P2149" s="79"/>
    </row>
    <row r="2150" spans="7:16" x14ac:dyDescent="0.2">
      <c r="G2150" s="79"/>
      <c r="I2150" s="79"/>
      <c r="K2150" s="79"/>
      <c r="M2150" s="79"/>
      <c r="N2150" s="80"/>
      <c r="P2150" s="79"/>
    </row>
    <row r="2151" spans="7:16" x14ac:dyDescent="0.2">
      <c r="G2151" s="79"/>
      <c r="I2151" s="79"/>
      <c r="K2151" s="79"/>
      <c r="M2151" s="79"/>
      <c r="N2151" s="80"/>
      <c r="P2151" s="79"/>
    </row>
    <row r="2152" spans="7:16" x14ac:dyDescent="0.2">
      <c r="G2152" s="79"/>
      <c r="I2152" s="79"/>
      <c r="K2152" s="79"/>
      <c r="M2152" s="79"/>
      <c r="N2152" s="80"/>
      <c r="P2152" s="79"/>
    </row>
    <row r="2153" spans="7:16" x14ac:dyDescent="0.2">
      <c r="G2153" s="79"/>
      <c r="I2153" s="79"/>
      <c r="K2153" s="79"/>
      <c r="M2153" s="79"/>
      <c r="N2153" s="80"/>
      <c r="P2153" s="79"/>
    </row>
    <row r="2154" spans="7:16" x14ac:dyDescent="0.2">
      <c r="G2154" s="79"/>
      <c r="I2154" s="79"/>
      <c r="K2154" s="79"/>
      <c r="M2154" s="79"/>
      <c r="N2154" s="80"/>
      <c r="P2154" s="79"/>
    </row>
    <row r="2155" spans="7:16" x14ac:dyDescent="0.2">
      <c r="G2155" s="79"/>
      <c r="I2155" s="79"/>
      <c r="K2155" s="79"/>
      <c r="M2155" s="79"/>
      <c r="N2155" s="80"/>
      <c r="P2155" s="79"/>
    </row>
    <row r="2156" spans="7:16" x14ac:dyDescent="0.2">
      <c r="G2156" s="79"/>
      <c r="I2156" s="79"/>
      <c r="K2156" s="79"/>
      <c r="M2156" s="79"/>
      <c r="N2156" s="80"/>
      <c r="P2156" s="79"/>
    </row>
    <row r="2157" spans="7:16" x14ac:dyDescent="0.2">
      <c r="G2157" s="79"/>
      <c r="I2157" s="79"/>
      <c r="K2157" s="79"/>
      <c r="M2157" s="79"/>
      <c r="N2157" s="80"/>
      <c r="P2157" s="79"/>
    </row>
    <row r="2158" spans="7:16" x14ac:dyDescent="0.2">
      <c r="G2158" s="79"/>
      <c r="I2158" s="79"/>
      <c r="K2158" s="79"/>
      <c r="M2158" s="79"/>
      <c r="N2158" s="80"/>
      <c r="P2158" s="79"/>
    </row>
    <row r="2159" spans="7:16" x14ac:dyDescent="0.2">
      <c r="G2159" s="79"/>
      <c r="I2159" s="79"/>
      <c r="K2159" s="79"/>
      <c r="M2159" s="79"/>
      <c r="N2159" s="80"/>
      <c r="P2159" s="79"/>
    </row>
    <row r="2160" spans="7:16" x14ac:dyDescent="0.2">
      <c r="G2160" s="79"/>
      <c r="I2160" s="79"/>
      <c r="K2160" s="79"/>
      <c r="M2160" s="79"/>
      <c r="N2160" s="80"/>
      <c r="P2160" s="79"/>
    </row>
    <row r="2161" spans="7:16" x14ac:dyDescent="0.2">
      <c r="G2161" s="79"/>
      <c r="I2161" s="79"/>
      <c r="K2161" s="79"/>
      <c r="M2161" s="79"/>
      <c r="N2161" s="80"/>
      <c r="P2161" s="79"/>
    </row>
    <row r="2162" spans="7:16" x14ac:dyDescent="0.2">
      <c r="G2162" s="79"/>
      <c r="I2162" s="79"/>
      <c r="K2162" s="79"/>
      <c r="M2162" s="79"/>
      <c r="N2162" s="80"/>
      <c r="P2162" s="79"/>
    </row>
    <row r="2163" spans="7:16" x14ac:dyDescent="0.2">
      <c r="G2163" s="79"/>
      <c r="I2163" s="79"/>
      <c r="K2163" s="79"/>
      <c r="M2163" s="79"/>
      <c r="N2163" s="80"/>
      <c r="P2163" s="79"/>
    </row>
    <row r="2164" spans="7:16" x14ac:dyDescent="0.2">
      <c r="G2164" s="79"/>
      <c r="I2164" s="79"/>
      <c r="K2164" s="79"/>
      <c r="M2164" s="79"/>
      <c r="N2164" s="80"/>
      <c r="P2164" s="79"/>
    </row>
    <row r="2165" spans="7:16" x14ac:dyDescent="0.2">
      <c r="G2165" s="79"/>
      <c r="I2165" s="79"/>
      <c r="K2165" s="79"/>
      <c r="M2165" s="79"/>
      <c r="N2165" s="80"/>
      <c r="P2165" s="79"/>
    </row>
    <row r="2166" spans="7:16" x14ac:dyDescent="0.2">
      <c r="G2166" s="79"/>
      <c r="I2166" s="79"/>
      <c r="K2166" s="79"/>
      <c r="M2166" s="79"/>
      <c r="N2166" s="80"/>
      <c r="P2166" s="79"/>
    </row>
    <row r="2167" spans="7:16" x14ac:dyDescent="0.2">
      <c r="G2167" s="79"/>
      <c r="I2167" s="79"/>
      <c r="K2167" s="79"/>
      <c r="M2167" s="79"/>
      <c r="N2167" s="80"/>
      <c r="P2167" s="79"/>
    </row>
    <row r="2168" spans="7:16" x14ac:dyDescent="0.2">
      <c r="G2168" s="79"/>
      <c r="I2168" s="79"/>
      <c r="K2168" s="79"/>
      <c r="M2168" s="79"/>
      <c r="N2168" s="80"/>
      <c r="P2168" s="79"/>
    </row>
    <row r="2169" spans="7:16" x14ac:dyDescent="0.2">
      <c r="G2169" s="79"/>
      <c r="I2169" s="79"/>
      <c r="K2169" s="79"/>
      <c r="M2169" s="79"/>
      <c r="N2169" s="80"/>
      <c r="P2169" s="79"/>
    </row>
    <row r="2170" spans="7:16" x14ac:dyDescent="0.2">
      <c r="G2170" s="79"/>
      <c r="I2170" s="79"/>
      <c r="K2170" s="79"/>
      <c r="M2170" s="79"/>
      <c r="N2170" s="80"/>
      <c r="P2170" s="79"/>
    </row>
    <row r="2171" spans="7:16" x14ac:dyDescent="0.2">
      <c r="G2171" s="79"/>
      <c r="I2171" s="79"/>
      <c r="K2171" s="79"/>
      <c r="M2171" s="79"/>
      <c r="N2171" s="80"/>
      <c r="P2171" s="79"/>
    </row>
    <row r="2172" spans="7:16" x14ac:dyDescent="0.2">
      <c r="G2172" s="79"/>
      <c r="I2172" s="79"/>
      <c r="K2172" s="79"/>
      <c r="M2172" s="79"/>
      <c r="N2172" s="80"/>
      <c r="P2172" s="79"/>
    </row>
    <row r="2173" spans="7:16" x14ac:dyDescent="0.2">
      <c r="G2173" s="79"/>
      <c r="I2173" s="79"/>
      <c r="K2173" s="79"/>
      <c r="M2173" s="79"/>
      <c r="N2173" s="80"/>
      <c r="P2173" s="79"/>
    </row>
    <row r="2174" spans="7:16" x14ac:dyDescent="0.2">
      <c r="G2174" s="79"/>
      <c r="I2174" s="79"/>
      <c r="K2174" s="79"/>
      <c r="M2174" s="79"/>
      <c r="N2174" s="80"/>
      <c r="P2174" s="79"/>
    </row>
    <row r="2175" spans="7:16" x14ac:dyDescent="0.2">
      <c r="G2175" s="79"/>
      <c r="I2175" s="79"/>
      <c r="K2175" s="79"/>
      <c r="M2175" s="79"/>
      <c r="N2175" s="80"/>
      <c r="P2175" s="79"/>
    </row>
    <row r="2176" spans="7:16" x14ac:dyDescent="0.2">
      <c r="G2176" s="79"/>
      <c r="I2176" s="79"/>
      <c r="K2176" s="79"/>
      <c r="M2176" s="79"/>
      <c r="N2176" s="80"/>
      <c r="P2176" s="79"/>
    </row>
    <row r="2177" spans="7:16" x14ac:dyDescent="0.2">
      <c r="G2177" s="79"/>
      <c r="I2177" s="79"/>
      <c r="K2177" s="79"/>
      <c r="M2177" s="79"/>
      <c r="N2177" s="80"/>
      <c r="P2177" s="79"/>
    </row>
    <row r="2178" spans="7:16" x14ac:dyDescent="0.2">
      <c r="G2178" s="79"/>
      <c r="I2178" s="79"/>
      <c r="K2178" s="79"/>
      <c r="M2178" s="79"/>
      <c r="N2178" s="80"/>
      <c r="P2178" s="79"/>
    </row>
    <row r="2179" spans="7:16" x14ac:dyDescent="0.2">
      <c r="G2179" s="79"/>
      <c r="I2179" s="79"/>
      <c r="K2179" s="79"/>
      <c r="M2179" s="79"/>
      <c r="N2179" s="80"/>
      <c r="P2179" s="79"/>
    </row>
    <row r="2180" spans="7:16" x14ac:dyDescent="0.2">
      <c r="G2180" s="79"/>
      <c r="I2180" s="79"/>
      <c r="K2180" s="79"/>
      <c r="M2180" s="79"/>
      <c r="N2180" s="80"/>
      <c r="P2180" s="79"/>
    </row>
    <row r="2181" spans="7:16" x14ac:dyDescent="0.2">
      <c r="G2181" s="79"/>
      <c r="I2181" s="79"/>
      <c r="K2181" s="79"/>
      <c r="M2181" s="79"/>
      <c r="N2181" s="80"/>
      <c r="P2181" s="79"/>
    </row>
    <row r="2182" spans="7:16" x14ac:dyDescent="0.2">
      <c r="G2182" s="79"/>
      <c r="I2182" s="79"/>
      <c r="K2182" s="79"/>
      <c r="M2182" s="79"/>
      <c r="N2182" s="80"/>
      <c r="P2182" s="79"/>
    </row>
    <row r="2183" spans="7:16" x14ac:dyDescent="0.2">
      <c r="G2183" s="79"/>
      <c r="I2183" s="79"/>
      <c r="K2183" s="79"/>
      <c r="M2183" s="79"/>
      <c r="N2183" s="80"/>
      <c r="P2183" s="79"/>
    </row>
    <row r="2184" spans="7:16" x14ac:dyDescent="0.2">
      <c r="G2184" s="79"/>
      <c r="I2184" s="79"/>
      <c r="K2184" s="79"/>
      <c r="M2184" s="79"/>
      <c r="N2184" s="80"/>
      <c r="P2184" s="79"/>
    </row>
    <row r="2185" spans="7:16" x14ac:dyDescent="0.2">
      <c r="G2185" s="79"/>
      <c r="I2185" s="79"/>
      <c r="K2185" s="79"/>
      <c r="M2185" s="79"/>
      <c r="N2185" s="80"/>
      <c r="P2185" s="79"/>
    </row>
    <row r="2186" spans="7:16" x14ac:dyDescent="0.2">
      <c r="G2186" s="79"/>
      <c r="I2186" s="79"/>
      <c r="K2186" s="79"/>
      <c r="M2186" s="79"/>
      <c r="N2186" s="80"/>
      <c r="P2186" s="79"/>
    </row>
    <row r="2187" spans="7:16" x14ac:dyDescent="0.2">
      <c r="G2187" s="79"/>
      <c r="I2187" s="79"/>
      <c r="K2187" s="79"/>
      <c r="M2187" s="79"/>
      <c r="N2187" s="80"/>
      <c r="P2187" s="79"/>
    </row>
    <row r="2188" spans="7:16" x14ac:dyDescent="0.2">
      <c r="G2188" s="79"/>
      <c r="I2188" s="79"/>
      <c r="K2188" s="79"/>
      <c r="M2188" s="79"/>
      <c r="N2188" s="80"/>
      <c r="P2188" s="79"/>
    </row>
    <row r="2189" spans="7:16" x14ac:dyDescent="0.2">
      <c r="G2189" s="79"/>
      <c r="I2189" s="79"/>
      <c r="K2189" s="79"/>
      <c r="M2189" s="79"/>
      <c r="N2189" s="80"/>
      <c r="P2189" s="79"/>
    </row>
    <row r="2190" spans="7:16" x14ac:dyDescent="0.2">
      <c r="G2190" s="79"/>
      <c r="I2190" s="79"/>
      <c r="K2190" s="79"/>
      <c r="M2190" s="79"/>
      <c r="N2190" s="80"/>
      <c r="P2190" s="79"/>
    </row>
    <row r="2191" spans="7:16" x14ac:dyDescent="0.2">
      <c r="G2191" s="79"/>
      <c r="I2191" s="79"/>
      <c r="K2191" s="79"/>
      <c r="M2191" s="79"/>
      <c r="N2191" s="80"/>
      <c r="P2191" s="79"/>
    </row>
    <row r="2192" spans="7:16" x14ac:dyDescent="0.2">
      <c r="G2192" s="79"/>
      <c r="I2192" s="79"/>
      <c r="K2192" s="79"/>
      <c r="M2192" s="79"/>
      <c r="N2192" s="80"/>
      <c r="P2192" s="79"/>
    </row>
    <row r="2193" spans="7:16" x14ac:dyDescent="0.2">
      <c r="G2193" s="79"/>
      <c r="I2193" s="79"/>
      <c r="K2193" s="79"/>
      <c r="M2193" s="79"/>
      <c r="N2193" s="80"/>
      <c r="P2193" s="79"/>
    </row>
    <row r="2194" spans="7:16" x14ac:dyDescent="0.2">
      <c r="G2194" s="79"/>
      <c r="I2194" s="79"/>
      <c r="K2194" s="79"/>
      <c r="M2194" s="79"/>
      <c r="N2194" s="80"/>
      <c r="P2194" s="79"/>
    </row>
    <row r="2195" spans="7:16" x14ac:dyDescent="0.2">
      <c r="G2195" s="79"/>
      <c r="I2195" s="79"/>
      <c r="K2195" s="79"/>
      <c r="M2195" s="79"/>
      <c r="N2195" s="80"/>
      <c r="P2195" s="79"/>
    </row>
    <row r="2196" spans="7:16" x14ac:dyDescent="0.2">
      <c r="G2196" s="79"/>
      <c r="I2196" s="79"/>
      <c r="K2196" s="79"/>
      <c r="M2196" s="79"/>
      <c r="N2196" s="80"/>
      <c r="P2196" s="79"/>
    </row>
    <row r="2197" spans="7:16" x14ac:dyDescent="0.2">
      <c r="G2197" s="79"/>
      <c r="I2197" s="79"/>
      <c r="K2197" s="79"/>
      <c r="M2197" s="79"/>
      <c r="N2197" s="80"/>
      <c r="P2197" s="79"/>
    </row>
    <row r="2198" spans="7:16" x14ac:dyDescent="0.2">
      <c r="G2198" s="79"/>
      <c r="I2198" s="79"/>
      <c r="K2198" s="79"/>
      <c r="M2198" s="79"/>
      <c r="N2198" s="80"/>
      <c r="P2198" s="79"/>
    </row>
    <row r="2199" spans="7:16" x14ac:dyDescent="0.2">
      <c r="G2199" s="79"/>
      <c r="I2199" s="79"/>
      <c r="K2199" s="79"/>
      <c r="M2199" s="79"/>
      <c r="N2199" s="80"/>
      <c r="P2199" s="79"/>
    </row>
    <row r="2200" spans="7:16" x14ac:dyDescent="0.2">
      <c r="G2200" s="79"/>
      <c r="I2200" s="79"/>
      <c r="K2200" s="79"/>
      <c r="M2200" s="79"/>
      <c r="N2200" s="80"/>
      <c r="P2200" s="79"/>
    </row>
    <row r="2201" spans="7:16" x14ac:dyDescent="0.2">
      <c r="G2201" s="79"/>
      <c r="I2201" s="79"/>
      <c r="K2201" s="79"/>
      <c r="M2201" s="79"/>
      <c r="N2201" s="80"/>
      <c r="P2201" s="79"/>
    </row>
    <row r="2202" spans="7:16" x14ac:dyDescent="0.2">
      <c r="G2202" s="79"/>
      <c r="I2202" s="79"/>
      <c r="K2202" s="79"/>
      <c r="M2202" s="79"/>
      <c r="N2202" s="80"/>
      <c r="P2202" s="79"/>
    </row>
    <row r="2203" spans="7:16" x14ac:dyDescent="0.2">
      <c r="G2203" s="79"/>
      <c r="I2203" s="79"/>
      <c r="K2203" s="79"/>
      <c r="M2203" s="79"/>
      <c r="N2203" s="80"/>
      <c r="P2203" s="79"/>
    </row>
    <row r="2204" spans="7:16" x14ac:dyDescent="0.2">
      <c r="G2204" s="79"/>
      <c r="I2204" s="79"/>
      <c r="K2204" s="79"/>
      <c r="M2204" s="79"/>
      <c r="N2204" s="80"/>
      <c r="P2204" s="79"/>
    </row>
    <row r="2205" spans="7:16" x14ac:dyDescent="0.2">
      <c r="G2205" s="79"/>
      <c r="I2205" s="79"/>
      <c r="K2205" s="79"/>
      <c r="M2205" s="79"/>
      <c r="N2205" s="80"/>
      <c r="P2205" s="79"/>
    </row>
    <row r="2206" spans="7:16" x14ac:dyDescent="0.2">
      <c r="G2206" s="79"/>
      <c r="I2206" s="79"/>
      <c r="K2206" s="79"/>
      <c r="M2206" s="79"/>
      <c r="N2206" s="80"/>
      <c r="P2206" s="79"/>
    </row>
    <row r="2207" spans="7:16" x14ac:dyDescent="0.2">
      <c r="G2207" s="79"/>
      <c r="I2207" s="79"/>
      <c r="K2207" s="79"/>
      <c r="M2207" s="79"/>
      <c r="N2207" s="80"/>
      <c r="P2207" s="79"/>
    </row>
    <row r="2208" spans="7:16" x14ac:dyDescent="0.2">
      <c r="G2208" s="79"/>
      <c r="I2208" s="79"/>
      <c r="K2208" s="79"/>
      <c r="M2208" s="79"/>
      <c r="N2208" s="80"/>
      <c r="P2208" s="79"/>
    </row>
    <row r="2209" spans="7:16" x14ac:dyDescent="0.2">
      <c r="G2209" s="79"/>
      <c r="I2209" s="79"/>
      <c r="K2209" s="79"/>
      <c r="M2209" s="79"/>
      <c r="N2209" s="80"/>
      <c r="P2209" s="79"/>
    </row>
    <row r="2210" spans="7:16" x14ac:dyDescent="0.2">
      <c r="G2210" s="79"/>
      <c r="I2210" s="79"/>
      <c r="K2210" s="79"/>
      <c r="M2210" s="79"/>
      <c r="N2210" s="80"/>
      <c r="P2210" s="79"/>
    </row>
    <row r="2211" spans="7:16" x14ac:dyDescent="0.2">
      <c r="G2211" s="79"/>
      <c r="I2211" s="79"/>
      <c r="K2211" s="79"/>
      <c r="M2211" s="79"/>
      <c r="N2211" s="80"/>
      <c r="P2211" s="79"/>
    </row>
    <row r="2212" spans="7:16" x14ac:dyDescent="0.2">
      <c r="G2212" s="79"/>
      <c r="I2212" s="79"/>
      <c r="K2212" s="79"/>
      <c r="M2212" s="79"/>
      <c r="N2212" s="80"/>
      <c r="P2212" s="79"/>
    </row>
    <row r="2213" spans="7:16" x14ac:dyDescent="0.2">
      <c r="G2213" s="79"/>
      <c r="I2213" s="79"/>
      <c r="K2213" s="79"/>
      <c r="M2213" s="79"/>
      <c r="N2213" s="80"/>
      <c r="P2213" s="79"/>
    </row>
    <row r="2214" spans="7:16" x14ac:dyDescent="0.2">
      <c r="G2214" s="79"/>
      <c r="I2214" s="79"/>
      <c r="K2214" s="79"/>
      <c r="M2214" s="79"/>
      <c r="N2214" s="80"/>
      <c r="P2214" s="79"/>
    </row>
    <row r="2215" spans="7:16" x14ac:dyDescent="0.2">
      <c r="G2215" s="79"/>
      <c r="I2215" s="79"/>
      <c r="K2215" s="79"/>
      <c r="M2215" s="79"/>
      <c r="N2215" s="80"/>
      <c r="P2215" s="79"/>
    </row>
    <row r="2216" spans="7:16" x14ac:dyDescent="0.2">
      <c r="G2216" s="79"/>
      <c r="I2216" s="79"/>
      <c r="K2216" s="79"/>
      <c r="M2216" s="79"/>
      <c r="N2216" s="80"/>
      <c r="P2216" s="79"/>
    </row>
    <row r="2217" spans="7:16" x14ac:dyDescent="0.2">
      <c r="G2217" s="79"/>
      <c r="I2217" s="79"/>
      <c r="K2217" s="79"/>
      <c r="M2217" s="79"/>
      <c r="N2217" s="80"/>
      <c r="P2217" s="79"/>
    </row>
    <row r="2218" spans="7:16" x14ac:dyDescent="0.2">
      <c r="G2218" s="79"/>
      <c r="I2218" s="79"/>
      <c r="K2218" s="79"/>
      <c r="M2218" s="79"/>
      <c r="N2218" s="80"/>
      <c r="P2218" s="79"/>
    </row>
    <row r="2219" spans="7:16" x14ac:dyDescent="0.2">
      <c r="G2219" s="79"/>
      <c r="I2219" s="79"/>
      <c r="K2219" s="79"/>
      <c r="M2219" s="79"/>
      <c r="N2219" s="80"/>
      <c r="P2219" s="79"/>
    </row>
    <row r="2220" spans="7:16" x14ac:dyDescent="0.2">
      <c r="G2220" s="79"/>
      <c r="I2220" s="79"/>
      <c r="K2220" s="79"/>
      <c r="M2220" s="79"/>
      <c r="N2220" s="80"/>
      <c r="P2220" s="79"/>
    </row>
    <row r="2221" spans="7:16" x14ac:dyDescent="0.2">
      <c r="G2221" s="79"/>
      <c r="I2221" s="79"/>
      <c r="K2221" s="79"/>
      <c r="M2221" s="79"/>
      <c r="N2221" s="80"/>
      <c r="P2221" s="79"/>
    </row>
    <row r="2222" spans="7:16" x14ac:dyDescent="0.2">
      <c r="G2222" s="79"/>
      <c r="I2222" s="79"/>
      <c r="K2222" s="79"/>
      <c r="M2222" s="79"/>
      <c r="N2222" s="80"/>
      <c r="P2222" s="79"/>
    </row>
    <row r="2223" spans="7:16" x14ac:dyDescent="0.2">
      <c r="G2223" s="79"/>
      <c r="I2223" s="79"/>
      <c r="K2223" s="79"/>
      <c r="M2223" s="79"/>
      <c r="N2223" s="80"/>
      <c r="P2223" s="79"/>
    </row>
    <row r="2224" spans="7:16" x14ac:dyDescent="0.2">
      <c r="G2224" s="79"/>
      <c r="I2224" s="79"/>
      <c r="K2224" s="79"/>
      <c r="M2224" s="79"/>
      <c r="N2224" s="80"/>
      <c r="P2224" s="79"/>
    </row>
    <row r="2225" spans="7:16" x14ac:dyDescent="0.2">
      <c r="G2225" s="79"/>
      <c r="I2225" s="79"/>
      <c r="K2225" s="79"/>
      <c r="M2225" s="79"/>
      <c r="N2225" s="80"/>
      <c r="P2225" s="79"/>
    </row>
    <row r="2226" spans="7:16" x14ac:dyDescent="0.2">
      <c r="G2226" s="79"/>
      <c r="I2226" s="79"/>
      <c r="K2226" s="79"/>
      <c r="M2226" s="79"/>
      <c r="N2226" s="80"/>
      <c r="P2226" s="79"/>
    </row>
    <row r="2227" spans="7:16" x14ac:dyDescent="0.2">
      <c r="G2227" s="79"/>
      <c r="I2227" s="79"/>
      <c r="K2227" s="79"/>
      <c r="M2227" s="79"/>
      <c r="N2227" s="80"/>
      <c r="P2227" s="79"/>
    </row>
    <row r="2228" spans="7:16" x14ac:dyDescent="0.2">
      <c r="G2228" s="79"/>
      <c r="I2228" s="79"/>
      <c r="K2228" s="79"/>
      <c r="M2228" s="79"/>
      <c r="N2228" s="80"/>
      <c r="P2228" s="79"/>
    </row>
    <row r="2229" spans="7:16" x14ac:dyDescent="0.2">
      <c r="G2229" s="79"/>
      <c r="I2229" s="79"/>
      <c r="K2229" s="79"/>
      <c r="M2229" s="79"/>
      <c r="N2229" s="80"/>
      <c r="P2229" s="79"/>
    </row>
    <row r="2230" spans="7:16" x14ac:dyDescent="0.2">
      <c r="G2230" s="79"/>
      <c r="I2230" s="79"/>
      <c r="K2230" s="79"/>
      <c r="M2230" s="79"/>
      <c r="N2230" s="80"/>
      <c r="P2230" s="79"/>
    </row>
    <row r="2231" spans="7:16" x14ac:dyDescent="0.2">
      <c r="G2231" s="79"/>
      <c r="I2231" s="79"/>
      <c r="K2231" s="79"/>
      <c r="M2231" s="79"/>
      <c r="N2231" s="80"/>
      <c r="P2231" s="79"/>
    </row>
    <row r="2232" spans="7:16" x14ac:dyDescent="0.2">
      <c r="G2232" s="79"/>
      <c r="I2232" s="79"/>
      <c r="K2232" s="79"/>
      <c r="M2232" s="79"/>
      <c r="N2232" s="80"/>
      <c r="P2232" s="79"/>
    </row>
    <row r="2233" spans="7:16" x14ac:dyDescent="0.2">
      <c r="G2233" s="79"/>
      <c r="I2233" s="79"/>
      <c r="K2233" s="79"/>
      <c r="M2233" s="79"/>
      <c r="N2233" s="80"/>
      <c r="P2233" s="79"/>
    </row>
    <row r="2234" spans="7:16" x14ac:dyDescent="0.2">
      <c r="G2234" s="79"/>
      <c r="I2234" s="79"/>
      <c r="K2234" s="79"/>
      <c r="M2234" s="79"/>
      <c r="N2234" s="80"/>
      <c r="P2234" s="79"/>
    </row>
    <row r="2235" spans="7:16" x14ac:dyDescent="0.2">
      <c r="G2235" s="79"/>
      <c r="I2235" s="79"/>
      <c r="K2235" s="79"/>
      <c r="M2235" s="79"/>
      <c r="N2235" s="80"/>
      <c r="P2235" s="79"/>
    </row>
    <row r="2236" spans="7:16" x14ac:dyDescent="0.2">
      <c r="G2236" s="79"/>
      <c r="I2236" s="79"/>
      <c r="K2236" s="79"/>
      <c r="M2236" s="79"/>
      <c r="N2236" s="80"/>
      <c r="P2236" s="79"/>
    </row>
    <row r="2237" spans="7:16" x14ac:dyDescent="0.2">
      <c r="G2237" s="79"/>
      <c r="I2237" s="79"/>
      <c r="K2237" s="79"/>
      <c r="M2237" s="79"/>
      <c r="N2237" s="80"/>
      <c r="P2237" s="79"/>
    </row>
    <row r="2238" spans="7:16" x14ac:dyDescent="0.2">
      <c r="G2238" s="79"/>
      <c r="I2238" s="79"/>
      <c r="K2238" s="79"/>
      <c r="M2238" s="79"/>
      <c r="N2238" s="80"/>
      <c r="P2238" s="79"/>
    </row>
    <row r="2239" spans="7:16" x14ac:dyDescent="0.2">
      <c r="G2239" s="79"/>
      <c r="I2239" s="79"/>
      <c r="K2239" s="79"/>
      <c r="M2239" s="79"/>
      <c r="N2239" s="80"/>
      <c r="P2239" s="79"/>
    </row>
    <row r="2240" spans="7:16" x14ac:dyDescent="0.2">
      <c r="G2240" s="79"/>
      <c r="I2240" s="79"/>
      <c r="K2240" s="79"/>
      <c r="M2240" s="79"/>
      <c r="N2240" s="80"/>
      <c r="P2240" s="79"/>
    </row>
    <row r="2241" spans="7:16" x14ac:dyDescent="0.2">
      <c r="G2241" s="79"/>
      <c r="I2241" s="79"/>
      <c r="K2241" s="79"/>
      <c r="M2241" s="79"/>
      <c r="N2241" s="80"/>
      <c r="P2241" s="79"/>
    </row>
    <row r="2242" spans="7:16" x14ac:dyDescent="0.2">
      <c r="G2242" s="79"/>
      <c r="I2242" s="79"/>
      <c r="K2242" s="79"/>
      <c r="M2242" s="79"/>
      <c r="N2242" s="80"/>
      <c r="P2242" s="79"/>
    </row>
    <row r="2243" spans="7:16" x14ac:dyDescent="0.2">
      <c r="G2243" s="79"/>
      <c r="I2243" s="79"/>
      <c r="K2243" s="79"/>
      <c r="M2243" s="79"/>
      <c r="N2243" s="80"/>
      <c r="P2243" s="79"/>
    </row>
    <row r="2244" spans="7:16" x14ac:dyDescent="0.2">
      <c r="G2244" s="79"/>
      <c r="I2244" s="79"/>
      <c r="K2244" s="79"/>
      <c r="M2244" s="79"/>
      <c r="N2244" s="80"/>
      <c r="P2244" s="79"/>
    </row>
    <row r="2245" spans="7:16" x14ac:dyDescent="0.2">
      <c r="G2245" s="79"/>
      <c r="I2245" s="79"/>
      <c r="K2245" s="79"/>
      <c r="M2245" s="79"/>
      <c r="N2245" s="80"/>
      <c r="P2245" s="79"/>
    </row>
    <row r="2246" spans="7:16" x14ac:dyDescent="0.2">
      <c r="G2246" s="79"/>
      <c r="I2246" s="79"/>
      <c r="K2246" s="79"/>
      <c r="M2246" s="79"/>
      <c r="N2246" s="80"/>
      <c r="P2246" s="79"/>
    </row>
    <row r="2247" spans="7:16" x14ac:dyDescent="0.2">
      <c r="G2247" s="79"/>
      <c r="I2247" s="79"/>
      <c r="K2247" s="79"/>
      <c r="M2247" s="79"/>
      <c r="N2247" s="80"/>
      <c r="P2247" s="79"/>
    </row>
    <row r="2248" spans="7:16" x14ac:dyDescent="0.2">
      <c r="G2248" s="79"/>
      <c r="I2248" s="79"/>
      <c r="K2248" s="79"/>
      <c r="M2248" s="79"/>
      <c r="N2248" s="80"/>
      <c r="P2248" s="79"/>
    </row>
    <row r="2249" spans="7:16" x14ac:dyDescent="0.2">
      <c r="G2249" s="79"/>
      <c r="I2249" s="79"/>
      <c r="K2249" s="79"/>
      <c r="M2249" s="79"/>
      <c r="N2249" s="80"/>
      <c r="P2249" s="79"/>
    </row>
    <row r="2250" spans="7:16" x14ac:dyDescent="0.2">
      <c r="G2250" s="79"/>
      <c r="I2250" s="79"/>
      <c r="K2250" s="79"/>
      <c r="M2250" s="79"/>
      <c r="N2250" s="80"/>
      <c r="P2250" s="79"/>
    </row>
    <row r="2251" spans="7:16" x14ac:dyDescent="0.2">
      <c r="G2251" s="79"/>
      <c r="I2251" s="79"/>
      <c r="K2251" s="79"/>
      <c r="M2251" s="79"/>
      <c r="N2251" s="80"/>
      <c r="P2251" s="79"/>
    </row>
    <row r="2252" spans="7:16" x14ac:dyDescent="0.2">
      <c r="G2252" s="79"/>
      <c r="I2252" s="79"/>
      <c r="K2252" s="79"/>
      <c r="M2252" s="79"/>
      <c r="N2252" s="80"/>
      <c r="P2252" s="79"/>
    </row>
    <row r="2253" spans="7:16" x14ac:dyDescent="0.2">
      <c r="G2253" s="79"/>
      <c r="I2253" s="79"/>
      <c r="K2253" s="79"/>
      <c r="M2253" s="79"/>
      <c r="N2253" s="80"/>
      <c r="P2253" s="79"/>
    </row>
    <row r="2254" spans="7:16" x14ac:dyDescent="0.2">
      <c r="G2254" s="79"/>
      <c r="I2254" s="79"/>
      <c r="K2254" s="79"/>
      <c r="M2254" s="79"/>
      <c r="N2254" s="80"/>
      <c r="P2254" s="79"/>
    </row>
    <row r="2255" spans="7:16" x14ac:dyDescent="0.2">
      <c r="G2255" s="79"/>
      <c r="I2255" s="79"/>
      <c r="K2255" s="79"/>
      <c r="M2255" s="79"/>
      <c r="N2255" s="80"/>
      <c r="P2255" s="79"/>
    </row>
    <row r="2256" spans="7:16" x14ac:dyDescent="0.2">
      <c r="G2256" s="79"/>
      <c r="I2256" s="79"/>
      <c r="K2256" s="79"/>
      <c r="M2256" s="79"/>
      <c r="N2256" s="80"/>
      <c r="P2256" s="79"/>
    </row>
    <row r="2257" spans="7:16" x14ac:dyDescent="0.2">
      <c r="G2257" s="79"/>
      <c r="I2257" s="79"/>
      <c r="K2257" s="79"/>
      <c r="M2257" s="79"/>
      <c r="N2257" s="80"/>
      <c r="P2257" s="79"/>
    </row>
    <row r="2258" spans="7:16" x14ac:dyDescent="0.2">
      <c r="G2258" s="79"/>
      <c r="I2258" s="79"/>
      <c r="K2258" s="79"/>
      <c r="M2258" s="79"/>
      <c r="N2258" s="80"/>
      <c r="P2258" s="79"/>
    </row>
    <row r="2259" spans="7:16" x14ac:dyDescent="0.2">
      <c r="G2259" s="79"/>
      <c r="I2259" s="79"/>
      <c r="K2259" s="79"/>
      <c r="M2259" s="79"/>
      <c r="N2259" s="80"/>
      <c r="P2259" s="79"/>
    </row>
    <row r="2260" spans="7:16" x14ac:dyDescent="0.2">
      <c r="G2260" s="79"/>
      <c r="I2260" s="79"/>
      <c r="K2260" s="79"/>
      <c r="M2260" s="79"/>
      <c r="N2260" s="80"/>
      <c r="P2260" s="79"/>
    </row>
    <row r="2261" spans="7:16" x14ac:dyDescent="0.2">
      <c r="G2261" s="79"/>
      <c r="I2261" s="79"/>
      <c r="K2261" s="79"/>
      <c r="M2261" s="79"/>
      <c r="N2261" s="80"/>
      <c r="P2261" s="79"/>
    </row>
    <row r="2262" spans="7:16" x14ac:dyDescent="0.2">
      <c r="G2262" s="79"/>
      <c r="I2262" s="79"/>
      <c r="K2262" s="79"/>
      <c r="M2262" s="79"/>
      <c r="N2262" s="80"/>
      <c r="P2262" s="79"/>
    </row>
    <row r="2263" spans="7:16" x14ac:dyDescent="0.2">
      <c r="G2263" s="79"/>
      <c r="I2263" s="79"/>
      <c r="K2263" s="79"/>
      <c r="M2263" s="79"/>
      <c r="N2263" s="80"/>
      <c r="P2263" s="79"/>
    </row>
    <row r="2264" spans="7:16" x14ac:dyDescent="0.2">
      <c r="G2264" s="79"/>
      <c r="I2264" s="79"/>
      <c r="K2264" s="79"/>
      <c r="M2264" s="79"/>
      <c r="N2264" s="80"/>
      <c r="P2264" s="79"/>
    </row>
    <row r="2265" spans="7:16" x14ac:dyDescent="0.2">
      <c r="G2265" s="79"/>
      <c r="I2265" s="79"/>
      <c r="K2265" s="79"/>
      <c r="M2265" s="79"/>
      <c r="N2265" s="80"/>
      <c r="P2265" s="79"/>
    </row>
    <row r="2266" spans="7:16" x14ac:dyDescent="0.2">
      <c r="G2266" s="79"/>
      <c r="I2266" s="79"/>
      <c r="K2266" s="79"/>
      <c r="M2266" s="79"/>
      <c r="N2266" s="80"/>
      <c r="P2266" s="79"/>
    </row>
    <row r="2267" spans="7:16" x14ac:dyDescent="0.2">
      <c r="G2267" s="79"/>
      <c r="I2267" s="79"/>
      <c r="K2267" s="79"/>
      <c r="M2267" s="79"/>
      <c r="N2267" s="80"/>
      <c r="P2267" s="79"/>
    </row>
    <row r="2268" spans="7:16" x14ac:dyDescent="0.2">
      <c r="G2268" s="79"/>
      <c r="I2268" s="79"/>
      <c r="K2268" s="79"/>
      <c r="M2268" s="79"/>
      <c r="N2268" s="80"/>
      <c r="P2268" s="79"/>
    </row>
    <row r="2269" spans="7:16" x14ac:dyDescent="0.2">
      <c r="G2269" s="79"/>
      <c r="I2269" s="79"/>
      <c r="K2269" s="79"/>
      <c r="M2269" s="79"/>
      <c r="N2269" s="80"/>
      <c r="P2269" s="79"/>
    </row>
    <row r="2270" spans="7:16" x14ac:dyDescent="0.2">
      <c r="G2270" s="79"/>
      <c r="I2270" s="79"/>
      <c r="K2270" s="79"/>
      <c r="M2270" s="79"/>
      <c r="N2270" s="80"/>
      <c r="P2270" s="79"/>
    </row>
    <row r="2271" spans="7:16" x14ac:dyDescent="0.2">
      <c r="G2271" s="79"/>
      <c r="I2271" s="79"/>
      <c r="K2271" s="79"/>
      <c r="M2271" s="79"/>
      <c r="N2271" s="80"/>
      <c r="P2271" s="79"/>
    </row>
    <row r="2272" spans="7:16" x14ac:dyDescent="0.2">
      <c r="G2272" s="79"/>
      <c r="I2272" s="79"/>
      <c r="K2272" s="79"/>
      <c r="M2272" s="79"/>
      <c r="N2272" s="80"/>
      <c r="P2272" s="79"/>
    </row>
    <row r="2273" spans="7:16" x14ac:dyDescent="0.2">
      <c r="G2273" s="79"/>
      <c r="I2273" s="79"/>
      <c r="K2273" s="79"/>
      <c r="M2273" s="79"/>
      <c r="N2273" s="80"/>
      <c r="P2273" s="79"/>
    </row>
    <row r="2274" spans="7:16" x14ac:dyDescent="0.2">
      <c r="G2274" s="79"/>
      <c r="I2274" s="79"/>
      <c r="K2274" s="79"/>
      <c r="M2274" s="79"/>
      <c r="N2274" s="80"/>
      <c r="P2274" s="79"/>
    </row>
    <row r="2275" spans="7:16" x14ac:dyDescent="0.2">
      <c r="G2275" s="79"/>
      <c r="I2275" s="79"/>
      <c r="K2275" s="79"/>
      <c r="M2275" s="79"/>
      <c r="N2275" s="80"/>
      <c r="P2275" s="79"/>
    </row>
    <row r="2276" spans="7:16" x14ac:dyDescent="0.2">
      <c r="G2276" s="79"/>
      <c r="I2276" s="79"/>
      <c r="K2276" s="79"/>
      <c r="M2276" s="79"/>
      <c r="N2276" s="80"/>
      <c r="P2276" s="79"/>
    </row>
    <row r="2277" spans="7:16" x14ac:dyDescent="0.2">
      <c r="G2277" s="79"/>
      <c r="I2277" s="79"/>
      <c r="K2277" s="79"/>
      <c r="M2277" s="79"/>
      <c r="N2277" s="80"/>
      <c r="P2277" s="79"/>
    </row>
    <row r="2278" spans="7:16" x14ac:dyDescent="0.2">
      <c r="G2278" s="79"/>
      <c r="I2278" s="79"/>
      <c r="K2278" s="79"/>
      <c r="M2278" s="79"/>
      <c r="N2278" s="80"/>
      <c r="P2278" s="79"/>
    </row>
    <row r="2279" spans="7:16" x14ac:dyDescent="0.2">
      <c r="G2279" s="79"/>
      <c r="I2279" s="79"/>
      <c r="K2279" s="79"/>
      <c r="M2279" s="79"/>
      <c r="N2279" s="80"/>
      <c r="P2279" s="79"/>
    </row>
    <row r="2280" spans="7:16" x14ac:dyDescent="0.2">
      <c r="G2280" s="79"/>
      <c r="I2280" s="79"/>
      <c r="K2280" s="79"/>
      <c r="M2280" s="79"/>
      <c r="N2280" s="80"/>
      <c r="P2280" s="79"/>
    </row>
    <row r="2281" spans="7:16" x14ac:dyDescent="0.2">
      <c r="G2281" s="79"/>
      <c r="I2281" s="79"/>
      <c r="K2281" s="79"/>
      <c r="M2281" s="79"/>
      <c r="N2281" s="80"/>
      <c r="P2281" s="79"/>
    </row>
    <row r="2282" spans="7:16" x14ac:dyDescent="0.2">
      <c r="G2282" s="79"/>
      <c r="I2282" s="79"/>
      <c r="K2282" s="79"/>
      <c r="M2282" s="79"/>
      <c r="N2282" s="80"/>
      <c r="P2282" s="79"/>
    </row>
    <row r="2283" spans="7:16" x14ac:dyDescent="0.2">
      <c r="G2283" s="79"/>
      <c r="I2283" s="79"/>
      <c r="K2283" s="79"/>
      <c r="M2283" s="79"/>
      <c r="N2283" s="80"/>
      <c r="P2283" s="79"/>
    </row>
    <row r="2284" spans="7:16" x14ac:dyDescent="0.2">
      <c r="G2284" s="79"/>
      <c r="I2284" s="79"/>
      <c r="K2284" s="79"/>
      <c r="M2284" s="79"/>
      <c r="N2284" s="80"/>
      <c r="P2284" s="79"/>
    </row>
    <row r="2285" spans="7:16" x14ac:dyDescent="0.2">
      <c r="G2285" s="79"/>
      <c r="I2285" s="79"/>
      <c r="K2285" s="79"/>
      <c r="M2285" s="79"/>
      <c r="N2285" s="80"/>
      <c r="P2285" s="79"/>
    </row>
    <row r="2286" spans="7:16" x14ac:dyDescent="0.2">
      <c r="G2286" s="79"/>
      <c r="I2286" s="79"/>
      <c r="K2286" s="79"/>
      <c r="M2286" s="79"/>
      <c r="N2286" s="80"/>
      <c r="P2286" s="79"/>
    </row>
    <row r="2287" spans="7:16" x14ac:dyDescent="0.2">
      <c r="G2287" s="79"/>
      <c r="I2287" s="79"/>
      <c r="K2287" s="79"/>
      <c r="M2287" s="79"/>
      <c r="N2287" s="80"/>
      <c r="P2287" s="79"/>
    </row>
    <row r="2288" spans="7:16" x14ac:dyDescent="0.2">
      <c r="G2288" s="79"/>
      <c r="I2288" s="79"/>
      <c r="K2288" s="79"/>
      <c r="M2288" s="79"/>
      <c r="N2288" s="80"/>
      <c r="P2288" s="79"/>
    </row>
    <row r="2289" spans="7:16" x14ac:dyDescent="0.2">
      <c r="G2289" s="79"/>
      <c r="I2289" s="79"/>
      <c r="K2289" s="79"/>
      <c r="M2289" s="79"/>
      <c r="N2289" s="80"/>
      <c r="P2289" s="79"/>
    </row>
    <row r="2290" spans="7:16" x14ac:dyDescent="0.2">
      <c r="G2290" s="79"/>
      <c r="I2290" s="79"/>
      <c r="K2290" s="79"/>
      <c r="M2290" s="79"/>
      <c r="N2290" s="80"/>
      <c r="P2290" s="79"/>
    </row>
    <row r="2291" spans="7:16" x14ac:dyDescent="0.2">
      <c r="G2291" s="79"/>
      <c r="I2291" s="79"/>
      <c r="K2291" s="79"/>
      <c r="M2291" s="79"/>
      <c r="N2291" s="80"/>
      <c r="P2291" s="79"/>
    </row>
    <row r="2292" spans="7:16" x14ac:dyDescent="0.2">
      <c r="G2292" s="79"/>
      <c r="I2292" s="79"/>
      <c r="K2292" s="79"/>
      <c r="M2292" s="79"/>
      <c r="N2292" s="80"/>
      <c r="P2292" s="79"/>
    </row>
    <row r="2293" spans="7:16" x14ac:dyDescent="0.2">
      <c r="G2293" s="79"/>
      <c r="I2293" s="79"/>
      <c r="K2293" s="79"/>
      <c r="M2293" s="79"/>
      <c r="N2293" s="80"/>
      <c r="P2293" s="79"/>
    </row>
    <row r="2294" spans="7:16" x14ac:dyDescent="0.2">
      <c r="G2294" s="79"/>
      <c r="I2294" s="79"/>
      <c r="K2294" s="79"/>
      <c r="M2294" s="79"/>
      <c r="N2294" s="80"/>
      <c r="P2294" s="79"/>
    </row>
    <row r="2295" spans="7:16" x14ac:dyDescent="0.2">
      <c r="G2295" s="79"/>
      <c r="I2295" s="79"/>
      <c r="K2295" s="79"/>
      <c r="M2295" s="79"/>
      <c r="N2295" s="80"/>
      <c r="P2295" s="79"/>
    </row>
    <row r="2296" spans="7:16" x14ac:dyDescent="0.2">
      <c r="G2296" s="79"/>
      <c r="I2296" s="79"/>
      <c r="K2296" s="79"/>
      <c r="M2296" s="79"/>
      <c r="N2296" s="80"/>
      <c r="P2296" s="79"/>
    </row>
    <row r="2297" spans="7:16" x14ac:dyDescent="0.2">
      <c r="G2297" s="79"/>
      <c r="I2297" s="79"/>
      <c r="K2297" s="79"/>
      <c r="M2297" s="79"/>
      <c r="N2297" s="80"/>
      <c r="P2297" s="79"/>
    </row>
    <row r="2298" spans="7:16" x14ac:dyDescent="0.2">
      <c r="G2298" s="79"/>
      <c r="I2298" s="79"/>
      <c r="K2298" s="79"/>
      <c r="M2298" s="79"/>
      <c r="N2298" s="80"/>
      <c r="P2298" s="79"/>
    </row>
    <row r="2299" spans="7:16" x14ac:dyDescent="0.2">
      <c r="G2299" s="79"/>
      <c r="I2299" s="79"/>
      <c r="K2299" s="79"/>
      <c r="M2299" s="79"/>
      <c r="N2299" s="80"/>
      <c r="P2299" s="79"/>
    </row>
    <row r="2300" spans="7:16" x14ac:dyDescent="0.2">
      <c r="G2300" s="79"/>
      <c r="I2300" s="79"/>
      <c r="K2300" s="79"/>
      <c r="M2300" s="79"/>
      <c r="N2300" s="80"/>
      <c r="P2300" s="79"/>
    </row>
    <row r="2301" spans="7:16" x14ac:dyDescent="0.2">
      <c r="G2301" s="79"/>
      <c r="I2301" s="79"/>
      <c r="K2301" s="79"/>
      <c r="M2301" s="79"/>
      <c r="N2301" s="80"/>
      <c r="P2301" s="79"/>
    </row>
    <row r="2302" spans="7:16" x14ac:dyDescent="0.2">
      <c r="G2302" s="79"/>
      <c r="I2302" s="79"/>
      <c r="K2302" s="79"/>
      <c r="M2302" s="79"/>
      <c r="N2302" s="80"/>
      <c r="P2302" s="79"/>
    </row>
    <row r="2303" spans="7:16" x14ac:dyDescent="0.2">
      <c r="G2303" s="79"/>
      <c r="I2303" s="79"/>
      <c r="K2303" s="79"/>
      <c r="M2303" s="79"/>
      <c r="N2303" s="80"/>
      <c r="P2303" s="79"/>
    </row>
    <row r="2304" spans="7:16" x14ac:dyDescent="0.2">
      <c r="G2304" s="79"/>
      <c r="I2304" s="79"/>
      <c r="K2304" s="79"/>
      <c r="M2304" s="79"/>
      <c r="N2304" s="80"/>
      <c r="P2304" s="79"/>
    </row>
    <row r="2305" spans="7:16" x14ac:dyDescent="0.2">
      <c r="G2305" s="79"/>
      <c r="I2305" s="79"/>
      <c r="K2305" s="79"/>
      <c r="M2305" s="79"/>
      <c r="N2305" s="80"/>
      <c r="P2305" s="79"/>
    </row>
    <row r="2306" spans="7:16" x14ac:dyDescent="0.2">
      <c r="G2306" s="79"/>
      <c r="I2306" s="79"/>
      <c r="K2306" s="79"/>
      <c r="M2306" s="79"/>
      <c r="N2306" s="80"/>
      <c r="P2306" s="79"/>
    </row>
    <row r="2307" spans="7:16" x14ac:dyDescent="0.2">
      <c r="G2307" s="79"/>
      <c r="I2307" s="79"/>
      <c r="K2307" s="79"/>
      <c r="M2307" s="79"/>
      <c r="N2307" s="80"/>
      <c r="P2307" s="79"/>
    </row>
    <row r="2308" spans="7:16" x14ac:dyDescent="0.2">
      <c r="G2308" s="79"/>
      <c r="I2308" s="79"/>
      <c r="K2308" s="79"/>
      <c r="M2308" s="79"/>
      <c r="N2308" s="80"/>
      <c r="P2308" s="79"/>
    </row>
    <row r="2309" spans="7:16" x14ac:dyDescent="0.2">
      <c r="G2309" s="79"/>
      <c r="I2309" s="79"/>
      <c r="K2309" s="79"/>
      <c r="M2309" s="79"/>
      <c r="N2309" s="80"/>
      <c r="P2309" s="79"/>
    </row>
    <row r="2310" spans="7:16" x14ac:dyDescent="0.2">
      <c r="G2310" s="79"/>
      <c r="I2310" s="79"/>
      <c r="K2310" s="79"/>
      <c r="M2310" s="79"/>
      <c r="N2310" s="80"/>
      <c r="P2310" s="79"/>
    </row>
    <row r="2311" spans="7:16" x14ac:dyDescent="0.2">
      <c r="G2311" s="79"/>
      <c r="I2311" s="79"/>
      <c r="K2311" s="79"/>
      <c r="M2311" s="79"/>
      <c r="N2311" s="80"/>
      <c r="P2311" s="79"/>
    </row>
    <row r="2312" spans="7:16" x14ac:dyDescent="0.2">
      <c r="G2312" s="79"/>
      <c r="I2312" s="79"/>
      <c r="K2312" s="79"/>
      <c r="M2312" s="79"/>
      <c r="N2312" s="80"/>
      <c r="P2312" s="79"/>
    </row>
    <row r="2313" spans="7:16" x14ac:dyDescent="0.2">
      <c r="G2313" s="79"/>
      <c r="I2313" s="79"/>
      <c r="K2313" s="79"/>
      <c r="M2313" s="79"/>
      <c r="N2313" s="80"/>
      <c r="P2313" s="79"/>
    </row>
    <row r="2314" spans="7:16" x14ac:dyDescent="0.2">
      <c r="G2314" s="79"/>
      <c r="I2314" s="79"/>
      <c r="K2314" s="79"/>
      <c r="M2314" s="79"/>
      <c r="N2314" s="80"/>
      <c r="P2314" s="79"/>
    </row>
    <row r="2315" spans="7:16" x14ac:dyDescent="0.2">
      <c r="G2315" s="79"/>
      <c r="I2315" s="79"/>
      <c r="K2315" s="79"/>
      <c r="M2315" s="79"/>
      <c r="N2315" s="80"/>
      <c r="P2315" s="79"/>
    </row>
    <row r="2316" spans="7:16" x14ac:dyDescent="0.2">
      <c r="G2316" s="79"/>
      <c r="I2316" s="79"/>
      <c r="K2316" s="79"/>
      <c r="M2316" s="79"/>
      <c r="N2316" s="80"/>
      <c r="P2316" s="79"/>
    </row>
    <row r="2317" spans="7:16" x14ac:dyDescent="0.2">
      <c r="G2317" s="79"/>
      <c r="I2317" s="79"/>
      <c r="K2317" s="79"/>
      <c r="M2317" s="79"/>
      <c r="N2317" s="80"/>
      <c r="P2317" s="79"/>
    </row>
    <row r="2318" spans="7:16" x14ac:dyDescent="0.2">
      <c r="G2318" s="79"/>
      <c r="I2318" s="79"/>
      <c r="K2318" s="79"/>
      <c r="M2318" s="79"/>
      <c r="N2318" s="80"/>
      <c r="P2318" s="79"/>
    </row>
    <row r="2319" spans="7:16" x14ac:dyDescent="0.2">
      <c r="G2319" s="79"/>
      <c r="I2319" s="79"/>
      <c r="K2319" s="79"/>
      <c r="M2319" s="79"/>
      <c r="N2319" s="80"/>
      <c r="P2319" s="79"/>
    </row>
    <row r="2320" spans="7:16" x14ac:dyDescent="0.2">
      <c r="G2320" s="79"/>
      <c r="I2320" s="79"/>
      <c r="K2320" s="79"/>
      <c r="M2320" s="79"/>
      <c r="N2320" s="80"/>
      <c r="P2320" s="79"/>
    </row>
    <row r="2321" spans="7:16" x14ac:dyDescent="0.2">
      <c r="G2321" s="79"/>
      <c r="I2321" s="79"/>
      <c r="K2321" s="79"/>
      <c r="M2321" s="79"/>
      <c r="N2321" s="80"/>
      <c r="P2321" s="79"/>
    </row>
    <row r="2322" spans="7:16" x14ac:dyDescent="0.2">
      <c r="G2322" s="79"/>
      <c r="I2322" s="79"/>
      <c r="K2322" s="79"/>
      <c r="M2322" s="79"/>
      <c r="N2322" s="80"/>
      <c r="P2322" s="79"/>
    </row>
    <row r="2323" spans="7:16" x14ac:dyDescent="0.2">
      <c r="G2323" s="79"/>
      <c r="I2323" s="79"/>
      <c r="K2323" s="79"/>
      <c r="M2323" s="79"/>
      <c r="N2323" s="80"/>
      <c r="P2323" s="79"/>
    </row>
    <row r="2324" spans="7:16" x14ac:dyDescent="0.2">
      <c r="G2324" s="79"/>
      <c r="I2324" s="79"/>
      <c r="K2324" s="79"/>
      <c r="M2324" s="79"/>
      <c r="N2324" s="80"/>
      <c r="P2324" s="79"/>
    </row>
    <row r="2325" spans="7:16" x14ac:dyDescent="0.2">
      <c r="G2325" s="79"/>
      <c r="I2325" s="79"/>
      <c r="K2325" s="79"/>
      <c r="M2325" s="79"/>
      <c r="N2325" s="80"/>
      <c r="P2325" s="79"/>
    </row>
    <row r="2326" spans="7:16" x14ac:dyDescent="0.2">
      <c r="G2326" s="79"/>
      <c r="I2326" s="79"/>
      <c r="K2326" s="79"/>
      <c r="M2326" s="79"/>
      <c r="N2326" s="80"/>
      <c r="P2326" s="79"/>
    </row>
    <row r="2327" spans="7:16" x14ac:dyDescent="0.2">
      <c r="G2327" s="79"/>
      <c r="I2327" s="79"/>
      <c r="K2327" s="79"/>
      <c r="M2327" s="79"/>
      <c r="N2327" s="80"/>
      <c r="P2327" s="79"/>
    </row>
    <row r="2328" spans="7:16" x14ac:dyDescent="0.2">
      <c r="G2328" s="79"/>
      <c r="I2328" s="79"/>
      <c r="K2328" s="79"/>
      <c r="M2328" s="79"/>
      <c r="N2328" s="80"/>
      <c r="P2328" s="79"/>
    </row>
    <row r="2329" spans="7:16" x14ac:dyDescent="0.2">
      <c r="G2329" s="79"/>
      <c r="I2329" s="79"/>
      <c r="K2329" s="79"/>
      <c r="M2329" s="79"/>
      <c r="N2329" s="80"/>
      <c r="P2329" s="79"/>
    </row>
    <row r="2330" spans="7:16" x14ac:dyDescent="0.2">
      <c r="G2330" s="79"/>
      <c r="I2330" s="79"/>
      <c r="K2330" s="79"/>
      <c r="M2330" s="79"/>
      <c r="N2330" s="80"/>
      <c r="P2330" s="79"/>
    </row>
    <row r="2331" spans="7:16" x14ac:dyDescent="0.2">
      <c r="G2331" s="79"/>
      <c r="I2331" s="79"/>
      <c r="K2331" s="79"/>
      <c r="M2331" s="79"/>
      <c r="N2331" s="80"/>
      <c r="P2331" s="79"/>
    </row>
    <row r="2332" spans="7:16" x14ac:dyDescent="0.2">
      <c r="G2332" s="79"/>
      <c r="I2332" s="79"/>
      <c r="K2332" s="79"/>
      <c r="M2332" s="79"/>
      <c r="N2332" s="80"/>
      <c r="P2332" s="79"/>
    </row>
    <row r="2333" spans="7:16" x14ac:dyDescent="0.2">
      <c r="G2333" s="79"/>
      <c r="I2333" s="79"/>
      <c r="K2333" s="79"/>
      <c r="M2333" s="79"/>
      <c r="N2333" s="80"/>
      <c r="P2333" s="79"/>
    </row>
    <row r="2334" spans="7:16" x14ac:dyDescent="0.2">
      <c r="G2334" s="79"/>
      <c r="I2334" s="79"/>
      <c r="K2334" s="79"/>
      <c r="M2334" s="79"/>
      <c r="N2334" s="80"/>
      <c r="P2334" s="79"/>
    </row>
    <row r="2335" spans="7:16" x14ac:dyDescent="0.2">
      <c r="G2335" s="79"/>
      <c r="I2335" s="79"/>
      <c r="K2335" s="79"/>
      <c r="M2335" s="79"/>
      <c r="N2335" s="80"/>
      <c r="P2335" s="79"/>
    </row>
    <row r="2336" spans="7:16" x14ac:dyDescent="0.2">
      <c r="G2336" s="79"/>
      <c r="I2336" s="79"/>
      <c r="K2336" s="79"/>
      <c r="M2336" s="79"/>
      <c r="N2336" s="80"/>
      <c r="P2336" s="79"/>
    </row>
    <row r="2337" spans="7:16" x14ac:dyDescent="0.2">
      <c r="G2337" s="79"/>
      <c r="I2337" s="79"/>
      <c r="K2337" s="79"/>
      <c r="M2337" s="79"/>
      <c r="N2337" s="80"/>
      <c r="P2337" s="79"/>
    </row>
    <row r="2338" spans="7:16" x14ac:dyDescent="0.2">
      <c r="G2338" s="79"/>
      <c r="I2338" s="79"/>
      <c r="K2338" s="79"/>
      <c r="M2338" s="79"/>
      <c r="N2338" s="80"/>
      <c r="P2338" s="79"/>
    </row>
    <row r="2339" spans="7:16" x14ac:dyDescent="0.2">
      <c r="G2339" s="79"/>
      <c r="I2339" s="79"/>
      <c r="K2339" s="79"/>
      <c r="M2339" s="79"/>
      <c r="N2339" s="80"/>
      <c r="P2339" s="79"/>
    </row>
    <row r="2340" spans="7:16" x14ac:dyDescent="0.2">
      <c r="G2340" s="79"/>
      <c r="I2340" s="79"/>
      <c r="K2340" s="79"/>
      <c r="M2340" s="79"/>
      <c r="N2340" s="80"/>
      <c r="P2340" s="79"/>
    </row>
    <row r="2341" spans="7:16" x14ac:dyDescent="0.2">
      <c r="G2341" s="79"/>
      <c r="I2341" s="79"/>
      <c r="K2341" s="79"/>
      <c r="M2341" s="79"/>
      <c r="N2341" s="80"/>
      <c r="P2341" s="79"/>
    </row>
    <row r="2342" spans="7:16" x14ac:dyDescent="0.2">
      <c r="G2342" s="79"/>
      <c r="I2342" s="79"/>
      <c r="K2342" s="79"/>
      <c r="M2342" s="79"/>
      <c r="N2342" s="80"/>
      <c r="P2342" s="79"/>
    </row>
    <row r="2343" spans="7:16" x14ac:dyDescent="0.2">
      <c r="G2343" s="79"/>
      <c r="I2343" s="79"/>
      <c r="K2343" s="79"/>
      <c r="M2343" s="79"/>
      <c r="N2343" s="80"/>
      <c r="P2343" s="79"/>
    </row>
    <row r="2344" spans="7:16" x14ac:dyDescent="0.2">
      <c r="G2344" s="79"/>
      <c r="I2344" s="79"/>
      <c r="K2344" s="79"/>
      <c r="M2344" s="79"/>
      <c r="N2344" s="80"/>
      <c r="P2344" s="79"/>
    </row>
    <row r="2345" spans="7:16" x14ac:dyDescent="0.2">
      <c r="G2345" s="79"/>
      <c r="I2345" s="79"/>
      <c r="K2345" s="79"/>
      <c r="M2345" s="79"/>
      <c r="N2345" s="80"/>
      <c r="P2345" s="79"/>
    </row>
    <row r="2346" spans="7:16" x14ac:dyDescent="0.2">
      <c r="G2346" s="79"/>
      <c r="I2346" s="79"/>
      <c r="K2346" s="79"/>
      <c r="M2346" s="79"/>
      <c r="N2346" s="80"/>
      <c r="P2346" s="79"/>
    </row>
    <row r="2347" spans="7:16" x14ac:dyDescent="0.2">
      <c r="G2347" s="79"/>
      <c r="I2347" s="79"/>
      <c r="K2347" s="79"/>
      <c r="M2347" s="79"/>
      <c r="N2347" s="80"/>
      <c r="P2347" s="79"/>
    </row>
    <row r="2348" spans="7:16" x14ac:dyDescent="0.2">
      <c r="G2348" s="79"/>
      <c r="I2348" s="79"/>
      <c r="K2348" s="79"/>
      <c r="M2348" s="79"/>
      <c r="N2348" s="80"/>
      <c r="P2348" s="79"/>
    </row>
    <row r="2349" spans="7:16" x14ac:dyDescent="0.2">
      <c r="G2349" s="79"/>
      <c r="I2349" s="79"/>
      <c r="K2349" s="79"/>
      <c r="M2349" s="79"/>
      <c r="N2349" s="80"/>
      <c r="P2349" s="79"/>
    </row>
    <row r="2350" spans="7:16" x14ac:dyDescent="0.2">
      <c r="G2350" s="79"/>
      <c r="I2350" s="79"/>
      <c r="K2350" s="79"/>
      <c r="M2350" s="79"/>
      <c r="N2350" s="80"/>
      <c r="P2350" s="79"/>
    </row>
    <row r="2351" spans="7:16" x14ac:dyDescent="0.2">
      <c r="G2351" s="79"/>
      <c r="I2351" s="79"/>
      <c r="K2351" s="79"/>
      <c r="M2351" s="79"/>
      <c r="N2351" s="80"/>
      <c r="P2351" s="79"/>
    </row>
    <row r="2352" spans="7:16" x14ac:dyDescent="0.2">
      <c r="G2352" s="79"/>
      <c r="I2352" s="79"/>
      <c r="K2352" s="79"/>
      <c r="M2352" s="79"/>
      <c r="N2352" s="80"/>
      <c r="P2352" s="79"/>
    </row>
    <row r="2353" spans="7:16" x14ac:dyDescent="0.2">
      <c r="G2353" s="79"/>
      <c r="I2353" s="79"/>
      <c r="K2353" s="79"/>
      <c r="M2353" s="79"/>
      <c r="N2353" s="80"/>
      <c r="P2353" s="79"/>
    </row>
    <row r="2354" spans="7:16" x14ac:dyDescent="0.2">
      <c r="G2354" s="79"/>
      <c r="I2354" s="79"/>
      <c r="K2354" s="79"/>
      <c r="M2354" s="79"/>
      <c r="N2354" s="80"/>
      <c r="P2354" s="79"/>
    </row>
    <row r="2355" spans="7:16" x14ac:dyDescent="0.2">
      <c r="G2355" s="79"/>
      <c r="I2355" s="79"/>
      <c r="K2355" s="79"/>
      <c r="M2355" s="79"/>
      <c r="N2355" s="80"/>
      <c r="P2355" s="79"/>
    </row>
    <row r="2356" spans="7:16" x14ac:dyDescent="0.2">
      <c r="G2356" s="79"/>
      <c r="I2356" s="79"/>
      <c r="K2356" s="79"/>
      <c r="M2356" s="79"/>
      <c r="N2356" s="80"/>
      <c r="P2356" s="79"/>
    </row>
    <row r="2357" spans="7:16" x14ac:dyDescent="0.2">
      <c r="G2357" s="79"/>
      <c r="I2357" s="79"/>
      <c r="K2357" s="79"/>
      <c r="M2357" s="79"/>
      <c r="N2357" s="80"/>
      <c r="P2357" s="79"/>
    </row>
    <row r="2358" spans="7:16" x14ac:dyDescent="0.2">
      <c r="G2358" s="79"/>
      <c r="I2358" s="79"/>
      <c r="K2358" s="79"/>
      <c r="M2358" s="79"/>
      <c r="N2358" s="80"/>
      <c r="P2358" s="79"/>
    </row>
    <row r="2359" spans="7:16" x14ac:dyDescent="0.2">
      <c r="G2359" s="79"/>
      <c r="I2359" s="79"/>
      <c r="K2359" s="79"/>
      <c r="M2359" s="79"/>
      <c r="N2359" s="80"/>
      <c r="P2359" s="79"/>
    </row>
    <row r="2360" spans="7:16" x14ac:dyDescent="0.2">
      <c r="G2360" s="79"/>
      <c r="I2360" s="79"/>
      <c r="K2360" s="79"/>
      <c r="M2360" s="79"/>
      <c r="N2360" s="80"/>
      <c r="P2360" s="79"/>
    </row>
    <row r="2361" spans="7:16" x14ac:dyDescent="0.2">
      <c r="G2361" s="79"/>
      <c r="I2361" s="79"/>
      <c r="K2361" s="79"/>
      <c r="M2361" s="79"/>
      <c r="N2361" s="80"/>
      <c r="P2361" s="79"/>
    </row>
    <row r="2362" spans="7:16" x14ac:dyDescent="0.2">
      <c r="G2362" s="79"/>
      <c r="I2362" s="79"/>
      <c r="K2362" s="79"/>
      <c r="M2362" s="79"/>
      <c r="N2362" s="80"/>
      <c r="P2362" s="79"/>
    </row>
    <row r="2363" spans="7:16" x14ac:dyDescent="0.2">
      <c r="G2363" s="79"/>
      <c r="I2363" s="79"/>
      <c r="K2363" s="79"/>
      <c r="M2363" s="79"/>
      <c r="N2363" s="80"/>
      <c r="P2363" s="79"/>
    </row>
    <row r="2364" spans="7:16" x14ac:dyDescent="0.2">
      <c r="G2364" s="79"/>
      <c r="I2364" s="79"/>
      <c r="K2364" s="79"/>
      <c r="M2364" s="79"/>
      <c r="N2364" s="80"/>
      <c r="P2364" s="79"/>
    </row>
    <row r="2365" spans="7:16" x14ac:dyDescent="0.2">
      <c r="G2365" s="79"/>
      <c r="I2365" s="79"/>
      <c r="K2365" s="79"/>
      <c r="M2365" s="79"/>
      <c r="N2365" s="80"/>
      <c r="P2365" s="79"/>
    </row>
    <row r="2366" spans="7:16" x14ac:dyDescent="0.2">
      <c r="G2366" s="79"/>
      <c r="I2366" s="79"/>
      <c r="K2366" s="79"/>
      <c r="M2366" s="79"/>
      <c r="N2366" s="80"/>
      <c r="P2366" s="79"/>
    </row>
    <row r="2367" spans="7:16" x14ac:dyDescent="0.2">
      <c r="G2367" s="79"/>
      <c r="I2367" s="79"/>
      <c r="K2367" s="79"/>
      <c r="M2367" s="79"/>
      <c r="N2367" s="80"/>
      <c r="P2367" s="79"/>
    </row>
    <row r="2368" spans="7:16" x14ac:dyDescent="0.2">
      <c r="G2368" s="79"/>
      <c r="I2368" s="79"/>
      <c r="K2368" s="79"/>
      <c r="M2368" s="79"/>
      <c r="N2368" s="80"/>
      <c r="P2368" s="79"/>
    </row>
    <row r="2369" spans="7:16" x14ac:dyDescent="0.2">
      <c r="G2369" s="79"/>
      <c r="I2369" s="79"/>
      <c r="K2369" s="79"/>
      <c r="M2369" s="79"/>
      <c r="N2369" s="80"/>
      <c r="P2369" s="79"/>
    </row>
    <row r="2370" spans="7:16" x14ac:dyDescent="0.2">
      <c r="G2370" s="79"/>
      <c r="I2370" s="79"/>
      <c r="K2370" s="79"/>
      <c r="M2370" s="79"/>
      <c r="N2370" s="80"/>
      <c r="P2370" s="79"/>
    </row>
    <row r="2371" spans="7:16" x14ac:dyDescent="0.2">
      <c r="G2371" s="79"/>
      <c r="I2371" s="79"/>
      <c r="K2371" s="79"/>
      <c r="M2371" s="79"/>
      <c r="N2371" s="80"/>
      <c r="P2371" s="79"/>
    </row>
    <row r="2372" spans="7:16" x14ac:dyDescent="0.2">
      <c r="G2372" s="79"/>
      <c r="I2372" s="79"/>
      <c r="K2372" s="79"/>
      <c r="M2372" s="79"/>
      <c r="N2372" s="80"/>
      <c r="P2372" s="79"/>
    </row>
    <row r="2373" spans="7:16" x14ac:dyDescent="0.2">
      <c r="G2373" s="79"/>
      <c r="I2373" s="79"/>
      <c r="K2373" s="79"/>
      <c r="M2373" s="79"/>
      <c r="N2373" s="80"/>
      <c r="P2373" s="79"/>
    </row>
    <row r="2374" spans="7:16" x14ac:dyDescent="0.2">
      <c r="G2374" s="79"/>
      <c r="I2374" s="79"/>
      <c r="K2374" s="79"/>
      <c r="M2374" s="79"/>
      <c r="N2374" s="80"/>
      <c r="P2374" s="79"/>
    </row>
    <row r="2375" spans="7:16" x14ac:dyDescent="0.2">
      <c r="G2375" s="79"/>
      <c r="I2375" s="79"/>
      <c r="K2375" s="79"/>
      <c r="M2375" s="79"/>
      <c r="N2375" s="80"/>
      <c r="P2375" s="79"/>
    </row>
    <row r="2376" spans="7:16" x14ac:dyDescent="0.2">
      <c r="G2376" s="79"/>
      <c r="I2376" s="79"/>
      <c r="K2376" s="79"/>
      <c r="M2376" s="79"/>
      <c r="N2376" s="80"/>
      <c r="P2376" s="79"/>
    </row>
    <row r="2377" spans="7:16" x14ac:dyDescent="0.2">
      <c r="G2377" s="79"/>
      <c r="I2377" s="79"/>
      <c r="K2377" s="79"/>
      <c r="M2377" s="79"/>
      <c r="N2377" s="80"/>
      <c r="P2377" s="79"/>
    </row>
    <row r="2378" spans="7:16" x14ac:dyDescent="0.2">
      <c r="G2378" s="79"/>
      <c r="I2378" s="79"/>
      <c r="K2378" s="79"/>
      <c r="M2378" s="79"/>
      <c r="N2378" s="80"/>
      <c r="P2378" s="79"/>
    </row>
    <row r="2379" spans="7:16" x14ac:dyDescent="0.2">
      <c r="G2379" s="79"/>
      <c r="I2379" s="79"/>
      <c r="K2379" s="79"/>
      <c r="M2379" s="79"/>
      <c r="N2379" s="80"/>
      <c r="P2379" s="79"/>
    </row>
    <row r="2380" spans="7:16" x14ac:dyDescent="0.2">
      <c r="G2380" s="79"/>
      <c r="I2380" s="79"/>
      <c r="K2380" s="79"/>
      <c r="M2380" s="79"/>
      <c r="N2380" s="80"/>
      <c r="P2380" s="79"/>
    </row>
    <row r="2381" spans="7:16" x14ac:dyDescent="0.2">
      <c r="G2381" s="79"/>
      <c r="I2381" s="79"/>
      <c r="K2381" s="79"/>
      <c r="M2381" s="79"/>
      <c r="N2381" s="80"/>
      <c r="P2381" s="79"/>
    </row>
    <row r="2382" spans="7:16" x14ac:dyDescent="0.2">
      <c r="G2382" s="79"/>
      <c r="I2382" s="79"/>
      <c r="K2382" s="79"/>
      <c r="M2382" s="79"/>
      <c r="N2382" s="80"/>
      <c r="P2382" s="79"/>
    </row>
    <row r="2383" spans="7:16" x14ac:dyDescent="0.2">
      <c r="G2383" s="79"/>
      <c r="I2383" s="79"/>
      <c r="K2383" s="79"/>
      <c r="M2383" s="79"/>
      <c r="N2383" s="80"/>
      <c r="P2383" s="79"/>
    </row>
    <row r="2384" spans="7:16" x14ac:dyDescent="0.2">
      <c r="G2384" s="79"/>
      <c r="I2384" s="79"/>
      <c r="K2384" s="79"/>
      <c r="M2384" s="79"/>
      <c r="N2384" s="80"/>
      <c r="P2384" s="79"/>
    </row>
    <row r="2385" spans="7:16" x14ac:dyDescent="0.2">
      <c r="G2385" s="79"/>
      <c r="I2385" s="79"/>
      <c r="K2385" s="79"/>
      <c r="M2385" s="79"/>
      <c r="N2385" s="80"/>
      <c r="P2385" s="79"/>
    </row>
    <row r="2386" spans="7:16" x14ac:dyDescent="0.2">
      <c r="G2386" s="79"/>
      <c r="I2386" s="79"/>
      <c r="K2386" s="79"/>
      <c r="M2386" s="79"/>
      <c r="N2386" s="80"/>
      <c r="P2386" s="79"/>
    </row>
    <row r="2387" spans="7:16" x14ac:dyDescent="0.2">
      <c r="G2387" s="79"/>
      <c r="I2387" s="79"/>
      <c r="K2387" s="79"/>
      <c r="M2387" s="79"/>
      <c r="N2387" s="80"/>
      <c r="P2387" s="79"/>
    </row>
    <row r="2388" spans="7:16" x14ac:dyDescent="0.2">
      <c r="G2388" s="79"/>
      <c r="I2388" s="79"/>
      <c r="K2388" s="79"/>
      <c r="M2388" s="79"/>
      <c r="N2388" s="80"/>
      <c r="P2388" s="79"/>
    </row>
    <row r="2389" spans="7:16" x14ac:dyDescent="0.2">
      <c r="G2389" s="79"/>
      <c r="I2389" s="79"/>
      <c r="K2389" s="79"/>
      <c r="M2389" s="79"/>
      <c r="N2389" s="80"/>
      <c r="P2389" s="79"/>
    </row>
    <row r="2390" spans="7:16" x14ac:dyDescent="0.2">
      <c r="G2390" s="79"/>
      <c r="I2390" s="79"/>
      <c r="K2390" s="79"/>
      <c r="M2390" s="79"/>
      <c r="N2390" s="80"/>
      <c r="P2390" s="79"/>
    </row>
    <row r="2391" spans="7:16" x14ac:dyDescent="0.2">
      <c r="G2391" s="79"/>
      <c r="I2391" s="79"/>
      <c r="K2391" s="79"/>
      <c r="M2391" s="79"/>
      <c r="N2391" s="80"/>
      <c r="P2391" s="79"/>
    </row>
    <row r="2392" spans="7:16" x14ac:dyDescent="0.2">
      <c r="G2392" s="79"/>
      <c r="I2392" s="79"/>
      <c r="K2392" s="79"/>
      <c r="M2392" s="79"/>
      <c r="N2392" s="80"/>
      <c r="P2392" s="79"/>
    </row>
    <row r="2393" spans="7:16" x14ac:dyDescent="0.2">
      <c r="G2393" s="79"/>
      <c r="I2393" s="79"/>
      <c r="K2393" s="79"/>
      <c r="M2393" s="79"/>
      <c r="N2393" s="80"/>
      <c r="P2393" s="79"/>
    </row>
    <row r="2394" spans="7:16" x14ac:dyDescent="0.2">
      <c r="G2394" s="79"/>
      <c r="I2394" s="79"/>
      <c r="K2394" s="79"/>
      <c r="M2394" s="79"/>
      <c r="N2394" s="80"/>
      <c r="P2394" s="79"/>
    </row>
    <row r="2395" spans="7:16" x14ac:dyDescent="0.2">
      <c r="G2395" s="79"/>
      <c r="I2395" s="79"/>
      <c r="K2395" s="79"/>
      <c r="M2395" s="79"/>
      <c r="N2395" s="80"/>
      <c r="P2395" s="79"/>
    </row>
    <row r="2396" spans="7:16" x14ac:dyDescent="0.2">
      <c r="G2396" s="79"/>
      <c r="I2396" s="79"/>
      <c r="K2396" s="79"/>
      <c r="M2396" s="79"/>
      <c r="N2396" s="80"/>
      <c r="P2396" s="79"/>
    </row>
    <row r="2397" spans="7:16" x14ac:dyDescent="0.2">
      <c r="G2397" s="79"/>
      <c r="I2397" s="79"/>
      <c r="K2397" s="79"/>
      <c r="M2397" s="79"/>
      <c r="N2397" s="80"/>
      <c r="P2397" s="79"/>
    </row>
    <row r="2398" spans="7:16" x14ac:dyDescent="0.2">
      <c r="G2398" s="79"/>
      <c r="I2398" s="79"/>
      <c r="K2398" s="79"/>
      <c r="M2398" s="79"/>
      <c r="N2398" s="80"/>
      <c r="P2398" s="79"/>
    </row>
    <row r="2399" spans="7:16" x14ac:dyDescent="0.2">
      <c r="G2399" s="79"/>
      <c r="I2399" s="79"/>
      <c r="K2399" s="79"/>
      <c r="M2399" s="79"/>
      <c r="N2399" s="80"/>
      <c r="P2399" s="79"/>
    </row>
    <row r="2400" spans="7:16" x14ac:dyDescent="0.2">
      <c r="G2400" s="79"/>
      <c r="I2400" s="79"/>
      <c r="K2400" s="79"/>
      <c r="M2400" s="79"/>
      <c r="N2400" s="80"/>
      <c r="P2400" s="79"/>
    </row>
    <row r="2401" spans="7:16" x14ac:dyDescent="0.2">
      <c r="G2401" s="79"/>
      <c r="I2401" s="79"/>
      <c r="K2401" s="79"/>
      <c r="M2401" s="79"/>
      <c r="N2401" s="80"/>
      <c r="P2401" s="79"/>
    </row>
    <row r="2402" spans="7:16" x14ac:dyDescent="0.2">
      <c r="G2402" s="79"/>
      <c r="I2402" s="79"/>
      <c r="K2402" s="79"/>
      <c r="M2402" s="79"/>
      <c r="N2402" s="80"/>
      <c r="P2402" s="79"/>
    </row>
    <row r="2403" spans="7:16" x14ac:dyDescent="0.2">
      <c r="G2403" s="79"/>
      <c r="I2403" s="79"/>
      <c r="K2403" s="79"/>
      <c r="M2403" s="79"/>
      <c r="N2403" s="80"/>
      <c r="P2403" s="79"/>
    </row>
    <row r="2404" spans="7:16" x14ac:dyDescent="0.2">
      <c r="G2404" s="79"/>
      <c r="I2404" s="79"/>
      <c r="K2404" s="79"/>
      <c r="M2404" s="79"/>
      <c r="N2404" s="80"/>
      <c r="P2404" s="79"/>
    </row>
    <row r="2405" spans="7:16" x14ac:dyDescent="0.2">
      <c r="G2405" s="79"/>
      <c r="I2405" s="79"/>
      <c r="K2405" s="79"/>
      <c r="M2405" s="79"/>
      <c r="N2405" s="80"/>
      <c r="P2405" s="79"/>
    </row>
    <row r="2406" spans="7:16" x14ac:dyDescent="0.2">
      <c r="G2406" s="79"/>
      <c r="I2406" s="79"/>
      <c r="K2406" s="79"/>
      <c r="M2406" s="79"/>
      <c r="N2406" s="80"/>
      <c r="P2406" s="79"/>
    </row>
    <row r="2407" spans="7:16" x14ac:dyDescent="0.2">
      <c r="G2407" s="79"/>
      <c r="I2407" s="79"/>
      <c r="K2407" s="79"/>
      <c r="M2407" s="79"/>
      <c r="N2407" s="80"/>
      <c r="P2407" s="79"/>
    </row>
    <row r="2408" spans="7:16" x14ac:dyDescent="0.2">
      <c r="G2408" s="79"/>
      <c r="I2408" s="79"/>
      <c r="K2408" s="79"/>
      <c r="M2408" s="79"/>
      <c r="N2408" s="80"/>
      <c r="P2408" s="79"/>
    </row>
    <row r="2409" spans="7:16" x14ac:dyDescent="0.2">
      <c r="G2409" s="79"/>
      <c r="I2409" s="79"/>
      <c r="K2409" s="79"/>
      <c r="M2409" s="79"/>
      <c r="N2409" s="80"/>
      <c r="P2409" s="79"/>
    </row>
    <row r="2410" spans="7:16" x14ac:dyDescent="0.2">
      <c r="G2410" s="79"/>
      <c r="I2410" s="79"/>
      <c r="K2410" s="79"/>
      <c r="M2410" s="79"/>
      <c r="N2410" s="80"/>
      <c r="P2410" s="79"/>
    </row>
    <row r="2411" spans="7:16" x14ac:dyDescent="0.2">
      <c r="G2411" s="79"/>
      <c r="I2411" s="79"/>
      <c r="K2411" s="79"/>
      <c r="M2411" s="79"/>
      <c r="N2411" s="80"/>
      <c r="P2411" s="79"/>
    </row>
    <row r="2412" spans="7:16" x14ac:dyDescent="0.2">
      <c r="G2412" s="79"/>
      <c r="I2412" s="79"/>
      <c r="K2412" s="79"/>
      <c r="M2412" s="79"/>
      <c r="N2412" s="80"/>
      <c r="P2412" s="79"/>
    </row>
    <row r="2413" spans="7:16" x14ac:dyDescent="0.2">
      <c r="G2413" s="79"/>
      <c r="I2413" s="79"/>
      <c r="K2413" s="79"/>
      <c r="M2413" s="79"/>
      <c r="N2413" s="80"/>
      <c r="P2413" s="79"/>
    </row>
    <row r="2414" spans="7:16" x14ac:dyDescent="0.2">
      <c r="G2414" s="79"/>
      <c r="I2414" s="79"/>
      <c r="K2414" s="79"/>
      <c r="M2414" s="79"/>
      <c r="N2414" s="80"/>
      <c r="P2414" s="79"/>
    </row>
    <row r="2415" spans="7:16" x14ac:dyDescent="0.2">
      <c r="G2415" s="79"/>
      <c r="I2415" s="79"/>
      <c r="K2415" s="79"/>
      <c r="M2415" s="79"/>
      <c r="N2415" s="80"/>
      <c r="P2415" s="79"/>
    </row>
    <row r="2416" spans="7:16" x14ac:dyDescent="0.2">
      <c r="G2416" s="79"/>
      <c r="I2416" s="79"/>
      <c r="K2416" s="79"/>
      <c r="M2416" s="79"/>
      <c r="N2416" s="80"/>
      <c r="P2416" s="79"/>
    </row>
    <row r="2417" spans="7:16" x14ac:dyDescent="0.2">
      <c r="G2417" s="79"/>
      <c r="I2417" s="79"/>
      <c r="K2417" s="79"/>
      <c r="M2417" s="79"/>
      <c r="N2417" s="80"/>
      <c r="P2417" s="79"/>
    </row>
    <row r="2418" spans="7:16" x14ac:dyDescent="0.2">
      <c r="G2418" s="79"/>
      <c r="I2418" s="79"/>
      <c r="K2418" s="79"/>
      <c r="M2418" s="79"/>
      <c r="N2418" s="80"/>
      <c r="P2418" s="79"/>
    </row>
    <row r="2419" spans="7:16" x14ac:dyDescent="0.2">
      <c r="G2419" s="79"/>
      <c r="I2419" s="79"/>
      <c r="K2419" s="79"/>
      <c r="M2419" s="79"/>
      <c r="N2419" s="80"/>
      <c r="P2419" s="79"/>
    </row>
    <row r="2420" spans="7:16" x14ac:dyDescent="0.2">
      <c r="G2420" s="79"/>
      <c r="I2420" s="79"/>
      <c r="K2420" s="79"/>
      <c r="M2420" s="79"/>
      <c r="N2420" s="80"/>
      <c r="P2420" s="79"/>
    </row>
    <row r="2421" spans="7:16" x14ac:dyDescent="0.2">
      <c r="G2421" s="79"/>
      <c r="I2421" s="79"/>
      <c r="K2421" s="79"/>
      <c r="M2421" s="79"/>
      <c r="N2421" s="80"/>
      <c r="P2421" s="79"/>
    </row>
    <row r="2422" spans="7:16" x14ac:dyDescent="0.2">
      <c r="G2422" s="79"/>
      <c r="I2422" s="79"/>
      <c r="K2422" s="79"/>
      <c r="M2422" s="79"/>
      <c r="N2422" s="80"/>
      <c r="P2422" s="79"/>
    </row>
    <row r="2423" spans="7:16" x14ac:dyDescent="0.2">
      <c r="G2423" s="79"/>
      <c r="I2423" s="79"/>
      <c r="K2423" s="79"/>
      <c r="M2423" s="79"/>
      <c r="N2423" s="80"/>
      <c r="P2423" s="79"/>
    </row>
    <row r="2424" spans="7:16" x14ac:dyDescent="0.2">
      <c r="G2424" s="79"/>
      <c r="I2424" s="79"/>
      <c r="K2424" s="79"/>
      <c r="M2424" s="79"/>
      <c r="N2424" s="80"/>
      <c r="P2424" s="79"/>
    </row>
    <row r="2425" spans="7:16" x14ac:dyDescent="0.2">
      <c r="G2425" s="79"/>
      <c r="I2425" s="79"/>
      <c r="K2425" s="79"/>
      <c r="M2425" s="79"/>
      <c r="N2425" s="80"/>
      <c r="P2425" s="79"/>
    </row>
    <row r="2426" spans="7:16" x14ac:dyDescent="0.2">
      <c r="G2426" s="79"/>
      <c r="I2426" s="79"/>
      <c r="K2426" s="79"/>
      <c r="M2426" s="79"/>
      <c r="N2426" s="80"/>
      <c r="P2426" s="79"/>
    </row>
    <row r="2427" spans="7:16" x14ac:dyDescent="0.2">
      <c r="G2427" s="79"/>
      <c r="I2427" s="79"/>
      <c r="K2427" s="79"/>
      <c r="M2427" s="79"/>
      <c r="N2427" s="80"/>
      <c r="P2427" s="79"/>
    </row>
    <row r="2428" spans="7:16" x14ac:dyDescent="0.2">
      <c r="G2428" s="79"/>
      <c r="I2428" s="79"/>
      <c r="K2428" s="79"/>
      <c r="M2428" s="79"/>
      <c r="N2428" s="80"/>
      <c r="P2428" s="79"/>
    </row>
    <row r="2429" spans="7:16" x14ac:dyDescent="0.2">
      <c r="G2429" s="79"/>
      <c r="I2429" s="79"/>
      <c r="K2429" s="79"/>
      <c r="M2429" s="79"/>
      <c r="N2429" s="80"/>
      <c r="P2429" s="79"/>
    </row>
    <row r="2430" spans="7:16" x14ac:dyDescent="0.2">
      <c r="G2430" s="79"/>
      <c r="I2430" s="79"/>
      <c r="K2430" s="79"/>
      <c r="M2430" s="79"/>
      <c r="N2430" s="80"/>
      <c r="P2430" s="79"/>
    </row>
    <row r="2431" spans="7:16" x14ac:dyDescent="0.2">
      <c r="G2431" s="79"/>
      <c r="I2431" s="79"/>
      <c r="K2431" s="79"/>
      <c r="M2431" s="79"/>
      <c r="N2431" s="80"/>
      <c r="P2431" s="79"/>
    </row>
    <row r="2432" spans="7:16" x14ac:dyDescent="0.2">
      <c r="G2432" s="79"/>
      <c r="I2432" s="79"/>
      <c r="K2432" s="79"/>
      <c r="M2432" s="79"/>
      <c r="N2432" s="80"/>
      <c r="P2432" s="79"/>
    </row>
    <row r="2433" spans="7:16" x14ac:dyDescent="0.2">
      <c r="G2433" s="79"/>
      <c r="I2433" s="79"/>
      <c r="K2433" s="79"/>
      <c r="M2433" s="79"/>
      <c r="N2433" s="80"/>
      <c r="P2433" s="79"/>
    </row>
    <row r="2434" spans="7:16" x14ac:dyDescent="0.2">
      <c r="G2434" s="79"/>
      <c r="I2434" s="79"/>
      <c r="K2434" s="79"/>
      <c r="M2434" s="79"/>
      <c r="N2434" s="80"/>
      <c r="P2434" s="79"/>
    </row>
    <row r="2435" spans="7:16" x14ac:dyDescent="0.2">
      <c r="G2435" s="79"/>
      <c r="I2435" s="79"/>
      <c r="K2435" s="79"/>
      <c r="M2435" s="79"/>
      <c r="N2435" s="80"/>
      <c r="P2435" s="79"/>
    </row>
    <row r="2436" spans="7:16" x14ac:dyDescent="0.2">
      <c r="G2436" s="79"/>
      <c r="I2436" s="79"/>
      <c r="K2436" s="79"/>
      <c r="M2436" s="79"/>
      <c r="N2436" s="80"/>
      <c r="P2436" s="79"/>
    </row>
    <row r="2437" spans="7:16" x14ac:dyDescent="0.2">
      <c r="G2437" s="79"/>
      <c r="I2437" s="79"/>
      <c r="K2437" s="79"/>
      <c r="M2437" s="79"/>
      <c r="N2437" s="80"/>
      <c r="P2437" s="79"/>
    </row>
    <row r="2438" spans="7:16" x14ac:dyDescent="0.2">
      <c r="G2438" s="79"/>
      <c r="I2438" s="79"/>
      <c r="K2438" s="79"/>
      <c r="M2438" s="79"/>
      <c r="N2438" s="80"/>
      <c r="P2438" s="79"/>
    </row>
    <row r="2439" spans="7:16" x14ac:dyDescent="0.2">
      <c r="G2439" s="79"/>
      <c r="I2439" s="79"/>
      <c r="K2439" s="79"/>
      <c r="M2439" s="79"/>
      <c r="N2439" s="80"/>
      <c r="P2439" s="79"/>
    </row>
    <row r="2440" spans="7:16" x14ac:dyDescent="0.2">
      <c r="G2440" s="79"/>
      <c r="I2440" s="79"/>
      <c r="K2440" s="79"/>
      <c r="M2440" s="79"/>
      <c r="N2440" s="80"/>
      <c r="P2440" s="79"/>
    </row>
    <row r="2441" spans="7:16" x14ac:dyDescent="0.2">
      <c r="G2441" s="79"/>
      <c r="I2441" s="79"/>
      <c r="K2441" s="79"/>
      <c r="M2441" s="79"/>
      <c r="N2441" s="80"/>
      <c r="P2441" s="79"/>
    </row>
    <row r="2442" spans="7:16" x14ac:dyDescent="0.2">
      <c r="G2442" s="79"/>
      <c r="I2442" s="79"/>
      <c r="K2442" s="79"/>
      <c r="M2442" s="79"/>
      <c r="N2442" s="80"/>
      <c r="P2442" s="79"/>
    </row>
    <row r="2443" spans="7:16" x14ac:dyDescent="0.2">
      <c r="G2443" s="79"/>
      <c r="I2443" s="79"/>
      <c r="K2443" s="79"/>
      <c r="M2443" s="79"/>
      <c r="N2443" s="80"/>
      <c r="P2443" s="79"/>
    </row>
    <row r="2444" spans="7:16" x14ac:dyDescent="0.2">
      <c r="G2444" s="79"/>
      <c r="I2444" s="79"/>
      <c r="K2444" s="79"/>
      <c r="M2444" s="79"/>
      <c r="N2444" s="80"/>
      <c r="P2444" s="79"/>
    </row>
    <row r="2445" spans="7:16" x14ac:dyDescent="0.2">
      <c r="G2445" s="79"/>
      <c r="I2445" s="79"/>
      <c r="K2445" s="79"/>
      <c r="M2445" s="79"/>
      <c r="N2445" s="80"/>
      <c r="P2445" s="79"/>
    </row>
    <row r="2446" spans="7:16" x14ac:dyDescent="0.2">
      <c r="G2446" s="79"/>
      <c r="I2446" s="79"/>
      <c r="K2446" s="79"/>
      <c r="M2446" s="79"/>
      <c r="N2446" s="80"/>
      <c r="P2446" s="79"/>
    </row>
    <row r="2447" spans="7:16" x14ac:dyDescent="0.2">
      <c r="G2447" s="79"/>
      <c r="I2447" s="79"/>
      <c r="K2447" s="79"/>
      <c r="M2447" s="79"/>
      <c r="N2447" s="80"/>
      <c r="P2447" s="79"/>
    </row>
    <row r="2448" spans="7:16" x14ac:dyDescent="0.2">
      <c r="G2448" s="79"/>
      <c r="I2448" s="79"/>
      <c r="K2448" s="79"/>
      <c r="M2448" s="79"/>
      <c r="N2448" s="80"/>
      <c r="P2448" s="79"/>
    </row>
    <row r="2449" spans="7:16" x14ac:dyDescent="0.2">
      <c r="G2449" s="79"/>
      <c r="I2449" s="79"/>
      <c r="K2449" s="79"/>
      <c r="M2449" s="79"/>
      <c r="N2449" s="80"/>
      <c r="P2449" s="79"/>
    </row>
    <row r="2450" spans="7:16" x14ac:dyDescent="0.2">
      <c r="G2450" s="79"/>
      <c r="I2450" s="79"/>
      <c r="K2450" s="79"/>
      <c r="M2450" s="79"/>
      <c r="N2450" s="80"/>
      <c r="P2450" s="79"/>
    </row>
    <row r="2451" spans="7:16" x14ac:dyDescent="0.2">
      <c r="G2451" s="79"/>
      <c r="I2451" s="79"/>
      <c r="K2451" s="79"/>
      <c r="M2451" s="79"/>
      <c r="N2451" s="80"/>
      <c r="P2451" s="79"/>
    </row>
    <row r="2452" spans="7:16" x14ac:dyDescent="0.2">
      <c r="G2452" s="79"/>
      <c r="I2452" s="79"/>
      <c r="K2452" s="79"/>
      <c r="M2452" s="79"/>
      <c r="N2452" s="80"/>
      <c r="P2452" s="79"/>
    </row>
    <row r="2453" spans="7:16" x14ac:dyDescent="0.2">
      <c r="G2453" s="79"/>
      <c r="I2453" s="79"/>
      <c r="K2453" s="79"/>
      <c r="M2453" s="79"/>
      <c r="N2453" s="80"/>
      <c r="P2453" s="79"/>
    </row>
    <row r="2454" spans="7:16" x14ac:dyDescent="0.2">
      <c r="G2454" s="79"/>
      <c r="I2454" s="79"/>
      <c r="K2454" s="79"/>
      <c r="M2454" s="79"/>
      <c r="N2454" s="80"/>
      <c r="P2454" s="79"/>
    </row>
    <row r="2455" spans="7:16" x14ac:dyDescent="0.2">
      <c r="G2455" s="79"/>
      <c r="I2455" s="79"/>
      <c r="K2455" s="79"/>
      <c r="M2455" s="79"/>
      <c r="N2455" s="80"/>
      <c r="P2455" s="79"/>
    </row>
    <row r="2456" spans="7:16" x14ac:dyDescent="0.2">
      <c r="G2456" s="79"/>
      <c r="I2456" s="79"/>
      <c r="K2456" s="79"/>
      <c r="M2456" s="79"/>
      <c r="N2456" s="80"/>
      <c r="P2456" s="79"/>
    </row>
    <row r="2457" spans="7:16" x14ac:dyDescent="0.2">
      <c r="G2457" s="79"/>
      <c r="I2457" s="79"/>
      <c r="K2457" s="79"/>
      <c r="M2457" s="79"/>
      <c r="N2457" s="80"/>
      <c r="P2457" s="79"/>
    </row>
    <row r="2458" spans="7:16" x14ac:dyDescent="0.2">
      <c r="G2458" s="79"/>
      <c r="I2458" s="79"/>
      <c r="K2458" s="79"/>
      <c r="M2458" s="79"/>
      <c r="N2458" s="80"/>
      <c r="P2458" s="79"/>
    </row>
    <row r="2459" spans="7:16" x14ac:dyDescent="0.2">
      <c r="G2459" s="79"/>
      <c r="I2459" s="79"/>
      <c r="K2459" s="79"/>
      <c r="M2459" s="79"/>
      <c r="N2459" s="80"/>
      <c r="P2459" s="79"/>
    </row>
    <row r="2460" spans="7:16" x14ac:dyDescent="0.2">
      <c r="G2460" s="79"/>
      <c r="I2460" s="79"/>
      <c r="K2460" s="79"/>
      <c r="M2460" s="79"/>
      <c r="N2460" s="80"/>
      <c r="P2460" s="79"/>
    </row>
    <row r="2461" spans="7:16" x14ac:dyDescent="0.2">
      <c r="G2461" s="79"/>
      <c r="I2461" s="79"/>
      <c r="K2461" s="79"/>
      <c r="M2461" s="79"/>
      <c r="N2461" s="80"/>
      <c r="P2461" s="79"/>
    </row>
    <row r="2462" spans="7:16" x14ac:dyDescent="0.2">
      <c r="G2462" s="79"/>
      <c r="I2462" s="79"/>
      <c r="K2462" s="79"/>
      <c r="M2462" s="79"/>
      <c r="N2462" s="80"/>
      <c r="P2462" s="79"/>
    </row>
    <row r="2463" spans="7:16" x14ac:dyDescent="0.2">
      <c r="G2463" s="79"/>
      <c r="I2463" s="79"/>
      <c r="K2463" s="79"/>
      <c r="M2463" s="79"/>
      <c r="N2463" s="80"/>
      <c r="P2463" s="79"/>
    </row>
    <row r="2464" spans="7:16" x14ac:dyDescent="0.2">
      <c r="G2464" s="79"/>
      <c r="I2464" s="79"/>
      <c r="K2464" s="79"/>
      <c r="M2464" s="79"/>
      <c r="N2464" s="80"/>
      <c r="P2464" s="79"/>
    </row>
    <row r="2465" spans="7:16" x14ac:dyDescent="0.2">
      <c r="G2465" s="79"/>
      <c r="I2465" s="79"/>
      <c r="K2465" s="79"/>
      <c r="M2465" s="79"/>
      <c r="N2465" s="80"/>
      <c r="P2465" s="79"/>
    </row>
    <row r="2466" spans="7:16" x14ac:dyDescent="0.2">
      <c r="G2466" s="79"/>
      <c r="I2466" s="79"/>
      <c r="K2466" s="79"/>
      <c r="M2466" s="79"/>
      <c r="N2466" s="80"/>
      <c r="P2466" s="79"/>
    </row>
    <row r="2467" spans="7:16" x14ac:dyDescent="0.2">
      <c r="G2467" s="79"/>
      <c r="I2467" s="79"/>
      <c r="K2467" s="79"/>
      <c r="M2467" s="79"/>
      <c r="N2467" s="80"/>
      <c r="P2467" s="79"/>
    </row>
    <row r="2468" spans="7:16" x14ac:dyDescent="0.2">
      <c r="G2468" s="79"/>
      <c r="I2468" s="79"/>
      <c r="K2468" s="79"/>
      <c r="M2468" s="79"/>
      <c r="N2468" s="80"/>
      <c r="P2468" s="79"/>
    </row>
    <row r="2469" spans="7:16" x14ac:dyDescent="0.2">
      <c r="G2469" s="79"/>
      <c r="I2469" s="79"/>
      <c r="K2469" s="79"/>
      <c r="M2469" s="79"/>
      <c r="N2469" s="80"/>
      <c r="P2469" s="79"/>
    </row>
    <row r="2470" spans="7:16" x14ac:dyDescent="0.2">
      <c r="G2470" s="79"/>
      <c r="I2470" s="79"/>
      <c r="K2470" s="79"/>
      <c r="M2470" s="79"/>
      <c r="N2470" s="80"/>
      <c r="P2470" s="79"/>
    </row>
    <row r="2471" spans="7:16" x14ac:dyDescent="0.2">
      <c r="G2471" s="79"/>
      <c r="I2471" s="79"/>
      <c r="K2471" s="79"/>
      <c r="M2471" s="79"/>
      <c r="N2471" s="80"/>
      <c r="P2471" s="79"/>
    </row>
    <row r="2472" spans="7:16" x14ac:dyDescent="0.2">
      <c r="G2472" s="79"/>
      <c r="I2472" s="79"/>
      <c r="K2472" s="79"/>
      <c r="M2472" s="79"/>
      <c r="N2472" s="80"/>
      <c r="P2472" s="79"/>
    </row>
    <row r="2473" spans="7:16" x14ac:dyDescent="0.2">
      <c r="G2473" s="79"/>
      <c r="I2473" s="79"/>
      <c r="K2473" s="79"/>
      <c r="M2473" s="79"/>
      <c r="N2473" s="80"/>
      <c r="P2473" s="79"/>
    </row>
    <row r="2474" spans="7:16" x14ac:dyDescent="0.2">
      <c r="G2474" s="79"/>
      <c r="I2474" s="79"/>
      <c r="K2474" s="79"/>
      <c r="M2474" s="79"/>
      <c r="N2474" s="80"/>
      <c r="P2474" s="79"/>
    </row>
    <row r="2475" spans="7:16" x14ac:dyDescent="0.2">
      <c r="G2475" s="79"/>
      <c r="I2475" s="79"/>
      <c r="K2475" s="79"/>
      <c r="M2475" s="79"/>
      <c r="N2475" s="80"/>
      <c r="P2475" s="79"/>
    </row>
    <row r="2476" spans="7:16" x14ac:dyDescent="0.2">
      <c r="G2476" s="79"/>
      <c r="I2476" s="79"/>
      <c r="K2476" s="79"/>
      <c r="M2476" s="79"/>
      <c r="N2476" s="80"/>
      <c r="P2476" s="79"/>
    </row>
    <row r="2477" spans="7:16" x14ac:dyDescent="0.2">
      <c r="G2477" s="79"/>
      <c r="I2477" s="79"/>
      <c r="K2477" s="79"/>
      <c r="M2477" s="79"/>
      <c r="N2477" s="80"/>
      <c r="P2477" s="79"/>
    </row>
    <row r="2478" spans="7:16" x14ac:dyDescent="0.2">
      <c r="G2478" s="79"/>
      <c r="I2478" s="79"/>
      <c r="K2478" s="79"/>
      <c r="M2478" s="79"/>
      <c r="N2478" s="80"/>
      <c r="P2478" s="79"/>
    </row>
    <row r="2479" spans="7:16" x14ac:dyDescent="0.2">
      <c r="G2479" s="79"/>
      <c r="I2479" s="79"/>
      <c r="K2479" s="79"/>
      <c r="M2479" s="79"/>
      <c r="N2479" s="80"/>
      <c r="P2479" s="79"/>
    </row>
    <row r="2480" spans="7:16" x14ac:dyDescent="0.2">
      <c r="G2480" s="79"/>
      <c r="I2480" s="79"/>
      <c r="K2480" s="79"/>
      <c r="M2480" s="79"/>
      <c r="N2480" s="80"/>
      <c r="P2480" s="79"/>
    </row>
    <row r="2481" spans="7:16" x14ac:dyDescent="0.2">
      <c r="G2481" s="79"/>
      <c r="I2481" s="79"/>
      <c r="K2481" s="79"/>
      <c r="M2481" s="79"/>
      <c r="N2481" s="80"/>
      <c r="P2481" s="79"/>
    </row>
    <row r="2482" spans="7:16" x14ac:dyDescent="0.2">
      <c r="G2482" s="79"/>
      <c r="I2482" s="79"/>
      <c r="K2482" s="79"/>
      <c r="M2482" s="79"/>
      <c r="N2482" s="80"/>
      <c r="P2482" s="79"/>
    </row>
    <row r="2483" spans="7:16" x14ac:dyDescent="0.2">
      <c r="G2483" s="79"/>
      <c r="I2483" s="79"/>
      <c r="K2483" s="79"/>
      <c r="M2483" s="79"/>
      <c r="N2483" s="80"/>
      <c r="P2483" s="79"/>
    </row>
    <row r="2484" spans="7:16" x14ac:dyDescent="0.2">
      <c r="G2484" s="79"/>
      <c r="I2484" s="79"/>
      <c r="K2484" s="79"/>
      <c r="M2484" s="79"/>
      <c r="N2484" s="80"/>
      <c r="P2484" s="79"/>
    </row>
    <row r="2485" spans="7:16" x14ac:dyDescent="0.2">
      <c r="G2485" s="79"/>
      <c r="I2485" s="79"/>
      <c r="K2485" s="79"/>
      <c r="M2485" s="79"/>
      <c r="N2485" s="80"/>
      <c r="P2485" s="79"/>
    </row>
    <row r="2486" spans="7:16" x14ac:dyDescent="0.2">
      <c r="G2486" s="79"/>
      <c r="I2486" s="79"/>
      <c r="K2486" s="79"/>
      <c r="M2486" s="79"/>
      <c r="N2486" s="80"/>
      <c r="P2486" s="79"/>
    </row>
    <row r="2487" spans="7:16" x14ac:dyDescent="0.2">
      <c r="G2487" s="79"/>
      <c r="I2487" s="79"/>
      <c r="K2487" s="79"/>
      <c r="M2487" s="79"/>
      <c r="N2487" s="80"/>
      <c r="P2487" s="79"/>
    </row>
    <row r="2488" spans="7:16" x14ac:dyDescent="0.2">
      <c r="G2488" s="79"/>
      <c r="I2488" s="79"/>
      <c r="K2488" s="79"/>
      <c r="M2488" s="79"/>
      <c r="N2488" s="80"/>
      <c r="P2488" s="79"/>
    </row>
    <row r="2489" spans="7:16" x14ac:dyDescent="0.2">
      <c r="G2489" s="79"/>
      <c r="I2489" s="79"/>
      <c r="K2489" s="79"/>
      <c r="M2489" s="79"/>
      <c r="N2489" s="80"/>
      <c r="P2489" s="79"/>
    </row>
    <row r="2490" spans="7:16" x14ac:dyDescent="0.2">
      <c r="G2490" s="79"/>
      <c r="I2490" s="79"/>
      <c r="K2490" s="79"/>
      <c r="M2490" s="79"/>
      <c r="N2490" s="80"/>
      <c r="P2490" s="79"/>
    </row>
    <row r="2491" spans="7:16" x14ac:dyDescent="0.2">
      <c r="G2491" s="79"/>
      <c r="I2491" s="79"/>
      <c r="K2491" s="79"/>
      <c r="M2491" s="79"/>
      <c r="N2491" s="80"/>
      <c r="P2491" s="79"/>
    </row>
    <row r="2492" spans="7:16" x14ac:dyDescent="0.2">
      <c r="G2492" s="79"/>
      <c r="I2492" s="79"/>
      <c r="K2492" s="79"/>
      <c r="M2492" s="79"/>
      <c r="N2492" s="80"/>
      <c r="P2492" s="79"/>
    </row>
    <row r="2493" spans="7:16" x14ac:dyDescent="0.2">
      <c r="G2493" s="79"/>
      <c r="I2493" s="79"/>
      <c r="K2493" s="79"/>
      <c r="M2493" s="79"/>
      <c r="N2493" s="80"/>
      <c r="P2493" s="79"/>
    </row>
    <row r="2494" spans="7:16" x14ac:dyDescent="0.2">
      <c r="G2494" s="79"/>
      <c r="I2494" s="79"/>
      <c r="K2494" s="79"/>
      <c r="M2494" s="79"/>
      <c r="N2494" s="80"/>
      <c r="P2494" s="79"/>
    </row>
    <row r="2495" spans="7:16" x14ac:dyDescent="0.2">
      <c r="G2495" s="79"/>
      <c r="I2495" s="79"/>
      <c r="K2495" s="79"/>
      <c r="M2495" s="79"/>
      <c r="N2495" s="80"/>
      <c r="P2495" s="79"/>
    </row>
    <row r="2496" spans="7:16" x14ac:dyDescent="0.2">
      <c r="G2496" s="79"/>
      <c r="I2496" s="79"/>
      <c r="K2496" s="79"/>
      <c r="M2496" s="79"/>
      <c r="N2496" s="80"/>
      <c r="P2496" s="79"/>
    </row>
    <row r="2497" spans="7:16" x14ac:dyDescent="0.2">
      <c r="G2497" s="79"/>
      <c r="I2497" s="79"/>
      <c r="K2497" s="79"/>
      <c r="M2497" s="79"/>
      <c r="N2497" s="80"/>
      <c r="P2497" s="79"/>
    </row>
    <row r="2498" spans="7:16" x14ac:dyDescent="0.2">
      <c r="G2498" s="79"/>
      <c r="I2498" s="79"/>
      <c r="K2498" s="79"/>
      <c r="M2498" s="79"/>
      <c r="N2498" s="80"/>
      <c r="P2498" s="79"/>
    </row>
    <row r="2499" spans="7:16" x14ac:dyDescent="0.2">
      <c r="G2499" s="79"/>
      <c r="I2499" s="79"/>
      <c r="K2499" s="79"/>
      <c r="M2499" s="79"/>
      <c r="N2499" s="80"/>
      <c r="P2499" s="79"/>
    </row>
    <row r="2500" spans="7:16" x14ac:dyDescent="0.2">
      <c r="G2500" s="79"/>
      <c r="I2500" s="79"/>
      <c r="K2500" s="79"/>
      <c r="M2500" s="79"/>
      <c r="N2500" s="80"/>
      <c r="P2500" s="79"/>
    </row>
    <row r="2501" spans="7:16" x14ac:dyDescent="0.2">
      <c r="G2501" s="79"/>
      <c r="I2501" s="79"/>
      <c r="K2501" s="79"/>
      <c r="M2501" s="79"/>
      <c r="N2501" s="80"/>
      <c r="P2501" s="79"/>
    </row>
    <row r="2502" spans="7:16" x14ac:dyDescent="0.2">
      <c r="G2502" s="79"/>
      <c r="I2502" s="79"/>
      <c r="K2502" s="79"/>
      <c r="M2502" s="79"/>
      <c r="N2502" s="80"/>
      <c r="P2502" s="79"/>
    </row>
    <row r="2503" spans="7:16" x14ac:dyDescent="0.2">
      <c r="G2503" s="79"/>
      <c r="I2503" s="79"/>
      <c r="K2503" s="79"/>
      <c r="M2503" s="79"/>
      <c r="N2503" s="80"/>
      <c r="P2503" s="79"/>
    </row>
    <row r="2504" spans="7:16" x14ac:dyDescent="0.2">
      <c r="G2504" s="79"/>
      <c r="I2504" s="79"/>
      <c r="K2504" s="79"/>
      <c r="M2504" s="79"/>
      <c r="N2504" s="80"/>
      <c r="P2504" s="79"/>
    </row>
    <row r="2505" spans="7:16" x14ac:dyDescent="0.2">
      <c r="G2505" s="79"/>
      <c r="I2505" s="79"/>
      <c r="K2505" s="79"/>
      <c r="M2505" s="79"/>
      <c r="N2505" s="80"/>
      <c r="P2505" s="79"/>
    </row>
    <row r="2506" spans="7:16" x14ac:dyDescent="0.2">
      <c r="G2506" s="79"/>
      <c r="I2506" s="79"/>
      <c r="K2506" s="79"/>
      <c r="M2506" s="79"/>
      <c r="N2506" s="80"/>
      <c r="P2506" s="79"/>
    </row>
    <row r="2507" spans="7:16" x14ac:dyDescent="0.2">
      <c r="G2507" s="79"/>
      <c r="I2507" s="79"/>
      <c r="K2507" s="79"/>
      <c r="M2507" s="79"/>
      <c r="N2507" s="80"/>
      <c r="P2507" s="79"/>
    </row>
    <row r="2508" spans="7:16" x14ac:dyDescent="0.2">
      <c r="G2508" s="79"/>
      <c r="I2508" s="79"/>
      <c r="K2508" s="79"/>
      <c r="M2508" s="79"/>
      <c r="N2508" s="80"/>
      <c r="P2508" s="79"/>
    </row>
    <row r="2509" spans="7:16" x14ac:dyDescent="0.2">
      <c r="G2509" s="79"/>
      <c r="I2509" s="79"/>
      <c r="K2509" s="79"/>
      <c r="M2509" s="79"/>
      <c r="N2509" s="80"/>
      <c r="P2509" s="79"/>
    </row>
    <row r="2510" spans="7:16" x14ac:dyDescent="0.2">
      <c r="G2510" s="79"/>
      <c r="I2510" s="79"/>
      <c r="K2510" s="79"/>
      <c r="M2510" s="79"/>
      <c r="N2510" s="80"/>
      <c r="P2510" s="79"/>
    </row>
    <row r="2511" spans="7:16" x14ac:dyDescent="0.2">
      <c r="G2511" s="79"/>
      <c r="I2511" s="79"/>
      <c r="K2511" s="79"/>
      <c r="M2511" s="79"/>
      <c r="N2511" s="80"/>
      <c r="P2511" s="79"/>
    </row>
    <row r="2512" spans="7:16" x14ac:dyDescent="0.2">
      <c r="G2512" s="79"/>
      <c r="I2512" s="79"/>
      <c r="K2512" s="79"/>
      <c r="M2512" s="79"/>
      <c r="N2512" s="80"/>
      <c r="P2512" s="79"/>
    </row>
    <row r="2513" spans="7:16" x14ac:dyDescent="0.2">
      <c r="G2513" s="79"/>
      <c r="I2513" s="79"/>
      <c r="K2513" s="79"/>
      <c r="M2513" s="79"/>
      <c r="N2513" s="80"/>
      <c r="P2513" s="79"/>
    </row>
    <row r="2514" spans="7:16" x14ac:dyDescent="0.2">
      <c r="G2514" s="79"/>
      <c r="I2514" s="79"/>
      <c r="K2514" s="79"/>
      <c r="M2514" s="79"/>
      <c r="N2514" s="80"/>
      <c r="P2514" s="79"/>
    </row>
    <row r="2515" spans="7:16" x14ac:dyDescent="0.2">
      <c r="G2515" s="79"/>
      <c r="I2515" s="79"/>
      <c r="K2515" s="79"/>
      <c r="M2515" s="79"/>
      <c r="N2515" s="80"/>
      <c r="P2515" s="79"/>
    </row>
    <row r="2516" spans="7:16" x14ac:dyDescent="0.2">
      <c r="G2516" s="79"/>
      <c r="I2516" s="79"/>
      <c r="K2516" s="79"/>
      <c r="M2516" s="79"/>
      <c r="N2516" s="80"/>
      <c r="P2516" s="79"/>
    </row>
    <row r="2517" spans="7:16" x14ac:dyDescent="0.2">
      <c r="G2517" s="79"/>
      <c r="I2517" s="79"/>
      <c r="K2517" s="79"/>
      <c r="M2517" s="79"/>
      <c r="N2517" s="80"/>
      <c r="P2517" s="79"/>
    </row>
    <row r="2518" spans="7:16" x14ac:dyDescent="0.2">
      <c r="G2518" s="79"/>
      <c r="I2518" s="79"/>
      <c r="K2518" s="79"/>
      <c r="M2518" s="79"/>
      <c r="N2518" s="80"/>
      <c r="P2518" s="79"/>
    </row>
    <row r="2519" spans="7:16" x14ac:dyDescent="0.2">
      <c r="G2519" s="79"/>
      <c r="I2519" s="79"/>
      <c r="K2519" s="79"/>
      <c r="M2519" s="79"/>
      <c r="N2519" s="80"/>
      <c r="P2519" s="79"/>
    </row>
    <row r="2520" spans="7:16" x14ac:dyDescent="0.2">
      <c r="G2520" s="79"/>
      <c r="I2520" s="79"/>
      <c r="K2520" s="79"/>
      <c r="M2520" s="79"/>
      <c r="N2520" s="80"/>
      <c r="P2520" s="79"/>
    </row>
    <row r="2521" spans="7:16" x14ac:dyDescent="0.2">
      <c r="G2521" s="79"/>
      <c r="I2521" s="79"/>
      <c r="K2521" s="79"/>
      <c r="M2521" s="79"/>
      <c r="N2521" s="80"/>
      <c r="P2521" s="79"/>
    </row>
    <row r="2522" spans="7:16" x14ac:dyDescent="0.2">
      <c r="G2522" s="79"/>
      <c r="I2522" s="79"/>
      <c r="K2522" s="79"/>
      <c r="M2522" s="79"/>
      <c r="N2522" s="80"/>
      <c r="P2522" s="79"/>
    </row>
    <row r="2523" spans="7:16" x14ac:dyDescent="0.2">
      <c r="G2523" s="79"/>
      <c r="I2523" s="79"/>
      <c r="K2523" s="79"/>
      <c r="M2523" s="79"/>
      <c r="N2523" s="80"/>
      <c r="P2523" s="79"/>
    </row>
    <row r="2524" spans="7:16" x14ac:dyDescent="0.2">
      <c r="G2524" s="79"/>
      <c r="I2524" s="79"/>
      <c r="K2524" s="79"/>
      <c r="M2524" s="79"/>
      <c r="N2524" s="80"/>
      <c r="P2524" s="79"/>
    </row>
    <row r="2525" spans="7:16" x14ac:dyDescent="0.2">
      <c r="G2525" s="79"/>
      <c r="I2525" s="79"/>
      <c r="K2525" s="79"/>
      <c r="M2525" s="79"/>
      <c r="N2525" s="80"/>
      <c r="P2525" s="79"/>
    </row>
    <row r="2526" spans="7:16" x14ac:dyDescent="0.2">
      <c r="G2526" s="79"/>
      <c r="I2526" s="79"/>
      <c r="K2526" s="79"/>
      <c r="M2526" s="79"/>
      <c r="N2526" s="80"/>
      <c r="P2526" s="79"/>
    </row>
    <row r="2527" spans="7:16" x14ac:dyDescent="0.2">
      <c r="G2527" s="79"/>
      <c r="I2527" s="79"/>
      <c r="K2527" s="79"/>
      <c r="M2527" s="79"/>
      <c r="N2527" s="80"/>
      <c r="P2527" s="79"/>
    </row>
    <row r="2528" spans="7:16" x14ac:dyDescent="0.2">
      <c r="G2528" s="79"/>
      <c r="I2528" s="79"/>
      <c r="K2528" s="79"/>
      <c r="M2528" s="79"/>
      <c r="N2528" s="80"/>
      <c r="P2528" s="79"/>
    </row>
    <row r="2529" spans="7:16" x14ac:dyDescent="0.2">
      <c r="G2529" s="79"/>
      <c r="I2529" s="79"/>
      <c r="K2529" s="79"/>
      <c r="M2529" s="79"/>
      <c r="N2529" s="80"/>
      <c r="P2529" s="79"/>
    </row>
    <row r="2530" spans="7:16" x14ac:dyDescent="0.2">
      <c r="G2530" s="79"/>
      <c r="I2530" s="79"/>
      <c r="K2530" s="79"/>
      <c r="M2530" s="79"/>
      <c r="N2530" s="80"/>
      <c r="P2530" s="79"/>
    </row>
    <row r="2531" spans="7:16" x14ac:dyDescent="0.2">
      <c r="G2531" s="79"/>
      <c r="I2531" s="79"/>
      <c r="K2531" s="79"/>
      <c r="M2531" s="79"/>
      <c r="N2531" s="80"/>
      <c r="P2531" s="79"/>
    </row>
    <row r="2532" spans="7:16" x14ac:dyDescent="0.2">
      <c r="G2532" s="79"/>
      <c r="I2532" s="79"/>
      <c r="K2532" s="79"/>
      <c r="M2532" s="79"/>
      <c r="N2532" s="80"/>
      <c r="P2532" s="79"/>
    </row>
    <row r="2533" spans="7:16" x14ac:dyDescent="0.2">
      <c r="G2533" s="79"/>
      <c r="I2533" s="79"/>
      <c r="K2533" s="79"/>
      <c r="M2533" s="79"/>
      <c r="N2533" s="80"/>
      <c r="P2533" s="79"/>
    </row>
    <row r="2534" spans="7:16" x14ac:dyDescent="0.2">
      <c r="G2534" s="79"/>
      <c r="I2534" s="79"/>
      <c r="K2534" s="79"/>
      <c r="M2534" s="79"/>
      <c r="N2534" s="80"/>
      <c r="P2534" s="79"/>
    </row>
    <row r="2535" spans="7:16" x14ac:dyDescent="0.2">
      <c r="G2535" s="79"/>
      <c r="I2535" s="79"/>
      <c r="K2535" s="79"/>
      <c r="M2535" s="79"/>
      <c r="N2535" s="80"/>
      <c r="P2535" s="79"/>
    </row>
    <row r="2536" spans="7:16" x14ac:dyDescent="0.2">
      <c r="G2536" s="79"/>
      <c r="I2536" s="79"/>
      <c r="K2536" s="79"/>
      <c r="M2536" s="79"/>
      <c r="N2536" s="80"/>
      <c r="P2536" s="79"/>
    </row>
    <row r="2537" spans="7:16" x14ac:dyDescent="0.2">
      <c r="G2537" s="79"/>
      <c r="I2537" s="79"/>
      <c r="K2537" s="79"/>
      <c r="M2537" s="79"/>
      <c r="N2537" s="80"/>
      <c r="P2537" s="79"/>
    </row>
    <row r="2538" spans="7:16" x14ac:dyDescent="0.2">
      <c r="G2538" s="79"/>
      <c r="I2538" s="79"/>
      <c r="K2538" s="79"/>
      <c r="M2538" s="79"/>
      <c r="N2538" s="80"/>
      <c r="P2538" s="79"/>
    </row>
    <row r="2539" spans="7:16" x14ac:dyDescent="0.2">
      <c r="G2539" s="79"/>
      <c r="I2539" s="79"/>
      <c r="K2539" s="79"/>
      <c r="M2539" s="79"/>
      <c r="N2539" s="80"/>
      <c r="P2539" s="79"/>
    </row>
    <row r="2540" spans="7:16" x14ac:dyDescent="0.2">
      <c r="G2540" s="79"/>
      <c r="I2540" s="79"/>
      <c r="K2540" s="79"/>
      <c r="M2540" s="79"/>
      <c r="N2540" s="80"/>
      <c r="P2540" s="79"/>
    </row>
    <row r="2541" spans="7:16" x14ac:dyDescent="0.2">
      <c r="G2541" s="79"/>
      <c r="I2541" s="79"/>
      <c r="K2541" s="79"/>
      <c r="M2541" s="79"/>
      <c r="N2541" s="80"/>
      <c r="P2541" s="79"/>
    </row>
    <row r="2542" spans="7:16" x14ac:dyDescent="0.2">
      <c r="G2542" s="79"/>
      <c r="I2542" s="79"/>
      <c r="K2542" s="79"/>
      <c r="M2542" s="79"/>
      <c r="N2542" s="80"/>
      <c r="P2542" s="79"/>
    </row>
    <row r="2543" spans="7:16" x14ac:dyDescent="0.2">
      <c r="G2543" s="79"/>
      <c r="I2543" s="79"/>
      <c r="K2543" s="79"/>
      <c r="M2543" s="79"/>
      <c r="N2543" s="80"/>
      <c r="P2543" s="79"/>
    </row>
    <row r="2544" spans="7:16" x14ac:dyDescent="0.2">
      <c r="G2544" s="79"/>
      <c r="I2544" s="79"/>
      <c r="K2544" s="79"/>
      <c r="M2544" s="79"/>
      <c r="N2544" s="80"/>
      <c r="P2544" s="79"/>
    </row>
    <row r="2545" spans="7:16" x14ac:dyDescent="0.2">
      <c r="G2545" s="79"/>
      <c r="I2545" s="79"/>
      <c r="K2545" s="79"/>
      <c r="M2545" s="79"/>
      <c r="N2545" s="80"/>
      <c r="P2545" s="79"/>
    </row>
    <row r="2546" spans="7:16" x14ac:dyDescent="0.2">
      <c r="G2546" s="79"/>
      <c r="I2546" s="79"/>
      <c r="K2546" s="79"/>
      <c r="M2546" s="79"/>
      <c r="N2546" s="80"/>
      <c r="P2546" s="79"/>
    </row>
    <row r="2547" spans="7:16" x14ac:dyDescent="0.2">
      <c r="G2547" s="79"/>
      <c r="I2547" s="79"/>
      <c r="K2547" s="79"/>
      <c r="M2547" s="79"/>
      <c r="N2547" s="80"/>
      <c r="P2547" s="79"/>
    </row>
    <row r="2548" spans="7:16" x14ac:dyDescent="0.2">
      <c r="G2548" s="79"/>
      <c r="I2548" s="79"/>
      <c r="K2548" s="79"/>
      <c r="M2548" s="79"/>
      <c r="N2548" s="80"/>
      <c r="P2548" s="79"/>
    </row>
    <row r="2549" spans="7:16" x14ac:dyDescent="0.2">
      <c r="G2549" s="79"/>
      <c r="I2549" s="79"/>
      <c r="K2549" s="79"/>
      <c r="M2549" s="79"/>
      <c r="N2549" s="80"/>
      <c r="P2549" s="79"/>
    </row>
    <row r="2550" spans="7:16" x14ac:dyDescent="0.2">
      <c r="G2550" s="79"/>
      <c r="I2550" s="79"/>
      <c r="K2550" s="79"/>
      <c r="M2550" s="79"/>
      <c r="N2550" s="80"/>
      <c r="P2550" s="79"/>
    </row>
    <row r="2551" spans="7:16" x14ac:dyDescent="0.2">
      <c r="G2551" s="79"/>
      <c r="I2551" s="79"/>
      <c r="K2551" s="79"/>
      <c r="M2551" s="79"/>
      <c r="N2551" s="80"/>
      <c r="P2551" s="79"/>
    </row>
    <row r="2552" spans="7:16" x14ac:dyDescent="0.2">
      <c r="G2552" s="79"/>
      <c r="I2552" s="79"/>
      <c r="K2552" s="79"/>
      <c r="M2552" s="79"/>
      <c r="N2552" s="80"/>
      <c r="P2552" s="79"/>
    </row>
    <row r="2553" spans="7:16" x14ac:dyDescent="0.2">
      <c r="G2553" s="79"/>
      <c r="I2553" s="79"/>
      <c r="K2553" s="79"/>
      <c r="M2553" s="79"/>
      <c r="N2553" s="80"/>
      <c r="P2553" s="79"/>
    </row>
    <row r="2554" spans="7:16" x14ac:dyDescent="0.2">
      <c r="G2554" s="79"/>
      <c r="I2554" s="79"/>
      <c r="K2554" s="79"/>
      <c r="M2554" s="79"/>
      <c r="N2554" s="80"/>
      <c r="P2554" s="79"/>
    </row>
    <row r="2555" spans="7:16" x14ac:dyDescent="0.2">
      <c r="G2555" s="79"/>
      <c r="I2555" s="79"/>
      <c r="K2555" s="79"/>
      <c r="M2555" s="79"/>
      <c r="N2555" s="80"/>
      <c r="P2555" s="79"/>
    </row>
    <row r="2556" spans="7:16" x14ac:dyDescent="0.2">
      <c r="G2556" s="79"/>
      <c r="I2556" s="79"/>
      <c r="K2556" s="79"/>
      <c r="M2556" s="79"/>
      <c r="N2556" s="80"/>
      <c r="P2556" s="79"/>
    </row>
    <row r="2557" spans="7:16" x14ac:dyDescent="0.2">
      <c r="G2557" s="79"/>
      <c r="I2557" s="79"/>
      <c r="K2557" s="79"/>
      <c r="M2557" s="79"/>
      <c r="N2557" s="80"/>
      <c r="P2557" s="79"/>
    </row>
    <row r="2558" spans="7:16" x14ac:dyDescent="0.2">
      <c r="G2558" s="79"/>
      <c r="I2558" s="79"/>
      <c r="K2558" s="79"/>
      <c r="M2558" s="79"/>
      <c r="N2558" s="80"/>
      <c r="P2558" s="79"/>
    </row>
    <row r="2559" spans="7:16" x14ac:dyDescent="0.2">
      <c r="G2559" s="79"/>
      <c r="I2559" s="79"/>
      <c r="K2559" s="79"/>
      <c r="M2559" s="79"/>
      <c r="N2559" s="80"/>
      <c r="P2559" s="79"/>
    </row>
    <row r="2560" spans="7:16" x14ac:dyDescent="0.2">
      <c r="G2560" s="79"/>
      <c r="I2560" s="79"/>
      <c r="K2560" s="79"/>
      <c r="M2560" s="79"/>
      <c r="N2560" s="80"/>
      <c r="P2560" s="79"/>
    </row>
    <row r="2561" spans="7:16" x14ac:dyDescent="0.2">
      <c r="G2561" s="79"/>
      <c r="I2561" s="79"/>
      <c r="K2561" s="79"/>
      <c r="M2561" s="79"/>
      <c r="N2561" s="80"/>
      <c r="P2561" s="79"/>
    </row>
    <row r="2562" spans="7:16" x14ac:dyDescent="0.2">
      <c r="G2562" s="79"/>
      <c r="I2562" s="79"/>
      <c r="K2562" s="79"/>
      <c r="M2562" s="79"/>
      <c r="N2562" s="80"/>
      <c r="P2562" s="79"/>
    </row>
    <row r="2563" spans="7:16" x14ac:dyDescent="0.2">
      <c r="G2563" s="79"/>
      <c r="I2563" s="79"/>
      <c r="K2563" s="79"/>
      <c r="M2563" s="79"/>
      <c r="N2563" s="80"/>
      <c r="P2563" s="79"/>
    </row>
    <row r="2564" spans="7:16" x14ac:dyDescent="0.2">
      <c r="G2564" s="79"/>
      <c r="I2564" s="79"/>
      <c r="K2564" s="79"/>
      <c r="M2564" s="79"/>
      <c r="N2564" s="80"/>
      <c r="P2564" s="79"/>
    </row>
    <row r="2565" spans="7:16" x14ac:dyDescent="0.2">
      <c r="G2565" s="79"/>
      <c r="I2565" s="79"/>
      <c r="K2565" s="79"/>
      <c r="M2565" s="79"/>
      <c r="N2565" s="80"/>
      <c r="P2565" s="79"/>
    </row>
    <row r="2566" spans="7:16" x14ac:dyDescent="0.2">
      <c r="G2566" s="79"/>
      <c r="I2566" s="79"/>
      <c r="K2566" s="79"/>
      <c r="M2566" s="79"/>
      <c r="N2566" s="80"/>
      <c r="P2566" s="79"/>
    </row>
    <row r="2567" spans="7:16" x14ac:dyDescent="0.2">
      <c r="G2567" s="79"/>
      <c r="I2567" s="79"/>
      <c r="K2567" s="79"/>
      <c r="M2567" s="79"/>
      <c r="N2567" s="80"/>
      <c r="P2567" s="79"/>
    </row>
    <row r="2568" spans="7:16" x14ac:dyDescent="0.2">
      <c r="G2568" s="79"/>
      <c r="I2568" s="79"/>
      <c r="K2568" s="79"/>
      <c r="M2568" s="79"/>
      <c r="N2568" s="80"/>
      <c r="P2568" s="79"/>
    </row>
    <row r="2569" spans="7:16" x14ac:dyDescent="0.2">
      <c r="G2569" s="79"/>
      <c r="I2569" s="79"/>
      <c r="K2569" s="79"/>
      <c r="M2569" s="79"/>
      <c r="N2569" s="80"/>
      <c r="P2569" s="79"/>
    </row>
    <row r="2570" spans="7:16" x14ac:dyDescent="0.2">
      <c r="G2570" s="79"/>
      <c r="I2570" s="79"/>
      <c r="K2570" s="79"/>
      <c r="M2570" s="79"/>
      <c r="N2570" s="80"/>
      <c r="P2570" s="79"/>
    </row>
    <row r="2571" spans="7:16" x14ac:dyDescent="0.2">
      <c r="G2571" s="79"/>
      <c r="I2571" s="79"/>
      <c r="K2571" s="79"/>
      <c r="M2571" s="79"/>
      <c r="N2571" s="80"/>
      <c r="P2571" s="79"/>
    </row>
    <row r="2572" spans="7:16" x14ac:dyDescent="0.2">
      <c r="G2572" s="79"/>
      <c r="I2572" s="79"/>
      <c r="K2572" s="79"/>
      <c r="M2572" s="79"/>
      <c r="N2572" s="80"/>
      <c r="P2572" s="79"/>
    </row>
    <row r="2573" spans="7:16" x14ac:dyDescent="0.2">
      <c r="G2573" s="79"/>
      <c r="I2573" s="79"/>
      <c r="K2573" s="79"/>
      <c r="M2573" s="79"/>
      <c r="N2573" s="80"/>
      <c r="P2573" s="79"/>
    </row>
    <row r="2574" spans="7:16" x14ac:dyDescent="0.2">
      <c r="G2574" s="79"/>
      <c r="I2574" s="79"/>
      <c r="K2574" s="79"/>
      <c r="M2574" s="79"/>
      <c r="N2574" s="80"/>
      <c r="P2574" s="79"/>
    </row>
    <row r="2575" spans="7:16" x14ac:dyDescent="0.2">
      <c r="G2575" s="79"/>
      <c r="I2575" s="79"/>
      <c r="K2575" s="79"/>
      <c r="M2575" s="79"/>
      <c r="N2575" s="80"/>
      <c r="P2575" s="79"/>
    </row>
    <row r="2576" spans="7:16" x14ac:dyDescent="0.2">
      <c r="G2576" s="79"/>
      <c r="I2576" s="79"/>
      <c r="K2576" s="79"/>
      <c r="M2576" s="79"/>
      <c r="N2576" s="80"/>
      <c r="P2576" s="79"/>
    </row>
    <row r="2577" spans="7:16" x14ac:dyDescent="0.2">
      <c r="G2577" s="79"/>
      <c r="I2577" s="79"/>
      <c r="K2577" s="79"/>
      <c r="M2577" s="79"/>
      <c r="N2577" s="80"/>
      <c r="P2577" s="79"/>
    </row>
    <row r="2578" spans="7:16" x14ac:dyDescent="0.2">
      <c r="G2578" s="79"/>
      <c r="I2578" s="79"/>
      <c r="K2578" s="79"/>
      <c r="M2578" s="79"/>
      <c r="N2578" s="80"/>
      <c r="P2578" s="79"/>
    </row>
    <row r="2579" spans="7:16" x14ac:dyDescent="0.2">
      <c r="G2579" s="79"/>
      <c r="I2579" s="79"/>
      <c r="K2579" s="79"/>
      <c r="M2579" s="79"/>
      <c r="N2579" s="80"/>
      <c r="P2579" s="79"/>
    </row>
    <row r="2580" spans="7:16" x14ac:dyDescent="0.2">
      <c r="G2580" s="79"/>
      <c r="I2580" s="79"/>
      <c r="K2580" s="79"/>
      <c r="M2580" s="79"/>
      <c r="N2580" s="80"/>
      <c r="P2580" s="79"/>
    </row>
    <row r="2581" spans="7:16" x14ac:dyDescent="0.2">
      <c r="G2581" s="79"/>
      <c r="I2581" s="79"/>
      <c r="K2581" s="79"/>
      <c r="M2581" s="79"/>
      <c r="N2581" s="80"/>
      <c r="P2581" s="79"/>
    </row>
    <row r="2582" spans="7:16" x14ac:dyDescent="0.2">
      <c r="G2582" s="79"/>
      <c r="I2582" s="79"/>
      <c r="K2582" s="79"/>
      <c r="M2582" s="79"/>
      <c r="N2582" s="80"/>
      <c r="P2582" s="79"/>
    </row>
    <row r="2583" spans="7:16" x14ac:dyDescent="0.2">
      <c r="G2583" s="79"/>
      <c r="I2583" s="79"/>
      <c r="K2583" s="79"/>
      <c r="M2583" s="79"/>
      <c r="N2583" s="80"/>
      <c r="P2583" s="79"/>
    </row>
    <row r="2584" spans="7:16" x14ac:dyDescent="0.2">
      <c r="G2584" s="79"/>
      <c r="I2584" s="79"/>
      <c r="K2584" s="79"/>
      <c r="M2584" s="79"/>
      <c r="N2584" s="80"/>
      <c r="P2584" s="79"/>
    </row>
    <row r="2585" spans="7:16" x14ac:dyDescent="0.2">
      <c r="G2585" s="79"/>
      <c r="I2585" s="79"/>
      <c r="K2585" s="79"/>
      <c r="M2585" s="79"/>
      <c r="N2585" s="80"/>
      <c r="P2585" s="79"/>
    </row>
    <row r="2586" spans="7:16" x14ac:dyDescent="0.2">
      <c r="G2586" s="79"/>
      <c r="I2586" s="79"/>
      <c r="K2586" s="79"/>
      <c r="M2586" s="79"/>
      <c r="N2586" s="80"/>
      <c r="P2586" s="79"/>
    </row>
    <row r="2587" spans="7:16" x14ac:dyDescent="0.2">
      <c r="G2587" s="79"/>
      <c r="I2587" s="79"/>
      <c r="K2587" s="79"/>
      <c r="M2587" s="79"/>
      <c r="N2587" s="80"/>
      <c r="P2587" s="79"/>
    </row>
    <row r="2588" spans="7:16" x14ac:dyDescent="0.2">
      <c r="G2588" s="79"/>
      <c r="I2588" s="79"/>
      <c r="K2588" s="79"/>
      <c r="M2588" s="79"/>
      <c r="N2588" s="80"/>
      <c r="P2588" s="79"/>
    </row>
    <row r="2589" spans="7:16" x14ac:dyDescent="0.2">
      <c r="G2589" s="79"/>
      <c r="I2589" s="79"/>
      <c r="K2589" s="79"/>
      <c r="M2589" s="79"/>
      <c r="N2589" s="80"/>
      <c r="P2589" s="79"/>
    </row>
    <row r="2590" spans="7:16" x14ac:dyDescent="0.2">
      <c r="G2590" s="79"/>
      <c r="I2590" s="79"/>
      <c r="K2590" s="79"/>
      <c r="M2590" s="79"/>
      <c r="N2590" s="80"/>
      <c r="P2590" s="79"/>
    </row>
    <row r="2591" spans="7:16" x14ac:dyDescent="0.2">
      <c r="G2591" s="79"/>
      <c r="I2591" s="79"/>
      <c r="K2591" s="79"/>
      <c r="M2591" s="79"/>
      <c r="N2591" s="80"/>
      <c r="P2591" s="79"/>
    </row>
    <row r="2592" spans="7:16" x14ac:dyDescent="0.2">
      <c r="G2592" s="79"/>
      <c r="I2592" s="79"/>
      <c r="K2592" s="79"/>
      <c r="M2592" s="79"/>
      <c r="N2592" s="80"/>
      <c r="P2592" s="79"/>
    </row>
    <row r="2593" spans="7:16" x14ac:dyDescent="0.2">
      <c r="G2593" s="79"/>
      <c r="I2593" s="79"/>
      <c r="K2593" s="79"/>
      <c r="M2593" s="79"/>
      <c r="N2593" s="80"/>
      <c r="P2593" s="79"/>
    </row>
    <row r="2594" spans="7:16" x14ac:dyDescent="0.2">
      <c r="G2594" s="79"/>
      <c r="I2594" s="79"/>
      <c r="K2594" s="79"/>
      <c r="M2594" s="79"/>
      <c r="N2594" s="80"/>
      <c r="P2594" s="79"/>
    </row>
    <row r="2595" spans="7:16" x14ac:dyDescent="0.2">
      <c r="G2595" s="79"/>
      <c r="I2595" s="79"/>
      <c r="K2595" s="79"/>
      <c r="M2595" s="79"/>
      <c r="N2595" s="80"/>
      <c r="P2595" s="79"/>
    </row>
    <row r="2596" spans="7:16" x14ac:dyDescent="0.2">
      <c r="G2596" s="79"/>
      <c r="I2596" s="79"/>
      <c r="K2596" s="79"/>
      <c r="M2596" s="79"/>
      <c r="N2596" s="80"/>
      <c r="P2596" s="79"/>
    </row>
    <row r="2597" spans="7:16" x14ac:dyDescent="0.2">
      <c r="G2597" s="79"/>
      <c r="I2597" s="79"/>
      <c r="K2597" s="79"/>
      <c r="M2597" s="79"/>
      <c r="N2597" s="80"/>
      <c r="P2597" s="79"/>
    </row>
    <row r="2598" spans="7:16" x14ac:dyDescent="0.2">
      <c r="G2598" s="79"/>
      <c r="I2598" s="79"/>
      <c r="K2598" s="79"/>
      <c r="M2598" s="79"/>
      <c r="N2598" s="80"/>
      <c r="P2598" s="79"/>
    </row>
    <row r="2599" spans="7:16" x14ac:dyDescent="0.2">
      <c r="G2599" s="79"/>
      <c r="I2599" s="79"/>
      <c r="K2599" s="79"/>
      <c r="M2599" s="79"/>
      <c r="N2599" s="80"/>
      <c r="P2599" s="79"/>
    </row>
    <row r="2600" spans="7:16" x14ac:dyDescent="0.2">
      <c r="G2600" s="79"/>
      <c r="I2600" s="79"/>
      <c r="K2600" s="79"/>
      <c r="M2600" s="79"/>
      <c r="N2600" s="80"/>
      <c r="P2600" s="79"/>
    </row>
    <row r="2601" spans="7:16" x14ac:dyDescent="0.2">
      <c r="G2601" s="79"/>
      <c r="I2601" s="79"/>
      <c r="K2601" s="79"/>
      <c r="M2601" s="79"/>
      <c r="N2601" s="80"/>
      <c r="P2601" s="79"/>
    </row>
    <row r="2602" spans="7:16" x14ac:dyDescent="0.2">
      <c r="G2602" s="79"/>
      <c r="I2602" s="79"/>
      <c r="K2602" s="79"/>
      <c r="M2602" s="79"/>
      <c r="N2602" s="80"/>
      <c r="P2602" s="79"/>
    </row>
    <row r="2603" spans="7:16" x14ac:dyDescent="0.2">
      <c r="G2603" s="79"/>
      <c r="I2603" s="79"/>
      <c r="K2603" s="79"/>
      <c r="M2603" s="79"/>
      <c r="N2603" s="80"/>
      <c r="P2603" s="79"/>
    </row>
    <row r="2604" spans="7:16" x14ac:dyDescent="0.2">
      <c r="G2604" s="79"/>
      <c r="I2604" s="79"/>
      <c r="K2604" s="79"/>
      <c r="M2604" s="79"/>
      <c r="N2604" s="80"/>
      <c r="P2604" s="79"/>
    </row>
    <row r="2605" spans="7:16" x14ac:dyDescent="0.2">
      <c r="G2605" s="79"/>
      <c r="I2605" s="79"/>
      <c r="K2605" s="79"/>
      <c r="M2605" s="79"/>
      <c r="N2605" s="80"/>
      <c r="P2605" s="79"/>
    </row>
    <row r="2606" spans="7:16" x14ac:dyDescent="0.2">
      <c r="G2606" s="79"/>
      <c r="I2606" s="79"/>
      <c r="K2606" s="79"/>
      <c r="M2606" s="79"/>
      <c r="N2606" s="80"/>
      <c r="P2606" s="79"/>
    </row>
    <row r="2607" spans="7:16" x14ac:dyDescent="0.2">
      <c r="G2607" s="79"/>
      <c r="I2607" s="79"/>
      <c r="K2607" s="79"/>
      <c r="M2607" s="79"/>
      <c r="N2607" s="80"/>
      <c r="P2607" s="79"/>
    </row>
    <row r="2608" spans="7:16" x14ac:dyDescent="0.2">
      <c r="G2608" s="79"/>
      <c r="I2608" s="79"/>
      <c r="K2608" s="79"/>
      <c r="M2608" s="79"/>
      <c r="N2608" s="80"/>
      <c r="P2608" s="79"/>
    </row>
    <row r="2609" spans="7:16" x14ac:dyDescent="0.2">
      <c r="G2609" s="79"/>
      <c r="I2609" s="79"/>
      <c r="K2609" s="79"/>
      <c r="M2609" s="79"/>
      <c r="N2609" s="80"/>
      <c r="P2609" s="79"/>
    </row>
    <row r="2610" spans="7:16" x14ac:dyDescent="0.2">
      <c r="G2610" s="79"/>
      <c r="I2610" s="79"/>
      <c r="K2610" s="79"/>
      <c r="M2610" s="79"/>
      <c r="N2610" s="80"/>
      <c r="P2610" s="79"/>
    </row>
    <row r="2611" spans="7:16" x14ac:dyDescent="0.2">
      <c r="G2611" s="79"/>
      <c r="I2611" s="79"/>
      <c r="K2611" s="79"/>
      <c r="M2611" s="79"/>
      <c r="N2611" s="80"/>
      <c r="P2611" s="79"/>
    </row>
    <row r="2612" spans="7:16" x14ac:dyDescent="0.2">
      <c r="G2612" s="79"/>
      <c r="I2612" s="79"/>
      <c r="K2612" s="79"/>
      <c r="M2612" s="79"/>
      <c r="N2612" s="80"/>
      <c r="P2612" s="79"/>
    </row>
    <row r="2613" spans="7:16" x14ac:dyDescent="0.2">
      <c r="G2613" s="79"/>
      <c r="I2613" s="79"/>
      <c r="K2613" s="79"/>
      <c r="M2613" s="79"/>
      <c r="N2613" s="80"/>
      <c r="P2613" s="79"/>
    </row>
    <row r="2614" spans="7:16" x14ac:dyDescent="0.2">
      <c r="G2614" s="79"/>
      <c r="I2614" s="79"/>
      <c r="K2614" s="79"/>
      <c r="M2614" s="79"/>
      <c r="N2614" s="80"/>
      <c r="P2614" s="79"/>
    </row>
    <row r="2615" spans="7:16" x14ac:dyDescent="0.2">
      <c r="G2615" s="79"/>
      <c r="I2615" s="79"/>
      <c r="K2615" s="79"/>
      <c r="M2615" s="79"/>
      <c r="N2615" s="80"/>
      <c r="P2615" s="79"/>
    </row>
    <row r="2616" spans="7:16" x14ac:dyDescent="0.2">
      <c r="G2616" s="79"/>
      <c r="I2616" s="79"/>
      <c r="K2616" s="79"/>
      <c r="M2616" s="79"/>
      <c r="N2616" s="80"/>
      <c r="P2616" s="79"/>
    </row>
    <row r="2617" spans="7:16" x14ac:dyDescent="0.2">
      <c r="G2617" s="79"/>
      <c r="I2617" s="79"/>
      <c r="K2617" s="79"/>
      <c r="M2617" s="79"/>
      <c r="N2617" s="80"/>
      <c r="P2617" s="79"/>
    </row>
    <row r="2618" spans="7:16" x14ac:dyDescent="0.2">
      <c r="G2618" s="79"/>
      <c r="I2618" s="79"/>
      <c r="K2618" s="79"/>
      <c r="M2618" s="79"/>
      <c r="N2618" s="80"/>
      <c r="P2618" s="79"/>
    </row>
    <row r="2619" spans="7:16" x14ac:dyDescent="0.2">
      <c r="G2619" s="79"/>
      <c r="I2619" s="79"/>
      <c r="K2619" s="79"/>
      <c r="M2619" s="79"/>
      <c r="N2619" s="80"/>
      <c r="P2619" s="79"/>
    </row>
    <row r="2620" spans="7:16" x14ac:dyDescent="0.2">
      <c r="G2620" s="79"/>
      <c r="I2620" s="79"/>
      <c r="K2620" s="79"/>
      <c r="M2620" s="79"/>
      <c r="N2620" s="80"/>
      <c r="P2620" s="79"/>
    </row>
    <row r="2621" spans="7:16" x14ac:dyDescent="0.2">
      <c r="G2621" s="79"/>
      <c r="I2621" s="79"/>
      <c r="K2621" s="79"/>
      <c r="M2621" s="79"/>
      <c r="N2621" s="80"/>
      <c r="P2621" s="79"/>
    </row>
    <row r="2622" spans="7:16" x14ac:dyDescent="0.2">
      <c r="G2622" s="79"/>
      <c r="I2622" s="79"/>
      <c r="K2622" s="79"/>
      <c r="M2622" s="79"/>
      <c r="N2622" s="80"/>
      <c r="P2622" s="79"/>
    </row>
    <row r="2623" spans="7:16" x14ac:dyDescent="0.2">
      <c r="G2623" s="79"/>
      <c r="I2623" s="79"/>
      <c r="K2623" s="79"/>
      <c r="M2623" s="79"/>
      <c r="N2623" s="80"/>
      <c r="P2623" s="79"/>
    </row>
    <row r="2624" spans="7:16" x14ac:dyDescent="0.2">
      <c r="G2624" s="79"/>
      <c r="I2624" s="79"/>
      <c r="K2624" s="79"/>
      <c r="M2624" s="79"/>
      <c r="N2624" s="80"/>
      <c r="P2624" s="79"/>
    </row>
    <row r="2625" spans="7:16" x14ac:dyDescent="0.2">
      <c r="G2625" s="79"/>
      <c r="I2625" s="79"/>
      <c r="K2625" s="79"/>
      <c r="M2625" s="79"/>
      <c r="N2625" s="80"/>
      <c r="P2625" s="79"/>
    </row>
    <row r="2626" spans="7:16" x14ac:dyDescent="0.2">
      <c r="G2626" s="79"/>
      <c r="I2626" s="79"/>
      <c r="K2626" s="79"/>
      <c r="M2626" s="79"/>
      <c r="N2626" s="80"/>
      <c r="P2626" s="79"/>
    </row>
    <row r="2627" spans="7:16" x14ac:dyDescent="0.2">
      <c r="G2627" s="79"/>
      <c r="I2627" s="79"/>
      <c r="K2627" s="79"/>
      <c r="M2627" s="79"/>
      <c r="N2627" s="80"/>
      <c r="P2627" s="79"/>
    </row>
    <row r="2628" spans="7:16" x14ac:dyDescent="0.2">
      <c r="G2628" s="79"/>
      <c r="I2628" s="79"/>
      <c r="K2628" s="79"/>
      <c r="M2628" s="79"/>
      <c r="N2628" s="80"/>
      <c r="P2628" s="79"/>
    </row>
    <row r="2629" spans="7:16" x14ac:dyDescent="0.2">
      <c r="G2629" s="79"/>
      <c r="I2629" s="79"/>
      <c r="K2629" s="79"/>
      <c r="M2629" s="79"/>
      <c r="N2629" s="80"/>
      <c r="P2629" s="79"/>
    </row>
    <row r="2630" spans="7:16" x14ac:dyDescent="0.2">
      <c r="G2630" s="79"/>
      <c r="I2630" s="79"/>
      <c r="K2630" s="79"/>
      <c r="M2630" s="79"/>
      <c r="N2630" s="80"/>
      <c r="P2630" s="79"/>
    </row>
    <row r="2631" spans="7:16" x14ac:dyDescent="0.2">
      <c r="G2631" s="79"/>
      <c r="I2631" s="79"/>
      <c r="K2631" s="79"/>
      <c r="M2631" s="79"/>
      <c r="N2631" s="80"/>
      <c r="P2631" s="79"/>
    </row>
    <row r="2632" spans="7:16" x14ac:dyDescent="0.2">
      <c r="G2632" s="79"/>
      <c r="I2632" s="79"/>
      <c r="K2632" s="79"/>
      <c r="M2632" s="79"/>
      <c r="N2632" s="80"/>
      <c r="P2632" s="79"/>
    </row>
    <row r="2633" spans="7:16" x14ac:dyDescent="0.2">
      <c r="G2633" s="79"/>
      <c r="I2633" s="79"/>
      <c r="K2633" s="79"/>
      <c r="M2633" s="79"/>
      <c r="N2633" s="80"/>
      <c r="P2633" s="79"/>
    </row>
    <row r="2634" spans="7:16" x14ac:dyDescent="0.2">
      <c r="G2634" s="79"/>
      <c r="I2634" s="79"/>
      <c r="K2634" s="79"/>
      <c r="M2634" s="79"/>
      <c r="N2634" s="80"/>
      <c r="P2634" s="79"/>
    </row>
    <row r="2635" spans="7:16" x14ac:dyDescent="0.2">
      <c r="G2635" s="79"/>
      <c r="I2635" s="79"/>
      <c r="K2635" s="79"/>
      <c r="M2635" s="79"/>
      <c r="N2635" s="80"/>
      <c r="P2635" s="79"/>
    </row>
    <row r="2636" spans="7:16" x14ac:dyDescent="0.2">
      <c r="G2636" s="79"/>
      <c r="I2636" s="79"/>
      <c r="K2636" s="79"/>
      <c r="M2636" s="79"/>
      <c r="N2636" s="80"/>
      <c r="P2636" s="79"/>
    </row>
    <row r="2637" spans="7:16" x14ac:dyDescent="0.2">
      <c r="G2637" s="79"/>
      <c r="I2637" s="79"/>
      <c r="K2637" s="79"/>
      <c r="M2637" s="79"/>
      <c r="N2637" s="80"/>
      <c r="P2637" s="79"/>
    </row>
    <row r="2638" spans="7:16" x14ac:dyDescent="0.2">
      <c r="G2638" s="79"/>
      <c r="I2638" s="79"/>
      <c r="K2638" s="79"/>
      <c r="M2638" s="79"/>
      <c r="N2638" s="80"/>
      <c r="P2638" s="79"/>
    </row>
    <row r="2639" spans="7:16" x14ac:dyDescent="0.2">
      <c r="G2639" s="79"/>
      <c r="I2639" s="79"/>
      <c r="K2639" s="79"/>
      <c r="M2639" s="79"/>
      <c r="N2639" s="80"/>
      <c r="P2639" s="79"/>
    </row>
    <row r="2640" spans="7:16" x14ac:dyDescent="0.2">
      <c r="G2640" s="79"/>
      <c r="I2640" s="79"/>
      <c r="K2640" s="79"/>
      <c r="M2640" s="79"/>
      <c r="N2640" s="80"/>
      <c r="P2640" s="79"/>
    </row>
    <row r="2641" spans="7:16" x14ac:dyDescent="0.2">
      <c r="G2641" s="79"/>
      <c r="I2641" s="79"/>
      <c r="K2641" s="79"/>
      <c r="M2641" s="79"/>
      <c r="N2641" s="80"/>
      <c r="P2641" s="79"/>
    </row>
    <row r="2642" spans="7:16" x14ac:dyDescent="0.2">
      <c r="G2642" s="79"/>
      <c r="I2642" s="79"/>
      <c r="K2642" s="79"/>
      <c r="M2642" s="79"/>
      <c r="N2642" s="80"/>
      <c r="P2642" s="79"/>
    </row>
    <row r="2643" spans="7:16" x14ac:dyDescent="0.2">
      <c r="G2643" s="79"/>
      <c r="I2643" s="79"/>
      <c r="K2643" s="79"/>
      <c r="M2643" s="79"/>
      <c r="N2643" s="80"/>
      <c r="P2643" s="79"/>
    </row>
    <row r="2644" spans="7:16" x14ac:dyDescent="0.2">
      <c r="G2644" s="79"/>
      <c r="I2644" s="79"/>
      <c r="K2644" s="79"/>
      <c r="M2644" s="79"/>
      <c r="N2644" s="80"/>
      <c r="P2644" s="79"/>
    </row>
    <row r="2645" spans="7:16" x14ac:dyDescent="0.2">
      <c r="G2645" s="79"/>
      <c r="I2645" s="79"/>
      <c r="K2645" s="79"/>
      <c r="M2645" s="79"/>
      <c r="N2645" s="80"/>
      <c r="P2645" s="79"/>
    </row>
    <row r="2646" spans="7:16" x14ac:dyDescent="0.2">
      <c r="G2646" s="79"/>
      <c r="I2646" s="79"/>
      <c r="K2646" s="79"/>
      <c r="M2646" s="79"/>
      <c r="N2646" s="80"/>
      <c r="P2646" s="79"/>
    </row>
    <row r="2647" spans="7:16" x14ac:dyDescent="0.2">
      <c r="G2647" s="79"/>
      <c r="I2647" s="79"/>
      <c r="K2647" s="79"/>
      <c r="M2647" s="79"/>
      <c r="N2647" s="80"/>
      <c r="P2647" s="79"/>
    </row>
    <row r="2648" spans="7:16" x14ac:dyDescent="0.2">
      <c r="G2648" s="79"/>
      <c r="I2648" s="79"/>
      <c r="K2648" s="79"/>
      <c r="M2648" s="79"/>
      <c r="N2648" s="80"/>
      <c r="P2648" s="79"/>
    </row>
    <row r="2649" spans="7:16" x14ac:dyDescent="0.2">
      <c r="G2649" s="79"/>
      <c r="I2649" s="79"/>
      <c r="K2649" s="79"/>
      <c r="M2649" s="79"/>
      <c r="N2649" s="80"/>
      <c r="P2649" s="79"/>
    </row>
    <row r="2650" spans="7:16" x14ac:dyDescent="0.2">
      <c r="G2650" s="79"/>
      <c r="I2650" s="79"/>
      <c r="K2650" s="79"/>
      <c r="M2650" s="79"/>
      <c r="N2650" s="80"/>
      <c r="P2650" s="79"/>
    </row>
    <row r="2651" spans="7:16" x14ac:dyDescent="0.2">
      <c r="G2651" s="79"/>
      <c r="I2651" s="79"/>
      <c r="K2651" s="79"/>
      <c r="M2651" s="79"/>
      <c r="N2651" s="80"/>
      <c r="P2651" s="79"/>
    </row>
    <row r="2652" spans="7:16" x14ac:dyDescent="0.2">
      <c r="G2652" s="79"/>
      <c r="I2652" s="79"/>
      <c r="K2652" s="79"/>
      <c r="M2652" s="79"/>
      <c r="N2652" s="80"/>
      <c r="P2652" s="79"/>
    </row>
    <row r="2653" spans="7:16" x14ac:dyDescent="0.2">
      <c r="G2653" s="79"/>
      <c r="I2653" s="79"/>
      <c r="K2653" s="79"/>
      <c r="M2653" s="79"/>
      <c r="N2653" s="80"/>
      <c r="P2653" s="79"/>
    </row>
    <row r="2654" spans="7:16" x14ac:dyDescent="0.2">
      <c r="G2654" s="79"/>
      <c r="I2654" s="79"/>
      <c r="K2654" s="79"/>
      <c r="M2654" s="79"/>
      <c r="N2654" s="80"/>
      <c r="P2654" s="79"/>
    </row>
    <row r="2655" spans="7:16" x14ac:dyDescent="0.2">
      <c r="G2655" s="79"/>
      <c r="I2655" s="79"/>
      <c r="K2655" s="79"/>
      <c r="M2655" s="79"/>
      <c r="N2655" s="80"/>
      <c r="P2655" s="79"/>
    </row>
    <row r="2656" spans="7:16" x14ac:dyDescent="0.2">
      <c r="G2656" s="79"/>
      <c r="I2656" s="79"/>
      <c r="K2656" s="79"/>
      <c r="M2656" s="79"/>
      <c r="N2656" s="80"/>
      <c r="P2656" s="79"/>
    </row>
    <row r="2657" spans="7:16" x14ac:dyDescent="0.2">
      <c r="G2657" s="79"/>
      <c r="I2657" s="79"/>
      <c r="K2657" s="79"/>
      <c r="M2657" s="79"/>
      <c r="N2657" s="80"/>
      <c r="P2657" s="79"/>
    </row>
    <row r="2658" spans="7:16" x14ac:dyDescent="0.2">
      <c r="G2658" s="79"/>
      <c r="I2658" s="79"/>
      <c r="K2658" s="79"/>
      <c r="M2658" s="79"/>
      <c r="N2658" s="80"/>
      <c r="P2658" s="79"/>
    </row>
    <row r="2659" spans="7:16" x14ac:dyDescent="0.2">
      <c r="G2659" s="79"/>
      <c r="I2659" s="79"/>
      <c r="K2659" s="79"/>
      <c r="M2659" s="79"/>
      <c r="N2659" s="80"/>
      <c r="P2659" s="79"/>
    </row>
    <row r="2660" spans="7:16" x14ac:dyDescent="0.2">
      <c r="G2660" s="79"/>
      <c r="I2660" s="79"/>
      <c r="K2660" s="79"/>
      <c r="M2660" s="79"/>
      <c r="N2660" s="80"/>
      <c r="P2660" s="79"/>
    </row>
    <row r="2661" spans="7:16" x14ac:dyDescent="0.2">
      <c r="G2661" s="79"/>
      <c r="I2661" s="79"/>
      <c r="K2661" s="79"/>
      <c r="M2661" s="79"/>
      <c r="N2661" s="80"/>
      <c r="P2661" s="79"/>
    </row>
    <row r="2662" spans="7:16" x14ac:dyDescent="0.2">
      <c r="G2662" s="79"/>
      <c r="I2662" s="79"/>
      <c r="K2662" s="79"/>
      <c r="M2662" s="79"/>
      <c r="N2662" s="80"/>
      <c r="P2662" s="79"/>
    </row>
    <row r="2663" spans="7:16" x14ac:dyDescent="0.2">
      <c r="G2663" s="79"/>
      <c r="I2663" s="79"/>
      <c r="K2663" s="79"/>
      <c r="M2663" s="79"/>
      <c r="N2663" s="80"/>
      <c r="P2663" s="79"/>
    </row>
    <row r="2664" spans="7:16" x14ac:dyDescent="0.2">
      <c r="G2664" s="79"/>
      <c r="I2664" s="79"/>
      <c r="K2664" s="79"/>
      <c r="M2664" s="79"/>
      <c r="N2664" s="80"/>
      <c r="P2664" s="79"/>
    </row>
    <row r="2665" spans="7:16" x14ac:dyDescent="0.2">
      <c r="G2665" s="79"/>
      <c r="I2665" s="79"/>
      <c r="K2665" s="79"/>
      <c r="M2665" s="79"/>
      <c r="N2665" s="80"/>
      <c r="P2665" s="79"/>
    </row>
    <row r="2666" spans="7:16" x14ac:dyDescent="0.2">
      <c r="G2666" s="79"/>
      <c r="I2666" s="79"/>
      <c r="K2666" s="79"/>
      <c r="M2666" s="79"/>
      <c r="N2666" s="80"/>
      <c r="P2666" s="79"/>
    </row>
    <row r="2667" spans="7:16" x14ac:dyDescent="0.2">
      <c r="G2667" s="79"/>
      <c r="I2667" s="79"/>
      <c r="K2667" s="79"/>
      <c r="M2667" s="79"/>
      <c r="N2667" s="80"/>
      <c r="P2667" s="79"/>
    </row>
    <row r="2668" spans="7:16" x14ac:dyDescent="0.2">
      <c r="G2668" s="79"/>
      <c r="I2668" s="79"/>
      <c r="K2668" s="79"/>
      <c r="M2668" s="79"/>
      <c r="N2668" s="80"/>
      <c r="P2668" s="79"/>
    </row>
    <row r="2669" spans="7:16" x14ac:dyDescent="0.2">
      <c r="G2669" s="79"/>
      <c r="I2669" s="79"/>
      <c r="K2669" s="79"/>
      <c r="M2669" s="79"/>
      <c r="N2669" s="80"/>
      <c r="P2669" s="79"/>
    </row>
    <row r="2670" spans="7:16" x14ac:dyDescent="0.2">
      <c r="G2670" s="79"/>
      <c r="I2670" s="79"/>
      <c r="K2670" s="79"/>
      <c r="M2670" s="79"/>
      <c r="N2670" s="80"/>
      <c r="P2670" s="79"/>
    </row>
    <row r="2671" spans="7:16" x14ac:dyDescent="0.2">
      <c r="G2671" s="79"/>
      <c r="I2671" s="79"/>
      <c r="K2671" s="79"/>
      <c r="M2671" s="79"/>
      <c r="N2671" s="80"/>
      <c r="P2671" s="79"/>
    </row>
    <row r="2672" spans="7:16" x14ac:dyDescent="0.2">
      <c r="G2672" s="79"/>
      <c r="I2672" s="79"/>
      <c r="K2672" s="79"/>
      <c r="M2672" s="79"/>
      <c r="N2672" s="80"/>
      <c r="P2672" s="79"/>
    </row>
    <row r="2673" spans="7:16" x14ac:dyDescent="0.2">
      <c r="G2673" s="79"/>
      <c r="I2673" s="79"/>
      <c r="K2673" s="79"/>
      <c r="M2673" s="79"/>
      <c r="N2673" s="80"/>
      <c r="P2673" s="79"/>
    </row>
    <row r="2674" spans="7:16" x14ac:dyDescent="0.2">
      <c r="G2674" s="79"/>
      <c r="I2674" s="79"/>
      <c r="K2674" s="79"/>
      <c r="M2674" s="79"/>
      <c r="N2674" s="80"/>
      <c r="P2674" s="79"/>
    </row>
    <row r="2675" spans="7:16" x14ac:dyDescent="0.2">
      <c r="G2675" s="79"/>
      <c r="I2675" s="79"/>
      <c r="K2675" s="79"/>
      <c r="M2675" s="79"/>
      <c r="N2675" s="80"/>
      <c r="P2675" s="79"/>
    </row>
    <row r="2676" spans="7:16" x14ac:dyDescent="0.2">
      <c r="G2676" s="79"/>
      <c r="I2676" s="79"/>
      <c r="K2676" s="79"/>
      <c r="M2676" s="79"/>
      <c r="N2676" s="80"/>
      <c r="P2676" s="79"/>
    </row>
    <row r="2677" spans="7:16" x14ac:dyDescent="0.2">
      <c r="G2677" s="79"/>
      <c r="I2677" s="79"/>
      <c r="K2677" s="79"/>
      <c r="M2677" s="79"/>
      <c r="N2677" s="80"/>
      <c r="P2677" s="79"/>
    </row>
    <row r="2678" spans="7:16" x14ac:dyDescent="0.2">
      <c r="G2678" s="79"/>
      <c r="I2678" s="79"/>
      <c r="K2678" s="79"/>
      <c r="M2678" s="79"/>
      <c r="N2678" s="80"/>
      <c r="P2678" s="79"/>
    </row>
    <row r="2679" spans="7:16" x14ac:dyDescent="0.2">
      <c r="G2679" s="79"/>
      <c r="I2679" s="79"/>
      <c r="K2679" s="79"/>
      <c r="M2679" s="79"/>
      <c r="N2679" s="80"/>
      <c r="P2679" s="79"/>
    </row>
    <row r="2680" spans="7:16" x14ac:dyDescent="0.2">
      <c r="G2680" s="79"/>
      <c r="I2680" s="79"/>
      <c r="K2680" s="79"/>
      <c r="M2680" s="79"/>
      <c r="N2680" s="80"/>
      <c r="P2680" s="79"/>
    </row>
    <row r="2681" spans="7:16" x14ac:dyDescent="0.2">
      <c r="G2681" s="79"/>
      <c r="I2681" s="79"/>
      <c r="K2681" s="79"/>
      <c r="M2681" s="79"/>
      <c r="N2681" s="80"/>
      <c r="P2681" s="79"/>
    </row>
    <row r="2682" spans="7:16" x14ac:dyDescent="0.2">
      <c r="G2682" s="79"/>
      <c r="I2682" s="79"/>
      <c r="K2682" s="79"/>
      <c r="M2682" s="79"/>
      <c r="N2682" s="80"/>
      <c r="P2682" s="79"/>
    </row>
    <row r="2683" spans="7:16" x14ac:dyDescent="0.2">
      <c r="G2683" s="79"/>
      <c r="I2683" s="79"/>
      <c r="K2683" s="79"/>
      <c r="M2683" s="79"/>
      <c r="N2683" s="80"/>
      <c r="P2683" s="79"/>
    </row>
    <row r="2684" spans="7:16" x14ac:dyDescent="0.2">
      <c r="G2684" s="79"/>
      <c r="I2684" s="79"/>
      <c r="K2684" s="79"/>
      <c r="M2684" s="79"/>
      <c r="N2684" s="80"/>
      <c r="P2684" s="79"/>
    </row>
    <row r="2685" spans="7:16" x14ac:dyDescent="0.2">
      <c r="G2685" s="79"/>
      <c r="I2685" s="79"/>
      <c r="K2685" s="79"/>
      <c r="M2685" s="79"/>
      <c r="N2685" s="80"/>
      <c r="P2685" s="79"/>
    </row>
    <row r="2686" spans="7:16" x14ac:dyDescent="0.2">
      <c r="G2686" s="79"/>
      <c r="I2686" s="79"/>
      <c r="K2686" s="79"/>
      <c r="M2686" s="79"/>
      <c r="N2686" s="80"/>
      <c r="P2686" s="79"/>
    </row>
    <row r="2687" spans="7:16" x14ac:dyDescent="0.2">
      <c r="G2687" s="79"/>
      <c r="I2687" s="79"/>
      <c r="K2687" s="79"/>
      <c r="M2687" s="79"/>
      <c r="N2687" s="80"/>
      <c r="P2687" s="79"/>
    </row>
    <row r="2688" spans="7:16" x14ac:dyDescent="0.2">
      <c r="G2688" s="79"/>
      <c r="I2688" s="79"/>
      <c r="K2688" s="79"/>
      <c r="M2688" s="79"/>
      <c r="N2688" s="80"/>
      <c r="P2688" s="79"/>
    </row>
    <row r="2689" spans="7:16" x14ac:dyDescent="0.2">
      <c r="G2689" s="79"/>
      <c r="I2689" s="79"/>
      <c r="K2689" s="79"/>
      <c r="M2689" s="79"/>
      <c r="N2689" s="80"/>
      <c r="P2689" s="79"/>
    </row>
    <row r="2690" spans="7:16" x14ac:dyDescent="0.2">
      <c r="G2690" s="79"/>
      <c r="I2690" s="79"/>
      <c r="K2690" s="79"/>
      <c r="M2690" s="79"/>
      <c r="N2690" s="80"/>
      <c r="P2690" s="79"/>
    </row>
    <row r="2691" spans="7:16" x14ac:dyDescent="0.2">
      <c r="G2691" s="79"/>
      <c r="I2691" s="79"/>
      <c r="K2691" s="79"/>
      <c r="M2691" s="79"/>
      <c r="N2691" s="80"/>
      <c r="P2691" s="79"/>
    </row>
    <row r="2692" spans="7:16" x14ac:dyDescent="0.2">
      <c r="G2692" s="79"/>
      <c r="I2692" s="79"/>
      <c r="K2692" s="79"/>
      <c r="M2692" s="79"/>
      <c r="N2692" s="80"/>
      <c r="P2692" s="79"/>
    </row>
    <row r="2693" spans="7:16" x14ac:dyDescent="0.2">
      <c r="G2693" s="79"/>
      <c r="I2693" s="79"/>
      <c r="K2693" s="79"/>
      <c r="M2693" s="79"/>
      <c r="N2693" s="80"/>
      <c r="P2693" s="79"/>
    </row>
    <row r="2694" spans="7:16" x14ac:dyDescent="0.2">
      <c r="G2694" s="79"/>
      <c r="I2694" s="79"/>
      <c r="K2694" s="79"/>
      <c r="M2694" s="79"/>
      <c r="N2694" s="80"/>
      <c r="P2694" s="79"/>
    </row>
    <row r="2695" spans="7:16" x14ac:dyDescent="0.2">
      <c r="G2695" s="79"/>
      <c r="I2695" s="79"/>
      <c r="K2695" s="79"/>
      <c r="M2695" s="79"/>
      <c r="N2695" s="80"/>
      <c r="P2695" s="79"/>
    </row>
    <row r="2696" spans="7:16" x14ac:dyDescent="0.2">
      <c r="G2696" s="79"/>
      <c r="I2696" s="79"/>
      <c r="K2696" s="79"/>
      <c r="M2696" s="79"/>
      <c r="N2696" s="80"/>
      <c r="P2696" s="79"/>
    </row>
    <row r="2697" spans="7:16" x14ac:dyDescent="0.2">
      <c r="G2697" s="79"/>
      <c r="I2697" s="79"/>
      <c r="K2697" s="79"/>
      <c r="M2697" s="79"/>
      <c r="N2697" s="80"/>
      <c r="P2697" s="79"/>
    </row>
    <row r="2698" spans="7:16" x14ac:dyDescent="0.2">
      <c r="G2698" s="79"/>
      <c r="I2698" s="79"/>
      <c r="K2698" s="79"/>
      <c r="M2698" s="79"/>
      <c r="N2698" s="80"/>
      <c r="P2698" s="79"/>
    </row>
    <row r="2699" spans="7:16" x14ac:dyDescent="0.2">
      <c r="G2699" s="79"/>
      <c r="I2699" s="79"/>
      <c r="K2699" s="79"/>
      <c r="M2699" s="79"/>
      <c r="N2699" s="80"/>
      <c r="P2699" s="79"/>
    </row>
    <row r="2700" spans="7:16" x14ac:dyDescent="0.2">
      <c r="G2700" s="79"/>
      <c r="I2700" s="79"/>
      <c r="K2700" s="79"/>
      <c r="M2700" s="79"/>
      <c r="N2700" s="80"/>
      <c r="P2700" s="79"/>
    </row>
    <row r="2701" spans="7:16" x14ac:dyDescent="0.2">
      <c r="G2701" s="79"/>
      <c r="I2701" s="79"/>
      <c r="K2701" s="79"/>
      <c r="M2701" s="79"/>
      <c r="N2701" s="80"/>
      <c r="P2701" s="79"/>
    </row>
    <row r="2702" spans="7:16" x14ac:dyDescent="0.2">
      <c r="G2702" s="79"/>
      <c r="I2702" s="79"/>
      <c r="K2702" s="79"/>
      <c r="M2702" s="79"/>
      <c r="N2702" s="80"/>
      <c r="P2702" s="79"/>
    </row>
    <row r="2703" spans="7:16" x14ac:dyDescent="0.2">
      <c r="G2703" s="79"/>
      <c r="I2703" s="79"/>
      <c r="K2703" s="79"/>
      <c r="M2703" s="79"/>
      <c r="N2703" s="80"/>
      <c r="P2703" s="79"/>
    </row>
    <row r="2704" spans="7:16" x14ac:dyDescent="0.2">
      <c r="G2704" s="79"/>
      <c r="I2704" s="79"/>
      <c r="K2704" s="79"/>
      <c r="M2704" s="79"/>
      <c r="N2704" s="80"/>
      <c r="P2704" s="79"/>
    </row>
    <row r="2705" spans="7:16" x14ac:dyDescent="0.2">
      <c r="G2705" s="79"/>
      <c r="I2705" s="79"/>
      <c r="K2705" s="79"/>
      <c r="M2705" s="79"/>
      <c r="N2705" s="80"/>
      <c r="P2705" s="79"/>
    </row>
    <row r="2706" spans="7:16" x14ac:dyDescent="0.2">
      <c r="G2706" s="79"/>
      <c r="I2706" s="79"/>
      <c r="K2706" s="79"/>
      <c r="M2706" s="79"/>
      <c r="N2706" s="80"/>
      <c r="P2706" s="79"/>
    </row>
    <row r="2707" spans="7:16" x14ac:dyDescent="0.2">
      <c r="G2707" s="79"/>
      <c r="I2707" s="79"/>
      <c r="K2707" s="79"/>
      <c r="M2707" s="79"/>
      <c r="N2707" s="80"/>
      <c r="P2707" s="79"/>
    </row>
    <row r="2708" spans="7:16" x14ac:dyDescent="0.2">
      <c r="G2708" s="79"/>
      <c r="I2708" s="79"/>
      <c r="K2708" s="79"/>
      <c r="M2708" s="79"/>
      <c r="N2708" s="80"/>
      <c r="P2708" s="79"/>
    </row>
    <row r="2709" spans="7:16" x14ac:dyDescent="0.2">
      <c r="G2709" s="79"/>
      <c r="I2709" s="79"/>
      <c r="K2709" s="79"/>
      <c r="M2709" s="79"/>
      <c r="N2709" s="80"/>
      <c r="P2709" s="79"/>
    </row>
    <row r="2710" spans="7:16" x14ac:dyDescent="0.2">
      <c r="G2710" s="79"/>
      <c r="I2710" s="79"/>
      <c r="K2710" s="79"/>
      <c r="M2710" s="79"/>
      <c r="N2710" s="80"/>
      <c r="P2710" s="79"/>
    </row>
    <row r="2711" spans="7:16" x14ac:dyDescent="0.2">
      <c r="G2711" s="79"/>
      <c r="I2711" s="79"/>
      <c r="K2711" s="79"/>
      <c r="M2711" s="79"/>
      <c r="N2711" s="80"/>
      <c r="P2711" s="79"/>
    </row>
    <row r="2712" spans="7:16" x14ac:dyDescent="0.2">
      <c r="G2712" s="79"/>
      <c r="I2712" s="79"/>
      <c r="K2712" s="79"/>
      <c r="M2712" s="79"/>
      <c r="N2712" s="80"/>
      <c r="P2712" s="79"/>
    </row>
    <row r="2713" spans="7:16" x14ac:dyDescent="0.2">
      <c r="G2713" s="79"/>
      <c r="I2713" s="79"/>
      <c r="K2713" s="79"/>
      <c r="M2713" s="79"/>
      <c r="N2713" s="80"/>
      <c r="P2713" s="79"/>
    </row>
    <row r="2714" spans="7:16" x14ac:dyDescent="0.2">
      <c r="G2714" s="79"/>
      <c r="I2714" s="79"/>
      <c r="K2714" s="79"/>
      <c r="M2714" s="79"/>
      <c r="N2714" s="80"/>
      <c r="P2714" s="79"/>
    </row>
    <row r="2715" spans="7:16" x14ac:dyDescent="0.2">
      <c r="G2715" s="79"/>
      <c r="I2715" s="79"/>
      <c r="K2715" s="79"/>
      <c r="M2715" s="79"/>
      <c r="N2715" s="80"/>
      <c r="P2715" s="79"/>
    </row>
    <row r="2716" spans="7:16" x14ac:dyDescent="0.2">
      <c r="G2716" s="79"/>
      <c r="I2716" s="79"/>
      <c r="K2716" s="79"/>
      <c r="M2716" s="79"/>
      <c r="N2716" s="80"/>
      <c r="P2716" s="79"/>
    </row>
    <row r="2717" spans="7:16" x14ac:dyDescent="0.2">
      <c r="G2717" s="79"/>
      <c r="I2717" s="79"/>
      <c r="K2717" s="79"/>
      <c r="M2717" s="79"/>
      <c r="N2717" s="80"/>
      <c r="P2717" s="79"/>
    </row>
    <row r="2718" spans="7:16" x14ac:dyDescent="0.2">
      <c r="G2718" s="79"/>
      <c r="I2718" s="79"/>
      <c r="K2718" s="79"/>
      <c r="M2718" s="79"/>
      <c r="N2718" s="80"/>
      <c r="P2718" s="79"/>
    </row>
    <row r="2719" spans="7:16" x14ac:dyDescent="0.2">
      <c r="G2719" s="79"/>
      <c r="I2719" s="79"/>
      <c r="K2719" s="79"/>
      <c r="M2719" s="79"/>
      <c r="N2719" s="80"/>
      <c r="P2719" s="79"/>
    </row>
    <row r="2720" spans="7:16" x14ac:dyDescent="0.2">
      <c r="G2720" s="79"/>
      <c r="I2720" s="79"/>
      <c r="K2720" s="79"/>
      <c r="M2720" s="79"/>
      <c r="N2720" s="80"/>
      <c r="P2720" s="79"/>
    </row>
    <row r="2721" spans="7:16" x14ac:dyDescent="0.2">
      <c r="G2721" s="79"/>
      <c r="I2721" s="79"/>
      <c r="K2721" s="79"/>
      <c r="M2721" s="79"/>
      <c r="N2721" s="80"/>
      <c r="P2721" s="79"/>
    </row>
    <row r="2722" spans="7:16" x14ac:dyDescent="0.2">
      <c r="G2722" s="79"/>
      <c r="I2722" s="79"/>
      <c r="K2722" s="79"/>
      <c r="M2722" s="79"/>
      <c r="N2722" s="80"/>
      <c r="P2722" s="79"/>
    </row>
    <row r="2723" spans="7:16" x14ac:dyDescent="0.2">
      <c r="G2723" s="79"/>
      <c r="I2723" s="79"/>
      <c r="K2723" s="79"/>
      <c r="M2723" s="79"/>
      <c r="N2723" s="80"/>
      <c r="P2723" s="79"/>
    </row>
    <row r="2724" spans="7:16" x14ac:dyDescent="0.2">
      <c r="G2724" s="79"/>
      <c r="I2724" s="79"/>
      <c r="K2724" s="79"/>
      <c r="M2724" s="79"/>
      <c r="N2724" s="80"/>
      <c r="P2724" s="79"/>
    </row>
    <row r="2725" spans="7:16" x14ac:dyDescent="0.2">
      <c r="G2725" s="79"/>
      <c r="I2725" s="79"/>
      <c r="K2725" s="79"/>
      <c r="M2725" s="79"/>
      <c r="N2725" s="80"/>
      <c r="P2725" s="79"/>
    </row>
    <row r="2726" spans="7:16" x14ac:dyDescent="0.2">
      <c r="G2726" s="79"/>
      <c r="I2726" s="79"/>
      <c r="K2726" s="79"/>
      <c r="M2726" s="79"/>
      <c r="N2726" s="80"/>
      <c r="P2726" s="79"/>
    </row>
    <row r="2727" spans="7:16" x14ac:dyDescent="0.2">
      <c r="G2727" s="79"/>
      <c r="I2727" s="79"/>
      <c r="K2727" s="79"/>
      <c r="M2727" s="79"/>
      <c r="N2727" s="80"/>
      <c r="P2727" s="79"/>
    </row>
    <row r="2728" spans="7:16" x14ac:dyDescent="0.2">
      <c r="G2728" s="79"/>
      <c r="I2728" s="79"/>
      <c r="K2728" s="79"/>
      <c r="M2728" s="79"/>
      <c r="N2728" s="80"/>
      <c r="P2728" s="79"/>
    </row>
    <row r="2729" spans="7:16" x14ac:dyDescent="0.2">
      <c r="G2729" s="79"/>
      <c r="I2729" s="79"/>
      <c r="K2729" s="79"/>
      <c r="M2729" s="79"/>
      <c r="N2729" s="80"/>
      <c r="P2729" s="79"/>
    </row>
    <row r="2730" spans="7:16" x14ac:dyDescent="0.2">
      <c r="G2730" s="79"/>
      <c r="I2730" s="79"/>
      <c r="K2730" s="79"/>
      <c r="M2730" s="79"/>
      <c r="N2730" s="80"/>
      <c r="P2730" s="79"/>
    </row>
    <row r="2731" spans="7:16" x14ac:dyDescent="0.2">
      <c r="G2731" s="79"/>
      <c r="I2731" s="79"/>
      <c r="K2731" s="79"/>
      <c r="M2731" s="79"/>
      <c r="N2731" s="80"/>
      <c r="P2731" s="79"/>
    </row>
    <row r="2732" spans="7:16" x14ac:dyDescent="0.2">
      <c r="G2732" s="79"/>
      <c r="I2732" s="79"/>
      <c r="K2732" s="79"/>
      <c r="M2732" s="79"/>
      <c r="N2732" s="80"/>
      <c r="P2732" s="79"/>
    </row>
    <row r="2733" spans="7:16" x14ac:dyDescent="0.2">
      <c r="G2733" s="79"/>
      <c r="I2733" s="79"/>
      <c r="K2733" s="79"/>
      <c r="M2733" s="79"/>
      <c r="N2733" s="80"/>
      <c r="P2733" s="79"/>
    </row>
    <row r="2734" spans="7:16" x14ac:dyDescent="0.2">
      <c r="G2734" s="79"/>
      <c r="I2734" s="79"/>
      <c r="K2734" s="79"/>
      <c r="M2734" s="79"/>
      <c r="N2734" s="80"/>
      <c r="P2734" s="79"/>
    </row>
    <row r="2735" spans="7:16" x14ac:dyDescent="0.2">
      <c r="G2735" s="79"/>
      <c r="I2735" s="79"/>
      <c r="K2735" s="79"/>
      <c r="M2735" s="79"/>
      <c r="N2735" s="80"/>
      <c r="P2735" s="79"/>
    </row>
    <row r="2736" spans="7:16" x14ac:dyDescent="0.2">
      <c r="G2736" s="79"/>
      <c r="I2736" s="79"/>
      <c r="K2736" s="79"/>
      <c r="M2736" s="79"/>
      <c r="N2736" s="80"/>
      <c r="P2736" s="79"/>
    </row>
    <row r="2737" spans="7:16" x14ac:dyDescent="0.2">
      <c r="G2737" s="79"/>
      <c r="I2737" s="79"/>
      <c r="K2737" s="79"/>
      <c r="M2737" s="79"/>
      <c r="N2737" s="80"/>
      <c r="P2737" s="79"/>
    </row>
    <row r="2738" spans="7:16" x14ac:dyDescent="0.2">
      <c r="G2738" s="79"/>
      <c r="I2738" s="79"/>
      <c r="K2738" s="79"/>
      <c r="M2738" s="79"/>
      <c r="N2738" s="80"/>
      <c r="P2738" s="79"/>
    </row>
    <row r="2739" spans="7:16" x14ac:dyDescent="0.2">
      <c r="G2739" s="79"/>
      <c r="I2739" s="79"/>
      <c r="K2739" s="79"/>
      <c r="M2739" s="79"/>
      <c r="N2739" s="80"/>
      <c r="P2739" s="79"/>
    </row>
    <row r="2740" spans="7:16" x14ac:dyDescent="0.2">
      <c r="G2740" s="79"/>
      <c r="I2740" s="79"/>
      <c r="K2740" s="79"/>
      <c r="M2740" s="79"/>
      <c r="N2740" s="80"/>
      <c r="P2740" s="79"/>
    </row>
    <row r="2741" spans="7:16" x14ac:dyDescent="0.2">
      <c r="G2741" s="79"/>
      <c r="I2741" s="79"/>
      <c r="K2741" s="79"/>
      <c r="M2741" s="79"/>
      <c r="N2741" s="80"/>
      <c r="P2741" s="79"/>
    </row>
    <row r="2742" spans="7:16" x14ac:dyDescent="0.2">
      <c r="G2742" s="79"/>
      <c r="I2742" s="79"/>
      <c r="K2742" s="79"/>
      <c r="M2742" s="79"/>
      <c r="N2742" s="80"/>
      <c r="P2742" s="79"/>
    </row>
    <row r="2743" spans="7:16" x14ac:dyDescent="0.2">
      <c r="G2743" s="79"/>
      <c r="I2743" s="79"/>
      <c r="K2743" s="79"/>
      <c r="M2743" s="79"/>
      <c r="N2743" s="80"/>
      <c r="P2743" s="79"/>
    </row>
    <row r="2744" spans="7:16" x14ac:dyDescent="0.2">
      <c r="G2744" s="79"/>
      <c r="I2744" s="79"/>
      <c r="K2744" s="79"/>
      <c r="M2744" s="79"/>
      <c r="N2744" s="80"/>
      <c r="P2744" s="79"/>
    </row>
    <row r="2745" spans="7:16" x14ac:dyDescent="0.2">
      <c r="G2745" s="79"/>
      <c r="I2745" s="79"/>
      <c r="K2745" s="79"/>
      <c r="M2745" s="79"/>
      <c r="N2745" s="80"/>
      <c r="P2745" s="79"/>
    </row>
    <row r="2746" spans="7:16" x14ac:dyDescent="0.2">
      <c r="G2746" s="79"/>
      <c r="I2746" s="79"/>
      <c r="K2746" s="79"/>
      <c r="M2746" s="79"/>
      <c r="N2746" s="80"/>
      <c r="P2746" s="79"/>
    </row>
    <row r="2747" spans="7:16" x14ac:dyDescent="0.2">
      <c r="G2747" s="79"/>
      <c r="I2747" s="79"/>
      <c r="K2747" s="79"/>
      <c r="M2747" s="79"/>
      <c r="N2747" s="80"/>
      <c r="P2747" s="79"/>
    </row>
    <row r="2748" spans="7:16" x14ac:dyDescent="0.2">
      <c r="G2748" s="79"/>
      <c r="I2748" s="79"/>
      <c r="K2748" s="79"/>
      <c r="M2748" s="79"/>
      <c r="N2748" s="80"/>
      <c r="P2748" s="79"/>
    </row>
    <row r="2749" spans="7:16" x14ac:dyDescent="0.2">
      <c r="G2749" s="79"/>
      <c r="I2749" s="79"/>
      <c r="K2749" s="79"/>
      <c r="M2749" s="79"/>
      <c r="N2749" s="80"/>
      <c r="P2749" s="79"/>
    </row>
    <row r="2750" spans="7:16" x14ac:dyDescent="0.2">
      <c r="G2750" s="79"/>
      <c r="I2750" s="79"/>
      <c r="K2750" s="79"/>
      <c r="M2750" s="79"/>
      <c r="N2750" s="80"/>
      <c r="P2750" s="79"/>
    </row>
    <row r="2751" spans="7:16" x14ac:dyDescent="0.2">
      <c r="G2751" s="79"/>
      <c r="I2751" s="79"/>
      <c r="K2751" s="79"/>
      <c r="M2751" s="79"/>
      <c r="N2751" s="80"/>
      <c r="P2751" s="79"/>
    </row>
    <row r="2752" spans="7:16" x14ac:dyDescent="0.2">
      <c r="G2752" s="79"/>
      <c r="I2752" s="79"/>
      <c r="K2752" s="79"/>
      <c r="M2752" s="79"/>
      <c r="N2752" s="80"/>
      <c r="P2752" s="79"/>
    </row>
    <row r="2753" spans="7:16" x14ac:dyDescent="0.2">
      <c r="G2753" s="79"/>
      <c r="I2753" s="79"/>
      <c r="K2753" s="79"/>
      <c r="M2753" s="79"/>
      <c r="N2753" s="80"/>
      <c r="P2753" s="79"/>
    </row>
    <row r="2754" spans="7:16" x14ac:dyDescent="0.2">
      <c r="G2754" s="79"/>
      <c r="I2754" s="79"/>
      <c r="K2754" s="79"/>
      <c r="M2754" s="79"/>
      <c r="N2754" s="80"/>
      <c r="P2754" s="79"/>
    </row>
    <row r="2755" spans="7:16" x14ac:dyDescent="0.2">
      <c r="G2755" s="79"/>
      <c r="I2755" s="79"/>
      <c r="K2755" s="79"/>
      <c r="M2755" s="79"/>
      <c r="N2755" s="80"/>
      <c r="P2755" s="79"/>
    </row>
    <row r="2756" spans="7:16" x14ac:dyDescent="0.2">
      <c r="G2756" s="79"/>
      <c r="I2756" s="79"/>
      <c r="K2756" s="79"/>
      <c r="M2756" s="79"/>
      <c r="N2756" s="80"/>
      <c r="P2756" s="79"/>
    </row>
    <row r="2757" spans="7:16" x14ac:dyDescent="0.2">
      <c r="G2757" s="79"/>
      <c r="I2757" s="79"/>
      <c r="K2757" s="79"/>
      <c r="M2757" s="79"/>
      <c r="N2757" s="80"/>
      <c r="P2757" s="79"/>
    </row>
    <row r="2758" spans="7:16" x14ac:dyDescent="0.2">
      <c r="G2758" s="79"/>
      <c r="I2758" s="79"/>
      <c r="K2758" s="79"/>
      <c r="M2758" s="79"/>
      <c r="N2758" s="80"/>
      <c r="P2758" s="79"/>
    </row>
    <row r="2759" spans="7:16" x14ac:dyDescent="0.2">
      <c r="G2759" s="79"/>
      <c r="I2759" s="79"/>
      <c r="K2759" s="79"/>
      <c r="M2759" s="79"/>
      <c r="N2759" s="80"/>
      <c r="P2759" s="79"/>
    </row>
    <row r="2760" spans="7:16" x14ac:dyDescent="0.2">
      <c r="G2760" s="79"/>
      <c r="I2760" s="79"/>
      <c r="K2760" s="79"/>
      <c r="M2760" s="79"/>
      <c r="N2760" s="80"/>
      <c r="P2760" s="79"/>
    </row>
    <row r="2761" spans="7:16" x14ac:dyDescent="0.2">
      <c r="G2761" s="79"/>
      <c r="I2761" s="79"/>
      <c r="K2761" s="79"/>
      <c r="M2761" s="79"/>
      <c r="N2761" s="80"/>
      <c r="P2761" s="79"/>
    </row>
    <row r="2762" spans="7:16" x14ac:dyDescent="0.2">
      <c r="G2762" s="79"/>
      <c r="I2762" s="79"/>
      <c r="K2762" s="79"/>
      <c r="M2762" s="79"/>
      <c r="N2762" s="80"/>
      <c r="P2762" s="79"/>
    </row>
    <row r="2763" spans="7:16" x14ac:dyDescent="0.2">
      <c r="G2763" s="79"/>
      <c r="I2763" s="79"/>
      <c r="K2763" s="79"/>
      <c r="M2763" s="79"/>
      <c r="N2763" s="80"/>
      <c r="P2763" s="79"/>
    </row>
    <row r="2764" spans="7:16" x14ac:dyDescent="0.2">
      <c r="G2764" s="79"/>
      <c r="I2764" s="79"/>
      <c r="K2764" s="79"/>
      <c r="M2764" s="79"/>
      <c r="N2764" s="80"/>
      <c r="P2764" s="79"/>
    </row>
    <row r="2765" spans="7:16" x14ac:dyDescent="0.2">
      <c r="G2765" s="79"/>
      <c r="I2765" s="79"/>
      <c r="K2765" s="79"/>
      <c r="M2765" s="79"/>
      <c r="N2765" s="80"/>
      <c r="P2765" s="79"/>
    </row>
    <row r="2766" spans="7:16" x14ac:dyDescent="0.2">
      <c r="G2766" s="79"/>
      <c r="I2766" s="79"/>
      <c r="K2766" s="79"/>
      <c r="M2766" s="79"/>
      <c r="N2766" s="80"/>
      <c r="P2766" s="79"/>
    </row>
    <row r="2767" spans="7:16" x14ac:dyDescent="0.2">
      <c r="G2767" s="79"/>
      <c r="I2767" s="79"/>
      <c r="K2767" s="79"/>
      <c r="M2767" s="79"/>
      <c r="N2767" s="80"/>
      <c r="P2767" s="79"/>
    </row>
    <row r="2768" spans="7:16" x14ac:dyDescent="0.2">
      <c r="G2768" s="79"/>
      <c r="I2768" s="79"/>
      <c r="K2768" s="79"/>
      <c r="M2768" s="79"/>
      <c r="N2768" s="80"/>
      <c r="P2768" s="79"/>
    </row>
    <row r="2769" spans="7:16" x14ac:dyDescent="0.2">
      <c r="G2769" s="79"/>
      <c r="I2769" s="79"/>
      <c r="K2769" s="79"/>
      <c r="M2769" s="79"/>
      <c r="N2769" s="80"/>
      <c r="P2769" s="79"/>
    </row>
    <row r="2770" spans="7:16" x14ac:dyDescent="0.2">
      <c r="G2770" s="79"/>
      <c r="I2770" s="79"/>
      <c r="K2770" s="79"/>
      <c r="M2770" s="79"/>
      <c r="N2770" s="80"/>
      <c r="P2770" s="79"/>
    </row>
    <row r="2771" spans="7:16" x14ac:dyDescent="0.2">
      <c r="G2771" s="79"/>
      <c r="I2771" s="79"/>
      <c r="K2771" s="79"/>
      <c r="M2771" s="79"/>
      <c r="N2771" s="80"/>
      <c r="P2771" s="79"/>
    </row>
    <row r="2772" spans="7:16" x14ac:dyDescent="0.2">
      <c r="G2772" s="79"/>
      <c r="I2772" s="79"/>
      <c r="K2772" s="79"/>
      <c r="M2772" s="79"/>
      <c r="N2772" s="80"/>
      <c r="P2772" s="79"/>
    </row>
    <row r="2773" spans="7:16" x14ac:dyDescent="0.2">
      <c r="G2773" s="79"/>
      <c r="I2773" s="79"/>
      <c r="K2773" s="79"/>
      <c r="M2773" s="79"/>
      <c r="N2773" s="80"/>
      <c r="P2773" s="79"/>
    </row>
    <row r="2774" spans="7:16" x14ac:dyDescent="0.2">
      <c r="G2774" s="79"/>
      <c r="I2774" s="79"/>
      <c r="K2774" s="79"/>
      <c r="M2774" s="79"/>
      <c r="N2774" s="80"/>
      <c r="P2774" s="79"/>
    </row>
    <row r="2775" spans="7:16" x14ac:dyDescent="0.2">
      <c r="G2775" s="79"/>
      <c r="I2775" s="79"/>
      <c r="K2775" s="79"/>
      <c r="M2775" s="79"/>
      <c r="N2775" s="80"/>
      <c r="P2775" s="79"/>
    </row>
    <row r="2776" spans="7:16" x14ac:dyDescent="0.2">
      <c r="G2776" s="79"/>
      <c r="I2776" s="79"/>
      <c r="K2776" s="79"/>
      <c r="M2776" s="79"/>
      <c r="N2776" s="80"/>
      <c r="P2776" s="79"/>
    </row>
    <row r="2777" spans="7:16" x14ac:dyDescent="0.2">
      <c r="G2777" s="79"/>
      <c r="I2777" s="79"/>
      <c r="K2777" s="79"/>
      <c r="M2777" s="79"/>
      <c r="N2777" s="80"/>
      <c r="P2777" s="79"/>
    </row>
    <row r="2778" spans="7:16" x14ac:dyDescent="0.2">
      <c r="G2778" s="79"/>
      <c r="I2778" s="79"/>
      <c r="K2778" s="79"/>
      <c r="M2778" s="79"/>
      <c r="N2778" s="80"/>
      <c r="P2778" s="79"/>
    </row>
    <row r="2779" spans="7:16" x14ac:dyDescent="0.2">
      <c r="G2779" s="79"/>
      <c r="I2779" s="79"/>
      <c r="K2779" s="79"/>
      <c r="M2779" s="79"/>
      <c r="N2779" s="80"/>
      <c r="P2779" s="79"/>
    </row>
    <row r="2780" spans="7:16" x14ac:dyDescent="0.2">
      <c r="G2780" s="79"/>
      <c r="I2780" s="79"/>
      <c r="K2780" s="79"/>
      <c r="M2780" s="79"/>
      <c r="N2780" s="80"/>
      <c r="P2780" s="79"/>
    </row>
    <row r="2781" spans="7:16" x14ac:dyDescent="0.2">
      <c r="G2781" s="79"/>
      <c r="I2781" s="79"/>
      <c r="K2781" s="79"/>
      <c r="M2781" s="79"/>
      <c r="N2781" s="80"/>
      <c r="P2781" s="79"/>
    </row>
    <row r="2782" spans="7:16" x14ac:dyDescent="0.2">
      <c r="G2782" s="79"/>
      <c r="I2782" s="79"/>
      <c r="K2782" s="79"/>
      <c r="M2782" s="79"/>
      <c r="N2782" s="80"/>
      <c r="P2782" s="79"/>
    </row>
    <row r="2783" spans="7:16" x14ac:dyDescent="0.2">
      <c r="G2783" s="79"/>
      <c r="I2783" s="79"/>
      <c r="K2783" s="79"/>
      <c r="M2783" s="79"/>
      <c r="N2783" s="80"/>
      <c r="P2783" s="79"/>
    </row>
    <row r="2784" spans="7:16" x14ac:dyDescent="0.2">
      <c r="G2784" s="79"/>
      <c r="I2784" s="79"/>
      <c r="K2784" s="79"/>
      <c r="M2784" s="79"/>
      <c r="N2784" s="80"/>
      <c r="P2784" s="79"/>
    </row>
    <row r="2785" spans="7:16" x14ac:dyDescent="0.2">
      <c r="G2785" s="79"/>
      <c r="I2785" s="79"/>
      <c r="K2785" s="79"/>
      <c r="M2785" s="79"/>
      <c r="N2785" s="80"/>
      <c r="P2785" s="79"/>
    </row>
    <row r="2786" spans="7:16" x14ac:dyDescent="0.2">
      <c r="G2786" s="79"/>
      <c r="I2786" s="79"/>
      <c r="K2786" s="79"/>
      <c r="M2786" s="79"/>
      <c r="N2786" s="80"/>
      <c r="P2786" s="79"/>
    </row>
    <row r="2787" spans="7:16" x14ac:dyDescent="0.2">
      <c r="G2787" s="79"/>
      <c r="I2787" s="79"/>
      <c r="K2787" s="79"/>
      <c r="M2787" s="79"/>
      <c r="N2787" s="80"/>
      <c r="P2787" s="79"/>
    </row>
    <row r="2788" spans="7:16" x14ac:dyDescent="0.2">
      <c r="G2788" s="79"/>
      <c r="I2788" s="79"/>
      <c r="K2788" s="79"/>
      <c r="M2788" s="79"/>
      <c r="N2788" s="80"/>
      <c r="P2788" s="79"/>
    </row>
    <row r="2789" spans="7:16" x14ac:dyDescent="0.2">
      <c r="G2789" s="79"/>
      <c r="I2789" s="79"/>
      <c r="K2789" s="79"/>
      <c r="M2789" s="79"/>
      <c r="N2789" s="80"/>
      <c r="P2789" s="79"/>
    </row>
    <row r="2790" spans="7:16" x14ac:dyDescent="0.2">
      <c r="G2790" s="79"/>
      <c r="I2790" s="79"/>
      <c r="K2790" s="79"/>
      <c r="M2790" s="79"/>
      <c r="N2790" s="80"/>
      <c r="P2790" s="79"/>
    </row>
    <row r="2791" spans="7:16" x14ac:dyDescent="0.2">
      <c r="G2791" s="79"/>
      <c r="I2791" s="79"/>
      <c r="K2791" s="79"/>
      <c r="M2791" s="79"/>
      <c r="N2791" s="80"/>
      <c r="P2791" s="79"/>
    </row>
    <row r="2792" spans="7:16" x14ac:dyDescent="0.2">
      <c r="G2792" s="79"/>
      <c r="I2792" s="79"/>
      <c r="K2792" s="79"/>
      <c r="M2792" s="79"/>
      <c r="N2792" s="80"/>
      <c r="P2792" s="79"/>
    </row>
    <row r="2793" spans="7:16" x14ac:dyDescent="0.2">
      <c r="G2793" s="79"/>
      <c r="I2793" s="79"/>
      <c r="K2793" s="79"/>
      <c r="M2793" s="79"/>
      <c r="N2793" s="80"/>
      <c r="P2793" s="79"/>
    </row>
    <row r="2794" spans="7:16" x14ac:dyDescent="0.2">
      <c r="G2794" s="79"/>
      <c r="I2794" s="79"/>
      <c r="K2794" s="79"/>
      <c r="M2794" s="79"/>
      <c r="N2794" s="80"/>
      <c r="P2794" s="79"/>
    </row>
    <row r="2795" spans="7:16" x14ac:dyDescent="0.2">
      <c r="G2795" s="79"/>
      <c r="I2795" s="79"/>
      <c r="K2795" s="79"/>
      <c r="M2795" s="79"/>
      <c r="N2795" s="80"/>
      <c r="P2795" s="79"/>
    </row>
    <row r="2796" spans="7:16" x14ac:dyDescent="0.2">
      <c r="G2796" s="79"/>
      <c r="I2796" s="79"/>
      <c r="K2796" s="79"/>
      <c r="M2796" s="79"/>
      <c r="N2796" s="80"/>
      <c r="P2796" s="79"/>
    </row>
    <row r="2797" spans="7:16" x14ac:dyDescent="0.2">
      <c r="G2797" s="79"/>
      <c r="I2797" s="79"/>
      <c r="K2797" s="79"/>
      <c r="M2797" s="79"/>
      <c r="N2797" s="80"/>
      <c r="P2797" s="79"/>
    </row>
    <row r="2798" spans="7:16" x14ac:dyDescent="0.2">
      <c r="G2798" s="79"/>
      <c r="I2798" s="79"/>
      <c r="K2798" s="79"/>
      <c r="M2798" s="79"/>
      <c r="N2798" s="80"/>
      <c r="P2798" s="79"/>
    </row>
    <row r="2799" spans="7:16" x14ac:dyDescent="0.2">
      <c r="G2799" s="79"/>
      <c r="I2799" s="79"/>
      <c r="K2799" s="79"/>
      <c r="M2799" s="79"/>
      <c r="N2799" s="80"/>
      <c r="P2799" s="79"/>
    </row>
    <row r="2800" spans="7:16" x14ac:dyDescent="0.2">
      <c r="G2800" s="79"/>
      <c r="I2800" s="79"/>
      <c r="K2800" s="79"/>
      <c r="M2800" s="79"/>
      <c r="N2800" s="80"/>
      <c r="P2800" s="79"/>
    </row>
    <row r="2801" spans="7:16" x14ac:dyDescent="0.2">
      <c r="G2801" s="79"/>
      <c r="I2801" s="79"/>
      <c r="K2801" s="79"/>
      <c r="M2801" s="79"/>
      <c r="N2801" s="80"/>
      <c r="P2801" s="79"/>
    </row>
    <row r="2802" spans="7:16" x14ac:dyDescent="0.2">
      <c r="G2802" s="79"/>
      <c r="I2802" s="79"/>
      <c r="K2802" s="79"/>
      <c r="M2802" s="79"/>
      <c r="N2802" s="80"/>
      <c r="P2802" s="79"/>
    </row>
    <row r="2803" spans="7:16" x14ac:dyDescent="0.2">
      <c r="G2803" s="79"/>
      <c r="I2803" s="79"/>
      <c r="K2803" s="79"/>
      <c r="M2803" s="79"/>
      <c r="N2803" s="80"/>
      <c r="P2803" s="79"/>
    </row>
    <row r="2804" spans="7:16" x14ac:dyDescent="0.2">
      <c r="G2804" s="79"/>
      <c r="I2804" s="79"/>
      <c r="K2804" s="79"/>
      <c r="M2804" s="79"/>
      <c r="N2804" s="80"/>
      <c r="P2804" s="79"/>
    </row>
    <row r="2805" spans="7:16" x14ac:dyDescent="0.2">
      <c r="G2805" s="79"/>
      <c r="I2805" s="79"/>
      <c r="K2805" s="79"/>
      <c r="M2805" s="79"/>
      <c r="N2805" s="80"/>
      <c r="P2805" s="79"/>
    </row>
    <row r="2806" spans="7:16" x14ac:dyDescent="0.2">
      <c r="G2806" s="79"/>
      <c r="I2806" s="79"/>
      <c r="K2806" s="79"/>
      <c r="M2806" s="79"/>
      <c r="N2806" s="80"/>
      <c r="P2806" s="79"/>
    </row>
    <row r="2807" spans="7:16" x14ac:dyDescent="0.2">
      <c r="G2807" s="79"/>
      <c r="I2807" s="79"/>
      <c r="K2807" s="79"/>
      <c r="M2807" s="79"/>
      <c r="N2807" s="80"/>
      <c r="P2807" s="79"/>
    </row>
    <row r="2808" spans="7:16" x14ac:dyDescent="0.2">
      <c r="G2808" s="79"/>
      <c r="I2808" s="79"/>
      <c r="K2808" s="79"/>
      <c r="M2808" s="79"/>
      <c r="N2808" s="80"/>
      <c r="P2808" s="79"/>
    </row>
    <row r="2809" spans="7:16" x14ac:dyDescent="0.2">
      <c r="G2809" s="79"/>
      <c r="I2809" s="79"/>
      <c r="K2809" s="79"/>
      <c r="M2809" s="79"/>
      <c r="N2809" s="80"/>
      <c r="P2809" s="79"/>
    </row>
    <row r="2810" spans="7:16" x14ac:dyDescent="0.2">
      <c r="G2810" s="79"/>
      <c r="I2810" s="79"/>
      <c r="K2810" s="79"/>
      <c r="M2810" s="79"/>
      <c r="N2810" s="80"/>
      <c r="P2810" s="79"/>
    </row>
    <row r="2811" spans="7:16" x14ac:dyDescent="0.2">
      <c r="G2811" s="79"/>
      <c r="I2811" s="79"/>
      <c r="K2811" s="79"/>
      <c r="M2811" s="79"/>
      <c r="N2811" s="80"/>
      <c r="P2811" s="79"/>
    </row>
    <row r="2812" spans="7:16" x14ac:dyDescent="0.2">
      <c r="G2812" s="79"/>
      <c r="I2812" s="79"/>
      <c r="K2812" s="79"/>
      <c r="M2812" s="79"/>
      <c r="N2812" s="80"/>
      <c r="P2812" s="79"/>
    </row>
    <row r="2813" spans="7:16" x14ac:dyDescent="0.2">
      <c r="G2813" s="79"/>
      <c r="I2813" s="79"/>
      <c r="K2813" s="79"/>
      <c r="M2813" s="79"/>
      <c r="N2813" s="80"/>
      <c r="P2813" s="79"/>
    </row>
    <row r="2814" spans="7:16" x14ac:dyDescent="0.2">
      <c r="G2814" s="79"/>
      <c r="I2814" s="79"/>
      <c r="K2814" s="79"/>
      <c r="M2814" s="79"/>
      <c r="N2814" s="80"/>
      <c r="P2814" s="79"/>
    </row>
    <row r="2815" spans="7:16" x14ac:dyDescent="0.2">
      <c r="G2815" s="79"/>
      <c r="I2815" s="79"/>
      <c r="K2815" s="79"/>
      <c r="M2815" s="79"/>
      <c r="N2815" s="80"/>
      <c r="P2815" s="79"/>
    </row>
    <row r="2816" spans="7:16" x14ac:dyDescent="0.2">
      <c r="G2816" s="79"/>
      <c r="I2816" s="79"/>
      <c r="K2816" s="79"/>
      <c r="M2816" s="79"/>
      <c r="N2816" s="80"/>
      <c r="P2816" s="79"/>
    </row>
    <row r="2817" spans="7:16" x14ac:dyDescent="0.2">
      <c r="G2817" s="79"/>
      <c r="I2817" s="79"/>
      <c r="K2817" s="79"/>
      <c r="M2817" s="79"/>
      <c r="N2817" s="80"/>
      <c r="P2817" s="79"/>
    </row>
    <row r="2818" spans="7:16" x14ac:dyDescent="0.2">
      <c r="G2818" s="79"/>
      <c r="I2818" s="79"/>
      <c r="K2818" s="79"/>
      <c r="M2818" s="79"/>
      <c r="N2818" s="80"/>
      <c r="P2818" s="79"/>
    </row>
    <row r="2819" spans="7:16" x14ac:dyDescent="0.2">
      <c r="G2819" s="79"/>
      <c r="I2819" s="79"/>
      <c r="K2819" s="79"/>
      <c r="M2819" s="79"/>
      <c r="N2819" s="80"/>
      <c r="P2819" s="79"/>
    </row>
    <row r="2820" spans="7:16" x14ac:dyDescent="0.2">
      <c r="G2820" s="79"/>
      <c r="I2820" s="79"/>
      <c r="K2820" s="79"/>
      <c r="M2820" s="79"/>
      <c r="N2820" s="80"/>
      <c r="P2820" s="79"/>
    </row>
    <row r="2821" spans="7:16" x14ac:dyDescent="0.2">
      <c r="G2821" s="79"/>
      <c r="I2821" s="79"/>
      <c r="K2821" s="79"/>
      <c r="M2821" s="79"/>
      <c r="N2821" s="80"/>
      <c r="P2821" s="79"/>
    </row>
    <row r="2822" spans="7:16" x14ac:dyDescent="0.2">
      <c r="G2822" s="79"/>
      <c r="I2822" s="79"/>
      <c r="K2822" s="79"/>
      <c r="M2822" s="79"/>
      <c r="N2822" s="80"/>
      <c r="P2822" s="79"/>
    </row>
    <row r="2823" spans="7:16" x14ac:dyDescent="0.2">
      <c r="G2823" s="79"/>
      <c r="I2823" s="79"/>
      <c r="K2823" s="79"/>
      <c r="M2823" s="79"/>
      <c r="N2823" s="80"/>
      <c r="P2823" s="79"/>
    </row>
    <row r="2824" spans="7:16" x14ac:dyDescent="0.2">
      <c r="G2824" s="79"/>
      <c r="I2824" s="79"/>
      <c r="K2824" s="79"/>
      <c r="M2824" s="79"/>
      <c r="N2824" s="80"/>
      <c r="P2824" s="79"/>
    </row>
    <row r="2825" spans="7:16" x14ac:dyDescent="0.2">
      <c r="G2825" s="79"/>
      <c r="I2825" s="79"/>
      <c r="K2825" s="79"/>
      <c r="M2825" s="79"/>
      <c r="N2825" s="80"/>
      <c r="P2825" s="79"/>
    </row>
    <row r="2826" spans="7:16" x14ac:dyDescent="0.2">
      <c r="G2826" s="79"/>
      <c r="I2826" s="79"/>
      <c r="K2826" s="79"/>
      <c r="M2826" s="79"/>
      <c r="N2826" s="80"/>
      <c r="P2826" s="79"/>
    </row>
    <row r="2827" spans="7:16" x14ac:dyDescent="0.2">
      <c r="G2827" s="79"/>
      <c r="I2827" s="79"/>
      <c r="K2827" s="79"/>
      <c r="M2827" s="79"/>
      <c r="N2827" s="80"/>
      <c r="P2827" s="79"/>
    </row>
    <row r="2828" spans="7:16" x14ac:dyDescent="0.2">
      <c r="G2828" s="79"/>
      <c r="I2828" s="79"/>
      <c r="K2828" s="79"/>
      <c r="M2828" s="79"/>
      <c r="N2828" s="80"/>
      <c r="P2828" s="79"/>
    </row>
    <row r="2829" spans="7:16" x14ac:dyDescent="0.2">
      <c r="G2829" s="79"/>
      <c r="I2829" s="79"/>
      <c r="K2829" s="79"/>
      <c r="M2829" s="79"/>
      <c r="N2829" s="80"/>
      <c r="P2829" s="79"/>
    </row>
    <row r="2830" spans="7:16" x14ac:dyDescent="0.2">
      <c r="G2830" s="79"/>
      <c r="I2830" s="79"/>
      <c r="K2830" s="79"/>
      <c r="M2830" s="79"/>
      <c r="N2830" s="80"/>
      <c r="P2830" s="79"/>
    </row>
    <row r="2831" spans="7:16" x14ac:dyDescent="0.2">
      <c r="G2831" s="79"/>
      <c r="I2831" s="79"/>
      <c r="K2831" s="79"/>
      <c r="M2831" s="79"/>
      <c r="N2831" s="80"/>
      <c r="P2831" s="79"/>
    </row>
    <row r="2832" spans="7:16" x14ac:dyDescent="0.2">
      <c r="G2832" s="79"/>
      <c r="I2832" s="79"/>
      <c r="K2832" s="79"/>
      <c r="M2832" s="79"/>
      <c r="N2832" s="80"/>
      <c r="P2832" s="79"/>
    </row>
    <row r="2833" spans="7:16" x14ac:dyDescent="0.2">
      <c r="G2833" s="79"/>
      <c r="I2833" s="79"/>
      <c r="K2833" s="79"/>
      <c r="M2833" s="79"/>
      <c r="N2833" s="80"/>
      <c r="P2833" s="79"/>
    </row>
    <row r="2834" spans="7:16" x14ac:dyDescent="0.2">
      <c r="G2834" s="79"/>
      <c r="I2834" s="79"/>
      <c r="K2834" s="79"/>
      <c r="M2834" s="79"/>
      <c r="N2834" s="80"/>
      <c r="P2834" s="79"/>
    </row>
    <row r="2835" spans="7:16" x14ac:dyDescent="0.2">
      <c r="G2835" s="79"/>
      <c r="I2835" s="79"/>
      <c r="K2835" s="79"/>
      <c r="M2835" s="79"/>
      <c r="N2835" s="80"/>
      <c r="P2835" s="79"/>
    </row>
    <row r="2836" spans="7:16" x14ac:dyDescent="0.2">
      <c r="G2836" s="79"/>
      <c r="I2836" s="79"/>
      <c r="K2836" s="79"/>
      <c r="M2836" s="79"/>
      <c r="N2836" s="80"/>
      <c r="P2836" s="79"/>
    </row>
    <row r="2837" spans="7:16" x14ac:dyDescent="0.2">
      <c r="G2837" s="79"/>
      <c r="I2837" s="79"/>
      <c r="K2837" s="79"/>
      <c r="M2837" s="79"/>
      <c r="N2837" s="80"/>
      <c r="P2837" s="79"/>
    </row>
    <row r="2838" spans="7:16" x14ac:dyDescent="0.2">
      <c r="G2838" s="79"/>
      <c r="I2838" s="79"/>
      <c r="K2838" s="79"/>
      <c r="M2838" s="79"/>
      <c r="N2838" s="80"/>
      <c r="P2838" s="79"/>
    </row>
    <row r="2839" spans="7:16" x14ac:dyDescent="0.2">
      <c r="G2839" s="79"/>
      <c r="I2839" s="79"/>
      <c r="K2839" s="79"/>
      <c r="M2839" s="79"/>
      <c r="N2839" s="80"/>
      <c r="P2839" s="79"/>
    </row>
    <row r="2840" spans="7:16" x14ac:dyDescent="0.2">
      <c r="G2840" s="79"/>
      <c r="I2840" s="79"/>
      <c r="K2840" s="79"/>
      <c r="M2840" s="79"/>
      <c r="N2840" s="80"/>
      <c r="P2840" s="79"/>
    </row>
    <row r="2841" spans="7:16" x14ac:dyDescent="0.2">
      <c r="G2841" s="79"/>
      <c r="I2841" s="79"/>
      <c r="K2841" s="79"/>
      <c r="M2841" s="79"/>
      <c r="N2841" s="80"/>
      <c r="P2841" s="79"/>
    </row>
    <row r="2842" spans="7:16" x14ac:dyDescent="0.2">
      <c r="G2842" s="79"/>
      <c r="I2842" s="79"/>
      <c r="K2842" s="79"/>
      <c r="M2842" s="79"/>
      <c r="N2842" s="80"/>
      <c r="P2842" s="79"/>
    </row>
    <row r="2843" spans="7:16" x14ac:dyDescent="0.2">
      <c r="G2843" s="79"/>
      <c r="I2843" s="79"/>
      <c r="K2843" s="79"/>
      <c r="M2843" s="79"/>
      <c r="N2843" s="80"/>
      <c r="P2843" s="79"/>
    </row>
    <row r="2844" spans="7:16" x14ac:dyDescent="0.2">
      <c r="G2844" s="79"/>
      <c r="I2844" s="79"/>
      <c r="K2844" s="79"/>
      <c r="M2844" s="79"/>
      <c r="N2844" s="80"/>
      <c r="P2844" s="79"/>
    </row>
    <row r="2845" spans="7:16" x14ac:dyDescent="0.2">
      <c r="G2845" s="79"/>
      <c r="I2845" s="79"/>
      <c r="K2845" s="79"/>
      <c r="M2845" s="79"/>
      <c r="N2845" s="80"/>
      <c r="P2845" s="79"/>
    </row>
    <row r="2846" spans="7:16" x14ac:dyDescent="0.2">
      <c r="G2846" s="79"/>
      <c r="I2846" s="79"/>
      <c r="K2846" s="79"/>
      <c r="M2846" s="79"/>
      <c r="N2846" s="80"/>
      <c r="P2846" s="79"/>
    </row>
    <row r="2847" spans="7:16" x14ac:dyDescent="0.2">
      <c r="G2847" s="79"/>
      <c r="I2847" s="79"/>
      <c r="K2847" s="79"/>
      <c r="M2847" s="79"/>
      <c r="N2847" s="80"/>
      <c r="P2847" s="79"/>
    </row>
    <row r="2848" spans="7:16" x14ac:dyDescent="0.2">
      <c r="G2848" s="79"/>
      <c r="I2848" s="79"/>
      <c r="K2848" s="79"/>
      <c r="M2848" s="79"/>
      <c r="N2848" s="80"/>
      <c r="P2848" s="79"/>
    </row>
    <row r="2849" spans="7:16" x14ac:dyDescent="0.2">
      <c r="G2849" s="79"/>
      <c r="I2849" s="79"/>
      <c r="K2849" s="79"/>
      <c r="M2849" s="79"/>
      <c r="N2849" s="80"/>
      <c r="P2849" s="79"/>
    </row>
    <row r="2850" spans="7:16" x14ac:dyDescent="0.2">
      <c r="G2850" s="79"/>
      <c r="I2850" s="79"/>
      <c r="K2850" s="79"/>
      <c r="M2850" s="79"/>
      <c r="N2850" s="80"/>
      <c r="P2850" s="79"/>
    </row>
    <row r="2851" spans="7:16" x14ac:dyDescent="0.2">
      <c r="G2851" s="79"/>
      <c r="I2851" s="79"/>
      <c r="K2851" s="79"/>
      <c r="M2851" s="79"/>
      <c r="N2851" s="80"/>
      <c r="P2851" s="79"/>
    </row>
    <row r="2852" spans="7:16" x14ac:dyDescent="0.2">
      <c r="G2852" s="79"/>
      <c r="I2852" s="79"/>
      <c r="K2852" s="79"/>
      <c r="M2852" s="79"/>
      <c r="N2852" s="80"/>
      <c r="P2852" s="79"/>
    </row>
    <row r="2853" spans="7:16" x14ac:dyDescent="0.2">
      <c r="G2853" s="79"/>
      <c r="I2853" s="79"/>
      <c r="K2853" s="79"/>
      <c r="M2853" s="79"/>
      <c r="N2853" s="80"/>
      <c r="P2853" s="79"/>
    </row>
    <row r="2854" spans="7:16" x14ac:dyDescent="0.2">
      <c r="G2854" s="79"/>
      <c r="I2854" s="79"/>
      <c r="K2854" s="79"/>
      <c r="M2854" s="79"/>
      <c r="N2854" s="80"/>
      <c r="P2854" s="79"/>
    </row>
    <row r="2855" spans="7:16" x14ac:dyDescent="0.2">
      <c r="G2855" s="79"/>
      <c r="I2855" s="79"/>
      <c r="K2855" s="79"/>
      <c r="M2855" s="79"/>
      <c r="N2855" s="80"/>
      <c r="P2855" s="79"/>
    </row>
    <row r="2856" spans="7:16" x14ac:dyDescent="0.2">
      <c r="G2856" s="79"/>
      <c r="I2856" s="79"/>
      <c r="K2856" s="79"/>
      <c r="M2856" s="79"/>
      <c r="N2856" s="80"/>
      <c r="P2856" s="79"/>
    </row>
    <row r="2857" spans="7:16" x14ac:dyDescent="0.2">
      <c r="G2857" s="79"/>
      <c r="I2857" s="79"/>
      <c r="K2857" s="79"/>
      <c r="M2857" s="79"/>
      <c r="N2857" s="80"/>
      <c r="P2857" s="79"/>
    </row>
    <row r="2858" spans="7:16" x14ac:dyDescent="0.2">
      <c r="G2858" s="79"/>
      <c r="I2858" s="79"/>
      <c r="K2858" s="79"/>
      <c r="M2858" s="79"/>
      <c r="N2858" s="80"/>
      <c r="P2858" s="79"/>
    </row>
    <row r="2859" spans="7:16" x14ac:dyDescent="0.2">
      <c r="G2859" s="79"/>
      <c r="I2859" s="79"/>
      <c r="K2859" s="79"/>
      <c r="M2859" s="79"/>
      <c r="N2859" s="80"/>
      <c r="P2859" s="79"/>
    </row>
    <row r="2860" spans="7:16" x14ac:dyDescent="0.2">
      <c r="G2860" s="79"/>
      <c r="I2860" s="79"/>
      <c r="K2860" s="79"/>
      <c r="M2860" s="79"/>
      <c r="N2860" s="80"/>
      <c r="P2860" s="79"/>
    </row>
    <row r="2861" spans="7:16" x14ac:dyDescent="0.2">
      <c r="G2861" s="79"/>
      <c r="I2861" s="79"/>
      <c r="K2861" s="79"/>
      <c r="M2861" s="79"/>
      <c r="N2861" s="80"/>
      <c r="P2861" s="79"/>
    </row>
    <row r="2862" spans="7:16" x14ac:dyDescent="0.2">
      <c r="G2862" s="79"/>
      <c r="I2862" s="79"/>
      <c r="K2862" s="79"/>
      <c r="M2862" s="79"/>
      <c r="N2862" s="80"/>
      <c r="P2862" s="79"/>
    </row>
    <row r="2863" spans="7:16" x14ac:dyDescent="0.2">
      <c r="G2863" s="79"/>
      <c r="I2863" s="79"/>
      <c r="K2863" s="79"/>
      <c r="M2863" s="79"/>
      <c r="N2863" s="80"/>
      <c r="P2863" s="79"/>
    </row>
    <row r="2864" spans="7:16" x14ac:dyDescent="0.2">
      <c r="G2864" s="79"/>
      <c r="I2864" s="79"/>
      <c r="K2864" s="79"/>
      <c r="M2864" s="79"/>
      <c r="N2864" s="80"/>
      <c r="P2864" s="79"/>
    </row>
    <row r="2865" spans="7:16" x14ac:dyDescent="0.2">
      <c r="G2865" s="79"/>
      <c r="I2865" s="79"/>
      <c r="K2865" s="79"/>
      <c r="M2865" s="79"/>
      <c r="N2865" s="80"/>
      <c r="P2865" s="79"/>
    </row>
    <row r="2866" spans="7:16" x14ac:dyDescent="0.2">
      <c r="G2866" s="79"/>
      <c r="I2866" s="79"/>
      <c r="K2866" s="79"/>
      <c r="M2866" s="79"/>
      <c r="N2866" s="80"/>
      <c r="P2866" s="79"/>
    </row>
    <row r="2867" spans="7:16" x14ac:dyDescent="0.2">
      <c r="G2867" s="79"/>
      <c r="I2867" s="79"/>
      <c r="K2867" s="79"/>
      <c r="M2867" s="79"/>
      <c r="N2867" s="80"/>
      <c r="P2867" s="79"/>
    </row>
    <row r="2868" spans="7:16" x14ac:dyDescent="0.2">
      <c r="G2868" s="79"/>
      <c r="I2868" s="79"/>
      <c r="K2868" s="79"/>
      <c r="M2868" s="79"/>
      <c r="N2868" s="80"/>
      <c r="P2868" s="79"/>
    </row>
    <row r="2869" spans="7:16" x14ac:dyDescent="0.2">
      <c r="G2869" s="79"/>
      <c r="I2869" s="79"/>
      <c r="K2869" s="79"/>
      <c r="M2869" s="79"/>
      <c r="N2869" s="80"/>
      <c r="P2869" s="79"/>
    </row>
    <row r="2870" spans="7:16" x14ac:dyDescent="0.2">
      <c r="G2870" s="79"/>
      <c r="I2870" s="79"/>
      <c r="K2870" s="79"/>
      <c r="M2870" s="79"/>
      <c r="N2870" s="80"/>
      <c r="P2870" s="79"/>
    </row>
    <row r="2871" spans="7:16" x14ac:dyDescent="0.2">
      <c r="G2871" s="79"/>
      <c r="I2871" s="79"/>
      <c r="K2871" s="79"/>
      <c r="M2871" s="79"/>
      <c r="N2871" s="80"/>
      <c r="P2871" s="79"/>
    </row>
    <row r="2872" spans="7:16" x14ac:dyDescent="0.2">
      <c r="G2872" s="79"/>
      <c r="I2872" s="79"/>
      <c r="K2872" s="79"/>
      <c r="M2872" s="79"/>
      <c r="N2872" s="80"/>
      <c r="P2872" s="79"/>
    </row>
    <row r="2873" spans="7:16" x14ac:dyDescent="0.2">
      <c r="G2873" s="79"/>
      <c r="I2873" s="79"/>
      <c r="K2873" s="79"/>
      <c r="M2873" s="79"/>
      <c r="N2873" s="80"/>
      <c r="P2873" s="79"/>
    </row>
    <row r="2874" spans="7:16" x14ac:dyDescent="0.2">
      <c r="G2874" s="79"/>
      <c r="I2874" s="79"/>
      <c r="K2874" s="79"/>
      <c r="M2874" s="79"/>
      <c r="N2874" s="80"/>
      <c r="P2874" s="79"/>
    </row>
    <row r="2875" spans="7:16" x14ac:dyDescent="0.2">
      <c r="G2875" s="79"/>
      <c r="I2875" s="79"/>
      <c r="K2875" s="79"/>
      <c r="M2875" s="79"/>
      <c r="N2875" s="80"/>
      <c r="P2875" s="79"/>
    </row>
    <row r="2876" spans="7:16" x14ac:dyDescent="0.2">
      <c r="G2876" s="79"/>
      <c r="I2876" s="79"/>
      <c r="K2876" s="79"/>
      <c r="M2876" s="79"/>
      <c r="N2876" s="80"/>
      <c r="P2876" s="79"/>
    </row>
    <row r="2877" spans="7:16" x14ac:dyDescent="0.2">
      <c r="G2877" s="79"/>
      <c r="I2877" s="79"/>
      <c r="K2877" s="79"/>
      <c r="M2877" s="79"/>
      <c r="N2877" s="80"/>
      <c r="P2877" s="79"/>
    </row>
    <row r="2878" spans="7:16" x14ac:dyDescent="0.2">
      <c r="G2878" s="79"/>
      <c r="I2878" s="79"/>
      <c r="K2878" s="79"/>
      <c r="M2878" s="79"/>
      <c r="N2878" s="80"/>
      <c r="P2878" s="79"/>
    </row>
    <row r="2879" spans="7:16" x14ac:dyDescent="0.2">
      <c r="G2879" s="79"/>
      <c r="I2879" s="79"/>
      <c r="K2879" s="79"/>
      <c r="M2879" s="79"/>
      <c r="N2879" s="80"/>
      <c r="P2879" s="79"/>
    </row>
    <row r="2880" spans="7:16" x14ac:dyDescent="0.2">
      <c r="G2880" s="79"/>
      <c r="I2880" s="79"/>
      <c r="K2880" s="79"/>
      <c r="M2880" s="79"/>
      <c r="N2880" s="80"/>
      <c r="P2880" s="79"/>
    </row>
    <row r="2881" spans="7:16" x14ac:dyDescent="0.2">
      <c r="G2881" s="79"/>
      <c r="I2881" s="79"/>
      <c r="K2881" s="79"/>
      <c r="M2881" s="79"/>
      <c r="N2881" s="80"/>
      <c r="P2881" s="79"/>
    </row>
    <row r="2882" spans="7:16" x14ac:dyDescent="0.2">
      <c r="G2882" s="79"/>
      <c r="I2882" s="79"/>
      <c r="K2882" s="79"/>
      <c r="M2882" s="79"/>
      <c r="N2882" s="80"/>
      <c r="P2882" s="79"/>
    </row>
    <row r="2883" spans="7:16" x14ac:dyDescent="0.2">
      <c r="G2883" s="79"/>
      <c r="I2883" s="79"/>
      <c r="K2883" s="79"/>
      <c r="M2883" s="79"/>
      <c r="N2883" s="80"/>
      <c r="P2883" s="79"/>
    </row>
    <row r="2884" spans="7:16" x14ac:dyDescent="0.2">
      <c r="G2884" s="79"/>
      <c r="I2884" s="79"/>
      <c r="K2884" s="79"/>
      <c r="M2884" s="79"/>
      <c r="N2884" s="80"/>
      <c r="P2884" s="79"/>
    </row>
    <row r="2885" spans="7:16" x14ac:dyDescent="0.2">
      <c r="G2885" s="79"/>
      <c r="I2885" s="79"/>
      <c r="K2885" s="79"/>
      <c r="M2885" s="79"/>
      <c r="N2885" s="80"/>
      <c r="P2885" s="79"/>
    </row>
    <row r="2886" spans="7:16" x14ac:dyDescent="0.2">
      <c r="G2886" s="79"/>
      <c r="I2886" s="79"/>
      <c r="K2886" s="79"/>
      <c r="M2886" s="79"/>
      <c r="N2886" s="80"/>
      <c r="P2886" s="79"/>
    </row>
    <row r="2887" spans="7:16" x14ac:dyDescent="0.2">
      <c r="G2887" s="79"/>
      <c r="I2887" s="79"/>
      <c r="K2887" s="79"/>
      <c r="M2887" s="79"/>
      <c r="N2887" s="80"/>
      <c r="P2887" s="79"/>
    </row>
    <row r="2888" spans="7:16" x14ac:dyDescent="0.2">
      <c r="G2888" s="79"/>
      <c r="I2888" s="79"/>
      <c r="K2888" s="79"/>
      <c r="M2888" s="79"/>
      <c r="N2888" s="80"/>
      <c r="P2888" s="79"/>
    </row>
    <row r="2889" spans="7:16" x14ac:dyDescent="0.2">
      <c r="G2889" s="79"/>
      <c r="I2889" s="79"/>
      <c r="K2889" s="79"/>
      <c r="M2889" s="79"/>
      <c r="N2889" s="80"/>
      <c r="P2889" s="79"/>
    </row>
    <row r="2890" spans="7:16" x14ac:dyDescent="0.2">
      <c r="G2890" s="79"/>
      <c r="I2890" s="79"/>
      <c r="K2890" s="79"/>
      <c r="M2890" s="79"/>
      <c r="N2890" s="80"/>
      <c r="P2890" s="79"/>
    </row>
    <row r="2891" spans="7:16" x14ac:dyDescent="0.2">
      <c r="G2891" s="79"/>
      <c r="I2891" s="79"/>
      <c r="K2891" s="79"/>
      <c r="M2891" s="79"/>
      <c r="N2891" s="80"/>
      <c r="P2891" s="79"/>
    </row>
    <row r="2892" spans="7:16" x14ac:dyDescent="0.2">
      <c r="G2892" s="79"/>
      <c r="I2892" s="79"/>
      <c r="K2892" s="79"/>
      <c r="M2892" s="79"/>
      <c r="N2892" s="80"/>
      <c r="P2892" s="79"/>
    </row>
    <row r="2893" spans="7:16" x14ac:dyDescent="0.2">
      <c r="G2893" s="79"/>
      <c r="I2893" s="79"/>
      <c r="K2893" s="79"/>
      <c r="M2893" s="79"/>
      <c r="N2893" s="80"/>
      <c r="P2893" s="79"/>
    </row>
    <row r="2894" spans="7:16" x14ac:dyDescent="0.2">
      <c r="G2894" s="79"/>
      <c r="I2894" s="79"/>
      <c r="K2894" s="79"/>
      <c r="M2894" s="79"/>
      <c r="N2894" s="80"/>
      <c r="P2894" s="79"/>
    </row>
    <row r="2895" spans="7:16" x14ac:dyDescent="0.2">
      <c r="G2895" s="79"/>
      <c r="I2895" s="79"/>
      <c r="K2895" s="79"/>
      <c r="M2895" s="79"/>
      <c r="N2895" s="80"/>
      <c r="P2895" s="79"/>
    </row>
    <row r="2896" spans="7:16" x14ac:dyDescent="0.2">
      <c r="G2896" s="79"/>
      <c r="I2896" s="79"/>
      <c r="K2896" s="79"/>
      <c r="M2896" s="79"/>
      <c r="N2896" s="80"/>
      <c r="P2896" s="79"/>
    </row>
    <row r="2897" spans="7:16" x14ac:dyDescent="0.2">
      <c r="G2897" s="79"/>
      <c r="I2897" s="79"/>
      <c r="K2897" s="79"/>
      <c r="M2897" s="79"/>
      <c r="N2897" s="80"/>
      <c r="P2897" s="79"/>
    </row>
    <row r="2898" spans="7:16" x14ac:dyDescent="0.2">
      <c r="G2898" s="79"/>
      <c r="I2898" s="79"/>
      <c r="K2898" s="79"/>
      <c r="M2898" s="79"/>
      <c r="N2898" s="80"/>
      <c r="P2898" s="79"/>
    </row>
    <row r="2899" spans="7:16" x14ac:dyDescent="0.2">
      <c r="G2899" s="79"/>
      <c r="I2899" s="79"/>
      <c r="K2899" s="79"/>
      <c r="M2899" s="79"/>
      <c r="N2899" s="80"/>
      <c r="P2899" s="79"/>
    </row>
    <row r="2900" spans="7:16" x14ac:dyDescent="0.2">
      <c r="G2900" s="79"/>
      <c r="I2900" s="79"/>
      <c r="K2900" s="79"/>
      <c r="M2900" s="79"/>
      <c r="N2900" s="80"/>
      <c r="P2900" s="79"/>
    </row>
    <row r="2901" spans="7:16" x14ac:dyDescent="0.2">
      <c r="G2901" s="79"/>
      <c r="I2901" s="79"/>
      <c r="K2901" s="79"/>
      <c r="M2901" s="79"/>
      <c r="N2901" s="80"/>
      <c r="P2901" s="79"/>
    </row>
    <row r="2902" spans="7:16" x14ac:dyDescent="0.2">
      <c r="G2902" s="79"/>
      <c r="I2902" s="79"/>
      <c r="K2902" s="79"/>
      <c r="M2902" s="79"/>
      <c r="N2902" s="80"/>
      <c r="P2902" s="79"/>
    </row>
    <row r="2903" spans="7:16" x14ac:dyDescent="0.2">
      <c r="G2903" s="79"/>
      <c r="I2903" s="79"/>
      <c r="K2903" s="79"/>
      <c r="M2903" s="79"/>
      <c r="N2903" s="80"/>
      <c r="P2903" s="79"/>
    </row>
    <row r="2904" spans="7:16" x14ac:dyDescent="0.2">
      <c r="G2904" s="79"/>
      <c r="I2904" s="79"/>
      <c r="K2904" s="79"/>
      <c r="M2904" s="79"/>
      <c r="N2904" s="80"/>
      <c r="P2904" s="79"/>
    </row>
    <row r="2905" spans="7:16" x14ac:dyDescent="0.2">
      <c r="G2905" s="79"/>
      <c r="I2905" s="79"/>
      <c r="K2905" s="79"/>
      <c r="M2905" s="79"/>
      <c r="N2905" s="80"/>
      <c r="P2905" s="79"/>
    </row>
    <row r="2906" spans="7:16" x14ac:dyDescent="0.2">
      <c r="G2906" s="79"/>
      <c r="I2906" s="79"/>
      <c r="K2906" s="79"/>
      <c r="M2906" s="79"/>
      <c r="N2906" s="80"/>
      <c r="P2906" s="79"/>
    </row>
    <row r="2907" spans="7:16" x14ac:dyDescent="0.2">
      <c r="G2907" s="79"/>
      <c r="I2907" s="79"/>
      <c r="K2907" s="79"/>
      <c r="M2907" s="79"/>
      <c r="N2907" s="80"/>
      <c r="P2907" s="79"/>
    </row>
    <row r="2908" spans="7:16" x14ac:dyDescent="0.2">
      <c r="G2908" s="79"/>
      <c r="I2908" s="79"/>
      <c r="K2908" s="79"/>
      <c r="M2908" s="79"/>
      <c r="N2908" s="80"/>
      <c r="P2908" s="79"/>
    </row>
    <row r="2909" spans="7:16" x14ac:dyDescent="0.2">
      <c r="G2909" s="79"/>
      <c r="I2909" s="79"/>
      <c r="K2909" s="79"/>
      <c r="M2909" s="79"/>
      <c r="N2909" s="80"/>
      <c r="P2909" s="79"/>
    </row>
    <row r="2910" spans="7:16" x14ac:dyDescent="0.2">
      <c r="G2910" s="79"/>
      <c r="I2910" s="79"/>
      <c r="K2910" s="79"/>
      <c r="M2910" s="79"/>
      <c r="N2910" s="80"/>
      <c r="P2910" s="79"/>
    </row>
    <row r="2911" spans="7:16" x14ac:dyDescent="0.2">
      <c r="G2911" s="79"/>
      <c r="I2911" s="79"/>
      <c r="K2911" s="79"/>
      <c r="M2911" s="79"/>
      <c r="N2911" s="80"/>
      <c r="P2911" s="79"/>
    </row>
    <row r="2912" spans="7:16" x14ac:dyDescent="0.2">
      <c r="G2912" s="79"/>
      <c r="I2912" s="79"/>
      <c r="K2912" s="79"/>
      <c r="M2912" s="79"/>
      <c r="N2912" s="80"/>
      <c r="P2912" s="79"/>
    </row>
    <row r="2913" spans="7:16" x14ac:dyDescent="0.2">
      <c r="G2913" s="79"/>
      <c r="I2913" s="79"/>
      <c r="K2913" s="79"/>
      <c r="M2913" s="79"/>
      <c r="N2913" s="80"/>
      <c r="P2913" s="79"/>
    </row>
    <row r="2914" spans="7:16" x14ac:dyDescent="0.2">
      <c r="G2914" s="79"/>
      <c r="I2914" s="79"/>
      <c r="K2914" s="79"/>
      <c r="M2914" s="79"/>
      <c r="N2914" s="80"/>
      <c r="P2914" s="79"/>
    </row>
    <row r="2915" spans="7:16" x14ac:dyDescent="0.2">
      <c r="G2915" s="79"/>
      <c r="I2915" s="79"/>
      <c r="K2915" s="79"/>
      <c r="M2915" s="79"/>
      <c r="N2915" s="80"/>
      <c r="P2915" s="79"/>
    </row>
    <row r="2916" spans="7:16" x14ac:dyDescent="0.2">
      <c r="G2916" s="79"/>
      <c r="I2916" s="79"/>
      <c r="K2916" s="79"/>
      <c r="M2916" s="79"/>
      <c r="N2916" s="80"/>
      <c r="P2916" s="79"/>
    </row>
    <row r="2917" spans="7:16" x14ac:dyDescent="0.2">
      <c r="G2917" s="79"/>
      <c r="I2917" s="79"/>
      <c r="K2917" s="79"/>
      <c r="M2917" s="79"/>
      <c r="N2917" s="80"/>
      <c r="P2917" s="79"/>
    </row>
    <row r="2918" spans="7:16" x14ac:dyDescent="0.2">
      <c r="G2918" s="79"/>
      <c r="I2918" s="79"/>
      <c r="K2918" s="79"/>
      <c r="M2918" s="79"/>
      <c r="N2918" s="80"/>
      <c r="P2918" s="79"/>
    </row>
    <row r="2919" spans="7:16" x14ac:dyDescent="0.2">
      <c r="G2919" s="79"/>
      <c r="I2919" s="79"/>
      <c r="K2919" s="79"/>
      <c r="M2919" s="79"/>
      <c r="N2919" s="80"/>
      <c r="P2919" s="79"/>
    </row>
    <row r="2920" spans="7:16" x14ac:dyDescent="0.2">
      <c r="G2920" s="79"/>
      <c r="I2920" s="79"/>
      <c r="K2920" s="79"/>
      <c r="M2920" s="79"/>
      <c r="N2920" s="80"/>
      <c r="P2920" s="79"/>
    </row>
    <row r="2921" spans="7:16" x14ac:dyDescent="0.2">
      <c r="G2921" s="79"/>
      <c r="I2921" s="79"/>
      <c r="K2921" s="79"/>
      <c r="M2921" s="79"/>
      <c r="N2921" s="80"/>
      <c r="P2921" s="79"/>
    </row>
    <row r="2922" spans="7:16" x14ac:dyDescent="0.2">
      <c r="G2922" s="79"/>
      <c r="I2922" s="79"/>
      <c r="K2922" s="79"/>
      <c r="M2922" s="79"/>
      <c r="N2922" s="80"/>
      <c r="P2922" s="79"/>
    </row>
    <row r="2923" spans="7:16" x14ac:dyDescent="0.2">
      <c r="G2923" s="79"/>
      <c r="I2923" s="79"/>
      <c r="K2923" s="79"/>
      <c r="M2923" s="79"/>
      <c r="N2923" s="80"/>
      <c r="P2923" s="79"/>
    </row>
    <row r="2924" spans="7:16" x14ac:dyDescent="0.2">
      <c r="G2924" s="79"/>
      <c r="I2924" s="79"/>
      <c r="K2924" s="79"/>
      <c r="M2924" s="79"/>
      <c r="N2924" s="80"/>
      <c r="P2924" s="79"/>
    </row>
    <row r="2925" spans="7:16" x14ac:dyDescent="0.2">
      <c r="G2925" s="79"/>
      <c r="I2925" s="79"/>
      <c r="K2925" s="79"/>
      <c r="M2925" s="79"/>
      <c r="N2925" s="80"/>
      <c r="P2925" s="79"/>
    </row>
    <row r="2926" spans="7:16" x14ac:dyDescent="0.2">
      <c r="G2926" s="79"/>
      <c r="I2926" s="79"/>
      <c r="K2926" s="79"/>
      <c r="M2926" s="79"/>
      <c r="N2926" s="80"/>
      <c r="P2926" s="79"/>
    </row>
    <row r="2927" spans="7:16" x14ac:dyDescent="0.2">
      <c r="G2927" s="79"/>
      <c r="I2927" s="79"/>
      <c r="K2927" s="79"/>
      <c r="M2927" s="79"/>
      <c r="N2927" s="80"/>
      <c r="P2927" s="79"/>
    </row>
    <row r="2928" spans="7:16" x14ac:dyDescent="0.2">
      <c r="G2928" s="79"/>
      <c r="I2928" s="79"/>
      <c r="K2928" s="79"/>
      <c r="M2928" s="79"/>
      <c r="N2928" s="80"/>
      <c r="P2928" s="79"/>
    </row>
    <row r="2929" spans="7:16" x14ac:dyDescent="0.2">
      <c r="G2929" s="79"/>
      <c r="I2929" s="79"/>
      <c r="K2929" s="79"/>
      <c r="M2929" s="79"/>
      <c r="N2929" s="80"/>
      <c r="P2929" s="79"/>
    </row>
    <row r="2930" spans="7:16" x14ac:dyDescent="0.2">
      <c r="G2930" s="79"/>
      <c r="I2930" s="79"/>
      <c r="K2930" s="79"/>
      <c r="M2930" s="79"/>
      <c r="N2930" s="80"/>
      <c r="P2930" s="79"/>
    </row>
    <row r="2931" spans="7:16" x14ac:dyDescent="0.2">
      <c r="G2931" s="79"/>
      <c r="I2931" s="79"/>
      <c r="K2931" s="79"/>
      <c r="M2931" s="79"/>
      <c r="N2931" s="80"/>
      <c r="P2931" s="79"/>
    </row>
    <row r="2932" spans="7:16" x14ac:dyDescent="0.2">
      <c r="G2932" s="79"/>
      <c r="I2932" s="79"/>
      <c r="K2932" s="79"/>
      <c r="M2932" s="79"/>
      <c r="N2932" s="80"/>
      <c r="P2932" s="79"/>
    </row>
    <row r="2933" spans="7:16" x14ac:dyDescent="0.2">
      <c r="G2933" s="79"/>
      <c r="I2933" s="79"/>
      <c r="K2933" s="79"/>
      <c r="M2933" s="79"/>
      <c r="N2933" s="80"/>
      <c r="P2933" s="79"/>
    </row>
    <row r="2934" spans="7:16" x14ac:dyDescent="0.2">
      <c r="G2934" s="79"/>
      <c r="I2934" s="79"/>
      <c r="K2934" s="79"/>
      <c r="M2934" s="79"/>
      <c r="N2934" s="80"/>
      <c r="P2934" s="79"/>
    </row>
    <row r="2935" spans="7:16" x14ac:dyDescent="0.2">
      <c r="G2935" s="79"/>
      <c r="I2935" s="79"/>
      <c r="K2935" s="79"/>
      <c r="M2935" s="79"/>
      <c r="N2935" s="80"/>
      <c r="P2935" s="79"/>
    </row>
    <row r="2936" spans="7:16" x14ac:dyDescent="0.2">
      <c r="G2936" s="79"/>
      <c r="I2936" s="79"/>
      <c r="K2936" s="79"/>
      <c r="M2936" s="79"/>
      <c r="N2936" s="80"/>
      <c r="P2936" s="79"/>
    </row>
    <row r="2937" spans="7:16" x14ac:dyDescent="0.2">
      <c r="G2937" s="79"/>
      <c r="I2937" s="79"/>
      <c r="K2937" s="79"/>
      <c r="M2937" s="79"/>
      <c r="N2937" s="80"/>
      <c r="P2937" s="79"/>
    </row>
    <row r="2938" spans="7:16" x14ac:dyDescent="0.2">
      <c r="G2938" s="79"/>
      <c r="I2938" s="79"/>
      <c r="K2938" s="79"/>
      <c r="M2938" s="79"/>
      <c r="N2938" s="80"/>
      <c r="P2938" s="79"/>
    </row>
    <row r="2939" spans="7:16" x14ac:dyDescent="0.2">
      <c r="G2939" s="79"/>
      <c r="I2939" s="79"/>
      <c r="K2939" s="79"/>
      <c r="M2939" s="79"/>
      <c r="N2939" s="80"/>
      <c r="P2939" s="79"/>
    </row>
    <row r="2940" spans="7:16" x14ac:dyDescent="0.2">
      <c r="G2940" s="79"/>
      <c r="I2940" s="79"/>
      <c r="K2940" s="79"/>
      <c r="M2940" s="79"/>
      <c r="N2940" s="80"/>
      <c r="P2940" s="79"/>
    </row>
    <row r="2941" spans="7:16" x14ac:dyDescent="0.2">
      <c r="G2941" s="79"/>
      <c r="I2941" s="79"/>
      <c r="K2941" s="79"/>
      <c r="M2941" s="79"/>
      <c r="N2941" s="80"/>
      <c r="P2941" s="79"/>
    </row>
    <row r="2942" spans="7:16" x14ac:dyDescent="0.2">
      <c r="G2942" s="79"/>
      <c r="I2942" s="79"/>
      <c r="K2942" s="79"/>
      <c r="M2942" s="79"/>
      <c r="N2942" s="80"/>
      <c r="P2942" s="79"/>
    </row>
    <row r="2943" spans="7:16" x14ac:dyDescent="0.2">
      <c r="G2943" s="79"/>
      <c r="I2943" s="79"/>
      <c r="K2943" s="79"/>
      <c r="M2943" s="79"/>
      <c r="N2943" s="80"/>
      <c r="P2943" s="79"/>
    </row>
    <row r="2944" spans="7:16" x14ac:dyDescent="0.2">
      <c r="G2944" s="79"/>
      <c r="I2944" s="79"/>
      <c r="K2944" s="79"/>
      <c r="M2944" s="79"/>
      <c r="N2944" s="80"/>
      <c r="P2944" s="79"/>
    </row>
    <row r="2945" spans="7:16" x14ac:dyDescent="0.2">
      <c r="G2945" s="79"/>
      <c r="I2945" s="79"/>
      <c r="K2945" s="79"/>
      <c r="M2945" s="79"/>
      <c r="N2945" s="80"/>
      <c r="P2945" s="79"/>
    </row>
    <row r="2946" spans="7:16" x14ac:dyDescent="0.2">
      <c r="G2946" s="79"/>
      <c r="I2946" s="79"/>
      <c r="K2946" s="79"/>
      <c r="M2946" s="79"/>
      <c r="N2946" s="80"/>
      <c r="P2946" s="79"/>
    </row>
    <row r="2947" spans="7:16" x14ac:dyDescent="0.2">
      <c r="G2947" s="79"/>
      <c r="I2947" s="79"/>
      <c r="K2947" s="79"/>
      <c r="M2947" s="79"/>
      <c r="N2947" s="80"/>
      <c r="P2947" s="79"/>
    </row>
    <row r="2948" spans="7:16" x14ac:dyDescent="0.2">
      <c r="G2948" s="79"/>
      <c r="I2948" s="79"/>
      <c r="K2948" s="79"/>
      <c r="M2948" s="79"/>
      <c r="N2948" s="80"/>
      <c r="P2948" s="79"/>
    </row>
    <row r="2949" spans="7:16" x14ac:dyDescent="0.2">
      <c r="G2949" s="79"/>
      <c r="I2949" s="79"/>
      <c r="K2949" s="79"/>
      <c r="M2949" s="79"/>
      <c r="N2949" s="80"/>
      <c r="P2949" s="79"/>
    </row>
    <row r="2950" spans="7:16" x14ac:dyDescent="0.2">
      <c r="G2950" s="79"/>
      <c r="I2950" s="79"/>
      <c r="K2950" s="79"/>
      <c r="M2950" s="79"/>
      <c r="N2950" s="80"/>
      <c r="P2950" s="79"/>
    </row>
    <row r="2951" spans="7:16" x14ac:dyDescent="0.2">
      <c r="G2951" s="79"/>
      <c r="I2951" s="79"/>
      <c r="K2951" s="79"/>
      <c r="M2951" s="79"/>
      <c r="N2951" s="80"/>
      <c r="P2951" s="79"/>
    </row>
    <row r="2952" spans="7:16" x14ac:dyDescent="0.2">
      <c r="G2952" s="79"/>
      <c r="I2952" s="79"/>
      <c r="K2952" s="79"/>
      <c r="M2952" s="79"/>
      <c r="N2952" s="80"/>
      <c r="P2952" s="79"/>
    </row>
    <row r="2953" spans="7:16" x14ac:dyDescent="0.2">
      <c r="G2953" s="79"/>
      <c r="I2953" s="79"/>
      <c r="K2953" s="79"/>
      <c r="M2953" s="79"/>
      <c r="N2953" s="80"/>
      <c r="P2953" s="79"/>
    </row>
    <row r="2954" spans="7:16" x14ac:dyDescent="0.2">
      <c r="G2954" s="79"/>
      <c r="I2954" s="79"/>
      <c r="K2954" s="79"/>
      <c r="M2954" s="79"/>
      <c r="N2954" s="80"/>
      <c r="P2954" s="79"/>
    </row>
    <row r="2955" spans="7:16" x14ac:dyDescent="0.2">
      <c r="G2955" s="79"/>
      <c r="I2955" s="79"/>
      <c r="K2955" s="79"/>
      <c r="M2955" s="79"/>
      <c r="N2955" s="80"/>
      <c r="P2955" s="79"/>
    </row>
    <row r="2956" spans="7:16" x14ac:dyDescent="0.2">
      <c r="G2956" s="79"/>
      <c r="I2956" s="79"/>
      <c r="K2956" s="79"/>
      <c r="M2956" s="79"/>
      <c r="N2956" s="80"/>
      <c r="P2956" s="79"/>
    </row>
    <row r="2957" spans="7:16" x14ac:dyDescent="0.2">
      <c r="G2957" s="79"/>
      <c r="I2957" s="79"/>
      <c r="K2957" s="79"/>
      <c r="M2957" s="79"/>
      <c r="N2957" s="80"/>
      <c r="P2957" s="79"/>
    </row>
    <row r="2958" spans="7:16" x14ac:dyDescent="0.2">
      <c r="G2958" s="79"/>
      <c r="I2958" s="79"/>
      <c r="K2958" s="79"/>
      <c r="M2958" s="79"/>
      <c r="N2958" s="80"/>
      <c r="P2958" s="79"/>
    </row>
    <row r="2959" spans="7:16" x14ac:dyDescent="0.2">
      <c r="G2959" s="79"/>
      <c r="I2959" s="79"/>
      <c r="K2959" s="79"/>
      <c r="M2959" s="79"/>
      <c r="N2959" s="80"/>
      <c r="P2959" s="79"/>
    </row>
    <row r="2960" spans="7:16" x14ac:dyDescent="0.2">
      <c r="G2960" s="79"/>
      <c r="I2960" s="79"/>
      <c r="K2960" s="79"/>
      <c r="M2960" s="79"/>
      <c r="N2960" s="80"/>
      <c r="P2960" s="79"/>
    </row>
    <row r="2961" spans="7:16" x14ac:dyDescent="0.2">
      <c r="G2961" s="79"/>
      <c r="I2961" s="79"/>
      <c r="K2961" s="79"/>
      <c r="M2961" s="79"/>
      <c r="N2961" s="80"/>
      <c r="P2961" s="79"/>
    </row>
    <row r="2962" spans="7:16" x14ac:dyDescent="0.2">
      <c r="G2962" s="79"/>
      <c r="I2962" s="79"/>
      <c r="K2962" s="79"/>
      <c r="M2962" s="79"/>
      <c r="N2962" s="80"/>
      <c r="P2962" s="79"/>
    </row>
    <row r="2963" spans="7:16" x14ac:dyDescent="0.2">
      <c r="G2963" s="79"/>
      <c r="I2963" s="79"/>
      <c r="K2963" s="79"/>
      <c r="M2963" s="79"/>
      <c r="N2963" s="80"/>
      <c r="P2963" s="79"/>
    </row>
    <row r="2964" spans="7:16" x14ac:dyDescent="0.2">
      <c r="G2964" s="79"/>
      <c r="I2964" s="79"/>
      <c r="K2964" s="79"/>
      <c r="M2964" s="79"/>
      <c r="N2964" s="80"/>
      <c r="P2964" s="79"/>
    </row>
    <row r="2965" spans="7:16" x14ac:dyDescent="0.2">
      <c r="G2965" s="79"/>
      <c r="I2965" s="79"/>
      <c r="K2965" s="79"/>
      <c r="M2965" s="79"/>
      <c r="N2965" s="80"/>
      <c r="P2965" s="79"/>
    </row>
    <row r="2966" spans="7:16" x14ac:dyDescent="0.2">
      <c r="G2966" s="79"/>
      <c r="I2966" s="79"/>
      <c r="K2966" s="79"/>
      <c r="M2966" s="79"/>
      <c r="N2966" s="80"/>
      <c r="P2966" s="79"/>
    </row>
    <row r="2967" spans="7:16" x14ac:dyDescent="0.2">
      <c r="G2967" s="79"/>
      <c r="I2967" s="79"/>
      <c r="K2967" s="79"/>
      <c r="M2967" s="79"/>
      <c r="N2967" s="80"/>
      <c r="P2967" s="79"/>
    </row>
    <row r="2968" spans="7:16" x14ac:dyDescent="0.2">
      <c r="G2968" s="79"/>
      <c r="I2968" s="79"/>
      <c r="K2968" s="79"/>
      <c r="M2968" s="79"/>
      <c r="N2968" s="80"/>
      <c r="P2968" s="79"/>
    </row>
    <row r="2969" spans="7:16" x14ac:dyDescent="0.2">
      <c r="G2969" s="79"/>
      <c r="I2969" s="79"/>
      <c r="K2969" s="79"/>
      <c r="M2969" s="79"/>
      <c r="N2969" s="80"/>
      <c r="P2969" s="79"/>
    </row>
    <row r="2970" spans="7:16" x14ac:dyDescent="0.2">
      <c r="G2970" s="79"/>
      <c r="I2970" s="79"/>
      <c r="K2970" s="79"/>
      <c r="M2970" s="79"/>
      <c r="N2970" s="80"/>
      <c r="P2970" s="79"/>
    </row>
    <row r="2971" spans="7:16" x14ac:dyDescent="0.2">
      <c r="G2971" s="79"/>
      <c r="I2971" s="79"/>
      <c r="K2971" s="79"/>
      <c r="M2971" s="79"/>
      <c r="N2971" s="80"/>
      <c r="P2971" s="79"/>
    </row>
    <row r="2972" spans="7:16" x14ac:dyDescent="0.2">
      <c r="G2972" s="79"/>
      <c r="I2972" s="79"/>
      <c r="K2972" s="79"/>
      <c r="M2972" s="79"/>
      <c r="N2972" s="80"/>
      <c r="P2972" s="79"/>
    </row>
    <row r="2973" spans="7:16" x14ac:dyDescent="0.2">
      <c r="G2973" s="79"/>
      <c r="I2973" s="79"/>
      <c r="K2973" s="79"/>
      <c r="M2973" s="79"/>
      <c r="N2973" s="80"/>
      <c r="P2973" s="79"/>
    </row>
    <row r="2974" spans="7:16" x14ac:dyDescent="0.2">
      <c r="G2974" s="79"/>
      <c r="I2974" s="79"/>
      <c r="K2974" s="79"/>
      <c r="M2974" s="79"/>
      <c r="N2974" s="80"/>
      <c r="P2974" s="79"/>
    </row>
    <row r="2975" spans="7:16" x14ac:dyDescent="0.2">
      <c r="G2975" s="79"/>
      <c r="I2975" s="79"/>
      <c r="K2975" s="79"/>
      <c r="M2975" s="79"/>
      <c r="N2975" s="80"/>
      <c r="P2975" s="79"/>
    </row>
    <row r="2976" spans="7:16" x14ac:dyDescent="0.2">
      <c r="G2976" s="79"/>
      <c r="I2976" s="79"/>
      <c r="K2976" s="79"/>
      <c r="M2976" s="79"/>
      <c r="N2976" s="80"/>
      <c r="P2976" s="79"/>
    </row>
    <row r="2977" spans="7:16" x14ac:dyDescent="0.2">
      <c r="G2977" s="79"/>
      <c r="I2977" s="79"/>
      <c r="K2977" s="79"/>
      <c r="M2977" s="79"/>
      <c r="N2977" s="80"/>
      <c r="P2977" s="79"/>
    </row>
    <row r="2978" spans="7:16" x14ac:dyDescent="0.2">
      <c r="G2978" s="79"/>
      <c r="I2978" s="79"/>
      <c r="K2978" s="79"/>
      <c r="M2978" s="79"/>
      <c r="N2978" s="80"/>
      <c r="P2978" s="79"/>
    </row>
    <row r="2979" spans="7:16" x14ac:dyDescent="0.2">
      <c r="G2979" s="79"/>
      <c r="I2979" s="79"/>
      <c r="K2979" s="79"/>
      <c r="M2979" s="79"/>
      <c r="N2979" s="80"/>
      <c r="P2979" s="79"/>
    </row>
    <row r="2980" spans="7:16" x14ac:dyDescent="0.2">
      <c r="G2980" s="79"/>
      <c r="I2980" s="79"/>
      <c r="K2980" s="79"/>
      <c r="M2980" s="79"/>
      <c r="N2980" s="80"/>
      <c r="P2980" s="79"/>
    </row>
    <row r="2981" spans="7:16" x14ac:dyDescent="0.2">
      <c r="G2981" s="79"/>
      <c r="I2981" s="79"/>
      <c r="K2981" s="79"/>
      <c r="M2981" s="79"/>
      <c r="N2981" s="80"/>
      <c r="P2981" s="79"/>
    </row>
    <row r="2982" spans="7:16" x14ac:dyDescent="0.2">
      <c r="G2982" s="79"/>
      <c r="I2982" s="79"/>
      <c r="K2982" s="79"/>
      <c r="M2982" s="79"/>
      <c r="N2982" s="80"/>
      <c r="P2982" s="79"/>
    </row>
    <row r="2983" spans="7:16" x14ac:dyDescent="0.2">
      <c r="G2983" s="79"/>
      <c r="I2983" s="79"/>
      <c r="K2983" s="79"/>
      <c r="M2983" s="79"/>
      <c r="N2983" s="80"/>
      <c r="P2983" s="79"/>
    </row>
    <row r="2984" spans="7:16" x14ac:dyDescent="0.2">
      <c r="G2984" s="79"/>
      <c r="I2984" s="79"/>
      <c r="K2984" s="79"/>
      <c r="M2984" s="79"/>
      <c r="N2984" s="80"/>
      <c r="P2984" s="79"/>
    </row>
    <row r="2985" spans="7:16" x14ac:dyDescent="0.2">
      <c r="G2985" s="79"/>
      <c r="I2985" s="79"/>
      <c r="K2985" s="79"/>
      <c r="M2985" s="79"/>
      <c r="N2985" s="80"/>
      <c r="P2985" s="79"/>
    </row>
    <row r="2986" spans="7:16" x14ac:dyDescent="0.2">
      <c r="G2986" s="79"/>
      <c r="I2986" s="79"/>
      <c r="K2986" s="79"/>
      <c r="M2986" s="79"/>
      <c r="N2986" s="80"/>
      <c r="P2986" s="79"/>
    </row>
    <row r="2987" spans="7:16" x14ac:dyDescent="0.2">
      <c r="G2987" s="79"/>
      <c r="I2987" s="79"/>
      <c r="K2987" s="79"/>
      <c r="M2987" s="79"/>
      <c r="N2987" s="80"/>
      <c r="P2987" s="79"/>
    </row>
    <row r="2988" spans="7:16" x14ac:dyDescent="0.2">
      <c r="G2988" s="79"/>
      <c r="I2988" s="79"/>
      <c r="K2988" s="79"/>
      <c r="M2988" s="79"/>
      <c r="N2988" s="80"/>
      <c r="P2988" s="79"/>
    </row>
    <row r="2989" spans="7:16" x14ac:dyDescent="0.2">
      <c r="G2989" s="79"/>
      <c r="I2989" s="79"/>
      <c r="K2989" s="79"/>
      <c r="M2989" s="79"/>
      <c r="N2989" s="80"/>
      <c r="P2989" s="79"/>
    </row>
    <row r="2990" spans="7:16" x14ac:dyDescent="0.2">
      <c r="G2990" s="79"/>
      <c r="I2990" s="79"/>
      <c r="K2990" s="79"/>
      <c r="M2990" s="79"/>
      <c r="N2990" s="80"/>
      <c r="P2990" s="79"/>
    </row>
    <row r="2991" spans="7:16" x14ac:dyDescent="0.2">
      <c r="G2991" s="79"/>
      <c r="I2991" s="79"/>
      <c r="K2991" s="79"/>
      <c r="M2991" s="79"/>
      <c r="N2991" s="80"/>
      <c r="P2991" s="79"/>
    </row>
    <row r="2992" spans="7:16" x14ac:dyDescent="0.2">
      <c r="G2992" s="79"/>
      <c r="I2992" s="79"/>
      <c r="K2992" s="79"/>
      <c r="M2992" s="79"/>
      <c r="N2992" s="80"/>
      <c r="P2992" s="79"/>
    </row>
    <row r="2993" spans="7:16" x14ac:dyDescent="0.2">
      <c r="G2993" s="79"/>
      <c r="I2993" s="79"/>
      <c r="K2993" s="79"/>
      <c r="M2993" s="79"/>
      <c r="N2993" s="80"/>
      <c r="P2993" s="79"/>
    </row>
    <row r="2994" spans="7:16" x14ac:dyDescent="0.2">
      <c r="G2994" s="79"/>
      <c r="I2994" s="79"/>
      <c r="K2994" s="79"/>
      <c r="M2994" s="79"/>
      <c r="N2994" s="80"/>
      <c r="P2994" s="79"/>
    </row>
    <row r="2995" spans="7:16" x14ac:dyDescent="0.2">
      <c r="G2995" s="79"/>
      <c r="I2995" s="79"/>
      <c r="K2995" s="79"/>
      <c r="M2995" s="79"/>
      <c r="N2995" s="80"/>
      <c r="P2995" s="79"/>
    </row>
    <row r="2996" spans="7:16" x14ac:dyDescent="0.2">
      <c r="G2996" s="79"/>
      <c r="I2996" s="79"/>
      <c r="K2996" s="79"/>
      <c r="M2996" s="79"/>
      <c r="N2996" s="80"/>
      <c r="P2996" s="79"/>
    </row>
    <row r="2997" spans="7:16" x14ac:dyDescent="0.2">
      <c r="G2997" s="79"/>
      <c r="I2997" s="79"/>
      <c r="K2997" s="79"/>
      <c r="M2997" s="79"/>
      <c r="N2997" s="80"/>
      <c r="P2997" s="79"/>
    </row>
    <row r="2998" spans="7:16" x14ac:dyDescent="0.2">
      <c r="G2998" s="79"/>
      <c r="I2998" s="79"/>
      <c r="K2998" s="79"/>
      <c r="M2998" s="79"/>
      <c r="N2998" s="80"/>
      <c r="P2998" s="79"/>
    </row>
    <row r="2999" spans="7:16" x14ac:dyDescent="0.2">
      <c r="G2999" s="79"/>
      <c r="I2999" s="79"/>
      <c r="K2999" s="79"/>
      <c r="M2999" s="79"/>
      <c r="N2999" s="80"/>
      <c r="P2999" s="79"/>
    </row>
    <row r="3000" spans="7:16" x14ac:dyDescent="0.2">
      <c r="G3000" s="79"/>
      <c r="I3000" s="79"/>
      <c r="K3000" s="79"/>
      <c r="M3000" s="79"/>
      <c r="N3000" s="80"/>
      <c r="P3000" s="79"/>
    </row>
    <row r="3001" spans="7:16" x14ac:dyDescent="0.2">
      <c r="G3001" s="79"/>
      <c r="I3001" s="79"/>
      <c r="K3001" s="79"/>
      <c r="M3001" s="79"/>
      <c r="N3001" s="80"/>
      <c r="P3001" s="79"/>
    </row>
    <row r="3002" spans="7:16" x14ac:dyDescent="0.2">
      <c r="G3002" s="79"/>
      <c r="I3002" s="79"/>
      <c r="K3002" s="79"/>
      <c r="M3002" s="79"/>
      <c r="N3002" s="80"/>
      <c r="P3002" s="79"/>
    </row>
    <row r="3003" spans="7:16" x14ac:dyDescent="0.2">
      <c r="G3003" s="79"/>
      <c r="I3003" s="79"/>
      <c r="K3003" s="79"/>
      <c r="M3003" s="79"/>
      <c r="N3003" s="80"/>
      <c r="P3003" s="79"/>
    </row>
    <row r="3004" spans="7:16" x14ac:dyDescent="0.2">
      <c r="G3004" s="79"/>
      <c r="I3004" s="79"/>
      <c r="K3004" s="79"/>
      <c r="M3004" s="79"/>
      <c r="N3004" s="80"/>
      <c r="P3004" s="79"/>
    </row>
    <row r="3005" spans="7:16" x14ac:dyDescent="0.2">
      <c r="G3005" s="79"/>
      <c r="I3005" s="79"/>
      <c r="K3005" s="79"/>
      <c r="M3005" s="79"/>
      <c r="N3005" s="80"/>
      <c r="P3005" s="79"/>
    </row>
    <row r="3006" spans="7:16" x14ac:dyDescent="0.2">
      <c r="G3006" s="79"/>
      <c r="I3006" s="79"/>
      <c r="K3006" s="79"/>
      <c r="M3006" s="79"/>
      <c r="N3006" s="80"/>
      <c r="P3006" s="79"/>
    </row>
    <row r="3007" spans="7:16" x14ac:dyDescent="0.2">
      <c r="G3007" s="79"/>
      <c r="I3007" s="79"/>
      <c r="K3007" s="79"/>
      <c r="M3007" s="79"/>
      <c r="N3007" s="80"/>
      <c r="P3007" s="79"/>
    </row>
    <row r="3008" spans="7:16" x14ac:dyDescent="0.2">
      <c r="G3008" s="79"/>
      <c r="I3008" s="79"/>
      <c r="K3008" s="79"/>
      <c r="M3008" s="79"/>
      <c r="N3008" s="80"/>
      <c r="P3008" s="79"/>
    </row>
    <row r="3009" spans="7:16" x14ac:dyDescent="0.2">
      <c r="G3009" s="79"/>
      <c r="I3009" s="79"/>
      <c r="K3009" s="79"/>
      <c r="M3009" s="79"/>
      <c r="N3009" s="80"/>
      <c r="P3009" s="79"/>
    </row>
    <row r="3010" spans="7:16" x14ac:dyDescent="0.2">
      <c r="G3010" s="79"/>
      <c r="I3010" s="79"/>
      <c r="K3010" s="79"/>
      <c r="M3010" s="79"/>
      <c r="N3010" s="80"/>
      <c r="P3010" s="79"/>
    </row>
    <row r="3011" spans="7:16" x14ac:dyDescent="0.2">
      <c r="G3011" s="79"/>
      <c r="I3011" s="79"/>
      <c r="K3011" s="79"/>
      <c r="M3011" s="79"/>
      <c r="N3011" s="80"/>
      <c r="P3011" s="79"/>
    </row>
    <row r="3012" spans="7:16" x14ac:dyDescent="0.2">
      <c r="G3012" s="79"/>
      <c r="I3012" s="79"/>
      <c r="K3012" s="79"/>
      <c r="M3012" s="79"/>
      <c r="N3012" s="80"/>
      <c r="P3012" s="79"/>
    </row>
    <row r="3013" spans="7:16" x14ac:dyDescent="0.2">
      <c r="G3013" s="79"/>
      <c r="I3013" s="79"/>
      <c r="K3013" s="79"/>
      <c r="M3013" s="79"/>
      <c r="N3013" s="80"/>
      <c r="P3013" s="79"/>
    </row>
    <row r="3014" spans="7:16" x14ac:dyDescent="0.2">
      <c r="G3014" s="79"/>
      <c r="I3014" s="79"/>
      <c r="K3014" s="79"/>
      <c r="M3014" s="79"/>
      <c r="N3014" s="80"/>
      <c r="P3014" s="79"/>
    </row>
    <row r="3015" spans="7:16" x14ac:dyDescent="0.2">
      <c r="G3015" s="79"/>
      <c r="I3015" s="79"/>
      <c r="K3015" s="79"/>
      <c r="M3015" s="79"/>
      <c r="N3015" s="80"/>
      <c r="P3015" s="79"/>
    </row>
    <row r="3016" spans="7:16" x14ac:dyDescent="0.2">
      <c r="G3016" s="79"/>
      <c r="I3016" s="79"/>
      <c r="K3016" s="79"/>
      <c r="M3016" s="79"/>
      <c r="N3016" s="80"/>
      <c r="P3016" s="79"/>
    </row>
    <row r="3017" spans="7:16" x14ac:dyDescent="0.2">
      <c r="G3017" s="79"/>
      <c r="I3017" s="79"/>
      <c r="K3017" s="79"/>
      <c r="M3017" s="79"/>
      <c r="N3017" s="80"/>
      <c r="P3017" s="79"/>
    </row>
    <row r="3018" spans="7:16" x14ac:dyDescent="0.2">
      <c r="G3018" s="79"/>
      <c r="I3018" s="79"/>
      <c r="K3018" s="79"/>
      <c r="M3018" s="79"/>
      <c r="N3018" s="80"/>
      <c r="P3018" s="79"/>
    </row>
    <row r="3019" spans="7:16" x14ac:dyDescent="0.2">
      <c r="G3019" s="79"/>
      <c r="I3019" s="79"/>
      <c r="K3019" s="79"/>
      <c r="M3019" s="79"/>
      <c r="N3019" s="80"/>
      <c r="P3019" s="79"/>
    </row>
    <row r="3020" spans="7:16" x14ac:dyDescent="0.2">
      <c r="G3020" s="79"/>
      <c r="I3020" s="79"/>
      <c r="K3020" s="79"/>
      <c r="M3020" s="79"/>
      <c r="N3020" s="80"/>
      <c r="P3020" s="79"/>
    </row>
    <row r="3021" spans="7:16" x14ac:dyDescent="0.2">
      <c r="G3021" s="79"/>
      <c r="I3021" s="79"/>
      <c r="K3021" s="79"/>
      <c r="M3021" s="79"/>
      <c r="N3021" s="80"/>
      <c r="P3021" s="79"/>
    </row>
    <row r="3022" spans="7:16" x14ac:dyDescent="0.2">
      <c r="G3022" s="79"/>
      <c r="I3022" s="79"/>
      <c r="K3022" s="79"/>
      <c r="M3022" s="79"/>
      <c r="N3022" s="80"/>
      <c r="P3022" s="79"/>
    </row>
    <row r="3023" spans="7:16" x14ac:dyDescent="0.2">
      <c r="G3023" s="79"/>
      <c r="I3023" s="79"/>
      <c r="K3023" s="79"/>
      <c r="M3023" s="79"/>
      <c r="N3023" s="80"/>
      <c r="P3023" s="79"/>
    </row>
    <row r="3024" spans="7:16" x14ac:dyDescent="0.2">
      <c r="G3024" s="79"/>
      <c r="I3024" s="79"/>
      <c r="K3024" s="79"/>
      <c r="M3024" s="79"/>
      <c r="N3024" s="80"/>
      <c r="P3024" s="79"/>
    </row>
    <row r="3025" spans="7:16" x14ac:dyDescent="0.2">
      <c r="G3025" s="79"/>
      <c r="I3025" s="79"/>
      <c r="K3025" s="79"/>
      <c r="M3025" s="79"/>
      <c r="N3025" s="80"/>
      <c r="P3025" s="79"/>
    </row>
    <row r="3026" spans="7:16" x14ac:dyDescent="0.2">
      <c r="G3026" s="79"/>
      <c r="I3026" s="79"/>
      <c r="K3026" s="79"/>
      <c r="M3026" s="79"/>
      <c r="N3026" s="80"/>
      <c r="P3026" s="79"/>
    </row>
    <row r="3027" spans="7:16" x14ac:dyDescent="0.2">
      <c r="G3027" s="79"/>
      <c r="I3027" s="79"/>
      <c r="K3027" s="79"/>
      <c r="M3027" s="79"/>
      <c r="N3027" s="80"/>
      <c r="P3027" s="79"/>
    </row>
    <row r="3028" spans="7:16" x14ac:dyDescent="0.2">
      <c r="G3028" s="79"/>
      <c r="I3028" s="79"/>
      <c r="K3028" s="79"/>
      <c r="M3028" s="79"/>
      <c r="N3028" s="80"/>
      <c r="P3028" s="79"/>
    </row>
    <row r="3029" spans="7:16" x14ac:dyDescent="0.2">
      <c r="G3029" s="79"/>
      <c r="I3029" s="79"/>
      <c r="K3029" s="79"/>
      <c r="M3029" s="79"/>
      <c r="N3029" s="80"/>
      <c r="P3029" s="79"/>
    </row>
    <row r="3030" spans="7:16" x14ac:dyDescent="0.2">
      <c r="G3030" s="79"/>
      <c r="I3030" s="79"/>
      <c r="K3030" s="79"/>
      <c r="M3030" s="79"/>
      <c r="N3030" s="80"/>
      <c r="P3030" s="79"/>
    </row>
    <row r="3031" spans="7:16" x14ac:dyDescent="0.2">
      <c r="G3031" s="79"/>
      <c r="I3031" s="79"/>
      <c r="K3031" s="79"/>
      <c r="M3031" s="79"/>
      <c r="N3031" s="80"/>
      <c r="P3031" s="79"/>
    </row>
    <row r="3032" spans="7:16" x14ac:dyDescent="0.2">
      <c r="G3032" s="79"/>
      <c r="I3032" s="79"/>
      <c r="K3032" s="79"/>
      <c r="M3032" s="79"/>
      <c r="N3032" s="80"/>
      <c r="P3032" s="79"/>
    </row>
    <row r="3033" spans="7:16" x14ac:dyDescent="0.2">
      <c r="G3033" s="79"/>
      <c r="I3033" s="79"/>
      <c r="K3033" s="79"/>
      <c r="M3033" s="79"/>
      <c r="N3033" s="80"/>
      <c r="P3033" s="79"/>
    </row>
    <row r="3034" spans="7:16" x14ac:dyDescent="0.2">
      <c r="G3034" s="79"/>
      <c r="I3034" s="79"/>
      <c r="K3034" s="79"/>
      <c r="M3034" s="79"/>
      <c r="N3034" s="80"/>
      <c r="P3034" s="79"/>
    </row>
    <row r="3035" spans="7:16" x14ac:dyDescent="0.2">
      <c r="G3035" s="79"/>
      <c r="I3035" s="79"/>
      <c r="K3035" s="79"/>
      <c r="M3035" s="79"/>
      <c r="N3035" s="80"/>
      <c r="P3035" s="79"/>
    </row>
    <row r="3036" spans="7:16" x14ac:dyDescent="0.2">
      <c r="G3036" s="79"/>
      <c r="I3036" s="79"/>
      <c r="K3036" s="79"/>
      <c r="M3036" s="79"/>
      <c r="N3036" s="80"/>
      <c r="P3036" s="79"/>
    </row>
    <row r="3037" spans="7:16" x14ac:dyDescent="0.2">
      <c r="G3037" s="79"/>
      <c r="I3037" s="79"/>
      <c r="K3037" s="79"/>
      <c r="M3037" s="79"/>
      <c r="N3037" s="80"/>
      <c r="P3037" s="79"/>
    </row>
    <row r="3038" spans="7:16" x14ac:dyDescent="0.2">
      <c r="G3038" s="79"/>
      <c r="I3038" s="79"/>
      <c r="K3038" s="79"/>
      <c r="M3038" s="79"/>
      <c r="N3038" s="80"/>
      <c r="P3038" s="79"/>
    </row>
    <row r="3039" spans="7:16" x14ac:dyDescent="0.2">
      <c r="G3039" s="79"/>
      <c r="I3039" s="79"/>
      <c r="K3039" s="79"/>
      <c r="M3039" s="79"/>
      <c r="N3039" s="80"/>
      <c r="P3039" s="79"/>
    </row>
    <row r="3040" spans="7:16" x14ac:dyDescent="0.2">
      <c r="G3040" s="79"/>
      <c r="I3040" s="79"/>
      <c r="K3040" s="79"/>
      <c r="M3040" s="79"/>
      <c r="N3040" s="80"/>
      <c r="P3040" s="79"/>
    </row>
    <row r="3041" spans="7:16" x14ac:dyDescent="0.2">
      <c r="G3041" s="79"/>
      <c r="I3041" s="79"/>
      <c r="K3041" s="79"/>
      <c r="M3041" s="79"/>
      <c r="N3041" s="80"/>
      <c r="P3041" s="79"/>
    </row>
    <row r="3042" spans="7:16" x14ac:dyDescent="0.2">
      <c r="G3042" s="79"/>
      <c r="I3042" s="79"/>
      <c r="K3042" s="79"/>
      <c r="M3042" s="79"/>
      <c r="N3042" s="80"/>
      <c r="P3042" s="79"/>
    </row>
    <row r="3043" spans="7:16" x14ac:dyDescent="0.2">
      <c r="G3043" s="79"/>
      <c r="I3043" s="79"/>
      <c r="K3043" s="79"/>
      <c r="M3043" s="79"/>
      <c r="N3043" s="80"/>
      <c r="P3043" s="79"/>
    </row>
    <row r="3044" spans="7:16" x14ac:dyDescent="0.2">
      <c r="G3044" s="79"/>
      <c r="I3044" s="79"/>
      <c r="K3044" s="79"/>
      <c r="M3044" s="79"/>
      <c r="N3044" s="80"/>
      <c r="P3044" s="79"/>
    </row>
    <row r="3045" spans="7:16" x14ac:dyDescent="0.2">
      <c r="G3045" s="79"/>
      <c r="I3045" s="79"/>
      <c r="K3045" s="79"/>
      <c r="M3045" s="79"/>
      <c r="N3045" s="80"/>
      <c r="P3045" s="79"/>
    </row>
    <row r="3046" spans="7:16" x14ac:dyDescent="0.2">
      <c r="G3046" s="79"/>
      <c r="I3046" s="79"/>
      <c r="K3046" s="79"/>
      <c r="M3046" s="79"/>
      <c r="N3046" s="80"/>
      <c r="P3046" s="79"/>
    </row>
    <row r="3047" spans="7:16" x14ac:dyDescent="0.2">
      <c r="G3047" s="79"/>
      <c r="I3047" s="79"/>
      <c r="K3047" s="79"/>
      <c r="M3047" s="79"/>
      <c r="N3047" s="80"/>
      <c r="P3047" s="79"/>
    </row>
    <row r="3048" spans="7:16" x14ac:dyDescent="0.2">
      <c r="G3048" s="79"/>
      <c r="I3048" s="79"/>
      <c r="K3048" s="79"/>
      <c r="M3048" s="79"/>
      <c r="N3048" s="80"/>
      <c r="P3048" s="79"/>
    </row>
    <row r="3049" spans="7:16" x14ac:dyDescent="0.2">
      <c r="G3049" s="79"/>
      <c r="I3049" s="79"/>
      <c r="K3049" s="79"/>
      <c r="M3049" s="79"/>
      <c r="N3049" s="80"/>
      <c r="P3049" s="79"/>
    </row>
    <row r="3050" spans="7:16" x14ac:dyDescent="0.2">
      <c r="G3050" s="79"/>
      <c r="I3050" s="79"/>
      <c r="K3050" s="79"/>
      <c r="M3050" s="79"/>
      <c r="N3050" s="80"/>
      <c r="P3050" s="79"/>
    </row>
    <row r="3051" spans="7:16" x14ac:dyDescent="0.2">
      <c r="G3051" s="79"/>
      <c r="I3051" s="79"/>
      <c r="K3051" s="79"/>
      <c r="M3051" s="79"/>
      <c r="N3051" s="80"/>
      <c r="P3051" s="79"/>
    </row>
    <row r="3052" spans="7:16" x14ac:dyDescent="0.2">
      <c r="G3052" s="79"/>
      <c r="I3052" s="79"/>
      <c r="K3052" s="79"/>
      <c r="M3052" s="79"/>
      <c r="N3052" s="80"/>
      <c r="P3052" s="79"/>
    </row>
    <row r="3053" spans="7:16" x14ac:dyDescent="0.2">
      <c r="G3053" s="79"/>
      <c r="I3053" s="79"/>
      <c r="K3053" s="79"/>
      <c r="M3053" s="79"/>
      <c r="N3053" s="80"/>
      <c r="P3053" s="79"/>
    </row>
    <row r="3054" spans="7:16" x14ac:dyDescent="0.2">
      <c r="G3054" s="79"/>
      <c r="I3054" s="79"/>
      <c r="K3054" s="79"/>
      <c r="M3054" s="79"/>
      <c r="N3054" s="80"/>
      <c r="P3054" s="79"/>
    </row>
    <row r="3055" spans="7:16" x14ac:dyDescent="0.2">
      <c r="G3055" s="79"/>
      <c r="I3055" s="79"/>
      <c r="K3055" s="79"/>
      <c r="M3055" s="79"/>
      <c r="N3055" s="80"/>
      <c r="P3055" s="79"/>
    </row>
    <row r="3056" spans="7:16" x14ac:dyDescent="0.2">
      <c r="G3056" s="79"/>
      <c r="I3056" s="79"/>
      <c r="K3056" s="79"/>
      <c r="M3056" s="79"/>
      <c r="N3056" s="80"/>
      <c r="P3056" s="79"/>
    </row>
    <row r="3057" spans="7:16" x14ac:dyDescent="0.2">
      <c r="G3057" s="79"/>
      <c r="I3057" s="79"/>
      <c r="K3057" s="79"/>
      <c r="M3057" s="79"/>
      <c r="N3057" s="80"/>
      <c r="P3057" s="79"/>
    </row>
    <row r="3058" spans="7:16" x14ac:dyDescent="0.2">
      <c r="G3058" s="79"/>
      <c r="I3058" s="79"/>
      <c r="K3058" s="79"/>
      <c r="M3058" s="79"/>
      <c r="N3058" s="80"/>
      <c r="P3058" s="79"/>
    </row>
    <row r="3059" spans="7:16" x14ac:dyDescent="0.2">
      <c r="G3059" s="79"/>
      <c r="I3059" s="79"/>
      <c r="K3059" s="79"/>
      <c r="M3059" s="79"/>
      <c r="N3059" s="80"/>
      <c r="P3059" s="79"/>
    </row>
    <row r="3060" spans="7:16" x14ac:dyDescent="0.2">
      <c r="G3060" s="79"/>
      <c r="I3060" s="79"/>
      <c r="K3060" s="79"/>
      <c r="M3060" s="79"/>
      <c r="N3060" s="80"/>
      <c r="P3060" s="79"/>
    </row>
    <row r="3061" spans="7:16" x14ac:dyDescent="0.2">
      <c r="G3061" s="79"/>
      <c r="I3061" s="79"/>
      <c r="K3061" s="79"/>
      <c r="M3061" s="79"/>
      <c r="N3061" s="80"/>
      <c r="P3061" s="79"/>
    </row>
    <row r="3062" spans="7:16" x14ac:dyDescent="0.2">
      <c r="G3062" s="79"/>
      <c r="I3062" s="79"/>
      <c r="K3062" s="79"/>
      <c r="M3062" s="79"/>
      <c r="N3062" s="80"/>
      <c r="P3062" s="79"/>
    </row>
    <row r="3063" spans="7:16" x14ac:dyDescent="0.2">
      <c r="G3063" s="79"/>
      <c r="I3063" s="79"/>
      <c r="K3063" s="79"/>
      <c r="M3063" s="79"/>
      <c r="N3063" s="80"/>
      <c r="P3063" s="79"/>
    </row>
    <row r="3064" spans="7:16" x14ac:dyDescent="0.2">
      <c r="G3064" s="79"/>
      <c r="I3064" s="79"/>
      <c r="K3064" s="79"/>
      <c r="M3064" s="79"/>
      <c r="N3064" s="80"/>
      <c r="P3064" s="79"/>
    </row>
    <row r="3065" spans="7:16" x14ac:dyDescent="0.2">
      <c r="G3065" s="79"/>
      <c r="I3065" s="79"/>
      <c r="K3065" s="79"/>
      <c r="M3065" s="79"/>
      <c r="N3065" s="80"/>
      <c r="P3065" s="79"/>
    </row>
    <row r="3066" spans="7:16" x14ac:dyDescent="0.2">
      <c r="G3066" s="79"/>
      <c r="I3066" s="79"/>
      <c r="K3066" s="79"/>
      <c r="M3066" s="79"/>
      <c r="N3066" s="80"/>
      <c r="P3066" s="79"/>
    </row>
    <row r="3067" spans="7:16" x14ac:dyDescent="0.2">
      <c r="G3067" s="79"/>
      <c r="I3067" s="79"/>
      <c r="K3067" s="79"/>
      <c r="M3067" s="79"/>
      <c r="N3067" s="80"/>
      <c r="P3067" s="79"/>
    </row>
    <row r="3068" spans="7:16" x14ac:dyDescent="0.2">
      <c r="G3068" s="79"/>
      <c r="I3068" s="79"/>
      <c r="K3068" s="79"/>
      <c r="M3068" s="79"/>
      <c r="N3068" s="80"/>
      <c r="P3068" s="79"/>
    </row>
    <row r="3069" spans="7:16" x14ac:dyDescent="0.2">
      <c r="G3069" s="79"/>
      <c r="I3069" s="79"/>
      <c r="K3069" s="79"/>
      <c r="M3069" s="79"/>
      <c r="N3069" s="80"/>
      <c r="P3069" s="79"/>
    </row>
    <row r="3070" spans="7:16" x14ac:dyDescent="0.2">
      <c r="G3070" s="79"/>
      <c r="I3070" s="79"/>
      <c r="K3070" s="79"/>
      <c r="M3070" s="79"/>
      <c r="N3070" s="80"/>
      <c r="P3070" s="79"/>
    </row>
    <row r="3071" spans="7:16" x14ac:dyDescent="0.2">
      <c r="G3071" s="79"/>
      <c r="I3071" s="79"/>
      <c r="K3071" s="79"/>
      <c r="M3071" s="79"/>
      <c r="N3071" s="80"/>
      <c r="P3071" s="79"/>
    </row>
    <row r="3072" spans="7:16" x14ac:dyDescent="0.2">
      <c r="G3072" s="79"/>
      <c r="I3072" s="79"/>
      <c r="K3072" s="79"/>
      <c r="M3072" s="79"/>
      <c r="N3072" s="80"/>
      <c r="P3072" s="79"/>
    </row>
    <row r="3073" spans="7:16" x14ac:dyDescent="0.2">
      <c r="G3073" s="79"/>
      <c r="I3073" s="79"/>
      <c r="K3073" s="79"/>
      <c r="M3073" s="79"/>
      <c r="N3073" s="80"/>
      <c r="P3073" s="79"/>
    </row>
    <row r="3074" spans="7:16" x14ac:dyDescent="0.2">
      <c r="G3074" s="79"/>
      <c r="I3074" s="79"/>
      <c r="K3074" s="79"/>
      <c r="M3074" s="79"/>
      <c r="N3074" s="80"/>
      <c r="P3074" s="79"/>
    </row>
    <row r="3075" spans="7:16" x14ac:dyDescent="0.2">
      <c r="G3075" s="79"/>
      <c r="I3075" s="79"/>
      <c r="K3075" s="79"/>
      <c r="M3075" s="79"/>
      <c r="N3075" s="80"/>
      <c r="P3075" s="79"/>
    </row>
    <row r="3076" spans="7:16" x14ac:dyDescent="0.2">
      <c r="G3076" s="79"/>
      <c r="I3076" s="79"/>
      <c r="K3076" s="79"/>
      <c r="M3076" s="79"/>
      <c r="N3076" s="80"/>
      <c r="P3076" s="79"/>
    </row>
    <row r="3077" spans="7:16" x14ac:dyDescent="0.2">
      <c r="G3077" s="79"/>
      <c r="I3077" s="79"/>
      <c r="K3077" s="79"/>
      <c r="M3077" s="79"/>
      <c r="N3077" s="80"/>
      <c r="P3077" s="79"/>
    </row>
    <row r="3078" spans="7:16" x14ac:dyDescent="0.2">
      <c r="G3078" s="79"/>
      <c r="I3078" s="79"/>
      <c r="K3078" s="79"/>
      <c r="M3078" s="79"/>
      <c r="N3078" s="80"/>
      <c r="P3078" s="79"/>
    </row>
    <row r="3079" spans="7:16" x14ac:dyDescent="0.2">
      <c r="G3079" s="79"/>
      <c r="I3079" s="79"/>
      <c r="K3079" s="79"/>
      <c r="M3079" s="79"/>
      <c r="N3079" s="80"/>
      <c r="P3079" s="79"/>
    </row>
    <row r="3080" spans="7:16" x14ac:dyDescent="0.2">
      <c r="G3080" s="79"/>
      <c r="I3080" s="79"/>
      <c r="K3080" s="79"/>
      <c r="M3080" s="79"/>
      <c r="N3080" s="80"/>
      <c r="P3080" s="79"/>
    </row>
    <row r="3081" spans="7:16" x14ac:dyDescent="0.2">
      <c r="G3081" s="79"/>
      <c r="I3081" s="79"/>
      <c r="K3081" s="79"/>
      <c r="M3081" s="79"/>
      <c r="N3081" s="80"/>
      <c r="P3081" s="79"/>
    </row>
    <row r="3082" spans="7:16" x14ac:dyDescent="0.2">
      <c r="G3082" s="79"/>
      <c r="I3082" s="79"/>
      <c r="K3082" s="79"/>
      <c r="M3082" s="79"/>
      <c r="N3082" s="80"/>
      <c r="P3082" s="79"/>
    </row>
    <row r="3083" spans="7:16" x14ac:dyDescent="0.2">
      <c r="G3083" s="79"/>
      <c r="I3083" s="79"/>
      <c r="K3083" s="79"/>
      <c r="M3083" s="79"/>
      <c r="N3083" s="80"/>
      <c r="P3083" s="79"/>
    </row>
    <row r="3084" spans="7:16" x14ac:dyDescent="0.2">
      <c r="G3084" s="79"/>
      <c r="I3084" s="79"/>
      <c r="K3084" s="79"/>
      <c r="M3084" s="79"/>
      <c r="N3084" s="80"/>
      <c r="P3084" s="79"/>
    </row>
    <row r="3085" spans="7:16" x14ac:dyDescent="0.2">
      <c r="G3085" s="79"/>
      <c r="I3085" s="79"/>
      <c r="K3085" s="79"/>
      <c r="M3085" s="79"/>
      <c r="N3085" s="80"/>
      <c r="P3085" s="79"/>
    </row>
    <row r="3086" spans="7:16" x14ac:dyDescent="0.2">
      <c r="G3086" s="79"/>
      <c r="I3086" s="79"/>
      <c r="K3086" s="79"/>
      <c r="M3086" s="79"/>
      <c r="N3086" s="80"/>
      <c r="P3086" s="79"/>
    </row>
    <row r="3087" spans="7:16" x14ac:dyDescent="0.2">
      <c r="G3087" s="79"/>
      <c r="I3087" s="79"/>
      <c r="K3087" s="79"/>
      <c r="M3087" s="79"/>
      <c r="N3087" s="80"/>
      <c r="P3087" s="79"/>
    </row>
    <row r="3088" spans="7:16" x14ac:dyDescent="0.2">
      <c r="G3088" s="79"/>
      <c r="I3088" s="79"/>
      <c r="K3088" s="79"/>
      <c r="M3088" s="79"/>
      <c r="N3088" s="80"/>
      <c r="P3088" s="79"/>
    </row>
    <row r="3089" spans="7:16" x14ac:dyDescent="0.2">
      <c r="G3089" s="79"/>
      <c r="I3089" s="79"/>
      <c r="K3089" s="79"/>
      <c r="M3089" s="79"/>
      <c r="N3089" s="80"/>
      <c r="P3089" s="79"/>
    </row>
    <row r="3090" spans="7:16" x14ac:dyDescent="0.2">
      <c r="G3090" s="79"/>
      <c r="I3090" s="79"/>
      <c r="K3090" s="79"/>
      <c r="M3090" s="79"/>
      <c r="N3090" s="80"/>
      <c r="P3090" s="79"/>
    </row>
    <row r="3091" spans="7:16" x14ac:dyDescent="0.2">
      <c r="G3091" s="79"/>
      <c r="I3091" s="79"/>
      <c r="K3091" s="79"/>
      <c r="M3091" s="79"/>
      <c r="N3091" s="80"/>
      <c r="P3091" s="79"/>
    </row>
    <row r="3092" spans="7:16" x14ac:dyDescent="0.2">
      <c r="G3092" s="79"/>
      <c r="I3092" s="79"/>
      <c r="K3092" s="79"/>
      <c r="M3092" s="79"/>
      <c r="N3092" s="80"/>
      <c r="P3092" s="79"/>
    </row>
    <row r="3093" spans="7:16" x14ac:dyDescent="0.2">
      <c r="G3093" s="79"/>
      <c r="I3093" s="79"/>
      <c r="K3093" s="79"/>
      <c r="M3093" s="79"/>
      <c r="N3093" s="80"/>
      <c r="P3093" s="79"/>
    </row>
    <row r="3094" spans="7:16" x14ac:dyDescent="0.2">
      <c r="G3094" s="79"/>
      <c r="I3094" s="79"/>
      <c r="K3094" s="79"/>
      <c r="M3094" s="79"/>
      <c r="N3094" s="80"/>
      <c r="P3094" s="79"/>
    </row>
    <row r="3095" spans="7:16" x14ac:dyDescent="0.2">
      <c r="G3095" s="79"/>
      <c r="I3095" s="79"/>
      <c r="K3095" s="79"/>
      <c r="M3095" s="79"/>
      <c r="N3095" s="80"/>
      <c r="P3095" s="79"/>
    </row>
    <row r="3096" spans="7:16" x14ac:dyDescent="0.2">
      <c r="G3096" s="79"/>
      <c r="I3096" s="79"/>
      <c r="K3096" s="79"/>
      <c r="M3096" s="79"/>
      <c r="N3096" s="80"/>
      <c r="P3096" s="79"/>
    </row>
    <row r="3097" spans="7:16" x14ac:dyDescent="0.2">
      <c r="G3097" s="79"/>
      <c r="I3097" s="79"/>
      <c r="K3097" s="79"/>
      <c r="M3097" s="79"/>
      <c r="N3097" s="80"/>
      <c r="P3097" s="79"/>
    </row>
    <row r="3098" spans="7:16" x14ac:dyDescent="0.2">
      <c r="G3098" s="79"/>
      <c r="I3098" s="79"/>
      <c r="K3098" s="79"/>
      <c r="M3098" s="79"/>
      <c r="N3098" s="80"/>
      <c r="P3098" s="79"/>
    </row>
    <row r="3099" spans="7:16" x14ac:dyDescent="0.2">
      <c r="G3099" s="79"/>
      <c r="I3099" s="79"/>
      <c r="K3099" s="79"/>
      <c r="M3099" s="79"/>
      <c r="N3099" s="80"/>
      <c r="P3099" s="79"/>
    </row>
    <row r="3100" spans="7:16" x14ac:dyDescent="0.2">
      <c r="G3100" s="79"/>
      <c r="I3100" s="79"/>
      <c r="K3100" s="79"/>
      <c r="M3100" s="79"/>
      <c r="N3100" s="80"/>
      <c r="P3100" s="79"/>
    </row>
    <row r="3101" spans="7:16" x14ac:dyDescent="0.2">
      <c r="G3101" s="79"/>
      <c r="I3101" s="79"/>
      <c r="K3101" s="79"/>
      <c r="M3101" s="79"/>
      <c r="N3101" s="80"/>
      <c r="P3101" s="79"/>
    </row>
    <row r="3102" spans="7:16" x14ac:dyDescent="0.2">
      <c r="G3102" s="79"/>
      <c r="I3102" s="79"/>
      <c r="K3102" s="79"/>
      <c r="M3102" s="79"/>
      <c r="N3102" s="80"/>
      <c r="P3102" s="79"/>
    </row>
    <row r="3103" spans="7:16" x14ac:dyDescent="0.2">
      <c r="G3103" s="79"/>
      <c r="I3103" s="79"/>
      <c r="K3103" s="79"/>
      <c r="M3103" s="79"/>
      <c r="N3103" s="80"/>
      <c r="P3103" s="79"/>
    </row>
    <row r="3104" spans="7:16" x14ac:dyDescent="0.2">
      <c r="G3104" s="79"/>
      <c r="I3104" s="79"/>
      <c r="K3104" s="79"/>
      <c r="M3104" s="79"/>
      <c r="N3104" s="80"/>
      <c r="P3104" s="79"/>
    </row>
    <row r="3105" spans="7:16" x14ac:dyDescent="0.2">
      <c r="G3105" s="79"/>
      <c r="I3105" s="79"/>
      <c r="K3105" s="79"/>
      <c r="M3105" s="79"/>
      <c r="N3105" s="80"/>
      <c r="P3105" s="79"/>
    </row>
    <row r="3106" spans="7:16" x14ac:dyDescent="0.2">
      <c r="G3106" s="79"/>
      <c r="I3106" s="79"/>
      <c r="K3106" s="79"/>
      <c r="M3106" s="79"/>
      <c r="N3106" s="80"/>
      <c r="P3106" s="79"/>
    </row>
    <row r="3107" spans="7:16" x14ac:dyDescent="0.2">
      <c r="G3107" s="79"/>
      <c r="I3107" s="79"/>
      <c r="K3107" s="79"/>
      <c r="M3107" s="79"/>
      <c r="N3107" s="80"/>
      <c r="P3107" s="79"/>
    </row>
    <row r="3108" spans="7:16" x14ac:dyDescent="0.2">
      <c r="G3108" s="79"/>
      <c r="I3108" s="79"/>
      <c r="K3108" s="79"/>
      <c r="M3108" s="79"/>
      <c r="N3108" s="80"/>
      <c r="P3108" s="79"/>
    </row>
    <row r="3109" spans="7:16" x14ac:dyDescent="0.2">
      <c r="G3109" s="79"/>
      <c r="I3109" s="79"/>
      <c r="K3109" s="79"/>
      <c r="M3109" s="79"/>
      <c r="N3109" s="80"/>
      <c r="P3109" s="79"/>
    </row>
    <row r="3110" spans="7:16" x14ac:dyDescent="0.2">
      <c r="G3110" s="79"/>
      <c r="I3110" s="79"/>
      <c r="K3110" s="79"/>
      <c r="M3110" s="79"/>
      <c r="N3110" s="80"/>
      <c r="P3110" s="79"/>
    </row>
    <row r="3111" spans="7:16" x14ac:dyDescent="0.2">
      <c r="G3111" s="79"/>
      <c r="I3111" s="79"/>
      <c r="K3111" s="79"/>
      <c r="M3111" s="79"/>
      <c r="N3111" s="80"/>
      <c r="P3111" s="79"/>
    </row>
    <row r="3112" spans="7:16" x14ac:dyDescent="0.2">
      <c r="G3112" s="79"/>
      <c r="I3112" s="79"/>
      <c r="K3112" s="79"/>
      <c r="M3112" s="79"/>
      <c r="N3112" s="80"/>
      <c r="P3112" s="79"/>
    </row>
    <row r="3113" spans="7:16" x14ac:dyDescent="0.2">
      <c r="G3113" s="79"/>
      <c r="I3113" s="79"/>
      <c r="K3113" s="79"/>
      <c r="M3113" s="79"/>
      <c r="N3113" s="80"/>
      <c r="P3113" s="79"/>
    </row>
    <row r="3114" spans="7:16" x14ac:dyDescent="0.2">
      <c r="G3114" s="79"/>
      <c r="I3114" s="79"/>
      <c r="K3114" s="79"/>
      <c r="M3114" s="79"/>
      <c r="N3114" s="80"/>
      <c r="P3114" s="79"/>
    </row>
    <row r="3115" spans="7:16" x14ac:dyDescent="0.2">
      <c r="G3115" s="79"/>
      <c r="I3115" s="79"/>
      <c r="K3115" s="79"/>
      <c r="M3115" s="79"/>
      <c r="N3115" s="80"/>
      <c r="P3115" s="79"/>
    </row>
    <row r="3116" spans="7:16" x14ac:dyDescent="0.2">
      <c r="G3116" s="79"/>
      <c r="I3116" s="79"/>
      <c r="K3116" s="79"/>
      <c r="M3116" s="79"/>
      <c r="N3116" s="80"/>
      <c r="P3116" s="79"/>
    </row>
    <row r="3117" spans="7:16" x14ac:dyDescent="0.2">
      <c r="G3117" s="79"/>
      <c r="I3117" s="79"/>
      <c r="K3117" s="79"/>
      <c r="M3117" s="79"/>
      <c r="N3117" s="80"/>
      <c r="P3117" s="79"/>
    </row>
    <row r="3118" spans="7:16" x14ac:dyDescent="0.2">
      <c r="G3118" s="79"/>
      <c r="I3118" s="79"/>
      <c r="K3118" s="79"/>
      <c r="M3118" s="79"/>
      <c r="N3118" s="80"/>
      <c r="P3118" s="79"/>
    </row>
    <row r="3119" spans="7:16" x14ac:dyDescent="0.2">
      <c r="G3119" s="79"/>
      <c r="I3119" s="79"/>
      <c r="K3119" s="79"/>
      <c r="M3119" s="79"/>
      <c r="N3119" s="80"/>
      <c r="P3119" s="79"/>
    </row>
    <row r="3120" spans="7:16" x14ac:dyDescent="0.2">
      <c r="G3120" s="79"/>
      <c r="I3120" s="79"/>
      <c r="K3120" s="79"/>
      <c r="M3120" s="79"/>
      <c r="N3120" s="80"/>
      <c r="P3120" s="79"/>
    </row>
    <row r="3121" spans="7:16" x14ac:dyDescent="0.2">
      <c r="G3121" s="79"/>
      <c r="I3121" s="79"/>
      <c r="K3121" s="79"/>
      <c r="M3121" s="79"/>
      <c r="N3121" s="80"/>
      <c r="P3121" s="79"/>
    </row>
    <row r="3122" spans="7:16" x14ac:dyDescent="0.2">
      <c r="G3122" s="79"/>
      <c r="I3122" s="79"/>
      <c r="K3122" s="79"/>
      <c r="M3122" s="79"/>
      <c r="N3122" s="80"/>
      <c r="P3122" s="79"/>
    </row>
    <row r="3123" spans="7:16" x14ac:dyDescent="0.2">
      <c r="G3123" s="79"/>
      <c r="I3123" s="79"/>
      <c r="K3123" s="79"/>
      <c r="M3123" s="79"/>
      <c r="N3123" s="80"/>
      <c r="P3123" s="79"/>
    </row>
    <row r="3124" spans="7:16" x14ac:dyDescent="0.2">
      <c r="G3124" s="79"/>
      <c r="I3124" s="79"/>
      <c r="K3124" s="79"/>
      <c r="M3124" s="79"/>
      <c r="N3124" s="80"/>
      <c r="P3124" s="79"/>
    </row>
    <row r="3125" spans="7:16" x14ac:dyDescent="0.2">
      <c r="G3125" s="79"/>
      <c r="I3125" s="79"/>
      <c r="K3125" s="79"/>
      <c r="M3125" s="79"/>
      <c r="N3125" s="80"/>
      <c r="P3125" s="79"/>
    </row>
    <row r="3126" spans="7:16" x14ac:dyDescent="0.2">
      <c r="G3126" s="79"/>
      <c r="I3126" s="79"/>
      <c r="K3126" s="79"/>
      <c r="M3126" s="79"/>
      <c r="N3126" s="80"/>
      <c r="P3126" s="79"/>
    </row>
    <row r="3127" spans="7:16" x14ac:dyDescent="0.2">
      <c r="G3127" s="79"/>
      <c r="I3127" s="79"/>
      <c r="K3127" s="79"/>
      <c r="M3127" s="79"/>
      <c r="N3127" s="80"/>
      <c r="P3127" s="79"/>
    </row>
    <row r="3128" spans="7:16" x14ac:dyDescent="0.2">
      <c r="G3128" s="79"/>
      <c r="I3128" s="79"/>
      <c r="K3128" s="79"/>
      <c r="M3128" s="79"/>
      <c r="N3128" s="80"/>
      <c r="P3128" s="79"/>
    </row>
    <row r="3129" spans="7:16" x14ac:dyDescent="0.2">
      <c r="G3129" s="79"/>
      <c r="I3129" s="79"/>
      <c r="K3129" s="79"/>
      <c r="M3129" s="79"/>
      <c r="N3129" s="80"/>
      <c r="P3129" s="79"/>
    </row>
    <row r="3130" spans="7:16" x14ac:dyDescent="0.2">
      <c r="G3130" s="79"/>
      <c r="I3130" s="79"/>
      <c r="K3130" s="79"/>
      <c r="M3130" s="79"/>
      <c r="N3130" s="80"/>
      <c r="P3130" s="79"/>
    </row>
    <row r="3131" spans="7:16" x14ac:dyDescent="0.2">
      <c r="G3131" s="79"/>
      <c r="I3131" s="79"/>
      <c r="K3131" s="79"/>
      <c r="M3131" s="79"/>
      <c r="N3131" s="80"/>
      <c r="P3131" s="79"/>
    </row>
    <row r="3132" spans="7:16" x14ac:dyDescent="0.2">
      <c r="G3132" s="79"/>
      <c r="I3132" s="79"/>
      <c r="K3132" s="79"/>
      <c r="M3132" s="79"/>
      <c r="N3132" s="80"/>
      <c r="P3132" s="79"/>
    </row>
    <row r="3133" spans="7:16" x14ac:dyDescent="0.2">
      <c r="G3133" s="79"/>
      <c r="I3133" s="79"/>
      <c r="K3133" s="79"/>
      <c r="M3133" s="79"/>
      <c r="N3133" s="80"/>
      <c r="P3133" s="79"/>
    </row>
    <row r="3134" spans="7:16" x14ac:dyDescent="0.2">
      <c r="G3134" s="79"/>
      <c r="I3134" s="79"/>
      <c r="K3134" s="79"/>
      <c r="M3134" s="79"/>
      <c r="N3134" s="80"/>
      <c r="P3134" s="79"/>
    </row>
    <row r="3135" spans="7:16" x14ac:dyDescent="0.2">
      <c r="G3135" s="79"/>
      <c r="I3135" s="79"/>
      <c r="K3135" s="79"/>
      <c r="M3135" s="79"/>
      <c r="N3135" s="80"/>
      <c r="P3135" s="79"/>
    </row>
    <row r="3136" spans="7:16" x14ac:dyDescent="0.2">
      <c r="G3136" s="79"/>
      <c r="I3136" s="79"/>
      <c r="K3136" s="79"/>
      <c r="M3136" s="79"/>
      <c r="N3136" s="80"/>
      <c r="P3136" s="79"/>
    </row>
    <row r="3137" spans="7:16" x14ac:dyDescent="0.2">
      <c r="G3137" s="79"/>
      <c r="I3137" s="79"/>
      <c r="K3137" s="79"/>
      <c r="M3137" s="79"/>
      <c r="N3137" s="80"/>
      <c r="P3137" s="79"/>
    </row>
    <row r="3138" spans="7:16" x14ac:dyDescent="0.2">
      <c r="G3138" s="79"/>
      <c r="I3138" s="79"/>
      <c r="K3138" s="79"/>
      <c r="M3138" s="79"/>
      <c r="N3138" s="80"/>
      <c r="P3138" s="79"/>
    </row>
    <row r="3139" spans="7:16" x14ac:dyDescent="0.2">
      <c r="G3139" s="79"/>
      <c r="I3139" s="79"/>
      <c r="K3139" s="79"/>
      <c r="M3139" s="79"/>
      <c r="N3139" s="80"/>
      <c r="P3139" s="79"/>
    </row>
    <row r="3140" spans="7:16" x14ac:dyDescent="0.2">
      <c r="G3140" s="79"/>
      <c r="I3140" s="79"/>
      <c r="K3140" s="79"/>
      <c r="M3140" s="79"/>
      <c r="N3140" s="80"/>
      <c r="P3140" s="79"/>
    </row>
    <row r="3141" spans="7:16" x14ac:dyDescent="0.2">
      <c r="G3141" s="79"/>
      <c r="I3141" s="79"/>
      <c r="K3141" s="79"/>
      <c r="M3141" s="79"/>
      <c r="N3141" s="80"/>
      <c r="P3141" s="79"/>
    </row>
    <row r="3142" spans="7:16" x14ac:dyDescent="0.2">
      <c r="G3142" s="79"/>
      <c r="I3142" s="79"/>
      <c r="K3142" s="79"/>
      <c r="M3142" s="79"/>
      <c r="N3142" s="80"/>
      <c r="P3142" s="79"/>
    </row>
    <row r="3143" spans="7:16" x14ac:dyDescent="0.2">
      <c r="G3143" s="79"/>
      <c r="I3143" s="79"/>
      <c r="K3143" s="79"/>
      <c r="M3143" s="79"/>
      <c r="N3143" s="80"/>
      <c r="P3143" s="79"/>
    </row>
    <row r="3144" spans="7:16" x14ac:dyDescent="0.2">
      <c r="G3144" s="79"/>
      <c r="I3144" s="79"/>
      <c r="K3144" s="79"/>
      <c r="M3144" s="79"/>
      <c r="N3144" s="80"/>
      <c r="P3144" s="79"/>
    </row>
    <row r="3145" spans="7:16" x14ac:dyDescent="0.2">
      <c r="G3145" s="79"/>
      <c r="I3145" s="79"/>
      <c r="K3145" s="79"/>
      <c r="M3145" s="79"/>
      <c r="N3145" s="80"/>
      <c r="P3145" s="79"/>
    </row>
    <row r="3146" spans="7:16" x14ac:dyDescent="0.2">
      <c r="G3146" s="79"/>
      <c r="I3146" s="79"/>
      <c r="K3146" s="79"/>
      <c r="M3146" s="79"/>
      <c r="N3146" s="80"/>
      <c r="P3146" s="79"/>
    </row>
    <row r="3147" spans="7:16" x14ac:dyDescent="0.2">
      <c r="G3147" s="79"/>
      <c r="I3147" s="79"/>
      <c r="K3147" s="79"/>
      <c r="M3147" s="79"/>
      <c r="N3147" s="80"/>
      <c r="P3147" s="79"/>
    </row>
    <row r="3148" spans="7:16" x14ac:dyDescent="0.2">
      <c r="G3148" s="79"/>
      <c r="I3148" s="79"/>
      <c r="K3148" s="79"/>
      <c r="M3148" s="79"/>
      <c r="N3148" s="80"/>
      <c r="P3148" s="79"/>
    </row>
    <row r="3149" spans="7:16" x14ac:dyDescent="0.2">
      <c r="G3149" s="79"/>
      <c r="I3149" s="79"/>
      <c r="K3149" s="79"/>
      <c r="M3149" s="79"/>
      <c r="N3149" s="80"/>
      <c r="P3149" s="79"/>
    </row>
    <row r="3150" spans="7:16" x14ac:dyDescent="0.2">
      <c r="G3150" s="79"/>
      <c r="I3150" s="79"/>
      <c r="K3150" s="79"/>
      <c r="M3150" s="79"/>
      <c r="N3150" s="80"/>
      <c r="P3150" s="79"/>
    </row>
    <row r="3151" spans="7:16" x14ac:dyDescent="0.2">
      <c r="G3151" s="79"/>
      <c r="I3151" s="79"/>
      <c r="K3151" s="79"/>
      <c r="M3151" s="79"/>
      <c r="N3151" s="80"/>
      <c r="P3151" s="79"/>
    </row>
    <row r="3152" spans="7:16" x14ac:dyDescent="0.2">
      <c r="G3152" s="79"/>
      <c r="I3152" s="79"/>
      <c r="K3152" s="79"/>
      <c r="M3152" s="79"/>
      <c r="N3152" s="80"/>
      <c r="P3152" s="79"/>
    </row>
    <row r="3153" spans="7:16" x14ac:dyDescent="0.2">
      <c r="G3153" s="79"/>
      <c r="I3153" s="79"/>
      <c r="K3153" s="79"/>
      <c r="M3153" s="79"/>
      <c r="N3153" s="80"/>
      <c r="P3153" s="79"/>
    </row>
    <row r="3154" spans="7:16" x14ac:dyDescent="0.2">
      <c r="G3154" s="79"/>
      <c r="I3154" s="79"/>
      <c r="K3154" s="79"/>
      <c r="M3154" s="79"/>
      <c r="N3154" s="80"/>
      <c r="P3154" s="79"/>
    </row>
    <row r="3155" spans="7:16" x14ac:dyDescent="0.2">
      <c r="G3155" s="79"/>
      <c r="I3155" s="79"/>
      <c r="K3155" s="79"/>
      <c r="M3155" s="79"/>
      <c r="N3155" s="80"/>
      <c r="P3155" s="79"/>
    </row>
    <row r="3156" spans="7:16" x14ac:dyDescent="0.2">
      <c r="G3156" s="79"/>
      <c r="I3156" s="79"/>
      <c r="K3156" s="79"/>
      <c r="M3156" s="79"/>
      <c r="N3156" s="80"/>
      <c r="P3156" s="79"/>
    </row>
    <row r="3157" spans="7:16" x14ac:dyDescent="0.2">
      <c r="G3157" s="79"/>
      <c r="I3157" s="79"/>
      <c r="K3157" s="79"/>
      <c r="M3157" s="79"/>
      <c r="N3157" s="80"/>
      <c r="P3157" s="79"/>
    </row>
    <row r="3158" spans="7:16" x14ac:dyDescent="0.2">
      <c r="G3158" s="79"/>
      <c r="I3158" s="79"/>
      <c r="K3158" s="79"/>
      <c r="M3158" s="79"/>
      <c r="N3158" s="80"/>
      <c r="P3158" s="79"/>
    </row>
    <row r="3159" spans="7:16" x14ac:dyDescent="0.2">
      <c r="G3159" s="79"/>
      <c r="I3159" s="79"/>
      <c r="K3159" s="79"/>
      <c r="M3159" s="79"/>
      <c r="N3159" s="80"/>
      <c r="P3159" s="79"/>
    </row>
    <row r="3160" spans="7:16" x14ac:dyDescent="0.2">
      <c r="G3160" s="79"/>
      <c r="I3160" s="79"/>
      <c r="K3160" s="79"/>
      <c r="M3160" s="79"/>
      <c r="N3160" s="80"/>
      <c r="P3160" s="79"/>
    </row>
    <row r="3161" spans="7:16" x14ac:dyDescent="0.2">
      <c r="G3161" s="79"/>
      <c r="I3161" s="79"/>
      <c r="K3161" s="79"/>
      <c r="M3161" s="79"/>
      <c r="N3161" s="80"/>
      <c r="P3161" s="79"/>
    </row>
    <row r="3162" spans="7:16" x14ac:dyDescent="0.2">
      <c r="G3162" s="79"/>
      <c r="I3162" s="79"/>
      <c r="K3162" s="79"/>
      <c r="M3162" s="79"/>
      <c r="N3162" s="80"/>
      <c r="P3162" s="79"/>
    </row>
    <row r="3163" spans="7:16" x14ac:dyDescent="0.2">
      <c r="G3163" s="79"/>
      <c r="I3163" s="79"/>
      <c r="K3163" s="79"/>
      <c r="M3163" s="79"/>
      <c r="N3163" s="80"/>
      <c r="P3163" s="79"/>
    </row>
    <row r="3164" spans="7:16" x14ac:dyDescent="0.2">
      <c r="G3164" s="79"/>
      <c r="I3164" s="79"/>
      <c r="K3164" s="79"/>
      <c r="M3164" s="79"/>
      <c r="N3164" s="80"/>
      <c r="P3164" s="79"/>
    </row>
    <row r="3165" spans="7:16" x14ac:dyDescent="0.2">
      <c r="G3165" s="79"/>
      <c r="I3165" s="79"/>
      <c r="K3165" s="79"/>
      <c r="M3165" s="79"/>
      <c r="N3165" s="80"/>
      <c r="P3165" s="79"/>
    </row>
    <row r="3166" spans="7:16" x14ac:dyDescent="0.2">
      <c r="G3166" s="79"/>
      <c r="I3166" s="79"/>
      <c r="K3166" s="79"/>
      <c r="M3166" s="79"/>
      <c r="N3166" s="80"/>
      <c r="P3166" s="79"/>
    </row>
    <row r="3167" spans="7:16" x14ac:dyDescent="0.2">
      <c r="G3167" s="79"/>
      <c r="I3167" s="79"/>
      <c r="K3167" s="79"/>
      <c r="M3167" s="79"/>
      <c r="N3167" s="80"/>
      <c r="P3167" s="79"/>
    </row>
    <row r="3168" spans="7:16" x14ac:dyDescent="0.2">
      <c r="G3168" s="79"/>
      <c r="I3168" s="79"/>
      <c r="K3168" s="79"/>
      <c r="M3168" s="79"/>
      <c r="N3168" s="80"/>
      <c r="P3168" s="79"/>
    </row>
    <row r="3169" spans="7:16" x14ac:dyDescent="0.2">
      <c r="G3169" s="79"/>
      <c r="I3169" s="79"/>
      <c r="K3169" s="79"/>
      <c r="M3169" s="79"/>
      <c r="N3169" s="80"/>
      <c r="P3169" s="79"/>
    </row>
    <row r="3170" spans="7:16" x14ac:dyDescent="0.2">
      <c r="G3170" s="79"/>
      <c r="I3170" s="79"/>
      <c r="K3170" s="79"/>
      <c r="M3170" s="79"/>
      <c r="N3170" s="80"/>
      <c r="P3170" s="79"/>
    </row>
    <row r="3171" spans="7:16" x14ac:dyDescent="0.2">
      <c r="G3171" s="79"/>
      <c r="I3171" s="79"/>
      <c r="K3171" s="79"/>
      <c r="M3171" s="79"/>
      <c r="N3171" s="80"/>
      <c r="P3171" s="79"/>
    </row>
    <row r="3172" spans="7:16" x14ac:dyDescent="0.2">
      <c r="G3172" s="79"/>
      <c r="I3172" s="79"/>
      <c r="K3172" s="79"/>
      <c r="M3172" s="79"/>
      <c r="N3172" s="80"/>
      <c r="P3172" s="79"/>
    </row>
    <row r="3173" spans="7:16" x14ac:dyDescent="0.2">
      <c r="G3173" s="79"/>
      <c r="I3173" s="79"/>
      <c r="K3173" s="79"/>
      <c r="M3173" s="79"/>
      <c r="N3173" s="80"/>
      <c r="P3173" s="79"/>
    </row>
    <row r="3174" spans="7:16" x14ac:dyDescent="0.2">
      <c r="G3174" s="79"/>
      <c r="I3174" s="79"/>
      <c r="K3174" s="79"/>
      <c r="M3174" s="79"/>
      <c r="N3174" s="80"/>
      <c r="P3174" s="79"/>
    </row>
    <row r="3175" spans="7:16" x14ac:dyDescent="0.2">
      <c r="G3175" s="79"/>
      <c r="I3175" s="79"/>
      <c r="K3175" s="79"/>
      <c r="M3175" s="79"/>
      <c r="N3175" s="80"/>
      <c r="P3175" s="79"/>
    </row>
    <row r="3176" spans="7:16" x14ac:dyDescent="0.2">
      <c r="G3176" s="79"/>
      <c r="I3176" s="79"/>
      <c r="K3176" s="79"/>
      <c r="M3176" s="79"/>
      <c r="N3176" s="80"/>
      <c r="P3176" s="79"/>
    </row>
    <row r="3177" spans="7:16" x14ac:dyDescent="0.2">
      <c r="G3177" s="79"/>
      <c r="I3177" s="79"/>
      <c r="K3177" s="79"/>
      <c r="M3177" s="79"/>
      <c r="N3177" s="80"/>
      <c r="P3177" s="79"/>
    </row>
    <row r="3178" spans="7:16" x14ac:dyDescent="0.2">
      <c r="G3178" s="79"/>
      <c r="I3178" s="79"/>
      <c r="K3178" s="79"/>
      <c r="M3178" s="79"/>
      <c r="N3178" s="80"/>
      <c r="P3178" s="79"/>
    </row>
    <row r="3179" spans="7:16" x14ac:dyDescent="0.2">
      <c r="G3179" s="79"/>
      <c r="I3179" s="79"/>
      <c r="K3179" s="79"/>
      <c r="M3179" s="79"/>
      <c r="N3179" s="80"/>
      <c r="P3179" s="79"/>
    </row>
    <row r="3180" spans="7:16" x14ac:dyDescent="0.2">
      <c r="G3180" s="79"/>
      <c r="I3180" s="79"/>
      <c r="K3180" s="79"/>
      <c r="M3180" s="79"/>
      <c r="N3180" s="80"/>
      <c r="P3180" s="79"/>
    </row>
    <row r="3181" spans="7:16" x14ac:dyDescent="0.2">
      <c r="G3181" s="79"/>
      <c r="I3181" s="79"/>
      <c r="K3181" s="79"/>
      <c r="M3181" s="79"/>
      <c r="N3181" s="80"/>
      <c r="P3181" s="79"/>
    </row>
    <row r="3182" spans="7:16" x14ac:dyDescent="0.2">
      <c r="G3182" s="79"/>
      <c r="I3182" s="79"/>
      <c r="K3182" s="79"/>
      <c r="M3182" s="79"/>
      <c r="N3182" s="80"/>
      <c r="P3182" s="79"/>
    </row>
    <row r="3183" spans="7:16" x14ac:dyDescent="0.2">
      <c r="G3183" s="79"/>
      <c r="I3183" s="79"/>
      <c r="K3183" s="79"/>
      <c r="M3183" s="79"/>
      <c r="N3183" s="80"/>
      <c r="P3183" s="79"/>
    </row>
    <row r="3184" spans="7:16" x14ac:dyDescent="0.2">
      <c r="G3184" s="79"/>
      <c r="I3184" s="79"/>
      <c r="K3184" s="79"/>
      <c r="M3184" s="79"/>
      <c r="N3184" s="80"/>
      <c r="P3184" s="79"/>
    </row>
    <row r="3185" spans="7:16" x14ac:dyDescent="0.2">
      <c r="G3185" s="79"/>
      <c r="I3185" s="79"/>
      <c r="K3185" s="79"/>
      <c r="M3185" s="79"/>
      <c r="N3185" s="80"/>
      <c r="P3185" s="79"/>
    </row>
    <row r="3186" spans="7:16" x14ac:dyDescent="0.2">
      <c r="G3186" s="79"/>
      <c r="I3186" s="79"/>
      <c r="K3186" s="79"/>
      <c r="M3186" s="79"/>
      <c r="N3186" s="80"/>
      <c r="P3186" s="79"/>
    </row>
    <row r="3187" spans="7:16" x14ac:dyDescent="0.2">
      <c r="G3187" s="79"/>
      <c r="I3187" s="79"/>
      <c r="K3187" s="79"/>
      <c r="M3187" s="79"/>
      <c r="N3187" s="80"/>
      <c r="P3187" s="79"/>
    </row>
    <row r="3188" spans="7:16" x14ac:dyDescent="0.2">
      <c r="G3188" s="79"/>
      <c r="I3188" s="79"/>
      <c r="K3188" s="79"/>
      <c r="M3188" s="79"/>
      <c r="N3188" s="80"/>
      <c r="P3188" s="79"/>
    </row>
    <row r="3189" spans="7:16" x14ac:dyDescent="0.2">
      <c r="G3189" s="79"/>
      <c r="I3189" s="79"/>
      <c r="K3189" s="79"/>
      <c r="M3189" s="79"/>
      <c r="N3189" s="80"/>
      <c r="P3189" s="79"/>
    </row>
    <row r="3190" spans="7:16" x14ac:dyDescent="0.2">
      <c r="G3190" s="79"/>
      <c r="I3190" s="79"/>
      <c r="K3190" s="79"/>
      <c r="M3190" s="79"/>
      <c r="N3190" s="80"/>
      <c r="P3190" s="79"/>
    </row>
    <row r="3191" spans="7:16" x14ac:dyDescent="0.2">
      <c r="G3191" s="79"/>
      <c r="I3191" s="79"/>
      <c r="K3191" s="79"/>
      <c r="M3191" s="79"/>
      <c r="N3191" s="80"/>
      <c r="P3191" s="79"/>
    </row>
    <row r="3192" spans="7:16" x14ac:dyDescent="0.2">
      <c r="G3192" s="79"/>
      <c r="I3192" s="79"/>
      <c r="K3192" s="79"/>
      <c r="M3192" s="79"/>
      <c r="N3192" s="80"/>
      <c r="P3192" s="79"/>
    </row>
    <row r="3193" spans="7:16" x14ac:dyDescent="0.2">
      <c r="G3193" s="79"/>
      <c r="I3193" s="79"/>
      <c r="K3193" s="79"/>
      <c r="M3193" s="79"/>
      <c r="N3193" s="80"/>
      <c r="P3193" s="79"/>
    </row>
    <row r="3194" spans="7:16" x14ac:dyDescent="0.2">
      <c r="G3194" s="79"/>
      <c r="I3194" s="79"/>
      <c r="K3194" s="79"/>
      <c r="M3194" s="79"/>
      <c r="N3194" s="80"/>
      <c r="P3194" s="79"/>
    </row>
    <row r="3195" spans="7:16" x14ac:dyDescent="0.2">
      <c r="G3195" s="79"/>
      <c r="I3195" s="79"/>
      <c r="K3195" s="79"/>
      <c r="M3195" s="79"/>
      <c r="N3195" s="80"/>
      <c r="P3195" s="79"/>
    </row>
    <row r="3196" spans="7:16" x14ac:dyDescent="0.2">
      <c r="G3196" s="79"/>
      <c r="I3196" s="79"/>
      <c r="K3196" s="79"/>
      <c r="M3196" s="79"/>
      <c r="N3196" s="80"/>
      <c r="P3196" s="79"/>
    </row>
    <row r="3197" spans="7:16" x14ac:dyDescent="0.2">
      <c r="G3197" s="79"/>
      <c r="I3197" s="79"/>
      <c r="K3197" s="79"/>
      <c r="M3197" s="79"/>
      <c r="N3197" s="80"/>
      <c r="P3197" s="79"/>
    </row>
    <row r="3198" spans="7:16" x14ac:dyDescent="0.2">
      <c r="G3198" s="79"/>
      <c r="I3198" s="79"/>
      <c r="K3198" s="79"/>
      <c r="M3198" s="79"/>
      <c r="N3198" s="80"/>
      <c r="P3198" s="79"/>
    </row>
    <row r="3199" spans="7:16" x14ac:dyDescent="0.2">
      <c r="G3199" s="79"/>
      <c r="I3199" s="79"/>
      <c r="K3199" s="79"/>
      <c r="M3199" s="79"/>
      <c r="N3199" s="80"/>
      <c r="P3199" s="79"/>
    </row>
    <row r="3200" spans="7:16" x14ac:dyDescent="0.2">
      <c r="G3200" s="79"/>
      <c r="I3200" s="79"/>
      <c r="K3200" s="79"/>
      <c r="M3200" s="79"/>
      <c r="N3200" s="80"/>
      <c r="P3200" s="79"/>
    </row>
    <row r="3201" spans="7:16" x14ac:dyDescent="0.2">
      <c r="G3201" s="79"/>
      <c r="I3201" s="79"/>
      <c r="K3201" s="79"/>
      <c r="M3201" s="79"/>
      <c r="N3201" s="80"/>
      <c r="P3201" s="79"/>
    </row>
    <row r="3202" spans="7:16" x14ac:dyDescent="0.2">
      <c r="G3202" s="79"/>
      <c r="I3202" s="79"/>
      <c r="K3202" s="79"/>
      <c r="M3202" s="79"/>
      <c r="N3202" s="80"/>
      <c r="P3202" s="79"/>
    </row>
    <row r="3203" spans="7:16" x14ac:dyDescent="0.2">
      <c r="G3203" s="79"/>
      <c r="I3203" s="79"/>
      <c r="K3203" s="79"/>
      <c r="M3203" s="79"/>
      <c r="N3203" s="80"/>
      <c r="P3203" s="79"/>
    </row>
    <row r="3204" spans="7:16" x14ac:dyDescent="0.2">
      <c r="G3204" s="79"/>
      <c r="I3204" s="79"/>
      <c r="K3204" s="79"/>
      <c r="M3204" s="79"/>
      <c r="N3204" s="80"/>
      <c r="P3204" s="79"/>
    </row>
    <row r="3205" spans="7:16" x14ac:dyDescent="0.2">
      <c r="G3205" s="79"/>
      <c r="I3205" s="79"/>
      <c r="K3205" s="79"/>
      <c r="M3205" s="79"/>
      <c r="N3205" s="80"/>
      <c r="P3205" s="79"/>
    </row>
    <row r="3206" spans="7:16" x14ac:dyDescent="0.2">
      <c r="G3206" s="79"/>
      <c r="I3206" s="79"/>
      <c r="K3206" s="79"/>
      <c r="M3206" s="79"/>
      <c r="N3206" s="80"/>
      <c r="P3206" s="79"/>
    </row>
    <row r="3207" spans="7:16" x14ac:dyDescent="0.2">
      <c r="G3207" s="79"/>
      <c r="I3207" s="79"/>
      <c r="K3207" s="79"/>
      <c r="M3207" s="79"/>
      <c r="N3207" s="80"/>
      <c r="P3207" s="79"/>
    </row>
    <row r="3208" spans="7:16" x14ac:dyDescent="0.2">
      <c r="G3208" s="79"/>
      <c r="I3208" s="79"/>
      <c r="K3208" s="79"/>
      <c r="M3208" s="79"/>
      <c r="N3208" s="80"/>
      <c r="P3208" s="79"/>
    </row>
    <row r="3209" spans="7:16" x14ac:dyDescent="0.2">
      <c r="G3209" s="79"/>
      <c r="I3209" s="79"/>
      <c r="K3209" s="79"/>
      <c r="M3209" s="79"/>
      <c r="N3209" s="80"/>
      <c r="P3209" s="79"/>
    </row>
    <row r="3210" spans="7:16" x14ac:dyDescent="0.2">
      <c r="G3210" s="79"/>
      <c r="I3210" s="79"/>
      <c r="K3210" s="79"/>
      <c r="M3210" s="79"/>
      <c r="N3210" s="80"/>
      <c r="P3210" s="79"/>
    </row>
    <row r="3211" spans="7:16" x14ac:dyDescent="0.2">
      <c r="G3211" s="79"/>
      <c r="I3211" s="79"/>
      <c r="K3211" s="79"/>
      <c r="M3211" s="79"/>
      <c r="N3211" s="80"/>
      <c r="P3211" s="79"/>
    </row>
    <row r="3212" spans="7:16" x14ac:dyDescent="0.2">
      <c r="G3212" s="79"/>
      <c r="I3212" s="79"/>
      <c r="K3212" s="79"/>
      <c r="M3212" s="79"/>
      <c r="N3212" s="80"/>
      <c r="P3212" s="79"/>
    </row>
    <row r="3213" spans="7:16" x14ac:dyDescent="0.2">
      <c r="G3213" s="79"/>
      <c r="I3213" s="79"/>
      <c r="K3213" s="79"/>
      <c r="M3213" s="79"/>
      <c r="N3213" s="80"/>
      <c r="P3213" s="79"/>
    </row>
    <row r="3214" spans="7:16" x14ac:dyDescent="0.2">
      <c r="G3214" s="79"/>
      <c r="I3214" s="79"/>
      <c r="K3214" s="79"/>
      <c r="M3214" s="79"/>
      <c r="N3214" s="80"/>
      <c r="P3214" s="79"/>
    </row>
    <row r="3215" spans="7:16" x14ac:dyDescent="0.2">
      <c r="G3215" s="79"/>
      <c r="I3215" s="79"/>
      <c r="K3215" s="79"/>
      <c r="M3215" s="79"/>
      <c r="N3215" s="80"/>
      <c r="P3215" s="79"/>
    </row>
    <row r="3216" spans="7:16" x14ac:dyDescent="0.2">
      <c r="G3216" s="79"/>
      <c r="I3216" s="79"/>
      <c r="K3216" s="79"/>
      <c r="M3216" s="79"/>
      <c r="N3216" s="80"/>
      <c r="P3216" s="79"/>
    </row>
    <row r="3217" spans="7:16" x14ac:dyDescent="0.2">
      <c r="G3217" s="79"/>
      <c r="I3217" s="79"/>
      <c r="K3217" s="79"/>
      <c r="M3217" s="79"/>
      <c r="N3217" s="80"/>
      <c r="P3217" s="79"/>
    </row>
    <row r="3218" spans="7:16" x14ac:dyDescent="0.2">
      <c r="G3218" s="79"/>
      <c r="I3218" s="79"/>
      <c r="K3218" s="79"/>
      <c r="M3218" s="79"/>
      <c r="N3218" s="80"/>
      <c r="P3218" s="79"/>
    </row>
    <row r="3219" spans="7:16" x14ac:dyDescent="0.2">
      <c r="G3219" s="79"/>
      <c r="I3219" s="79"/>
      <c r="K3219" s="79"/>
      <c r="M3219" s="79"/>
      <c r="N3219" s="80"/>
      <c r="P3219" s="79"/>
    </row>
    <row r="3220" spans="7:16" x14ac:dyDescent="0.2">
      <c r="G3220" s="79"/>
      <c r="I3220" s="79"/>
      <c r="K3220" s="79"/>
      <c r="M3220" s="79"/>
      <c r="N3220" s="80"/>
      <c r="P3220" s="79"/>
    </row>
    <row r="3221" spans="7:16" x14ac:dyDescent="0.2">
      <c r="G3221" s="79"/>
      <c r="I3221" s="79"/>
      <c r="K3221" s="79"/>
      <c r="M3221" s="79"/>
      <c r="N3221" s="80"/>
      <c r="P3221" s="79"/>
    </row>
    <row r="3222" spans="7:16" x14ac:dyDescent="0.2">
      <c r="G3222" s="79"/>
      <c r="I3222" s="79"/>
      <c r="K3222" s="79"/>
      <c r="M3222" s="79"/>
      <c r="N3222" s="80"/>
      <c r="P3222" s="79"/>
    </row>
    <row r="3223" spans="7:16" x14ac:dyDescent="0.2">
      <c r="G3223" s="79"/>
      <c r="I3223" s="79"/>
      <c r="K3223" s="79"/>
      <c r="M3223" s="79"/>
      <c r="N3223" s="80"/>
      <c r="P3223" s="79"/>
    </row>
    <row r="3224" spans="7:16" x14ac:dyDescent="0.2">
      <c r="G3224" s="79"/>
      <c r="I3224" s="79"/>
      <c r="K3224" s="79"/>
      <c r="M3224" s="79"/>
      <c r="N3224" s="80"/>
      <c r="P3224" s="79"/>
    </row>
    <row r="3225" spans="7:16" x14ac:dyDescent="0.2">
      <c r="G3225" s="79"/>
      <c r="I3225" s="79"/>
      <c r="K3225" s="79"/>
      <c r="M3225" s="79"/>
      <c r="N3225" s="80"/>
      <c r="P3225" s="79"/>
    </row>
    <row r="3226" spans="7:16" x14ac:dyDescent="0.2">
      <c r="G3226" s="79"/>
      <c r="I3226" s="79"/>
      <c r="K3226" s="79"/>
      <c r="M3226" s="79"/>
      <c r="N3226" s="80"/>
      <c r="P3226" s="79"/>
    </row>
    <row r="3227" spans="7:16" x14ac:dyDescent="0.2">
      <c r="G3227" s="79"/>
      <c r="I3227" s="79"/>
      <c r="K3227" s="79"/>
      <c r="M3227" s="79"/>
      <c r="N3227" s="80"/>
      <c r="P3227" s="79"/>
    </row>
    <row r="3228" spans="7:16" x14ac:dyDescent="0.2">
      <c r="G3228" s="79"/>
      <c r="I3228" s="79"/>
      <c r="K3228" s="79"/>
      <c r="M3228" s="79"/>
      <c r="N3228" s="80"/>
      <c r="P3228" s="79"/>
    </row>
    <row r="3229" spans="7:16" x14ac:dyDescent="0.2">
      <c r="G3229" s="79"/>
      <c r="I3229" s="79"/>
      <c r="K3229" s="79"/>
      <c r="M3229" s="79"/>
      <c r="N3229" s="80"/>
      <c r="P3229" s="79"/>
    </row>
    <row r="3230" spans="7:16" x14ac:dyDescent="0.2">
      <c r="G3230" s="79"/>
      <c r="I3230" s="79"/>
      <c r="K3230" s="79"/>
      <c r="M3230" s="79"/>
      <c r="N3230" s="80"/>
      <c r="P3230" s="79"/>
    </row>
    <row r="3231" spans="7:16" x14ac:dyDescent="0.2">
      <c r="G3231" s="79"/>
      <c r="I3231" s="79"/>
      <c r="K3231" s="79"/>
      <c r="M3231" s="79"/>
      <c r="N3231" s="80"/>
      <c r="P3231" s="79"/>
    </row>
    <row r="3232" spans="7:16" x14ac:dyDescent="0.2">
      <c r="G3232" s="79"/>
      <c r="I3232" s="79"/>
      <c r="K3232" s="79"/>
      <c r="M3232" s="79"/>
      <c r="N3232" s="80"/>
      <c r="P3232" s="79"/>
    </row>
    <row r="3233" spans="7:16" x14ac:dyDescent="0.2">
      <c r="G3233" s="79"/>
      <c r="I3233" s="79"/>
      <c r="K3233" s="79"/>
      <c r="M3233" s="79"/>
      <c r="N3233" s="80"/>
      <c r="P3233" s="79"/>
    </row>
    <row r="3234" spans="7:16" x14ac:dyDescent="0.2">
      <c r="G3234" s="79"/>
      <c r="I3234" s="79"/>
      <c r="K3234" s="79"/>
      <c r="M3234" s="79"/>
      <c r="N3234" s="80"/>
      <c r="P3234" s="79"/>
    </row>
    <row r="3235" spans="7:16" x14ac:dyDescent="0.2">
      <c r="G3235" s="79"/>
      <c r="I3235" s="79"/>
      <c r="K3235" s="79"/>
      <c r="M3235" s="79"/>
      <c r="N3235" s="80"/>
      <c r="P3235" s="79"/>
    </row>
    <row r="3236" spans="7:16" x14ac:dyDescent="0.2">
      <c r="G3236" s="79"/>
      <c r="I3236" s="79"/>
      <c r="K3236" s="79"/>
      <c r="M3236" s="79"/>
      <c r="N3236" s="80"/>
      <c r="P3236" s="79"/>
    </row>
    <row r="3237" spans="7:16" x14ac:dyDescent="0.2">
      <c r="G3237" s="79"/>
      <c r="I3237" s="79"/>
      <c r="K3237" s="79"/>
      <c r="M3237" s="79"/>
      <c r="N3237" s="80"/>
      <c r="P3237" s="79"/>
    </row>
    <row r="3238" spans="7:16" x14ac:dyDescent="0.2">
      <c r="G3238" s="79"/>
      <c r="I3238" s="79"/>
      <c r="K3238" s="79"/>
      <c r="M3238" s="79"/>
      <c r="N3238" s="80"/>
      <c r="P3238" s="79"/>
    </row>
    <row r="3239" spans="7:16" x14ac:dyDescent="0.2">
      <c r="G3239" s="79"/>
      <c r="I3239" s="79"/>
      <c r="K3239" s="79"/>
      <c r="M3239" s="79"/>
      <c r="N3239" s="80"/>
      <c r="P3239" s="79"/>
    </row>
    <row r="3240" spans="7:16" x14ac:dyDescent="0.2">
      <c r="G3240" s="79"/>
      <c r="I3240" s="79"/>
      <c r="K3240" s="79"/>
      <c r="M3240" s="79"/>
      <c r="N3240" s="80"/>
      <c r="P3240" s="79"/>
    </row>
    <row r="3241" spans="7:16" x14ac:dyDescent="0.2">
      <c r="G3241" s="79"/>
      <c r="I3241" s="79"/>
      <c r="K3241" s="79"/>
      <c r="M3241" s="79"/>
      <c r="N3241" s="80"/>
      <c r="P3241" s="79"/>
    </row>
    <row r="3242" spans="7:16" x14ac:dyDescent="0.2">
      <c r="G3242" s="79"/>
      <c r="I3242" s="79"/>
      <c r="K3242" s="79"/>
      <c r="M3242" s="79"/>
      <c r="N3242" s="80"/>
      <c r="P3242" s="79"/>
    </row>
    <row r="3243" spans="7:16" x14ac:dyDescent="0.2">
      <c r="G3243" s="79"/>
      <c r="I3243" s="79"/>
      <c r="K3243" s="79"/>
      <c r="M3243" s="79"/>
      <c r="N3243" s="80"/>
      <c r="P3243" s="79"/>
    </row>
    <row r="3244" spans="7:16" x14ac:dyDescent="0.2">
      <c r="G3244" s="79"/>
      <c r="I3244" s="79"/>
      <c r="K3244" s="79"/>
      <c r="M3244" s="79"/>
      <c r="N3244" s="80"/>
      <c r="P3244" s="79"/>
    </row>
    <row r="3245" spans="7:16" x14ac:dyDescent="0.2">
      <c r="G3245" s="79"/>
      <c r="I3245" s="79"/>
      <c r="K3245" s="79"/>
      <c r="M3245" s="79"/>
      <c r="N3245" s="80"/>
      <c r="P3245" s="79"/>
    </row>
    <row r="3246" spans="7:16" x14ac:dyDescent="0.2">
      <c r="G3246" s="79"/>
      <c r="I3246" s="79"/>
      <c r="K3246" s="79"/>
      <c r="M3246" s="79"/>
      <c r="N3246" s="80"/>
      <c r="P3246" s="79"/>
    </row>
    <row r="3247" spans="7:16" x14ac:dyDescent="0.2">
      <c r="G3247" s="79"/>
      <c r="I3247" s="79"/>
      <c r="K3247" s="79"/>
      <c r="M3247" s="79"/>
      <c r="N3247" s="80"/>
      <c r="P3247" s="79"/>
    </row>
    <row r="3248" spans="7:16" x14ac:dyDescent="0.2">
      <c r="G3248" s="79"/>
      <c r="I3248" s="79"/>
      <c r="K3248" s="79"/>
      <c r="M3248" s="79"/>
      <c r="N3248" s="80"/>
      <c r="P3248" s="79"/>
    </row>
    <row r="3249" spans="7:16" x14ac:dyDescent="0.2">
      <c r="G3249" s="79"/>
      <c r="I3249" s="79"/>
      <c r="K3249" s="79"/>
      <c r="M3249" s="79"/>
      <c r="N3249" s="80"/>
      <c r="P3249" s="79"/>
    </row>
    <row r="3250" spans="7:16" x14ac:dyDescent="0.2">
      <c r="G3250" s="79"/>
      <c r="I3250" s="79"/>
      <c r="K3250" s="79"/>
      <c r="M3250" s="79"/>
      <c r="N3250" s="80"/>
      <c r="P3250" s="79"/>
    </row>
    <row r="3251" spans="7:16" x14ac:dyDescent="0.2">
      <c r="G3251" s="79"/>
      <c r="I3251" s="79"/>
      <c r="K3251" s="79"/>
      <c r="M3251" s="79"/>
      <c r="N3251" s="80"/>
      <c r="P3251" s="79"/>
    </row>
    <row r="3252" spans="7:16" x14ac:dyDescent="0.2">
      <c r="G3252" s="79"/>
      <c r="I3252" s="79"/>
      <c r="K3252" s="79"/>
      <c r="M3252" s="79"/>
      <c r="N3252" s="80"/>
      <c r="P3252" s="79"/>
    </row>
    <row r="3253" spans="7:16" x14ac:dyDescent="0.2">
      <c r="G3253" s="79"/>
      <c r="I3253" s="79"/>
      <c r="K3253" s="79"/>
      <c r="M3253" s="79"/>
      <c r="N3253" s="80"/>
      <c r="P3253" s="79"/>
    </row>
    <row r="3254" spans="7:16" x14ac:dyDescent="0.2">
      <c r="G3254" s="79"/>
      <c r="I3254" s="79"/>
      <c r="K3254" s="79"/>
      <c r="M3254" s="79"/>
      <c r="N3254" s="80"/>
      <c r="P3254" s="79"/>
    </row>
    <row r="3255" spans="7:16" x14ac:dyDescent="0.2">
      <c r="G3255" s="79"/>
      <c r="I3255" s="79"/>
      <c r="K3255" s="79"/>
      <c r="M3255" s="79"/>
      <c r="N3255" s="80"/>
      <c r="P3255" s="79"/>
    </row>
    <row r="3256" spans="7:16" x14ac:dyDescent="0.2">
      <c r="G3256" s="79"/>
      <c r="I3256" s="79"/>
      <c r="K3256" s="79"/>
      <c r="M3256" s="79"/>
      <c r="N3256" s="80"/>
      <c r="P3256" s="79"/>
    </row>
    <row r="3257" spans="7:16" x14ac:dyDescent="0.2">
      <c r="G3257" s="79"/>
      <c r="I3257" s="79"/>
      <c r="K3257" s="79"/>
      <c r="M3257" s="79"/>
      <c r="N3257" s="80"/>
      <c r="P3257" s="79"/>
    </row>
    <row r="3258" spans="7:16" x14ac:dyDescent="0.2">
      <c r="G3258" s="79"/>
      <c r="I3258" s="79"/>
      <c r="K3258" s="79"/>
      <c r="M3258" s="79"/>
      <c r="N3258" s="80"/>
      <c r="P3258" s="79"/>
    </row>
    <row r="3259" spans="7:16" x14ac:dyDescent="0.2">
      <c r="G3259" s="79"/>
      <c r="I3259" s="79"/>
      <c r="K3259" s="79"/>
      <c r="M3259" s="79"/>
      <c r="N3259" s="80"/>
      <c r="P3259" s="79"/>
    </row>
    <row r="3260" spans="7:16" x14ac:dyDescent="0.2">
      <c r="G3260" s="79"/>
      <c r="I3260" s="79"/>
      <c r="K3260" s="79"/>
      <c r="M3260" s="79"/>
      <c r="N3260" s="80"/>
      <c r="P3260" s="79"/>
    </row>
    <row r="3261" spans="7:16" x14ac:dyDescent="0.2">
      <c r="G3261" s="79"/>
      <c r="I3261" s="79"/>
      <c r="K3261" s="79"/>
      <c r="M3261" s="79"/>
      <c r="N3261" s="80"/>
      <c r="P3261" s="79"/>
    </row>
    <row r="3262" spans="7:16" x14ac:dyDescent="0.2">
      <c r="G3262" s="79"/>
      <c r="I3262" s="79"/>
      <c r="K3262" s="79"/>
      <c r="M3262" s="79"/>
      <c r="N3262" s="80"/>
      <c r="P3262" s="79"/>
    </row>
    <row r="3263" spans="7:16" x14ac:dyDescent="0.2">
      <c r="G3263" s="79"/>
      <c r="I3263" s="79"/>
      <c r="K3263" s="79"/>
      <c r="M3263" s="79"/>
      <c r="N3263" s="80"/>
      <c r="P3263" s="79"/>
    </row>
    <row r="3264" spans="7:16" x14ac:dyDescent="0.2">
      <c r="G3264" s="79"/>
      <c r="I3264" s="79"/>
      <c r="K3264" s="79"/>
      <c r="M3264" s="79"/>
      <c r="N3264" s="80"/>
      <c r="P3264" s="79"/>
    </row>
    <row r="3265" spans="7:16" x14ac:dyDescent="0.2">
      <c r="G3265" s="79"/>
      <c r="I3265" s="79"/>
      <c r="K3265" s="79"/>
      <c r="M3265" s="79"/>
      <c r="N3265" s="80"/>
      <c r="P3265" s="79"/>
    </row>
    <row r="3266" spans="7:16" x14ac:dyDescent="0.2">
      <c r="G3266" s="79"/>
      <c r="I3266" s="79"/>
      <c r="K3266" s="79"/>
      <c r="M3266" s="79"/>
      <c r="N3266" s="80"/>
      <c r="P3266" s="79"/>
    </row>
    <row r="3267" spans="7:16" x14ac:dyDescent="0.2">
      <c r="G3267" s="79"/>
      <c r="I3267" s="79"/>
      <c r="K3267" s="79"/>
      <c r="M3267" s="79"/>
      <c r="N3267" s="80"/>
      <c r="P3267" s="79"/>
    </row>
    <row r="3268" spans="7:16" x14ac:dyDescent="0.2">
      <c r="G3268" s="79"/>
      <c r="I3268" s="79"/>
      <c r="K3268" s="79"/>
      <c r="M3268" s="79"/>
      <c r="N3268" s="80"/>
      <c r="P3268" s="79"/>
    </row>
    <row r="3269" spans="7:16" x14ac:dyDescent="0.2">
      <c r="G3269" s="79"/>
      <c r="I3269" s="79"/>
      <c r="K3269" s="79"/>
      <c r="M3269" s="79"/>
      <c r="N3269" s="80"/>
      <c r="P3269" s="79"/>
    </row>
    <row r="3270" spans="7:16" x14ac:dyDescent="0.2">
      <c r="G3270" s="79"/>
      <c r="I3270" s="79"/>
      <c r="K3270" s="79"/>
      <c r="M3270" s="79"/>
      <c r="N3270" s="80"/>
      <c r="P3270" s="79"/>
    </row>
    <row r="3271" spans="7:16" x14ac:dyDescent="0.2">
      <c r="G3271" s="79"/>
      <c r="I3271" s="79"/>
      <c r="K3271" s="79"/>
      <c r="M3271" s="79"/>
      <c r="N3271" s="80"/>
      <c r="P3271" s="79"/>
    </row>
    <row r="3272" spans="7:16" x14ac:dyDescent="0.2">
      <c r="G3272" s="79"/>
      <c r="I3272" s="79"/>
      <c r="K3272" s="79"/>
      <c r="M3272" s="79"/>
      <c r="N3272" s="80"/>
      <c r="P3272" s="79"/>
    </row>
    <row r="3273" spans="7:16" x14ac:dyDescent="0.2">
      <c r="G3273" s="79"/>
      <c r="I3273" s="79"/>
      <c r="K3273" s="79"/>
      <c r="M3273" s="79"/>
      <c r="N3273" s="80"/>
      <c r="P3273" s="79"/>
    </row>
    <row r="3274" spans="7:16" x14ac:dyDescent="0.2">
      <c r="G3274" s="79"/>
      <c r="I3274" s="79"/>
      <c r="K3274" s="79"/>
      <c r="M3274" s="79"/>
      <c r="N3274" s="80"/>
      <c r="P3274" s="79"/>
    </row>
    <row r="3275" spans="7:16" x14ac:dyDescent="0.2">
      <c r="G3275" s="79"/>
      <c r="I3275" s="79"/>
      <c r="K3275" s="79"/>
      <c r="M3275" s="79"/>
      <c r="N3275" s="80"/>
      <c r="P3275" s="79"/>
    </row>
    <row r="3276" spans="7:16" x14ac:dyDescent="0.2">
      <c r="G3276" s="79"/>
      <c r="I3276" s="79"/>
      <c r="K3276" s="79"/>
      <c r="M3276" s="79"/>
      <c r="N3276" s="80"/>
      <c r="P3276" s="79"/>
    </row>
    <row r="3277" spans="7:16" x14ac:dyDescent="0.2">
      <c r="G3277" s="79"/>
      <c r="I3277" s="79"/>
      <c r="K3277" s="79"/>
      <c r="M3277" s="79"/>
      <c r="N3277" s="80"/>
      <c r="P3277" s="79"/>
    </row>
    <row r="3278" spans="7:16" x14ac:dyDescent="0.2">
      <c r="G3278" s="79"/>
      <c r="I3278" s="79"/>
      <c r="K3278" s="79"/>
      <c r="M3278" s="79"/>
      <c r="N3278" s="80"/>
      <c r="P3278" s="79"/>
    </row>
    <row r="3279" spans="7:16" x14ac:dyDescent="0.2">
      <c r="G3279" s="79"/>
      <c r="I3279" s="79"/>
      <c r="K3279" s="79"/>
      <c r="M3279" s="79"/>
      <c r="N3279" s="80"/>
      <c r="P3279" s="79"/>
    </row>
    <row r="3280" spans="7:16" x14ac:dyDescent="0.2">
      <c r="G3280" s="79"/>
      <c r="I3280" s="79"/>
      <c r="K3280" s="79"/>
      <c r="M3280" s="79"/>
      <c r="N3280" s="80"/>
      <c r="P3280" s="79"/>
    </row>
    <row r="3281" spans="7:16" x14ac:dyDescent="0.2">
      <c r="G3281" s="79"/>
      <c r="I3281" s="79"/>
      <c r="K3281" s="79"/>
      <c r="M3281" s="79"/>
      <c r="N3281" s="80"/>
      <c r="P3281" s="79"/>
    </row>
    <row r="3282" spans="7:16" x14ac:dyDescent="0.2">
      <c r="G3282" s="79"/>
      <c r="I3282" s="79"/>
      <c r="K3282" s="79"/>
      <c r="M3282" s="79"/>
      <c r="N3282" s="80"/>
      <c r="P3282" s="79"/>
    </row>
    <row r="3283" spans="7:16" x14ac:dyDescent="0.2">
      <c r="G3283" s="79"/>
      <c r="I3283" s="79"/>
      <c r="K3283" s="79"/>
      <c r="M3283" s="79"/>
      <c r="N3283" s="80"/>
      <c r="P3283" s="79"/>
    </row>
    <row r="3284" spans="7:16" x14ac:dyDescent="0.2">
      <c r="G3284" s="79"/>
      <c r="I3284" s="79"/>
      <c r="K3284" s="79"/>
      <c r="M3284" s="79"/>
      <c r="N3284" s="80"/>
      <c r="P3284" s="79"/>
    </row>
    <row r="3285" spans="7:16" x14ac:dyDescent="0.2">
      <c r="G3285" s="79"/>
      <c r="I3285" s="79"/>
      <c r="K3285" s="79"/>
      <c r="M3285" s="79"/>
      <c r="N3285" s="80"/>
      <c r="P3285" s="79"/>
    </row>
    <row r="3286" spans="7:16" x14ac:dyDescent="0.2">
      <c r="G3286" s="79"/>
      <c r="I3286" s="79"/>
      <c r="K3286" s="79"/>
      <c r="M3286" s="79"/>
      <c r="N3286" s="80"/>
      <c r="P3286" s="79"/>
    </row>
    <row r="3287" spans="7:16" x14ac:dyDescent="0.2">
      <c r="G3287" s="79"/>
      <c r="I3287" s="79"/>
      <c r="K3287" s="79"/>
      <c r="M3287" s="79"/>
      <c r="N3287" s="80"/>
      <c r="P3287" s="79"/>
    </row>
    <row r="3288" spans="7:16" x14ac:dyDescent="0.2">
      <c r="G3288" s="79"/>
      <c r="I3288" s="79"/>
      <c r="K3288" s="79"/>
      <c r="M3288" s="79"/>
      <c r="N3288" s="80"/>
      <c r="P3288" s="79"/>
    </row>
    <row r="3289" spans="7:16" x14ac:dyDescent="0.2">
      <c r="G3289" s="79"/>
      <c r="I3289" s="79"/>
      <c r="K3289" s="79"/>
      <c r="M3289" s="79"/>
      <c r="N3289" s="80"/>
      <c r="P3289" s="79"/>
    </row>
    <row r="3290" spans="7:16" x14ac:dyDescent="0.2">
      <c r="G3290" s="79"/>
      <c r="I3290" s="79"/>
      <c r="K3290" s="79"/>
      <c r="M3290" s="79"/>
      <c r="N3290" s="80"/>
      <c r="P3290" s="79"/>
    </row>
    <row r="3291" spans="7:16" x14ac:dyDescent="0.2">
      <c r="G3291" s="79"/>
      <c r="I3291" s="79"/>
      <c r="K3291" s="79"/>
      <c r="M3291" s="79"/>
      <c r="N3291" s="80"/>
      <c r="P3291" s="79"/>
    </row>
    <row r="3292" spans="7:16" x14ac:dyDescent="0.2">
      <c r="G3292" s="79"/>
      <c r="I3292" s="79"/>
      <c r="K3292" s="79"/>
      <c r="M3292" s="79"/>
      <c r="N3292" s="80"/>
      <c r="P3292" s="79"/>
    </row>
    <row r="3293" spans="7:16" x14ac:dyDescent="0.2">
      <c r="G3293" s="79"/>
      <c r="I3293" s="79"/>
      <c r="K3293" s="79"/>
      <c r="M3293" s="79"/>
      <c r="N3293" s="80"/>
      <c r="P3293" s="79"/>
    </row>
    <row r="3294" spans="7:16" x14ac:dyDescent="0.2">
      <c r="G3294" s="79"/>
      <c r="I3294" s="79"/>
      <c r="K3294" s="79"/>
      <c r="M3294" s="79"/>
      <c r="N3294" s="80"/>
      <c r="P3294" s="79"/>
    </row>
    <row r="3295" spans="7:16" x14ac:dyDescent="0.2">
      <c r="G3295" s="79"/>
      <c r="I3295" s="79"/>
      <c r="K3295" s="79"/>
      <c r="M3295" s="79"/>
      <c r="N3295" s="80"/>
      <c r="P3295" s="79"/>
    </row>
    <row r="3296" spans="7:16" x14ac:dyDescent="0.2">
      <c r="G3296" s="79"/>
      <c r="I3296" s="79"/>
      <c r="K3296" s="79"/>
      <c r="M3296" s="79"/>
      <c r="N3296" s="80"/>
      <c r="P3296" s="79"/>
    </row>
    <row r="3297" spans="7:16" x14ac:dyDescent="0.2">
      <c r="G3297" s="79"/>
      <c r="I3297" s="79"/>
      <c r="K3297" s="79"/>
      <c r="M3297" s="79"/>
      <c r="N3297" s="80"/>
      <c r="P3297" s="79"/>
    </row>
    <row r="3298" spans="7:16" x14ac:dyDescent="0.2">
      <c r="G3298" s="79"/>
      <c r="I3298" s="79"/>
      <c r="K3298" s="79"/>
      <c r="M3298" s="79"/>
      <c r="N3298" s="80"/>
      <c r="P3298" s="79"/>
    </row>
    <row r="3299" spans="7:16" x14ac:dyDescent="0.2">
      <c r="G3299" s="79"/>
      <c r="I3299" s="79"/>
      <c r="K3299" s="79"/>
      <c r="M3299" s="79"/>
      <c r="N3299" s="80"/>
      <c r="P3299" s="79"/>
    </row>
    <row r="3300" spans="7:16" x14ac:dyDescent="0.2">
      <c r="G3300" s="79"/>
      <c r="I3300" s="79"/>
      <c r="K3300" s="79"/>
      <c r="M3300" s="79"/>
      <c r="N3300" s="80"/>
      <c r="P3300" s="79"/>
    </row>
    <row r="3301" spans="7:16" x14ac:dyDescent="0.2">
      <c r="G3301" s="79"/>
      <c r="I3301" s="79"/>
      <c r="K3301" s="79"/>
      <c r="M3301" s="79"/>
      <c r="N3301" s="80"/>
      <c r="P3301" s="79"/>
    </row>
    <row r="3302" spans="7:16" x14ac:dyDescent="0.2">
      <c r="G3302" s="79"/>
      <c r="I3302" s="79"/>
      <c r="K3302" s="79"/>
      <c r="M3302" s="79"/>
      <c r="N3302" s="80"/>
      <c r="P3302" s="79"/>
    </row>
    <row r="3303" spans="7:16" x14ac:dyDescent="0.2">
      <c r="G3303" s="79"/>
      <c r="I3303" s="79"/>
      <c r="K3303" s="79"/>
      <c r="M3303" s="79"/>
      <c r="N3303" s="80"/>
      <c r="P3303" s="79"/>
    </row>
    <row r="3304" spans="7:16" x14ac:dyDescent="0.2">
      <c r="G3304" s="79"/>
      <c r="I3304" s="79"/>
      <c r="K3304" s="79"/>
      <c r="M3304" s="79"/>
      <c r="N3304" s="80"/>
      <c r="P3304" s="79"/>
    </row>
    <row r="3305" spans="7:16" x14ac:dyDescent="0.2">
      <c r="G3305" s="79"/>
      <c r="I3305" s="79"/>
      <c r="K3305" s="79"/>
      <c r="M3305" s="79"/>
      <c r="N3305" s="80"/>
      <c r="P3305" s="79"/>
    </row>
    <row r="3306" spans="7:16" x14ac:dyDescent="0.2">
      <c r="G3306" s="79"/>
      <c r="I3306" s="79"/>
      <c r="K3306" s="79"/>
      <c r="M3306" s="79"/>
      <c r="N3306" s="80"/>
      <c r="P3306" s="79"/>
    </row>
    <row r="3307" spans="7:16" x14ac:dyDescent="0.2">
      <c r="G3307" s="79"/>
      <c r="I3307" s="79"/>
      <c r="K3307" s="79"/>
      <c r="M3307" s="79"/>
      <c r="N3307" s="80"/>
      <c r="P3307" s="79"/>
    </row>
    <row r="3308" spans="7:16" x14ac:dyDescent="0.2">
      <c r="G3308" s="79"/>
      <c r="I3308" s="79"/>
      <c r="K3308" s="79"/>
      <c r="M3308" s="79"/>
      <c r="N3308" s="80"/>
      <c r="P3308" s="79"/>
    </row>
    <row r="3309" spans="7:16" x14ac:dyDescent="0.2">
      <c r="G3309" s="79"/>
      <c r="I3309" s="79"/>
      <c r="K3309" s="79"/>
      <c r="M3309" s="79"/>
      <c r="N3309" s="80"/>
      <c r="P3309" s="79"/>
    </row>
    <row r="3310" spans="7:16" x14ac:dyDescent="0.2">
      <c r="G3310" s="79"/>
      <c r="I3310" s="79"/>
      <c r="K3310" s="79"/>
      <c r="M3310" s="79"/>
      <c r="N3310" s="80"/>
      <c r="P3310" s="79"/>
    </row>
    <row r="3311" spans="7:16" x14ac:dyDescent="0.2">
      <c r="G3311" s="79"/>
      <c r="I3311" s="79"/>
      <c r="K3311" s="79"/>
      <c r="M3311" s="79"/>
      <c r="N3311" s="80"/>
      <c r="P3311" s="79"/>
    </row>
    <row r="3312" spans="7:16" x14ac:dyDescent="0.2">
      <c r="G3312" s="79"/>
      <c r="I3312" s="79"/>
      <c r="K3312" s="79"/>
      <c r="M3312" s="79"/>
      <c r="N3312" s="80"/>
      <c r="P3312" s="79"/>
    </row>
    <row r="3313" spans="7:16" x14ac:dyDescent="0.2">
      <c r="G3313" s="79"/>
      <c r="I3313" s="79"/>
      <c r="K3313" s="79"/>
      <c r="M3313" s="79"/>
      <c r="N3313" s="80"/>
      <c r="P3313" s="79"/>
    </row>
    <row r="3314" spans="7:16" x14ac:dyDescent="0.2">
      <c r="G3314" s="79"/>
      <c r="I3314" s="79"/>
      <c r="K3314" s="79"/>
      <c r="M3314" s="79"/>
      <c r="N3314" s="80"/>
      <c r="P3314" s="79"/>
    </row>
    <row r="3315" spans="7:16" x14ac:dyDescent="0.2">
      <c r="G3315" s="79"/>
      <c r="I3315" s="79"/>
      <c r="K3315" s="79"/>
      <c r="M3315" s="79"/>
      <c r="N3315" s="80"/>
      <c r="P3315" s="79"/>
    </row>
    <row r="3316" spans="7:16" x14ac:dyDescent="0.2">
      <c r="G3316" s="79"/>
      <c r="I3316" s="79"/>
      <c r="K3316" s="79"/>
      <c r="M3316" s="79"/>
      <c r="N3316" s="80"/>
      <c r="P3316" s="79"/>
    </row>
    <row r="3317" spans="7:16" x14ac:dyDescent="0.2">
      <c r="G3317" s="79"/>
      <c r="I3317" s="79"/>
      <c r="K3317" s="79"/>
      <c r="M3317" s="79"/>
      <c r="N3317" s="80"/>
      <c r="P3317" s="79"/>
    </row>
    <row r="3318" spans="7:16" x14ac:dyDescent="0.2">
      <c r="G3318" s="79"/>
      <c r="I3318" s="79"/>
      <c r="K3318" s="79"/>
      <c r="M3318" s="79"/>
      <c r="N3318" s="80"/>
      <c r="P3318" s="79"/>
    </row>
    <row r="3319" spans="7:16" x14ac:dyDescent="0.2">
      <c r="G3319" s="79"/>
      <c r="I3319" s="79"/>
      <c r="K3319" s="79"/>
      <c r="M3319" s="79"/>
      <c r="N3319" s="80"/>
      <c r="P3319" s="79"/>
    </row>
    <row r="3320" spans="7:16" x14ac:dyDescent="0.2">
      <c r="G3320" s="79"/>
      <c r="I3320" s="79"/>
      <c r="K3320" s="79"/>
      <c r="M3320" s="79"/>
      <c r="N3320" s="80"/>
      <c r="P3320" s="79"/>
    </row>
    <row r="3321" spans="7:16" x14ac:dyDescent="0.2">
      <c r="G3321" s="79"/>
      <c r="I3321" s="79"/>
      <c r="K3321" s="79"/>
      <c r="M3321" s="79"/>
      <c r="N3321" s="80"/>
      <c r="P3321" s="79"/>
    </row>
    <row r="3322" spans="7:16" x14ac:dyDescent="0.2">
      <c r="G3322" s="79"/>
      <c r="I3322" s="79"/>
      <c r="K3322" s="79"/>
      <c r="M3322" s="79"/>
      <c r="N3322" s="80"/>
      <c r="P3322" s="79"/>
    </row>
    <row r="3323" spans="7:16" x14ac:dyDescent="0.2">
      <c r="G3323" s="79"/>
      <c r="I3323" s="79"/>
      <c r="K3323" s="79"/>
      <c r="M3323" s="79"/>
      <c r="N3323" s="80"/>
      <c r="P3323" s="79"/>
    </row>
    <row r="3324" spans="7:16" x14ac:dyDescent="0.2">
      <c r="G3324" s="79"/>
      <c r="I3324" s="79"/>
      <c r="K3324" s="79"/>
      <c r="M3324" s="79"/>
      <c r="N3324" s="80"/>
      <c r="P3324" s="79"/>
    </row>
    <row r="3325" spans="7:16" x14ac:dyDescent="0.2">
      <c r="G3325" s="79"/>
      <c r="I3325" s="79"/>
      <c r="K3325" s="79"/>
      <c r="M3325" s="79"/>
      <c r="N3325" s="80"/>
      <c r="P3325" s="79"/>
    </row>
    <row r="3326" spans="7:16" x14ac:dyDescent="0.2">
      <c r="G3326" s="79"/>
      <c r="I3326" s="79"/>
      <c r="K3326" s="79"/>
      <c r="M3326" s="79"/>
      <c r="N3326" s="80"/>
      <c r="P3326" s="79"/>
    </row>
    <row r="3327" spans="7:16" x14ac:dyDescent="0.2">
      <c r="G3327" s="79"/>
      <c r="I3327" s="79"/>
      <c r="K3327" s="79"/>
      <c r="M3327" s="79"/>
      <c r="N3327" s="80"/>
      <c r="P3327" s="79"/>
    </row>
    <row r="3328" spans="7:16" x14ac:dyDescent="0.2">
      <c r="G3328" s="79"/>
      <c r="I3328" s="79"/>
      <c r="K3328" s="79"/>
      <c r="M3328" s="79"/>
      <c r="N3328" s="80"/>
      <c r="P3328" s="79"/>
    </row>
    <row r="3329" spans="7:16" x14ac:dyDescent="0.2">
      <c r="G3329" s="79"/>
      <c r="I3329" s="79"/>
      <c r="K3329" s="79"/>
      <c r="M3329" s="79"/>
      <c r="N3329" s="80"/>
      <c r="P3329" s="79"/>
    </row>
    <row r="3330" spans="7:16" x14ac:dyDescent="0.2">
      <c r="G3330" s="79"/>
      <c r="I3330" s="79"/>
      <c r="K3330" s="79"/>
      <c r="M3330" s="79"/>
      <c r="N3330" s="80"/>
      <c r="P3330" s="79"/>
    </row>
    <row r="3331" spans="7:16" x14ac:dyDescent="0.2">
      <c r="G3331" s="79"/>
      <c r="I3331" s="79"/>
      <c r="K3331" s="79"/>
      <c r="M3331" s="79"/>
      <c r="N3331" s="80"/>
      <c r="P3331" s="79"/>
    </row>
    <row r="3332" spans="7:16" x14ac:dyDescent="0.2">
      <c r="G3332" s="79"/>
      <c r="I3332" s="79"/>
      <c r="K3332" s="79"/>
      <c r="M3332" s="79"/>
      <c r="N3332" s="80"/>
      <c r="P3332" s="79"/>
    </row>
    <row r="3333" spans="7:16" x14ac:dyDescent="0.2">
      <c r="G3333" s="79"/>
      <c r="I3333" s="79"/>
      <c r="K3333" s="79"/>
      <c r="M3333" s="79"/>
      <c r="N3333" s="80"/>
      <c r="P3333" s="79"/>
    </row>
    <row r="3334" spans="7:16" x14ac:dyDescent="0.2">
      <c r="G3334" s="79"/>
      <c r="I3334" s="79"/>
      <c r="K3334" s="79"/>
      <c r="M3334" s="79"/>
      <c r="N3334" s="80"/>
      <c r="P3334" s="79"/>
    </row>
    <row r="3335" spans="7:16" x14ac:dyDescent="0.2">
      <c r="G3335" s="79"/>
      <c r="I3335" s="79"/>
      <c r="K3335" s="79"/>
      <c r="M3335" s="79"/>
      <c r="N3335" s="80"/>
      <c r="P3335" s="79"/>
    </row>
    <row r="3336" spans="7:16" x14ac:dyDescent="0.2">
      <c r="G3336" s="79"/>
      <c r="I3336" s="79"/>
      <c r="K3336" s="79"/>
      <c r="M3336" s="79"/>
      <c r="N3336" s="80"/>
      <c r="P3336" s="79"/>
    </row>
    <row r="3337" spans="7:16" x14ac:dyDescent="0.2">
      <c r="G3337" s="79"/>
      <c r="I3337" s="79"/>
      <c r="K3337" s="79"/>
      <c r="M3337" s="79"/>
      <c r="N3337" s="80"/>
      <c r="P3337" s="79"/>
    </row>
    <row r="3338" spans="7:16" x14ac:dyDescent="0.2">
      <c r="G3338" s="79"/>
      <c r="I3338" s="79"/>
      <c r="K3338" s="79"/>
      <c r="M3338" s="79"/>
      <c r="N3338" s="80"/>
      <c r="P3338" s="79"/>
    </row>
    <row r="3339" spans="7:16" x14ac:dyDescent="0.2">
      <c r="G3339" s="79"/>
      <c r="I3339" s="79"/>
      <c r="K3339" s="79"/>
      <c r="M3339" s="79"/>
      <c r="N3339" s="80"/>
      <c r="P3339" s="79"/>
    </row>
    <row r="3340" spans="7:16" x14ac:dyDescent="0.2">
      <c r="G3340" s="79"/>
      <c r="I3340" s="79"/>
      <c r="K3340" s="79"/>
      <c r="M3340" s="79"/>
      <c r="N3340" s="80"/>
      <c r="P3340" s="79"/>
    </row>
    <row r="3341" spans="7:16" x14ac:dyDescent="0.2">
      <c r="G3341" s="79"/>
      <c r="I3341" s="79"/>
      <c r="K3341" s="79"/>
      <c r="M3341" s="79"/>
      <c r="N3341" s="80"/>
      <c r="P3341" s="79"/>
    </row>
    <row r="3342" spans="7:16" x14ac:dyDescent="0.2">
      <c r="G3342" s="79"/>
      <c r="I3342" s="79"/>
      <c r="K3342" s="79"/>
      <c r="M3342" s="79"/>
      <c r="N3342" s="80"/>
      <c r="P3342" s="79"/>
    </row>
    <row r="3343" spans="7:16" x14ac:dyDescent="0.2">
      <c r="G3343" s="79"/>
      <c r="I3343" s="79"/>
      <c r="K3343" s="79"/>
      <c r="M3343" s="79"/>
      <c r="N3343" s="80"/>
      <c r="P3343" s="79"/>
    </row>
    <row r="3344" spans="7:16" x14ac:dyDescent="0.2">
      <c r="G3344" s="79"/>
      <c r="I3344" s="79"/>
      <c r="K3344" s="79"/>
      <c r="M3344" s="79"/>
      <c r="N3344" s="80"/>
      <c r="P3344" s="79"/>
    </row>
    <row r="3345" spans="7:16" x14ac:dyDescent="0.2">
      <c r="G3345" s="79"/>
      <c r="I3345" s="79"/>
      <c r="K3345" s="79"/>
      <c r="M3345" s="79"/>
      <c r="N3345" s="80"/>
      <c r="P3345" s="79"/>
    </row>
    <row r="3346" spans="7:16" x14ac:dyDescent="0.2">
      <c r="G3346" s="79"/>
      <c r="I3346" s="79"/>
      <c r="K3346" s="79"/>
      <c r="M3346" s="79"/>
      <c r="N3346" s="80"/>
      <c r="P3346" s="79"/>
    </row>
    <row r="3347" spans="7:16" x14ac:dyDescent="0.2">
      <c r="G3347" s="79"/>
      <c r="I3347" s="79"/>
      <c r="K3347" s="79"/>
      <c r="M3347" s="79"/>
      <c r="N3347" s="80"/>
      <c r="P3347" s="79"/>
    </row>
    <row r="3348" spans="7:16" x14ac:dyDescent="0.2">
      <c r="G3348" s="79"/>
      <c r="I3348" s="79"/>
      <c r="K3348" s="79"/>
      <c r="M3348" s="79"/>
      <c r="N3348" s="80"/>
      <c r="P3348" s="79"/>
    </row>
    <row r="3349" spans="7:16" x14ac:dyDescent="0.2">
      <c r="G3349" s="79"/>
      <c r="I3349" s="79"/>
      <c r="K3349" s="79"/>
      <c r="M3349" s="79"/>
      <c r="N3349" s="80"/>
      <c r="P3349" s="79"/>
    </row>
    <row r="3350" spans="7:16" x14ac:dyDescent="0.2">
      <c r="G3350" s="79"/>
      <c r="I3350" s="79"/>
      <c r="K3350" s="79"/>
      <c r="M3350" s="79"/>
      <c r="N3350" s="80"/>
      <c r="P3350" s="79"/>
    </row>
    <row r="3351" spans="7:16" x14ac:dyDescent="0.2">
      <c r="G3351" s="79"/>
      <c r="I3351" s="79"/>
      <c r="K3351" s="79"/>
      <c r="M3351" s="79"/>
      <c r="N3351" s="80"/>
      <c r="P3351" s="79"/>
    </row>
    <row r="3352" spans="7:16" x14ac:dyDescent="0.2">
      <c r="G3352" s="79"/>
      <c r="I3352" s="79"/>
      <c r="K3352" s="79"/>
      <c r="M3352" s="79"/>
      <c r="N3352" s="80"/>
      <c r="P3352" s="79"/>
    </row>
    <row r="3353" spans="7:16" x14ac:dyDescent="0.2">
      <c r="G3353" s="79"/>
      <c r="I3353" s="79"/>
      <c r="K3353" s="79"/>
      <c r="M3353" s="79"/>
      <c r="N3353" s="80"/>
      <c r="P3353" s="79"/>
    </row>
    <row r="3354" spans="7:16" x14ac:dyDescent="0.2">
      <c r="G3354" s="79"/>
      <c r="I3354" s="79"/>
      <c r="K3354" s="79"/>
      <c r="M3354" s="79"/>
      <c r="N3354" s="80"/>
      <c r="P3354" s="79"/>
    </row>
    <row r="3355" spans="7:16" x14ac:dyDescent="0.2">
      <c r="G3355" s="79"/>
      <c r="I3355" s="79"/>
      <c r="K3355" s="79"/>
      <c r="M3355" s="79"/>
      <c r="N3355" s="80"/>
      <c r="P3355" s="79"/>
    </row>
    <row r="3356" spans="7:16" x14ac:dyDescent="0.2">
      <c r="G3356" s="79"/>
      <c r="I3356" s="79"/>
      <c r="K3356" s="79"/>
      <c r="M3356" s="79"/>
      <c r="N3356" s="80"/>
      <c r="P3356" s="79"/>
    </row>
    <row r="3357" spans="7:16" x14ac:dyDescent="0.2">
      <c r="G3357" s="79"/>
      <c r="I3357" s="79"/>
      <c r="K3357" s="79"/>
      <c r="M3357" s="79"/>
      <c r="N3357" s="80"/>
      <c r="P3357" s="79"/>
    </row>
    <row r="3358" spans="7:16" x14ac:dyDescent="0.2">
      <c r="G3358" s="79"/>
      <c r="I3358" s="79"/>
      <c r="K3358" s="79"/>
      <c r="M3358" s="79"/>
      <c r="N3358" s="80"/>
      <c r="P3358" s="79"/>
    </row>
    <row r="3359" spans="7:16" x14ac:dyDescent="0.2">
      <c r="G3359" s="79"/>
      <c r="I3359" s="79"/>
      <c r="K3359" s="79"/>
      <c r="M3359" s="79"/>
      <c r="N3359" s="80"/>
      <c r="P3359" s="79"/>
    </row>
    <row r="3360" spans="7:16" x14ac:dyDescent="0.2">
      <c r="G3360" s="79"/>
      <c r="I3360" s="79"/>
      <c r="K3360" s="79"/>
      <c r="M3360" s="79"/>
      <c r="N3360" s="80"/>
      <c r="P3360" s="79"/>
    </row>
    <row r="3361" spans="7:16" x14ac:dyDescent="0.2">
      <c r="G3361" s="79"/>
      <c r="I3361" s="79"/>
      <c r="K3361" s="79"/>
      <c r="M3361" s="79"/>
      <c r="N3361" s="80"/>
      <c r="P3361" s="79"/>
    </row>
    <row r="3362" spans="7:16" x14ac:dyDescent="0.2">
      <c r="G3362" s="79"/>
      <c r="I3362" s="79"/>
      <c r="K3362" s="79"/>
      <c r="M3362" s="79"/>
      <c r="N3362" s="80"/>
      <c r="P3362" s="79"/>
    </row>
    <row r="3363" spans="7:16" x14ac:dyDescent="0.2">
      <c r="G3363" s="79"/>
      <c r="I3363" s="79"/>
      <c r="K3363" s="79"/>
      <c r="M3363" s="79"/>
      <c r="N3363" s="80"/>
      <c r="P3363" s="79"/>
    </row>
    <row r="3364" spans="7:16" x14ac:dyDescent="0.2">
      <c r="G3364" s="79"/>
      <c r="I3364" s="79"/>
      <c r="K3364" s="79"/>
      <c r="M3364" s="79"/>
      <c r="N3364" s="80"/>
      <c r="P3364" s="79"/>
    </row>
    <row r="3365" spans="7:16" x14ac:dyDescent="0.2">
      <c r="G3365" s="79"/>
      <c r="I3365" s="79"/>
      <c r="K3365" s="79"/>
      <c r="M3365" s="79"/>
      <c r="N3365" s="80"/>
      <c r="P3365" s="79"/>
    </row>
    <row r="3366" spans="7:16" x14ac:dyDescent="0.2">
      <c r="G3366" s="79"/>
      <c r="I3366" s="79"/>
      <c r="K3366" s="79"/>
      <c r="M3366" s="79"/>
      <c r="N3366" s="80"/>
      <c r="P3366" s="79"/>
    </row>
    <row r="3367" spans="7:16" x14ac:dyDescent="0.2">
      <c r="G3367" s="79"/>
      <c r="I3367" s="79"/>
      <c r="K3367" s="79"/>
      <c r="M3367" s="79"/>
      <c r="N3367" s="80"/>
      <c r="P3367" s="79"/>
    </row>
    <row r="3368" spans="7:16" x14ac:dyDescent="0.2">
      <c r="G3368" s="79"/>
      <c r="I3368" s="79"/>
      <c r="K3368" s="79"/>
      <c r="M3368" s="79"/>
      <c r="N3368" s="80"/>
      <c r="P3368" s="79"/>
    </row>
    <row r="3369" spans="7:16" x14ac:dyDescent="0.2">
      <c r="G3369" s="79"/>
      <c r="I3369" s="79"/>
      <c r="K3369" s="79"/>
      <c r="M3369" s="79"/>
      <c r="N3369" s="80"/>
      <c r="P3369" s="79"/>
    </row>
    <row r="3370" spans="7:16" x14ac:dyDescent="0.2">
      <c r="G3370" s="79"/>
      <c r="I3370" s="79"/>
      <c r="K3370" s="79"/>
      <c r="M3370" s="79"/>
      <c r="N3370" s="80"/>
      <c r="P3370" s="79"/>
    </row>
    <row r="3371" spans="7:16" x14ac:dyDescent="0.2">
      <c r="G3371" s="79"/>
      <c r="I3371" s="79"/>
      <c r="K3371" s="79"/>
      <c r="M3371" s="79"/>
      <c r="N3371" s="80"/>
      <c r="P3371" s="79"/>
    </row>
    <row r="3372" spans="7:16" x14ac:dyDescent="0.2">
      <c r="G3372" s="79"/>
      <c r="I3372" s="79"/>
      <c r="K3372" s="79"/>
      <c r="M3372" s="79"/>
      <c r="N3372" s="80"/>
      <c r="P3372" s="79"/>
    </row>
    <row r="3373" spans="7:16" x14ac:dyDescent="0.2">
      <c r="G3373" s="79"/>
      <c r="I3373" s="79"/>
      <c r="K3373" s="79"/>
      <c r="M3373" s="79"/>
      <c r="N3373" s="80"/>
      <c r="P3373" s="79"/>
    </row>
    <row r="3374" spans="7:16" x14ac:dyDescent="0.2">
      <c r="G3374" s="79"/>
      <c r="I3374" s="79"/>
      <c r="K3374" s="79"/>
      <c r="M3374" s="79"/>
      <c r="N3374" s="80"/>
      <c r="P3374" s="79"/>
    </row>
    <row r="3375" spans="7:16" x14ac:dyDescent="0.2">
      <c r="G3375" s="79"/>
      <c r="I3375" s="79"/>
      <c r="K3375" s="79"/>
      <c r="M3375" s="79"/>
      <c r="N3375" s="80"/>
      <c r="P3375" s="79"/>
    </row>
    <row r="3376" spans="7:16" x14ac:dyDescent="0.2">
      <c r="G3376" s="79"/>
      <c r="I3376" s="79"/>
      <c r="K3376" s="79"/>
      <c r="M3376" s="79"/>
      <c r="N3376" s="80"/>
      <c r="P3376" s="79"/>
    </row>
    <row r="3377" spans="7:16" x14ac:dyDescent="0.2">
      <c r="G3377" s="79"/>
      <c r="I3377" s="79"/>
      <c r="K3377" s="79"/>
      <c r="M3377" s="79"/>
      <c r="N3377" s="80"/>
      <c r="P3377" s="79"/>
    </row>
    <row r="3378" spans="7:16" x14ac:dyDescent="0.2">
      <c r="G3378" s="79"/>
      <c r="I3378" s="79"/>
      <c r="K3378" s="79"/>
      <c r="M3378" s="79"/>
      <c r="N3378" s="80"/>
      <c r="P3378" s="79"/>
    </row>
    <row r="3379" spans="7:16" x14ac:dyDescent="0.2">
      <c r="G3379" s="79"/>
      <c r="I3379" s="79"/>
      <c r="K3379" s="79"/>
      <c r="M3379" s="79"/>
      <c r="N3379" s="80"/>
      <c r="P3379" s="79"/>
    </row>
    <row r="3380" spans="7:16" x14ac:dyDescent="0.2">
      <c r="G3380" s="79"/>
      <c r="I3380" s="79"/>
      <c r="K3380" s="79"/>
      <c r="M3380" s="79"/>
      <c r="N3380" s="80"/>
      <c r="P3380" s="79"/>
    </row>
    <row r="3381" spans="7:16" x14ac:dyDescent="0.2">
      <c r="G3381" s="79"/>
      <c r="I3381" s="79"/>
      <c r="K3381" s="79"/>
      <c r="M3381" s="79"/>
      <c r="N3381" s="80"/>
      <c r="P3381" s="79"/>
    </row>
    <row r="3382" spans="7:16" x14ac:dyDescent="0.2">
      <c r="G3382" s="79"/>
      <c r="I3382" s="79"/>
      <c r="K3382" s="79"/>
      <c r="M3382" s="79"/>
      <c r="N3382" s="80"/>
      <c r="P3382" s="79"/>
    </row>
    <row r="3383" spans="7:16" x14ac:dyDescent="0.2">
      <c r="G3383" s="79"/>
      <c r="I3383" s="79"/>
      <c r="K3383" s="79"/>
      <c r="M3383" s="79"/>
      <c r="N3383" s="80"/>
      <c r="P3383" s="79"/>
    </row>
    <row r="3384" spans="7:16" x14ac:dyDescent="0.2">
      <c r="G3384" s="79"/>
      <c r="I3384" s="79"/>
      <c r="K3384" s="79"/>
      <c r="M3384" s="79"/>
      <c r="N3384" s="80"/>
      <c r="P3384" s="79"/>
    </row>
    <row r="3385" spans="7:16" x14ac:dyDescent="0.2">
      <c r="G3385" s="79"/>
      <c r="I3385" s="79"/>
      <c r="K3385" s="79"/>
      <c r="M3385" s="79"/>
      <c r="N3385" s="80"/>
      <c r="P3385" s="79"/>
    </row>
    <row r="3386" spans="7:16" x14ac:dyDescent="0.2">
      <c r="G3386" s="79"/>
      <c r="I3386" s="79"/>
      <c r="K3386" s="79"/>
      <c r="M3386" s="79"/>
      <c r="N3386" s="80"/>
      <c r="P3386" s="79"/>
    </row>
    <row r="3387" spans="7:16" x14ac:dyDescent="0.2">
      <c r="G3387" s="79"/>
      <c r="I3387" s="79"/>
      <c r="K3387" s="79"/>
      <c r="M3387" s="79"/>
      <c r="N3387" s="80"/>
      <c r="P3387" s="79"/>
    </row>
    <row r="3388" spans="7:16" x14ac:dyDescent="0.2">
      <c r="G3388" s="79"/>
      <c r="I3388" s="79"/>
      <c r="K3388" s="79"/>
      <c r="M3388" s="79"/>
      <c r="N3388" s="80"/>
      <c r="P3388" s="79"/>
    </row>
    <row r="3389" spans="7:16" x14ac:dyDescent="0.2">
      <c r="G3389" s="79"/>
      <c r="I3389" s="79"/>
      <c r="K3389" s="79"/>
      <c r="M3389" s="79"/>
      <c r="N3389" s="80"/>
      <c r="P3389" s="79"/>
    </row>
    <row r="3390" spans="7:16" x14ac:dyDescent="0.2">
      <c r="G3390" s="79"/>
      <c r="I3390" s="79"/>
      <c r="K3390" s="79"/>
      <c r="M3390" s="79"/>
      <c r="N3390" s="80"/>
      <c r="P3390" s="79"/>
    </row>
    <row r="3391" spans="7:16" x14ac:dyDescent="0.2">
      <c r="G3391" s="79"/>
      <c r="I3391" s="79"/>
      <c r="K3391" s="79"/>
      <c r="M3391" s="79"/>
      <c r="N3391" s="80"/>
      <c r="P3391" s="79"/>
    </row>
    <row r="3392" spans="7:16" x14ac:dyDescent="0.2">
      <c r="G3392" s="79"/>
      <c r="I3392" s="79"/>
      <c r="K3392" s="79"/>
      <c r="M3392" s="79"/>
      <c r="N3392" s="80"/>
      <c r="P3392" s="79"/>
    </row>
    <row r="3393" spans="7:16" x14ac:dyDescent="0.2">
      <c r="G3393" s="79"/>
      <c r="I3393" s="79"/>
      <c r="K3393" s="79"/>
      <c r="M3393" s="79"/>
      <c r="N3393" s="80"/>
      <c r="P3393" s="79"/>
    </row>
    <row r="3394" spans="7:16" x14ac:dyDescent="0.2">
      <c r="G3394" s="79"/>
      <c r="I3394" s="79"/>
      <c r="K3394" s="79"/>
      <c r="M3394" s="79"/>
      <c r="N3394" s="80"/>
      <c r="P3394" s="79"/>
    </row>
    <row r="3395" spans="7:16" x14ac:dyDescent="0.2">
      <c r="G3395" s="79"/>
      <c r="I3395" s="79"/>
      <c r="K3395" s="79"/>
      <c r="M3395" s="79"/>
      <c r="N3395" s="80"/>
      <c r="P3395" s="79"/>
    </row>
    <row r="3396" spans="7:16" x14ac:dyDescent="0.2">
      <c r="G3396" s="79"/>
      <c r="I3396" s="79"/>
      <c r="K3396" s="79"/>
      <c r="M3396" s="79"/>
      <c r="N3396" s="80"/>
      <c r="P3396" s="79"/>
    </row>
    <row r="3397" spans="7:16" x14ac:dyDescent="0.2">
      <c r="G3397" s="79"/>
      <c r="I3397" s="79"/>
      <c r="K3397" s="79"/>
      <c r="M3397" s="79"/>
      <c r="N3397" s="80"/>
      <c r="P3397" s="79"/>
    </row>
    <row r="3398" spans="7:16" x14ac:dyDescent="0.2">
      <c r="G3398" s="79"/>
      <c r="I3398" s="79"/>
      <c r="K3398" s="79"/>
      <c r="M3398" s="79"/>
      <c r="N3398" s="80"/>
      <c r="P3398" s="79"/>
    </row>
    <row r="3399" spans="7:16" x14ac:dyDescent="0.2">
      <c r="G3399" s="79"/>
      <c r="I3399" s="79"/>
      <c r="K3399" s="79"/>
      <c r="M3399" s="79"/>
      <c r="N3399" s="80"/>
      <c r="P3399" s="79"/>
    </row>
    <row r="3400" spans="7:16" x14ac:dyDescent="0.2">
      <c r="G3400" s="79"/>
      <c r="I3400" s="79"/>
      <c r="K3400" s="79"/>
      <c r="M3400" s="79"/>
      <c r="N3400" s="80"/>
      <c r="P3400" s="79"/>
    </row>
    <row r="3401" spans="7:16" x14ac:dyDescent="0.2">
      <c r="G3401" s="79"/>
      <c r="I3401" s="79"/>
      <c r="K3401" s="79"/>
      <c r="M3401" s="79"/>
      <c r="N3401" s="80"/>
      <c r="P3401" s="79"/>
    </row>
    <row r="3402" spans="7:16" x14ac:dyDescent="0.2">
      <c r="G3402" s="79"/>
      <c r="I3402" s="79"/>
      <c r="K3402" s="79"/>
      <c r="M3402" s="79"/>
      <c r="N3402" s="80"/>
      <c r="P3402" s="79"/>
    </row>
    <row r="3403" spans="7:16" x14ac:dyDescent="0.2">
      <c r="G3403" s="79"/>
      <c r="I3403" s="79"/>
      <c r="K3403" s="79"/>
      <c r="M3403" s="79"/>
      <c r="N3403" s="80"/>
      <c r="P3403" s="79"/>
    </row>
    <row r="3404" spans="7:16" x14ac:dyDescent="0.2">
      <c r="G3404" s="79"/>
      <c r="I3404" s="79"/>
      <c r="K3404" s="79"/>
      <c r="M3404" s="79"/>
      <c r="N3404" s="80"/>
      <c r="P3404" s="79"/>
    </row>
    <row r="3405" spans="7:16" x14ac:dyDescent="0.2">
      <c r="G3405" s="79"/>
      <c r="I3405" s="79"/>
      <c r="K3405" s="79"/>
      <c r="M3405" s="79"/>
      <c r="N3405" s="80"/>
      <c r="P3405" s="79"/>
    </row>
    <row r="3406" spans="7:16" x14ac:dyDescent="0.2">
      <c r="G3406" s="79"/>
      <c r="I3406" s="79"/>
      <c r="K3406" s="79"/>
      <c r="M3406" s="79"/>
      <c r="N3406" s="80"/>
      <c r="P3406" s="79"/>
    </row>
    <row r="3407" spans="7:16" x14ac:dyDescent="0.2">
      <c r="G3407" s="79"/>
      <c r="I3407" s="79"/>
      <c r="K3407" s="79"/>
      <c r="M3407" s="79"/>
      <c r="N3407" s="80"/>
      <c r="P3407" s="79"/>
    </row>
    <row r="3408" spans="7:16" x14ac:dyDescent="0.2">
      <c r="G3408" s="79"/>
      <c r="I3408" s="79"/>
      <c r="K3408" s="79"/>
      <c r="M3408" s="79"/>
      <c r="N3408" s="80"/>
      <c r="P3408" s="79"/>
    </row>
    <row r="3409" spans="7:16" x14ac:dyDescent="0.2">
      <c r="G3409" s="79"/>
      <c r="I3409" s="79"/>
      <c r="K3409" s="79"/>
      <c r="M3409" s="79"/>
      <c r="N3409" s="80"/>
      <c r="P3409" s="79"/>
    </row>
    <row r="3410" spans="7:16" x14ac:dyDescent="0.2">
      <c r="G3410" s="79"/>
      <c r="I3410" s="79"/>
      <c r="K3410" s="79"/>
      <c r="M3410" s="79"/>
      <c r="N3410" s="80"/>
      <c r="P3410" s="79"/>
    </row>
    <row r="3411" spans="7:16" x14ac:dyDescent="0.2">
      <c r="G3411" s="79"/>
      <c r="I3411" s="79"/>
      <c r="K3411" s="79"/>
      <c r="M3411" s="79"/>
      <c r="N3411" s="80"/>
      <c r="P3411" s="79"/>
    </row>
    <row r="3412" spans="7:16" x14ac:dyDescent="0.2">
      <c r="G3412" s="79"/>
      <c r="I3412" s="79"/>
      <c r="K3412" s="79"/>
      <c r="M3412" s="79"/>
      <c r="N3412" s="80"/>
      <c r="P3412" s="79"/>
    </row>
    <row r="3413" spans="7:16" x14ac:dyDescent="0.2">
      <c r="G3413" s="79"/>
      <c r="I3413" s="79"/>
      <c r="K3413" s="79"/>
      <c r="M3413" s="79"/>
      <c r="N3413" s="80"/>
      <c r="P3413" s="79"/>
    </row>
    <row r="3414" spans="7:16" x14ac:dyDescent="0.2">
      <c r="G3414" s="79"/>
      <c r="I3414" s="79"/>
      <c r="K3414" s="79"/>
      <c r="M3414" s="79"/>
      <c r="N3414" s="80"/>
      <c r="P3414" s="79"/>
    </row>
    <row r="3415" spans="7:16" x14ac:dyDescent="0.2">
      <c r="G3415" s="79"/>
      <c r="I3415" s="79"/>
      <c r="K3415" s="79"/>
      <c r="M3415" s="79"/>
      <c r="N3415" s="80"/>
      <c r="P3415" s="79"/>
    </row>
    <row r="3416" spans="7:16" x14ac:dyDescent="0.2">
      <c r="G3416" s="79"/>
      <c r="I3416" s="79"/>
      <c r="K3416" s="79"/>
      <c r="M3416" s="79"/>
      <c r="N3416" s="80"/>
      <c r="P3416" s="79"/>
    </row>
    <row r="3417" spans="7:16" x14ac:dyDescent="0.2">
      <c r="G3417" s="79"/>
      <c r="I3417" s="79"/>
      <c r="K3417" s="79"/>
      <c r="M3417" s="79"/>
      <c r="N3417" s="80"/>
      <c r="P3417" s="79"/>
    </row>
    <row r="3418" spans="7:16" x14ac:dyDescent="0.2">
      <c r="G3418" s="79"/>
      <c r="I3418" s="79"/>
      <c r="K3418" s="79"/>
      <c r="M3418" s="79"/>
      <c r="N3418" s="80"/>
      <c r="P3418" s="79"/>
    </row>
    <row r="3419" spans="7:16" x14ac:dyDescent="0.2">
      <c r="G3419" s="79"/>
      <c r="I3419" s="79"/>
      <c r="K3419" s="79"/>
      <c r="M3419" s="79"/>
      <c r="N3419" s="80"/>
      <c r="P3419" s="79"/>
    </row>
    <row r="3420" spans="7:16" x14ac:dyDescent="0.2">
      <c r="G3420" s="79"/>
      <c r="I3420" s="79"/>
      <c r="K3420" s="79"/>
      <c r="M3420" s="79"/>
      <c r="N3420" s="80"/>
      <c r="P3420" s="79"/>
    </row>
    <row r="3421" spans="7:16" x14ac:dyDescent="0.2">
      <c r="G3421" s="79"/>
      <c r="I3421" s="79"/>
      <c r="K3421" s="79"/>
      <c r="M3421" s="79"/>
      <c r="N3421" s="80"/>
      <c r="P3421" s="79"/>
    </row>
    <row r="3422" spans="7:16" x14ac:dyDescent="0.2">
      <c r="G3422" s="79"/>
      <c r="I3422" s="79"/>
      <c r="K3422" s="79"/>
      <c r="M3422" s="79"/>
      <c r="N3422" s="80"/>
      <c r="P3422" s="79"/>
    </row>
    <row r="3423" spans="7:16" x14ac:dyDescent="0.2">
      <c r="G3423" s="79"/>
      <c r="I3423" s="79"/>
      <c r="K3423" s="79"/>
      <c r="M3423" s="79"/>
      <c r="N3423" s="80"/>
      <c r="P3423" s="79"/>
    </row>
    <row r="3424" spans="7:16" x14ac:dyDescent="0.2">
      <c r="G3424" s="79"/>
      <c r="I3424" s="79"/>
      <c r="K3424" s="79"/>
      <c r="M3424" s="79"/>
      <c r="N3424" s="80"/>
      <c r="P3424" s="79"/>
    </row>
    <row r="3425" spans="7:16" x14ac:dyDescent="0.2">
      <c r="G3425" s="79"/>
      <c r="I3425" s="79"/>
      <c r="K3425" s="79"/>
      <c r="M3425" s="79"/>
      <c r="N3425" s="80"/>
      <c r="P3425" s="79"/>
    </row>
    <row r="3426" spans="7:16" x14ac:dyDescent="0.2">
      <c r="G3426" s="79"/>
      <c r="I3426" s="79"/>
      <c r="K3426" s="79"/>
      <c r="M3426" s="79"/>
      <c r="N3426" s="80"/>
      <c r="P3426" s="79"/>
    </row>
    <row r="3427" spans="7:16" x14ac:dyDescent="0.2">
      <c r="G3427" s="79"/>
      <c r="I3427" s="79"/>
      <c r="K3427" s="79"/>
      <c r="M3427" s="79"/>
      <c r="N3427" s="80"/>
      <c r="P3427" s="79"/>
    </row>
    <row r="3428" spans="7:16" x14ac:dyDescent="0.2">
      <c r="G3428" s="79"/>
      <c r="I3428" s="79"/>
      <c r="K3428" s="79"/>
      <c r="M3428" s="79"/>
      <c r="N3428" s="80"/>
      <c r="P3428" s="79"/>
    </row>
    <row r="3429" spans="7:16" x14ac:dyDescent="0.2">
      <c r="G3429" s="79"/>
      <c r="I3429" s="79"/>
      <c r="K3429" s="79"/>
      <c r="M3429" s="79"/>
      <c r="N3429" s="80"/>
      <c r="P3429" s="79"/>
    </row>
    <row r="3430" spans="7:16" x14ac:dyDescent="0.2">
      <c r="G3430" s="79"/>
      <c r="I3430" s="79"/>
      <c r="K3430" s="79"/>
      <c r="M3430" s="79"/>
      <c r="N3430" s="80"/>
      <c r="P3430" s="79"/>
    </row>
    <row r="3431" spans="7:16" x14ac:dyDescent="0.2">
      <c r="G3431" s="79"/>
      <c r="I3431" s="79"/>
      <c r="K3431" s="79"/>
      <c r="M3431" s="79"/>
      <c r="N3431" s="80"/>
      <c r="P3431" s="79"/>
    </row>
    <row r="3432" spans="7:16" x14ac:dyDescent="0.2">
      <c r="G3432" s="79"/>
      <c r="I3432" s="79"/>
      <c r="K3432" s="79"/>
      <c r="M3432" s="79"/>
      <c r="N3432" s="80"/>
      <c r="P3432" s="79"/>
    </row>
    <row r="3433" spans="7:16" x14ac:dyDescent="0.2">
      <c r="G3433" s="79"/>
      <c r="I3433" s="79"/>
      <c r="K3433" s="79"/>
      <c r="M3433" s="79"/>
      <c r="N3433" s="80"/>
      <c r="P3433" s="79"/>
    </row>
    <row r="3434" spans="7:16" x14ac:dyDescent="0.2">
      <c r="G3434" s="79"/>
      <c r="I3434" s="79"/>
      <c r="K3434" s="79"/>
      <c r="M3434" s="79"/>
      <c r="N3434" s="80"/>
      <c r="P3434" s="79"/>
    </row>
    <row r="3435" spans="7:16" x14ac:dyDescent="0.2">
      <c r="G3435" s="79"/>
      <c r="I3435" s="79"/>
      <c r="K3435" s="79"/>
      <c r="M3435" s="79"/>
      <c r="N3435" s="80"/>
      <c r="P3435" s="79"/>
    </row>
    <row r="3436" spans="7:16" x14ac:dyDescent="0.2">
      <c r="G3436" s="79"/>
      <c r="I3436" s="79"/>
      <c r="K3436" s="79"/>
      <c r="M3436" s="79"/>
      <c r="N3436" s="80"/>
      <c r="P3436" s="79"/>
    </row>
    <row r="3437" spans="7:16" x14ac:dyDescent="0.2">
      <c r="G3437" s="79"/>
      <c r="I3437" s="79"/>
      <c r="K3437" s="79"/>
      <c r="M3437" s="79"/>
      <c r="N3437" s="80"/>
      <c r="P3437" s="79"/>
    </row>
    <row r="3438" spans="7:16" x14ac:dyDescent="0.2">
      <c r="G3438" s="79"/>
      <c r="I3438" s="79"/>
      <c r="K3438" s="79"/>
      <c r="M3438" s="79"/>
      <c r="N3438" s="80"/>
      <c r="P3438" s="79"/>
    </row>
    <row r="3439" spans="7:16" x14ac:dyDescent="0.2">
      <c r="G3439" s="79"/>
      <c r="I3439" s="79"/>
      <c r="K3439" s="79"/>
      <c r="M3439" s="79"/>
      <c r="N3439" s="80"/>
      <c r="P3439" s="79"/>
    </row>
    <row r="3440" spans="7:16" x14ac:dyDescent="0.2">
      <c r="G3440" s="79"/>
      <c r="I3440" s="79"/>
      <c r="K3440" s="79"/>
      <c r="M3440" s="79"/>
      <c r="N3440" s="80"/>
      <c r="P3440" s="79"/>
    </row>
    <row r="3441" spans="7:16" x14ac:dyDescent="0.2">
      <c r="G3441" s="79"/>
      <c r="I3441" s="79"/>
      <c r="K3441" s="79"/>
      <c r="M3441" s="79"/>
      <c r="N3441" s="80"/>
      <c r="P3441" s="79"/>
    </row>
    <row r="3442" spans="7:16" x14ac:dyDescent="0.2">
      <c r="G3442" s="79"/>
      <c r="I3442" s="79"/>
      <c r="K3442" s="79"/>
      <c r="M3442" s="79"/>
      <c r="N3442" s="80"/>
      <c r="P3442" s="79"/>
    </row>
    <row r="3443" spans="7:16" x14ac:dyDescent="0.2">
      <c r="G3443" s="79"/>
      <c r="I3443" s="79"/>
      <c r="K3443" s="79"/>
      <c r="M3443" s="79"/>
      <c r="N3443" s="80"/>
      <c r="P3443" s="79"/>
    </row>
    <row r="3444" spans="7:16" x14ac:dyDescent="0.2">
      <c r="G3444" s="79"/>
      <c r="I3444" s="79"/>
      <c r="K3444" s="79"/>
      <c r="M3444" s="79"/>
      <c r="N3444" s="80"/>
      <c r="P3444" s="79"/>
    </row>
    <row r="3445" spans="7:16" x14ac:dyDescent="0.2">
      <c r="G3445" s="79"/>
      <c r="I3445" s="79"/>
      <c r="K3445" s="79"/>
      <c r="M3445" s="79"/>
      <c r="N3445" s="80"/>
      <c r="P3445" s="79"/>
    </row>
    <row r="3446" spans="7:16" x14ac:dyDescent="0.2">
      <c r="G3446" s="79"/>
      <c r="I3446" s="79"/>
      <c r="K3446" s="79"/>
      <c r="M3446" s="79"/>
      <c r="N3446" s="80"/>
      <c r="P3446" s="79"/>
    </row>
    <row r="3447" spans="7:16" x14ac:dyDescent="0.2">
      <c r="G3447" s="79"/>
      <c r="I3447" s="79"/>
      <c r="K3447" s="79"/>
      <c r="M3447" s="79"/>
      <c r="N3447" s="80"/>
      <c r="P3447" s="79"/>
    </row>
    <row r="3448" spans="7:16" x14ac:dyDescent="0.2">
      <c r="G3448" s="79"/>
      <c r="I3448" s="79"/>
      <c r="K3448" s="79"/>
      <c r="M3448" s="79"/>
      <c r="N3448" s="80"/>
      <c r="P3448" s="79"/>
    </row>
    <row r="3449" spans="7:16" x14ac:dyDescent="0.2">
      <c r="G3449" s="79"/>
      <c r="I3449" s="79"/>
      <c r="K3449" s="79"/>
      <c r="M3449" s="79"/>
      <c r="N3449" s="80"/>
      <c r="P3449" s="79"/>
    </row>
    <row r="3450" spans="7:16" x14ac:dyDescent="0.2">
      <c r="G3450" s="79"/>
      <c r="I3450" s="79"/>
      <c r="K3450" s="79"/>
      <c r="M3450" s="79"/>
      <c r="N3450" s="80"/>
      <c r="P3450" s="79"/>
    </row>
    <row r="3451" spans="7:16" x14ac:dyDescent="0.2">
      <c r="G3451" s="79"/>
      <c r="I3451" s="79"/>
      <c r="K3451" s="79"/>
      <c r="M3451" s="79"/>
      <c r="N3451" s="80"/>
      <c r="P3451" s="79"/>
    </row>
    <row r="3452" spans="7:16" x14ac:dyDescent="0.2">
      <c r="G3452" s="79"/>
      <c r="I3452" s="79"/>
      <c r="K3452" s="79"/>
      <c r="M3452" s="79"/>
      <c r="N3452" s="80"/>
      <c r="P3452" s="79"/>
    </row>
    <row r="3453" spans="7:16" x14ac:dyDescent="0.2">
      <c r="G3453" s="79"/>
      <c r="I3453" s="79"/>
      <c r="K3453" s="79"/>
      <c r="M3453" s="79"/>
      <c r="N3453" s="80"/>
      <c r="P3453" s="79"/>
    </row>
    <row r="3454" spans="7:16" x14ac:dyDescent="0.2">
      <c r="G3454" s="79"/>
      <c r="I3454" s="79"/>
      <c r="K3454" s="79"/>
      <c r="M3454" s="79"/>
      <c r="N3454" s="80"/>
      <c r="P3454" s="79"/>
    </row>
    <row r="3455" spans="7:16" x14ac:dyDescent="0.2">
      <c r="G3455" s="79"/>
      <c r="I3455" s="79"/>
      <c r="K3455" s="79"/>
      <c r="M3455" s="79"/>
      <c r="N3455" s="80"/>
      <c r="P3455" s="79"/>
    </row>
    <row r="3456" spans="7:16" x14ac:dyDescent="0.2">
      <c r="G3456" s="79"/>
      <c r="I3456" s="79"/>
      <c r="K3456" s="79"/>
      <c r="M3456" s="79"/>
      <c r="N3456" s="80"/>
      <c r="P3456" s="79"/>
    </row>
    <row r="3457" spans="7:16" x14ac:dyDescent="0.2">
      <c r="G3457" s="79"/>
      <c r="I3457" s="79"/>
      <c r="K3457" s="79"/>
      <c r="M3457" s="79"/>
      <c r="N3457" s="80"/>
      <c r="P3457" s="79"/>
    </row>
    <row r="3458" spans="7:16" x14ac:dyDescent="0.2">
      <c r="G3458" s="79"/>
      <c r="I3458" s="79"/>
      <c r="K3458" s="79"/>
      <c r="M3458" s="79"/>
      <c r="N3458" s="80"/>
      <c r="P3458" s="79"/>
    </row>
    <row r="3459" spans="7:16" x14ac:dyDescent="0.2">
      <c r="G3459" s="79"/>
      <c r="I3459" s="79"/>
      <c r="K3459" s="79"/>
      <c r="M3459" s="79"/>
      <c r="N3459" s="80"/>
      <c r="P3459" s="79"/>
    </row>
    <row r="3460" spans="7:16" x14ac:dyDescent="0.2">
      <c r="G3460" s="79"/>
      <c r="I3460" s="79"/>
      <c r="K3460" s="79"/>
      <c r="M3460" s="79"/>
      <c r="N3460" s="80"/>
      <c r="P3460" s="79"/>
    </row>
    <row r="3461" spans="7:16" x14ac:dyDescent="0.2">
      <c r="G3461" s="79"/>
      <c r="I3461" s="79"/>
      <c r="K3461" s="79"/>
      <c r="M3461" s="79"/>
      <c r="N3461" s="80"/>
      <c r="P3461" s="79"/>
    </row>
    <row r="3462" spans="7:16" x14ac:dyDescent="0.2">
      <c r="G3462" s="79"/>
      <c r="I3462" s="79"/>
      <c r="K3462" s="79"/>
      <c r="M3462" s="79"/>
      <c r="N3462" s="80"/>
      <c r="P3462" s="79"/>
    </row>
    <row r="3463" spans="7:16" x14ac:dyDescent="0.2">
      <c r="G3463" s="79"/>
      <c r="I3463" s="79"/>
      <c r="K3463" s="79"/>
      <c r="M3463" s="79"/>
      <c r="N3463" s="80"/>
      <c r="P3463" s="79"/>
    </row>
    <row r="3464" spans="7:16" x14ac:dyDescent="0.2">
      <c r="G3464" s="79"/>
      <c r="I3464" s="79"/>
      <c r="K3464" s="79"/>
      <c r="M3464" s="79"/>
      <c r="N3464" s="80"/>
      <c r="P3464" s="79"/>
    </row>
    <row r="3465" spans="7:16" x14ac:dyDescent="0.2">
      <c r="G3465" s="79"/>
      <c r="I3465" s="79"/>
      <c r="K3465" s="79"/>
      <c r="M3465" s="79"/>
      <c r="N3465" s="80"/>
      <c r="P3465" s="79"/>
    </row>
    <row r="3466" spans="7:16" x14ac:dyDescent="0.2">
      <c r="G3466" s="79"/>
      <c r="I3466" s="79"/>
      <c r="K3466" s="79"/>
      <c r="M3466" s="79"/>
      <c r="N3466" s="80"/>
      <c r="P3466" s="79"/>
    </row>
    <row r="3467" spans="7:16" x14ac:dyDescent="0.2">
      <c r="G3467" s="79"/>
      <c r="I3467" s="79"/>
      <c r="K3467" s="79"/>
      <c r="M3467" s="79"/>
      <c r="N3467" s="80"/>
      <c r="P3467" s="79"/>
    </row>
    <row r="3468" spans="7:16" x14ac:dyDescent="0.2">
      <c r="G3468" s="79"/>
      <c r="I3468" s="79"/>
      <c r="K3468" s="79"/>
      <c r="M3468" s="79"/>
      <c r="N3468" s="80"/>
      <c r="P3468" s="79"/>
    </row>
    <row r="3469" spans="7:16" x14ac:dyDescent="0.2">
      <c r="G3469" s="79"/>
      <c r="I3469" s="79"/>
      <c r="K3469" s="79"/>
      <c r="M3469" s="79"/>
      <c r="N3469" s="80"/>
      <c r="P3469" s="79"/>
    </row>
    <row r="3470" spans="7:16" x14ac:dyDescent="0.2">
      <c r="G3470" s="79"/>
      <c r="I3470" s="79"/>
      <c r="K3470" s="79"/>
      <c r="M3470" s="79"/>
      <c r="N3470" s="80"/>
      <c r="P3470" s="79"/>
    </row>
    <row r="3471" spans="7:16" x14ac:dyDescent="0.2">
      <c r="G3471" s="79"/>
      <c r="I3471" s="79"/>
      <c r="K3471" s="79"/>
      <c r="M3471" s="79"/>
      <c r="N3471" s="80"/>
      <c r="P3471" s="79"/>
    </row>
    <row r="3472" spans="7:16" x14ac:dyDescent="0.2">
      <c r="G3472" s="79"/>
      <c r="I3472" s="79"/>
      <c r="K3472" s="79"/>
      <c r="M3472" s="79"/>
      <c r="N3472" s="80"/>
      <c r="P3472" s="79"/>
    </row>
    <row r="3473" spans="7:16" x14ac:dyDescent="0.2">
      <c r="G3473" s="79"/>
      <c r="I3473" s="79"/>
      <c r="K3473" s="79"/>
      <c r="M3473" s="79"/>
      <c r="N3473" s="80"/>
      <c r="P3473" s="79"/>
    </row>
    <row r="3474" spans="7:16" x14ac:dyDescent="0.2">
      <c r="G3474" s="79"/>
      <c r="I3474" s="79"/>
      <c r="K3474" s="79"/>
      <c r="M3474" s="79"/>
      <c r="N3474" s="80"/>
      <c r="P3474" s="79"/>
    </row>
    <row r="3475" spans="7:16" x14ac:dyDescent="0.2">
      <c r="G3475" s="79"/>
      <c r="I3475" s="79"/>
      <c r="K3475" s="79"/>
      <c r="M3475" s="79"/>
      <c r="N3475" s="80"/>
      <c r="P3475" s="79"/>
    </row>
    <row r="3476" spans="7:16" x14ac:dyDescent="0.2">
      <c r="G3476" s="79"/>
      <c r="I3476" s="79"/>
      <c r="K3476" s="79"/>
      <c r="M3476" s="79"/>
      <c r="N3476" s="80"/>
      <c r="P3476" s="79"/>
    </row>
    <row r="3477" spans="7:16" x14ac:dyDescent="0.2">
      <c r="G3477" s="79"/>
      <c r="I3477" s="79"/>
      <c r="K3477" s="79"/>
      <c r="M3477" s="79"/>
      <c r="N3477" s="80"/>
      <c r="P3477" s="79"/>
    </row>
    <row r="3478" spans="7:16" x14ac:dyDescent="0.2">
      <c r="G3478" s="79"/>
      <c r="I3478" s="79"/>
      <c r="K3478" s="79"/>
      <c r="M3478" s="79"/>
      <c r="N3478" s="80"/>
      <c r="P3478" s="79"/>
    </row>
    <row r="3479" spans="7:16" x14ac:dyDescent="0.2">
      <c r="G3479" s="79"/>
      <c r="I3479" s="79"/>
      <c r="K3479" s="79"/>
      <c r="M3479" s="79"/>
      <c r="N3479" s="80"/>
      <c r="P3479" s="79"/>
    </row>
    <row r="3480" spans="7:16" x14ac:dyDescent="0.2">
      <c r="G3480" s="79"/>
      <c r="I3480" s="79"/>
      <c r="K3480" s="79"/>
      <c r="M3480" s="79"/>
      <c r="N3480" s="80"/>
      <c r="P3480" s="79"/>
    </row>
    <row r="3481" spans="7:16" x14ac:dyDescent="0.2">
      <c r="G3481" s="79"/>
      <c r="I3481" s="79"/>
      <c r="K3481" s="79"/>
      <c r="M3481" s="79"/>
      <c r="N3481" s="80"/>
      <c r="P3481" s="79"/>
    </row>
    <row r="3482" spans="7:16" x14ac:dyDescent="0.2">
      <c r="G3482" s="79"/>
      <c r="I3482" s="79"/>
      <c r="K3482" s="79"/>
      <c r="M3482" s="79"/>
      <c r="N3482" s="80"/>
      <c r="P3482" s="79"/>
    </row>
    <row r="3483" spans="7:16" x14ac:dyDescent="0.2">
      <c r="G3483" s="79"/>
      <c r="I3483" s="79"/>
      <c r="K3483" s="79"/>
      <c r="M3483" s="79"/>
      <c r="N3483" s="80"/>
      <c r="P3483" s="79"/>
    </row>
    <row r="3484" spans="7:16" x14ac:dyDescent="0.2">
      <c r="G3484" s="79"/>
      <c r="I3484" s="79"/>
      <c r="K3484" s="79"/>
      <c r="M3484" s="79"/>
      <c r="N3484" s="80"/>
      <c r="P3484" s="79"/>
    </row>
    <row r="3485" spans="7:16" x14ac:dyDescent="0.2">
      <c r="G3485" s="79"/>
      <c r="I3485" s="79"/>
      <c r="K3485" s="79"/>
      <c r="M3485" s="79"/>
      <c r="N3485" s="80"/>
      <c r="P3485" s="79"/>
    </row>
    <row r="3486" spans="7:16" x14ac:dyDescent="0.2">
      <c r="G3486" s="79"/>
      <c r="I3486" s="79"/>
      <c r="K3486" s="79"/>
      <c r="M3486" s="79"/>
      <c r="N3486" s="80"/>
      <c r="P3486" s="79"/>
    </row>
    <row r="3487" spans="7:16" x14ac:dyDescent="0.2">
      <c r="G3487" s="79"/>
      <c r="I3487" s="79"/>
      <c r="K3487" s="79"/>
      <c r="M3487" s="79"/>
      <c r="N3487" s="80"/>
      <c r="P3487" s="79"/>
    </row>
    <row r="3488" spans="7:16" x14ac:dyDescent="0.2">
      <c r="G3488" s="79"/>
      <c r="I3488" s="79"/>
      <c r="K3488" s="79"/>
      <c r="M3488" s="79"/>
      <c r="N3488" s="80"/>
      <c r="P3488" s="79"/>
    </row>
    <row r="3489" spans="7:16" x14ac:dyDescent="0.2">
      <c r="G3489" s="79"/>
      <c r="I3489" s="79"/>
      <c r="K3489" s="79"/>
      <c r="M3489" s="79"/>
      <c r="N3489" s="80"/>
      <c r="P3489" s="79"/>
    </row>
    <row r="3490" spans="7:16" x14ac:dyDescent="0.2">
      <c r="G3490" s="79"/>
      <c r="I3490" s="79"/>
      <c r="K3490" s="79"/>
      <c r="M3490" s="79"/>
      <c r="N3490" s="80"/>
      <c r="P3490" s="79"/>
    </row>
    <row r="3491" spans="7:16" x14ac:dyDescent="0.2">
      <c r="G3491" s="79"/>
      <c r="I3491" s="79"/>
      <c r="K3491" s="79"/>
      <c r="M3491" s="79"/>
      <c r="N3491" s="80"/>
      <c r="P3491" s="79"/>
    </row>
    <row r="3492" spans="7:16" x14ac:dyDescent="0.2">
      <c r="G3492" s="79"/>
      <c r="I3492" s="79"/>
      <c r="K3492" s="79"/>
      <c r="M3492" s="79"/>
      <c r="N3492" s="80"/>
      <c r="P3492" s="79"/>
    </row>
    <row r="3493" spans="7:16" x14ac:dyDescent="0.2">
      <c r="G3493" s="79"/>
      <c r="I3493" s="79"/>
      <c r="K3493" s="79"/>
      <c r="M3493" s="79"/>
      <c r="N3493" s="80"/>
      <c r="P3493" s="79"/>
    </row>
    <row r="3494" spans="7:16" x14ac:dyDescent="0.2">
      <c r="G3494" s="79"/>
      <c r="I3494" s="79"/>
      <c r="K3494" s="79"/>
      <c r="M3494" s="79"/>
      <c r="N3494" s="80"/>
      <c r="P3494" s="79"/>
    </row>
    <row r="3495" spans="7:16" x14ac:dyDescent="0.2">
      <c r="G3495" s="79"/>
      <c r="I3495" s="79"/>
      <c r="K3495" s="79"/>
      <c r="M3495" s="79"/>
      <c r="N3495" s="80"/>
      <c r="P3495" s="79"/>
    </row>
    <row r="3496" spans="7:16" x14ac:dyDescent="0.2">
      <c r="G3496" s="79"/>
      <c r="I3496" s="79"/>
      <c r="K3496" s="79"/>
      <c r="M3496" s="79"/>
      <c r="N3496" s="80"/>
      <c r="P3496" s="79"/>
    </row>
    <row r="3497" spans="7:16" x14ac:dyDescent="0.2">
      <c r="G3497" s="79"/>
      <c r="I3497" s="79"/>
      <c r="K3497" s="79"/>
      <c r="M3497" s="79"/>
      <c r="N3497" s="80"/>
      <c r="P3497" s="79"/>
    </row>
    <row r="3498" spans="7:16" x14ac:dyDescent="0.2">
      <c r="G3498" s="79"/>
      <c r="I3498" s="79"/>
      <c r="K3498" s="79"/>
      <c r="M3498" s="79"/>
      <c r="N3498" s="80"/>
      <c r="P3498" s="79"/>
    </row>
    <row r="3499" spans="7:16" x14ac:dyDescent="0.2">
      <c r="G3499" s="79"/>
      <c r="I3499" s="79"/>
      <c r="K3499" s="79"/>
      <c r="M3499" s="79"/>
      <c r="N3499" s="80"/>
      <c r="P3499" s="79"/>
    </row>
    <row r="3500" spans="7:16" x14ac:dyDescent="0.2">
      <c r="G3500" s="79"/>
      <c r="I3500" s="79"/>
      <c r="K3500" s="79"/>
      <c r="M3500" s="79"/>
      <c r="N3500" s="80"/>
      <c r="P3500" s="79"/>
    </row>
    <row r="3501" spans="7:16" x14ac:dyDescent="0.2">
      <c r="G3501" s="79"/>
      <c r="I3501" s="79"/>
      <c r="K3501" s="79"/>
      <c r="M3501" s="79"/>
      <c r="N3501" s="80"/>
      <c r="P3501" s="79"/>
    </row>
    <row r="3502" spans="7:16" x14ac:dyDescent="0.2">
      <c r="G3502" s="79"/>
      <c r="I3502" s="79"/>
      <c r="K3502" s="79"/>
      <c r="M3502" s="79"/>
      <c r="N3502" s="80"/>
      <c r="P3502" s="79"/>
    </row>
    <row r="3503" spans="7:16" x14ac:dyDescent="0.2">
      <c r="G3503" s="79"/>
      <c r="I3503" s="79"/>
      <c r="K3503" s="79"/>
      <c r="M3503" s="79"/>
      <c r="N3503" s="80"/>
      <c r="P3503" s="79"/>
    </row>
    <row r="3504" spans="7:16" x14ac:dyDescent="0.2">
      <c r="G3504" s="79"/>
      <c r="I3504" s="79"/>
      <c r="K3504" s="79"/>
      <c r="M3504" s="79"/>
      <c r="N3504" s="80"/>
      <c r="P3504" s="79"/>
    </row>
    <row r="3505" spans="7:16" x14ac:dyDescent="0.2">
      <c r="G3505" s="79"/>
      <c r="I3505" s="79"/>
      <c r="K3505" s="79"/>
      <c r="M3505" s="79"/>
      <c r="N3505" s="80"/>
      <c r="P3505" s="79"/>
    </row>
    <row r="3506" spans="7:16" x14ac:dyDescent="0.2">
      <c r="G3506" s="79"/>
      <c r="I3506" s="79"/>
      <c r="K3506" s="79"/>
      <c r="M3506" s="79"/>
      <c r="N3506" s="80"/>
      <c r="P3506" s="79"/>
    </row>
    <row r="3507" spans="7:16" x14ac:dyDescent="0.2">
      <c r="G3507" s="79"/>
      <c r="I3507" s="79"/>
      <c r="K3507" s="79"/>
      <c r="M3507" s="79"/>
      <c r="N3507" s="80"/>
      <c r="P3507" s="79"/>
    </row>
    <row r="3508" spans="7:16" x14ac:dyDescent="0.2">
      <c r="G3508" s="79"/>
      <c r="I3508" s="79"/>
      <c r="K3508" s="79"/>
      <c r="M3508" s="79"/>
      <c r="N3508" s="80"/>
      <c r="P3508" s="79"/>
    </row>
    <row r="3509" spans="7:16" x14ac:dyDescent="0.2">
      <c r="G3509" s="79"/>
      <c r="I3509" s="79"/>
      <c r="K3509" s="79"/>
      <c r="M3509" s="79"/>
      <c r="N3509" s="80"/>
      <c r="P3509" s="79"/>
    </row>
    <row r="3510" spans="7:16" x14ac:dyDescent="0.2">
      <c r="G3510" s="79"/>
      <c r="I3510" s="79"/>
      <c r="K3510" s="79"/>
      <c r="M3510" s="79"/>
      <c r="N3510" s="80"/>
      <c r="P3510" s="79"/>
    </row>
    <row r="3511" spans="7:16" x14ac:dyDescent="0.2">
      <c r="G3511" s="79"/>
      <c r="I3511" s="79"/>
      <c r="K3511" s="79"/>
      <c r="M3511" s="79"/>
      <c r="N3511" s="80"/>
      <c r="P3511" s="79"/>
    </row>
    <row r="3512" spans="7:16" x14ac:dyDescent="0.2">
      <c r="G3512" s="79"/>
      <c r="I3512" s="79"/>
      <c r="K3512" s="79"/>
      <c r="M3512" s="79"/>
      <c r="N3512" s="80"/>
      <c r="P3512" s="79"/>
    </row>
    <row r="3513" spans="7:16" x14ac:dyDescent="0.2">
      <c r="G3513" s="79"/>
      <c r="I3513" s="79"/>
      <c r="K3513" s="79"/>
      <c r="M3513" s="79"/>
      <c r="N3513" s="80"/>
      <c r="P3513" s="79"/>
    </row>
    <row r="3514" spans="7:16" x14ac:dyDescent="0.2">
      <c r="G3514" s="79"/>
      <c r="I3514" s="79"/>
      <c r="K3514" s="79"/>
      <c r="M3514" s="79"/>
      <c r="N3514" s="80"/>
      <c r="P3514" s="79"/>
    </row>
    <row r="3515" spans="7:16" x14ac:dyDescent="0.2">
      <c r="G3515" s="79"/>
      <c r="I3515" s="79"/>
      <c r="K3515" s="79"/>
      <c r="M3515" s="79"/>
      <c r="N3515" s="80"/>
      <c r="P3515" s="79"/>
    </row>
    <row r="3516" spans="7:16" x14ac:dyDescent="0.2">
      <c r="G3516" s="79"/>
      <c r="I3516" s="79"/>
      <c r="K3516" s="79"/>
      <c r="M3516" s="79"/>
      <c r="N3516" s="80"/>
      <c r="P3516" s="79"/>
    </row>
    <row r="3517" spans="7:16" x14ac:dyDescent="0.2">
      <c r="G3517" s="79"/>
      <c r="I3517" s="79"/>
      <c r="K3517" s="79"/>
      <c r="M3517" s="79"/>
      <c r="N3517" s="80"/>
      <c r="P3517" s="79"/>
    </row>
    <row r="3518" spans="7:16" x14ac:dyDescent="0.2">
      <c r="G3518" s="79"/>
      <c r="I3518" s="79"/>
      <c r="K3518" s="79"/>
      <c r="M3518" s="79"/>
      <c r="N3518" s="80"/>
      <c r="P3518" s="79"/>
    </row>
    <row r="3519" spans="7:16" x14ac:dyDescent="0.2">
      <c r="G3519" s="79"/>
      <c r="I3519" s="79"/>
      <c r="K3519" s="79"/>
      <c r="M3519" s="79"/>
      <c r="N3519" s="80"/>
      <c r="P3519" s="79"/>
    </row>
    <row r="3520" spans="7:16" x14ac:dyDescent="0.2">
      <c r="G3520" s="79"/>
      <c r="I3520" s="79"/>
      <c r="K3520" s="79"/>
      <c r="M3520" s="79"/>
      <c r="N3520" s="80"/>
      <c r="P3520" s="79"/>
    </row>
    <row r="3521" spans="7:16" x14ac:dyDescent="0.2">
      <c r="G3521" s="79"/>
      <c r="I3521" s="79"/>
      <c r="K3521" s="79"/>
      <c r="M3521" s="79"/>
      <c r="N3521" s="80"/>
      <c r="P3521" s="79"/>
    </row>
    <row r="3522" spans="7:16" x14ac:dyDescent="0.2">
      <c r="G3522" s="79"/>
      <c r="I3522" s="79"/>
      <c r="K3522" s="79"/>
      <c r="M3522" s="79"/>
      <c r="N3522" s="80"/>
      <c r="P3522" s="79"/>
    </row>
    <row r="3523" spans="7:16" x14ac:dyDescent="0.2">
      <c r="G3523" s="79"/>
      <c r="I3523" s="79"/>
      <c r="K3523" s="79"/>
      <c r="M3523" s="79"/>
      <c r="N3523" s="80"/>
      <c r="P3523" s="79"/>
    </row>
    <row r="3524" spans="7:16" x14ac:dyDescent="0.2">
      <c r="G3524" s="79"/>
      <c r="I3524" s="79"/>
      <c r="K3524" s="79"/>
      <c r="M3524" s="79"/>
      <c r="N3524" s="80"/>
      <c r="P3524" s="79"/>
    </row>
    <row r="3525" spans="7:16" x14ac:dyDescent="0.2">
      <c r="G3525" s="79"/>
      <c r="I3525" s="79"/>
      <c r="K3525" s="79"/>
      <c r="M3525" s="79"/>
      <c r="N3525" s="80"/>
      <c r="P3525" s="79"/>
    </row>
    <row r="3526" spans="7:16" x14ac:dyDescent="0.2">
      <c r="G3526" s="79"/>
      <c r="I3526" s="79"/>
      <c r="K3526" s="79"/>
      <c r="M3526" s="79"/>
      <c r="N3526" s="80"/>
      <c r="P3526" s="79"/>
    </row>
    <row r="3527" spans="7:16" x14ac:dyDescent="0.2">
      <c r="G3527" s="79"/>
      <c r="I3527" s="79"/>
      <c r="K3527" s="79"/>
      <c r="M3527" s="79"/>
      <c r="N3527" s="80"/>
      <c r="P3527" s="79"/>
    </row>
    <row r="3528" spans="7:16" x14ac:dyDescent="0.2">
      <c r="G3528" s="79"/>
      <c r="I3528" s="79"/>
      <c r="K3528" s="79"/>
      <c r="M3528" s="79"/>
      <c r="N3528" s="80"/>
      <c r="P3528" s="79"/>
    </row>
    <row r="3529" spans="7:16" x14ac:dyDescent="0.2">
      <c r="G3529" s="79"/>
      <c r="I3529" s="79"/>
      <c r="K3529" s="79"/>
      <c r="M3529" s="79"/>
      <c r="N3529" s="80"/>
      <c r="P3529" s="79"/>
    </row>
    <row r="3530" spans="7:16" x14ac:dyDescent="0.2">
      <c r="G3530" s="79"/>
      <c r="I3530" s="79"/>
      <c r="K3530" s="79"/>
      <c r="M3530" s="79"/>
      <c r="N3530" s="80"/>
      <c r="P3530" s="79"/>
    </row>
    <row r="3531" spans="7:16" x14ac:dyDescent="0.2">
      <c r="G3531" s="79"/>
      <c r="I3531" s="79"/>
      <c r="K3531" s="79"/>
      <c r="M3531" s="79"/>
      <c r="N3531" s="80"/>
      <c r="P3531" s="79"/>
    </row>
    <row r="3532" spans="7:16" x14ac:dyDescent="0.2">
      <c r="G3532" s="79"/>
      <c r="I3532" s="79"/>
      <c r="K3532" s="79"/>
      <c r="M3532" s="79"/>
      <c r="N3532" s="80"/>
      <c r="P3532" s="79"/>
    </row>
    <row r="3533" spans="7:16" x14ac:dyDescent="0.2">
      <c r="G3533" s="79"/>
      <c r="I3533" s="79"/>
      <c r="K3533" s="79"/>
      <c r="M3533" s="79"/>
      <c r="N3533" s="80"/>
      <c r="P3533" s="79"/>
    </row>
    <row r="3534" spans="7:16" x14ac:dyDescent="0.2">
      <c r="G3534" s="79"/>
      <c r="I3534" s="79"/>
      <c r="K3534" s="79"/>
      <c r="M3534" s="79"/>
      <c r="N3534" s="80"/>
      <c r="P3534" s="79"/>
    </row>
    <row r="3535" spans="7:16" x14ac:dyDescent="0.2">
      <c r="G3535" s="79"/>
      <c r="I3535" s="79"/>
      <c r="K3535" s="79"/>
      <c r="M3535" s="79"/>
      <c r="N3535" s="80"/>
      <c r="P3535" s="79"/>
    </row>
    <row r="3536" spans="7:16" x14ac:dyDescent="0.2">
      <c r="G3536" s="79"/>
      <c r="I3536" s="79"/>
      <c r="K3536" s="79"/>
      <c r="M3536" s="79"/>
      <c r="N3536" s="80"/>
      <c r="P3536" s="79"/>
    </row>
    <row r="3537" spans="7:16" x14ac:dyDescent="0.2">
      <c r="G3537" s="79"/>
      <c r="I3537" s="79"/>
      <c r="K3537" s="79"/>
      <c r="M3537" s="79"/>
      <c r="N3537" s="80"/>
      <c r="P3537" s="79"/>
    </row>
    <row r="3538" spans="7:16" x14ac:dyDescent="0.2">
      <c r="G3538" s="79"/>
      <c r="I3538" s="79"/>
      <c r="K3538" s="79"/>
      <c r="M3538" s="79"/>
      <c r="N3538" s="80"/>
      <c r="P3538" s="79"/>
    </row>
    <row r="3539" spans="7:16" x14ac:dyDescent="0.2">
      <c r="G3539" s="79"/>
      <c r="I3539" s="79"/>
      <c r="K3539" s="79"/>
      <c r="M3539" s="79"/>
      <c r="N3539" s="80"/>
      <c r="P3539" s="79"/>
    </row>
    <row r="3540" spans="7:16" x14ac:dyDescent="0.2">
      <c r="G3540" s="79"/>
      <c r="I3540" s="79"/>
      <c r="K3540" s="79"/>
      <c r="M3540" s="79"/>
      <c r="N3540" s="80"/>
      <c r="P3540" s="79"/>
    </row>
    <row r="3541" spans="7:16" x14ac:dyDescent="0.2">
      <c r="G3541" s="79"/>
      <c r="I3541" s="79"/>
      <c r="K3541" s="79"/>
      <c r="M3541" s="79"/>
      <c r="N3541" s="80"/>
      <c r="P3541" s="79"/>
    </row>
    <row r="3542" spans="7:16" x14ac:dyDescent="0.2">
      <c r="G3542" s="79"/>
      <c r="I3542" s="79"/>
      <c r="K3542" s="79"/>
      <c r="M3542" s="79"/>
      <c r="N3542" s="80"/>
      <c r="P3542" s="79"/>
    </row>
    <row r="3543" spans="7:16" x14ac:dyDescent="0.2">
      <c r="G3543" s="79"/>
      <c r="I3543" s="79"/>
      <c r="K3543" s="79"/>
      <c r="M3543" s="79"/>
      <c r="N3543" s="80"/>
      <c r="P3543" s="79"/>
    </row>
    <row r="3544" spans="7:16" x14ac:dyDescent="0.2">
      <c r="G3544" s="79"/>
      <c r="I3544" s="79"/>
      <c r="K3544" s="79"/>
      <c r="M3544" s="79"/>
      <c r="N3544" s="80"/>
      <c r="P3544" s="79"/>
    </row>
    <row r="3545" spans="7:16" x14ac:dyDescent="0.2">
      <c r="G3545" s="79"/>
      <c r="I3545" s="79"/>
      <c r="K3545" s="79"/>
      <c r="M3545" s="79"/>
      <c r="N3545" s="80"/>
      <c r="P3545" s="79"/>
    </row>
    <row r="3546" spans="7:16" x14ac:dyDescent="0.2">
      <c r="G3546" s="79"/>
      <c r="I3546" s="79"/>
      <c r="K3546" s="79"/>
      <c r="M3546" s="79"/>
      <c r="N3546" s="80"/>
      <c r="P3546" s="79"/>
    </row>
    <row r="3547" spans="7:16" x14ac:dyDescent="0.2">
      <c r="G3547" s="79"/>
      <c r="I3547" s="79"/>
      <c r="K3547" s="79"/>
      <c r="M3547" s="79"/>
      <c r="N3547" s="80"/>
      <c r="P3547" s="79"/>
    </row>
    <row r="3548" spans="7:16" x14ac:dyDescent="0.2">
      <c r="G3548" s="79"/>
      <c r="I3548" s="79"/>
      <c r="K3548" s="79"/>
      <c r="M3548" s="79"/>
      <c r="N3548" s="80"/>
      <c r="P3548" s="79"/>
    </row>
    <row r="3549" spans="7:16" x14ac:dyDescent="0.2">
      <c r="G3549" s="79"/>
      <c r="I3549" s="79"/>
      <c r="K3549" s="79"/>
      <c r="M3549" s="79"/>
      <c r="N3549" s="80"/>
      <c r="P3549" s="79"/>
    </row>
    <row r="3550" spans="7:16" x14ac:dyDescent="0.2">
      <c r="G3550" s="79"/>
      <c r="I3550" s="79"/>
      <c r="K3550" s="79"/>
      <c r="M3550" s="79"/>
      <c r="N3550" s="80"/>
      <c r="P3550" s="79"/>
    </row>
    <row r="3551" spans="7:16" x14ac:dyDescent="0.2">
      <c r="G3551" s="79"/>
      <c r="I3551" s="79"/>
      <c r="K3551" s="79"/>
      <c r="M3551" s="79"/>
      <c r="N3551" s="80"/>
      <c r="P3551" s="79"/>
    </row>
    <row r="3552" spans="7:16" x14ac:dyDescent="0.2">
      <c r="G3552" s="79"/>
      <c r="I3552" s="79"/>
      <c r="K3552" s="79"/>
      <c r="M3552" s="79"/>
      <c r="N3552" s="80"/>
      <c r="P3552" s="79"/>
    </row>
    <row r="3553" spans="7:16" x14ac:dyDescent="0.2">
      <c r="G3553" s="79"/>
      <c r="I3553" s="79"/>
      <c r="K3553" s="79"/>
      <c r="M3553" s="79"/>
      <c r="N3553" s="80"/>
      <c r="P3553" s="79"/>
    </row>
    <row r="3554" spans="7:16" x14ac:dyDescent="0.2">
      <c r="G3554" s="79"/>
      <c r="I3554" s="79"/>
      <c r="K3554" s="79"/>
      <c r="M3554" s="79"/>
      <c r="N3554" s="80"/>
      <c r="P3554" s="79"/>
    </row>
    <row r="3555" spans="7:16" x14ac:dyDescent="0.2">
      <c r="G3555" s="79"/>
      <c r="I3555" s="79"/>
      <c r="K3555" s="79"/>
      <c r="M3555" s="79"/>
      <c r="N3555" s="80"/>
      <c r="P3555" s="79"/>
    </row>
    <row r="3556" spans="7:16" x14ac:dyDescent="0.2">
      <c r="G3556" s="79"/>
      <c r="I3556" s="79"/>
      <c r="K3556" s="79"/>
      <c r="M3556" s="79"/>
      <c r="N3556" s="80"/>
      <c r="P3556" s="79"/>
    </row>
    <row r="3557" spans="7:16" x14ac:dyDescent="0.2">
      <c r="G3557" s="79"/>
      <c r="I3557" s="79"/>
      <c r="K3557" s="79"/>
      <c r="M3557" s="79"/>
      <c r="N3557" s="80"/>
      <c r="P3557" s="79"/>
    </row>
    <row r="3558" spans="7:16" x14ac:dyDescent="0.2">
      <c r="G3558" s="79"/>
      <c r="I3558" s="79"/>
      <c r="K3558" s="79"/>
      <c r="M3558" s="79"/>
      <c r="N3558" s="80"/>
      <c r="P3558" s="79"/>
    </row>
    <row r="3559" spans="7:16" x14ac:dyDescent="0.2">
      <c r="G3559" s="79"/>
      <c r="I3559" s="79"/>
      <c r="K3559" s="79"/>
      <c r="M3559" s="79"/>
      <c r="N3559" s="80"/>
      <c r="P3559" s="79"/>
    </row>
    <row r="3560" spans="7:16" x14ac:dyDescent="0.2">
      <c r="G3560" s="79"/>
      <c r="I3560" s="79"/>
      <c r="K3560" s="79"/>
      <c r="M3560" s="79"/>
      <c r="N3560" s="80"/>
      <c r="P3560" s="79"/>
    </row>
    <row r="3561" spans="7:16" x14ac:dyDescent="0.2">
      <c r="G3561" s="79"/>
      <c r="I3561" s="79"/>
      <c r="K3561" s="79"/>
      <c r="M3561" s="79"/>
      <c r="N3561" s="80"/>
      <c r="P3561" s="79"/>
    </row>
    <row r="3562" spans="7:16" x14ac:dyDescent="0.2">
      <c r="G3562" s="79"/>
      <c r="I3562" s="79"/>
      <c r="K3562" s="79"/>
      <c r="M3562" s="79"/>
      <c r="N3562" s="80"/>
      <c r="P3562" s="79"/>
    </row>
    <row r="3563" spans="7:16" x14ac:dyDescent="0.2">
      <c r="G3563" s="79"/>
      <c r="I3563" s="79"/>
      <c r="K3563" s="79"/>
      <c r="M3563" s="79"/>
      <c r="N3563" s="80"/>
      <c r="P3563" s="79"/>
    </row>
    <row r="3564" spans="7:16" x14ac:dyDescent="0.2">
      <c r="G3564" s="79"/>
      <c r="I3564" s="79"/>
      <c r="K3564" s="79"/>
      <c r="M3564" s="79"/>
      <c r="N3564" s="80"/>
      <c r="P3564" s="79"/>
    </row>
    <row r="3565" spans="7:16" x14ac:dyDescent="0.2">
      <c r="G3565" s="79"/>
      <c r="I3565" s="79"/>
      <c r="K3565" s="79"/>
      <c r="M3565" s="79"/>
      <c r="N3565" s="80"/>
      <c r="P3565" s="79"/>
    </row>
    <row r="3566" spans="7:16" x14ac:dyDescent="0.2">
      <c r="G3566" s="79"/>
      <c r="I3566" s="79"/>
      <c r="K3566" s="79"/>
      <c r="M3566" s="79"/>
      <c r="N3566" s="80"/>
      <c r="P3566" s="79"/>
    </row>
    <row r="3567" spans="7:16" x14ac:dyDescent="0.2">
      <c r="G3567" s="79"/>
      <c r="I3567" s="79"/>
      <c r="K3567" s="79"/>
      <c r="M3567" s="79"/>
      <c r="N3567" s="80"/>
      <c r="P3567" s="79"/>
    </row>
    <row r="3568" spans="7:16" x14ac:dyDescent="0.2">
      <c r="G3568" s="79"/>
      <c r="I3568" s="79"/>
      <c r="K3568" s="79"/>
      <c r="M3568" s="79"/>
      <c r="N3568" s="80"/>
      <c r="P3568" s="79"/>
    </row>
    <row r="3569" spans="7:16" x14ac:dyDescent="0.2">
      <c r="G3569" s="79"/>
      <c r="I3569" s="79"/>
      <c r="K3569" s="79"/>
      <c r="M3569" s="79"/>
      <c r="N3569" s="80"/>
      <c r="P3569" s="79"/>
    </row>
    <row r="3570" spans="7:16" x14ac:dyDescent="0.2">
      <c r="G3570" s="79"/>
      <c r="I3570" s="79"/>
      <c r="K3570" s="79"/>
      <c r="M3570" s="79"/>
      <c r="N3570" s="80"/>
      <c r="P3570" s="79"/>
    </row>
    <row r="3571" spans="7:16" x14ac:dyDescent="0.2">
      <c r="G3571" s="79"/>
      <c r="I3571" s="79"/>
      <c r="K3571" s="79"/>
      <c r="M3571" s="79"/>
      <c r="N3571" s="80"/>
      <c r="P3571" s="79"/>
    </row>
    <row r="3572" spans="7:16" x14ac:dyDescent="0.2">
      <c r="G3572" s="79"/>
      <c r="I3572" s="79"/>
      <c r="K3572" s="79"/>
      <c r="M3572" s="79"/>
      <c r="N3572" s="80"/>
      <c r="P3572" s="79"/>
    </row>
    <row r="3573" spans="7:16" x14ac:dyDescent="0.2">
      <c r="G3573" s="79"/>
      <c r="I3573" s="79"/>
      <c r="K3573" s="79"/>
      <c r="M3573" s="79"/>
      <c r="N3573" s="80"/>
      <c r="P3573" s="79"/>
    </row>
    <row r="3574" spans="7:16" x14ac:dyDescent="0.2">
      <c r="G3574" s="79"/>
      <c r="I3574" s="79"/>
      <c r="K3574" s="79"/>
      <c r="M3574" s="79"/>
      <c r="N3574" s="80"/>
      <c r="P3574" s="79"/>
    </row>
    <row r="3575" spans="7:16" x14ac:dyDescent="0.2">
      <c r="G3575" s="79"/>
      <c r="I3575" s="79"/>
      <c r="K3575" s="79"/>
      <c r="M3575" s="79"/>
      <c r="N3575" s="80"/>
      <c r="P3575" s="79"/>
    </row>
    <row r="3576" spans="7:16" x14ac:dyDescent="0.2">
      <c r="G3576" s="79"/>
      <c r="I3576" s="79"/>
      <c r="K3576" s="79"/>
      <c r="M3576" s="79"/>
      <c r="N3576" s="80"/>
      <c r="P3576" s="79"/>
    </row>
    <row r="3577" spans="7:16" x14ac:dyDescent="0.2">
      <c r="G3577" s="79"/>
      <c r="I3577" s="79"/>
      <c r="K3577" s="79"/>
      <c r="M3577" s="79"/>
      <c r="N3577" s="80"/>
      <c r="P3577" s="79"/>
    </row>
    <row r="3578" spans="7:16" x14ac:dyDescent="0.2">
      <c r="G3578" s="79"/>
      <c r="I3578" s="79"/>
      <c r="K3578" s="79"/>
      <c r="M3578" s="79"/>
      <c r="N3578" s="80"/>
      <c r="P3578" s="79"/>
    </row>
    <row r="3579" spans="7:16" x14ac:dyDescent="0.2">
      <c r="G3579" s="79"/>
      <c r="I3579" s="79"/>
      <c r="K3579" s="79"/>
      <c r="M3579" s="79"/>
      <c r="N3579" s="80"/>
      <c r="P3579" s="79"/>
    </row>
    <row r="3580" spans="7:16" x14ac:dyDescent="0.2">
      <c r="G3580" s="79"/>
      <c r="I3580" s="79"/>
      <c r="K3580" s="79"/>
      <c r="M3580" s="79"/>
      <c r="N3580" s="80"/>
      <c r="P3580" s="79"/>
    </row>
    <row r="3581" spans="7:16" x14ac:dyDescent="0.2">
      <c r="G3581" s="79"/>
      <c r="I3581" s="79"/>
      <c r="K3581" s="79"/>
      <c r="M3581" s="79"/>
      <c r="N3581" s="80"/>
      <c r="P3581" s="79"/>
    </row>
    <row r="3582" spans="7:16" x14ac:dyDescent="0.2">
      <c r="G3582" s="79"/>
      <c r="I3582" s="79"/>
      <c r="K3582" s="79"/>
      <c r="M3582" s="79"/>
      <c r="N3582" s="80"/>
      <c r="P3582" s="79"/>
    </row>
    <row r="3583" spans="7:16" x14ac:dyDescent="0.2">
      <c r="G3583" s="79"/>
      <c r="I3583" s="79"/>
      <c r="K3583" s="79"/>
      <c r="M3583" s="79"/>
      <c r="N3583" s="80"/>
      <c r="P3583" s="79"/>
    </row>
    <row r="3584" spans="7:16" x14ac:dyDescent="0.2">
      <c r="G3584" s="79"/>
      <c r="I3584" s="79"/>
      <c r="K3584" s="79"/>
      <c r="M3584" s="79"/>
      <c r="N3584" s="80"/>
      <c r="P3584" s="79"/>
    </row>
    <row r="3585" spans="7:16" x14ac:dyDescent="0.2">
      <c r="G3585" s="79"/>
      <c r="I3585" s="79"/>
      <c r="K3585" s="79"/>
      <c r="M3585" s="79"/>
      <c r="N3585" s="80"/>
      <c r="P3585" s="79"/>
    </row>
    <row r="3586" spans="7:16" x14ac:dyDescent="0.2">
      <c r="G3586" s="79"/>
      <c r="I3586" s="79"/>
      <c r="K3586" s="79"/>
      <c r="M3586" s="79"/>
      <c r="N3586" s="80"/>
      <c r="P3586" s="79"/>
    </row>
    <row r="3587" spans="7:16" x14ac:dyDescent="0.2">
      <c r="G3587" s="79"/>
      <c r="I3587" s="79"/>
      <c r="K3587" s="79"/>
      <c r="M3587" s="79"/>
      <c r="N3587" s="80"/>
      <c r="P3587" s="79"/>
    </row>
    <row r="3588" spans="7:16" x14ac:dyDescent="0.2">
      <c r="G3588" s="79"/>
      <c r="I3588" s="79"/>
      <c r="K3588" s="79"/>
      <c r="M3588" s="79"/>
      <c r="N3588" s="80"/>
      <c r="P3588" s="79"/>
    </row>
    <row r="3589" spans="7:16" x14ac:dyDescent="0.2">
      <c r="G3589" s="79"/>
      <c r="I3589" s="79"/>
      <c r="K3589" s="79"/>
      <c r="M3589" s="79"/>
      <c r="N3589" s="80"/>
      <c r="P3589" s="79"/>
    </row>
    <row r="3590" spans="7:16" x14ac:dyDescent="0.2">
      <c r="G3590" s="79"/>
      <c r="I3590" s="79"/>
      <c r="K3590" s="79"/>
      <c r="M3590" s="79"/>
      <c r="N3590" s="80"/>
      <c r="P3590" s="79"/>
    </row>
    <row r="3591" spans="7:16" x14ac:dyDescent="0.2">
      <c r="G3591" s="79"/>
      <c r="I3591" s="79"/>
      <c r="K3591" s="79"/>
      <c r="M3591" s="79"/>
      <c r="N3591" s="80"/>
      <c r="P3591" s="79"/>
    </row>
    <row r="3592" spans="7:16" x14ac:dyDescent="0.2">
      <c r="G3592" s="79"/>
      <c r="I3592" s="79"/>
      <c r="K3592" s="79"/>
      <c r="M3592" s="79"/>
      <c r="N3592" s="80"/>
      <c r="P3592" s="79"/>
    </row>
    <row r="3593" spans="7:16" x14ac:dyDescent="0.2">
      <c r="G3593" s="79"/>
      <c r="I3593" s="79"/>
      <c r="K3593" s="79"/>
      <c r="M3593" s="79"/>
      <c r="N3593" s="80"/>
      <c r="P3593" s="79"/>
    </row>
    <row r="3594" spans="7:16" x14ac:dyDescent="0.2">
      <c r="G3594" s="79"/>
      <c r="I3594" s="79"/>
      <c r="K3594" s="79"/>
      <c r="M3594" s="79"/>
      <c r="N3594" s="80"/>
      <c r="P3594" s="79"/>
    </row>
    <row r="3595" spans="7:16" x14ac:dyDescent="0.2">
      <c r="G3595" s="79"/>
      <c r="I3595" s="79"/>
      <c r="K3595" s="79"/>
      <c r="M3595" s="79"/>
      <c r="N3595" s="80"/>
      <c r="P3595" s="79"/>
    </row>
    <row r="3596" spans="7:16" x14ac:dyDescent="0.2">
      <c r="G3596" s="79"/>
      <c r="I3596" s="79"/>
      <c r="K3596" s="79"/>
      <c r="M3596" s="79"/>
      <c r="N3596" s="80"/>
      <c r="P3596" s="79"/>
    </row>
    <row r="3597" spans="7:16" x14ac:dyDescent="0.2">
      <c r="G3597" s="79"/>
      <c r="I3597" s="79"/>
      <c r="K3597" s="79"/>
      <c r="M3597" s="79"/>
      <c r="N3597" s="80"/>
      <c r="P3597" s="79"/>
    </row>
    <row r="3598" spans="7:16" x14ac:dyDescent="0.2">
      <c r="G3598" s="79"/>
      <c r="I3598" s="79"/>
      <c r="K3598" s="79"/>
      <c r="M3598" s="79"/>
      <c r="N3598" s="80"/>
      <c r="P3598" s="79"/>
    </row>
    <row r="3599" spans="7:16" x14ac:dyDescent="0.2">
      <c r="G3599" s="79"/>
      <c r="I3599" s="79"/>
      <c r="K3599" s="79"/>
      <c r="M3599" s="79"/>
      <c r="N3599" s="80"/>
      <c r="P3599" s="79"/>
    </row>
    <row r="3600" spans="7:16" x14ac:dyDescent="0.2">
      <c r="G3600" s="79"/>
      <c r="I3600" s="79"/>
      <c r="K3600" s="79"/>
      <c r="M3600" s="79"/>
      <c r="N3600" s="80"/>
      <c r="P3600" s="79"/>
    </row>
    <row r="3601" spans="7:16" x14ac:dyDescent="0.2">
      <c r="G3601" s="79"/>
      <c r="I3601" s="79"/>
      <c r="K3601" s="79"/>
      <c r="M3601" s="79"/>
      <c r="N3601" s="80"/>
      <c r="P3601" s="79"/>
    </row>
    <row r="3602" spans="7:16" x14ac:dyDescent="0.2">
      <c r="G3602" s="79"/>
      <c r="I3602" s="79"/>
      <c r="K3602" s="79"/>
      <c r="M3602" s="79"/>
      <c r="N3602" s="80"/>
      <c r="P3602" s="79"/>
    </row>
    <row r="3603" spans="7:16" x14ac:dyDescent="0.2">
      <c r="G3603" s="79"/>
      <c r="I3603" s="79"/>
      <c r="K3603" s="79"/>
      <c r="M3603" s="79"/>
      <c r="N3603" s="80"/>
      <c r="P3603" s="79"/>
    </row>
    <row r="3604" spans="7:16" x14ac:dyDescent="0.2">
      <c r="G3604" s="79"/>
      <c r="I3604" s="79"/>
      <c r="K3604" s="79"/>
      <c r="M3604" s="79"/>
      <c r="N3604" s="80"/>
      <c r="P3604" s="79"/>
    </row>
    <row r="3605" spans="7:16" x14ac:dyDescent="0.2">
      <c r="G3605" s="79"/>
      <c r="I3605" s="79"/>
      <c r="K3605" s="79"/>
      <c r="M3605" s="79"/>
      <c r="N3605" s="80"/>
      <c r="P3605" s="79"/>
    </row>
    <row r="3606" spans="7:16" x14ac:dyDescent="0.2">
      <c r="G3606" s="79"/>
      <c r="I3606" s="79"/>
      <c r="K3606" s="79"/>
      <c r="M3606" s="79"/>
      <c r="N3606" s="80"/>
      <c r="P3606" s="79"/>
    </row>
    <row r="3607" spans="7:16" x14ac:dyDescent="0.2">
      <c r="G3607" s="79"/>
      <c r="I3607" s="79"/>
      <c r="K3607" s="79"/>
      <c r="M3607" s="79"/>
      <c r="N3607" s="80"/>
      <c r="P3607" s="79"/>
    </row>
    <row r="3608" spans="7:16" x14ac:dyDescent="0.2">
      <c r="G3608" s="79"/>
      <c r="I3608" s="79"/>
      <c r="K3608" s="79"/>
      <c r="M3608" s="79"/>
      <c r="N3608" s="80"/>
      <c r="P3608" s="79"/>
    </row>
    <row r="3609" spans="7:16" x14ac:dyDescent="0.2">
      <c r="G3609" s="79"/>
      <c r="I3609" s="79"/>
      <c r="K3609" s="79"/>
      <c r="M3609" s="79"/>
      <c r="N3609" s="80"/>
      <c r="P3609" s="79"/>
    </row>
    <row r="3610" spans="7:16" x14ac:dyDescent="0.2">
      <c r="G3610" s="79"/>
      <c r="I3610" s="79"/>
      <c r="K3610" s="79"/>
      <c r="M3610" s="79"/>
      <c r="N3610" s="80"/>
      <c r="P3610" s="79"/>
    </row>
    <row r="3611" spans="7:16" x14ac:dyDescent="0.2">
      <c r="G3611" s="79"/>
      <c r="I3611" s="79"/>
      <c r="K3611" s="79"/>
      <c r="M3611" s="79"/>
      <c r="N3611" s="80"/>
      <c r="P3611" s="79"/>
    </row>
    <row r="3612" spans="7:16" x14ac:dyDescent="0.2">
      <c r="G3612" s="79"/>
      <c r="I3612" s="79"/>
      <c r="K3612" s="79"/>
      <c r="M3612" s="79"/>
      <c r="N3612" s="80"/>
      <c r="P3612" s="79"/>
    </row>
    <row r="3613" spans="7:16" x14ac:dyDescent="0.2">
      <c r="G3613" s="79"/>
      <c r="I3613" s="79"/>
      <c r="K3613" s="79"/>
      <c r="M3613" s="79"/>
      <c r="N3613" s="80"/>
      <c r="P3613" s="79"/>
    </row>
    <row r="3614" spans="7:16" x14ac:dyDescent="0.2">
      <c r="G3614" s="79"/>
      <c r="I3614" s="79"/>
      <c r="K3614" s="79"/>
      <c r="M3614" s="79"/>
      <c r="N3614" s="80"/>
      <c r="P3614" s="79"/>
    </row>
    <row r="3615" spans="7:16" x14ac:dyDescent="0.2">
      <c r="G3615" s="79"/>
      <c r="I3615" s="79"/>
      <c r="K3615" s="79"/>
      <c r="M3615" s="79"/>
      <c r="N3615" s="80"/>
      <c r="P3615" s="79"/>
    </row>
    <row r="3616" spans="7:16" x14ac:dyDescent="0.2">
      <c r="G3616" s="79"/>
      <c r="I3616" s="79"/>
      <c r="K3616" s="79"/>
      <c r="M3616" s="79"/>
      <c r="N3616" s="80"/>
      <c r="P3616" s="79"/>
    </row>
    <row r="3617" spans="7:16" x14ac:dyDescent="0.2">
      <c r="G3617" s="79"/>
      <c r="I3617" s="79"/>
      <c r="K3617" s="79"/>
      <c r="M3617" s="79"/>
      <c r="N3617" s="80"/>
      <c r="P3617" s="79"/>
    </row>
    <row r="3618" spans="7:16" x14ac:dyDescent="0.2">
      <c r="G3618" s="79"/>
      <c r="I3618" s="79"/>
      <c r="K3618" s="79"/>
      <c r="M3618" s="79"/>
      <c r="N3618" s="80"/>
      <c r="P3618" s="79"/>
    </row>
    <row r="3619" spans="7:16" x14ac:dyDescent="0.2">
      <c r="G3619" s="79"/>
      <c r="I3619" s="79"/>
      <c r="K3619" s="79"/>
      <c r="M3619" s="79"/>
      <c r="N3619" s="80"/>
      <c r="P3619" s="79"/>
    </row>
    <row r="3620" spans="7:16" x14ac:dyDescent="0.2">
      <c r="G3620" s="79"/>
      <c r="I3620" s="79"/>
      <c r="K3620" s="79"/>
      <c r="M3620" s="79"/>
      <c r="N3620" s="80"/>
      <c r="P3620" s="79"/>
    </row>
    <row r="3621" spans="7:16" x14ac:dyDescent="0.2">
      <c r="G3621" s="79"/>
      <c r="I3621" s="79"/>
      <c r="K3621" s="79"/>
      <c r="M3621" s="79"/>
      <c r="N3621" s="80"/>
      <c r="P3621" s="79"/>
    </row>
    <row r="3622" spans="7:16" x14ac:dyDescent="0.2">
      <c r="G3622" s="79"/>
      <c r="I3622" s="79"/>
      <c r="K3622" s="79"/>
      <c r="M3622" s="79"/>
      <c r="N3622" s="80"/>
      <c r="P3622" s="79"/>
    </row>
    <row r="3623" spans="7:16" x14ac:dyDescent="0.2">
      <c r="G3623" s="79"/>
      <c r="I3623" s="79"/>
      <c r="K3623" s="79"/>
      <c r="M3623" s="79"/>
      <c r="N3623" s="80"/>
      <c r="P3623" s="79"/>
    </row>
    <row r="3624" spans="7:16" x14ac:dyDescent="0.2">
      <c r="G3624" s="79"/>
      <c r="I3624" s="79"/>
      <c r="K3624" s="79"/>
      <c r="M3624" s="79"/>
      <c r="N3624" s="80"/>
      <c r="P3624" s="79"/>
    </row>
    <row r="3625" spans="7:16" x14ac:dyDescent="0.2">
      <c r="G3625" s="79"/>
      <c r="I3625" s="79"/>
      <c r="K3625" s="79"/>
      <c r="M3625" s="79"/>
      <c r="N3625" s="80"/>
      <c r="P3625" s="79"/>
    </row>
    <row r="3626" spans="7:16" x14ac:dyDescent="0.2">
      <c r="G3626" s="79"/>
      <c r="I3626" s="79"/>
      <c r="K3626" s="79"/>
      <c r="M3626" s="79"/>
      <c r="N3626" s="80"/>
      <c r="P3626" s="79"/>
    </row>
    <row r="3627" spans="7:16" x14ac:dyDescent="0.2">
      <c r="G3627" s="79"/>
      <c r="I3627" s="79"/>
      <c r="K3627" s="79"/>
      <c r="M3627" s="79"/>
      <c r="N3627" s="80"/>
      <c r="P3627" s="79"/>
    </row>
    <row r="3628" spans="7:16" x14ac:dyDescent="0.2">
      <c r="G3628" s="79"/>
      <c r="I3628" s="79"/>
      <c r="K3628" s="79"/>
      <c r="M3628" s="79"/>
      <c r="N3628" s="80"/>
      <c r="P3628" s="79"/>
    </row>
    <row r="3629" spans="7:16" x14ac:dyDescent="0.2">
      <c r="G3629" s="79"/>
      <c r="I3629" s="79"/>
      <c r="K3629" s="79"/>
      <c r="M3629" s="79"/>
      <c r="N3629" s="80"/>
      <c r="P3629" s="79"/>
    </row>
    <row r="3630" spans="7:16" x14ac:dyDescent="0.2">
      <c r="G3630" s="79"/>
      <c r="I3630" s="79"/>
      <c r="K3630" s="79"/>
      <c r="M3630" s="79"/>
      <c r="N3630" s="80"/>
      <c r="P3630" s="79"/>
    </row>
    <row r="3631" spans="7:16" x14ac:dyDescent="0.2">
      <c r="G3631" s="79"/>
      <c r="I3631" s="79"/>
      <c r="K3631" s="79"/>
      <c r="M3631" s="79"/>
      <c r="N3631" s="80"/>
      <c r="P3631" s="79"/>
    </row>
    <row r="3632" spans="7:16" x14ac:dyDescent="0.2">
      <c r="G3632" s="79"/>
      <c r="I3632" s="79"/>
      <c r="K3632" s="79"/>
      <c r="M3632" s="79"/>
      <c r="N3632" s="80"/>
      <c r="P3632" s="79"/>
    </row>
    <row r="3633" spans="7:16" x14ac:dyDescent="0.2">
      <c r="G3633" s="79"/>
      <c r="I3633" s="79"/>
      <c r="K3633" s="79"/>
      <c r="M3633" s="79"/>
      <c r="N3633" s="80"/>
      <c r="P3633" s="79"/>
    </row>
    <row r="3634" spans="7:16" x14ac:dyDescent="0.2">
      <c r="G3634" s="79"/>
      <c r="I3634" s="79"/>
      <c r="K3634" s="79"/>
      <c r="M3634" s="79"/>
      <c r="N3634" s="80"/>
      <c r="P3634" s="79"/>
    </row>
    <row r="3635" spans="7:16" x14ac:dyDescent="0.2">
      <c r="G3635" s="79"/>
      <c r="I3635" s="79"/>
      <c r="K3635" s="79"/>
      <c r="M3635" s="79"/>
      <c r="N3635" s="80"/>
      <c r="P3635" s="79"/>
    </row>
    <row r="3636" spans="7:16" x14ac:dyDescent="0.2">
      <c r="G3636" s="79"/>
      <c r="I3636" s="79"/>
      <c r="K3636" s="79"/>
      <c r="M3636" s="79"/>
      <c r="N3636" s="80"/>
      <c r="P3636" s="79"/>
    </row>
    <row r="3637" spans="7:16" x14ac:dyDescent="0.2">
      <c r="G3637" s="79"/>
      <c r="I3637" s="79"/>
      <c r="K3637" s="79"/>
      <c r="M3637" s="79"/>
      <c r="N3637" s="80"/>
      <c r="P3637" s="79"/>
    </row>
    <row r="3638" spans="7:16" x14ac:dyDescent="0.2">
      <c r="G3638" s="79"/>
      <c r="I3638" s="79"/>
      <c r="K3638" s="79"/>
      <c r="M3638" s="79"/>
      <c r="N3638" s="80"/>
      <c r="P3638" s="79"/>
    </row>
    <row r="3639" spans="7:16" x14ac:dyDescent="0.2">
      <c r="G3639" s="79"/>
      <c r="I3639" s="79"/>
      <c r="K3639" s="79"/>
      <c r="M3639" s="79"/>
      <c r="N3639" s="80"/>
      <c r="P3639" s="79"/>
    </row>
    <row r="3640" spans="7:16" x14ac:dyDescent="0.2">
      <c r="G3640" s="79"/>
      <c r="I3640" s="79"/>
      <c r="K3640" s="79"/>
      <c r="M3640" s="79"/>
      <c r="N3640" s="80"/>
      <c r="P3640" s="79"/>
    </row>
    <row r="3641" spans="7:16" x14ac:dyDescent="0.2">
      <c r="G3641" s="79"/>
      <c r="I3641" s="79"/>
      <c r="K3641" s="79"/>
      <c r="M3641" s="79"/>
      <c r="N3641" s="80"/>
      <c r="P3641" s="79"/>
    </row>
    <row r="3642" spans="7:16" x14ac:dyDescent="0.2">
      <c r="G3642" s="79"/>
      <c r="I3642" s="79"/>
      <c r="K3642" s="79"/>
      <c r="M3642" s="79"/>
      <c r="N3642" s="80"/>
      <c r="P3642" s="79"/>
    </row>
    <row r="3643" spans="7:16" x14ac:dyDescent="0.2">
      <c r="G3643" s="79"/>
      <c r="I3643" s="79"/>
      <c r="K3643" s="79"/>
      <c r="M3643" s="79"/>
      <c r="N3643" s="80"/>
      <c r="P3643" s="79"/>
    </row>
    <row r="3644" spans="7:16" x14ac:dyDescent="0.2">
      <c r="G3644" s="79"/>
      <c r="I3644" s="79"/>
      <c r="K3644" s="79"/>
      <c r="M3644" s="79"/>
      <c r="N3644" s="80"/>
      <c r="P3644" s="79"/>
    </row>
    <row r="3645" spans="7:16" x14ac:dyDescent="0.2">
      <c r="G3645" s="79"/>
      <c r="I3645" s="79"/>
      <c r="K3645" s="79"/>
      <c r="M3645" s="79"/>
      <c r="N3645" s="80"/>
      <c r="P3645" s="79"/>
    </row>
    <row r="3646" spans="7:16" x14ac:dyDescent="0.2">
      <c r="G3646" s="79"/>
      <c r="I3646" s="79"/>
      <c r="K3646" s="79"/>
      <c r="M3646" s="79"/>
      <c r="N3646" s="80"/>
      <c r="P3646" s="79"/>
    </row>
    <row r="3647" spans="7:16" x14ac:dyDescent="0.2">
      <c r="G3647" s="79"/>
      <c r="I3647" s="79"/>
      <c r="K3647" s="79"/>
      <c r="M3647" s="79"/>
      <c r="N3647" s="80"/>
      <c r="P3647" s="79"/>
    </row>
    <row r="3648" spans="7:16" x14ac:dyDescent="0.2">
      <c r="G3648" s="79"/>
      <c r="I3648" s="79"/>
      <c r="K3648" s="79"/>
      <c r="M3648" s="79"/>
      <c r="N3648" s="80"/>
      <c r="P3648" s="79"/>
    </row>
    <row r="3649" spans="7:16" x14ac:dyDescent="0.2">
      <c r="G3649" s="79"/>
      <c r="I3649" s="79"/>
      <c r="K3649" s="79"/>
      <c r="M3649" s="79"/>
      <c r="N3649" s="80"/>
      <c r="P3649" s="79"/>
    </row>
    <row r="3650" spans="7:16" x14ac:dyDescent="0.2">
      <c r="G3650" s="79"/>
      <c r="I3650" s="79"/>
      <c r="K3650" s="79"/>
      <c r="M3650" s="79"/>
      <c r="N3650" s="80"/>
      <c r="P3650" s="79"/>
    </row>
    <row r="3651" spans="7:16" x14ac:dyDescent="0.2">
      <c r="G3651" s="79"/>
      <c r="I3651" s="79"/>
      <c r="K3651" s="79"/>
      <c r="M3651" s="79"/>
      <c r="N3651" s="80"/>
      <c r="P3651" s="79"/>
    </row>
    <row r="3652" spans="7:16" x14ac:dyDescent="0.2">
      <c r="G3652" s="79"/>
      <c r="I3652" s="79"/>
      <c r="K3652" s="79"/>
      <c r="M3652" s="79"/>
      <c r="N3652" s="80"/>
      <c r="P3652" s="79"/>
    </row>
    <row r="3653" spans="7:16" x14ac:dyDescent="0.2">
      <c r="G3653" s="79"/>
      <c r="I3653" s="79"/>
      <c r="K3653" s="79"/>
      <c r="M3653" s="79"/>
      <c r="N3653" s="80"/>
      <c r="P3653" s="79"/>
    </row>
    <row r="3654" spans="7:16" x14ac:dyDescent="0.2">
      <c r="G3654" s="79"/>
      <c r="I3654" s="79"/>
      <c r="K3654" s="79"/>
      <c r="M3654" s="79"/>
      <c r="N3654" s="80"/>
      <c r="P3654" s="79"/>
    </row>
    <row r="3655" spans="7:16" x14ac:dyDescent="0.2">
      <c r="G3655" s="79"/>
      <c r="I3655" s="79"/>
      <c r="K3655" s="79"/>
      <c r="M3655" s="79"/>
      <c r="N3655" s="80"/>
      <c r="P3655" s="79"/>
    </row>
    <row r="3656" spans="7:16" x14ac:dyDescent="0.2">
      <c r="G3656" s="79"/>
      <c r="I3656" s="79"/>
      <c r="K3656" s="79"/>
      <c r="M3656" s="79"/>
      <c r="N3656" s="80"/>
      <c r="P3656" s="79"/>
    </row>
    <row r="3657" spans="7:16" x14ac:dyDescent="0.2">
      <c r="G3657" s="79"/>
      <c r="I3657" s="79"/>
      <c r="K3657" s="79"/>
      <c r="M3657" s="79"/>
      <c r="N3657" s="80"/>
      <c r="P3657" s="79"/>
    </row>
    <row r="3658" spans="7:16" x14ac:dyDescent="0.2">
      <c r="G3658" s="79"/>
      <c r="I3658" s="79"/>
      <c r="K3658" s="79"/>
      <c r="M3658" s="79"/>
      <c r="N3658" s="80"/>
      <c r="P3658" s="79"/>
    </row>
    <row r="3659" spans="7:16" x14ac:dyDescent="0.2">
      <c r="G3659" s="79"/>
      <c r="I3659" s="79"/>
      <c r="K3659" s="79"/>
      <c r="M3659" s="79"/>
      <c r="N3659" s="80"/>
      <c r="P3659" s="79"/>
    </row>
    <row r="3660" spans="7:16" x14ac:dyDescent="0.2">
      <c r="G3660" s="79"/>
      <c r="I3660" s="79"/>
      <c r="K3660" s="79"/>
      <c r="M3660" s="79"/>
      <c r="N3660" s="80"/>
      <c r="P3660" s="79"/>
    </row>
    <row r="3661" spans="7:16" x14ac:dyDescent="0.2">
      <c r="G3661" s="79"/>
      <c r="I3661" s="79"/>
      <c r="K3661" s="79"/>
      <c r="M3661" s="79"/>
      <c r="N3661" s="80"/>
      <c r="P3661" s="79"/>
    </row>
    <row r="3662" spans="7:16" x14ac:dyDescent="0.2">
      <c r="G3662" s="79"/>
      <c r="I3662" s="79"/>
      <c r="K3662" s="79"/>
      <c r="M3662" s="79"/>
      <c r="N3662" s="80"/>
      <c r="P3662" s="79"/>
    </row>
    <row r="3663" spans="7:16" x14ac:dyDescent="0.2">
      <c r="G3663" s="79"/>
      <c r="I3663" s="79"/>
      <c r="K3663" s="79"/>
      <c r="M3663" s="79"/>
      <c r="N3663" s="80"/>
      <c r="P3663" s="79"/>
    </row>
    <row r="3664" spans="7:16" x14ac:dyDescent="0.2">
      <c r="G3664" s="79"/>
      <c r="I3664" s="79"/>
      <c r="K3664" s="79"/>
      <c r="M3664" s="79"/>
      <c r="N3664" s="80"/>
      <c r="P3664" s="79"/>
    </row>
    <row r="3665" spans="7:16" x14ac:dyDescent="0.2">
      <c r="G3665" s="79"/>
      <c r="I3665" s="79"/>
      <c r="K3665" s="79"/>
      <c r="M3665" s="79"/>
      <c r="N3665" s="80"/>
      <c r="P3665" s="79"/>
    </row>
    <row r="3666" spans="7:16" x14ac:dyDescent="0.2">
      <c r="G3666" s="79"/>
      <c r="I3666" s="79"/>
      <c r="K3666" s="79"/>
      <c r="M3666" s="79"/>
      <c r="N3666" s="80"/>
      <c r="P3666" s="79"/>
    </row>
    <row r="3667" spans="7:16" x14ac:dyDescent="0.2">
      <c r="G3667" s="79"/>
      <c r="I3667" s="79"/>
      <c r="K3667" s="79"/>
      <c r="M3667" s="79"/>
      <c r="N3667" s="80"/>
      <c r="P3667" s="79"/>
    </row>
    <row r="3668" spans="7:16" x14ac:dyDescent="0.2">
      <c r="G3668" s="79"/>
      <c r="I3668" s="79"/>
      <c r="K3668" s="79"/>
      <c r="M3668" s="79"/>
      <c r="N3668" s="80"/>
      <c r="P3668" s="79"/>
    </row>
    <row r="3669" spans="7:16" x14ac:dyDescent="0.2">
      <c r="G3669" s="79"/>
      <c r="I3669" s="79"/>
      <c r="K3669" s="79"/>
      <c r="M3669" s="79"/>
      <c r="N3669" s="80"/>
      <c r="P3669" s="79"/>
    </row>
    <row r="3670" spans="7:16" x14ac:dyDescent="0.2">
      <c r="G3670" s="79"/>
      <c r="I3670" s="79"/>
      <c r="K3670" s="79"/>
      <c r="M3670" s="79"/>
      <c r="N3670" s="80"/>
      <c r="P3670" s="79"/>
    </row>
    <row r="3671" spans="7:16" x14ac:dyDescent="0.2">
      <c r="G3671" s="79"/>
      <c r="I3671" s="79"/>
      <c r="K3671" s="79"/>
      <c r="M3671" s="79"/>
      <c r="N3671" s="80"/>
      <c r="P3671" s="79"/>
    </row>
    <row r="3672" spans="7:16" x14ac:dyDescent="0.2">
      <c r="G3672" s="79"/>
      <c r="I3672" s="79"/>
      <c r="K3672" s="79"/>
      <c r="M3672" s="79"/>
      <c r="N3672" s="80"/>
      <c r="P3672" s="79"/>
    </row>
    <row r="3673" spans="7:16" x14ac:dyDescent="0.2">
      <c r="G3673" s="79"/>
      <c r="I3673" s="79"/>
      <c r="K3673" s="79"/>
      <c r="M3673" s="79"/>
      <c r="N3673" s="80"/>
      <c r="P3673" s="79"/>
    </row>
    <row r="3674" spans="7:16" x14ac:dyDescent="0.2">
      <c r="G3674" s="79"/>
      <c r="I3674" s="79"/>
      <c r="K3674" s="79"/>
      <c r="M3674" s="79"/>
      <c r="N3674" s="80"/>
      <c r="P3674" s="79"/>
    </row>
    <row r="3675" spans="7:16" x14ac:dyDescent="0.2">
      <c r="G3675" s="79"/>
      <c r="I3675" s="79"/>
      <c r="K3675" s="79"/>
      <c r="M3675" s="79"/>
      <c r="N3675" s="80"/>
      <c r="P3675" s="79"/>
    </row>
    <row r="3676" spans="7:16" x14ac:dyDescent="0.2">
      <c r="G3676" s="79"/>
      <c r="I3676" s="79"/>
      <c r="K3676" s="79"/>
      <c r="M3676" s="79"/>
      <c r="N3676" s="80"/>
      <c r="P3676" s="79"/>
    </row>
    <row r="3677" spans="7:16" x14ac:dyDescent="0.2">
      <c r="G3677" s="79"/>
      <c r="I3677" s="79"/>
      <c r="K3677" s="79"/>
      <c r="M3677" s="79"/>
      <c r="N3677" s="80"/>
      <c r="P3677" s="79"/>
    </row>
    <row r="3678" spans="7:16" x14ac:dyDescent="0.2">
      <c r="G3678" s="79"/>
      <c r="I3678" s="79"/>
      <c r="K3678" s="79"/>
      <c r="M3678" s="79"/>
      <c r="N3678" s="80"/>
      <c r="P3678" s="79"/>
    </row>
    <row r="3679" spans="7:16" x14ac:dyDescent="0.2">
      <c r="G3679" s="79"/>
      <c r="I3679" s="79"/>
      <c r="K3679" s="79"/>
      <c r="M3679" s="79"/>
      <c r="N3679" s="80"/>
      <c r="P3679" s="79"/>
    </row>
    <row r="3680" spans="7:16" x14ac:dyDescent="0.2">
      <c r="G3680" s="79"/>
      <c r="I3680" s="79"/>
      <c r="K3680" s="79"/>
      <c r="M3680" s="79"/>
      <c r="N3680" s="80"/>
      <c r="P3680" s="79"/>
    </row>
    <row r="3681" spans="7:16" x14ac:dyDescent="0.2">
      <c r="G3681" s="79"/>
      <c r="I3681" s="79"/>
      <c r="K3681" s="79"/>
      <c r="M3681" s="79"/>
      <c r="N3681" s="80"/>
      <c r="P3681" s="79"/>
    </row>
    <row r="3682" spans="7:16" x14ac:dyDescent="0.2">
      <c r="G3682" s="79"/>
      <c r="I3682" s="79"/>
      <c r="K3682" s="79"/>
      <c r="M3682" s="79"/>
      <c r="N3682" s="80"/>
      <c r="P3682" s="79"/>
    </row>
    <row r="3683" spans="7:16" x14ac:dyDescent="0.2">
      <c r="G3683" s="79"/>
      <c r="I3683" s="79"/>
      <c r="K3683" s="79"/>
      <c r="M3683" s="79"/>
      <c r="N3683" s="80"/>
      <c r="P3683" s="79"/>
    </row>
    <row r="3684" spans="7:16" x14ac:dyDescent="0.2">
      <c r="G3684" s="79"/>
      <c r="I3684" s="79"/>
      <c r="K3684" s="79"/>
      <c r="M3684" s="79"/>
      <c r="N3684" s="80"/>
      <c r="P3684" s="79"/>
    </row>
    <row r="3685" spans="7:16" x14ac:dyDescent="0.2">
      <c r="G3685" s="79"/>
      <c r="I3685" s="79"/>
      <c r="K3685" s="79"/>
      <c r="M3685" s="79"/>
      <c r="N3685" s="80"/>
      <c r="P3685" s="79"/>
    </row>
    <row r="3686" spans="7:16" x14ac:dyDescent="0.2">
      <c r="G3686" s="79"/>
      <c r="I3686" s="79"/>
      <c r="K3686" s="79"/>
      <c r="M3686" s="79"/>
      <c r="N3686" s="80"/>
      <c r="P3686" s="79"/>
    </row>
    <row r="3687" spans="7:16" x14ac:dyDescent="0.2">
      <c r="G3687" s="79"/>
      <c r="I3687" s="79"/>
      <c r="K3687" s="79"/>
      <c r="M3687" s="79"/>
      <c r="N3687" s="80"/>
      <c r="P3687" s="79"/>
    </row>
    <row r="3688" spans="7:16" x14ac:dyDescent="0.2">
      <c r="G3688" s="79"/>
      <c r="I3688" s="79"/>
      <c r="K3688" s="79"/>
      <c r="M3688" s="79"/>
      <c r="N3688" s="80"/>
      <c r="P3688" s="79"/>
    </row>
    <row r="3689" spans="7:16" x14ac:dyDescent="0.2">
      <c r="G3689" s="79"/>
      <c r="I3689" s="79"/>
      <c r="K3689" s="79"/>
      <c r="M3689" s="79"/>
      <c r="N3689" s="80"/>
      <c r="P3689" s="79"/>
    </row>
    <row r="3690" spans="7:16" x14ac:dyDescent="0.2">
      <c r="G3690" s="79"/>
      <c r="I3690" s="79"/>
      <c r="K3690" s="79"/>
      <c r="M3690" s="79"/>
      <c r="N3690" s="80"/>
      <c r="P3690" s="79"/>
    </row>
    <row r="3691" spans="7:16" x14ac:dyDescent="0.2">
      <c r="G3691" s="79"/>
      <c r="I3691" s="79"/>
      <c r="K3691" s="79"/>
      <c r="M3691" s="79"/>
      <c r="N3691" s="80"/>
      <c r="P3691" s="79"/>
    </row>
    <row r="3692" spans="7:16" x14ac:dyDescent="0.2">
      <c r="G3692" s="79"/>
      <c r="I3692" s="79"/>
      <c r="K3692" s="79"/>
      <c r="M3692" s="79"/>
      <c r="N3692" s="80"/>
      <c r="P3692" s="79"/>
    </row>
    <row r="3693" spans="7:16" x14ac:dyDescent="0.2">
      <c r="G3693" s="79"/>
      <c r="I3693" s="79"/>
      <c r="K3693" s="79"/>
      <c r="M3693" s="79"/>
      <c r="N3693" s="80"/>
      <c r="P3693" s="79"/>
    </row>
    <row r="3694" spans="7:16" x14ac:dyDescent="0.2">
      <c r="G3694" s="79"/>
      <c r="I3694" s="79"/>
      <c r="K3694" s="79"/>
      <c r="M3694" s="79"/>
      <c r="N3694" s="80"/>
      <c r="P3694" s="79"/>
    </row>
    <row r="3695" spans="7:16" x14ac:dyDescent="0.2">
      <c r="G3695" s="79"/>
      <c r="I3695" s="79"/>
      <c r="K3695" s="79"/>
      <c r="M3695" s="79"/>
      <c r="N3695" s="80"/>
      <c r="P3695" s="79"/>
    </row>
    <row r="3696" spans="7:16" x14ac:dyDescent="0.2">
      <c r="G3696" s="79"/>
      <c r="I3696" s="79"/>
      <c r="K3696" s="79"/>
      <c r="M3696" s="79"/>
      <c r="N3696" s="80"/>
      <c r="P3696" s="79"/>
    </row>
    <row r="3697" spans="7:16" x14ac:dyDescent="0.2">
      <c r="G3697" s="79"/>
      <c r="I3697" s="79"/>
      <c r="K3697" s="79"/>
      <c r="M3697" s="79"/>
      <c r="N3697" s="80"/>
      <c r="P3697" s="79"/>
    </row>
    <row r="3698" spans="7:16" x14ac:dyDescent="0.2">
      <c r="G3698" s="79"/>
      <c r="I3698" s="79"/>
      <c r="K3698" s="79"/>
      <c r="M3698" s="79"/>
      <c r="N3698" s="80"/>
      <c r="P3698" s="79"/>
    </row>
    <row r="3699" spans="7:16" x14ac:dyDescent="0.2">
      <c r="G3699" s="79"/>
      <c r="I3699" s="79"/>
      <c r="K3699" s="79"/>
      <c r="M3699" s="79"/>
      <c r="N3699" s="80"/>
      <c r="P3699" s="79"/>
    </row>
    <row r="3700" spans="7:16" x14ac:dyDescent="0.2">
      <c r="G3700" s="79"/>
      <c r="I3700" s="79"/>
      <c r="K3700" s="79"/>
      <c r="M3700" s="79"/>
      <c r="N3700" s="80"/>
      <c r="P3700" s="79"/>
    </row>
    <row r="3701" spans="7:16" x14ac:dyDescent="0.2">
      <c r="G3701" s="79"/>
      <c r="I3701" s="79"/>
      <c r="K3701" s="79"/>
      <c r="M3701" s="79"/>
      <c r="N3701" s="80"/>
      <c r="P3701" s="79"/>
    </row>
    <row r="3702" spans="7:16" x14ac:dyDescent="0.2">
      <c r="G3702" s="79"/>
      <c r="I3702" s="79"/>
      <c r="K3702" s="79"/>
      <c r="M3702" s="79"/>
      <c r="N3702" s="80"/>
      <c r="P3702" s="79"/>
    </row>
    <row r="3703" spans="7:16" x14ac:dyDescent="0.2">
      <c r="G3703" s="79"/>
      <c r="I3703" s="79"/>
      <c r="K3703" s="79"/>
      <c r="M3703" s="79"/>
      <c r="N3703" s="80"/>
      <c r="P3703" s="79"/>
    </row>
    <row r="3704" spans="7:16" x14ac:dyDescent="0.2">
      <c r="G3704" s="79"/>
      <c r="I3704" s="79"/>
      <c r="K3704" s="79"/>
      <c r="M3704" s="79"/>
      <c r="N3704" s="80"/>
      <c r="P3704" s="79"/>
    </row>
    <row r="3705" spans="7:16" x14ac:dyDescent="0.2">
      <c r="G3705" s="79"/>
      <c r="I3705" s="79"/>
      <c r="K3705" s="79"/>
      <c r="M3705" s="79"/>
      <c r="N3705" s="80"/>
      <c r="P3705" s="79"/>
    </row>
    <row r="3706" spans="7:16" x14ac:dyDescent="0.2">
      <c r="G3706" s="79"/>
      <c r="I3706" s="79"/>
      <c r="K3706" s="79"/>
      <c r="M3706" s="79"/>
      <c r="N3706" s="80"/>
      <c r="P3706" s="79"/>
    </row>
    <row r="3707" spans="7:16" x14ac:dyDescent="0.2">
      <c r="G3707" s="79"/>
      <c r="I3707" s="79"/>
      <c r="K3707" s="79"/>
      <c r="M3707" s="79"/>
      <c r="N3707" s="80"/>
      <c r="P3707" s="79"/>
    </row>
    <row r="3708" spans="7:16" x14ac:dyDescent="0.2">
      <c r="G3708" s="79"/>
      <c r="I3708" s="79"/>
      <c r="K3708" s="79"/>
      <c r="M3708" s="79"/>
      <c r="N3708" s="80"/>
      <c r="P3708" s="79"/>
    </row>
    <row r="3709" spans="7:16" x14ac:dyDescent="0.2">
      <c r="G3709" s="79"/>
      <c r="I3709" s="79"/>
      <c r="K3709" s="79"/>
      <c r="M3709" s="79"/>
      <c r="N3709" s="80"/>
      <c r="P3709" s="79"/>
    </row>
    <row r="3710" spans="7:16" x14ac:dyDescent="0.2">
      <c r="G3710" s="79"/>
      <c r="I3710" s="79"/>
      <c r="K3710" s="79"/>
      <c r="M3710" s="79"/>
      <c r="N3710" s="80"/>
      <c r="P3710" s="79"/>
    </row>
    <row r="3711" spans="7:16" x14ac:dyDescent="0.2">
      <c r="G3711" s="79"/>
      <c r="I3711" s="79"/>
      <c r="K3711" s="79"/>
      <c r="M3711" s="79"/>
      <c r="N3711" s="80"/>
      <c r="P3711" s="79"/>
    </row>
    <row r="3712" spans="7:16" x14ac:dyDescent="0.2">
      <c r="G3712" s="79"/>
      <c r="I3712" s="79"/>
      <c r="K3712" s="79"/>
      <c r="M3712" s="79"/>
      <c r="N3712" s="80"/>
      <c r="P3712" s="79"/>
    </row>
    <row r="3713" spans="7:16" x14ac:dyDescent="0.2">
      <c r="G3713" s="79"/>
      <c r="I3713" s="79"/>
      <c r="K3713" s="79"/>
      <c r="M3713" s="79"/>
      <c r="N3713" s="80"/>
      <c r="P3713" s="79"/>
    </row>
    <row r="3714" spans="7:16" x14ac:dyDescent="0.2">
      <c r="G3714" s="79"/>
      <c r="I3714" s="79"/>
      <c r="K3714" s="79"/>
      <c r="M3714" s="79"/>
      <c r="N3714" s="80"/>
      <c r="P3714" s="79"/>
    </row>
    <row r="3715" spans="7:16" x14ac:dyDescent="0.2">
      <c r="G3715" s="79"/>
      <c r="I3715" s="79"/>
      <c r="K3715" s="79"/>
      <c r="M3715" s="79"/>
      <c r="N3715" s="80"/>
      <c r="P3715" s="79"/>
    </row>
    <row r="3716" spans="7:16" x14ac:dyDescent="0.2">
      <c r="G3716" s="79"/>
      <c r="I3716" s="79"/>
      <c r="K3716" s="79"/>
      <c r="M3716" s="79"/>
      <c r="N3716" s="80"/>
      <c r="P3716" s="79"/>
    </row>
    <row r="3717" spans="7:16" x14ac:dyDescent="0.2">
      <c r="G3717" s="79"/>
      <c r="I3717" s="79"/>
      <c r="K3717" s="79"/>
      <c r="M3717" s="79"/>
      <c r="N3717" s="80"/>
      <c r="P3717" s="79"/>
    </row>
    <row r="3718" spans="7:16" x14ac:dyDescent="0.2">
      <c r="G3718" s="79"/>
      <c r="I3718" s="79"/>
      <c r="K3718" s="79"/>
      <c r="M3718" s="79"/>
      <c r="N3718" s="80"/>
      <c r="P3718" s="79"/>
    </row>
    <row r="3719" spans="7:16" x14ac:dyDescent="0.2">
      <c r="G3719" s="79"/>
      <c r="I3719" s="79"/>
      <c r="K3719" s="79"/>
      <c r="M3719" s="79"/>
      <c r="N3719" s="80"/>
      <c r="P3719" s="79"/>
    </row>
    <row r="3720" spans="7:16" x14ac:dyDescent="0.2">
      <c r="G3720" s="79"/>
      <c r="I3720" s="79"/>
      <c r="K3720" s="79"/>
      <c r="M3720" s="79"/>
      <c r="N3720" s="80"/>
      <c r="P3720" s="79"/>
    </row>
    <row r="3721" spans="7:16" x14ac:dyDescent="0.2">
      <c r="G3721" s="79"/>
      <c r="I3721" s="79"/>
      <c r="K3721" s="79"/>
      <c r="M3721" s="79"/>
      <c r="N3721" s="80"/>
      <c r="P3721" s="79"/>
    </row>
    <row r="3722" spans="7:16" x14ac:dyDescent="0.2">
      <c r="G3722" s="79"/>
      <c r="I3722" s="79"/>
      <c r="K3722" s="79"/>
      <c r="M3722" s="79"/>
      <c r="N3722" s="80"/>
      <c r="P3722" s="79"/>
    </row>
    <row r="3723" spans="7:16" x14ac:dyDescent="0.2">
      <c r="G3723" s="79"/>
      <c r="I3723" s="79"/>
      <c r="K3723" s="79"/>
      <c r="M3723" s="79"/>
      <c r="N3723" s="80"/>
      <c r="P3723" s="79"/>
    </row>
    <row r="3724" spans="7:16" x14ac:dyDescent="0.2">
      <c r="G3724" s="79"/>
      <c r="I3724" s="79"/>
      <c r="K3724" s="79"/>
      <c r="M3724" s="79"/>
      <c r="N3724" s="80"/>
      <c r="P3724" s="79"/>
    </row>
    <row r="3725" spans="7:16" x14ac:dyDescent="0.2">
      <c r="G3725" s="79"/>
      <c r="I3725" s="79"/>
      <c r="K3725" s="79"/>
      <c r="M3725" s="79"/>
      <c r="N3725" s="80"/>
      <c r="P3725" s="79"/>
    </row>
    <row r="3726" spans="7:16" x14ac:dyDescent="0.2">
      <c r="G3726" s="79"/>
      <c r="I3726" s="79"/>
      <c r="K3726" s="79"/>
      <c r="M3726" s="79"/>
      <c r="N3726" s="80"/>
      <c r="P3726" s="79"/>
    </row>
    <row r="3727" spans="7:16" x14ac:dyDescent="0.2">
      <c r="G3727" s="79"/>
      <c r="I3727" s="79"/>
      <c r="K3727" s="79"/>
      <c r="M3727" s="79"/>
      <c r="N3727" s="80"/>
      <c r="P3727" s="79"/>
    </row>
    <row r="3728" spans="7:16" x14ac:dyDescent="0.2">
      <c r="G3728" s="79"/>
      <c r="I3728" s="79"/>
      <c r="K3728" s="79"/>
      <c r="M3728" s="79"/>
      <c r="N3728" s="80"/>
      <c r="P3728" s="79"/>
    </row>
    <row r="3729" spans="7:16" x14ac:dyDescent="0.2">
      <c r="G3729" s="79"/>
      <c r="I3729" s="79"/>
      <c r="K3729" s="79"/>
      <c r="M3729" s="79"/>
      <c r="N3729" s="80"/>
      <c r="P3729" s="79"/>
    </row>
    <row r="3730" spans="7:16" x14ac:dyDescent="0.2">
      <c r="G3730" s="79"/>
      <c r="I3730" s="79"/>
      <c r="K3730" s="79"/>
      <c r="M3730" s="79"/>
      <c r="N3730" s="80"/>
      <c r="P3730" s="79"/>
    </row>
    <row r="3731" spans="7:16" x14ac:dyDescent="0.2">
      <c r="G3731" s="79"/>
      <c r="I3731" s="79"/>
      <c r="K3731" s="79"/>
      <c r="M3731" s="79"/>
      <c r="N3731" s="80"/>
      <c r="P3731" s="79"/>
    </row>
    <row r="3732" spans="7:16" x14ac:dyDescent="0.2">
      <c r="G3732" s="79"/>
      <c r="I3732" s="79"/>
      <c r="K3732" s="79"/>
      <c r="M3732" s="79"/>
      <c r="N3732" s="80"/>
      <c r="P3732" s="79"/>
    </row>
    <row r="3733" spans="7:16" x14ac:dyDescent="0.2">
      <c r="G3733" s="79"/>
      <c r="I3733" s="79"/>
      <c r="K3733" s="79"/>
      <c r="M3733" s="79"/>
      <c r="N3733" s="80"/>
      <c r="P3733" s="79"/>
    </row>
    <row r="3734" spans="7:16" x14ac:dyDescent="0.2">
      <c r="G3734" s="79"/>
      <c r="I3734" s="79"/>
      <c r="K3734" s="79"/>
      <c r="M3734" s="79"/>
      <c r="N3734" s="80"/>
      <c r="P3734" s="79"/>
    </row>
    <row r="3735" spans="7:16" x14ac:dyDescent="0.2">
      <c r="G3735" s="79"/>
      <c r="I3735" s="79"/>
      <c r="K3735" s="79"/>
      <c r="M3735" s="79"/>
      <c r="N3735" s="80"/>
      <c r="P3735" s="79"/>
    </row>
    <row r="3736" spans="7:16" x14ac:dyDescent="0.2">
      <c r="G3736" s="79"/>
      <c r="I3736" s="79"/>
      <c r="K3736" s="79"/>
      <c r="M3736" s="79"/>
      <c r="N3736" s="80"/>
      <c r="P3736" s="79"/>
    </row>
    <row r="3737" spans="7:16" x14ac:dyDescent="0.2">
      <c r="G3737" s="79"/>
      <c r="I3737" s="79"/>
      <c r="K3737" s="79"/>
      <c r="M3737" s="79"/>
      <c r="N3737" s="80"/>
      <c r="P3737" s="79"/>
    </row>
    <row r="3738" spans="7:16" x14ac:dyDescent="0.2">
      <c r="G3738" s="79"/>
      <c r="I3738" s="79"/>
      <c r="K3738" s="79"/>
      <c r="M3738" s="79"/>
      <c r="N3738" s="80"/>
      <c r="P3738" s="79"/>
    </row>
    <row r="3739" spans="7:16" x14ac:dyDescent="0.2">
      <c r="G3739" s="79"/>
      <c r="I3739" s="79"/>
      <c r="K3739" s="79"/>
      <c r="M3739" s="79"/>
      <c r="N3739" s="80"/>
      <c r="P3739" s="79"/>
    </row>
    <row r="3740" spans="7:16" x14ac:dyDescent="0.2">
      <c r="G3740" s="79"/>
      <c r="I3740" s="79"/>
      <c r="K3740" s="79"/>
      <c r="M3740" s="79"/>
      <c r="N3740" s="80"/>
      <c r="P3740" s="79"/>
    </row>
    <row r="3741" spans="7:16" x14ac:dyDescent="0.2">
      <c r="G3741" s="79"/>
      <c r="I3741" s="79"/>
      <c r="K3741" s="79"/>
      <c r="M3741" s="79"/>
      <c r="N3741" s="80"/>
      <c r="P3741" s="79"/>
    </row>
    <row r="3742" spans="7:16" x14ac:dyDescent="0.2">
      <c r="G3742" s="79"/>
      <c r="I3742" s="79"/>
      <c r="K3742" s="79"/>
      <c r="M3742" s="79"/>
      <c r="N3742" s="80"/>
      <c r="P3742" s="79"/>
    </row>
    <row r="3743" spans="7:16" x14ac:dyDescent="0.2">
      <c r="G3743" s="79"/>
      <c r="I3743" s="79"/>
      <c r="K3743" s="79"/>
      <c r="M3743" s="79"/>
      <c r="N3743" s="80"/>
      <c r="P3743" s="79"/>
    </row>
    <row r="3744" spans="7:16" x14ac:dyDescent="0.2">
      <c r="G3744" s="79"/>
      <c r="I3744" s="79"/>
      <c r="K3744" s="79"/>
      <c r="M3744" s="79"/>
      <c r="N3744" s="80"/>
      <c r="P3744" s="79"/>
    </row>
    <row r="3745" spans="7:16" x14ac:dyDescent="0.2">
      <c r="G3745" s="79"/>
      <c r="I3745" s="79"/>
      <c r="K3745" s="79"/>
      <c r="M3745" s="79"/>
      <c r="N3745" s="80"/>
      <c r="P3745" s="79"/>
    </row>
    <row r="3746" spans="7:16" x14ac:dyDescent="0.2">
      <c r="G3746" s="79"/>
      <c r="I3746" s="79"/>
      <c r="K3746" s="79"/>
      <c r="M3746" s="79"/>
      <c r="N3746" s="80"/>
      <c r="P3746" s="79"/>
    </row>
    <row r="3747" spans="7:16" x14ac:dyDescent="0.2">
      <c r="G3747" s="79"/>
      <c r="I3747" s="79"/>
      <c r="K3747" s="79"/>
      <c r="M3747" s="79"/>
      <c r="N3747" s="80"/>
      <c r="P3747" s="79"/>
    </row>
    <row r="3748" spans="7:16" x14ac:dyDescent="0.2">
      <c r="G3748" s="79"/>
      <c r="I3748" s="79"/>
      <c r="K3748" s="79"/>
      <c r="M3748" s="79"/>
      <c r="N3748" s="80"/>
      <c r="P3748" s="79"/>
    </row>
    <row r="3749" spans="7:16" x14ac:dyDescent="0.2">
      <c r="G3749" s="79"/>
      <c r="I3749" s="79"/>
      <c r="K3749" s="79"/>
      <c r="M3749" s="79"/>
      <c r="N3749" s="80"/>
      <c r="P3749" s="79"/>
    </row>
    <row r="3750" spans="7:16" x14ac:dyDescent="0.2">
      <c r="G3750" s="79"/>
      <c r="I3750" s="79"/>
      <c r="K3750" s="79"/>
      <c r="M3750" s="79"/>
      <c r="N3750" s="80"/>
      <c r="P3750" s="79"/>
    </row>
    <row r="3751" spans="7:16" x14ac:dyDescent="0.2">
      <c r="G3751" s="79"/>
      <c r="I3751" s="79"/>
      <c r="K3751" s="79"/>
      <c r="M3751" s="79"/>
      <c r="N3751" s="80"/>
      <c r="P3751" s="79"/>
    </row>
    <row r="3752" spans="7:16" x14ac:dyDescent="0.2">
      <c r="G3752" s="79"/>
      <c r="I3752" s="79"/>
      <c r="K3752" s="79"/>
      <c r="M3752" s="79"/>
      <c r="N3752" s="80"/>
      <c r="P3752" s="79"/>
    </row>
    <row r="3753" spans="7:16" x14ac:dyDescent="0.2">
      <c r="G3753" s="79"/>
      <c r="I3753" s="79"/>
      <c r="K3753" s="79"/>
      <c r="M3753" s="79"/>
      <c r="N3753" s="80"/>
      <c r="P3753" s="79"/>
    </row>
    <row r="3754" spans="7:16" x14ac:dyDescent="0.2">
      <c r="G3754" s="79"/>
      <c r="I3754" s="79"/>
      <c r="K3754" s="79"/>
      <c r="M3754" s="79"/>
      <c r="N3754" s="80"/>
      <c r="P3754" s="79"/>
    </row>
    <row r="3755" spans="7:16" x14ac:dyDescent="0.2">
      <c r="G3755" s="79"/>
      <c r="I3755" s="79"/>
      <c r="K3755" s="79"/>
      <c r="M3755" s="79"/>
      <c r="N3755" s="80"/>
      <c r="P3755" s="79"/>
    </row>
    <row r="3756" spans="7:16" x14ac:dyDescent="0.2">
      <c r="G3756" s="79"/>
      <c r="I3756" s="79"/>
      <c r="K3756" s="79"/>
      <c r="M3756" s="79"/>
      <c r="N3756" s="80"/>
      <c r="P3756" s="79"/>
    </row>
    <row r="3757" spans="7:16" x14ac:dyDescent="0.2">
      <c r="G3757" s="79"/>
      <c r="I3757" s="79"/>
      <c r="K3757" s="79"/>
      <c r="M3757" s="79"/>
      <c r="N3757" s="80"/>
      <c r="P3757" s="79"/>
    </row>
    <row r="3758" spans="7:16" x14ac:dyDescent="0.2">
      <c r="G3758" s="79"/>
      <c r="I3758" s="79"/>
      <c r="K3758" s="79"/>
      <c r="M3758" s="79"/>
      <c r="N3758" s="80"/>
      <c r="P3758" s="79"/>
    </row>
    <row r="3759" spans="7:16" x14ac:dyDescent="0.2">
      <c r="G3759" s="79"/>
      <c r="I3759" s="79"/>
      <c r="K3759" s="79"/>
      <c r="M3759" s="79"/>
      <c r="N3759" s="80"/>
      <c r="P3759" s="79"/>
    </row>
    <row r="3760" spans="7:16" x14ac:dyDescent="0.2">
      <c r="G3760" s="79"/>
      <c r="I3760" s="79"/>
      <c r="K3760" s="79"/>
      <c r="M3760" s="79"/>
      <c r="N3760" s="80"/>
      <c r="P3760" s="79"/>
    </row>
    <row r="3761" spans="7:16" x14ac:dyDescent="0.2">
      <c r="G3761" s="79"/>
      <c r="I3761" s="79"/>
      <c r="K3761" s="79"/>
      <c r="M3761" s="79"/>
      <c r="N3761" s="80"/>
      <c r="P3761" s="79"/>
    </row>
    <row r="3762" spans="7:16" x14ac:dyDescent="0.2">
      <c r="G3762" s="79"/>
      <c r="I3762" s="79"/>
      <c r="K3762" s="79"/>
      <c r="M3762" s="79"/>
      <c r="N3762" s="80"/>
      <c r="P3762" s="79"/>
    </row>
    <row r="3763" spans="7:16" x14ac:dyDescent="0.2">
      <c r="G3763" s="79"/>
      <c r="I3763" s="79"/>
      <c r="K3763" s="79"/>
      <c r="M3763" s="79"/>
      <c r="N3763" s="80"/>
      <c r="P3763" s="79"/>
    </row>
    <row r="3764" spans="7:16" x14ac:dyDescent="0.2">
      <c r="G3764" s="79"/>
      <c r="I3764" s="79"/>
      <c r="K3764" s="79"/>
      <c r="M3764" s="79"/>
      <c r="N3764" s="80"/>
      <c r="P3764" s="79"/>
    </row>
    <row r="3765" spans="7:16" x14ac:dyDescent="0.2">
      <c r="G3765" s="79"/>
      <c r="I3765" s="79"/>
      <c r="K3765" s="79"/>
      <c r="M3765" s="79"/>
      <c r="N3765" s="80"/>
      <c r="P3765" s="79"/>
    </row>
    <row r="3766" spans="7:16" x14ac:dyDescent="0.2">
      <c r="G3766" s="79"/>
      <c r="I3766" s="79"/>
      <c r="K3766" s="79"/>
      <c r="M3766" s="79"/>
      <c r="N3766" s="80"/>
      <c r="P3766" s="79"/>
    </row>
    <row r="3767" spans="7:16" x14ac:dyDescent="0.2">
      <c r="G3767" s="79"/>
      <c r="I3767" s="79"/>
      <c r="K3767" s="79"/>
      <c r="M3767" s="79"/>
      <c r="N3767" s="80"/>
      <c r="P3767" s="79"/>
    </row>
    <row r="3768" spans="7:16" x14ac:dyDescent="0.2">
      <c r="G3768" s="79"/>
      <c r="I3768" s="79"/>
      <c r="K3768" s="79"/>
      <c r="M3768" s="79"/>
      <c r="N3768" s="80"/>
      <c r="P3768" s="79"/>
    </row>
    <row r="3769" spans="7:16" x14ac:dyDescent="0.2">
      <c r="G3769" s="79"/>
      <c r="I3769" s="79"/>
      <c r="K3769" s="79"/>
      <c r="M3769" s="79"/>
      <c r="N3769" s="80"/>
      <c r="P3769" s="79"/>
    </row>
    <row r="3770" spans="7:16" x14ac:dyDescent="0.2">
      <c r="G3770" s="79"/>
      <c r="I3770" s="79"/>
      <c r="K3770" s="79"/>
      <c r="M3770" s="79"/>
      <c r="N3770" s="80"/>
      <c r="P3770" s="79"/>
    </row>
    <row r="3771" spans="7:16" x14ac:dyDescent="0.2">
      <c r="G3771" s="79"/>
      <c r="I3771" s="79"/>
      <c r="K3771" s="79"/>
      <c r="M3771" s="79"/>
      <c r="N3771" s="80"/>
      <c r="P3771" s="79"/>
    </row>
    <row r="3772" spans="7:16" x14ac:dyDescent="0.2">
      <c r="G3772" s="79"/>
      <c r="I3772" s="79"/>
      <c r="K3772" s="79"/>
      <c r="M3772" s="79"/>
      <c r="N3772" s="80"/>
      <c r="P3772" s="79"/>
    </row>
    <row r="3773" spans="7:16" x14ac:dyDescent="0.2">
      <c r="G3773" s="79"/>
      <c r="I3773" s="79"/>
      <c r="K3773" s="79"/>
      <c r="M3773" s="79"/>
      <c r="N3773" s="80"/>
      <c r="P3773" s="79"/>
    </row>
    <row r="3774" spans="7:16" x14ac:dyDescent="0.2">
      <c r="G3774" s="79"/>
      <c r="I3774" s="79"/>
      <c r="K3774" s="79"/>
      <c r="M3774" s="79"/>
      <c r="N3774" s="80"/>
      <c r="P3774" s="79"/>
    </row>
    <row r="3775" spans="7:16" x14ac:dyDescent="0.2">
      <c r="G3775" s="79"/>
      <c r="I3775" s="79"/>
      <c r="K3775" s="79"/>
      <c r="M3775" s="79"/>
      <c r="N3775" s="80"/>
      <c r="P3775" s="79"/>
    </row>
    <row r="3776" spans="7:16" x14ac:dyDescent="0.2">
      <c r="G3776" s="79"/>
      <c r="I3776" s="79"/>
      <c r="K3776" s="79"/>
      <c r="M3776" s="79"/>
      <c r="N3776" s="80"/>
      <c r="P3776" s="79"/>
    </row>
    <row r="3777" spans="7:16" x14ac:dyDescent="0.2">
      <c r="G3777" s="79"/>
      <c r="I3777" s="79"/>
      <c r="K3777" s="79"/>
      <c r="M3777" s="79"/>
      <c r="N3777" s="80"/>
      <c r="P3777" s="79"/>
    </row>
    <row r="3778" spans="7:16" x14ac:dyDescent="0.2">
      <c r="G3778" s="79"/>
      <c r="I3778" s="79"/>
      <c r="K3778" s="79"/>
      <c r="M3778" s="79"/>
      <c r="N3778" s="80"/>
      <c r="P3778" s="79"/>
    </row>
    <row r="3779" spans="7:16" x14ac:dyDescent="0.2">
      <c r="G3779" s="79"/>
      <c r="I3779" s="79"/>
      <c r="K3779" s="79"/>
      <c r="M3779" s="79"/>
      <c r="N3779" s="80"/>
      <c r="P3779" s="79"/>
    </row>
    <row r="3780" spans="7:16" x14ac:dyDescent="0.2">
      <c r="G3780" s="79"/>
      <c r="I3780" s="79"/>
      <c r="K3780" s="79"/>
      <c r="M3780" s="79"/>
      <c r="N3780" s="80"/>
      <c r="P3780" s="79"/>
    </row>
    <row r="3781" spans="7:16" x14ac:dyDescent="0.2">
      <c r="G3781" s="79"/>
      <c r="I3781" s="79"/>
      <c r="K3781" s="79"/>
      <c r="M3781" s="79"/>
      <c r="N3781" s="80"/>
      <c r="P3781" s="79"/>
    </row>
    <row r="3782" spans="7:16" x14ac:dyDescent="0.2">
      <c r="G3782" s="79"/>
      <c r="I3782" s="79"/>
      <c r="K3782" s="79"/>
      <c r="M3782" s="79"/>
      <c r="N3782" s="80"/>
      <c r="P3782" s="79"/>
    </row>
    <row r="3783" spans="7:16" x14ac:dyDescent="0.2">
      <c r="G3783" s="79"/>
      <c r="I3783" s="79"/>
      <c r="K3783" s="79"/>
      <c r="M3783" s="79"/>
      <c r="N3783" s="80"/>
      <c r="P3783" s="79"/>
    </row>
    <row r="3784" spans="7:16" x14ac:dyDescent="0.2">
      <c r="G3784" s="79"/>
      <c r="I3784" s="79"/>
      <c r="K3784" s="79"/>
      <c r="M3784" s="79"/>
      <c r="N3784" s="80"/>
      <c r="P3784" s="79"/>
    </row>
    <row r="3785" spans="7:16" x14ac:dyDescent="0.2">
      <c r="G3785" s="79"/>
      <c r="I3785" s="79"/>
      <c r="K3785" s="79"/>
      <c r="M3785" s="79"/>
      <c r="N3785" s="80"/>
      <c r="P3785" s="79"/>
    </row>
    <row r="3786" spans="7:16" x14ac:dyDescent="0.2">
      <c r="G3786" s="79"/>
      <c r="I3786" s="79"/>
      <c r="K3786" s="79"/>
      <c r="M3786" s="79"/>
      <c r="N3786" s="80"/>
      <c r="P3786" s="79"/>
    </row>
    <row r="3787" spans="7:16" x14ac:dyDescent="0.2">
      <c r="G3787" s="79"/>
      <c r="I3787" s="79"/>
      <c r="K3787" s="79"/>
      <c r="M3787" s="79"/>
      <c r="N3787" s="80"/>
      <c r="P3787" s="79"/>
    </row>
    <row r="3788" spans="7:16" x14ac:dyDescent="0.2">
      <c r="G3788" s="79"/>
      <c r="I3788" s="79"/>
      <c r="K3788" s="79"/>
      <c r="M3788" s="79"/>
      <c r="N3788" s="80"/>
      <c r="P3788" s="79"/>
    </row>
    <row r="3789" spans="7:16" x14ac:dyDescent="0.2">
      <c r="G3789" s="79"/>
      <c r="I3789" s="79"/>
      <c r="K3789" s="79"/>
      <c r="M3789" s="79"/>
      <c r="N3789" s="80"/>
      <c r="P3789" s="79"/>
    </row>
    <row r="3790" spans="7:16" x14ac:dyDescent="0.2">
      <c r="G3790" s="79"/>
      <c r="I3790" s="79"/>
      <c r="K3790" s="79"/>
      <c r="M3790" s="79"/>
      <c r="N3790" s="80"/>
      <c r="P3790" s="79"/>
    </row>
    <row r="3791" spans="7:16" x14ac:dyDescent="0.2">
      <c r="G3791" s="79"/>
      <c r="I3791" s="79"/>
      <c r="K3791" s="79"/>
      <c r="M3791" s="79"/>
      <c r="N3791" s="80"/>
      <c r="P3791" s="79"/>
    </row>
    <row r="3792" spans="7:16" x14ac:dyDescent="0.2">
      <c r="G3792" s="79"/>
      <c r="I3792" s="79"/>
      <c r="K3792" s="79"/>
      <c r="M3792" s="79"/>
      <c r="N3792" s="80"/>
      <c r="P3792" s="79"/>
    </row>
    <row r="3793" spans="7:16" x14ac:dyDescent="0.2">
      <c r="G3793" s="79"/>
      <c r="I3793" s="79"/>
      <c r="K3793" s="79"/>
      <c r="M3793" s="79"/>
      <c r="N3793" s="80"/>
      <c r="P3793" s="79"/>
    </row>
    <row r="3794" spans="7:16" x14ac:dyDescent="0.2">
      <c r="G3794" s="79"/>
      <c r="I3794" s="79"/>
      <c r="K3794" s="79"/>
      <c r="M3794" s="79"/>
      <c r="N3794" s="80"/>
      <c r="P3794" s="79"/>
    </row>
    <row r="3795" spans="7:16" x14ac:dyDescent="0.2">
      <c r="G3795" s="79"/>
      <c r="I3795" s="79"/>
      <c r="K3795" s="79"/>
      <c r="M3795" s="79"/>
      <c r="N3795" s="80"/>
      <c r="P3795" s="79"/>
    </row>
    <row r="3796" spans="7:16" x14ac:dyDescent="0.2">
      <c r="G3796" s="79"/>
      <c r="I3796" s="79"/>
      <c r="K3796" s="79"/>
      <c r="M3796" s="79"/>
      <c r="N3796" s="80"/>
      <c r="P3796" s="79"/>
    </row>
    <row r="3797" spans="7:16" x14ac:dyDescent="0.2">
      <c r="G3797" s="79"/>
      <c r="I3797" s="79"/>
      <c r="K3797" s="79"/>
      <c r="M3797" s="79"/>
      <c r="N3797" s="80"/>
      <c r="P3797" s="79"/>
    </row>
    <row r="3798" spans="7:16" x14ac:dyDescent="0.2">
      <c r="G3798" s="79"/>
      <c r="I3798" s="79"/>
      <c r="K3798" s="79"/>
      <c r="M3798" s="79"/>
      <c r="N3798" s="80"/>
      <c r="P3798" s="79"/>
    </row>
    <row r="3799" spans="7:16" x14ac:dyDescent="0.2">
      <c r="G3799" s="79"/>
      <c r="I3799" s="79"/>
      <c r="K3799" s="79"/>
      <c r="M3799" s="79"/>
      <c r="N3799" s="80"/>
      <c r="P3799" s="79"/>
    </row>
    <row r="3800" spans="7:16" x14ac:dyDescent="0.2">
      <c r="G3800" s="79"/>
      <c r="I3800" s="79"/>
      <c r="K3800" s="79"/>
      <c r="M3800" s="79"/>
      <c r="N3800" s="80"/>
      <c r="P3800" s="79"/>
    </row>
    <row r="3801" spans="7:16" x14ac:dyDescent="0.2">
      <c r="G3801" s="79"/>
      <c r="I3801" s="79"/>
      <c r="K3801" s="79"/>
      <c r="M3801" s="79"/>
      <c r="N3801" s="80"/>
      <c r="P3801" s="79"/>
    </row>
    <row r="3802" spans="7:16" x14ac:dyDescent="0.2">
      <c r="G3802" s="79"/>
      <c r="I3802" s="79"/>
      <c r="K3802" s="79"/>
      <c r="M3802" s="79"/>
      <c r="N3802" s="80"/>
      <c r="P3802" s="79"/>
    </row>
    <row r="3803" spans="7:16" x14ac:dyDescent="0.2">
      <c r="G3803" s="79"/>
      <c r="I3803" s="79"/>
      <c r="K3803" s="79"/>
      <c r="M3803" s="79"/>
      <c r="N3803" s="80"/>
      <c r="P3803" s="79"/>
    </row>
    <row r="3804" spans="7:16" x14ac:dyDescent="0.2">
      <c r="G3804" s="79"/>
      <c r="I3804" s="79"/>
      <c r="K3804" s="79"/>
      <c r="M3804" s="79"/>
      <c r="N3804" s="80"/>
      <c r="P3804" s="79"/>
    </row>
    <row r="3805" spans="7:16" x14ac:dyDescent="0.2">
      <c r="G3805" s="79"/>
      <c r="I3805" s="79"/>
      <c r="K3805" s="79"/>
      <c r="M3805" s="79"/>
      <c r="N3805" s="80"/>
      <c r="P3805" s="79"/>
    </row>
    <row r="3806" spans="7:16" x14ac:dyDescent="0.2">
      <c r="G3806" s="79"/>
      <c r="I3806" s="79"/>
      <c r="K3806" s="79"/>
      <c r="M3806" s="79"/>
      <c r="N3806" s="80"/>
      <c r="P3806" s="79"/>
    </row>
    <row r="3807" spans="7:16" x14ac:dyDescent="0.2">
      <c r="G3807" s="79"/>
      <c r="I3807" s="79"/>
      <c r="K3807" s="79"/>
      <c r="M3807" s="79"/>
      <c r="N3807" s="80"/>
      <c r="P3807" s="79"/>
    </row>
    <row r="3808" spans="7:16" x14ac:dyDescent="0.2">
      <c r="G3808" s="79"/>
      <c r="I3808" s="79"/>
      <c r="K3808" s="79"/>
      <c r="M3808" s="79"/>
      <c r="N3808" s="80"/>
      <c r="P3808" s="79"/>
    </row>
    <row r="3809" spans="7:16" x14ac:dyDescent="0.2">
      <c r="G3809" s="79"/>
      <c r="I3809" s="79"/>
      <c r="K3809" s="79"/>
      <c r="M3809" s="79"/>
      <c r="N3809" s="80"/>
      <c r="P3809" s="79"/>
    </row>
    <row r="3810" spans="7:16" x14ac:dyDescent="0.2">
      <c r="G3810" s="79"/>
      <c r="I3810" s="79"/>
      <c r="K3810" s="79"/>
      <c r="M3810" s="79"/>
      <c r="N3810" s="80"/>
      <c r="P3810" s="79"/>
    </row>
    <row r="3811" spans="7:16" x14ac:dyDescent="0.2">
      <c r="G3811" s="79"/>
      <c r="I3811" s="79"/>
      <c r="K3811" s="79"/>
      <c r="M3811" s="79"/>
      <c r="N3811" s="80"/>
      <c r="P3811" s="79"/>
    </row>
    <row r="3812" spans="7:16" x14ac:dyDescent="0.2">
      <c r="G3812" s="79"/>
      <c r="I3812" s="79"/>
      <c r="K3812" s="79"/>
      <c r="M3812" s="79"/>
      <c r="N3812" s="80"/>
      <c r="P3812" s="79"/>
    </row>
    <row r="3813" spans="7:16" x14ac:dyDescent="0.2">
      <c r="G3813" s="79"/>
      <c r="I3813" s="79"/>
      <c r="K3813" s="79"/>
      <c r="M3813" s="79"/>
      <c r="N3813" s="80"/>
      <c r="P3813" s="79"/>
    </row>
    <row r="3814" spans="7:16" x14ac:dyDescent="0.2">
      <c r="G3814" s="79"/>
      <c r="I3814" s="79"/>
      <c r="K3814" s="79"/>
      <c r="M3814" s="79"/>
      <c r="N3814" s="80"/>
      <c r="P3814" s="79"/>
    </row>
    <row r="3815" spans="7:16" x14ac:dyDescent="0.2">
      <c r="G3815" s="79"/>
      <c r="I3815" s="79"/>
      <c r="K3815" s="79"/>
      <c r="M3815" s="79"/>
      <c r="N3815" s="80"/>
      <c r="P3815" s="79"/>
    </row>
    <row r="3816" spans="7:16" x14ac:dyDescent="0.2">
      <c r="G3816" s="79"/>
      <c r="I3816" s="79"/>
      <c r="K3816" s="79"/>
      <c r="M3816" s="79"/>
      <c r="N3816" s="80"/>
      <c r="P3816" s="79"/>
    </row>
    <row r="3817" spans="7:16" x14ac:dyDescent="0.2">
      <c r="G3817" s="79"/>
      <c r="I3817" s="79"/>
      <c r="K3817" s="79"/>
      <c r="M3817" s="79"/>
      <c r="N3817" s="80"/>
      <c r="P3817" s="79"/>
    </row>
    <row r="3818" spans="7:16" x14ac:dyDescent="0.2">
      <c r="G3818" s="79"/>
      <c r="I3818" s="79"/>
      <c r="K3818" s="79"/>
      <c r="M3818" s="79"/>
      <c r="N3818" s="80"/>
      <c r="P3818" s="79"/>
    </row>
    <row r="3819" spans="7:16" x14ac:dyDescent="0.2">
      <c r="G3819" s="79"/>
      <c r="I3819" s="79"/>
      <c r="K3819" s="79"/>
      <c r="M3819" s="79"/>
      <c r="N3819" s="80"/>
      <c r="P3819" s="79"/>
    </row>
    <row r="3820" spans="7:16" x14ac:dyDescent="0.2">
      <c r="G3820" s="79"/>
      <c r="I3820" s="79"/>
      <c r="K3820" s="79"/>
      <c r="M3820" s="79"/>
      <c r="N3820" s="80"/>
      <c r="P3820" s="79"/>
    </row>
    <row r="3821" spans="7:16" x14ac:dyDescent="0.2">
      <c r="G3821" s="79"/>
      <c r="I3821" s="79"/>
      <c r="K3821" s="79"/>
      <c r="M3821" s="79"/>
      <c r="N3821" s="80"/>
      <c r="P3821" s="79"/>
    </row>
    <row r="3822" spans="7:16" x14ac:dyDescent="0.2">
      <c r="G3822" s="79"/>
      <c r="I3822" s="79"/>
      <c r="K3822" s="79"/>
      <c r="M3822" s="79"/>
      <c r="N3822" s="80"/>
      <c r="P3822" s="79"/>
    </row>
    <row r="3823" spans="7:16" x14ac:dyDescent="0.2">
      <c r="G3823" s="79"/>
      <c r="I3823" s="79"/>
      <c r="K3823" s="79"/>
      <c r="M3823" s="79"/>
      <c r="N3823" s="80"/>
      <c r="P3823" s="79"/>
    </row>
    <row r="3824" spans="7:16" x14ac:dyDescent="0.2">
      <c r="G3824" s="79"/>
      <c r="I3824" s="79"/>
      <c r="K3824" s="79"/>
      <c r="M3824" s="79"/>
      <c r="N3824" s="80"/>
      <c r="P3824" s="79"/>
    </row>
    <row r="3825" spans="7:16" x14ac:dyDescent="0.2">
      <c r="G3825" s="79"/>
      <c r="I3825" s="79"/>
      <c r="K3825" s="79"/>
      <c r="M3825" s="79"/>
      <c r="N3825" s="80"/>
      <c r="P3825" s="79"/>
    </row>
    <row r="3826" spans="7:16" x14ac:dyDescent="0.2">
      <c r="G3826" s="79"/>
      <c r="I3826" s="79"/>
      <c r="K3826" s="79"/>
      <c r="M3826" s="79"/>
      <c r="N3826" s="80"/>
      <c r="P3826" s="79"/>
    </row>
    <row r="3827" spans="7:16" x14ac:dyDescent="0.2">
      <c r="G3827" s="79"/>
      <c r="I3827" s="79"/>
      <c r="K3827" s="79"/>
      <c r="M3827" s="79"/>
      <c r="N3827" s="80"/>
      <c r="P3827" s="79"/>
    </row>
    <row r="3828" spans="7:16" x14ac:dyDescent="0.2">
      <c r="G3828" s="79"/>
      <c r="I3828" s="79"/>
      <c r="K3828" s="79"/>
      <c r="M3828" s="79"/>
      <c r="N3828" s="80"/>
      <c r="P3828" s="79"/>
    </row>
    <row r="3829" spans="7:16" x14ac:dyDescent="0.2">
      <c r="G3829" s="79"/>
      <c r="I3829" s="79"/>
      <c r="K3829" s="79"/>
      <c r="M3829" s="79"/>
      <c r="N3829" s="80"/>
      <c r="P3829" s="79"/>
    </row>
    <row r="3830" spans="7:16" x14ac:dyDescent="0.2">
      <c r="G3830" s="79"/>
      <c r="I3830" s="79"/>
      <c r="K3830" s="79"/>
      <c r="M3830" s="79"/>
      <c r="N3830" s="80"/>
      <c r="P3830" s="79"/>
    </row>
    <row r="3831" spans="7:16" x14ac:dyDescent="0.2">
      <c r="G3831" s="79"/>
      <c r="I3831" s="79"/>
      <c r="K3831" s="79"/>
      <c r="M3831" s="79"/>
      <c r="N3831" s="80"/>
      <c r="P3831" s="79"/>
    </row>
    <row r="3832" spans="7:16" x14ac:dyDescent="0.2">
      <c r="G3832" s="79"/>
      <c r="I3832" s="79"/>
      <c r="K3832" s="79"/>
      <c r="M3832" s="79"/>
      <c r="N3832" s="80"/>
      <c r="P3832" s="79"/>
    </row>
    <row r="3833" spans="7:16" x14ac:dyDescent="0.2">
      <c r="G3833" s="79"/>
      <c r="I3833" s="79"/>
      <c r="K3833" s="79"/>
      <c r="M3833" s="79"/>
      <c r="N3833" s="80"/>
      <c r="P3833" s="79"/>
    </row>
    <row r="3834" spans="7:16" x14ac:dyDescent="0.2">
      <c r="G3834" s="79"/>
      <c r="I3834" s="79"/>
      <c r="K3834" s="79"/>
      <c r="M3834" s="79"/>
      <c r="N3834" s="80"/>
      <c r="P3834" s="79"/>
    </row>
    <row r="3835" spans="7:16" x14ac:dyDescent="0.2">
      <c r="G3835" s="79"/>
      <c r="I3835" s="79"/>
      <c r="K3835" s="79"/>
      <c r="M3835" s="79"/>
      <c r="N3835" s="80"/>
      <c r="P3835" s="79"/>
    </row>
    <row r="3836" spans="7:16" x14ac:dyDescent="0.2">
      <c r="G3836" s="79"/>
      <c r="I3836" s="79"/>
      <c r="K3836" s="79"/>
      <c r="M3836" s="79"/>
      <c r="N3836" s="80"/>
      <c r="P3836" s="79"/>
    </row>
    <row r="3837" spans="7:16" x14ac:dyDescent="0.2">
      <c r="G3837" s="79"/>
      <c r="I3837" s="79"/>
      <c r="K3837" s="79"/>
      <c r="M3837" s="79"/>
      <c r="N3837" s="80"/>
      <c r="P3837" s="79"/>
    </row>
    <row r="3838" spans="7:16" x14ac:dyDescent="0.2">
      <c r="G3838" s="79"/>
      <c r="I3838" s="79"/>
      <c r="K3838" s="79"/>
      <c r="M3838" s="79"/>
      <c r="N3838" s="80"/>
      <c r="P3838" s="79"/>
    </row>
    <row r="3839" spans="7:16" x14ac:dyDescent="0.2">
      <c r="G3839" s="79"/>
      <c r="I3839" s="79"/>
      <c r="K3839" s="79"/>
      <c r="M3839" s="79"/>
      <c r="N3839" s="80"/>
      <c r="P3839" s="79"/>
    </row>
    <row r="3840" spans="7:16" x14ac:dyDescent="0.2">
      <c r="G3840" s="79"/>
      <c r="I3840" s="79"/>
      <c r="K3840" s="79"/>
      <c r="M3840" s="79"/>
      <c r="N3840" s="80"/>
      <c r="P3840" s="79"/>
    </row>
    <row r="3841" spans="7:16" x14ac:dyDescent="0.2">
      <c r="G3841" s="79"/>
      <c r="I3841" s="79"/>
      <c r="K3841" s="79"/>
      <c r="M3841" s="79"/>
      <c r="N3841" s="80"/>
      <c r="P3841" s="79"/>
    </row>
    <row r="3842" spans="7:16" x14ac:dyDescent="0.2">
      <c r="G3842" s="79"/>
      <c r="I3842" s="79"/>
      <c r="K3842" s="79"/>
      <c r="M3842" s="79"/>
      <c r="N3842" s="80"/>
      <c r="P3842" s="79"/>
    </row>
    <row r="3843" spans="7:16" x14ac:dyDescent="0.2">
      <c r="G3843" s="79"/>
      <c r="I3843" s="79"/>
      <c r="K3843" s="79"/>
      <c r="M3843" s="79"/>
      <c r="N3843" s="80"/>
      <c r="P3843" s="79"/>
    </row>
    <row r="3844" spans="7:16" x14ac:dyDescent="0.2">
      <c r="G3844" s="79"/>
      <c r="I3844" s="79"/>
      <c r="K3844" s="79"/>
      <c r="M3844" s="79"/>
      <c r="N3844" s="80"/>
      <c r="P3844" s="79"/>
    </row>
    <row r="3845" spans="7:16" x14ac:dyDescent="0.2">
      <c r="G3845" s="79"/>
      <c r="I3845" s="79"/>
      <c r="K3845" s="79"/>
      <c r="M3845" s="79"/>
      <c r="N3845" s="80"/>
      <c r="P3845" s="79"/>
    </row>
    <row r="3846" spans="7:16" x14ac:dyDescent="0.2">
      <c r="G3846" s="79"/>
      <c r="I3846" s="79"/>
      <c r="K3846" s="79"/>
      <c r="M3846" s="79"/>
      <c r="N3846" s="80"/>
      <c r="P3846" s="79"/>
    </row>
    <row r="3847" spans="7:16" x14ac:dyDescent="0.2">
      <c r="G3847" s="79"/>
      <c r="I3847" s="79"/>
      <c r="K3847" s="79"/>
      <c r="M3847" s="79"/>
      <c r="N3847" s="80"/>
      <c r="P3847" s="79"/>
    </row>
    <row r="3848" spans="7:16" x14ac:dyDescent="0.2">
      <c r="G3848" s="79"/>
      <c r="I3848" s="79"/>
      <c r="K3848" s="79"/>
      <c r="M3848" s="79"/>
      <c r="N3848" s="80"/>
      <c r="P3848" s="79"/>
    </row>
    <row r="3849" spans="7:16" x14ac:dyDescent="0.2">
      <c r="G3849" s="79"/>
      <c r="I3849" s="79"/>
      <c r="K3849" s="79"/>
      <c r="M3849" s="79"/>
      <c r="N3849" s="80"/>
      <c r="P3849" s="79"/>
    </row>
    <row r="3850" spans="7:16" x14ac:dyDescent="0.2">
      <c r="G3850" s="79"/>
      <c r="I3850" s="79"/>
      <c r="K3850" s="79"/>
      <c r="M3850" s="79"/>
      <c r="N3850" s="80"/>
      <c r="P3850" s="79"/>
    </row>
    <row r="3851" spans="7:16" x14ac:dyDescent="0.2">
      <c r="G3851" s="79"/>
      <c r="I3851" s="79"/>
      <c r="K3851" s="79"/>
      <c r="M3851" s="79"/>
      <c r="N3851" s="80"/>
      <c r="P3851" s="79"/>
    </row>
    <row r="3852" spans="7:16" x14ac:dyDescent="0.2">
      <c r="G3852" s="79"/>
      <c r="I3852" s="79"/>
      <c r="K3852" s="79"/>
      <c r="M3852" s="79"/>
      <c r="N3852" s="80"/>
      <c r="P3852" s="79"/>
    </row>
    <row r="3853" spans="7:16" x14ac:dyDescent="0.2">
      <c r="G3853" s="79"/>
      <c r="I3853" s="79"/>
      <c r="K3853" s="79"/>
      <c r="M3853" s="79"/>
      <c r="N3853" s="80"/>
      <c r="P3853" s="79"/>
    </row>
    <row r="3854" spans="7:16" x14ac:dyDescent="0.2">
      <c r="G3854" s="79"/>
      <c r="I3854" s="79"/>
      <c r="K3854" s="79"/>
      <c r="M3854" s="79"/>
      <c r="N3854" s="80"/>
      <c r="P3854" s="79"/>
    </row>
    <row r="3855" spans="7:16" x14ac:dyDescent="0.2">
      <c r="G3855" s="79"/>
      <c r="I3855" s="79"/>
      <c r="K3855" s="79"/>
      <c r="M3855" s="79"/>
      <c r="N3855" s="80"/>
      <c r="P3855" s="79"/>
    </row>
    <row r="3856" spans="7:16" x14ac:dyDescent="0.2">
      <c r="G3856" s="79"/>
      <c r="I3856" s="79"/>
      <c r="K3856" s="79"/>
      <c r="M3856" s="79"/>
      <c r="N3856" s="80"/>
      <c r="P3856" s="79"/>
    </row>
    <row r="3857" spans="7:16" x14ac:dyDescent="0.2">
      <c r="G3857" s="79"/>
      <c r="I3857" s="79"/>
      <c r="K3857" s="79"/>
      <c r="M3857" s="79"/>
      <c r="N3857" s="80"/>
      <c r="P3857" s="79"/>
    </row>
    <row r="3858" spans="7:16" x14ac:dyDescent="0.2">
      <c r="G3858" s="79"/>
      <c r="I3858" s="79"/>
      <c r="K3858" s="79"/>
      <c r="M3858" s="79"/>
      <c r="N3858" s="80"/>
      <c r="P3858" s="79"/>
    </row>
    <row r="3859" spans="7:16" x14ac:dyDescent="0.2">
      <c r="G3859" s="79"/>
      <c r="I3859" s="79"/>
      <c r="K3859" s="79"/>
      <c r="M3859" s="79"/>
      <c r="N3859" s="80"/>
      <c r="P3859" s="79"/>
    </row>
    <row r="3860" spans="7:16" x14ac:dyDescent="0.2">
      <c r="G3860" s="79"/>
      <c r="I3860" s="79"/>
      <c r="K3860" s="79"/>
      <c r="M3860" s="79"/>
      <c r="N3860" s="80"/>
      <c r="P3860" s="79"/>
    </row>
    <row r="3861" spans="7:16" x14ac:dyDescent="0.2">
      <c r="G3861" s="79"/>
      <c r="I3861" s="79"/>
      <c r="K3861" s="79"/>
      <c r="M3861" s="79"/>
      <c r="N3861" s="80"/>
      <c r="P3861" s="79"/>
    </row>
    <row r="3862" spans="7:16" x14ac:dyDescent="0.2">
      <c r="G3862" s="79"/>
      <c r="I3862" s="79"/>
      <c r="K3862" s="79"/>
      <c r="M3862" s="79"/>
      <c r="N3862" s="80"/>
      <c r="P3862" s="79"/>
    </row>
    <row r="3863" spans="7:16" x14ac:dyDescent="0.2">
      <c r="G3863" s="79"/>
      <c r="I3863" s="79"/>
      <c r="K3863" s="79"/>
      <c r="M3863" s="79"/>
      <c r="N3863" s="80"/>
      <c r="P3863" s="79"/>
    </row>
    <row r="3864" spans="7:16" x14ac:dyDescent="0.2">
      <c r="G3864" s="79"/>
      <c r="I3864" s="79"/>
      <c r="K3864" s="79"/>
      <c r="M3864" s="79"/>
      <c r="N3864" s="80"/>
      <c r="P3864" s="79"/>
    </row>
    <row r="3865" spans="7:16" x14ac:dyDescent="0.2">
      <c r="G3865" s="79"/>
      <c r="I3865" s="79"/>
      <c r="K3865" s="79"/>
      <c r="M3865" s="79"/>
      <c r="N3865" s="80"/>
      <c r="P3865" s="79"/>
    </row>
    <row r="3866" spans="7:16" x14ac:dyDescent="0.2">
      <c r="G3866" s="79"/>
      <c r="I3866" s="79"/>
      <c r="K3866" s="79"/>
      <c r="M3866" s="79"/>
      <c r="N3866" s="80"/>
      <c r="P3866" s="79"/>
    </row>
    <row r="3867" spans="7:16" x14ac:dyDescent="0.2">
      <c r="G3867" s="79"/>
      <c r="I3867" s="79"/>
      <c r="K3867" s="79"/>
      <c r="M3867" s="79"/>
      <c r="N3867" s="80"/>
      <c r="P3867" s="79"/>
    </row>
    <row r="3868" spans="7:16" x14ac:dyDescent="0.2">
      <c r="G3868" s="79"/>
      <c r="I3868" s="79"/>
      <c r="K3868" s="79"/>
      <c r="M3868" s="79"/>
      <c r="N3868" s="80"/>
      <c r="P3868" s="79"/>
    </row>
    <row r="3869" spans="7:16" x14ac:dyDescent="0.2">
      <c r="G3869" s="79"/>
      <c r="I3869" s="79"/>
      <c r="K3869" s="79"/>
      <c r="M3869" s="79"/>
      <c r="N3869" s="80"/>
      <c r="P3869" s="79"/>
    </row>
    <row r="3870" spans="7:16" x14ac:dyDescent="0.2">
      <c r="G3870" s="79"/>
      <c r="I3870" s="79"/>
      <c r="K3870" s="79"/>
      <c r="M3870" s="79"/>
      <c r="N3870" s="80"/>
      <c r="P3870" s="79"/>
    </row>
    <row r="3871" spans="7:16" x14ac:dyDescent="0.2">
      <c r="G3871" s="79"/>
      <c r="I3871" s="79"/>
      <c r="K3871" s="79"/>
      <c r="M3871" s="79"/>
      <c r="N3871" s="80"/>
      <c r="P3871" s="79"/>
    </row>
    <row r="3872" spans="7:16" x14ac:dyDescent="0.2">
      <c r="G3872" s="79"/>
      <c r="I3872" s="79"/>
      <c r="K3872" s="79"/>
      <c r="M3872" s="79"/>
      <c r="N3872" s="80"/>
      <c r="P3872" s="79"/>
    </row>
    <row r="3873" spans="7:16" x14ac:dyDescent="0.2">
      <c r="G3873" s="79"/>
      <c r="I3873" s="79"/>
      <c r="K3873" s="79"/>
      <c r="M3873" s="79"/>
      <c r="N3873" s="80"/>
      <c r="P3873" s="79"/>
    </row>
    <row r="3874" spans="7:16" x14ac:dyDescent="0.2">
      <c r="G3874" s="79"/>
      <c r="I3874" s="79"/>
      <c r="K3874" s="79"/>
      <c r="M3874" s="79"/>
      <c r="N3874" s="80"/>
      <c r="P3874" s="79"/>
    </row>
    <row r="3875" spans="7:16" x14ac:dyDescent="0.2">
      <c r="G3875" s="79"/>
      <c r="I3875" s="79"/>
      <c r="K3875" s="79"/>
      <c r="M3875" s="79"/>
      <c r="N3875" s="80"/>
      <c r="P3875" s="79"/>
    </row>
    <row r="3876" spans="7:16" x14ac:dyDescent="0.2">
      <c r="G3876" s="79"/>
      <c r="I3876" s="79"/>
      <c r="K3876" s="79"/>
      <c r="M3876" s="79"/>
      <c r="N3876" s="80"/>
      <c r="P3876" s="79"/>
    </row>
    <row r="3877" spans="7:16" x14ac:dyDescent="0.2">
      <c r="G3877" s="79"/>
      <c r="I3877" s="79"/>
      <c r="K3877" s="79"/>
      <c r="M3877" s="79"/>
      <c r="N3877" s="80"/>
      <c r="P3877" s="79"/>
    </row>
    <row r="3878" spans="7:16" x14ac:dyDescent="0.2">
      <c r="G3878" s="79"/>
      <c r="I3878" s="79"/>
      <c r="K3878" s="79"/>
      <c r="M3878" s="79"/>
      <c r="N3878" s="80"/>
      <c r="P3878" s="79"/>
    </row>
    <row r="3879" spans="7:16" x14ac:dyDescent="0.2">
      <c r="G3879" s="79"/>
      <c r="I3879" s="79"/>
      <c r="K3879" s="79"/>
      <c r="M3879" s="79"/>
      <c r="N3879" s="80"/>
      <c r="P3879" s="79"/>
    </row>
    <row r="3880" spans="7:16" x14ac:dyDescent="0.2">
      <c r="G3880" s="79"/>
      <c r="I3880" s="79"/>
      <c r="K3880" s="79"/>
      <c r="M3880" s="79"/>
      <c r="N3880" s="80"/>
      <c r="P3880" s="79"/>
    </row>
    <row r="3881" spans="7:16" x14ac:dyDescent="0.2">
      <c r="G3881" s="79"/>
      <c r="I3881" s="79"/>
      <c r="K3881" s="79"/>
      <c r="M3881" s="79"/>
      <c r="N3881" s="80"/>
      <c r="P3881" s="79"/>
    </row>
    <row r="3882" spans="7:16" x14ac:dyDescent="0.2">
      <c r="G3882" s="79"/>
      <c r="I3882" s="79"/>
      <c r="K3882" s="79"/>
      <c r="M3882" s="79"/>
      <c r="N3882" s="80"/>
      <c r="P3882" s="79"/>
    </row>
    <row r="3883" spans="7:16" x14ac:dyDescent="0.2">
      <c r="G3883" s="79"/>
      <c r="I3883" s="79"/>
      <c r="K3883" s="79"/>
      <c r="M3883" s="79"/>
      <c r="N3883" s="80"/>
      <c r="P3883" s="79"/>
    </row>
    <row r="3884" spans="7:16" x14ac:dyDescent="0.2">
      <c r="G3884" s="79"/>
      <c r="I3884" s="79"/>
      <c r="K3884" s="79"/>
      <c r="M3884" s="79"/>
      <c r="N3884" s="80"/>
      <c r="P3884" s="79"/>
    </row>
    <row r="3885" spans="7:16" x14ac:dyDescent="0.2">
      <c r="G3885" s="79"/>
      <c r="I3885" s="79"/>
      <c r="K3885" s="79"/>
      <c r="M3885" s="79"/>
      <c r="N3885" s="80"/>
      <c r="P3885" s="79"/>
    </row>
    <row r="3886" spans="7:16" x14ac:dyDescent="0.2">
      <c r="G3886" s="79"/>
      <c r="I3886" s="79"/>
      <c r="K3886" s="79"/>
      <c r="M3886" s="79"/>
      <c r="N3886" s="80"/>
      <c r="P3886" s="79"/>
    </row>
    <row r="3887" spans="7:16" x14ac:dyDescent="0.2">
      <c r="G3887" s="79"/>
      <c r="I3887" s="79"/>
      <c r="K3887" s="79"/>
      <c r="M3887" s="79"/>
      <c r="N3887" s="80"/>
      <c r="P3887" s="79"/>
    </row>
    <row r="3888" spans="7:16" x14ac:dyDescent="0.2">
      <c r="G3888" s="79"/>
      <c r="I3888" s="79"/>
      <c r="K3888" s="79"/>
      <c r="M3888" s="79"/>
      <c r="N3888" s="80"/>
      <c r="P3888" s="79"/>
    </row>
    <row r="3889" spans="7:16" x14ac:dyDescent="0.2">
      <c r="G3889" s="79"/>
      <c r="I3889" s="79"/>
      <c r="K3889" s="79"/>
      <c r="M3889" s="79"/>
      <c r="N3889" s="80"/>
      <c r="P3889" s="79"/>
    </row>
    <row r="3890" spans="7:16" x14ac:dyDescent="0.2">
      <c r="G3890" s="79"/>
      <c r="I3890" s="79"/>
      <c r="K3890" s="79"/>
      <c r="M3890" s="79"/>
      <c r="N3890" s="80"/>
      <c r="P3890" s="79"/>
    </row>
    <row r="3891" spans="7:16" x14ac:dyDescent="0.2">
      <c r="G3891" s="79"/>
      <c r="I3891" s="79"/>
      <c r="K3891" s="79"/>
      <c r="M3891" s="79"/>
      <c r="N3891" s="80"/>
      <c r="P3891" s="79"/>
    </row>
    <row r="3892" spans="7:16" x14ac:dyDescent="0.2">
      <c r="G3892" s="79"/>
      <c r="I3892" s="79"/>
      <c r="K3892" s="79"/>
      <c r="M3892" s="79"/>
      <c r="N3892" s="80"/>
      <c r="P3892" s="79"/>
    </row>
    <row r="3893" spans="7:16" x14ac:dyDescent="0.2">
      <c r="G3893" s="79"/>
      <c r="I3893" s="79"/>
      <c r="K3893" s="79"/>
      <c r="M3893" s="79"/>
      <c r="N3893" s="80"/>
      <c r="P3893" s="79"/>
    </row>
    <row r="3894" spans="7:16" x14ac:dyDescent="0.2">
      <c r="G3894" s="79"/>
      <c r="I3894" s="79"/>
      <c r="K3894" s="79"/>
      <c r="M3894" s="79"/>
      <c r="N3894" s="80"/>
      <c r="P3894" s="79"/>
    </row>
    <row r="3895" spans="7:16" x14ac:dyDescent="0.2">
      <c r="G3895" s="79"/>
      <c r="I3895" s="79"/>
      <c r="K3895" s="79"/>
      <c r="M3895" s="79"/>
      <c r="N3895" s="80"/>
      <c r="P3895" s="79"/>
    </row>
    <row r="3896" spans="7:16" x14ac:dyDescent="0.2">
      <c r="G3896" s="79"/>
      <c r="I3896" s="79"/>
      <c r="K3896" s="79"/>
      <c r="M3896" s="79"/>
      <c r="N3896" s="80"/>
      <c r="P3896" s="79"/>
    </row>
    <row r="3897" spans="7:16" x14ac:dyDescent="0.2">
      <c r="G3897" s="79"/>
      <c r="I3897" s="79"/>
      <c r="K3897" s="79"/>
      <c r="M3897" s="79"/>
      <c r="N3897" s="80"/>
      <c r="P3897" s="79"/>
    </row>
    <row r="3898" spans="7:16" x14ac:dyDescent="0.2">
      <c r="G3898" s="79"/>
      <c r="I3898" s="79"/>
      <c r="K3898" s="79"/>
      <c r="M3898" s="79"/>
      <c r="N3898" s="80"/>
      <c r="P3898" s="79"/>
    </row>
    <row r="3899" spans="7:16" x14ac:dyDescent="0.2">
      <c r="G3899" s="79"/>
      <c r="I3899" s="79"/>
      <c r="K3899" s="79"/>
      <c r="M3899" s="79"/>
      <c r="N3899" s="80"/>
      <c r="P3899" s="79"/>
    </row>
    <row r="3900" spans="7:16" x14ac:dyDescent="0.2">
      <c r="G3900" s="79"/>
      <c r="I3900" s="79"/>
      <c r="K3900" s="79"/>
      <c r="M3900" s="79"/>
      <c r="N3900" s="80"/>
      <c r="P3900" s="79"/>
    </row>
    <row r="3901" spans="7:16" x14ac:dyDescent="0.2">
      <c r="G3901" s="79"/>
      <c r="I3901" s="79"/>
      <c r="K3901" s="79"/>
      <c r="M3901" s="79"/>
      <c r="N3901" s="80"/>
      <c r="P3901" s="79"/>
    </row>
    <row r="3902" spans="7:16" x14ac:dyDescent="0.2">
      <c r="G3902" s="79"/>
      <c r="I3902" s="79"/>
      <c r="K3902" s="79"/>
      <c r="M3902" s="79"/>
      <c r="N3902" s="80"/>
      <c r="P3902" s="79"/>
    </row>
    <row r="3903" spans="7:16" x14ac:dyDescent="0.2">
      <c r="G3903" s="79"/>
      <c r="I3903" s="79"/>
      <c r="K3903" s="79"/>
      <c r="M3903" s="79"/>
      <c r="N3903" s="80"/>
      <c r="P3903" s="79"/>
    </row>
    <row r="3904" spans="7:16" x14ac:dyDescent="0.2">
      <c r="G3904" s="79"/>
      <c r="I3904" s="79"/>
      <c r="K3904" s="79"/>
      <c r="M3904" s="79"/>
      <c r="N3904" s="80"/>
      <c r="P3904" s="79"/>
    </row>
    <row r="3905" spans="7:16" x14ac:dyDescent="0.2">
      <c r="G3905" s="79"/>
      <c r="I3905" s="79"/>
      <c r="K3905" s="79"/>
      <c r="M3905" s="79"/>
      <c r="N3905" s="80"/>
      <c r="P3905" s="79"/>
    </row>
    <row r="3906" spans="7:16" x14ac:dyDescent="0.2">
      <c r="G3906" s="79"/>
      <c r="I3906" s="79"/>
      <c r="K3906" s="79"/>
      <c r="M3906" s="79"/>
      <c r="N3906" s="80"/>
      <c r="P3906" s="79"/>
    </row>
    <row r="3907" spans="7:16" x14ac:dyDescent="0.2">
      <c r="G3907" s="79"/>
      <c r="I3907" s="79"/>
      <c r="K3907" s="79"/>
      <c r="M3907" s="79"/>
      <c r="N3907" s="80"/>
      <c r="P3907" s="79"/>
    </row>
    <row r="3908" spans="7:16" x14ac:dyDescent="0.2">
      <c r="G3908" s="79"/>
      <c r="I3908" s="79"/>
      <c r="K3908" s="79"/>
      <c r="M3908" s="79"/>
      <c r="N3908" s="80"/>
      <c r="P3908" s="79"/>
    </row>
    <row r="3909" spans="7:16" x14ac:dyDescent="0.2">
      <c r="G3909" s="79"/>
      <c r="I3909" s="79"/>
      <c r="K3909" s="79"/>
      <c r="M3909" s="79"/>
      <c r="N3909" s="80"/>
      <c r="P3909" s="79"/>
    </row>
    <row r="3910" spans="7:16" x14ac:dyDescent="0.2">
      <c r="G3910" s="79"/>
      <c r="I3910" s="79"/>
      <c r="K3910" s="79"/>
      <c r="M3910" s="79"/>
      <c r="N3910" s="80"/>
      <c r="P3910" s="79"/>
    </row>
    <row r="3911" spans="7:16" x14ac:dyDescent="0.2">
      <c r="G3911" s="79"/>
      <c r="I3911" s="79"/>
      <c r="K3911" s="79"/>
      <c r="M3911" s="79"/>
      <c r="N3911" s="80"/>
      <c r="P3911" s="79"/>
    </row>
    <row r="3912" spans="7:16" x14ac:dyDescent="0.2">
      <c r="G3912" s="79"/>
      <c r="I3912" s="79"/>
      <c r="K3912" s="79"/>
      <c r="M3912" s="79"/>
      <c r="N3912" s="80"/>
      <c r="P3912" s="79"/>
    </row>
    <row r="3913" spans="7:16" x14ac:dyDescent="0.2">
      <c r="G3913" s="79"/>
      <c r="I3913" s="79"/>
      <c r="K3913" s="79"/>
      <c r="M3913" s="79"/>
      <c r="N3913" s="80"/>
      <c r="P3913" s="79"/>
    </row>
    <row r="3914" spans="7:16" x14ac:dyDescent="0.2">
      <c r="G3914" s="79"/>
      <c r="I3914" s="79"/>
      <c r="K3914" s="79"/>
      <c r="M3914" s="79"/>
      <c r="N3914" s="80"/>
      <c r="P3914" s="79"/>
    </row>
    <row r="3915" spans="7:16" x14ac:dyDescent="0.2">
      <c r="G3915" s="79"/>
      <c r="I3915" s="79"/>
      <c r="K3915" s="79"/>
      <c r="M3915" s="79"/>
      <c r="N3915" s="80"/>
      <c r="P3915" s="79"/>
    </row>
    <row r="3916" spans="7:16" x14ac:dyDescent="0.2">
      <c r="G3916" s="79"/>
      <c r="I3916" s="79"/>
      <c r="K3916" s="79"/>
      <c r="M3916" s="79"/>
      <c r="N3916" s="80"/>
      <c r="P3916" s="79"/>
    </row>
    <row r="3917" spans="7:16" x14ac:dyDescent="0.2">
      <c r="G3917" s="79"/>
      <c r="I3917" s="79"/>
      <c r="K3917" s="79"/>
      <c r="M3917" s="79"/>
      <c r="N3917" s="80"/>
      <c r="P3917" s="79"/>
    </row>
    <row r="3918" spans="7:16" x14ac:dyDescent="0.2">
      <c r="G3918" s="79"/>
      <c r="I3918" s="79"/>
      <c r="K3918" s="79"/>
      <c r="M3918" s="79"/>
      <c r="N3918" s="80"/>
      <c r="P3918" s="79"/>
    </row>
    <row r="3919" spans="7:16" x14ac:dyDescent="0.2">
      <c r="G3919" s="79"/>
      <c r="I3919" s="79"/>
      <c r="K3919" s="79"/>
      <c r="M3919" s="79"/>
      <c r="N3919" s="80"/>
      <c r="P3919" s="79"/>
    </row>
    <row r="3920" spans="7:16" x14ac:dyDescent="0.2">
      <c r="G3920" s="79"/>
      <c r="I3920" s="79"/>
      <c r="K3920" s="79"/>
      <c r="M3920" s="79"/>
      <c r="N3920" s="80"/>
      <c r="P3920" s="79"/>
    </row>
    <row r="3921" spans="7:16" x14ac:dyDescent="0.2">
      <c r="G3921" s="79"/>
      <c r="I3921" s="79"/>
      <c r="K3921" s="79"/>
      <c r="M3921" s="79"/>
      <c r="N3921" s="80"/>
      <c r="P3921" s="79"/>
    </row>
    <row r="3922" spans="7:16" x14ac:dyDescent="0.2">
      <c r="G3922" s="79"/>
      <c r="I3922" s="79"/>
      <c r="K3922" s="79"/>
      <c r="M3922" s="79"/>
      <c r="N3922" s="80"/>
      <c r="P3922" s="79"/>
    </row>
    <row r="3923" spans="7:16" x14ac:dyDescent="0.2">
      <c r="G3923" s="79"/>
      <c r="I3923" s="79"/>
      <c r="K3923" s="79"/>
      <c r="M3923" s="79"/>
      <c r="N3923" s="80"/>
      <c r="P3923" s="79"/>
    </row>
    <row r="3924" spans="7:16" x14ac:dyDescent="0.2">
      <c r="G3924" s="79"/>
      <c r="I3924" s="79"/>
      <c r="K3924" s="79"/>
      <c r="M3924" s="79"/>
      <c r="N3924" s="80"/>
      <c r="P3924" s="79"/>
    </row>
    <row r="3925" spans="7:16" x14ac:dyDescent="0.2">
      <c r="G3925" s="79"/>
      <c r="I3925" s="79"/>
      <c r="K3925" s="79"/>
      <c r="M3925" s="79"/>
      <c r="N3925" s="80"/>
      <c r="P3925" s="79"/>
    </row>
    <row r="3926" spans="7:16" x14ac:dyDescent="0.2">
      <c r="G3926" s="79"/>
      <c r="I3926" s="79"/>
      <c r="K3926" s="79"/>
      <c r="M3926" s="79"/>
      <c r="N3926" s="80"/>
      <c r="P3926" s="79"/>
    </row>
    <row r="3927" spans="7:16" x14ac:dyDescent="0.2">
      <c r="G3927" s="79"/>
      <c r="I3927" s="79"/>
      <c r="K3927" s="79"/>
      <c r="M3927" s="79"/>
      <c r="N3927" s="80"/>
      <c r="P3927" s="79"/>
    </row>
    <row r="3928" spans="7:16" x14ac:dyDescent="0.2">
      <c r="G3928" s="79"/>
      <c r="I3928" s="79"/>
      <c r="K3928" s="79"/>
      <c r="M3928" s="79"/>
      <c r="N3928" s="80"/>
      <c r="P3928" s="79"/>
    </row>
    <row r="3929" spans="7:16" x14ac:dyDescent="0.2">
      <c r="G3929" s="79"/>
      <c r="I3929" s="79"/>
      <c r="K3929" s="79"/>
      <c r="M3929" s="79"/>
      <c r="N3929" s="80"/>
      <c r="P3929" s="79"/>
    </row>
    <row r="3930" spans="7:16" x14ac:dyDescent="0.2">
      <c r="G3930" s="79"/>
      <c r="I3930" s="79"/>
      <c r="K3930" s="79"/>
      <c r="M3930" s="79"/>
      <c r="N3930" s="80"/>
      <c r="P3930" s="79"/>
    </row>
    <row r="3931" spans="7:16" x14ac:dyDescent="0.2">
      <c r="G3931" s="79"/>
      <c r="I3931" s="79"/>
      <c r="K3931" s="79"/>
      <c r="M3931" s="79"/>
      <c r="N3931" s="80"/>
      <c r="P3931" s="79"/>
    </row>
    <row r="3932" spans="7:16" x14ac:dyDescent="0.2">
      <c r="G3932" s="79"/>
      <c r="I3932" s="79"/>
      <c r="K3932" s="79"/>
      <c r="M3932" s="79"/>
      <c r="N3932" s="80"/>
      <c r="P3932" s="79"/>
    </row>
    <row r="3933" spans="7:16" x14ac:dyDescent="0.2">
      <c r="G3933" s="79"/>
      <c r="I3933" s="79"/>
      <c r="K3933" s="79"/>
      <c r="M3933" s="79"/>
      <c r="N3933" s="80"/>
      <c r="P3933" s="79"/>
    </row>
    <row r="3934" spans="7:16" x14ac:dyDescent="0.2">
      <c r="G3934" s="79"/>
      <c r="I3934" s="79"/>
      <c r="K3934" s="79"/>
      <c r="M3934" s="79"/>
      <c r="N3934" s="80"/>
      <c r="P3934" s="79"/>
    </row>
    <row r="3935" spans="7:16" x14ac:dyDescent="0.2">
      <c r="G3935" s="79"/>
      <c r="I3935" s="79"/>
      <c r="K3935" s="79"/>
      <c r="M3935" s="79"/>
      <c r="N3935" s="80"/>
      <c r="P3935" s="79"/>
    </row>
    <row r="3936" spans="7:16" x14ac:dyDescent="0.2">
      <c r="G3936" s="79"/>
      <c r="I3936" s="79"/>
      <c r="K3936" s="79"/>
      <c r="M3936" s="79"/>
      <c r="N3936" s="80"/>
      <c r="P3936" s="79"/>
    </row>
    <row r="3937" spans="7:16" x14ac:dyDescent="0.2">
      <c r="G3937" s="79"/>
      <c r="I3937" s="79"/>
      <c r="K3937" s="79"/>
      <c r="M3937" s="79"/>
      <c r="N3937" s="80"/>
      <c r="P3937" s="79"/>
    </row>
    <row r="3938" spans="7:16" x14ac:dyDescent="0.2">
      <c r="G3938" s="79"/>
      <c r="I3938" s="79"/>
      <c r="K3938" s="79"/>
      <c r="M3938" s="79"/>
      <c r="N3938" s="80"/>
      <c r="P3938" s="79"/>
    </row>
    <row r="3939" spans="7:16" x14ac:dyDescent="0.2">
      <c r="G3939" s="79"/>
      <c r="I3939" s="79"/>
      <c r="K3939" s="79"/>
      <c r="M3939" s="79"/>
      <c r="N3939" s="80"/>
      <c r="P3939" s="79"/>
    </row>
    <row r="3940" spans="7:16" x14ac:dyDescent="0.2">
      <c r="G3940" s="79"/>
      <c r="I3940" s="79"/>
      <c r="K3940" s="79"/>
      <c r="M3940" s="79"/>
      <c r="N3940" s="80"/>
      <c r="P3940" s="79"/>
    </row>
    <row r="3941" spans="7:16" x14ac:dyDescent="0.2">
      <c r="G3941" s="79"/>
      <c r="I3941" s="79"/>
      <c r="K3941" s="79"/>
      <c r="M3941" s="79"/>
      <c r="N3941" s="80"/>
      <c r="P3941" s="79"/>
    </row>
    <row r="3942" spans="7:16" x14ac:dyDescent="0.2">
      <c r="G3942" s="79"/>
      <c r="I3942" s="79"/>
      <c r="K3942" s="79"/>
      <c r="M3942" s="79"/>
      <c r="N3942" s="80"/>
      <c r="P3942" s="79"/>
    </row>
    <row r="3943" spans="7:16" x14ac:dyDescent="0.2">
      <c r="G3943" s="79"/>
      <c r="I3943" s="79"/>
      <c r="K3943" s="79"/>
      <c r="M3943" s="79"/>
      <c r="N3943" s="80"/>
      <c r="P3943" s="79"/>
    </row>
    <row r="3944" spans="7:16" x14ac:dyDescent="0.2">
      <c r="G3944" s="79"/>
      <c r="I3944" s="79"/>
      <c r="K3944" s="79"/>
      <c r="M3944" s="79"/>
      <c r="N3944" s="80"/>
      <c r="P3944" s="79"/>
    </row>
    <row r="3945" spans="7:16" x14ac:dyDescent="0.2">
      <c r="G3945" s="79"/>
      <c r="I3945" s="79"/>
      <c r="K3945" s="79"/>
      <c r="M3945" s="79"/>
      <c r="N3945" s="80"/>
      <c r="P3945" s="79"/>
    </row>
    <row r="3946" spans="7:16" x14ac:dyDescent="0.2">
      <c r="G3946" s="79"/>
      <c r="I3946" s="79"/>
      <c r="K3946" s="79"/>
      <c r="M3946" s="79"/>
      <c r="N3946" s="80"/>
      <c r="P3946" s="79"/>
    </row>
    <row r="3947" spans="7:16" x14ac:dyDescent="0.2">
      <c r="G3947" s="79"/>
      <c r="I3947" s="79"/>
      <c r="K3947" s="79"/>
      <c r="M3947" s="79"/>
      <c r="N3947" s="80"/>
      <c r="P3947" s="79"/>
    </row>
    <row r="3948" spans="7:16" x14ac:dyDescent="0.2">
      <c r="G3948" s="79"/>
      <c r="I3948" s="79"/>
      <c r="K3948" s="79"/>
      <c r="M3948" s="79"/>
      <c r="N3948" s="80"/>
      <c r="P3948" s="79"/>
    </row>
    <row r="3949" spans="7:16" x14ac:dyDescent="0.2">
      <c r="G3949" s="79"/>
      <c r="I3949" s="79"/>
      <c r="K3949" s="79"/>
      <c r="M3949" s="79"/>
      <c r="N3949" s="80"/>
      <c r="P3949" s="79"/>
    </row>
    <row r="3950" spans="7:16" x14ac:dyDescent="0.2">
      <c r="G3950" s="79"/>
      <c r="I3950" s="79"/>
      <c r="K3950" s="79"/>
      <c r="M3950" s="79"/>
      <c r="N3950" s="80"/>
      <c r="P3950" s="79"/>
    </row>
    <row r="3951" spans="7:16" x14ac:dyDescent="0.2">
      <c r="G3951" s="79"/>
      <c r="I3951" s="79"/>
      <c r="K3951" s="79"/>
      <c r="M3951" s="79"/>
      <c r="N3951" s="80"/>
      <c r="P3951" s="79"/>
    </row>
    <row r="3952" spans="7:16" x14ac:dyDescent="0.2">
      <c r="G3952" s="79"/>
      <c r="I3952" s="79"/>
      <c r="K3952" s="79"/>
      <c r="M3952" s="79"/>
      <c r="N3952" s="80"/>
      <c r="P3952" s="79"/>
    </row>
    <row r="3953" spans="7:16" x14ac:dyDescent="0.2">
      <c r="G3953" s="79"/>
      <c r="I3953" s="79"/>
      <c r="K3953" s="79"/>
      <c r="M3953" s="79"/>
      <c r="N3953" s="80"/>
      <c r="P3953" s="79"/>
    </row>
    <row r="3954" spans="7:16" x14ac:dyDescent="0.2">
      <c r="G3954" s="79"/>
      <c r="I3954" s="79"/>
      <c r="K3954" s="79"/>
      <c r="M3954" s="79"/>
      <c r="N3954" s="80"/>
      <c r="P3954" s="79"/>
    </row>
    <row r="3955" spans="7:16" x14ac:dyDescent="0.2">
      <c r="G3955" s="79"/>
      <c r="I3955" s="79"/>
      <c r="K3955" s="79"/>
      <c r="M3955" s="79"/>
      <c r="N3955" s="80"/>
      <c r="P3955" s="79"/>
    </row>
    <row r="3956" spans="7:16" x14ac:dyDescent="0.2">
      <c r="G3956" s="79"/>
      <c r="I3956" s="79"/>
      <c r="K3956" s="79"/>
      <c r="M3956" s="79"/>
      <c r="N3956" s="80"/>
      <c r="P3956" s="79"/>
    </row>
    <row r="3957" spans="7:16" x14ac:dyDescent="0.2">
      <c r="G3957" s="79"/>
      <c r="I3957" s="79"/>
      <c r="K3957" s="79"/>
      <c r="M3957" s="79"/>
      <c r="N3957" s="80"/>
      <c r="P3957" s="79"/>
    </row>
    <row r="3958" spans="7:16" x14ac:dyDescent="0.2">
      <c r="G3958" s="79"/>
      <c r="I3958" s="79"/>
      <c r="K3958" s="79"/>
      <c r="M3958" s="79"/>
      <c r="N3958" s="80"/>
      <c r="P3958" s="79"/>
    </row>
    <row r="3959" spans="7:16" x14ac:dyDescent="0.2">
      <c r="G3959" s="79"/>
      <c r="I3959" s="79"/>
      <c r="K3959" s="79"/>
      <c r="M3959" s="79"/>
      <c r="N3959" s="80"/>
      <c r="P3959" s="79"/>
    </row>
    <row r="3960" spans="7:16" x14ac:dyDescent="0.2">
      <c r="G3960" s="79"/>
      <c r="I3960" s="79"/>
      <c r="K3960" s="79"/>
      <c r="M3960" s="79"/>
      <c r="N3960" s="80"/>
      <c r="P3960" s="79"/>
    </row>
    <row r="3961" spans="7:16" x14ac:dyDescent="0.2">
      <c r="G3961" s="79"/>
      <c r="I3961" s="79"/>
      <c r="K3961" s="79"/>
      <c r="M3961" s="79"/>
      <c r="N3961" s="80"/>
      <c r="P3961" s="79"/>
    </row>
    <row r="3962" spans="7:16" x14ac:dyDescent="0.2">
      <c r="G3962" s="79"/>
      <c r="I3962" s="79"/>
      <c r="K3962" s="79"/>
      <c r="M3962" s="79"/>
      <c r="N3962" s="80"/>
      <c r="P3962" s="79"/>
    </row>
    <row r="3963" spans="7:16" x14ac:dyDescent="0.2">
      <c r="G3963" s="79"/>
      <c r="I3963" s="79"/>
      <c r="K3963" s="79"/>
      <c r="M3963" s="79"/>
      <c r="N3963" s="80"/>
      <c r="P3963" s="79"/>
    </row>
    <row r="3964" spans="7:16" x14ac:dyDescent="0.2">
      <c r="G3964" s="79"/>
      <c r="I3964" s="79"/>
      <c r="K3964" s="79"/>
      <c r="M3964" s="79"/>
      <c r="N3964" s="80"/>
      <c r="P3964" s="79"/>
    </row>
    <row r="3965" spans="7:16" x14ac:dyDescent="0.2">
      <c r="G3965" s="79"/>
      <c r="I3965" s="79"/>
      <c r="K3965" s="79"/>
      <c r="M3965" s="79"/>
      <c r="N3965" s="80"/>
      <c r="P3965" s="79"/>
    </row>
    <row r="3966" spans="7:16" x14ac:dyDescent="0.2">
      <c r="G3966" s="79"/>
      <c r="I3966" s="79"/>
      <c r="K3966" s="79"/>
      <c r="M3966" s="79"/>
      <c r="N3966" s="80"/>
      <c r="P3966" s="79"/>
    </row>
    <row r="3967" spans="7:16" x14ac:dyDescent="0.2">
      <c r="G3967" s="79"/>
      <c r="I3967" s="79"/>
      <c r="K3967" s="79"/>
      <c r="M3967" s="79"/>
      <c r="N3967" s="80"/>
      <c r="P3967" s="79"/>
    </row>
    <row r="3968" spans="7:16" x14ac:dyDescent="0.2">
      <c r="G3968" s="79"/>
      <c r="I3968" s="79"/>
      <c r="K3968" s="79"/>
      <c r="M3968" s="79"/>
      <c r="N3968" s="80"/>
      <c r="P3968" s="79"/>
    </row>
    <row r="3969" spans="7:16" x14ac:dyDescent="0.2">
      <c r="G3969" s="79"/>
      <c r="I3969" s="79"/>
      <c r="K3969" s="79"/>
      <c r="M3969" s="79"/>
      <c r="N3969" s="80"/>
      <c r="P3969" s="79"/>
    </row>
    <row r="3970" spans="7:16" x14ac:dyDescent="0.2">
      <c r="G3970" s="79"/>
      <c r="I3970" s="79"/>
      <c r="K3970" s="79"/>
      <c r="M3970" s="79"/>
      <c r="N3970" s="80"/>
      <c r="P3970" s="79"/>
    </row>
    <row r="3971" spans="7:16" x14ac:dyDescent="0.2">
      <c r="G3971" s="79"/>
      <c r="I3971" s="79"/>
      <c r="K3971" s="79"/>
      <c r="M3971" s="79"/>
      <c r="N3971" s="80"/>
      <c r="P3971" s="79"/>
    </row>
    <row r="3972" spans="7:16" x14ac:dyDescent="0.2">
      <c r="G3972" s="79"/>
      <c r="I3972" s="79"/>
      <c r="K3972" s="79"/>
      <c r="M3972" s="79"/>
      <c r="N3972" s="80"/>
      <c r="P3972" s="79"/>
    </row>
    <row r="3973" spans="7:16" x14ac:dyDescent="0.2">
      <c r="G3973" s="79"/>
      <c r="I3973" s="79"/>
      <c r="K3973" s="79"/>
      <c r="M3973" s="79"/>
      <c r="N3973" s="80"/>
      <c r="P3973" s="79"/>
    </row>
    <row r="3974" spans="7:16" x14ac:dyDescent="0.2">
      <c r="G3974" s="79"/>
      <c r="I3974" s="79"/>
      <c r="K3974" s="79"/>
      <c r="M3974" s="79"/>
      <c r="N3974" s="80"/>
      <c r="P3974" s="79"/>
    </row>
    <row r="3975" spans="7:16" x14ac:dyDescent="0.2">
      <c r="G3975" s="79"/>
      <c r="I3975" s="79"/>
      <c r="K3975" s="79"/>
      <c r="M3975" s="79"/>
      <c r="N3975" s="80"/>
      <c r="P3975" s="79"/>
    </row>
    <row r="3976" spans="7:16" x14ac:dyDescent="0.2">
      <c r="G3976" s="79"/>
      <c r="I3976" s="79"/>
      <c r="K3976" s="79"/>
      <c r="M3976" s="79"/>
      <c r="N3976" s="80"/>
      <c r="P3976" s="79"/>
    </row>
    <row r="3977" spans="7:16" x14ac:dyDescent="0.2">
      <c r="G3977" s="79"/>
      <c r="I3977" s="79"/>
      <c r="K3977" s="79"/>
      <c r="M3977" s="79"/>
      <c r="N3977" s="80"/>
      <c r="P3977" s="79"/>
    </row>
    <row r="3978" spans="7:16" x14ac:dyDescent="0.2">
      <c r="G3978" s="79"/>
      <c r="I3978" s="79"/>
      <c r="K3978" s="79"/>
      <c r="M3978" s="79"/>
      <c r="N3978" s="80"/>
      <c r="P3978" s="79"/>
    </row>
    <row r="3979" spans="7:16" x14ac:dyDescent="0.2">
      <c r="G3979" s="79"/>
      <c r="I3979" s="79"/>
      <c r="K3979" s="79"/>
      <c r="M3979" s="79"/>
      <c r="N3979" s="80"/>
      <c r="P3979" s="79"/>
    </row>
    <row r="3980" spans="7:16" x14ac:dyDescent="0.2">
      <c r="G3980" s="79"/>
      <c r="I3980" s="79"/>
      <c r="K3980" s="79"/>
      <c r="M3980" s="79"/>
      <c r="N3980" s="80"/>
      <c r="P3980" s="79"/>
    </row>
    <row r="3981" spans="7:16" x14ac:dyDescent="0.2">
      <c r="G3981" s="79"/>
      <c r="I3981" s="79"/>
      <c r="K3981" s="79"/>
      <c r="M3981" s="79"/>
      <c r="N3981" s="80"/>
      <c r="P3981" s="79"/>
    </row>
    <row r="3982" spans="7:16" x14ac:dyDescent="0.2">
      <c r="G3982" s="79"/>
      <c r="I3982" s="79"/>
      <c r="K3982" s="79"/>
      <c r="M3982" s="79"/>
      <c r="N3982" s="80"/>
      <c r="P3982" s="79"/>
    </row>
    <row r="3983" spans="7:16" x14ac:dyDescent="0.2">
      <c r="G3983" s="79"/>
      <c r="I3983" s="79"/>
      <c r="K3983" s="79"/>
      <c r="M3983" s="79"/>
      <c r="N3983" s="80"/>
      <c r="P3983" s="79"/>
    </row>
    <row r="3984" spans="7:16" x14ac:dyDescent="0.2">
      <c r="G3984" s="79"/>
      <c r="I3984" s="79"/>
      <c r="K3984" s="79"/>
      <c r="M3984" s="79"/>
      <c r="N3984" s="80"/>
      <c r="P3984" s="79"/>
    </row>
    <row r="3985" spans="7:16" x14ac:dyDescent="0.2">
      <c r="G3985" s="79"/>
      <c r="I3985" s="79"/>
      <c r="K3985" s="79"/>
      <c r="M3985" s="79"/>
      <c r="N3985" s="80"/>
      <c r="P3985" s="79"/>
    </row>
    <row r="3986" spans="7:16" x14ac:dyDescent="0.2">
      <c r="G3986" s="79"/>
      <c r="I3986" s="79"/>
      <c r="K3986" s="79"/>
      <c r="M3986" s="79"/>
      <c r="N3986" s="80"/>
      <c r="P3986" s="79"/>
    </row>
    <row r="3987" spans="7:16" x14ac:dyDescent="0.2">
      <c r="G3987" s="79"/>
      <c r="I3987" s="79"/>
      <c r="K3987" s="79"/>
      <c r="M3987" s="79"/>
      <c r="N3987" s="80"/>
      <c r="P3987" s="79"/>
    </row>
    <row r="3988" spans="7:16" x14ac:dyDescent="0.2">
      <c r="G3988" s="79"/>
      <c r="I3988" s="79"/>
      <c r="K3988" s="79"/>
      <c r="M3988" s="79"/>
      <c r="N3988" s="80"/>
      <c r="P3988" s="79"/>
    </row>
    <row r="3989" spans="7:16" x14ac:dyDescent="0.2">
      <c r="G3989" s="79"/>
      <c r="I3989" s="79"/>
      <c r="K3989" s="79"/>
      <c r="M3989" s="79"/>
      <c r="N3989" s="80"/>
      <c r="P3989" s="79"/>
    </row>
    <row r="3990" spans="7:16" x14ac:dyDescent="0.2">
      <c r="G3990" s="79"/>
      <c r="I3990" s="79"/>
      <c r="K3990" s="79"/>
      <c r="M3990" s="79"/>
      <c r="N3990" s="80"/>
      <c r="P3990" s="79"/>
    </row>
    <row r="3991" spans="7:16" x14ac:dyDescent="0.2">
      <c r="G3991" s="79"/>
      <c r="I3991" s="79"/>
      <c r="K3991" s="79"/>
      <c r="M3991" s="79"/>
      <c r="N3991" s="80"/>
      <c r="P3991" s="79"/>
    </row>
    <row r="3992" spans="7:16" x14ac:dyDescent="0.2">
      <c r="G3992" s="79"/>
      <c r="I3992" s="79"/>
      <c r="K3992" s="79"/>
      <c r="M3992" s="79"/>
      <c r="N3992" s="80"/>
      <c r="P3992" s="79"/>
    </row>
    <row r="3993" spans="7:16" x14ac:dyDescent="0.2">
      <c r="G3993" s="79"/>
      <c r="I3993" s="79"/>
      <c r="K3993" s="79"/>
      <c r="M3993" s="79"/>
      <c r="N3993" s="80"/>
      <c r="P3993" s="79"/>
    </row>
    <row r="3994" spans="7:16" x14ac:dyDescent="0.2">
      <c r="G3994" s="79"/>
      <c r="I3994" s="79"/>
      <c r="K3994" s="79"/>
      <c r="M3994" s="79"/>
      <c r="N3994" s="80"/>
      <c r="P3994" s="79"/>
    </row>
    <row r="3995" spans="7:16" x14ac:dyDescent="0.2">
      <c r="G3995" s="79"/>
      <c r="I3995" s="79"/>
      <c r="K3995" s="79"/>
      <c r="M3995" s="79"/>
      <c r="N3995" s="80"/>
      <c r="P3995" s="79"/>
    </row>
    <row r="3996" spans="7:16" x14ac:dyDescent="0.2">
      <c r="G3996" s="79"/>
      <c r="I3996" s="79"/>
      <c r="K3996" s="79"/>
      <c r="M3996" s="79"/>
      <c r="N3996" s="80"/>
      <c r="P3996" s="79"/>
    </row>
    <row r="3997" spans="7:16" x14ac:dyDescent="0.2">
      <c r="G3997" s="79"/>
      <c r="I3997" s="79"/>
      <c r="K3997" s="79"/>
      <c r="M3997" s="79"/>
      <c r="N3997" s="80"/>
      <c r="P3997" s="79"/>
    </row>
    <row r="3998" spans="7:16" x14ac:dyDescent="0.2">
      <c r="G3998" s="79"/>
      <c r="I3998" s="79"/>
      <c r="K3998" s="79"/>
      <c r="M3998" s="79"/>
      <c r="N3998" s="80"/>
      <c r="P3998" s="79"/>
    </row>
    <row r="3999" spans="7:16" x14ac:dyDescent="0.2">
      <c r="G3999" s="79"/>
      <c r="I3999" s="79"/>
      <c r="K3999" s="79"/>
      <c r="M3999" s="79"/>
      <c r="N3999" s="80"/>
      <c r="P3999" s="79"/>
    </row>
    <row r="4000" spans="7:16" x14ac:dyDescent="0.2">
      <c r="G4000" s="79"/>
      <c r="I4000" s="79"/>
      <c r="K4000" s="79"/>
      <c r="M4000" s="79"/>
      <c r="N4000" s="80"/>
      <c r="P4000" s="79"/>
    </row>
    <row r="4001" spans="7:16" x14ac:dyDescent="0.2">
      <c r="G4001" s="79"/>
      <c r="I4001" s="79"/>
      <c r="K4001" s="79"/>
      <c r="M4001" s="79"/>
      <c r="N4001" s="80"/>
      <c r="P4001" s="79"/>
    </row>
    <row r="4002" spans="7:16" x14ac:dyDescent="0.2">
      <c r="G4002" s="79"/>
      <c r="I4002" s="79"/>
      <c r="K4002" s="79"/>
      <c r="M4002" s="79"/>
      <c r="N4002" s="80"/>
      <c r="P4002" s="79"/>
    </row>
    <row r="4003" spans="7:16" x14ac:dyDescent="0.2">
      <c r="G4003" s="79"/>
      <c r="I4003" s="79"/>
      <c r="K4003" s="79"/>
      <c r="M4003" s="79"/>
      <c r="N4003" s="80"/>
      <c r="P4003" s="79"/>
    </row>
    <row r="4004" spans="7:16" x14ac:dyDescent="0.2">
      <c r="G4004" s="79"/>
      <c r="I4004" s="79"/>
      <c r="K4004" s="79"/>
      <c r="M4004" s="79"/>
      <c r="N4004" s="80"/>
      <c r="P4004" s="79"/>
    </row>
    <row r="4005" spans="7:16" x14ac:dyDescent="0.2">
      <c r="G4005" s="79"/>
      <c r="I4005" s="79"/>
      <c r="K4005" s="79"/>
      <c r="M4005" s="79"/>
      <c r="N4005" s="80"/>
      <c r="P4005" s="79"/>
    </row>
    <row r="4006" spans="7:16" x14ac:dyDescent="0.2">
      <c r="G4006" s="79"/>
      <c r="I4006" s="79"/>
      <c r="K4006" s="79"/>
      <c r="M4006" s="79"/>
      <c r="N4006" s="80"/>
      <c r="P4006" s="79"/>
    </row>
    <row r="4007" spans="7:16" x14ac:dyDescent="0.2">
      <c r="G4007" s="79"/>
      <c r="I4007" s="79"/>
      <c r="K4007" s="79"/>
      <c r="M4007" s="79"/>
      <c r="N4007" s="80"/>
      <c r="P4007" s="79"/>
    </row>
    <row r="4008" spans="7:16" x14ac:dyDescent="0.2">
      <c r="G4008" s="79"/>
      <c r="I4008" s="79"/>
      <c r="K4008" s="79"/>
      <c r="M4008" s="79"/>
      <c r="N4008" s="80"/>
      <c r="P4008" s="79"/>
    </row>
    <row r="4009" spans="7:16" x14ac:dyDescent="0.2">
      <c r="G4009" s="79"/>
      <c r="I4009" s="79"/>
      <c r="K4009" s="79"/>
      <c r="M4009" s="79"/>
      <c r="N4009" s="80"/>
      <c r="P4009" s="79"/>
    </row>
    <row r="4010" spans="7:16" x14ac:dyDescent="0.2">
      <c r="G4010" s="79"/>
      <c r="I4010" s="79"/>
      <c r="K4010" s="79"/>
      <c r="M4010" s="79"/>
      <c r="N4010" s="80"/>
      <c r="P4010" s="79"/>
    </row>
    <row r="4011" spans="7:16" x14ac:dyDescent="0.2">
      <c r="G4011" s="79"/>
      <c r="I4011" s="79"/>
      <c r="K4011" s="79"/>
      <c r="M4011" s="79"/>
      <c r="N4011" s="80"/>
      <c r="P4011" s="79"/>
    </row>
    <row r="4012" spans="7:16" x14ac:dyDescent="0.2">
      <c r="G4012" s="79"/>
      <c r="I4012" s="79"/>
      <c r="K4012" s="79"/>
      <c r="M4012" s="79"/>
      <c r="N4012" s="80"/>
      <c r="P4012" s="79"/>
    </row>
    <row r="4013" spans="7:16" x14ac:dyDescent="0.2">
      <c r="G4013" s="79"/>
      <c r="I4013" s="79"/>
      <c r="K4013" s="79"/>
      <c r="M4013" s="79"/>
      <c r="N4013" s="80"/>
      <c r="P4013" s="79"/>
    </row>
    <row r="4014" spans="7:16" x14ac:dyDescent="0.2">
      <c r="G4014" s="79"/>
      <c r="I4014" s="79"/>
      <c r="K4014" s="79"/>
      <c r="M4014" s="79"/>
      <c r="N4014" s="80"/>
      <c r="P4014" s="79"/>
    </row>
    <row r="4015" spans="7:16" x14ac:dyDescent="0.2">
      <c r="G4015" s="79"/>
      <c r="I4015" s="79"/>
      <c r="K4015" s="79"/>
      <c r="M4015" s="79"/>
      <c r="N4015" s="80"/>
      <c r="P4015" s="79"/>
    </row>
    <row r="4016" spans="7:16" x14ac:dyDescent="0.2">
      <c r="G4016" s="79"/>
      <c r="I4016" s="79"/>
      <c r="K4016" s="79"/>
      <c r="M4016" s="79"/>
      <c r="N4016" s="80"/>
      <c r="P4016" s="79"/>
    </row>
    <row r="4017" spans="7:16" x14ac:dyDescent="0.2">
      <c r="G4017" s="79"/>
      <c r="I4017" s="79"/>
      <c r="K4017" s="79"/>
      <c r="M4017" s="79"/>
      <c r="N4017" s="80"/>
      <c r="P4017" s="79"/>
    </row>
    <row r="4018" spans="7:16" x14ac:dyDescent="0.2">
      <c r="G4018" s="79"/>
      <c r="I4018" s="79"/>
      <c r="K4018" s="79"/>
      <c r="M4018" s="79"/>
      <c r="N4018" s="80"/>
      <c r="P4018" s="79"/>
    </row>
    <row r="4019" spans="7:16" x14ac:dyDescent="0.2">
      <c r="G4019" s="79"/>
      <c r="I4019" s="79"/>
      <c r="K4019" s="79"/>
      <c r="M4019" s="79"/>
      <c r="N4019" s="80"/>
      <c r="P4019" s="79"/>
    </row>
    <row r="4020" spans="7:16" x14ac:dyDescent="0.2">
      <c r="G4020" s="79"/>
      <c r="I4020" s="79"/>
      <c r="K4020" s="79"/>
      <c r="M4020" s="79"/>
      <c r="N4020" s="80"/>
      <c r="P4020" s="79"/>
    </row>
    <row r="4021" spans="7:16" x14ac:dyDescent="0.2">
      <c r="G4021" s="79"/>
      <c r="I4021" s="79"/>
      <c r="K4021" s="79"/>
      <c r="M4021" s="79"/>
      <c r="N4021" s="80"/>
      <c r="P4021" s="79"/>
    </row>
    <row r="4022" spans="7:16" x14ac:dyDescent="0.2">
      <c r="G4022" s="79"/>
      <c r="I4022" s="79"/>
      <c r="K4022" s="79"/>
      <c r="M4022" s="79"/>
      <c r="N4022" s="80"/>
      <c r="P4022" s="79"/>
    </row>
    <row r="4023" spans="7:16" x14ac:dyDescent="0.2">
      <c r="G4023" s="79"/>
      <c r="I4023" s="79"/>
      <c r="K4023" s="79"/>
      <c r="M4023" s="79"/>
      <c r="N4023" s="80"/>
      <c r="P4023" s="79"/>
    </row>
    <row r="4024" spans="7:16" x14ac:dyDescent="0.2">
      <c r="G4024" s="79"/>
      <c r="I4024" s="79"/>
      <c r="K4024" s="79"/>
      <c r="M4024" s="79"/>
      <c r="N4024" s="80"/>
      <c r="P4024" s="79"/>
    </row>
    <row r="4025" spans="7:16" x14ac:dyDescent="0.2">
      <c r="G4025" s="79"/>
      <c r="I4025" s="79"/>
      <c r="K4025" s="79"/>
      <c r="M4025" s="79"/>
      <c r="N4025" s="80"/>
      <c r="P4025" s="79"/>
    </row>
    <row r="4026" spans="7:16" x14ac:dyDescent="0.2">
      <c r="G4026" s="79"/>
      <c r="I4026" s="79"/>
      <c r="K4026" s="79"/>
      <c r="M4026" s="79"/>
      <c r="N4026" s="80"/>
      <c r="P4026" s="79"/>
    </row>
    <row r="4027" spans="7:16" x14ac:dyDescent="0.2">
      <c r="G4027" s="79"/>
      <c r="I4027" s="79"/>
      <c r="K4027" s="79"/>
      <c r="M4027" s="79"/>
      <c r="N4027" s="80"/>
      <c r="P4027" s="79"/>
    </row>
    <row r="4028" spans="7:16" x14ac:dyDescent="0.2">
      <c r="G4028" s="79"/>
      <c r="I4028" s="79"/>
      <c r="K4028" s="79"/>
      <c r="M4028" s="79"/>
      <c r="N4028" s="80"/>
      <c r="P4028" s="79"/>
    </row>
    <row r="4029" spans="7:16" x14ac:dyDescent="0.2">
      <c r="G4029" s="79"/>
      <c r="I4029" s="79"/>
      <c r="K4029" s="79"/>
      <c r="M4029" s="79"/>
      <c r="N4029" s="80"/>
      <c r="P4029" s="79"/>
    </row>
    <row r="4030" spans="7:16" x14ac:dyDescent="0.2">
      <c r="G4030" s="79"/>
      <c r="I4030" s="79"/>
      <c r="K4030" s="79"/>
      <c r="M4030" s="79"/>
      <c r="N4030" s="80"/>
      <c r="P4030" s="79"/>
    </row>
    <row r="4031" spans="7:16" x14ac:dyDescent="0.2">
      <c r="G4031" s="79"/>
      <c r="I4031" s="79"/>
      <c r="K4031" s="79"/>
      <c r="M4031" s="79"/>
      <c r="N4031" s="80"/>
      <c r="P4031" s="79"/>
    </row>
    <row r="4032" spans="7:16" x14ac:dyDescent="0.2">
      <c r="G4032" s="79"/>
      <c r="I4032" s="79"/>
      <c r="K4032" s="79"/>
      <c r="M4032" s="79"/>
      <c r="N4032" s="80"/>
      <c r="P4032" s="79"/>
    </row>
    <row r="4033" spans="7:16" x14ac:dyDescent="0.2">
      <c r="G4033" s="79"/>
      <c r="I4033" s="79"/>
      <c r="K4033" s="79"/>
      <c r="M4033" s="79"/>
      <c r="N4033" s="80"/>
      <c r="P4033" s="79"/>
    </row>
    <row r="4034" spans="7:16" x14ac:dyDescent="0.2">
      <c r="G4034" s="79"/>
      <c r="I4034" s="79"/>
      <c r="K4034" s="79"/>
      <c r="M4034" s="79"/>
      <c r="N4034" s="80"/>
      <c r="P4034" s="79"/>
    </row>
    <row r="4035" spans="7:16" x14ac:dyDescent="0.2">
      <c r="G4035" s="79"/>
      <c r="I4035" s="79"/>
      <c r="K4035" s="79"/>
      <c r="M4035" s="79"/>
      <c r="N4035" s="80"/>
      <c r="P4035" s="79"/>
    </row>
    <row r="4036" spans="7:16" x14ac:dyDescent="0.2">
      <c r="G4036" s="79"/>
      <c r="I4036" s="79"/>
      <c r="K4036" s="79"/>
      <c r="M4036" s="79"/>
      <c r="N4036" s="80"/>
      <c r="P4036" s="79"/>
    </row>
    <row r="4037" spans="7:16" x14ac:dyDescent="0.2">
      <c r="G4037" s="79"/>
      <c r="I4037" s="79"/>
      <c r="K4037" s="79"/>
      <c r="M4037" s="79"/>
      <c r="N4037" s="80"/>
      <c r="P4037" s="79"/>
    </row>
    <row r="4038" spans="7:16" x14ac:dyDescent="0.2">
      <c r="G4038" s="79"/>
      <c r="I4038" s="79"/>
      <c r="K4038" s="79"/>
      <c r="M4038" s="79"/>
      <c r="N4038" s="80"/>
      <c r="P4038" s="79"/>
    </row>
    <row r="4039" spans="7:16" x14ac:dyDescent="0.2">
      <c r="G4039" s="79"/>
      <c r="I4039" s="79"/>
      <c r="K4039" s="79"/>
      <c r="M4039" s="79"/>
      <c r="N4039" s="80"/>
      <c r="P4039" s="79"/>
    </row>
    <row r="4040" spans="7:16" x14ac:dyDescent="0.2">
      <c r="G4040" s="79"/>
      <c r="I4040" s="79"/>
      <c r="K4040" s="79"/>
      <c r="M4040" s="79"/>
      <c r="N4040" s="80"/>
      <c r="P4040" s="79"/>
    </row>
    <row r="4041" spans="7:16" x14ac:dyDescent="0.2">
      <c r="G4041" s="79"/>
      <c r="I4041" s="79"/>
      <c r="K4041" s="79"/>
      <c r="M4041" s="79"/>
      <c r="N4041" s="80"/>
      <c r="P4041" s="79"/>
    </row>
    <row r="4042" spans="7:16" x14ac:dyDescent="0.2">
      <c r="G4042" s="79"/>
      <c r="I4042" s="79"/>
      <c r="K4042" s="79"/>
      <c r="M4042" s="79"/>
      <c r="N4042" s="80"/>
      <c r="P4042" s="79"/>
    </row>
    <row r="4043" spans="7:16" x14ac:dyDescent="0.2">
      <c r="G4043" s="79"/>
      <c r="I4043" s="79"/>
      <c r="K4043" s="79"/>
      <c r="M4043" s="79"/>
      <c r="N4043" s="80"/>
      <c r="P4043" s="79"/>
    </row>
    <row r="4044" spans="7:16" x14ac:dyDescent="0.2">
      <c r="G4044" s="79"/>
      <c r="I4044" s="79"/>
      <c r="K4044" s="79"/>
      <c r="M4044" s="79"/>
      <c r="N4044" s="80"/>
      <c r="P4044" s="79"/>
    </row>
    <row r="4045" spans="7:16" x14ac:dyDescent="0.2">
      <c r="G4045" s="79"/>
      <c r="I4045" s="79"/>
      <c r="K4045" s="79"/>
      <c r="M4045" s="79"/>
      <c r="N4045" s="80"/>
      <c r="P4045" s="79"/>
    </row>
    <row r="4046" spans="7:16" x14ac:dyDescent="0.2">
      <c r="G4046" s="79"/>
      <c r="I4046" s="79"/>
      <c r="K4046" s="79"/>
      <c r="M4046" s="79"/>
      <c r="N4046" s="80"/>
      <c r="P4046" s="79"/>
    </row>
    <row r="4047" spans="7:16" x14ac:dyDescent="0.2">
      <c r="G4047" s="79"/>
      <c r="I4047" s="79"/>
      <c r="K4047" s="79"/>
      <c r="M4047" s="79"/>
      <c r="N4047" s="80"/>
      <c r="P4047" s="79"/>
    </row>
    <row r="4048" spans="7:16" x14ac:dyDescent="0.2">
      <c r="G4048" s="79"/>
      <c r="I4048" s="79"/>
      <c r="K4048" s="79"/>
      <c r="M4048" s="79"/>
      <c r="N4048" s="80"/>
      <c r="P4048" s="79"/>
    </row>
    <row r="4049" spans="7:16" x14ac:dyDescent="0.2">
      <c r="G4049" s="79"/>
      <c r="I4049" s="79"/>
      <c r="K4049" s="79"/>
      <c r="M4049" s="79"/>
      <c r="N4049" s="80"/>
      <c r="P4049" s="79"/>
    </row>
    <row r="4050" spans="7:16" x14ac:dyDescent="0.2">
      <c r="G4050" s="79"/>
      <c r="I4050" s="79"/>
      <c r="K4050" s="79"/>
      <c r="M4050" s="79"/>
      <c r="N4050" s="80"/>
      <c r="P4050" s="79"/>
    </row>
    <row r="4051" spans="7:16" x14ac:dyDescent="0.2">
      <c r="G4051" s="79"/>
      <c r="I4051" s="79"/>
      <c r="K4051" s="79"/>
      <c r="M4051" s="79"/>
      <c r="N4051" s="80"/>
      <c r="P4051" s="79"/>
    </row>
    <row r="4052" spans="7:16" x14ac:dyDescent="0.2">
      <c r="G4052" s="79"/>
      <c r="I4052" s="79"/>
      <c r="K4052" s="79"/>
      <c r="M4052" s="79"/>
      <c r="N4052" s="80"/>
      <c r="P4052" s="79"/>
    </row>
    <row r="4053" spans="7:16" x14ac:dyDescent="0.2">
      <c r="G4053" s="79"/>
      <c r="I4053" s="79"/>
      <c r="K4053" s="79"/>
      <c r="M4053" s="79"/>
      <c r="N4053" s="80"/>
      <c r="P4053" s="79"/>
    </row>
    <row r="4054" spans="7:16" x14ac:dyDescent="0.2">
      <c r="G4054" s="79"/>
      <c r="I4054" s="79"/>
      <c r="K4054" s="79"/>
      <c r="M4054" s="79"/>
      <c r="N4054" s="80"/>
      <c r="P4054" s="79"/>
    </row>
    <row r="4055" spans="7:16" x14ac:dyDescent="0.2">
      <c r="G4055" s="79"/>
      <c r="I4055" s="79"/>
      <c r="K4055" s="79"/>
      <c r="M4055" s="79"/>
      <c r="N4055" s="80"/>
      <c r="P4055" s="79"/>
    </row>
    <row r="4056" spans="7:16" x14ac:dyDescent="0.2">
      <c r="G4056" s="79"/>
      <c r="I4056" s="79"/>
      <c r="K4056" s="79"/>
      <c r="M4056" s="79"/>
      <c r="N4056" s="80"/>
      <c r="P4056" s="79"/>
    </row>
    <row r="4057" spans="7:16" x14ac:dyDescent="0.2">
      <c r="G4057" s="79"/>
      <c r="I4057" s="79"/>
      <c r="K4057" s="79"/>
      <c r="M4057" s="79"/>
      <c r="N4057" s="80"/>
      <c r="P4057" s="79"/>
    </row>
    <row r="4058" spans="7:16" x14ac:dyDescent="0.2">
      <c r="G4058" s="79"/>
      <c r="I4058" s="79"/>
      <c r="K4058" s="79"/>
      <c r="M4058" s="79"/>
      <c r="N4058" s="80"/>
      <c r="P4058" s="79"/>
    </row>
    <row r="4059" spans="7:16" x14ac:dyDescent="0.2">
      <c r="G4059" s="79"/>
      <c r="I4059" s="79"/>
      <c r="K4059" s="79"/>
      <c r="M4059" s="79"/>
      <c r="N4059" s="80"/>
      <c r="P4059" s="79"/>
    </row>
    <row r="4060" spans="7:16" x14ac:dyDescent="0.2">
      <c r="G4060" s="79"/>
      <c r="I4060" s="79"/>
      <c r="K4060" s="79"/>
      <c r="M4060" s="79"/>
      <c r="N4060" s="80"/>
      <c r="P4060" s="79"/>
    </row>
    <row r="4061" spans="7:16" x14ac:dyDescent="0.2">
      <c r="G4061" s="79"/>
      <c r="I4061" s="79"/>
      <c r="K4061" s="79"/>
      <c r="M4061" s="79"/>
      <c r="N4061" s="80"/>
      <c r="P4061" s="79"/>
    </row>
    <row r="4062" spans="7:16" x14ac:dyDescent="0.2">
      <c r="G4062" s="79"/>
      <c r="I4062" s="79"/>
      <c r="K4062" s="79"/>
      <c r="M4062" s="79"/>
      <c r="N4062" s="80"/>
      <c r="P4062" s="79"/>
    </row>
    <row r="4063" spans="7:16" x14ac:dyDescent="0.2">
      <c r="G4063" s="79"/>
      <c r="I4063" s="79"/>
      <c r="K4063" s="79"/>
      <c r="M4063" s="79"/>
      <c r="N4063" s="80"/>
      <c r="P4063" s="79"/>
    </row>
    <row r="4064" spans="7:16" x14ac:dyDescent="0.2">
      <c r="G4064" s="79"/>
      <c r="I4064" s="79"/>
      <c r="K4064" s="79"/>
      <c r="M4064" s="79"/>
      <c r="N4064" s="80"/>
      <c r="P4064" s="79"/>
    </row>
    <row r="4065" spans="7:16" x14ac:dyDescent="0.2">
      <c r="G4065" s="79"/>
      <c r="I4065" s="79"/>
      <c r="K4065" s="79"/>
      <c r="M4065" s="79"/>
      <c r="N4065" s="80"/>
      <c r="P4065" s="79"/>
    </row>
    <row r="4066" spans="7:16" x14ac:dyDescent="0.2">
      <c r="G4066" s="79"/>
      <c r="I4066" s="79"/>
      <c r="K4066" s="79"/>
      <c r="M4066" s="79"/>
      <c r="N4066" s="80"/>
      <c r="P4066" s="79"/>
    </row>
    <row r="4067" spans="7:16" x14ac:dyDescent="0.2">
      <c r="G4067" s="79"/>
      <c r="I4067" s="79"/>
      <c r="K4067" s="79"/>
      <c r="M4067" s="79"/>
      <c r="N4067" s="80"/>
      <c r="P4067" s="79"/>
    </row>
    <row r="4068" spans="7:16" x14ac:dyDescent="0.2">
      <c r="G4068" s="79"/>
      <c r="I4068" s="79"/>
      <c r="K4068" s="79"/>
      <c r="M4068" s="79"/>
      <c r="N4068" s="80"/>
      <c r="P4068" s="79"/>
    </row>
    <row r="4069" spans="7:16" x14ac:dyDescent="0.2">
      <c r="G4069" s="79"/>
      <c r="I4069" s="79"/>
      <c r="K4069" s="79"/>
      <c r="M4069" s="79"/>
      <c r="N4069" s="80"/>
      <c r="P4069" s="79"/>
    </row>
    <row r="4070" spans="7:16" x14ac:dyDescent="0.2">
      <c r="G4070" s="79"/>
      <c r="I4070" s="79"/>
      <c r="K4070" s="79"/>
      <c r="M4070" s="79"/>
      <c r="N4070" s="80"/>
      <c r="P4070" s="79"/>
    </row>
    <row r="4071" spans="7:16" x14ac:dyDescent="0.2">
      <c r="G4071" s="79"/>
      <c r="I4071" s="79"/>
      <c r="K4071" s="79"/>
      <c r="M4071" s="79"/>
      <c r="N4071" s="80"/>
      <c r="P4071" s="79"/>
    </row>
    <row r="4072" spans="7:16" x14ac:dyDescent="0.2">
      <c r="G4072" s="79"/>
      <c r="I4072" s="79"/>
      <c r="K4072" s="79"/>
      <c r="M4072" s="79"/>
      <c r="N4072" s="80"/>
      <c r="P4072" s="79"/>
    </row>
    <row r="4073" spans="7:16" x14ac:dyDescent="0.2">
      <c r="G4073" s="79"/>
      <c r="I4073" s="79"/>
      <c r="K4073" s="79"/>
      <c r="M4073" s="79"/>
      <c r="N4073" s="80"/>
      <c r="P4073" s="79"/>
    </row>
    <row r="4074" spans="7:16" x14ac:dyDescent="0.2">
      <c r="G4074" s="79"/>
      <c r="I4074" s="79"/>
      <c r="K4074" s="79"/>
      <c r="M4074" s="79"/>
      <c r="N4074" s="80"/>
      <c r="P4074" s="79"/>
    </row>
    <row r="4075" spans="7:16" x14ac:dyDescent="0.2">
      <c r="G4075" s="79"/>
      <c r="I4075" s="79"/>
      <c r="K4075" s="79"/>
      <c r="M4075" s="79"/>
      <c r="N4075" s="80"/>
      <c r="P4075" s="79"/>
    </row>
    <row r="4076" spans="7:16" x14ac:dyDescent="0.2">
      <c r="G4076" s="79"/>
      <c r="I4076" s="79"/>
      <c r="K4076" s="79"/>
      <c r="M4076" s="79"/>
      <c r="N4076" s="80"/>
      <c r="P4076" s="79"/>
    </row>
    <row r="4077" spans="7:16" x14ac:dyDescent="0.2">
      <c r="G4077" s="79"/>
      <c r="I4077" s="79"/>
      <c r="K4077" s="79"/>
      <c r="M4077" s="79"/>
      <c r="N4077" s="80"/>
      <c r="P4077" s="79"/>
    </row>
    <row r="4078" spans="7:16" x14ac:dyDescent="0.2">
      <c r="G4078" s="79"/>
      <c r="I4078" s="79"/>
      <c r="K4078" s="79"/>
      <c r="M4078" s="79"/>
      <c r="N4078" s="80"/>
      <c r="P4078" s="79"/>
    </row>
    <row r="4079" spans="7:16" x14ac:dyDescent="0.2">
      <c r="G4079" s="79"/>
      <c r="I4079" s="79"/>
      <c r="K4079" s="79"/>
      <c r="M4079" s="79"/>
      <c r="N4079" s="80"/>
      <c r="P4079" s="79"/>
    </row>
    <row r="4080" spans="7:16" x14ac:dyDescent="0.2">
      <c r="G4080" s="79"/>
      <c r="I4080" s="79"/>
      <c r="K4080" s="79"/>
      <c r="M4080" s="79"/>
      <c r="N4080" s="80"/>
      <c r="P4080" s="79"/>
    </row>
    <row r="4081" spans="7:16" x14ac:dyDescent="0.2">
      <c r="G4081" s="79"/>
      <c r="I4081" s="79"/>
      <c r="K4081" s="79"/>
      <c r="M4081" s="79"/>
      <c r="N4081" s="80"/>
      <c r="P4081" s="79"/>
    </row>
    <row r="4082" spans="7:16" x14ac:dyDescent="0.2">
      <c r="G4082" s="79"/>
      <c r="I4082" s="79"/>
      <c r="K4082" s="79"/>
      <c r="M4082" s="79"/>
      <c r="N4082" s="80"/>
      <c r="P4082" s="79"/>
    </row>
    <row r="4083" spans="7:16" x14ac:dyDescent="0.2">
      <c r="G4083" s="79"/>
      <c r="I4083" s="79"/>
      <c r="K4083" s="79"/>
      <c r="M4083" s="79"/>
      <c r="N4083" s="80"/>
      <c r="P4083" s="79"/>
    </row>
    <row r="4084" spans="7:16" x14ac:dyDescent="0.2">
      <c r="G4084" s="79"/>
      <c r="I4084" s="79"/>
      <c r="K4084" s="79"/>
      <c r="M4084" s="79"/>
      <c r="N4084" s="80"/>
      <c r="P4084" s="79"/>
    </row>
    <row r="4085" spans="7:16" x14ac:dyDescent="0.2">
      <c r="G4085" s="79"/>
      <c r="I4085" s="79"/>
      <c r="K4085" s="79"/>
      <c r="M4085" s="79"/>
      <c r="N4085" s="80"/>
      <c r="P4085" s="79"/>
    </row>
    <row r="4086" spans="7:16" x14ac:dyDescent="0.2">
      <c r="G4086" s="79"/>
      <c r="I4086" s="79"/>
      <c r="K4086" s="79"/>
      <c r="M4086" s="79"/>
      <c r="N4086" s="80"/>
      <c r="P4086" s="79"/>
    </row>
    <row r="4087" spans="7:16" x14ac:dyDescent="0.2">
      <c r="G4087" s="79"/>
      <c r="I4087" s="79"/>
      <c r="K4087" s="79"/>
      <c r="M4087" s="79"/>
      <c r="N4087" s="80"/>
      <c r="P4087" s="79"/>
    </row>
    <row r="4088" spans="7:16" x14ac:dyDescent="0.2">
      <c r="G4088" s="79"/>
      <c r="I4088" s="79"/>
      <c r="K4088" s="79"/>
      <c r="M4088" s="79"/>
      <c r="N4088" s="80"/>
      <c r="P4088" s="79"/>
    </row>
    <row r="4089" spans="7:16" x14ac:dyDescent="0.2">
      <c r="G4089" s="79"/>
      <c r="I4089" s="79"/>
      <c r="K4089" s="79"/>
      <c r="M4089" s="79"/>
      <c r="N4089" s="80"/>
      <c r="P4089" s="79"/>
    </row>
    <row r="4090" spans="7:16" x14ac:dyDescent="0.2">
      <c r="G4090" s="79"/>
      <c r="I4090" s="79"/>
      <c r="K4090" s="79"/>
      <c r="M4090" s="79"/>
      <c r="N4090" s="80"/>
      <c r="P4090" s="79"/>
    </row>
    <row r="4091" spans="7:16" x14ac:dyDescent="0.2">
      <c r="G4091" s="79"/>
      <c r="I4091" s="79"/>
      <c r="K4091" s="79"/>
      <c r="M4091" s="79"/>
      <c r="N4091" s="80"/>
      <c r="P4091" s="79"/>
    </row>
    <row r="4092" spans="7:16" x14ac:dyDescent="0.2">
      <c r="G4092" s="79"/>
      <c r="I4092" s="79"/>
      <c r="K4092" s="79"/>
      <c r="M4092" s="79"/>
      <c r="N4092" s="80"/>
      <c r="P4092" s="79"/>
    </row>
    <row r="4093" spans="7:16" x14ac:dyDescent="0.2">
      <c r="G4093" s="79"/>
      <c r="I4093" s="79"/>
      <c r="K4093" s="79"/>
      <c r="M4093" s="79"/>
      <c r="N4093" s="80"/>
      <c r="P4093" s="79"/>
    </row>
    <row r="4094" spans="7:16" x14ac:dyDescent="0.2">
      <c r="G4094" s="79"/>
      <c r="I4094" s="79"/>
      <c r="K4094" s="79"/>
      <c r="M4094" s="79"/>
      <c r="N4094" s="80"/>
      <c r="P4094" s="79"/>
    </row>
    <row r="4095" spans="7:16" x14ac:dyDescent="0.2">
      <c r="G4095" s="79"/>
      <c r="I4095" s="79"/>
      <c r="K4095" s="79"/>
      <c r="M4095" s="79"/>
      <c r="N4095" s="80"/>
      <c r="P4095" s="79"/>
    </row>
    <row r="4096" spans="7:16" x14ac:dyDescent="0.2">
      <c r="G4096" s="79"/>
      <c r="I4096" s="79"/>
      <c r="K4096" s="79"/>
      <c r="M4096" s="79"/>
      <c r="N4096" s="80"/>
      <c r="P4096" s="79"/>
    </row>
    <row r="4097" spans="7:16" x14ac:dyDescent="0.2">
      <c r="G4097" s="79"/>
      <c r="I4097" s="79"/>
      <c r="K4097" s="79"/>
      <c r="M4097" s="79"/>
      <c r="N4097" s="80"/>
      <c r="P4097" s="79"/>
    </row>
    <row r="4098" spans="7:16" x14ac:dyDescent="0.2">
      <c r="G4098" s="79"/>
      <c r="I4098" s="79"/>
      <c r="K4098" s="79"/>
      <c r="M4098" s="79"/>
      <c r="N4098" s="80"/>
      <c r="P4098" s="79"/>
    </row>
    <row r="4099" spans="7:16" x14ac:dyDescent="0.2">
      <c r="G4099" s="79"/>
      <c r="I4099" s="79"/>
      <c r="K4099" s="79"/>
      <c r="M4099" s="79"/>
      <c r="N4099" s="80"/>
      <c r="P4099" s="79"/>
    </row>
    <row r="4100" spans="7:16" x14ac:dyDescent="0.2">
      <c r="G4100" s="79"/>
      <c r="I4100" s="79"/>
      <c r="K4100" s="79"/>
      <c r="M4100" s="79"/>
      <c r="N4100" s="80"/>
      <c r="P4100" s="79"/>
    </row>
    <row r="4101" spans="7:16" x14ac:dyDescent="0.2">
      <c r="G4101" s="79"/>
      <c r="I4101" s="79"/>
      <c r="K4101" s="79"/>
      <c r="M4101" s="79"/>
      <c r="N4101" s="80"/>
      <c r="P4101" s="79"/>
    </row>
    <row r="4102" spans="7:16" x14ac:dyDescent="0.2">
      <c r="G4102" s="79"/>
      <c r="I4102" s="79"/>
      <c r="K4102" s="79"/>
      <c r="M4102" s="79"/>
      <c r="N4102" s="80"/>
      <c r="P4102" s="79"/>
    </row>
    <row r="4103" spans="7:16" x14ac:dyDescent="0.2">
      <c r="G4103" s="79"/>
      <c r="I4103" s="79"/>
      <c r="K4103" s="79"/>
      <c r="M4103" s="79"/>
      <c r="N4103" s="80"/>
      <c r="P4103" s="79"/>
    </row>
    <row r="4104" spans="7:16" x14ac:dyDescent="0.2">
      <c r="G4104" s="79"/>
      <c r="I4104" s="79"/>
      <c r="K4104" s="79"/>
      <c r="M4104" s="79"/>
      <c r="N4104" s="80"/>
      <c r="P4104" s="79"/>
    </row>
    <row r="4105" spans="7:16" x14ac:dyDescent="0.2">
      <c r="G4105" s="79"/>
      <c r="I4105" s="79"/>
      <c r="K4105" s="79"/>
      <c r="M4105" s="79"/>
      <c r="N4105" s="80"/>
      <c r="P4105" s="79"/>
    </row>
    <row r="4106" spans="7:16" x14ac:dyDescent="0.2">
      <c r="G4106" s="79"/>
      <c r="I4106" s="79"/>
      <c r="K4106" s="79"/>
      <c r="M4106" s="79"/>
      <c r="N4106" s="80"/>
      <c r="P4106" s="79"/>
    </row>
    <row r="4107" spans="7:16" x14ac:dyDescent="0.2">
      <c r="G4107" s="79"/>
      <c r="I4107" s="79"/>
      <c r="K4107" s="79"/>
      <c r="M4107" s="79"/>
      <c r="N4107" s="80"/>
      <c r="P4107" s="79"/>
    </row>
    <row r="4108" spans="7:16" x14ac:dyDescent="0.2">
      <c r="G4108" s="79"/>
      <c r="I4108" s="79"/>
      <c r="K4108" s="79"/>
      <c r="M4108" s="79"/>
      <c r="N4108" s="80"/>
      <c r="P4108" s="79"/>
    </row>
    <row r="4109" spans="7:16" x14ac:dyDescent="0.2">
      <c r="G4109" s="79"/>
      <c r="I4109" s="79"/>
      <c r="K4109" s="79"/>
      <c r="M4109" s="79"/>
      <c r="N4109" s="80"/>
      <c r="P4109" s="79"/>
    </row>
    <row r="4110" spans="7:16" x14ac:dyDescent="0.2">
      <c r="G4110" s="79"/>
      <c r="I4110" s="79"/>
      <c r="K4110" s="79"/>
      <c r="M4110" s="79"/>
      <c r="N4110" s="80"/>
      <c r="P4110" s="79"/>
    </row>
    <row r="4111" spans="7:16" x14ac:dyDescent="0.2">
      <c r="G4111" s="79"/>
      <c r="I4111" s="79"/>
      <c r="K4111" s="79"/>
      <c r="M4111" s="79"/>
      <c r="N4111" s="80"/>
      <c r="P4111" s="79"/>
    </row>
    <row r="4112" spans="7:16" x14ac:dyDescent="0.2">
      <c r="G4112" s="79"/>
      <c r="I4112" s="79"/>
      <c r="K4112" s="79"/>
      <c r="M4112" s="79"/>
      <c r="N4112" s="80"/>
      <c r="P4112" s="79"/>
    </row>
    <row r="4113" spans="7:16" x14ac:dyDescent="0.2">
      <c r="G4113" s="79"/>
      <c r="I4113" s="79"/>
      <c r="K4113" s="79"/>
      <c r="M4113" s="79"/>
      <c r="N4113" s="80"/>
      <c r="P4113" s="79"/>
    </row>
    <row r="4114" spans="7:16" x14ac:dyDescent="0.2">
      <c r="G4114" s="79"/>
      <c r="I4114" s="79"/>
      <c r="K4114" s="79"/>
      <c r="M4114" s="79"/>
      <c r="N4114" s="80"/>
      <c r="P4114" s="79"/>
    </row>
    <row r="4115" spans="7:16" x14ac:dyDescent="0.2">
      <c r="G4115" s="79"/>
      <c r="I4115" s="79"/>
      <c r="K4115" s="79"/>
      <c r="M4115" s="79"/>
      <c r="N4115" s="80"/>
      <c r="P4115" s="79"/>
    </row>
    <row r="4116" spans="7:16" x14ac:dyDescent="0.2">
      <c r="G4116" s="79"/>
      <c r="I4116" s="79"/>
      <c r="K4116" s="79"/>
      <c r="M4116" s="79"/>
      <c r="N4116" s="80"/>
      <c r="P4116" s="79"/>
    </row>
    <row r="4117" spans="7:16" x14ac:dyDescent="0.2">
      <c r="G4117" s="79"/>
      <c r="I4117" s="79"/>
      <c r="K4117" s="79"/>
      <c r="M4117" s="79"/>
      <c r="N4117" s="80"/>
      <c r="P4117" s="79"/>
    </row>
    <row r="4118" spans="7:16" x14ac:dyDescent="0.2">
      <c r="G4118" s="79"/>
      <c r="I4118" s="79"/>
      <c r="K4118" s="79"/>
      <c r="M4118" s="79"/>
      <c r="N4118" s="80"/>
      <c r="P4118" s="79"/>
    </row>
    <row r="4119" spans="7:16" x14ac:dyDescent="0.2">
      <c r="G4119" s="79"/>
      <c r="I4119" s="79"/>
      <c r="K4119" s="79"/>
      <c r="M4119" s="79"/>
      <c r="N4119" s="80"/>
      <c r="P4119" s="79"/>
    </row>
    <row r="4120" spans="7:16" x14ac:dyDescent="0.2">
      <c r="G4120" s="79"/>
      <c r="I4120" s="79"/>
      <c r="K4120" s="79"/>
      <c r="M4120" s="79"/>
      <c r="N4120" s="80"/>
      <c r="P4120" s="79"/>
    </row>
    <row r="4121" spans="7:16" x14ac:dyDescent="0.2">
      <c r="G4121" s="79"/>
      <c r="I4121" s="79"/>
      <c r="K4121" s="79"/>
      <c r="M4121" s="79"/>
      <c r="N4121" s="80"/>
      <c r="P4121" s="79"/>
    </row>
    <row r="4122" spans="7:16" x14ac:dyDescent="0.2">
      <c r="G4122" s="79"/>
      <c r="I4122" s="79"/>
      <c r="K4122" s="79"/>
      <c r="M4122" s="79"/>
      <c r="N4122" s="80"/>
      <c r="P4122" s="79"/>
    </row>
    <row r="4123" spans="7:16" x14ac:dyDescent="0.2">
      <c r="G4123" s="79"/>
      <c r="I4123" s="79"/>
      <c r="K4123" s="79"/>
      <c r="M4123" s="79"/>
      <c r="N4123" s="80"/>
      <c r="P4123" s="79"/>
    </row>
    <row r="4124" spans="7:16" x14ac:dyDescent="0.2">
      <c r="G4124" s="79"/>
      <c r="I4124" s="79"/>
      <c r="K4124" s="79"/>
      <c r="M4124" s="79"/>
      <c r="N4124" s="80"/>
      <c r="P4124" s="79"/>
    </row>
    <row r="4125" spans="7:16" x14ac:dyDescent="0.2">
      <c r="G4125" s="79"/>
      <c r="I4125" s="79"/>
      <c r="K4125" s="79"/>
      <c r="M4125" s="79"/>
      <c r="N4125" s="80"/>
      <c r="P4125" s="79"/>
    </row>
    <row r="4126" spans="7:16" x14ac:dyDescent="0.2">
      <c r="G4126" s="79"/>
      <c r="I4126" s="79"/>
      <c r="K4126" s="79"/>
      <c r="M4126" s="79"/>
      <c r="N4126" s="80"/>
      <c r="P4126" s="79"/>
    </row>
    <row r="4127" spans="7:16" x14ac:dyDescent="0.2">
      <c r="G4127" s="79"/>
      <c r="I4127" s="79"/>
      <c r="K4127" s="79"/>
      <c r="M4127" s="79"/>
      <c r="N4127" s="80"/>
      <c r="P4127" s="79"/>
    </row>
    <row r="4128" spans="7:16" x14ac:dyDescent="0.2">
      <c r="G4128" s="79"/>
      <c r="I4128" s="79"/>
      <c r="K4128" s="79"/>
      <c r="M4128" s="79"/>
      <c r="N4128" s="80"/>
      <c r="P4128" s="79"/>
    </row>
    <row r="4129" spans="7:16" x14ac:dyDescent="0.2">
      <c r="G4129" s="79"/>
      <c r="I4129" s="79"/>
      <c r="K4129" s="79"/>
      <c r="M4129" s="79"/>
      <c r="N4129" s="80"/>
      <c r="P4129" s="79"/>
    </row>
    <row r="4130" spans="7:16" x14ac:dyDescent="0.2">
      <c r="G4130" s="79"/>
      <c r="I4130" s="79"/>
      <c r="K4130" s="79"/>
      <c r="M4130" s="79"/>
      <c r="N4130" s="80"/>
      <c r="P4130" s="79"/>
    </row>
    <row r="4131" spans="7:16" x14ac:dyDescent="0.2">
      <c r="G4131" s="79"/>
      <c r="I4131" s="79"/>
      <c r="K4131" s="79"/>
      <c r="M4131" s="79"/>
      <c r="N4131" s="80"/>
      <c r="P4131" s="79"/>
    </row>
    <row r="4132" spans="7:16" x14ac:dyDescent="0.2">
      <c r="G4132" s="79"/>
      <c r="I4132" s="79"/>
      <c r="K4132" s="79"/>
      <c r="M4132" s="79"/>
      <c r="N4132" s="80"/>
      <c r="P4132" s="79"/>
    </row>
    <row r="4133" spans="7:16" x14ac:dyDescent="0.2">
      <c r="G4133" s="79"/>
      <c r="I4133" s="79"/>
      <c r="K4133" s="79"/>
      <c r="M4133" s="79"/>
      <c r="N4133" s="80"/>
      <c r="P4133" s="79"/>
    </row>
    <row r="4134" spans="7:16" x14ac:dyDescent="0.2">
      <c r="G4134" s="79"/>
      <c r="I4134" s="79"/>
      <c r="K4134" s="79"/>
      <c r="M4134" s="79"/>
      <c r="N4134" s="80"/>
      <c r="P4134" s="79"/>
    </row>
    <row r="4135" spans="7:16" x14ac:dyDescent="0.2">
      <c r="G4135" s="79"/>
      <c r="I4135" s="79"/>
      <c r="K4135" s="79"/>
      <c r="M4135" s="79"/>
      <c r="N4135" s="80"/>
      <c r="P4135" s="79"/>
    </row>
    <row r="4136" spans="7:16" x14ac:dyDescent="0.2">
      <c r="G4136" s="79"/>
      <c r="I4136" s="79"/>
      <c r="K4136" s="79"/>
      <c r="M4136" s="79"/>
      <c r="N4136" s="80"/>
      <c r="P4136" s="79"/>
    </row>
    <row r="4137" spans="7:16" x14ac:dyDescent="0.2">
      <c r="G4137" s="79"/>
      <c r="I4137" s="79"/>
      <c r="K4137" s="79"/>
      <c r="M4137" s="79"/>
      <c r="N4137" s="80"/>
      <c r="P4137" s="79"/>
    </row>
    <row r="4138" spans="7:16" x14ac:dyDescent="0.2">
      <c r="G4138" s="79"/>
      <c r="I4138" s="79"/>
      <c r="K4138" s="79"/>
      <c r="M4138" s="79"/>
      <c r="N4138" s="80"/>
      <c r="P4138" s="79"/>
    </row>
    <row r="4139" spans="7:16" x14ac:dyDescent="0.2">
      <c r="G4139" s="79"/>
      <c r="I4139" s="79"/>
      <c r="K4139" s="79"/>
      <c r="M4139" s="79"/>
      <c r="N4139" s="80"/>
      <c r="P4139" s="79"/>
    </row>
    <row r="4140" spans="7:16" x14ac:dyDescent="0.2">
      <c r="G4140" s="79"/>
      <c r="I4140" s="79"/>
      <c r="K4140" s="79"/>
      <c r="M4140" s="79"/>
      <c r="N4140" s="80"/>
      <c r="P4140" s="79"/>
    </row>
    <row r="4141" spans="7:16" x14ac:dyDescent="0.2">
      <c r="G4141" s="79"/>
      <c r="I4141" s="79"/>
      <c r="K4141" s="79"/>
      <c r="M4141" s="79"/>
      <c r="N4141" s="80"/>
      <c r="P4141" s="79"/>
    </row>
    <row r="4142" spans="7:16" x14ac:dyDescent="0.2">
      <c r="G4142" s="79"/>
      <c r="I4142" s="79"/>
      <c r="K4142" s="79"/>
      <c r="M4142" s="79"/>
      <c r="N4142" s="80"/>
      <c r="P4142" s="79"/>
    </row>
    <row r="4143" spans="7:16" x14ac:dyDescent="0.2">
      <c r="G4143" s="79"/>
      <c r="I4143" s="79"/>
      <c r="K4143" s="79"/>
      <c r="M4143" s="79"/>
      <c r="N4143" s="80"/>
      <c r="P4143" s="79"/>
    </row>
    <row r="4144" spans="7:16" x14ac:dyDescent="0.2">
      <c r="G4144" s="79"/>
      <c r="I4144" s="79"/>
      <c r="K4144" s="79"/>
      <c r="M4144" s="79"/>
      <c r="N4144" s="80"/>
      <c r="P4144" s="79"/>
    </row>
    <row r="4145" spans="7:16" x14ac:dyDescent="0.2">
      <c r="G4145" s="79"/>
      <c r="I4145" s="79"/>
      <c r="K4145" s="79"/>
      <c r="M4145" s="79"/>
      <c r="N4145" s="80"/>
      <c r="P4145" s="79"/>
    </row>
    <row r="4146" spans="7:16" x14ac:dyDescent="0.2">
      <c r="G4146" s="79"/>
      <c r="I4146" s="79"/>
      <c r="K4146" s="79"/>
      <c r="M4146" s="79"/>
      <c r="N4146" s="80"/>
      <c r="P4146" s="79"/>
    </row>
    <row r="4147" spans="7:16" x14ac:dyDescent="0.2">
      <c r="G4147" s="79"/>
      <c r="I4147" s="79"/>
      <c r="K4147" s="79"/>
      <c r="M4147" s="79"/>
      <c r="N4147" s="80"/>
      <c r="P4147" s="79"/>
    </row>
    <row r="4148" spans="7:16" x14ac:dyDescent="0.2">
      <c r="G4148" s="79"/>
      <c r="I4148" s="79"/>
      <c r="K4148" s="79"/>
      <c r="M4148" s="79"/>
      <c r="N4148" s="80"/>
      <c r="P4148" s="79"/>
    </row>
    <row r="4149" spans="7:16" x14ac:dyDescent="0.2">
      <c r="G4149" s="79"/>
      <c r="I4149" s="79"/>
      <c r="K4149" s="79"/>
      <c r="M4149" s="79"/>
      <c r="N4149" s="80"/>
      <c r="P4149" s="79"/>
    </row>
    <row r="4150" spans="7:16" x14ac:dyDescent="0.2">
      <c r="G4150" s="79"/>
      <c r="I4150" s="79"/>
      <c r="K4150" s="79"/>
      <c r="M4150" s="79"/>
      <c r="N4150" s="80"/>
      <c r="P4150" s="79"/>
    </row>
    <row r="4151" spans="7:16" x14ac:dyDescent="0.2">
      <c r="G4151" s="79"/>
      <c r="I4151" s="79"/>
      <c r="K4151" s="79"/>
      <c r="M4151" s="79"/>
      <c r="N4151" s="80"/>
      <c r="P4151" s="79"/>
    </row>
    <row r="4152" spans="7:16" x14ac:dyDescent="0.2">
      <c r="G4152" s="79"/>
      <c r="I4152" s="79"/>
      <c r="K4152" s="79"/>
      <c r="M4152" s="79"/>
      <c r="N4152" s="80"/>
      <c r="P4152" s="79"/>
    </row>
    <row r="4153" spans="7:16" x14ac:dyDescent="0.2">
      <c r="G4153" s="79"/>
      <c r="I4153" s="79"/>
      <c r="K4153" s="79"/>
      <c r="M4153" s="79"/>
      <c r="N4153" s="80"/>
      <c r="P4153" s="79"/>
    </row>
    <row r="4154" spans="7:16" x14ac:dyDescent="0.2">
      <c r="G4154" s="79"/>
      <c r="I4154" s="79"/>
      <c r="K4154" s="79"/>
      <c r="M4154" s="79"/>
      <c r="N4154" s="80"/>
      <c r="P4154" s="79"/>
    </row>
    <row r="4155" spans="7:16" x14ac:dyDescent="0.2">
      <c r="G4155" s="79"/>
      <c r="I4155" s="79"/>
      <c r="K4155" s="79"/>
      <c r="M4155" s="79"/>
      <c r="N4155" s="80"/>
      <c r="P4155" s="79"/>
    </row>
    <row r="4156" spans="7:16" x14ac:dyDescent="0.2">
      <c r="G4156" s="79"/>
      <c r="I4156" s="79"/>
      <c r="K4156" s="79"/>
      <c r="M4156" s="79"/>
      <c r="N4156" s="80"/>
      <c r="P4156" s="79"/>
    </row>
    <row r="4157" spans="7:16" x14ac:dyDescent="0.2">
      <c r="G4157" s="79"/>
      <c r="I4157" s="79"/>
      <c r="K4157" s="79"/>
      <c r="M4157" s="79"/>
      <c r="N4157" s="80"/>
      <c r="P4157" s="79"/>
    </row>
    <row r="4158" spans="7:16" x14ac:dyDescent="0.2">
      <c r="G4158" s="79"/>
      <c r="I4158" s="79"/>
      <c r="K4158" s="79"/>
      <c r="M4158" s="79"/>
      <c r="N4158" s="80"/>
      <c r="P4158" s="79"/>
    </row>
    <row r="4159" spans="7:16" x14ac:dyDescent="0.2">
      <c r="G4159" s="79"/>
      <c r="I4159" s="79"/>
      <c r="K4159" s="79"/>
      <c r="M4159" s="79"/>
      <c r="N4159" s="80"/>
      <c r="P4159" s="79"/>
    </row>
    <row r="4160" spans="7:16" x14ac:dyDescent="0.2">
      <c r="G4160" s="79"/>
      <c r="I4160" s="79"/>
      <c r="K4160" s="79"/>
      <c r="M4160" s="79"/>
      <c r="N4160" s="80"/>
      <c r="P4160" s="79"/>
    </row>
    <row r="4161" spans="7:16" x14ac:dyDescent="0.2">
      <c r="G4161" s="79"/>
      <c r="I4161" s="79"/>
      <c r="K4161" s="79"/>
      <c r="M4161" s="79"/>
      <c r="N4161" s="80"/>
      <c r="P4161" s="79"/>
    </row>
    <row r="4162" spans="7:16" x14ac:dyDescent="0.2">
      <c r="G4162" s="79"/>
      <c r="I4162" s="79"/>
      <c r="K4162" s="79"/>
      <c r="M4162" s="79"/>
      <c r="N4162" s="80"/>
      <c r="P4162" s="79"/>
    </row>
    <row r="4163" spans="7:16" x14ac:dyDescent="0.2">
      <c r="G4163" s="79"/>
      <c r="I4163" s="79"/>
      <c r="K4163" s="79"/>
      <c r="M4163" s="79"/>
      <c r="N4163" s="80"/>
      <c r="P4163" s="79"/>
    </row>
    <row r="4164" spans="7:16" x14ac:dyDescent="0.2">
      <c r="G4164" s="79"/>
      <c r="I4164" s="79"/>
      <c r="K4164" s="79"/>
      <c r="M4164" s="79"/>
      <c r="N4164" s="80"/>
      <c r="P4164" s="79"/>
    </row>
    <row r="4165" spans="7:16" x14ac:dyDescent="0.2">
      <c r="G4165" s="79"/>
      <c r="I4165" s="79"/>
      <c r="K4165" s="79"/>
      <c r="M4165" s="79"/>
      <c r="N4165" s="80"/>
      <c r="P4165" s="79"/>
    </row>
    <row r="4166" spans="7:16" x14ac:dyDescent="0.2">
      <c r="G4166" s="79"/>
      <c r="I4166" s="79"/>
      <c r="K4166" s="79"/>
      <c r="M4166" s="79"/>
      <c r="N4166" s="80"/>
      <c r="P4166" s="79"/>
    </row>
    <row r="4167" spans="7:16" x14ac:dyDescent="0.2">
      <c r="G4167" s="79"/>
      <c r="I4167" s="79"/>
      <c r="K4167" s="79"/>
      <c r="M4167" s="79"/>
      <c r="N4167" s="80"/>
      <c r="P4167" s="79"/>
    </row>
    <row r="4168" spans="7:16" x14ac:dyDescent="0.2">
      <c r="G4168" s="79"/>
      <c r="I4168" s="79"/>
      <c r="K4168" s="79"/>
      <c r="M4168" s="79"/>
      <c r="N4168" s="80"/>
      <c r="P4168" s="79"/>
    </row>
    <row r="4169" spans="7:16" x14ac:dyDescent="0.2">
      <c r="G4169" s="79"/>
      <c r="I4169" s="79"/>
      <c r="K4169" s="79"/>
      <c r="M4169" s="79"/>
      <c r="N4169" s="80"/>
      <c r="P4169" s="79"/>
    </row>
    <row r="4170" spans="7:16" x14ac:dyDescent="0.2">
      <c r="G4170" s="79"/>
      <c r="I4170" s="79"/>
      <c r="K4170" s="79"/>
      <c r="M4170" s="79"/>
      <c r="N4170" s="80"/>
      <c r="P4170" s="79"/>
    </row>
    <row r="4171" spans="7:16" x14ac:dyDescent="0.2">
      <c r="G4171" s="79"/>
      <c r="I4171" s="79"/>
      <c r="K4171" s="79"/>
      <c r="M4171" s="79"/>
      <c r="N4171" s="80"/>
      <c r="P4171" s="79"/>
    </row>
    <row r="4172" spans="7:16" x14ac:dyDescent="0.2">
      <c r="G4172" s="79"/>
      <c r="I4172" s="79"/>
      <c r="K4172" s="79"/>
      <c r="M4172" s="79"/>
      <c r="N4172" s="80"/>
      <c r="P4172" s="79"/>
    </row>
    <row r="4173" spans="7:16" x14ac:dyDescent="0.2">
      <c r="G4173" s="79"/>
      <c r="I4173" s="79"/>
      <c r="K4173" s="79"/>
      <c r="M4173" s="79"/>
      <c r="N4173" s="80"/>
      <c r="P4173" s="79"/>
    </row>
    <row r="4174" spans="7:16" x14ac:dyDescent="0.2">
      <c r="G4174" s="79"/>
      <c r="I4174" s="79"/>
      <c r="K4174" s="79"/>
      <c r="M4174" s="79"/>
      <c r="N4174" s="80"/>
      <c r="P4174" s="79"/>
    </row>
    <row r="4175" spans="7:16" x14ac:dyDescent="0.2">
      <c r="G4175" s="79"/>
      <c r="I4175" s="79"/>
      <c r="K4175" s="79"/>
      <c r="M4175" s="79"/>
      <c r="N4175" s="80"/>
      <c r="P4175" s="79"/>
    </row>
    <row r="4176" spans="7:16" x14ac:dyDescent="0.2">
      <c r="G4176" s="79"/>
      <c r="I4176" s="79"/>
      <c r="K4176" s="79"/>
      <c r="M4176" s="79"/>
      <c r="N4176" s="80"/>
      <c r="P4176" s="79"/>
    </row>
    <row r="4177" spans="7:16" x14ac:dyDescent="0.2">
      <c r="G4177" s="79"/>
      <c r="I4177" s="79"/>
      <c r="K4177" s="79"/>
      <c r="M4177" s="79"/>
      <c r="N4177" s="80"/>
      <c r="P4177" s="79"/>
    </row>
    <row r="4178" spans="7:16" x14ac:dyDescent="0.2">
      <c r="G4178" s="79"/>
      <c r="I4178" s="79"/>
      <c r="K4178" s="79"/>
      <c r="M4178" s="79"/>
      <c r="N4178" s="80"/>
      <c r="P4178" s="79"/>
    </row>
    <row r="4179" spans="7:16" x14ac:dyDescent="0.2">
      <c r="G4179" s="79"/>
      <c r="I4179" s="79"/>
      <c r="K4179" s="79"/>
      <c r="M4179" s="79"/>
      <c r="N4179" s="80"/>
      <c r="P4179" s="79"/>
    </row>
    <row r="4180" spans="7:16" x14ac:dyDescent="0.2">
      <c r="G4180" s="79"/>
      <c r="I4180" s="79"/>
      <c r="K4180" s="79"/>
      <c r="M4180" s="79"/>
      <c r="N4180" s="80"/>
      <c r="P4180" s="79"/>
    </row>
    <row r="4181" spans="7:16" x14ac:dyDescent="0.2">
      <c r="G4181" s="79"/>
      <c r="I4181" s="79"/>
      <c r="K4181" s="79"/>
      <c r="M4181" s="79"/>
      <c r="N4181" s="80"/>
      <c r="P4181" s="79"/>
    </row>
    <row r="4182" spans="7:16" x14ac:dyDescent="0.2">
      <c r="G4182" s="79"/>
      <c r="I4182" s="79"/>
      <c r="K4182" s="79"/>
      <c r="M4182" s="79"/>
      <c r="N4182" s="80"/>
      <c r="P4182" s="79"/>
    </row>
    <row r="4183" spans="7:16" x14ac:dyDescent="0.2">
      <c r="G4183" s="79"/>
      <c r="I4183" s="79"/>
      <c r="K4183" s="79"/>
      <c r="M4183" s="79"/>
      <c r="N4183" s="80"/>
      <c r="P4183" s="79"/>
    </row>
    <row r="4184" spans="7:16" x14ac:dyDescent="0.2">
      <c r="G4184" s="79"/>
      <c r="I4184" s="79"/>
      <c r="K4184" s="79"/>
      <c r="M4184" s="79"/>
      <c r="N4184" s="80"/>
      <c r="P4184" s="79"/>
    </row>
    <row r="4185" spans="7:16" x14ac:dyDescent="0.2">
      <c r="G4185" s="79"/>
      <c r="I4185" s="79"/>
      <c r="K4185" s="79"/>
      <c r="M4185" s="79"/>
      <c r="N4185" s="80"/>
      <c r="P4185" s="79"/>
    </row>
    <row r="4186" spans="7:16" x14ac:dyDescent="0.2">
      <c r="G4186" s="79"/>
      <c r="I4186" s="79"/>
      <c r="K4186" s="79"/>
      <c r="M4186" s="79"/>
      <c r="N4186" s="80"/>
      <c r="P4186" s="79"/>
    </row>
    <row r="4187" spans="7:16" x14ac:dyDescent="0.2">
      <c r="G4187" s="79"/>
      <c r="I4187" s="79"/>
      <c r="K4187" s="79"/>
      <c r="M4187" s="79"/>
      <c r="N4187" s="80"/>
      <c r="P4187" s="79"/>
    </row>
    <row r="4188" spans="7:16" x14ac:dyDescent="0.2">
      <c r="G4188" s="79"/>
      <c r="I4188" s="79"/>
      <c r="K4188" s="79"/>
      <c r="M4188" s="79"/>
      <c r="N4188" s="80"/>
      <c r="P4188" s="79"/>
    </row>
    <row r="4189" spans="7:16" x14ac:dyDescent="0.2">
      <c r="G4189" s="79"/>
      <c r="I4189" s="79"/>
      <c r="K4189" s="79"/>
      <c r="M4189" s="79"/>
      <c r="N4189" s="80"/>
      <c r="P4189" s="79"/>
    </row>
    <row r="4190" spans="7:16" x14ac:dyDescent="0.2">
      <c r="G4190" s="79"/>
      <c r="I4190" s="79"/>
      <c r="K4190" s="79"/>
      <c r="M4190" s="79"/>
      <c r="N4190" s="80"/>
      <c r="P4190" s="79"/>
    </row>
    <row r="4191" spans="7:16" x14ac:dyDescent="0.2">
      <c r="G4191" s="79"/>
      <c r="I4191" s="79"/>
      <c r="K4191" s="79"/>
      <c r="M4191" s="79"/>
      <c r="N4191" s="80"/>
      <c r="P4191" s="79"/>
    </row>
    <row r="4192" spans="7:16" x14ac:dyDescent="0.2">
      <c r="G4192" s="79"/>
      <c r="I4192" s="79"/>
      <c r="K4192" s="79"/>
      <c r="M4192" s="79"/>
      <c r="N4192" s="80"/>
      <c r="P4192" s="79"/>
    </row>
    <row r="4193" spans="7:16" x14ac:dyDescent="0.2">
      <c r="G4193" s="79"/>
      <c r="I4193" s="79"/>
      <c r="K4193" s="79"/>
      <c r="M4193" s="79"/>
      <c r="N4193" s="80"/>
      <c r="P4193" s="79"/>
    </row>
    <row r="4194" spans="7:16" x14ac:dyDescent="0.2">
      <c r="G4194" s="79"/>
      <c r="I4194" s="79"/>
      <c r="K4194" s="79"/>
      <c r="M4194" s="79"/>
      <c r="N4194" s="80"/>
      <c r="P4194" s="79"/>
    </row>
    <row r="4195" spans="7:16" x14ac:dyDescent="0.2">
      <c r="G4195" s="79"/>
      <c r="I4195" s="79"/>
      <c r="K4195" s="79"/>
      <c r="M4195" s="79"/>
      <c r="N4195" s="80"/>
      <c r="P4195" s="79"/>
    </row>
    <row r="4196" spans="7:16" x14ac:dyDescent="0.2">
      <c r="G4196" s="79"/>
      <c r="I4196" s="79"/>
      <c r="K4196" s="79"/>
      <c r="M4196" s="79"/>
      <c r="N4196" s="80"/>
      <c r="P4196" s="79"/>
    </row>
    <row r="4197" spans="7:16" x14ac:dyDescent="0.2">
      <c r="G4197" s="79"/>
      <c r="I4197" s="79"/>
      <c r="K4197" s="79"/>
      <c r="M4197" s="79"/>
      <c r="N4197" s="80"/>
      <c r="P4197" s="79"/>
    </row>
    <row r="4198" spans="7:16" x14ac:dyDescent="0.2">
      <c r="G4198" s="79"/>
      <c r="I4198" s="79"/>
      <c r="K4198" s="79"/>
      <c r="M4198" s="79"/>
      <c r="N4198" s="80"/>
      <c r="P4198" s="79"/>
    </row>
    <row r="4199" spans="7:16" x14ac:dyDescent="0.2">
      <c r="G4199" s="79"/>
      <c r="I4199" s="79"/>
      <c r="K4199" s="79"/>
      <c r="M4199" s="79"/>
      <c r="N4199" s="80"/>
      <c r="P4199" s="79"/>
    </row>
    <row r="4200" spans="7:16" x14ac:dyDescent="0.2">
      <c r="G4200" s="79"/>
      <c r="I4200" s="79"/>
      <c r="K4200" s="79"/>
      <c r="M4200" s="79"/>
      <c r="N4200" s="80"/>
      <c r="P4200" s="79"/>
    </row>
    <row r="4201" spans="7:16" x14ac:dyDescent="0.2">
      <c r="G4201" s="79"/>
      <c r="I4201" s="79"/>
      <c r="K4201" s="79"/>
      <c r="M4201" s="79"/>
      <c r="N4201" s="80"/>
      <c r="P4201" s="79"/>
    </row>
    <row r="4202" spans="7:16" x14ac:dyDescent="0.2">
      <c r="G4202" s="79"/>
      <c r="I4202" s="79"/>
      <c r="K4202" s="79"/>
      <c r="M4202" s="79"/>
      <c r="N4202" s="80"/>
      <c r="P4202" s="79"/>
    </row>
    <row r="4203" spans="7:16" x14ac:dyDescent="0.2">
      <c r="G4203" s="79"/>
      <c r="I4203" s="79"/>
      <c r="K4203" s="79"/>
      <c r="M4203" s="79"/>
      <c r="N4203" s="80"/>
      <c r="P4203" s="79"/>
    </row>
    <row r="4204" spans="7:16" x14ac:dyDescent="0.2">
      <c r="G4204" s="79"/>
      <c r="I4204" s="79"/>
      <c r="K4204" s="79"/>
      <c r="M4204" s="79"/>
      <c r="N4204" s="80"/>
      <c r="P4204" s="79"/>
    </row>
    <row r="4205" spans="7:16" x14ac:dyDescent="0.2">
      <c r="G4205" s="79"/>
      <c r="I4205" s="79"/>
      <c r="K4205" s="79"/>
      <c r="M4205" s="79"/>
      <c r="N4205" s="80"/>
      <c r="P4205" s="79"/>
    </row>
    <row r="4206" spans="7:16" x14ac:dyDescent="0.2">
      <c r="G4206" s="79"/>
      <c r="I4206" s="79"/>
      <c r="K4206" s="79"/>
      <c r="M4206" s="79"/>
      <c r="N4206" s="80"/>
      <c r="P4206" s="79"/>
    </row>
    <row r="4207" spans="7:16" x14ac:dyDescent="0.2">
      <c r="G4207" s="79"/>
      <c r="I4207" s="79"/>
      <c r="K4207" s="79"/>
      <c r="M4207" s="79"/>
      <c r="N4207" s="80"/>
      <c r="P4207" s="79"/>
    </row>
    <row r="4208" spans="7:16" x14ac:dyDescent="0.2">
      <c r="G4208" s="79"/>
      <c r="I4208" s="79"/>
      <c r="K4208" s="79"/>
      <c r="M4208" s="79"/>
      <c r="N4208" s="80"/>
      <c r="P4208" s="79"/>
    </row>
    <row r="4209" spans="7:16" x14ac:dyDescent="0.2">
      <c r="G4209" s="79"/>
      <c r="I4209" s="79"/>
      <c r="K4209" s="79"/>
      <c r="M4209" s="79"/>
      <c r="N4209" s="80"/>
      <c r="P4209" s="79"/>
    </row>
    <row r="4210" spans="7:16" x14ac:dyDescent="0.2">
      <c r="G4210" s="79"/>
      <c r="I4210" s="79"/>
      <c r="K4210" s="79"/>
      <c r="M4210" s="79"/>
      <c r="N4210" s="80"/>
      <c r="P4210" s="79"/>
    </row>
    <row r="4211" spans="7:16" x14ac:dyDescent="0.2">
      <c r="G4211" s="79"/>
      <c r="I4211" s="79"/>
      <c r="K4211" s="79"/>
      <c r="M4211" s="79"/>
      <c r="N4211" s="80"/>
      <c r="P4211" s="79"/>
    </row>
    <row r="4212" spans="7:16" x14ac:dyDescent="0.2">
      <c r="G4212" s="79"/>
      <c r="I4212" s="79"/>
      <c r="K4212" s="79"/>
      <c r="M4212" s="79"/>
      <c r="N4212" s="80"/>
      <c r="P4212" s="79"/>
    </row>
    <row r="4213" spans="7:16" x14ac:dyDescent="0.2">
      <c r="G4213" s="79"/>
      <c r="I4213" s="79"/>
      <c r="K4213" s="79"/>
      <c r="M4213" s="79"/>
      <c r="N4213" s="80"/>
      <c r="P4213" s="79"/>
    </row>
    <row r="4214" spans="7:16" x14ac:dyDescent="0.2">
      <c r="G4214" s="79"/>
      <c r="I4214" s="79"/>
      <c r="K4214" s="79"/>
      <c r="M4214" s="79"/>
      <c r="N4214" s="80"/>
      <c r="P4214" s="79"/>
    </row>
    <row r="4215" spans="7:16" x14ac:dyDescent="0.2">
      <c r="G4215" s="79"/>
      <c r="I4215" s="79"/>
      <c r="K4215" s="79"/>
      <c r="M4215" s="79"/>
      <c r="N4215" s="80"/>
      <c r="P4215" s="79"/>
    </row>
    <row r="4216" spans="7:16" x14ac:dyDescent="0.2">
      <c r="G4216" s="79"/>
      <c r="I4216" s="79"/>
      <c r="K4216" s="79"/>
      <c r="M4216" s="79"/>
      <c r="N4216" s="80"/>
      <c r="P4216" s="79"/>
    </row>
    <row r="4217" spans="7:16" x14ac:dyDescent="0.2">
      <c r="G4217" s="79"/>
      <c r="I4217" s="79"/>
      <c r="K4217" s="79"/>
      <c r="M4217" s="79"/>
      <c r="N4217" s="80"/>
      <c r="P4217" s="79"/>
    </row>
    <row r="4218" spans="7:16" x14ac:dyDescent="0.2">
      <c r="G4218" s="79"/>
      <c r="I4218" s="79"/>
      <c r="K4218" s="79"/>
      <c r="M4218" s="79"/>
      <c r="N4218" s="80"/>
      <c r="P4218" s="79"/>
    </row>
    <row r="4219" spans="7:16" x14ac:dyDescent="0.2">
      <c r="G4219" s="79"/>
      <c r="I4219" s="79"/>
      <c r="K4219" s="79"/>
      <c r="M4219" s="79"/>
      <c r="N4219" s="80"/>
      <c r="P4219" s="79"/>
    </row>
    <row r="4220" spans="7:16" x14ac:dyDescent="0.2">
      <c r="G4220" s="79"/>
      <c r="I4220" s="79"/>
      <c r="K4220" s="79"/>
      <c r="M4220" s="79"/>
      <c r="N4220" s="80"/>
      <c r="P4220" s="79"/>
    </row>
    <row r="4221" spans="7:16" x14ac:dyDescent="0.2">
      <c r="G4221" s="79"/>
      <c r="I4221" s="79"/>
      <c r="K4221" s="79"/>
      <c r="M4221" s="79"/>
      <c r="N4221" s="80"/>
      <c r="P4221" s="79"/>
    </row>
    <row r="4222" spans="7:16" x14ac:dyDescent="0.2">
      <c r="G4222" s="79"/>
      <c r="I4222" s="79"/>
      <c r="K4222" s="79"/>
      <c r="M4222" s="79"/>
      <c r="N4222" s="80"/>
      <c r="P4222" s="79"/>
    </row>
    <row r="4223" spans="7:16" x14ac:dyDescent="0.2">
      <c r="G4223" s="79"/>
      <c r="I4223" s="79"/>
      <c r="K4223" s="79"/>
      <c r="M4223" s="79"/>
      <c r="N4223" s="80"/>
      <c r="P4223" s="79"/>
    </row>
    <row r="4224" spans="7:16" x14ac:dyDescent="0.2">
      <c r="G4224" s="79"/>
      <c r="I4224" s="79"/>
      <c r="K4224" s="79"/>
      <c r="M4224" s="79"/>
      <c r="N4224" s="80"/>
      <c r="P4224" s="79"/>
    </row>
    <row r="4225" spans="7:16" x14ac:dyDescent="0.2">
      <c r="G4225" s="79"/>
      <c r="I4225" s="79"/>
      <c r="K4225" s="79"/>
      <c r="M4225" s="79"/>
      <c r="N4225" s="80"/>
      <c r="P4225" s="79"/>
    </row>
    <row r="4226" spans="7:16" x14ac:dyDescent="0.2">
      <c r="G4226" s="79"/>
      <c r="I4226" s="79"/>
      <c r="K4226" s="79"/>
      <c r="M4226" s="79"/>
      <c r="N4226" s="80"/>
      <c r="P4226" s="79"/>
    </row>
    <row r="4227" spans="7:16" x14ac:dyDescent="0.2">
      <c r="G4227" s="79"/>
      <c r="I4227" s="79"/>
      <c r="K4227" s="79"/>
      <c r="M4227" s="79"/>
      <c r="N4227" s="80"/>
      <c r="P4227" s="79"/>
    </row>
    <row r="4228" spans="7:16" x14ac:dyDescent="0.2">
      <c r="G4228" s="79"/>
      <c r="I4228" s="79"/>
      <c r="K4228" s="79"/>
      <c r="M4228" s="79"/>
      <c r="N4228" s="80"/>
      <c r="P4228" s="79"/>
    </row>
    <row r="4229" spans="7:16" x14ac:dyDescent="0.2">
      <c r="G4229" s="79"/>
      <c r="I4229" s="79"/>
      <c r="K4229" s="79"/>
      <c r="M4229" s="79"/>
      <c r="N4229" s="80"/>
      <c r="P4229" s="79"/>
    </row>
    <row r="4230" spans="7:16" x14ac:dyDescent="0.2">
      <c r="G4230" s="79"/>
      <c r="I4230" s="79"/>
      <c r="K4230" s="79"/>
      <c r="M4230" s="79"/>
      <c r="N4230" s="80"/>
      <c r="P4230" s="79"/>
    </row>
    <row r="4231" spans="7:16" x14ac:dyDescent="0.2">
      <c r="G4231" s="79"/>
      <c r="I4231" s="79"/>
      <c r="K4231" s="79"/>
      <c r="M4231" s="79"/>
      <c r="N4231" s="80"/>
      <c r="P4231" s="79"/>
    </row>
    <row r="4232" spans="7:16" x14ac:dyDescent="0.2">
      <c r="G4232" s="79"/>
      <c r="I4232" s="79"/>
      <c r="K4232" s="79"/>
      <c r="M4232" s="79"/>
      <c r="N4232" s="80"/>
      <c r="P4232" s="79"/>
    </row>
    <row r="4233" spans="7:16" x14ac:dyDescent="0.2">
      <c r="G4233" s="79"/>
      <c r="I4233" s="79"/>
      <c r="K4233" s="79"/>
      <c r="M4233" s="79"/>
      <c r="N4233" s="80"/>
      <c r="P4233" s="79"/>
    </row>
    <row r="4234" spans="7:16" x14ac:dyDescent="0.2">
      <c r="G4234" s="79"/>
      <c r="I4234" s="79"/>
      <c r="K4234" s="79"/>
      <c r="M4234" s="79"/>
      <c r="N4234" s="80"/>
      <c r="P4234" s="79"/>
    </row>
    <row r="4235" spans="7:16" x14ac:dyDescent="0.2">
      <c r="G4235" s="79"/>
      <c r="I4235" s="79"/>
      <c r="K4235" s="79"/>
      <c r="M4235" s="79"/>
      <c r="N4235" s="80"/>
      <c r="P4235" s="79"/>
    </row>
    <row r="4236" spans="7:16" x14ac:dyDescent="0.2">
      <c r="G4236" s="79"/>
      <c r="I4236" s="79"/>
      <c r="K4236" s="79"/>
      <c r="M4236" s="79"/>
      <c r="N4236" s="80"/>
      <c r="P4236" s="79"/>
    </row>
    <row r="4237" spans="7:16" x14ac:dyDescent="0.2">
      <c r="G4237" s="79"/>
      <c r="I4237" s="79"/>
      <c r="K4237" s="79"/>
      <c r="M4237" s="79"/>
      <c r="N4237" s="80"/>
      <c r="P4237" s="79"/>
    </row>
    <row r="4238" spans="7:16" x14ac:dyDescent="0.2">
      <c r="G4238" s="79"/>
      <c r="I4238" s="79"/>
      <c r="K4238" s="79"/>
      <c r="M4238" s="79"/>
      <c r="N4238" s="80"/>
      <c r="P4238" s="79"/>
    </row>
    <row r="4239" spans="7:16" x14ac:dyDescent="0.2">
      <c r="G4239" s="79"/>
      <c r="I4239" s="79"/>
      <c r="K4239" s="79"/>
      <c r="M4239" s="79"/>
      <c r="N4239" s="80"/>
      <c r="P4239" s="79"/>
    </row>
    <row r="4240" spans="7:16" x14ac:dyDescent="0.2">
      <c r="G4240" s="79"/>
      <c r="I4240" s="79"/>
      <c r="K4240" s="79"/>
      <c r="M4240" s="79"/>
      <c r="N4240" s="80"/>
      <c r="P4240" s="79"/>
    </row>
    <row r="4241" spans="7:16" x14ac:dyDescent="0.2">
      <c r="G4241" s="79"/>
      <c r="I4241" s="79"/>
      <c r="K4241" s="79"/>
      <c r="M4241" s="79"/>
      <c r="N4241" s="80"/>
      <c r="P4241" s="79"/>
    </row>
    <row r="4242" spans="7:16" x14ac:dyDescent="0.2">
      <c r="G4242" s="79"/>
      <c r="I4242" s="79"/>
      <c r="K4242" s="79"/>
      <c r="M4242" s="79"/>
      <c r="N4242" s="80"/>
      <c r="P4242" s="79"/>
    </row>
    <row r="4243" spans="7:16" x14ac:dyDescent="0.2">
      <c r="G4243" s="79"/>
      <c r="I4243" s="79"/>
      <c r="K4243" s="79"/>
      <c r="M4243" s="79"/>
      <c r="N4243" s="80"/>
      <c r="P4243" s="79"/>
    </row>
    <row r="4244" spans="7:16" x14ac:dyDescent="0.2">
      <c r="G4244" s="79"/>
      <c r="I4244" s="79"/>
      <c r="K4244" s="79"/>
      <c r="M4244" s="79"/>
      <c r="N4244" s="80"/>
      <c r="P4244" s="79"/>
    </row>
    <row r="4245" spans="7:16" x14ac:dyDescent="0.2">
      <c r="G4245" s="79"/>
      <c r="I4245" s="79"/>
      <c r="K4245" s="79"/>
      <c r="M4245" s="79"/>
      <c r="N4245" s="80"/>
      <c r="P4245" s="79"/>
    </row>
    <row r="4246" spans="7:16" x14ac:dyDescent="0.2">
      <c r="G4246" s="79"/>
      <c r="I4246" s="79"/>
      <c r="K4246" s="79"/>
      <c r="M4246" s="79"/>
      <c r="N4246" s="80"/>
      <c r="P4246" s="79"/>
    </row>
    <row r="4247" spans="7:16" x14ac:dyDescent="0.2">
      <c r="G4247" s="79"/>
      <c r="I4247" s="79"/>
      <c r="K4247" s="79"/>
      <c r="M4247" s="79"/>
      <c r="N4247" s="80"/>
      <c r="P4247" s="79"/>
    </row>
    <row r="4248" spans="7:16" x14ac:dyDescent="0.2">
      <c r="G4248" s="79"/>
      <c r="I4248" s="79"/>
      <c r="K4248" s="79"/>
      <c r="M4248" s="79"/>
      <c r="N4248" s="80"/>
      <c r="P4248" s="79"/>
    </row>
    <row r="4249" spans="7:16" x14ac:dyDescent="0.2">
      <c r="G4249" s="79"/>
      <c r="I4249" s="79"/>
      <c r="K4249" s="79"/>
      <c r="M4249" s="79"/>
      <c r="N4249" s="80"/>
      <c r="P4249" s="79"/>
    </row>
    <row r="4250" spans="7:16" x14ac:dyDescent="0.2">
      <c r="G4250" s="79"/>
      <c r="I4250" s="79"/>
      <c r="K4250" s="79"/>
      <c r="M4250" s="79"/>
      <c r="N4250" s="80"/>
      <c r="P4250" s="79"/>
    </row>
    <row r="4251" spans="7:16" x14ac:dyDescent="0.2">
      <c r="G4251" s="79"/>
      <c r="I4251" s="79"/>
      <c r="K4251" s="79"/>
      <c r="M4251" s="79"/>
      <c r="N4251" s="80"/>
      <c r="P4251" s="79"/>
    </row>
    <row r="4252" spans="7:16" x14ac:dyDescent="0.2">
      <c r="G4252" s="79"/>
      <c r="I4252" s="79"/>
      <c r="K4252" s="79"/>
      <c r="M4252" s="79"/>
      <c r="N4252" s="80"/>
      <c r="P4252" s="79"/>
    </row>
    <row r="4253" spans="7:16" x14ac:dyDescent="0.2">
      <c r="G4253" s="79"/>
      <c r="I4253" s="79"/>
      <c r="K4253" s="79"/>
      <c r="M4253" s="79"/>
      <c r="N4253" s="80"/>
      <c r="P4253" s="79"/>
    </row>
    <row r="4254" spans="7:16" x14ac:dyDescent="0.2">
      <c r="G4254" s="79"/>
      <c r="I4254" s="79"/>
      <c r="K4254" s="79"/>
      <c r="M4254" s="79"/>
      <c r="N4254" s="80"/>
      <c r="P4254" s="79"/>
    </row>
    <row r="4255" spans="7:16" x14ac:dyDescent="0.2">
      <c r="G4255" s="79"/>
      <c r="I4255" s="79"/>
      <c r="K4255" s="79"/>
      <c r="M4255" s="79"/>
      <c r="N4255" s="80"/>
      <c r="P4255" s="79"/>
    </row>
    <row r="4256" spans="7:16" x14ac:dyDescent="0.2">
      <c r="G4256" s="79"/>
      <c r="I4256" s="79"/>
      <c r="K4256" s="79"/>
      <c r="M4256" s="79"/>
      <c r="N4256" s="80"/>
      <c r="P4256" s="79"/>
    </row>
    <row r="4257" spans="7:16" x14ac:dyDescent="0.2">
      <c r="G4257" s="79"/>
      <c r="I4257" s="79"/>
      <c r="K4257" s="79"/>
      <c r="M4257" s="79"/>
      <c r="N4257" s="80"/>
      <c r="P4257" s="79"/>
    </row>
    <row r="4258" spans="7:16" x14ac:dyDescent="0.2">
      <c r="G4258" s="79"/>
      <c r="I4258" s="79"/>
      <c r="K4258" s="79"/>
      <c r="M4258" s="79"/>
      <c r="N4258" s="80"/>
      <c r="P4258" s="79"/>
    </row>
    <row r="4259" spans="7:16" x14ac:dyDescent="0.2">
      <c r="G4259" s="79"/>
      <c r="I4259" s="79"/>
      <c r="K4259" s="79"/>
      <c r="M4259" s="79"/>
      <c r="N4259" s="80"/>
      <c r="P4259" s="79"/>
    </row>
    <row r="4260" spans="7:16" x14ac:dyDescent="0.2">
      <c r="G4260" s="79"/>
      <c r="I4260" s="79"/>
      <c r="K4260" s="79"/>
      <c r="M4260" s="79"/>
      <c r="N4260" s="80"/>
      <c r="P4260" s="79"/>
    </row>
    <row r="4261" spans="7:16" x14ac:dyDescent="0.2">
      <c r="G4261" s="79"/>
      <c r="I4261" s="79"/>
      <c r="K4261" s="79"/>
      <c r="M4261" s="79"/>
      <c r="N4261" s="80"/>
      <c r="P4261" s="79"/>
    </row>
    <row r="4262" spans="7:16" x14ac:dyDescent="0.2">
      <c r="G4262" s="79"/>
      <c r="I4262" s="79"/>
      <c r="K4262" s="79"/>
      <c r="M4262" s="79"/>
      <c r="N4262" s="80"/>
      <c r="P4262" s="79"/>
    </row>
    <row r="4263" spans="7:16" x14ac:dyDescent="0.2">
      <c r="G4263" s="79"/>
      <c r="I4263" s="79"/>
      <c r="K4263" s="79"/>
      <c r="M4263" s="79"/>
      <c r="N4263" s="80"/>
      <c r="P4263" s="79"/>
    </row>
    <row r="4264" spans="7:16" x14ac:dyDescent="0.2">
      <c r="G4264" s="79"/>
      <c r="I4264" s="79"/>
      <c r="K4264" s="79"/>
      <c r="M4264" s="79"/>
      <c r="N4264" s="80"/>
      <c r="P4264" s="79"/>
    </row>
    <row r="4265" spans="7:16" x14ac:dyDescent="0.2">
      <c r="G4265" s="79"/>
      <c r="I4265" s="79"/>
      <c r="K4265" s="79"/>
      <c r="M4265" s="79"/>
      <c r="N4265" s="80"/>
      <c r="P4265" s="79"/>
    </row>
    <row r="4266" spans="7:16" x14ac:dyDescent="0.2">
      <c r="G4266" s="79"/>
      <c r="I4266" s="79"/>
      <c r="K4266" s="79"/>
      <c r="M4266" s="79"/>
      <c r="N4266" s="80"/>
      <c r="P4266" s="79"/>
    </row>
    <row r="4267" spans="7:16" x14ac:dyDescent="0.2">
      <c r="G4267" s="79"/>
      <c r="I4267" s="79"/>
      <c r="K4267" s="79"/>
      <c r="M4267" s="79"/>
      <c r="N4267" s="80"/>
      <c r="P4267" s="79"/>
    </row>
    <row r="4268" spans="7:16" x14ac:dyDescent="0.2">
      <c r="G4268" s="79"/>
      <c r="I4268" s="79"/>
      <c r="K4268" s="79"/>
      <c r="M4268" s="79"/>
      <c r="N4268" s="80"/>
      <c r="P4268" s="79"/>
    </row>
    <row r="4269" spans="7:16" x14ac:dyDescent="0.2">
      <c r="G4269" s="79"/>
      <c r="I4269" s="79"/>
      <c r="K4269" s="79"/>
      <c r="M4269" s="79"/>
      <c r="N4269" s="80"/>
      <c r="P4269" s="79"/>
    </row>
    <row r="4270" spans="7:16" x14ac:dyDescent="0.2">
      <c r="G4270" s="79"/>
      <c r="I4270" s="79"/>
      <c r="K4270" s="79"/>
      <c r="M4270" s="79"/>
      <c r="N4270" s="80"/>
      <c r="P4270" s="79"/>
    </row>
    <row r="4271" spans="7:16" x14ac:dyDescent="0.2">
      <c r="G4271" s="79"/>
      <c r="I4271" s="79"/>
      <c r="K4271" s="79"/>
      <c r="M4271" s="79"/>
      <c r="N4271" s="80"/>
      <c r="P4271" s="79"/>
    </row>
    <row r="4272" spans="7:16" x14ac:dyDescent="0.2">
      <c r="G4272" s="79"/>
      <c r="I4272" s="79"/>
      <c r="K4272" s="79"/>
      <c r="M4272" s="79"/>
      <c r="N4272" s="80"/>
      <c r="P4272" s="79"/>
    </row>
    <row r="4273" spans="7:16" x14ac:dyDescent="0.2">
      <c r="G4273" s="79"/>
      <c r="I4273" s="79"/>
      <c r="K4273" s="79"/>
      <c r="M4273" s="79"/>
      <c r="N4273" s="80"/>
      <c r="P4273" s="79"/>
    </row>
    <row r="4274" spans="7:16" x14ac:dyDescent="0.2">
      <c r="G4274" s="79"/>
      <c r="I4274" s="79"/>
      <c r="K4274" s="79"/>
      <c r="M4274" s="79"/>
      <c r="N4274" s="80"/>
      <c r="P4274" s="79"/>
    </row>
    <row r="4275" spans="7:16" x14ac:dyDescent="0.2">
      <c r="G4275" s="79"/>
      <c r="I4275" s="79"/>
      <c r="K4275" s="79"/>
      <c r="M4275" s="79"/>
      <c r="N4275" s="80"/>
      <c r="P4275" s="79"/>
    </row>
    <row r="4276" spans="7:16" x14ac:dyDescent="0.2">
      <c r="G4276" s="79"/>
      <c r="I4276" s="79"/>
      <c r="K4276" s="79"/>
      <c r="M4276" s="79"/>
      <c r="N4276" s="80"/>
      <c r="P4276" s="79"/>
    </row>
    <row r="4277" spans="7:16" x14ac:dyDescent="0.2">
      <c r="G4277" s="79"/>
      <c r="I4277" s="79"/>
      <c r="K4277" s="79"/>
      <c r="M4277" s="79"/>
      <c r="N4277" s="80"/>
      <c r="P4277" s="79"/>
    </row>
    <row r="4278" spans="7:16" x14ac:dyDescent="0.2">
      <c r="G4278" s="79"/>
      <c r="I4278" s="79"/>
      <c r="K4278" s="79"/>
      <c r="M4278" s="79"/>
      <c r="N4278" s="80"/>
      <c r="P4278" s="79"/>
    </row>
    <row r="4279" spans="7:16" x14ac:dyDescent="0.2">
      <c r="G4279" s="79"/>
      <c r="I4279" s="79"/>
      <c r="K4279" s="79"/>
      <c r="M4279" s="79"/>
      <c r="N4279" s="80"/>
      <c r="P4279" s="79"/>
    </row>
    <row r="4280" spans="7:16" x14ac:dyDescent="0.2">
      <c r="G4280" s="79"/>
      <c r="I4280" s="79"/>
      <c r="K4280" s="79"/>
      <c r="M4280" s="79"/>
      <c r="N4280" s="80"/>
      <c r="P4280" s="79"/>
    </row>
    <row r="4281" spans="7:16" x14ac:dyDescent="0.2">
      <c r="G4281" s="79"/>
      <c r="I4281" s="79"/>
      <c r="K4281" s="79"/>
      <c r="M4281" s="79"/>
      <c r="N4281" s="80"/>
      <c r="P4281" s="79"/>
    </row>
    <row r="4282" spans="7:16" x14ac:dyDescent="0.2">
      <c r="G4282" s="79"/>
      <c r="I4282" s="79"/>
      <c r="K4282" s="79"/>
      <c r="M4282" s="79"/>
      <c r="N4282" s="80"/>
      <c r="P4282" s="79"/>
    </row>
    <row r="4283" spans="7:16" x14ac:dyDescent="0.2">
      <c r="G4283" s="79"/>
      <c r="I4283" s="79"/>
      <c r="K4283" s="79"/>
      <c r="M4283" s="79"/>
      <c r="N4283" s="80"/>
      <c r="P4283" s="79"/>
    </row>
    <row r="4284" spans="7:16" x14ac:dyDescent="0.2">
      <c r="G4284" s="79"/>
      <c r="I4284" s="79"/>
      <c r="K4284" s="79"/>
      <c r="M4284" s="79"/>
      <c r="N4284" s="80"/>
      <c r="P4284" s="79"/>
    </row>
    <row r="4285" spans="7:16" x14ac:dyDescent="0.2">
      <c r="G4285" s="79"/>
      <c r="I4285" s="79"/>
      <c r="K4285" s="79"/>
      <c r="M4285" s="79"/>
      <c r="N4285" s="80"/>
      <c r="P4285" s="79"/>
    </row>
    <row r="4286" spans="7:16" x14ac:dyDescent="0.2">
      <c r="G4286" s="79"/>
      <c r="I4286" s="79"/>
      <c r="K4286" s="79"/>
      <c r="M4286" s="79"/>
      <c r="N4286" s="80"/>
      <c r="P4286" s="79"/>
    </row>
    <row r="4287" spans="7:16" x14ac:dyDescent="0.2">
      <c r="G4287" s="79"/>
      <c r="I4287" s="79"/>
      <c r="K4287" s="79"/>
      <c r="M4287" s="79"/>
      <c r="N4287" s="80"/>
      <c r="P4287" s="79"/>
    </row>
    <row r="4288" spans="7:16" x14ac:dyDescent="0.2">
      <c r="G4288" s="79"/>
      <c r="I4288" s="79"/>
      <c r="K4288" s="79"/>
      <c r="M4288" s="79"/>
      <c r="N4288" s="80"/>
      <c r="P4288" s="79"/>
    </row>
    <row r="4289" spans="7:16" x14ac:dyDescent="0.2">
      <c r="G4289" s="79"/>
      <c r="I4289" s="79"/>
      <c r="K4289" s="79"/>
      <c r="M4289" s="79"/>
      <c r="N4289" s="80"/>
      <c r="P4289" s="79"/>
    </row>
    <row r="4290" spans="7:16" x14ac:dyDescent="0.2">
      <c r="G4290" s="79"/>
      <c r="I4290" s="79"/>
      <c r="K4290" s="79"/>
      <c r="M4290" s="79"/>
      <c r="N4290" s="80"/>
      <c r="P4290" s="79"/>
    </row>
    <row r="4291" spans="7:16" x14ac:dyDescent="0.2">
      <c r="G4291" s="79"/>
      <c r="I4291" s="79"/>
      <c r="K4291" s="79"/>
      <c r="M4291" s="79"/>
      <c r="N4291" s="80"/>
      <c r="P4291" s="79"/>
    </row>
    <row r="4292" spans="7:16" x14ac:dyDescent="0.2">
      <c r="G4292" s="79"/>
      <c r="I4292" s="79"/>
      <c r="K4292" s="79"/>
      <c r="M4292" s="79"/>
      <c r="N4292" s="80"/>
      <c r="P4292" s="79"/>
    </row>
    <row r="4293" spans="7:16" x14ac:dyDescent="0.2">
      <c r="G4293" s="79"/>
      <c r="I4293" s="79"/>
      <c r="K4293" s="79"/>
      <c r="M4293" s="79"/>
      <c r="N4293" s="80"/>
      <c r="P4293" s="79"/>
    </row>
    <row r="4294" spans="7:16" x14ac:dyDescent="0.2">
      <c r="G4294" s="79"/>
      <c r="I4294" s="79"/>
      <c r="K4294" s="79"/>
      <c r="M4294" s="79"/>
      <c r="N4294" s="80"/>
      <c r="P4294" s="79"/>
    </row>
    <row r="4295" spans="7:16" x14ac:dyDescent="0.2">
      <c r="G4295" s="79"/>
      <c r="I4295" s="79"/>
      <c r="K4295" s="79"/>
      <c r="M4295" s="79"/>
      <c r="N4295" s="80"/>
      <c r="P4295" s="79"/>
    </row>
    <row r="4296" spans="7:16" x14ac:dyDescent="0.2">
      <c r="G4296" s="79"/>
      <c r="I4296" s="79"/>
      <c r="K4296" s="79"/>
      <c r="M4296" s="79"/>
      <c r="N4296" s="80"/>
      <c r="P4296" s="79"/>
    </row>
    <row r="4297" spans="7:16" x14ac:dyDescent="0.2">
      <c r="G4297" s="79"/>
      <c r="I4297" s="79"/>
      <c r="K4297" s="79"/>
      <c r="M4297" s="79"/>
      <c r="N4297" s="80"/>
      <c r="P4297" s="79"/>
    </row>
    <row r="4298" spans="7:16" x14ac:dyDescent="0.2">
      <c r="G4298" s="79"/>
      <c r="I4298" s="79"/>
      <c r="K4298" s="79"/>
      <c r="M4298" s="79"/>
      <c r="N4298" s="80"/>
      <c r="P4298" s="79"/>
    </row>
    <row r="4299" spans="7:16" x14ac:dyDescent="0.2">
      <c r="G4299" s="79"/>
      <c r="I4299" s="79"/>
      <c r="K4299" s="79"/>
      <c r="M4299" s="79"/>
      <c r="N4299" s="80"/>
      <c r="P4299" s="79"/>
    </row>
    <row r="4300" spans="7:16" x14ac:dyDescent="0.2">
      <c r="G4300" s="79"/>
      <c r="I4300" s="79"/>
      <c r="K4300" s="79"/>
      <c r="M4300" s="79"/>
      <c r="N4300" s="80"/>
      <c r="P4300" s="79"/>
    </row>
    <row r="4301" spans="7:16" x14ac:dyDescent="0.2">
      <c r="G4301" s="79"/>
      <c r="I4301" s="79"/>
      <c r="K4301" s="79"/>
      <c r="M4301" s="79"/>
      <c r="N4301" s="80"/>
      <c r="P4301" s="79"/>
    </row>
    <row r="4302" spans="7:16" x14ac:dyDescent="0.2">
      <c r="G4302" s="79"/>
      <c r="I4302" s="79"/>
      <c r="K4302" s="79"/>
      <c r="M4302" s="79"/>
      <c r="N4302" s="80"/>
      <c r="P4302" s="79"/>
    </row>
    <row r="4303" spans="7:16" x14ac:dyDescent="0.2">
      <c r="G4303" s="79"/>
      <c r="I4303" s="79"/>
      <c r="K4303" s="79"/>
      <c r="M4303" s="79"/>
      <c r="N4303" s="80"/>
      <c r="P4303" s="79"/>
    </row>
    <row r="4304" spans="7:16" x14ac:dyDescent="0.2">
      <c r="G4304" s="79"/>
      <c r="I4304" s="79"/>
      <c r="K4304" s="79"/>
      <c r="M4304" s="79"/>
      <c r="N4304" s="80"/>
      <c r="P4304" s="79"/>
    </row>
    <row r="4305" spans="7:16" x14ac:dyDescent="0.2">
      <c r="G4305" s="79"/>
      <c r="I4305" s="79"/>
      <c r="K4305" s="79"/>
      <c r="M4305" s="79"/>
      <c r="N4305" s="80"/>
      <c r="P4305" s="79"/>
    </row>
    <row r="4306" spans="7:16" x14ac:dyDescent="0.2">
      <c r="G4306" s="79"/>
      <c r="I4306" s="79"/>
      <c r="K4306" s="79"/>
      <c r="M4306" s="79"/>
      <c r="N4306" s="80"/>
      <c r="P4306" s="79"/>
    </row>
    <row r="4307" spans="7:16" x14ac:dyDescent="0.2">
      <c r="G4307" s="79"/>
      <c r="I4307" s="79"/>
      <c r="K4307" s="79"/>
      <c r="M4307" s="79"/>
      <c r="N4307" s="80"/>
      <c r="P4307" s="79"/>
    </row>
    <row r="4308" spans="7:16" x14ac:dyDescent="0.2">
      <c r="G4308" s="79"/>
      <c r="I4308" s="79"/>
      <c r="K4308" s="79"/>
      <c r="M4308" s="79"/>
      <c r="N4308" s="80"/>
      <c r="P4308" s="79"/>
    </row>
    <row r="4309" spans="7:16" x14ac:dyDescent="0.2">
      <c r="G4309" s="79"/>
      <c r="I4309" s="79"/>
      <c r="K4309" s="79"/>
      <c r="M4309" s="79"/>
      <c r="N4309" s="80"/>
      <c r="P4309" s="79"/>
    </row>
    <row r="4310" spans="7:16" x14ac:dyDescent="0.2">
      <c r="G4310" s="79"/>
      <c r="I4310" s="79"/>
      <c r="K4310" s="79"/>
      <c r="M4310" s="79"/>
      <c r="N4310" s="80"/>
      <c r="P4310" s="79"/>
    </row>
    <row r="4311" spans="7:16" x14ac:dyDescent="0.2">
      <c r="G4311" s="79"/>
      <c r="I4311" s="79"/>
      <c r="K4311" s="79"/>
      <c r="M4311" s="79"/>
      <c r="N4311" s="80"/>
      <c r="P4311" s="79"/>
    </row>
    <row r="4312" spans="7:16" x14ac:dyDescent="0.2">
      <c r="G4312" s="79"/>
      <c r="I4312" s="79"/>
      <c r="K4312" s="79"/>
      <c r="M4312" s="79"/>
      <c r="N4312" s="80"/>
      <c r="P4312" s="79"/>
    </row>
    <row r="4313" spans="7:16" x14ac:dyDescent="0.2">
      <c r="G4313" s="79"/>
      <c r="I4313" s="79"/>
      <c r="K4313" s="79"/>
      <c r="M4313" s="79"/>
      <c r="N4313" s="80"/>
      <c r="P4313" s="79"/>
    </row>
    <row r="4314" spans="7:16" x14ac:dyDescent="0.2">
      <c r="G4314" s="79"/>
      <c r="I4314" s="79"/>
      <c r="K4314" s="79"/>
      <c r="M4314" s="79"/>
      <c r="N4314" s="80"/>
      <c r="P4314" s="79"/>
    </row>
    <row r="4315" spans="7:16" x14ac:dyDescent="0.2">
      <c r="G4315" s="79"/>
      <c r="I4315" s="79"/>
      <c r="K4315" s="79"/>
      <c r="M4315" s="79"/>
      <c r="N4315" s="80"/>
      <c r="P4315" s="79"/>
    </row>
    <row r="4316" spans="7:16" x14ac:dyDescent="0.2">
      <c r="G4316" s="79"/>
      <c r="I4316" s="79"/>
      <c r="K4316" s="79"/>
      <c r="M4316" s="79"/>
      <c r="N4316" s="80"/>
      <c r="P4316" s="79"/>
    </row>
    <row r="4317" spans="7:16" x14ac:dyDescent="0.2">
      <c r="G4317" s="79"/>
      <c r="I4317" s="79"/>
      <c r="K4317" s="79"/>
      <c r="M4317" s="79"/>
      <c r="N4317" s="80"/>
      <c r="P4317" s="79"/>
    </row>
    <row r="4318" spans="7:16" x14ac:dyDescent="0.2">
      <c r="G4318" s="79"/>
      <c r="I4318" s="79"/>
      <c r="K4318" s="79"/>
      <c r="M4318" s="79"/>
      <c r="N4318" s="80"/>
      <c r="P4318" s="79"/>
    </row>
    <row r="4319" spans="7:16" x14ac:dyDescent="0.2">
      <c r="G4319" s="79"/>
      <c r="I4319" s="79"/>
      <c r="K4319" s="79"/>
      <c r="M4319" s="79"/>
      <c r="N4319" s="80"/>
      <c r="P4319" s="79"/>
    </row>
    <row r="4320" spans="7:16" x14ac:dyDescent="0.2">
      <c r="G4320" s="79"/>
      <c r="I4320" s="79"/>
      <c r="K4320" s="79"/>
      <c r="M4320" s="79"/>
      <c r="N4320" s="80"/>
      <c r="P4320" s="79"/>
    </row>
    <row r="4321" spans="7:16" x14ac:dyDescent="0.2">
      <c r="G4321" s="79"/>
      <c r="I4321" s="79"/>
      <c r="K4321" s="79"/>
      <c r="M4321" s="79"/>
      <c r="N4321" s="80"/>
      <c r="P4321" s="79"/>
    </row>
    <row r="4322" spans="7:16" x14ac:dyDescent="0.2">
      <c r="G4322" s="79"/>
      <c r="I4322" s="79"/>
      <c r="K4322" s="79"/>
      <c r="M4322" s="79"/>
      <c r="N4322" s="80"/>
      <c r="P4322" s="79"/>
    </row>
    <row r="4323" spans="7:16" x14ac:dyDescent="0.2">
      <c r="G4323" s="79"/>
      <c r="I4323" s="79"/>
      <c r="K4323" s="79"/>
      <c r="M4323" s="79"/>
      <c r="N4323" s="80"/>
      <c r="P4323" s="79"/>
    </row>
    <row r="4324" spans="7:16" x14ac:dyDescent="0.2">
      <c r="G4324" s="79"/>
      <c r="I4324" s="79"/>
      <c r="K4324" s="79"/>
      <c r="M4324" s="79"/>
      <c r="N4324" s="80"/>
      <c r="P4324" s="79"/>
    </row>
    <row r="4325" spans="7:16" x14ac:dyDescent="0.2">
      <c r="G4325" s="79"/>
      <c r="I4325" s="79"/>
      <c r="K4325" s="79"/>
      <c r="M4325" s="79"/>
      <c r="N4325" s="80"/>
      <c r="P4325" s="79"/>
    </row>
    <row r="4326" spans="7:16" x14ac:dyDescent="0.2">
      <c r="G4326" s="79"/>
      <c r="I4326" s="79"/>
      <c r="K4326" s="79"/>
      <c r="M4326" s="79"/>
      <c r="N4326" s="80"/>
      <c r="P4326" s="79"/>
    </row>
    <row r="4327" spans="7:16" x14ac:dyDescent="0.2">
      <c r="G4327" s="79"/>
      <c r="I4327" s="79"/>
      <c r="K4327" s="79"/>
      <c r="M4327" s="79"/>
      <c r="N4327" s="80"/>
      <c r="P4327" s="79"/>
    </row>
    <row r="4328" spans="7:16" x14ac:dyDescent="0.2">
      <c r="G4328" s="79"/>
      <c r="I4328" s="79"/>
      <c r="K4328" s="79"/>
      <c r="M4328" s="79"/>
      <c r="N4328" s="80"/>
      <c r="P4328" s="79"/>
    </row>
    <row r="4329" spans="7:16" x14ac:dyDescent="0.2">
      <c r="G4329" s="79"/>
      <c r="I4329" s="79"/>
      <c r="K4329" s="79"/>
      <c r="M4329" s="79"/>
      <c r="N4329" s="80"/>
      <c r="P4329" s="79"/>
    </row>
    <row r="4330" spans="7:16" x14ac:dyDescent="0.2">
      <c r="G4330" s="79"/>
      <c r="I4330" s="79"/>
      <c r="K4330" s="79"/>
      <c r="M4330" s="79"/>
      <c r="N4330" s="80"/>
      <c r="P4330" s="79"/>
    </row>
    <row r="4331" spans="7:16" x14ac:dyDescent="0.2">
      <c r="G4331" s="79"/>
      <c r="I4331" s="79"/>
      <c r="K4331" s="79"/>
      <c r="M4331" s="79"/>
      <c r="N4331" s="80"/>
      <c r="P4331" s="79"/>
    </row>
    <row r="4332" spans="7:16" x14ac:dyDescent="0.2">
      <c r="G4332" s="79"/>
      <c r="I4332" s="79"/>
      <c r="K4332" s="79"/>
      <c r="M4332" s="79"/>
      <c r="N4332" s="80"/>
      <c r="P4332" s="79"/>
    </row>
    <row r="4333" spans="7:16" x14ac:dyDescent="0.2">
      <c r="G4333" s="79"/>
      <c r="I4333" s="79"/>
      <c r="K4333" s="79"/>
      <c r="M4333" s="79"/>
      <c r="N4333" s="80"/>
      <c r="P4333" s="79"/>
    </row>
    <row r="4334" spans="7:16" x14ac:dyDescent="0.2">
      <c r="G4334" s="79"/>
      <c r="I4334" s="79"/>
      <c r="K4334" s="79"/>
      <c r="M4334" s="79"/>
      <c r="N4334" s="80"/>
      <c r="P4334" s="79"/>
    </row>
    <row r="4335" spans="7:16" x14ac:dyDescent="0.2">
      <c r="G4335" s="79"/>
      <c r="I4335" s="79"/>
      <c r="K4335" s="79"/>
      <c r="M4335" s="79"/>
      <c r="N4335" s="80"/>
      <c r="P4335" s="79"/>
    </row>
    <row r="4336" spans="7:16" x14ac:dyDescent="0.2">
      <c r="G4336" s="79"/>
      <c r="I4336" s="79"/>
      <c r="K4336" s="79"/>
      <c r="M4336" s="79"/>
      <c r="N4336" s="80"/>
      <c r="P4336" s="79"/>
    </row>
    <row r="4337" spans="7:16" x14ac:dyDescent="0.2">
      <c r="G4337" s="79"/>
      <c r="I4337" s="79"/>
      <c r="K4337" s="79"/>
      <c r="M4337" s="79"/>
      <c r="N4337" s="80"/>
      <c r="P4337" s="79"/>
    </row>
    <row r="4338" spans="7:16" x14ac:dyDescent="0.2">
      <c r="G4338" s="79"/>
      <c r="I4338" s="79"/>
      <c r="K4338" s="79"/>
      <c r="M4338" s="79"/>
      <c r="N4338" s="80"/>
      <c r="P4338" s="79"/>
    </row>
    <row r="4339" spans="7:16" x14ac:dyDescent="0.2">
      <c r="G4339" s="79"/>
      <c r="I4339" s="79"/>
      <c r="K4339" s="79"/>
      <c r="M4339" s="79"/>
      <c r="N4339" s="80"/>
      <c r="P4339" s="79"/>
    </row>
    <row r="4340" spans="7:16" x14ac:dyDescent="0.2">
      <c r="G4340" s="79"/>
      <c r="I4340" s="79"/>
      <c r="K4340" s="79"/>
      <c r="M4340" s="79"/>
      <c r="N4340" s="80"/>
      <c r="P4340" s="79"/>
    </row>
    <row r="4341" spans="7:16" x14ac:dyDescent="0.2">
      <c r="G4341" s="79"/>
      <c r="I4341" s="79"/>
      <c r="K4341" s="79"/>
      <c r="M4341" s="79"/>
      <c r="N4341" s="80"/>
      <c r="P4341" s="79"/>
    </row>
    <row r="4342" spans="7:16" x14ac:dyDescent="0.2">
      <c r="G4342" s="79"/>
      <c r="I4342" s="79"/>
      <c r="K4342" s="79"/>
      <c r="M4342" s="79"/>
      <c r="N4342" s="80"/>
      <c r="P4342" s="79"/>
    </row>
    <row r="4343" spans="7:16" x14ac:dyDescent="0.2">
      <c r="G4343" s="79"/>
      <c r="I4343" s="79"/>
      <c r="K4343" s="79"/>
      <c r="M4343" s="79"/>
      <c r="N4343" s="80"/>
      <c r="P4343" s="79"/>
    </row>
    <row r="4344" spans="7:16" x14ac:dyDescent="0.2">
      <c r="G4344" s="79"/>
      <c r="I4344" s="79"/>
      <c r="K4344" s="79"/>
      <c r="M4344" s="79"/>
      <c r="N4344" s="80"/>
      <c r="P4344" s="79"/>
    </row>
    <row r="4345" spans="7:16" x14ac:dyDescent="0.2">
      <c r="G4345" s="79"/>
      <c r="I4345" s="79"/>
      <c r="K4345" s="79"/>
      <c r="M4345" s="79"/>
      <c r="N4345" s="80"/>
      <c r="P4345" s="79"/>
    </row>
    <row r="4346" spans="7:16" x14ac:dyDescent="0.2">
      <c r="G4346" s="79"/>
      <c r="I4346" s="79"/>
      <c r="K4346" s="79"/>
      <c r="M4346" s="79"/>
      <c r="N4346" s="80"/>
      <c r="P4346" s="79"/>
    </row>
    <row r="4347" spans="7:16" x14ac:dyDescent="0.2">
      <c r="G4347" s="79"/>
      <c r="I4347" s="79"/>
      <c r="K4347" s="79"/>
      <c r="M4347" s="79"/>
      <c r="N4347" s="80"/>
      <c r="P4347" s="79"/>
    </row>
    <row r="4348" spans="7:16" x14ac:dyDescent="0.2">
      <c r="G4348" s="79"/>
      <c r="I4348" s="79"/>
      <c r="K4348" s="79"/>
      <c r="M4348" s="79"/>
      <c r="N4348" s="80"/>
      <c r="P4348" s="79"/>
    </row>
    <row r="4349" spans="7:16" x14ac:dyDescent="0.2">
      <c r="G4349" s="79"/>
      <c r="I4349" s="79"/>
      <c r="K4349" s="79"/>
      <c r="M4349" s="79"/>
      <c r="N4349" s="80"/>
      <c r="P4349" s="79"/>
    </row>
    <row r="4350" spans="7:16" x14ac:dyDescent="0.2">
      <c r="G4350" s="79"/>
      <c r="I4350" s="79"/>
      <c r="K4350" s="79"/>
      <c r="M4350" s="79"/>
      <c r="N4350" s="80"/>
      <c r="P4350" s="79"/>
    </row>
    <row r="4351" spans="7:16" x14ac:dyDescent="0.2">
      <c r="G4351" s="79"/>
      <c r="I4351" s="79"/>
      <c r="K4351" s="79"/>
      <c r="M4351" s="79"/>
      <c r="N4351" s="80"/>
      <c r="P4351" s="79"/>
    </row>
    <row r="4352" spans="7:16" x14ac:dyDescent="0.2">
      <c r="G4352" s="79"/>
      <c r="I4352" s="79"/>
      <c r="K4352" s="79"/>
      <c r="M4352" s="79"/>
      <c r="N4352" s="80"/>
      <c r="P4352" s="79"/>
    </row>
    <row r="4353" spans="7:16" x14ac:dyDescent="0.2">
      <c r="G4353" s="79"/>
      <c r="I4353" s="79"/>
      <c r="K4353" s="79"/>
      <c r="M4353" s="79"/>
      <c r="N4353" s="80"/>
      <c r="P4353" s="79"/>
    </row>
    <row r="4354" spans="7:16" x14ac:dyDescent="0.2">
      <c r="G4354" s="79"/>
      <c r="I4354" s="79"/>
      <c r="K4354" s="79"/>
      <c r="M4354" s="79"/>
      <c r="N4354" s="80"/>
      <c r="P4354" s="79"/>
    </row>
    <row r="4355" spans="7:16" x14ac:dyDescent="0.2">
      <c r="G4355" s="79"/>
      <c r="I4355" s="79"/>
      <c r="K4355" s="79"/>
      <c r="M4355" s="79"/>
      <c r="N4355" s="80"/>
      <c r="P4355" s="79"/>
    </row>
    <row r="4356" spans="7:16" x14ac:dyDescent="0.2">
      <c r="G4356" s="79"/>
      <c r="I4356" s="79"/>
      <c r="K4356" s="79"/>
      <c r="M4356" s="79"/>
      <c r="N4356" s="80"/>
      <c r="P4356" s="79"/>
    </row>
    <row r="4357" spans="7:16" x14ac:dyDescent="0.2">
      <c r="G4357" s="79"/>
      <c r="I4357" s="79"/>
      <c r="K4357" s="79"/>
      <c r="M4357" s="79"/>
      <c r="N4357" s="80"/>
      <c r="P4357" s="79"/>
    </row>
    <row r="4358" spans="7:16" x14ac:dyDescent="0.2">
      <c r="G4358" s="79"/>
      <c r="I4358" s="79"/>
      <c r="K4358" s="79"/>
      <c r="M4358" s="79"/>
      <c r="N4358" s="80"/>
      <c r="P4358" s="79"/>
    </row>
    <row r="4359" spans="7:16" x14ac:dyDescent="0.2">
      <c r="G4359" s="79"/>
      <c r="I4359" s="79"/>
      <c r="K4359" s="79"/>
      <c r="M4359" s="79"/>
      <c r="N4359" s="80"/>
      <c r="P4359" s="79"/>
    </row>
    <row r="4360" spans="7:16" x14ac:dyDescent="0.2">
      <c r="G4360" s="79"/>
      <c r="I4360" s="79"/>
      <c r="K4360" s="79"/>
      <c r="M4360" s="79"/>
      <c r="N4360" s="80"/>
      <c r="P4360" s="79"/>
    </row>
    <row r="4361" spans="7:16" x14ac:dyDescent="0.2">
      <c r="G4361" s="79"/>
      <c r="I4361" s="79"/>
      <c r="K4361" s="79"/>
      <c r="M4361" s="79"/>
      <c r="N4361" s="80"/>
      <c r="P4361" s="79"/>
    </row>
    <row r="4362" spans="7:16" x14ac:dyDescent="0.2">
      <c r="G4362" s="79"/>
      <c r="I4362" s="79"/>
      <c r="K4362" s="79"/>
      <c r="M4362" s="79"/>
      <c r="N4362" s="80"/>
      <c r="P4362" s="79"/>
    </row>
    <row r="4363" spans="7:16" x14ac:dyDescent="0.2">
      <c r="G4363" s="79"/>
      <c r="I4363" s="79"/>
      <c r="K4363" s="79"/>
      <c r="M4363" s="79"/>
      <c r="N4363" s="80"/>
      <c r="P4363" s="79"/>
    </row>
    <row r="4364" spans="7:16" x14ac:dyDescent="0.2">
      <c r="G4364" s="79"/>
      <c r="I4364" s="79"/>
      <c r="K4364" s="79"/>
      <c r="M4364" s="79"/>
      <c r="N4364" s="80"/>
      <c r="P4364" s="79"/>
    </row>
    <row r="4365" spans="7:16" x14ac:dyDescent="0.2">
      <c r="G4365" s="79"/>
      <c r="I4365" s="79"/>
      <c r="K4365" s="79"/>
      <c r="M4365" s="79"/>
      <c r="N4365" s="80"/>
      <c r="P4365" s="79"/>
    </row>
    <row r="4366" spans="7:16" x14ac:dyDescent="0.2">
      <c r="G4366" s="79"/>
      <c r="I4366" s="79"/>
      <c r="K4366" s="79"/>
      <c r="M4366" s="79"/>
      <c r="N4366" s="80"/>
      <c r="P4366" s="79"/>
    </row>
    <row r="4367" spans="7:16" x14ac:dyDescent="0.2">
      <c r="G4367" s="79"/>
      <c r="I4367" s="79"/>
      <c r="K4367" s="79"/>
      <c r="M4367" s="79"/>
      <c r="N4367" s="80"/>
      <c r="P4367" s="79"/>
    </row>
    <row r="4368" spans="7:16" x14ac:dyDescent="0.2">
      <c r="G4368" s="79"/>
      <c r="I4368" s="79"/>
      <c r="K4368" s="79"/>
      <c r="M4368" s="79"/>
      <c r="N4368" s="80"/>
      <c r="P4368" s="79"/>
    </row>
    <row r="4369" spans="7:16" x14ac:dyDescent="0.2">
      <c r="G4369" s="79"/>
      <c r="I4369" s="79"/>
      <c r="K4369" s="79"/>
      <c r="M4369" s="79"/>
      <c r="N4369" s="80"/>
      <c r="P4369" s="79"/>
    </row>
    <row r="4370" spans="7:16" x14ac:dyDescent="0.2">
      <c r="G4370" s="79"/>
      <c r="I4370" s="79"/>
      <c r="K4370" s="79"/>
      <c r="M4370" s="79"/>
      <c r="N4370" s="80"/>
      <c r="P4370" s="79"/>
    </row>
    <row r="4371" spans="7:16" x14ac:dyDescent="0.2">
      <c r="G4371" s="79"/>
      <c r="I4371" s="79"/>
      <c r="K4371" s="79"/>
      <c r="M4371" s="79"/>
      <c r="N4371" s="80"/>
      <c r="P4371" s="79"/>
    </row>
    <row r="4372" spans="7:16" x14ac:dyDescent="0.2">
      <c r="G4372" s="79"/>
      <c r="I4372" s="79"/>
      <c r="K4372" s="79"/>
      <c r="M4372" s="79"/>
      <c r="N4372" s="80"/>
      <c r="P4372" s="79"/>
    </row>
    <row r="4373" spans="7:16" x14ac:dyDescent="0.2">
      <c r="G4373" s="79"/>
      <c r="I4373" s="79"/>
      <c r="K4373" s="79"/>
      <c r="M4373" s="79"/>
      <c r="N4373" s="80"/>
      <c r="P4373" s="79"/>
    </row>
    <row r="4374" spans="7:16" x14ac:dyDescent="0.2">
      <c r="G4374" s="79"/>
      <c r="I4374" s="79"/>
      <c r="K4374" s="79"/>
      <c r="M4374" s="79"/>
      <c r="N4374" s="80"/>
      <c r="P4374" s="79"/>
    </row>
    <row r="4375" spans="7:16" x14ac:dyDescent="0.2">
      <c r="G4375" s="79"/>
      <c r="I4375" s="79"/>
      <c r="K4375" s="79"/>
      <c r="M4375" s="79"/>
      <c r="N4375" s="80"/>
      <c r="P4375" s="79"/>
    </row>
    <row r="4376" spans="7:16" x14ac:dyDescent="0.2">
      <c r="G4376" s="79"/>
      <c r="I4376" s="79"/>
      <c r="K4376" s="79"/>
      <c r="M4376" s="79"/>
      <c r="N4376" s="80"/>
      <c r="P4376" s="79"/>
    </row>
    <row r="4377" spans="7:16" x14ac:dyDescent="0.2">
      <c r="G4377" s="79"/>
      <c r="I4377" s="79"/>
      <c r="K4377" s="79"/>
      <c r="M4377" s="79"/>
      <c r="N4377" s="80"/>
      <c r="P4377" s="79"/>
    </row>
    <row r="4378" spans="7:16" x14ac:dyDescent="0.2">
      <c r="G4378" s="79"/>
      <c r="I4378" s="79"/>
      <c r="K4378" s="79"/>
      <c r="M4378" s="79"/>
      <c r="N4378" s="80"/>
      <c r="P4378" s="79"/>
    </row>
    <row r="4379" spans="7:16" x14ac:dyDescent="0.2">
      <c r="G4379" s="79"/>
      <c r="I4379" s="79"/>
      <c r="K4379" s="79"/>
      <c r="M4379" s="79"/>
      <c r="N4379" s="80"/>
      <c r="P4379" s="79"/>
    </row>
    <row r="4380" spans="7:16" x14ac:dyDescent="0.2">
      <c r="G4380" s="79"/>
      <c r="I4380" s="79"/>
      <c r="K4380" s="79"/>
      <c r="M4380" s="79"/>
      <c r="N4380" s="80"/>
      <c r="P4380" s="79"/>
    </row>
    <row r="4381" spans="7:16" x14ac:dyDescent="0.2">
      <c r="G4381" s="79"/>
      <c r="I4381" s="79"/>
      <c r="K4381" s="79"/>
      <c r="M4381" s="79"/>
      <c r="N4381" s="80"/>
      <c r="P4381" s="79"/>
    </row>
    <row r="4382" spans="7:16" x14ac:dyDescent="0.2">
      <c r="G4382" s="79"/>
      <c r="I4382" s="79"/>
      <c r="K4382" s="79"/>
      <c r="M4382" s="79"/>
      <c r="N4382" s="80"/>
      <c r="P4382" s="79"/>
    </row>
    <row r="4383" spans="7:16" x14ac:dyDescent="0.2">
      <c r="G4383" s="79"/>
      <c r="I4383" s="79"/>
      <c r="K4383" s="79"/>
      <c r="M4383" s="79"/>
      <c r="N4383" s="80"/>
      <c r="P4383" s="79"/>
    </row>
    <row r="4384" spans="7:16" x14ac:dyDescent="0.2">
      <c r="G4384" s="79"/>
      <c r="I4384" s="79"/>
      <c r="K4384" s="79"/>
      <c r="M4384" s="79"/>
      <c r="N4384" s="80"/>
      <c r="P4384" s="79"/>
    </row>
    <row r="4385" spans="7:16" x14ac:dyDescent="0.2">
      <c r="G4385" s="79"/>
      <c r="I4385" s="79"/>
      <c r="K4385" s="79"/>
      <c r="M4385" s="79"/>
      <c r="N4385" s="80"/>
      <c r="P4385" s="79"/>
    </row>
    <row r="4386" spans="7:16" x14ac:dyDescent="0.2">
      <c r="G4386" s="79"/>
      <c r="I4386" s="79"/>
      <c r="K4386" s="79"/>
      <c r="M4386" s="79"/>
      <c r="N4386" s="80"/>
      <c r="P4386" s="79"/>
    </row>
    <row r="4387" spans="7:16" x14ac:dyDescent="0.2">
      <c r="G4387" s="79"/>
      <c r="I4387" s="79"/>
      <c r="K4387" s="79"/>
      <c r="M4387" s="79"/>
      <c r="N4387" s="80"/>
      <c r="P4387" s="79"/>
    </row>
    <row r="4388" spans="7:16" x14ac:dyDescent="0.2">
      <c r="G4388" s="79"/>
      <c r="I4388" s="79"/>
      <c r="K4388" s="79"/>
      <c r="M4388" s="79"/>
      <c r="N4388" s="80"/>
      <c r="P4388" s="79"/>
    </row>
    <row r="4389" spans="7:16" x14ac:dyDescent="0.2">
      <c r="G4389" s="79"/>
      <c r="I4389" s="79"/>
      <c r="K4389" s="79"/>
      <c r="M4389" s="79"/>
      <c r="N4389" s="80"/>
      <c r="P4389" s="79"/>
    </row>
    <row r="4390" spans="7:16" x14ac:dyDescent="0.2">
      <c r="G4390" s="79"/>
      <c r="I4390" s="79"/>
      <c r="K4390" s="79"/>
      <c r="M4390" s="79"/>
      <c r="N4390" s="80"/>
      <c r="P4390" s="79"/>
    </row>
    <row r="4391" spans="7:16" x14ac:dyDescent="0.2">
      <c r="G4391" s="79"/>
      <c r="I4391" s="79"/>
      <c r="K4391" s="79"/>
      <c r="M4391" s="79"/>
      <c r="N4391" s="80"/>
      <c r="P4391" s="79"/>
    </row>
    <row r="4392" spans="7:16" x14ac:dyDescent="0.2">
      <c r="G4392" s="79"/>
      <c r="I4392" s="79"/>
      <c r="K4392" s="79"/>
      <c r="M4392" s="79"/>
      <c r="N4392" s="80"/>
      <c r="P4392" s="79"/>
    </row>
    <row r="4393" spans="7:16" x14ac:dyDescent="0.2">
      <c r="G4393" s="79"/>
      <c r="I4393" s="79"/>
      <c r="K4393" s="79"/>
      <c r="M4393" s="79"/>
      <c r="N4393" s="80"/>
      <c r="P4393" s="79"/>
    </row>
    <row r="4394" spans="7:16" x14ac:dyDescent="0.2">
      <c r="G4394" s="79"/>
      <c r="I4394" s="79"/>
      <c r="K4394" s="79"/>
      <c r="M4394" s="79"/>
      <c r="N4394" s="80"/>
      <c r="P4394" s="79"/>
    </row>
    <row r="4395" spans="7:16" x14ac:dyDescent="0.2">
      <c r="G4395" s="79"/>
      <c r="I4395" s="79"/>
      <c r="K4395" s="79"/>
      <c r="M4395" s="79"/>
      <c r="N4395" s="80"/>
      <c r="P4395" s="79"/>
    </row>
    <row r="4396" spans="7:16" x14ac:dyDescent="0.2">
      <c r="G4396" s="79"/>
      <c r="I4396" s="79"/>
      <c r="K4396" s="79"/>
      <c r="M4396" s="79"/>
      <c r="N4396" s="80"/>
      <c r="P4396" s="79"/>
    </row>
    <row r="4397" spans="7:16" x14ac:dyDescent="0.2">
      <c r="G4397" s="79"/>
      <c r="I4397" s="79"/>
      <c r="K4397" s="79"/>
      <c r="M4397" s="79"/>
      <c r="N4397" s="80"/>
      <c r="P4397" s="79"/>
    </row>
    <row r="4398" spans="7:16" x14ac:dyDescent="0.2">
      <c r="G4398" s="79"/>
      <c r="I4398" s="79"/>
      <c r="K4398" s="79"/>
      <c r="M4398" s="79"/>
      <c r="N4398" s="80"/>
      <c r="P4398" s="79"/>
    </row>
    <row r="4399" spans="7:16" x14ac:dyDescent="0.2">
      <c r="G4399" s="79"/>
      <c r="I4399" s="79"/>
      <c r="K4399" s="79"/>
      <c r="M4399" s="79"/>
      <c r="N4399" s="80"/>
      <c r="P4399" s="79"/>
    </row>
    <row r="4400" spans="7:16" x14ac:dyDescent="0.2">
      <c r="G4400" s="79"/>
      <c r="I4400" s="79"/>
      <c r="K4400" s="79"/>
      <c r="M4400" s="79"/>
      <c r="N4400" s="80"/>
      <c r="P4400" s="79"/>
    </row>
    <row r="4401" spans="7:16" x14ac:dyDescent="0.2">
      <c r="G4401" s="79"/>
      <c r="I4401" s="79"/>
      <c r="K4401" s="79"/>
      <c r="M4401" s="79"/>
      <c r="N4401" s="80"/>
      <c r="P4401" s="79"/>
    </row>
    <row r="4402" spans="7:16" x14ac:dyDescent="0.2">
      <c r="G4402" s="79"/>
      <c r="I4402" s="79"/>
      <c r="K4402" s="79"/>
      <c r="M4402" s="79"/>
      <c r="N4402" s="80"/>
      <c r="P4402" s="79"/>
    </row>
    <row r="4403" spans="7:16" x14ac:dyDescent="0.2">
      <c r="G4403" s="79"/>
      <c r="I4403" s="79"/>
      <c r="K4403" s="79"/>
      <c r="M4403" s="79"/>
      <c r="N4403" s="80"/>
      <c r="P4403" s="79"/>
    </row>
    <row r="4404" spans="7:16" x14ac:dyDescent="0.2">
      <c r="G4404" s="79"/>
      <c r="I4404" s="79"/>
      <c r="K4404" s="79"/>
      <c r="M4404" s="79"/>
      <c r="N4404" s="80"/>
      <c r="P4404" s="79"/>
    </row>
    <row r="4405" spans="7:16" x14ac:dyDescent="0.2">
      <c r="G4405" s="79"/>
      <c r="I4405" s="79"/>
      <c r="K4405" s="79"/>
      <c r="M4405" s="79"/>
      <c r="N4405" s="80"/>
      <c r="P4405" s="79"/>
    </row>
    <row r="4406" spans="7:16" x14ac:dyDescent="0.2">
      <c r="G4406" s="79"/>
      <c r="I4406" s="79"/>
      <c r="K4406" s="79"/>
      <c r="M4406" s="79"/>
      <c r="N4406" s="80"/>
      <c r="P4406" s="79"/>
    </row>
    <row r="4407" spans="7:16" x14ac:dyDescent="0.2">
      <c r="G4407" s="79"/>
      <c r="I4407" s="79"/>
      <c r="K4407" s="79"/>
      <c r="M4407" s="79"/>
      <c r="N4407" s="80"/>
      <c r="P4407" s="79"/>
    </row>
    <row r="4408" spans="7:16" x14ac:dyDescent="0.2">
      <c r="G4408" s="79"/>
      <c r="I4408" s="79"/>
      <c r="K4408" s="79"/>
      <c r="M4408" s="79"/>
      <c r="N4408" s="80"/>
      <c r="P4408" s="79"/>
    </row>
    <row r="4409" spans="7:16" x14ac:dyDescent="0.2">
      <c r="G4409" s="79"/>
      <c r="I4409" s="79"/>
      <c r="K4409" s="79"/>
      <c r="M4409" s="79"/>
      <c r="N4409" s="80"/>
      <c r="P4409" s="79"/>
    </row>
    <row r="4410" spans="7:16" x14ac:dyDescent="0.2">
      <c r="G4410" s="79"/>
      <c r="I4410" s="79"/>
      <c r="K4410" s="79"/>
      <c r="M4410" s="79"/>
      <c r="N4410" s="80"/>
      <c r="P4410" s="79"/>
    </row>
    <row r="4411" spans="7:16" x14ac:dyDescent="0.2">
      <c r="G4411" s="79"/>
      <c r="I4411" s="79"/>
      <c r="K4411" s="79"/>
      <c r="M4411" s="79"/>
      <c r="N4411" s="80"/>
      <c r="P4411" s="79"/>
    </row>
    <row r="4412" spans="7:16" x14ac:dyDescent="0.2">
      <c r="G4412" s="79"/>
      <c r="I4412" s="79"/>
      <c r="K4412" s="79"/>
      <c r="M4412" s="79"/>
      <c r="N4412" s="80"/>
      <c r="P4412" s="79"/>
    </row>
    <row r="4413" spans="7:16" x14ac:dyDescent="0.2">
      <c r="G4413" s="79"/>
      <c r="I4413" s="79"/>
      <c r="K4413" s="79"/>
      <c r="M4413" s="79"/>
      <c r="N4413" s="80"/>
      <c r="P4413" s="79"/>
    </row>
    <row r="4414" spans="7:16" x14ac:dyDescent="0.2">
      <c r="G4414" s="79"/>
      <c r="I4414" s="79"/>
      <c r="K4414" s="79"/>
      <c r="M4414" s="79"/>
      <c r="N4414" s="80"/>
      <c r="P4414" s="79"/>
    </row>
    <row r="4415" spans="7:16" x14ac:dyDescent="0.2">
      <c r="G4415" s="79"/>
      <c r="I4415" s="79"/>
      <c r="K4415" s="79"/>
      <c r="M4415" s="79"/>
      <c r="N4415" s="80"/>
      <c r="P4415" s="79"/>
    </row>
    <row r="4416" spans="7:16" x14ac:dyDescent="0.2">
      <c r="G4416" s="79"/>
      <c r="I4416" s="79"/>
      <c r="K4416" s="79"/>
      <c r="M4416" s="79"/>
      <c r="N4416" s="80"/>
      <c r="P4416" s="79"/>
    </row>
    <row r="4417" spans="7:16" x14ac:dyDescent="0.2">
      <c r="G4417" s="79"/>
      <c r="I4417" s="79"/>
      <c r="K4417" s="79"/>
      <c r="M4417" s="79"/>
      <c r="N4417" s="80"/>
      <c r="P4417" s="79"/>
    </row>
    <row r="4418" spans="7:16" x14ac:dyDescent="0.2">
      <c r="G4418" s="79"/>
      <c r="I4418" s="79"/>
      <c r="K4418" s="79"/>
      <c r="M4418" s="79"/>
      <c r="N4418" s="80"/>
      <c r="P4418" s="79"/>
    </row>
    <row r="4419" spans="7:16" x14ac:dyDescent="0.2">
      <c r="G4419" s="79"/>
      <c r="I4419" s="79"/>
      <c r="K4419" s="79"/>
      <c r="M4419" s="79"/>
      <c r="N4419" s="80"/>
      <c r="P4419" s="79"/>
    </row>
    <row r="4420" spans="7:16" x14ac:dyDescent="0.2">
      <c r="G4420" s="79"/>
      <c r="I4420" s="79"/>
      <c r="K4420" s="79"/>
      <c r="M4420" s="79"/>
      <c r="N4420" s="80"/>
      <c r="P4420" s="79"/>
    </row>
    <row r="4421" spans="7:16" x14ac:dyDescent="0.2">
      <c r="G4421" s="79"/>
      <c r="I4421" s="79"/>
      <c r="K4421" s="79"/>
      <c r="M4421" s="79"/>
      <c r="N4421" s="80"/>
      <c r="P4421" s="79"/>
    </row>
    <row r="4422" spans="7:16" x14ac:dyDescent="0.2">
      <c r="G4422" s="79"/>
      <c r="I4422" s="79"/>
      <c r="K4422" s="79"/>
      <c r="M4422" s="79"/>
      <c r="N4422" s="80"/>
      <c r="P4422" s="79"/>
    </row>
    <row r="4423" spans="7:16" x14ac:dyDescent="0.2">
      <c r="G4423" s="79"/>
      <c r="I4423" s="79"/>
      <c r="K4423" s="79"/>
      <c r="M4423" s="79"/>
      <c r="N4423" s="80"/>
      <c r="P4423" s="79"/>
    </row>
    <row r="4424" spans="7:16" x14ac:dyDescent="0.2">
      <c r="G4424" s="79"/>
      <c r="I4424" s="79"/>
      <c r="K4424" s="79"/>
      <c r="M4424" s="79"/>
      <c r="N4424" s="80"/>
      <c r="P4424" s="79"/>
    </row>
    <row r="4425" spans="7:16" x14ac:dyDescent="0.2">
      <c r="G4425" s="79"/>
      <c r="I4425" s="79"/>
      <c r="K4425" s="79"/>
      <c r="M4425" s="79"/>
      <c r="N4425" s="80"/>
      <c r="P4425" s="79"/>
    </row>
    <row r="4426" spans="7:16" x14ac:dyDescent="0.2">
      <c r="G4426" s="79"/>
      <c r="I4426" s="79"/>
      <c r="K4426" s="79"/>
      <c r="M4426" s="79"/>
      <c r="N4426" s="80"/>
      <c r="P4426" s="79"/>
    </row>
    <row r="4427" spans="7:16" x14ac:dyDescent="0.2">
      <c r="G4427" s="79"/>
      <c r="I4427" s="79"/>
      <c r="K4427" s="79"/>
      <c r="M4427" s="79"/>
      <c r="N4427" s="80"/>
      <c r="P4427" s="79"/>
    </row>
    <row r="4428" spans="7:16" x14ac:dyDescent="0.2">
      <c r="G4428" s="79"/>
      <c r="I4428" s="79"/>
      <c r="K4428" s="79"/>
      <c r="M4428" s="79"/>
      <c r="N4428" s="80"/>
      <c r="P4428" s="79"/>
    </row>
    <row r="4429" spans="7:16" x14ac:dyDescent="0.2">
      <c r="G4429" s="79"/>
      <c r="I4429" s="79"/>
      <c r="K4429" s="79"/>
      <c r="M4429" s="79"/>
      <c r="N4429" s="80"/>
      <c r="P4429" s="79"/>
    </row>
    <row r="4430" spans="7:16" x14ac:dyDescent="0.2">
      <c r="G4430" s="79"/>
      <c r="I4430" s="79"/>
      <c r="K4430" s="79"/>
      <c r="M4430" s="79"/>
      <c r="N4430" s="80"/>
      <c r="P4430" s="79"/>
    </row>
    <row r="4431" spans="7:16" x14ac:dyDescent="0.2">
      <c r="G4431" s="79"/>
      <c r="I4431" s="79"/>
      <c r="K4431" s="79"/>
      <c r="M4431" s="79"/>
      <c r="N4431" s="80"/>
      <c r="P4431" s="79"/>
    </row>
    <row r="4432" spans="7:16" x14ac:dyDescent="0.2">
      <c r="G4432" s="79"/>
      <c r="I4432" s="79"/>
      <c r="K4432" s="79"/>
      <c r="M4432" s="79"/>
      <c r="N4432" s="80"/>
      <c r="P4432" s="79"/>
    </row>
    <row r="4433" spans="7:16" x14ac:dyDescent="0.2">
      <c r="G4433" s="79"/>
      <c r="I4433" s="79"/>
      <c r="K4433" s="79"/>
      <c r="M4433" s="79"/>
      <c r="N4433" s="80"/>
      <c r="P4433" s="79"/>
    </row>
    <row r="4434" spans="7:16" x14ac:dyDescent="0.2">
      <c r="G4434" s="79"/>
      <c r="I4434" s="79"/>
      <c r="K4434" s="79"/>
      <c r="M4434" s="79"/>
      <c r="N4434" s="80"/>
      <c r="P4434" s="79"/>
    </row>
    <row r="4435" spans="7:16" x14ac:dyDescent="0.2">
      <c r="G4435" s="79"/>
      <c r="I4435" s="79"/>
      <c r="K4435" s="79"/>
      <c r="M4435" s="79"/>
      <c r="N4435" s="80"/>
      <c r="P4435" s="79"/>
    </row>
    <row r="4436" spans="7:16" x14ac:dyDescent="0.2">
      <c r="G4436" s="79"/>
      <c r="I4436" s="79"/>
      <c r="K4436" s="79"/>
      <c r="M4436" s="79"/>
      <c r="N4436" s="80"/>
      <c r="P4436" s="79"/>
    </row>
    <row r="4437" spans="7:16" x14ac:dyDescent="0.2">
      <c r="G4437" s="79"/>
      <c r="I4437" s="79"/>
      <c r="K4437" s="79"/>
      <c r="M4437" s="79"/>
      <c r="N4437" s="80"/>
      <c r="P4437" s="79"/>
    </row>
    <row r="4438" spans="7:16" x14ac:dyDescent="0.2">
      <c r="G4438" s="79"/>
      <c r="I4438" s="79"/>
      <c r="K4438" s="79"/>
      <c r="M4438" s="79"/>
      <c r="N4438" s="80"/>
      <c r="P4438" s="79"/>
    </row>
    <row r="4439" spans="7:16" x14ac:dyDescent="0.2">
      <c r="G4439" s="79"/>
      <c r="I4439" s="79"/>
      <c r="K4439" s="79"/>
      <c r="M4439" s="79"/>
      <c r="N4439" s="80"/>
      <c r="P4439" s="79"/>
    </row>
    <row r="4440" spans="7:16" x14ac:dyDescent="0.2">
      <c r="G4440" s="79"/>
      <c r="I4440" s="79"/>
      <c r="K4440" s="79"/>
      <c r="M4440" s="79"/>
      <c r="N4440" s="80"/>
      <c r="P4440" s="79"/>
    </row>
    <row r="4441" spans="7:16" x14ac:dyDescent="0.2">
      <c r="G4441" s="79"/>
      <c r="I4441" s="79"/>
      <c r="K4441" s="79"/>
      <c r="M4441" s="79"/>
      <c r="N4441" s="80"/>
      <c r="P4441" s="79"/>
    </row>
    <row r="4442" spans="7:16" x14ac:dyDescent="0.2">
      <c r="G4442" s="79"/>
      <c r="I4442" s="79"/>
      <c r="K4442" s="79"/>
      <c r="M4442" s="79"/>
      <c r="N4442" s="80"/>
      <c r="P4442" s="79"/>
    </row>
    <row r="4443" spans="7:16" x14ac:dyDescent="0.2">
      <c r="G4443" s="79"/>
      <c r="I4443" s="79"/>
      <c r="K4443" s="79"/>
      <c r="M4443" s="79"/>
      <c r="N4443" s="80"/>
      <c r="P4443" s="79"/>
    </row>
    <row r="4444" spans="7:16" x14ac:dyDescent="0.2">
      <c r="G4444" s="79"/>
      <c r="I4444" s="79"/>
      <c r="K4444" s="79"/>
      <c r="M4444" s="79"/>
      <c r="N4444" s="80"/>
      <c r="P4444" s="79"/>
    </row>
    <row r="4445" spans="7:16" x14ac:dyDescent="0.2">
      <c r="G4445" s="79"/>
      <c r="I4445" s="79"/>
      <c r="K4445" s="79"/>
      <c r="M4445" s="79"/>
      <c r="N4445" s="80"/>
      <c r="P4445" s="79"/>
    </row>
    <row r="4446" spans="7:16" x14ac:dyDescent="0.2">
      <c r="G4446" s="79"/>
      <c r="I4446" s="79"/>
      <c r="K4446" s="79"/>
      <c r="M4446" s="79"/>
      <c r="N4446" s="80"/>
      <c r="P4446" s="79"/>
    </row>
    <row r="4447" spans="7:16" x14ac:dyDescent="0.2">
      <c r="G4447" s="79"/>
      <c r="I4447" s="79"/>
      <c r="K4447" s="79"/>
      <c r="M4447" s="79"/>
      <c r="N4447" s="80"/>
      <c r="P4447" s="79"/>
    </row>
    <row r="4448" spans="7:16" x14ac:dyDescent="0.2">
      <c r="G4448" s="79"/>
      <c r="I4448" s="79"/>
      <c r="K4448" s="79"/>
      <c r="M4448" s="79"/>
      <c r="N4448" s="80"/>
      <c r="P4448" s="79"/>
    </row>
    <row r="4449" spans="7:16" x14ac:dyDescent="0.2">
      <c r="G4449" s="79"/>
      <c r="I4449" s="79"/>
      <c r="K4449" s="79"/>
      <c r="M4449" s="79"/>
      <c r="N4449" s="80"/>
      <c r="P4449" s="79"/>
    </row>
    <row r="4450" spans="7:16" x14ac:dyDescent="0.2">
      <c r="G4450" s="79"/>
      <c r="I4450" s="79"/>
      <c r="K4450" s="79"/>
      <c r="M4450" s="79"/>
      <c r="N4450" s="80"/>
      <c r="P4450" s="79"/>
    </row>
    <row r="4451" spans="7:16" x14ac:dyDescent="0.2">
      <c r="G4451" s="79"/>
      <c r="I4451" s="79"/>
      <c r="K4451" s="79"/>
      <c r="M4451" s="79"/>
      <c r="N4451" s="80"/>
      <c r="P4451" s="79"/>
    </row>
    <row r="4452" spans="7:16" x14ac:dyDescent="0.2">
      <c r="G4452" s="79"/>
      <c r="I4452" s="79"/>
      <c r="K4452" s="79"/>
      <c r="M4452" s="79"/>
      <c r="N4452" s="80"/>
      <c r="P4452" s="79"/>
    </row>
    <row r="4453" spans="7:16" x14ac:dyDescent="0.2">
      <c r="G4453" s="79"/>
      <c r="I4453" s="79"/>
      <c r="K4453" s="79"/>
      <c r="M4453" s="79"/>
      <c r="N4453" s="80"/>
      <c r="P4453" s="79"/>
    </row>
    <row r="4454" spans="7:16" x14ac:dyDescent="0.2">
      <c r="G4454" s="79"/>
      <c r="I4454" s="79"/>
      <c r="K4454" s="79"/>
      <c r="M4454" s="79"/>
      <c r="N4454" s="80"/>
      <c r="P4454" s="79"/>
    </row>
    <row r="4455" spans="7:16" x14ac:dyDescent="0.2">
      <c r="G4455" s="79"/>
      <c r="I4455" s="79"/>
      <c r="K4455" s="79"/>
      <c r="M4455" s="79"/>
      <c r="N4455" s="80"/>
      <c r="P4455" s="79"/>
    </row>
    <row r="4456" spans="7:16" x14ac:dyDescent="0.2">
      <c r="G4456" s="79"/>
      <c r="I4456" s="79"/>
      <c r="K4456" s="79"/>
      <c r="M4456" s="79"/>
      <c r="N4456" s="80"/>
      <c r="P4456" s="79"/>
    </row>
    <row r="4457" spans="7:16" x14ac:dyDescent="0.2">
      <c r="G4457" s="79"/>
      <c r="I4457" s="79"/>
      <c r="K4457" s="79"/>
      <c r="M4457" s="79"/>
      <c r="N4457" s="80"/>
      <c r="P4457" s="79"/>
    </row>
    <row r="4458" spans="7:16" x14ac:dyDescent="0.2">
      <c r="G4458" s="79"/>
      <c r="I4458" s="79"/>
      <c r="K4458" s="79"/>
      <c r="M4458" s="79"/>
      <c r="N4458" s="80"/>
      <c r="P4458" s="79"/>
    </row>
    <row r="4459" spans="7:16" x14ac:dyDescent="0.2">
      <c r="G4459" s="79"/>
      <c r="I4459" s="79"/>
      <c r="K4459" s="79"/>
      <c r="M4459" s="79"/>
      <c r="N4459" s="80"/>
      <c r="P4459" s="79"/>
    </row>
    <row r="4460" spans="7:16" x14ac:dyDescent="0.2">
      <c r="G4460" s="79"/>
      <c r="I4460" s="79"/>
      <c r="K4460" s="79"/>
      <c r="M4460" s="79"/>
      <c r="N4460" s="80"/>
      <c r="P4460" s="79"/>
    </row>
    <row r="4461" spans="7:16" x14ac:dyDescent="0.2">
      <c r="G4461" s="79"/>
      <c r="I4461" s="79"/>
      <c r="K4461" s="79"/>
      <c r="M4461" s="79"/>
      <c r="N4461" s="80"/>
      <c r="P4461" s="79"/>
    </row>
    <row r="4462" spans="7:16" x14ac:dyDescent="0.2">
      <c r="G4462" s="79"/>
      <c r="I4462" s="79"/>
      <c r="K4462" s="79"/>
      <c r="M4462" s="79"/>
      <c r="N4462" s="80"/>
      <c r="P4462" s="79"/>
    </row>
    <row r="4463" spans="7:16" x14ac:dyDescent="0.2">
      <c r="G4463" s="79"/>
      <c r="I4463" s="79"/>
      <c r="K4463" s="79"/>
      <c r="M4463" s="79"/>
      <c r="N4463" s="80"/>
      <c r="P4463" s="79"/>
    </row>
    <row r="4464" spans="7:16" x14ac:dyDescent="0.2">
      <c r="G4464" s="79"/>
      <c r="I4464" s="79"/>
      <c r="K4464" s="79"/>
      <c r="M4464" s="79"/>
      <c r="N4464" s="80"/>
      <c r="P4464" s="79"/>
    </row>
    <row r="4465" spans="7:16" x14ac:dyDescent="0.2">
      <c r="G4465" s="79"/>
      <c r="I4465" s="79"/>
      <c r="K4465" s="79"/>
      <c r="M4465" s="79"/>
      <c r="N4465" s="80"/>
      <c r="P4465" s="79"/>
    </row>
    <row r="4466" spans="7:16" x14ac:dyDescent="0.2">
      <c r="G4466" s="79"/>
      <c r="I4466" s="79"/>
      <c r="K4466" s="79"/>
      <c r="M4466" s="79"/>
      <c r="N4466" s="80"/>
      <c r="P4466" s="79"/>
    </row>
    <row r="4467" spans="7:16" x14ac:dyDescent="0.2">
      <c r="G4467" s="79"/>
      <c r="I4467" s="79"/>
      <c r="K4467" s="79"/>
      <c r="M4467" s="79"/>
      <c r="N4467" s="80"/>
      <c r="P4467" s="79"/>
    </row>
    <row r="4468" spans="7:16" x14ac:dyDescent="0.2">
      <c r="G4468" s="79"/>
      <c r="I4468" s="79"/>
      <c r="K4468" s="79"/>
      <c r="M4468" s="79"/>
      <c r="N4468" s="80"/>
      <c r="P4468" s="79"/>
    </row>
    <row r="4469" spans="7:16" x14ac:dyDescent="0.2">
      <c r="G4469" s="79"/>
      <c r="I4469" s="79"/>
      <c r="K4469" s="79"/>
      <c r="M4469" s="79"/>
      <c r="N4469" s="80"/>
      <c r="P4469" s="79"/>
    </row>
    <row r="4470" spans="7:16" x14ac:dyDescent="0.2">
      <c r="G4470" s="79"/>
      <c r="I4470" s="79"/>
      <c r="K4470" s="79"/>
      <c r="M4470" s="79"/>
      <c r="N4470" s="80"/>
      <c r="P4470" s="79"/>
    </row>
    <row r="4471" spans="7:16" x14ac:dyDescent="0.2">
      <c r="G4471" s="79"/>
      <c r="I4471" s="79"/>
      <c r="K4471" s="79"/>
      <c r="M4471" s="79"/>
      <c r="N4471" s="80"/>
      <c r="P4471" s="79"/>
    </row>
    <row r="4472" spans="7:16" x14ac:dyDescent="0.2">
      <c r="G4472" s="79"/>
      <c r="I4472" s="79"/>
      <c r="K4472" s="79"/>
      <c r="M4472" s="79"/>
      <c r="N4472" s="80"/>
      <c r="P4472" s="79"/>
    </row>
    <row r="4473" spans="7:16" x14ac:dyDescent="0.2">
      <c r="G4473" s="79"/>
      <c r="I4473" s="79"/>
      <c r="K4473" s="79"/>
      <c r="M4473" s="79"/>
      <c r="N4473" s="80"/>
      <c r="P4473" s="79"/>
    </row>
    <row r="4474" spans="7:16" x14ac:dyDescent="0.2">
      <c r="G4474" s="79"/>
      <c r="I4474" s="79"/>
      <c r="K4474" s="79"/>
      <c r="M4474" s="79"/>
      <c r="N4474" s="80"/>
      <c r="P4474" s="79"/>
    </row>
    <row r="4475" spans="7:16" x14ac:dyDescent="0.2">
      <c r="G4475" s="79"/>
      <c r="I4475" s="79"/>
      <c r="K4475" s="79"/>
      <c r="M4475" s="79"/>
      <c r="N4475" s="80"/>
      <c r="P4475" s="79"/>
    </row>
    <row r="4476" spans="7:16" x14ac:dyDescent="0.2">
      <c r="G4476" s="79"/>
      <c r="I4476" s="79"/>
      <c r="K4476" s="79"/>
      <c r="M4476" s="79"/>
      <c r="N4476" s="80"/>
      <c r="P4476" s="79"/>
    </row>
    <row r="4477" spans="7:16" x14ac:dyDescent="0.2">
      <c r="G4477" s="79"/>
      <c r="I4477" s="79"/>
      <c r="K4477" s="79"/>
      <c r="M4477" s="79"/>
      <c r="N4477" s="80"/>
      <c r="P4477" s="79"/>
    </row>
    <row r="4478" spans="7:16" x14ac:dyDescent="0.2">
      <c r="G4478" s="79"/>
      <c r="I4478" s="79"/>
      <c r="K4478" s="79"/>
      <c r="M4478" s="79"/>
      <c r="N4478" s="80"/>
      <c r="P4478" s="79"/>
    </row>
    <row r="4479" spans="7:16" x14ac:dyDescent="0.2">
      <c r="G4479" s="79"/>
      <c r="I4479" s="79"/>
      <c r="K4479" s="79"/>
      <c r="M4479" s="79"/>
      <c r="N4479" s="80"/>
      <c r="P4479" s="79"/>
    </row>
    <row r="4480" spans="7:16" x14ac:dyDescent="0.2">
      <c r="G4480" s="79"/>
      <c r="I4480" s="79"/>
      <c r="K4480" s="79"/>
      <c r="M4480" s="79"/>
      <c r="N4480" s="80"/>
      <c r="P4480" s="79"/>
    </row>
    <row r="4481" spans="7:16" x14ac:dyDescent="0.2">
      <c r="G4481" s="79"/>
      <c r="I4481" s="79"/>
      <c r="K4481" s="79"/>
      <c r="M4481" s="79"/>
      <c r="N4481" s="80"/>
      <c r="P4481" s="79"/>
    </row>
    <row r="4482" spans="7:16" x14ac:dyDescent="0.2">
      <c r="G4482" s="79"/>
      <c r="I4482" s="79"/>
      <c r="K4482" s="79"/>
      <c r="M4482" s="79"/>
      <c r="N4482" s="80"/>
      <c r="P4482" s="79"/>
    </row>
    <row r="4483" spans="7:16" x14ac:dyDescent="0.2">
      <c r="G4483" s="79"/>
      <c r="I4483" s="79"/>
      <c r="K4483" s="79"/>
      <c r="M4483" s="79"/>
      <c r="N4483" s="80"/>
      <c r="P4483" s="79"/>
    </row>
    <row r="4484" spans="7:16" x14ac:dyDescent="0.2">
      <c r="G4484" s="79"/>
      <c r="I4484" s="79"/>
      <c r="K4484" s="79"/>
      <c r="M4484" s="79"/>
      <c r="N4484" s="80"/>
      <c r="P4484" s="79"/>
    </row>
    <row r="4485" spans="7:16" x14ac:dyDescent="0.2">
      <c r="G4485" s="79"/>
      <c r="I4485" s="79"/>
      <c r="K4485" s="79"/>
      <c r="M4485" s="79"/>
      <c r="N4485" s="80"/>
      <c r="P4485" s="79"/>
    </row>
    <row r="4486" spans="7:16" x14ac:dyDescent="0.2">
      <c r="G4486" s="79"/>
      <c r="I4486" s="79"/>
      <c r="K4486" s="79"/>
      <c r="M4486" s="79"/>
      <c r="N4486" s="80"/>
      <c r="P4486" s="79"/>
    </row>
    <row r="4487" spans="7:16" x14ac:dyDescent="0.2">
      <c r="G4487" s="79"/>
      <c r="I4487" s="79"/>
      <c r="K4487" s="79"/>
      <c r="M4487" s="79"/>
      <c r="N4487" s="80"/>
      <c r="P4487" s="79"/>
    </row>
    <row r="4488" spans="7:16" x14ac:dyDescent="0.2">
      <c r="G4488" s="79"/>
      <c r="I4488" s="79"/>
      <c r="K4488" s="79"/>
      <c r="M4488" s="79"/>
      <c r="N4488" s="80"/>
      <c r="P4488" s="79"/>
    </row>
    <row r="4489" spans="7:16" x14ac:dyDescent="0.2">
      <c r="G4489" s="79"/>
      <c r="I4489" s="79"/>
      <c r="K4489" s="79"/>
      <c r="M4489" s="79"/>
      <c r="N4489" s="80"/>
      <c r="P4489" s="79"/>
    </row>
    <row r="4490" spans="7:16" x14ac:dyDescent="0.2">
      <c r="G4490" s="79"/>
      <c r="I4490" s="79"/>
      <c r="K4490" s="79"/>
      <c r="M4490" s="79"/>
      <c r="N4490" s="80"/>
      <c r="P4490" s="79"/>
    </row>
    <row r="4491" spans="7:16" x14ac:dyDescent="0.2">
      <c r="G4491" s="79"/>
      <c r="I4491" s="79"/>
      <c r="K4491" s="79"/>
      <c r="M4491" s="79"/>
      <c r="N4491" s="80"/>
      <c r="P4491" s="79"/>
    </row>
    <row r="4492" spans="7:16" x14ac:dyDescent="0.2">
      <c r="G4492" s="79"/>
      <c r="I4492" s="79"/>
      <c r="K4492" s="79"/>
      <c r="M4492" s="79"/>
      <c r="N4492" s="80"/>
      <c r="P4492" s="79"/>
    </row>
    <row r="4493" spans="7:16" x14ac:dyDescent="0.2">
      <c r="G4493" s="79"/>
      <c r="I4493" s="79"/>
      <c r="K4493" s="79"/>
      <c r="M4493" s="79"/>
      <c r="N4493" s="80"/>
      <c r="P4493" s="79"/>
    </row>
    <row r="4494" spans="7:16" x14ac:dyDescent="0.2">
      <c r="G4494" s="79"/>
      <c r="I4494" s="79"/>
      <c r="K4494" s="79"/>
      <c r="M4494" s="79"/>
      <c r="N4494" s="80"/>
      <c r="P4494" s="79"/>
    </row>
    <row r="4495" spans="7:16" x14ac:dyDescent="0.2">
      <c r="G4495" s="79"/>
      <c r="I4495" s="79"/>
      <c r="K4495" s="79"/>
      <c r="M4495" s="79"/>
      <c r="N4495" s="80"/>
      <c r="P4495" s="79"/>
    </row>
    <row r="4496" spans="7:16" x14ac:dyDescent="0.2">
      <c r="G4496" s="79"/>
      <c r="I4496" s="79"/>
      <c r="K4496" s="79"/>
      <c r="M4496" s="79"/>
      <c r="N4496" s="80"/>
      <c r="P4496" s="79"/>
    </row>
    <row r="4497" spans="7:16" x14ac:dyDescent="0.2">
      <c r="G4497" s="79"/>
      <c r="I4497" s="79"/>
      <c r="K4497" s="79"/>
      <c r="M4497" s="79"/>
      <c r="N4497" s="80"/>
      <c r="P4497" s="79"/>
    </row>
    <row r="4498" spans="7:16" x14ac:dyDescent="0.2">
      <c r="G4498" s="79"/>
      <c r="I4498" s="79"/>
      <c r="K4498" s="79"/>
      <c r="M4498" s="79"/>
      <c r="N4498" s="80"/>
      <c r="P4498" s="79"/>
    </row>
    <row r="4499" spans="7:16" x14ac:dyDescent="0.2">
      <c r="G4499" s="79"/>
      <c r="I4499" s="79"/>
      <c r="K4499" s="79"/>
      <c r="M4499" s="79"/>
      <c r="N4499" s="80"/>
      <c r="P4499" s="79"/>
    </row>
    <row r="4500" spans="7:16" x14ac:dyDescent="0.2">
      <c r="G4500" s="79"/>
      <c r="I4500" s="79"/>
      <c r="K4500" s="79"/>
      <c r="M4500" s="79"/>
      <c r="N4500" s="80"/>
      <c r="P4500" s="79"/>
    </row>
    <row r="4501" spans="7:16" x14ac:dyDescent="0.2">
      <c r="G4501" s="79"/>
      <c r="I4501" s="79"/>
      <c r="K4501" s="79"/>
      <c r="M4501" s="79"/>
      <c r="N4501" s="80"/>
      <c r="P4501" s="79"/>
    </row>
    <row r="4502" spans="7:16" x14ac:dyDescent="0.2">
      <c r="G4502" s="79"/>
      <c r="I4502" s="79"/>
      <c r="K4502" s="79"/>
      <c r="M4502" s="79"/>
      <c r="N4502" s="80"/>
      <c r="P4502" s="79"/>
    </row>
    <row r="4503" spans="7:16" x14ac:dyDescent="0.2">
      <c r="G4503" s="79"/>
      <c r="I4503" s="79"/>
      <c r="K4503" s="79"/>
      <c r="M4503" s="79"/>
      <c r="N4503" s="80"/>
      <c r="P4503" s="79"/>
    </row>
    <row r="4504" spans="7:16" x14ac:dyDescent="0.2">
      <c r="G4504" s="79"/>
      <c r="I4504" s="79"/>
      <c r="K4504" s="79"/>
      <c r="M4504" s="79"/>
      <c r="N4504" s="80"/>
      <c r="P4504" s="79"/>
    </row>
    <row r="4505" spans="7:16" x14ac:dyDescent="0.2">
      <c r="G4505" s="79"/>
      <c r="I4505" s="79"/>
      <c r="K4505" s="79"/>
      <c r="M4505" s="79"/>
      <c r="N4505" s="80"/>
      <c r="P4505" s="79"/>
    </row>
    <row r="4506" spans="7:16" x14ac:dyDescent="0.2">
      <c r="G4506" s="79"/>
      <c r="I4506" s="79"/>
      <c r="K4506" s="79"/>
      <c r="M4506" s="79"/>
      <c r="N4506" s="80"/>
      <c r="P4506" s="79"/>
    </row>
    <row r="4507" spans="7:16" x14ac:dyDescent="0.2">
      <c r="G4507" s="79"/>
      <c r="I4507" s="79"/>
      <c r="K4507" s="79"/>
      <c r="M4507" s="79"/>
      <c r="N4507" s="80"/>
      <c r="P4507" s="79"/>
    </row>
    <row r="4508" spans="7:16" x14ac:dyDescent="0.2">
      <c r="G4508" s="79"/>
      <c r="I4508" s="79"/>
      <c r="K4508" s="79"/>
      <c r="M4508" s="79"/>
      <c r="N4508" s="80"/>
      <c r="P4508" s="79"/>
    </row>
    <row r="4509" spans="7:16" x14ac:dyDescent="0.2">
      <c r="G4509" s="79"/>
      <c r="I4509" s="79"/>
      <c r="K4509" s="79"/>
      <c r="M4509" s="79"/>
      <c r="N4509" s="80"/>
      <c r="P4509" s="79"/>
    </row>
    <row r="4510" spans="7:16" x14ac:dyDescent="0.2">
      <c r="G4510" s="79"/>
      <c r="I4510" s="79"/>
      <c r="K4510" s="79"/>
      <c r="M4510" s="79"/>
      <c r="N4510" s="80"/>
      <c r="P4510" s="79"/>
    </row>
    <row r="4511" spans="7:16" x14ac:dyDescent="0.2">
      <c r="G4511" s="79"/>
      <c r="I4511" s="79"/>
      <c r="K4511" s="79"/>
      <c r="M4511" s="79"/>
      <c r="N4511" s="80"/>
      <c r="P4511" s="79"/>
    </row>
    <row r="4512" spans="7:16" x14ac:dyDescent="0.2">
      <c r="G4512" s="79"/>
      <c r="I4512" s="79"/>
      <c r="K4512" s="79"/>
      <c r="M4512" s="79"/>
      <c r="N4512" s="80"/>
      <c r="P4512" s="79"/>
    </row>
    <row r="4513" spans="7:16" x14ac:dyDescent="0.2">
      <c r="G4513" s="79"/>
      <c r="I4513" s="79"/>
      <c r="K4513" s="79"/>
      <c r="M4513" s="79"/>
      <c r="N4513" s="80"/>
      <c r="P4513" s="79"/>
    </row>
    <row r="4514" spans="7:16" x14ac:dyDescent="0.2">
      <c r="G4514" s="79"/>
      <c r="I4514" s="79"/>
      <c r="K4514" s="79"/>
      <c r="M4514" s="79"/>
      <c r="N4514" s="80"/>
      <c r="P4514" s="79"/>
    </row>
    <row r="4515" spans="7:16" x14ac:dyDescent="0.2">
      <c r="G4515" s="79"/>
      <c r="I4515" s="79"/>
      <c r="K4515" s="79"/>
      <c r="M4515" s="79"/>
      <c r="N4515" s="80"/>
      <c r="P4515" s="79"/>
    </row>
    <row r="4516" spans="7:16" x14ac:dyDescent="0.2">
      <c r="G4516" s="79"/>
      <c r="I4516" s="79"/>
      <c r="K4516" s="79"/>
      <c r="M4516" s="79"/>
      <c r="N4516" s="80"/>
      <c r="P4516" s="79"/>
    </row>
    <row r="4517" spans="7:16" x14ac:dyDescent="0.2">
      <c r="G4517" s="79"/>
      <c r="I4517" s="79"/>
      <c r="K4517" s="79"/>
      <c r="M4517" s="79"/>
      <c r="N4517" s="80"/>
      <c r="P4517" s="79"/>
    </row>
    <row r="4518" spans="7:16" x14ac:dyDescent="0.2">
      <c r="G4518" s="79"/>
      <c r="I4518" s="79"/>
      <c r="K4518" s="79"/>
      <c r="M4518" s="79"/>
      <c r="N4518" s="80"/>
      <c r="P4518" s="79"/>
    </row>
    <row r="4519" spans="7:16" x14ac:dyDescent="0.2">
      <c r="G4519" s="79"/>
      <c r="I4519" s="79"/>
      <c r="K4519" s="79"/>
      <c r="M4519" s="79"/>
      <c r="N4519" s="80"/>
      <c r="P4519" s="79"/>
    </row>
    <row r="4520" spans="7:16" x14ac:dyDescent="0.2">
      <c r="G4520" s="79"/>
      <c r="I4520" s="79"/>
      <c r="K4520" s="79"/>
      <c r="M4520" s="79"/>
      <c r="N4520" s="80"/>
      <c r="P4520" s="79"/>
    </row>
    <row r="4521" spans="7:16" x14ac:dyDescent="0.2">
      <c r="G4521" s="79"/>
      <c r="I4521" s="79"/>
      <c r="K4521" s="79"/>
      <c r="M4521" s="79"/>
      <c r="N4521" s="80"/>
      <c r="P4521" s="79"/>
    </row>
    <row r="4522" spans="7:16" x14ac:dyDescent="0.2">
      <c r="G4522" s="79"/>
      <c r="I4522" s="79"/>
      <c r="K4522" s="79"/>
      <c r="M4522" s="79"/>
      <c r="N4522" s="80"/>
      <c r="P4522" s="79"/>
    </row>
    <row r="4523" spans="7:16" x14ac:dyDescent="0.2">
      <c r="G4523" s="79"/>
      <c r="I4523" s="79"/>
      <c r="K4523" s="79"/>
      <c r="M4523" s="79"/>
      <c r="N4523" s="80"/>
      <c r="P4523" s="79"/>
    </row>
    <row r="4524" spans="7:16" x14ac:dyDescent="0.2">
      <c r="G4524" s="79"/>
      <c r="I4524" s="79"/>
      <c r="K4524" s="79"/>
      <c r="M4524" s="79"/>
      <c r="N4524" s="80"/>
      <c r="P4524" s="79"/>
    </row>
    <row r="4525" spans="7:16" x14ac:dyDescent="0.2">
      <c r="G4525" s="79"/>
      <c r="I4525" s="79"/>
      <c r="K4525" s="79"/>
      <c r="M4525" s="79"/>
      <c r="N4525" s="80"/>
      <c r="P4525" s="79"/>
    </row>
    <row r="4526" spans="7:16" x14ac:dyDescent="0.2">
      <c r="G4526" s="79"/>
      <c r="I4526" s="79"/>
      <c r="K4526" s="79"/>
      <c r="M4526" s="79"/>
      <c r="N4526" s="80"/>
      <c r="P4526" s="79"/>
    </row>
    <row r="4527" spans="7:16" x14ac:dyDescent="0.2">
      <c r="G4527" s="79"/>
      <c r="I4527" s="79"/>
      <c r="K4527" s="79"/>
      <c r="M4527" s="79"/>
      <c r="N4527" s="80"/>
      <c r="P4527" s="79"/>
    </row>
    <row r="4528" spans="7:16" x14ac:dyDescent="0.2">
      <c r="G4528" s="79"/>
      <c r="I4528" s="79"/>
      <c r="K4528" s="79"/>
      <c r="M4528" s="79"/>
      <c r="N4528" s="80"/>
      <c r="P4528" s="79"/>
    </row>
    <row r="4529" spans="7:16" x14ac:dyDescent="0.2">
      <c r="G4529" s="79"/>
      <c r="I4529" s="79"/>
      <c r="K4529" s="79"/>
      <c r="M4529" s="79"/>
      <c r="N4529" s="80"/>
      <c r="P4529" s="79"/>
    </row>
    <row r="4530" spans="7:16" x14ac:dyDescent="0.2">
      <c r="G4530" s="79"/>
      <c r="I4530" s="79"/>
      <c r="K4530" s="79"/>
      <c r="M4530" s="79"/>
      <c r="N4530" s="80"/>
      <c r="P4530" s="79"/>
    </row>
    <row r="4531" spans="7:16" x14ac:dyDescent="0.2">
      <c r="G4531" s="79"/>
      <c r="I4531" s="79"/>
      <c r="K4531" s="79"/>
      <c r="M4531" s="79"/>
      <c r="N4531" s="80"/>
      <c r="P4531" s="79"/>
    </row>
    <row r="4532" spans="7:16" x14ac:dyDescent="0.2">
      <c r="G4532" s="79"/>
      <c r="I4532" s="79"/>
      <c r="K4532" s="79"/>
      <c r="M4532" s="79"/>
      <c r="N4532" s="80"/>
      <c r="P4532" s="79"/>
    </row>
    <row r="4533" spans="7:16" x14ac:dyDescent="0.2">
      <c r="G4533" s="79"/>
      <c r="I4533" s="79"/>
      <c r="K4533" s="79"/>
      <c r="M4533" s="79"/>
      <c r="N4533" s="80"/>
      <c r="P4533" s="79"/>
    </row>
    <row r="4534" spans="7:16" x14ac:dyDescent="0.2">
      <c r="G4534" s="79"/>
      <c r="I4534" s="79"/>
      <c r="K4534" s="79"/>
      <c r="M4534" s="79"/>
      <c r="N4534" s="80"/>
      <c r="P4534" s="79"/>
    </row>
    <row r="4535" spans="7:16" x14ac:dyDescent="0.2">
      <c r="G4535" s="79"/>
      <c r="I4535" s="79"/>
      <c r="K4535" s="79"/>
      <c r="M4535" s="79"/>
      <c r="N4535" s="80"/>
      <c r="P4535" s="79"/>
    </row>
    <row r="4536" spans="7:16" x14ac:dyDescent="0.2">
      <c r="G4536" s="79"/>
      <c r="I4536" s="79"/>
      <c r="K4536" s="79"/>
      <c r="M4536" s="79"/>
      <c r="N4536" s="80"/>
      <c r="P4536" s="79"/>
    </row>
    <row r="4537" spans="7:16" x14ac:dyDescent="0.2">
      <c r="G4537" s="79"/>
      <c r="I4537" s="79"/>
      <c r="K4537" s="79"/>
      <c r="M4537" s="79"/>
      <c r="N4537" s="80"/>
      <c r="P4537" s="79"/>
    </row>
    <row r="4538" spans="7:16" x14ac:dyDescent="0.2">
      <c r="G4538" s="79"/>
      <c r="I4538" s="79"/>
      <c r="K4538" s="79"/>
      <c r="M4538" s="79"/>
      <c r="N4538" s="80"/>
      <c r="P4538" s="79"/>
    </row>
    <row r="4539" spans="7:16" x14ac:dyDescent="0.2">
      <c r="G4539" s="79"/>
      <c r="I4539" s="79"/>
      <c r="K4539" s="79"/>
      <c r="M4539" s="79"/>
      <c r="N4539" s="80"/>
      <c r="P4539" s="79"/>
    </row>
    <row r="4540" spans="7:16" x14ac:dyDescent="0.2">
      <c r="G4540" s="79"/>
      <c r="I4540" s="79"/>
      <c r="K4540" s="79"/>
      <c r="M4540" s="79"/>
      <c r="N4540" s="80"/>
      <c r="P4540" s="79"/>
    </row>
    <row r="4541" spans="7:16" x14ac:dyDescent="0.2">
      <c r="G4541" s="79"/>
      <c r="I4541" s="79"/>
      <c r="K4541" s="79"/>
      <c r="M4541" s="79"/>
      <c r="N4541" s="80"/>
      <c r="P4541" s="79"/>
    </row>
    <row r="4542" spans="7:16" x14ac:dyDescent="0.2">
      <c r="G4542" s="79"/>
      <c r="I4542" s="79"/>
      <c r="K4542" s="79"/>
      <c r="M4542" s="79"/>
      <c r="N4542" s="80"/>
      <c r="P4542" s="79"/>
    </row>
    <row r="4543" spans="7:16" x14ac:dyDescent="0.2">
      <c r="G4543" s="79"/>
      <c r="I4543" s="79"/>
      <c r="K4543" s="79"/>
      <c r="M4543" s="79"/>
      <c r="N4543" s="80"/>
      <c r="P4543" s="79"/>
    </row>
    <row r="4544" spans="7:16" x14ac:dyDescent="0.2">
      <c r="G4544" s="79"/>
      <c r="I4544" s="79"/>
      <c r="K4544" s="79"/>
      <c r="M4544" s="79"/>
      <c r="N4544" s="80"/>
      <c r="P4544" s="79"/>
    </row>
    <row r="4545" spans="7:16" x14ac:dyDescent="0.2">
      <c r="G4545" s="79"/>
      <c r="I4545" s="79"/>
      <c r="K4545" s="79"/>
      <c r="M4545" s="79"/>
      <c r="N4545" s="80"/>
      <c r="P4545" s="79"/>
    </row>
    <row r="4546" spans="7:16" x14ac:dyDescent="0.2">
      <c r="G4546" s="79"/>
      <c r="I4546" s="79"/>
      <c r="K4546" s="79"/>
      <c r="M4546" s="79"/>
      <c r="N4546" s="80"/>
      <c r="P4546" s="79"/>
    </row>
    <row r="4547" spans="7:16" x14ac:dyDescent="0.2">
      <c r="G4547" s="79"/>
      <c r="I4547" s="79"/>
      <c r="K4547" s="79"/>
      <c r="M4547" s="79"/>
      <c r="N4547" s="80"/>
      <c r="P4547" s="79"/>
    </row>
    <row r="4548" spans="7:16" x14ac:dyDescent="0.2">
      <c r="G4548" s="79"/>
      <c r="I4548" s="79"/>
      <c r="K4548" s="79"/>
      <c r="M4548" s="79"/>
      <c r="N4548" s="80"/>
      <c r="P4548" s="79"/>
    </row>
    <row r="4549" spans="7:16" x14ac:dyDescent="0.2">
      <c r="G4549" s="79"/>
      <c r="I4549" s="79"/>
      <c r="K4549" s="79"/>
      <c r="M4549" s="79"/>
      <c r="N4549" s="80"/>
      <c r="P4549" s="79"/>
    </row>
    <row r="4550" spans="7:16" x14ac:dyDescent="0.2">
      <c r="G4550" s="79"/>
      <c r="I4550" s="79"/>
      <c r="K4550" s="79"/>
      <c r="M4550" s="79"/>
      <c r="N4550" s="80"/>
      <c r="P4550" s="79"/>
    </row>
    <row r="4551" spans="7:16" x14ac:dyDescent="0.2">
      <c r="G4551" s="79"/>
      <c r="I4551" s="79"/>
      <c r="K4551" s="79"/>
      <c r="M4551" s="79"/>
      <c r="N4551" s="80"/>
      <c r="P4551" s="79"/>
    </row>
    <row r="4552" spans="7:16" x14ac:dyDescent="0.2">
      <c r="G4552" s="79"/>
      <c r="I4552" s="79"/>
      <c r="K4552" s="79"/>
      <c r="M4552" s="79"/>
      <c r="N4552" s="80"/>
      <c r="P4552" s="79"/>
    </row>
    <row r="4553" spans="7:16" x14ac:dyDescent="0.2">
      <c r="G4553" s="79"/>
      <c r="I4553" s="79"/>
      <c r="K4553" s="79"/>
      <c r="M4553" s="79"/>
      <c r="N4553" s="80"/>
      <c r="P4553" s="79"/>
    </row>
    <row r="4554" spans="7:16" x14ac:dyDescent="0.2">
      <c r="G4554" s="79"/>
      <c r="I4554" s="79"/>
      <c r="K4554" s="79"/>
      <c r="M4554" s="79"/>
      <c r="N4554" s="80"/>
      <c r="P4554" s="79"/>
    </row>
    <row r="4555" spans="7:16" x14ac:dyDescent="0.2">
      <c r="G4555" s="79"/>
      <c r="I4555" s="79"/>
      <c r="K4555" s="79"/>
      <c r="M4555" s="79"/>
      <c r="N4555" s="80"/>
      <c r="P4555" s="79"/>
    </row>
    <row r="4556" spans="7:16" x14ac:dyDescent="0.2">
      <c r="G4556" s="79"/>
      <c r="I4556" s="79"/>
      <c r="K4556" s="79"/>
      <c r="M4556" s="79"/>
      <c r="N4556" s="80"/>
      <c r="P4556" s="79"/>
    </row>
    <row r="4557" spans="7:16" x14ac:dyDescent="0.2">
      <c r="G4557" s="79"/>
      <c r="I4557" s="79"/>
      <c r="K4557" s="79"/>
      <c r="M4557" s="79"/>
      <c r="N4557" s="80"/>
      <c r="P4557" s="79"/>
    </row>
    <row r="4558" spans="7:16" x14ac:dyDescent="0.2">
      <c r="G4558" s="79"/>
      <c r="I4558" s="79"/>
      <c r="K4558" s="79"/>
      <c r="M4558" s="79"/>
      <c r="N4558" s="80"/>
      <c r="P4558" s="79"/>
    </row>
    <row r="4559" spans="7:16" x14ac:dyDescent="0.2">
      <c r="G4559" s="79"/>
      <c r="I4559" s="79"/>
      <c r="K4559" s="79"/>
      <c r="M4559" s="79"/>
      <c r="N4559" s="80"/>
      <c r="P4559" s="79"/>
    </row>
    <row r="4560" spans="7:16" x14ac:dyDescent="0.2">
      <c r="G4560" s="79"/>
      <c r="I4560" s="79"/>
      <c r="K4560" s="79"/>
      <c r="M4560" s="79"/>
      <c r="N4560" s="80"/>
      <c r="P4560" s="79"/>
    </row>
    <row r="4561" spans="7:16" x14ac:dyDescent="0.2">
      <c r="G4561" s="79"/>
      <c r="I4561" s="79"/>
      <c r="K4561" s="79"/>
      <c r="M4561" s="79"/>
      <c r="N4561" s="80"/>
      <c r="P4561" s="79"/>
    </row>
    <row r="4562" spans="7:16" x14ac:dyDescent="0.2">
      <c r="G4562" s="79"/>
      <c r="I4562" s="79"/>
      <c r="K4562" s="79"/>
      <c r="M4562" s="79"/>
      <c r="N4562" s="80"/>
      <c r="P4562" s="79"/>
    </row>
    <row r="4563" spans="7:16" x14ac:dyDescent="0.2">
      <c r="G4563" s="79"/>
      <c r="I4563" s="79"/>
      <c r="K4563" s="79"/>
      <c r="M4563" s="79"/>
      <c r="N4563" s="80"/>
      <c r="P4563" s="79"/>
    </row>
    <row r="4564" spans="7:16" x14ac:dyDescent="0.2">
      <c r="G4564" s="79"/>
      <c r="I4564" s="79"/>
      <c r="K4564" s="79"/>
      <c r="M4564" s="79"/>
      <c r="N4564" s="80"/>
      <c r="P4564" s="79"/>
    </row>
    <row r="4565" spans="7:16" x14ac:dyDescent="0.2">
      <c r="G4565" s="79"/>
      <c r="I4565" s="79"/>
      <c r="K4565" s="79"/>
      <c r="M4565" s="79"/>
      <c r="N4565" s="80"/>
      <c r="P4565" s="79"/>
    </row>
    <row r="4566" spans="7:16" x14ac:dyDescent="0.2">
      <c r="G4566" s="79"/>
      <c r="I4566" s="79"/>
      <c r="K4566" s="79"/>
      <c r="M4566" s="79"/>
      <c r="N4566" s="80"/>
      <c r="P4566" s="79"/>
    </row>
    <row r="4567" spans="7:16" x14ac:dyDescent="0.2">
      <c r="G4567" s="79"/>
      <c r="I4567" s="79"/>
      <c r="K4567" s="79"/>
      <c r="M4567" s="79"/>
      <c r="N4567" s="80"/>
      <c r="P4567" s="79"/>
    </row>
    <row r="4568" spans="7:16" x14ac:dyDescent="0.2">
      <c r="G4568" s="79"/>
      <c r="I4568" s="79"/>
      <c r="K4568" s="79"/>
      <c r="M4568" s="79"/>
      <c r="N4568" s="80"/>
      <c r="P4568" s="79"/>
    </row>
    <row r="4569" spans="7:16" x14ac:dyDescent="0.2">
      <c r="G4569" s="79"/>
      <c r="I4569" s="79"/>
      <c r="K4569" s="79"/>
      <c r="M4569" s="79"/>
      <c r="N4569" s="80"/>
      <c r="P4569" s="79"/>
    </row>
    <row r="4570" spans="7:16" x14ac:dyDescent="0.2">
      <c r="G4570" s="79"/>
      <c r="I4570" s="79"/>
      <c r="K4570" s="79"/>
      <c r="M4570" s="79"/>
      <c r="N4570" s="80"/>
      <c r="P4570" s="79"/>
    </row>
    <row r="4571" spans="7:16" x14ac:dyDescent="0.2">
      <c r="G4571" s="79"/>
      <c r="I4571" s="79"/>
      <c r="K4571" s="79"/>
      <c r="M4571" s="79"/>
      <c r="N4571" s="80"/>
      <c r="P4571" s="79"/>
    </row>
    <row r="4572" spans="7:16" x14ac:dyDescent="0.2">
      <c r="G4572" s="79"/>
      <c r="I4572" s="79"/>
      <c r="K4572" s="79"/>
      <c r="M4572" s="79"/>
      <c r="N4572" s="80"/>
      <c r="P4572" s="79"/>
    </row>
    <row r="4573" spans="7:16" x14ac:dyDescent="0.2">
      <c r="G4573" s="79"/>
      <c r="I4573" s="79"/>
      <c r="K4573" s="79"/>
      <c r="M4573" s="79"/>
      <c r="N4573" s="80"/>
      <c r="P4573" s="79"/>
    </row>
    <row r="4574" spans="7:16" x14ac:dyDescent="0.2">
      <c r="G4574" s="79"/>
      <c r="I4574" s="79"/>
      <c r="K4574" s="79"/>
      <c r="M4574" s="79"/>
      <c r="N4574" s="80"/>
      <c r="P4574" s="79"/>
    </row>
    <row r="4575" spans="7:16" x14ac:dyDescent="0.2">
      <c r="G4575" s="79"/>
      <c r="I4575" s="79"/>
      <c r="K4575" s="79"/>
      <c r="M4575" s="79"/>
      <c r="N4575" s="80"/>
      <c r="P4575" s="79"/>
    </row>
    <row r="4576" spans="7:16" x14ac:dyDescent="0.2">
      <c r="G4576" s="79"/>
      <c r="I4576" s="79"/>
      <c r="K4576" s="79"/>
      <c r="M4576" s="79"/>
      <c r="N4576" s="80"/>
      <c r="P4576" s="79"/>
    </row>
    <row r="4577" spans="7:16" x14ac:dyDescent="0.2">
      <c r="G4577" s="79"/>
      <c r="I4577" s="79"/>
      <c r="K4577" s="79"/>
      <c r="M4577" s="79"/>
      <c r="N4577" s="80"/>
      <c r="P4577" s="79"/>
    </row>
    <row r="4578" spans="7:16" x14ac:dyDescent="0.2">
      <c r="G4578" s="79"/>
      <c r="I4578" s="79"/>
      <c r="K4578" s="79"/>
      <c r="M4578" s="79"/>
      <c r="N4578" s="80"/>
      <c r="P4578" s="79"/>
    </row>
    <row r="4579" spans="7:16" x14ac:dyDescent="0.2">
      <c r="G4579" s="79"/>
      <c r="I4579" s="79"/>
      <c r="K4579" s="79"/>
      <c r="M4579" s="79"/>
      <c r="N4579" s="80"/>
      <c r="P4579" s="79"/>
    </row>
    <row r="4580" spans="7:16" x14ac:dyDescent="0.2">
      <c r="G4580" s="79"/>
      <c r="I4580" s="79"/>
      <c r="K4580" s="79"/>
      <c r="M4580" s="79"/>
      <c r="N4580" s="80"/>
      <c r="P4580" s="79"/>
    </row>
    <row r="4581" spans="7:16" x14ac:dyDescent="0.2">
      <c r="G4581" s="79"/>
      <c r="I4581" s="79"/>
      <c r="K4581" s="79"/>
      <c r="M4581" s="79"/>
      <c r="N4581" s="80"/>
      <c r="P4581" s="79"/>
    </row>
    <row r="4582" spans="7:16" x14ac:dyDescent="0.2">
      <c r="G4582" s="79"/>
      <c r="I4582" s="79"/>
      <c r="K4582" s="79"/>
      <c r="M4582" s="79"/>
      <c r="N4582" s="80"/>
      <c r="P4582" s="79"/>
    </row>
    <row r="4583" spans="7:16" x14ac:dyDescent="0.2">
      <c r="G4583" s="79"/>
      <c r="I4583" s="79"/>
      <c r="K4583" s="79"/>
      <c r="M4583" s="79"/>
      <c r="N4583" s="80"/>
      <c r="P4583" s="79"/>
    </row>
    <row r="4584" spans="7:16" x14ac:dyDescent="0.2">
      <c r="G4584" s="79"/>
      <c r="I4584" s="79"/>
      <c r="K4584" s="79"/>
      <c r="M4584" s="79"/>
      <c r="N4584" s="80"/>
      <c r="P4584" s="79"/>
    </row>
    <row r="4585" spans="7:16" x14ac:dyDescent="0.2">
      <c r="G4585" s="79"/>
      <c r="I4585" s="79"/>
      <c r="K4585" s="79"/>
      <c r="M4585" s="79"/>
      <c r="N4585" s="80"/>
      <c r="P4585" s="79"/>
    </row>
    <row r="4586" spans="7:16" x14ac:dyDescent="0.2">
      <c r="G4586" s="79"/>
      <c r="I4586" s="79"/>
      <c r="K4586" s="79"/>
      <c r="M4586" s="79"/>
      <c r="N4586" s="80"/>
      <c r="P4586" s="79"/>
    </row>
    <row r="4587" spans="7:16" x14ac:dyDescent="0.2">
      <c r="G4587" s="79"/>
      <c r="I4587" s="79"/>
      <c r="K4587" s="79"/>
      <c r="M4587" s="79"/>
      <c r="N4587" s="80"/>
      <c r="P4587" s="79"/>
    </row>
    <row r="4588" spans="7:16" x14ac:dyDescent="0.2">
      <c r="G4588" s="79"/>
      <c r="I4588" s="79"/>
      <c r="K4588" s="79"/>
      <c r="M4588" s="79"/>
      <c r="N4588" s="80"/>
      <c r="P4588" s="79"/>
    </row>
    <row r="4589" spans="7:16" x14ac:dyDescent="0.2">
      <c r="G4589" s="79"/>
      <c r="I4589" s="79"/>
      <c r="K4589" s="79"/>
      <c r="M4589" s="79"/>
      <c r="N4589" s="80"/>
      <c r="P4589" s="79"/>
    </row>
    <row r="4590" spans="7:16" x14ac:dyDescent="0.2">
      <c r="G4590" s="79"/>
      <c r="I4590" s="79"/>
      <c r="K4590" s="79"/>
      <c r="M4590" s="79"/>
      <c r="N4590" s="80"/>
      <c r="P4590" s="79"/>
    </row>
    <row r="4591" spans="7:16" x14ac:dyDescent="0.2">
      <c r="G4591" s="79"/>
      <c r="I4591" s="79"/>
      <c r="K4591" s="79"/>
      <c r="M4591" s="79"/>
      <c r="N4591" s="80"/>
      <c r="P4591" s="79"/>
    </row>
    <row r="4592" spans="7:16" x14ac:dyDescent="0.2">
      <c r="G4592" s="79"/>
      <c r="I4592" s="79"/>
      <c r="K4592" s="79"/>
      <c r="M4592" s="79"/>
      <c r="N4592" s="80"/>
      <c r="P4592" s="79"/>
    </row>
    <row r="4593" spans="7:16" x14ac:dyDescent="0.2">
      <c r="G4593" s="79"/>
      <c r="I4593" s="79"/>
      <c r="K4593" s="79"/>
      <c r="M4593" s="79"/>
      <c r="N4593" s="80"/>
      <c r="P4593" s="79"/>
    </row>
    <row r="4594" spans="7:16" x14ac:dyDescent="0.2">
      <c r="G4594" s="79"/>
      <c r="I4594" s="79"/>
      <c r="K4594" s="79"/>
      <c r="M4594" s="79"/>
      <c r="N4594" s="80"/>
      <c r="P4594" s="79"/>
    </row>
    <row r="4595" spans="7:16" x14ac:dyDescent="0.2">
      <c r="G4595" s="79"/>
      <c r="I4595" s="79"/>
      <c r="K4595" s="79"/>
      <c r="M4595" s="79"/>
      <c r="N4595" s="80"/>
      <c r="P4595" s="79"/>
    </row>
    <row r="4596" spans="7:16" x14ac:dyDescent="0.2">
      <c r="G4596" s="79"/>
      <c r="I4596" s="79"/>
      <c r="K4596" s="79"/>
      <c r="M4596" s="79"/>
      <c r="N4596" s="80"/>
      <c r="P4596" s="79"/>
    </row>
    <row r="4597" spans="7:16" x14ac:dyDescent="0.2">
      <c r="G4597" s="79"/>
      <c r="I4597" s="79"/>
      <c r="K4597" s="79"/>
      <c r="M4597" s="79"/>
      <c r="N4597" s="80"/>
      <c r="P4597" s="79"/>
    </row>
    <row r="4598" spans="7:16" x14ac:dyDescent="0.2">
      <c r="G4598" s="79"/>
      <c r="I4598" s="79"/>
      <c r="K4598" s="79"/>
      <c r="M4598" s="79"/>
      <c r="N4598" s="80"/>
      <c r="P4598" s="79"/>
    </row>
    <row r="4599" spans="7:16" x14ac:dyDescent="0.2">
      <c r="G4599" s="79"/>
      <c r="I4599" s="79"/>
      <c r="K4599" s="79"/>
      <c r="M4599" s="79"/>
      <c r="N4599" s="80"/>
      <c r="P4599" s="79"/>
    </row>
    <row r="4600" spans="7:16" x14ac:dyDescent="0.2">
      <c r="G4600" s="79"/>
      <c r="I4600" s="79"/>
      <c r="K4600" s="79"/>
      <c r="M4600" s="79"/>
      <c r="N4600" s="80"/>
      <c r="P4600" s="79"/>
    </row>
    <row r="4601" spans="7:16" x14ac:dyDescent="0.2">
      <c r="G4601" s="79"/>
      <c r="I4601" s="79"/>
      <c r="K4601" s="79"/>
      <c r="M4601" s="79"/>
      <c r="N4601" s="80"/>
      <c r="P4601" s="79"/>
    </row>
    <row r="4602" spans="7:16" x14ac:dyDescent="0.2">
      <c r="G4602" s="79"/>
      <c r="I4602" s="79"/>
      <c r="K4602" s="79"/>
      <c r="M4602" s="79"/>
      <c r="N4602" s="80"/>
      <c r="P4602" s="79"/>
    </row>
    <row r="4603" spans="7:16" x14ac:dyDescent="0.2">
      <c r="G4603" s="79"/>
      <c r="I4603" s="79"/>
      <c r="K4603" s="79"/>
      <c r="M4603" s="79"/>
      <c r="N4603" s="80"/>
      <c r="P4603" s="79"/>
    </row>
    <row r="4604" spans="7:16" x14ac:dyDescent="0.2">
      <c r="G4604" s="79"/>
      <c r="I4604" s="79"/>
      <c r="K4604" s="79"/>
      <c r="M4604" s="79"/>
      <c r="N4604" s="80"/>
      <c r="P4604" s="79"/>
    </row>
    <row r="4605" spans="7:16" x14ac:dyDescent="0.2">
      <c r="G4605" s="79"/>
      <c r="I4605" s="79"/>
      <c r="K4605" s="79"/>
      <c r="M4605" s="79"/>
      <c r="N4605" s="80"/>
      <c r="P4605" s="79"/>
    </row>
    <row r="4606" spans="7:16" x14ac:dyDescent="0.2">
      <c r="G4606" s="79"/>
      <c r="I4606" s="79"/>
      <c r="K4606" s="79"/>
      <c r="M4606" s="79"/>
      <c r="N4606" s="80"/>
      <c r="P4606" s="79"/>
    </row>
    <row r="4607" spans="7:16" x14ac:dyDescent="0.2">
      <c r="G4607" s="79"/>
      <c r="I4607" s="79"/>
      <c r="K4607" s="79"/>
      <c r="M4607" s="79"/>
      <c r="N4607" s="80"/>
      <c r="P4607" s="79"/>
    </row>
    <row r="4608" spans="7:16" x14ac:dyDescent="0.2">
      <c r="G4608" s="79"/>
      <c r="I4608" s="79"/>
      <c r="K4608" s="79"/>
      <c r="M4608" s="79"/>
      <c r="N4608" s="80"/>
      <c r="P4608" s="79"/>
    </row>
    <row r="4609" spans="7:16" x14ac:dyDescent="0.2">
      <c r="G4609" s="79"/>
      <c r="I4609" s="79"/>
      <c r="K4609" s="79"/>
      <c r="M4609" s="79"/>
      <c r="N4609" s="80"/>
      <c r="P4609" s="79"/>
    </row>
    <row r="4610" spans="7:16" x14ac:dyDescent="0.2">
      <c r="G4610" s="79"/>
      <c r="I4610" s="79"/>
      <c r="K4610" s="79"/>
      <c r="M4610" s="79"/>
      <c r="N4610" s="80"/>
      <c r="P4610" s="79"/>
    </row>
    <row r="4611" spans="7:16" x14ac:dyDescent="0.2">
      <c r="G4611" s="79"/>
      <c r="I4611" s="79"/>
      <c r="K4611" s="79"/>
      <c r="M4611" s="79"/>
      <c r="N4611" s="80"/>
      <c r="P4611" s="79"/>
    </row>
    <row r="4612" spans="7:16" x14ac:dyDescent="0.2">
      <c r="G4612" s="79"/>
      <c r="I4612" s="79"/>
      <c r="K4612" s="79"/>
      <c r="M4612" s="79"/>
      <c r="N4612" s="80"/>
      <c r="P4612" s="79"/>
    </row>
    <row r="4613" spans="7:16" x14ac:dyDescent="0.2">
      <c r="G4613" s="79"/>
      <c r="I4613" s="79"/>
      <c r="K4613" s="79"/>
      <c r="M4613" s="79"/>
      <c r="N4613" s="80"/>
      <c r="P4613" s="79"/>
    </row>
    <row r="4614" spans="7:16" x14ac:dyDescent="0.2">
      <c r="G4614" s="79"/>
      <c r="I4614" s="79"/>
      <c r="K4614" s="79"/>
      <c r="M4614" s="79"/>
      <c r="N4614" s="80"/>
      <c r="P4614" s="79"/>
    </row>
    <row r="4615" spans="7:16" x14ac:dyDescent="0.2">
      <c r="G4615" s="79"/>
      <c r="I4615" s="79"/>
      <c r="K4615" s="79"/>
      <c r="M4615" s="79"/>
      <c r="N4615" s="80"/>
      <c r="P4615" s="79"/>
    </row>
    <row r="4616" spans="7:16" x14ac:dyDescent="0.2">
      <c r="G4616" s="79"/>
      <c r="I4616" s="79"/>
      <c r="K4616" s="79"/>
      <c r="M4616" s="79"/>
      <c r="N4616" s="80"/>
      <c r="P4616" s="79"/>
    </row>
    <row r="4617" spans="7:16" x14ac:dyDescent="0.2">
      <c r="G4617" s="79"/>
      <c r="I4617" s="79"/>
      <c r="K4617" s="79"/>
      <c r="M4617" s="79"/>
      <c r="N4617" s="80"/>
      <c r="P4617" s="79"/>
    </row>
    <row r="4618" spans="7:16" x14ac:dyDescent="0.2">
      <c r="G4618" s="79"/>
      <c r="I4618" s="79"/>
      <c r="K4618" s="79"/>
      <c r="M4618" s="79"/>
      <c r="N4618" s="80"/>
      <c r="P4618" s="79"/>
    </row>
    <row r="4619" spans="7:16" x14ac:dyDescent="0.2">
      <c r="G4619" s="79"/>
      <c r="I4619" s="79"/>
      <c r="K4619" s="79"/>
      <c r="M4619" s="79"/>
      <c r="N4619" s="80"/>
      <c r="P4619" s="79"/>
    </row>
    <row r="4620" spans="7:16" x14ac:dyDescent="0.2">
      <c r="G4620" s="79"/>
      <c r="I4620" s="79"/>
      <c r="K4620" s="79"/>
      <c r="M4620" s="79"/>
      <c r="N4620" s="80"/>
      <c r="P4620" s="79"/>
    </row>
    <row r="4621" spans="7:16" x14ac:dyDescent="0.2">
      <c r="G4621" s="79"/>
      <c r="I4621" s="79"/>
      <c r="K4621" s="79"/>
      <c r="M4621" s="79"/>
      <c r="N4621" s="80"/>
      <c r="P4621" s="79"/>
    </row>
    <row r="4622" spans="7:16" x14ac:dyDescent="0.2">
      <c r="G4622" s="79"/>
      <c r="I4622" s="79"/>
      <c r="K4622" s="79"/>
      <c r="M4622" s="79"/>
      <c r="N4622" s="80"/>
      <c r="P4622" s="79"/>
    </row>
    <row r="4623" spans="7:16" x14ac:dyDescent="0.2">
      <c r="G4623" s="79"/>
      <c r="I4623" s="79"/>
      <c r="K4623" s="79"/>
      <c r="M4623" s="79"/>
      <c r="N4623" s="80"/>
      <c r="P4623" s="79"/>
    </row>
    <row r="4624" spans="7:16" x14ac:dyDescent="0.2">
      <c r="G4624" s="79"/>
      <c r="I4624" s="79"/>
      <c r="K4624" s="79"/>
      <c r="M4624" s="79"/>
      <c r="N4624" s="80"/>
      <c r="P4624" s="79"/>
    </row>
    <row r="4625" spans="7:16" x14ac:dyDescent="0.2">
      <c r="G4625" s="79"/>
      <c r="I4625" s="79"/>
      <c r="K4625" s="79"/>
      <c r="M4625" s="79"/>
      <c r="N4625" s="80"/>
      <c r="P4625" s="79"/>
    </row>
    <row r="4626" spans="7:16" x14ac:dyDescent="0.2">
      <c r="G4626" s="79"/>
      <c r="I4626" s="79"/>
      <c r="K4626" s="79"/>
      <c r="M4626" s="79"/>
      <c r="N4626" s="80"/>
      <c r="P4626" s="79"/>
    </row>
    <row r="4627" spans="7:16" x14ac:dyDescent="0.2">
      <c r="G4627" s="79"/>
      <c r="I4627" s="79"/>
      <c r="K4627" s="79"/>
      <c r="M4627" s="79"/>
      <c r="N4627" s="80"/>
      <c r="P4627" s="79"/>
    </row>
    <row r="4628" spans="7:16" x14ac:dyDescent="0.2">
      <c r="G4628" s="79"/>
      <c r="I4628" s="79"/>
      <c r="K4628" s="79"/>
      <c r="M4628" s="79"/>
      <c r="N4628" s="80"/>
      <c r="P4628" s="79"/>
    </row>
    <row r="4629" spans="7:16" x14ac:dyDescent="0.2">
      <c r="G4629" s="79"/>
      <c r="I4629" s="79"/>
      <c r="K4629" s="79"/>
      <c r="M4629" s="79"/>
      <c r="N4629" s="80"/>
      <c r="P4629" s="79"/>
    </row>
    <row r="4630" spans="7:16" x14ac:dyDescent="0.2">
      <c r="G4630" s="79"/>
      <c r="I4630" s="79"/>
      <c r="K4630" s="79"/>
      <c r="M4630" s="79"/>
      <c r="N4630" s="80"/>
      <c r="P4630" s="79"/>
    </row>
    <row r="4631" spans="7:16" x14ac:dyDescent="0.2">
      <c r="G4631" s="79"/>
      <c r="I4631" s="79"/>
      <c r="K4631" s="79"/>
      <c r="M4631" s="79"/>
      <c r="N4631" s="80"/>
      <c r="P4631" s="79"/>
    </row>
    <row r="4632" spans="7:16" x14ac:dyDescent="0.2">
      <c r="G4632" s="79"/>
      <c r="I4632" s="79"/>
      <c r="K4632" s="79"/>
      <c r="M4632" s="79"/>
      <c r="N4632" s="80"/>
      <c r="P4632" s="79"/>
    </row>
    <row r="4633" spans="7:16" x14ac:dyDescent="0.2">
      <c r="G4633" s="79"/>
      <c r="I4633" s="79"/>
      <c r="K4633" s="79"/>
      <c r="M4633" s="79"/>
      <c r="N4633" s="80"/>
      <c r="P4633" s="79"/>
    </row>
    <row r="4634" spans="7:16" x14ac:dyDescent="0.2">
      <c r="G4634" s="79"/>
      <c r="I4634" s="79"/>
      <c r="K4634" s="79"/>
      <c r="M4634" s="79"/>
      <c r="N4634" s="80"/>
      <c r="P4634" s="79"/>
    </row>
    <row r="4635" spans="7:16" x14ac:dyDescent="0.2">
      <c r="G4635" s="79"/>
      <c r="I4635" s="79"/>
      <c r="K4635" s="79"/>
      <c r="M4635" s="79"/>
      <c r="N4635" s="80"/>
      <c r="P4635" s="79"/>
    </row>
    <row r="4636" spans="7:16" x14ac:dyDescent="0.2">
      <c r="G4636" s="79"/>
      <c r="I4636" s="79"/>
      <c r="K4636" s="79"/>
      <c r="M4636" s="79"/>
      <c r="N4636" s="80"/>
      <c r="P4636" s="79"/>
    </row>
    <row r="4637" spans="7:16" x14ac:dyDescent="0.2">
      <c r="G4637" s="79"/>
      <c r="I4637" s="79"/>
      <c r="K4637" s="79"/>
      <c r="M4637" s="79"/>
      <c r="N4637" s="80"/>
      <c r="P4637" s="79"/>
    </row>
    <row r="4638" spans="7:16" x14ac:dyDescent="0.2">
      <c r="G4638" s="79"/>
      <c r="I4638" s="79"/>
      <c r="K4638" s="79"/>
      <c r="M4638" s="79"/>
      <c r="N4638" s="80"/>
      <c r="P4638" s="79"/>
    </row>
    <row r="4639" spans="7:16" x14ac:dyDescent="0.2">
      <c r="G4639" s="79"/>
      <c r="I4639" s="79"/>
      <c r="K4639" s="79"/>
      <c r="M4639" s="79"/>
      <c r="N4639" s="80"/>
      <c r="P4639" s="79"/>
    </row>
    <row r="4640" spans="7:16" x14ac:dyDescent="0.2">
      <c r="G4640" s="79"/>
      <c r="I4640" s="79"/>
      <c r="K4640" s="79"/>
      <c r="M4640" s="79"/>
      <c r="N4640" s="80"/>
      <c r="P4640" s="79"/>
    </row>
    <row r="4641" spans="7:16" x14ac:dyDescent="0.2">
      <c r="G4641" s="79"/>
      <c r="I4641" s="79"/>
      <c r="K4641" s="79"/>
      <c r="M4641" s="79"/>
      <c r="N4641" s="80"/>
      <c r="P4641" s="79"/>
    </row>
    <row r="4642" spans="7:16" x14ac:dyDescent="0.2">
      <c r="G4642" s="79"/>
      <c r="I4642" s="79"/>
      <c r="K4642" s="79"/>
      <c r="M4642" s="79"/>
      <c r="N4642" s="80"/>
      <c r="P4642" s="79"/>
    </row>
    <row r="4643" spans="7:16" x14ac:dyDescent="0.2">
      <c r="G4643" s="79"/>
      <c r="I4643" s="79"/>
      <c r="K4643" s="79"/>
      <c r="M4643" s="79"/>
      <c r="N4643" s="80"/>
      <c r="P4643" s="79"/>
    </row>
    <row r="4644" spans="7:16" x14ac:dyDescent="0.2">
      <c r="G4644" s="79"/>
      <c r="I4644" s="79"/>
      <c r="K4644" s="79"/>
      <c r="M4644" s="79"/>
      <c r="N4644" s="80"/>
      <c r="P4644" s="79"/>
    </row>
    <row r="4645" spans="7:16" x14ac:dyDescent="0.2">
      <c r="G4645" s="79"/>
      <c r="I4645" s="79"/>
      <c r="K4645" s="79"/>
      <c r="M4645" s="79"/>
      <c r="N4645" s="80"/>
      <c r="P4645" s="79"/>
    </row>
    <row r="4646" spans="7:16" x14ac:dyDescent="0.2">
      <c r="G4646" s="79"/>
      <c r="I4646" s="79"/>
      <c r="K4646" s="79"/>
      <c r="M4646" s="79"/>
      <c r="N4646" s="80"/>
      <c r="P4646" s="79"/>
    </row>
    <row r="4647" spans="7:16" x14ac:dyDescent="0.2">
      <c r="G4647" s="79"/>
      <c r="I4647" s="79"/>
      <c r="K4647" s="79"/>
      <c r="M4647" s="79"/>
      <c r="N4647" s="80"/>
      <c r="P4647" s="79"/>
    </row>
    <row r="4648" spans="7:16" x14ac:dyDescent="0.2">
      <c r="G4648" s="79"/>
      <c r="I4648" s="79"/>
      <c r="K4648" s="79"/>
      <c r="M4648" s="79"/>
      <c r="N4648" s="80"/>
      <c r="P4648" s="79"/>
    </row>
    <row r="4649" spans="7:16" x14ac:dyDescent="0.2">
      <c r="G4649" s="79"/>
      <c r="I4649" s="79"/>
      <c r="K4649" s="79"/>
      <c r="M4649" s="79"/>
      <c r="N4649" s="80"/>
      <c r="P4649" s="79"/>
    </row>
    <row r="4650" spans="7:16" x14ac:dyDescent="0.2">
      <c r="G4650" s="79"/>
      <c r="I4650" s="79"/>
      <c r="K4650" s="79"/>
      <c r="M4650" s="79"/>
      <c r="N4650" s="80"/>
      <c r="P4650" s="79"/>
    </row>
    <row r="4651" spans="7:16" x14ac:dyDescent="0.2">
      <c r="G4651" s="79"/>
      <c r="I4651" s="79"/>
      <c r="K4651" s="79"/>
      <c r="M4651" s="79"/>
      <c r="N4651" s="80"/>
      <c r="P4651" s="79"/>
    </row>
    <row r="4652" spans="7:16" x14ac:dyDescent="0.2">
      <c r="G4652" s="79"/>
      <c r="I4652" s="79"/>
      <c r="K4652" s="79"/>
      <c r="M4652" s="79"/>
      <c r="N4652" s="80"/>
      <c r="P4652" s="79"/>
    </row>
    <row r="4653" spans="7:16" x14ac:dyDescent="0.2">
      <c r="G4653" s="79"/>
      <c r="I4653" s="79"/>
      <c r="K4653" s="79"/>
      <c r="M4653" s="79"/>
      <c r="N4653" s="80"/>
      <c r="P4653" s="79"/>
    </row>
    <row r="4654" spans="7:16" x14ac:dyDescent="0.2">
      <c r="G4654" s="79"/>
      <c r="I4654" s="79"/>
      <c r="K4654" s="79"/>
      <c r="M4654" s="79"/>
      <c r="N4654" s="80"/>
      <c r="P4654" s="79"/>
    </row>
    <row r="4655" spans="7:16" x14ac:dyDescent="0.2">
      <c r="G4655" s="79"/>
      <c r="I4655" s="79"/>
      <c r="K4655" s="79"/>
      <c r="M4655" s="79"/>
      <c r="N4655" s="80"/>
      <c r="P4655" s="79"/>
    </row>
    <row r="4656" spans="7:16" x14ac:dyDescent="0.2">
      <c r="G4656" s="79"/>
      <c r="I4656" s="79"/>
      <c r="K4656" s="79"/>
      <c r="M4656" s="79"/>
      <c r="N4656" s="80"/>
      <c r="P4656" s="79"/>
    </row>
    <row r="4657" spans="7:16" x14ac:dyDescent="0.2">
      <c r="G4657" s="79"/>
      <c r="I4657" s="79"/>
      <c r="K4657" s="79"/>
      <c r="M4657" s="79"/>
      <c r="N4657" s="80"/>
      <c r="P4657" s="79"/>
    </row>
    <row r="4658" spans="7:16" x14ac:dyDescent="0.2">
      <c r="G4658" s="79"/>
      <c r="I4658" s="79"/>
      <c r="K4658" s="79"/>
      <c r="M4658" s="79"/>
      <c r="N4658" s="80"/>
      <c r="P4658" s="79"/>
    </row>
    <row r="4659" spans="7:16" x14ac:dyDescent="0.2">
      <c r="G4659" s="79"/>
      <c r="I4659" s="79"/>
      <c r="K4659" s="79"/>
      <c r="M4659" s="79"/>
      <c r="N4659" s="80"/>
      <c r="P4659" s="79"/>
    </row>
    <row r="4660" spans="7:16" x14ac:dyDescent="0.2">
      <c r="G4660" s="79"/>
      <c r="I4660" s="79"/>
      <c r="K4660" s="79"/>
      <c r="M4660" s="79"/>
      <c r="N4660" s="80"/>
      <c r="P4660" s="79"/>
    </row>
    <row r="4661" spans="7:16" x14ac:dyDescent="0.2">
      <c r="G4661" s="79"/>
      <c r="I4661" s="79"/>
      <c r="K4661" s="79"/>
      <c r="M4661" s="79"/>
      <c r="N4661" s="80"/>
      <c r="P4661" s="79"/>
    </row>
    <row r="4662" spans="7:16" x14ac:dyDescent="0.2">
      <c r="G4662" s="79"/>
      <c r="I4662" s="79"/>
      <c r="K4662" s="79"/>
      <c r="M4662" s="79"/>
      <c r="N4662" s="80"/>
      <c r="P4662" s="79"/>
    </row>
    <row r="4663" spans="7:16" x14ac:dyDescent="0.2">
      <c r="G4663" s="79"/>
      <c r="I4663" s="79"/>
      <c r="K4663" s="79"/>
      <c r="M4663" s="79"/>
      <c r="N4663" s="80"/>
      <c r="P4663" s="79"/>
    </row>
    <row r="4664" spans="7:16" x14ac:dyDescent="0.2">
      <c r="G4664" s="79"/>
      <c r="I4664" s="79"/>
      <c r="K4664" s="79"/>
      <c r="M4664" s="79"/>
      <c r="N4664" s="80"/>
      <c r="P4664" s="79"/>
    </row>
    <row r="4665" spans="7:16" x14ac:dyDescent="0.2">
      <c r="G4665" s="79"/>
      <c r="I4665" s="79"/>
      <c r="K4665" s="79"/>
      <c r="M4665" s="79"/>
      <c r="N4665" s="80"/>
      <c r="P4665" s="79"/>
    </row>
    <row r="4666" spans="7:16" x14ac:dyDescent="0.2">
      <c r="G4666" s="79"/>
      <c r="I4666" s="79"/>
      <c r="K4666" s="79"/>
      <c r="M4666" s="79"/>
      <c r="N4666" s="80"/>
      <c r="P4666" s="79"/>
    </row>
    <row r="4667" spans="7:16" x14ac:dyDescent="0.2">
      <c r="G4667" s="79"/>
      <c r="I4667" s="79"/>
      <c r="K4667" s="79"/>
      <c r="M4667" s="79"/>
      <c r="N4667" s="80"/>
      <c r="P4667" s="79"/>
    </row>
    <row r="4668" spans="7:16" x14ac:dyDescent="0.2">
      <c r="G4668" s="79"/>
      <c r="I4668" s="79"/>
      <c r="K4668" s="79"/>
      <c r="M4668" s="79"/>
      <c r="N4668" s="80"/>
      <c r="P4668" s="79"/>
    </row>
    <row r="4669" spans="7:16" x14ac:dyDescent="0.2">
      <c r="G4669" s="79"/>
      <c r="I4669" s="79"/>
      <c r="K4669" s="79"/>
      <c r="M4669" s="79"/>
      <c r="N4669" s="80"/>
      <c r="P4669" s="79"/>
    </row>
    <row r="4670" spans="7:16" x14ac:dyDescent="0.2">
      <c r="G4670" s="79"/>
      <c r="I4670" s="79"/>
      <c r="K4670" s="79"/>
      <c r="M4670" s="79"/>
      <c r="N4670" s="80"/>
      <c r="P4670" s="79"/>
    </row>
    <row r="4671" spans="7:16" x14ac:dyDescent="0.2">
      <c r="G4671" s="79"/>
      <c r="I4671" s="79"/>
      <c r="K4671" s="79"/>
      <c r="M4671" s="79"/>
      <c r="N4671" s="80"/>
      <c r="P4671" s="79"/>
    </row>
    <row r="4672" spans="7:16" x14ac:dyDescent="0.2">
      <c r="G4672" s="79"/>
      <c r="I4672" s="79"/>
      <c r="K4672" s="79"/>
      <c r="M4672" s="79"/>
      <c r="N4672" s="80"/>
      <c r="P4672" s="79"/>
    </row>
    <row r="4673" spans="7:16" x14ac:dyDescent="0.2">
      <c r="G4673" s="79"/>
      <c r="I4673" s="79"/>
      <c r="K4673" s="79"/>
      <c r="M4673" s="79"/>
      <c r="N4673" s="80"/>
      <c r="P4673" s="79"/>
    </row>
    <row r="4674" spans="7:16" x14ac:dyDescent="0.2">
      <c r="G4674" s="79"/>
      <c r="I4674" s="79"/>
      <c r="K4674" s="79"/>
      <c r="M4674" s="79"/>
      <c r="N4674" s="80"/>
      <c r="P4674" s="79"/>
    </row>
    <row r="4675" spans="7:16" x14ac:dyDescent="0.2">
      <c r="G4675" s="79"/>
      <c r="I4675" s="79"/>
      <c r="K4675" s="79"/>
      <c r="M4675" s="79"/>
      <c r="N4675" s="80"/>
      <c r="P4675" s="79"/>
    </row>
    <row r="4676" spans="7:16" x14ac:dyDescent="0.2">
      <c r="G4676" s="79"/>
      <c r="I4676" s="79"/>
      <c r="K4676" s="79"/>
      <c r="M4676" s="79"/>
      <c r="N4676" s="80"/>
      <c r="P4676" s="79"/>
    </row>
    <row r="4677" spans="7:16" x14ac:dyDescent="0.2">
      <c r="G4677" s="79"/>
      <c r="I4677" s="79"/>
      <c r="K4677" s="79"/>
      <c r="M4677" s="79"/>
      <c r="N4677" s="80"/>
      <c r="P4677" s="79"/>
    </row>
    <row r="4678" spans="7:16" x14ac:dyDescent="0.2">
      <c r="G4678" s="79"/>
      <c r="I4678" s="79"/>
      <c r="K4678" s="79"/>
      <c r="M4678" s="79"/>
      <c r="N4678" s="80"/>
      <c r="P4678" s="79"/>
    </row>
    <row r="4679" spans="7:16" x14ac:dyDescent="0.2">
      <c r="G4679" s="79"/>
      <c r="I4679" s="79"/>
      <c r="K4679" s="79"/>
      <c r="M4679" s="79"/>
      <c r="N4679" s="80"/>
      <c r="P4679" s="79"/>
    </row>
    <row r="4680" spans="7:16" x14ac:dyDescent="0.2">
      <c r="G4680" s="79"/>
      <c r="I4680" s="79"/>
      <c r="K4680" s="79"/>
      <c r="M4680" s="79"/>
      <c r="N4680" s="80"/>
      <c r="P4680" s="79"/>
    </row>
    <row r="4681" spans="7:16" x14ac:dyDescent="0.2">
      <c r="G4681" s="79"/>
      <c r="I4681" s="79"/>
      <c r="K4681" s="79"/>
      <c r="M4681" s="79"/>
      <c r="N4681" s="80"/>
      <c r="P4681" s="79"/>
    </row>
    <row r="4682" spans="7:16" x14ac:dyDescent="0.2">
      <c r="G4682" s="79"/>
      <c r="I4682" s="79"/>
      <c r="K4682" s="79"/>
      <c r="M4682" s="79"/>
      <c r="N4682" s="80"/>
      <c r="P4682" s="79"/>
    </row>
    <row r="4683" spans="7:16" x14ac:dyDescent="0.2">
      <c r="G4683" s="79"/>
      <c r="I4683" s="79"/>
      <c r="K4683" s="79"/>
      <c r="M4683" s="79"/>
      <c r="N4683" s="80"/>
      <c r="P4683" s="79"/>
    </row>
    <row r="4684" spans="7:16" x14ac:dyDescent="0.2">
      <c r="G4684" s="79"/>
      <c r="I4684" s="79"/>
      <c r="K4684" s="79"/>
      <c r="M4684" s="79"/>
      <c r="N4684" s="80"/>
      <c r="P4684" s="79"/>
    </row>
    <row r="4685" spans="7:16" x14ac:dyDescent="0.2">
      <c r="G4685" s="79"/>
      <c r="I4685" s="79"/>
      <c r="K4685" s="79"/>
      <c r="M4685" s="79"/>
      <c r="N4685" s="80"/>
      <c r="P4685" s="79"/>
    </row>
    <row r="4686" spans="7:16" x14ac:dyDescent="0.2">
      <c r="G4686" s="79"/>
      <c r="I4686" s="79"/>
      <c r="K4686" s="79"/>
      <c r="M4686" s="79"/>
      <c r="N4686" s="80"/>
      <c r="P4686" s="79"/>
    </row>
    <row r="4687" spans="7:16" x14ac:dyDescent="0.2">
      <c r="G4687" s="79"/>
      <c r="I4687" s="79"/>
      <c r="K4687" s="79"/>
      <c r="M4687" s="79"/>
      <c r="N4687" s="80"/>
      <c r="P4687" s="79"/>
    </row>
    <row r="4688" spans="7:16" x14ac:dyDescent="0.2">
      <c r="G4688" s="79"/>
      <c r="I4688" s="79"/>
      <c r="K4688" s="79"/>
      <c r="M4688" s="79"/>
      <c r="N4688" s="80"/>
      <c r="P4688" s="79"/>
    </row>
    <row r="4689" spans="7:16" x14ac:dyDescent="0.2">
      <c r="G4689" s="79"/>
      <c r="I4689" s="79"/>
      <c r="K4689" s="79"/>
      <c r="M4689" s="79"/>
      <c r="N4689" s="80"/>
      <c r="P4689" s="79"/>
    </row>
    <row r="4690" spans="7:16" x14ac:dyDescent="0.2">
      <c r="G4690" s="79"/>
      <c r="I4690" s="79"/>
      <c r="K4690" s="79"/>
      <c r="M4690" s="79"/>
      <c r="N4690" s="80"/>
      <c r="P4690" s="79"/>
    </row>
    <row r="4691" spans="7:16" x14ac:dyDescent="0.2">
      <c r="G4691" s="79"/>
      <c r="I4691" s="79"/>
      <c r="K4691" s="79"/>
      <c r="M4691" s="79"/>
      <c r="N4691" s="80"/>
      <c r="P4691" s="79"/>
    </row>
    <row r="4692" spans="7:16" x14ac:dyDescent="0.2">
      <c r="G4692" s="79"/>
      <c r="I4692" s="79"/>
      <c r="K4692" s="79"/>
      <c r="M4692" s="79"/>
      <c r="N4692" s="80"/>
      <c r="P4692" s="79"/>
    </row>
    <row r="4693" spans="7:16" x14ac:dyDescent="0.2">
      <c r="G4693" s="79"/>
      <c r="I4693" s="79"/>
      <c r="K4693" s="79"/>
      <c r="M4693" s="79"/>
      <c r="N4693" s="80"/>
      <c r="P4693" s="79"/>
    </row>
    <row r="4694" spans="7:16" x14ac:dyDescent="0.2">
      <c r="G4694" s="79"/>
      <c r="I4694" s="79"/>
      <c r="K4694" s="79"/>
      <c r="M4694" s="79"/>
      <c r="N4694" s="80"/>
      <c r="P4694" s="79"/>
    </row>
    <row r="4695" spans="7:16" x14ac:dyDescent="0.2">
      <c r="G4695" s="79"/>
      <c r="I4695" s="79"/>
      <c r="K4695" s="79"/>
      <c r="M4695" s="79"/>
      <c r="N4695" s="80"/>
      <c r="P4695" s="79"/>
    </row>
    <row r="4696" spans="7:16" x14ac:dyDescent="0.2">
      <c r="G4696" s="79"/>
      <c r="I4696" s="79"/>
      <c r="K4696" s="79"/>
      <c r="M4696" s="79"/>
      <c r="N4696" s="80"/>
      <c r="P4696" s="79"/>
    </row>
    <row r="4697" spans="7:16" x14ac:dyDescent="0.2">
      <c r="G4697" s="79"/>
      <c r="I4697" s="79"/>
      <c r="K4697" s="79"/>
      <c r="M4697" s="79"/>
      <c r="N4697" s="80"/>
      <c r="P4697" s="79"/>
    </row>
    <row r="4698" spans="7:16" x14ac:dyDescent="0.2">
      <c r="G4698" s="79"/>
      <c r="I4698" s="79"/>
      <c r="K4698" s="79"/>
      <c r="M4698" s="79"/>
      <c r="N4698" s="80"/>
      <c r="P4698" s="79"/>
    </row>
    <row r="4699" spans="7:16" x14ac:dyDescent="0.2">
      <c r="G4699" s="79"/>
      <c r="I4699" s="79"/>
      <c r="K4699" s="79"/>
      <c r="M4699" s="79"/>
      <c r="N4699" s="80"/>
      <c r="P4699" s="79"/>
    </row>
    <row r="4700" spans="7:16" x14ac:dyDescent="0.2">
      <c r="G4700" s="79"/>
      <c r="I4700" s="79"/>
      <c r="K4700" s="79"/>
      <c r="M4700" s="79"/>
      <c r="N4700" s="80"/>
      <c r="P4700" s="79"/>
    </row>
    <row r="4701" spans="7:16" x14ac:dyDescent="0.2">
      <c r="G4701" s="79"/>
      <c r="I4701" s="79"/>
      <c r="K4701" s="79"/>
      <c r="M4701" s="79"/>
      <c r="N4701" s="80"/>
      <c r="P4701" s="79"/>
    </row>
    <row r="4702" spans="7:16" x14ac:dyDescent="0.2">
      <c r="G4702" s="79"/>
      <c r="I4702" s="79"/>
      <c r="K4702" s="79"/>
      <c r="M4702" s="79"/>
      <c r="N4702" s="80"/>
      <c r="P4702" s="79"/>
    </row>
    <row r="4703" spans="7:16" x14ac:dyDescent="0.2">
      <c r="G4703" s="79"/>
      <c r="I4703" s="79"/>
      <c r="K4703" s="79"/>
      <c r="M4703" s="79"/>
      <c r="N4703" s="80"/>
      <c r="P4703" s="79"/>
    </row>
    <row r="4704" spans="7:16" x14ac:dyDescent="0.2">
      <c r="G4704" s="79"/>
      <c r="I4704" s="79"/>
      <c r="K4704" s="79"/>
      <c r="M4704" s="79"/>
      <c r="N4704" s="80"/>
      <c r="P4704" s="79"/>
    </row>
    <row r="4705" spans="7:16" x14ac:dyDescent="0.2">
      <c r="G4705" s="79"/>
      <c r="I4705" s="79"/>
      <c r="K4705" s="79"/>
      <c r="M4705" s="79"/>
      <c r="N4705" s="80"/>
      <c r="P4705" s="79"/>
    </row>
    <row r="4706" spans="7:16" x14ac:dyDescent="0.2">
      <c r="G4706" s="79"/>
      <c r="I4706" s="79"/>
      <c r="K4706" s="79"/>
      <c r="M4706" s="79"/>
      <c r="N4706" s="80"/>
      <c r="P4706" s="79"/>
    </row>
    <row r="4707" spans="7:16" x14ac:dyDescent="0.2">
      <c r="G4707" s="79"/>
      <c r="I4707" s="79"/>
      <c r="K4707" s="79"/>
      <c r="M4707" s="79"/>
      <c r="N4707" s="80"/>
      <c r="P4707" s="79"/>
    </row>
    <row r="4708" spans="7:16" x14ac:dyDescent="0.2">
      <c r="G4708" s="79"/>
      <c r="I4708" s="79"/>
      <c r="K4708" s="79"/>
      <c r="M4708" s="79"/>
      <c r="N4708" s="80"/>
      <c r="P4708" s="79"/>
    </row>
    <row r="4709" spans="7:16" x14ac:dyDescent="0.2">
      <c r="G4709" s="79"/>
      <c r="I4709" s="79"/>
      <c r="K4709" s="79"/>
      <c r="M4709" s="79"/>
      <c r="N4709" s="80"/>
      <c r="P4709" s="79"/>
    </row>
    <row r="4710" spans="7:16" x14ac:dyDescent="0.2">
      <c r="G4710" s="79"/>
      <c r="I4710" s="79"/>
      <c r="K4710" s="79"/>
      <c r="M4710" s="79"/>
      <c r="N4710" s="80"/>
      <c r="P4710" s="79"/>
    </row>
    <row r="4711" spans="7:16" x14ac:dyDescent="0.2">
      <c r="G4711" s="79"/>
      <c r="I4711" s="79"/>
      <c r="K4711" s="79"/>
      <c r="M4711" s="79"/>
      <c r="N4711" s="80"/>
      <c r="P4711" s="79"/>
    </row>
    <row r="4712" spans="7:16" x14ac:dyDescent="0.2">
      <c r="G4712" s="79"/>
      <c r="I4712" s="79"/>
      <c r="K4712" s="79"/>
      <c r="M4712" s="79"/>
      <c r="N4712" s="80"/>
      <c r="P4712" s="79"/>
    </row>
    <row r="4713" spans="7:16" x14ac:dyDescent="0.2">
      <c r="G4713" s="79"/>
      <c r="I4713" s="79"/>
      <c r="K4713" s="79"/>
      <c r="M4713" s="79"/>
      <c r="N4713" s="80"/>
      <c r="P4713" s="79"/>
    </row>
    <row r="4714" spans="7:16" x14ac:dyDescent="0.2">
      <c r="G4714" s="79"/>
      <c r="I4714" s="79"/>
      <c r="K4714" s="79"/>
      <c r="M4714" s="79"/>
      <c r="N4714" s="80"/>
      <c r="P4714" s="79"/>
    </row>
    <row r="4715" spans="7:16" x14ac:dyDescent="0.2">
      <c r="G4715" s="79"/>
      <c r="I4715" s="79"/>
      <c r="K4715" s="79"/>
      <c r="M4715" s="79"/>
      <c r="N4715" s="80"/>
      <c r="P4715" s="79"/>
    </row>
    <row r="4716" spans="7:16" x14ac:dyDescent="0.2">
      <c r="G4716" s="79"/>
      <c r="I4716" s="79"/>
      <c r="K4716" s="79"/>
      <c r="M4716" s="79"/>
      <c r="N4716" s="80"/>
      <c r="P4716" s="79"/>
    </row>
    <row r="4717" spans="7:16" x14ac:dyDescent="0.2">
      <c r="G4717" s="79"/>
      <c r="I4717" s="79"/>
      <c r="K4717" s="79"/>
      <c r="M4717" s="79"/>
      <c r="N4717" s="80"/>
      <c r="P4717" s="79"/>
    </row>
    <row r="4718" spans="7:16" x14ac:dyDescent="0.2">
      <c r="G4718" s="79"/>
      <c r="I4718" s="79"/>
      <c r="K4718" s="79"/>
      <c r="M4718" s="79"/>
      <c r="N4718" s="80"/>
      <c r="P4718" s="79"/>
    </row>
    <row r="4719" spans="7:16" x14ac:dyDescent="0.2">
      <c r="G4719" s="79"/>
      <c r="I4719" s="79"/>
      <c r="K4719" s="79"/>
      <c r="M4719" s="79"/>
      <c r="N4719" s="80"/>
      <c r="P4719" s="79"/>
    </row>
    <row r="4720" spans="7:16" x14ac:dyDescent="0.2">
      <c r="G4720" s="79"/>
      <c r="I4720" s="79"/>
      <c r="K4720" s="79"/>
      <c r="M4720" s="79"/>
      <c r="N4720" s="80"/>
      <c r="P4720" s="79"/>
    </row>
    <row r="4721" spans="7:16" x14ac:dyDescent="0.2">
      <c r="G4721" s="79"/>
      <c r="I4721" s="79"/>
      <c r="K4721" s="79"/>
      <c r="M4721" s="79"/>
      <c r="N4721" s="80"/>
      <c r="P4721" s="79"/>
    </row>
    <row r="4722" spans="7:16" x14ac:dyDescent="0.2">
      <c r="G4722" s="79"/>
      <c r="I4722" s="79"/>
      <c r="K4722" s="79"/>
      <c r="M4722" s="79"/>
      <c r="N4722" s="80"/>
      <c r="P4722" s="79"/>
    </row>
    <row r="4723" spans="7:16" x14ac:dyDescent="0.2">
      <c r="G4723" s="79"/>
      <c r="I4723" s="79"/>
      <c r="K4723" s="79"/>
      <c r="M4723" s="79"/>
      <c r="N4723" s="80"/>
      <c r="P4723" s="79"/>
    </row>
    <row r="4724" spans="7:16" x14ac:dyDescent="0.2">
      <c r="G4724" s="79"/>
      <c r="I4724" s="79"/>
      <c r="K4724" s="79"/>
      <c r="M4724" s="79"/>
      <c r="N4724" s="80"/>
      <c r="P4724" s="79"/>
    </row>
    <row r="4725" spans="7:16" x14ac:dyDescent="0.2">
      <c r="G4725" s="79"/>
      <c r="I4725" s="79"/>
      <c r="K4725" s="79"/>
      <c r="M4725" s="79"/>
      <c r="N4725" s="80"/>
      <c r="P4725" s="79"/>
    </row>
    <row r="4726" spans="7:16" x14ac:dyDescent="0.2">
      <c r="G4726" s="79"/>
      <c r="I4726" s="79"/>
      <c r="K4726" s="79"/>
      <c r="M4726" s="79"/>
      <c r="N4726" s="80"/>
      <c r="P4726" s="79"/>
    </row>
    <row r="4727" spans="7:16" x14ac:dyDescent="0.2">
      <c r="G4727" s="79"/>
      <c r="I4727" s="79"/>
      <c r="K4727" s="79"/>
      <c r="M4727" s="79"/>
      <c r="N4727" s="80"/>
      <c r="P4727" s="79"/>
    </row>
    <row r="4728" spans="7:16" x14ac:dyDescent="0.2">
      <c r="G4728" s="79"/>
      <c r="I4728" s="79"/>
      <c r="K4728" s="79"/>
      <c r="M4728" s="79"/>
      <c r="N4728" s="80"/>
      <c r="P4728" s="79"/>
    </row>
    <row r="4729" spans="7:16" x14ac:dyDescent="0.2">
      <c r="G4729" s="79"/>
      <c r="I4729" s="79"/>
      <c r="K4729" s="79"/>
      <c r="M4729" s="79"/>
      <c r="N4729" s="80"/>
      <c r="P4729" s="79"/>
    </row>
    <row r="4730" spans="7:16" x14ac:dyDescent="0.2">
      <c r="G4730" s="79"/>
      <c r="I4730" s="79"/>
      <c r="K4730" s="79"/>
      <c r="M4730" s="79"/>
      <c r="N4730" s="80"/>
      <c r="P4730" s="79"/>
    </row>
    <row r="4731" spans="7:16" x14ac:dyDescent="0.2">
      <c r="G4731" s="79"/>
      <c r="I4731" s="79"/>
      <c r="K4731" s="79"/>
      <c r="M4731" s="79"/>
      <c r="N4731" s="80"/>
      <c r="P4731" s="79"/>
    </row>
    <row r="4732" spans="7:16" x14ac:dyDescent="0.2">
      <c r="G4732" s="79"/>
      <c r="I4732" s="79"/>
      <c r="K4732" s="79"/>
      <c r="M4732" s="79"/>
      <c r="N4732" s="80"/>
      <c r="P4732" s="79"/>
    </row>
    <row r="4733" spans="7:16" x14ac:dyDescent="0.2">
      <c r="G4733" s="79"/>
      <c r="I4733" s="79"/>
      <c r="K4733" s="79"/>
      <c r="M4733" s="79"/>
      <c r="N4733" s="80"/>
      <c r="P4733" s="79"/>
    </row>
    <row r="4734" spans="7:16" x14ac:dyDescent="0.2">
      <c r="G4734" s="79"/>
      <c r="I4734" s="79"/>
      <c r="K4734" s="79"/>
      <c r="M4734" s="79"/>
      <c r="N4734" s="80"/>
      <c r="P4734" s="79"/>
    </row>
    <row r="4735" spans="7:16" x14ac:dyDescent="0.2">
      <c r="G4735" s="79"/>
      <c r="I4735" s="79"/>
      <c r="K4735" s="79"/>
      <c r="M4735" s="79"/>
      <c r="N4735" s="80"/>
      <c r="P4735" s="79"/>
    </row>
    <row r="4736" spans="7:16" x14ac:dyDescent="0.2">
      <c r="G4736" s="79"/>
      <c r="I4736" s="79"/>
      <c r="K4736" s="79"/>
      <c r="M4736" s="79"/>
      <c r="N4736" s="80"/>
      <c r="P4736" s="79"/>
    </row>
    <row r="4737" spans="7:16" x14ac:dyDescent="0.2">
      <c r="G4737" s="79"/>
      <c r="I4737" s="79"/>
      <c r="K4737" s="79"/>
      <c r="M4737" s="79"/>
      <c r="N4737" s="80"/>
      <c r="P4737" s="79"/>
    </row>
    <row r="4738" spans="7:16" x14ac:dyDescent="0.2">
      <c r="G4738" s="79"/>
      <c r="I4738" s="79"/>
      <c r="K4738" s="79"/>
      <c r="M4738" s="79"/>
      <c r="N4738" s="80"/>
      <c r="P4738" s="79"/>
    </row>
    <row r="4739" spans="7:16" x14ac:dyDescent="0.2">
      <c r="G4739" s="79"/>
      <c r="I4739" s="79"/>
      <c r="K4739" s="79"/>
      <c r="M4739" s="79"/>
      <c r="N4739" s="80"/>
      <c r="P4739" s="79"/>
    </row>
    <row r="4740" spans="7:16" x14ac:dyDescent="0.2">
      <c r="G4740" s="79"/>
      <c r="I4740" s="79"/>
      <c r="K4740" s="79"/>
      <c r="M4740" s="79"/>
      <c r="N4740" s="80"/>
      <c r="P4740" s="79"/>
    </row>
    <row r="4741" spans="7:16" x14ac:dyDescent="0.2">
      <c r="G4741" s="79"/>
      <c r="I4741" s="79"/>
      <c r="K4741" s="79"/>
      <c r="M4741" s="79"/>
      <c r="N4741" s="80"/>
      <c r="P4741" s="79"/>
    </row>
    <row r="4742" spans="7:16" x14ac:dyDescent="0.2">
      <c r="G4742" s="79"/>
      <c r="I4742" s="79"/>
      <c r="K4742" s="79"/>
      <c r="M4742" s="79"/>
      <c r="N4742" s="80"/>
      <c r="P4742" s="79"/>
    </row>
    <row r="4743" spans="7:16" x14ac:dyDescent="0.2">
      <c r="G4743" s="79"/>
      <c r="I4743" s="79"/>
      <c r="K4743" s="79"/>
      <c r="M4743" s="79"/>
      <c r="N4743" s="80"/>
      <c r="P4743" s="79"/>
    </row>
    <row r="4744" spans="7:16" x14ac:dyDescent="0.2">
      <c r="G4744" s="79"/>
      <c r="I4744" s="79"/>
      <c r="K4744" s="79"/>
      <c r="M4744" s="79"/>
      <c r="N4744" s="80"/>
      <c r="P4744" s="79"/>
    </row>
    <row r="4745" spans="7:16" x14ac:dyDescent="0.2">
      <c r="G4745" s="79"/>
      <c r="I4745" s="79"/>
      <c r="K4745" s="79"/>
      <c r="M4745" s="79"/>
      <c r="N4745" s="80"/>
      <c r="P4745" s="79"/>
    </row>
    <row r="4746" spans="7:16" x14ac:dyDescent="0.2">
      <c r="G4746" s="79"/>
      <c r="I4746" s="79"/>
      <c r="K4746" s="79"/>
      <c r="M4746" s="79"/>
      <c r="N4746" s="80"/>
      <c r="P4746" s="79"/>
    </row>
    <row r="4747" spans="7:16" x14ac:dyDescent="0.2">
      <c r="G4747" s="79"/>
      <c r="I4747" s="79"/>
      <c r="K4747" s="79"/>
      <c r="M4747" s="79"/>
      <c r="N4747" s="80"/>
      <c r="P4747" s="79"/>
    </row>
    <row r="4748" spans="7:16" x14ac:dyDescent="0.2">
      <c r="G4748" s="79"/>
      <c r="I4748" s="79"/>
      <c r="K4748" s="79"/>
      <c r="M4748" s="79"/>
      <c r="N4748" s="80"/>
      <c r="P4748" s="79"/>
    </row>
    <row r="4749" spans="7:16" x14ac:dyDescent="0.2">
      <c r="G4749" s="79"/>
      <c r="I4749" s="79"/>
      <c r="K4749" s="79"/>
      <c r="M4749" s="79"/>
      <c r="N4749" s="80"/>
      <c r="P4749" s="79"/>
    </row>
    <row r="4750" spans="7:16" x14ac:dyDescent="0.2">
      <c r="G4750" s="79"/>
      <c r="I4750" s="79"/>
      <c r="K4750" s="79"/>
      <c r="M4750" s="79"/>
      <c r="N4750" s="80"/>
      <c r="P4750" s="79"/>
    </row>
    <row r="4751" spans="7:16" x14ac:dyDescent="0.2">
      <c r="G4751" s="79"/>
      <c r="I4751" s="79"/>
      <c r="K4751" s="79"/>
      <c r="M4751" s="79"/>
      <c r="N4751" s="80"/>
      <c r="P4751" s="79"/>
    </row>
    <row r="4752" spans="7:16" x14ac:dyDescent="0.2">
      <c r="G4752" s="79"/>
      <c r="I4752" s="79"/>
      <c r="K4752" s="79"/>
      <c r="M4752" s="79"/>
      <c r="N4752" s="80"/>
      <c r="P4752" s="79"/>
    </row>
    <row r="4753" spans="7:16" x14ac:dyDescent="0.2">
      <c r="G4753" s="79"/>
      <c r="I4753" s="79"/>
      <c r="K4753" s="79"/>
      <c r="M4753" s="79"/>
      <c r="N4753" s="80"/>
      <c r="P4753" s="79"/>
    </row>
    <row r="4754" spans="7:16" x14ac:dyDescent="0.2">
      <c r="G4754" s="79"/>
      <c r="I4754" s="79"/>
      <c r="K4754" s="79"/>
      <c r="M4754" s="79"/>
      <c r="N4754" s="80"/>
      <c r="P4754" s="79"/>
    </row>
    <row r="4755" spans="7:16" x14ac:dyDescent="0.2">
      <c r="G4755" s="79"/>
      <c r="I4755" s="79"/>
      <c r="K4755" s="79"/>
      <c r="M4755" s="79"/>
      <c r="N4755" s="80"/>
      <c r="P4755" s="79"/>
    </row>
    <row r="4756" spans="7:16" x14ac:dyDescent="0.2">
      <c r="G4756" s="79"/>
      <c r="I4756" s="79"/>
      <c r="K4756" s="79"/>
      <c r="M4756" s="79"/>
      <c r="N4756" s="80"/>
      <c r="P4756" s="79"/>
    </row>
    <row r="4757" spans="7:16" x14ac:dyDescent="0.2">
      <c r="G4757" s="79"/>
      <c r="I4757" s="79"/>
      <c r="K4757" s="79"/>
      <c r="M4757" s="79"/>
      <c r="N4757" s="80"/>
      <c r="P4757" s="79"/>
    </row>
    <row r="4758" spans="7:16" x14ac:dyDescent="0.2">
      <c r="G4758" s="79"/>
      <c r="I4758" s="79"/>
      <c r="K4758" s="79"/>
      <c r="M4758" s="79"/>
      <c r="N4758" s="80"/>
      <c r="P4758" s="79"/>
    </row>
    <row r="4759" spans="7:16" x14ac:dyDescent="0.2">
      <c r="G4759" s="79"/>
      <c r="I4759" s="79"/>
      <c r="K4759" s="79"/>
      <c r="M4759" s="79"/>
      <c r="N4759" s="80"/>
      <c r="P4759" s="79"/>
    </row>
    <row r="4760" spans="7:16" x14ac:dyDescent="0.2">
      <c r="G4760" s="79"/>
      <c r="I4760" s="79"/>
      <c r="K4760" s="79"/>
      <c r="M4760" s="79"/>
      <c r="N4760" s="80"/>
      <c r="P4760" s="79"/>
    </row>
    <row r="4761" spans="7:16" x14ac:dyDescent="0.2">
      <c r="G4761" s="79"/>
      <c r="I4761" s="79"/>
      <c r="K4761" s="79"/>
      <c r="M4761" s="79"/>
      <c r="N4761" s="80"/>
      <c r="P4761" s="79"/>
    </row>
    <row r="4762" spans="7:16" x14ac:dyDescent="0.2">
      <c r="G4762" s="79"/>
      <c r="I4762" s="79"/>
      <c r="K4762" s="79"/>
      <c r="M4762" s="79"/>
      <c r="N4762" s="80"/>
      <c r="P4762" s="79"/>
    </row>
    <row r="4763" spans="7:16" x14ac:dyDescent="0.2">
      <c r="G4763" s="79"/>
      <c r="I4763" s="79"/>
      <c r="K4763" s="79"/>
      <c r="M4763" s="79"/>
      <c r="N4763" s="80"/>
      <c r="P4763" s="79"/>
    </row>
    <row r="4764" spans="7:16" x14ac:dyDescent="0.2">
      <c r="G4764" s="79"/>
      <c r="I4764" s="79"/>
      <c r="K4764" s="79"/>
      <c r="M4764" s="79"/>
      <c r="N4764" s="80"/>
      <c r="P4764" s="79"/>
    </row>
    <row r="4765" spans="7:16" x14ac:dyDescent="0.2">
      <c r="G4765" s="79"/>
      <c r="I4765" s="79"/>
      <c r="K4765" s="79"/>
      <c r="M4765" s="79"/>
      <c r="N4765" s="80"/>
      <c r="P4765" s="79"/>
    </row>
    <row r="4766" spans="7:16" x14ac:dyDescent="0.2">
      <c r="G4766" s="79"/>
      <c r="I4766" s="79"/>
      <c r="K4766" s="79"/>
      <c r="M4766" s="79"/>
      <c r="N4766" s="80"/>
      <c r="P4766" s="79"/>
    </row>
    <row r="4767" spans="7:16" x14ac:dyDescent="0.2">
      <c r="G4767" s="79"/>
      <c r="I4767" s="79"/>
      <c r="K4767" s="79"/>
      <c r="M4767" s="79"/>
      <c r="N4767" s="80"/>
      <c r="P4767" s="79"/>
    </row>
    <row r="4768" spans="7:16" x14ac:dyDescent="0.2">
      <c r="G4768" s="79"/>
      <c r="I4768" s="79"/>
      <c r="K4768" s="79"/>
      <c r="M4768" s="79"/>
      <c r="N4768" s="80"/>
      <c r="P4768" s="79"/>
    </row>
    <row r="4769" spans="7:16" x14ac:dyDescent="0.2">
      <c r="G4769" s="79"/>
      <c r="I4769" s="79"/>
      <c r="K4769" s="79"/>
      <c r="M4769" s="79"/>
      <c r="N4769" s="80"/>
      <c r="P4769" s="79"/>
    </row>
    <row r="4770" spans="7:16" x14ac:dyDescent="0.2">
      <c r="G4770" s="79"/>
      <c r="I4770" s="79"/>
      <c r="K4770" s="79"/>
      <c r="M4770" s="79"/>
      <c r="N4770" s="80"/>
      <c r="P4770" s="79"/>
    </row>
    <row r="4771" spans="7:16" x14ac:dyDescent="0.2">
      <c r="G4771" s="79"/>
      <c r="I4771" s="79"/>
      <c r="K4771" s="79"/>
      <c r="M4771" s="79"/>
      <c r="N4771" s="80"/>
      <c r="P4771" s="79"/>
    </row>
    <row r="4772" spans="7:16" x14ac:dyDescent="0.2">
      <c r="G4772" s="79"/>
      <c r="I4772" s="79"/>
      <c r="K4772" s="79"/>
      <c r="M4772" s="79"/>
      <c r="N4772" s="80"/>
      <c r="P4772" s="79"/>
    </row>
    <row r="4773" spans="7:16" x14ac:dyDescent="0.2">
      <c r="G4773" s="79"/>
      <c r="I4773" s="79"/>
      <c r="K4773" s="79"/>
      <c r="M4773" s="79"/>
      <c r="N4773" s="80"/>
      <c r="P4773" s="79"/>
    </row>
    <row r="4774" spans="7:16" x14ac:dyDescent="0.2">
      <c r="G4774" s="79"/>
      <c r="I4774" s="79"/>
      <c r="K4774" s="79"/>
      <c r="M4774" s="79"/>
      <c r="N4774" s="80"/>
      <c r="P4774" s="79"/>
    </row>
    <row r="4775" spans="7:16" x14ac:dyDescent="0.2">
      <c r="G4775" s="79"/>
      <c r="I4775" s="79"/>
      <c r="K4775" s="79"/>
      <c r="M4775" s="79"/>
      <c r="N4775" s="80"/>
      <c r="P4775" s="79"/>
    </row>
    <row r="4776" spans="7:16" x14ac:dyDescent="0.2">
      <c r="G4776" s="79"/>
      <c r="I4776" s="79"/>
      <c r="K4776" s="79"/>
      <c r="M4776" s="79"/>
      <c r="N4776" s="80"/>
      <c r="P4776" s="79"/>
    </row>
    <row r="4777" spans="7:16" x14ac:dyDescent="0.2">
      <c r="G4777" s="79"/>
      <c r="I4777" s="79"/>
      <c r="K4777" s="79"/>
      <c r="M4777" s="79"/>
      <c r="N4777" s="80"/>
      <c r="P4777" s="79"/>
    </row>
    <row r="4778" spans="7:16" x14ac:dyDescent="0.2">
      <c r="G4778" s="79"/>
      <c r="I4778" s="79"/>
      <c r="K4778" s="79"/>
      <c r="M4778" s="79"/>
      <c r="N4778" s="80"/>
      <c r="P4778" s="79"/>
    </row>
    <row r="4779" spans="7:16" x14ac:dyDescent="0.2">
      <c r="G4779" s="79"/>
      <c r="I4779" s="79"/>
      <c r="K4779" s="79"/>
      <c r="M4779" s="79"/>
      <c r="N4779" s="80"/>
      <c r="P4779" s="79"/>
    </row>
    <row r="4780" spans="7:16" x14ac:dyDescent="0.2">
      <c r="G4780" s="79"/>
      <c r="I4780" s="79"/>
      <c r="K4780" s="79"/>
      <c r="M4780" s="79"/>
      <c r="N4780" s="80"/>
      <c r="P4780" s="79"/>
    </row>
    <row r="4781" spans="7:16" x14ac:dyDescent="0.2">
      <c r="G4781" s="79"/>
      <c r="I4781" s="79"/>
      <c r="K4781" s="79"/>
      <c r="M4781" s="79"/>
      <c r="N4781" s="80"/>
      <c r="P4781" s="79"/>
    </row>
    <row r="4782" spans="7:16" x14ac:dyDescent="0.2">
      <c r="G4782" s="79"/>
      <c r="I4782" s="79"/>
      <c r="K4782" s="79"/>
      <c r="M4782" s="79"/>
      <c r="N4782" s="80"/>
      <c r="P4782" s="79"/>
    </row>
    <row r="4783" spans="7:16" x14ac:dyDescent="0.2">
      <c r="G4783" s="79"/>
      <c r="I4783" s="79"/>
      <c r="K4783" s="79"/>
      <c r="M4783" s="79"/>
      <c r="N4783" s="80"/>
      <c r="P4783" s="79"/>
    </row>
    <row r="4784" spans="7:16" x14ac:dyDescent="0.2">
      <c r="G4784" s="79"/>
      <c r="I4784" s="79"/>
      <c r="K4784" s="79"/>
      <c r="M4784" s="79"/>
      <c r="N4784" s="80"/>
      <c r="P4784" s="79"/>
    </row>
    <row r="4785" spans="7:16" x14ac:dyDescent="0.2">
      <c r="G4785" s="79"/>
      <c r="I4785" s="79"/>
      <c r="K4785" s="79"/>
      <c r="M4785" s="79"/>
      <c r="N4785" s="80"/>
      <c r="P4785" s="79"/>
    </row>
    <row r="4786" spans="7:16" x14ac:dyDescent="0.2">
      <c r="G4786" s="79"/>
      <c r="I4786" s="79"/>
      <c r="K4786" s="79"/>
      <c r="M4786" s="79"/>
      <c r="N4786" s="80"/>
      <c r="P4786" s="79"/>
    </row>
    <row r="4787" spans="7:16" x14ac:dyDescent="0.2">
      <c r="G4787" s="79"/>
      <c r="I4787" s="79"/>
      <c r="K4787" s="79"/>
      <c r="M4787" s="79"/>
      <c r="N4787" s="80"/>
      <c r="P4787" s="79"/>
    </row>
    <row r="4788" spans="7:16" x14ac:dyDescent="0.2">
      <c r="G4788" s="79"/>
      <c r="I4788" s="79"/>
      <c r="K4788" s="79"/>
      <c r="M4788" s="79"/>
      <c r="N4788" s="80"/>
      <c r="P4788" s="79"/>
    </row>
    <row r="4789" spans="7:16" x14ac:dyDescent="0.2">
      <c r="G4789" s="79"/>
      <c r="I4789" s="79"/>
      <c r="K4789" s="79"/>
      <c r="M4789" s="79"/>
      <c r="N4789" s="80"/>
      <c r="P4789" s="79"/>
    </row>
    <row r="4790" spans="7:16" x14ac:dyDescent="0.2">
      <c r="G4790" s="79"/>
      <c r="I4790" s="79"/>
      <c r="K4790" s="79"/>
      <c r="M4790" s="79"/>
      <c r="N4790" s="80"/>
      <c r="P4790" s="79"/>
    </row>
    <row r="4791" spans="7:16" x14ac:dyDescent="0.2">
      <c r="G4791" s="79"/>
      <c r="I4791" s="79"/>
      <c r="K4791" s="79"/>
      <c r="M4791" s="79"/>
      <c r="N4791" s="80"/>
      <c r="P4791" s="79"/>
    </row>
    <row r="4792" spans="7:16" x14ac:dyDescent="0.2">
      <c r="G4792" s="79"/>
      <c r="I4792" s="79"/>
      <c r="K4792" s="79"/>
      <c r="M4792" s="79"/>
      <c r="N4792" s="80"/>
      <c r="P4792" s="79"/>
    </row>
    <row r="4793" spans="7:16" x14ac:dyDescent="0.2">
      <c r="G4793" s="79"/>
      <c r="I4793" s="79"/>
      <c r="K4793" s="79"/>
      <c r="M4793" s="79"/>
      <c r="N4793" s="80"/>
      <c r="P4793" s="79"/>
    </row>
    <row r="4794" spans="7:16" x14ac:dyDescent="0.2">
      <c r="G4794" s="79"/>
      <c r="I4794" s="79"/>
      <c r="K4794" s="79"/>
      <c r="M4794" s="79"/>
      <c r="N4794" s="80"/>
      <c r="P4794" s="79"/>
    </row>
    <row r="4795" spans="7:16" x14ac:dyDescent="0.2">
      <c r="G4795" s="79"/>
      <c r="I4795" s="79"/>
      <c r="K4795" s="79"/>
      <c r="M4795" s="79"/>
      <c r="N4795" s="80"/>
      <c r="P4795" s="79"/>
    </row>
    <row r="4796" spans="7:16" x14ac:dyDescent="0.2">
      <c r="G4796" s="79"/>
      <c r="I4796" s="79"/>
      <c r="K4796" s="79"/>
      <c r="M4796" s="79"/>
      <c r="N4796" s="80"/>
      <c r="P4796" s="79"/>
    </row>
    <row r="4797" spans="7:16" x14ac:dyDescent="0.2">
      <c r="G4797" s="79"/>
      <c r="I4797" s="79"/>
      <c r="K4797" s="79"/>
      <c r="M4797" s="79"/>
      <c r="N4797" s="80"/>
      <c r="P4797" s="79"/>
    </row>
    <row r="4798" spans="7:16" x14ac:dyDescent="0.2">
      <c r="G4798" s="79"/>
      <c r="I4798" s="79"/>
      <c r="K4798" s="79"/>
      <c r="M4798" s="79"/>
      <c r="N4798" s="80"/>
      <c r="P4798" s="79"/>
    </row>
    <row r="4799" spans="7:16" x14ac:dyDescent="0.2">
      <c r="G4799" s="79"/>
      <c r="I4799" s="79"/>
      <c r="K4799" s="79"/>
      <c r="M4799" s="79"/>
      <c r="N4799" s="80"/>
      <c r="P4799" s="79"/>
    </row>
    <row r="4800" spans="7:16" x14ac:dyDescent="0.2">
      <c r="G4800" s="79"/>
      <c r="I4800" s="79"/>
      <c r="K4800" s="79"/>
      <c r="M4800" s="79"/>
      <c r="N4800" s="80"/>
      <c r="P4800" s="79"/>
    </row>
    <row r="4801" spans="7:16" x14ac:dyDescent="0.2">
      <c r="G4801" s="79"/>
      <c r="I4801" s="79"/>
      <c r="K4801" s="79"/>
      <c r="M4801" s="79"/>
      <c r="N4801" s="80"/>
      <c r="P4801" s="79"/>
    </row>
    <row r="4802" spans="7:16" x14ac:dyDescent="0.2">
      <c r="G4802" s="79"/>
      <c r="I4802" s="79"/>
      <c r="K4802" s="79"/>
      <c r="M4802" s="79"/>
      <c r="N4802" s="80"/>
      <c r="P4802" s="79"/>
    </row>
    <row r="4803" spans="7:16" x14ac:dyDescent="0.2">
      <c r="G4803" s="79"/>
      <c r="I4803" s="79"/>
      <c r="K4803" s="79"/>
      <c r="M4803" s="79"/>
      <c r="N4803" s="80"/>
      <c r="P4803" s="79"/>
    </row>
    <row r="4804" spans="7:16" x14ac:dyDescent="0.2">
      <c r="G4804" s="79"/>
      <c r="I4804" s="79"/>
      <c r="K4804" s="79"/>
      <c r="M4804" s="79"/>
      <c r="N4804" s="80"/>
      <c r="P4804" s="79"/>
    </row>
    <row r="4805" spans="7:16" x14ac:dyDescent="0.2">
      <c r="G4805" s="79"/>
      <c r="I4805" s="79"/>
      <c r="K4805" s="79"/>
      <c r="M4805" s="79"/>
      <c r="N4805" s="80"/>
      <c r="P4805" s="79"/>
    </row>
    <row r="4806" spans="7:16" x14ac:dyDescent="0.2">
      <c r="G4806" s="79"/>
      <c r="I4806" s="79"/>
      <c r="K4806" s="79"/>
      <c r="M4806" s="79"/>
      <c r="N4806" s="80"/>
      <c r="P4806" s="79"/>
    </row>
    <row r="4807" spans="7:16" x14ac:dyDescent="0.2">
      <c r="G4807" s="79"/>
      <c r="I4807" s="79"/>
      <c r="K4807" s="79"/>
      <c r="M4807" s="79"/>
      <c r="N4807" s="80"/>
      <c r="P4807" s="79"/>
    </row>
    <row r="4808" spans="7:16" x14ac:dyDescent="0.2">
      <c r="G4808" s="79"/>
      <c r="I4808" s="79"/>
      <c r="K4808" s="79"/>
      <c r="M4808" s="79"/>
      <c r="N4808" s="80"/>
      <c r="P4808" s="79"/>
    </row>
    <row r="4809" spans="7:16" x14ac:dyDescent="0.2">
      <c r="G4809" s="79"/>
      <c r="I4809" s="79"/>
      <c r="K4809" s="79"/>
      <c r="M4809" s="79"/>
      <c r="N4809" s="80"/>
      <c r="P4809" s="79"/>
    </row>
    <row r="4810" spans="7:16" x14ac:dyDescent="0.2">
      <c r="G4810" s="79"/>
      <c r="I4810" s="79"/>
      <c r="K4810" s="79"/>
      <c r="M4810" s="79"/>
      <c r="N4810" s="80"/>
      <c r="P4810" s="79"/>
    </row>
    <row r="4811" spans="7:16" x14ac:dyDescent="0.2">
      <c r="G4811" s="79"/>
      <c r="I4811" s="79"/>
      <c r="K4811" s="79"/>
      <c r="M4811" s="79"/>
      <c r="N4811" s="80"/>
      <c r="P4811" s="79"/>
    </row>
    <row r="4812" spans="7:16" x14ac:dyDescent="0.2">
      <c r="G4812" s="79"/>
      <c r="I4812" s="79"/>
      <c r="K4812" s="79"/>
      <c r="M4812" s="79"/>
      <c r="N4812" s="80"/>
      <c r="P4812" s="79"/>
    </row>
    <row r="4813" spans="7:16" x14ac:dyDescent="0.2">
      <c r="G4813" s="79"/>
      <c r="I4813" s="79"/>
      <c r="K4813" s="79"/>
      <c r="M4813" s="79"/>
      <c r="N4813" s="80"/>
      <c r="P4813" s="79"/>
    </row>
    <row r="4814" spans="7:16" x14ac:dyDescent="0.2">
      <c r="G4814" s="79"/>
      <c r="I4814" s="79"/>
      <c r="K4814" s="79"/>
      <c r="M4814" s="79"/>
      <c r="N4814" s="80"/>
      <c r="P4814" s="79"/>
    </row>
    <row r="4815" spans="7:16" x14ac:dyDescent="0.2">
      <c r="G4815" s="79"/>
      <c r="I4815" s="79"/>
      <c r="K4815" s="79"/>
      <c r="M4815" s="79"/>
      <c r="N4815" s="80"/>
      <c r="P4815" s="79"/>
    </row>
    <row r="4816" spans="7:16" x14ac:dyDescent="0.2">
      <c r="G4816" s="79"/>
      <c r="I4816" s="79"/>
      <c r="K4816" s="79"/>
      <c r="M4816" s="79"/>
      <c r="N4816" s="80"/>
      <c r="P4816" s="79"/>
    </row>
    <row r="4817" spans="7:16" x14ac:dyDescent="0.2">
      <c r="G4817" s="79"/>
      <c r="I4817" s="79"/>
      <c r="K4817" s="79"/>
      <c r="M4817" s="79"/>
      <c r="N4817" s="80"/>
      <c r="P4817" s="79"/>
    </row>
    <row r="4818" spans="7:16" x14ac:dyDescent="0.2">
      <c r="G4818" s="79"/>
      <c r="I4818" s="79"/>
      <c r="K4818" s="79"/>
      <c r="M4818" s="79"/>
      <c r="N4818" s="80"/>
      <c r="P4818" s="79"/>
    </row>
    <row r="4819" spans="7:16" x14ac:dyDescent="0.2">
      <c r="G4819" s="79"/>
      <c r="I4819" s="79"/>
      <c r="K4819" s="79"/>
      <c r="M4819" s="79"/>
      <c r="N4819" s="80"/>
      <c r="P4819" s="79"/>
    </row>
    <row r="4820" spans="7:16" x14ac:dyDescent="0.2">
      <c r="G4820" s="79"/>
      <c r="I4820" s="79"/>
      <c r="K4820" s="79"/>
      <c r="M4820" s="79"/>
      <c r="N4820" s="80"/>
      <c r="P4820" s="79"/>
    </row>
    <row r="4821" spans="7:16" x14ac:dyDescent="0.2">
      <c r="G4821" s="79"/>
      <c r="I4821" s="79"/>
      <c r="K4821" s="79"/>
      <c r="M4821" s="79"/>
      <c r="N4821" s="80"/>
      <c r="P4821" s="79"/>
    </row>
    <row r="4822" spans="7:16" x14ac:dyDescent="0.2">
      <c r="G4822" s="79"/>
      <c r="I4822" s="79"/>
      <c r="K4822" s="79"/>
      <c r="M4822" s="79"/>
      <c r="N4822" s="80"/>
      <c r="P4822" s="79"/>
    </row>
    <row r="4823" spans="7:16" x14ac:dyDescent="0.2">
      <c r="G4823" s="79"/>
      <c r="I4823" s="79"/>
      <c r="K4823" s="79"/>
      <c r="M4823" s="79"/>
      <c r="N4823" s="80"/>
      <c r="P4823" s="79"/>
    </row>
    <row r="4824" spans="7:16" x14ac:dyDescent="0.2">
      <c r="G4824" s="79"/>
      <c r="I4824" s="79"/>
      <c r="K4824" s="79"/>
      <c r="M4824" s="79"/>
      <c r="N4824" s="80"/>
      <c r="P4824" s="79"/>
    </row>
    <row r="4825" spans="7:16" x14ac:dyDescent="0.2">
      <c r="G4825" s="79"/>
      <c r="I4825" s="79"/>
      <c r="K4825" s="79"/>
      <c r="M4825" s="79"/>
      <c r="N4825" s="80"/>
      <c r="P4825" s="79"/>
    </row>
    <row r="4826" spans="7:16" x14ac:dyDescent="0.2">
      <c r="G4826" s="79"/>
      <c r="I4826" s="79"/>
      <c r="K4826" s="79"/>
      <c r="M4826" s="79"/>
      <c r="N4826" s="80"/>
      <c r="P4826" s="79"/>
    </row>
    <row r="4827" spans="7:16" x14ac:dyDescent="0.2">
      <c r="G4827" s="79"/>
      <c r="I4827" s="79"/>
      <c r="K4827" s="79"/>
      <c r="M4827" s="79"/>
      <c r="N4827" s="80"/>
      <c r="P4827" s="79"/>
    </row>
    <row r="4828" spans="7:16" x14ac:dyDescent="0.2">
      <c r="G4828" s="79"/>
      <c r="I4828" s="79"/>
      <c r="K4828" s="79"/>
      <c r="M4828" s="79"/>
      <c r="N4828" s="80"/>
      <c r="P4828" s="79"/>
    </row>
    <row r="4829" spans="7:16" x14ac:dyDescent="0.2">
      <c r="G4829" s="79"/>
      <c r="I4829" s="79"/>
      <c r="K4829" s="79"/>
      <c r="M4829" s="79"/>
      <c r="N4829" s="80"/>
      <c r="P4829" s="79"/>
    </row>
    <row r="4830" spans="7:16" x14ac:dyDescent="0.2">
      <c r="G4830" s="79"/>
      <c r="I4830" s="79"/>
      <c r="K4830" s="79"/>
      <c r="M4830" s="79"/>
      <c r="N4830" s="80"/>
      <c r="P4830" s="79"/>
    </row>
    <row r="4831" spans="7:16" x14ac:dyDescent="0.2">
      <c r="G4831" s="79"/>
      <c r="I4831" s="79"/>
      <c r="K4831" s="79"/>
      <c r="M4831" s="79"/>
      <c r="N4831" s="80"/>
      <c r="P4831" s="79"/>
    </row>
    <row r="4832" spans="7:16" x14ac:dyDescent="0.2">
      <c r="G4832" s="79"/>
      <c r="I4832" s="79"/>
      <c r="K4832" s="79"/>
      <c r="M4832" s="79"/>
      <c r="N4832" s="80"/>
      <c r="P4832" s="79"/>
    </row>
    <row r="4833" spans="7:16" x14ac:dyDescent="0.2">
      <c r="G4833" s="79"/>
      <c r="I4833" s="79"/>
      <c r="K4833" s="79"/>
      <c r="M4833" s="79"/>
      <c r="N4833" s="80"/>
      <c r="P4833" s="79"/>
    </row>
    <row r="4834" spans="7:16" x14ac:dyDescent="0.2">
      <c r="G4834" s="79"/>
      <c r="I4834" s="79"/>
      <c r="K4834" s="79"/>
      <c r="M4834" s="79"/>
      <c r="N4834" s="80"/>
      <c r="P4834" s="79"/>
    </row>
    <row r="4835" spans="7:16" x14ac:dyDescent="0.2">
      <c r="G4835" s="79"/>
      <c r="I4835" s="79"/>
      <c r="K4835" s="79"/>
      <c r="M4835" s="79"/>
      <c r="N4835" s="80"/>
      <c r="P4835" s="79"/>
    </row>
    <row r="4836" spans="7:16" x14ac:dyDescent="0.2">
      <c r="G4836" s="79"/>
      <c r="I4836" s="79"/>
      <c r="K4836" s="79"/>
      <c r="M4836" s="79"/>
      <c r="N4836" s="80"/>
      <c r="P4836" s="79"/>
    </row>
    <row r="4837" spans="7:16" x14ac:dyDescent="0.2">
      <c r="G4837" s="79"/>
      <c r="I4837" s="79"/>
      <c r="K4837" s="79"/>
      <c r="M4837" s="79"/>
      <c r="N4837" s="80"/>
      <c r="P4837" s="79"/>
    </row>
    <row r="4838" spans="7:16" x14ac:dyDescent="0.2">
      <c r="G4838" s="79"/>
      <c r="I4838" s="79"/>
      <c r="K4838" s="79"/>
      <c r="M4838" s="79"/>
      <c r="N4838" s="80"/>
      <c r="P4838" s="79"/>
    </row>
    <row r="4839" spans="7:16" x14ac:dyDescent="0.2">
      <c r="G4839" s="79"/>
      <c r="I4839" s="79"/>
      <c r="K4839" s="79"/>
      <c r="M4839" s="79"/>
      <c r="N4839" s="80"/>
      <c r="P4839" s="79"/>
    </row>
    <row r="4840" spans="7:16" x14ac:dyDescent="0.2">
      <c r="G4840" s="79"/>
      <c r="I4840" s="79"/>
      <c r="K4840" s="79"/>
      <c r="M4840" s="79"/>
      <c r="N4840" s="80"/>
      <c r="P4840" s="79"/>
    </row>
    <row r="4841" spans="7:16" x14ac:dyDescent="0.2">
      <c r="G4841" s="79"/>
      <c r="I4841" s="79"/>
      <c r="K4841" s="79"/>
      <c r="M4841" s="79"/>
      <c r="N4841" s="80"/>
      <c r="P4841" s="79"/>
    </row>
    <row r="4842" spans="7:16" x14ac:dyDescent="0.2">
      <c r="G4842" s="79"/>
      <c r="I4842" s="79"/>
      <c r="K4842" s="79"/>
      <c r="M4842" s="79"/>
      <c r="N4842" s="80"/>
      <c r="P4842" s="79"/>
    </row>
    <row r="4843" spans="7:16" x14ac:dyDescent="0.2">
      <c r="G4843" s="79"/>
      <c r="I4843" s="79"/>
      <c r="K4843" s="79"/>
      <c r="M4843" s="79"/>
      <c r="N4843" s="80"/>
      <c r="P4843" s="79"/>
    </row>
    <row r="4844" spans="7:16" x14ac:dyDescent="0.2">
      <c r="G4844" s="79"/>
      <c r="I4844" s="79"/>
      <c r="K4844" s="79"/>
      <c r="M4844" s="79"/>
      <c r="N4844" s="80"/>
      <c r="P4844" s="79"/>
    </row>
    <row r="4845" spans="7:16" x14ac:dyDescent="0.2">
      <c r="G4845" s="79"/>
      <c r="I4845" s="79"/>
      <c r="K4845" s="79"/>
      <c r="M4845" s="79"/>
      <c r="N4845" s="80"/>
      <c r="P4845" s="79"/>
    </row>
    <row r="4846" spans="7:16" x14ac:dyDescent="0.2">
      <c r="G4846" s="79"/>
      <c r="I4846" s="79"/>
      <c r="K4846" s="79"/>
      <c r="M4846" s="79"/>
      <c r="N4846" s="80"/>
      <c r="P4846" s="79"/>
    </row>
    <row r="4847" spans="7:16" x14ac:dyDescent="0.2">
      <c r="G4847" s="79"/>
      <c r="I4847" s="79"/>
      <c r="K4847" s="79"/>
      <c r="M4847" s="79"/>
      <c r="N4847" s="80"/>
      <c r="P4847" s="79"/>
    </row>
    <row r="4848" spans="7:16" x14ac:dyDescent="0.2">
      <c r="G4848" s="79"/>
      <c r="I4848" s="79"/>
      <c r="K4848" s="79"/>
      <c r="M4848" s="79"/>
      <c r="N4848" s="80"/>
      <c r="P4848" s="79"/>
    </row>
    <row r="4849" spans="7:16" x14ac:dyDescent="0.2">
      <c r="G4849" s="79"/>
      <c r="I4849" s="79"/>
      <c r="K4849" s="79"/>
      <c r="M4849" s="79"/>
      <c r="N4849" s="80"/>
      <c r="P4849" s="79"/>
    </row>
    <row r="4850" spans="7:16" x14ac:dyDescent="0.2">
      <c r="G4850" s="79"/>
      <c r="I4850" s="79"/>
      <c r="K4850" s="79"/>
      <c r="M4850" s="79"/>
      <c r="N4850" s="80"/>
      <c r="P4850" s="79"/>
    </row>
    <row r="4851" spans="7:16" x14ac:dyDescent="0.2">
      <c r="G4851" s="79"/>
      <c r="I4851" s="79"/>
      <c r="K4851" s="79"/>
      <c r="M4851" s="79"/>
      <c r="N4851" s="80"/>
      <c r="P4851" s="79"/>
    </row>
    <row r="4852" spans="7:16" x14ac:dyDescent="0.2">
      <c r="G4852" s="79"/>
      <c r="I4852" s="79"/>
      <c r="K4852" s="79"/>
      <c r="M4852" s="79"/>
      <c r="N4852" s="80"/>
      <c r="P4852" s="79"/>
    </row>
    <row r="4853" spans="7:16" x14ac:dyDescent="0.2">
      <c r="G4853" s="79"/>
      <c r="I4853" s="79"/>
      <c r="K4853" s="79"/>
      <c r="M4853" s="79"/>
      <c r="N4853" s="80"/>
      <c r="P4853" s="79"/>
    </row>
    <row r="4854" spans="7:16" x14ac:dyDescent="0.2">
      <c r="G4854" s="79"/>
      <c r="I4854" s="79"/>
      <c r="K4854" s="79"/>
      <c r="M4854" s="79"/>
      <c r="N4854" s="80"/>
      <c r="P4854" s="79"/>
    </row>
    <row r="4855" spans="7:16" x14ac:dyDescent="0.2">
      <c r="G4855" s="79"/>
      <c r="I4855" s="79"/>
      <c r="K4855" s="79"/>
      <c r="M4855" s="79"/>
      <c r="N4855" s="80"/>
      <c r="P4855" s="79"/>
    </row>
    <row r="4856" spans="7:16" x14ac:dyDescent="0.2">
      <c r="G4856" s="79"/>
      <c r="I4856" s="79"/>
      <c r="K4856" s="79"/>
      <c r="M4856" s="79"/>
      <c r="N4856" s="80"/>
      <c r="P4856" s="79"/>
    </row>
    <row r="4857" spans="7:16" x14ac:dyDescent="0.2">
      <c r="G4857" s="79"/>
      <c r="I4857" s="79"/>
      <c r="K4857" s="79"/>
      <c r="M4857" s="79"/>
      <c r="N4857" s="80"/>
      <c r="P4857" s="79"/>
    </row>
    <row r="4858" spans="7:16" x14ac:dyDescent="0.2">
      <c r="G4858" s="79"/>
      <c r="I4858" s="79"/>
      <c r="K4858" s="79"/>
      <c r="M4858" s="79"/>
      <c r="N4858" s="80"/>
      <c r="P4858" s="79"/>
    </row>
    <row r="4859" spans="7:16" x14ac:dyDescent="0.2">
      <c r="G4859" s="79"/>
      <c r="I4859" s="79"/>
      <c r="K4859" s="79"/>
      <c r="M4859" s="79"/>
      <c r="N4859" s="80"/>
      <c r="P4859" s="79"/>
    </row>
    <row r="4860" spans="7:16" x14ac:dyDescent="0.2">
      <c r="G4860" s="79"/>
      <c r="I4860" s="79"/>
      <c r="K4860" s="79"/>
      <c r="M4860" s="79"/>
      <c r="N4860" s="80"/>
      <c r="P4860" s="79"/>
    </row>
    <row r="4861" spans="7:16" x14ac:dyDescent="0.2">
      <c r="G4861" s="79"/>
      <c r="I4861" s="79"/>
      <c r="K4861" s="79"/>
      <c r="M4861" s="79"/>
      <c r="N4861" s="80"/>
      <c r="P4861" s="79"/>
    </row>
    <row r="4862" spans="7:16" x14ac:dyDescent="0.2">
      <c r="G4862" s="79"/>
      <c r="I4862" s="79"/>
      <c r="K4862" s="79"/>
      <c r="M4862" s="79"/>
      <c r="N4862" s="80"/>
      <c r="P4862" s="79"/>
    </row>
    <row r="4863" spans="7:16" x14ac:dyDescent="0.2">
      <c r="G4863" s="79"/>
      <c r="I4863" s="79"/>
      <c r="K4863" s="79"/>
      <c r="M4863" s="79"/>
      <c r="N4863" s="80"/>
      <c r="P4863" s="79"/>
    </row>
    <row r="4864" spans="7:16" x14ac:dyDescent="0.2">
      <c r="G4864" s="79"/>
      <c r="I4864" s="79"/>
      <c r="K4864" s="79"/>
      <c r="M4864" s="79"/>
      <c r="N4864" s="80"/>
      <c r="P4864" s="79"/>
    </row>
    <row r="4865" spans="7:16" x14ac:dyDescent="0.2">
      <c r="G4865" s="79"/>
      <c r="I4865" s="79"/>
      <c r="K4865" s="79"/>
      <c r="M4865" s="79"/>
      <c r="N4865" s="80"/>
      <c r="P4865" s="79"/>
    </row>
    <row r="4866" spans="7:16" x14ac:dyDescent="0.2">
      <c r="G4866" s="79"/>
      <c r="I4866" s="79"/>
      <c r="K4866" s="79"/>
      <c r="M4866" s="79"/>
      <c r="N4866" s="80"/>
      <c r="P4866" s="79"/>
    </row>
    <row r="4867" spans="7:16" x14ac:dyDescent="0.2">
      <c r="G4867" s="79"/>
      <c r="I4867" s="79"/>
      <c r="K4867" s="79"/>
      <c r="M4867" s="79"/>
      <c r="N4867" s="80"/>
      <c r="P4867" s="79"/>
    </row>
    <row r="4868" spans="7:16" x14ac:dyDescent="0.2">
      <c r="G4868" s="79"/>
      <c r="I4868" s="79"/>
      <c r="K4868" s="79"/>
      <c r="M4868" s="79"/>
      <c r="N4868" s="80"/>
      <c r="P4868" s="79"/>
    </row>
    <row r="4869" spans="7:16" x14ac:dyDescent="0.2">
      <c r="G4869" s="79"/>
      <c r="I4869" s="79"/>
      <c r="K4869" s="79"/>
      <c r="M4869" s="79"/>
      <c r="N4869" s="80"/>
      <c r="P4869" s="79"/>
    </row>
    <row r="4870" spans="7:16" x14ac:dyDescent="0.2">
      <c r="G4870" s="79"/>
      <c r="I4870" s="79"/>
      <c r="K4870" s="79"/>
      <c r="M4870" s="79"/>
      <c r="N4870" s="80"/>
      <c r="P4870" s="79"/>
    </row>
    <row r="4871" spans="7:16" x14ac:dyDescent="0.2">
      <c r="G4871" s="79"/>
      <c r="I4871" s="79"/>
      <c r="K4871" s="79"/>
      <c r="M4871" s="79"/>
      <c r="N4871" s="80"/>
      <c r="P4871" s="79"/>
    </row>
    <row r="4872" spans="7:16" x14ac:dyDescent="0.2">
      <c r="G4872" s="79"/>
      <c r="I4872" s="79"/>
      <c r="K4872" s="79"/>
      <c r="M4872" s="79"/>
      <c r="N4872" s="80"/>
      <c r="P4872" s="79"/>
    </row>
    <row r="4873" spans="7:16" x14ac:dyDescent="0.2">
      <c r="G4873" s="79"/>
      <c r="I4873" s="79"/>
      <c r="K4873" s="79"/>
      <c r="M4873" s="79"/>
      <c r="N4873" s="80"/>
      <c r="P4873" s="79"/>
    </row>
    <row r="4874" spans="7:16" x14ac:dyDescent="0.2">
      <c r="G4874" s="79"/>
      <c r="I4874" s="79"/>
      <c r="K4874" s="79"/>
      <c r="M4874" s="79"/>
      <c r="N4874" s="80"/>
      <c r="P4874" s="79"/>
    </row>
    <row r="4875" spans="7:16" x14ac:dyDescent="0.2">
      <c r="G4875" s="79"/>
      <c r="I4875" s="79"/>
      <c r="K4875" s="79"/>
      <c r="M4875" s="79"/>
      <c r="N4875" s="80"/>
      <c r="P4875" s="79"/>
    </row>
    <row r="4876" spans="7:16" x14ac:dyDescent="0.2">
      <c r="G4876" s="79"/>
      <c r="I4876" s="79"/>
      <c r="K4876" s="79"/>
      <c r="M4876" s="79"/>
      <c r="N4876" s="80"/>
      <c r="P4876" s="79"/>
    </row>
    <row r="4877" spans="7:16" x14ac:dyDescent="0.2">
      <c r="G4877" s="79"/>
      <c r="I4877" s="79"/>
      <c r="K4877" s="79"/>
      <c r="M4877" s="79"/>
      <c r="N4877" s="80"/>
      <c r="P4877" s="79"/>
    </row>
    <row r="4878" spans="7:16" x14ac:dyDescent="0.2">
      <c r="G4878" s="79"/>
      <c r="I4878" s="79"/>
      <c r="K4878" s="79"/>
      <c r="M4878" s="79"/>
      <c r="N4878" s="80"/>
      <c r="P4878" s="79"/>
    </row>
    <row r="4879" spans="7:16" x14ac:dyDescent="0.2">
      <c r="G4879" s="79"/>
      <c r="I4879" s="79"/>
      <c r="K4879" s="79"/>
      <c r="M4879" s="79"/>
      <c r="N4879" s="80"/>
      <c r="P4879" s="79"/>
    </row>
    <row r="4880" spans="7:16" x14ac:dyDescent="0.2">
      <c r="G4880" s="79"/>
      <c r="I4880" s="79"/>
      <c r="K4880" s="79"/>
      <c r="M4880" s="79"/>
      <c r="N4880" s="80"/>
      <c r="P4880" s="79"/>
    </row>
    <row r="4881" spans="7:16" x14ac:dyDescent="0.2">
      <c r="G4881" s="79"/>
      <c r="I4881" s="79"/>
      <c r="K4881" s="79"/>
      <c r="M4881" s="79"/>
      <c r="N4881" s="80"/>
      <c r="P4881" s="79"/>
    </row>
    <row r="4882" spans="7:16" x14ac:dyDescent="0.2">
      <c r="G4882" s="79"/>
      <c r="I4882" s="79"/>
      <c r="K4882" s="79"/>
      <c r="M4882" s="79"/>
      <c r="N4882" s="80"/>
      <c r="P4882" s="79"/>
    </row>
    <row r="4883" spans="7:16" x14ac:dyDescent="0.2">
      <c r="G4883" s="79"/>
      <c r="I4883" s="79"/>
      <c r="K4883" s="79"/>
      <c r="M4883" s="79"/>
      <c r="N4883" s="80"/>
      <c r="P4883" s="79"/>
    </row>
    <row r="4884" spans="7:16" x14ac:dyDescent="0.2">
      <c r="G4884" s="79"/>
      <c r="I4884" s="79"/>
      <c r="K4884" s="79"/>
      <c r="M4884" s="79"/>
      <c r="N4884" s="80"/>
      <c r="P4884" s="79"/>
    </row>
    <row r="4885" spans="7:16" x14ac:dyDescent="0.2">
      <c r="G4885" s="79"/>
      <c r="I4885" s="79"/>
      <c r="K4885" s="79"/>
      <c r="M4885" s="79"/>
      <c r="N4885" s="80"/>
      <c r="P4885" s="79"/>
    </row>
    <row r="4886" spans="7:16" x14ac:dyDescent="0.2">
      <c r="G4886" s="79"/>
      <c r="I4886" s="79"/>
      <c r="K4886" s="79"/>
      <c r="M4886" s="79"/>
      <c r="N4886" s="80"/>
      <c r="P4886" s="79"/>
    </row>
    <row r="4887" spans="7:16" x14ac:dyDescent="0.2">
      <c r="G4887" s="79"/>
      <c r="I4887" s="79"/>
      <c r="K4887" s="79"/>
      <c r="M4887" s="79"/>
      <c r="N4887" s="80"/>
      <c r="P4887" s="79"/>
    </row>
    <row r="4888" spans="7:16" x14ac:dyDescent="0.2">
      <c r="G4888" s="79"/>
      <c r="I4888" s="79"/>
      <c r="K4888" s="79"/>
      <c r="M4888" s="79"/>
      <c r="N4888" s="80"/>
      <c r="P4888" s="79"/>
    </row>
    <row r="4889" spans="7:16" x14ac:dyDescent="0.2">
      <c r="G4889" s="79"/>
      <c r="I4889" s="79"/>
      <c r="K4889" s="79"/>
      <c r="M4889" s="79"/>
      <c r="N4889" s="80"/>
      <c r="P4889" s="79"/>
    </row>
    <row r="4890" spans="7:16" x14ac:dyDescent="0.2">
      <c r="G4890" s="79"/>
      <c r="I4890" s="79"/>
      <c r="K4890" s="79"/>
      <c r="M4890" s="79"/>
      <c r="N4890" s="80"/>
      <c r="P4890" s="79"/>
    </row>
    <row r="4891" spans="7:16" x14ac:dyDescent="0.2">
      <c r="G4891" s="79"/>
      <c r="I4891" s="79"/>
      <c r="K4891" s="79"/>
      <c r="M4891" s="79"/>
      <c r="N4891" s="80"/>
      <c r="P4891" s="79"/>
    </row>
    <row r="4892" spans="7:16" x14ac:dyDescent="0.2">
      <c r="G4892" s="79"/>
      <c r="I4892" s="79"/>
      <c r="K4892" s="79"/>
      <c r="M4892" s="79"/>
      <c r="N4892" s="80"/>
      <c r="P4892" s="79"/>
    </row>
    <row r="4893" spans="7:16" x14ac:dyDescent="0.2">
      <c r="G4893" s="79"/>
      <c r="I4893" s="79"/>
      <c r="K4893" s="79"/>
      <c r="M4893" s="79"/>
      <c r="N4893" s="80"/>
      <c r="P4893" s="79"/>
    </row>
    <row r="4894" spans="7:16" x14ac:dyDescent="0.2">
      <c r="G4894" s="79"/>
      <c r="I4894" s="79"/>
      <c r="K4894" s="79"/>
      <c r="M4894" s="79"/>
      <c r="N4894" s="80"/>
      <c r="P4894" s="79"/>
    </row>
    <row r="4895" spans="7:16" x14ac:dyDescent="0.2">
      <c r="G4895" s="79"/>
      <c r="I4895" s="79"/>
      <c r="K4895" s="79"/>
      <c r="M4895" s="79"/>
      <c r="N4895" s="80"/>
      <c r="P4895" s="79"/>
    </row>
    <row r="4896" spans="7:16" x14ac:dyDescent="0.2">
      <c r="G4896" s="79"/>
      <c r="I4896" s="79"/>
      <c r="K4896" s="79"/>
      <c r="M4896" s="79"/>
      <c r="N4896" s="80"/>
      <c r="P4896" s="79"/>
    </row>
    <row r="4897" spans="7:16" x14ac:dyDescent="0.2">
      <c r="G4897" s="79"/>
      <c r="I4897" s="79"/>
      <c r="K4897" s="79"/>
      <c r="M4897" s="79"/>
      <c r="N4897" s="80"/>
      <c r="P4897" s="79"/>
    </row>
    <row r="4898" spans="7:16" x14ac:dyDescent="0.2">
      <c r="G4898" s="79"/>
      <c r="I4898" s="79"/>
      <c r="K4898" s="79"/>
      <c r="M4898" s="79"/>
      <c r="N4898" s="80"/>
      <c r="P4898" s="79"/>
    </row>
    <row r="4899" spans="7:16" x14ac:dyDescent="0.2">
      <c r="G4899" s="79"/>
      <c r="I4899" s="79"/>
      <c r="K4899" s="79"/>
      <c r="M4899" s="79"/>
      <c r="N4899" s="80"/>
      <c r="P4899" s="79"/>
    </row>
    <row r="4900" spans="7:16" x14ac:dyDescent="0.2">
      <c r="G4900" s="79"/>
      <c r="I4900" s="79"/>
      <c r="K4900" s="79"/>
      <c r="M4900" s="79"/>
      <c r="N4900" s="80"/>
      <c r="P4900" s="79"/>
    </row>
    <row r="4901" spans="7:16" x14ac:dyDescent="0.2">
      <c r="G4901" s="79"/>
      <c r="I4901" s="79"/>
      <c r="K4901" s="79"/>
      <c r="M4901" s="79"/>
      <c r="N4901" s="80"/>
      <c r="P4901" s="79"/>
    </row>
    <row r="4902" spans="7:16" x14ac:dyDescent="0.2">
      <c r="G4902" s="79"/>
      <c r="I4902" s="79"/>
      <c r="K4902" s="79"/>
      <c r="M4902" s="79"/>
      <c r="N4902" s="80"/>
      <c r="P4902" s="79"/>
    </row>
    <row r="4903" spans="7:16" x14ac:dyDescent="0.2">
      <c r="G4903" s="79"/>
      <c r="I4903" s="79"/>
      <c r="K4903" s="79"/>
      <c r="M4903" s="79"/>
      <c r="N4903" s="80"/>
      <c r="P4903" s="79"/>
    </row>
    <row r="4904" spans="7:16" x14ac:dyDescent="0.2">
      <c r="G4904" s="79"/>
      <c r="I4904" s="79"/>
      <c r="K4904" s="79"/>
      <c r="M4904" s="79"/>
      <c r="N4904" s="80"/>
      <c r="P4904" s="79"/>
    </row>
    <row r="4905" spans="7:16" x14ac:dyDescent="0.2">
      <c r="G4905" s="79"/>
      <c r="I4905" s="79"/>
      <c r="K4905" s="79"/>
      <c r="M4905" s="79"/>
      <c r="N4905" s="80"/>
      <c r="P4905" s="79"/>
    </row>
    <row r="4906" spans="7:16" x14ac:dyDescent="0.2">
      <c r="G4906" s="79"/>
      <c r="I4906" s="79"/>
      <c r="K4906" s="79"/>
      <c r="M4906" s="79"/>
      <c r="N4906" s="80"/>
      <c r="P4906" s="79"/>
    </row>
    <row r="4907" spans="7:16" x14ac:dyDescent="0.2">
      <c r="G4907" s="79"/>
      <c r="I4907" s="79"/>
      <c r="K4907" s="79"/>
      <c r="M4907" s="79"/>
      <c r="N4907" s="80"/>
      <c r="P4907" s="79"/>
    </row>
    <row r="4908" spans="7:16" x14ac:dyDescent="0.2">
      <c r="G4908" s="79"/>
      <c r="I4908" s="79"/>
      <c r="K4908" s="79"/>
      <c r="M4908" s="79"/>
      <c r="N4908" s="80"/>
      <c r="P4908" s="79"/>
    </row>
    <row r="4909" spans="7:16" x14ac:dyDescent="0.2">
      <c r="G4909" s="79"/>
      <c r="I4909" s="79"/>
      <c r="K4909" s="79"/>
      <c r="M4909" s="79"/>
      <c r="N4909" s="80"/>
      <c r="P4909" s="79"/>
    </row>
    <row r="4910" spans="7:16" x14ac:dyDescent="0.2">
      <c r="G4910" s="79"/>
      <c r="I4910" s="79"/>
      <c r="K4910" s="79"/>
      <c r="M4910" s="79"/>
      <c r="N4910" s="80"/>
      <c r="P4910" s="79"/>
    </row>
    <row r="4911" spans="7:16" x14ac:dyDescent="0.2">
      <c r="G4911" s="79"/>
      <c r="I4911" s="79"/>
      <c r="K4911" s="79"/>
      <c r="M4911" s="79"/>
      <c r="N4911" s="80"/>
      <c r="P4911" s="79"/>
    </row>
    <row r="4912" spans="7:16" x14ac:dyDescent="0.2">
      <c r="G4912" s="79"/>
      <c r="I4912" s="79"/>
      <c r="K4912" s="79"/>
      <c r="M4912" s="79"/>
      <c r="N4912" s="80"/>
      <c r="P4912" s="79"/>
    </row>
    <row r="4913" spans="7:16" x14ac:dyDescent="0.2">
      <c r="G4913" s="79"/>
      <c r="I4913" s="79"/>
      <c r="K4913" s="79"/>
      <c r="M4913" s="79"/>
      <c r="N4913" s="80"/>
      <c r="P4913" s="79"/>
    </row>
    <row r="4914" spans="7:16" x14ac:dyDescent="0.2">
      <c r="G4914" s="79"/>
      <c r="I4914" s="79"/>
      <c r="K4914" s="79"/>
      <c r="M4914" s="79"/>
      <c r="N4914" s="80"/>
      <c r="P4914" s="79"/>
    </row>
    <row r="4915" spans="7:16" x14ac:dyDescent="0.2">
      <c r="G4915" s="79"/>
      <c r="I4915" s="79"/>
      <c r="K4915" s="79"/>
      <c r="M4915" s="79"/>
      <c r="N4915" s="80"/>
      <c r="P4915" s="79"/>
    </row>
    <row r="4916" spans="7:16" x14ac:dyDescent="0.2">
      <c r="G4916" s="79"/>
      <c r="I4916" s="79"/>
      <c r="K4916" s="79"/>
      <c r="M4916" s="79"/>
      <c r="N4916" s="80"/>
      <c r="P4916" s="79"/>
    </row>
    <row r="4917" spans="7:16" x14ac:dyDescent="0.2">
      <c r="G4917" s="79"/>
      <c r="I4917" s="79"/>
      <c r="K4917" s="79"/>
      <c r="M4917" s="79"/>
      <c r="N4917" s="80"/>
      <c r="P4917" s="79"/>
    </row>
    <row r="4918" spans="7:16" x14ac:dyDescent="0.2">
      <c r="G4918" s="79"/>
      <c r="I4918" s="79"/>
      <c r="K4918" s="79"/>
      <c r="M4918" s="79"/>
      <c r="N4918" s="80"/>
      <c r="P4918" s="79"/>
    </row>
    <row r="4919" spans="7:16" x14ac:dyDescent="0.2">
      <c r="G4919" s="79"/>
      <c r="I4919" s="79"/>
      <c r="K4919" s="79"/>
      <c r="M4919" s="79"/>
      <c r="N4919" s="80"/>
      <c r="P4919" s="79"/>
    </row>
    <row r="4920" spans="7:16" x14ac:dyDescent="0.2">
      <c r="G4920" s="79"/>
      <c r="I4920" s="79"/>
      <c r="K4920" s="79"/>
      <c r="M4920" s="79"/>
      <c r="N4920" s="80"/>
      <c r="P4920" s="79"/>
    </row>
    <row r="4921" spans="7:16" x14ac:dyDescent="0.2">
      <c r="G4921" s="79"/>
      <c r="I4921" s="79"/>
      <c r="K4921" s="79"/>
      <c r="M4921" s="79"/>
      <c r="N4921" s="80"/>
      <c r="P4921" s="79"/>
    </row>
    <row r="4922" spans="7:16" x14ac:dyDescent="0.2">
      <c r="G4922" s="79"/>
      <c r="I4922" s="79"/>
      <c r="K4922" s="79"/>
      <c r="M4922" s="79"/>
      <c r="N4922" s="80"/>
      <c r="P4922" s="79"/>
    </row>
    <row r="4923" spans="7:16" x14ac:dyDescent="0.2">
      <c r="G4923" s="79"/>
      <c r="I4923" s="79"/>
      <c r="K4923" s="79"/>
      <c r="M4923" s="79"/>
      <c r="N4923" s="80"/>
      <c r="P4923" s="79"/>
    </row>
    <row r="4924" spans="7:16" x14ac:dyDescent="0.2">
      <c r="G4924" s="79"/>
      <c r="I4924" s="79"/>
      <c r="K4924" s="79"/>
      <c r="M4924" s="79"/>
      <c r="N4924" s="80"/>
      <c r="P4924" s="79"/>
    </row>
    <row r="4925" spans="7:16" x14ac:dyDescent="0.2">
      <c r="G4925" s="79"/>
      <c r="I4925" s="79"/>
      <c r="K4925" s="79"/>
      <c r="M4925" s="79"/>
      <c r="N4925" s="80"/>
      <c r="P4925" s="79"/>
    </row>
    <row r="4926" spans="7:16" x14ac:dyDescent="0.2">
      <c r="G4926" s="79"/>
      <c r="I4926" s="79"/>
      <c r="K4926" s="79"/>
      <c r="M4926" s="79"/>
      <c r="N4926" s="80"/>
      <c r="P4926" s="79"/>
    </row>
    <row r="4927" spans="7:16" x14ac:dyDescent="0.2">
      <c r="G4927" s="79"/>
      <c r="I4927" s="79"/>
      <c r="K4927" s="79"/>
      <c r="M4927" s="79"/>
      <c r="N4927" s="80"/>
      <c r="P4927" s="79"/>
    </row>
    <row r="4928" spans="7:16" x14ac:dyDescent="0.2">
      <c r="G4928" s="79"/>
      <c r="I4928" s="79"/>
      <c r="K4928" s="79"/>
      <c r="M4928" s="79"/>
      <c r="N4928" s="80"/>
      <c r="P4928" s="79"/>
    </row>
    <row r="4929" spans="7:16" x14ac:dyDescent="0.2">
      <c r="G4929" s="79"/>
      <c r="I4929" s="79"/>
      <c r="K4929" s="79"/>
      <c r="M4929" s="79"/>
      <c r="N4929" s="80"/>
      <c r="P4929" s="79"/>
    </row>
    <row r="4930" spans="7:16" x14ac:dyDescent="0.2">
      <c r="G4930" s="79"/>
      <c r="I4930" s="79"/>
      <c r="K4930" s="79"/>
      <c r="M4930" s="79"/>
      <c r="N4930" s="80"/>
      <c r="P4930" s="79"/>
    </row>
    <row r="4931" spans="7:16" x14ac:dyDescent="0.2">
      <c r="G4931" s="79"/>
      <c r="I4931" s="79"/>
      <c r="K4931" s="79"/>
      <c r="M4931" s="79"/>
      <c r="N4931" s="80"/>
      <c r="P4931" s="79"/>
    </row>
    <row r="4932" spans="7:16" x14ac:dyDescent="0.2">
      <c r="G4932" s="79"/>
      <c r="I4932" s="79"/>
      <c r="K4932" s="79"/>
      <c r="M4932" s="79"/>
      <c r="N4932" s="80"/>
      <c r="P4932" s="79"/>
    </row>
    <row r="4933" spans="7:16" x14ac:dyDescent="0.2">
      <c r="G4933" s="79"/>
      <c r="I4933" s="79"/>
      <c r="K4933" s="79"/>
      <c r="M4933" s="79"/>
      <c r="N4933" s="80"/>
      <c r="P4933" s="79"/>
    </row>
    <row r="4934" spans="7:16" x14ac:dyDescent="0.2">
      <c r="G4934" s="79"/>
      <c r="I4934" s="79"/>
      <c r="K4934" s="79"/>
      <c r="M4934" s="79"/>
      <c r="N4934" s="80"/>
      <c r="P4934" s="79"/>
    </row>
    <row r="4935" spans="7:16" x14ac:dyDescent="0.2">
      <c r="G4935" s="79"/>
      <c r="I4935" s="79"/>
      <c r="K4935" s="79"/>
      <c r="M4935" s="79"/>
      <c r="N4935" s="80"/>
      <c r="P4935" s="79"/>
    </row>
    <row r="4936" spans="7:16" x14ac:dyDescent="0.2">
      <c r="G4936" s="79"/>
      <c r="I4936" s="79"/>
      <c r="K4936" s="79"/>
      <c r="M4936" s="79"/>
      <c r="N4936" s="80"/>
      <c r="P4936" s="79"/>
    </row>
    <row r="4937" spans="7:16" x14ac:dyDescent="0.2">
      <c r="G4937" s="79"/>
      <c r="I4937" s="79"/>
      <c r="K4937" s="79"/>
      <c r="M4937" s="79"/>
      <c r="N4937" s="80"/>
      <c r="P4937" s="79"/>
    </row>
    <row r="4938" spans="7:16" x14ac:dyDescent="0.2">
      <c r="G4938" s="79"/>
      <c r="I4938" s="79"/>
      <c r="K4938" s="79"/>
      <c r="M4938" s="79"/>
      <c r="N4938" s="80"/>
      <c r="P4938" s="79"/>
    </row>
    <row r="4939" spans="7:16" x14ac:dyDescent="0.2">
      <c r="G4939" s="79"/>
      <c r="I4939" s="79"/>
      <c r="K4939" s="79"/>
      <c r="M4939" s="79"/>
      <c r="N4939" s="80"/>
      <c r="P4939" s="79"/>
    </row>
    <row r="4940" spans="7:16" x14ac:dyDescent="0.2">
      <c r="G4940" s="79"/>
      <c r="I4940" s="79"/>
      <c r="K4940" s="79"/>
      <c r="M4940" s="79"/>
      <c r="N4940" s="80"/>
      <c r="P4940" s="79"/>
    </row>
    <row r="4941" spans="7:16" x14ac:dyDescent="0.2">
      <c r="G4941" s="79"/>
      <c r="I4941" s="79"/>
      <c r="K4941" s="79"/>
      <c r="M4941" s="79"/>
      <c r="N4941" s="80"/>
      <c r="P4941" s="79"/>
    </row>
    <row r="4942" spans="7:16" x14ac:dyDescent="0.2">
      <c r="G4942" s="79"/>
      <c r="I4942" s="79"/>
      <c r="K4942" s="79"/>
      <c r="M4942" s="79"/>
      <c r="N4942" s="80"/>
      <c r="P4942" s="79"/>
    </row>
    <row r="4943" spans="7:16" x14ac:dyDescent="0.2">
      <c r="G4943" s="79"/>
      <c r="I4943" s="79"/>
      <c r="K4943" s="79"/>
      <c r="M4943" s="79"/>
      <c r="N4943" s="80"/>
      <c r="P4943" s="79"/>
    </row>
    <row r="4944" spans="7:16" x14ac:dyDescent="0.2">
      <c r="G4944" s="79"/>
      <c r="I4944" s="79"/>
      <c r="K4944" s="79"/>
      <c r="M4944" s="79"/>
      <c r="N4944" s="80"/>
      <c r="P4944" s="79"/>
    </row>
    <row r="4945" spans="7:16" x14ac:dyDescent="0.2">
      <c r="G4945" s="79"/>
      <c r="I4945" s="79"/>
      <c r="K4945" s="79"/>
      <c r="M4945" s="79"/>
      <c r="N4945" s="80"/>
      <c r="P4945" s="79"/>
    </row>
    <row r="4946" spans="7:16" x14ac:dyDescent="0.2">
      <c r="G4946" s="79"/>
      <c r="I4946" s="79"/>
      <c r="K4946" s="79"/>
      <c r="M4946" s="79"/>
      <c r="N4946" s="80"/>
      <c r="P4946" s="79"/>
    </row>
    <row r="4947" spans="7:16" x14ac:dyDescent="0.2">
      <c r="G4947" s="79"/>
      <c r="I4947" s="79"/>
      <c r="K4947" s="79"/>
      <c r="M4947" s="79"/>
      <c r="N4947" s="80"/>
      <c r="P4947" s="79"/>
    </row>
    <row r="4948" spans="7:16" x14ac:dyDescent="0.2">
      <c r="G4948" s="79"/>
      <c r="I4948" s="79"/>
      <c r="K4948" s="79"/>
      <c r="M4948" s="79"/>
      <c r="N4948" s="80"/>
      <c r="P4948" s="79"/>
    </row>
    <row r="4949" spans="7:16" x14ac:dyDescent="0.2">
      <c r="G4949" s="79"/>
      <c r="I4949" s="79"/>
      <c r="K4949" s="79"/>
      <c r="M4949" s="79"/>
      <c r="N4949" s="80"/>
      <c r="P4949" s="79"/>
    </row>
    <row r="4950" spans="7:16" x14ac:dyDescent="0.2">
      <c r="G4950" s="79"/>
      <c r="I4950" s="79"/>
      <c r="K4950" s="79"/>
      <c r="M4950" s="79"/>
      <c r="N4950" s="80"/>
      <c r="P4950" s="79"/>
    </row>
    <row r="4951" spans="7:16" x14ac:dyDescent="0.2">
      <c r="G4951" s="79"/>
      <c r="I4951" s="79"/>
      <c r="K4951" s="79"/>
      <c r="M4951" s="79"/>
      <c r="N4951" s="80"/>
      <c r="P4951" s="79"/>
    </row>
    <row r="4952" spans="7:16" x14ac:dyDescent="0.2">
      <c r="G4952" s="79"/>
      <c r="I4952" s="79"/>
      <c r="K4952" s="79"/>
      <c r="M4952" s="79"/>
      <c r="N4952" s="80"/>
      <c r="P4952" s="79"/>
    </row>
    <row r="4953" spans="7:16" x14ac:dyDescent="0.2">
      <c r="G4953" s="79"/>
      <c r="I4953" s="79"/>
      <c r="K4953" s="79"/>
      <c r="M4953" s="79"/>
      <c r="N4953" s="80"/>
      <c r="P4953" s="79"/>
    </row>
    <row r="4954" spans="7:16" x14ac:dyDescent="0.2">
      <c r="G4954" s="79"/>
      <c r="I4954" s="79"/>
      <c r="K4954" s="79"/>
      <c r="M4954" s="79"/>
      <c r="N4954" s="80"/>
      <c r="P4954" s="79"/>
    </row>
    <row r="4955" spans="7:16" x14ac:dyDescent="0.2">
      <c r="G4955" s="79"/>
      <c r="I4955" s="79"/>
      <c r="K4955" s="79"/>
      <c r="M4955" s="79"/>
      <c r="N4955" s="80"/>
      <c r="P4955" s="79"/>
    </row>
    <row r="4956" spans="7:16" x14ac:dyDescent="0.2">
      <c r="G4956" s="79"/>
      <c r="I4956" s="79"/>
      <c r="K4956" s="79"/>
      <c r="M4956" s="79"/>
      <c r="N4956" s="80"/>
      <c r="P4956" s="79"/>
    </row>
    <row r="4957" spans="7:16" x14ac:dyDescent="0.2">
      <c r="G4957" s="79"/>
      <c r="I4957" s="79"/>
      <c r="K4957" s="79"/>
      <c r="M4957" s="79"/>
      <c r="N4957" s="80"/>
      <c r="P4957" s="79"/>
    </row>
    <row r="4958" spans="7:16" x14ac:dyDescent="0.2">
      <c r="G4958" s="79"/>
      <c r="I4958" s="79"/>
      <c r="K4958" s="79"/>
      <c r="M4958" s="79"/>
      <c r="N4958" s="80"/>
      <c r="P4958" s="79"/>
    </row>
    <row r="4959" spans="7:16" x14ac:dyDescent="0.2">
      <c r="G4959" s="79"/>
      <c r="I4959" s="79"/>
      <c r="K4959" s="79"/>
      <c r="M4959" s="79"/>
      <c r="N4959" s="80"/>
      <c r="P4959" s="79"/>
    </row>
    <row r="4960" spans="7:16" x14ac:dyDescent="0.2">
      <c r="G4960" s="79"/>
      <c r="I4960" s="79"/>
      <c r="K4960" s="79"/>
      <c r="M4960" s="79"/>
      <c r="N4960" s="80"/>
      <c r="P4960" s="79"/>
    </row>
    <row r="4961" spans="7:16" x14ac:dyDescent="0.2">
      <c r="G4961" s="79"/>
      <c r="I4961" s="79"/>
      <c r="K4961" s="79"/>
      <c r="M4961" s="79"/>
      <c r="N4961" s="80"/>
      <c r="P4961" s="79"/>
    </row>
    <row r="4962" spans="7:16" x14ac:dyDescent="0.2">
      <c r="G4962" s="79"/>
      <c r="I4962" s="79"/>
      <c r="K4962" s="79"/>
      <c r="M4962" s="79"/>
      <c r="N4962" s="80"/>
      <c r="P4962" s="79"/>
    </row>
    <row r="4963" spans="7:16" x14ac:dyDescent="0.2">
      <c r="G4963" s="79"/>
      <c r="I4963" s="79"/>
      <c r="K4963" s="79"/>
      <c r="M4963" s="79"/>
      <c r="N4963" s="80"/>
      <c r="P4963" s="79"/>
    </row>
    <row r="4964" spans="7:16" x14ac:dyDescent="0.2">
      <c r="G4964" s="79"/>
      <c r="I4964" s="79"/>
      <c r="K4964" s="79"/>
      <c r="M4964" s="79"/>
      <c r="N4964" s="80"/>
      <c r="P4964" s="79"/>
    </row>
    <row r="4965" spans="7:16" x14ac:dyDescent="0.2">
      <c r="G4965" s="79"/>
      <c r="I4965" s="79"/>
      <c r="K4965" s="79"/>
      <c r="M4965" s="79"/>
      <c r="N4965" s="80"/>
      <c r="P4965" s="79"/>
    </row>
    <row r="4966" spans="7:16" x14ac:dyDescent="0.2">
      <c r="G4966" s="79"/>
      <c r="I4966" s="79"/>
      <c r="K4966" s="79"/>
      <c r="M4966" s="79"/>
      <c r="N4966" s="80"/>
      <c r="P4966" s="79"/>
    </row>
    <row r="4967" spans="7:16" x14ac:dyDescent="0.2">
      <c r="G4967" s="79"/>
      <c r="I4967" s="79"/>
      <c r="K4967" s="79"/>
      <c r="M4967" s="79"/>
      <c r="N4967" s="80"/>
      <c r="P4967" s="79"/>
    </row>
    <row r="4968" spans="7:16" x14ac:dyDescent="0.2">
      <c r="G4968" s="79"/>
      <c r="I4968" s="79"/>
      <c r="K4968" s="79"/>
      <c r="M4968" s="79"/>
      <c r="N4968" s="80"/>
      <c r="P4968" s="79"/>
    </row>
    <row r="4969" spans="7:16" x14ac:dyDescent="0.2">
      <c r="G4969" s="79"/>
      <c r="I4969" s="79"/>
      <c r="K4969" s="79"/>
      <c r="M4969" s="79"/>
      <c r="N4969" s="80"/>
      <c r="P4969" s="79"/>
    </row>
    <row r="4970" spans="7:16" x14ac:dyDescent="0.2">
      <c r="G4970" s="79"/>
      <c r="I4970" s="79"/>
      <c r="K4970" s="79"/>
      <c r="M4970" s="79"/>
      <c r="N4970" s="80"/>
      <c r="P4970" s="79"/>
    </row>
    <row r="4971" spans="7:16" x14ac:dyDescent="0.2">
      <c r="G4971" s="79"/>
      <c r="I4971" s="79"/>
      <c r="K4971" s="79"/>
      <c r="M4971" s="79"/>
      <c r="N4971" s="80"/>
      <c r="P4971" s="79"/>
    </row>
    <row r="4972" spans="7:16" x14ac:dyDescent="0.2">
      <c r="G4972" s="79"/>
      <c r="I4972" s="79"/>
      <c r="K4972" s="79"/>
      <c r="M4972" s="79"/>
      <c r="N4972" s="80"/>
      <c r="P4972" s="79"/>
    </row>
    <row r="4973" spans="7:16" x14ac:dyDescent="0.2">
      <c r="G4973" s="79"/>
      <c r="I4973" s="79"/>
      <c r="K4973" s="79"/>
      <c r="M4973" s="79"/>
      <c r="N4973" s="80"/>
      <c r="P4973" s="79"/>
    </row>
    <row r="4974" spans="7:16" x14ac:dyDescent="0.2">
      <c r="G4974" s="79"/>
      <c r="I4974" s="79"/>
      <c r="K4974" s="79"/>
      <c r="M4974" s="79"/>
      <c r="N4974" s="80"/>
      <c r="P4974" s="79"/>
    </row>
    <row r="4975" spans="7:16" x14ac:dyDescent="0.2">
      <c r="G4975" s="79"/>
      <c r="I4975" s="79"/>
      <c r="K4975" s="79"/>
      <c r="M4975" s="79"/>
      <c r="N4975" s="80"/>
      <c r="P4975" s="79"/>
    </row>
    <row r="4976" spans="7:16" x14ac:dyDescent="0.2">
      <c r="G4976" s="79"/>
      <c r="I4976" s="79"/>
      <c r="K4976" s="79"/>
      <c r="M4976" s="79"/>
      <c r="N4976" s="80"/>
      <c r="P4976" s="79"/>
    </row>
    <row r="4977" spans="7:16" x14ac:dyDescent="0.2">
      <c r="G4977" s="79"/>
      <c r="I4977" s="79"/>
      <c r="K4977" s="79"/>
      <c r="M4977" s="79"/>
      <c r="N4977" s="80"/>
      <c r="P4977" s="79"/>
    </row>
    <row r="4978" spans="7:16" x14ac:dyDescent="0.2">
      <c r="G4978" s="79"/>
      <c r="I4978" s="79"/>
      <c r="K4978" s="79"/>
      <c r="M4978" s="79"/>
      <c r="N4978" s="80"/>
      <c r="P4978" s="79"/>
    </row>
    <row r="4979" spans="7:16" x14ac:dyDescent="0.2">
      <c r="G4979" s="79"/>
      <c r="I4979" s="79"/>
      <c r="K4979" s="79"/>
      <c r="M4979" s="79"/>
      <c r="N4979" s="80"/>
      <c r="P4979" s="79"/>
    </row>
    <row r="4980" spans="7:16" x14ac:dyDescent="0.2">
      <c r="G4980" s="79"/>
      <c r="I4980" s="79"/>
      <c r="K4980" s="79"/>
      <c r="M4980" s="79"/>
      <c r="N4980" s="80"/>
      <c r="P4980" s="79"/>
    </row>
    <row r="4981" spans="7:16" x14ac:dyDescent="0.2">
      <c r="G4981" s="79"/>
      <c r="I4981" s="79"/>
      <c r="K4981" s="79"/>
      <c r="M4981" s="79"/>
      <c r="N4981" s="80"/>
      <c r="P4981" s="79"/>
    </row>
    <row r="4982" spans="7:16" x14ac:dyDescent="0.2">
      <c r="G4982" s="79"/>
      <c r="I4982" s="79"/>
      <c r="K4982" s="79"/>
      <c r="M4982" s="79"/>
      <c r="N4982" s="80"/>
      <c r="P4982" s="79"/>
    </row>
    <row r="4983" spans="7:16" x14ac:dyDescent="0.2">
      <c r="G4983" s="79"/>
      <c r="I4983" s="79"/>
      <c r="K4983" s="79"/>
      <c r="M4983" s="79"/>
      <c r="N4983" s="80"/>
      <c r="P4983" s="79"/>
    </row>
    <row r="4984" spans="7:16" x14ac:dyDescent="0.2">
      <c r="G4984" s="79"/>
      <c r="I4984" s="79"/>
      <c r="K4984" s="79"/>
      <c r="M4984" s="79"/>
      <c r="N4984" s="80"/>
      <c r="P4984" s="79"/>
    </row>
    <row r="4985" spans="7:16" x14ac:dyDescent="0.2">
      <c r="G4985" s="79"/>
      <c r="I4985" s="79"/>
      <c r="K4985" s="79"/>
      <c r="M4985" s="79"/>
      <c r="N4985" s="80"/>
      <c r="P4985" s="79"/>
    </row>
    <row r="4986" spans="7:16" x14ac:dyDescent="0.2">
      <c r="G4986" s="79"/>
      <c r="I4986" s="79"/>
      <c r="K4986" s="79"/>
      <c r="M4986" s="79"/>
      <c r="N4986" s="80"/>
      <c r="P4986" s="79"/>
    </row>
    <row r="4987" spans="7:16" x14ac:dyDescent="0.2">
      <c r="G4987" s="79"/>
      <c r="I4987" s="79"/>
      <c r="K4987" s="79"/>
      <c r="M4987" s="79"/>
      <c r="N4987" s="80"/>
      <c r="P4987" s="79"/>
    </row>
    <row r="4988" spans="7:16" x14ac:dyDescent="0.2">
      <c r="G4988" s="79"/>
      <c r="I4988" s="79"/>
      <c r="K4988" s="79"/>
      <c r="M4988" s="79"/>
      <c r="N4988" s="80"/>
      <c r="P4988" s="79"/>
    </row>
    <row r="4989" spans="7:16" x14ac:dyDescent="0.2">
      <c r="G4989" s="79"/>
      <c r="I4989" s="79"/>
      <c r="K4989" s="79"/>
      <c r="M4989" s="79"/>
      <c r="N4989" s="80"/>
      <c r="P4989" s="79"/>
    </row>
    <row r="4990" spans="7:16" x14ac:dyDescent="0.2">
      <c r="G4990" s="79"/>
      <c r="I4990" s="79"/>
      <c r="K4990" s="79"/>
      <c r="M4990" s="79"/>
      <c r="N4990" s="80"/>
      <c r="P4990" s="79"/>
    </row>
    <row r="4991" spans="7:16" x14ac:dyDescent="0.2">
      <c r="G4991" s="79"/>
      <c r="I4991" s="79"/>
      <c r="K4991" s="79"/>
      <c r="M4991" s="79"/>
      <c r="N4991" s="80"/>
      <c r="P4991" s="79"/>
    </row>
    <row r="4992" spans="7:16" x14ac:dyDescent="0.2">
      <c r="G4992" s="79"/>
      <c r="I4992" s="79"/>
      <c r="K4992" s="79"/>
      <c r="M4992" s="79"/>
      <c r="N4992" s="80"/>
      <c r="P4992" s="79"/>
    </row>
    <row r="4993" spans="7:16" x14ac:dyDescent="0.2">
      <c r="G4993" s="79"/>
      <c r="I4993" s="79"/>
      <c r="K4993" s="79"/>
      <c r="M4993" s="79"/>
      <c r="N4993" s="80"/>
      <c r="P4993" s="79"/>
    </row>
    <row r="4994" spans="7:16" x14ac:dyDescent="0.2">
      <c r="G4994" s="79"/>
      <c r="I4994" s="79"/>
      <c r="K4994" s="79"/>
      <c r="M4994" s="79"/>
      <c r="N4994" s="80"/>
      <c r="P4994" s="79"/>
    </row>
    <row r="4995" spans="7:16" x14ac:dyDescent="0.2">
      <c r="G4995" s="79"/>
      <c r="I4995" s="79"/>
      <c r="K4995" s="79"/>
      <c r="M4995" s="79"/>
      <c r="N4995" s="80"/>
      <c r="P4995" s="79"/>
    </row>
    <row r="4996" spans="7:16" x14ac:dyDescent="0.2">
      <c r="G4996" s="79"/>
      <c r="I4996" s="79"/>
      <c r="K4996" s="79"/>
      <c r="M4996" s="79"/>
      <c r="N4996" s="80"/>
      <c r="P4996" s="79"/>
    </row>
    <row r="4997" spans="7:16" x14ac:dyDescent="0.2">
      <c r="G4997" s="79"/>
      <c r="I4997" s="79"/>
      <c r="K4997" s="79"/>
      <c r="M4997" s="79"/>
      <c r="N4997" s="80"/>
      <c r="P4997" s="79"/>
    </row>
    <row r="4998" spans="7:16" x14ac:dyDescent="0.2">
      <c r="G4998" s="79"/>
      <c r="I4998" s="79"/>
      <c r="K4998" s="79"/>
      <c r="M4998" s="79"/>
      <c r="N4998" s="80"/>
      <c r="P4998" s="79"/>
    </row>
    <row r="4999" spans="7:16" x14ac:dyDescent="0.2">
      <c r="G4999" s="79"/>
      <c r="I4999" s="79"/>
      <c r="K4999" s="79"/>
      <c r="M4999" s="79"/>
      <c r="N4999" s="80"/>
      <c r="P4999" s="79"/>
    </row>
    <row r="5000" spans="7:16" x14ac:dyDescent="0.2">
      <c r="G5000" s="79"/>
      <c r="I5000" s="79"/>
      <c r="K5000" s="79"/>
      <c r="M5000" s="79"/>
      <c r="N5000" s="80"/>
      <c r="P5000" s="79"/>
    </row>
    <row r="5001" spans="7:16" x14ac:dyDescent="0.2">
      <c r="G5001" s="79"/>
      <c r="I5001" s="79"/>
      <c r="K5001" s="79"/>
      <c r="M5001" s="79"/>
      <c r="N5001" s="80"/>
      <c r="P5001" s="79"/>
    </row>
    <row r="5002" spans="7:16" x14ac:dyDescent="0.2">
      <c r="G5002" s="79"/>
      <c r="I5002" s="79"/>
      <c r="K5002" s="79"/>
      <c r="M5002" s="79"/>
      <c r="N5002" s="80"/>
      <c r="P5002" s="79"/>
    </row>
    <row r="5003" spans="7:16" x14ac:dyDescent="0.2">
      <c r="G5003" s="79"/>
      <c r="I5003" s="79"/>
      <c r="K5003" s="79"/>
      <c r="M5003" s="79"/>
      <c r="N5003" s="80"/>
      <c r="P5003" s="79"/>
    </row>
    <row r="5004" spans="7:16" x14ac:dyDescent="0.2">
      <c r="G5004" s="79"/>
      <c r="I5004" s="79"/>
      <c r="K5004" s="79"/>
      <c r="M5004" s="79"/>
      <c r="N5004" s="80"/>
      <c r="P5004" s="79"/>
    </row>
    <row r="5005" spans="7:16" x14ac:dyDescent="0.2">
      <c r="G5005" s="79"/>
      <c r="I5005" s="79"/>
      <c r="K5005" s="79"/>
      <c r="M5005" s="79"/>
      <c r="N5005" s="80"/>
      <c r="P5005" s="79"/>
    </row>
    <row r="5006" spans="7:16" x14ac:dyDescent="0.2">
      <c r="G5006" s="79"/>
      <c r="I5006" s="79"/>
      <c r="K5006" s="79"/>
      <c r="M5006" s="79"/>
      <c r="N5006" s="80"/>
      <c r="P5006" s="79"/>
    </row>
    <row r="5007" spans="7:16" x14ac:dyDescent="0.2">
      <c r="G5007" s="79"/>
      <c r="I5007" s="79"/>
      <c r="K5007" s="79"/>
      <c r="M5007" s="79"/>
      <c r="N5007" s="80"/>
      <c r="P5007" s="79"/>
    </row>
    <row r="5008" spans="7:16" x14ac:dyDescent="0.2">
      <c r="G5008" s="79"/>
      <c r="I5008" s="79"/>
      <c r="K5008" s="79"/>
      <c r="M5008" s="79"/>
      <c r="N5008" s="80"/>
      <c r="P5008" s="79"/>
    </row>
    <row r="5009" spans="7:16" x14ac:dyDescent="0.2">
      <c r="G5009" s="79"/>
      <c r="I5009" s="79"/>
      <c r="K5009" s="79"/>
      <c r="M5009" s="79"/>
      <c r="N5009" s="80"/>
      <c r="P5009" s="79"/>
    </row>
    <row r="5010" spans="7:16" x14ac:dyDescent="0.2">
      <c r="G5010" s="79"/>
      <c r="I5010" s="79"/>
      <c r="K5010" s="79"/>
      <c r="M5010" s="79"/>
      <c r="N5010" s="80"/>
      <c r="P5010" s="79"/>
    </row>
    <row r="5011" spans="7:16" x14ac:dyDescent="0.2">
      <c r="G5011" s="79"/>
      <c r="I5011" s="79"/>
      <c r="K5011" s="79"/>
      <c r="M5011" s="79"/>
      <c r="N5011" s="80"/>
      <c r="P5011" s="79"/>
    </row>
    <row r="5012" spans="7:16" x14ac:dyDescent="0.2">
      <c r="G5012" s="79"/>
      <c r="I5012" s="79"/>
      <c r="K5012" s="79"/>
      <c r="M5012" s="79"/>
      <c r="N5012" s="80"/>
      <c r="P5012" s="79"/>
    </row>
    <row r="5013" spans="7:16" x14ac:dyDescent="0.2">
      <c r="G5013" s="79"/>
      <c r="I5013" s="79"/>
      <c r="K5013" s="79"/>
      <c r="M5013" s="79"/>
      <c r="N5013" s="80"/>
      <c r="P5013" s="79"/>
    </row>
    <row r="5014" spans="7:16" x14ac:dyDescent="0.2">
      <c r="G5014" s="79"/>
      <c r="I5014" s="79"/>
      <c r="K5014" s="79"/>
      <c r="M5014" s="79"/>
      <c r="N5014" s="80"/>
      <c r="P5014" s="79"/>
    </row>
    <row r="5015" spans="7:16" x14ac:dyDescent="0.2">
      <c r="G5015" s="79"/>
      <c r="I5015" s="79"/>
      <c r="K5015" s="79"/>
      <c r="M5015" s="79"/>
      <c r="N5015" s="80"/>
      <c r="P5015" s="79"/>
    </row>
    <row r="5016" spans="7:16" x14ac:dyDescent="0.2">
      <c r="G5016" s="79"/>
      <c r="I5016" s="79"/>
      <c r="K5016" s="79"/>
      <c r="M5016" s="79"/>
      <c r="N5016" s="80"/>
      <c r="P5016" s="79"/>
    </row>
    <row r="5017" spans="7:16" x14ac:dyDescent="0.2">
      <c r="G5017" s="79"/>
      <c r="I5017" s="79"/>
      <c r="K5017" s="79"/>
      <c r="M5017" s="79"/>
      <c r="N5017" s="80"/>
      <c r="P5017" s="79"/>
    </row>
    <row r="5018" spans="7:16" x14ac:dyDescent="0.2">
      <c r="G5018" s="79"/>
      <c r="I5018" s="79"/>
      <c r="K5018" s="79"/>
      <c r="M5018" s="79"/>
      <c r="N5018" s="80"/>
      <c r="P5018" s="79"/>
    </row>
    <row r="5019" spans="7:16" x14ac:dyDescent="0.2">
      <c r="G5019" s="79"/>
      <c r="I5019" s="79"/>
      <c r="K5019" s="79"/>
      <c r="M5019" s="79"/>
      <c r="N5019" s="80"/>
      <c r="P5019" s="79"/>
    </row>
    <row r="5020" spans="7:16" x14ac:dyDescent="0.2">
      <c r="G5020" s="79"/>
      <c r="I5020" s="79"/>
      <c r="K5020" s="79"/>
      <c r="M5020" s="79"/>
      <c r="N5020" s="80"/>
      <c r="P5020" s="79"/>
    </row>
    <row r="5021" spans="7:16" x14ac:dyDescent="0.2">
      <c r="G5021" s="79"/>
      <c r="I5021" s="79"/>
      <c r="K5021" s="79"/>
      <c r="M5021" s="79"/>
      <c r="N5021" s="80"/>
      <c r="P5021" s="79"/>
    </row>
    <row r="5022" spans="7:16" x14ac:dyDescent="0.2">
      <c r="G5022" s="79"/>
      <c r="I5022" s="79"/>
      <c r="K5022" s="79"/>
      <c r="M5022" s="79"/>
      <c r="N5022" s="80"/>
      <c r="P5022" s="79"/>
    </row>
    <row r="5023" spans="7:16" x14ac:dyDescent="0.2">
      <c r="G5023" s="79"/>
      <c r="I5023" s="79"/>
      <c r="K5023" s="79"/>
      <c r="M5023" s="79"/>
      <c r="N5023" s="80"/>
      <c r="P5023" s="79"/>
    </row>
    <row r="5024" spans="7:16" x14ac:dyDescent="0.2">
      <c r="G5024" s="79"/>
      <c r="I5024" s="79"/>
      <c r="K5024" s="79"/>
      <c r="M5024" s="79"/>
      <c r="N5024" s="80"/>
      <c r="P5024" s="79"/>
    </row>
    <row r="5025" spans="7:16" x14ac:dyDescent="0.2">
      <c r="G5025" s="79"/>
      <c r="I5025" s="79"/>
      <c r="K5025" s="79"/>
      <c r="M5025" s="79"/>
      <c r="N5025" s="80"/>
      <c r="P5025" s="79"/>
    </row>
    <row r="5026" spans="7:16" x14ac:dyDescent="0.2">
      <c r="G5026" s="79"/>
      <c r="I5026" s="79"/>
      <c r="K5026" s="79"/>
      <c r="M5026" s="79"/>
      <c r="N5026" s="80"/>
      <c r="P5026" s="79"/>
    </row>
    <row r="5027" spans="7:16" x14ac:dyDescent="0.2">
      <c r="G5027" s="79"/>
      <c r="I5027" s="79"/>
      <c r="K5027" s="79"/>
      <c r="M5027" s="79"/>
      <c r="N5027" s="80"/>
      <c r="P5027" s="79"/>
    </row>
    <row r="5028" spans="7:16" x14ac:dyDescent="0.2">
      <c r="G5028" s="79"/>
      <c r="I5028" s="79"/>
      <c r="K5028" s="79"/>
      <c r="M5028" s="79"/>
      <c r="N5028" s="80"/>
      <c r="P5028" s="79"/>
    </row>
    <row r="5029" spans="7:16" x14ac:dyDescent="0.2">
      <c r="G5029" s="79"/>
      <c r="I5029" s="79"/>
      <c r="K5029" s="79"/>
      <c r="M5029" s="79"/>
      <c r="N5029" s="80"/>
      <c r="P5029" s="79"/>
    </row>
    <row r="5030" spans="7:16" x14ac:dyDescent="0.2">
      <c r="G5030" s="79"/>
      <c r="I5030" s="79"/>
      <c r="K5030" s="79"/>
      <c r="M5030" s="79"/>
      <c r="N5030" s="80"/>
      <c r="P5030" s="79"/>
    </row>
    <row r="5031" spans="7:16" x14ac:dyDescent="0.2">
      <c r="G5031" s="79"/>
      <c r="I5031" s="79"/>
      <c r="K5031" s="79"/>
      <c r="M5031" s="79"/>
      <c r="N5031" s="80"/>
      <c r="P5031" s="79"/>
    </row>
    <row r="5032" spans="7:16" x14ac:dyDescent="0.2">
      <c r="G5032" s="79"/>
      <c r="I5032" s="79"/>
      <c r="K5032" s="79"/>
      <c r="M5032" s="79"/>
      <c r="N5032" s="80"/>
      <c r="P5032" s="79"/>
    </row>
    <row r="5033" spans="7:16" x14ac:dyDescent="0.2">
      <c r="G5033" s="79"/>
      <c r="I5033" s="79"/>
      <c r="K5033" s="79"/>
      <c r="M5033" s="79"/>
      <c r="N5033" s="80"/>
      <c r="P5033" s="79"/>
    </row>
    <row r="5034" spans="7:16" x14ac:dyDescent="0.2">
      <c r="G5034" s="79"/>
      <c r="I5034" s="79"/>
      <c r="K5034" s="79"/>
      <c r="M5034" s="79"/>
      <c r="N5034" s="80"/>
      <c r="P5034" s="79"/>
    </row>
    <row r="5035" spans="7:16" x14ac:dyDescent="0.2">
      <c r="G5035" s="79"/>
      <c r="I5035" s="79"/>
      <c r="K5035" s="79"/>
      <c r="M5035" s="79"/>
      <c r="N5035" s="80"/>
      <c r="P5035" s="79"/>
    </row>
    <row r="5036" spans="7:16" x14ac:dyDescent="0.2">
      <c r="G5036" s="79"/>
      <c r="I5036" s="79"/>
      <c r="K5036" s="79"/>
      <c r="M5036" s="79"/>
      <c r="N5036" s="80"/>
      <c r="P5036" s="79"/>
    </row>
    <row r="5037" spans="7:16" x14ac:dyDescent="0.2">
      <c r="G5037" s="79"/>
      <c r="I5037" s="79"/>
      <c r="K5037" s="79"/>
      <c r="M5037" s="79"/>
      <c r="N5037" s="80"/>
      <c r="P5037" s="79"/>
    </row>
    <row r="5038" spans="7:16" x14ac:dyDescent="0.2">
      <c r="G5038" s="79"/>
      <c r="I5038" s="79"/>
      <c r="K5038" s="79"/>
      <c r="M5038" s="79"/>
      <c r="N5038" s="80"/>
      <c r="P5038" s="79"/>
    </row>
    <row r="5039" spans="7:16" x14ac:dyDescent="0.2">
      <c r="G5039" s="79"/>
      <c r="I5039" s="79"/>
      <c r="K5039" s="79"/>
      <c r="M5039" s="79"/>
      <c r="N5039" s="80"/>
      <c r="P5039" s="79"/>
    </row>
    <row r="5040" spans="7:16" x14ac:dyDescent="0.2">
      <c r="G5040" s="79"/>
      <c r="I5040" s="79"/>
      <c r="K5040" s="79"/>
      <c r="M5040" s="79"/>
      <c r="N5040" s="80"/>
      <c r="P5040" s="79"/>
    </row>
    <row r="5041" spans="7:16" x14ac:dyDescent="0.2">
      <c r="G5041" s="79"/>
      <c r="I5041" s="79"/>
      <c r="K5041" s="79"/>
      <c r="M5041" s="79"/>
      <c r="N5041" s="80"/>
      <c r="P5041" s="79"/>
    </row>
    <row r="5042" spans="7:16" x14ac:dyDescent="0.2">
      <c r="G5042" s="79"/>
      <c r="I5042" s="79"/>
      <c r="K5042" s="79"/>
      <c r="M5042" s="79"/>
      <c r="N5042" s="80"/>
      <c r="P5042" s="79"/>
    </row>
    <row r="5043" spans="7:16" x14ac:dyDescent="0.2">
      <c r="G5043" s="79"/>
      <c r="I5043" s="79"/>
      <c r="K5043" s="79"/>
      <c r="M5043" s="79"/>
      <c r="N5043" s="80"/>
      <c r="P5043" s="79"/>
    </row>
    <row r="5044" spans="7:16" x14ac:dyDescent="0.2">
      <c r="G5044" s="79"/>
      <c r="I5044" s="79"/>
      <c r="K5044" s="79"/>
      <c r="M5044" s="79"/>
      <c r="N5044" s="80"/>
      <c r="P5044" s="79"/>
    </row>
    <row r="5045" spans="7:16" x14ac:dyDescent="0.2">
      <c r="G5045" s="79"/>
      <c r="I5045" s="79"/>
      <c r="K5045" s="79"/>
      <c r="M5045" s="79"/>
      <c r="N5045" s="80"/>
      <c r="P5045" s="79"/>
    </row>
    <row r="5046" spans="7:16" x14ac:dyDescent="0.2">
      <c r="G5046" s="79"/>
      <c r="I5046" s="79"/>
      <c r="K5046" s="79"/>
      <c r="M5046" s="79"/>
      <c r="N5046" s="80"/>
      <c r="P5046" s="79"/>
    </row>
    <row r="5047" spans="7:16" x14ac:dyDescent="0.2">
      <c r="G5047" s="79"/>
      <c r="I5047" s="79"/>
      <c r="K5047" s="79"/>
      <c r="M5047" s="79"/>
      <c r="N5047" s="80"/>
      <c r="P5047" s="79"/>
    </row>
    <row r="5048" spans="7:16" x14ac:dyDescent="0.2">
      <c r="G5048" s="79"/>
      <c r="I5048" s="79"/>
      <c r="K5048" s="79"/>
      <c r="M5048" s="79"/>
      <c r="N5048" s="80"/>
      <c r="P5048" s="79"/>
    </row>
    <row r="5049" spans="7:16" x14ac:dyDescent="0.2">
      <c r="G5049" s="79"/>
      <c r="I5049" s="79"/>
      <c r="K5049" s="79"/>
      <c r="M5049" s="79"/>
      <c r="N5049" s="80"/>
      <c r="P5049" s="79"/>
    </row>
    <row r="5050" spans="7:16" x14ac:dyDescent="0.2">
      <c r="G5050" s="79"/>
      <c r="I5050" s="79"/>
      <c r="K5050" s="79"/>
      <c r="M5050" s="79"/>
      <c r="N5050" s="80"/>
      <c r="P5050" s="79"/>
    </row>
    <row r="5051" spans="7:16" x14ac:dyDescent="0.2">
      <c r="G5051" s="79"/>
      <c r="I5051" s="79"/>
      <c r="K5051" s="79"/>
      <c r="M5051" s="79"/>
      <c r="N5051" s="80"/>
      <c r="P5051" s="79"/>
    </row>
    <row r="5052" spans="7:16" x14ac:dyDescent="0.2">
      <c r="G5052" s="79"/>
      <c r="I5052" s="79"/>
      <c r="K5052" s="79"/>
      <c r="M5052" s="79"/>
      <c r="N5052" s="80"/>
      <c r="P5052" s="79"/>
    </row>
    <row r="5053" spans="7:16" x14ac:dyDescent="0.2">
      <c r="G5053" s="79"/>
      <c r="I5053" s="79"/>
      <c r="K5053" s="79"/>
      <c r="M5053" s="79"/>
      <c r="N5053" s="80"/>
      <c r="P5053" s="79"/>
    </row>
    <row r="5054" spans="7:16" x14ac:dyDescent="0.2">
      <c r="G5054" s="79"/>
      <c r="I5054" s="79"/>
      <c r="K5054" s="79"/>
      <c r="M5054" s="79"/>
      <c r="N5054" s="80"/>
      <c r="P5054" s="79"/>
    </row>
    <row r="5055" spans="7:16" x14ac:dyDescent="0.2">
      <c r="G5055" s="79"/>
      <c r="I5055" s="79"/>
      <c r="K5055" s="79"/>
      <c r="M5055" s="79"/>
      <c r="N5055" s="80"/>
      <c r="P5055" s="79"/>
    </row>
    <row r="5056" spans="7:16" x14ac:dyDescent="0.2">
      <c r="G5056" s="79"/>
      <c r="I5056" s="79"/>
      <c r="K5056" s="79"/>
      <c r="M5056" s="79"/>
      <c r="N5056" s="80"/>
      <c r="P5056" s="79"/>
    </row>
    <row r="5057" spans="7:16" x14ac:dyDescent="0.2">
      <c r="G5057" s="79"/>
      <c r="I5057" s="79"/>
      <c r="K5057" s="79"/>
      <c r="M5057" s="79"/>
      <c r="N5057" s="80"/>
      <c r="P5057" s="79"/>
    </row>
    <row r="5058" spans="7:16" x14ac:dyDescent="0.2">
      <c r="G5058" s="79"/>
      <c r="I5058" s="79"/>
      <c r="K5058" s="79"/>
      <c r="M5058" s="79"/>
      <c r="N5058" s="80"/>
      <c r="P5058" s="79"/>
    </row>
    <row r="5059" spans="7:16" x14ac:dyDescent="0.2">
      <c r="G5059" s="79"/>
      <c r="I5059" s="79"/>
      <c r="K5059" s="79"/>
      <c r="M5059" s="79"/>
      <c r="N5059" s="80"/>
      <c r="P5059" s="79"/>
    </row>
    <row r="5060" spans="7:16" x14ac:dyDescent="0.2">
      <c r="G5060" s="79"/>
      <c r="I5060" s="79"/>
      <c r="K5060" s="79"/>
      <c r="M5060" s="79"/>
      <c r="N5060" s="80"/>
      <c r="P5060" s="79"/>
    </row>
    <row r="5061" spans="7:16" x14ac:dyDescent="0.2">
      <c r="G5061" s="79"/>
      <c r="I5061" s="79"/>
      <c r="K5061" s="79"/>
      <c r="M5061" s="79"/>
      <c r="N5061" s="80"/>
      <c r="P5061" s="79"/>
    </row>
    <row r="5062" spans="7:16" x14ac:dyDescent="0.2">
      <c r="G5062" s="79"/>
      <c r="I5062" s="79"/>
      <c r="K5062" s="79"/>
      <c r="M5062" s="79"/>
      <c r="N5062" s="80"/>
      <c r="P5062" s="79"/>
    </row>
    <row r="5063" spans="7:16" x14ac:dyDescent="0.2">
      <c r="G5063" s="79"/>
      <c r="I5063" s="79"/>
      <c r="K5063" s="79"/>
      <c r="M5063" s="79"/>
      <c r="N5063" s="80"/>
      <c r="P5063" s="79"/>
    </row>
    <row r="5064" spans="7:16" x14ac:dyDescent="0.2">
      <c r="G5064" s="79"/>
      <c r="I5064" s="79"/>
      <c r="K5064" s="79"/>
      <c r="M5064" s="79"/>
      <c r="N5064" s="80"/>
      <c r="P5064" s="79"/>
    </row>
    <row r="5065" spans="7:16" x14ac:dyDescent="0.2">
      <c r="G5065" s="79"/>
      <c r="I5065" s="79"/>
      <c r="K5065" s="79"/>
      <c r="M5065" s="79"/>
      <c r="N5065" s="80"/>
      <c r="P5065" s="79"/>
    </row>
    <row r="5066" spans="7:16" x14ac:dyDescent="0.2">
      <c r="G5066" s="79"/>
      <c r="I5066" s="79"/>
      <c r="K5066" s="79"/>
      <c r="M5066" s="79"/>
      <c r="N5066" s="80"/>
      <c r="P5066" s="79"/>
    </row>
    <row r="5067" spans="7:16" x14ac:dyDescent="0.2">
      <c r="G5067" s="79"/>
      <c r="I5067" s="79"/>
      <c r="K5067" s="79"/>
      <c r="M5067" s="79"/>
      <c r="N5067" s="80"/>
      <c r="P5067" s="79"/>
    </row>
    <row r="5068" spans="7:16" x14ac:dyDescent="0.2">
      <c r="G5068" s="79"/>
      <c r="I5068" s="79"/>
      <c r="K5068" s="79"/>
      <c r="M5068" s="79"/>
      <c r="N5068" s="80"/>
      <c r="P5068" s="79"/>
    </row>
    <row r="5069" spans="7:16" x14ac:dyDescent="0.2">
      <c r="G5069" s="79"/>
      <c r="I5069" s="79"/>
      <c r="K5069" s="79"/>
      <c r="M5069" s="79"/>
      <c r="N5069" s="80"/>
      <c r="P5069" s="79"/>
    </row>
    <row r="5070" spans="7:16" x14ac:dyDescent="0.2">
      <c r="G5070" s="79"/>
      <c r="I5070" s="79"/>
      <c r="K5070" s="79"/>
      <c r="M5070" s="79"/>
      <c r="N5070" s="80"/>
      <c r="P5070" s="79"/>
    </row>
    <row r="5071" spans="7:16" x14ac:dyDescent="0.2">
      <c r="G5071" s="79"/>
      <c r="I5071" s="79"/>
      <c r="K5071" s="79"/>
      <c r="M5071" s="79"/>
      <c r="N5071" s="80"/>
      <c r="P5071" s="79"/>
    </row>
    <row r="5072" spans="7:16" x14ac:dyDescent="0.2">
      <c r="G5072" s="79"/>
      <c r="I5072" s="79"/>
      <c r="K5072" s="79"/>
      <c r="M5072" s="79"/>
      <c r="N5072" s="80"/>
      <c r="P5072" s="79"/>
    </row>
    <row r="5073" spans="7:16" x14ac:dyDescent="0.2">
      <c r="G5073" s="79"/>
      <c r="I5073" s="79"/>
      <c r="K5073" s="79"/>
      <c r="M5073" s="79"/>
      <c r="N5073" s="80"/>
      <c r="P5073" s="79"/>
    </row>
    <row r="5074" spans="7:16" x14ac:dyDescent="0.2">
      <c r="G5074" s="79"/>
      <c r="I5074" s="79"/>
      <c r="K5074" s="79"/>
      <c r="M5074" s="79"/>
      <c r="N5074" s="80"/>
      <c r="P5074" s="79"/>
    </row>
    <row r="5075" spans="7:16" x14ac:dyDescent="0.2">
      <c r="G5075" s="79"/>
      <c r="I5075" s="79"/>
      <c r="K5075" s="79"/>
      <c r="M5075" s="79"/>
      <c r="N5075" s="80"/>
      <c r="P5075" s="79"/>
    </row>
    <row r="5076" spans="7:16" x14ac:dyDescent="0.2">
      <c r="G5076" s="79"/>
      <c r="I5076" s="79"/>
      <c r="K5076" s="79"/>
      <c r="M5076" s="79"/>
      <c r="N5076" s="80"/>
      <c r="P5076" s="79"/>
    </row>
    <row r="5077" spans="7:16" x14ac:dyDescent="0.2">
      <c r="G5077" s="79"/>
      <c r="I5077" s="79"/>
      <c r="K5077" s="79"/>
      <c r="M5077" s="79"/>
      <c r="N5077" s="80"/>
      <c r="P5077" s="79"/>
    </row>
    <row r="5078" spans="7:16" x14ac:dyDescent="0.2">
      <c r="G5078" s="79"/>
      <c r="I5078" s="79"/>
      <c r="K5078" s="79"/>
      <c r="M5078" s="79"/>
      <c r="N5078" s="80"/>
      <c r="P5078" s="79"/>
    </row>
    <row r="5079" spans="7:16" x14ac:dyDescent="0.2">
      <c r="G5079" s="79"/>
      <c r="I5079" s="79"/>
      <c r="K5079" s="79"/>
      <c r="M5079" s="79"/>
      <c r="N5079" s="80"/>
      <c r="P5079" s="79"/>
    </row>
    <row r="5080" spans="7:16" x14ac:dyDescent="0.2">
      <c r="G5080" s="79"/>
      <c r="I5080" s="79"/>
      <c r="K5080" s="79"/>
      <c r="M5080" s="79"/>
      <c r="N5080" s="80"/>
      <c r="P5080" s="79"/>
    </row>
    <row r="5081" spans="7:16" x14ac:dyDescent="0.2">
      <c r="G5081" s="79"/>
      <c r="I5081" s="79"/>
      <c r="K5081" s="79"/>
      <c r="M5081" s="79"/>
      <c r="N5081" s="80"/>
      <c r="P5081" s="79"/>
    </row>
    <row r="5082" spans="7:16" x14ac:dyDescent="0.2">
      <c r="G5082" s="79"/>
      <c r="I5082" s="79"/>
      <c r="K5082" s="79"/>
      <c r="M5082" s="79"/>
      <c r="N5082" s="80"/>
      <c r="P5082" s="79"/>
    </row>
    <row r="5083" spans="7:16" x14ac:dyDescent="0.2">
      <c r="G5083" s="79"/>
      <c r="I5083" s="79"/>
      <c r="K5083" s="79"/>
      <c r="M5083" s="79"/>
      <c r="N5083" s="80"/>
      <c r="P5083" s="79"/>
    </row>
    <row r="5084" spans="7:16" x14ac:dyDescent="0.2">
      <c r="G5084" s="79"/>
      <c r="I5084" s="79"/>
      <c r="K5084" s="79"/>
      <c r="M5084" s="79"/>
      <c r="N5084" s="80"/>
      <c r="P5084" s="79"/>
    </row>
    <row r="5085" spans="7:16" x14ac:dyDescent="0.2">
      <c r="G5085" s="79"/>
      <c r="I5085" s="79"/>
      <c r="K5085" s="79"/>
      <c r="M5085" s="79"/>
      <c r="N5085" s="80"/>
      <c r="P5085" s="79"/>
    </row>
    <row r="5086" spans="7:16" x14ac:dyDescent="0.2">
      <c r="G5086" s="79"/>
      <c r="I5086" s="79"/>
      <c r="K5086" s="79"/>
      <c r="M5086" s="79"/>
      <c r="N5086" s="80"/>
      <c r="P5086" s="79"/>
    </row>
    <row r="5087" spans="7:16" x14ac:dyDescent="0.2">
      <c r="G5087" s="79"/>
      <c r="I5087" s="79"/>
      <c r="K5087" s="79"/>
      <c r="M5087" s="79"/>
      <c r="N5087" s="80"/>
      <c r="P5087" s="79"/>
    </row>
    <row r="5088" spans="7:16" x14ac:dyDescent="0.2">
      <c r="G5088" s="79"/>
      <c r="I5088" s="79"/>
      <c r="K5088" s="79"/>
      <c r="M5088" s="79"/>
      <c r="N5088" s="80"/>
      <c r="P5088" s="79"/>
    </row>
    <row r="5089" spans="7:16" x14ac:dyDescent="0.2">
      <c r="G5089" s="79"/>
      <c r="I5089" s="79"/>
      <c r="K5089" s="79"/>
      <c r="M5089" s="79"/>
      <c r="N5089" s="80"/>
      <c r="P5089" s="79"/>
    </row>
    <row r="5090" spans="7:16" x14ac:dyDescent="0.2">
      <c r="G5090" s="79"/>
      <c r="I5090" s="79"/>
      <c r="K5090" s="79"/>
      <c r="M5090" s="79"/>
      <c r="N5090" s="80"/>
      <c r="P5090" s="79"/>
    </row>
    <row r="5091" spans="7:16" x14ac:dyDescent="0.2">
      <c r="G5091" s="79"/>
      <c r="I5091" s="79"/>
      <c r="K5091" s="79"/>
      <c r="M5091" s="79"/>
      <c r="N5091" s="80"/>
      <c r="P5091" s="79"/>
    </row>
    <row r="5092" spans="7:16" x14ac:dyDescent="0.2">
      <c r="G5092" s="79"/>
      <c r="I5092" s="79"/>
      <c r="K5092" s="79"/>
      <c r="M5092" s="79"/>
      <c r="N5092" s="80"/>
      <c r="P5092" s="79"/>
    </row>
    <row r="5093" spans="7:16" x14ac:dyDescent="0.2">
      <c r="G5093" s="79"/>
      <c r="I5093" s="79"/>
      <c r="K5093" s="79"/>
      <c r="M5093" s="79"/>
      <c r="N5093" s="80"/>
      <c r="P5093" s="79"/>
    </row>
    <row r="5094" spans="7:16" x14ac:dyDescent="0.2">
      <c r="G5094" s="79"/>
      <c r="I5094" s="79"/>
      <c r="K5094" s="79"/>
      <c r="M5094" s="79"/>
      <c r="N5094" s="80"/>
      <c r="P5094" s="79"/>
    </row>
    <row r="5095" spans="7:16" x14ac:dyDescent="0.2">
      <c r="G5095" s="79"/>
      <c r="I5095" s="79"/>
      <c r="K5095" s="79"/>
      <c r="M5095" s="79"/>
      <c r="N5095" s="80"/>
      <c r="P5095" s="79"/>
    </row>
    <row r="5096" spans="7:16" x14ac:dyDescent="0.2">
      <c r="G5096" s="79"/>
      <c r="I5096" s="79"/>
      <c r="K5096" s="79"/>
      <c r="M5096" s="79"/>
      <c r="N5096" s="80"/>
      <c r="P5096" s="79"/>
    </row>
    <row r="5097" spans="7:16" x14ac:dyDescent="0.2">
      <c r="G5097" s="79"/>
      <c r="I5097" s="79"/>
      <c r="K5097" s="79"/>
      <c r="M5097" s="79"/>
      <c r="N5097" s="80"/>
      <c r="P5097" s="79"/>
    </row>
    <row r="5098" spans="7:16" x14ac:dyDescent="0.2">
      <c r="G5098" s="79"/>
      <c r="I5098" s="79"/>
      <c r="K5098" s="79"/>
      <c r="M5098" s="79"/>
      <c r="N5098" s="80"/>
      <c r="P5098" s="79"/>
    </row>
    <row r="5099" spans="7:16" x14ac:dyDescent="0.2">
      <c r="G5099" s="79"/>
      <c r="I5099" s="79"/>
      <c r="K5099" s="79"/>
      <c r="M5099" s="79"/>
      <c r="N5099" s="80"/>
      <c r="P5099" s="79"/>
    </row>
    <row r="5100" spans="7:16" x14ac:dyDescent="0.2">
      <c r="G5100" s="79"/>
      <c r="I5100" s="79"/>
      <c r="K5100" s="79"/>
      <c r="M5100" s="79"/>
      <c r="N5100" s="80"/>
      <c r="P5100" s="79"/>
    </row>
    <row r="5101" spans="7:16" x14ac:dyDescent="0.2">
      <c r="G5101" s="79"/>
      <c r="I5101" s="79"/>
      <c r="K5101" s="79"/>
      <c r="M5101" s="79"/>
      <c r="N5101" s="80"/>
      <c r="P5101" s="79"/>
    </row>
    <row r="5102" spans="7:16" x14ac:dyDescent="0.2">
      <c r="G5102" s="79"/>
      <c r="I5102" s="79"/>
      <c r="K5102" s="79"/>
      <c r="M5102" s="79"/>
      <c r="N5102" s="80"/>
      <c r="P5102" s="79"/>
    </row>
    <row r="5103" spans="7:16" x14ac:dyDescent="0.2">
      <c r="G5103" s="79"/>
      <c r="I5103" s="79"/>
      <c r="K5103" s="79"/>
      <c r="M5103" s="79"/>
      <c r="N5103" s="80"/>
      <c r="P5103" s="79"/>
    </row>
    <row r="5104" spans="7:16" x14ac:dyDescent="0.2">
      <c r="G5104" s="79"/>
      <c r="I5104" s="79"/>
      <c r="K5104" s="79"/>
      <c r="M5104" s="79"/>
      <c r="N5104" s="80"/>
      <c r="P5104" s="79"/>
    </row>
    <row r="5105" spans="7:16" x14ac:dyDescent="0.2">
      <c r="G5105" s="79"/>
      <c r="I5105" s="79"/>
      <c r="K5105" s="79"/>
      <c r="M5105" s="79"/>
      <c r="N5105" s="80"/>
      <c r="P5105" s="79"/>
    </row>
    <row r="5106" spans="7:16" x14ac:dyDescent="0.2">
      <c r="G5106" s="79"/>
      <c r="I5106" s="79"/>
      <c r="K5106" s="79"/>
      <c r="M5106" s="79"/>
      <c r="N5106" s="80"/>
      <c r="P5106" s="79"/>
    </row>
    <row r="5107" spans="7:16" x14ac:dyDescent="0.2">
      <c r="G5107" s="79"/>
      <c r="I5107" s="79"/>
      <c r="K5107" s="79"/>
      <c r="M5107" s="79"/>
      <c r="N5107" s="80"/>
      <c r="P5107" s="79"/>
    </row>
    <row r="5108" spans="7:16" x14ac:dyDescent="0.2">
      <c r="G5108" s="79"/>
      <c r="I5108" s="79"/>
      <c r="K5108" s="79"/>
      <c r="M5108" s="79"/>
      <c r="N5108" s="80"/>
      <c r="P5108" s="79"/>
    </row>
    <row r="5109" spans="7:16" x14ac:dyDescent="0.2">
      <c r="G5109" s="79"/>
      <c r="I5109" s="79"/>
      <c r="K5109" s="79"/>
      <c r="M5109" s="79"/>
      <c r="N5109" s="80"/>
      <c r="P5109" s="79"/>
    </row>
    <row r="5110" spans="7:16" x14ac:dyDescent="0.2">
      <c r="G5110" s="79"/>
      <c r="I5110" s="79"/>
      <c r="K5110" s="79"/>
      <c r="M5110" s="79"/>
      <c r="N5110" s="80"/>
      <c r="P5110" s="79"/>
    </row>
    <row r="5111" spans="7:16" x14ac:dyDescent="0.2">
      <c r="G5111" s="79"/>
      <c r="I5111" s="79"/>
      <c r="K5111" s="79"/>
      <c r="M5111" s="79"/>
      <c r="N5111" s="80"/>
      <c r="P5111" s="79"/>
    </row>
    <row r="5112" spans="7:16" x14ac:dyDescent="0.2">
      <c r="G5112" s="79"/>
      <c r="I5112" s="79"/>
      <c r="K5112" s="79"/>
      <c r="M5112" s="79"/>
      <c r="N5112" s="80"/>
      <c r="P5112" s="79"/>
    </row>
    <row r="5113" spans="7:16" x14ac:dyDescent="0.2">
      <c r="G5113" s="79"/>
      <c r="I5113" s="79"/>
      <c r="K5113" s="79"/>
      <c r="M5113" s="79"/>
      <c r="N5113" s="80"/>
      <c r="P5113" s="79"/>
    </row>
    <row r="5114" spans="7:16" x14ac:dyDescent="0.2">
      <c r="G5114" s="79"/>
      <c r="I5114" s="79"/>
      <c r="K5114" s="79"/>
      <c r="M5114" s="79"/>
      <c r="N5114" s="80"/>
      <c r="P5114" s="79"/>
    </row>
    <row r="5115" spans="7:16" x14ac:dyDescent="0.2">
      <c r="G5115" s="79"/>
      <c r="I5115" s="79"/>
      <c r="K5115" s="79"/>
      <c r="M5115" s="79"/>
      <c r="N5115" s="80"/>
      <c r="P5115" s="79"/>
    </row>
    <row r="5116" spans="7:16" x14ac:dyDescent="0.2">
      <c r="G5116" s="79"/>
      <c r="I5116" s="79"/>
      <c r="K5116" s="79"/>
      <c r="M5116" s="79"/>
      <c r="N5116" s="80"/>
      <c r="P5116" s="79"/>
    </row>
    <row r="5117" spans="7:16" x14ac:dyDescent="0.2">
      <c r="G5117" s="79"/>
      <c r="I5117" s="79"/>
      <c r="K5117" s="79"/>
      <c r="M5117" s="79"/>
      <c r="N5117" s="80"/>
      <c r="P5117" s="79"/>
    </row>
    <row r="5118" spans="7:16" x14ac:dyDescent="0.2">
      <c r="G5118" s="79"/>
      <c r="I5118" s="79"/>
      <c r="K5118" s="79"/>
      <c r="M5118" s="79"/>
      <c r="N5118" s="80"/>
      <c r="P5118" s="79"/>
    </row>
    <row r="5119" spans="7:16" x14ac:dyDescent="0.2">
      <c r="G5119" s="79"/>
      <c r="I5119" s="79"/>
      <c r="K5119" s="79"/>
      <c r="M5119" s="79"/>
      <c r="N5119" s="80"/>
      <c r="P5119" s="79"/>
    </row>
    <row r="5120" spans="7:16" x14ac:dyDescent="0.2">
      <c r="G5120" s="79"/>
      <c r="I5120" s="79"/>
      <c r="K5120" s="79"/>
      <c r="M5120" s="79"/>
      <c r="N5120" s="80"/>
      <c r="P5120" s="79"/>
    </row>
    <row r="5121" spans="7:16" x14ac:dyDescent="0.2">
      <c r="G5121" s="79"/>
      <c r="I5121" s="79"/>
      <c r="K5121" s="79"/>
      <c r="M5121" s="79"/>
      <c r="N5121" s="80"/>
      <c r="P5121" s="79"/>
    </row>
    <row r="5122" spans="7:16" x14ac:dyDescent="0.2">
      <c r="G5122" s="79"/>
      <c r="I5122" s="79"/>
      <c r="K5122" s="79"/>
      <c r="M5122" s="79"/>
      <c r="N5122" s="80"/>
      <c r="P5122" s="79"/>
    </row>
    <row r="5123" spans="7:16" x14ac:dyDescent="0.2">
      <c r="G5123" s="79"/>
      <c r="I5123" s="79"/>
      <c r="K5123" s="79"/>
      <c r="M5123" s="79"/>
      <c r="N5123" s="80"/>
      <c r="P5123" s="79"/>
    </row>
    <row r="5124" spans="7:16" x14ac:dyDescent="0.2">
      <c r="G5124" s="79"/>
      <c r="I5124" s="79"/>
      <c r="K5124" s="79"/>
      <c r="M5124" s="79"/>
      <c r="N5124" s="80"/>
      <c r="P5124" s="79"/>
    </row>
    <row r="5125" spans="7:16" x14ac:dyDescent="0.2">
      <c r="G5125" s="79"/>
      <c r="I5125" s="79"/>
      <c r="K5125" s="79"/>
      <c r="M5125" s="79"/>
      <c r="N5125" s="80"/>
      <c r="P5125" s="79"/>
    </row>
    <row r="5126" spans="7:16" x14ac:dyDescent="0.2">
      <c r="G5126" s="79"/>
      <c r="I5126" s="79"/>
      <c r="K5126" s="79"/>
      <c r="M5126" s="79"/>
      <c r="N5126" s="80"/>
      <c r="P5126" s="79"/>
    </row>
    <row r="5127" spans="7:16" x14ac:dyDescent="0.2">
      <c r="G5127" s="79"/>
      <c r="I5127" s="79"/>
      <c r="K5127" s="79"/>
      <c r="M5127" s="79"/>
      <c r="N5127" s="80"/>
      <c r="P5127" s="79"/>
    </row>
    <row r="5128" spans="7:16" x14ac:dyDescent="0.2">
      <c r="G5128" s="79"/>
      <c r="I5128" s="79"/>
      <c r="K5128" s="79"/>
      <c r="M5128" s="79"/>
      <c r="N5128" s="80"/>
      <c r="P5128" s="79"/>
    </row>
    <row r="5129" spans="7:16" x14ac:dyDescent="0.2">
      <c r="G5129" s="79"/>
      <c r="I5129" s="79"/>
      <c r="K5129" s="79"/>
      <c r="M5129" s="79"/>
      <c r="N5129" s="80"/>
      <c r="P5129" s="79"/>
    </row>
    <row r="5130" spans="7:16" x14ac:dyDescent="0.2">
      <c r="G5130" s="79"/>
      <c r="I5130" s="79"/>
      <c r="K5130" s="79"/>
      <c r="M5130" s="79"/>
      <c r="N5130" s="80"/>
      <c r="P5130" s="79"/>
    </row>
    <row r="5131" spans="7:16" x14ac:dyDescent="0.2">
      <c r="G5131" s="79"/>
      <c r="I5131" s="79"/>
      <c r="K5131" s="79"/>
      <c r="M5131" s="79"/>
      <c r="N5131" s="80"/>
      <c r="P5131" s="79"/>
    </row>
    <row r="5132" spans="7:16" x14ac:dyDescent="0.2">
      <c r="G5132" s="79"/>
      <c r="I5132" s="79"/>
      <c r="K5132" s="79"/>
      <c r="M5132" s="79"/>
      <c r="N5132" s="80"/>
      <c r="P5132" s="79"/>
    </row>
    <row r="5133" spans="7:16" x14ac:dyDescent="0.2">
      <c r="G5133" s="79"/>
      <c r="I5133" s="79"/>
      <c r="K5133" s="79"/>
      <c r="M5133" s="79"/>
      <c r="N5133" s="80"/>
      <c r="P5133" s="79"/>
    </row>
    <row r="5134" spans="7:16" x14ac:dyDescent="0.2">
      <c r="G5134" s="79"/>
      <c r="I5134" s="79"/>
      <c r="K5134" s="79"/>
      <c r="M5134" s="79"/>
      <c r="N5134" s="80"/>
      <c r="P5134" s="79"/>
    </row>
    <row r="5135" spans="7:16" x14ac:dyDescent="0.2">
      <c r="G5135" s="79"/>
      <c r="I5135" s="79"/>
      <c r="K5135" s="79"/>
      <c r="M5135" s="79"/>
      <c r="N5135" s="80"/>
      <c r="P5135" s="79"/>
    </row>
    <row r="5136" spans="7:16" x14ac:dyDescent="0.2">
      <c r="G5136" s="79"/>
      <c r="I5136" s="79"/>
      <c r="K5136" s="79"/>
      <c r="M5136" s="79"/>
      <c r="N5136" s="80"/>
      <c r="P5136" s="79"/>
    </row>
    <row r="5137" spans="7:16" x14ac:dyDescent="0.2">
      <c r="G5137" s="79"/>
      <c r="I5137" s="79"/>
      <c r="K5137" s="79"/>
      <c r="M5137" s="79"/>
      <c r="N5137" s="80"/>
      <c r="P5137" s="79"/>
    </row>
    <row r="5138" spans="7:16" x14ac:dyDescent="0.2">
      <c r="G5138" s="79"/>
      <c r="I5138" s="79"/>
      <c r="K5138" s="79"/>
      <c r="M5138" s="79"/>
      <c r="N5138" s="80"/>
      <c r="P5138" s="79"/>
    </row>
    <row r="5139" spans="7:16" x14ac:dyDescent="0.2">
      <c r="G5139" s="79"/>
      <c r="I5139" s="79"/>
      <c r="K5139" s="79"/>
      <c r="M5139" s="79"/>
      <c r="N5139" s="80"/>
      <c r="P5139" s="79"/>
    </row>
    <row r="5140" spans="7:16" x14ac:dyDescent="0.2">
      <c r="G5140" s="79"/>
      <c r="I5140" s="79"/>
      <c r="K5140" s="79"/>
      <c r="M5140" s="79"/>
      <c r="N5140" s="80"/>
      <c r="P5140" s="79"/>
    </row>
    <row r="5141" spans="7:16" x14ac:dyDescent="0.2">
      <c r="G5141" s="79"/>
      <c r="I5141" s="79"/>
      <c r="K5141" s="79"/>
      <c r="M5141" s="79"/>
      <c r="N5141" s="80"/>
      <c r="P5141" s="79"/>
    </row>
    <row r="5142" spans="7:16" x14ac:dyDescent="0.2">
      <c r="G5142" s="79"/>
      <c r="I5142" s="79"/>
      <c r="K5142" s="79"/>
      <c r="M5142" s="79"/>
      <c r="N5142" s="80"/>
      <c r="P5142" s="79"/>
    </row>
    <row r="5143" spans="7:16" x14ac:dyDescent="0.2">
      <c r="G5143" s="79"/>
      <c r="I5143" s="79"/>
      <c r="K5143" s="79"/>
      <c r="M5143" s="79"/>
      <c r="N5143" s="80"/>
      <c r="P5143" s="79"/>
    </row>
    <row r="5144" spans="7:16" x14ac:dyDescent="0.2">
      <c r="G5144" s="79"/>
      <c r="I5144" s="79"/>
      <c r="K5144" s="79"/>
      <c r="M5144" s="79"/>
      <c r="N5144" s="80"/>
      <c r="P5144" s="79"/>
    </row>
    <row r="5145" spans="7:16" x14ac:dyDescent="0.2">
      <c r="G5145" s="79"/>
      <c r="I5145" s="79"/>
      <c r="K5145" s="79"/>
      <c r="M5145" s="79"/>
      <c r="N5145" s="80"/>
      <c r="P5145" s="79"/>
    </row>
    <row r="5146" spans="7:16" x14ac:dyDescent="0.2">
      <c r="G5146" s="79"/>
      <c r="I5146" s="79"/>
      <c r="K5146" s="79"/>
      <c r="M5146" s="79"/>
      <c r="N5146" s="80"/>
      <c r="P5146" s="79"/>
    </row>
    <row r="5147" spans="7:16" x14ac:dyDescent="0.2">
      <c r="G5147" s="79"/>
      <c r="I5147" s="79"/>
      <c r="K5147" s="79"/>
      <c r="M5147" s="79"/>
      <c r="N5147" s="80"/>
      <c r="P5147" s="79"/>
    </row>
    <row r="5148" spans="7:16" x14ac:dyDescent="0.2">
      <c r="G5148" s="79"/>
      <c r="I5148" s="79"/>
      <c r="K5148" s="79"/>
      <c r="M5148" s="79"/>
      <c r="N5148" s="80"/>
      <c r="P5148" s="79"/>
    </row>
    <row r="5149" spans="7:16" x14ac:dyDescent="0.2">
      <c r="G5149" s="79"/>
      <c r="I5149" s="79"/>
      <c r="K5149" s="79"/>
      <c r="M5149" s="79"/>
      <c r="N5149" s="80"/>
      <c r="P5149" s="79"/>
    </row>
    <row r="5150" spans="7:16" x14ac:dyDescent="0.2">
      <c r="G5150" s="79"/>
      <c r="I5150" s="79"/>
      <c r="K5150" s="79"/>
      <c r="M5150" s="79"/>
      <c r="N5150" s="80"/>
      <c r="P5150" s="79"/>
    </row>
    <row r="5151" spans="7:16" x14ac:dyDescent="0.2">
      <c r="G5151" s="79"/>
      <c r="I5151" s="79"/>
      <c r="K5151" s="79"/>
      <c r="M5151" s="79"/>
      <c r="N5151" s="80"/>
      <c r="P5151" s="79"/>
    </row>
    <row r="5152" spans="7:16" x14ac:dyDescent="0.2">
      <c r="G5152" s="79"/>
      <c r="I5152" s="79"/>
      <c r="K5152" s="79"/>
      <c r="M5152" s="79"/>
      <c r="N5152" s="80"/>
      <c r="P5152" s="79"/>
    </row>
    <row r="5153" spans="7:16" x14ac:dyDescent="0.2">
      <c r="G5153" s="79"/>
      <c r="I5153" s="79"/>
      <c r="K5153" s="79"/>
      <c r="M5153" s="79"/>
      <c r="N5153" s="80"/>
      <c r="P5153" s="79"/>
    </row>
    <row r="5154" spans="7:16" x14ac:dyDescent="0.2">
      <c r="G5154" s="79"/>
      <c r="I5154" s="79"/>
      <c r="K5154" s="79"/>
      <c r="M5154" s="79"/>
      <c r="N5154" s="80"/>
      <c r="P5154" s="79"/>
    </row>
    <row r="5155" spans="7:16" x14ac:dyDescent="0.2">
      <c r="G5155" s="79"/>
      <c r="I5155" s="79"/>
      <c r="K5155" s="79"/>
      <c r="M5155" s="79"/>
      <c r="N5155" s="80"/>
      <c r="P5155" s="79"/>
    </row>
    <row r="5156" spans="7:16" x14ac:dyDescent="0.2">
      <c r="G5156" s="79"/>
      <c r="I5156" s="79"/>
      <c r="K5156" s="79"/>
      <c r="M5156" s="79"/>
      <c r="N5156" s="80"/>
      <c r="P5156" s="79"/>
    </row>
    <row r="5157" spans="7:16" x14ac:dyDescent="0.2">
      <c r="G5157" s="79"/>
      <c r="I5157" s="79"/>
      <c r="K5157" s="79"/>
      <c r="M5157" s="79"/>
      <c r="N5157" s="80"/>
      <c r="P5157" s="79"/>
    </row>
    <row r="5158" spans="7:16" x14ac:dyDescent="0.2">
      <c r="G5158" s="79"/>
      <c r="I5158" s="79"/>
      <c r="K5158" s="79"/>
      <c r="M5158" s="79"/>
      <c r="N5158" s="80"/>
      <c r="P5158" s="79"/>
    </row>
    <row r="5159" spans="7:16" x14ac:dyDescent="0.2">
      <c r="G5159" s="79"/>
      <c r="I5159" s="79"/>
      <c r="K5159" s="79"/>
      <c r="M5159" s="79"/>
      <c r="N5159" s="80"/>
      <c r="P5159" s="79"/>
    </row>
    <row r="5160" spans="7:16" x14ac:dyDescent="0.2">
      <c r="G5160" s="79"/>
      <c r="I5160" s="79"/>
      <c r="K5160" s="79"/>
      <c r="M5160" s="79"/>
      <c r="N5160" s="80"/>
      <c r="P5160" s="79"/>
    </row>
    <row r="5161" spans="7:16" x14ac:dyDescent="0.2">
      <c r="G5161" s="79"/>
      <c r="I5161" s="79"/>
      <c r="K5161" s="79"/>
      <c r="M5161" s="79"/>
      <c r="N5161" s="80"/>
      <c r="P5161" s="79"/>
    </row>
    <row r="5162" spans="7:16" x14ac:dyDescent="0.2">
      <c r="G5162" s="79"/>
      <c r="I5162" s="79"/>
      <c r="K5162" s="79"/>
      <c r="M5162" s="79"/>
      <c r="N5162" s="80"/>
      <c r="P5162" s="79"/>
    </row>
    <row r="5163" spans="7:16" x14ac:dyDescent="0.2">
      <c r="G5163" s="79"/>
      <c r="I5163" s="79"/>
      <c r="K5163" s="79"/>
      <c r="M5163" s="79"/>
      <c r="N5163" s="80"/>
      <c r="P5163" s="79"/>
    </row>
    <row r="5164" spans="7:16" x14ac:dyDescent="0.2">
      <c r="G5164" s="79"/>
      <c r="I5164" s="79"/>
      <c r="K5164" s="79"/>
      <c r="M5164" s="79"/>
      <c r="N5164" s="80"/>
      <c r="P5164" s="79"/>
    </row>
    <row r="5165" spans="7:16" x14ac:dyDescent="0.2">
      <c r="G5165" s="79"/>
      <c r="I5165" s="79"/>
      <c r="K5165" s="79"/>
      <c r="M5165" s="79"/>
      <c r="N5165" s="80"/>
      <c r="P5165" s="79"/>
    </row>
    <row r="5166" spans="7:16" x14ac:dyDescent="0.2">
      <c r="G5166" s="79"/>
      <c r="I5166" s="79"/>
      <c r="K5166" s="79"/>
      <c r="M5166" s="79"/>
      <c r="N5166" s="80"/>
      <c r="P5166" s="79"/>
    </row>
    <row r="5167" spans="7:16" x14ac:dyDescent="0.2">
      <c r="G5167" s="79"/>
      <c r="I5167" s="79"/>
      <c r="K5167" s="79"/>
      <c r="M5167" s="79"/>
      <c r="N5167" s="80"/>
      <c r="P5167" s="79"/>
    </row>
    <row r="5168" spans="7:16" x14ac:dyDescent="0.2">
      <c r="G5168" s="79"/>
      <c r="I5168" s="79"/>
      <c r="K5168" s="79"/>
      <c r="M5168" s="79"/>
      <c r="N5168" s="80"/>
      <c r="P5168" s="79"/>
    </row>
    <row r="5169" spans="7:16" x14ac:dyDescent="0.2">
      <c r="G5169" s="79"/>
      <c r="I5169" s="79"/>
      <c r="K5169" s="79"/>
      <c r="M5169" s="79"/>
      <c r="N5169" s="80"/>
      <c r="P5169" s="79"/>
    </row>
    <row r="5170" spans="7:16" x14ac:dyDescent="0.2">
      <c r="G5170" s="79"/>
      <c r="I5170" s="79"/>
      <c r="K5170" s="79"/>
      <c r="M5170" s="79"/>
      <c r="N5170" s="80"/>
      <c r="P5170" s="79"/>
    </row>
    <row r="5171" spans="7:16" x14ac:dyDescent="0.2">
      <c r="G5171" s="79"/>
      <c r="I5171" s="79"/>
      <c r="K5171" s="79"/>
      <c r="M5171" s="79"/>
      <c r="N5171" s="80"/>
      <c r="P5171" s="79"/>
    </row>
    <row r="5172" spans="7:16" x14ac:dyDescent="0.2">
      <c r="G5172" s="79"/>
      <c r="I5172" s="79"/>
      <c r="K5172" s="79"/>
      <c r="M5172" s="79"/>
      <c r="N5172" s="80"/>
      <c r="P5172" s="79"/>
    </row>
    <row r="5173" spans="7:16" x14ac:dyDescent="0.2">
      <c r="G5173" s="79"/>
      <c r="I5173" s="79"/>
      <c r="K5173" s="79"/>
      <c r="M5173" s="79"/>
      <c r="N5173" s="80"/>
      <c r="P5173" s="79"/>
    </row>
    <row r="5174" spans="7:16" x14ac:dyDescent="0.2">
      <c r="G5174" s="79"/>
      <c r="I5174" s="79"/>
      <c r="K5174" s="79"/>
      <c r="M5174" s="79"/>
      <c r="N5174" s="80"/>
      <c r="P5174" s="79"/>
    </row>
    <row r="5175" spans="7:16" x14ac:dyDescent="0.2">
      <c r="G5175" s="79"/>
      <c r="I5175" s="79"/>
      <c r="K5175" s="79"/>
      <c r="M5175" s="79"/>
      <c r="N5175" s="80"/>
      <c r="P5175" s="79"/>
    </row>
    <row r="5176" spans="7:16" x14ac:dyDescent="0.2">
      <c r="G5176" s="79"/>
      <c r="I5176" s="79"/>
      <c r="K5176" s="79"/>
      <c r="M5176" s="79"/>
      <c r="N5176" s="80"/>
      <c r="P5176" s="79"/>
    </row>
    <row r="5177" spans="7:16" x14ac:dyDescent="0.2">
      <c r="G5177" s="79"/>
      <c r="I5177" s="79"/>
      <c r="K5177" s="79"/>
      <c r="M5177" s="79"/>
      <c r="N5177" s="80"/>
      <c r="P5177" s="79"/>
    </row>
    <row r="5178" spans="7:16" x14ac:dyDescent="0.2">
      <c r="G5178" s="79"/>
      <c r="I5178" s="79"/>
      <c r="K5178" s="79"/>
      <c r="M5178" s="79"/>
      <c r="N5178" s="80"/>
      <c r="P5178" s="79"/>
    </row>
    <row r="5179" spans="7:16" x14ac:dyDescent="0.2">
      <c r="G5179" s="79"/>
      <c r="I5179" s="79"/>
      <c r="K5179" s="79"/>
      <c r="M5179" s="79"/>
      <c r="N5179" s="80"/>
      <c r="P5179" s="79"/>
    </row>
    <row r="5180" spans="7:16" x14ac:dyDescent="0.2">
      <c r="G5180" s="79"/>
      <c r="I5180" s="79"/>
      <c r="K5180" s="79"/>
      <c r="M5180" s="79"/>
      <c r="N5180" s="80"/>
      <c r="P5180" s="79"/>
    </row>
    <row r="5181" spans="7:16" x14ac:dyDescent="0.2">
      <c r="G5181" s="79"/>
      <c r="I5181" s="79"/>
      <c r="K5181" s="79"/>
      <c r="M5181" s="79"/>
      <c r="N5181" s="80"/>
      <c r="P5181" s="79"/>
    </row>
    <row r="5182" spans="7:16" x14ac:dyDescent="0.2">
      <c r="G5182" s="79"/>
      <c r="I5182" s="79"/>
      <c r="K5182" s="79"/>
      <c r="M5182" s="79"/>
      <c r="N5182" s="80"/>
      <c r="P5182" s="79"/>
    </row>
    <row r="5183" spans="7:16" x14ac:dyDescent="0.2">
      <c r="G5183" s="79"/>
      <c r="I5183" s="79"/>
      <c r="K5183" s="79"/>
      <c r="M5183" s="79"/>
      <c r="N5183" s="80"/>
      <c r="P5183" s="79"/>
    </row>
    <row r="5184" spans="7:16" x14ac:dyDescent="0.2">
      <c r="G5184" s="79"/>
      <c r="I5184" s="79"/>
      <c r="K5184" s="79"/>
      <c r="M5184" s="79"/>
      <c r="N5184" s="80"/>
      <c r="P5184" s="79"/>
    </row>
    <row r="5185" spans="7:16" x14ac:dyDescent="0.2">
      <c r="G5185" s="79"/>
      <c r="I5185" s="79"/>
      <c r="K5185" s="79"/>
      <c r="M5185" s="79"/>
      <c r="N5185" s="80"/>
      <c r="P5185" s="79"/>
    </row>
    <row r="5186" spans="7:16" x14ac:dyDescent="0.2">
      <c r="G5186" s="79"/>
      <c r="I5186" s="79"/>
      <c r="K5186" s="79"/>
      <c r="M5186" s="79"/>
      <c r="N5186" s="80"/>
      <c r="P5186" s="79"/>
    </row>
    <row r="5187" spans="7:16" x14ac:dyDescent="0.2">
      <c r="G5187" s="79"/>
      <c r="I5187" s="79"/>
      <c r="K5187" s="79"/>
      <c r="M5187" s="79"/>
      <c r="N5187" s="80"/>
      <c r="P5187" s="79"/>
    </row>
    <row r="5188" spans="7:16" x14ac:dyDescent="0.2">
      <c r="G5188" s="79"/>
      <c r="I5188" s="79"/>
      <c r="K5188" s="79"/>
      <c r="M5188" s="79"/>
      <c r="N5188" s="80"/>
      <c r="P5188" s="79"/>
    </row>
    <row r="5189" spans="7:16" x14ac:dyDescent="0.2">
      <c r="G5189" s="79"/>
      <c r="I5189" s="79"/>
      <c r="K5189" s="79"/>
      <c r="M5189" s="79"/>
      <c r="N5189" s="80"/>
      <c r="P5189" s="79"/>
    </row>
    <row r="5190" spans="7:16" x14ac:dyDescent="0.2">
      <c r="G5190" s="79"/>
      <c r="I5190" s="79"/>
      <c r="K5190" s="79"/>
      <c r="M5190" s="79"/>
      <c r="N5190" s="80"/>
      <c r="P5190" s="79"/>
    </row>
    <row r="5191" spans="7:16" x14ac:dyDescent="0.2">
      <c r="G5191" s="79"/>
      <c r="I5191" s="79"/>
      <c r="K5191" s="79"/>
      <c r="M5191" s="79"/>
      <c r="N5191" s="80"/>
      <c r="P5191" s="79"/>
    </row>
    <row r="5192" spans="7:16" x14ac:dyDescent="0.2">
      <c r="G5192" s="79"/>
      <c r="I5192" s="79"/>
      <c r="K5192" s="79"/>
      <c r="M5192" s="79"/>
      <c r="N5192" s="80"/>
      <c r="P5192" s="79"/>
    </row>
    <row r="5193" spans="7:16" x14ac:dyDescent="0.2">
      <c r="G5193" s="79"/>
      <c r="I5193" s="79"/>
      <c r="K5193" s="79"/>
      <c r="M5193" s="79"/>
      <c r="N5193" s="80"/>
      <c r="P5193" s="79"/>
    </row>
    <row r="5194" spans="7:16" x14ac:dyDescent="0.2">
      <c r="G5194" s="79"/>
      <c r="I5194" s="79"/>
      <c r="K5194" s="79"/>
      <c r="M5194" s="79"/>
      <c r="N5194" s="80"/>
      <c r="P5194" s="79"/>
    </row>
    <row r="5195" spans="7:16" x14ac:dyDescent="0.2">
      <c r="G5195" s="79"/>
      <c r="I5195" s="79"/>
      <c r="K5195" s="79"/>
      <c r="M5195" s="79"/>
      <c r="N5195" s="80"/>
      <c r="P5195" s="79"/>
    </row>
    <row r="5196" spans="7:16" x14ac:dyDescent="0.2">
      <c r="G5196" s="79"/>
      <c r="I5196" s="79"/>
      <c r="K5196" s="79"/>
      <c r="M5196" s="79"/>
      <c r="N5196" s="80"/>
      <c r="P5196" s="79"/>
    </row>
    <row r="5197" spans="7:16" x14ac:dyDescent="0.2">
      <c r="G5197" s="79"/>
      <c r="I5197" s="79"/>
      <c r="K5197" s="79"/>
      <c r="M5197" s="79"/>
      <c r="N5197" s="80"/>
      <c r="P5197" s="79"/>
    </row>
    <row r="5198" spans="7:16" x14ac:dyDescent="0.2">
      <c r="G5198" s="79"/>
      <c r="I5198" s="79"/>
      <c r="K5198" s="79"/>
      <c r="M5198" s="79"/>
      <c r="N5198" s="80"/>
      <c r="P5198" s="79"/>
    </row>
    <row r="5199" spans="7:16" x14ac:dyDescent="0.2">
      <c r="G5199" s="79"/>
      <c r="I5199" s="79"/>
      <c r="K5199" s="79"/>
      <c r="M5199" s="79"/>
      <c r="N5199" s="80"/>
      <c r="P5199" s="79"/>
    </row>
    <row r="5200" spans="7:16" x14ac:dyDescent="0.2">
      <c r="G5200" s="79"/>
      <c r="I5200" s="79"/>
      <c r="K5200" s="79"/>
      <c r="M5200" s="79"/>
      <c r="N5200" s="80"/>
      <c r="P5200" s="79"/>
    </row>
    <row r="5201" spans="7:16" x14ac:dyDescent="0.2">
      <c r="G5201" s="79"/>
      <c r="I5201" s="79"/>
      <c r="K5201" s="79"/>
      <c r="M5201" s="79"/>
      <c r="N5201" s="80"/>
      <c r="P5201" s="79"/>
    </row>
    <row r="5202" spans="7:16" x14ac:dyDescent="0.2">
      <c r="G5202" s="79"/>
      <c r="I5202" s="79"/>
      <c r="K5202" s="79"/>
      <c r="M5202" s="79"/>
      <c r="N5202" s="80"/>
      <c r="P5202" s="79"/>
    </row>
    <row r="5203" spans="7:16" x14ac:dyDescent="0.2">
      <c r="G5203" s="79"/>
      <c r="I5203" s="79"/>
      <c r="K5203" s="79"/>
      <c r="M5203" s="79"/>
      <c r="N5203" s="80"/>
      <c r="P5203" s="79"/>
    </row>
    <row r="5204" spans="7:16" x14ac:dyDescent="0.2">
      <c r="G5204" s="79"/>
      <c r="I5204" s="79"/>
      <c r="K5204" s="79"/>
      <c r="M5204" s="79"/>
      <c r="N5204" s="80"/>
      <c r="P5204" s="79"/>
    </row>
    <row r="5205" spans="7:16" x14ac:dyDescent="0.2">
      <c r="G5205" s="79"/>
      <c r="I5205" s="79"/>
      <c r="K5205" s="79"/>
      <c r="M5205" s="79"/>
      <c r="N5205" s="80"/>
      <c r="P5205" s="79"/>
    </row>
    <row r="5206" spans="7:16" x14ac:dyDescent="0.2">
      <c r="G5206" s="79"/>
      <c r="I5206" s="79"/>
      <c r="K5206" s="79"/>
      <c r="M5206" s="79"/>
      <c r="N5206" s="80"/>
      <c r="P5206" s="79"/>
    </row>
    <row r="5207" spans="7:16" x14ac:dyDescent="0.2">
      <c r="G5207" s="79"/>
      <c r="I5207" s="79"/>
      <c r="K5207" s="79"/>
      <c r="M5207" s="79"/>
      <c r="N5207" s="80"/>
      <c r="P5207" s="79"/>
    </row>
    <row r="5208" spans="7:16" x14ac:dyDescent="0.2">
      <c r="G5208" s="79"/>
      <c r="I5208" s="79"/>
      <c r="K5208" s="79"/>
      <c r="M5208" s="79"/>
      <c r="N5208" s="80"/>
      <c r="P5208" s="79"/>
    </row>
    <row r="5209" spans="7:16" x14ac:dyDescent="0.2">
      <c r="G5209" s="79"/>
      <c r="I5209" s="79"/>
      <c r="K5209" s="79"/>
      <c r="M5209" s="79"/>
      <c r="N5209" s="80"/>
      <c r="P5209" s="79"/>
    </row>
    <row r="5210" spans="7:16" x14ac:dyDescent="0.2">
      <c r="G5210" s="79"/>
      <c r="I5210" s="79"/>
      <c r="K5210" s="79"/>
      <c r="M5210" s="79"/>
      <c r="N5210" s="80"/>
      <c r="P5210" s="79"/>
    </row>
    <row r="5211" spans="7:16" x14ac:dyDescent="0.2">
      <c r="G5211" s="79"/>
      <c r="I5211" s="79"/>
      <c r="K5211" s="79"/>
      <c r="M5211" s="79"/>
      <c r="N5211" s="80"/>
      <c r="P5211" s="79"/>
    </row>
    <row r="5212" spans="7:16" x14ac:dyDescent="0.2">
      <c r="G5212" s="79"/>
      <c r="I5212" s="79"/>
      <c r="K5212" s="79"/>
      <c r="M5212" s="79"/>
      <c r="N5212" s="80"/>
      <c r="P5212" s="79"/>
    </row>
    <row r="5213" spans="7:16" x14ac:dyDescent="0.2">
      <c r="G5213" s="79"/>
      <c r="I5213" s="79"/>
      <c r="K5213" s="79"/>
      <c r="M5213" s="79"/>
      <c r="N5213" s="80"/>
      <c r="P5213" s="79"/>
    </row>
    <row r="5214" spans="7:16" x14ac:dyDescent="0.2">
      <c r="G5214" s="79"/>
      <c r="I5214" s="79"/>
      <c r="K5214" s="79"/>
      <c r="M5214" s="79"/>
      <c r="N5214" s="80"/>
      <c r="P5214" s="79"/>
    </row>
    <row r="5215" spans="7:16" x14ac:dyDescent="0.2">
      <c r="G5215" s="79"/>
      <c r="I5215" s="79"/>
      <c r="K5215" s="79"/>
      <c r="M5215" s="79"/>
      <c r="N5215" s="80"/>
      <c r="P5215" s="79"/>
    </row>
    <row r="5216" spans="7:16" x14ac:dyDescent="0.2">
      <c r="G5216" s="79"/>
      <c r="I5216" s="79"/>
      <c r="K5216" s="79"/>
      <c r="M5216" s="79"/>
      <c r="N5216" s="80"/>
      <c r="P5216" s="79"/>
    </row>
    <row r="5217" spans="7:16" x14ac:dyDescent="0.2">
      <c r="G5217" s="79"/>
      <c r="I5217" s="79"/>
      <c r="K5217" s="79"/>
      <c r="M5217" s="79"/>
      <c r="N5217" s="80"/>
      <c r="P5217" s="79"/>
    </row>
    <row r="5218" spans="7:16" x14ac:dyDescent="0.2">
      <c r="G5218" s="79"/>
      <c r="I5218" s="79"/>
      <c r="K5218" s="79"/>
      <c r="M5218" s="79"/>
      <c r="N5218" s="80"/>
      <c r="P5218" s="79"/>
    </row>
    <row r="5219" spans="7:16" x14ac:dyDescent="0.2">
      <c r="G5219" s="79"/>
      <c r="I5219" s="79"/>
      <c r="K5219" s="79"/>
      <c r="M5219" s="79"/>
      <c r="N5219" s="80"/>
      <c r="P5219" s="79"/>
    </row>
    <row r="5220" spans="7:16" x14ac:dyDescent="0.2">
      <c r="G5220" s="79"/>
      <c r="I5220" s="79"/>
      <c r="K5220" s="79"/>
      <c r="M5220" s="79"/>
      <c r="N5220" s="80"/>
      <c r="P5220" s="79"/>
    </row>
    <row r="5221" spans="7:16" x14ac:dyDescent="0.2">
      <c r="G5221" s="79"/>
      <c r="I5221" s="79"/>
      <c r="K5221" s="79"/>
      <c r="M5221" s="79"/>
      <c r="N5221" s="80"/>
      <c r="P5221" s="79"/>
    </row>
    <row r="5222" spans="7:16" x14ac:dyDescent="0.2">
      <c r="G5222" s="79"/>
      <c r="I5222" s="79"/>
      <c r="K5222" s="79"/>
      <c r="M5222" s="79"/>
      <c r="N5222" s="80"/>
      <c r="P5222" s="79"/>
    </row>
    <row r="5223" spans="7:16" x14ac:dyDescent="0.2">
      <c r="G5223" s="79"/>
      <c r="I5223" s="79"/>
      <c r="K5223" s="79"/>
      <c r="M5223" s="79"/>
      <c r="N5223" s="80"/>
      <c r="P5223" s="79"/>
    </row>
    <row r="5224" spans="7:16" x14ac:dyDescent="0.2">
      <c r="G5224" s="79"/>
      <c r="I5224" s="79"/>
      <c r="K5224" s="79"/>
      <c r="M5224" s="79"/>
      <c r="N5224" s="80"/>
      <c r="P5224" s="79"/>
    </row>
    <row r="5225" spans="7:16" x14ac:dyDescent="0.2">
      <c r="G5225" s="79"/>
      <c r="I5225" s="79"/>
      <c r="K5225" s="79"/>
      <c r="M5225" s="79"/>
      <c r="N5225" s="80"/>
      <c r="P5225" s="79"/>
    </row>
    <row r="5226" spans="7:16" x14ac:dyDescent="0.2">
      <c r="G5226" s="79"/>
      <c r="I5226" s="79"/>
      <c r="K5226" s="79"/>
      <c r="M5226" s="79"/>
      <c r="N5226" s="80"/>
      <c r="P5226" s="79"/>
    </row>
    <row r="5227" spans="7:16" x14ac:dyDescent="0.2">
      <c r="G5227" s="79"/>
      <c r="I5227" s="79"/>
      <c r="K5227" s="79"/>
      <c r="M5227" s="79"/>
      <c r="N5227" s="80"/>
      <c r="P5227" s="79"/>
    </row>
    <row r="5228" spans="7:16" x14ac:dyDescent="0.2">
      <c r="G5228" s="79"/>
      <c r="I5228" s="79"/>
      <c r="K5228" s="79"/>
      <c r="M5228" s="79"/>
      <c r="N5228" s="80"/>
      <c r="P5228" s="79"/>
    </row>
    <row r="5229" spans="7:16" x14ac:dyDescent="0.2">
      <c r="G5229" s="79"/>
      <c r="I5229" s="79"/>
      <c r="K5229" s="79"/>
      <c r="M5229" s="79"/>
      <c r="N5229" s="80"/>
      <c r="P5229" s="79"/>
    </row>
    <row r="5230" spans="7:16" x14ac:dyDescent="0.2">
      <c r="G5230" s="79"/>
      <c r="I5230" s="79"/>
      <c r="K5230" s="79"/>
      <c r="M5230" s="79"/>
      <c r="N5230" s="80"/>
      <c r="P5230" s="79"/>
    </row>
    <row r="5231" spans="7:16" x14ac:dyDescent="0.2">
      <c r="G5231" s="79"/>
      <c r="I5231" s="79"/>
      <c r="K5231" s="79"/>
      <c r="M5231" s="79"/>
      <c r="N5231" s="80"/>
      <c r="P5231" s="79"/>
    </row>
    <row r="5232" spans="7:16" x14ac:dyDescent="0.2">
      <c r="G5232" s="79"/>
      <c r="I5232" s="79"/>
      <c r="K5232" s="79"/>
      <c r="M5232" s="79"/>
      <c r="N5232" s="80"/>
      <c r="P5232" s="79"/>
    </row>
    <row r="5233" spans="7:16" x14ac:dyDescent="0.2">
      <c r="G5233" s="79"/>
      <c r="I5233" s="79"/>
      <c r="K5233" s="79"/>
      <c r="M5233" s="79"/>
      <c r="N5233" s="80"/>
      <c r="P5233" s="79"/>
    </row>
    <row r="5234" spans="7:16" x14ac:dyDescent="0.2">
      <c r="G5234" s="79"/>
      <c r="I5234" s="79"/>
      <c r="K5234" s="79"/>
      <c r="M5234" s="79"/>
      <c r="N5234" s="80"/>
      <c r="P5234" s="79"/>
    </row>
    <row r="5235" spans="7:16" x14ac:dyDescent="0.2">
      <c r="G5235" s="79"/>
      <c r="I5235" s="79"/>
      <c r="K5235" s="79"/>
      <c r="M5235" s="79"/>
      <c r="N5235" s="80"/>
      <c r="P5235" s="79"/>
    </row>
    <row r="5236" spans="7:16" x14ac:dyDescent="0.2">
      <c r="G5236" s="79"/>
      <c r="I5236" s="79"/>
      <c r="K5236" s="79"/>
      <c r="M5236" s="79"/>
      <c r="N5236" s="80"/>
      <c r="P5236" s="79"/>
    </row>
    <row r="5237" spans="7:16" x14ac:dyDescent="0.2">
      <c r="G5237" s="79"/>
      <c r="I5237" s="79"/>
      <c r="K5237" s="79"/>
      <c r="M5237" s="79"/>
      <c r="N5237" s="80"/>
      <c r="P5237" s="79"/>
    </row>
    <row r="5238" spans="7:16" x14ac:dyDescent="0.2">
      <c r="G5238" s="79"/>
      <c r="I5238" s="79"/>
      <c r="K5238" s="79"/>
      <c r="M5238" s="79"/>
      <c r="N5238" s="80"/>
      <c r="P5238" s="79"/>
    </row>
    <row r="5239" spans="7:16" x14ac:dyDescent="0.2">
      <c r="G5239" s="79"/>
      <c r="I5239" s="79"/>
      <c r="K5239" s="79"/>
      <c r="M5239" s="79"/>
      <c r="N5239" s="80"/>
      <c r="P5239" s="79"/>
    </row>
    <row r="5240" spans="7:16" x14ac:dyDescent="0.2">
      <c r="G5240" s="79"/>
      <c r="I5240" s="79"/>
      <c r="K5240" s="79"/>
      <c r="M5240" s="79"/>
      <c r="N5240" s="80"/>
      <c r="P5240" s="79"/>
    </row>
    <row r="5241" spans="7:16" x14ac:dyDescent="0.2">
      <c r="G5241" s="79"/>
      <c r="I5241" s="79"/>
      <c r="K5241" s="79"/>
      <c r="M5241" s="79"/>
      <c r="N5241" s="80"/>
      <c r="P5241" s="79"/>
    </row>
    <row r="5242" spans="7:16" x14ac:dyDescent="0.2">
      <c r="G5242" s="79"/>
      <c r="I5242" s="79"/>
      <c r="K5242" s="79"/>
      <c r="M5242" s="79"/>
      <c r="N5242" s="80"/>
      <c r="P5242" s="79"/>
    </row>
    <row r="5243" spans="7:16" x14ac:dyDescent="0.2">
      <c r="G5243" s="79"/>
      <c r="I5243" s="79"/>
      <c r="K5243" s="79"/>
      <c r="M5243" s="79"/>
      <c r="N5243" s="80"/>
      <c r="P5243" s="79"/>
    </row>
    <row r="5244" spans="7:16" x14ac:dyDescent="0.2">
      <c r="G5244" s="79"/>
      <c r="I5244" s="79"/>
      <c r="K5244" s="79"/>
      <c r="M5244" s="79"/>
      <c r="N5244" s="80"/>
      <c r="P5244" s="79"/>
    </row>
    <row r="5245" spans="7:16" x14ac:dyDescent="0.2">
      <c r="G5245" s="79"/>
      <c r="I5245" s="79"/>
      <c r="K5245" s="79"/>
      <c r="M5245" s="79"/>
      <c r="N5245" s="80"/>
      <c r="P5245" s="79"/>
    </row>
    <row r="5246" spans="7:16" x14ac:dyDescent="0.2">
      <c r="G5246" s="79"/>
      <c r="I5246" s="79"/>
      <c r="K5246" s="79"/>
      <c r="M5246" s="79"/>
      <c r="N5246" s="80"/>
      <c r="P5246" s="79"/>
    </row>
    <row r="5247" spans="7:16" x14ac:dyDescent="0.2">
      <c r="G5247" s="79"/>
      <c r="I5247" s="79"/>
      <c r="K5247" s="79"/>
      <c r="M5247" s="79"/>
      <c r="N5247" s="80"/>
      <c r="P5247" s="79"/>
    </row>
    <row r="5248" spans="7:16" x14ac:dyDescent="0.2">
      <c r="G5248" s="79"/>
      <c r="I5248" s="79"/>
      <c r="K5248" s="79"/>
      <c r="M5248" s="79"/>
      <c r="N5248" s="80"/>
      <c r="P5248" s="79"/>
    </row>
    <row r="5249" spans="7:16" x14ac:dyDescent="0.2">
      <c r="G5249" s="79"/>
      <c r="I5249" s="79"/>
      <c r="K5249" s="79"/>
      <c r="M5249" s="79"/>
      <c r="N5249" s="80"/>
      <c r="P5249" s="79"/>
    </row>
    <row r="5250" spans="7:16" x14ac:dyDescent="0.2">
      <c r="G5250" s="79"/>
      <c r="I5250" s="79"/>
      <c r="K5250" s="79"/>
      <c r="M5250" s="79"/>
      <c r="N5250" s="80"/>
      <c r="P5250" s="79"/>
    </row>
    <row r="5251" spans="7:16" x14ac:dyDescent="0.2">
      <c r="G5251" s="79"/>
      <c r="I5251" s="79"/>
      <c r="K5251" s="79"/>
      <c r="M5251" s="79"/>
      <c r="N5251" s="80"/>
      <c r="P5251" s="79"/>
    </row>
    <row r="5252" spans="7:16" x14ac:dyDescent="0.2">
      <c r="G5252" s="79"/>
      <c r="I5252" s="79"/>
      <c r="K5252" s="79"/>
      <c r="M5252" s="79"/>
      <c r="N5252" s="80"/>
      <c r="P5252" s="79"/>
    </row>
    <row r="5253" spans="7:16" x14ac:dyDescent="0.2">
      <c r="G5253" s="79"/>
      <c r="I5253" s="79"/>
      <c r="K5253" s="79"/>
      <c r="M5253" s="79"/>
      <c r="N5253" s="80"/>
      <c r="P5253" s="79"/>
    </row>
    <row r="5254" spans="7:16" x14ac:dyDescent="0.2">
      <c r="G5254" s="79"/>
      <c r="I5254" s="79"/>
      <c r="K5254" s="79"/>
      <c r="M5254" s="79"/>
      <c r="N5254" s="80"/>
      <c r="P5254" s="79"/>
    </row>
    <row r="5255" spans="7:16" x14ac:dyDescent="0.2">
      <c r="G5255" s="79"/>
      <c r="I5255" s="79"/>
      <c r="K5255" s="79"/>
      <c r="M5255" s="79"/>
      <c r="N5255" s="80"/>
      <c r="P5255" s="79"/>
    </row>
    <row r="5256" spans="7:16" x14ac:dyDescent="0.2">
      <c r="G5256" s="79"/>
      <c r="I5256" s="79"/>
      <c r="K5256" s="79"/>
      <c r="M5256" s="79"/>
      <c r="N5256" s="80"/>
      <c r="P5256" s="79"/>
    </row>
    <row r="5257" spans="7:16" x14ac:dyDescent="0.2">
      <c r="G5257" s="79"/>
      <c r="I5257" s="79"/>
      <c r="K5257" s="79"/>
      <c r="M5257" s="79"/>
      <c r="N5257" s="80"/>
      <c r="P5257" s="79"/>
    </row>
    <row r="5258" spans="7:16" x14ac:dyDescent="0.2">
      <c r="G5258" s="79"/>
      <c r="I5258" s="79"/>
      <c r="K5258" s="79"/>
      <c r="M5258" s="79"/>
      <c r="N5258" s="80"/>
      <c r="P5258" s="79"/>
    </row>
    <row r="5259" spans="7:16" x14ac:dyDescent="0.2">
      <c r="G5259" s="79"/>
      <c r="I5259" s="79"/>
      <c r="K5259" s="79"/>
      <c r="M5259" s="79"/>
      <c r="N5259" s="80"/>
      <c r="P5259" s="79"/>
    </row>
    <row r="5260" spans="7:16" x14ac:dyDescent="0.2">
      <c r="G5260" s="79"/>
      <c r="I5260" s="79"/>
      <c r="K5260" s="79"/>
      <c r="M5260" s="79"/>
      <c r="N5260" s="80"/>
      <c r="P5260" s="79"/>
    </row>
    <row r="5261" spans="7:16" x14ac:dyDescent="0.2">
      <c r="G5261" s="79"/>
      <c r="I5261" s="79"/>
      <c r="K5261" s="79"/>
      <c r="M5261" s="79"/>
      <c r="N5261" s="80"/>
      <c r="P5261" s="79"/>
    </row>
    <row r="5262" spans="7:16" x14ac:dyDescent="0.2">
      <c r="G5262" s="79"/>
      <c r="I5262" s="79"/>
      <c r="K5262" s="79"/>
      <c r="M5262" s="79"/>
      <c r="N5262" s="80"/>
      <c r="P5262" s="79"/>
    </row>
    <row r="5263" spans="7:16" x14ac:dyDescent="0.2">
      <c r="G5263" s="79"/>
      <c r="I5263" s="79"/>
      <c r="K5263" s="79"/>
      <c r="M5263" s="79"/>
      <c r="N5263" s="80"/>
      <c r="P5263" s="79"/>
    </row>
    <row r="5264" spans="7:16" x14ac:dyDescent="0.2">
      <c r="G5264" s="79"/>
      <c r="I5264" s="79"/>
      <c r="K5264" s="79"/>
      <c r="M5264" s="79"/>
      <c r="N5264" s="80"/>
      <c r="P5264" s="79"/>
    </row>
    <row r="5265" spans="7:16" x14ac:dyDescent="0.2">
      <c r="G5265" s="79"/>
      <c r="I5265" s="79"/>
      <c r="K5265" s="79"/>
      <c r="M5265" s="79"/>
      <c r="N5265" s="80"/>
      <c r="P5265" s="79"/>
    </row>
    <row r="5266" spans="7:16" x14ac:dyDescent="0.2">
      <c r="G5266" s="79"/>
      <c r="I5266" s="79"/>
      <c r="K5266" s="79"/>
      <c r="M5266" s="79"/>
      <c r="N5266" s="80"/>
      <c r="P5266" s="79"/>
    </row>
    <row r="5267" spans="7:16" x14ac:dyDescent="0.2">
      <c r="G5267" s="79"/>
      <c r="I5267" s="79"/>
      <c r="K5267" s="79"/>
      <c r="M5267" s="79"/>
      <c r="N5267" s="80"/>
      <c r="P5267" s="79"/>
    </row>
    <row r="5268" spans="7:16" x14ac:dyDescent="0.2">
      <c r="G5268" s="79"/>
      <c r="I5268" s="79"/>
      <c r="K5268" s="79"/>
      <c r="M5268" s="79"/>
      <c r="N5268" s="80"/>
      <c r="P5268" s="79"/>
    </row>
    <row r="5269" spans="7:16" x14ac:dyDescent="0.2">
      <c r="G5269" s="79"/>
      <c r="I5269" s="79"/>
      <c r="K5269" s="79"/>
      <c r="M5269" s="79"/>
      <c r="N5269" s="80"/>
      <c r="P5269" s="79"/>
    </row>
    <row r="5270" spans="7:16" x14ac:dyDescent="0.2">
      <c r="G5270" s="79"/>
      <c r="I5270" s="79"/>
      <c r="K5270" s="79"/>
      <c r="M5270" s="79"/>
      <c r="N5270" s="80"/>
      <c r="P5270" s="79"/>
    </row>
    <row r="5271" spans="7:16" x14ac:dyDescent="0.2">
      <c r="G5271" s="79"/>
      <c r="I5271" s="79"/>
      <c r="K5271" s="79"/>
      <c r="M5271" s="79"/>
      <c r="N5271" s="80"/>
      <c r="P5271" s="79"/>
    </row>
    <row r="5272" spans="7:16" x14ac:dyDescent="0.2">
      <c r="G5272" s="79"/>
      <c r="I5272" s="79"/>
      <c r="K5272" s="79"/>
      <c r="M5272" s="79"/>
      <c r="N5272" s="80"/>
      <c r="P5272" s="79"/>
    </row>
    <row r="5273" spans="7:16" x14ac:dyDescent="0.2">
      <c r="G5273" s="79"/>
      <c r="I5273" s="79"/>
      <c r="K5273" s="79"/>
      <c r="M5273" s="79"/>
      <c r="N5273" s="80"/>
      <c r="P5273" s="79"/>
    </row>
    <row r="5274" spans="7:16" x14ac:dyDescent="0.2">
      <c r="G5274" s="79"/>
      <c r="I5274" s="79"/>
      <c r="K5274" s="79"/>
      <c r="M5274" s="79"/>
      <c r="N5274" s="80"/>
      <c r="P5274" s="79"/>
    </row>
    <row r="5275" spans="7:16" x14ac:dyDescent="0.2">
      <c r="G5275" s="79"/>
      <c r="I5275" s="79"/>
      <c r="K5275" s="79"/>
      <c r="M5275" s="79"/>
      <c r="N5275" s="80"/>
      <c r="P5275" s="79"/>
    </row>
    <row r="5276" spans="7:16" x14ac:dyDescent="0.2">
      <c r="G5276" s="79"/>
      <c r="I5276" s="79"/>
      <c r="K5276" s="79"/>
      <c r="M5276" s="79"/>
      <c r="N5276" s="80"/>
      <c r="P5276" s="79"/>
    </row>
    <row r="5277" spans="7:16" x14ac:dyDescent="0.2">
      <c r="G5277" s="79"/>
      <c r="I5277" s="79"/>
      <c r="K5277" s="79"/>
      <c r="M5277" s="79"/>
      <c r="N5277" s="80"/>
      <c r="P5277" s="79"/>
    </row>
    <row r="5278" spans="7:16" x14ac:dyDescent="0.2">
      <c r="G5278" s="79"/>
      <c r="I5278" s="79"/>
      <c r="K5278" s="79"/>
      <c r="M5278" s="79"/>
      <c r="N5278" s="80"/>
      <c r="P5278" s="79"/>
    </row>
    <row r="5279" spans="7:16" x14ac:dyDescent="0.2">
      <c r="G5279" s="79"/>
      <c r="I5279" s="79"/>
      <c r="K5279" s="79"/>
      <c r="M5279" s="79"/>
      <c r="N5279" s="80"/>
      <c r="P5279" s="79"/>
    </row>
    <row r="5280" spans="7:16" x14ac:dyDescent="0.2">
      <c r="G5280" s="79"/>
      <c r="I5280" s="79"/>
      <c r="K5280" s="79"/>
      <c r="M5280" s="79"/>
      <c r="N5280" s="80"/>
      <c r="P5280" s="79"/>
    </row>
    <row r="5281" spans="7:16" x14ac:dyDescent="0.2">
      <c r="G5281" s="79"/>
      <c r="I5281" s="79"/>
      <c r="K5281" s="79"/>
      <c r="M5281" s="79"/>
      <c r="N5281" s="80"/>
      <c r="P5281" s="79"/>
    </row>
    <row r="5282" spans="7:16" x14ac:dyDescent="0.2">
      <c r="G5282" s="79"/>
      <c r="I5282" s="79"/>
      <c r="K5282" s="79"/>
      <c r="M5282" s="79"/>
      <c r="N5282" s="80"/>
      <c r="P5282" s="79"/>
    </row>
    <row r="5283" spans="7:16" x14ac:dyDescent="0.2">
      <c r="G5283" s="79"/>
      <c r="I5283" s="79"/>
      <c r="K5283" s="79"/>
      <c r="M5283" s="79"/>
      <c r="N5283" s="80"/>
      <c r="P5283" s="79"/>
    </row>
    <row r="5284" spans="7:16" x14ac:dyDescent="0.2">
      <c r="G5284" s="79"/>
      <c r="I5284" s="79"/>
      <c r="K5284" s="79"/>
      <c r="M5284" s="79"/>
      <c r="N5284" s="80"/>
      <c r="P5284" s="79"/>
    </row>
    <row r="5285" spans="7:16" x14ac:dyDescent="0.2">
      <c r="G5285" s="79"/>
      <c r="I5285" s="79"/>
      <c r="K5285" s="79"/>
      <c r="M5285" s="79"/>
      <c r="N5285" s="80"/>
      <c r="P5285" s="79"/>
    </row>
    <row r="5286" spans="7:16" x14ac:dyDescent="0.2">
      <c r="G5286" s="79"/>
      <c r="I5286" s="79"/>
      <c r="K5286" s="79"/>
      <c r="M5286" s="79"/>
      <c r="N5286" s="80"/>
      <c r="P5286" s="79"/>
    </row>
    <row r="5287" spans="7:16" x14ac:dyDescent="0.2">
      <c r="G5287" s="79"/>
      <c r="I5287" s="79"/>
      <c r="K5287" s="79"/>
      <c r="M5287" s="79"/>
      <c r="N5287" s="80"/>
      <c r="P5287" s="79"/>
    </row>
    <row r="5288" spans="7:16" x14ac:dyDescent="0.2">
      <c r="G5288" s="79"/>
      <c r="I5288" s="79"/>
      <c r="K5288" s="79"/>
      <c r="M5288" s="79"/>
      <c r="N5288" s="80"/>
      <c r="P5288" s="79"/>
    </row>
    <row r="5289" spans="7:16" x14ac:dyDescent="0.2">
      <c r="G5289" s="79"/>
      <c r="I5289" s="79"/>
      <c r="K5289" s="79"/>
      <c r="M5289" s="79"/>
      <c r="N5289" s="80"/>
      <c r="P5289" s="79"/>
    </row>
    <row r="5290" spans="7:16" x14ac:dyDescent="0.2">
      <c r="G5290" s="79"/>
      <c r="I5290" s="79"/>
      <c r="K5290" s="79"/>
      <c r="M5290" s="79"/>
      <c r="N5290" s="80"/>
      <c r="P5290" s="79"/>
    </row>
    <row r="5291" spans="7:16" x14ac:dyDescent="0.2">
      <c r="G5291" s="79"/>
      <c r="I5291" s="79"/>
      <c r="K5291" s="79"/>
      <c r="M5291" s="79"/>
      <c r="N5291" s="80"/>
      <c r="P5291" s="79"/>
    </row>
    <row r="5292" spans="7:16" x14ac:dyDescent="0.2">
      <c r="G5292" s="79"/>
      <c r="I5292" s="79"/>
      <c r="K5292" s="79"/>
      <c r="M5292" s="79"/>
      <c r="N5292" s="80"/>
      <c r="P5292" s="79"/>
    </row>
    <row r="5293" spans="7:16" x14ac:dyDescent="0.2">
      <c r="G5293" s="79"/>
      <c r="I5293" s="79"/>
      <c r="K5293" s="79"/>
      <c r="M5293" s="79"/>
      <c r="N5293" s="80"/>
      <c r="P5293" s="79"/>
    </row>
    <row r="5294" spans="7:16" x14ac:dyDescent="0.2">
      <c r="G5294" s="79"/>
      <c r="I5294" s="79"/>
      <c r="K5294" s="79"/>
      <c r="M5294" s="79"/>
      <c r="N5294" s="80"/>
      <c r="P5294" s="79"/>
    </row>
    <row r="5295" spans="7:16" x14ac:dyDescent="0.2">
      <c r="G5295" s="79"/>
      <c r="I5295" s="79"/>
      <c r="K5295" s="79"/>
      <c r="M5295" s="79"/>
      <c r="N5295" s="80"/>
      <c r="P5295" s="79"/>
    </row>
    <row r="5296" spans="7:16" x14ac:dyDescent="0.2">
      <c r="G5296" s="79"/>
      <c r="I5296" s="79"/>
      <c r="K5296" s="79"/>
      <c r="M5296" s="79"/>
      <c r="N5296" s="80"/>
      <c r="P5296" s="79"/>
    </row>
    <row r="5297" spans="7:16" x14ac:dyDescent="0.2">
      <c r="G5297" s="79"/>
      <c r="I5297" s="79"/>
      <c r="K5297" s="79"/>
      <c r="M5297" s="79"/>
      <c r="N5297" s="80"/>
      <c r="P5297" s="79"/>
    </row>
    <row r="5298" spans="7:16" x14ac:dyDescent="0.2">
      <c r="G5298" s="79"/>
      <c r="I5298" s="79"/>
      <c r="K5298" s="79"/>
      <c r="M5298" s="79"/>
      <c r="N5298" s="80"/>
      <c r="P5298" s="79"/>
    </row>
    <row r="5299" spans="7:16" x14ac:dyDescent="0.2">
      <c r="G5299" s="79"/>
      <c r="I5299" s="79"/>
      <c r="K5299" s="79"/>
      <c r="M5299" s="79"/>
      <c r="N5299" s="80"/>
      <c r="P5299" s="79"/>
    </row>
    <row r="5300" spans="7:16" x14ac:dyDescent="0.2">
      <c r="G5300" s="79"/>
      <c r="I5300" s="79"/>
      <c r="K5300" s="79"/>
      <c r="M5300" s="79"/>
      <c r="N5300" s="80"/>
      <c r="P5300" s="79"/>
    </row>
    <row r="5301" spans="7:16" x14ac:dyDescent="0.2">
      <c r="G5301" s="79"/>
      <c r="I5301" s="79"/>
      <c r="K5301" s="79"/>
      <c r="M5301" s="79"/>
      <c r="N5301" s="80"/>
      <c r="P5301" s="79"/>
    </row>
    <row r="5302" spans="7:16" x14ac:dyDescent="0.2">
      <c r="G5302" s="79"/>
      <c r="I5302" s="79"/>
      <c r="K5302" s="79"/>
      <c r="M5302" s="79"/>
      <c r="N5302" s="80"/>
      <c r="P5302" s="79"/>
    </row>
    <row r="5303" spans="7:16" x14ac:dyDescent="0.2">
      <c r="G5303" s="79"/>
      <c r="I5303" s="79"/>
      <c r="K5303" s="79"/>
      <c r="M5303" s="79"/>
      <c r="N5303" s="80"/>
      <c r="P5303" s="79"/>
    </row>
    <row r="5304" spans="7:16" x14ac:dyDescent="0.2">
      <c r="G5304" s="79"/>
      <c r="I5304" s="79"/>
      <c r="K5304" s="79"/>
      <c r="M5304" s="79"/>
      <c r="N5304" s="80"/>
      <c r="P5304" s="79"/>
    </row>
    <row r="5305" spans="7:16" x14ac:dyDescent="0.2">
      <c r="G5305" s="79"/>
      <c r="I5305" s="79"/>
      <c r="K5305" s="79"/>
      <c r="M5305" s="79"/>
      <c r="N5305" s="80"/>
      <c r="P5305" s="79"/>
    </row>
    <row r="5306" spans="7:16" x14ac:dyDescent="0.2">
      <c r="G5306" s="79"/>
      <c r="I5306" s="79"/>
      <c r="K5306" s="79"/>
      <c r="M5306" s="79"/>
      <c r="N5306" s="80"/>
      <c r="P5306" s="79"/>
    </row>
    <row r="5307" spans="7:16" x14ac:dyDescent="0.2">
      <c r="G5307" s="79"/>
      <c r="I5307" s="79"/>
      <c r="K5307" s="79"/>
      <c r="M5307" s="79"/>
      <c r="N5307" s="80"/>
      <c r="P5307" s="79"/>
    </row>
    <row r="5308" spans="7:16" x14ac:dyDescent="0.2">
      <c r="G5308" s="79"/>
      <c r="I5308" s="79"/>
      <c r="K5308" s="79"/>
      <c r="M5308" s="79"/>
      <c r="N5308" s="80"/>
      <c r="P5308" s="79"/>
    </row>
    <row r="5309" spans="7:16" x14ac:dyDescent="0.2">
      <c r="G5309" s="79"/>
      <c r="I5309" s="79"/>
      <c r="K5309" s="79"/>
      <c r="M5309" s="79"/>
      <c r="N5309" s="80"/>
      <c r="P5309" s="79"/>
    </row>
    <row r="5310" spans="7:16" x14ac:dyDescent="0.2">
      <c r="G5310" s="79"/>
      <c r="I5310" s="79"/>
      <c r="K5310" s="79"/>
      <c r="M5310" s="79"/>
      <c r="N5310" s="80"/>
      <c r="P5310" s="79"/>
    </row>
    <row r="5311" spans="7:16" x14ac:dyDescent="0.2">
      <c r="G5311" s="79"/>
      <c r="I5311" s="79"/>
      <c r="K5311" s="79"/>
      <c r="M5311" s="79"/>
      <c r="N5311" s="80"/>
      <c r="P5311" s="79"/>
    </row>
    <row r="5312" spans="7:16" x14ac:dyDescent="0.2">
      <c r="G5312" s="79"/>
      <c r="I5312" s="79"/>
      <c r="K5312" s="79"/>
      <c r="M5312" s="79"/>
      <c r="N5312" s="80"/>
      <c r="P5312" s="79"/>
    </row>
    <row r="5313" spans="7:16" x14ac:dyDescent="0.2">
      <c r="G5313" s="79"/>
      <c r="I5313" s="79"/>
      <c r="K5313" s="79"/>
      <c r="M5313" s="79"/>
      <c r="N5313" s="80"/>
      <c r="P5313" s="79"/>
    </row>
    <row r="5314" spans="7:16" x14ac:dyDescent="0.2">
      <c r="G5314" s="79"/>
      <c r="I5314" s="79"/>
      <c r="K5314" s="79"/>
      <c r="M5314" s="79"/>
      <c r="N5314" s="80"/>
      <c r="P5314" s="79"/>
    </row>
    <row r="5315" spans="7:16" x14ac:dyDescent="0.2">
      <c r="G5315" s="79"/>
      <c r="I5315" s="79"/>
      <c r="K5315" s="79"/>
      <c r="M5315" s="79"/>
      <c r="N5315" s="80"/>
      <c r="P5315" s="79"/>
    </row>
    <row r="5316" spans="7:16" x14ac:dyDescent="0.2">
      <c r="G5316" s="79"/>
      <c r="I5316" s="79"/>
      <c r="K5316" s="79"/>
      <c r="M5316" s="79"/>
      <c r="N5316" s="80"/>
      <c r="P5316" s="79"/>
    </row>
    <row r="5317" spans="7:16" x14ac:dyDescent="0.2">
      <c r="G5317" s="79"/>
      <c r="I5317" s="79"/>
      <c r="K5317" s="79"/>
      <c r="M5317" s="79"/>
      <c r="N5317" s="80"/>
      <c r="P5317" s="79"/>
    </row>
    <row r="5318" spans="7:16" x14ac:dyDescent="0.2">
      <c r="G5318" s="79"/>
      <c r="I5318" s="79"/>
      <c r="K5318" s="79"/>
      <c r="M5318" s="79"/>
      <c r="N5318" s="80"/>
      <c r="P5318" s="79"/>
    </row>
    <row r="5319" spans="7:16" x14ac:dyDescent="0.2">
      <c r="G5319" s="79"/>
      <c r="I5319" s="79"/>
      <c r="K5319" s="79"/>
      <c r="M5319" s="79"/>
      <c r="N5319" s="80"/>
      <c r="P5319" s="79"/>
    </row>
    <row r="5320" spans="7:16" x14ac:dyDescent="0.2">
      <c r="G5320" s="79"/>
      <c r="I5320" s="79"/>
      <c r="K5320" s="79"/>
      <c r="M5320" s="79"/>
      <c r="N5320" s="80"/>
      <c r="P5320" s="79"/>
    </row>
    <row r="5321" spans="7:16" x14ac:dyDescent="0.2">
      <c r="G5321" s="79"/>
      <c r="I5321" s="79"/>
      <c r="K5321" s="79"/>
      <c r="M5321" s="79"/>
      <c r="N5321" s="80"/>
      <c r="P5321" s="79"/>
    </row>
    <row r="5322" spans="7:16" x14ac:dyDescent="0.2">
      <c r="G5322" s="79"/>
      <c r="I5322" s="79"/>
      <c r="K5322" s="79"/>
      <c r="M5322" s="79"/>
      <c r="N5322" s="80"/>
      <c r="P5322" s="79"/>
    </row>
    <row r="5323" spans="7:16" x14ac:dyDescent="0.2">
      <c r="G5323" s="79"/>
      <c r="I5323" s="79"/>
      <c r="K5323" s="79"/>
      <c r="M5323" s="79"/>
      <c r="N5323" s="80"/>
      <c r="P5323" s="79"/>
    </row>
    <row r="5324" spans="7:16" x14ac:dyDescent="0.2">
      <c r="G5324" s="79"/>
      <c r="I5324" s="79"/>
      <c r="K5324" s="79"/>
      <c r="M5324" s="79"/>
      <c r="N5324" s="80"/>
      <c r="P5324" s="79"/>
    </row>
    <row r="5325" spans="7:16" x14ac:dyDescent="0.2">
      <c r="G5325" s="79"/>
      <c r="I5325" s="79"/>
      <c r="K5325" s="79"/>
      <c r="M5325" s="79"/>
      <c r="N5325" s="80"/>
      <c r="P5325" s="79"/>
    </row>
    <row r="5326" spans="7:16" x14ac:dyDescent="0.2">
      <c r="G5326" s="79"/>
      <c r="I5326" s="79"/>
      <c r="K5326" s="79"/>
      <c r="M5326" s="79"/>
      <c r="N5326" s="80"/>
      <c r="P5326" s="79"/>
    </row>
    <row r="5327" spans="7:16" x14ac:dyDescent="0.2">
      <c r="G5327" s="79"/>
      <c r="I5327" s="79"/>
      <c r="K5327" s="79"/>
      <c r="M5327" s="79"/>
      <c r="N5327" s="80"/>
      <c r="P5327" s="79"/>
    </row>
    <row r="5328" spans="7:16" x14ac:dyDescent="0.2">
      <c r="G5328" s="79"/>
      <c r="I5328" s="79"/>
      <c r="K5328" s="79"/>
      <c r="M5328" s="79"/>
      <c r="N5328" s="80"/>
      <c r="P5328" s="79"/>
    </row>
    <row r="5329" spans="7:16" x14ac:dyDescent="0.2">
      <c r="G5329" s="79"/>
      <c r="I5329" s="79"/>
      <c r="K5329" s="79"/>
      <c r="M5329" s="79"/>
      <c r="N5329" s="80"/>
      <c r="P5329" s="79"/>
    </row>
    <row r="5330" spans="7:16" x14ac:dyDescent="0.2">
      <c r="G5330" s="79"/>
      <c r="I5330" s="79"/>
      <c r="K5330" s="79"/>
      <c r="M5330" s="79"/>
      <c r="N5330" s="80"/>
      <c r="P5330" s="79"/>
    </row>
    <row r="5331" spans="7:16" x14ac:dyDescent="0.2">
      <c r="G5331" s="79"/>
      <c r="I5331" s="79"/>
      <c r="K5331" s="79"/>
      <c r="M5331" s="79"/>
      <c r="N5331" s="80"/>
      <c r="P5331" s="79"/>
    </row>
    <row r="5332" spans="7:16" x14ac:dyDescent="0.2">
      <c r="G5332" s="79"/>
      <c r="I5332" s="79"/>
      <c r="K5332" s="79"/>
      <c r="M5332" s="79"/>
      <c r="N5332" s="80"/>
      <c r="P5332" s="79"/>
    </row>
    <row r="5333" spans="7:16" x14ac:dyDescent="0.2">
      <c r="G5333" s="79"/>
      <c r="I5333" s="79"/>
      <c r="K5333" s="79"/>
      <c r="M5333" s="79"/>
      <c r="N5333" s="80"/>
      <c r="P5333" s="79"/>
    </row>
    <row r="5334" spans="7:16" x14ac:dyDescent="0.2">
      <c r="G5334" s="79"/>
      <c r="I5334" s="79"/>
      <c r="K5334" s="79"/>
      <c r="M5334" s="79"/>
      <c r="N5334" s="80"/>
      <c r="P5334" s="79"/>
    </row>
    <row r="5335" spans="7:16" x14ac:dyDescent="0.2">
      <c r="G5335" s="79"/>
      <c r="I5335" s="79"/>
      <c r="K5335" s="79"/>
      <c r="M5335" s="79"/>
      <c r="N5335" s="80"/>
      <c r="P5335" s="79"/>
    </row>
    <row r="5336" spans="7:16" x14ac:dyDescent="0.2">
      <c r="G5336" s="79"/>
      <c r="I5336" s="79"/>
      <c r="K5336" s="79"/>
      <c r="M5336" s="79"/>
      <c r="N5336" s="80"/>
      <c r="P5336" s="79"/>
    </row>
    <row r="5337" spans="7:16" x14ac:dyDescent="0.2">
      <c r="G5337" s="79"/>
      <c r="I5337" s="79"/>
      <c r="K5337" s="79"/>
      <c r="M5337" s="79"/>
      <c r="N5337" s="80"/>
      <c r="P5337" s="79"/>
    </row>
    <row r="5338" spans="7:16" x14ac:dyDescent="0.2">
      <c r="G5338" s="79"/>
      <c r="I5338" s="79"/>
      <c r="K5338" s="79"/>
      <c r="M5338" s="79"/>
      <c r="N5338" s="80"/>
      <c r="P5338" s="79"/>
    </row>
    <row r="5339" spans="7:16" x14ac:dyDescent="0.2">
      <c r="G5339" s="79"/>
      <c r="I5339" s="79"/>
      <c r="K5339" s="79"/>
      <c r="M5339" s="79"/>
      <c r="N5339" s="80"/>
      <c r="P5339" s="79"/>
    </row>
    <row r="5340" spans="7:16" x14ac:dyDescent="0.2">
      <c r="G5340" s="79"/>
      <c r="I5340" s="79"/>
      <c r="K5340" s="79"/>
      <c r="M5340" s="79"/>
      <c r="N5340" s="80"/>
      <c r="P5340" s="79"/>
    </row>
    <row r="5341" spans="7:16" x14ac:dyDescent="0.2">
      <c r="G5341" s="79"/>
      <c r="I5341" s="79"/>
      <c r="K5341" s="79"/>
      <c r="M5341" s="79"/>
      <c r="N5341" s="80"/>
      <c r="P5341" s="79"/>
    </row>
    <row r="5342" spans="7:16" x14ac:dyDescent="0.2">
      <c r="G5342" s="79"/>
      <c r="I5342" s="79"/>
      <c r="K5342" s="79"/>
      <c r="M5342" s="79"/>
      <c r="N5342" s="80"/>
      <c r="P5342" s="79"/>
    </row>
    <row r="5343" spans="7:16" x14ac:dyDescent="0.2">
      <c r="G5343" s="79"/>
      <c r="I5343" s="79"/>
      <c r="K5343" s="79"/>
      <c r="M5343" s="79"/>
      <c r="N5343" s="80"/>
      <c r="P5343" s="79"/>
    </row>
    <row r="5344" spans="7:16" x14ac:dyDescent="0.2">
      <c r="G5344" s="79"/>
      <c r="I5344" s="79"/>
      <c r="K5344" s="79"/>
      <c r="M5344" s="79"/>
      <c r="N5344" s="80"/>
      <c r="P5344" s="79"/>
    </row>
    <row r="5345" spans="7:16" x14ac:dyDescent="0.2">
      <c r="G5345" s="79"/>
      <c r="I5345" s="79"/>
      <c r="K5345" s="79"/>
      <c r="M5345" s="79"/>
      <c r="N5345" s="80"/>
      <c r="P5345" s="79"/>
    </row>
    <row r="5346" spans="7:16" x14ac:dyDescent="0.2">
      <c r="G5346" s="79"/>
      <c r="I5346" s="79"/>
      <c r="K5346" s="79"/>
      <c r="M5346" s="79"/>
      <c r="N5346" s="80"/>
      <c r="P5346" s="79"/>
    </row>
    <row r="5347" spans="7:16" x14ac:dyDescent="0.2">
      <c r="G5347" s="79"/>
      <c r="I5347" s="79"/>
      <c r="K5347" s="79"/>
      <c r="M5347" s="79"/>
      <c r="N5347" s="80"/>
      <c r="P5347" s="79"/>
    </row>
    <row r="5348" spans="7:16" x14ac:dyDescent="0.2">
      <c r="G5348" s="79"/>
      <c r="I5348" s="79"/>
      <c r="K5348" s="79"/>
      <c r="M5348" s="79"/>
      <c r="N5348" s="80"/>
      <c r="P5348" s="79"/>
    </row>
    <row r="5349" spans="7:16" x14ac:dyDescent="0.2">
      <c r="G5349" s="79"/>
      <c r="I5349" s="79"/>
      <c r="K5349" s="79"/>
      <c r="M5349" s="79"/>
      <c r="N5349" s="80"/>
      <c r="P5349" s="79"/>
    </row>
    <row r="5350" spans="7:16" x14ac:dyDescent="0.2">
      <c r="G5350" s="79"/>
      <c r="I5350" s="79"/>
      <c r="K5350" s="79"/>
      <c r="M5350" s="79"/>
      <c r="N5350" s="80"/>
      <c r="P5350" s="79"/>
    </row>
    <row r="5351" spans="7:16" x14ac:dyDescent="0.2">
      <c r="G5351" s="79"/>
      <c r="I5351" s="79"/>
      <c r="K5351" s="79"/>
      <c r="M5351" s="79"/>
      <c r="N5351" s="80"/>
      <c r="P5351" s="79"/>
    </row>
    <row r="5352" spans="7:16" x14ac:dyDescent="0.2">
      <c r="G5352" s="79"/>
      <c r="I5352" s="79"/>
      <c r="K5352" s="79"/>
      <c r="M5352" s="79"/>
      <c r="N5352" s="80"/>
      <c r="P5352" s="79"/>
    </row>
    <row r="5353" spans="7:16" x14ac:dyDescent="0.2">
      <c r="G5353" s="79"/>
      <c r="I5353" s="79"/>
      <c r="K5353" s="79"/>
      <c r="M5353" s="79"/>
      <c r="N5353" s="80"/>
      <c r="P5353" s="79"/>
    </row>
    <row r="5354" spans="7:16" x14ac:dyDescent="0.2">
      <c r="G5354" s="79"/>
      <c r="I5354" s="79"/>
      <c r="K5354" s="79"/>
      <c r="M5354" s="79"/>
      <c r="N5354" s="80"/>
      <c r="P5354" s="79"/>
    </row>
    <row r="5355" spans="7:16" x14ac:dyDescent="0.2">
      <c r="G5355" s="79"/>
      <c r="I5355" s="79"/>
      <c r="K5355" s="79"/>
      <c r="M5355" s="79"/>
      <c r="N5355" s="80"/>
      <c r="P5355" s="79"/>
    </row>
    <row r="5356" spans="7:16" x14ac:dyDescent="0.2">
      <c r="G5356" s="79"/>
      <c r="I5356" s="79"/>
      <c r="K5356" s="79"/>
      <c r="M5356" s="79"/>
      <c r="N5356" s="80"/>
      <c r="P5356" s="79"/>
    </row>
    <row r="5357" spans="7:16" x14ac:dyDescent="0.2">
      <c r="G5357" s="79"/>
      <c r="I5357" s="79"/>
      <c r="K5357" s="79"/>
      <c r="M5357" s="79"/>
      <c r="N5357" s="80"/>
      <c r="P5357" s="79"/>
    </row>
    <row r="5358" spans="7:16" x14ac:dyDescent="0.2">
      <c r="G5358" s="79"/>
      <c r="I5358" s="79"/>
      <c r="K5358" s="79"/>
      <c r="M5358" s="79"/>
      <c r="N5358" s="80"/>
      <c r="P5358" s="79"/>
    </row>
    <row r="5359" spans="7:16" x14ac:dyDescent="0.2">
      <c r="G5359" s="79"/>
      <c r="I5359" s="79"/>
      <c r="K5359" s="79"/>
      <c r="M5359" s="79"/>
      <c r="N5359" s="80"/>
      <c r="P5359" s="79"/>
    </row>
    <row r="5360" spans="7:16" x14ac:dyDescent="0.2">
      <c r="G5360" s="79"/>
      <c r="I5360" s="79"/>
      <c r="K5360" s="79"/>
      <c r="M5360" s="79"/>
      <c r="N5360" s="80"/>
      <c r="P5360" s="79"/>
    </row>
    <row r="5361" spans="7:16" x14ac:dyDescent="0.2">
      <c r="G5361" s="79"/>
      <c r="I5361" s="79"/>
      <c r="K5361" s="79"/>
      <c r="M5361" s="79"/>
      <c r="N5361" s="80"/>
      <c r="P5361" s="79"/>
    </row>
    <row r="5362" spans="7:16" x14ac:dyDescent="0.2">
      <c r="G5362" s="79"/>
      <c r="I5362" s="79"/>
      <c r="K5362" s="79"/>
      <c r="M5362" s="79"/>
      <c r="N5362" s="80"/>
      <c r="P5362" s="79"/>
    </row>
    <row r="5363" spans="7:16" x14ac:dyDescent="0.2">
      <c r="G5363" s="79"/>
      <c r="I5363" s="79"/>
      <c r="K5363" s="79"/>
      <c r="M5363" s="79"/>
      <c r="N5363" s="80"/>
      <c r="P5363" s="79"/>
    </row>
    <row r="5364" spans="7:16" x14ac:dyDescent="0.2">
      <c r="G5364" s="79"/>
      <c r="I5364" s="79"/>
      <c r="K5364" s="79"/>
      <c r="M5364" s="79"/>
      <c r="N5364" s="80"/>
      <c r="P5364" s="79"/>
    </row>
    <row r="5365" spans="7:16" x14ac:dyDescent="0.2">
      <c r="G5365" s="79"/>
      <c r="I5365" s="79"/>
      <c r="K5365" s="79"/>
      <c r="M5365" s="79"/>
      <c r="N5365" s="80"/>
      <c r="P5365" s="79"/>
    </row>
    <row r="5366" spans="7:16" x14ac:dyDescent="0.2">
      <c r="G5366" s="79"/>
      <c r="I5366" s="79"/>
      <c r="K5366" s="79"/>
      <c r="M5366" s="79"/>
      <c r="N5366" s="80"/>
      <c r="P5366" s="79"/>
    </row>
    <row r="5367" spans="7:16" x14ac:dyDescent="0.2">
      <c r="G5367" s="79"/>
      <c r="I5367" s="79"/>
      <c r="K5367" s="79"/>
      <c r="M5367" s="79"/>
      <c r="N5367" s="80"/>
      <c r="P5367" s="79"/>
    </row>
    <row r="5368" spans="7:16" x14ac:dyDescent="0.2">
      <c r="G5368" s="79"/>
      <c r="I5368" s="79"/>
      <c r="K5368" s="79"/>
      <c r="M5368" s="79"/>
      <c r="N5368" s="80"/>
      <c r="P5368" s="79"/>
    </row>
    <row r="5369" spans="7:16" x14ac:dyDescent="0.2">
      <c r="G5369" s="79"/>
      <c r="I5369" s="79"/>
      <c r="K5369" s="79"/>
      <c r="M5369" s="79"/>
      <c r="N5369" s="80"/>
      <c r="P5369" s="79"/>
    </row>
    <row r="5370" spans="7:16" x14ac:dyDescent="0.2">
      <c r="G5370" s="79"/>
      <c r="I5370" s="79"/>
      <c r="K5370" s="79"/>
      <c r="M5370" s="79"/>
      <c r="N5370" s="80"/>
      <c r="P5370" s="79"/>
    </row>
    <row r="5371" spans="7:16" x14ac:dyDescent="0.2">
      <c r="G5371" s="79"/>
      <c r="I5371" s="79"/>
      <c r="K5371" s="79"/>
      <c r="M5371" s="79"/>
      <c r="N5371" s="80"/>
      <c r="P5371" s="79"/>
    </row>
    <row r="5372" spans="7:16" x14ac:dyDescent="0.2">
      <c r="G5372" s="79"/>
      <c r="I5372" s="79"/>
      <c r="K5372" s="79"/>
      <c r="M5372" s="79"/>
      <c r="N5372" s="80"/>
      <c r="P5372" s="79"/>
    </row>
    <row r="5373" spans="7:16" x14ac:dyDescent="0.2">
      <c r="G5373" s="79"/>
      <c r="I5373" s="79"/>
      <c r="K5373" s="79"/>
      <c r="M5373" s="79"/>
      <c r="N5373" s="80"/>
      <c r="P5373" s="79"/>
    </row>
    <row r="5374" spans="7:16" x14ac:dyDescent="0.2">
      <c r="G5374" s="79"/>
      <c r="I5374" s="79"/>
      <c r="K5374" s="79"/>
      <c r="M5374" s="79"/>
      <c r="N5374" s="80"/>
      <c r="P5374" s="79"/>
    </row>
    <row r="5375" spans="7:16" x14ac:dyDescent="0.2">
      <c r="G5375" s="79"/>
      <c r="I5375" s="79"/>
      <c r="K5375" s="79"/>
      <c r="M5375" s="79"/>
      <c r="N5375" s="80"/>
      <c r="P5375" s="79"/>
    </row>
    <row r="5376" spans="7:16" x14ac:dyDescent="0.2">
      <c r="G5376" s="79"/>
      <c r="I5376" s="79"/>
      <c r="K5376" s="79"/>
      <c r="M5376" s="79"/>
      <c r="N5376" s="80"/>
      <c r="P5376" s="79"/>
    </row>
    <row r="5377" spans="7:16" x14ac:dyDescent="0.2">
      <c r="G5377" s="79"/>
      <c r="I5377" s="79"/>
      <c r="K5377" s="79"/>
      <c r="M5377" s="79"/>
      <c r="N5377" s="80"/>
      <c r="P5377" s="79"/>
    </row>
    <row r="5378" spans="7:16" x14ac:dyDescent="0.2">
      <c r="G5378" s="79"/>
      <c r="I5378" s="79"/>
      <c r="K5378" s="79"/>
      <c r="M5378" s="79"/>
      <c r="N5378" s="80"/>
      <c r="P5378" s="79"/>
    </row>
    <row r="5379" spans="7:16" x14ac:dyDescent="0.2">
      <c r="G5379" s="79"/>
      <c r="I5379" s="79"/>
      <c r="K5379" s="79"/>
      <c r="M5379" s="79"/>
      <c r="N5379" s="80"/>
      <c r="P5379" s="79"/>
    </row>
    <row r="5380" spans="7:16" x14ac:dyDescent="0.2">
      <c r="G5380" s="79"/>
      <c r="I5380" s="79"/>
      <c r="K5380" s="79"/>
      <c r="M5380" s="79"/>
      <c r="N5380" s="80"/>
      <c r="P5380" s="79"/>
    </row>
    <row r="5381" spans="7:16" x14ac:dyDescent="0.2">
      <c r="G5381" s="79"/>
      <c r="I5381" s="79"/>
      <c r="K5381" s="79"/>
      <c r="M5381" s="79"/>
      <c r="N5381" s="80"/>
      <c r="P5381" s="79"/>
    </row>
    <row r="5382" spans="7:16" x14ac:dyDescent="0.2">
      <c r="G5382" s="79"/>
      <c r="I5382" s="79"/>
      <c r="K5382" s="79"/>
      <c r="M5382" s="79"/>
      <c r="N5382" s="80"/>
      <c r="P5382" s="79"/>
    </row>
    <row r="5383" spans="7:16" x14ac:dyDescent="0.2">
      <c r="G5383" s="79"/>
      <c r="I5383" s="79"/>
      <c r="K5383" s="79"/>
      <c r="M5383" s="79"/>
      <c r="N5383" s="80"/>
      <c r="P5383" s="79"/>
    </row>
    <row r="5384" spans="7:16" x14ac:dyDescent="0.2">
      <c r="G5384" s="79"/>
      <c r="I5384" s="79"/>
      <c r="K5384" s="79"/>
      <c r="M5384" s="79"/>
      <c r="N5384" s="80"/>
      <c r="P5384" s="79"/>
    </row>
    <row r="5385" spans="7:16" x14ac:dyDescent="0.2">
      <c r="G5385" s="79"/>
      <c r="I5385" s="79"/>
      <c r="K5385" s="79"/>
      <c r="M5385" s="79"/>
      <c r="N5385" s="80"/>
      <c r="P5385" s="79"/>
    </row>
    <row r="5386" spans="7:16" x14ac:dyDescent="0.2">
      <c r="G5386" s="79"/>
      <c r="I5386" s="79"/>
      <c r="K5386" s="79"/>
      <c r="M5386" s="79"/>
      <c r="N5386" s="80"/>
      <c r="P5386" s="79"/>
    </row>
    <row r="5387" spans="7:16" x14ac:dyDescent="0.2">
      <c r="G5387" s="79"/>
      <c r="I5387" s="79"/>
      <c r="K5387" s="79"/>
      <c r="M5387" s="79"/>
      <c r="N5387" s="80"/>
      <c r="P5387" s="79"/>
    </row>
    <row r="5388" spans="7:16" x14ac:dyDescent="0.2">
      <c r="G5388" s="79"/>
      <c r="I5388" s="79"/>
      <c r="K5388" s="79"/>
      <c r="M5388" s="79"/>
      <c r="N5388" s="80"/>
      <c r="P5388" s="79"/>
    </row>
    <row r="5389" spans="7:16" x14ac:dyDescent="0.2">
      <c r="G5389" s="79"/>
      <c r="I5389" s="79"/>
      <c r="K5389" s="79"/>
      <c r="M5389" s="79"/>
      <c r="N5389" s="80"/>
      <c r="P5389" s="79"/>
    </row>
    <row r="5390" spans="7:16" x14ac:dyDescent="0.2">
      <c r="G5390" s="79"/>
      <c r="I5390" s="79"/>
      <c r="K5390" s="79"/>
      <c r="M5390" s="79"/>
      <c r="N5390" s="80"/>
      <c r="P5390" s="79"/>
    </row>
    <row r="5391" spans="7:16" x14ac:dyDescent="0.2">
      <c r="G5391" s="79"/>
      <c r="I5391" s="79"/>
      <c r="K5391" s="79"/>
      <c r="M5391" s="79"/>
      <c r="N5391" s="80"/>
      <c r="P5391" s="79"/>
    </row>
    <row r="5392" spans="7:16" x14ac:dyDescent="0.2">
      <c r="G5392" s="79"/>
      <c r="I5392" s="79"/>
      <c r="K5392" s="79"/>
      <c r="M5392" s="79"/>
      <c r="N5392" s="80"/>
      <c r="P5392" s="79"/>
    </row>
    <row r="5393" spans="7:16" x14ac:dyDescent="0.2">
      <c r="G5393" s="79"/>
      <c r="I5393" s="79"/>
      <c r="K5393" s="79"/>
      <c r="M5393" s="79"/>
      <c r="N5393" s="80"/>
      <c r="P5393" s="79"/>
    </row>
    <row r="5394" spans="7:16" x14ac:dyDescent="0.2">
      <c r="G5394" s="79"/>
      <c r="I5394" s="79"/>
      <c r="K5394" s="79"/>
      <c r="M5394" s="79"/>
      <c r="N5394" s="80"/>
      <c r="P5394" s="79"/>
    </row>
    <row r="5395" spans="7:16" x14ac:dyDescent="0.2">
      <c r="G5395" s="79"/>
      <c r="I5395" s="79"/>
      <c r="K5395" s="79"/>
      <c r="M5395" s="79"/>
      <c r="N5395" s="80"/>
      <c r="P5395" s="79"/>
    </row>
    <row r="5396" spans="7:16" x14ac:dyDescent="0.2">
      <c r="G5396" s="79"/>
      <c r="I5396" s="79"/>
      <c r="K5396" s="79"/>
      <c r="M5396" s="79"/>
      <c r="N5396" s="80"/>
      <c r="P5396" s="79"/>
    </row>
    <row r="5397" spans="7:16" x14ac:dyDescent="0.2">
      <c r="G5397" s="79"/>
      <c r="I5397" s="79"/>
      <c r="K5397" s="79"/>
      <c r="M5397" s="79"/>
      <c r="N5397" s="80"/>
      <c r="P5397" s="79"/>
    </row>
    <row r="5398" spans="7:16" x14ac:dyDescent="0.2">
      <c r="G5398" s="79"/>
      <c r="I5398" s="79"/>
      <c r="K5398" s="79"/>
      <c r="M5398" s="79"/>
      <c r="N5398" s="80"/>
      <c r="P5398" s="79"/>
    </row>
    <row r="5399" spans="7:16" x14ac:dyDescent="0.2">
      <c r="G5399" s="79"/>
      <c r="I5399" s="79"/>
      <c r="K5399" s="79"/>
      <c r="M5399" s="79"/>
      <c r="N5399" s="80"/>
      <c r="P5399" s="79"/>
    </row>
    <row r="5400" spans="7:16" x14ac:dyDescent="0.2">
      <c r="G5400" s="79"/>
      <c r="I5400" s="79"/>
      <c r="K5400" s="79"/>
      <c r="M5400" s="79"/>
      <c r="N5400" s="80"/>
      <c r="P5400" s="79"/>
    </row>
    <row r="5401" spans="7:16" x14ac:dyDescent="0.2">
      <c r="G5401" s="79"/>
      <c r="I5401" s="79"/>
      <c r="K5401" s="79"/>
      <c r="M5401" s="79"/>
      <c r="N5401" s="80"/>
      <c r="P5401" s="79"/>
    </row>
    <row r="5402" spans="7:16" x14ac:dyDescent="0.2">
      <c r="G5402" s="79"/>
      <c r="I5402" s="79"/>
      <c r="K5402" s="79"/>
      <c r="M5402" s="79"/>
      <c r="N5402" s="80"/>
      <c r="P5402" s="79"/>
    </row>
    <row r="5403" spans="7:16" x14ac:dyDescent="0.2">
      <c r="G5403" s="79"/>
      <c r="I5403" s="79"/>
      <c r="K5403" s="79"/>
      <c r="M5403" s="79"/>
      <c r="N5403" s="80"/>
      <c r="P5403" s="79"/>
    </row>
    <row r="5404" spans="7:16" x14ac:dyDescent="0.2">
      <c r="G5404" s="79"/>
      <c r="I5404" s="79"/>
      <c r="K5404" s="79"/>
      <c r="M5404" s="79"/>
      <c r="N5404" s="80"/>
      <c r="P5404" s="79"/>
    </row>
    <row r="5405" spans="7:16" x14ac:dyDescent="0.2">
      <c r="G5405" s="79"/>
      <c r="I5405" s="79"/>
      <c r="K5405" s="79"/>
      <c r="M5405" s="79"/>
      <c r="N5405" s="80"/>
      <c r="P5405" s="79"/>
    </row>
    <row r="5406" spans="7:16" x14ac:dyDescent="0.2">
      <c r="G5406" s="79"/>
      <c r="I5406" s="79"/>
      <c r="K5406" s="79"/>
      <c r="M5406" s="79"/>
      <c r="N5406" s="80"/>
      <c r="P5406" s="79"/>
    </row>
    <row r="5407" spans="7:16" x14ac:dyDescent="0.2">
      <c r="G5407" s="79"/>
      <c r="I5407" s="79"/>
      <c r="K5407" s="79"/>
      <c r="M5407" s="79"/>
      <c r="N5407" s="80"/>
      <c r="P5407" s="79"/>
    </row>
    <row r="5408" spans="7:16" x14ac:dyDescent="0.2">
      <c r="G5408" s="79"/>
      <c r="I5408" s="79"/>
      <c r="K5408" s="79"/>
      <c r="M5408" s="79"/>
      <c r="N5408" s="80"/>
      <c r="P5408" s="79"/>
    </row>
    <row r="5409" spans="7:16" x14ac:dyDescent="0.2">
      <c r="G5409" s="79"/>
      <c r="I5409" s="79"/>
      <c r="K5409" s="79"/>
      <c r="M5409" s="79"/>
      <c r="N5409" s="80"/>
      <c r="P5409" s="79"/>
    </row>
    <row r="5410" spans="7:16" x14ac:dyDescent="0.2">
      <c r="G5410" s="79"/>
      <c r="I5410" s="79"/>
      <c r="K5410" s="79"/>
      <c r="M5410" s="79"/>
      <c r="N5410" s="80"/>
      <c r="P5410" s="79"/>
    </row>
    <row r="5411" spans="7:16" x14ac:dyDescent="0.2">
      <c r="G5411" s="79"/>
      <c r="I5411" s="79"/>
      <c r="K5411" s="79"/>
      <c r="M5411" s="79"/>
      <c r="N5411" s="80"/>
      <c r="P5411" s="79"/>
    </row>
    <row r="5412" spans="7:16" x14ac:dyDescent="0.2">
      <c r="G5412" s="79"/>
      <c r="I5412" s="79"/>
      <c r="K5412" s="79"/>
      <c r="M5412" s="79"/>
      <c r="N5412" s="80"/>
      <c r="P5412" s="79"/>
    </row>
    <row r="5413" spans="7:16" x14ac:dyDescent="0.2">
      <c r="G5413" s="79"/>
      <c r="I5413" s="79"/>
      <c r="K5413" s="79"/>
      <c r="M5413" s="79"/>
      <c r="N5413" s="80"/>
      <c r="P5413" s="79"/>
    </row>
    <row r="5414" spans="7:16" x14ac:dyDescent="0.2">
      <c r="G5414" s="79"/>
      <c r="I5414" s="79"/>
      <c r="K5414" s="79"/>
      <c r="M5414" s="79"/>
      <c r="N5414" s="80"/>
      <c r="P5414" s="79"/>
    </row>
    <row r="5415" spans="7:16" x14ac:dyDescent="0.2">
      <c r="G5415" s="79"/>
      <c r="I5415" s="79"/>
      <c r="K5415" s="79"/>
      <c r="M5415" s="79"/>
      <c r="N5415" s="80"/>
      <c r="P5415" s="79"/>
    </row>
    <row r="5416" spans="7:16" x14ac:dyDescent="0.2">
      <c r="G5416" s="79"/>
      <c r="I5416" s="79"/>
      <c r="K5416" s="79"/>
      <c r="M5416" s="79"/>
      <c r="N5416" s="80"/>
      <c r="P5416" s="79"/>
    </row>
    <row r="5417" spans="7:16" x14ac:dyDescent="0.2">
      <c r="G5417" s="79"/>
      <c r="I5417" s="79"/>
      <c r="K5417" s="79"/>
      <c r="M5417" s="79"/>
      <c r="N5417" s="80"/>
      <c r="P5417" s="79"/>
    </row>
    <row r="5418" spans="7:16" x14ac:dyDescent="0.2">
      <c r="G5418" s="79"/>
      <c r="I5418" s="79"/>
      <c r="K5418" s="79"/>
      <c r="M5418" s="79"/>
      <c r="N5418" s="80"/>
      <c r="P5418" s="79"/>
    </row>
    <row r="5419" spans="7:16" x14ac:dyDescent="0.2">
      <c r="G5419" s="79"/>
      <c r="I5419" s="79"/>
      <c r="K5419" s="79"/>
      <c r="M5419" s="79"/>
      <c r="N5419" s="80"/>
      <c r="P5419" s="79"/>
    </row>
    <row r="5420" spans="7:16" x14ac:dyDescent="0.2">
      <c r="G5420" s="79"/>
      <c r="I5420" s="79"/>
      <c r="K5420" s="79"/>
      <c r="M5420" s="79"/>
      <c r="N5420" s="80"/>
      <c r="P5420" s="79"/>
    </row>
    <row r="5421" spans="7:16" x14ac:dyDescent="0.2">
      <c r="G5421" s="79"/>
      <c r="I5421" s="79"/>
      <c r="K5421" s="79"/>
      <c r="M5421" s="79"/>
      <c r="N5421" s="80"/>
      <c r="P5421" s="79"/>
    </row>
    <row r="5422" spans="7:16" x14ac:dyDescent="0.2">
      <c r="G5422" s="79"/>
      <c r="I5422" s="79"/>
      <c r="K5422" s="79"/>
      <c r="M5422" s="79"/>
      <c r="N5422" s="80"/>
      <c r="P5422" s="79"/>
    </row>
    <row r="5423" spans="7:16" x14ac:dyDescent="0.2">
      <c r="G5423" s="79"/>
      <c r="I5423" s="79"/>
      <c r="K5423" s="79"/>
      <c r="M5423" s="79"/>
      <c r="N5423" s="80"/>
      <c r="P5423" s="79"/>
    </row>
    <row r="5424" spans="7:16" x14ac:dyDescent="0.2">
      <c r="G5424" s="79"/>
      <c r="I5424" s="79"/>
      <c r="K5424" s="79"/>
      <c r="M5424" s="79"/>
      <c r="N5424" s="80"/>
      <c r="P5424" s="79"/>
    </row>
    <row r="5425" spans="7:16" x14ac:dyDescent="0.2">
      <c r="G5425" s="79"/>
      <c r="I5425" s="79"/>
      <c r="K5425" s="79"/>
      <c r="M5425" s="79"/>
      <c r="N5425" s="80"/>
      <c r="P5425" s="79"/>
    </row>
    <row r="5426" spans="7:16" x14ac:dyDescent="0.2">
      <c r="G5426" s="79"/>
      <c r="I5426" s="79"/>
      <c r="K5426" s="79"/>
      <c r="M5426" s="79"/>
      <c r="N5426" s="80"/>
      <c r="P5426" s="79"/>
    </row>
    <row r="5427" spans="7:16" x14ac:dyDescent="0.2">
      <c r="G5427" s="79"/>
      <c r="I5427" s="79"/>
      <c r="K5427" s="79"/>
      <c r="M5427" s="79"/>
      <c r="N5427" s="80"/>
      <c r="P5427" s="79"/>
    </row>
    <row r="5428" spans="7:16" x14ac:dyDescent="0.2">
      <c r="G5428" s="79"/>
      <c r="I5428" s="79"/>
      <c r="K5428" s="79"/>
      <c r="M5428" s="79"/>
      <c r="N5428" s="80"/>
      <c r="P5428" s="79"/>
    </row>
    <row r="5429" spans="7:16" x14ac:dyDescent="0.2">
      <c r="G5429" s="79"/>
      <c r="I5429" s="79"/>
      <c r="K5429" s="79"/>
      <c r="M5429" s="79"/>
      <c r="N5429" s="80"/>
      <c r="P5429" s="79"/>
    </row>
    <row r="5430" spans="7:16" x14ac:dyDescent="0.2">
      <c r="G5430" s="79"/>
      <c r="I5430" s="79"/>
      <c r="K5430" s="79"/>
      <c r="M5430" s="79"/>
      <c r="N5430" s="80"/>
      <c r="P5430" s="79"/>
    </row>
    <row r="5431" spans="7:16" x14ac:dyDescent="0.2">
      <c r="G5431" s="79"/>
      <c r="I5431" s="79"/>
      <c r="K5431" s="79"/>
      <c r="M5431" s="79"/>
      <c r="N5431" s="80"/>
      <c r="P5431" s="79"/>
    </row>
    <row r="5432" spans="7:16" x14ac:dyDescent="0.2">
      <c r="G5432" s="79"/>
      <c r="I5432" s="79"/>
      <c r="K5432" s="79"/>
      <c r="M5432" s="79"/>
      <c r="N5432" s="80"/>
      <c r="P5432" s="79"/>
    </row>
    <row r="5433" spans="7:16" x14ac:dyDescent="0.2">
      <c r="G5433" s="79"/>
      <c r="I5433" s="79"/>
      <c r="K5433" s="79"/>
      <c r="M5433" s="79"/>
      <c r="N5433" s="80"/>
      <c r="P5433" s="79"/>
    </row>
    <row r="5434" spans="7:16" x14ac:dyDescent="0.2">
      <c r="G5434" s="79"/>
      <c r="I5434" s="79"/>
      <c r="K5434" s="79"/>
      <c r="M5434" s="79"/>
      <c r="N5434" s="80"/>
      <c r="P5434" s="79"/>
    </row>
    <row r="5435" spans="7:16" x14ac:dyDescent="0.2">
      <c r="G5435" s="79"/>
      <c r="I5435" s="79"/>
      <c r="K5435" s="79"/>
      <c r="M5435" s="79"/>
      <c r="N5435" s="80"/>
      <c r="P5435" s="79"/>
    </row>
    <row r="5436" spans="7:16" x14ac:dyDescent="0.2">
      <c r="G5436" s="79"/>
      <c r="I5436" s="79"/>
      <c r="K5436" s="79"/>
      <c r="M5436" s="79"/>
      <c r="N5436" s="80"/>
      <c r="P5436" s="79"/>
    </row>
    <row r="5437" spans="7:16" x14ac:dyDescent="0.2">
      <c r="G5437" s="79"/>
      <c r="I5437" s="79"/>
      <c r="K5437" s="79"/>
      <c r="M5437" s="79"/>
      <c r="N5437" s="80"/>
      <c r="P5437" s="79"/>
    </row>
    <row r="5438" spans="7:16" x14ac:dyDescent="0.2">
      <c r="G5438" s="79"/>
      <c r="I5438" s="79"/>
      <c r="K5438" s="79"/>
      <c r="M5438" s="79"/>
      <c r="N5438" s="80"/>
      <c r="P5438" s="79"/>
    </row>
    <row r="5439" spans="7:16" x14ac:dyDescent="0.2">
      <c r="G5439" s="79"/>
      <c r="I5439" s="79"/>
      <c r="K5439" s="79"/>
      <c r="M5439" s="79"/>
      <c r="N5439" s="80"/>
      <c r="P5439" s="79"/>
    </row>
    <row r="5440" spans="7:16" x14ac:dyDescent="0.2">
      <c r="G5440" s="79"/>
      <c r="I5440" s="79"/>
      <c r="K5440" s="79"/>
      <c r="M5440" s="79"/>
      <c r="N5440" s="80"/>
      <c r="P5440" s="79"/>
    </row>
    <row r="5441" spans="7:16" x14ac:dyDescent="0.2">
      <c r="G5441" s="79"/>
      <c r="I5441" s="79"/>
      <c r="K5441" s="79"/>
      <c r="M5441" s="79"/>
      <c r="N5441" s="80"/>
      <c r="P5441" s="79"/>
    </row>
    <row r="5442" spans="7:16" x14ac:dyDescent="0.2">
      <c r="G5442" s="79"/>
      <c r="I5442" s="79"/>
      <c r="K5442" s="79"/>
      <c r="M5442" s="79"/>
      <c r="N5442" s="80"/>
      <c r="P5442" s="79"/>
    </row>
    <row r="5443" spans="7:16" x14ac:dyDescent="0.2">
      <c r="G5443" s="79"/>
      <c r="I5443" s="79"/>
      <c r="K5443" s="79"/>
      <c r="M5443" s="79"/>
      <c r="N5443" s="80"/>
      <c r="P5443" s="79"/>
    </row>
    <row r="5444" spans="7:16" x14ac:dyDescent="0.2">
      <c r="G5444" s="79"/>
      <c r="I5444" s="79"/>
      <c r="K5444" s="79"/>
      <c r="M5444" s="79"/>
      <c r="N5444" s="80"/>
      <c r="P5444" s="79"/>
    </row>
    <row r="5445" spans="7:16" x14ac:dyDescent="0.2">
      <c r="G5445" s="79"/>
      <c r="I5445" s="79"/>
      <c r="K5445" s="79"/>
      <c r="M5445" s="79"/>
      <c r="N5445" s="80"/>
      <c r="P5445" s="79"/>
    </row>
    <row r="5446" spans="7:16" x14ac:dyDescent="0.2">
      <c r="G5446" s="79"/>
      <c r="I5446" s="79"/>
      <c r="K5446" s="79"/>
      <c r="M5446" s="79"/>
      <c r="N5446" s="80"/>
      <c r="P5446" s="79"/>
    </row>
    <row r="5447" spans="7:16" x14ac:dyDescent="0.2">
      <c r="G5447" s="79"/>
      <c r="I5447" s="79"/>
      <c r="K5447" s="79"/>
      <c r="M5447" s="79"/>
      <c r="N5447" s="80"/>
      <c r="P5447" s="79"/>
    </row>
    <row r="5448" spans="7:16" x14ac:dyDescent="0.2">
      <c r="G5448" s="79"/>
      <c r="I5448" s="79"/>
      <c r="K5448" s="79"/>
      <c r="M5448" s="79"/>
      <c r="N5448" s="80"/>
      <c r="P5448" s="79"/>
    </row>
    <row r="5449" spans="7:16" x14ac:dyDescent="0.2">
      <c r="G5449" s="79"/>
      <c r="I5449" s="79"/>
      <c r="K5449" s="79"/>
      <c r="M5449" s="79"/>
      <c r="N5449" s="80"/>
      <c r="P5449" s="79"/>
    </row>
    <row r="5450" spans="7:16" x14ac:dyDescent="0.2">
      <c r="G5450" s="79"/>
      <c r="I5450" s="79"/>
      <c r="K5450" s="79"/>
      <c r="M5450" s="79"/>
      <c r="N5450" s="80"/>
      <c r="P5450" s="79"/>
    </row>
    <row r="5451" spans="7:16" x14ac:dyDescent="0.2">
      <c r="G5451" s="79"/>
      <c r="I5451" s="79"/>
      <c r="K5451" s="79"/>
      <c r="M5451" s="79"/>
      <c r="N5451" s="80"/>
      <c r="P5451" s="79"/>
    </row>
    <row r="5452" spans="7:16" x14ac:dyDescent="0.2">
      <c r="G5452" s="79"/>
      <c r="I5452" s="79"/>
      <c r="K5452" s="79"/>
      <c r="M5452" s="79"/>
      <c r="N5452" s="80"/>
      <c r="P5452" s="79"/>
    </row>
    <row r="5453" spans="7:16" x14ac:dyDescent="0.2">
      <c r="G5453" s="79"/>
      <c r="I5453" s="79"/>
      <c r="K5453" s="79"/>
      <c r="M5453" s="79"/>
      <c r="N5453" s="80"/>
      <c r="P5453" s="79"/>
    </row>
    <row r="5454" spans="7:16" x14ac:dyDescent="0.2">
      <c r="G5454" s="79"/>
      <c r="I5454" s="79"/>
      <c r="K5454" s="79"/>
      <c r="M5454" s="79"/>
      <c r="N5454" s="80"/>
      <c r="P5454" s="79"/>
    </row>
    <row r="5455" spans="7:16" x14ac:dyDescent="0.2">
      <c r="G5455" s="79"/>
      <c r="I5455" s="79"/>
      <c r="K5455" s="79"/>
      <c r="M5455" s="79"/>
      <c r="N5455" s="80"/>
      <c r="P5455" s="79"/>
    </row>
    <row r="5456" spans="7:16" x14ac:dyDescent="0.2">
      <c r="G5456" s="79"/>
      <c r="I5456" s="79"/>
      <c r="K5456" s="79"/>
      <c r="M5456" s="79"/>
      <c r="N5456" s="80"/>
      <c r="P5456" s="79"/>
    </row>
    <row r="5457" spans="7:16" x14ac:dyDescent="0.2">
      <c r="G5457" s="79"/>
      <c r="I5457" s="79"/>
      <c r="K5457" s="79"/>
      <c r="M5457" s="79"/>
      <c r="N5457" s="80"/>
      <c r="P5457" s="79"/>
    </row>
    <row r="5458" spans="7:16" x14ac:dyDescent="0.2">
      <c r="G5458" s="79"/>
      <c r="I5458" s="79"/>
      <c r="K5458" s="79"/>
      <c r="M5458" s="79"/>
      <c r="N5458" s="80"/>
      <c r="P5458" s="79"/>
    </row>
    <row r="5459" spans="7:16" x14ac:dyDescent="0.2">
      <c r="G5459" s="79"/>
      <c r="I5459" s="79"/>
      <c r="K5459" s="79"/>
      <c r="M5459" s="79"/>
      <c r="N5459" s="80"/>
      <c r="P5459" s="79"/>
    </row>
    <row r="5460" spans="7:16" x14ac:dyDescent="0.2">
      <c r="G5460" s="79"/>
      <c r="I5460" s="79"/>
      <c r="K5460" s="79"/>
      <c r="M5460" s="79"/>
      <c r="N5460" s="80"/>
      <c r="P5460" s="79"/>
    </row>
    <row r="5461" spans="7:16" x14ac:dyDescent="0.2">
      <c r="G5461" s="79"/>
      <c r="I5461" s="79"/>
      <c r="K5461" s="79"/>
      <c r="M5461" s="79"/>
      <c r="N5461" s="80"/>
      <c r="P5461" s="79"/>
    </row>
    <row r="5462" spans="7:16" x14ac:dyDescent="0.2">
      <c r="G5462" s="79"/>
      <c r="I5462" s="79"/>
      <c r="K5462" s="79"/>
      <c r="M5462" s="79"/>
      <c r="N5462" s="80"/>
      <c r="P5462" s="79"/>
    </row>
    <row r="5463" spans="7:16" x14ac:dyDescent="0.2">
      <c r="G5463" s="79"/>
      <c r="I5463" s="79"/>
      <c r="K5463" s="79"/>
      <c r="M5463" s="79"/>
      <c r="N5463" s="80"/>
      <c r="P5463" s="79"/>
    </row>
    <row r="5464" spans="7:16" x14ac:dyDescent="0.2">
      <c r="G5464" s="79"/>
      <c r="I5464" s="79"/>
      <c r="K5464" s="79"/>
      <c r="M5464" s="79"/>
      <c r="N5464" s="80"/>
      <c r="P5464" s="79"/>
    </row>
    <row r="5465" spans="7:16" x14ac:dyDescent="0.2">
      <c r="G5465" s="79"/>
      <c r="I5465" s="79"/>
      <c r="K5465" s="79"/>
      <c r="M5465" s="79"/>
      <c r="N5465" s="80"/>
      <c r="P5465" s="79"/>
    </row>
    <row r="5466" spans="7:16" x14ac:dyDescent="0.2">
      <c r="G5466" s="79"/>
      <c r="I5466" s="79"/>
      <c r="K5466" s="79"/>
      <c r="M5466" s="79"/>
      <c r="N5466" s="80"/>
      <c r="P5466" s="79"/>
    </row>
    <row r="5467" spans="7:16" x14ac:dyDescent="0.2">
      <c r="G5467" s="79"/>
      <c r="I5467" s="79"/>
      <c r="K5467" s="79"/>
      <c r="M5467" s="79"/>
      <c r="N5467" s="80"/>
      <c r="P5467" s="79"/>
    </row>
    <row r="5468" spans="7:16" x14ac:dyDescent="0.2">
      <c r="G5468" s="79"/>
      <c r="I5468" s="79"/>
      <c r="K5468" s="79"/>
      <c r="M5468" s="79"/>
      <c r="N5468" s="80"/>
      <c r="P5468" s="79"/>
    </row>
    <row r="5469" spans="7:16" x14ac:dyDescent="0.2">
      <c r="G5469" s="79"/>
      <c r="I5469" s="79"/>
      <c r="K5469" s="79"/>
      <c r="M5469" s="79"/>
      <c r="N5469" s="80"/>
      <c r="P5469" s="79"/>
    </row>
    <row r="5470" spans="7:16" x14ac:dyDescent="0.2">
      <c r="G5470" s="79"/>
      <c r="I5470" s="79"/>
      <c r="K5470" s="79"/>
      <c r="M5470" s="79"/>
      <c r="N5470" s="80"/>
      <c r="P5470" s="79"/>
    </row>
    <row r="5471" spans="7:16" x14ac:dyDescent="0.2">
      <c r="G5471" s="79"/>
      <c r="I5471" s="79"/>
      <c r="K5471" s="79"/>
      <c r="M5471" s="79"/>
      <c r="N5471" s="80"/>
      <c r="P5471" s="79"/>
    </row>
    <row r="5472" spans="7:16" x14ac:dyDescent="0.2">
      <c r="G5472" s="79"/>
      <c r="I5472" s="79"/>
      <c r="K5472" s="79"/>
      <c r="M5472" s="79"/>
      <c r="N5472" s="80"/>
      <c r="P5472" s="79"/>
    </row>
    <row r="5473" spans="7:16" x14ac:dyDescent="0.2">
      <c r="G5473" s="79"/>
      <c r="I5473" s="79"/>
      <c r="K5473" s="79"/>
      <c r="M5473" s="79"/>
      <c r="N5473" s="80"/>
      <c r="P5473" s="79"/>
    </row>
    <row r="5474" spans="7:16" x14ac:dyDescent="0.2">
      <c r="G5474" s="79"/>
      <c r="I5474" s="79"/>
      <c r="K5474" s="79"/>
      <c r="M5474" s="79"/>
      <c r="N5474" s="80"/>
      <c r="P5474" s="79"/>
    </row>
    <row r="5475" spans="7:16" x14ac:dyDescent="0.2">
      <c r="G5475" s="79"/>
      <c r="I5475" s="79"/>
      <c r="K5475" s="79"/>
      <c r="M5475" s="79"/>
      <c r="N5475" s="80"/>
      <c r="P5475" s="79"/>
    </row>
    <row r="5476" spans="7:16" x14ac:dyDescent="0.2">
      <c r="G5476" s="79"/>
      <c r="I5476" s="79"/>
      <c r="K5476" s="79"/>
      <c r="M5476" s="79"/>
      <c r="N5476" s="80"/>
      <c r="P5476" s="79"/>
    </row>
    <row r="5477" spans="7:16" x14ac:dyDescent="0.2">
      <c r="G5477" s="79"/>
      <c r="I5477" s="79"/>
      <c r="K5477" s="79"/>
      <c r="M5477" s="79"/>
      <c r="N5477" s="80"/>
      <c r="P5477" s="79"/>
    </row>
    <row r="5478" spans="7:16" x14ac:dyDescent="0.2">
      <c r="G5478" s="79"/>
      <c r="I5478" s="79"/>
      <c r="K5478" s="79"/>
      <c r="M5478" s="79"/>
      <c r="N5478" s="80"/>
      <c r="P5478" s="79"/>
    </row>
    <row r="5479" spans="7:16" x14ac:dyDescent="0.2">
      <c r="G5479" s="79"/>
      <c r="I5479" s="79"/>
      <c r="K5479" s="79"/>
      <c r="M5479" s="79"/>
      <c r="N5479" s="80"/>
      <c r="P5479" s="79"/>
    </row>
    <row r="5480" spans="7:16" x14ac:dyDescent="0.2">
      <c r="G5480" s="79"/>
      <c r="I5480" s="79"/>
      <c r="K5480" s="79"/>
      <c r="M5480" s="79"/>
      <c r="N5480" s="80"/>
      <c r="P5480" s="79"/>
    </row>
    <row r="5481" spans="7:16" x14ac:dyDescent="0.2">
      <c r="G5481" s="79"/>
      <c r="I5481" s="79"/>
      <c r="K5481" s="79"/>
      <c r="M5481" s="79"/>
      <c r="N5481" s="80"/>
      <c r="P5481" s="79"/>
    </row>
    <row r="5482" spans="7:16" x14ac:dyDescent="0.2">
      <c r="G5482" s="79"/>
      <c r="I5482" s="79"/>
      <c r="K5482" s="79"/>
      <c r="M5482" s="79"/>
      <c r="N5482" s="80"/>
      <c r="P5482" s="79"/>
    </row>
    <row r="5483" spans="7:16" x14ac:dyDescent="0.2">
      <c r="G5483" s="79"/>
      <c r="I5483" s="79"/>
      <c r="K5483" s="79"/>
      <c r="M5483" s="79"/>
      <c r="N5483" s="80"/>
      <c r="P5483" s="79"/>
    </row>
    <row r="5484" spans="7:16" x14ac:dyDescent="0.2">
      <c r="G5484" s="79"/>
      <c r="I5484" s="79"/>
      <c r="K5484" s="79"/>
      <c r="M5484" s="79"/>
      <c r="N5484" s="80"/>
      <c r="P5484" s="79"/>
    </row>
    <row r="5485" spans="7:16" x14ac:dyDescent="0.2">
      <c r="G5485" s="79"/>
      <c r="I5485" s="79"/>
      <c r="K5485" s="79"/>
      <c r="M5485" s="79"/>
      <c r="N5485" s="80"/>
      <c r="P5485" s="79"/>
    </row>
    <row r="5486" spans="7:16" x14ac:dyDescent="0.2">
      <c r="G5486" s="79"/>
      <c r="I5486" s="79"/>
      <c r="K5486" s="79"/>
      <c r="M5486" s="79"/>
      <c r="N5486" s="80"/>
      <c r="P5486" s="79"/>
    </row>
    <row r="5487" spans="7:16" x14ac:dyDescent="0.2">
      <c r="G5487" s="79"/>
      <c r="I5487" s="79"/>
      <c r="K5487" s="79"/>
      <c r="M5487" s="79"/>
      <c r="N5487" s="80"/>
      <c r="P5487" s="79"/>
    </row>
    <row r="5488" spans="7:16" x14ac:dyDescent="0.2">
      <c r="G5488" s="79"/>
      <c r="I5488" s="79"/>
      <c r="K5488" s="79"/>
      <c r="M5488" s="79"/>
      <c r="N5488" s="80"/>
      <c r="P5488" s="79"/>
    </row>
    <row r="5489" spans="7:16" x14ac:dyDescent="0.2">
      <c r="G5489" s="79"/>
      <c r="I5489" s="79"/>
      <c r="K5489" s="79"/>
      <c r="M5489" s="79"/>
      <c r="N5489" s="80"/>
      <c r="P5489" s="79"/>
    </row>
    <row r="5490" spans="7:16" x14ac:dyDescent="0.2">
      <c r="G5490" s="79"/>
      <c r="I5490" s="79"/>
      <c r="K5490" s="79"/>
      <c r="M5490" s="79"/>
      <c r="N5490" s="80"/>
      <c r="P5490" s="79"/>
    </row>
    <row r="5491" spans="7:16" x14ac:dyDescent="0.2">
      <c r="G5491" s="79"/>
      <c r="I5491" s="79"/>
      <c r="K5491" s="79"/>
      <c r="M5491" s="79"/>
      <c r="N5491" s="80"/>
      <c r="P5491" s="79"/>
    </row>
    <row r="5492" spans="7:16" x14ac:dyDescent="0.2">
      <c r="G5492" s="79"/>
      <c r="I5492" s="79"/>
      <c r="K5492" s="79"/>
      <c r="M5492" s="79"/>
      <c r="N5492" s="80"/>
      <c r="P5492" s="79"/>
    </row>
    <row r="5493" spans="7:16" x14ac:dyDescent="0.2">
      <c r="G5493" s="79"/>
      <c r="I5493" s="79"/>
      <c r="K5493" s="79"/>
      <c r="M5493" s="79"/>
      <c r="N5493" s="80"/>
      <c r="P5493" s="79"/>
    </row>
    <row r="5494" spans="7:16" x14ac:dyDescent="0.2">
      <c r="G5494" s="79"/>
      <c r="I5494" s="79"/>
      <c r="K5494" s="79"/>
      <c r="M5494" s="79"/>
      <c r="N5494" s="80"/>
      <c r="P5494" s="79"/>
    </row>
    <row r="5495" spans="7:16" x14ac:dyDescent="0.2">
      <c r="G5495" s="79"/>
      <c r="I5495" s="79"/>
      <c r="K5495" s="79"/>
      <c r="M5495" s="79"/>
      <c r="N5495" s="80"/>
      <c r="P5495" s="79"/>
    </row>
    <row r="5496" spans="7:16" x14ac:dyDescent="0.2">
      <c r="G5496" s="79"/>
      <c r="I5496" s="79"/>
      <c r="K5496" s="79"/>
      <c r="M5496" s="79"/>
      <c r="N5496" s="80"/>
      <c r="P5496" s="79"/>
    </row>
    <row r="5497" spans="7:16" x14ac:dyDescent="0.2">
      <c r="G5497" s="79"/>
      <c r="I5497" s="79"/>
      <c r="K5497" s="79"/>
      <c r="M5497" s="79"/>
      <c r="N5497" s="80"/>
      <c r="P5497" s="79"/>
    </row>
    <row r="5498" spans="7:16" x14ac:dyDescent="0.2">
      <c r="G5498" s="79"/>
      <c r="I5498" s="79"/>
      <c r="K5498" s="79"/>
      <c r="M5498" s="79"/>
      <c r="N5498" s="80"/>
      <c r="P5498" s="79"/>
    </row>
    <row r="5499" spans="7:16" x14ac:dyDescent="0.2">
      <c r="G5499" s="79"/>
      <c r="I5499" s="79"/>
      <c r="K5499" s="79"/>
      <c r="M5499" s="79"/>
      <c r="N5499" s="80"/>
      <c r="P5499" s="79"/>
    </row>
    <row r="5500" spans="7:16" x14ac:dyDescent="0.2">
      <c r="G5500" s="79"/>
      <c r="I5500" s="79"/>
      <c r="K5500" s="79"/>
      <c r="M5500" s="79"/>
      <c r="N5500" s="80"/>
      <c r="P5500" s="79"/>
    </row>
    <row r="5501" spans="7:16" x14ac:dyDescent="0.2">
      <c r="G5501" s="79"/>
      <c r="I5501" s="79"/>
      <c r="K5501" s="79"/>
      <c r="M5501" s="79"/>
      <c r="N5501" s="80"/>
      <c r="P5501" s="79"/>
    </row>
    <row r="5502" spans="7:16" x14ac:dyDescent="0.2">
      <c r="G5502" s="79"/>
      <c r="I5502" s="79"/>
      <c r="K5502" s="79"/>
      <c r="M5502" s="79"/>
      <c r="N5502" s="80"/>
      <c r="P5502" s="79"/>
    </row>
    <row r="5503" spans="7:16" x14ac:dyDescent="0.2">
      <c r="G5503" s="79"/>
      <c r="I5503" s="79"/>
      <c r="K5503" s="79"/>
      <c r="M5503" s="79"/>
      <c r="N5503" s="80"/>
      <c r="P5503" s="79"/>
    </row>
    <row r="5504" spans="7:16" x14ac:dyDescent="0.2">
      <c r="G5504" s="79"/>
      <c r="I5504" s="79"/>
      <c r="K5504" s="79"/>
      <c r="M5504" s="79"/>
      <c r="N5504" s="80"/>
      <c r="P5504" s="79"/>
    </row>
    <row r="5505" spans="7:16" x14ac:dyDescent="0.2">
      <c r="G5505" s="79"/>
      <c r="I5505" s="79"/>
      <c r="K5505" s="79"/>
      <c r="M5505" s="79"/>
      <c r="N5505" s="80"/>
      <c r="P5505" s="79"/>
    </row>
    <row r="5506" spans="7:16" x14ac:dyDescent="0.2">
      <c r="G5506" s="79"/>
      <c r="I5506" s="79"/>
      <c r="K5506" s="79"/>
      <c r="M5506" s="79"/>
      <c r="N5506" s="80"/>
      <c r="P5506" s="79"/>
    </row>
    <row r="5507" spans="7:16" x14ac:dyDescent="0.2">
      <c r="G5507" s="79"/>
      <c r="I5507" s="79"/>
      <c r="K5507" s="79"/>
      <c r="M5507" s="79"/>
      <c r="N5507" s="80"/>
      <c r="P5507" s="79"/>
    </row>
    <row r="5508" spans="7:16" x14ac:dyDescent="0.2">
      <c r="G5508" s="79"/>
      <c r="I5508" s="79"/>
      <c r="K5508" s="79"/>
      <c r="M5508" s="79"/>
      <c r="N5508" s="80"/>
      <c r="P5508" s="79"/>
    </row>
    <row r="5509" spans="7:16" x14ac:dyDescent="0.2">
      <c r="G5509" s="79"/>
      <c r="I5509" s="79"/>
      <c r="K5509" s="79"/>
      <c r="M5509" s="79"/>
      <c r="N5509" s="80"/>
      <c r="P5509" s="79"/>
    </row>
    <row r="5510" spans="7:16" x14ac:dyDescent="0.2">
      <c r="G5510" s="79"/>
      <c r="I5510" s="79"/>
      <c r="K5510" s="79"/>
      <c r="M5510" s="79"/>
      <c r="N5510" s="80"/>
      <c r="P5510" s="79"/>
    </row>
    <row r="5511" spans="7:16" x14ac:dyDescent="0.2">
      <c r="G5511" s="79"/>
      <c r="I5511" s="79"/>
      <c r="K5511" s="79"/>
      <c r="M5511" s="79"/>
      <c r="N5511" s="80"/>
      <c r="P5511" s="79"/>
    </row>
    <row r="5512" spans="7:16" x14ac:dyDescent="0.2">
      <c r="G5512" s="79"/>
      <c r="I5512" s="79"/>
      <c r="K5512" s="79"/>
      <c r="M5512" s="79"/>
      <c r="N5512" s="80"/>
      <c r="P5512" s="79"/>
    </row>
    <row r="5513" spans="7:16" x14ac:dyDescent="0.2">
      <c r="G5513" s="79"/>
      <c r="I5513" s="79"/>
      <c r="K5513" s="79"/>
      <c r="M5513" s="79"/>
      <c r="N5513" s="80"/>
      <c r="P5513" s="79"/>
    </row>
    <row r="5514" spans="7:16" x14ac:dyDescent="0.2">
      <c r="G5514" s="79"/>
      <c r="I5514" s="79"/>
      <c r="K5514" s="79"/>
      <c r="M5514" s="79"/>
      <c r="N5514" s="80"/>
      <c r="P5514" s="79"/>
    </row>
    <row r="5515" spans="7:16" x14ac:dyDescent="0.2">
      <c r="G5515" s="79"/>
      <c r="I5515" s="79"/>
      <c r="K5515" s="79"/>
      <c r="M5515" s="79"/>
      <c r="N5515" s="80"/>
      <c r="P5515" s="79"/>
    </row>
    <row r="5516" spans="7:16" x14ac:dyDescent="0.2">
      <c r="G5516" s="79"/>
      <c r="I5516" s="79"/>
      <c r="K5516" s="79"/>
      <c r="M5516" s="79"/>
      <c r="N5516" s="80"/>
      <c r="P5516" s="79"/>
    </row>
    <row r="5517" spans="7:16" x14ac:dyDescent="0.2">
      <c r="G5517" s="79"/>
      <c r="I5517" s="79"/>
      <c r="K5517" s="79"/>
      <c r="M5517" s="79"/>
      <c r="N5517" s="80"/>
      <c r="P5517" s="79"/>
    </row>
    <row r="5518" spans="7:16" x14ac:dyDescent="0.2">
      <c r="G5518" s="79"/>
      <c r="I5518" s="79"/>
      <c r="K5518" s="79"/>
      <c r="M5518" s="79"/>
      <c r="N5518" s="80"/>
      <c r="P5518" s="79"/>
    </row>
    <row r="5519" spans="7:16" x14ac:dyDescent="0.2">
      <c r="G5519" s="79"/>
      <c r="I5519" s="79"/>
      <c r="K5519" s="79"/>
      <c r="M5519" s="79"/>
      <c r="N5519" s="80"/>
      <c r="P5519" s="79"/>
    </row>
    <row r="5520" spans="7:16" x14ac:dyDescent="0.2">
      <c r="G5520" s="79"/>
      <c r="I5520" s="79"/>
      <c r="K5520" s="79"/>
      <c r="M5520" s="79"/>
      <c r="N5520" s="80"/>
      <c r="P5520" s="79"/>
    </row>
    <row r="5521" spans="7:16" x14ac:dyDescent="0.2">
      <c r="G5521" s="79"/>
      <c r="I5521" s="79"/>
      <c r="K5521" s="79"/>
      <c r="M5521" s="79"/>
      <c r="N5521" s="80"/>
      <c r="P5521" s="79"/>
    </row>
    <row r="5522" spans="7:16" x14ac:dyDescent="0.2">
      <c r="G5522" s="79"/>
      <c r="I5522" s="79"/>
      <c r="K5522" s="79"/>
      <c r="M5522" s="79"/>
      <c r="N5522" s="80"/>
      <c r="P5522" s="79"/>
    </row>
    <row r="5523" spans="7:16" x14ac:dyDescent="0.2">
      <c r="G5523" s="79"/>
      <c r="I5523" s="79"/>
      <c r="K5523" s="79"/>
      <c r="M5523" s="79"/>
      <c r="N5523" s="80"/>
      <c r="P5523" s="79"/>
    </row>
    <row r="5524" spans="7:16" x14ac:dyDescent="0.2">
      <c r="G5524" s="79"/>
      <c r="I5524" s="79"/>
      <c r="K5524" s="79"/>
      <c r="M5524" s="79"/>
      <c r="N5524" s="80"/>
      <c r="P5524" s="79"/>
    </row>
    <row r="5525" spans="7:16" x14ac:dyDescent="0.2">
      <c r="G5525" s="79"/>
      <c r="I5525" s="79"/>
      <c r="K5525" s="79"/>
      <c r="M5525" s="79"/>
      <c r="N5525" s="80"/>
      <c r="P5525" s="79"/>
    </row>
    <row r="5526" spans="7:16" x14ac:dyDescent="0.2">
      <c r="G5526" s="79"/>
      <c r="I5526" s="79"/>
      <c r="K5526" s="79"/>
      <c r="M5526" s="79"/>
      <c r="N5526" s="80"/>
      <c r="P5526" s="79"/>
    </row>
    <row r="5527" spans="7:16" x14ac:dyDescent="0.2">
      <c r="G5527" s="79"/>
      <c r="I5527" s="79"/>
      <c r="K5527" s="79"/>
      <c r="M5527" s="79"/>
      <c r="N5527" s="80"/>
      <c r="P5527" s="79"/>
    </row>
    <row r="5528" spans="7:16" x14ac:dyDescent="0.2">
      <c r="G5528" s="79"/>
      <c r="I5528" s="79"/>
      <c r="K5528" s="79"/>
      <c r="M5528" s="79"/>
      <c r="N5528" s="80"/>
      <c r="P5528" s="79"/>
    </row>
    <row r="5529" spans="7:16" x14ac:dyDescent="0.2">
      <c r="G5529" s="79"/>
      <c r="I5529" s="79"/>
      <c r="K5529" s="79"/>
      <c r="M5529" s="79"/>
      <c r="N5529" s="80"/>
      <c r="P5529" s="79"/>
    </row>
    <row r="5530" spans="7:16" x14ac:dyDescent="0.2">
      <c r="G5530" s="79"/>
      <c r="I5530" s="79"/>
      <c r="K5530" s="79"/>
      <c r="M5530" s="79"/>
      <c r="N5530" s="80"/>
      <c r="P5530" s="79"/>
    </row>
    <row r="5531" spans="7:16" x14ac:dyDescent="0.2">
      <c r="G5531" s="79"/>
      <c r="I5531" s="79"/>
      <c r="K5531" s="79"/>
      <c r="M5531" s="79"/>
      <c r="N5531" s="80"/>
      <c r="P5531" s="79"/>
    </row>
    <row r="5532" spans="7:16" x14ac:dyDescent="0.2">
      <c r="G5532" s="79"/>
      <c r="I5532" s="79"/>
      <c r="K5532" s="79"/>
      <c r="M5532" s="79"/>
      <c r="N5532" s="80"/>
      <c r="P5532" s="79"/>
    </row>
    <row r="5533" spans="7:16" x14ac:dyDescent="0.2">
      <c r="G5533" s="79"/>
      <c r="I5533" s="79"/>
      <c r="K5533" s="79"/>
      <c r="M5533" s="79"/>
      <c r="N5533" s="80"/>
      <c r="P5533" s="79"/>
    </row>
    <row r="5534" spans="7:16" x14ac:dyDescent="0.2">
      <c r="G5534" s="79"/>
      <c r="I5534" s="79"/>
      <c r="K5534" s="79"/>
      <c r="M5534" s="79"/>
      <c r="N5534" s="80"/>
      <c r="P5534" s="79"/>
    </row>
    <row r="5535" spans="7:16" x14ac:dyDescent="0.2">
      <c r="G5535" s="79"/>
      <c r="I5535" s="79"/>
      <c r="K5535" s="79"/>
      <c r="M5535" s="79"/>
      <c r="N5535" s="80"/>
      <c r="P5535" s="79"/>
    </row>
    <row r="5536" spans="7:16" x14ac:dyDescent="0.2">
      <c r="G5536" s="79"/>
      <c r="I5536" s="79"/>
      <c r="K5536" s="79"/>
      <c r="M5536" s="79"/>
      <c r="N5536" s="80"/>
      <c r="P5536" s="79"/>
    </row>
    <row r="5537" spans="7:16" x14ac:dyDescent="0.2">
      <c r="G5537" s="79"/>
      <c r="I5537" s="79"/>
      <c r="K5537" s="79"/>
      <c r="M5537" s="79"/>
      <c r="N5537" s="80"/>
      <c r="P5537" s="79"/>
    </row>
    <row r="5538" spans="7:16" x14ac:dyDescent="0.2">
      <c r="G5538" s="79"/>
      <c r="I5538" s="79"/>
      <c r="K5538" s="79"/>
      <c r="M5538" s="79"/>
      <c r="N5538" s="80"/>
      <c r="P5538" s="79"/>
    </row>
    <row r="5539" spans="7:16" x14ac:dyDescent="0.2">
      <c r="G5539" s="79"/>
      <c r="I5539" s="79"/>
      <c r="K5539" s="79"/>
      <c r="M5539" s="79"/>
      <c r="N5539" s="80"/>
      <c r="P5539" s="79"/>
    </row>
    <row r="5540" spans="7:16" x14ac:dyDescent="0.2">
      <c r="G5540" s="79"/>
      <c r="I5540" s="79"/>
      <c r="K5540" s="79"/>
      <c r="M5540" s="79"/>
      <c r="N5540" s="80"/>
      <c r="P5540" s="79"/>
    </row>
    <row r="5541" spans="7:16" x14ac:dyDescent="0.2">
      <c r="G5541" s="79"/>
      <c r="I5541" s="79"/>
      <c r="K5541" s="79"/>
      <c r="M5541" s="79"/>
      <c r="N5541" s="80"/>
      <c r="P5541" s="79"/>
    </row>
    <row r="5542" spans="7:16" x14ac:dyDescent="0.2">
      <c r="G5542" s="79"/>
      <c r="I5542" s="79"/>
      <c r="K5542" s="79"/>
      <c r="M5542" s="79"/>
      <c r="N5542" s="80"/>
      <c r="P5542" s="79"/>
    </row>
    <row r="5543" spans="7:16" x14ac:dyDescent="0.2">
      <c r="G5543" s="79"/>
      <c r="I5543" s="79"/>
      <c r="K5543" s="79"/>
      <c r="M5543" s="79"/>
      <c r="N5543" s="80"/>
      <c r="P5543" s="79"/>
    </row>
    <row r="5544" spans="7:16" x14ac:dyDescent="0.2">
      <c r="G5544" s="79"/>
      <c r="I5544" s="79"/>
      <c r="K5544" s="79"/>
      <c r="M5544" s="79"/>
      <c r="N5544" s="80"/>
      <c r="P5544" s="79"/>
    </row>
    <row r="5545" spans="7:16" x14ac:dyDescent="0.2">
      <c r="G5545" s="79"/>
      <c r="I5545" s="79"/>
      <c r="K5545" s="79"/>
      <c r="M5545" s="79"/>
      <c r="N5545" s="80"/>
      <c r="P5545" s="79"/>
    </row>
    <row r="5546" spans="7:16" x14ac:dyDescent="0.2">
      <c r="G5546" s="79"/>
      <c r="I5546" s="79"/>
      <c r="K5546" s="79"/>
      <c r="M5546" s="79"/>
      <c r="N5546" s="80"/>
      <c r="P5546" s="79"/>
    </row>
    <row r="5547" spans="7:16" x14ac:dyDescent="0.2">
      <c r="G5547" s="79"/>
      <c r="I5547" s="79"/>
      <c r="K5547" s="79"/>
      <c r="M5547" s="79"/>
      <c r="N5547" s="80"/>
      <c r="P5547" s="79"/>
    </row>
    <row r="5548" spans="7:16" x14ac:dyDescent="0.2">
      <c r="G5548" s="79"/>
      <c r="I5548" s="79"/>
      <c r="K5548" s="79"/>
      <c r="M5548" s="79"/>
      <c r="N5548" s="80"/>
      <c r="P5548" s="79"/>
    </row>
    <row r="5549" spans="7:16" x14ac:dyDescent="0.2">
      <c r="G5549" s="79"/>
      <c r="I5549" s="79"/>
      <c r="K5549" s="79"/>
      <c r="M5549" s="79"/>
      <c r="N5549" s="80"/>
      <c r="P5549" s="79"/>
    </row>
    <row r="5550" spans="7:16" x14ac:dyDescent="0.2">
      <c r="G5550" s="79"/>
      <c r="I5550" s="79"/>
      <c r="K5550" s="79"/>
      <c r="M5550" s="79"/>
      <c r="N5550" s="80"/>
      <c r="P5550" s="79"/>
    </row>
    <row r="5551" spans="7:16" x14ac:dyDescent="0.2">
      <c r="G5551" s="79"/>
      <c r="I5551" s="79"/>
      <c r="K5551" s="79"/>
      <c r="M5551" s="79"/>
      <c r="N5551" s="80"/>
      <c r="P5551" s="79"/>
    </row>
    <row r="5552" spans="7:16" x14ac:dyDescent="0.2">
      <c r="G5552" s="79"/>
      <c r="I5552" s="79"/>
      <c r="K5552" s="79"/>
      <c r="M5552" s="79"/>
      <c r="N5552" s="80"/>
      <c r="P5552" s="79"/>
    </row>
    <row r="5553" spans="7:16" x14ac:dyDescent="0.2">
      <c r="G5553" s="79"/>
      <c r="I5553" s="79"/>
      <c r="K5553" s="79"/>
      <c r="M5553" s="79"/>
      <c r="N5553" s="80"/>
      <c r="P5553" s="79"/>
    </row>
    <row r="5554" spans="7:16" x14ac:dyDescent="0.2">
      <c r="G5554" s="79"/>
      <c r="I5554" s="79"/>
      <c r="K5554" s="79"/>
      <c r="M5554" s="79"/>
      <c r="N5554" s="80"/>
      <c r="P5554" s="79"/>
    </row>
    <row r="5555" spans="7:16" x14ac:dyDescent="0.2">
      <c r="G5555" s="79"/>
      <c r="I5555" s="79"/>
      <c r="K5555" s="79"/>
      <c r="M5555" s="79"/>
      <c r="N5555" s="80"/>
      <c r="P5555" s="79"/>
    </row>
    <row r="5556" spans="7:16" x14ac:dyDescent="0.2">
      <c r="G5556" s="79"/>
      <c r="I5556" s="79"/>
      <c r="K5556" s="79"/>
      <c r="M5556" s="79"/>
      <c r="N5556" s="80"/>
      <c r="P5556" s="79"/>
    </row>
    <row r="5557" spans="7:16" x14ac:dyDescent="0.2">
      <c r="G5557" s="79"/>
      <c r="I5557" s="79"/>
      <c r="K5557" s="79"/>
      <c r="M5557" s="79"/>
      <c r="N5557" s="80"/>
      <c r="P5557" s="79"/>
    </row>
    <row r="5558" spans="7:16" x14ac:dyDescent="0.2">
      <c r="G5558" s="79"/>
      <c r="I5558" s="79"/>
      <c r="K5558" s="79"/>
      <c r="M5558" s="79"/>
      <c r="N5558" s="80"/>
      <c r="P5558" s="79"/>
    </row>
    <row r="5559" spans="7:16" x14ac:dyDescent="0.2">
      <c r="G5559" s="79"/>
      <c r="I5559" s="79"/>
      <c r="K5559" s="79"/>
      <c r="M5559" s="79"/>
      <c r="N5559" s="80"/>
      <c r="P5559" s="79"/>
    </row>
    <row r="5560" spans="7:16" x14ac:dyDescent="0.2">
      <c r="G5560" s="79"/>
      <c r="I5560" s="79"/>
      <c r="K5560" s="79"/>
      <c r="M5560" s="79"/>
      <c r="N5560" s="80"/>
      <c r="P5560" s="79"/>
    </row>
    <row r="5561" spans="7:16" x14ac:dyDescent="0.2">
      <c r="G5561" s="79"/>
      <c r="I5561" s="79"/>
      <c r="K5561" s="79"/>
      <c r="M5561" s="79"/>
      <c r="N5561" s="80"/>
      <c r="P5561" s="79"/>
    </row>
    <row r="5562" spans="7:16" x14ac:dyDescent="0.2">
      <c r="G5562" s="79"/>
      <c r="I5562" s="79"/>
      <c r="K5562" s="79"/>
      <c r="M5562" s="79"/>
      <c r="N5562" s="80"/>
      <c r="P5562" s="79"/>
    </row>
    <row r="5563" spans="7:16" x14ac:dyDescent="0.2">
      <c r="G5563" s="79"/>
      <c r="I5563" s="79"/>
      <c r="K5563" s="79"/>
      <c r="M5563" s="79"/>
      <c r="N5563" s="80"/>
      <c r="P5563" s="79"/>
    </row>
    <row r="5564" spans="7:16" x14ac:dyDescent="0.2">
      <c r="G5564" s="79"/>
      <c r="I5564" s="79"/>
      <c r="K5564" s="79"/>
      <c r="M5564" s="79"/>
      <c r="N5564" s="80"/>
      <c r="P5564" s="79"/>
    </row>
    <row r="5565" spans="7:16" x14ac:dyDescent="0.2">
      <c r="G5565" s="79"/>
      <c r="I5565" s="79"/>
      <c r="K5565" s="79"/>
      <c r="M5565" s="79"/>
      <c r="N5565" s="80"/>
      <c r="P5565" s="79"/>
    </row>
    <row r="5566" spans="7:16" x14ac:dyDescent="0.2">
      <c r="G5566" s="79"/>
      <c r="I5566" s="79"/>
      <c r="K5566" s="79"/>
      <c r="M5566" s="79"/>
      <c r="N5566" s="80"/>
      <c r="P5566" s="79"/>
    </row>
    <row r="5567" spans="7:16" x14ac:dyDescent="0.2">
      <c r="G5567" s="79"/>
      <c r="I5567" s="79"/>
      <c r="K5567" s="79"/>
      <c r="M5567" s="79"/>
      <c r="N5567" s="80"/>
      <c r="P5567" s="79"/>
    </row>
    <row r="5568" spans="7:16" x14ac:dyDescent="0.2">
      <c r="G5568" s="79"/>
      <c r="I5568" s="79"/>
      <c r="K5568" s="79"/>
      <c r="M5568" s="79"/>
      <c r="N5568" s="80"/>
      <c r="P5568" s="79"/>
    </row>
    <row r="5569" spans="7:16" x14ac:dyDescent="0.2">
      <c r="G5569" s="79"/>
      <c r="I5569" s="79"/>
      <c r="K5569" s="79"/>
      <c r="M5569" s="79"/>
      <c r="N5569" s="80"/>
      <c r="P5569" s="79"/>
    </row>
    <row r="5570" spans="7:16" x14ac:dyDescent="0.2">
      <c r="G5570" s="79"/>
      <c r="I5570" s="79"/>
      <c r="K5570" s="79"/>
      <c r="M5570" s="79"/>
      <c r="N5570" s="80"/>
      <c r="P5570" s="79"/>
    </row>
    <row r="5571" spans="7:16" x14ac:dyDescent="0.2">
      <c r="G5571" s="79"/>
      <c r="I5571" s="79"/>
      <c r="K5571" s="79"/>
      <c r="M5571" s="79"/>
      <c r="N5571" s="80"/>
      <c r="P5571" s="79"/>
    </row>
    <row r="5572" spans="7:16" x14ac:dyDescent="0.2">
      <c r="G5572" s="79"/>
      <c r="I5572" s="79"/>
      <c r="K5572" s="79"/>
      <c r="M5572" s="79"/>
      <c r="N5572" s="80"/>
      <c r="P5572" s="79"/>
    </row>
    <row r="5573" spans="7:16" x14ac:dyDescent="0.2">
      <c r="G5573" s="79"/>
      <c r="I5573" s="79"/>
      <c r="K5573" s="79"/>
      <c r="M5573" s="79"/>
      <c r="N5573" s="80"/>
      <c r="P5573" s="79"/>
    </row>
    <row r="5574" spans="7:16" x14ac:dyDescent="0.2">
      <c r="G5574" s="79"/>
      <c r="I5574" s="79"/>
      <c r="K5574" s="79"/>
      <c r="M5574" s="79"/>
      <c r="N5574" s="80"/>
      <c r="P5574" s="79"/>
    </row>
    <row r="5575" spans="7:16" x14ac:dyDescent="0.2">
      <c r="G5575" s="79"/>
      <c r="I5575" s="79"/>
      <c r="K5575" s="79"/>
      <c r="M5575" s="79"/>
      <c r="N5575" s="80"/>
      <c r="P5575" s="79"/>
    </row>
    <row r="5576" spans="7:16" x14ac:dyDescent="0.2">
      <c r="G5576" s="79"/>
      <c r="I5576" s="79"/>
      <c r="K5576" s="79"/>
      <c r="M5576" s="79"/>
      <c r="N5576" s="80"/>
      <c r="P5576" s="79"/>
    </row>
    <row r="5577" spans="7:16" x14ac:dyDescent="0.2">
      <c r="G5577" s="79"/>
      <c r="I5577" s="79"/>
      <c r="K5577" s="79"/>
      <c r="M5577" s="79"/>
      <c r="N5577" s="80"/>
      <c r="P5577" s="79"/>
    </row>
    <row r="5578" spans="7:16" x14ac:dyDescent="0.2">
      <c r="G5578" s="79"/>
      <c r="I5578" s="79"/>
      <c r="K5578" s="79"/>
      <c r="M5578" s="79"/>
      <c r="N5578" s="80"/>
      <c r="P5578" s="79"/>
    </row>
    <row r="5579" spans="7:16" x14ac:dyDescent="0.2">
      <c r="G5579" s="79"/>
      <c r="I5579" s="79"/>
      <c r="K5579" s="79"/>
      <c r="M5579" s="79"/>
      <c r="N5579" s="80"/>
      <c r="P5579" s="79"/>
    </row>
    <row r="5580" spans="7:16" x14ac:dyDescent="0.2">
      <c r="G5580" s="79"/>
      <c r="I5580" s="79"/>
      <c r="K5580" s="79"/>
      <c r="M5580" s="79"/>
      <c r="N5580" s="80"/>
      <c r="P5580" s="79"/>
    </row>
    <row r="5581" spans="7:16" x14ac:dyDescent="0.2">
      <c r="G5581" s="79"/>
      <c r="I5581" s="79"/>
      <c r="K5581" s="79"/>
      <c r="M5581" s="79"/>
      <c r="N5581" s="80"/>
      <c r="P5581" s="79"/>
    </row>
    <row r="5582" spans="7:16" x14ac:dyDescent="0.2">
      <c r="G5582" s="79"/>
      <c r="I5582" s="79"/>
      <c r="K5582" s="79"/>
      <c r="M5582" s="79"/>
      <c r="N5582" s="80"/>
      <c r="P5582" s="79"/>
    </row>
    <row r="5583" spans="7:16" x14ac:dyDescent="0.2">
      <c r="G5583" s="79"/>
      <c r="I5583" s="79"/>
      <c r="K5583" s="79"/>
      <c r="M5583" s="79"/>
      <c r="N5583" s="80"/>
      <c r="P5583" s="79"/>
    </row>
    <row r="5584" spans="7:16" x14ac:dyDescent="0.2">
      <c r="G5584" s="79"/>
      <c r="I5584" s="79"/>
      <c r="K5584" s="79"/>
      <c r="M5584" s="79"/>
      <c r="N5584" s="80"/>
      <c r="P5584" s="79"/>
    </row>
    <row r="5585" spans="7:16" x14ac:dyDescent="0.2">
      <c r="G5585" s="79"/>
      <c r="I5585" s="79"/>
      <c r="K5585" s="79"/>
      <c r="M5585" s="79"/>
      <c r="N5585" s="80"/>
      <c r="P5585" s="79"/>
    </row>
    <row r="5586" spans="7:16" x14ac:dyDescent="0.2">
      <c r="G5586" s="79"/>
      <c r="I5586" s="79"/>
      <c r="K5586" s="79"/>
      <c r="M5586" s="79"/>
      <c r="N5586" s="80"/>
      <c r="P5586" s="79"/>
    </row>
    <row r="5587" spans="7:16" x14ac:dyDescent="0.2">
      <c r="G5587" s="79"/>
      <c r="I5587" s="79"/>
      <c r="K5587" s="79"/>
      <c r="M5587" s="79"/>
      <c r="N5587" s="80"/>
      <c r="P5587" s="79"/>
    </row>
    <row r="5588" spans="7:16" x14ac:dyDescent="0.2">
      <c r="G5588" s="79"/>
      <c r="I5588" s="79"/>
      <c r="K5588" s="79"/>
      <c r="M5588" s="79"/>
      <c r="N5588" s="80"/>
      <c r="P5588" s="79"/>
    </row>
    <row r="5589" spans="7:16" x14ac:dyDescent="0.2">
      <c r="G5589" s="79"/>
      <c r="I5589" s="79"/>
      <c r="K5589" s="79"/>
      <c r="M5589" s="79"/>
      <c r="N5589" s="80"/>
      <c r="P5589" s="79"/>
    </row>
    <row r="5590" spans="7:16" x14ac:dyDescent="0.2">
      <c r="G5590" s="79"/>
      <c r="I5590" s="79"/>
      <c r="K5590" s="79"/>
      <c r="M5590" s="79"/>
      <c r="N5590" s="80"/>
      <c r="P5590" s="79"/>
    </row>
    <row r="5591" spans="7:16" x14ac:dyDescent="0.2">
      <c r="G5591" s="79"/>
      <c r="I5591" s="79"/>
      <c r="K5591" s="79"/>
      <c r="M5591" s="79"/>
      <c r="N5591" s="80"/>
      <c r="P5591" s="79"/>
    </row>
    <row r="5592" spans="7:16" x14ac:dyDescent="0.2">
      <c r="G5592" s="79"/>
      <c r="I5592" s="79"/>
      <c r="K5592" s="79"/>
      <c r="M5592" s="79"/>
      <c r="N5592" s="80"/>
      <c r="P5592" s="79"/>
    </row>
    <row r="5593" spans="7:16" x14ac:dyDescent="0.2">
      <c r="G5593" s="79"/>
      <c r="I5593" s="79"/>
      <c r="K5593" s="79"/>
      <c r="M5593" s="79"/>
      <c r="N5593" s="80"/>
      <c r="P5593" s="79"/>
    </row>
    <row r="5594" spans="7:16" x14ac:dyDescent="0.2">
      <c r="G5594" s="79"/>
      <c r="I5594" s="79"/>
      <c r="K5594" s="79"/>
      <c r="M5594" s="79"/>
      <c r="N5594" s="80"/>
      <c r="P5594" s="79"/>
    </row>
    <row r="5595" spans="7:16" x14ac:dyDescent="0.2">
      <c r="G5595" s="79"/>
      <c r="I5595" s="79"/>
      <c r="K5595" s="79"/>
      <c r="M5595" s="79"/>
      <c r="N5595" s="80"/>
      <c r="P5595" s="79"/>
    </row>
    <row r="5596" spans="7:16" x14ac:dyDescent="0.2">
      <c r="G5596" s="79"/>
      <c r="I5596" s="79"/>
      <c r="K5596" s="79"/>
      <c r="M5596" s="79"/>
      <c r="N5596" s="80"/>
      <c r="P5596" s="79"/>
    </row>
    <row r="5597" spans="7:16" x14ac:dyDescent="0.2">
      <c r="G5597" s="79"/>
      <c r="I5597" s="79"/>
      <c r="K5597" s="79"/>
      <c r="M5597" s="79"/>
      <c r="N5597" s="80"/>
      <c r="P5597" s="79"/>
    </row>
    <row r="5598" spans="7:16" x14ac:dyDescent="0.2">
      <c r="G5598" s="79"/>
      <c r="I5598" s="79"/>
      <c r="K5598" s="79"/>
      <c r="M5598" s="79"/>
      <c r="N5598" s="80"/>
      <c r="P5598" s="79"/>
    </row>
    <row r="5599" spans="7:16" x14ac:dyDescent="0.2">
      <c r="G5599" s="79"/>
      <c r="I5599" s="79"/>
      <c r="K5599" s="79"/>
      <c r="M5599" s="79"/>
      <c r="N5599" s="80"/>
      <c r="P5599" s="79"/>
    </row>
    <row r="5600" spans="7:16" x14ac:dyDescent="0.2">
      <c r="G5600" s="79"/>
      <c r="I5600" s="79"/>
      <c r="K5600" s="79"/>
      <c r="M5600" s="79"/>
      <c r="N5600" s="80"/>
      <c r="P5600" s="79"/>
    </row>
    <row r="5601" spans="7:16" x14ac:dyDescent="0.2">
      <c r="G5601" s="79"/>
      <c r="I5601" s="79"/>
      <c r="K5601" s="79"/>
      <c r="M5601" s="79"/>
      <c r="N5601" s="80"/>
      <c r="P5601" s="79"/>
    </row>
    <row r="5602" spans="7:16" x14ac:dyDescent="0.2">
      <c r="G5602" s="79"/>
      <c r="I5602" s="79"/>
      <c r="K5602" s="79"/>
      <c r="M5602" s="79"/>
      <c r="N5602" s="80"/>
      <c r="P5602" s="79"/>
    </row>
    <row r="5603" spans="7:16" x14ac:dyDescent="0.2">
      <c r="G5603" s="79"/>
      <c r="I5603" s="79"/>
      <c r="K5603" s="79"/>
      <c r="M5603" s="79"/>
      <c r="N5603" s="80"/>
      <c r="P5603" s="79"/>
    </row>
    <row r="5604" spans="7:16" x14ac:dyDescent="0.2">
      <c r="G5604" s="79"/>
      <c r="I5604" s="79"/>
      <c r="K5604" s="79"/>
      <c r="M5604" s="79"/>
      <c r="N5604" s="80"/>
      <c r="P5604" s="79"/>
    </row>
    <row r="5605" spans="7:16" x14ac:dyDescent="0.2">
      <c r="G5605" s="79"/>
      <c r="I5605" s="79"/>
      <c r="K5605" s="79"/>
      <c r="M5605" s="79"/>
      <c r="N5605" s="80"/>
      <c r="P5605" s="79"/>
    </row>
    <row r="5606" spans="7:16" x14ac:dyDescent="0.2">
      <c r="G5606" s="79"/>
      <c r="I5606" s="79"/>
      <c r="K5606" s="79"/>
      <c r="M5606" s="79"/>
      <c r="N5606" s="80"/>
      <c r="P5606" s="79"/>
    </row>
    <row r="5607" spans="7:16" x14ac:dyDescent="0.2">
      <c r="G5607" s="79"/>
      <c r="I5607" s="79"/>
      <c r="K5607" s="79"/>
      <c r="M5607" s="79"/>
      <c r="N5607" s="80"/>
      <c r="P5607" s="79"/>
    </row>
    <row r="5608" spans="7:16" x14ac:dyDescent="0.2">
      <c r="G5608" s="79"/>
      <c r="I5608" s="79"/>
      <c r="K5608" s="79"/>
      <c r="M5608" s="79"/>
      <c r="N5608" s="80"/>
      <c r="P5608" s="79"/>
    </row>
    <row r="5609" spans="7:16" x14ac:dyDescent="0.2">
      <c r="G5609" s="79"/>
      <c r="I5609" s="79"/>
      <c r="K5609" s="79"/>
      <c r="M5609" s="79"/>
      <c r="N5609" s="80"/>
      <c r="P5609" s="79"/>
    </row>
    <row r="5610" spans="7:16" x14ac:dyDescent="0.2">
      <c r="G5610" s="79"/>
      <c r="I5610" s="79"/>
      <c r="K5610" s="79"/>
      <c r="M5610" s="79"/>
      <c r="N5610" s="80"/>
      <c r="P5610" s="79"/>
    </row>
    <row r="5611" spans="7:16" x14ac:dyDescent="0.2">
      <c r="G5611" s="79"/>
      <c r="I5611" s="79"/>
      <c r="K5611" s="79"/>
      <c r="M5611" s="79"/>
      <c r="N5611" s="80"/>
      <c r="P5611" s="79"/>
    </row>
    <row r="5612" spans="7:16" x14ac:dyDescent="0.2">
      <c r="G5612" s="79"/>
      <c r="I5612" s="79"/>
      <c r="K5612" s="79"/>
      <c r="M5612" s="79"/>
      <c r="N5612" s="80"/>
      <c r="P5612" s="79"/>
    </row>
    <row r="5613" spans="7:16" x14ac:dyDescent="0.2">
      <c r="G5613" s="79"/>
      <c r="I5613" s="79"/>
      <c r="K5613" s="79"/>
      <c r="M5613" s="79"/>
      <c r="N5613" s="80"/>
      <c r="P5613" s="79"/>
    </row>
    <row r="5614" spans="7:16" x14ac:dyDescent="0.2">
      <c r="G5614" s="79"/>
      <c r="I5614" s="79"/>
      <c r="K5614" s="79"/>
      <c r="M5614" s="79"/>
      <c r="N5614" s="80"/>
      <c r="P5614" s="79"/>
    </row>
    <row r="5615" spans="7:16" x14ac:dyDescent="0.2">
      <c r="G5615" s="79"/>
      <c r="I5615" s="79"/>
      <c r="K5615" s="79"/>
      <c r="M5615" s="79"/>
      <c r="N5615" s="80"/>
      <c r="P5615" s="79"/>
    </row>
    <row r="5616" spans="7:16" x14ac:dyDescent="0.2">
      <c r="G5616" s="79"/>
      <c r="I5616" s="79"/>
      <c r="K5616" s="79"/>
      <c r="M5616" s="79"/>
      <c r="N5616" s="80"/>
      <c r="P5616" s="79"/>
    </row>
    <row r="5617" spans="7:16" x14ac:dyDescent="0.2">
      <c r="G5617" s="79"/>
      <c r="I5617" s="79"/>
      <c r="K5617" s="79"/>
      <c r="M5617" s="79"/>
      <c r="N5617" s="80"/>
      <c r="P5617" s="79"/>
    </row>
    <row r="5618" spans="7:16" x14ac:dyDescent="0.2">
      <c r="G5618" s="79"/>
      <c r="I5618" s="79"/>
      <c r="K5618" s="79"/>
      <c r="M5618" s="79"/>
      <c r="N5618" s="80"/>
      <c r="P5618" s="79"/>
    </row>
    <row r="5619" spans="7:16" x14ac:dyDescent="0.2">
      <c r="G5619" s="79"/>
      <c r="I5619" s="79"/>
      <c r="K5619" s="79"/>
      <c r="M5619" s="79"/>
      <c r="N5619" s="80"/>
      <c r="P5619" s="79"/>
    </row>
    <row r="5620" spans="7:16" x14ac:dyDescent="0.2">
      <c r="G5620" s="79"/>
      <c r="I5620" s="79"/>
      <c r="K5620" s="79"/>
      <c r="M5620" s="79"/>
      <c r="N5620" s="80"/>
      <c r="P5620" s="79"/>
    </row>
    <row r="5621" spans="7:16" x14ac:dyDescent="0.2">
      <c r="G5621" s="79"/>
      <c r="I5621" s="79"/>
      <c r="K5621" s="79"/>
      <c r="M5621" s="79"/>
      <c r="N5621" s="80"/>
      <c r="P5621" s="79"/>
    </row>
    <row r="5622" spans="7:16" x14ac:dyDescent="0.2">
      <c r="G5622" s="79"/>
      <c r="I5622" s="79"/>
      <c r="K5622" s="79"/>
      <c r="M5622" s="79"/>
      <c r="N5622" s="80"/>
      <c r="P5622" s="79"/>
    </row>
    <row r="5623" spans="7:16" x14ac:dyDescent="0.2">
      <c r="G5623" s="79"/>
      <c r="I5623" s="79"/>
      <c r="K5623" s="79"/>
      <c r="M5623" s="79"/>
      <c r="N5623" s="80"/>
      <c r="P5623" s="79"/>
    </row>
    <row r="5624" spans="7:16" x14ac:dyDescent="0.2">
      <c r="G5624" s="79"/>
      <c r="I5624" s="79"/>
      <c r="K5624" s="79"/>
      <c r="M5624" s="79"/>
      <c r="N5624" s="80"/>
      <c r="P5624" s="79"/>
    </row>
    <row r="5625" spans="7:16" x14ac:dyDescent="0.2">
      <c r="G5625" s="79"/>
      <c r="I5625" s="79"/>
      <c r="K5625" s="79"/>
      <c r="M5625" s="79"/>
      <c r="N5625" s="80"/>
      <c r="P5625" s="79"/>
    </row>
    <row r="5626" spans="7:16" x14ac:dyDescent="0.2">
      <c r="G5626" s="79"/>
      <c r="I5626" s="79"/>
      <c r="K5626" s="79"/>
      <c r="M5626" s="79"/>
      <c r="N5626" s="80"/>
      <c r="P5626" s="79"/>
    </row>
    <row r="5627" spans="7:16" x14ac:dyDescent="0.2">
      <c r="G5627" s="79"/>
      <c r="I5627" s="79"/>
      <c r="K5627" s="79"/>
      <c r="M5627" s="79"/>
      <c r="N5627" s="80"/>
      <c r="P5627" s="79"/>
    </row>
    <row r="5628" spans="7:16" x14ac:dyDescent="0.2">
      <c r="G5628" s="79"/>
      <c r="I5628" s="79"/>
      <c r="K5628" s="79"/>
      <c r="M5628" s="79"/>
      <c r="N5628" s="80"/>
      <c r="P5628" s="79"/>
    </row>
    <row r="5629" spans="7:16" x14ac:dyDescent="0.2">
      <c r="G5629" s="79"/>
      <c r="I5629" s="79"/>
      <c r="K5629" s="79"/>
      <c r="M5629" s="79"/>
      <c r="N5629" s="80"/>
      <c r="P5629" s="79"/>
    </row>
    <row r="5630" spans="7:16" x14ac:dyDescent="0.2">
      <c r="G5630" s="79"/>
      <c r="I5630" s="79"/>
      <c r="K5630" s="79"/>
      <c r="M5630" s="79"/>
      <c r="N5630" s="80"/>
      <c r="P5630" s="79"/>
    </row>
    <row r="5631" spans="7:16" x14ac:dyDescent="0.2">
      <c r="G5631" s="79"/>
      <c r="I5631" s="79"/>
      <c r="K5631" s="79"/>
      <c r="M5631" s="79"/>
      <c r="N5631" s="80"/>
      <c r="P5631" s="79"/>
    </row>
    <row r="5632" spans="7:16" x14ac:dyDescent="0.2">
      <c r="G5632" s="79"/>
      <c r="I5632" s="79"/>
      <c r="K5632" s="79"/>
      <c r="M5632" s="79"/>
      <c r="N5632" s="80"/>
      <c r="P5632" s="79"/>
    </row>
    <row r="5633" spans="7:16" x14ac:dyDescent="0.2">
      <c r="G5633" s="79"/>
      <c r="I5633" s="79"/>
      <c r="K5633" s="79"/>
      <c r="M5633" s="79"/>
      <c r="N5633" s="80"/>
      <c r="P5633" s="79"/>
    </row>
    <row r="5634" spans="7:16" x14ac:dyDescent="0.2">
      <c r="G5634" s="79"/>
      <c r="I5634" s="79"/>
      <c r="K5634" s="79"/>
      <c r="M5634" s="79"/>
      <c r="N5634" s="80"/>
      <c r="P5634" s="79"/>
    </row>
    <row r="5635" spans="7:16" x14ac:dyDescent="0.2">
      <c r="G5635" s="79"/>
      <c r="I5635" s="79"/>
      <c r="K5635" s="79"/>
      <c r="M5635" s="79"/>
      <c r="N5635" s="80"/>
      <c r="P5635" s="79"/>
    </row>
    <row r="5636" spans="7:16" x14ac:dyDescent="0.2">
      <c r="G5636" s="79"/>
      <c r="I5636" s="79"/>
      <c r="K5636" s="79"/>
      <c r="M5636" s="79"/>
      <c r="N5636" s="80"/>
      <c r="P5636" s="79"/>
    </row>
    <row r="5637" spans="7:16" x14ac:dyDescent="0.2">
      <c r="G5637" s="79"/>
      <c r="I5637" s="79"/>
      <c r="K5637" s="79"/>
      <c r="M5637" s="79"/>
      <c r="N5637" s="80"/>
      <c r="P5637" s="79"/>
    </row>
    <row r="5638" spans="7:16" x14ac:dyDescent="0.2">
      <c r="G5638" s="79"/>
      <c r="I5638" s="79"/>
      <c r="K5638" s="79"/>
      <c r="M5638" s="79"/>
      <c r="N5638" s="80"/>
      <c r="P5638" s="79"/>
    </row>
    <row r="5639" spans="7:16" x14ac:dyDescent="0.2">
      <c r="G5639" s="79"/>
      <c r="I5639" s="79"/>
      <c r="K5639" s="79"/>
      <c r="M5639" s="79"/>
      <c r="N5639" s="80"/>
      <c r="P5639" s="79"/>
    </row>
    <row r="5640" spans="7:16" x14ac:dyDescent="0.2">
      <c r="G5640" s="79"/>
      <c r="I5640" s="79"/>
      <c r="K5640" s="79"/>
      <c r="M5640" s="79"/>
      <c r="N5640" s="80"/>
      <c r="P5640" s="79"/>
    </row>
    <row r="5641" spans="7:16" x14ac:dyDescent="0.2">
      <c r="G5641" s="79"/>
      <c r="I5641" s="79"/>
      <c r="K5641" s="79"/>
      <c r="M5641" s="79"/>
      <c r="N5641" s="80"/>
      <c r="P5641" s="79"/>
    </row>
    <row r="5642" spans="7:16" x14ac:dyDescent="0.2">
      <c r="G5642" s="79"/>
      <c r="I5642" s="79"/>
      <c r="K5642" s="79"/>
      <c r="M5642" s="79"/>
      <c r="N5642" s="80"/>
      <c r="P5642" s="79"/>
    </row>
    <row r="5643" spans="7:16" x14ac:dyDescent="0.2">
      <c r="G5643" s="79"/>
      <c r="I5643" s="79"/>
      <c r="K5643" s="79"/>
      <c r="M5643" s="79"/>
      <c r="N5643" s="80"/>
      <c r="P5643" s="79"/>
    </row>
    <row r="5644" spans="7:16" x14ac:dyDescent="0.2">
      <c r="G5644" s="79"/>
      <c r="I5644" s="79"/>
      <c r="K5644" s="79"/>
      <c r="M5644" s="79"/>
      <c r="N5644" s="80"/>
      <c r="P5644" s="79"/>
    </row>
    <row r="5645" spans="7:16" x14ac:dyDescent="0.2">
      <c r="G5645" s="79"/>
      <c r="I5645" s="79"/>
      <c r="K5645" s="79"/>
      <c r="M5645" s="79"/>
      <c r="N5645" s="80"/>
      <c r="P5645" s="79"/>
    </row>
    <row r="5646" spans="7:16" x14ac:dyDescent="0.2">
      <c r="G5646" s="79"/>
      <c r="I5646" s="79"/>
      <c r="K5646" s="79"/>
      <c r="M5646" s="79"/>
      <c r="N5646" s="80"/>
      <c r="P5646" s="79"/>
    </row>
    <row r="5647" spans="7:16" x14ac:dyDescent="0.2">
      <c r="G5647" s="79"/>
      <c r="I5647" s="79"/>
      <c r="K5647" s="79"/>
      <c r="M5647" s="79"/>
      <c r="N5647" s="80"/>
      <c r="P5647" s="79"/>
    </row>
    <row r="5648" spans="7:16" x14ac:dyDescent="0.2">
      <c r="G5648" s="79"/>
      <c r="I5648" s="79"/>
      <c r="K5648" s="79"/>
      <c r="M5648" s="79"/>
      <c r="N5648" s="80"/>
      <c r="P5648" s="79"/>
    </row>
    <row r="5649" spans="7:16" x14ac:dyDescent="0.2">
      <c r="G5649" s="79"/>
      <c r="I5649" s="79"/>
      <c r="K5649" s="79"/>
      <c r="M5649" s="79"/>
      <c r="N5649" s="80"/>
      <c r="P5649" s="79"/>
    </row>
    <row r="5650" spans="7:16" x14ac:dyDescent="0.2">
      <c r="G5650" s="79"/>
      <c r="I5650" s="79"/>
      <c r="K5650" s="79"/>
      <c r="M5650" s="79"/>
      <c r="N5650" s="80"/>
      <c r="P5650" s="79"/>
    </row>
    <row r="5651" spans="7:16" x14ac:dyDescent="0.2">
      <c r="G5651" s="79"/>
      <c r="I5651" s="79"/>
      <c r="K5651" s="79"/>
      <c r="M5651" s="79"/>
      <c r="N5651" s="80"/>
      <c r="P5651" s="79"/>
    </row>
    <row r="5652" spans="7:16" x14ac:dyDescent="0.2">
      <c r="G5652" s="79"/>
      <c r="I5652" s="79"/>
      <c r="K5652" s="79"/>
      <c r="M5652" s="79"/>
      <c r="N5652" s="80"/>
      <c r="P5652" s="79"/>
    </row>
    <row r="5653" spans="7:16" x14ac:dyDescent="0.2">
      <c r="G5653" s="79"/>
      <c r="I5653" s="79"/>
      <c r="K5653" s="79"/>
      <c r="M5653" s="79"/>
      <c r="N5653" s="80"/>
      <c r="P5653" s="79"/>
    </row>
    <row r="5654" spans="7:16" x14ac:dyDescent="0.2">
      <c r="G5654" s="79"/>
      <c r="I5654" s="79"/>
      <c r="K5654" s="79"/>
      <c r="M5654" s="79"/>
      <c r="N5654" s="80"/>
      <c r="P5654" s="79"/>
    </row>
    <row r="5655" spans="7:16" x14ac:dyDescent="0.2">
      <c r="G5655" s="79"/>
      <c r="I5655" s="79"/>
      <c r="K5655" s="79"/>
      <c r="M5655" s="79"/>
      <c r="N5655" s="80"/>
      <c r="P5655" s="79"/>
    </row>
    <row r="5656" spans="7:16" x14ac:dyDescent="0.2">
      <c r="G5656" s="79"/>
      <c r="I5656" s="79"/>
      <c r="K5656" s="79"/>
      <c r="M5656" s="79"/>
      <c r="N5656" s="80"/>
      <c r="P5656" s="79"/>
    </row>
    <row r="5657" spans="7:16" x14ac:dyDescent="0.2">
      <c r="G5657" s="79"/>
      <c r="I5657" s="79"/>
      <c r="K5657" s="79"/>
      <c r="M5657" s="79"/>
      <c r="N5657" s="80"/>
      <c r="P5657" s="79"/>
    </row>
    <row r="5658" spans="7:16" x14ac:dyDescent="0.2">
      <c r="G5658" s="79"/>
      <c r="I5658" s="79"/>
      <c r="K5658" s="79"/>
      <c r="M5658" s="79"/>
      <c r="N5658" s="80"/>
      <c r="P5658" s="79"/>
    </row>
    <row r="5659" spans="7:16" x14ac:dyDescent="0.2">
      <c r="G5659" s="79"/>
      <c r="I5659" s="79"/>
      <c r="K5659" s="79"/>
      <c r="M5659" s="79"/>
      <c r="N5659" s="80"/>
      <c r="P5659" s="79"/>
    </row>
    <row r="5660" spans="7:16" x14ac:dyDescent="0.2">
      <c r="G5660" s="79"/>
      <c r="I5660" s="79"/>
      <c r="K5660" s="79"/>
      <c r="M5660" s="79"/>
      <c r="N5660" s="80"/>
      <c r="P5660" s="79"/>
    </row>
    <row r="5661" spans="7:16" x14ac:dyDescent="0.2">
      <c r="G5661" s="79"/>
      <c r="I5661" s="79"/>
      <c r="K5661" s="79"/>
      <c r="M5661" s="79"/>
      <c r="N5661" s="80"/>
      <c r="P5661" s="79"/>
    </row>
    <row r="5662" spans="7:16" x14ac:dyDescent="0.2">
      <c r="G5662" s="79"/>
      <c r="I5662" s="79"/>
      <c r="K5662" s="79"/>
      <c r="M5662" s="79"/>
      <c r="N5662" s="80"/>
      <c r="P5662" s="79"/>
    </row>
    <row r="5663" spans="7:16" x14ac:dyDescent="0.2">
      <c r="G5663" s="79"/>
      <c r="I5663" s="79"/>
      <c r="K5663" s="79"/>
      <c r="M5663" s="79"/>
      <c r="N5663" s="80"/>
      <c r="P5663" s="79"/>
    </row>
    <row r="5664" spans="7:16" x14ac:dyDescent="0.2">
      <c r="G5664" s="79"/>
      <c r="I5664" s="79"/>
      <c r="K5664" s="79"/>
      <c r="M5664" s="79"/>
      <c r="N5664" s="80"/>
      <c r="P5664" s="79"/>
    </row>
    <row r="5665" spans="7:16" x14ac:dyDescent="0.2">
      <c r="G5665" s="79"/>
      <c r="I5665" s="79"/>
      <c r="K5665" s="79"/>
      <c r="M5665" s="79"/>
      <c r="N5665" s="80"/>
      <c r="P5665" s="79"/>
    </row>
    <row r="5666" spans="7:16" x14ac:dyDescent="0.2">
      <c r="G5666" s="79"/>
      <c r="I5666" s="79"/>
      <c r="K5666" s="79"/>
      <c r="M5666" s="79"/>
      <c r="N5666" s="80"/>
      <c r="P5666" s="79"/>
    </row>
    <row r="5667" spans="7:16" x14ac:dyDescent="0.2">
      <c r="G5667" s="79"/>
      <c r="I5667" s="79"/>
      <c r="K5667" s="79"/>
      <c r="M5667" s="79"/>
      <c r="N5667" s="80"/>
      <c r="P5667" s="79"/>
    </row>
    <row r="5668" spans="7:16" x14ac:dyDescent="0.2">
      <c r="G5668" s="79"/>
      <c r="I5668" s="79"/>
      <c r="K5668" s="79"/>
      <c r="M5668" s="79"/>
      <c r="N5668" s="80"/>
      <c r="P5668" s="79"/>
    </row>
    <row r="5669" spans="7:16" x14ac:dyDescent="0.2">
      <c r="G5669" s="79"/>
      <c r="I5669" s="79"/>
      <c r="K5669" s="79"/>
      <c r="M5669" s="79"/>
      <c r="N5669" s="80"/>
      <c r="P5669" s="79"/>
    </row>
    <row r="5670" spans="7:16" x14ac:dyDescent="0.2">
      <c r="G5670" s="79"/>
      <c r="I5670" s="79"/>
      <c r="K5670" s="79"/>
      <c r="M5670" s="79"/>
      <c r="N5670" s="80"/>
      <c r="P5670" s="79"/>
    </row>
    <row r="5671" spans="7:16" x14ac:dyDescent="0.2">
      <c r="G5671" s="79"/>
      <c r="I5671" s="79"/>
      <c r="K5671" s="79"/>
      <c r="M5671" s="79"/>
      <c r="N5671" s="80"/>
      <c r="P5671" s="79"/>
    </row>
    <row r="5672" spans="7:16" x14ac:dyDescent="0.2">
      <c r="G5672" s="79"/>
      <c r="I5672" s="79"/>
      <c r="K5672" s="79"/>
      <c r="M5672" s="79"/>
      <c r="N5672" s="80"/>
      <c r="P5672" s="79"/>
    </row>
    <row r="5673" spans="7:16" x14ac:dyDescent="0.2">
      <c r="G5673" s="79"/>
      <c r="I5673" s="79"/>
      <c r="K5673" s="79"/>
      <c r="M5673" s="79"/>
      <c r="N5673" s="80"/>
      <c r="P5673" s="79"/>
    </row>
    <row r="5674" spans="7:16" x14ac:dyDescent="0.2">
      <c r="G5674" s="79"/>
      <c r="I5674" s="79"/>
      <c r="K5674" s="79"/>
      <c r="M5674" s="79"/>
      <c r="N5674" s="80"/>
      <c r="P5674" s="79"/>
    </row>
    <row r="5675" spans="7:16" x14ac:dyDescent="0.2">
      <c r="G5675" s="79"/>
      <c r="I5675" s="79"/>
      <c r="K5675" s="79"/>
      <c r="M5675" s="79"/>
      <c r="N5675" s="80"/>
      <c r="P5675" s="79"/>
    </row>
    <row r="5676" spans="7:16" x14ac:dyDescent="0.2">
      <c r="G5676" s="79"/>
      <c r="I5676" s="79"/>
      <c r="K5676" s="79"/>
      <c r="M5676" s="79"/>
      <c r="N5676" s="80"/>
      <c r="P5676" s="79"/>
    </row>
    <row r="5677" spans="7:16" x14ac:dyDescent="0.2">
      <c r="G5677" s="79"/>
      <c r="I5677" s="79"/>
      <c r="K5677" s="79"/>
      <c r="M5677" s="79"/>
      <c r="N5677" s="80"/>
      <c r="P5677" s="79"/>
    </row>
    <row r="5678" spans="7:16" x14ac:dyDescent="0.2">
      <c r="G5678" s="79"/>
      <c r="I5678" s="79"/>
      <c r="K5678" s="79"/>
      <c r="M5678" s="79"/>
      <c r="N5678" s="80"/>
      <c r="P5678" s="79"/>
    </row>
    <row r="5679" spans="7:16" x14ac:dyDescent="0.2">
      <c r="G5679" s="79"/>
      <c r="I5679" s="79"/>
      <c r="K5679" s="79"/>
      <c r="M5679" s="79"/>
      <c r="N5679" s="80"/>
      <c r="P5679" s="79"/>
    </row>
    <row r="5680" spans="7:16" x14ac:dyDescent="0.2">
      <c r="G5680" s="79"/>
      <c r="I5680" s="79"/>
      <c r="K5680" s="79"/>
      <c r="M5680" s="79"/>
      <c r="N5680" s="80"/>
      <c r="P5680" s="79"/>
    </row>
    <row r="5681" spans="7:16" x14ac:dyDescent="0.2">
      <c r="G5681" s="79"/>
      <c r="I5681" s="79"/>
      <c r="K5681" s="79"/>
      <c r="M5681" s="79"/>
      <c r="N5681" s="80"/>
      <c r="P5681" s="79"/>
    </row>
    <row r="5682" spans="7:16" x14ac:dyDescent="0.2">
      <c r="G5682" s="79"/>
      <c r="I5682" s="79"/>
      <c r="K5682" s="79"/>
      <c r="M5682" s="79"/>
      <c r="N5682" s="80"/>
      <c r="P5682" s="79"/>
    </row>
    <row r="5683" spans="7:16" x14ac:dyDescent="0.2">
      <c r="G5683" s="79"/>
      <c r="I5683" s="79"/>
      <c r="K5683" s="79"/>
      <c r="M5683" s="79"/>
      <c r="N5683" s="80"/>
      <c r="P5683" s="79"/>
    </row>
    <row r="5684" spans="7:16" x14ac:dyDescent="0.2">
      <c r="G5684" s="79"/>
      <c r="I5684" s="79"/>
      <c r="K5684" s="79"/>
      <c r="M5684" s="79"/>
      <c r="N5684" s="80"/>
      <c r="P5684" s="79"/>
    </row>
    <row r="5685" spans="7:16" x14ac:dyDescent="0.2">
      <c r="G5685" s="79"/>
      <c r="I5685" s="79"/>
      <c r="K5685" s="79"/>
      <c r="M5685" s="79"/>
      <c r="N5685" s="80"/>
      <c r="P5685" s="79"/>
    </row>
    <row r="5686" spans="7:16" x14ac:dyDescent="0.2">
      <c r="G5686" s="79"/>
      <c r="I5686" s="79"/>
      <c r="K5686" s="79"/>
      <c r="M5686" s="79"/>
      <c r="N5686" s="80"/>
      <c r="P5686" s="79"/>
    </row>
    <row r="5687" spans="7:16" x14ac:dyDescent="0.2">
      <c r="G5687" s="79"/>
      <c r="I5687" s="79"/>
      <c r="K5687" s="79"/>
      <c r="M5687" s="79"/>
      <c r="N5687" s="80"/>
      <c r="P5687" s="79"/>
    </row>
    <row r="5688" spans="7:16" x14ac:dyDescent="0.2">
      <c r="G5688" s="79"/>
      <c r="I5688" s="79"/>
      <c r="K5688" s="79"/>
      <c r="M5688" s="79"/>
      <c r="N5688" s="80"/>
      <c r="P5688" s="79"/>
    </row>
    <row r="5689" spans="7:16" x14ac:dyDescent="0.2">
      <c r="G5689" s="79"/>
      <c r="I5689" s="79"/>
      <c r="K5689" s="79"/>
      <c r="M5689" s="79"/>
      <c r="N5689" s="80"/>
      <c r="P5689" s="79"/>
    </row>
    <row r="5690" spans="7:16" x14ac:dyDescent="0.2">
      <c r="G5690" s="79"/>
      <c r="I5690" s="79"/>
      <c r="K5690" s="79"/>
      <c r="M5690" s="79"/>
      <c r="N5690" s="80"/>
      <c r="P5690" s="79"/>
    </row>
    <row r="5691" spans="7:16" x14ac:dyDescent="0.2">
      <c r="G5691" s="79"/>
      <c r="I5691" s="79"/>
      <c r="K5691" s="79"/>
      <c r="M5691" s="79"/>
      <c r="N5691" s="80"/>
      <c r="P5691" s="79"/>
    </row>
    <row r="5692" spans="7:16" x14ac:dyDescent="0.2">
      <c r="G5692" s="79"/>
      <c r="I5692" s="79"/>
      <c r="K5692" s="79"/>
      <c r="M5692" s="79"/>
      <c r="N5692" s="80"/>
      <c r="P5692" s="79"/>
    </row>
    <row r="5693" spans="7:16" x14ac:dyDescent="0.2">
      <c r="G5693" s="79"/>
      <c r="I5693" s="79"/>
      <c r="K5693" s="79"/>
      <c r="M5693" s="79"/>
      <c r="N5693" s="80"/>
      <c r="P5693" s="79"/>
    </row>
    <row r="5694" spans="7:16" x14ac:dyDescent="0.2">
      <c r="G5694" s="79"/>
      <c r="I5694" s="79"/>
      <c r="K5694" s="79"/>
      <c r="M5694" s="79"/>
      <c r="N5694" s="80"/>
      <c r="P5694" s="79"/>
    </row>
    <row r="5695" spans="7:16" x14ac:dyDescent="0.2">
      <c r="G5695" s="79"/>
      <c r="I5695" s="79"/>
      <c r="K5695" s="79"/>
      <c r="M5695" s="79"/>
      <c r="N5695" s="80"/>
      <c r="P5695" s="79"/>
    </row>
    <row r="5696" spans="7:16" x14ac:dyDescent="0.2">
      <c r="G5696" s="79"/>
      <c r="I5696" s="79"/>
      <c r="K5696" s="79"/>
      <c r="M5696" s="79"/>
      <c r="N5696" s="80"/>
      <c r="P5696" s="79"/>
    </row>
    <row r="5697" spans="7:16" x14ac:dyDescent="0.2">
      <c r="G5697" s="79"/>
      <c r="I5697" s="79"/>
      <c r="K5697" s="79"/>
      <c r="M5697" s="79"/>
      <c r="N5697" s="80"/>
      <c r="P5697" s="79"/>
    </row>
    <row r="5698" spans="7:16" x14ac:dyDescent="0.2">
      <c r="G5698" s="79"/>
      <c r="I5698" s="79"/>
      <c r="K5698" s="79"/>
      <c r="M5698" s="79"/>
      <c r="N5698" s="80"/>
      <c r="P5698" s="79"/>
    </row>
    <row r="5699" spans="7:16" x14ac:dyDescent="0.2">
      <c r="G5699" s="79"/>
      <c r="I5699" s="79"/>
      <c r="K5699" s="79"/>
      <c r="M5699" s="79"/>
      <c r="N5699" s="80"/>
      <c r="P5699" s="79"/>
    </row>
    <row r="5700" spans="7:16" x14ac:dyDescent="0.2">
      <c r="G5700" s="79"/>
      <c r="I5700" s="79"/>
      <c r="K5700" s="79"/>
      <c r="M5700" s="79"/>
      <c r="N5700" s="80"/>
      <c r="P5700" s="79"/>
    </row>
    <row r="5701" spans="7:16" x14ac:dyDescent="0.2">
      <c r="G5701" s="79"/>
      <c r="I5701" s="79"/>
      <c r="K5701" s="79"/>
      <c r="M5701" s="79"/>
      <c r="N5701" s="80"/>
      <c r="P5701" s="79"/>
    </row>
    <row r="5702" spans="7:16" x14ac:dyDescent="0.2">
      <c r="G5702" s="79"/>
      <c r="I5702" s="79"/>
      <c r="K5702" s="79"/>
      <c r="M5702" s="79"/>
      <c r="N5702" s="80"/>
      <c r="P5702" s="79"/>
    </row>
    <row r="5703" spans="7:16" x14ac:dyDescent="0.2">
      <c r="G5703" s="79"/>
      <c r="I5703" s="79"/>
      <c r="K5703" s="79"/>
      <c r="M5703" s="79"/>
      <c r="N5703" s="80"/>
      <c r="P5703" s="79"/>
    </row>
    <row r="5704" spans="7:16" x14ac:dyDescent="0.2">
      <c r="G5704" s="79"/>
      <c r="I5704" s="79"/>
      <c r="K5704" s="79"/>
      <c r="M5704" s="79"/>
      <c r="N5704" s="80"/>
      <c r="P5704" s="79"/>
    </row>
    <row r="5705" spans="7:16" x14ac:dyDescent="0.2">
      <c r="G5705" s="79"/>
      <c r="I5705" s="79"/>
      <c r="K5705" s="79"/>
      <c r="M5705" s="79"/>
      <c r="N5705" s="80"/>
      <c r="P5705" s="79"/>
    </row>
    <row r="5706" spans="7:16" x14ac:dyDescent="0.2">
      <c r="G5706" s="79"/>
      <c r="I5706" s="79"/>
      <c r="K5706" s="79"/>
      <c r="M5706" s="79"/>
      <c r="N5706" s="80"/>
      <c r="P5706" s="79"/>
    </row>
    <row r="5707" spans="7:16" x14ac:dyDescent="0.2">
      <c r="G5707" s="79"/>
      <c r="I5707" s="79"/>
      <c r="K5707" s="79"/>
      <c r="M5707" s="79"/>
      <c r="N5707" s="80"/>
      <c r="P5707" s="79"/>
    </row>
    <row r="5708" spans="7:16" x14ac:dyDescent="0.2">
      <c r="G5708" s="79"/>
      <c r="I5708" s="79"/>
      <c r="K5708" s="79"/>
      <c r="M5708" s="79"/>
      <c r="N5708" s="80"/>
      <c r="P5708" s="79"/>
    </row>
    <row r="5709" spans="7:16" x14ac:dyDescent="0.2">
      <c r="G5709" s="79"/>
      <c r="I5709" s="79"/>
      <c r="K5709" s="79"/>
      <c r="M5709" s="79"/>
      <c r="N5709" s="80"/>
      <c r="P5709" s="79"/>
    </row>
    <row r="5710" spans="7:16" x14ac:dyDescent="0.2">
      <c r="G5710" s="79"/>
      <c r="I5710" s="79"/>
      <c r="K5710" s="79"/>
      <c r="M5710" s="79"/>
      <c r="N5710" s="80"/>
      <c r="P5710" s="79"/>
    </row>
    <row r="5711" spans="7:16" x14ac:dyDescent="0.2">
      <c r="G5711" s="79"/>
      <c r="I5711" s="79"/>
      <c r="K5711" s="79"/>
      <c r="M5711" s="79"/>
      <c r="N5711" s="80"/>
      <c r="P5711" s="79"/>
    </row>
    <row r="5712" spans="7:16" x14ac:dyDescent="0.2">
      <c r="G5712" s="79"/>
      <c r="I5712" s="79"/>
      <c r="K5712" s="79"/>
      <c r="M5712" s="79"/>
      <c r="N5712" s="80"/>
      <c r="P5712" s="79"/>
    </row>
    <row r="5713" spans="7:16" x14ac:dyDescent="0.2">
      <c r="G5713" s="79"/>
      <c r="I5713" s="79"/>
      <c r="K5713" s="79"/>
      <c r="M5713" s="79"/>
      <c r="N5713" s="80"/>
      <c r="P5713" s="79"/>
    </row>
    <row r="5714" spans="7:16" x14ac:dyDescent="0.2">
      <c r="G5714" s="79"/>
      <c r="I5714" s="79"/>
      <c r="K5714" s="79"/>
      <c r="M5714" s="79"/>
      <c r="N5714" s="80"/>
      <c r="P5714" s="79"/>
    </row>
    <row r="5715" spans="7:16" x14ac:dyDescent="0.2">
      <c r="G5715" s="79"/>
      <c r="I5715" s="79"/>
      <c r="K5715" s="79"/>
      <c r="M5715" s="79"/>
      <c r="N5715" s="80"/>
      <c r="P5715" s="79"/>
    </row>
    <row r="5716" spans="7:16" x14ac:dyDescent="0.2">
      <c r="G5716" s="79"/>
      <c r="I5716" s="79"/>
      <c r="K5716" s="79"/>
      <c r="M5716" s="79"/>
      <c r="N5716" s="80"/>
      <c r="P5716" s="79"/>
    </row>
    <row r="5717" spans="7:16" x14ac:dyDescent="0.2">
      <c r="G5717" s="79"/>
      <c r="I5717" s="79"/>
      <c r="K5717" s="79"/>
      <c r="M5717" s="79"/>
      <c r="N5717" s="80"/>
      <c r="P5717" s="79"/>
    </row>
    <row r="5718" spans="7:16" x14ac:dyDescent="0.2">
      <c r="G5718" s="79"/>
      <c r="I5718" s="79"/>
      <c r="K5718" s="79"/>
      <c r="M5718" s="79"/>
      <c r="N5718" s="80"/>
      <c r="P5718" s="79"/>
    </row>
    <row r="5719" spans="7:16" x14ac:dyDescent="0.2">
      <c r="G5719" s="79"/>
      <c r="I5719" s="79"/>
      <c r="K5719" s="79"/>
      <c r="M5719" s="79"/>
      <c r="N5719" s="80"/>
      <c r="P5719" s="79"/>
    </row>
    <row r="5720" spans="7:16" x14ac:dyDescent="0.2">
      <c r="G5720" s="79"/>
      <c r="I5720" s="79"/>
      <c r="K5720" s="79"/>
      <c r="M5720" s="79"/>
      <c r="N5720" s="80"/>
      <c r="P5720" s="79"/>
    </row>
    <row r="5721" spans="7:16" x14ac:dyDescent="0.2">
      <c r="G5721" s="79"/>
      <c r="I5721" s="79"/>
      <c r="K5721" s="79"/>
      <c r="M5721" s="79"/>
      <c r="N5721" s="80"/>
      <c r="P5721" s="79"/>
    </row>
    <row r="5722" spans="7:16" x14ac:dyDescent="0.2">
      <c r="G5722" s="79"/>
      <c r="I5722" s="79"/>
      <c r="K5722" s="79"/>
      <c r="M5722" s="79"/>
      <c r="N5722" s="80"/>
      <c r="P5722" s="79"/>
    </row>
    <row r="5723" spans="7:16" x14ac:dyDescent="0.2">
      <c r="G5723" s="79"/>
      <c r="I5723" s="79"/>
      <c r="K5723" s="79"/>
      <c r="M5723" s="79"/>
      <c r="N5723" s="80"/>
      <c r="P5723" s="79"/>
    </row>
    <row r="5724" spans="7:16" x14ac:dyDescent="0.2">
      <c r="G5724" s="79"/>
      <c r="I5724" s="79"/>
      <c r="K5724" s="79"/>
      <c r="M5724" s="79"/>
      <c r="N5724" s="80"/>
      <c r="P5724" s="79"/>
    </row>
    <row r="5725" spans="7:16" x14ac:dyDescent="0.2">
      <c r="G5725" s="79"/>
      <c r="I5725" s="79"/>
      <c r="K5725" s="79"/>
      <c r="M5725" s="79"/>
      <c r="N5725" s="80"/>
      <c r="P5725" s="79"/>
    </row>
    <row r="5726" spans="7:16" x14ac:dyDescent="0.2">
      <c r="G5726" s="79"/>
      <c r="I5726" s="79"/>
      <c r="K5726" s="79"/>
      <c r="M5726" s="79"/>
      <c r="N5726" s="80"/>
      <c r="P5726" s="79"/>
    </row>
    <row r="5727" spans="7:16" x14ac:dyDescent="0.2">
      <c r="G5727" s="79"/>
      <c r="I5727" s="79"/>
      <c r="K5727" s="79"/>
      <c r="M5727" s="79"/>
      <c r="N5727" s="80"/>
      <c r="P5727" s="79"/>
    </row>
    <row r="5728" spans="7:16" x14ac:dyDescent="0.2">
      <c r="G5728" s="79"/>
      <c r="I5728" s="79"/>
      <c r="K5728" s="79"/>
      <c r="M5728" s="79"/>
      <c r="N5728" s="80"/>
      <c r="P5728" s="79"/>
    </row>
    <row r="5729" spans="7:16" x14ac:dyDescent="0.2">
      <c r="G5729" s="79"/>
      <c r="I5729" s="79"/>
      <c r="K5729" s="79"/>
      <c r="M5729" s="79"/>
      <c r="N5729" s="80"/>
      <c r="P5729" s="79"/>
    </row>
    <row r="5730" spans="7:16" x14ac:dyDescent="0.2">
      <c r="G5730" s="79"/>
      <c r="I5730" s="79"/>
      <c r="K5730" s="79"/>
      <c r="M5730" s="79"/>
      <c r="N5730" s="80"/>
      <c r="P5730" s="79"/>
    </row>
    <row r="5731" spans="7:16" x14ac:dyDescent="0.2">
      <c r="G5731" s="79"/>
      <c r="I5731" s="79"/>
      <c r="K5731" s="79"/>
      <c r="M5731" s="79"/>
      <c r="N5731" s="80"/>
      <c r="P5731" s="79"/>
    </row>
    <row r="5732" spans="7:16" x14ac:dyDescent="0.2">
      <c r="G5732" s="79"/>
      <c r="I5732" s="79"/>
      <c r="K5732" s="79"/>
      <c r="M5732" s="79"/>
      <c r="N5732" s="80"/>
      <c r="P5732" s="79"/>
    </row>
    <row r="5733" spans="7:16" x14ac:dyDescent="0.2">
      <c r="G5733" s="79"/>
      <c r="I5733" s="79"/>
      <c r="K5733" s="79"/>
      <c r="M5733" s="79"/>
      <c r="N5733" s="80"/>
      <c r="P5733" s="79"/>
    </row>
    <row r="5734" spans="7:16" x14ac:dyDescent="0.2">
      <c r="G5734" s="79"/>
      <c r="I5734" s="79"/>
      <c r="K5734" s="79"/>
      <c r="M5734" s="79"/>
      <c r="N5734" s="80"/>
      <c r="P5734" s="79"/>
    </row>
    <row r="5735" spans="7:16" x14ac:dyDescent="0.2">
      <c r="G5735" s="79"/>
      <c r="I5735" s="79"/>
      <c r="K5735" s="79"/>
      <c r="M5735" s="79"/>
      <c r="N5735" s="80"/>
      <c r="P5735" s="79"/>
    </row>
    <row r="5736" spans="7:16" x14ac:dyDescent="0.2">
      <c r="G5736" s="79"/>
      <c r="I5736" s="79"/>
      <c r="K5736" s="79"/>
      <c r="M5736" s="79"/>
      <c r="N5736" s="80"/>
      <c r="P5736" s="79"/>
    </row>
    <row r="5737" spans="7:16" x14ac:dyDescent="0.2">
      <c r="G5737" s="79"/>
      <c r="I5737" s="79"/>
      <c r="K5737" s="79"/>
      <c r="M5737" s="79"/>
      <c r="N5737" s="80"/>
      <c r="P5737" s="79"/>
    </row>
    <row r="5738" spans="7:16" x14ac:dyDescent="0.2">
      <c r="G5738" s="79"/>
      <c r="I5738" s="79"/>
      <c r="K5738" s="79"/>
      <c r="M5738" s="79"/>
      <c r="N5738" s="80"/>
      <c r="P5738" s="79"/>
    </row>
    <row r="5739" spans="7:16" x14ac:dyDescent="0.2">
      <c r="G5739" s="79"/>
      <c r="I5739" s="79"/>
      <c r="K5739" s="79"/>
      <c r="M5739" s="79"/>
      <c r="N5739" s="80"/>
      <c r="P5739" s="79"/>
    </row>
    <row r="5740" spans="7:16" x14ac:dyDescent="0.2">
      <c r="G5740" s="79"/>
      <c r="I5740" s="79"/>
      <c r="K5740" s="79"/>
      <c r="M5740" s="79"/>
      <c r="N5740" s="80"/>
      <c r="P5740" s="79"/>
    </row>
    <row r="5741" spans="7:16" x14ac:dyDescent="0.2">
      <c r="G5741" s="79"/>
      <c r="I5741" s="79"/>
      <c r="K5741" s="79"/>
      <c r="M5741" s="79"/>
      <c r="N5741" s="80"/>
      <c r="P5741" s="79"/>
    </row>
    <row r="5742" spans="7:16" x14ac:dyDescent="0.2">
      <c r="G5742" s="79"/>
      <c r="I5742" s="79"/>
      <c r="K5742" s="79"/>
      <c r="M5742" s="79"/>
      <c r="N5742" s="80"/>
      <c r="P5742" s="79"/>
    </row>
    <row r="5743" spans="7:16" x14ac:dyDescent="0.2">
      <c r="G5743" s="79"/>
      <c r="I5743" s="79"/>
      <c r="K5743" s="79"/>
      <c r="M5743" s="79"/>
      <c r="N5743" s="80"/>
      <c r="P5743" s="79"/>
    </row>
    <row r="5744" spans="7:16" x14ac:dyDescent="0.2">
      <c r="G5744" s="79"/>
      <c r="I5744" s="79"/>
      <c r="K5744" s="79"/>
      <c r="M5744" s="79"/>
      <c r="N5744" s="80"/>
      <c r="P5744" s="79"/>
    </row>
    <row r="5745" spans="7:16" x14ac:dyDescent="0.2">
      <c r="G5745" s="79"/>
      <c r="I5745" s="79"/>
      <c r="K5745" s="79"/>
      <c r="M5745" s="79"/>
      <c r="N5745" s="80"/>
      <c r="P5745" s="79"/>
    </row>
    <row r="5746" spans="7:16" x14ac:dyDescent="0.2">
      <c r="G5746" s="79"/>
      <c r="I5746" s="79"/>
      <c r="K5746" s="79"/>
      <c r="M5746" s="79"/>
      <c r="N5746" s="80"/>
      <c r="P5746" s="79"/>
    </row>
    <row r="5747" spans="7:16" x14ac:dyDescent="0.2">
      <c r="G5747" s="79"/>
      <c r="I5747" s="79"/>
      <c r="K5747" s="79"/>
      <c r="M5747" s="79"/>
      <c r="N5747" s="80"/>
      <c r="P5747" s="79"/>
    </row>
    <row r="5748" spans="7:16" x14ac:dyDescent="0.2">
      <c r="G5748" s="79"/>
      <c r="I5748" s="79"/>
      <c r="K5748" s="79"/>
      <c r="M5748" s="79"/>
      <c r="N5748" s="80"/>
      <c r="P5748" s="79"/>
    </row>
    <row r="5749" spans="7:16" x14ac:dyDescent="0.2">
      <c r="G5749" s="79"/>
      <c r="I5749" s="79"/>
      <c r="K5749" s="79"/>
      <c r="M5749" s="79"/>
      <c r="N5749" s="80"/>
      <c r="P5749" s="79"/>
    </row>
    <row r="5750" spans="7:16" x14ac:dyDescent="0.2">
      <c r="G5750" s="79"/>
      <c r="I5750" s="79"/>
      <c r="K5750" s="79"/>
      <c r="M5750" s="79"/>
      <c r="N5750" s="80"/>
      <c r="P5750" s="79"/>
    </row>
    <row r="5751" spans="7:16" x14ac:dyDescent="0.2">
      <c r="G5751" s="79"/>
      <c r="I5751" s="79"/>
      <c r="K5751" s="79"/>
      <c r="M5751" s="79"/>
      <c r="N5751" s="80"/>
      <c r="P5751" s="79"/>
    </row>
    <row r="5752" spans="7:16" x14ac:dyDescent="0.2">
      <c r="G5752" s="79"/>
      <c r="I5752" s="79"/>
      <c r="K5752" s="79"/>
      <c r="M5752" s="79"/>
      <c r="N5752" s="80"/>
      <c r="P5752" s="79"/>
    </row>
    <row r="5753" spans="7:16" x14ac:dyDescent="0.2">
      <c r="G5753" s="79"/>
      <c r="I5753" s="79"/>
      <c r="K5753" s="79"/>
      <c r="M5753" s="79"/>
      <c r="N5753" s="80"/>
      <c r="P5753" s="79"/>
    </row>
    <row r="5754" spans="7:16" x14ac:dyDescent="0.2">
      <c r="G5754" s="79"/>
      <c r="I5754" s="79"/>
      <c r="K5754" s="79"/>
      <c r="M5754" s="79"/>
      <c r="N5754" s="80"/>
      <c r="P5754" s="79"/>
    </row>
    <row r="5755" spans="7:16" x14ac:dyDescent="0.2">
      <c r="G5755" s="79"/>
      <c r="I5755" s="79"/>
      <c r="K5755" s="79"/>
      <c r="M5755" s="79"/>
      <c r="N5755" s="80"/>
      <c r="P5755" s="79"/>
    </row>
    <row r="5756" spans="7:16" x14ac:dyDescent="0.2">
      <c r="G5756" s="79"/>
      <c r="I5756" s="79"/>
      <c r="K5756" s="79"/>
      <c r="M5756" s="79"/>
      <c r="N5756" s="80"/>
      <c r="P5756" s="79"/>
    </row>
    <row r="5757" spans="7:16" x14ac:dyDescent="0.2">
      <c r="G5757" s="79"/>
      <c r="I5757" s="79"/>
      <c r="K5757" s="79"/>
      <c r="M5757" s="79"/>
      <c r="N5757" s="80"/>
      <c r="P5757" s="79"/>
    </row>
    <row r="5758" spans="7:16" x14ac:dyDescent="0.2">
      <c r="G5758" s="79"/>
      <c r="I5758" s="79"/>
      <c r="K5758" s="79"/>
      <c r="M5758" s="79"/>
      <c r="N5758" s="80"/>
      <c r="P5758" s="79"/>
    </row>
    <row r="5759" spans="7:16" x14ac:dyDescent="0.2">
      <c r="G5759" s="79"/>
      <c r="I5759" s="79"/>
      <c r="K5759" s="79"/>
      <c r="M5759" s="79"/>
      <c r="N5759" s="80"/>
      <c r="P5759" s="79"/>
    </row>
    <row r="5760" spans="7:16" x14ac:dyDescent="0.2">
      <c r="G5760" s="79"/>
      <c r="I5760" s="79"/>
      <c r="K5760" s="79"/>
      <c r="M5760" s="79"/>
      <c r="N5760" s="80"/>
      <c r="P5760" s="79"/>
    </row>
    <row r="5761" spans="7:16" x14ac:dyDescent="0.2">
      <c r="G5761" s="79"/>
      <c r="I5761" s="79"/>
      <c r="K5761" s="79"/>
      <c r="M5761" s="79"/>
      <c r="N5761" s="80"/>
      <c r="P5761" s="79"/>
    </row>
    <row r="5762" spans="7:16" x14ac:dyDescent="0.2">
      <c r="G5762" s="79"/>
      <c r="I5762" s="79"/>
      <c r="K5762" s="79"/>
      <c r="M5762" s="79"/>
      <c r="N5762" s="80"/>
      <c r="P5762" s="79"/>
    </row>
    <row r="5763" spans="7:16" x14ac:dyDescent="0.2">
      <c r="G5763" s="79"/>
      <c r="I5763" s="79"/>
      <c r="K5763" s="79"/>
      <c r="M5763" s="79"/>
      <c r="N5763" s="80"/>
      <c r="P5763" s="79"/>
    </row>
    <row r="5764" spans="7:16" x14ac:dyDescent="0.2">
      <c r="G5764" s="79"/>
      <c r="I5764" s="79"/>
      <c r="K5764" s="79"/>
      <c r="M5764" s="79"/>
      <c r="N5764" s="80"/>
      <c r="P5764" s="79"/>
    </row>
    <row r="5765" spans="7:16" x14ac:dyDescent="0.2">
      <c r="G5765" s="79"/>
      <c r="I5765" s="79"/>
      <c r="K5765" s="79"/>
      <c r="M5765" s="79"/>
      <c r="N5765" s="80"/>
      <c r="P5765" s="79"/>
    </row>
    <row r="5766" spans="7:16" x14ac:dyDescent="0.2">
      <c r="G5766" s="79"/>
      <c r="I5766" s="79"/>
      <c r="K5766" s="79"/>
      <c r="M5766" s="79"/>
      <c r="N5766" s="80"/>
      <c r="P5766" s="79"/>
    </row>
    <row r="5767" spans="7:16" x14ac:dyDescent="0.2">
      <c r="G5767" s="79"/>
      <c r="I5767" s="79"/>
      <c r="K5767" s="79"/>
      <c r="M5767" s="79"/>
      <c r="N5767" s="80"/>
      <c r="P5767" s="79"/>
    </row>
    <row r="5768" spans="7:16" x14ac:dyDescent="0.2">
      <c r="G5768" s="79"/>
      <c r="I5768" s="79"/>
      <c r="K5768" s="79"/>
      <c r="M5768" s="79"/>
      <c r="N5768" s="80"/>
      <c r="P5768" s="79"/>
    </row>
    <row r="5769" spans="7:16" x14ac:dyDescent="0.2">
      <c r="G5769" s="79"/>
      <c r="I5769" s="79"/>
      <c r="K5769" s="79"/>
      <c r="M5769" s="79"/>
      <c r="N5769" s="80"/>
      <c r="P5769" s="79"/>
    </row>
    <row r="5770" spans="7:16" x14ac:dyDescent="0.2">
      <c r="G5770" s="79"/>
      <c r="I5770" s="79"/>
      <c r="K5770" s="79"/>
      <c r="M5770" s="79"/>
      <c r="N5770" s="80"/>
      <c r="P5770" s="79"/>
    </row>
    <row r="5771" spans="7:16" x14ac:dyDescent="0.2">
      <c r="G5771" s="79"/>
      <c r="I5771" s="79"/>
      <c r="K5771" s="79"/>
      <c r="M5771" s="79"/>
      <c r="N5771" s="80"/>
      <c r="P5771" s="79"/>
    </row>
    <row r="5772" spans="7:16" x14ac:dyDescent="0.2">
      <c r="G5772" s="79"/>
      <c r="I5772" s="79"/>
      <c r="K5772" s="79"/>
      <c r="M5772" s="79"/>
      <c r="N5772" s="80"/>
      <c r="P5772" s="79"/>
    </row>
    <row r="5773" spans="7:16" x14ac:dyDescent="0.2">
      <c r="G5773" s="79"/>
      <c r="I5773" s="79"/>
      <c r="K5773" s="79"/>
      <c r="M5773" s="79"/>
      <c r="N5773" s="80"/>
      <c r="P5773" s="79"/>
    </row>
    <row r="5774" spans="7:16" x14ac:dyDescent="0.2">
      <c r="G5774" s="79"/>
      <c r="I5774" s="79"/>
      <c r="K5774" s="79"/>
      <c r="M5774" s="79"/>
      <c r="N5774" s="80"/>
      <c r="P5774" s="79"/>
    </row>
    <row r="5775" spans="7:16" x14ac:dyDescent="0.2">
      <c r="G5775" s="79"/>
      <c r="I5775" s="79"/>
      <c r="K5775" s="79"/>
      <c r="M5775" s="79"/>
      <c r="N5775" s="80"/>
      <c r="P5775" s="79"/>
    </row>
    <row r="5776" spans="7:16" x14ac:dyDescent="0.2">
      <c r="G5776" s="79"/>
      <c r="I5776" s="79"/>
      <c r="K5776" s="79"/>
      <c r="M5776" s="79"/>
      <c r="N5776" s="80"/>
      <c r="P5776" s="79"/>
    </row>
    <row r="5777" spans="7:16" x14ac:dyDescent="0.2">
      <c r="G5777" s="79"/>
      <c r="I5777" s="79"/>
      <c r="K5777" s="79"/>
      <c r="M5777" s="79"/>
      <c r="N5777" s="80"/>
      <c r="P5777" s="79"/>
    </row>
    <row r="5778" spans="7:16" x14ac:dyDescent="0.2">
      <c r="G5778" s="79"/>
      <c r="I5778" s="79"/>
      <c r="K5778" s="79"/>
      <c r="M5778" s="79"/>
      <c r="N5778" s="80"/>
      <c r="P5778" s="79"/>
    </row>
    <row r="5779" spans="7:16" x14ac:dyDescent="0.2">
      <c r="G5779" s="79"/>
      <c r="I5779" s="79"/>
      <c r="K5779" s="79"/>
      <c r="M5779" s="79"/>
      <c r="N5779" s="80"/>
      <c r="P5779" s="79"/>
    </row>
    <row r="5780" spans="7:16" x14ac:dyDescent="0.2">
      <c r="G5780" s="79"/>
      <c r="I5780" s="79"/>
      <c r="K5780" s="79"/>
      <c r="M5780" s="79"/>
      <c r="N5780" s="80"/>
      <c r="P5780" s="79"/>
    </row>
    <row r="5781" spans="7:16" x14ac:dyDescent="0.2">
      <c r="G5781" s="79"/>
      <c r="I5781" s="79"/>
      <c r="K5781" s="79"/>
      <c r="M5781" s="79"/>
      <c r="N5781" s="80"/>
      <c r="P5781" s="79"/>
    </row>
    <row r="5782" spans="7:16" x14ac:dyDescent="0.2">
      <c r="G5782" s="79"/>
      <c r="I5782" s="79"/>
      <c r="K5782" s="79"/>
      <c r="M5782" s="79"/>
      <c r="N5782" s="80"/>
      <c r="P5782" s="79"/>
    </row>
    <row r="5783" spans="7:16" x14ac:dyDescent="0.2">
      <c r="G5783" s="79"/>
      <c r="I5783" s="79"/>
      <c r="K5783" s="79"/>
      <c r="M5783" s="79"/>
      <c r="N5783" s="80"/>
      <c r="P5783" s="79"/>
    </row>
    <row r="5784" spans="7:16" x14ac:dyDescent="0.2">
      <c r="G5784" s="79"/>
      <c r="I5784" s="79"/>
      <c r="K5784" s="79"/>
      <c r="M5784" s="79"/>
      <c r="N5784" s="80"/>
      <c r="P5784" s="79"/>
    </row>
    <row r="5785" spans="7:16" x14ac:dyDescent="0.2">
      <c r="G5785" s="79"/>
      <c r="I5785" s="79"/>
      <c r="K5785" s="79"/>
      <c r="M5785" s="79"/>
      <c r="N5785" s="80"/>
      <c r="P5785" s="79"/>
    </row>
    <row r="5786" spans="7:16" x14ac:dyDescent="0.2">
      <c r="G5786" s="79"/>
      <c r="I5786" s="79"/>
      <c r="K5786" s="79"/>
      <c r="M5786" s="79"/>
      <c r="N5786" s="80"/>
      <c r="P5786" s="79"/>
    </row>
    <row r="5787" spans="7:16" x14ac:dyDescent="0.2">
      <c r="G5787" s="79"/>
      <c r="I5787" s="79"/>
      <c r="K5787" s="79"/>
      <c r="M5787" s="79"/>
      <c r="N5787" s="80"/>
      <c r="P5787" s="79"/>
    </row>
    <row r="5788" spans="7:16" x14ac:dyDescent="0.2">
      <c r="G5788" s="79"/>
      <c r="I5788" s="79"/>
      <c r="K5788" s="79"/>
      <c r="M5788" s="79"/>
      <c r="N5788" s="80"/>
      <c r="P5788" s="79"/>
    </row>
    <row r="5789" spans="7:16" x14ac:dyDescent="0.2">
      <c r="G5789" s="79"/>
      <c r="I5789" s="79"/>
      <c r="K5789" s="79"/>
      <c r="M5789" s="79"/>
      <c r="N5789" s="80"/>
      <c r="P5789" s="79"/>
    </row>
    <row r="5790" spans="7:16" x14ac:dyDescent="0.2">
      <c r="G5790" s="79"/>
      <c r="I5790" s="79"/>
      <c r="K5790" s="79"/>
      <c r="M5790" s="79"/>
      <c r="N5790" s="80"/>
      <c r="P5790" s="79"/>
    </row>
    <row r="5791" spans="7:16" x14ac:dyDescent="0.2">
      <c r="G5791" s="79"/>
      <c r="I5791" s="79"/>
      <c r="K5791" s="79"/>
      <c r="M5791" s="79"/>
      <c r="N5791" s="80"/>
      <c r="P5791" s="79"/>
    </row>
    <row r="5792" spans="7:16" x14ac:dyDescent="0.2">
      <c r="G5792" s="79"/>
      <c r="I5792" s="79"/>
      <c r="K5792" s="79"/>
      <c r="M5792" s="79"/>
      <c r="N5792" s="80"/>
      <c r="P5792" s="79"/>
    </row>
    <row r="5793" spans="7:16" x14ac:dyDescent="0.2">
      <c r="G5793" s="79"/>
      <c r="I5793" s="79"/>
      <c r="K5793" s="79"/>
      <c r="M5793" s="79"/>
      <c r="N5793" s="80"/>
      <c r="P5793" s="79"/>
    </row>
    <row r="5794" spans="7:16" x14ac:dyDescent="0.2">
      <c r="G5794" s="79"/>
      <c r="I5794" s="79"/>
      <c r="K5794" s="79"/>
      <c r="M5794" s="79"/>
      <c r="N5794" s="80"/>
      <c r="P5794" s="79"/>
    </row>
    <row r="5795" spans="7:16" x14ac:dyDescent="0.2">
      <c r="G5795" s="79"/>
      <c r="I5795" s="79"/>
      <c r="K5795" s="79"/>
      <c r="M5795" s="79"/>
      <c r="N5795" s="80"/>
      <c r="P5795" s="79"/>
    </row>
    <row r="5796" spans="7:16" x14ac:dyDescent="0.2">
      <c r="G5796" s="79"/>
      <c r="I5796" s="79"/>
      <c r="K5796" s="79"/>
      <c r="M5796" s="79"/>
      <c r="N5796" s="80"/>
      <c r="P5796" s="79"/>
    </row>
    <row r="5797" spans="7:16" x14ac:dyDescent="0.2">
      <c r="G5797" s="79"/>
      <c r="I5797" s="79"/>
      <c r="K5797" s="79"/>
      <c r="M5797" s="79"/>
      <c r="N5797" s="80"/>
      <c r="P5797" s="79"/>
    </row>
    <row r="5798" spans="7:16" x14ac:dyDescent="0.2">
      <c r="G5798" s="79"/>
      <c r="I5798" s="79"/>
      <c r="K5798" s="79"/>
      <c r="M5798" s="79"/>
      <c r="N5798" s="80"/>
      <c r="P5798" s="79"/>
    </row>
    <row r="5799" spans="7:16" x14ac:dyDescent="0.2">
      <c r="G5799" s="79"/>
      <c r="I5799" s="79"/>
      <c r="K5799" s="79"/>
      <c r="M5799" s="79"/>
      <c r="N5799" s="80"/>
      <c r="P5799" s="79"/>
    </row>
    <row r="5800" spans="7:16" x14ac:dyDescent="0.2">
      <c r="G5800" s="79"/>
      <c r="I5800" s="79"/>
      <c r="K5800" s="79"/>
      <c r="M5800" s="79"/>
      <c r="N5800" s="80"/>
      <c r="P5800" s="79"/>
    </row>
    <row r="5801" spans="7:16" x14ac:dyDescent="0.2">
      <c r="G5801" s="79"/>
      <c r="I5801" s="79"/>
      <c r="K5801" s="79"/>
      <c r="M5801" s="79"/>
      <c r="N5801" s="80"/>
      <c r="P5801" s="79"/>
    </row>
    <row r="5802" spans="7:16" x14ac:dyDescent="0.2">
      <c r="G5802" s="79"/>
      <c r="I5802" s="79"/>
      <c r="K5802" s="79"/>
      <c r="M5802" s="79"/>
      <c r="N5802" s="80"/>
      <c r="P5802" s="79"/>
    </row>
    <row r="5803" spans="7:16" x14ac:dyDescent="0.2">
      <c r="G5803" s="79"/>
      <c r="I5803" s="79"/>
      <c r="K5803" s="79"/>
      <c r="M5803" s="79"/>
      <c r="N5803" s="80"/>
      <c r="P5803" s="79"/>
    </row>
    <row r="5804" spans="7:16" x14ac:dyDescent="0.2">
      <c r="G5804" s="79"/>
      <c r="I5804" s="79"/>
      <c r="K5804" s="79"/>
      <c r="M5804" s="79"/>
      <c r="N5804" s="80"/>
      <c r="P5804" s="79"/>
    </row>
    <row r="5805" spans="7:16" x14ac:dyDescent="0.2">
      <c r="G5805" s="79"/>
      <c r="I5805" s="79"/>
      <c r="K5805" s="79"/>
      <c r="M5805" s="79"/>
      <c r="N5805" s="80"/>
      <c r="P5805" s="79"/>
    </row>
    <row r="5806" spans="7:16" x14ac:dyDescent="0.2">
      <c r="G5806" s="79"/>
      <c r="I5806" s="79"/>
      <c r="K5806" s="79"/>
      <c r="M5806" s="79"/>
      <c r="N5806" s="80"/>
      <c r="P5806" s="79"/>
    </row>
    <row r="5807" spans="7:16" x14ac:dyDescent="0.2">
      <c r="G5807" s="79"/>
      <c r="I5807" s="79"/>
      <c r="K5807" s="79"/>
      <c r="M5807" s="79"/>
      <c r="N5807" s="80"/>
      <c r="P5807" s="79"/>
    </row>
    <row r="5808" spans="7:16" x14ac:dyDescent="0.2">
      <c r="G5808" s="79"/>
      <c r="I5808" s="79"/>
      <c r="K5808" s="79"/>
      <c r="M5808" s="79"/>
      <c r="N5808" s="80"/>
      <c r="P5808" s="79"/>
    </row>
    <row r="5809" spans="7:16" x14ac:dyDescent="0.2">
      <c r="G5809" s="79"/>
      <c r="I5809" s="79"/>
      <c r="K5809" s="79"/>
      <c r="M5809" s="79"/>
      <c r="N5809" s="80"/>
      <c r="P5809" s="79"/>
    </row>
    <row r="5810" spans="7:16" x14ac:dyDescent="0.2">
      <c r="G5810" s="79"/>
      <c r="I5810" s="79"/>
      <c r="K5810" s="79"/>
      <c r="M5810" s="79"/>
      <c r="N5810" s="80"/>
      <c r="P5810" s="79"/>
    </row>
    <row r="5811" spans="7:16" x14ac:dyDescent="0.2">
      <c r="G5811" s="79"/>
      <c r="I5811" s="79"/>
      <c r="K5811" s="79"/>
      <c r="M5811" s="79"/>
      <c r="N5811" s="80"/>
      <c r="P5811" s="79"/>
    </row>
    <row r="5812" spans="7:16" x14ac:dyDescent="0.2">
      <c r="G5812" s="79"/>
      <c r="I5812" s="79"/>
      <c r="K5812" s="79"/>
      <c r="M5812" s="79"/>
      <c r="N5812" s="80"/>
      <c r="P5812" s="79"/>
    </row>
    <row r="5813" spans="7:16" x14ac:dyDescent="0.2">
      <c r="G5813" s="79"/>
      <c r="I5813" s="79"/>
      <c r="K5813" s="79"/>
      <c r="M5813" s="79"/>
      <c r="N5813" s="80"/>
      <c r="P5813" s="79"/>
    </row>
    <row r="5814" spans="7:16" x14ac:dyDescent="0.2">
      <c r="G5814" s="79"/>
      <c r="I5814" s="79"/>
      <c r="K5814" s="79"/>
      <c r="M5814" s="79"/>
      <c r="N5814" s="80"/>
      <c r="P5814" s="79"/>
    </row>
    <row r="5815" spans="7:16" x14ac:dyDescent="0.2">
      <c r="G5815" s="79"/>
      <c r="I5815" s="79"/>
      <c r="K5815" s="79"/>
      <c r="M5815" s="79"/>
      <c r="N5815" s="80"/>
      <c r="P5815" s="79"/>
    </row>
    <row r="5816" spans="7:16" x14ac:dyDescent="0.2">
      <c r="G5816" s="79"/>
      <c r="I5816" s="79"/>
      <c r="K5816" s="79"/>
      <c r="M5816" s="79"/>
      <c r="N5816" s="80"/>
      <c r="P5816" s="79"/>
    </row>
    <row r="5817" spans="7:16" x14ac:dyDescent="0.2">
      <c r="G5817" s="79"/>
      <c r="I5817" s="79"/>
      <c r="K5817" s="79"/>
      <c r="M5817" s="79"/>
      <c r="N5817" s="80"/>
      <c r="P5817" s="79"/>
    </row>
    <row r="5818" spans="7:16" x14ac:dyDescent="0.2">
      <c r="G5818" s="79"/>
      <c r="I5818" s="79"/>
      <c r="K5818" s="79"/>
      <c r="M5818" s="79"/>
      <c r="N5818" s="80"/>
      <c r="P5818" s="79"/>
    </row>
    <row r="5819" spans="7:16" x14ac:dyDescent="0.2">
      <c r="G5819" s="79"/>
      <c r="I5819" s="79"/>
      <c r="K5819" s="79"/>
      <c r="M5819" s="79"/>
      <c r="N5819" s="80"/>
      <c r="P5819" s="79"/>
    </row>
    <row r="5820" spans="7:16" x14ac:dyDescent="0.2">
      <c r="G5820" s="79"/>
      <c r="I5820" s="79"/>
      <c r="K5820" s="79"/>
      <c r="M5820" s="79"/>
      <c r="N5820" s="80"/>
      <c r="P5820" s="79"/>
    </row>
    <row r="5821" spans="7:16" x14ac:dyDescent="0.2">
      <c r="G5821" s="79"/>
      <c r="I5821" s="79"/>
      <c r="K5821" s="79"/>
      <c r="M5821" s="79"/>
      <c r="N5821" s="80"/>
      <c r="P5821" s="79"/>
    </row>
    <row r="5822" spans="7:16" x14ac:dyDescent="0.2">
      <c r="G5822" s="79"/>
      <c r="I5822" s="79"/>
      <c r="K5822" s="79"/>
      <c r="M5822" s="79"/>
      <c r="N5822" s="80"/>
      <c r="P5822" s="79"/>
    </row>
    <row r="5823" spans="7:16" x14ac:dyDescent="0.2">
      <c r="G5823" s="79"/>
      <c r="I5823" s="79"/>
      <c r="K5823" s="79"/>
      <c r="M5823" s="79"/>
      <c r="N5823" s="80"/>
      <c r="P5823" s="79"/>
    </row>
    <row r="5824" spans="7:16" x14ac:dyDescent="0.2">
      <c r="G5824" s="79"/>
      <c r="I5824" s="79"/>
      <c r="K5824" s="79"/>
      <c r="M5824" s="79"/>
      <c r="N5824" s="80"/>
      <c r="P5824" s="79"/>
    </row>
    <row r="5825" spans="7:16" x14ac:dyDescent="0.2">
      <c r="G5825" s="79"/>
      <c r="I5825" s="79"/>
      <c r="K5825" s="79"/>
      <c r="M5825" s="79"/>
      <c r="N5825" s="80"/>
      <c r="P5825" s="79"/>
    </row>
    <row r="5826" spans="7:16" x14ac:dyDescent="0.2">
      <c r="G5826" s="79"/>
      <c r="I5826" s="79"/>
      <c r="K5826" s="79"/>
      <c r="M5826" s="79"/>
      <c r="N5826" s="80"/>
      <c r="P5826" s="79"/>
    </row>
    <row r="5827" spans="7:16" x14ac:dyDescent="0.2">
      <c r="G5827" s="79"/>
      <c r="I5827" s="79"/>
      <c r="K5827" s="79"/>
      <c r="M5827" s="79"/>
      <c r="N5827" s="80"/>
      <c r="P5827" s="79"/>
    </row>
    <row r="5828" spans="7:16" x14ac:dyDescent="0.2">
      <c r="G5828" s="79"/>
      <c r="I5828" s="79"/>
      <c r="K5828" s="79"/>
      <c r="M5828" s="79"/>
      <c r="N5828" s="80"/>
      <c r="P5828" s="79"/>
    </row>
    <row r="5829" spans="7:16" x14ac:dyDescent="0.2">
      <c r="G5829" s="79"/>
      <c r="I5829" s="79"/>
      <c r="K5829" s="79"/>
      <c r="M5829" s="79"/>
      <c r="N5829" s="80"/>
      <c r="P5829" s="79"/>
    </row>
    <row r="5830" spans="7:16" x14ac:dyDescent="0.2">
      <c r="G5830" s="79"/>
      <c r="I5830" s="79"/>
      <c r="K5830" s="79"/>
      <c r="M5830" s="79"/>
      <c r="N5830" s="80"/>
      <c r="P5830" s="79"/>
    </row>
    <row r="5831" spans="7:16" x14ac:dyDescent="0.2">
      <c r="G5831" s="79"/>
      <c r="I5831" s="79"/>
      <c r="K5831" s="79"/>
      <c r="M5831" s="79"/>
      <c r="N5831" s="80"/>
      <c r="P5831" s="79"/>
    </row>
    <row r="5832" spans="7:16" x14ac:dyDescent="0.2">
      <c r="G5832" s="79"/>
      <c r="I5832" s="79"/>
      <c r="K5832" s="79"/>
      <c r="M5832" s="79"/>
      <c r="N5832" s="80"/>
      <c r="P5832" s="79"/>
    </row>
    <row r="5833" spans="7:16" x14ac:dyDescent="0.2">
      <c r="G5833" s="79"/>
      <c r="I5833" s="79"/>
      <c r="K5833" s="79"/>
      <c r="M5833" s="79"/>
      <c r="N5833" s="80"/>
      <c r="P5833" s="79"/>
    </row>
    <row r="5834" spans="7:16" x14ac:dyDescent="0.2">
      <c r="G5834" s="79"/>
      <c r="I5834" s="79"/>
      <c r="K5834" s="79"/>
      <c r="M5834" s="79"/>
      <c r="N5834" s="80"/>
      <c r="P5834" s="79"/>
    </row>
    <row r="5835" spans="7:16" x14ac:dyDescent="0.2">
      <c r="G5835" s="79"/>
      <c r="I5835" s="79"/>
      <c r="K5835" s="79"/>
      <c r="M5835" s="79"/>
      <c r="N5835" s="80"/>
      <c r="P5835" s="79"/>
    </row>
    <row r="5836" spans="7:16" x14ac:dyDescent="0.2">
      <c r="G5836" s="79"/>
      <c r="I5836" s="79"/>
      <c r="K5836" s="79"/>
      <c r="M5836" s="79"/>
      <c r="N5836" s="80"/>
      <c r="P5836" s="79"/>
    </row>
    <row r="5837" spans="7:16" x14ac:dyDescent="0.2">
      <c r="G5837" s="79"/>
      <c r="I5837" s="79"/>
      <c r="K5837" s="79"/>
      <c r="M5837" s="79"/>
      <c r="N5837" s="80"/>
      <c r="P5837" s="79"/>
    </row>
    <row r="5838" spans="7:16" x14ac:dyDescent="0.2">
      <c r="G5838" s="79"/>
      <c r="I5838" s="79"/>
      <c r="K5838" s="79"/>
      <c r="M5838" s="79"/>
      <c r="N5838" s="80"/>
      <c r="P5838" s="79"/>
    </row>
    <row r="5839" spans="7:16" x14ac:dyDescent="0.2">
      <c r="G5839" s="79"/>
      <c r="I5839" s="79"/>
      <c r="K5839" s="79"/>
      <c r="M5839" s="79"/>
      <c r="N5839" s="80"/>
      <c r="P5839" s="79"/>
    </row>
    <row r="5840" spans="7:16" x14ac:dyDescent="0.2">
      <c r="G5840" s="79"/>
      <c r="I5840" s="79"/>
      <c r="K5840" s="79"/>
      <c r="M5840" s="79"/>
      <c r="N5840" s="80"/>
      <c r="P5840" s="79"/>
    </row>
    <row r="5841" spans="7:16" x14ac:dyDescent="0.2">
      <c r="G5841" s="79"/>
      <c r="I5841" s="79"/>
      <c r="K5841" s="79"/>
      <c r="M5841" s="79"/>
      <c r="N5841" s="80"/>
      <c r="P5841" s="79"/>
    </row>
    <row r="5842" spans="7:16" x14ac:dyDescent="0.2">
      <c r="G5842" s="79"/>
      <c r="I5842" s="79"/>
      <c r="K5842" s="79"/>
      <c r="M5842" s="79"/>
      <c r="N5842" s="80"/>
      <c r="P5842" s="79"/>
    </row>
    <row r="5843" spans="7:16" x14ac:dyDescent="0.2">
      <c r="G5843" s="79"/>
      <c r="I5843" s="79"/>
      <c r="K5843" s="79"/>
      <c r="M5843" s="79"/>
      <c r="N5843" s="80"/>
      <c r="P5843" s="79"/>
    </row>
    <row r="5844" spans="7:16" x14ac:dyDescent="0.2">
      <c r="G5844" s="79"/>
      <c r="I5844" s="79"/>
      <c r="K5844" s="79"/>
      <c r="M5844" s="79"/>
      <c r="N5844" s="80"/>
      <c r="P5844" s="79"/>
    </row>
    <row r="5845" spans="7:16" x14ac:dyDescent="0.2">
      <c r="G5845" s="79"/>
      <c r="I5845" s="79"/>
      <c r="K5845" s="79"/>
      <c r="M5845" s="79"/>
      <c r="N5845" s="80"/>
      <c r="P5845" s="79"/>
    </row>
    <row r="5846" spans="7:16" x14ac:dyDescent="0.2">
      <c r="G5846" s="79"/>
      <c r="I5846" s="79"/>
      <c r="K5846" s="79"/>
      <c r="M5846" s="79"/>
      <c r="N5846" s="80"/>
      <c r="P5846" s="79"/>
    </row>
    <row r="5847" spans="7:16" x14ac:dyDescent="0.2">
      <c r="G5847" s="79"/>
      <c r="I5847" s="79"/>
      <c r="K5847" s="79"/>
      <c r="M5847" s="79"/>
      <c r="N5847" s="80"/>
      <c r="P5847" s="79"/>
    </row>
    <row r="5848" spans="7:16" x14ac:dyDescent="0.2">
      <c r="G5848" s="79"/>
      <c r="I5848" s="79"/>
      <c r="K5848" s="79"/>
      <c r="M5848" s="79"/>
      <c r="N5848" s="80"/>
      <c r="P5848" s="79"/>
    </row>
    <row r="5849" spans="7:16" x14ac:dyDescent="0.2">
      <c r="G5849" s="79"/>
      <c r="I5849" s="79"/>
      <c r="K5849" s="79"/>
      <c r="M5849" s="79"/>
      <c r="N5849" s="80"/>
      <c r="P5849" s="79"/>
    </row>
    <row r="5850" spans="7:16" x14ac:dyDescent="0.2">
      <c r="G5850" s="79"/>
      <c r="I5850" s="79"/>
      <c r="K5850" s="79"/>
      <c r="M5850" s="79"/>
      <c r="N5850" s="80"/>
      <c r="P5850" s="79"/>
    </row>
    <row r="5851" spans="7:16" x14ac:dyDescent="0.2">
      <c r="G5851" s="79"/>
      <c r="I5851" s="79"/>
      <c r="K5851" s="79"/>
      <c r="M5851" s="79"/>
      <c r="N5851" s="80"/>
      <c r="P5851" s="79"/>
    </row>
    <row r="5852" spans="7:16" x14ac:dyDescent="0.2">
      <c r="G5852" s="79"/>
      <c r="I5852" s="79"/>
      <c r="K5852" s="79"/>
      <c r="M5852" s="79"/>
      <c r="N5852" s="80"/>
      <c r="P5852" s="79"/>
    </row>
    <row r="5853" spans="7:16" x14ac:dyDescent="0.2">
      <c r="G5853" s="79"/>
      <c r="I5853" s="79"/>
      <c r="K5853" s="79"/>
      <c r="M5853" s="79"/>
      <c r="N5853" s="80"/>
      <c r="P5853" s="79"/>
    </row>
    <row r="5854" spans="7:16" x14ac:dyDescent="0.2">
      <c r="G5854" s="79"/>
      <c r="I5854" s="79"/>
      <c r="K5854" s="79"/>
      <c r="M5854" s="79"/>
      <c r="N5854" s="80"/>
      <c r="P5854" s="79"/>
    </row>
    <row r="5855" spans="7:16" x14ac:dyDescent="0.2">
      <c r="G5855" s="79"/>
      <c r="I5855" s="79"/>
      <c r="K5855" s="79"/>
      <c r="M5855" s="79"/>
      <c r="N5855" s="80"/>
      <c r="P5855" s="79"/>
    </row>
    <row r="5856" spans="7:16" x14ac:dyDescent="0.2">
      <c r="G5856" s="79"/>
      <c r="I5856" s="79"/>
      <c r="K5856" s="79"/>
      <c r="M5856" s="79"/>
      <c r="N5856" s="80"/>
      <c r="P5856" s="79"/>
    </row>
    <row r="5857" spans="7:16" x14ac:dyDescent="0.2">
      <c r="G5857" s="79"/>
      <c r="I5857" s="79"/>
      <c r="K5857" s="79"/>
      <c r="M5857" s="79"/>
      <c r="N5857" s="80"/>
      <c r="P5857" s="79"/>
    </row>
    <row r="5858" spans="7:16" x14ac:dyDescent="0.2">
      <c r="G5858" s="79"/>
      <c r="I5858" s="79"/>
      <c r="K5858" s="79"/>
      <c r="M5858" s="79"/>
      <c r="N5858" s="80"/>
      <c r="P5858" s="79"/>
    </row>
    <row r="5859" spans="7:16" x14ac:dyDescent="0.2">
      <c r="G5859" s="79"/>
      <c r="I5859" s="79"/>
      <c r="K5859" s="79"/>
      <c r="M5859" s="79"/>
      <c r="N5859" s="80"/>
      <c r="P5859" s="79"/>
    </row>
    <row r="5860" spans="7:16" x14ac:dyDescent="0.2">
      <c r="G5860" s="79"/>
      <c r="I5860" s="79"/>
      <c r="K5860" s="79"/>
      <c r="M5860" s="79"/>
      <c r="N5860" s="80"/>
      <c r="P5860" s="79"/>
    </row>
    <row r="5861" spans="7:16" x14ac:dyDescent="0.2">
      <c r="G5861" s="79"/>
      <c r="I5861" s="79"/>
      <c r="K5861" s="79"/>
      <c r="M5861" s="79"/>
      <c r="N5861" s="80"/>
      <c r="P5861" s="79"/>
    </row>
    <row r="5862" spans="7:16" x14ac:dyDescent="0.2">
      <c r="G5862" s="79"/>
      <c r="I5862" s="79"/>
      <c r="K5862" s="79"/>
      <c r="M5862" s="79"/>
      <c r="N5862" s="80"/>
      <c r="P5862" s="79"/>
    </row>
    <row r="5863" spans="7:16" x14ac:dyDescent="0.2">
      <c r="G5863" s="79"/>
      <c r="I5863" s="79"/>
      <c r="K5863" s="79"/>
      <c r="M5863" s="79"/>
      <c r="N5863" s="80"/>
      <c r="P5863" s="79"/>
    </row>
    <row r="5864" spans="7:16" x14ac:dyDescent="0.2">
      <c r="G5864" s="79"/>
      <c r="I5864" s="79"/>
      <c r="K5864" s="79"/>
      <c r="M5864" s="79"/>
      <c r="N5864" s="80"/>
      <c r="P5864" s="79"/>
    </row>
    <row r="5865" spans="7:16" x14ac:dyDescent="0.2">
      <c r="G5865" s="79"/>
      <c r="I5865" s="79"/>
      <c r="K5865" s="79"/>
      <c r="M5865" s="79"/>
      <c r="N5865" s="80"/>
      <c r="P5865" s="79"/>
    </row>
    <row r="5866" spans="7:16" x14ac:dyDescent="0.2">
      <c r="G5866" s="79"/>
      <c r="I5866" s="79"/>
      <c r="K5866" s="79"/>
      <c r="M5866" s="79"/>
      <c r="N5866" s="80"/>
      <c r="P5866" s="79"/>
    </row>
    <row r="5867" spans="7:16" x14ac:dyDescent="0.2">
      <c r="G5867" s="79"/>
      <c r="I5867" s="79"/>
      <c r="K5867" s="79"/>
      <c r="M5867" s="79"/>
      <c r="N5867" s="80"/>
      <c r="P5867" s="79"/>
    </row>
    <row r="5868" spans="7:16" x14ac:dyDescent="0.2">
      <c r="G5868" s="79"/>
      <c r="I5868" s="79"/>
      <c r="K5868" s="79"/>
      <c r="M5868" s="79"/>
      <c r="N5868" s="80"/>
      <c r="P5868" s="79"/>
    </row>
    <row r="5869" spans="7:16" x14ac:dyDescent="0.2">
      <c r="G5869" s="79"/>
      <c r="I5869" s="79"/>
      <c r="K5869" s="79"/>
      <c r="M5869" s="79"/>
      <c r="N5869" s="80"/>
      <c r="P5869" s="79"/>
    </row>
    <row r="5870" spans="7:16" x14ac:dyDescent="0.2">
      <c r="G5870" s="79"/>
      <c r="I5870" s="79"/>
      <c r="K5870" s="79"/>
      <c r="M5870" s="79"/>
      <c r="N5870" s="80"/>
      <c r="P5870" s="79"/>
    </row>
    <row r="5871" spans="7:16" x14ac:dyDescent="0.2">
      <c r="G5871" s="79"/>
      <c r="I5871" s="79"/>
      <c r="K5871" s="79"/>
      <c r="M5871" s="79"/>
      <c r="N5871" s="80"/>
      <c r="P5871" s="79"/>
    </row>
    <row r="5872" spans="7:16" x14ac:dyDescent="0.2">
      <c r="G5872" s="79"/>
      <c r="I5872" s="79"/>
      <c r="K5872" s="79"/>
      <c r="M5872" s="79"/>
      <c r="N5872" s="80"/>
      <c r="P5872" s="79"/>
    </row>
    <row r="5873" spans="7:16" x14ac:dyDescent="0.2">
      <c r="G5873" s="79"/>
      <c r="I5873" s="79"/>
      <c r="K5873" s="79"/>
      <c r="M5873" s="79"/>
      <c r="N5873" s="80"/>
      <c r="P5873" s="79"/>
    </row>
    <row r="5874" spans="7:16" x14ac:dyDescent="0.2">
      <c r="G5874" s="79"/>
      <c r="I5874" s="79"/>
      <c r="K5874" s="79"/>
      <c r="M5874" s="79"/>
      <c r="N5874" s="80"/>
      <c r="P5874" s="79"/>
    </row>
    <row r="5875" spans="7:16" x14ac:dyDescent="0.2">
      <c r="G5875" s="79"/>
      <c r="I5875" s="79"/>
      <c r="K5875" s="79"/>
      <c r="M5875" s="79"/>
      <c r="N5875" s="80"/>
      <c r="P5875" s="79"/>
    </row>
    <row r="5876" spans="7:16" x14ac:dyDescent="0.2">
      <c r="G5876" s="79"/>
      <c r="I5876" s="79"/>
      <c r="K5876" s="79"/>
      <c r="M5876" s="79"/>
      <c r="N5876" s="80"/>
      <c r="P5876" s="79"/>
    </row>
    <row r="5877" spans="7:16" x14ac:dyDescent="0.2">
      <c r="G5877" s="79"/>
      <c r="I5877" s="79"/>
      <c r="K5877" s="79"/>
      <c r="M5877" s="79"/>
      <c r="N5877" s="80"/>
      <c r="P5877" s="79"/>
    </row>
    <row r="5878" spans="7:16" x14ac:dyDescent="0.2">
      <c r="G5878" s="79"/>
      <c r="I5878" s="79"/>
      <c r="K5878" s="79"/>
      <c r="M5878" s="79"/>
      <c r="N5878" s="80"/>
      <c r="P5878" s="79"/>
    </row>
    <row r="5879" spans="7:16" x14ac:dyDescent="0.2">
      <c r="G5879" s="79"/>
      <c r="I5879" s="79"/>
      <c r="K5879" s="79"/>
      <c r="M5879" s="79"/>
      <c r="N5879" s="80"/>
      <c r="P5879" s="79"/>
    </row>
    <row r="5880" spans="7:16" x14ac:dyDescent="0.2">
      <c r="G5880" s="79"/>
      <c r="I5880" s="79"/>
      <c r="K5880" s="79"/>
      <c r="M5880" s="79"/>
      <c r="N5880" s="80"/>
      <c r="P5880" s="79"/>
    </row>
    <row r="5881" spans="7:16" x14ac:dyDescent="0.2">
      <c r="G5881" s="79"/>
      <c r="I5881" s="79"/>
      <c r="K5881" s="79"/>
      <c r="M5881" s="79"/>
      <c r="N5881" s="80"/>
      <c r="P5881" s="79"/>
    </row>
    <row r="5882" spans="7:16" x14ac:dyDescent="0.2">
      <c r="G5882" s="79"/>
      <c r="I5882" s="79"/>
      <c r="K5882" s="79"/>
      <c r="M5882" s="79"/>
      <c r="N5882" s="80"/>
      <c r="P5882" s="79"/>
    </row>
    <row r="5883" spans="7:16" x14ac:dyDescent="0.2">
      <c r="G5883" s="79"/>
      <c r="I5883" s="79"/>
      <c r="K5883" s="79"/>
      <c r="M5883" s="79"/>
      <c r="N5883" s="80"/>
      <c r="P5883" s="79"/>
    </row>
    <row r="5884" spans="7:16" x14ac:dyDescent="0.2">
      <c r="G5884" s="79"/>
      <c r="I5884" s="79"/>
      <c r="K5884" s="79"/>
      <c r="M5884" s="79"/>
      <c r="N5884" s="80"/>
      <c r="P5884" s="79"/>
    </row>
    <row r="5885" spans="7:16" x14ac:dyDescent="0.2">
      <c r="G5885" s="79"/>
      <c r="I5885" s="79"/>
      <c r="K5885" s="79"/>
      <c r="M5885" s="79"/>
      <c r="N5885" s="80"/>
      <c r="P5885" s="79"/>
    </row>
    <row r="5886" spans="7:16" x14ac:dyDescent="0.2">
      <c r="G5886" s="79"/>
      <c r="I5886" s="79"/>
      <c r="K5886" s="79"/>
      <c r="M5886" s="79"/>
      <c r="N5886" s="80"/>
      <c r="P5886" s="79"/>
    </row>
    <row r="5887" spans="7:16" x14ac:dyDescent="0.2">
      <c r="G5887" s="79"/>
      <c r="I5887" s="79"/>
      <c r="K5887" s="79"/>
      <c r="M5887" s="79"/>
      <c r="N5887" s="80"/>
      <c r="P5887" s="79"/>
    </row>
    <row r="5888" spans="7:16" x14ac:dyDescent="0.2">
      <c r="G5888" s="79"/>
      <c r="I5888" s="79"/>
      <c r="K5888" s="79"/>
      <c r="M5888" s="79"/>
      <c r="N5888" s="80"/>
      <c r="P5888" s="79"/>
    </row>
    <row r="5889" spans="7:16" x14ac:dyDescent="0.2">
      <c r="G5889" s="79"/>
      <c r="I5889" s="79"/>
      <c r="K5889" s="79"/>
      <c r="M5889" s="79"/>
      <c r="N5889" s="80"/>
      <c r="P5889" s="79"/>
    </row>
    <row r="5890" spans="7:16" x14ac:dyDescent="0.2">
      <c r="G5890" s="79"/>
      <c r="I5890" s="79"/>
      <c r="K5890" s="79"/>
      <c r="M5890" s="79"/>
      <c r="N5890" s="80"/>
      <c r="P5890" s="79"/>
    </row>
    <row r="5891" spans="7:16" x14ac:dyDescent="0.2">
      <c r="G5891" s="79"/>
      <c r="I5891" s="79"/>
      <c r="K5891" s="79"/>
      <c r="M5891" s="79"/>
      <c r="N5891" s="80"/>
      <c r="P5891" s="79"/>
    </row>
    <row r="5892" spans="7:16" x14ac:dyDescent="0.2">
      <c r="G5892" s="79"/>
      <c r="I5892" s="79"/>
      <c r="K5892" s="79"/>
      <c r="M5892" s="79"/>
      <c r="N5892" s="80"/>
      <c r="P5892" s="79"/>
    </row>
    <row r="5893" spans="7:16" x14ac:dyDescent="0.2">
      <c r="G5893" s="79"/>
      <c r="I5893" s="79"/>
      <c r="K5893" s="79"/>
      <c r="M5893" s="79"/>
      <c r="N5893" s="80"/>
      <c r="P5893" s="79"/>
    </row>
    <row r="5894" spans="7:16" x14ac:dyDescent="0.2">
      <c r="G5894" s="79"/>
      <c r="I5894" s="79"/>
      <c r="K5894" s="79"/>
      <c r="M5894" s="79"/>
      <c r="N5894" s="80"/>
      <c r="P5894" s="79"/>
    </row>
    <row r="5895" spans="7:16" x14ac:dyDescent="0.2">
      <c r="G5895" s="79"/>
      <c r="I5895" s="79"/>
      <c r="K5895" s="79"/>
      <c r="M5895" s="79"/>
      <c r="N5895" s="80"/>
      <c r="P5895" s="79"/>
    </row>
    <row r="5896" spans="7:16" x14ac:dyDescent="0.2">
      <c r="G5896" s="79"/>
      <c r="I5896" s="79"/>
      <c r="K5896" s="79"/>
      <c r="M5896" s="79"/>
      <c r="N5896" s="80"/>
      <c r="P5896" s="79"/>
    </row>
    <row r="5897" spans="7:16" x14ac:dyDescent="0.2">
      <c r="G5897" s="79"/>
      <c r="I5897" s="79"/>
      <c r="K5897" s="79"/>
      <c r="M5897" s="79"/>
      <c r="N5897" s="80"/>
      <c r="P5897" s="79"/>
    </row>
    <row r="5898" spans="7:16" x14ac:dyDescent="0.2">
      <c r="G5898" s="79"/>
      <c r="I5898" s="79"/>
      <c r="K5898" s="79"/>
      <c r="M5898" s="79"/>
      <c r="N5898" s="80"/>
      <c r="P5898" s="79"/>
    </row>
    <row r="5899" spans="7:16" x14ac:dyDescent="0.2">
      <c r="G5899" s="79"/>
      <c r="I5899" s="79"/>
      <c r="K5899" s="79"/>
      <c r="M5899" s="79"/>
      <c r="N5899" s="80"/>
      <c r="P5899" s="79"/>
    </row>
    <row r="5900" spans="7:16" x14ac:dyDescent="0.2">
      <c r="G5900" s="79"/>
      <c r="I5900" s="79"/>
      <c r="K5900" s="79"/>
      <c r="M5900" s="79"/>
      <c r="N5900" s="80"/>
      <c r="P5900" s="79"/>
    </row>
    <row r="5901" spans="7:16" x14ac:dyDescent="0.2">
      <c r="G5901" s="79"/>
      <c r="I5901" s="79"/>
      <c r="K5901" s="79"/>
      <c r="M5901" s="79"/>
      <c r="N5901" s="80"/>
      <c r="P5901" s="79"/>
    </row>
    <row r="5902" spans="7:16" x14ac:dyDescent="0.2">
      <c r="G5902" s="79"/>
      <c r="I5902" s="79"/>
      <c r="K5902" s="79"/>
      <c r="M5902" s="79"/>
      <c r="N5902" s="80"/>
      <c r="P5902" s="79"/>
    </row>
    <row r="5903" spans="7:16" x14ac:dyDescent="0.2">
      <c r="G5903" s="79"/>
      <c r="I5903" s="79"/>
      <c r="K5903" s="79"/>
      <c r="M5903" s="79"/>
      <c r="N5903" s="80"/>
      <c r="P5903" s="79"/>
    </row>
    <row r="5904" spans="7:16" x14ac:dyDescent="0.2">
      <c r="G5904" s="79"/>
      <c r="I5904" s="79"/>
      <c r="K5904" s="79"/>
      <c r="M5904" s="79"/>
      <c r="N5904" s="80"/>
      <c r="P5904" s="79"/>
    </row>
    <row r="5905" spans="7:16" x14ac:dyDescent="0.2">
      <c r="G5905" s="79"/>
      <c r="I5905" s="79"/>
      <c r="K5905" s="79"/>
      <c r="M5905" s="79"/>
      <c r="N5905" s="80"/>
      <c r="P5905" s="79"/>
    </row>
    <row r="5906" spans="7:16" x14ac:dyDescent="0.2">
      <c r="G5906" s="79"/>
      <c r="I5906" s="79"/>
      <c r="K5906" s="79"/>
      <c r="M5906" s="79"/>
      <c r="N5906" s="80"/>
      <c r="P5906" s="79"/>
    </row>
    <row r="5907" spans="7:16" x14ac:dyDescent="0.2">
      <c r="G5907" s="79"/>
      <c r="I5907" s="79"/>
      <c r="K5907" s="79"/>
      <c r="M5907" s="79"/>
      <c r="N5907" s="80"/>
      <c r="P5907" s="79"/>
    </row>
    <row r="5908" spans="7:16" x14ac:dyDescent="0.2">
      <c r="G5908" s="79"/>
      <c r="I5908" s="79"/>
      <c r="K5908" s="79"/>
      <c r="M5908" s="79"/>
      <c r="N5908" s="80"/>
      <c r="P5908" s="79"/>
    </row>
    <row r="5909" spans="7:16" x14ac:dyDescent="0.2">
      <c r="G5909" s="79"/>
      <c r="I5909" s="79"/>
      <c r="K5909" s="79"/>
      <c r="M5909" s="79"/>
      <c r="N5909" s="80"/>
      <c r="P5909" s="79"/>
    </row>
    <row r="5910" spans="7:16" x14ac:dyDescent="0.2">
      <c r="G5910" s="79"/>
      <c r="I5910" s="79"/>
      <c r="K5910" s="79"/>
      <c r="M5910" s="79"/>
      <c r="N5910" s="80"/>
      <c r="P5910" s="79"/>
    </row>
    <row r="5911" spans="7:16" x14ac:dyDescent="0.2">
      <c r="G5911" s="79"/>
      <c r="I5911" s="79"/>
      <c r="K5911" s="79"/>
      <c r="M5911" s="79"/>
      <c r="N5911" s="80"/>
      <c r="P5911" s="79"/>
    </row>
    <row r="5912" spans="7:16" x14ac:dyDescent="0.2">
      <c r="G5912" s="79"/>
      <c r="I5912" s="79"/>
      <c r="K5912" s="79"/>
      <c r="M5912" s="79"/>
      <c r="N5912" s="80"/>
      <c r="P5912" s="79"/>
    </row>
    <row r="5913" spans="7:16" x14ac:dyDescent="0.2">
      <c r="G5913" s="79"/>
      <c r="I5913" s="79"/>
      <c r="K5913" s="79"/>
      <c r="M5913" s="79"/>
      <c r="N5913" s="80"/>
      <c r="P5913" s="79"/>
    </row>
    <row r="5914" spans="7:16" x14ac:dyDescent="0.2">
      <c r="G5914" s="79"/>
      <c r="I5914" s="79"/>
      <c r="K5914" s="79"/>
      <c r="M5914" s="79"/>
      <c r="N5914" s="80"/>
      <c r="P5914" s="79"/>
    </row>
    <row r="5915" spans="7:16" x14ac:dyDescent="0.2">
      <c r="G5915" s="79"/>
      <c r="I5915" s="79"/>
      <c r="K5915" s="79"/>
      <c r="M5915" s="79"/>
      <c r="N5915" s="80"/>
      <c r="P5915" s="79"/>
    </row>
    <row r="5916" spans="7:16" x14ac:dyDescent="0.2">
      <c r="G5916" s="79"/>
      <c r="I5916" s="79"/>
      <c r="K5916" s="79"/>
      <c r="M5916" s="79"/>
      <c r="N5916" s="80"/>
      <c r="P5916" s="79"/>
    </row>
    <row r="5917" spans="7:16" x14ac:dyDescent="0.2">
      <c r="G5917" s="79"/>
      <c r="I5917" s="79"/>
      <c r="K5917" s="79"/>
      <c r="M5917" s="79"/>
      <c r="N5917" s="80"/>
      <c r="P5917" s="79"/>
    </row>
    <row r="5918" spans="7:16" x14ac:dyDescent="0.2">
      <c r="G5918" s="79"/>
      <c r="I5918" s="79"/>
      <c r="K5918" s="79"/>
      <c r="M5918" s="79"/>
      <c r="N5918" s="80"/>
      <c r="P5918" s="79"/>
    </row>
    <row r="5919" spans="7:16" x14ac:dyDescent="0.2">
      <c r="G5919" s="79"/>
      <c r="I5919" s="79"/>
      <c r="K5919" s="79"/>
      <c r="M5919" s="79"/>
      <c r="N5919" s="80"/>
      <c r="P5919" s="79"/>
    </row>
    <row r="5920" spans="7:16" x14ac:dyDescent="0.2">
      <c r="G5920" s="79"/>
      <c r="I5920" s="79"/>
      <c r="K5920" s="79"/>
      <c r="M5920" s="79"/>
      <c r="N5920" s="80"/>
      <c r="P5920" s="79"/>
    </row>
    <row r="5921" spans="7:16" x14ac:dyDescent="0.2">
      <c r="G5921" s="79"/>
      <c r="I5921" s="79"/>
      <c r="K5921" s="79"/>
      <c r="M5921" s="79"/>
      <c r="N5921" s="80"/>
      <c r="P5921" s="79"/>
    </row>
    <row r="5922" spans="7:16" x14ac:dyDescent="0.2">
      <c r="G5922" s="79"/>
      <c r="I5922" s="79"/>
      <c r="K5922" s="79"/>
      <c r="M5922" s="79"/>
      <c r="N5922" s="80"/>
      <c r="P5922" s="79"/>
    </row>
    <row r="5923" spans="7:16" x14ac:dyDescent="0.2">
      <c r="G5923" s="79"/>
      <c r="I5923" s="79"/>
      <c r="K5923" s="79"/>
      <c r="M5923" s="79"/>
      <c r="N5923" s="80"/>
      <c r="P5923" s="79"/>
    </row>
    <row r="5924" spans="7:16" x14ac:dyDescent="0.2">
      <c r="G5924" s="79"/>
      <c r="I5924" s="79"/>
      <c r="K5924" s="79"/>
      <c r="M5924" s="79"/>
      <c r="N5924" s="80"/>
      <c r="P5924" s="79"/>
    </row>
    <row r="5925" spans="7:16" x14ac:dyDescent="0.2">
      <c r="G5925" s="79"/>
      <c r="I5925" s="79"/>
      <c r="K5925" s="79"/>
      <c r="M5925" s="79"/>
      <c r="N5925" s="80"/>
      <c r="P5925" s="79"/>
    </row>
    <row r="5926" spans="7:16" x14ac:dyDescent="0.2">
      <c r="G5926" s="79"/>
      <c r="I5926" s="79"/>
      <c r="K5926" s="79"/>
      <c r="M5926" s="79"/>
      <c r="N5926" s="80"/>
      <c r="P5926" s="79"/>
    </row>
    <row r="5927" spans="7:16" x14ac:dyDescent="0.2">
      <c r="G5927" s="79"/>
      <c r="I5927" s="79"/>
      <c r="K5927" s="79"/>
      <c r="M5927" s="79"/>
      <c r="N5927" s="80"/>
      <c r="P5927" s="79"/>
    </row>
    <row r="5928" spans="7:16" x14ac:dyDescent="0.2">
      <c r="G5928" s="79"/>
      <c r="I5928" s="79"/>
      <c r="K5928" s="79"/>
      <c r="M5928" s="79"/>
      <c r="N5928" s="80"/>
      <c r="P5928" s="79"/>
    </row>
    <row r="5929" spans="7:16" x14ac:dyDescent="0.2">
      <c r="G5929" s="79"/>
      <c r="I5929" s="79"/>
      <c r="K5929" s="79"/>
      <c r="M5929" s="79"/>
      <c r="N5929" s="80"/>
      <c r="P5929" s="79"/>
    </row>
    <row r="5930" spans="7:16" x14ac:dyDescent="0.2">
      <c r="G5930" s="79"/>
      <c r="I5930" s="79"/>
      <c r="K5930" s="79"/>
      <c r="M5930" s="79"/>
      <c r="N5930" s="80"/>
      <c r="P5930" s="79"/>
    </row>
    <row r="5931" spans="7:16" x14ac:dyDescent="0.2">
      <c r="G5931" s="79"/>
      <c r="I5931" s="79"/>
      <c r="K5931" s="79"/>
      <c r="M5931" s="79"/>
      <c r="N5931" s="80"/>
      <c r="P5931" s="79"/>
    </row>
    <row r="5932" spans="7:16" x14ac:dyDescent="0.2">
      <c r="G5932" s="79"/>
      <c r="I5932" s="79"/>
      <c r="K5932" s="79"/>
      <c r="M5932" s="79"/>
      <c r="N5932" s="80"/>
      <c r="P5932" s="79"/>
    </row>
    <row r="5933" spans="7:16" x14ac:dyDescent="0.2">
      <c r="G5933" s="79"/>
      <c r="I5933" s="79"/>
      <c r="K5933" s="79"/>
      <c r="M5933" s="79"/>
      <c r="N5933" s="80"/>
      <c r="P5933" s="79"/>
    </row>
    <row r="5934" spans="7:16" x14ac:dyDescent="0.2">
      <c r="G5934" s="79"/>
      <c r="I5934" s="79"/>
      <c r="K5934" s="79"/>
      <c r="M5934" s="79"/>
      <c r="N5934" s="80"/>
      <c r="P5934" s="79"/>
    </row>
    <row r="5935" spans="7:16" x14ac:dyDescent="0.2">
      <c r="G5935" s="79"/>
      <c r="I5935" s="79"/>
      <c r="K5935" s="79"/>
      <c r="M5935" s="79"/>
      <c r="N5935" s="80"/>
      <c r="P5935" s="79"/>
    </row>
    <row r="5936" spans="7:16" x14ac:dyDescent="0.2">
      <c r="G5936" s="79"/>
      <c r="I5936" s="79"/>
      <c r="K5936" s="79"/>
      <c r="M5936" s="79"/>
      <c r="N5936" s="80"/>
      <c r="P5936" s="79"/>
    </row>
    <row r="5937" spans="7:16" x14ac:dyDescent="0.2">
      <c r="G5937" s="79"/>
      <c r="I5937" s="79"/>
      <c r="K5937" s="79"/>
      <c r="M5937" s="79"/>
      <c r="N5937" s="80"/>
      <c r="P5937" s="79"/>
    </row>
    <row r="5938" spans="7:16" x14ac:dyDescent="0.2">
      <c r="G5938" s="79"/>
      <c r="I5938" s="79"/>
      <c r="K5938" s="79"/>
      <c r="M5938" s="79"/>
      <c r="N5938" s="80"/>
      <c r="P5938" s="79"/>
    </row>
    <row r="5939" spans="7:16" x14ac:dyDescent="0.2">
      <c r="G5939" s="79"/>
      <c r="I5939" s="79"/>
      <c r="K5939" s="79"/>
      <c r="M5939" s="79"/>
      <c r="N5939" s="80"/>
      <c r="P5939" s="79"/>
    </row>
    <row r="5940" spans="7:16" x14ac:dyDescent="0.2">
      <c r="G5940" s="79"/>
      <c r="I5940" s="79"/>
      <c r="K5940" s="79"/>
      <c r="M5940" s="79"/>
      <c r="N5940" s="80"/>
      <c r="P5940" s="79"/>
    </row>
    <row r="5941" spans="7:16" x14ac:dyDescent="0.2">
      <c r="G5941" s="79"/>
      <c r="I5941" s="79"/>
      <c r="K5941" s="79"/>
      <c r="M5941" s="79"/>
      <c r="N5941" s="80"/>
      <c r="P5941" s="79"/>
    </row>
    <row r="5942" spans="7:16" x14ac:dyDescent="0.2">
      <c r="G5942" s="79"/>
      <c r="I5942" s="79"/>
      <c r="K5942" s="79"/>
      <c r="M5942" s="79"/>
      <c r="N5942" s="80"/>
      <c r="P5942" s="79"/>
    </row>
    <row r="5943" spans="7:16" x14ac:dyDescent="0.2">
      <c r="G5943" s="79"/>
      <c r="I5943" s="79"/>
      <c r="K5943" s="79"/>
      <c r="M5943" s="79"/>
      <c r="N5943" s="80"/>
      <c r="P5943" s="79"/>
    </row>
    <row r="5944" spans="7:16" x14ac:dyDescent="0.2">
      <c r="G5944" s="79"/>
      <c r="I5944" s="79"/>
      <c r="K5944" s="79"/>
      <c r="M5944" s="79"/>
      <c r="N5944" s="80"/>
      <c r="P5944" s="79"/>
    </row>
    <row r="5945" spans="7:16" x14ac:dyDescent="0.2">
      <c r="G5945" s="79"/>
      <c r="I5945" s="79"/>
      <c r="K5945" s="79"/>
      <c r="M5945" s="79"/>
      <c r="N5945" s="80"/>
      <c r="P5945" s="79"/>
    </row>
    <row r="5946" spans="7:16" x14ac:dyDescent="0.2">
      <c r="G5946" s="79"/>
      <c r="I5946" s="79"/>
      <c r="K5946" s="79"/>
      <c r="M5946" s="79"/>
      <c r="N5946" s="80"/>
      <c r="P5946" s="79"/>
    </row>
    <row r="5947" spans="7:16" x14ac:dyDescent="0.2">
      <c r="G5947" s="79"/>
      <c r="I5947" s="79"/>
      <c r="K5947" s="79"/>
      <c r="M5947" s="79"/>
      <c r="N5947" s="80"/>
      <c r="P5947" s="79"/>
    </row>
    <row r="5948" spans="7:16" x14ac:dyDescent="0.2">
      <c r="G5948" s="79"/>
      <c r="I5948" s="79"/>
      <c r="K5948" s="79"/>
      <c r="M5948" s="79"/>
      <c r="N5948" s="80"/>
      <c r="P5948" s="79"/>
    </row>
    <row r="5949" spans="7:16" x14ac:dyDescent="0.2">
      <c r="G5949" s="79"/>
      <c r="I5949" s="79"/>
      <c r="K5949" s="79"/>
      <c r="M5949" s="79"/>
      <c r="N5949" s="80"/>
      <c r="P5949" s="79"/>
    </row>
    <row r="5950" spans="7:16" x14ac:dyDescent="0.2">
      <c r="G5950" s="79"/>
      <c r="I5950" s="79"/>
      <c r="K5950" s="79"/>
      <c r="M5950" s="79"/>
      <c r="N5950" s="80"/>
      <c r="P5950" s="79"/>
    </row>
    <row r="5951" spans="7:16" x14ac:dyDescent="0.2">
      <c r="G5951" s="79"/>
      <c r="I5951" s="79"/>
      <c r="K5951" s="79"/>
      <c r="M5951" s="79"/>
      <c r="N5951" s="80"/>
      <c r="P5951" s="79"/>
    </row>
    <row r="5952" spans="7:16" x14ac:dyDescent="0.2">
      <c r="G5952" s="79"/>
      <c r="I5952" s="79"/>
      <c r="K5952" s="79"/>
      <c r="M5952" s="79"/>
      <c r="N5952" s="80"/>
      <c r="P5952" s="79"/>
    </row>
    <row r="5953" spans="7:16" x14ac:dyDescent="0.2">
      <c r="G5953" s="79"/>
      <c r="I5953" s="79"/>
      <c r="K5953" s="79"/>
      <c r="M5953" s="79"/>
      <c r="N5953" s="80"/>
      <c r="P5953" s="79"/>
    </row>
    <row r="5954" spans="7:16" x14ac:dyDescent="0.2">
      <c r="G5954" s="79"/>
      <c r="I5954" s="79"/>
      <c r="K5954" s="79"/>
      <c r="M5954" s="79"/>
      <c r="N5954" s="80"/>
      <c r="P5954" s="79"/>
    </row>
    <row r="5955" spans="7:16" x14ac:dyDescent="0.2">
      <c r="G5955" s="79"/>
      <c r="I5955" s="79"/>
      <c r="K5955" s="79"/>
      <c r="M5955" s="79"/>
      <c r="N5955" s="80"/>
      <c r="P5955" s="79"/>
    </row>
    <row r="5956" spans="7:16" x14ac:dyDescent="0.2">
      <c r="G5956" s="79"/>
      <c r="I5956" s="79"/>
      <c r="K5956" s="79"/>
      <c r="M5956" s="79"/>
      <c r="N5956" s="80"/>
      <c r="P5956" s="79"/>
    </row>
    <row r="5957" spans="7:16" x14ac:dyDescent="0.2">
      <c r="G5957" s="79"/>
      <c r="I5957" s="79"/>
      <c r="K5957" s="79"/>
      <c r="M5957" s="79"/>
      <c r="N5957" s="80"/>
      <c r="P5957" s="79"/>
    </row>
    <row r="5958" spans="7:16" x14ac:dyDescent="0.2">
      <c r="G5958" s="79"/>
      <c r="I5958" s="79"/>
      <c r="K5958" s="79"/>
      <c r="M5958" s="79"/>
      <c r="N5958" s="80"/>
      <c r="P5958" s="79"/>
    </row>
    <row r="5959" spans="7:16" x14ac:dyDescent="0.2">
      <c r="G5959" s="79"/>
      <c r="I5959" s="79"/>
      <c r="K5959" s="79"/>
      <c r="M5959" s="79"/>
      <c r="N5959" s="80"/>
      <c r="P5959" s="79"/>
    </row>
    <row r="5960" spans="7:16" x14ac:dyDescent="0.2">
      <c r="G5960" s="79"/>
      <c r="I5960" s="79"/>
      <c r="K5960" s="79"/>
      <c r="M5960" s="79"/>
      <c r="N5960" s="80"/>
      <c r="P5960" s="79"/>
    </row>
    <row r="5961" spans="7:16" x14ac:dyDescent="0.2">
      <c r="G5961" s="79"/>
      <c r="I5961" s="79"/>
      <c r="K5961" s="79"/>
      <c r="M5961" s="79"/>
      <c r="N5961" s="80"/>
      <c r="P5961" s="79"/>
    </row>
    <row r="5962" spans="7:16" x14ac:dyDescent="0.2">
      <c r="G5962" s="79"/>
      <c r="I5962" s="79"/>
      <c r="K5962" s="79"/>
      <c r="M5962" s="79"/>
      <c r="N5962" s="80"/>
      <c r="P5962" s="79"/>
    </row>
    <row r="5963" spans="7:16" x14ac:dyDescent="0.2">
      <c r="G5963" s="79"/>
      <c r="I5963" s="79"/>
      <c r="K5963" s="79"/>
      <c r="M5963" s="79"/>
      <c r="N5963" s="80"/>
      <c r="P5963" s="79"/>
    </row>
    <row r="5964" spans="7:16" x14ac:dyDescent="0.2">
      <c r="G5964" s="79"/>
      <c r="I5964" s="79"/>
      <c r="K5964" s="79"/>
      <c r="M5964" s="79"/>
      <c r="N5964" s="80"/>
      <c r="P5964" s="79"/>
    </row>
    <row r="5965" spans="7:16" x14ac:dyDescent="0.2">
      <c r="G5965" s="79"/>
      <c r="I5965" s="79"/>
      <c r="K5965" s="79"/>
      <c r="M5965" s="79"/>
      <c r="N5965" s="80"/>
      <c r="P5965" s="79"/>
    </row>
    <row r="5966" spans="7:16" x14ac:dyDescent="0.2">
      <c r="G5966" s="79"/>
      <c r="I5966" s="79"/>
      <c r="K5966" s="79"/>
      <c r="M5966" s="79"/>
      <c r="N5966" s="80"/>
      <c r="P5966" s="79"/>
    </row>
    <row r="5967" spans="7:16" x14ac:dyDescent="0.2">
      <c r="G5967" s="79"/>
      <c r="I5967" s="79"/>
      <c r="K5967" s="79"/>
      <c r="M5967" s="79"/>
      <c r="N5967" s="80"/>
      <c r="P5967" s="79"/>
    </row>
    <row r="5968" spans="7:16" x14ac:dyDescent="0.2">
      <c r="G5968" s="79"/>
      <c r="I5968" s="79"/>
      <c r="K5968" s="79"/>
      <c r="M5968" s="79"/>
      <c r="N5968" s="80"/>
      <c r="P5968" s="79"/>
    </row>
    <row r="5969" spans="7:16" x14ac:dyDescent="0.2">
      <c r="G5969" s="79"/>
      <c r="I5969" s="79"/>
      <c r="K5969" s="79"/>
      <c r="M5969" s="79"/>
      <c r="N5969" s="80"/>
      <c r="P5969" s="79"/>
    </row>
    <row r="5970" spans="7:16" x14ac:dyDescent="0.2">
      <c r="G5970" s="79"/>
      <c r="I5970" s="79"/>
      <c r="K5970" s="79"/>
      <c r="M5970" s="79"/>
      <c r="N5970" s="80"/>
      <c r="P5970" s="79"/>
    </row>
    <row r="5971" spans="7:16" x14ac:dyDescent="0.2">
      <c r="G5971" s="79"/>
      <c r="I5971" s="79"/>
      <c r="K5971" s="79"/>
      <c r="M5971" s="79"/>
      <c r="N5971" s="80"/>
      <c r="P5971" s="79"/>
    </row>
    <row r="5972" spans="7:16" x14ac:dyDescent="0.2">
      <c r="G5972" s="79"/>
      <c r="I5972" s="79"/>
      <c r="K5972" s="79"/>
      <c r="M5972" s="79"/>
      <c r="N5972" s="80"/>
      <c r="P5972" s="79"/>
    </row>
    <row r="5973" spans="7:16" x14ac:dyDescent="0.2">
      <c r="G5973" s="79"/>
      <c r="I5973" s="79"/>
      <c r="K5973" s="79"/>
      <c r="M5973" s="79"/>
      <c r="N5973" s="80"/>
      <c r="P5973" s="79"/>
    </row>
    <row r="5974" spans="7:16" x14ac:dyDescent="0.2">
      <c r="G5974" s="79"/>
      <c r="I5974" s="79"/>
      <c r="K5974" s="79"/>
      <c r="M5974" s="79"/>
      <c r="N5974" s="80"/>
      <c r="P5974" s="79"/>
    </row>
    <row r="5975" spans="7:16" x14ac:dyDescent="0.2">
      <c r="G5975" s="79"/>
      <c r="I5975" s="79"/>
      <c r="K5975" s="79"/>
      <c r="M5975" s="79"/>
      <c r="N5975" s="80"/>
      <c r="P5975" s="79"/>
    </row>
    <row r="5976" spans="7:16" x14ac:dyDescent="0.2">
      <c r="G5976" s="79"/>
      <c r="I5976" s="79"/>
      <c r="K5976" s="79"/>
      <c r="M5976" s="79"/>
      <c r="N5976" s="80"/>
      <c r="P5976" s="79"/>
    </row>
    <row r="5977" spans="7:16" x14ac:dyDescent="0.2">
      <c r="G5977" s="79"/>
      <c r="I5977" s="79"/>
      <c r="K5977" s="79"/>
      <c r="M5977" s="79"/>
      <c r="N5977" s="80"/>
      <c r="P5977" s="79"/>
    </row>
    <row r="5978" spans="7:16" x14ac:dyDescent="0.2">
      <c r="G5978" s="79"/>
      <c r="I5978" s="79"/>
      <c r="K5978" s="79"/>
      <c r="M5978" s="79"/>
      <c r="N5978" s="80"/>
      <c r="P5978" s="79"/>
    </row>
    <row r="5979" spans="7:16" x14ac:dyDescent="0.2">
      <c r="G5979" s="79"/>
      <c r="I5979" s="79"/>
      <c r="K5979" s="79"/>
      <c r="M5979" s="79"/>
      <c r="N5979" s="80"/>
      <c r="P5979" s="79"/>
    </row>
    <row r="5980" spans="7:16" x14ac:dyDescent="0.2">
      <c r="G5980" s="79"/>
      <c r="I5980" s="79"/>
      <c r="K5980" s="79"/>
      <c r="M5980" s="79"/>
      <c r="N5980" s="80"/>
      <c r="P5980" s="79"/>
    </row>
    <row r="5981" spans="7:16" x14ac:dyDescent="0.2">
      <c r="G5981" s="79"/>
      <c r="I5981" s="79"/>
      <c r="K5981" s="79"/>
      <c r="M5981" s="79"/>
      <c r="N5981" s="80"/>
      <c r="P5981" s="79"/>
    </row>
    <row r="5982" spans="7:16" x14ac:dyDescent="0.2">
      <c r="G5982" s="79"/>
      <c r="I5982" s="79"/>
      <c r="K5982" s="79"/>
      <c r="M5982" s="79"/>
      <c r="N5982" s="80"/>
      <c r="P5982" s="79"/>
    </row>
    <row r="5983" spans="7:16" x14ac:dyDescent="0.2">
      <c r="G5983" s="79"/>
      <c r="I5983" s="79"/>
      <c r="K5983" s="79"/>
      <c r="M5983" s="79"/>
      <c r="N5983" s="80"/>
      <c r="P5983" s="79"/>
    </row>
    <row r="5984" spans="7:16" x14ac:dyDescent="0.2">
      <c r="G5984" s="79"/>
      <c r="I5984" s="79"/>
      <c r="K5984" s="79"/>
      <c r="M5984" s="79"/>
      <c r="N5984" s="80"/>
      <c r="P5984" s="79"/>
    </row>
    <row r="5985" spans="7:16" x14ac:dyDescent="0.2">
      <c r="G5985" s="79"/>
      <c r="I5985" s="79"/>
      <c r="K5985" s="79"/>
      <c r="M5985" s="79"/>
      <c r="N5985" s="80"/>
      <c r="P5985" s="79"/>
    </row>
    <row r="5986" spans="7:16" x14ac:dyDescent="0.2">
      <c r="G5986" s="79"/>
      <c r="I5986" s="79"/>
      <c r="K5986" s="79"/>
      <c r="M5986" s="79"/>
      <c r="N5986" s="80"/>
      <c r="P5986" s="79"/>
    </row>
    <row r="5987" spans="7:16" x14ac:dyDescent="0.2">
      <c r="G5987" s="79"/>
      <c r="I5987" s="79"/>
      <c r="K5987" s="79"/>
      <c r="M5987" s="79"/>
      <c r="N5987" s="80"/>
      <c r="P5987" s="79"/>
    </row>
    <row r="5988" spans="7:16" x14ac:dyDescent="0.2">
      <c r="G5988" s="79"/>
      <c r="I5988" s="79"/>
      <c r="K5988" s="79"/>
      <c r="M5988" s="79"/>
      <c r="N5988" s="80"/>
      <c r="P5988" s="79"/>
    </row>
    <row r="5989" spans="7:16" x14ac:dyDescent="0.2">
      <c r="G5989" s="79"/>
      <c r="I5989" s="79"/>
      <c r="K5989" s="79"/>
      <c r="M5989" s="79"/>
      <c r="N5989" s="80"/>
      <c r="P5989" s="79"/>
    </row>
    <row r="5990" spans="7:16" x14ac:dyDescent="0.2">
      <c r="G5990" s="79"/>
      <c r="I5990" s="79"/>
      <c r="K5990" s="79"/>
      <c r="M5990" s="79"/>
      <c r="N5990" s="80"/>
      <c r="P5990" s="79"/>
    </row>
    <row r="5991" spans="7:16" x14ac:dyDescent="0.2">
      <c r="G5991" s="79"/>
      <c r="I5991" s="79"/>
      <c r="K5991" s="79"/>
      <c r="M5991" s="79"/>
      <c r="N5991" s="80"/>
      <c r="P5991" s="79"/>
    </row>
    <row r="5992" spans="7:16" x14ac:dyDescent="0.2">
      <c r="G5992" s="79"/>
      <c r="I5992" s="79"/>
      <c r="K5992" s="79"/>
      <c r="M5992" s="79"/>
      <c r="N5992" s="80"/>
      <c r="P5992" s="79"/>
    </row>
    <row r="5993" spans="7:16" x14ac:dyDescent="0.2">
      <c r="G5993" s="79"/>
      <c r="I5993" s="79"/>
      <c r="K5993" s="79"/>
      <c r="M5993" s="79"/>
      <c r="N5993" s="80"/>
      <c r="P5993" s="79"/>
    </row>
    <row r="5994" spans="7:16" x14ac:dyDescent="0.2">
      <c r="G5994" s="79"/>
      <c r="I5994" s="79"/>
      <c r="K5994" s="79"/>
      <c r="M5994" s="79"/>
      <c r="N5994" s="80"/>
      <c r="P5994" s="79"/>
    </row>
    <row r="5995" spans="7:16" x14ac:dyDescent="0.2">
      <c r="G5995" s="79"/>
      <c r="I5995" s="79"/>
      <c r="K5995" s="79"/>
      <c r="M5995" s="79"/>
      <c r="N5995" s="80"/>
      <c r="P5995" s="79"/>
    </row>
    <row r="5996" spans="7:16" x14ac:dyDescent="0.2">
      <c r="G5996" s="79"/>
      <c r="I5996" s="79"/>
      <c r="K5996" s="79"/>
      <c r="M5996" s="79"/>
      <c r="N5996" s="80"/>
      <c r="P5996" s="79"/>
    </row>
    <row r="5997" spans="7:16" x14ac:dyDescent="0.2">
      <c r="G5997" s="79"/>
      <c r="I5997" s="79"/>
      <c r="K5997" s="79"/>
      <c r="M5997" s="79"/>
      <c r="N5997" s="80"/>
      <c r="P5997" s="79"/>
    </row>
    <row r="5998" spans="7:16" x14ac:dyDescent="0.2">
      <c r="G5998" s="79"/>
      <c r="I5998" s="79"/>
      <c r="K5998" s="79"/>
      <c r="M5998" s="79"/>
      <c r="N5998" s="80"/>
      <c r="P5998" s="79"/>
    </row>
    <row r="5999" spans="7:16" x14ac:dyDescent="0.2">
      <c r="G5999" s="79"/>
      <c r="I5999" s="79"/>
      <c r="K5999" s="79"/>
      <c r="M5999" s="79"/>
      <c r="N5999" s="80"/>
      <c r="P5999" s="79"/>
    </row>
    <row r="6000" spans="7:16" x14ac:dyDescent="0.2">
      <c r="G6000" s="79"/>
      <c r="I6000" s="79"/>
      <c r="K6000" s="79"/>
      <c r="M6000" s="79"/>
      <c r="N6000" s="80"/>
      <c r="P6000" s="79"/>
    </row>
    <row r="6001" spans="7:16" x14ac:dyDescent="0.2">
      <c r="G6001" s="79"/>
      <c r="I6001" s="79"/>
      <c r="K6001" s="79"/>
      <c r="M6001" s="79"/>
      <c r="N6001" s="80"/>
      <c r="P6001" s="79"/>
    </row>
    <row r="6002" spans="7:16" x14ac:dyDescent="0.2">
      <c r="G6002" s="79"/>
      <c r="I6002" s="79"/>
      <c r="K6002" s="79"/>
      <c r="M6002" s="79"/>
      <c r="N6002" s="80"/>
      <c r="P6002" s="79"/>
    </row>
    <row r="6003" spans="7:16" x14ac:dyDescent="0.2">
      <c r="G6003" s="79"/>
      <c r="I6003" s="79"/>
      <c r="K6003" s="79"/>
      <c r="M6003" s="79"/>
      <c r="N6003" s="80"/>
      <c r="P6003" s="79"/>
    </row>
    <row r="6004" spans="7:16" x14ac:dyDescent="0.2">
      <c r="G6004" s="79"/>
      <c r="I6004" s="79"/>
      <c r="K6004" s="79"/>
      <c r="M6004" s="79"/>
      <c r="N6004" s="80"/>
      <c r="P6004" s="79"/>
    </row>
    <row r="6005" spans="7:16" x14ac:dyDescent="0.2">
      <c r="G6005" s="79"/>
      <c r="I6005" s="79"/>
      <c r="K6005" s="79"/>
      <c r="M6005" s="79"/>
      <c r="N6005" s="80"/>
      <c r="P6005" s="79"/>
    </row>
    <row r="6006" spans="7:16" x14ac:dyDescent="0.2">
      <c r="G6006" s="79"/>
      <c r="I6006" s="79"/>
      <c r="K6006" s="79"/>
      <c r="M6006" s="79"/>
      <c r="N6006" s="80"/>
      <c r="P6006" s="79"/>
    </row>
    <row r="6007" spans="7:16" x14ac:dyDescent="0.2">
      <c r="G6007" s="79"/>
      <c r="I6007" s="79"/>
      <c r="K6007" s="79"/>
      <c r="M6007" s="79"/>
      <c r="N6007" s="80"/>
      <c r="P6007" s="79"/>
    </row>
    <row r="6008" spans="7:16" x14ac:dyDescent="0.2">
      <c r="G6008" s="79"/>
      <c r="I6008" s="79"/>
      <c r="K6008" s="79"/>
      <c r="M6008" s="79"/>
      <c r="N6008" s="80"/>
      <c r="P6008" s="79"/>
    </row>
    <row r="6009" spans="7:16" x14ac:dyDescent="0.2">
      <c r="G6009" s="79"/>
      <c r="I6009" s="79"/>
      <c r="K6009" s="79"/>
      <c r="M6009" s="79"/>
      <c r="N6009" s="80"/>
      <c r="P6009" s="79"/>
    </row>
    <row r="6010" spans="7:16" x14ac:dyDescent="0.2">
      <c r="G6010" s="79"/>
      <c r="I6010" s="79"/>
      <c r="K6010" s="79"/>
      <c r="M6010" s="79"/>
      <c r="N6010" s="80"/>
      <c r="P6010" s="79"/>
    </row>
    <row r="6011" spans="7:16" x14ac:dyDescent="0.2">
      <c r="G6011" s="79"/>
      <c r="I6011" s="79"/>
      <c r="K6011" s="79"/>
      <c r="M6011" s="79"/>
      <c r="N6011" s="80"/>
      <c r="P6011" s="79"/>
    </row>
    <row r="6012" spans="7:16" x14ac:dyDescent="0.2">
      <c r="G6012" s="79"/>
      <c r="I6012" s="79"/>
      <c r="K6012" s="79"/>
      <c r="M6012" s="79"/>
      <c r="N6012" s="80"/>
      <c r="P6012" s="79"/>
    </row>
    <row r="6013" spans="7:16" x14ac:dyDescent="0.2">
      <c r="G6013" s="79"/>
      <c r="I6013" s="79"/>
      <c r="K6013" s="79"/>
      <c r="M6013" s="79"/>
      <c r="N6013" s="80"/>
      <c r="P6013" s="79"/>
    </row>
    <row r="6014" spans="7:16" x14ac:dyDescent="0.2">
      <c r="G6014" s="79"/>
      <c r="I6014" s="79"/>
      <c r="K6014" s="79"/>
      <c r="M6014" s="79"/>
      <c r="N6014" s="80"/>
      <c r="P6014" s="79"/>
    </row>
    <row r="6015" spans="7:16" x14ac:dyDescent="0.2">
      <c r="G6015" s="79"/>
      <c r="I6015" s="79"/>
      <c r="K6015" s="79"/>
      <c r="M6015" s="79"/>
      <c r="N6015" s="80"/>
      <c r="P6015" s="79"/>
    </row>
    <row r="6016" spans="7:16" x14ac:dyDescent="0.2">
      <c r="G6016" s="79"/>
      <c r="I6016" s="79"/>
      <c r="K6016" s="79"/>
      <c r="M6016" s="79"/>
      <c r="N6016" s="80"/>
      <c r="P6016" s="79"/>
    </row>
    <row r="6017" spans="7:16" x14ac:dyDescent="0.2">
      <c r="G6017" s="79"/>
      <c r="I6017" s="79"/>
      <c r="K6017" s="79"/>
      <c r="M6017" s="79"/>
      <c r="N6017" s="80"/>
      <c r="P6017" s="79"/>
    </row>
    <row r="6018" spans="7:16" x14ac:dyDescent="0.2">
      <c r="G6018" s="79"/>
      <c r="I6018" s="79"/>
      <c r="K6018" s="79"/>
      <c r="M6018" s="79"/>
      <c r="N6018" s="80"/>
      <c r="P6018" s="79"/>
    </row>
    <row r="6019" spans="7:16" x14ac:dyDescent="0.2">
      <c r="G6019" s="79"/>
      <c r="I6019" s="79"/>
      <c r="K6019" s="79"/>
      <c r="M6019" s="79"/>
      <c r="N6019" s="80"/>
      <c r="P6019" s="79"/>
    </row>
    <row r="6020" spans="7:16" x14ac:dyDescent="0.2">
      <c r="G6020" s="79"/>
      <c r="I6020" s="79"/>
      <c r="K6020" s="79"/>
      <c r="M6020" s="79"/>
      <c r="N6020" s="80"/>
      <c r="P6020" s="79"/>
    </row>
    <row r="6021" spans="7:16" x14ac:dyDescent="0.2">
      <c r="G6021" s="79"/>
      <c r="I6021" s="79"/>
      <c r="K6021" s="79"/>
      <c r="M6021" s="79"/>
      <c r="N6021" s="80"/>
      <c r="P6021" s="79"/>
    </row>
    <row r="6022" spans="7:16" x14ac:dyDescent="0.2">
      <c r="G6022" s="79"/>
      <c r="I6022" s="79"/>
      <c r="K6022" s="79"/>
      <c r="M6022" s="79"/>
      <c r="N6022" s="80"/>
      <c r="P6022" s="79"/>
    </row>
    <row r="6023" spans="7:16" x14ac:dyDescent="0.2">
      <c r="G6023" s="79"/>
      <c r="I6023" s="79"/>
      <c r="K6023" s="79"/>
      <c r="M6023" s="79"/>
      <c r="N6023" s="80"/>
      <c r="P6023" s="79"/>
    </row>
    <row r="6024" spans="7:16" x14ac:dyDescent="0.2">
      <c r="G6024" s="79"/>
      <c r="I6024" s="79"/>
      <c r="K6024" s="79"/>
      <c r="M6024" s="79"/>
      <c r="N6024" s="80"/>
      <c r="P6024" s="79"/>
    </row>
    <row r="6025" spans="7:16" x14ac:dyDescent="0.2">
      <c r="G6025" s="79"/>
      <c r="I6025" s="79"/>
      <c r="K6025" s="79"/>
      <c r="M6025" s="79"/>
      <c r="N6025" s="80"/>
      <c r="P6025" s="79"/>
    </row>
    <row r="6026" spans="7:16" x14ac:dyDescent="0.2">
      <c r="G6026" s="79"/>
      <c r="I6026" s="79"/>
      <c r="K6026" s="79"/>
      <c r="M6026" s="79"/>
      <c r="N6026" s="80"/>
      <c r="P6026" s="79"/>
    </row>
    <row r="6027" spans="7:16" x14ac:dyDescent="0.2">
      <c r="G6027" s="79"/>
      <c r="I6027" s="79"/>
      <c r="K6027" s="79"/>
      <c r="M6027" s="79"/>
      <c r="N6027" s="80"/>
      <c r="P6027" s="79"/>
    </row>
    <row r="6028" spans="7:16" x14ac:dyDescent="0.2">
      <c r="G6028" s="79"/>
      <c r="I6028" s="79"/>
      <c r="K6028" s="79"/>
      <c r="M6028" s="79"/>
      <c r="N6028" s="80"/>
      <c r="P6028" s="79"/>
    </row>
    <row r="6029" spans="7:16" x14ac:dyDescent="0.2">
      <c r="G6029" s="79"/>
      <c r="I6029" s="79"/>
      <c r="K6029" s="79"/>
      <c r="M6029" s="79"/>
      <c r="N6029" s="80"/>
      <c r="P6029" s="79"/>
    </row>
    <row r="6030" spans="7:16" x14ac:dyDescent="0.2">
      <c r="G6030" s="79"/>
      <c r="I6030" s="79"/>
      <c r="K6030" s="79"/>
      <c r="M6030" s="79"/>
      <c r="N6030" s="80"/>
      <c r="P6030" s="79"/>
    </row>
    <row r="6031" spans="7:16" x14ac:dyDescent="0.2">
      <c r="G6031" s="79"/>
      <c r="I6031" s="79"/>
      <c r="K6031" s="79"/>
      <c r="M6031" s="79"/>
      <c r="N6031" s="80"/>
      <c r="P6031" s="79"/>
    </row>
    <row r="6032" spans="7:16" x14ac:dyDescent="0.2">
      <c r="G6032" s="79"/>
      <c r="I6032" s="79"/>
      <c r="K6032" s="79"/>
      <c r="M6032" s="79"/>
      <c r="N6032" s="80"/>
      <c r="P6032" s="79"/>
    </row>
    <row r="6033" spans="7:16" x14ac:dyDescent="0.2">
      <c r="G6033" s="79"/>
      <c r="I6033" s="79"/>
      <c r="K6033" s="79"/>
      <c r="M6033" s="79"/>
      <c r="N6033" s="80"/>
      <c r="P6033" s="79"/>
    </row>
    <row r="6034" spans="7:16" x14ac:dyDescent="0.2">
      <c r="G6034" s="79"/>
      <c r="I6034" s="79"/>
      <c r="K6034" s="79"/>
      <c r="M6034" s="79"/>
      <c r="N6034" s="80"/>
      <c r="P6034" s="79"/>
    </row>
    <row r="6035" spans="7:16" x14ac:dyDescent="0.2">
      <c r="G6035" s="79"/>
      <c r="I6035" s="79"/>
      <c r="K6035" s="79"/>
      <c r="M6035" s="79"/>
      <c r="N6035" s="80"/>
      <c r="P6035" s="79"/>
    </row>
    <row r="6036" spans="7:16" x14ac:dyDescent="0.2">
      <c r="G6036" s="79"/>
      <c r="I6036" s="79"/>
      <c r="K6036" s="79"/>
      <c r="M6036" s="79"/>
      <c r="N6036" s="80"/>
      <c r="P6036" s="79"/>
    </row>
    <row r="6037" spans="7:16" x14ac:dyDescent="0.2">
      <c r="G6037" s="79"/>
      <c r="I6037" s="79"/>
      <c r="K6037" s="79"/>
      <c r="M6037" s="79"/>
      <c r="N6037" s="80"/>
      <c r="P6037" s="79"/>
    </row>
    <row r="6038" spans="7:16" x14ac:dyDescent="0.2">
      <c r="G6038" s="79"/>
      <c r="I6038" s="79"/>
      <c r="K6038" s="79"/>
      <c r="M6038" s="79"/>
      <c r="N6038" s="80"/>
      <c r="P6038" s="79"/>
    </row>
    <row r="6039" spans="7:16" x14ac:dyDescent="0.2">
      <c r="G6039" s="79"/>
      <c r="I6039" s="79"/>
      <c r="K6039" s="79"/>
      <c r="M6039" s="79"/>
      <c r="N6039" s="80"/>
      <c r="P6039" s="79"/>
    </row>
    <row r="6040" spans="7:16" x14ac:dyDescent="0.2">
      <c r="G6040" s="79"/>
      <c r="I6040" s="79"/>
      <c r="K6040" s="79"/>
      <c r="M6040" s="79"/>
      <c r="N6040" s="80"/>
      <c r="P6040" s="79"/>
    </row>
    <row r="6041" spans="7:16" x14ac:dyDescent="0.2">
      <c r="G6041" s="79"/>
      <c r="I6041" s="79"/>
      <c r="K6041" s="79"/>
      <c r="M6041" s="79"/>
      <c r="N6041" s="80"/>
      <c r="P6041" s="79"/>
    </row>
    <row r="6042" spans="7:16" x14ac:dyDescent="0.2">
      <c r="G6042" s="79"/>
      <c r="I6042" s="79"/>
      <c r="K6042" s="79"/>
      <c r="M6042" s="79"/>
      <c r="N6042" s="80"/>
      <c r="P6042" s="79"/>
    </row>
    <row r="6043" spans="7:16" x14ac:dyDescent="0.2">
      <c r="G6043" s="79"/>
      <c r="I6043" s="79"/>
      <c r="K6043" s="79"/>
      <c r="M6043" s="79"/>
      <c r="N6043" s="80"/>
      <c r="P6043" s="79"/>
    </row>
    <row r="6044" spans="7:16" x14ac:dyDescent="0.2">
      <c r="G6044" s="79"/>
      <c r="I6044" s="79"/>
      <c r="K6044" s="79"/>
      <c r="M6044" s="79"/>
      <c r="N6044" s="80"/>
      <c r="P6044" s="79"/>
    </row>
    <row r="6045" spans="7:16" x14ac:dyDescent="0.2">
      <c r="G6045" s="79"/>
      <c r="I6045" s="79"/>
      <c r="K6045" s="79"/>
      <c r="M6045" s="79"/>
      <c r="N6045" s="80"/>
      <c r="P6045" s="79"/>
    </row>
    <row r="6046" spans="7:16" x14ac:dyDescent="0.2">
      <c r="G6046" s="79"/>
      <c r="I6046" s="79"/>
      <c r="K6046" s="79"/>
      <c r="M6046" s="79"/>
      <c r="N6046" s="80"/>
      <c r="P6046" s="79"/>
    </row>
    <row r="6047" spans="7:16" x14ac:dyDescent="0.2">
      <c r="G6047" s="79"/>
      <c r="I6047" s="79"/>
      <c r="K6047" s="79"/>
      <c r="M6047" s="79"/>
      <c r="N6047" s="80"/>
      <c r="P6047" s="79"/>
    </row>
    <row r="6048" spans="7:16" x14ac:dyDescent="0.2">
      <c r="G6048" s="79"/>
      <c r="I6048" s="79"/>
      <c r="K6048" s="79"/>
      <c r="M6048" s="79"/>
      <c r="N6048" s="80"/>
      <c r="P6048" s="79"/>
    </row>
    <row r="6049" spans="7:16" x14ac:dyDescent="0.2">
      <c r="G6049" s="79"/>
      <c r="I6049" s="79"/>
      <c r="K6049" s="79"/>
      <c r="M6049" s="79"/>
      <c r="N6049" s="80"/>
      <c r="P6049" s="79"/>
    </row>
    <row r="6050" spans="7:16" x14ac:dyDescent="0.2">
      <c r="G6050" s="79"/>
      <c r="I6050" s="79"/>
      <c r="K6050" s="79"/>
      <c r="M6050" s="79"/>
      <c r="N6050" s="80"/>
      <c r="P6050" s="79"/>
    </row>
    <row r="6051" spans="7:16" x14ac:dyDescent="0.2">
      <c r="G6051" s="79"/>
      <c r="I6051" s="79"/>
      <c r="K6051" s="79"/>
      <c r="M6051" s="79"/>
      <c r="N6051" s="80"/>
      <c r="P6051" s="79"/>
    </row>
    <row r="6052" spans="7:16" x14ac:dyDescent="0.2">
      <c r="G6052" s="79"/>
      <c r="I6052" s="79"/>
      <c r="K6052" s="79"/>
      <c r="M6052" s="79"/>
      <c r="N6052" s="80"/>
      <c r="P6052" s="79"/>
    </row>
    <row r="6053" spans="7:16" x14ac:dyDescent="0.2">
      <c r="G6053" s="79"/>
      <c r="I6053" s="79"/>
      <c r="K6053" s="79"/>
      <c r="M6053" s="79"/>
      <c r="N6053" s="80"/>
      <c r="P6053" s="79"/>
    </row>
    <row r="6054" spans="7:16" x14ac:dyDescent="0.2">
      <c r="G6054" s="79"/>
      <c r="I6054" s="79"/>
      <c r="K6054" s="79"/>
      <c r="M6054" s="79"/>
      <c r="N6054" s="80"/>
      <c r="P6054" s="79"/>
    </row>
    <row r="6055" spans="7:16" x14ac:dyDescent="0.2">
      <c r="G6055" s="79"/>
      <c r="I6055" s="79"/>
      <c r="K6055" s="79"/>
      <c r="M6055" s="79"/>
      <c r="N6055" s="80"/>
      <c r="P6055" s="79"/>
    </row>
    <row r="6056" spans="7:16" x14ac:dyDescent="0.2">
      <c r="G6056" s="79"/>
      <c r="I6056" s="79"/>
      <c r="K6056" s="79"/>
      <c r="M6056" s="79"/>
      <c r="N6056" s="80"/>
      <c r="P6056" s="79"/>
    </row>
    <row r="6057" spans="7:16" x14ac:dyDescent="0.2">
      <c r="G6057" s="79"/>
      <c r="I6057" s="79"/>
      <c r="K6057" s="79"/>
      <c r="M6057" s="79"/>
      <c r="N6057" s="80"/>
      <c r="P6057" s="79"/>
    </row>
    <row r="6058" spans="7:16" x14ac:dyDescent="0.2">
      <c r="G6058" s="79"/>
      <c r="I6058" s="79"/>
      <c r="K6058" s="79"/>
      <c r="M6058" s="79"/>
      <c r="N6058" s="80"/>
      <c r="P6058" s="79"/>
    </row>
    <row r="6059" spans="7:16" x14ac:dyDescent="0.2">
      <c r="G6059" s="79"/>
      <c r="I6059" s="79"/>
      <c r="K6059" s="79"/>
      <c r="M6059" s="79"/>
      <c r="N6059" s="80"/>
      <c r="P6059" s="79"/>
    </row>
    <row r="6060" spans="7:16" x14ac:dyDescent="0.2">
      <c r="G6060" s="79"/>
      <c r="I6060" s="79"/>
      <c r="K6060" s="79"/>
      <c r="M6060" s="79"/>
      <c r="N6060" s="80"/>
      <c r="P6060" s="79"/>
    </row>
    <row r="6061" spans="7:16" x14ac:dyDescent="0.2">
      <c r="G6061" s="79"/>
      <c r="I6061" s="79"/>
      <c r="K6061" s="79"/>
      <c r="M6061" s="79"/>
      <c r="N6061" s="80"/>
      <c r="P6061" s="79"/>
    </row>
    <row r="6062" spans="7:16" x14ac:dyDescent="0.2">
      <c r="G6062" s="79"/>
      <c r="I6062" s="79"/>
      <c r="K6062" s="79"/>
      <c r="M6062" s="79"/>
      <c r="N6062" s="80"/>
      <c r="P6062" s="79"/>
    </row>
    <row r="6063" spans="7:16" x14ac:dyDescent="0.2">
      <c r="G6063" s="79"/>
      <c r="I6063" s="79"/>
      <c r="K6063" s="79"/>
      <c r="M6063" s="79"/>
      <c r="N6063" s="80"/>
      <c r="P6063" s="79"/>
    </row>
    <row r="6064" spans="7:16" x14ac:dyDescent="0.2">
      <c r="G6064" s="79"/>
      <c r="I6064" s="79"/>
      <c r="K6064" s="79"/>
      <c r="M6064" s="79"/>
      <c r="N6064" s="80"/>
      <c r="P6064" s="79"/>
    </row>
    <row r="6065" spans="7:16" x14ac:dyDescent="0.2">
      <c r="G6065" s="79"/>
      <c r="I6065" s="79"/>
      <c r="K6065" s="79"/>
      <c r="M6065" s="79"/>
      <c r="N6065" s="80"/>
      <c r="P6065" s="79"/>
    </row>
    <row r="6066" spans="7:16" x14ac:dyDescent="0.2">
      <c r="G6066" s="79"/>
      <c r="I6066" s="79"/>
      <c r="K6066" s="79"/>
      <c r="M6066" s="79"/>
      <c r="N6066" s="80"/>
      <c r="P6066" s="79"/>
    </row>
    <row r="6067" spans="7:16" x14ac:dyDescent="0.2">
      <c r="G6067" s="79"/>
      <c r="I6067" s="79"/>
      <c r="K6067" s="79"/>
      <c r="M6067" s="79"/>
      <c r="N6067" s="80"/>
      <c r="P6067" s="79"/>
    </row>
    <row r="6068" spans="7:16" x14ac:dyDescent="0.2">
      <c r="G6068" s="79"/>
      <c r="I6068" s="79"/>
      <c r="K6068" s="79"/>
      <c r="M6068" s="79"/>
      <c r="N6068" s="80"/>
      <c r="P6068" s="79"/>
    </row>
    <row r="6069" spans="7:16" x14ac:dyDescent="0.2">
      <c r="G6069" s="79"/>
      <c r="I6069" s="79"/>
      <c r="K6069" s="79"/>
      <c r="M6069" s="79"/>
      <c r="N6069" s="80"/>
      <c r="P6069" s="79"/>
    </row>
    <row r="6070" spans="7:16" x14ac:dyDescent="0.2">
      <c r="G6070" s="79"/>
      <c r="I6070" s="79"/>
      <c r="K6070" s="79"/>
      <c r="M6070" s="79"/>
      <c r="N6070" s="80"/>
      <c r="P6070" s="79"/>
    </row>
    <row r="6071" spans="7:16" x14ac:dyDescent="0.2">
      <c r="G6071" s="79"/>
      <c r="I6071" s="79"/>
      <c r="K6071" s="79"/>
      <c r="M6071" s="79"/>
      <c r="N6071" s="80"/>
      <c r="P6071" s="79"/>
    </row>
    <row r="6072" spans="7:16" x14ac:dyDescent="0.2">
      <c r="G6072" s="79"/>
      <c r="I6072" s="79"/>
      <c r="K6072" s="79"/>
      <c r="M6072" s="79"/>
      <c r="N6072" s="80"/>
      <c r="P6072" s="79"/>
    </row>
    <row r="6073" spans="7:16" x14ac:dyDescent="0.2">
      <c r="G6073" s="79"/>
      <c r="I6073" s="79"/>
      <c r="K6073" s="79"/>
      <c r="M6073" s="79"/>
      <c r="N6073" s="80"/>
      <c r="P6073" s="79"/>
    </row>
    <row r="6074" spans="7:16" x14ac:dyDescent="0.2">
      <c r="G6074" s="79"/>
      <c r="I6074" s="79"/>
      <c r="K6074" s="79"/>
      <c r="M6074" s="79"/>
      <c r="N6074" s="80"/>
      <c r="P6074" s="79"/>
    </row>
    <row r="6075" spans="7:16" x14ac:dyDescent="0.2">
      <c r="G6075" s="79"/>
      <c r="I6075" s="79"/>
      <c r="K6075" s="79"/>
      <c r="M6075" s="79"/>
      <c r="N6075" s="80"/>
      <c r="P6075" s="79"/>
    </row>
    <row r="6076" spans="7:16" x14ac:dyDescent="0.2">
      <c r="G6076" s="79"/>
      <c r="I6076" s="79"/>
      <c r="K6076" s="79"/>
      <c r="M6076" s="79"/>
      <c r="N6076" s="80"/>
      <c r="P6076" s="79"/>
    </row>
    <row r="6077" spans="7:16" x14ac:dyDescent="0.2">
      <c r="G6077" s="79"/>
      <c r="I6077" s="79"/>
      <c r="K6077" s="79"/>
      <c r="M6077" s="79"/>
      <c r="N6077" s="80"/>
      <c r="P6077" s="79"/>
    </row>
    <row r="6078" spans="7:16" x14ac:dyDescent="0.2">
      <c r="G6078" s="79"/>
      <c r="I6078" s="79"/>
      <c r="K6078" s="79"/>
      <c r="M6078" s="79"/>
      <c r="N6078" s="80"/>
      <c r="P6078" s="79"/>
    </row>
    <row r="6079" spans="7:16" x14ac:dyDescent="0.2">
      <c r="G6079" s="79"/>
      <c r="I6079" s="79"/>
      <c r="K6079" s="79"/>
      <c r="M6079" s="79"/>
      <c r="N6079" s="80"/>
      <c r="P6079" s="79"/>
    </row>
    <row r="6080" spans="7:16" x14ac:dyDescent="0.2">
      <c r="G6080" s="79"/>
      <c r="I6080" s="79"/>
      <c r="K6080" s="79"/>
      <c r="M6080" s="79"/>
      <c r="N6080" s="80"/>
      <c r="P6080" s="79"/>
    </row>
    <row r="6081" spans="7:16" x14ac:dyDescent="0.2">
      <c r="G6081" s="79"/>
      <c r="I6081" s="79"/>
      <c r="K6081" s="79"/>
      <c r="M6081" s="79"/>
      <c r="N6081" s="80"/>
      <c r="P6081" s="79"/>
    </row>
    <row r="6082" spans="7:16" x14ac:dyDescent="0.2">
      <c r="G6082" s="79"/>
      <c r="I6082" s="79"/>
      <c r="K6082" s="79"/>
      <c r="M6082" s="79"/>
      <c r="N6082" s="80"/>
      <c r="P6082" s="79"/>
    </row>
    <row r="6083" spans="7:16" x14ac:dyDescent="0.2">
      <c r="G6083" s="79"/>
      <c r="I6083" s="79"/>
      <c r="K6083" s="79"/>
      <c r="M6083" s="79"/>
      <c r="N6083" s="80"/>
      <c r="P6083" s="79"/>
    </row>
    <row r="6084" spans="7:16" x14ac:dyDescent="0.2">
      <c r="G6084" s="79"/>
      <c r="I6084" s="79"/>
      <c r="K6084" s="79"/>
      <c r="M6084" s="79"/>
      <c r="N6084" s="80"/>
      <c r="P6084" s="79"/>
    </row>
    <row r="6085" spans="7:16" x14ac:dyDescent="0.2">
      <c r="G6085" s="79"/>
      <c r="I6085" s="79"/>
      <c r="K6085" s="79"/>
      <c r="M6085" s="79"/>
      <c r="N6085" s="80"/>
      <c r="P6085" s="79"/>
    </row>
    <row r="6086" spans="7:16" x14ac:dyDescent="0.2">
      <c r="G6086" s="79"/>
      <c r="I6086" s="79"/>
      <c r="K6086" s="79"/>
      <c r="M6086" s="79"/>
      <c r="N6086" s="80"/>
      <c r="P6086" s="79"/>
    </row>
    <row r="6087" spans="7:16" x14ac:dyDescent="0.2">
      <c r="G6087" s="79"/>
      <c r="I6087" s="79"/>
      <c r="K6087" s="79"/>
      <c r="M6087" s="79"/>
      <c r="N6087" s="80"/>
      <c r="P6087" s="79"/>
    </row>
    <row r="6088" spans="7:16" x14ac:dyDescent="0.2">
      <c r="G6088" s="79"/>
      <c r="I6088" s="79"/>
      <c r="K6088" s="79"/>
      <c r="M6088" s="79"/>
      <c r="N6088" s="80"/>
      <c r="P6088" s="79"/>
    </row>
    <row r="6089" spans="7:16" x14ac:dyDescent="0.2">
      <c r="G6089" s="79"/>
      <c r="I6089" s="79"/>
      <c r="K6089" s="79"/>
      <c r="M6089" s="79"/>
      <c r="N6089" s="80"/>
      <c r="P6089" s="79"/>
    </row>
    <row r="6090" spans="7:16" x14ac:dyDescent="0.2">
      <c r="G6090" s="79"/>
      <c r="I6090" s="79"/>
      <c r="K6090" s="79"/>
      <c r="M6090" s="79"/>
      <c r="N6090" s="80"/>
      <c r="P6090" s="79"/>
    </row>
    <row r="6091" spans="7:16" x14ac:dyDescent="0.2">
      <c r="G6091" s="79"/>
      <c r="I6091" s="79"/>
      <c r="K6091" s="79"/>
      <c r="M6091" s="79"/>
      <c r="N6091" s="80"/>
      <c r="P6091" s="79"/>
    </row>
    <row r="6092" spans="7:16" x14ac:dyDescent="0.2">
      <c r="G6092" s="79"/>
      <c r="I6092" s="79"/>
      <c r="K6092" s="79"/>
      <c r="M6092" s="79"/>
      <c r="N6092" s="80"/>
      <c r="P6092" s="79"/>
    </row>
    <row r="6093" spans="7:16" x14ac:dyDescent="0.2">
      <c r="G6093" s="79"/>
      <c r="I6093" s="79"/>
      <c r="K6093" s="79"/>
      <c r="M6093" s="79"/>
      <c r="N6093" s="80"/>
      <c r="P6093" s="79"/>
    </row>
    <row r="6094" spans="7:16" x14ac:dyDescent="0.2">
      <c r="G6094" s="79"/>
      <c r="I6094" s="79"/>
      <c r="K6094" s="79"/>
      <c r="M6094" s="79"/>
      <c r="N6094" s="80"/>
      <c r="P6094" s="79"/>
    </row>
    <row r="6095" spans="7:16" x14ac:dyDescent="0.2">
      <c r="G6095" s="79"/>
      <c r="I6095" s="79"/>
      <c r="K6095" s="79"/>
      <c r="M6095" s="79"/>
      <c r="N6095" s="80"/>
      <c r="P6095" s="79"/>
    </row>
    <row r="6096" spans="7:16" x14ac:dyDescent="0.2">
      <c r="G6096" s="79"/>
      <c r="I6096" s="79"/>
      <c r="K6096" s="79"/>
      <c r="M6096" s="79"/>
      <c r="N6096" s="80"/>
      <c r="P6096" s="79"/>
    </row>
    <row r="6097" spans="7:16" x14ac:dyDescent="0.2">
      <c r="G6097" s="79"/>
      <c r="I6097" s="79"/>
      <c r="K6097" s="79"/>
      <c r="M6097" s="79"/>
      <c r="N6097" s="80"/>
      <c r="P6097" s="79"/>
    </row>
    <row r="6098" spans="7:16" x14ac:dyDescent="0.2">
      <c r="G6098" s="79"/>
      <c r="I6098" s="79"/>
      <c r="K6098" s="79"/>
      <c r="M6098" s="79"/>
      <c r="N6098" s="80"/>
      <c r="P6098" s="79"/>
    </row>
    <row r="6099" spans="7:16" x14ac:dyDescent="0.2">
      <c r="G6099" s="79"/>
      <c r="I6099" s="79"/>
      <c r="K6099" s="79"/>
      <c r="M6099" s="79"/>
      <c r="N6099" s="80"/>
      <c r="P6099" s="79"/>
    </row>
    <row r="6100" spans="7:16" x14ac:dyDescent="0.2">
      <c r="G6100" s="79"/>
      <c r="I6100" s="79"/>
      <c r="K6100" s="79"/>
      <c r="M6100" s="79"/>
      <c r="N6100" s="80"/>
      <c r="P6100" s="79"/>
    </row>
    <row r="6101" spans="7:16" x14ac:dyDescent="0.2">
      <c r="G6101" s="79"/>
      <c r="I6101" s="79"/>
      <c r="K6101" s="79"/>
      <c r="M6101" s="79"/>
      <c r="N6101" s="80"/>
      <c r="P6101" s="79"/>
    </row>
    <row r="6102" spans="7:16" x14ac:dyDescent="0.2">
      <c r="G6102" s="79"/>
      <c r="I6102" s="79"/>
      <c r="K6102" s="79"/>
      <c r="M6102" s="79"/>
      <c r="N6102" s="80"/>
      <c r="P6102" s="79"/>
    </row>
    <row r="6103" spans="7:16" x14ac:dyDescent="0.2">
      <c r="G6103" s="79"/>
      <c r="I6103" s="79"/>
      <c r="K6103" s="79"/>
      <c r="M6103" s="79"/>
      <c r="N6103" s="80"/>
      <c r="P6103" s="79"/>
    </row>
    <row r="6104" spans="7:16" x14ac:dyDescent="0.2">
      <c r="G6104" s="79"/>
      <c r="I6104" s="79"/>
      <c r="K6104" s="79"/>
      <c r="M6104" s="79"/>
      <c r="N6104" s="80"/>
      <c r="P6104" s="79"/>
    </row>
    <row r="6105" spans="7:16" x14ac:dyDescent="0.2">
      <c r="G6105" s="79"/>
      <c r="I6105" s="79"/>
      <c r="K6105" s="79"/>
      <c r="M6105" s="79"/>
      <c r="N6105" s="80"/>
      <c r="P6105" s="79"/>
    </row>
    <row r="6106" spans="7:16" x14ac:dyDescent="0.2">
      <c r="G6106" s="79"/>
      <c r="I6106" s="79"/>
      <c r="K6106" s="79"/>
      <c r="M6106" s="79"/>
      <c r="N6106" s="80"/>
      <c r="P6106" s="79"/>
    </row>
    <row r="6107" spans="7:16" x14ac:dyDescent="0.2">
      <c r="G6107" s="79"/>
      <c r="I6107" s="79"/>
      <c r="K6107" s="79"/>
      <c r="M6107" s="79"/>
      <c r="N6107" s="80"/>
      <c r="P6107" s="79"/>
    </row>
    <row r="6108" spans="7:16" x14ac:dyDescent="0.2">
      <c r="G6108" s="79"/>
      <c r="I6108" s="79"/>
      <c r="K6108" s="79"/>
      <c r="M6108" s="79"/>
      <c r="N6108" s="80"/>
      <c r="P6108" s="79"/>
    </row>
    <row r="6109" spans="7:16" x14ac:dyDescent="0.2">
      <c r="G6109" s="79"/>
      <c r="I6109" s="79"/>
      <c r="K6109" s="79"/>
      <c r="M6109" s="79"/>
      <c r="N6109" s="80"/>
      <c r="P6109" s="79"/>
    </row>
    <row r="6110" spans="7:16" x14ac:dyDescent="0.2">
      <c r="G6110" s="79"/>
      <c r="I6110" s="79"/>
      <c r="K6110" s="79"/>
      <c r="M6110" s="79"/>
      <c r="N6110" s="80"/>
      <c r="P6110" s="79"/>
    </row>
    <row r="6111" spans="7:16" x14ac:dyDescent="0.2">
      <c r="G6111" s="79"/>
      <c r="I6111" s="79"/>
      <c r="K6111" s="79"/>
      <c r="M6111" s="79"/>
      <c r="N6111" s="80"/>
      <c r="P6111" s="79"/>
    </row>
    <row r="6112" spans="7:16" x14ac:dyDescent="0.2">
      <c r="G6112" s="79"/>
      <c r="I6112" s="79"/>
      <c r="K6112" s="79"/>
      <c r="M6112" s="79"/>
      <c r="N6112" s="80"/>
      <c r="P6112" s="79"/>
    </row>
    <row r="6113" spans="7:16" x14ac:dyDescent="0.2">
      <c r="G6113" s="79"/>
      <c r="I6113" s="79"/>
      <c r="K6113" s="79"/>
      <c r="M6113" s="79"/>
      <c r="N6113" s="80"/>
      <c r="P6113" s="79"/>
    </row>
    <row r="6114" spans="7:16" x14ac:dyDescent="0.2">
      <c r="G6114" s="79"/>
      <c r="I6114" s="79"/>
      <c r="K6114" s="79"/>
      <c r="M6114" s="79"/>
      <c r="N6114" s="80"/>
      <c r="P6114" s="79"/>
    </row>
    <row r="6115" spans="7:16" x14ac:dyDescent="0.2">
      <c r="G6115" s="79"/>
      <c r="I6115" s="79"/>
      <c r="K6115" s="79"/>
      <c r="M6115" s="79"/>
      <c r="N6115" s="80"/>
      <c r="P6115" s="79"/>
    </row>
    <row r="6116" spans="7:16" x14ac:dyDescent="0.2">
      <c r="G6116" s="79"/>
      <c r="I6116" s="79"/>
      <c r="K6116" s="79"/>
      <c r="M6116" s="79"/>
      <c r="N6116" s="80"/>
      <c r="P6116" s="79"/>
    </row>
    <row r="6117" spans="7:16" x14ac:dyDescent="0.2">
      <c r="G6117" s="79"/>
      <c r="I6117" s="79"/>
      <c r="K6117" s="79"/>
      <c r="M6117" s="79"/>
      <c r="N6117" s="80"/>
      <c r="P6117" s="79"/>
    </row>
    <row r="6118" spans="7:16" x14ac:dyDescent="0.2">
      <c r="G6118" s="79"/>
      <c r="I6118" s="79"/>
      <c r="K6118" s="79"/>
      <c r="M6118" s="79"/>
      <c r="N6118" s="80"/>
      <c r="P6118" s="79"/>
    </row>
    <row r="6119" spans="7:16" x14ac:dyDescent="0.2">
      <c r="G6119" s="79"/>
      <c r="I6119" s="79"/>
      <c r="K6119" s="79"/>
      <c r="M6119" s="79"/>
      <c r="N6119" s="80"/>
      <c r="P6119" s="79"/>
    </row>
    <row r="6120" spans="7:16" x14ac:dyDescent="0.2">
      <c r="G6120" s="79"/>
      <c r="I6120" s="79"/>
      <c r="K6120" s="79"/>
      <c r="M6120" s="79"/>
      <c r="N6120" s="80"/>
      <c r="P6120" s="79"/>
    </row>
    <row r="6121" spans="7:16" x14ac:dyDescent="0.2">
      <c r="G6121" s="79"/>
      <c r="I6121" s="79"/>
      <c r="K6121" s="79"/>
      <c r="M6121" s="79"/>
      <c r="N6121" s="80"/>
      <c r="P6121" s="79"/>
    </row>
    <row r="6122" spans="7:16" x14ac:dyDescent="0.2">
      <c r="G6122" s="79"/>
      <c r="I6122" s="79"/>
      <c r="K6122" s="79"/>
      <c r="M6122" s="79"/>
      <c r="N6122" s="80"/>
      <c r="P6122" s="79"/>
    </row>
    <row r="6123" spans="7:16" x14ac:dyDescent="0.2">
      <c r="G6123" s="79"/>
      <c r="I6123" s="79"/>
      <c r="K6123" s="79"/>
      <c r="M6123" s="79"/>
      <c r="N6123" s="80"/>
      <c r="P6123" s="79"/>
    </row>
    <row r="6124" spans="7:16" x14ac:dyDescent="0.2">
      <c r="G6124" s="79"/>
      <c r="I6124" s="79"/>
      <c r="K6124" s="79"/>
      <c r="M6124" s="79"/>
      <c r="N6124" s="80"/>
      <c r="P6124" s="79"/>
    </row>
    <row r="6125" spans="7:16" x14ac:dyDescent="0.2">
      <c r="G6125" s="79"/>
      <c r="I6125" s="79"/>
      <c r="K6125" s="79"/>
      <c r="M6125" s="79"/>
      <c r="N6125" s="80"/>
      <c r="P6125" s="79"/>
    </row>
    <row r="6126" spans="7:16" x14ac:dyDescent="0.2">
      <c r="G6126" s="79"/>
      <c r="I6126" s="79"/>
      <c r="K6126" s="79"/>
      <c r="M6126" s="79"/>
      <c r="N6126" s="80"/>
      <c r="P6126" s="79"/>
    </row>
    <row r="6127" spans="7:16" x14ac:dyDescent="0.2">
      <c r="G6127" s="79"/>
      <c r="I6127" s="79"/>
      <c r="K6127" s="79"/>
      <c r="M6127" s="79"/>
      <c r="N6127" s="80"/>
      <c r="P6127" s="79"/>
    </row>
    <row r="6128" spans="7:16" x14ac:dyDescent="0.2">
      <c r="G6128" s="79"/>
      <c r="I6128" s="79"/>
      <c r="K6128" s="79"/>
      <c r="M6128" s="79"/>
      <c r="N6128" s="80"/>
      <c r="P6128" s="79"/>
    </row>
    <row r="6129" spans="7:16" x14ac:dyDescent="0.2">
      <c r="G6129" s="79"/>
      <c r="I6129" s="79"/>
      <c r="K6129" s="79"/>
      <c r="M6129" s="79"/>
      <c r="N6129" s="80"/>
      <c r="P6129" s="79"/>
    </row>
    <row r="6130" spans="7:16" x14ac:dyDescent="0.2">
      <c r="G6130" s="79"/>
      <c r="I6130" s="79"/>
      <c r="K6130" s="79"/>
      <c r="M6130" s="79"/>
      <c r="N6130" s="80"/>
      <c r="P6130" s="79"/>
    </row>
    <row r="6131" spans="7:16" x14ac:dyDescent="0.2">
      <c r="G6131" s="79"/>
      <c r="I6131" s="79"/>
      <c r="K6131" s="79"/>
      <c r="M6131" s="79"/>
      <c r="N6131" s="80"/>
      <c r="P6131" s="79"/>
    </row>
    <row r="6132" spans="7:16" x14ac:dyDescent="0.2">
      <c r="G6132" s="79"/>
      <c r="I6132" s="79"/>
      <c r="K6132" s="79"/>
      <c r="M6132" s="79"/>
      <c r="N6132" s="80"/>
      <c r="P6132" s="79"/>
    </row>
    <row r="6133" spans="7:16" x14ac:dyDescent="0.2">
      <c r="G6133" s="79"/>
      <c r="I6133" s="79"/>
      <c r="K6133" s="79"/>
      <c r="M6133" s="79"/>
      <c r="N6133" s="80"/>
      <c r="P6133" s="79"/>
    </row>
    <row r="6134" spans="7:16" x14ac:dyDescent="0.2">
      <c r="G6134" s="79"/>
      <c r="I6134" s="79"/>
      <c r="K6134" s="79"/>
      <c r="M6134" s="79"/>
      <c r="N6134" s="80"/>
      <c r="P6134" s="79"/>
    </row>
    <row r="6135" spans="7:16" x14ac:dyDescent="0.2">
      <c r="G6135" s="79"/>
      <c r="I6135" s="79"/>
      <c r="K6135" s="79"/>
      <c r="M6135" s="79"/>
      <c r="N6135" s="80"/>
      <c r="P6135" s="79"/>
    </row>
    <row r="6136" spans="7:16" x14ac:dyDescent="0.2">
      <c r="G6136" s="79"/>
      <c r="I6136" s="79"/>
      <c r="K6136" s="79"/>
      <c r="M6136" s="79"/>
      <c r="N6136" s="80"/>
      <c r="P6136" s="79"/>
    </row>
    <row r="6137" spans="7:16" x14ac:dyDescent="0.2">
      <c r="G6137" s="79"/>
      <c r="I6137" s="79"/>
      <c r="K6137" s="79"/>
      <c r="M6137" s="79"/>
      <c r="N6137" s="80"/>
      <c r="P6137" s="79"/>
    </row>
    <row r="6138" spans="7:16" x14ac:dyDescent="0.2">
      <c r="G6138" s="79"/>
      <c r="I6138" s="79"/>
      <c r="K6138" s="79"/>
      <c r="M6138" s="79"/>
      <c r="N6138" s="80"/>
      <c r="P6138" s="79"/>
    </row>
    <row r="6139" spans="7:16" x14ac:dyDescent="0.2">
      <c r="G6139" s="79"/>
      <c r="I6139" s="79"/>
      <c r="K6139" s="79"/>
      <c r="M6139" s="79"/>
      <c r="N6139" s="80"/>
      <c r="P6139" s="79"/>
    </row>
    <row r="6140" spans="7:16" x14ac:dyDescent="0.2">
      <c r="G6140" s="79"/>
      <c r="I6140" s="79"/>
      <c r="K6140" s="79"/>
      <c r="M6140" s="79"/>
      <c r="N6140" s="80"/>
      <c r="P6140" s="79"/>
    </row>
    <row r="6141" spans="7:16" x14ac:dyDescent="0.2">
      <c r="G6141" s="79"/>
      <c r="I6141" s="79"/>
      <c r="K6141" s="79"/>
      <c r="M6141" s="79"/>
      <c r="N6141" s="80"/>
      <c r="P6141" s="79"/>
    </row>
    <row r="6142" spans="7:16" x14ac:dyDescent="0.2">
      <c r="G6142" s="79"/>
      <c r="I6142" s="79"/>
      <c r="K6142" s="79"/>
      <c r="M6142" s="79"/>
      <c r="N6142" s="80"/>
      <c r="P6142" s="79"/>
    </row>
    <row r="6143" spans="7:16" x14ac:dyDescent="0.2">
      <c r="G6143" s="79"/>
      <c r="I6143" s="79"/>
      <c r="K6143" s="79"/>
      <c r="M6143" s="79"/>
      <c r="N6143" s="80"/>
      <c r="P6143" s="79"/>
    </row>
    <row r="6144" spans="7:16" x14ac:dyDescent="0.2">
      <c r="G6144" s="79"/>
      <c r="I6144" s="79"/>
      <c r="K6144" s="79"/>
      <c r="M6144" s="79"/>
      <c r="N6144" s="80"/>
      <c r="P6144" s="79"/>
    </row>
    <row r="6145" spans="7:16" x14ac:dyDescent="0.2">
      <c r="G6145" s="79"/>
      <c r="I6145" s="79"/>
      <c r="K6145" s="79"/>
      <c r="M6145" s="79"/>
      <c r="N6145" s="80"/>
      <c r="P6145" s="79"/>
    </row>
    <row r="6146" spans="7:16" x14ac:dyDescent="0.2">
      <c r="G6146" s="79"/>
      <c r="I6146" s="79"/>
      <c r="K6146" s="79"/>
      <c r="M6146" s="79"/>
      <c r="N6146" s="80"/>
      <c r="P6146" s="79"/>
    </row>
    <row r="6147" spans="7:16" x14ac:dyDescent="0.2">
      <c r="G6147" s="79"/>
      <c r="I6147" s="79"/>
      <c r="K6147" s="79"/>
      <c r="M6147" s="79"/>
      <c r="N6147" s="80"/>
      <c r="P6147" s="79"/>
    </row>
    <row r="6148" spans="7:16" x14ac:dyDescent="0.2">
      <c r="G6148" s="79"/>
      <c r="I6148" s="79"/>
      <c r="K6148" s="79"/>
      <c r="M6148" s="79"/>
      <c r="N6148" s="80"/>
      <c r="P6148" s="79"/>
    </row>
    <row r="6149" spans="7:16" x14ac:dyDescent="0.2">
      <c r="G6149" s="79"/>
      <c r="I6149" s="79"/>
      <c r="K6149" s="79"/>
      <c r="M6149" s="79"/>
      <c r="N6149" s="80"/>
      <c r="P6149" s="79"/>
    </row>
    <row r="6150" spans="7:16" x14ac:dyDescent="0.2">
      <c r="G6150" s="79"/>
      <c r="I6150" s="79"/>
      <c r="K6150" s="79"/>
      <c r="M6150" s="79"/>
      <c r="N6150" s="80"/>
      <c r="P6150" s="79"/>
    </row>
    <row r="6151" spans="7:16" x14ac:dyDescent="0.2">
      <c r="G6151" s="79"/>
      <c r="I6151" s="79"/>
      <c r="K6151" s="79"/>
      <c r="M6151" s="79"/>
      <c r="N6151" s="80"/>
      <c r="P6151" s="79"/>
    </row>
    <row r="6152" spans="7:16" x14ac:dyDescent="0.2">
      <c r="G6152" s="79"/>
      <c r="I6152" s="79"/>
      <c r="K6152" s="79"/>
      <c r="M6152" s="79"/>
      <c r="N6152" s="80"/>
      <c r="P6152" s="79"/>
    </row>
    <row r="6153" spans="7:16" x14ac:dyDescent="0.2">
      <c r="G6153" s="79"/>
      <c r="I6153" s="79"/>
      <c r="K6153" s="79"/>
      <c r="M6153" s="79"/>
      <c r="N6153" s="80"/>
      <c r="P6153" s="79"/>
    </row>
    <row r="6154" spans="7:16" x14ac:dyDescent="0.2">
      <c r="G6154" s="79"/>
      <c r="I6154" s="79"/>
      <c r="K6154" s="79"/>
      <c r="M6154" s="79"/>
      <c r="N6154" s="80"/>
      <c r="P6154" s="79"/>
    </row>
    <row r="6155" spans="7:16" x14ac:dyDescent="0.2">
      <c r="G6155" s="79"/>
      <c r="I6155" s="79"/>
      <c r="K6155" s="79"/>
      <c r="M6155" s="79"/>
      <c r="N6155" s="80"/>
      <c r="P6155" s="79"/>
    </row>
    <row r="6156" spans="7:16" x14ac:dyDescent="0.2">
      <c r="G6156" s="79"/>
      <c r="I6156" s="79"/>
      <c r="K6156" s="79"/>
      <c r="M6156" s="79"/>
      <c r="N6156" s="80"/>
      <c r="P6156" s="79"/>
    </row>
    <row r="6157" spans="7:16" x14ac:dyDescent="0.2">
      <c r="G6157" s="79"/>
      <c r="I6157" s="79"/>
      <c r="K6157" s="79"/>
      <c r="M6157" s="79"/>
      <c r="N6157" s="80"/>
      <c r="P6157" s="79"/>
    </row>
    <row r="6158" spans="7:16" x14ac:dyDescent="0.2">
      <c r="G6158" s="79"/>
      <c r="I6158" s="79"/>
      <c r="K6158" s="79"/>
      <c r="M6158" s="79"/>
      <c r="N6158" s="80"/>
      <c r="P6158" s="79"/>
    </row>
    <row r="6159" spans="7:16" x14ac:dyDescent="0.2">
      <c r="G6159" s="79"/>
      <c r="I6159" s="79"/>
      <c r="K6159" s="79"/>
      <c r="M6159" s="79"/>
      <c r="N6159" s="80"/>
      <c r="P6159" s="79"/>
    </row>
    <row r="6160" spans="7:16" x14ac:dyDescent="0.2">
      <c r="G6160" s="79"/>
      <c r="I6160" s="79"/>
      <c r="K6160" s="79"/>
      <c r="M6160" s="79"/>
      <c r="N6160" s="80"/>
      <c r="P6160" s="79"/>
    </row>
    <row r="6161" spans="7:16" x14ac:dyDescent="0.2">
      <c r="G6161" s="79"/>
      <c r="I6161" s="79"/>
      <c r="K6161" s="79"/>
      <c r="M6161" s="79"/>
      <c r="N6161" s="80"/>
      <c r="P6161" s="79"/>
    </row>
    <row r="6162" spans="7:16" x14ac:dyDescent="0.2">
      <c r="G6162" s="79"/>
      <c r="I6162" s="79"/>
      <c r="K6162" s="79"/>
      <c r="M6162" s="79"/>
      <c r="N6162" s="80"/>
      <c r="P6162" s="79"/>
    </row>
    <row r="6163" spans="7:16" x14ac:dyDescent="0.2">
      <c r="G6163" s="79"/>
      <c r="I6163" s="79"/>
      <c r="K6163" s="79"/>
      <c r="M6163" s="79"/>
      <c r="N6163" s="80"/>
      <c r="P6163" s="79"/>
    </row>
    <row r="6164" spans="7:16" x14ac:dyDescent="0.2">
      <c r="G6164" s="79"/>
      <c r="I6164" s="79"/>
      <c r="K6164" s="79"/>
      <c r="M6164" s="79"/>
      <c r="N6164" s="80"/>
      <c r="P6164" s="79"/>
    </row>
    <row r="6165" spans="7:16" x14ac:dyDescent="0.2">
      <c r="G6165" s="79"/>
      <c r="I6165" s="79"/>
      <c r="K6165" s="79"/>
      <c r="M6165" s="79"/>
      <c r="N6165" s="80"/>
      <c r="P6165" s="79"/>
    </row>
    <row r="6166" spans="7:16" x14ac:dyDescent="0.2">
      <c r="G6166" s="79"/>
      <c r="I6166" s="79"/>
      <c r="K6166" s="79"/>
      <c r="M6166" s="79"/>
      <c r="N6166" s="80"/>
      <c r="P6166" s="79"/>
    </row>
    <row r="6167" spans="7:16" x14ac:dyDescent="0.2">
      <c r="G6167" s="79"/>
      <c r="I6167" s="79"/>
      <c r="K6167" s="79"/>
      <c r="M6167" s="79"/>
      <c r="N6167" s="80"/>
      <c r="P6167" s="79"/>
    </row>
    <row r="6168" spans="7:16" x14ac:dyDescent="0.2">
      <c r="G6168" s="79"/>
      <c r="I6168" s="79"/>
      <c r="K6168" s="79"/>
      <c r="M6168" s="79"/>
      <c r="N6168" s="80"/>
      <c r="P6168" s="79"/>
    </row>
    <row r="6169" spans="7:16" x14ac:dyDescent="0.2">
      <c r="G6169" s="79"/>
      <c r="I6169" s="79"/>
      <c r="K6169" s="79"/>
      <c r="M6169" s="79"/>
      <c r="N6169" s="80"/>
      <c r="P6169" s="79"/>
    </row>
    <row r="6170" spans="7:16" x14ac:dyDescent="0.2">
      <c r="G6170" s="79"/>
      <c r="I6170" s="79"/>
      <c r="K6170" s="79"/>
      <c r="M6170" s="79"/>
      <c r="N6170" s="80"/>
      <c r="P6170" s="79"/>
    </row>
    <row r="6171" spans="7:16" x14ac:dyDescent="0.2">
      <c r="G6171" s="79"/>
      <c r="I6171" s="79"/>
      <c r="K6171" s="79"/>
      <c r="M6171" s="79"/>
      <c r="N6171" s="80"/>
      <c r="P6171" s="79"/>
    </row>
    <row r="6172" spans="7:16" x14ac:dyDescent="0.2">
      <c r="G6172" s="79"/>
      <c r="I6172" s="79"/>
      <c r="K6172" s="79"/>
      <c r="M6172" s="79"/>
      <c r="N6172" s="80"/>
      <c r="P6172" s="79"/>
    </row>
    <row r="6173" spans="7:16" x14ac:dyDescent="0.2">
      <c r="G6173" s="79"/>
      <c r="I6173" s="79"/>
      <c r="K6173" s="79"/>
      <c r="M6173" s="79"/>
      <c r="N6173" s="80"/>
      <c r="P6173" s="79"/>
    </row>
    <row r="6174" spans="7:16" x14ac:dyDescent="0.2">
      <c r="G6174" s="79"/>
      <c r="I6174" s="79"/>
      <c r="K6174" s="79"/>
      <c r="M6174" s="79"/>
      <c r="N6174" s="80"/>
      <c r="P6174" s="79"/>
    </row>
    <row r="6175" spans="7:16" x14ac:dyDescent="0.2">
      <c r="G6175" s="79"/>
      <c r="I6175" s="79"/>
      <c r="K6175" s="79"/>
      <c r="M6175" s="79"/>
      <c r="N6175" s="80"/>
      <c r="P6175" s="79"/>
    </row>
    <row r="6176" spans="7:16" x14ac:dyDescent="0.2">
      <c r="G6176" s="79"/>
      <c r="I6176" s="79"/>
      <c r="K6176" s="79"/>
      <c r="M6176" s="79"/>
      <c r="N6176" s="80"/>
      <c r="P6176" s="79"/>
    </row>
    <row r="6177" spans="7:16" x14ac:dyDescent="0.2">
      <c r="G6177" s="79"/>
      <c r="I6177" s="79"/>
      <c r="K6177" s="79"/>
      <c r="M6177" s="79"/>
      <c r="N6177" s="80"/>
      <c r="P6177" s="79"/>
    </row>
    <row r="6178" spans="7:16" x14ac:dyDescent="0.2">
      <c r="G6178" s="79"/>
      <c r="I6178" s="79"/>
      <c r="K6178" s="79"/>
      <c r="M6178" s="79"/>
      <c r="N6178" s="80"/>
      <c r="P6178" s="79"/>
    </row>
    <row r="6179" spans="7:16" x14ac:dyDescent="0.2">
      <c r="G6179" s="79"/>
      <c r="I6179" s="79"/>
      <c r="K6179" s="79"/>
      <c r="M6179" s="79"/>
      <c r="N6179" s="80"/>
      <c r="P6179" s="79"/>
    </row>
    <row r="6180" spans="7:16" x14ac:dyDescent="0.2">
      <c r="G6180" s="79"/>
      <c r="I6180" s="79"/>
      <c r="K6180" s="79"/>
      <c r="M6180" s="79"/>
      <c r="N6180" s="80"/>
      <c r="P6180" s="79"/>
    </row>
    <row r="6181" spans="7:16" x14ac:dyDescent="0.2">
      <c r="G6181" s="79"/>
      <c r="I6181" s="79"/>
      <c r="K6181" s="79"/>
      <c r="M6181" s="79"/>
      <c r="N6181" s="80"/>
      <c r="P6181" s="79"/>
    </row>
    <row r="6182" spans="7:16" x14ac:dyDescent="0.2">
      <c r="G6182" s="79"/>
      <c r="I6182" s="79"/>
      <c r="K6182" s="79"/>
      <c r="M6182" s="79"/>
      <c r="N6182" s="80"/>
      <c r="P6182" s="79"/>
    </row>
    <row r="6183" spans="7:16" x14ac:dyDescent="0.2">
      <c r="G6183" s="79"/>
      <c r="I6183" s="79"/>
      <c r="K6183" s="79"/>
      <c r="M6183" s="79"/>
      <c r="N6183" s="80"/>
      <c r="P6183" s="79"/>
    </row>
    <row r="6184" spans="7:16" x14ac:dyDescent="0.2">
      <c r="G6184" s="79"/>
      <c r="I6184" s="79"/>
      <c r="K6184" s="79"/>
      <c r="M6184" s="79"/>
      <c r="N6184" s="80"/>
      <c r="P6184" s="79"/>
    </row>
    <row r="6185" spans="7:16" x14ac:dyDescent="0.2">
      <c r="G6185" s="79"/>
      <c r="I6185" s="79"/>
      <c r="K6185" s="79"/>
      <c r="M6185" s="79"/>
      <c r="N6185" s="80"/>
      <c r="P6185" s="79"/>
    </row>
    <row r="6186" spans="7:16" x14ac:dyDescent="0.2">
      <c r="G6186" s="79"/>
      <c r="I6186" s="79"/>
      <c r="K6186" s="79"/>
      <c r="M6186" s="79"/>
      <c r="N6186" s="80"/>
      <c r="P6186" s="79"/>
    </row>
    <row r="6187" spans="7:16" x14ac:dyDescent="0.2">
      <c r="G6187" s="79"/>
      <c r="I6187" s="79"/>
      <c r="K6187" s="79"/>
      <c r="M6187" s="79"/>
      <c r="N6187" s="80"/>
      <c r="P6187" s="79"/>
    </row>
    <row r="6188" spans="7:16" x14ac:dyDescent="0.2">
      <c r="G6188" s="79"/>
      <c r="I6188" s="79"/>
      <c r="K6188" s="79"/>
      <c r="M6188" s="79"/>
      <c r="N6188" s="80"/>
      <c r="P6188" s="79"/>
    </row>
    <row r="6189" spans="7:16" x14ac:dyDescent="0.2">
      <c r="G6189" s="79"/>
      <c r="I6189" s="79"/>
      <c r="K6189" s="79"/>
      <c r="M6189" s="79"/>
      <c r="N6189" s="80"/>
      <c r="P6189" s="79"/>
    </row>
    <row r="6190" spans="7:16" x14ac:dyDescent="0.2">
      <c r="G6190" s="79"/>
      <c r="I6190" s="79"/>
      <c r="K6190" s="79"/>
      <c r="M6190" s="79"/>
      <c r="N6190" s="80"/>
      <c r="P6190" s="79"/>
    </row>
    <row r="6191" spans="7:16" x14ac:dyDescent="0.2">
      <c r="G6191" s="79"/>
      <c r="I6191" s="79"/>
      <c r="K6191" s="79"/>
      <c r="M6191" s="79"/>
      <c r="N6191" s="80"/>
      <c r="P6191" s="79"/>
    </row>
    <row r="6192" spans="7:16" x14ac:dyDescent="0.2">
      <c r="G6192" s="79"/>
      <c r="I6192" s="79"/>
      <c r="K6192" s="79"/>
      <c r="M6192" s="79"/>
      <c r="N6192" s="80"/>
      <c r="P6192" s="79"/>
    </row>
    <row r="6193" spans="7:16" x14ac:dyDescent="0.2">
      <c r="G6193" s="79"/>
      <c r="I6193" s="79"/>
      <c r="K6193" s="79"/>
      <c r="M6193" s="79"/>
      <c r="N6193" s="80"/>
      <c r="P6193" s="79"/>
    </row>
    <row r="6194" spans="7:16" x14ac:dyDescent="0.2">
      <c r="G6194" s="79"/>
      <c r="I6194" s="79"/>
      <c r="K6194" s="79"/>
      <c r="M6194" s="79"/>
      <c r="N6194" s="80"/>
      <c r="P6194" s="79"/>
    </row>
    <row r="6195" spans="7:16" x14ac:dyDescent="0.2">
      <c r="G6195" s="79"/>
      <c r="I6195" s="79"/>
      <c r="K6195" s="79"/>
      <c r="M6195" s="79"/>
      <c r="N6195" s="80"/>
      <c r="P6195" s="79"/>
    </row>
    <row r="6196" spans="7:16" x14ac:dyDescent="0.2">
      <c r="G6196" s="79"/>
      <c r="I6196" s="79"/>
      <c r="K6196" s="79"/>
      <c r="M6196" s="79"/>
      <c r="N6196" s="80"/>
      <c r="P6196" s="79"/>
    </row>
    <row r="6197" spans="7:16" x14ac:dyDescent="0.2">
      <c r="G6197" s="79"/>
      <c r="I6197" s="79"/>
      <c r="K6197" s="79"/>
      <c r="M6197" s="79"/>
      <c r="N6197" s="80"/>
      <c r="P6197" s="79"/>
    </row>
    <row r="6198" spans="7:16" x14ac:dyDescent="0.2">
      <c r="G6198" s="79"/>
      <c r="I6198" s="79"/>
      <c r="K6198" s="79"/>
      <c r="M6198" s="79"/>
      <c r="N6198" s="80"/>
      <c r="P6198" s="79"/>
    </row>
    <row r="6199" spans="7:16" x14ac:dyDescent="0.2">
      <c r="G6199" s="79"/>
      <c r="I6199" s="79"/>
      <c r="K6199" s="79"/>
      <c r="M6199" s="79"/>
      <c r="N6199" s="80"/>
      <c r="P6199" s="79"/>
    </row>
    <row r="6200" spans="7:16" x14ac:dyDescent="0.2">
      <c r="G6200" s="79"/>
      <c r="I6200" s="79"/>
      <c r="K6200" s="79"/>
      <c r="M6200" s="79"/>
      <c r="N6200" s="80"/>
      <c r="P6200" s="79"/>
    </row>
    <row r="6201" spans="7:16" x14ac:dyDescent="0.2">
      <c r="G6201" s="79"/>
      <c r="I6201" s="79"/>
      <c r="K6201" s="79"/>
      <c r="M6201" s="79"/>
      <c r="N6201" s="80"/>
      <c r="P6201" s="79"/>
    </row>
    <row r="6202" spans="7:16" x14ac:dyDescent="0.2">
      <c r="G6202" s="79"/>
      <c r="I6202" s="79"/>
      <c r="K6202" s="79"/>
      <c r="M6202" s="79"/>
      <c r="N6202" s="80"/>
      <c r="P6202" s="79"/>
    </row>
    <row r="6203" spans="7:16" x14ac:dyDescent="0.2">
      <c r="G6203" s="79"/>
      <c r="I6203" s="79"/>
      <c r="K6203" s="79"/>
      <c r="M6203" s="79"/>
      <c r="N6203" s="80"/>
      <c r="P6203" s="79"/>
    </row>
    <row r="6204" spans="7:16" x14ac:dyDescent="0.2">
      <c r="G6204" s="79"/>
      <c r="I6204" s="79"/>
      <c r="K6204" s="79"/>
      <c r="M6204" s="79"/>
      <c r="N6204" s="80"/>
      <c r="P6204" s="79"/>
    </row>
    <row r="6205" spans="7:16" x14ac:dyDescent="0.2">
      <c r="G6205" s="79"/>
      <c r="I6205" s="79"/>
      <c r="K6205" s="79"/>
      <c r="M6205" s="79"/>
      <c r="N6205" s="80"/>
      <c r="P6205" s="79"/>
    </row>
    <row r="6206" spans="7:16" x14ac:dyDescent="0.2">
      <c r="G6206" s="79"/>
      <c r="I6206" s="79"/>
      <c r="K6206" s="79"/>
      <c r="M6206" s="79"/>
      <c r="N6206" s="80"/>
      <c r="P6206" s="79"/>
    </row>
    <row r="6207" spans="7:16" x14ac:dyDescent="0.2">
      <c r="G6207" s="79"/>
      <c r="I6207" s="79"/>
      <c r="K6207" s="79"/>
      <c r="M6207" s="79"/>
      <c r="N6207" s="80"/>
      <c r="P6207" s="79"/>
    </row>
    <row r="6208" spans="7:16" x14ac:dyDescent="0.2">
      <c r="G6208" s="79"/>
      <c r="I6208" s="79"/>
      <c r="K6208" s="79"/>
      <c r="M6208" s="79"/>
      <c r="N6208" s="80"/>
      <c r="P6208" s="79"/>
    </row>
    <row r="6209" spans="7:16" x14ac:dyDescent="0.2">
      <c r="G6209" s="79"/>
      <c r="I6209" s="79"/>
      <c r="K6209" s="79"/>
      <c r="M6209" s="79"/>
      <c r="N6209" s="80"/>
      <c r="P6209" s="79"/>
    </row>
    <row r="6210" spans="7:16" x14ac:dyDescent="0.2">
      <c r="G6210" s="79"/>
      <c r="I6210" s="79"/>
      <c r="K6210" s="79"/>
      <c r="M6210" s="79"/>
      <c r="N6210" s="80"/>
      <c r="P6210" s="79"/>
    </row>
    <row r="6211" spans="7:16" x14ac:dyDescent="0.2">
      <c r="G6211" s="79"/>
      <c r="I6211" s="79"/>
      <c r="K6211" s="79"/>
      <c r="M6211" s="79"/>
      <c r="N6211" s="80"/>
      <c r="P6211" s="79"/>
    </row>
    <row r="6212" spans="7:16" x14ac:dyDescent="0.2">
      <c r="G6212" s="79"/>
      <c r="I6212" s="79"/>
      <c r="K6212" s="79"/>
      <c r="M6212" s="79"/>
      <c r="N6212" s="80"/>
      <c r="P6212" s="79"/>
    </row>
    <row r="6213" spans="7:16" x14ac:dyDescent="0.2">
      <c r="G6213" s="79"/>
      <c r="I6213" s="79"/>
      <c r="K6213" s="79"/>
      <c r="M6213" s="79"/>
      <c r="N6213" s="80"/>
      <c r="P6213" s="79"/>
    </row>
    <row r="6214" spans="7:16" x14ac:dyDescent="0.2">
      <c r="G6214" s="79"/>
      <c r="I6214" s="79"/>
      <c r="K6214" s="79"/>
      <c r="M6214" s="79"/>
      <c r="N6214" s="80"/>
      <c r="P6214" s="79"/>
    </row>
    <row r="6215" spans="7:16" x14ac:dyDescent="0.2">
      <c r="G6215" s="79"/>
      <c r="I6215" s="79"/>
      <c r="K6215" s="79"/>
      <c r="M6215" s="79"/>
      <c r="N6215" s="80"/>
      <c r="P6215" s="79"/>
    </row>
    <row r="6216" spans="7:16" x14ac:dyDescent="0.2">
      <c r="G6216" s="79"/>
      <c r="I6216" s="79"/>
      <c r="K6216" s="79"/>
      <c r="M6216" s="79"/>
      <c r="N6216" s="80"/>
      <c r="P6216" s="79"/>
    </row>
    <row r="6217" spans="7:16" x14ac:dyDescent="0.2">
      <c r="G6217" s="79"/>
      <c r="I6217" s="79"/>
      <c r="K6217" s="79"/>
      <c r="M6217" s="79"/>
      <c r="N6217" s="80"/>
      <c r="P6217" s="79"/>
    </row>
    <row r="6218" spans="7:16" x14ac:dyDescent="0.2">
      <c r="G6218" s="79"/>
      <c r="I6218" s="79"/>
      <c r="K6218" s="79"/>
      <c r="M6218" s="79"/>
      <c r="N6218" s="80"/>
      <c r="P6218" s="79"/>
    </row>
    <row r="6219" spans="7:16" x14ac:dyDescent="0.2">
      <c r="G6219" s="79"/>
      <c r="I6219" s="79"/>
      <c r="K6219" s="79"/>
      <c r="M6219" s="79"/>
      <c r="N6219" s="80"/>
      <c r="P6219" s="79"/>
    </row>
    <row r="6220" spans="7:16" x14ac:dyDescent="0.2">
      <c r="G6220" s="79"/>
      <c r="I6220" s="79"/>
      <c r="K6220" s="79"/>
      <c r="M6220" s="79"/>
      <c r="N6220" s="80"/>
      <c r="P6220" s="79"/>
    </row>
    <row r="6221" spans="7:16" x14ac:dyDescent="0.2">
      <c r="G6221" s="79"/>
      <c r="I6221" s="79"/>
      <c r="K6221" s="79"/>
      <c r="M6221" s="79"/>
      <c r="N6221" s="80"/>
      <c r="P6221" s="79"/>
    </row>
    <row r="6222" spans="7:16" x14ac:dyDescent="0.2">
      <c r="G6222" s="79"/>
      <c r="I6222" s="79"/>
      <c r="K6222" s="79"/>
      <c r="M6222" s="79"/>
      <c r="N6222" s="80"/>
      <c r="P6222" s="79"/>
    </row>
    <row r="6223" spans="7:16" x14ac:dyDescent="0.2">
      <c r="G6223" s="79"/>
      <c r="I6223" s="79"/>
      <c r="K6223" s="79"/>
      <c r="M6223" s="79"/>
      <c r="N6223" s="80"/>
      <c r="P6223" s="79"/>
    </row>
    <row r="6224" spans="7:16" x14ac:dyDescent="0.2">
      <c r="G6224" s="79"/>
      <c r="I6224" s="79"/>
      <c r="K6224" s="79"/>
      <c r="M6224" s="79"/>
      <c r="N6224" s="80"/>
      <c r="P6224" s="79"/>
    </row>
    <row r="6225" spans="7:16" x14ac:dyDescent="0.2">
      <c r="G6225" s="79"/>
      <c r="I6225" s="79"/>
      <c r="K6225" s="79"/>
      <c r="M6225" s="79"/>
      <c r="N6225" s="80"/>
      <c r="P6225" s="79"/>
    </row>
    <row r="6226" spans="7:16" x14ac:dyDescent="0.2">
      <c r="G6226" s="79"/>
      <c r="I6226" s="79"/>
      <c r="K6226" s="79"/>
      <c r="M6226" s="79"/>
      <c r="N6226" s="80"/>
      <c r="P6226" s="79"/>
    </row>
    <row r="6227" spans="7:16" x14ac:dyDescent="0.2">
      <c r="G6227" s="79"/>
      <c r="I6227" s="79"/>
      <c r="K6227" s="79"/>
      <c r="M6227" s="79"/>
      <c r="N6227" s="80"/>
      <c r="P6227" s="79"/>
    </row>
    <row r="6228" spans="7:16" x14ac:dyDescent="0.2">
      <c r="G6228" s="79"/>
      <c r="I6228" s="79"/>
      <c r="K6228" s="79"/>
      <c r="M6228" s="79"/>
      <c r="N6228" s="80"/>
      <c r="P6228" s="79"/>
    </row>
    <row r="6229" spans="7:16" x14ac:dyDescent="0.2">
      <c r="G6229" s="79"/>
      <c r="I6229" s="79"/>
      <c r="K6229" s="79"/>
      <c r="M6229" s="79"/>
      <c r="N6229" s="80"/>
      <c r="P6229" s="79"/>
    </row>
    <row r="6230" spans="7:16" x14ac:dyDescent="0.2">
      <c r="G6230" s="79"/>
      <c r="I6230" s="79"/>
      <c r="K6230" s="79"/>
      <c r="M6230" s="79"/>
      <c r="N6230" s="80"/>
      <c r="P6230" s="79"/>
    </row>
    <row r="6231" spans="7:16" x14ac:dyDescent="0.2">
      <c r="G6231" s="79"/>
      <c r="I6231" s="79"/>
      <c r="K6231" s="79"/>
      <c r="M6231" s="79"/>
      <c r="N6231" s="80"/>
      <c r="P6231" s="79"/>
    </row>
    <row r="6232" spans="7:16" x14ac:dyDescent="0.2">
      <c r="G6232" s="79"/>
      <c r="I6232" s="79"/>
      <c r="K6232" s="79"/>
      <c r="M6232" s="79"/>
      <c r="N6232" s="80"/>
      <c r="P6232" s="79"/>
    </row>
    <row r="6233" spans="7:16" x14ac:dyDescent="0.2">
      <c r="G6233" s="79"/>
      <c r="I6233" s="79"/>
      <c r="K6233" s="79"/>
      <c r="M6233" s="79"/>
      <c r="N6233" s="80"/>
      <c r="P6233" s="79"/>
    </row>
    <row r="6234" spans="7:16" x14ac:dyDescent="0.2">
      <c r="G6234" s="79"/>
      <c r="I6234" s="79"/>
      <c r="K6234" s="79"/>
      <c r="M6234" s="79"/>
      <c r="N6234" s="80"/>
      <c r="P6234" s="79"/>
    </row>
    <row r="6235" spans="7:16" x14ac:dyDescent="0.2">
      <c r="G6235" s="79"/>
      <c r="I6235" s="79"/>
      <c r="K6235" s="79"/>
      <c r="M6235" s="79"/>
      <c r="N6235" s="80"/>
      <c r="P6235" s="79"/>
    </row>
    <row r="6236" spans="7:16" x14ac:dyDescent="0.2">
      <c r="G6236" s="79"/>
      <c r="I6236" s="79"/>
      <c r="K6236" s="79"/>
      <c r="M6236" s="79"/>
      <c r="N6236" s="80"/>
      <c r="P6236" s="79"/>
    </row>
    <row r="6237" spans="7:16" x14ac:dyDescent="0.2">
      <c r="G6237" s="79"/>
      <c r="I6237" s="79"/>
      <c r="K6237" s="79"/>
      <c r="M6237" s="79"/>
      <c r="N6237" s="80"/>
      <c r="P6237" s="79"/>
    </row>
    <row r="6238" spans="7:16" x14ac:dyDescent="0.2">
      <c r="G6238" s="79"/>
      <c r="I6238" s="79"/>
      <c r="K6238" s="79"/>
      <c r="M6238" s="79"/>
      <c r="N6238" s="80"/>
      <c r="P6238" s="79"/>
    </row>
    <row r="6239" spans="7:16" x14ac:dyDescent="0.2">
      <c r="G6239" s="79"/>
      <c r="I6239" s="79"/>
      <c r="K6239" s="79"/>
      <c r="M6239" s="79"/>
      <c r="N6239" s="80"/>
      <c r="P6239" s="79"/>
    </row>
    <row r="6240" spans="7:16" x14ac:dyDescent="0.2">
      <c r="G6240" s="79"/>
      <c r="I6240" s="79"/>
      <c r="K6240" s="79"/>
      <c r="M6240" s="79"/>
      <c r="N6240" s="80"/>
      <c r="P6240" s="79"/>
    </row>
    <row r="6241" spans="7:16" x14ac:dyDescent="0.2">
      <c r="G6241" s="79"/>
      <c r="I6241" s="79"/>
      <c r="K6241" s="79"/>
      <c r="M6241" s="79"/>
      <c r="N6241" s="80"/>
      <c r="P6241" s="79"/>
    </row>
    <row r="6242" spans="7:16" x14ac:dyDescent="0.2">
      <c r="G6242" s="79"/>
      <c r="I6242" s="79"/>
      <c r="K6242" s="79"/>
      <c r="M6242" s="79"/>
      <c r="N6242" s="80"/>
      <c r="P6242" s="79"/>
    </row>
    <row r="6243" spans="7:16" x14ac:dyDescent="0.2">
      <c r="G6243" s="79"/>
      <c r="I6243" s="79"/>
      <c r="K6243" s="79"/>
      <c r="M6243" s="79"/>
      <c r="N6243" s="80"/>
      <c r="P6243" s="79"/>
    </row>
    <row r="6244" spans="7:16" x14ac:dyDescent="0.2">
      <c r="G6244" s="79"/>
      <c r="I6244" s="79"/>
      <c r="K6244" s="79"/>
      <c r="M6244" s="79"/>
      <c r="N6244" s="80"/>
      <c r="P6244" s="79"/>
    </row>
    <row r="6245" spans="7:16" x14ac:dyDescent="0.2">
      <c r="G6245" s="79"/>
      <c r="I6245" s="79"/>
      <c r="K6245" s="79"/>
      <c r="M6245" s="79"/>
      <c r="N6245" s="80"/>
      <c r="P6245" s="79"/>
    </row>
    <row r="6246" spans="7:16" x14ac:dyDescent="0.2">
      <c r="G6246" s="79"/>
      <c r="I6246" s="79"/>
      <c r="K6246" s="79"/>
      <c r="M6246" s="79"/>
      <c r="N6246" s="80"/>
      <c r="P6246" s="79"/>
    </row>
    <row r="6247" spans="7:16" x14ac:dyDescent="0.2">
      <c r="G6247" s="79"/>
      <c r="I6247" s="79"/>
      <c r="K6247" s="79"/>
      <c r="M6247" s="79"/>
      <c r="N6247" s="80"/>
      <c r="P6247" s="79"/>
    </row>
    <row r="6248" spans="7:16" x14ac:dyDescent="0.2">
      <c r="G6248" s="79"/>
      <c r="I6248" s="79"/>
      <c r="K6248" s="79"/>
      <c r="M6248" s="79"/>
      <c r="N6248" s="80"/>
      <c r="P6248" s="79"/>
    </row>
    <row r="6249" spans="7:16" x14ac:dyDescent="0.2">
      <c r="G6249" s="79"/>
      <c r="I6249" s="79"/>
      <c r="K6249" s="79"/>
      <c r="M6249" s="79"/>
      <c r="N6249" s="80"/>
      <c r="P6249" s="79"/>
    </row>
    <row r="6250" spans="7:16" x14ac:dyDescent="0.2">
      <c r="G6250" s="79"/>
      <c r="I6250" s="79"/>
      <c r="K6250" s="79"/>
      <c r="M6250" s="79"/>
      <c r="N6250" s="80"/>
      <c r="P6250" s="79"/>
    </row>
    <row r="6251" spans="7:16" x14ac:dyDescent="0.2">
      <c r="G6251" s="79"/>
      <c r="I6251" s="79"/>
      <c r="K6251" s="79"/>
      <c r="M6251" s="79"/>
      <c r="N6251" s="80"/>
      <c r="P6251" s="79"/>
    </row>
    <row r="6252" spans="7:16" x14ac:dyDescent="0.2">
      <c r="G6252" s="79"/>
      <c r="I6252" s="79"/>
      <c r="K6252" s="79"/>
      <c r="M6252" s="79"/>
      <c r="N6252" s="80"/>
      <c r="P6252" s="79"/>
    </row>
    <row r="6253" spans="7:16" x14ac:dyDescent="0.2">
      <c r="G6253" s="79"/>
      <c r="I6253" s="79"/>
      <c r="K6253" s="79"/>
      <c r="M6253" s="79"/>
      <c r="N6253" s="80"/>
      <c r="P6253" s="79"/>
    </row>
    <row r="6254" spans="7:16" x14ac:dyDescent="0.2">
      <c r="G6254" s="79"/>
      <c r="I6254" s="79"/>
      <c r="K6254" s="79"/>
      <c r="M6254" s="79"/>
      <c r="N6254" s="80"/>
      <c r="P6254" s="79"/>
    </row>
    <row r="6255" spans="7:16" x14ac:dyDescent="0.2">
      <c r="G6255" s="79"/>
      <c r="I6255" s="79"/>
      <c r="K6255" s="79"/>
      <c r="M6255" s="79"/>
      <c r="N6255" s="80"/>
      <c r="P6255" s="79"/>
    </row>
    <row r="6256" spans="7:16" x14ac:dyDescent="0.2">
      <c r="G6256" s="79"/>
      <c r="I6256" s="79"/>
      <c r="K6256" s="79"/>
      <c r="M6256" s="79"/>
      <c r="N6256" s="80"/>
      <c r="P6256" s="79"/>
    </row>
    <row r="6257" spans="7:16" x14ac:dyDescent="0.2">
      <c r="G6257" s="79"/>
      <c r="I6257" s="79"/>
      <c r="K6257" s="79"/>
      <c r="M6257" s="79"/>
      <c r="N6257" s="80"/>
      <c r="P6257" s="79"/>
    </row>
    <row r="6258" spans="7:16" x14ac:dyDescent="0.2">
      <c r="G6258" s="79"/>
      <c r="I6258" s="79"/>
      <c r="K6258" s="79"/>
      <c r="M6258" s="79"/>
      <c r="N6258" s="80"/>
      <c r="P6258" s="79"/>
    </row>
    <row r="6259" spans="7:16" x14ac:dyDescent="0.2">
      <c r="G6259" s="79"/>
      <c r="I6259" s="79"/>
      <c r="K6259" s="79"/>
      <c r="M6259" s="79"/>
      <c r="N6259" s="80"/>
      <c r="P6259" s="79"/>
    </row>
    <row r="6260" spans="7:16" x14ac:dyDescent="0.2">
      <c r="G6260" s="79"/>
      <c r="I6260" s="79"/>
      <c r="K6260" s="79"/>
      <c r="M6260" s="79"/>
      <c r="N6260" s="80"/>
      <c r="P6260" s="79"/>
    </row>
    <row r="6261" spans="7:16" x14ac:dyDescent="0.2">
      <c r="G6261" s="79"/>
      <c r="I6261" s="79"/>
      <c r="K6261" s="79"/>
      <c r="M6261" s="79"/>
      <c r="N6261" s="80"/>
      <c r="P6261" s="79"/>
    </row>
    <row r="6262" spans="7:16" x14ac:dyDescent="0.2">
      <c r="G6262" s="79"/>
      <c r="I6262" s="79"/>
      <c r="K6262" s="79"/>
      <c r="M6262" s="79"/>
      <c r="N6262" s="80"/>
      <c r="P6262" s="79"/>
    </row>
    <row r="6263" spans="7:16" x14ac:dyDescent="0.2">
      <c r="G6263" s="79"/>
      <c r="I6263" s="79"/>
      <c r="K6263" s="79"/>
      <c r="M6263" s="79"/>
      <c r="N6263" s="80"/>
      <c r="P6263" s="79"/>
    </row>
    <row r="6264" spans="7:16" x14ac:dyDescent="0.2">
      <c r="G6264" s="79"/>
      <c r="I6264" s="79"/>
      <c r="K6264" s="79"/>
      <c r="M6264" s="79"/>
      <c r="N6264" s="80"/>
      <c r="P6264" s="79"/>
    </row>
    <row r="6265" spans="7:16" x14ac:dyDescent="0.2">
      <c r="G6265" s="79"/>
      <c r="I6265" s="79"/>
      <c r="K6265" s="79"/>
      <c r="M6265" s="79"/>
      <c r="N6265" s="80"/>
      <c r="P6265" s="79"/>
    </row>
    <row r="6266" spans="7:16" x14ac:dyDescent="0.2">
      <c r="G6266" s="79"/>
      <c r="I6266" s="79"/>
      <c r="K6266" s="79"/>
      <c r="M6266" s="79"/>
      <c r="N6266" s="80"/>
      <c r="P6266" s="79"/>
    </row>
    <row r="6267" spans="7:16" x14ac:dyDescent="0.2">
      <c r="G6267" s="79"/>
      <c r="I6267" s="79"/>
      <c r="K6267" s="79"/>
      <c r="M6267" s="79"/>
      <c r="N6267" s="80"/>
      <c r="P6267" s="79"/>
    </row>
    <row r="6268" spans="7:16" x14ac:dyDescent="0.2">
      <c r="G6268" s="79"/>
      <c r="I6268" s="79"/>
      <c r="K6268" s="79"/>
      <c r="M6268" s="79"/>
      <c r="N6268" s="80"/>
      <c r="P6268" s="79"/>
    </row>
    <row r="6269" spans="7:16" x14ac:dyDescent="0.2">
      <c r="G6269" s="79"/>
      <c r="I6269" s="79"/>
      <c r="K6269" s="79"/>
      <c r="M6269" s="79"/>
      <c r="N6269" s="80"/>
      <c r="P6269" s="79"/>
    </row>
    <row r="6270" spans="7:16" x14ac:dyDescent="0.2">
      <c r="G6270" s="79"/>
      <c r="I6270" s="79"/>
      <c r="K6270" s="79"/>
      <c r="M6270" s="79"/>
      <c r="N6270" s="80"/>
      <c r="P6270" s="79"/>
    </row>
    <row r="6271" spans="7:16" x14ac:dyDescent="0.2">
      <c r="G6271" s="79"/>
      <c r="I6271" s="79"/>
      <c r="K6271" s="79"/>
      <c r="M6271" s="79"/>
      <c r="N6271" s="80"/>
      <c r="P6271" s="79"/>
    </row>
    <row r="6272" spans="7:16" x14ac:dyDescent="0.2">
      <c r="G6272" s="79"/>
      <c r="I6272" s="79"/>
      <c r="K6272" s="79"/>
      <c r="M6272" s="79"/>
      <c r="N6272" s="80"/>
      <c r="P6272" s="79"/>
    </row>
    <row r="6273" spans="7:16" x14ac:dyDescent="0.2">
      <c r="G6273" s="79"/>
      <c r="I6273" s="79"/>
      <c r="K6273" s="79"/>
      <c r="M6273" s="79"/>
      <c r="N6273" s="80"/>
      <c r="P6273" s="79"/>
    </row>
    <row r="6274" spans="7:16" x14ac:dyDescent="0.2">
      <c r="G6274" s="79"/>
      <c r="I6274" s="79"/>
      <c r="K6274" s="79"/>
      <c r="M6274" s="79"/>
      <c r="N6274" s="80"/>
      <c r="P6274" s="79"/>
    </row>
    <row r="6275" spans="7:16" x14ac:dyDescent="0.2">
      <c r="G6275" s="79"/>
      <c r="I6275" s="79"/>
      <c r="K6275" s="79"/>
      <c r="M6275" s="79"/>
      <c r="N6275" s="80"/>
      <c r="P6275" s="79"/>
    </row>
    <row r="6276" spans="7:16" x14ac:dyDescent="0.2">
      <c r="G6276" s="79"/>
      <c r="I6276" s="79"/>
      <c r="K6276" s="79"/>
      <c r="M6276" s="79"/>
      <c r="N6276" s="80"/>
      <c r="P6276" s="79"/>
    </row>
    <row r="6277" spans="7:16" x14ac:dyDescent="0.2">
      <c r="G6277" s="79"/>
      <c r="I6277" s="79"/>
      <c r="K6277" s="79"/>
      <c r="M6277" s="79"/>
      <c r="N6277" s="80"/>
      <c r="P6277" s="79"/>
    </row>
    <row r="6278" spans="7:16" x14ac:dyDescent="0.2">
      <c r="G6278" s="79"/>
      <c r="I6278" s="79"/>
      <c r="K6278" s="79"/>
      <c r="M6278" s="79"/>
      <c r="N6278" s="80"/>
      <c r="P6278" s="79"/>
    </row>
    <row r="6279" spans="7:16" x14ac:dyDescent="0.2">
      <c r="G6279" s="79"/>
      <c r="I6279" s="79"/>
      <c r="K6279" s="79"/>
      <c r="M6279" s="79"/>
      <c r="N6279" s="80"/>
      <c r="P6279" s="79"/>
    </row>
    <row r="6280" spans="7:16" x14ac:dyDescent="0.2">
      <c r="G6280" s="79"/>
      <c r="I6280" s="79"/>
      <c r="K6280" s="79"/>
      <c r="M6280" s="79"/>
      <c r="N6280" s="80"/>
      <c r="P6280" s="79"/>
    </row>
    <row r="6281" spans="7:16" x14ac:dyDescent="0.2">
      <c r="G6281" s="79"/>
      <c r="I6281" s="79"/>
      <c r="K6281" s="79"/>
      <c r="M6281" s="79"/>
      <c r="N6281" s="80"/>
      <c r="P6281" s="79"/>
    </row>
    <row r="6282" spans="7:16" x14ac:dyDescent="0.2">
      <c r="G6282" s="79"/>
      <c r="I6282" s="79"/>
      <c r="K6282" s="79"/>
      <c r="M6282" s="79"/>
      <c r="N6282" s="80"/>
      <c r="P6282" s="79"/>
    </row>
    <row r="6283" spans="7:16" x14ac:dyDescent="0.2">
      <c r="G6283" s="79"/>
      <c r="I6283" s="79"/>
      <c r="K6283" s="79"/>
      <c r="M6283" s="79"/>
      <c r="N6283" s="80"/>
      <c r="P6283" s="79"/>
    </row>
    <row r="6284" spans="7:16" x14ac:dyDescent="0.2">
      <c r="G6284" s="79"/>
      <c r="I6284" s="79"/>
      <c r="K6284" s="79"/>
      <c r="M6284" s="79"/>
      <c r="N6284" s="80"/>
      <c r="P6284" s="79"/>
    </row>
    <row r="6285" spans="7:16" x14ac:dyDescent="0.2">
      <c r="G6285" s="79"/>
      <c r="I6285" s="79"/>
      <c r="K6285" s="79"/>
      <c r="M6285" s="79"/>
      <c r="N6285" s="80"/>
      <c r="P6285" s="79"/>
    </row>
    <row r="6286" spans="7:16" x14ac:dyDescent="0.2">
      <c r="G6286" s="79"/>
      <c r="I6286" s="79"/>
      <c r="K6286" s="79"/>
      <c r="M6286" s="79"/>
      <c r="N6286" s="80"/>
      <c r="P6286" s="79"/>
    </row>
    <row r="6287" spans="7:16" x14ac:dyDescent="0.2">
      <c r="G6287" s="79"/>
      <c r="I6287" s="79"/>
      <c r="K6287" s="79"/>
      <c r="M6287" s="79"/>
      <c r="N6287" s="80"/>
      <c r="P6287" s="79"/>
    </row>
    <row r="6288" spans="7:16" x14ac:dyDescent="0.2">
      <c r="G6288" s="79"/>
      <c r="I6288" s="79"/>
      <c r="K6288" s="79"/>
      <c r="M6288" s="79"/>
      <c r="N6288" s="80"/>
      <c r="P6288" s="79"/>
    </row>
    <row r="6289" spans="7:16" x14ac:dyDescent="0.2">
      <c r="G6289" s="79"/>
      <c r="I6289" s="79"/>
      <c r="K6289" s="79"/>
      <c r="M6289" s="79"/>
      <c r="N6289" s="80"/>
      <c r="P6289" s="79"/>
    </row>
    <row r="6290" spans="7:16" x14ac:dyDescent="0.2">
      <c r="G6290" s="79"/>
      <c r="I6290" s="79"/>
      <c r="K6290" s="79"/>
      <c r="M6290" s="79"/>
      <c r="N6290" s="80"/>
      <c r="P6290" s="79"/>
    </row>
    <row r="6291" spans="7:16" x14ac:dyDescent="0.2">
      <c r="G6291" s="79"/>
      <c r="I6291" s="79"/>
      <c r="K6291" s="79"/>
      <c r="M6291" s="79"/>
      <c r="N6291" s="80"/>
      <c r="P6291" s="79"/>
    </row>
    <row r="6292" spans="7:16" x14ac:dyDescent="0.2">
      <c r="G6292" s="79"/>
      <c r="I6292" s="79"/>
      <c r="K6292" s="79"/>
      <c r="M6292" s="79"/>
      <c r="N6292" s="80"/>
      <c r="P6292" s="79"/>
    </row>
    <row r="6293" spans="7:16" x14ac:dyDescent="0.2">
      <c r="G6293" s="79"/>
      <c r="I6293" s="79"/>
      <c r="K6293" s="79"/>
      <c r="M6293" s="79"/>
      <c r="N6293" s="80"/>
      <c r="P6293" s="79"/>
    </row>
    <row r="6294" spans="7:16" x14ac:dyDescent="0.2">
      <c r="G6294" s="79"/>
      <c r="I6294" s="79"/>
      <c r="K6294" s="79"/>
      <c r="M6294" s="79"/>
      <c r="N6294" s="80"/>
      <c r="P6294" s="79"/>
    </row>
    <row r="6295" spans="7:16" x14ac:dyDescent="0.2">
      <c r="G6295" s="79"/>
      <c r="I6295" s="79"/>
      <c r="K6295" s="79"/>
      <c r="M6295" s="79"/>
      <c r="N6295" s="80"/>
      <c r="P6295" s="79"/>
    </row>
    <row r="6296" spans="7:16" x14ac:dyDescent="0.2">
      <c r="G6296" s="79"/>
      <c r="I6296" s="79"/>
      <c r="K6296" s="79"/>
      <c r="M6296" s="79"/>
      <c r="N6296" s="80"/>
      <c r="P6296" s="79"/>
    </row>
    <row r="6297" spans="7:16" x14ac:dyDescent="0.2">
      <c r="G6297" s="79"/>
      <c r="I6297" s="79"/>
      <c r="K6297" s="79"/>
      <c r="M6297" s="79"/>
      <c r="N6297" s="80"/>
      <c r="P6297" s="79"/>
    </row>
    <row r="6298" spans="7:16" x14ac:dyDescent="0.2">
      <c r="G6298" s="79"/>
      <c r="I6298" s="79"/>
      <c r="K6298" s="79"/>
      <c r="M6298" s="79"/>
      <c r="N6298" s="80"/>
      <c r="P6298" s="79"/>
    </row>
    <row r="6299" spans="7:16" x14ac:dyDescent="0.2">
      <c r="G6299" s="79"/>
      <c r="I6299" s="79"/>
      <c r="K6299" s="79"/>
      <c r="M6299" s="79"/>
      <c r="N6299" s="80"/>
      <c r="P6299" s="79"/>
    </row>
    <row r="6300" spans="7:16" x14ac:dyDescent="0.2">
      <c r="G6300" s="79"/>
      <c r="I6300" s="79"/>
      <c r="K6300" s="79"/>
      <c r="M6300" s="79"/>
      <c r="N6300" s="80"/>
      <c r="P6300" s="79"/>
    </row>
    <row r="6301" spans="7:16" x14ac:dyDescent="0.2">
      <c r="G6301" s="79"/>
      <c r="I6301" s="79"/>
      <c r="K6301" s="79"/>
      <c r="M6301" s="79"/>
      <c r="N6301" s="80"/>
      <c r="P6301" s="79"/>
    </row>
    <row r="6302" spans="7:16" x14ac:dyDescent="0.2">
      <c r="G6302" s="79"/>
      <c r="I6302" s="79"/>
      <c r="K6302" s="79"/>
      <c r="M6302" s="79"/>
      <c r="N6302" s="80"/>
      <c r="P6302" s="79"/>
    </row>
    <row r="6303" spans="7:16" x14ac:dyDescent="0.2">
      <c r="G6303" s="79"/>
      <c r="I6303" s="79"/>
      <c r="K6303" s="79"/>
      <c r="M6303" s="79"/>
      <c r="N6303" s="80"/>
      <c r="P6303" s="79"/>
    </row>
    <row r="6304" spans="7:16" x14ac:dyDescent="0.2">
      <c r="G6304" s="79"/>
      <c r="I6304" s="79"/>
      <c r="K6304" s="79"/>
      <c r="M6304" s="79"/>
      <c r="N6304" s="80"/>
      <c r="P6304" s="79"/>
    </row>
    <row r="6305" spans="7:16" x14ac:dyDescent="0.2">
      <c r="G6305" s="79"/>
      <c r="I6305" s="79"/>
      <c r="K6305" s="79"/>
      <c r="M6305" s="79"/>
      <c r="N6305" s="80"/>
      <c r="P6305" s="79"/>
    </row>
    <row r="6306" spans="7:16" x14ac:dyDescent="0.2">
      <c r="G6306" s="79"/>
      <c r="I6306" s="79"/>
      <c r="K6306" s="79"/>
      <c r="M6306" s="79"/>
      <c r="N6306" s="80"/>
      <c r="P6306" s="79"/>
    </row>
    <row r="6307" spans="7:16" x14ac:dyDescent="0.2">
      <c r="G6307" s="79"/>
      <c r="I6307" s="79"/>
      <c r="K6307" s="79"/>
      <c r="M6307" s="79"/>
      <c r="N6307" s="80"/>
      <c r="P6307" s="79"/>
    </row>
    <row r="6308" spans="7:16" x14ac:dyDescent="0.2">
      <c r="G6308" s="79"/>
      <c r="I6308" s="79"/>
      <c r="K6308" s="79"/>
      <c r="M6308" s="79"/>
      <c r="N6308" s="80"/>
      <c r="P6308" s="79"/>
    </row>
    <row r="6309" spans="7:16" x14ac:dyDescent="0.2">
      <c r="G6309" s="79"/>
      <c r="I6309" s="79"/>
      <c r="K6309" s="79"/>
      <c r="M6309" s="79"/>
      <c r="N6309" s="80"/>
      <c r="P6309" s="79"/>
    </row>
    <row r="6310" spans="7:16" x14ac:dyDescent="0.2">
      <c r="G6310" s="79"/>
      <c r="I6310" s="79"/>
      <c r="K6310" s="79"/>
      <c r="M6310" s="79"/>
      <c r="N6310" s="80"/>
      <c r="P6310" s="79"/>
    </row>
    <row r="6311" spans="7:16" x14ac:dyDescent="0.2">
      <c r="G6311" s="79"/>
      <c r="I6311" s="79"/>
      <c r="K6311" s="79"/>
      <c r="M6311" s="79"/>
      <c r="N6311" s="80"/>
      <c r="P6311" s="79"/>
    </row>
    <row r="6312" spans="7:16" x14ac:dyDescent="0.2">
      <c r="G6312" s="79"/>
      <c r="I6312" s="79"/>
      <c r="K6312" s="79"/>
      <c r="M6312" s="79"/>
      <c r="N6312" s="80"/>
      <c r="P6312" s="79"/>
    </row>
    <row r="6313" spans="7:16" x14ac:dyDescent="0.2">
      <c r="G6313" s="79"/>
      <c r="I6313" s="79"/>
      <c r="K6313" s="79"/>
      <c r="M6313" s="79"/>
      <c r="N6313" s="80"/>
      <c r="P6313" s="79"/>
    </row>
    <row r="6314" spans="7:16" x14ac:dyDescent="0.2">
      <c r="G6314" s="79"/>
      <c r="I6314" s="79"/>
      <c r="K6314" s="79"/>
      <c r="M6314" s="79"/>
      <c r="N6314" s="80"/>
      <c r="P6314" s="79"/>
    </row>
    <row r="6315" spans="7:16" x14ac:dyDescent="0.2">
      <c r="G6315" s="79"/>
      <c r="I6315" s="79"/>
      <c r="K6315" s="79"/>
      <c r="M6315" s="79"/>
      <c r="N6315" s="80"/>
      <c r="P6315" s="79"/>
    </row>
    <row r="6316" spans="7:16" x14ac:dyDescent="0.2">
      <c r="G6316" s="79"/>
      <c r="I6316" s="79"/>
      <c r="K6316" s="79"/>
      <c r="M6316" s="79"/>
      <c r="N6316" s="80"/>
      <c r="P6316" s="79"/>
    </row>
    <row r="6317" spans="7:16" x14ac:dyDescent="0.2">
      <c r="G6317" s="79"/>
      <c r="I6317" s="79"/>
      <c r="K6317" s="79"/>
      <c r="M6317" s="79"/>
      <c r="N6317" s="80"/>
      <c r="P6317" s="79"/>
    </row>
    <row r="6318" spans="7:16" x14ac:dyDescent="0.2">
      <c r="G6318" s="79"/>
      <c r="I6318" s="79"/>
      <c r="K6318" s="79"/>
      <c r="M6318" s="79"/>
      <c r="N6318" s="80"/>
      <c r="P6318" s="79"/>
    </row>
    <row r="6319" spans="7:16" x14ac:dyDescent="0.2">
      <c r="G6319" s="79"/>
      <c r="I6319" s="79"/>
      <c r="K6319" s="79"/>
      <c r="M6319" s="79"/>
      <c r="N6319" s="80"/>
      <c r="P6319" s="79"/>
    </row>
    <row r="6320" spans="7:16" x14ac:dyDescent="0.2">
      <c r="G6320" s="79"/>
      <c r="I6320" s="79"/>
      <c r="K6320" s="79"/>
      <c r="M6320" s="79"/>
      <c r="N6320" s="80"/>
      <c r="P6320" s="79"/>
    </row>
    <row r="6321" spans="7:16" x14ac:dyDescent="0.2">
      <c r="G6321" s="79"/>
      <c r="I6321" s="79"/>
      <c r="K6321" s="79"/>
      <c r="M6321" s="79"/>
      <c r="N6321" s="80"/>
      <c r="P6321" s="79"/>
    </row>
    <row r="6322" spans="7:16" x14ac:dyDescent="0.2">
      <c r="G6322" s="79"/>
      <c r="I6322" s="79"/>
      <c r="K6322" s="79"/>
      <c r="M6322" s="79"/>
      <c r="N6322" s="80"/>
      <c r="P6322" s="79"/>
    </row>
    <row r="6323" spans="7:16" x14ac:dyDescent="0.2">
      <c r="G6323" s="79"/>
      <c r="I6323" s="79"/>
      <c r="K6323" s="79"/>
      <c r="M6323" s="79"/>
      <c r="N6323" s="80"/>
      <c r="P6323" s="79"/>
    </row>
    <row r="6324" spans="7:16" x14ac:dyDescent="0.2">
      <c r="G6324" s="79"/>
      <c r="I6324" s="79"/>
      <c r="K6324" s="79"/>
      <c r="M6324" s="79"/>
      <c r="N6324" s="80"/>
      <c r="P6324" s="79"/>
    </row>
    <row r="6325" spans="7:16" x14ac:dyDescent="0.2">
      <c r="G6325" s="79"/>
      <c r="I6325" s="79"/>
      <c r="K6325" s="79"/>
      <c r="M6325" s="79"/>
      <c r="N6325" s="80"/>
      <c r="P6325" s="79"/>
    </row>
    <row r="6326" spans="7:16" x14ac:dyDescent="0.2">
      <c r="G6326" s="79"/>
      <c r="I6326" s="79"/>
      <c r="K6326" s="79"/>
      <c r="M6326" s="79"/>
      <c r="N6326" s="80"/>
      <c r="P6326" s="79"/>
    </row>
    <row r="6327" spans="7:16" x14ac:dyDescent="0.2">
      <c r="G6327" s="79"/>
      <c r="I6327" s="79"/>
      <c r="K6327" s="79"/>
      <c r="M6327" s="79"/>
      <c r="N6327" s="80"/>
      <c r="P6327" s="79"/>
    </row>
    <row r="6328" spans="7:16" x14ac:dyDescent="0.2">
      <c r="G6328" s="79"/>
      <c r="I6328" s="79"/>
      <c r="K6328" s="79"/>
      <c r="M6328" s="79"/>
      <c r="N6328" s="80"/>
      <c r="P6328" s="79"/>
    </row>
    <row r="6329" spans="7:16" x14ac:dyDescent="0.2">
      <c r="G6329" s="79"/>
      <c r="I6329" s="79"/>
      <c r="K6329" s="79"/>
      <c r="M6329" s="79"/>
      <c r="N6329" s="80"/>
      <c r="P6329" s="79"/>
    </row>
    <row r="6330" spans="7:16" x14ac:dyDescent="0.2">
      <c r="G6330" s="79"/>
      <c r="I6330" s="79"/>
      <c r="K6330" s="79"/>
      <c r="M6330" s="79"/>
      <c r="N6330" s="80"/>
      <c r="P6330" s="79"/>
    </row>
    <row r="6331" spans="7:16" x14ac:dyDescent="0.2">
      <c r="G6331" s="79"/>
      <c r="I6331" s="79"/>
      <c r="K6331" s="79"/>
      <c r="M6331" s="79"/>
      <c r="N6331" s="80"/>
      <c r="P6331" s="79"/>
    </row>
    <row r="6332" spans="7:16" x14ac:dyDescent="0.2">
      <c r="G6332" s="79"/>
      <c r="I6332" s="79"/>
      <c r="K6332" s="79"/>
      <c r="M6332" s="79"/>
      <c r="N6332" s="80"/>
      <c r="P6332" s="79"/>
    </row>
    <row r="6333" spans="7:16" x14ac:dyDescent="0.2">
      <c r="G6333" s="79"/>
      <c r="I6333" s="79"/>
      <c r="K6333" s="79"/>
      <c r="M6333" s="79"/>
      <c r="N6333" s="80"/>
      <c r="P6333" s="79"/>
    </row>
    <row r="6334" spans="7:16" x14ac:dyDescent="0.2">
      <c r="G6334" s="79"/>
      <c r="I6334" s="79"/>
      <c r="K6334" s="79"/>
      <c r="M6334" s="79"/>
      <c r="N6334" s="80"/>
      <c r="P6334" s="79"/>
    </row>
    <row r="6335" spans="7:16" x14ac:dyDescent="0.2">
      <c r="G6335" s="79"/>
      <c r="I6335" s="79"/>
      <c r="K6335" s="79"/>
      <c r="M6335" s="79"/>
      <c r="N6335" s="80"/>
      <c r="P6335" s="79"/>
    </row>
    <row r="6336" spans="7:16" x14ac:dyDescent="0.2">
      <c r="G6336" s="79"/>
      <c r="I6336" s="79"/>
      <c r="K6336" s="79"/>
      <c r="M6336" s="79"/>
      <c r="N6336" s="80"/>
      <c r="P6336" s="79"/>
    </row>
    <row r="6337" spans="7:16" x14ac:dyDescent="0.2">
      <c r="G6337" s="79"/>
      <c r="I6337" s="79"/>
      <c r="K6337" s="79"/>
      <c r="M6337" s="79"/>
      <c r="N6337" s="80"/>
      <c r="P6337" s="79"/>
    </row>
    <row r="6338" spans="7:16" x14ac:dyDescent="0.2">
      <c r="G6338" s="79"/>
      <c r="I6338" s="79"/>
      <c r="K6338" s="79"/>
      <c r="M6338" s="79"/>
      <c r="N6338" s="80"/>
      <c r="P6338" s="79"/>
    </row>
    <row r="6339" spans="7:16" x14ac:dyDescent="0.2">
      <c r="G6339" s="79"/>
      <c r="I6339" s="79"/>
      <c r="K6339" s="79"/>
      <c r="M6339" s="79"/>
      <c r="N6339" s="80"/>
      <c r="P6339" s="79"/>
    </row>
    <row r="6340" spans="7:16" x14ac:dyDescent="0.2">
      <c r="G6340" s="79"/>
      <c r="I6340" s="79"/>
      <c r="K6340" s="79"/>
      <c r="M6340" s="79"/>
      <c r="N6340" s="80"/>
      <c r="P6340" s="79"/>
    </row>
    <row r="6341" spans="7:16" x14ac:dyDescent="0.2">
      <c r="G6341" s="79"/>
      <c r="I6341" s="79"/>
      <c r="K6341" s="79"/>
      <c r="M6341" s="79"/>
      <c r="N6341" s="80"/>
      <c r="P6341" s="79"/>
    </row>
    <row r="6342" spans="7:16" x14ac:dyDescent="0.2">
      <c r="G6342" s="79"/>
      <c r="I6342" s="79"/>
      <c r="K6342" s="79"/>
      <c r="M6342" s="79"/>
      <c r="N6342" s="80"/>
      <c r="P6342" s="79"/>
    </row>
    <row r="6343" spans="7:16" x14ac:dyDescent="0.2">
      <c r="G6343" s="79"/>
      <c r="I6343" s="79"/>
      <c r="K6343" s="79"/>
      <c r="M6343" s="79"/>
      <c r="N6343" s="80"/>
      <c r="P6343" s="79"/>
    </row>
    <row r="6344" spans="7:16" x14ac:dyDescent="0.2">
      <c r="G6344" s="79"/>
      <c r="I6344" s="79"/>
      <c r="K6344" s="79"/>
      <c r="M6344" s="79"/>
      <c r="N6344" s="80"/>
      <c r="P6344" s="79"/>
    </row>
    <row r="6345" spans="7:16" x14ac:dyDescent="0.2">
      <c r="G6345" s="79"/>
      <c r="I6345" s="79"/>
      <c r="K6345" s="79"/>
      <c r="M6345" s="79"/>
      <c r="N6345" s="80"/>
      <c r="P6345" s="79"/>
    </row>
    <row r="6346" spans="7:16" x14ac:dyDescent="0.2">
      <c r="G6346" s="79"/>
      <c r="I6346" s="79"/>
      <c r="K6346" s="79"/>
      <c r="M6346" s="79"/>
      <c r="N6346" s="80"/>
      <c r="P6346" s="79"/>
    </row>
    <row r="6347" spans="7:16" x14ac:dyDescent="0.2">
      <c r="G6347" s="79"/>
      <c r="I6347" s="79"/>
      <c r="K6347" s="79"/>
      <c r="M6347" s="79"/>
      <c r="N6347" s="80"/>
      <c r="P6347" s="79"/>
    </row>
    <row r="6348" spans="7:16" x14ac:dyDescent="0.2">
      <c r="G6348" s="79"/>
      <c r="I6348" s="79"/>
      <c r="K6348" s="79"/>
      <c r="M6348" s="79"/>
      <c r="N6348" s="80"/>
      <c r="P6348" s="79"/>
    </row>
    <row r="6349" spans="7:16" x14ac:dyDescent="0.2">
      <c r="G6349" s="79"/>
      <c r="I6349" s="79"/>
      <c r="K6349" s="79"/>
      <c r="M6349" s="79"/>
      <c r="N6349" s="80"/>
      <c r="P6349" s="79"/>
    </row>
    <row r="6350" spans="7:16" x14ac:dyDescent="0.2">
      <c r="G6350" s="79"/>
      <c r="I6350" s="79"/>
      <c r="K6350" s="79"/>
      <c r="M6350" s="79"/>
      <c r="N6350" s="80"/>
      <c r="P6350" s="79"/>
    </row>
    <row r="6351" spans="7:16" x14ac:dyDescent="0.2">
      <c r="G6351" s="79"/>
      <c r="I6351" s="79"/>
      <c r="K6351" s="79"/>
      <c r="M6351" s="79"/>
      <c r="N6351" s="80"/>
      <c r="P6351" s="79"/>
    </row>
    <row r="6352" spans="7:16" x14ac:dyDescent="0.2">
      <c r="G6352" s="79"/>
      <c r="I6352" s="79"/>
      <c r="K6352" s="79"/>
      <c r="M6352" s="79"/>
      <c r="N6352" s="80"/>
      <c r="P6352" s="79"/>
    </row>
    <row r="6353" spans="7:16" x14ac:dyDescent="0.2">
      <c r="G6353" s="79"/>
      <c r="I6353" s="79"/>
      <c r="K6353" s="79"/>
      <c r="M6353" s="79"/>
      <c r="N6353" s="80"/>
      <c r="P6353" s="79"/>
    </row>
    <row r="6354" spans="7:16" x14ac:dyDescent="0.2">
      <c r="G6354" s="79"/>
      <c r="I6354" s="79"/>
      <c r="K6354" s="79"/>
      <c r="M6354" s="79"/>
      <c r="N6354" s="80"/>
      <c r="P6354" s="79"/>
    </row>
    <row r="6355" spans="7:16" x14ac:dyDescent="0.2">
      <c r="G6355" s="79"/>
      <c r="I6355" s="79"/>
      <c r="K6355" s="79"/>
      <c r="M6355" s="79"/>
      <c r="N6355" s="80"/>
      <c r="P6355" s="79"/>
    </row>
    <row r="6356" spans="7:16" x14ac:dyDescent="0.2">
      <c r="G6356" s="79"/>
      <c r="I6356" s="79"/>
      <c r="K6356" s="79"/>
      <c r="M6356" s="79"/>
      <c r="N6356" s="80"/>
      <c r="P6356" s="79"/>
    </row>
    <row r="6357" spans="7:16" x14ac:dyDescent="0.2">
      <c r="G6357" s="79"/>
      <c r="I6357" s="79"/>
      <c r="K6357" s="79"/>
      <c r="M6357" s="79"/>
      <c r="N6357" s="80"/>
      <c r="P6357" s="79"/>
    </row>
    <row r="6358" spans="7:16" x14ac:dyDescent="0.2">
      <c r="G6358" s="79"/>
      <c r="I6358" s="79"/>
      <c r="K6358" s="79"/>
      <c r="M6358" s="79"/>
      <c r="N6358" s="80"/>
      <c r="P6358" s="79"/>
    </row>
    <row r="6359" spans="7:16" x14ac:dyDescent="0.2">
      <c r="G6359" s="79"/>
      <c r="I6359" s="79"/>
      <c r="K6359" s="79"/>
      <c r="M6359" s="79"/>
      <c r="N6359" s="80"/>
      <c r="P6359" s="79"/>
    </row>
    <row r="6360" spans="7:16" x14ac:dyDescent="0.2">
      <c r="G6360" s="79"/>
      <c r="I6360" s="79"/>
      <c r="K6360" s="79"/>
      <c r="M6360" s="79"/>
      <c r="N6360" s="80"/>
      <c r="P6360" s="79"/>
    </row>
    <row r="6361" spans="7:16" x14ac:dyDescent="0.2">
      <c r="G6361" s="79"/>
      <c r="I6361" s="79"/>
      <c r="K6361" s="79"/>
      <c r="M6361" s="79"/>
      <c r="N6361" s="80"/>
      <c r="P6361" s="79"/>
    </row>
    <row r="6362" spans="7:16" x14ac:dyDescent="0.2">
      <c r="G6362" s="79"/>
      <c r="I6362" s="79"/>
      <c r="K6362" s="79"/>
      <c r="M6362" s="79"/>
      <c r="N6362" s="80"/>
      <c r="P6362" s="79"/>
    </row>
    <row r="6363" spans="7:16" x14ac:dyDescent="0.2">
      <c r="G6363" s="79"/>
      <c r="I6363" s="79"/>
      <c r="K6363" s="79"/>
      <c r="M6363" s="79"/>
      <c r="N6363" s="80"/>
      <c r="P6363" s="79"/>
    </row>
    <row r="6364" spans="7:16" x14ac:dyDescent="0.2">
      <c r="G6364" s="79"/>
      <c r="I6364" s="79"/>
      <c r="K6364" s="79"/>
      <c r="M6364" s="79"/>
      <c r="N6364" s="80"/>
      <c r="P6364" s="79"/>
    </row>
    <row r="6365" spans="7:16" x14ac:dyDescent="0.2">
      <c r="G6365" s="79"/>
      <c r="I6365" s="79"/>
      <c r="K6365" s="79"/>
      <c r="M6365" s="79"/>
      <c r="N6365" s="80"/>
      <c r="P6365" s="79"/>
    </row>
    <row r="6366" spans="7:16" x14ac:dyDescent="0.2">
      <c r="G6366" s="79"/>
      <c r="I6366" s="79"/>
      <c r="K6366" s="79"/>
      <c r="M6366" s="79"/>
      <c r="N6366" s="80"/>
      <c r="P6366" s="79"/>
    </row>
    <row r="6367" spans="7:16" x14ac:dyDescent="0.2">
      <c r="G6367" s="79"/>
      <c r="I6367" s="79"/>
      <c r="K6367" s="79"/>
      <c r="M6367" s="79"/>
      <c r="N6367" s="80"/>
      <c r="P6367" s="79"/>
    </row>
    <row r="6368" spans="7:16" x14ac:dyDescent="0.2">
      <c r="G6368" s="79"/>
      <c r="I6368" s="79"/>
      <c r="K6368" s="79"/>
      <c r="M6368" s="79"/>
      <c r="N6368" s="80"/>
      <c r="P6368" s="79"/>
    </row>
    <row r="6369" spans="7:16" x14ac:dyDescent="0.2">
      <c r="G6369" s="79"/>
      <c r="I6369" s="79"/>
      <c r="K6369" s="79"/>
      <c r="M6369" s="79"/>
      <c r="N6369" s="80"/>
      <c r="P6369" s="79"/>
    </row>
    <row r="6370" spans="7:16" x14ac:dyDescent="0.2">
      <c r="G6370" s="79"/>
      <c r="I6370" s="79"/>
      <c r="K6370" s="79"/>
      <c r="M6370" s="79"/>
      <c r="N6370" s="80"/>
      <c r="P6370" s="79"/>
    </row>
    <row r="6371" spans="7:16" x14ac:dyDescent="0.2">
      <c r="G6371" s="79"/>
      <c r="I6371" s="79"/>
      <c r="K6371" s="79"/>
      <c r="M6371" s="79"/>
      <c r="N6371" s="80"/>
      <c r="P6371" s="79"/>
    </row>
    <row r="6372" spans="7:16" x14ac:dyDescent="0.2">
      <c r="G6372" s="79"/>
      <c r="I6372" s="79"/>
      <c r="K6372" s="79"/>
      <c r="M6372" s="79"/>
      <c r="N6372" s="80"/>
      <c r="P6372" s="79"/>
    </row>
    <row r="6373" spans="7:16" x14ac:dyDescent="0.2">
      <c r="G6373" s="79"/>
      <c r="I6373" s="79"/>
      <c r="K6373" s="79"/>
      <c r="M6373" s="79"/>
      <c r="N6373" s="80"/>
      <c r="P6373" s="79"/>
    </row>
    <row r="6374" spans="7:16" x14ac:dyDescent="0.2">
      <c r="G6374" s="79"/>
      <c r="I6374" s="79"/>
      <c r="K6374" s="79"/>
      <c r="M6374" s="79"/>
      <c r="N6374" s="80"/>
      <c r="P6374" s="79"/>
    </row>
    <row r="6375" spans="7:16" x14ac:dyDescent="0.2">
      <c r="G6375" s="79"/>
      <c r="I6375" s="79"/>
      <c r="K6375" s="79"/>
      <c r="M6375" s="79"/>
      <c r="N6375" s="80"/>
      <c r="P6375" s="79"/>
    </row>
    <row r="6376" spans="7:16" x14ac:dyDescent="0.2">
      <c r="G6376" s="79"/>
      <c r="I6376" s="79"/>
      <c r="K6376" s="79"/>
      <c r="M6376" s="79"/>
      <c r="N6376" s="80"/>
      <c r="P6376" s="79"/>
    </row>
    <row r="6377" spans="7:16" x14ac:dyDescent="0.2">
      <c r="G6377" s="79"/>
      <c r="I6377" s="79"/>
      <c r="K6377" s="79"/>
      <c r="M6377" s="79"/>
      <c r="N6377" s="80"/>
      <c r="P6377" s="79"/>
    </row>
    <row r="6378" spans="7:16" x14ac:dyDescent="0.2">
      <c r="G6378" s="79"/>
      <c r="I6378" s="79"/>
      <c r="K6378" s="79"/>
      <c r="M6378" s="79"/>
      <c r="N6378" s="80"/>
      <c r="P6378" s="79"/>
    </row>
    <row r="6379" spans="7:16" x14ac:dyDescent="0.2">
      <c r="G6379" s="79"/>
      <c r="I6379" s="79"/>
      <c r="K6379" s="79"/>
      <c r="M6379" s="79"/>
      <c r="N6379" s="80"/>
      <c r="P6379" s="79"/>
    </row>
    <row r="6380" spans="7:16" x14ac:dyDescent="0.2">
      <c r="G6380" s="79"/>
      <c r="I6380" s="79"/>
      <c r="K6380" s="79"/>
      <c r="M6380" s="79"/>
      <c r="N6380" s="80"/>
      <c r="P6380" s="79"/>
    </row>
    <row r="6381" spans="7:16" x14ac:dyDescent="0.2">
      <c r="G6381" s="79"/>
      <c r="I6381" s="79"/>
      <c r="K6381" s="79"/>
      <c r="M6381" s="79"/>
      <c r="N6381" s="80"/>
      <c r="P6381" s="79"/>
    </row>
    <row r="6382" spans="7:16" x14ac:dyDescent="0.2">
      <c r="G6382" s="79"/>
      <c r="I6382" s="79"/>
      <c r="K6382" s="79"/>
      <c r="M6382" s="79"/>
      <c r="N6382" s="80"/>
      <c r="P6382" s="79"/>
    </row>
    <row r="6383" spans="7:16" x14ac:dyDescent="0.2">
      <c r="G6383" s="79"/>
      <c r="I6383" s="79"/>
      <c r="K6383" s="79"/>
      <c r="M6383" s="79"/>
      <c r="N6383" s="80"/>
      <c r="P6383" s="79"/>
    </row>
    <row r="6384" spans="7:16" x14ac:dyDescent="0.2">
      <c r="G6384" s="79"/>
      <c r="I6384" s="79"/>
      <c r="K6384" s="79"/>
      <c r="M6384" s="79"/>
      <c r="N6384" s="80"/>
      <c r="P6384" s="79"/>
    </row>
    <row r="6385" spans="7:16" x14ac:dyDescent="0.2">
      <c r="G6385" s="79"/>
      <c r="I6385" s="79"/>
      <c r="K6385" s="79"/>
      <c r="M6385" s="79"/>
      <c r="N6385" s="80"/>
      <c r="P6385" s="79"/>
    </row>
    <row r="6386" spans="7:16" x14ac:dyDescent="0.2">
      <c r="G6386" s="79"/>
      <c r="I6386" s="79"/>
      <c r="K6386" s="79"/>
      <c r="M6386" s="79"/>
      <c r="N6386" s="80"/>
      <c r="P6386" s="79"/>
    </row>
    <row r="6387" spans="7:16" x14ac:dyDescent="0.2">
      <c r="G6387" s="79"/>
      <c r="I6387" s="79"/>
      <c r="K6387" s="79"/>
      <c r="M6387" s="79"/>
      <c r="N6387" s="80"/>
      <c r="P6387" s="79"/>
    </row>
    <row r="6388" spans="7:16" x14ac:dyDescent="0.2">
      <c r="G6388" s="79"/>
      <c r="I6388" s="79"/>
      <c r="K6388" s="79"/>
      <c r="M6388" s="79"/>
      <c r="N6388" s="80"/>
      <c r="P6388" s="79"/>
    </row>
    <row r="6389" spans="7:16" x14ac:dyDescent="0.2">
      <c r="G6389" s="79"/>
      <c r="I6389" s="79"/>
      <c r="K6389" s="79"/>
      <c r="M6389" s="79"/>
      <c r="N6389" s="80"/>
      <c r="P6389" s="79"/>
    </row>
    <row r="6390" spans="7:16" x14ac:dyDescent="0.2">
      <c r="G6390" s="79"/>
      <c r="I6390" s="79"/>
      <c r="K6390" s="79"/>
      <c r="M6390" s="79"/>
      <c r="N6390" s="80"/>
      <c r="P6390" s="79"/>
    </row>
    <row r="6391" spans="7:16" x14ac:dyDescent="0.2">
      <c r="G6391" s="79"/>
      <c r="I6391" s="79"/>
      <c r="K6391" s="79"/>
      <c r="M6391" s="79"/>
      <c r="N6391" s="80"/>
      <c r="P6391" s="79"/>
    </row>
    <row r="6392" spans="7:16" x14ac:dyDescent="0.2">
      <c r="G6392" s="79"/>
      <c r="I6392" s="79"/>
      <c r="K6392" s="79"/>
      <c r="M6392" s="79"/>
      <c r="N6392" s="80"/>
      <c r="P6392" s="79"/>
    </row>
    <row r="6393" spans="7:16" x14ac:dyDescent="0.2">
      <c r="G6393" s="79"/>
      <c r="I6393" s="79"/>
      <c r="K6393" s="79"/>
      <c r="M6393" s="79"/>
      <c r="N6393" s="80"/>
      <c r="P6393" s="79"/>
    </row>
    <row r="6394" spans="7:16" x14ac:dyDescent="0.2">
      <c r="G6394" s="79"/>
      <c r="I6394" s="79"/>
      <c r="K6394" s="79"/>
      <c r="M6394" s="79"/>
      <c r="N6394" s="80"/>
      <c r="P6394" s="79"/>
    </row>
    <row r="6395" spans="7:16" x14ac:dyDescent="0.2">
      <c r="G6395" s="79"/>
      <c r="I6395" s="79"/>
      <c r="K6395" s="79"/>
      <c r="M6395" s="79"/>
      <c r="N6395" s="80"/>
      <c r="P6395" s="79"/>
    </row>
    <row r="6396" spans="7:16" x14ac:dyDescent="0.2">
      <c r="G6396" s="79"/>
      <c r="I6396" s="79"/>
      <c r="K6396" s="79"/>
      <c r="M6396" s="79"/>
      <c r="N6396" s="80"/>
      <c r="P6396" s="79"/>
    </row>
    <row r="6397" spans="7:16" x14ac:dyDescent="0.2">
      <c r="G6397" s="79"/>
      <c r="I6397" s="79"/>
      <c r="K6397" s="79"/>
      <c r="M6397" s="79"/>
      <c r="N6397" s="80"/>
      <c r="P6397" s="79"/>
    </row>
    <row r="6398" spans="7:16" x14ac:dyDescent="0.2">
      <c r="G6398" s="79"/>
      <c r="I6398" s="79"/>
      <c r="K6398" s="79"/>
      <c r="M6398" s="79"/>
      <c r="N6398" s="80"/>
      <c r="P6398" s="79"/>
    </row>
    <row r="6399" spans="7:16" x14ac:dyDescent="0.2">
      <c r="G6399" s="79"/>
      <c r="I6399" s="79"/>
      <c r="K6399" s="79"/>
      <c r="M6399" s="79"/>
      <c r="N6399" s="80"/>
      <c r="P6399" s="79"/>
    </row>
    <row r="6400" spans="7:16" x14ac:dyDescent="0.2">
      <c r="G6400" s="79"/>
      <c r="I6400" s="79"/>
      <c r="K6400" s="79"/>
      <c r="M6400" s="79"/>
      <c r="N6400" s="80"/>
      <c r="P6400" s="79"/>
    </row>
    <row r="6401" spans="7:16" x14ac:dyDescent="0.2">
      <c r="G6401" s="79"/>
      <c r="I6401" s="79"/>
      <c r="K6401" s="79"/>
      <c r="M6401" s="79"/>
      <c r="N6401" s="80"/>
      <c r="P6401" s="79"/>
    </row>
    <row r="6402" spans="7:16" x14ac:dyDescent="0.2">
      <c r="G6402" s="79"/>
      <c r="I6402" s="79"/>
      <c r="K6402" s="79"/>
      <c r="M6402" s="79"/>
      <c r="N6402" s="80"/>
      <c r="P6402" s="79"/>
    </row>
    <row r="6403" spans="7:16" x14ac:dyDescent="0.2">
      <c r="G6403" s="79"/>
      <c r="I6403" s="79"/>
      <c r="K6403" s="79"/>
      <c r="M6403" s="79"/>
      <c r="N6403" s="80"/>
      <c r="P6403" s="79"/>
    </row>
    <row r="6404" spans="7:16" x14ac:dyDescent="0.2">
      <c r="G6404" s="79"/>
      <c r="I6404" s="79"/>
      <c r="K6404" s="79"/>
      <c r="M6404" s="79"/>
      <c r="N6404" s="80"/>
      <c r="P6404" s="79"/>
    </row>
    <row r="6405" spans="7:16" x14ac:dyDescent="0.2">
      <c r="G6405" s="79"/>
      <c r="I6405" s="79"/>
      <c r="K6405" s="79"/>
      <c r="M6405" s="79"/>
      <c r="N6405" s="80"/>
      <c r="P6405" s="79"/>
    </row>
    <row r="6406" spans="7:16" x14ac:dyDescent="0.2">
      <c r="G6406" s="79"/>
      <c r="I6406" s="79"/>
      <c r="K6406" s="79"/>
      <c r="M6406" s="79"/>
      <c r="N6406" s="80"/>
      <c r="P6406" s="79"/>
    </row>
    <row r="6407" spans="7:16" x14ac:dyDescent="0.2">
      <c r="G6407" s="79"/>
      <c r="I6407" s="79"/>
      <c r="K6407" s="79"/>
      <c r="M6407" s="79"/>
      <c r="N6407" s="80"/>
      <c r="P6407" s="79"/>
    </row>
    <row r="6408" spans="7:16" x14ac:dyDescent="0.2">
      <c r="G6408" s="79"/>
      <c r="I6408" s="79"/>
      <c r="K6408" s="79"/>
      <c r="M6408" s="79"/>
      <c r="N6408" s="80"/>
      <c r="P6408" s="79"/>
    </row>
    <row r="6409" spans="7:16" x14ac:dyDescent="0.2">
      <c r="G6409" s="79"/>
      <c r="I6409" s="79"/>
      <c r="K6409" s="79"/>
      <c r="M6409" s="79"/>
      <c r="N6409" s="80"/>
      <c r="P6409" s="79"/>
    </row>
    <row r="6410" spans="7:16" x14ac:dyDescent="0.2">
      <c r="G6410" s="79"/>
      <c r="I6410" s="79"/>
      <c r="K6410" s="79"/>
      <c r="M6410" s="79"/>
      <c r="N6410" s="80"/>
      <c r="P6410" s="79"/>
    </row>
    <row r="6411" spans="7:16" x14ac:dyDescent="0.2">
      <c r="G6411" s="79"/>
      <c r="I6411" s="79"/>
      <c r="K6411" s="79"/>
      <c r="M6411" s="79"/>
      <c r="N6411" s="80"/>
      <c r="P6411" s="79"/>
    </row>
    <row r="6412" spans="7:16" x14ac:dyDescent="0.2">
      <c r="G6412" s="79"/>
      <c r="I6412" s="79"/>
      <c r="K6412" s="79"/>
      <c r="M6412" s="79"/>
      <c r="N6412" s="80"/>
      <c r="P6412" s="79"/>
    </row>
    <row r="6413" spans="7:16" x14ac:dyDescent="0.2">
      <c r="G6413" s="79"/>
      <c r="I6413" s="79"/>
      <c r="K6413" s="79"/>
      <c r="M6413" s="79"/>
      <c r="N6413" s="80"/>
      <c r="P6413" s="79"/>
    </row>
    <row r="6414" spans="7:16" x14ac:dyDescent="0.2">
      <c r="G6414" s="79"/>
      <c r="I6414" s="79"/>
      <c r="K6414" s="79"/>
      <c r="M6414" s="79"/>
      <c r="N6414" s="80"/>
      <c r="P6414" s="79"/>
    </row>
    <row r="6415" spans="7:16" x14ac:dyDescent="0.2">
      <c r="G6415" s="79"/>
      <c r="I6415" s="79"/>
      <c r="K6415" s="79"/>
      <c r="M6415" s="79"/>
      <c r="N6415" s="80"/>
      <c r="P6415" s="79"/>
    </row>
    <row r="6416" spans="7:16" x14ac:dyDescent="0.2">
      <c r="G6416" s="79"/>
      <c r="I6416" s="79"/>
      <c r="K6416" s="79"/>
      <c r="M6416" s="79"/>
      <c r="N6416" s="80"/>
      <c r="P6416" s="79"/>
    </row>
    <row r="6417" spans="7:16" x14ac:dyDescent="0.2">
      <c r="G6417" s="79"/>
      <c r="I6417" s="79"/>
      <c r="K6417" s="79"/>
      <c r="M6417" s="79"/>
      <c r="N6417" s="80"/>
      <c r="P6417" s="79"/>
    </row>
    <row r="6418" spans="7:16" x14ac:dyDescent="0.2">
      <c r="G6418" s="79"/>
      <c r="I6418" s="79"/>
      <c r="K6418" s="79"/>
      <c r="M6418" s="79"/>
      <c r="N6418" s="80"/>
      <c r="P6418" s="79"/>
    </row>
    <row r="6419" spans="7:16" x14ac:dyDescent="0.2">
      <c r="G6419" s="79"/>
      <c r="I6419" s="79"/>
      <c r="K6419" s="79"/>
      <c r="M6419" s="79"/>
      <c r="N6419" s="80"/>
      <c r="P6419" s="79"/>
    </row>
    <row r="6420" spans="7:16" x14ac:dyDescent="0.2">
      <c r="G6420" s="79"/>
      <c r="I6420" s="79"/>
      <c r="K6420" s="79"/>
      <c r="M6420" s="79"/>
      <c r="N6420" s="80"/>
      <c r="P6420" s="79"/>
    </row>
    <row r="6421" spans="7:16" x14ac:dyDescent="0.2">
      <c r="G6421" s="79"/>
      <c r="I6421" s="79"/>
      <c r="K6421" s="79"/>
      <c r="M6421" s="79"/>
      <c r="N6421" s="80"/>
      <c r="P6421" s="79"/>
    </row>
    <row r="6422" spans="7:16" x14ac:dyDescent="0.2">
      <c r="G6422" s="79"/>
      <c r="I6422" s="79"/>
      <c r="K6422" s="79"/>
      <c r="M6422" s="79"/>
      <c r="N6422" s="80"/>
      <c r="P6422" s="79"/>
    </row>
    <row r="6423" spans="7:16" x14ac:dyDescent="0.2">
      <c r="G6423" s="79"/>
      <c r="I6423" s="79"/>
      <c r="K6423" s="79"/>
      <c r="M6423" s="79"/>
      <c r="N6423" s="80"/>
      <c r="P6423" s="79"/>
    </row>
    <row r="6424" spans="7:16" x14ac:dyDescent="0.2">
      <c r="G6424" s="79"/>
      <c r="I6424" s="79"/>
      <c r="K6424" s="79"/>
      <c r="M6424" s="79"/>
      <c r="N6424" s="80"/>
      <c r="P6424" s="79"/>
    </row>
    <row r="6425" spans="7:16" x14ac:dyDescent="0.2">
      <c r="G6425" s="79"/>
      <c r="I6425" s="79"/>
      <c r="K6425" s="79"/>
      <c r="M6425" s="79"/>
      <c r="N6425" s="80"/>
      <c r="P6425" s="79"/>
    </row>
    <row r="6426" spans="7:16" x14ac:dyDescent="0.2">
      <c r="G6426" s="79"/>
      <c r="I6426" s="79"/>
      <c r="K6426" s="79"/>
      <c r="M6426" s="79"/>
      <c r="N6426" s="80"/>
      <c r="P6426" s="79"/>
    </row>
    <row r="6427" spans="7:16" x14ac:dyDescent="0.2">
      <c r="G6427" s="79"/>
      <c r="I6427" s="79"/>
      <c r="K6427" s="79"/>
      <c r="M6427" s="79"/>
      <c r="N6427" s="80"/>
      <c r="P6427" s="79"/>
    </row>
    <row r="6428" spans="7:16" x14ac:dyDescent="0.2">
      <c r="G6428" s="79"/>
      <c r="I6428" s="79"/>
      <c r="K6428" s="79"/>
      <c r="M6428" s="79"/>
      <c r="N6428" s="80"/>
      <c r="P6428" s="79"/>
    </row>
    <row r="6429" spans="7:16" x14ac:dyDescent="0.2">
      <c r="G6429" s="79"/>
      <c r="I6429" s="79"/>
      <c r="K6429" s="79"/>
      <c r="M6429" s="79"/>
      <c r="N6429" s="80"/>
      <c r="P6429" s="79"/>
    </row>
    <row r="6430" spans="7:16" x14ac:dyDescent="0.2">
      <c r="G6430" s="79"/>
      <c r="I6430" s="79"/>
      <c r="K6430" s="79"/>
      <c r="M6430" s="79"/>
      <c r="N6430" s="80"/>
      <c r="P6430" s="79"/>
    </row>
    <row r="6431" spans="7:16" x14ac:dyDescent="0.2">
      <c r="G6431" s="79"/>
      <c r="I6431" s="79"/>
      <c r="K6431" s="79"/>
      <c r="M6431" s="79"/>
      <c r="N6431" s="80"/>
      <c r="P6431" s="79"/>
    </row>
    <row r="6432" spans="7:16" x14ac:dyDescent="0.2">
      <c r="G6432" s="79"/>
      <c r="I6432" s="79"/>
      <c r="K6432" s="79"/>
      <c r="M6432" s="79"/>
      <c r="N6432" s="80"/>
      <c r="P6432" s="79"/>
    </row>
    <row r="6433" spans="7:16" x14ac:dyDescent="0.2">
      <c r="G6433" s="79"/>
      <c r="I6433" s="79"/>
      <c r="K6433" s="79"/>
      <c r="M6433" s="79"/>
      <c r="N6433" s="80"/>
      <c r="P6433" s="79"/>
    </row>
    <row r="6434" spans="7:16" x14ac:dyDescent="0.2">
      <c r="G6434" s="79"/>
      <c r="I6434" s="79"/>
      <c r="K6434" s="79"/>
      <c r="M6434" s="79"/>
      <c r="N6434" s="80"/>
      <c r="P6434" s="79"/>
    </row>
    <row r="6435" spans="7:16" x14ac:dyDescent="0.2">
      <c r="G6435" s="79"/>
      <c r="I6435" s="79"/>
      <c r="K6435" s="79"/>
      <c r="M6435" s="79"/>
      <c r="N6435" s="80"/>
      <c r="P6435" s="79"/>
    </row>
    <row r="6436" spans="7:16" x14ac:dyDescent="0.2">
      <c r="G6436" s="79"/>
      <c r="I6436" s="79"/>
      <c r="K6436" s="79"/>
      <c r="M6436" s="79"/>
      <c r="N6436" s="80"/>
      <c r="P6436" s="79"/>
    </row>
    <row r="6437" spans="7:16" x14ac:dyDescent="0.2">
      <c r="G6437" s="79"/>
      <c r="I6437" s="79"/>
      <c r="K6437" s="79"/>
      <c r="M6437" s="79"/>
      <c r="N6437" s="80"/>
      <c r="P6437" s="79"/>
    </row>
    <row r="6438" spans="7:16" x14ac:dyDescent="0.2">
      <c r="G6438" s="79"/>
      <c r="I6438" s="79"/>
      <c r="K6438" s="79"/>
      <c r="M6438" s="79"/>
      <c r="N6438" s="80"/>
      <c r="P6438" s="79"/>
    </row>
    <row r="6439" spans="7:16" x14ac:dyDescent="0.2">
      <c r="G6439" s="79"/>
      <c r="I6439" s="79"/>
      <c r="K6439" s="79"/>
      <c r="M6439" s="79"/>
      <c r="N6439" s="80"/>
      <c r="P6439" s="79"/>
    </row>
    <row r="6440" spans="7:16" x14ac:dyDescent="0.2">
      <c r="G6440" s="79"/>
      <c r="I6440" s="79"/>
      <c r="K6440" s="79"/>
      <c r="M6440" s="79"/>
      <c r="N6440" s="80"/>
      <c r="P6440" s="79"/>
    </row>
    <row r="6441" spans="7:16" x14ac:dyDescent="0.2">
      <c r="G6441" s="79"/>
      <c r="I6441" s="79"/>
      <c r="K6441" s="79"/>
      <c r="M6441" s="79"/>
      <c r="N6441" s="80"/>
      <c r="P6441" s="79"/>
    </row>
    <row r="6442" spans="7:16" x14ac:dyDescent="0.2">
      <c r="G6442" s="79"/>
      <c r="I6442" s="79"/>
      <c r="K6442" s="79"/>
      <c r="M6442" s="79"/>
      <c r="N6442" s="80"/>
      <c r="P6442" s="79"/>
    </row>
    <row r="6443" spans="7:16" x14ac:dyDescent="0.2">
      <c r="G6443" s="79"/>
      <c r="I6443" s="79"/>
      <c r="K6443" s="79"/>
      <c r="M6443" s="79"/>
      <c r="N6443" s="80"/>
      <c r="P6443" s="79"/>
    </row>
    <row r="6444" spans="7:16" x14ac:dyDescent="0.2">
      <c r="G6444" s="79"/>
      <c r="I6444" s="79"/>
      <c r="K6444" s="79"/>
      <c r="M6444" s="79"/>
      <c r="N6444" s="80"/>
      <c r="P6444" s="79"/>
    </row>
    <row r="6445" spans="7:16" x14ac:dyDescent="0.2">
      <c r="G6445" s="79"/>
      <c r="I6445" s="79"/>
      <c r="K6445" s="79"/>
      <c r="M6445" s="79"/>
      <c r="N6445" s="80"/>
      <c r="P6445" s="79"/>
    </row>
    <row r="6446" spans="7:16" x14ac:dyDescent="0.2">
      <c r="G6446" s="79"/>
      <c r="I6446" s="79"/>
      <c r="K6446" s="79"/>
      <c r="M6446" s="79"/>
      <c r="N6446" s="80"/>
      <c r="P6446" s="79"/>
    </row>
    <row r="6447" spans="7:16" x14ac:dyDescent="0.2">
      <c r="G6447" s="79"/>
      <c r="I6447" s="79"/>
      <c r="K6447" s="79"/>
      <c r="M6447" s="79"/>
      <c r="N6447" s="80"/>
      <c r="P6447" s="79"/>
    </row>
    <row r="6448" spans="7:16" x14ac:dyDescent="0.2">
      <c r="G6448" s="79"/>
      <c r="I6448" s="79"/>
      <c r="K6448" s="79"/>
      <c r="M6448" s="79"/>
      <c r="N6448" s="80"/>
      <c r="P6448" s="79"/>
    </row>
    <row r="6449" spans="7:16" x14ac:dyDescent="0.2">
      <c r="G6449" s="79"/>
      <c r="I6449" s="79"/>
      <c r="K6449" s="79"/>
      <c r="M6449" s="79"/>
      <c r="N6449" s="80"/>
      <c r="P6449" s="79"/>
    </row>
    <row r="6450" spans="7:16" x14ac:dyDescent="0.2">
      <c r="G6450" s="79"/>
      <c r="I6450" s="79"/>
      <c r="K6450" s="79"/>
      <c r="M6450" s="79"/>
      <c r="N6450" s="80"/>
      <c r="P6450" s="79"/>
    </row>
    <row r="6451" spans="7:16" x14ac:dyDescent="0.2">
      <c r="G6451" s="79"/>
      <c r="I6451" s="79"/>
      <c r="K6451" s="79"/>
      <c r="M6451" s="79"/>
      <c r="N6451" s="80"/>
      <c r="P6451" s="79"/>
    </row>
    <row r="6452" spans="7:16" x14ac:dyDescent="0.2">
      <c r="G6452" s="79"/>
      <c r="I6452" s="79"/>
      <c r="K6452" s="79"/>
      <c r="M6452" s="79"/>
      <c r="N6452" s="80"/>
      <c r="P6452" s="79"/>
    </row>
    <row r="6453" spans="7:16" x14ac:dyDescent="0.2">
      <c r="G6453" s="79"/>
      <c r="I6453" s="79"/>
      <c r="K6453" s="79"/>
      <c r="M6453" s="79"/>
      <c r="N6453" s="80"/>
      <c r="P6453" s="79"/>
    </row>
    <row r="6454" spans="7:16" x14ac:dyDescent="0.2">
      <c r="G6454" s="79"/>
      <c r="I6454" s="79"/>
      <c r="K6454" s="79"/>
      <c r="M6454" s="79"/>
      <c r="N6454" s="80"/>
      <c r="P6454" s="79"/>
    </row>
    <row r="6455" spans="7:16" x14ac:dyDescent="0.2">
      <c r="G6455" s="79"/>
      <c r="I6455" s="79"/>
      <c r="K6455" s="79"/>
      <c r="M6455" s="79"/>
      <c r="N6455" s="80"/>
      <c r="P6455" s="79"/>
    </row>
    <row r="6456" spans="7:16" x14ac:dyDescent="0.2">
      <c r="G6456" s="79"/>
      <c r="I6456" s="79"/>
      <c r="K6456" s="79"/>
      <c r="M6456" s="79"/>
      <c r="N6456" s="80"/>
      <c r="P6456" s="79"/>
    </row>
    <row r="6457" spans="7:16" x14ac:dyDescent="0.2">
      <c r="G6457" s="79"/>
      <c r="I6457" s="79"/>
      <c r="K6457" s="79"/>
      <c r="M6457" s="79"/>
      <c r="N6457" s="80"/>
      <c r="P6457" s="79"/>
    </row>
    <row r="6458" spans="7:16" x14ac:dyDescent="0.2">
      <c r="G6458" s="79"/>
      <c r="I6458" s="79"/>
      <c r="K6458" s="79"/>
      <c r="M6458" s="79"/>
      <c r="N6458" s="80"/>
      <c r="P6458" s="79"/>
    </row>
    <row r="6459" spans="7:16" x14ac:dyDescent="0.2">
      <c r="G6459" s="79"/>
      <c r="I6459" s="79"/>
      <c r="K6459" s="79"/>
      <c r="M6459" s="79"/>
      <c r="N6459" s="80"/>
      <c r="P6459" s="79"/>
    </row>
    <row r="6460" spans="7:16" x14ac:dyDescent="0.2">
      <c r="G6460" s="79"/>
      <c r="I6460" s="79"/>
      <c r="K6460" s="79"/>
      <c r="M6460" s="79"/>
      <c r="N6460" s="80"/>
      <c r="P6460" s="79"/>
    </row>
    <row r="6461" spans="7:16" x14ac:dyDescent="0.2">
      <c r="G6461" s="79"/>
      <c r="I6461" s="79"/>
      <c r="K6461" s="79"/>
      <c r="M6461" s="79"/>
      <c r="N6461" s="80"/>
      <c r="P6461" s="79"/>
    </row>
    <row r="6462" spans="7:16" x14ac:dyDescent="0.2">
      <c r="G6462" s="79"/>
      <c r="I6462" s="79"/>
      <c r="K6462" s="79"/>
      <c r="M6462" s="79"/>
      <c r="N6462" s="80"/>
      <c r="P6462" s="79"/>
    </row>
    <row r="6463" spans="7:16" x14ac:dyDescent="0.2">
      <c r="G6463" s="79"/>
      <c r="I6463" s="79"/>
      <c r="K6463" s="79"/>
      <c r="M6463" s="79"/>
      <c r="N6463" s="80"/>
      <c r="P6463" s="79"/>
    </row>
    <row r="6464" spans="7:16" x14ac:dyDescent="0.2">
      <c r="G6464" s="79"/>
      <c r="I6464" s="79"/>
      <c r="K6464" s="79"/>
      <c r="M6464" s="79"/>
      <c r="N6464" s="80"/>
      <c r="P6464" s="79"/>
    </row>
    <row r="6465" spans="7:16" x14ac:dyDescent="0.2">
      <c r="G6465" s="79"/>
      <c r="I6465" s="79"/>
      <c r="K6465" s="79"/>
      <c r="M6465" s="79"/>
      <c r="N6465" s="80"/>
      <c r="P6465" s="79"/>
    </row>
    <row r="6466" spans="7:16" x14ac:dyDescent="0.2">
      <c r="G6466" s="79"/>
      <c r="I6466" s="79"/>
      <c r="K6466" s="79"/>
      <c r="M6466" s="79"/>
      <c r="N6466" s="80"/>
      <c r="P6466" s="79"/>
    </row>
    <row r="6467" spans="7:16" x14ac:dyDescent="0.2">
      <c r="G6467" s="79"/>
      <c r="I6467" s="79"/>
      <c r="K6467" s="79"/>
      <c r="M6467" s="79"/>
      <c r="N6467" s="80"/>
      <c r="P6467" s="79"/>
    </row>
    <row r="6468" spans="7:16" x14ac:dyDescent="0.2">
      <c r="G6468" s="79"/>
      <c r="I6468" s="79"/>
      <c r="K6468" s="79"/>
      <c r="M6468" s="79"/>
      <c r="N6468" s="80"/>
      <c r="P6468" s="79"/>
    </row>
    <row r="6469" spans="7:16" x14ac:dyDescent="0.2">
      <c r="G6469" s="79"/>
      <c r="I6469" s="79"/>
      <c r="K6469" s="79"/>
      <c r="M6469" s="79"/>
      <c r="N6469" s="80"/>
      <c r="P6469" s="79"/>
    </row>
    <row r="6470" spans="7:16" x14ac:dyDescent="0.2">
      <c r="G6470" s="79"/>
      <c r="I6470" s="79"/>
      <c r="K6470" s="79"/>
      <c r="M6470" s="79"/>
      <c r="N6470" s="80"/>
      <c r="P6470" s="79"/>
    </row>
    <row r="6471" spans="7:16" x14ac:dyDescent="0.2">
      <c r="G6471" s="79"/>
      <c r="I6471" s="79"/>
      <c r="K6471" s="79"/>
      <c r="M6471" s="79"/>
      <c r="N6471" s="80"/>
      <c r="P6471" s="79"/>
    </row>
    <row r="6472" spans="7:16" x14ac:dyDescent="0.2">
      <c r="G6472" s="79"/>
      <c r="I6472" s="79"/>
      <c r="K6472" s="79"/>
      <c r="M6472" s="79"/>
      <c r="N6472" s="80"/>
      <c r="P6472" s="79"/>
    </row>
    <row r="6473" spans="7:16" x14ac:dyDescent="0.2">
      <c r="G6473" s="79"/>
      <c r="I6473" s="79"/>
      <c r="K6473" s="79"/>
      <c r="M6473" s="79"/>
      <c r="N6473" s="80"/>
      <c r="P6473" s="79"/>
    </row>
    <row r="6474" spans="7:16" x14ac:dyDescent="0.2">
      <c r="G6474" s="79"/>
      <c r="I6474" s="79"/>
      <c r="K6474" s="79"/>
      <c r="M6474" s="79"/>
      <c r="N6474" s="80"/>
      <c r="P6474" s="79"/>
    </row>
    <row r="6475" spans="7:16" x14ac:dyDescent="0.2">
      <c r="G6475" s="79"/>
      <c r="I6475" s="79"/>
      <c r="K6475" s="79"/>
      <c r="M6475" s="79"/>
      <c r="N6475" s="80"/>
      <c r="P6475" s="79"/>
    </row>
    <row r="6476" spans="7:16" x14ac:dyDescent="0.2">
      <c r="G6476" s="79"/>
      <c r="I6476" s="79"/>
      <c r="K6476" s="79"/>
      <c r="M6476" s="79"/>
      <c r="N6476" s="80"/>
      <c r="P6476" s="79"/>
    </row>
    <row r="6477" spans="7:16" x14ac:dyDescent="0.2">
      <c r="G6477" s="79"/>
      <c r="I6477" s="79"/>
      <c r="K6477" s="79"/>
      <c r="M6477" s="79"/>
      <c r="N6477" s="80"/>
      <c r="P6477" s="79"/>
    </row>
    <row r="6478" spans="7:16" x14ac:dyDescent="0.2">
      <c r="G6478" s="79"/>
      <c r="I6478" s="79"/>
      <c r="K6478" s="79"/>
      <c r="M6478" s="79"/>
      <c r="N6478" s="80"/>
      <c r="P6478" s="79"/>
    </row>
    <row r="6479" spans="7:16" x14ac:dyDescent="0.2">
      <c r="G6479" s="79"/>
      <c r="I6479" s="79"/>
      <c r="K6479" s="79"/>
      <c r="M6479" s="79"/>
      <c r="N6479" s="80"/>
      <c r="P6479" s="79"/>
    </row>
    <row r="6480" spans="7:16" x14ac:dyDescent="0.2">
      <c r="G6480" s="79"/>
      <c r="I6480" s="79"/>
      <c r="K6480" s="79"/>
      <c r="M6480" s="79"/>
      <c r="N6480" s="80"/>
      <c r="P6480" s="79"/>
    </row>
    <row r="6481" spans="7:16" x14ac:dyDescent="0.2">
      <c r="G6481" s="79"/>
      <c r="I6481" s="79"/>
      <c r="K6481" s="79"/>
      <c r="M6481" s="79"/>
      <c r="N6481" s="80"/>
      <c r="P6481" s="79"/>
    </row>
    <row r="6482" spans="7:16" x14ac:dyDescent="0.2">
      <c r="G6482" s="79"/>
      <c r="I6482" s="79"/>
      <c r="K6482" s="79"/>
      <c r="M6482" s="79"/>
      <c r="N6482" s="80"/>
      <c r="P6482" s="79"/>
    </row>
    <row r="6483" spans="7:16" x14ac:dyDescent="0.2">
      <c r="G6483" s="79"/>
      <c r="I6483" s="79"/>
      <c r="K6483" s="79"/>
      <c r="M6483" s="79"/>
      <c r="N6483" s="80"/>
      <c r="P6483" s="79"/>
    </row>
    <row r="6484" spans="7:16" x14ac:dyDescent="0.2">
      <c r="G6484" s="79"/>
      <c r="I6484" s="79"/>
      <c r="K6484" s="79"/>
      <c r="M6484" s="79"/>
      <c r="N6484" s="80"/>
      <c r="P6484" s="79"/>
    </row>
    <row r="6485" spans="7:16" x14ac:dyDescent="0.2">
      <c r="G6485" s="79"/>
      <c r="I6485" s="79"/>
      <c r="K6485" s="79"/>
      <c r="M6485" s="79"/>
      <c r="N6485" s="80"/>
      <c r="P6485" s="79"/>
    </row>
    <row r="6486" spans="7:16" x14ac:dyDescent="0.2">
      <c r="G6486" s="79"/>
      <c r="I6486" s="79"/>
      <c r="K6486" s="79"/>
      <c r="M6486" s="79"/>
      <c r="N6486" s="80"/>
      <c r="P6486" s="79"/>
    </row>
    <row r="6487" spans="7:16" x14ac:dyDescent="0.2">
      <c r="G6487" s="79"/>
      <c r="I6487" s="79"/>
      <c r="K6487" s="79"/>
      <c r="M6487" s="79"/>
      <c r="N6487" s="80"/>
      <c r="P6487" s="79"/>
    </row>
    <row r="6488" spans="7:16" x14ac:dyDescent="0.2">
      <c r="G6488" s="79"/>
      <c r="I6488" s="79"/>
      <c r="K6488" s="79"/>
      <c r="M6488" s="79"/>
      <c r="N6488" s="80"/>
      <c r="P6488" s="79"/>
    </row>
    <row r="6489" spans="7:16" x14ac:dyDescent="0.2">
      <c r="G6489" s="79"/>
      <c r="I6489" s="79"/>
      <c r="K6489" s="79"/>
      <c r="M6489" s="79"/>
      <c r="N6489" s="80"/>
      <c r="P6489" s="79"/>
    </row>
    <row r="6490" spans="7:16" x14ac:dyDescent="0.2">
      <c r="G6490" s="79"/>
      <c r="I6490" s="79"/>
      <c r="K6490" s="79"/>
      <c r="M6490" s="79"/>
      <c r="N6490" s="80"/>
      <c r="P6490" s="79"/>
    </row>
    <row r="6491" spans="7:16" x14ac:dyDescent="0.2">
      <c r="G6491" s="79"/>
      <c r="I6491" s="79"/>
      <c r="K6491" s="79"/>
      <c r="M6491" s="79"/>
      <c r="N6491" s="80"/>
      <c r="P6491" s="79"/>
    </row>
    <row r="6492" spans="7:16" x14ac:dyDescent="0.2">
      <c r="G6492" s="79"/>
      <c r="I6492" s="79"/>
      <c r="K6492" s="79"/>
      <c r="M6492" s="79"/>
      <c r="N6492" s="80"/>
      <c r="P6492" s="79"/>
    </row>
    <row r="6493" spans="7:16" x14ac:dyDescent="0.2">
      <c r="G6493" s="79"/>
      <c r="I6493" s="79"/>
      <c r="K6493" s="79"/>
      <c r="M6493" s="79"/>
      <c r="N6493" s="80"/>
      <c r="P6493" s="79"/>
    </row>
    <row r="6494" spans="7:16" x14ac:dyDescent="0.2">
      <c r="G6494" s="79"/>
      <c r="I6494" s="79"/>
      <c r="K6494" s="79"/>
      <c r="M6494" s="79"/>
      <c r="N6494" s="80"/>
      <c r="P6494" s="79"/>
    </row>
    <row r="6495" spans="7:16" x14ac:dyDescent="0.2">
      <c r="G6495" s="79"/>
      <c r="I6495" s="79"/>
      <c r="K6495" s="79"/>
      <c r="M6495" s="79"/>
      <c r="N6495" s="80"/>
      <c r="P6495" s="79"/>
    </row>
    <row r="6496" spans="7:16" x14ac:dyDescent="0.2">
      <c r="G6496" s="79"/>
      <c r="I6496" s="79"/>
      <c r="K6496" s="79"/>
      <c r="M6496" s="79"/>
      <c r="N6496" s="80"/>
      <c r="P6496" s="79"/>
    </row>
    <row r="6497" spans="7:16" x14ac:dyDescent="0.2">
      <c r="G6497" s="79"/>
      <c r="I6497" s="79"/>
      <c r="K6497" s="79"/>
      <c r="M6497" s="79"/>
      <c r="N6497" s="80"/>
      <c r="P6497" s="79"/>
    </row>
    <row r="6498" spans="7:16" x14ac:dyDescent="0.2">
      <c r="G6498" s="79"/>
      <c r="I6498" s="79"/>
      <c r="K6498" s="79"/>
      <c r="M6498" s="79"/>
      <c r="N6498" s="80"/>
      <c r="P6498" s="79"/>
    </row>
    <row r="6499" spans="7:16" x14ac:dyDescent="0.2">
      <c r="G6499" s="79"/>
      <c r="I6499" s="79"/>
      <c r="K6499" s="79"/>
      <c r="M6499" s="79"/>
      <c r="N6499" s="80"/>
      <c r="P6499" s="79"/>
    </row>
    <row r="6500" spans="7:16" x14ac:dyDescent="0.2">
      <c r="G6500" s="79"/>
      <c r="I6500" s="79"/>
      <c r="K6500" s="79"/>
      <c r="M6500" s="79"/>
      <c r="N6500" s="80"/>
      <c r="P6500" s="79"/>
    </row>
    <row r="6501" spans="7:16" x14ac:dyDescent="0.2">
      <c r="G6501" s="79"/>
      <c r="I6501" s="79"/>
      <c r="K6501" s="79"/>
      <c r="M6501" s="79"/>
      <c r="N6501" s="80"/>
      <c r="P6501" s="79"/>
    </row>
    <row r="6502" spans="7:16" x14ac:dyDescent="0.2">
      <c r="G6502" s="79"/>
      <c r="I6502" s="79"/>
      <c r="K6502" s="79"/>
      <c r="M6502" s="79"/>
      <c r="N6502" s="80"/>
      <c r="P6502" s="79"/>
    </row>
    <row r="6503" spans="7:16" x14ac:dyDescent="0.2">
      <c r="G6503" s="79"/>
      <c r="I6503" s="79"/>
      <c r="K6503" s="79"/>
      <c r="M6503" s="79"/>
      <c r="N6503" s="80"/>
      <c r="P6503" s="79"/>
    </row>
    <row r="6504" spans="7:16" x14ac:dyDescent="0.2">
      <c r="G6504" s="79"/>
      <c r="I6504" s="79"/>
      <c r="K6504" s="79"/>
      <c r="M6504" s="79"/>
      <c r="N6504" s="80"/>
      <c r="P6504" s="79"/>
    </row>
    <row r="6505" spans="7:16" x14ac:dyDescent="0.2">
      <c r="G6505" s="79"/>
      <c r="I6505" s="79"/>
      <c r="K6505" s="79"/>
      <c r="M6505" s="79"/>
      <c r="N6505" s="80"/>
      <c r="P6505" s="79"/>
    </row>
    <row r="6506" spans="7:16" x14ac:dyDescent="0.2">
      <c r="G6506" s="79"/>
      <c r="I6506" s="79"/>
      <c r="K6506" s="79"/>
      <c r="M6506" s="79"/>
      <c r="N6506" s="80"/>
      <c r="P6506" s="79"/>
    </row>
    <row r="6507" spans="7:16" x14ac:dyDescent="0.2">
      <c r="G6507" s="79"/>
      <c r="I6507" s="79"/>
      <c r="K6507" s="79"/>
      <c r="M6507" s="79"/>
      <c r="N6507" s="80"/>
      <c r="P6507" s="79"/>
    </row>
    <row r="6508" spans="7:16" x14ac:dyDescent="0.2">
      <c r="G6508" s="79"/>
      <c r="I6508" s="79"/>
      <c r="K6508" s="79"/>
      <c r="M6508" s="79"/>
      <c r="N6508" s="80"/>
      <c r="P6508" s="79"/>
    </row>
    <row r="6509" spans="7:16" x14ac:dyDescent="0.2">
      <c r="G6509" s="79"/>
      <c r="I6509" s="79"/>
      <c r="K6509" s="79"/>
      <c r="M6509" s="79"/>
      <c r="N6509" s="80"/>
      <c r="P6509" s="79"/>
    </row>
    <row r="6510" spans="7:16" x14ac:dyDescent="0.2">
      <c r="G6510" s="79"/>
      <c r="I6510" s="79"/>
      <c r="K6510" s="79"/>
      <c r="M6510" s="79"/>
      <c r="N6510" s="80"/>
      <c r="P6510" s="79"/>
    </row>
    <row r="6511" spans="7:16" x14ac:dyDescent="0.2">
      <c r="G6511" s="79"/>
      <c r="I6511" s="79"/>
      <c r="K6511" s="79"/>
      <c r="M6511" s="79"/>
      <c r="N6511" s="80"/>
      <c r="P6511" s="79"/>
    </row>
    <row r="6512" spans="7:16" x14ac:dyDescent="0.2">
      <c r="G6512" s="79"/>
      <c r="I6512" s="79"/>
      <c r="K6512" s="79"/>
      <c r="M6512" s="79"/>
      <c r="N6512" s="80"/>
      <c r="P6512" s="79"/>
    </row>
    <row r="6513" spans="7:16" x14ac:dyDescent="0.2">
      <c r="G6513" s="79"/>
      <c r="I6513" s="79"/>
      <c r="K6513" s="79"/>
      <c r="M6513" s="79"/>
      <c r="N6513" s="80"/>
      <c r="P6513" s="79"/>
    </row>
    <row r="6514" spans="7:16" x14ac:dyDescent="0.2">
      <c r="G6514" s="79"/>
      <c r="I6514" s="79"/>
      <c r="K6514" s="79"/>
      <c r="M6514" s="79"/>
      <c r="N6514" s="80"/>
      <c r="P6514" s="79"/>
    </row>
    <row r="6515" spans="7:16" x14ac:dyDescent="0.2">
      <c r="G6515" s="79"/>
      <c r="I6515" s="79"/>
      <c r="K6515" s="79"/>
      <c r="M6515" s="79"/>
      <c r="N6515" s="80"/>
      <c r="P6515" s="79"/>
    </row>
    <row r="6516" spans="7:16" x14ac:dyDescent="0.2">
      <c r="G6516" s="79"/>
      <c r="I6516" s="79"/>
      <c r="K6516" s="79"/>
      <c r="M6516" s="79"/>
      <c r="N6516" s="80"/>
      <c r="P6516" s="79"/>
    </row>
    <row r="6517" spans="7:16" x14ac:dyDescent="0.2">
      <c r="G6517" s="79"/>
      <c r="I6517" s="79"/>
      <c r="K6517" s="79"/>
      <c r="M6517" s="79"/>
      <c r="N6517" s="80"/>
      <c r="P6517" s="79"/>
    </row>
    <row r="6518" spans="7:16" x14ac:dyDescent="0.2">
      <c r="G6518" s="79"/>
      <c r="I6518" s="79"/>
      <c r="K6518" s="79"/>
      <c r="M6518" s="79"/>
      <c r="N6518" s="80"/>
      <c r="P6518" s="79"/>
    </row>
    <row r="6519" spans="7:16" x14ac:dyDescent="0.2">
      <c r="G6519" s="79"/>
      <c r="I6519" s="79"/>
      <c r="K6519" s="79"/>
      <c r="M6519" s="79"/>
      <c r="N6519" s="80"/>
      <c r="P6519" s="79"/>
    </row>
    <row r="6520" spans="7:16" x14ac:dyDescent="0.2">
      <c r="G6520" s="79"/>
      <c r="I6520" s="79"/>
      <c r="K6520" s="79"/>
      <c r="M6520" s="79"/>
      <c r="N6520" s="80"/>
      <c r="P6520" s="79"/>
    </row>
    <row r="6521" spans="7:16" x14ac:dyDescent="0.2">
      <c r="G6521" s="79"/>
      <c r="I6521" s="79"/>
      <c r="K6521" s="79"/>
      <c r="M6521" s="79"/>
      <c r="N6521" s="80"/>
      <c r="P6521" s="79"/>
    </row>
    <row r="6522" spans="7:16" x14ac:dyDescent="0.2">
      <c r="G6522" s="79"/>
      <c r="I6522" s="79"/>
      <c r="K6522" s="79"/>
      <c r="M6522" s="79"/>
      <c r="N6522" s="80"/>
      <c r="P6522" s="79"/>
    </row>
    <row r="6523" spans="7:16" x14ac:dyDescent="0.2">
      <c r="G6523" s="79"/>
      <c r="I6523" s="79"/>
      <c r="K6523" s="79"/>
      <c r="M6523" s="79"/>
      <c r="N6523" s="80"/>
      <c r="P6523" s="79"/>
    </row>
    <row r="6524" spans="7:16" x14ac:dyDescent="0.2">
      <c r="G6524" s="79"/>
      <c r="I6524" s="79"/>
      <c r="K6524" s="79"/>
      <c r="M6524" s="79"/>
      <c r="N6524" s="80"/>
      <c r="P6524" s="79"/>
    </row>
    <row r="6525" spans="7:16" x14ac:dyDescent="0.2">
      <c r="G6525" s="79"/>
      <c r="I6525" s="79"/>
      <c r="K6525" s="79"/>
      <c r="M6525" s="79"/>
      <c r="N6525" s="80"/>
      <c r="P6525" s="79"/>
    </row>
    <row r="6526" spans="7:16" x14ac:dyDescent="0.2">
      <c r="G6526" s="79"/>
      <c r="I6526" s="79"/>
      <c r="K6526" s="79"/>
      <c r="M6526" s="79"/>
      <c r="N6526" s="80"/>
      <c r="P6526" s="79"/>
    </row>
    <row r="6527" spans="7:16" x14ac:dyDescent="0.2">
      <c r="G6527" s="79"/>
      <c r="I6527" s="79"/>
      <c r="K6527" s="79"/>
      <c r="M6527" s="79"/>
      <c r="N6527" s="80"/>
      <c r="P6527" s="79"/>
    </row>
    <row r="6528" spans="7:16" x14ac:dyDescent="0.2">
      <c r="G6528" s="79"/>
      <c r="I6528" s="79"/>
      <c r="K6528" s="79"/>
      <c r="M6528" s="79"/>
      <c r="N6528" s="80"/>
      <c r="P6528" s="79"/>
    </row>
    <row r="6529" spans="7:16" x14ac:dyDescent="0.2">
      <c r="G6529" s="79"/>
      <c r="I6529" s="79"/>
      <c r="K6529" s="79"/>
      <c r="M6529" s="79"/>
      <c r="N6529" s="80"/>
      <c r="P6529" s="79"/>
    </row>
    <row r="6530" spans="7:16" x14ac:dyDescent="0.2">
      <c r="G6530" s="79"/>
      <c r="I6530" s="79"/>
      <c r="K6530" s="79"/>
      <c r="M6530" s="79"/>
      <c r="N6530" s="80"/>
      <c r="P6530" s="79"/>
    </row>
    <row r="6531" spans="7:16" x14ac:dyDescent="0.2">
      <c r="G6531" s="79"/>
      <c r="I6531" s="79"/>
      <c r="K6531" s="79"/>
      <c r="M6531" s="79"/>
      <c r="N6531" s="80"/>
      <c r="P6531" s="79"/>
    </row>
    <row r="6532" spans="7:16" x14ac:dyDescent="0.2">
      <c r="G6532" s="79"/>
      <c r="I6532" s="79"/>
      <c r="K6532" s="79"/>
      <c r="M6532" s="79"/>
      <c r="N6532" s="80"/>
      <c r="P6532" s="79"/>
    </row>
    <row r="6533" spans="7:16" x14ac:dyDescent="0.2">
      <c r="G6533" s="79"/>
      <c r="I6533" s="79"/>
      <c r="K6533" s="79"/>
      <c r="M6533" s="79"/>
      <c r="N6533" s="80"/>
      <c r="P6533" s="79"/>
    </row>
    <row r="6534" spans="7:16" x14ac:dyDescent="0.2">
      <c r="G6534" s="79"/>
      <c r="I6534" s="79"/>
      <c r="K6534" s="79"/>
      <c r="M6534" s="79"/>
      <c r="N6534" s="80"/>
      <c r="P6534" s="79"/>
    </row>
    <row r="6535" spans="7:16" x14ac:dyDescent="0.2">
      <c r="G6535" s="79"/>
      <c r="I6535" s="79"/>
      <c r="K6535" s="79"/>
      <c r="M6535" s="79"/>
      <c r="N6535" s="80"/>
      <c r="P6535" s="79"/>
    </row>
    <row r="6536" spans="7:16" x14ac:dyDescent="0.2">
      <c r="G6536" s="79"/>
      <c r="I6536" s="79"/>
      <c r="K6536" s="79"/>
      <c r="M6536" s="79"/>
      <c r="N6536" s="80"/>
      <c r="P6536" s="79"/>
    </row>
    <row r="6537" spans="7:16" x14ac:dyDescent="0.2">
      <c r="G6537" s="79"/>
      <c r="I6537" s="79"/>
      <c r="K6537" s="79"/>
      <c r="M6537" s="79"/>
      <c r="N6537" s="80"/>
      <c r="P6537" s="79"/>
    </row>
    <row r="6538" spans="7:16" x14ac:dyDescent="0.2">
      <c r="G6538" s="79"/>
      <c r="I6538" s="79"/>
      <c r="K6538" s="79"/>
      <c r="M6538" s="79"/>
      <c r="N6538" s="80"/>
      <c r="P6538" s="79"/>
    </row>
    <row r="6539" spans="7:16" x14ac:dyDescent="0.2">
      <c r="G6539" s="79"/>
      <c r="I6539" s="79"/>
      <c r="K6539" s="79"/>
      <c r="M6539" s="79"/>
      <c r="N6539" s="80"/>
      <c r="P6539" s="79"/>
    </row>
    <row r="6540" spans="7:16" x14ac:dyDescent="0.2">
      <c r="G6540" s="79"/>
      <c r="I6540" s="79"/>
      <c r="K6540" s="79"/>
      <c r="M6540" s="79"/>
      <c r="N6540" s="80"/>
      <c r="P6540" s="79"/>
    </row>
    <row r="6541" spans="7:16" x14ac:dyDescent="0.2">
      <c r="G6541" s="79"/>
      <c r="I6541" s="79"/>
      <c r="K6541" s="79"/>
      <c r="M6541" s="79"/>
      <c r="N6541" s="80"/>
      <c r="P6541" s="79"/>
    </row>
    <row r="6542" spans="7:16" x14ac:dyDescent="0.2">
      <c r="G6542" s="79"/>
      <c r="I6542" s="79"/>
      <c r="K6542" s="79"/>
      <c r="M6542" s="79"/>
      <c r="N6542" s="80"/>
      <c r="P6542" s="79"/>
    </row>
    <row r="6543" spans="7:16" x14ac:dyDescent="0.2">
      <c r="G6543" s="79"/>
      <c r="I6543" s="79"/>
      <c r="K6543" s="79"/>
      <c r="M6543" s="79"/>
      <c r="N6543" s="80"/>
      <c r="P6543" s="79"/>
    </row>
    <row r="6544" spans="7:16" x14ac:dyDescent="0.2">
      <c r="G6544" s="79"/>
      <c r="I6544" s="79"/>
      <c r="K6544" s="79"/>
      <c r="M6544" s="79"/>
      <c r="N6544" s="80"/>
      <c r="P6544" s="79"/>
    </row>
    <row r="6545" spans="7:16" x14ac:dyDescent="0.2">
      <c r="G6545" s="79"/>
      <c r="I6545" s="79"/>
      <c r="K6545" s="79"/>
      <c r="M6545" s="79"/>
      <c r="N6545" s="80"/>
      <c r="P6545" s="79"/>
    </row>
    <row r="6546" spans="7:16" x14ac:dyDescent="0.2">
      <c r="G6546" s="79"/>
      <c r="I6546" s="79"/>
      <c r="K6546" s="79"/>
      <c r="M6546" s="79"/>
      <c r="N6546" s="80"/>
      <c r="P6546" s="79"/>
    </row>
    <row r="6547" spans="7:16" x14ac:dyDescent="0.2">
      <c r="G6547" s="79"/>
      <c r="I6547" s="79"/>
      <c r="K6547" s="79"/>
      <c r="M6547" s="79"/>
      <c r="N6547" s="80"/>
      <c r="P6547" s="79"/>
    </row>
    <row r="6548" spans="7:16" x14ac:dyDescent="0.2">
      <c r="G6548" s="79"/>
      <c r="I6548" s="79"/>
      <c r="K6548" s="79"/>
      <c r="M6548" s="79"/>
      <c r="N6548" s="80"/>
      <c r="P6548" s="79"/>
    </row>
    <row r="6549" spans="7:16" x14ac:dyDescent="0.2">
      <c r="G6549" s="79"/>
      <c r="I6549" s="79"/>
      <c r="K6549" s="79"/>
      <c r="M6549" s="79"/>
      <c r="N6549" s="80"/>
      <c r="P6549" s="79"/>
    </row>
    <row r="6550" spans="7:16" x14ac:dyDescent="0.2">
      <c r="G6550" s="79"/>
      <c r="I6550" s="79"/>
      <c r="K6550" s="79"/>
      <c r="M6550" s="79"/>
      <c r="N6550" s="80"/>
      <c r="P6550" s="79"/>
    </row>
    <row r="6551" spans="7:16" x14ac:dyDescent="0.2">
      <c r="G6551" s="79"/>
      <c r="I6551" s="79"/>
      <c r="K6551" s="79"/>
      <c r="M6551" s="79"/>
      <c r="N6551" s="80"/>
      <c r="P6551" s="79"/>
    </row>
    <row r="6552" spans="7:16" x14ac:dyDescent="0.2">
      <c r="G6552" s="79"/>
      <c r="I6552" s="79"/>
      <c r="K6552" s="79"/>
      <c r="M6552" s="79"/>
      <c r="N6552" s="80"/>
      <c r="P6552" s="79"/>
    </row>
    <row r="6553" spans="7:16" x14ac:dyDescent="0.2">
      <c r="G6553" s="79"/>
      <c r="I6553" s="79"/>
      <c r="K6553" s="79"/>
      <c r="M6553" s="79"/>
      <c r="N6553" s="80"/>
      <c r="P6553" s="79"/>
    </row>
    <row r="6554" spans="7:16" x14ac:dyDescent="0.2">
      <c r="G6554" s="79"/>
      <c r="I6554" s="79"/>
      <c r="K6554" s="79"/>
      <c r="M6554" s="79"/>
      <c r="N6554" s="80"/>
      <c r="P6554" s="79"/>
    </row>
    <row r="6555" spans="7:16" x14ac:dyDescent="0.2">
      <c r="G6555" s="79"/>
      <c r="I6555" s="79"/>
      <c r="K6555" s="79"/>
      <c r="M6555" s="79"/>
      <c r="N6555" s="80"/>
      <c r="P6555" s="79"/>
    </row>
    <row r="6556" spans="7:16" x14ac:dyDescent="0.2">
      <c r="G6556" s="79"/>
      <c r="I6556" s="79"/>
      <c r="K6556" s="79"/>
      <c r="M6556" s="79"/>
      <c r="N6556" s="80"/>
      <c r="P6556" s="79"/>
    </row>
    <row r="6557" spans="7:16" x14ac:dyDescent="0.2">
      <c r="G6557" s="79"/>
      <c r="I6557" s="79"/>
      <c r="K6557" s="79"/>
      <c r="M6557" s="79"/>
      <c r="N6557" s="80"/>
      <c r="P6557" s="79"/>
    </row>
    <row r="6558" spans="7:16" x14ac:dyDescent="0.2">
      <c r="G6558" s="79"/>
      <c r="I6558" s="79"/>
      <c r="K6558" s="79"/>
      <c r="M6558" s="79"/>
      <c r="N6558" s="80"/>
      <c r="P6558" s="79"/>
    </row>
    <row r="6559" spans="7:16" x14ac:dyDescent="0.2">
      <c r="G6559" s="79"/>
      <c r="I6559" s="79"/>
      <c r="K6559" s="79"/>
      <c r="M6559" s="79"/>
      <c r="N6559" s="80"/>
      <c r="P6559" s="79"/>
    </row>
    <row r="6560" spans="7:16" x14ac:dyDescent="0.2">
      <c r="G6560" s="79"/>
      <c r="I6560" s="79"/>
      <c r="K6560" s="79"/>
      <c r="M6560" s="79"/>
      <c r="N6560" s="80"/>
      <c r="P6560" s="79"/>
    </row>
    <row r="6561" spans="7:16" x14ac:dyDescent="0.2">
      <c r="G6561" s="79"/>
      <c r="I6561" s="79"/>
      <c r="K6561" s="79"/>
      <c r="M6561" s="79"/>
      <c r="N6561" s="80"/>
      <c r="P6561" s="79"/>
    </row>
    <row r="6562" spans="7:16" x14ac:dyDescent="0.2">
      <c r="G6562" s="79"/>
      <c r="I6562" s="79"/>
      <c r="K6562" s="79"/>
      <c r="M6562" s="79"/>
      <c r="N6562" s="80"/>
      <c r="P6562" s="79"/>
    </row>
    <row r="6563" spans="7:16" x14ac:dyDescent="0.2">
      <c r="G6563" s="79"/>
      <c r="I6563" s="79"/>
      <c r="K6563" s="79"/>
      <c r="M6563" s="79"/>
      <c r="N6563" s="80"/>
      <c r="P6563" s="79"/>
    </row>
    <row r="6564" spans="7:16" x14ac:dyDescent="0.2">
      <c r="G6564" s="79"/>
      <c r="I6564" s="79"/>
      <c r="K6564" s="79"/>
      <c r="M6564" s="79"/>
      <c r="N6564" s="80"/>
      <c r="P6564" s="79"/>
    </row>
    <row r="6565" spans="7:16" x14ac:dyDescent="0.2">
      <c r="G6565" s="79"/>
      <c r="I6565" s="79"/>
      <c r="K6565" s="79"/>
      <c r="M6565" s="79"/>
      <c r="N6565" s="80"/>
      <c r="P6565" s="79"/>
    </row>
    <row r="6566" spans="7:16" x14ac:dyDescent="0.2">
      <c r="G6566" s="79"/>
      <c r="I6566" s="79"/>
      <c r="K6566" s="79"/>
      <c r="M6566" s="79"/>
      <c r="N6566" s="80"/>
      <c r="P6566" s="79"/>
    </row>
    <row r="6567" spans="7:16" x14ac:dyDescent="0.2">
      <c r="G6567" s="79"/>
      <c r="I6567" s="79"/>
      <c r="K6567" s="79"/>
      <c r="M6567" s="79"/>
      <c r="N6567" s="80"/>
      <c r="P6567" s="79"/>
    </row>
    <row r="6568" spans="7:16" x14ac:dyDescent="0.2">
      <c r="G6568" s="79"/>
      <c r="I6568" s="79"/>
      <c r="K6568" s="79"/>
      <c r="M6568" s="79"/>
      <c r="N6568" s="80"/>
      <c r="P6568" s="79"/>
    </row>
    <row r="6569" spans="7:16" x14ac:dyDescent="0.2">
      <c r="G6569" s="79"/>
      <c r="I6569" s="79"/>
      <c r="K6569" s="79"/>
      <c r="M6569" s="79"/>
      <c r="N6569" s="80"/>
      <c r="P6569" s="79"/>
    </row>
    <row r="6570" spans="7:16" x14ac:dyDescent="0.2">
      <c r="G6570" s="79"/>
      <c r="I6570" s="79"/>
      <c r="K6570" s="79"/>
      <c r="M6570" s="79"/>
      <c r="N6570" s="80"/>
      <c r="P6570" s="79"/>
    </row>
    <row r="6571" spans="7:16" x14ac:dyDescent="0.2">
      <c r="G6571" s="79"/>
      <c r="I6571" s="79"/>
      <c r="K6571" s="79"/>
      <c r="M6571" s="79"/>
      <c r="N6571" s="80"/>
      <c r="P6571" s="79"/>
    </row>
    <row r="6572" spans="7:16" x14ac:dyDescent="0.2">
      <c r="G6572" s="79"/>
      <c r="I6572" s="79"/>
      <c r="K6572" s="79"/>
      <c r="M6572" s="79"/>
      <c r="N6572" s="80"/>
      <c r="P6572" s="79"/>
    </row>
    <row r="6573" spans="7:16" x14ac:dyDescent="0.2">
      <c r="G6573" s="79"/>
      <c r="I6573" s="79"/>
      <c r="K6573" s="79"/>
      <c r="M6573" s="79"/>
      <c r="N6573" s="80"/>
      <c r="P6573" s="79"/>
    </row>
    <row r="6574" spans="7:16" x14ac:dyDescent="0.2">
      <c r="G6574" s="79"/>
      <c r="I6574" s="79"/>
      <c r="K6574" s="79"/>
      <c r="M6574" s="79"/>
      <c r="N6574" s="80"/>
      <c r="P6574" s="79"/>
    </row>
    <row r="6575" spans="7:16" x14ac:dyDescent="0.2">
      <c r="G6575" s="79"/>
      <c r="I6575" s="79"/>
      <c r="K6575" s="79"/>
      <c r="M6575" s="79"/>
      <c r="N6575" s="80"/>
      <c r="P6575" s="79"/>
    </row>
    <row r="6576" spans="7:16" x14ac:dyDescent="0.2">
      <c r="G6576" s="79"/>
      <c r="I6576" s="79"/>
      <c r="K6576" s="79"/>
      <c r="M6576" s="79"/>
      <c r="N6576" s="80"/>
      <c r="P6576" s="79"/>
    </row>
    <row r="6577" spans="7:16" x14ac:dyDescent="0.2">
      <c r="G6577" s="79"/>
      <c r="I6577" s="79"/>
      <c r="K6577" s="79"/>
      <c r="M6577" s="79"/>
      <c r="N6577" s="80"/>
      <c r="P6577" s="79"/>
    </row>
    <row r="6578" spans="7:16" x14ac:dyDescent="0.2">
      <c r="G6578" s="79"/>
      <c r="I6578" s="79"/>
      <c r="K6578" s="79"/>
      <c r="M6578" s="79"/>
      <c r="N6578" s="80"/>
      <c r="P6578" s="79"/>
    </row>
    <row r="6579" spans="7:16" x14ac:dyDescent="0.2">
      <c r="G6579" s="79"/>
      <c r="I6579" s="79"/>
      <c r="K6579" s="79"/>
      <c r="M6579" s="79"/>
      <c r="N6579" s="80"/>
      <c r="P6579" s="79"/>
    </row>
    <row r="6580" spans="7:16" x14ac:dyDescent="0.2">
      <c r="G6580" s="79"/>
      <c r="I6580" s="79"/>
      <c r="K6580" s="79"/>
      <c r="M6580" s="79"/>
      <c r="N6580" s="80"/>
      <c r="P6580" s="79"/>
    </row>
    <row r="6581" spans="7:16" x14ac:dyDescent="0.2">
      <c r="G6581" s="79"/>
      <c r="I6581" s="79"/>
      <c r="K6581" s="79"/>
      <c r="M6581" s="79"/>
      <c r="N6581" s="80"/>
      <c r="P6581" s="79"/>
    </row>
    <row r="6582" spans="7:16" x14ac:dyDescent="0.2">
      <c r="G6582" s="79"/>
      <c r="I6582" s="79"/>
      <c r="K6582" s="79"/>
      <c r="M6582" s="79"/>
      <c r="N6582" s="80"/>
      <c r="P6582" s="79"/>
    </row>
    <row r="6583" spans="7:16" x14ac:dyDescent="0.2">
      <c r="G6583" s="79"/>
      <c r="I6583" s="79"/>
      <c r="K6583" s="79"/>
      <c r="M6583" s="79"/>
      <c r="N6583" s="80"/>
      <c r="P6583" s="79"/>
    </row>
    <row r="6584" spans="7:16" x14ac:dyDescent="0.2">
      <c r="G6584" s="79"/>
      <c r="I6584" s="79"/>
      <c r="K6584" s="79"/>
      <c r="M6584" s="79"/>
      <c r="N6584" s="80"/>
      <c r="P6584" s="79"/>
    </row>
    <row r="6585" spans="7:16" x14ac:dyDescent="0.2">
      <c r="G6585" s="79"/>
      <c r="I6585" s="79"/>
      <c r="K6585" s="79"/>
      <c r="M6585" s="79"/>
      <c r="N6585" s="80"/>
      <c r="P6585" s="79"/>
    </row>
    <row r="6586" spans="7:16" x14ac:dyDescent="0.2">
      <c r="G6586" s="79"/>
      <c r="I6586" s="79"/>
      <c r="K6586" s="79"/>
      <c r="M6586" s="79"/>
      <c r="N6586" s="80"/>
      <c r="P6586" s="79"/>
    </row>
    <row r="6587" spans="7:16" x14ac:dyDescent="0.2">
      <c r="G6587" s="79"/>
      <c r="I6587" s="79"/>
      <c r="K6587" s="79"/>
      <c r="M6587" s="79"/>
      <c r="N6587" s="80"/>
      <c r="P6587" s="79"/>
    </row>
    <row r="6588" spans="7:16" x14ac:dyDescent="0.2">
      <c r="G6588" s="79"/>
      <c r="I6588" s="79"/>
      <c r="K6588" s="79"/>
      <c r="M6588" s="79"/>
      <c r="N6588" s="80"/>
      <c r="P6588" s="79"/>
    </row>
    <row r="6589" spans="7:16" x14ac:dyDescent="0.2">
      <c r="G6589" s="79"/>
      <c r="I6589" s="79"/>
      <c r="K6589" s="79"/>
      <c r="M6589" s="79"/>
      <c r="N6589" s="80"/>
      <c r="P6589" s="79"/>
    </row>
    <row r="6590" spans="7:16" x14ac:dyDescent="0.2">
      <c r="G6590" s="79"/>
      <c r="I6590" s="79"/>
      <c r="K6590" s="79"/>
      <c r="M6590" s="79"/>
      <c r="N6590" s="80"/>
      <c r="P6590" s="79"/>
    </row>
    <row r="6591" spans="7:16" x14ac:dyDescent="0.2">
      <c r="G6591" s="79"/>
      <c r="I6591" s="79"/>
      <c r="K6591" s="79"/>
      <c r="M6591" s="79"/>
      <c r="N6591" s="80"/>
      <c r="P6591" s="79"/>
    </row>
    <row r="6592" spans="7:16" x14ac:dyDescent="0.2">
      <c r="G6592" s="79"/>
      <c r="I6592" s="79"/>
      <c r="K6592" s="79"/>
      <c r="M6592" s="79"/>
      <c r="N6592" s="80"/>
      <c r="P6592" s="79"/>
    </row>
    <row r="6593" spans="7:16" x14ac:dyDescent="0.2">
      <c r="G6593" s="79"/>
      <c r="I6593" s="79"/>
      <c r="K6593" s="79"/>
      <c r="M6593" s="79"/>
      <c r="N6593" s="80"/>
      <c r="P6593" s="79"/>
    </row>
    <row r="6594" spans="7:16" x14ac:dyDescent="0.2">
      <c r="G6594" s="79"/>
      <c r="I6594" s="79"/>
      <c r="K6594" s="79"/>
      <c r="M6594" s="79"/>
      <c r="N6594" s="80"/>
      <c r="P6594" s="79"/>
    </row>
    <row r="6595" spans="7:16" x14ac:dyDescent="0.2">
      <c r="G6595" s="79"/>
      <c r="I6595" s="79"/>
      <c r="K6595" s="79"/>
      <c r="M6595" s="79"/>
      <c r="N6595" s="80"/>
      <c r="P6595" s="79"/>
    </row>
    <row r="6596" spans="7:16" x14ac:dyDescent="0.2">
      <c r="G6596" s="79"/>
      <c r="I6596" s="79"/>
      <c r="K6596" s="79"/>
      <c r="M6596" s="79"/>
      <c r="N6596" s="80"/>
      <c r="P6596" s="79"/>
    </row>
    <row r="6597" spans="7:16" x14ac:dyDescent="0.2">
      <c r="G6597" s="79"/>
      <c r="I6597" s="79"/>
      <c r="K6597" s="79"/>
      <c r="M6597" s="79"/>
      <c r="N6597" s="80"/>
      <c r="P6597" s="79"/>
    </row>
    <row r="6598" spans="7:16" x14ac:dyDescent="0.2">
      <c r="G6598" s="79"/>
      <c r="I6598" s="79"/>
      <c r="K6598" s="79"/>
      <c r="M6598" s="79"/>
      <c r="N6598" s="80"/>
      <c r="P6598" s="79"/>
    </row>
    <row r="6599" spans="7:16" x14ac:dyDescent="0.2">
      <c r="G6599" s="79"/>
      <c r="I6599" s="79"/>
      <c r="K6599" s="79"/>
      <c r="M6599" s="79"/>
      <c r="N6599" s="80"/>
      <c r="P6599" s="79"/>
    </row>
    <row r="6600" spans="7:16" x14ac:dyDescent="0.2">
      <c r="G6600" s="79"/>
      <c r="I6600" s="79"/>
      <c r="K6600" s="79"/>
      <c r="M6600" s="79"/>
      <c r="N6600" s="80"/>
      <c r="P6600" s="79"/>
    </row>
    <row r="6601" spans="7:16" x14ac:dyDescent="0.2">
      <c r="G6601" s="79"/>
      <c r="I6601" s="79"/>
      <c r="K6601" s="79"/>
      <c r="M6601" s="79"/>
      <c r="N6601" s="80"/>
      <c r="P6601" s="79"/>
    </row>
    <row r="6602" spans="7:16" x14ac:dyDescent="0.2">
      <c r="G6602" s="79"/>
      <c r="I6602" s="79"/>
      <c r="K6602" s="79"/>
      <c r="M6602" s="79"/>
      <c r="N6602" s="80"/>
      <c r="P6602" s="79"/>
    </row>
    <row r="6603" spans="7:16" x14ac:dyDescent="0.2">
      <c r="G6603" s="79"/>
      <c r="I6603" s="79"/>
      <c r="K6603" s="79"/>
      <c r="M6603" s="79"/>
      <c r="N6603" s="80"/>
      <c r="P6603" s="79"/>
    </row>
    <row r="6604" spans="7:16" x14ac:dyDescent="0.2">
      <c r="G6604" s="79"/>
      <c r="I6604" s="79"/>
      <c r="K6604" s="79"/>
      <c r="M6604" s="79"/>
      <c r="N6604" s="80"/>
      <c r="P6604" s="79"/>
    </row>
    <row r="6605" spans="7:16" x14ac:dyDescent="0.2">
      <c r="G6605" s="79"/>
      <c r="I6605" s="79"/>
      <c r="K6605" s="79"/>
      <c r="M6605" s="79"/>
      <c r="N6605" s="80"/>
      <c r="P6605" s="79"/>
    </row>
    <row r="6606" spans="7:16" x14ac:dyDescent="0.2">
      <c r="G6606" s="79"/>
      <c r="I6606" s="79"/>
      <c r="K6606" s="79"/>
      <c r="M6606" s="79"/>
      <c r="N6606" s="80"/>
      <c r="P6606" s="79"/>
    </row>
    <row r="6607" spans="7:16" x14ac:dyDescent="0.2">
      <c r="G6607" s="79"/>
      <c r="I6607" s="79"/>
      <c r="K6607" s="79"/>
      <c r="M6607" s="79"/>
      <c r="N6607" s="80"/>
      <c r="P6607" s="79"/>
    </row>
    <row r="6608" spans="7:16" x14ac:dyDescent="0.2">
      <c r="G6608" s="79"/>
      <c r="I6608" s="79"/>
      <c r="K6608" s="79"/>
      <c r="M6608" s="79"/>
      <c r="N6608" s="80"/>
      <c r="P6608" s="79"/>
    </row>
    <row r="6609" spans="7:16" x14ac:dyDescent="0.2">
      <c r="G6609" s="79"/>
      <c r="I6609" s="79"/>
      <c r="K6609" s="79"/>
      <c r="M6609" s="79"/>
      <c r="N6609" s="80"/>
      <c r="P6609" s="79"/>
    </row>
    <row r="6610" spans="7:16" x14ac:dyDescent="0.2">
      <c r="G6610" s="79"/>
      <c r="I6610" s="79"/>
      <c r="K6610" s="79"/>
      <c r="M6610" s="79"/>
      <c r="N6610" s="80"/>
      <c r="P6610" s="79"/>
    </row>
    <row r="6611" spans="7:16" x14ac:dyDescent="0.2">
      <c r="G6611" s="79"/>
      <c r="I6611" s="79"/>
      <c r="K6611" s="79"/>
      <c r="M6611" s="79"/>
      <c r="N6611" s="80"/>
      <c r="P6611" s="79"/>
    </row>
    <row r="6612" spans="7:16" x14ac:dyDescent="0.2">
      <c r="G6612" s="79"/>
      <c r="I6612" s="79"/>
      <c r="K6612" s="79"/>
      <c r="M6612" s="79"/>
      <c r="N6612" s="80"/>
      <c r="P6612" s="79"/>
    </row>
    <row r="6613" spans="7:16" x14ac:dyDescent="0.2">
      <c r="G6613" s="79"/>
      <c r="I6613" s="79"/>
      <c r="K6613" s="79"/>
      <c r="M6613" s="79"/>
      <c r="N6613" s="80"/>
      <c r="P6613" s="79"/>
    </row>
    <row r="6614" spans="7:16" x14ac:dyDescent="0.2">
      <c r="G6614" s="79"/>
      <c r="I6614" s="79"/>
      <c r="K6614" s="79"/>
      <c r="M6614" s="79"/>
      <c r="N6614" s="80"/>
      <c r="P6614" s="79"/>
    </row>
    <row r="6615" spans="7:16" x14ac:dyDescent="0.2">
      <c r="G6615" s="79"/>
      <c r="I6615" s="79"/>
      <c r="K6615" s="79"/>
      <c r="M6615" s="79"/>
      <c r="N6615" s="80"/>
      <c r="P6615" s="79"/>
    </row>
    <row r="6616" spans="7:16" x14ac:dyDescent="0.2">
      <c r="G6616" s="79"/>
      <c r="I6616" s="79"/>
      <c r="K6616" s="79"/>
      <c r="M6616" s="79"/>
      <c r="N6616" s="80"/>
      <c r="P6616" s="79"/>
    </row>
    <row r="6617" spans="7:16" x14ac:dyDescent="0.2">
      <c r="G6617" s="79"/>
      <c r="I6617" s="79"/>
      <c r="K6617" s="79"/>
      <c r="M6617" s="79"/>
      <c r="N6617" s="80"/>
      <c r="P6617" s="79"/>
    </row>
    <row r="6618" spans="7:16" x14ac:dyDescent="0.2">
      <c r="G6618" s="79"/>
      <c r="I6618" s="79"/>
      <c r="K6618" s="79"/>
      <c r="M6618" s="79"/>
      <c r="N6618" s="80"/>
      <c r="P6618" s="79"/>
    </row>
    <row r="6619" spans="7:16" x14ac:dyDescent="0.2">
      <c r="G6619" s="79"/>
      <c r="I6619" s="79"/>
      <c r="K6619" s="79"/>
      <c r="M6619" s="79"/>
      <c r="N6619" s="80"/>
      <c r="P6619" s="79"/>
    </row>
    <row r="6620" spans="7:16" x14ac:dyDescent="0.2">
      <c r="G6620" s="79"/>
      <c r="I6620" s="79"/>
      <c r="K6620" s="79"/>
      <c r="M6620" s="79"/>
      <c r="N6620" s="80"/>
      <c r="P6620" s="79"/>
    </row>
    <row r="6621" spans="7:16" x14ac:dyDescent="0.2">
      <c r="G6621" s="79"/>
      <c r="I6621" s="79"/>
      <c r="K6621" s="79"/>
      <c r="M6621" s="79"/>
      <c r="N6621" s="80"/>
      <c r="P6621" s="79"/>
    </row>
    <row r="6622" spans="7:16" x14ac:dyDescent="0.2">
      <c r="G6622" s="79"/>
      <c r="I6622" s="79"/>
      <c r="K6622" s="79"/>
      <c r="M6622" s="79"/>
      <c r="N6622" s="80"/>
      <c r="P6622" s="79"/>
    </row>
    <row r="6623" spans="7:16" x14ac:dyDescent="0.2">
      <c r="G6623" s="79"/>
      <c r="I6623" s="79"/>
      <c r="K6623" s="79"/>
      <c r="M6623" s="79"/>
      <c r="N6623" s="80"/>
      <c r="P6623" s="79"/>
    </row>
    <row r="6624" spans="7:16" x14ac:dyDescent="0.2">
      <c r="G6624" s="79"/>
      <c r="I6624" s="79"/>
      <c r="K6624" s="79"/>
      <c r="M6624" s="79"/>
      <c r="N6624" s="80"/>
      <c r="P6624" s="79"/>
    </row>
    <row r="6625" spans="7:16" x14ac:dyDescent="0.2">
      <c r="G6625" s="79"/>
      <c r="I6625" s="79"/>
      <c r="K6625" s="79"/>
      <c r="M6625" s="79"/>
      <c r="N6625" s="80"/>
      <c r="P6625" s="79"/>
    </row>
    <row r="6626" spans="7:16" x14ac:dyDescent="0.2">
      <c r="G6626" s="79"/>
      <c r="I6626" s="79"/>
      <c r="K6626" s="79"/>
      <c r="M6626" s="79"/>
      <c r="N6626" s="80"/>
      <c r="P6626" s="79"/>
    </row>
    <row r="6627" spans="7:16" x14ac:dyDescent="0.2">
      <c r="G6627" s="79"/>
      <c r="I6627" s="79"/>
      <c r="K6627" s="79"/>
      <c r="M6627" s="79"/>
      <c r="N6627" s="80"/>
      <c r="P6627" s="79"/>
    </row>
    <row r="6628" spans="7:16" x14ac:dyDescent="0.2">
      <c r="G6628" s="79"/>
      <c r="I6628" s="79"/>
      <c r="K6628" s="79"/>
      <c r="M6628" s="79"/>
      <c r="N6628" s="80"/>
      <c r="P6628" s="79"/>
    </row>
    <row r="6629" spans="7:16" x14ac:dyDescent="0.2">
      <c r="G6629" s="79"/>
      <c r="I6629" s="79"/>
      <c r="K6629" s="79"/>
      <c r="M6629" s="79"/>
      <c r="N6629" s="80"/>
      <c r="P6629" s="79"/>
    </row>
    <row r="6630" spans="7:16" x14ac:dyDescent="0.2">
      <c r="G6630" s="79"/>
      <c r="I6630" s="79"/>
      <c r="K6630" s="79"/>
      <c r="M6630" s="79"/>
      <c r="N6630" s="80"/>
      <c r="P6630" s="79"/>
    </row>
    <row r="6631" spans="7:16" x14ac:dyDescent="0.2">
      <c r="G6631" s="79"/>
      <c r="I6631" s="79"/>
      <c r="K6631" s="79"/>
      <c r="M6631" s="79"/>
      <c r="N6631" s="80"/>
      <c r="P6631" s="79"/>
    </row>
    <row r="6632" spans="7:16" x14ac:dyDescent="0.2">
      <c r="G6632" s="79"/>
      <c r="I6632" s="79"/>
      <c r="K6632" s="79"/>
      <c r="M6632" s="79"/>
      <c r="N6632" s="80"/>
      <c r="P6632" s="79"/>
    </row>
    <row r="6633" spans="7:16" x14ac:dyDescent="0.2">
      <c r="G6633" s="79"/>
      <c r="I6633" s="79"/>
      <c r="K6633" s="79"/>
      <c r="M6633" s="79"/>
      <c r="N6633" s="80"/>
      <c r="P6633" s="79"/>
    </row>
    <row r="6634" spans="7:16" x14ac:dyDescent="0.2">
      <c r="G6634" s="79"/>
      <c r="I6634" s="79"/>
      <c r="K6634" s="79"/>
      <c r="M6634" s="79"/>
      <c r="N6634" s="80"/>
      <c r="P6634" s="79"/>
    </row>
    <row r="6635" spans="7:16" x14ac:dyDescent="0.2">
      <c r="G6635" s="79"/>
      <c r="I6635" s="79"/>
      <c r="K6635" s="79"/>
      <c r="M6635" s="79"/>
      <c r="N6635" s="80"/>
      <c r="P6635" s="79"/>
    </row>
    <row r="6636" spans="7:16" x14ac:dyDescent="0.2">
      <c r="G6636" s="79"/>
      <c r="I6636" s="79"/>
      <c r="K6636" s="79"/>
      <c r="M6636" s="79"/>
      <c r="N6636" s="80"/>
      <c r="P6636" s="79"/>
    </row>
    <row r="6637" spans="7:16" x14ac:dyDescent="0.2">
      <c r="G6637" s="79"/>
      <c r="I6637" s="79"/>
      <c r="K6637" s="79"/>
      <c r="M6637" s="79"/>
      <c r="N6637" s="80"/>
      <c r="P6637" s="79"/>
    </row>
    <row r="6638" spans="7:16" x14ac:dyDescent="0.2">
      <c r="G6638" s="79"/>
      <c r="I6638" s="79"/>
      <c r="K6638" s="79"/>
      <c r="M6638" s="79"/>
      <c r="N6638" s="80"/>
      <c r="P6638" s="79"/>
    </row>
    <row r="6639" spans="7:16" x14ac:dyDescent="0.2">
      <c r="G6639" s="79"/>
      <c r="I6639" s="79"/>
      <c r="K6639" s="79"/>
      <c r="M6639" s="79"/>
      <c r="N6639" s="80"/>
      <c r="P6639" s="79"/>
    </row>
    <row r="6640" spans="7:16" x14ac:dyDescent="0.2">
      <c r="G6640" s="79"/>
      <c r="I6640" s="79"/>
      <c r="K6640" s="79"/>
      <c r="M6640" s="79"/>
      <c r="N6640" s="80"/>
      <c r="P6640" s="79"/>
    </row>
    <row r="6641" spans="7:16" x14ac:dyDescent="0.2">
      <c r="G6641" s="79"/>
      <c r="I6641" s="79"/>
      <c r="K6641" s="79"/>
      <c r="M6641" s="79"/>
      <c r="N6641" s="80"/>
      <c r="P6641" s="79"/>
    </row>
    <row r="6642" spans="7:16" x14ac:dyDescent="0.2">
      <c r="G6642" s="79"/>
      <c r="I6642" s="79"/>
      <c r="K6642" s="79"/>
      <c r="M6642" s="79"/>
      <c r="N6642" s="80"/>
      <c r="P6642" s="79"/>
    </row>
    <row r="6643" spans="7:16" x14ac:dyDescent="0.2">
      <c r="G6643" s="79"/>
      <c r="I6643" s="79"/>
      <c r="K6643" s="79"/>
      <c r="M6643" s="79"/>
      <c r="N6643" s="80"/>
      <c r="P6643" s="79"/>
    </row>
    <row r="6644" spans="7:16" x14ac:dyDescent="0.2">
      <c r="G6644" s="79"/>
      <c r="I6644" s="79"/>
      <c r="K6644" s="79"/>
      <c r="M6644" s="79"/>
      <c r="N6644" s="80"/>
      <c r="P6644" s="79"/>
    </row>
    <row r="6645" spans="7:16" x14ac:dyDescent="0.2">
      <c r="G6645" s="79"/>
      <c r="I6645" s="79"/>
      <c r="K6645" s="79"/>
      <c r="M6645" s="79"/>
      <c r="N6645" s="80"/>
      <c r="P6645" s="79"/>
    </row>
    <row r="6646" spans="7:16" x14ac:dyDescent="0.2">
      <c r="G6646" s="79"/>
      <c r="I6646" s="79"/>
      <c r="K6646" s="79"/>
      <c r="M6646" s="79"/>
      <c r="N6646" s="80"/>
      <c r="P6646" s="79"/>
    </row>
    <row r="6647" spans="7:16" x14ac:dyDescent="0.2">
      <c r="G6647" s="79"/>
      <c r="I6647" s="79"/>
      <c r="K6647" s="79"/>
      <c r="M6647" s="79"/>
      <c r="N6647" s="80"/>
      <c r="P6647" s="79"/>
    </row>
    <row r="6648" spans="7:16" x14ac:dyDescent="0.2">
      <c r="G6648" s="79"/>
      <c r="I6648" s="79"/>
      <c r="K6648" s="79"/>
      <c r="M6648" s="79"/>
      <c r="N6648" s="80"/>
      <c r="P6648" s="79"/>
    </row>
    <row r="6649" spans="7:16" x14ac:dyDescent="0.2">
      <c r="G6649" s="79"/>
      <c r="I6649" s="79"/>
      <c r="K6649" s="79"/>
      <c r="M6649" s="79"/>
      <c r="N6649" s="80"/>
      <c r="P6649" s="79"/>
    </row>
    <row r="6650" spans="7:16" x14ac:dyDescent="0.2">
      <c r="G6650" s="79"/>
      <c r="I6650" s="79"/>
      <c r="K6650" s="79"/>
      <c r="M6650" s="79"/>
      <c r="N6650" s="80"/>
      <c r="P6650" s="79"/>
    </row>
    <row r="6651" spans="7:16" x14ac:dyDescent="0.2">
      <c r="G6651" s="79"/>
      <c r="I6651" s="79"/>
      <c r="K6651" s="79"/>
      <c r="M6651" s="79"/>
      <c r="N6651" s="80"/>
      <c r="P6651" s="79"/>
    </row>
    <row r="6652" spans="7:16" x14ac:dyDescent="0.2">
      <c r="G6652" s="79"/>
      <c r="I6652" s="79"/>
      <c r="K6652" s="79"/>
      <c r="M6652" s="79"/>
      <c r="N6652" s="80"/>
      <c r="P6652" s="79"/>
    </row>
    <row r="6653" spans="7:16" x14ac:dyDescent="0.2">
      <c r="G6653" s="79"/>
      <c r="I6653" s="79"/>
      <c r="K6653" s="79"/>
      <c r="M6653" s="79"/>
      <c r="N6653" s="80"/>
      <c r="P6653" s="79"/>
    </row>
    <row r="6654" spans="7:16" x14ac:dyDescent="0.2">
      <c r="G6654" s="79"/>
      <c r="I6654" s="79"/>
      <c r="K6654" s="79"/>
      <c r="M6654" s="79"/>
      <c r="N6654" s="80"/>
      <c r="P6654" s="79"/>
    </row>
    <row r="6655" spans="7:16" x14ac:dyDescent="0.2">
      <c r="G6655" s="79"/>
      <c r="I6655" s="79"/>
      <c r="K6655" s="79"/>
      <c r="M6655" s="79"/>
      <c r="N6655" s="80"/>
      <c r="P6655" s="79"/>
    </row>
    <row r="6656" spans="7:16" x14ac:dyDescent="0.2">
      <c r="G6656" s="79"/>
      <c r="I6656" s="79"/>
      <c r="K6656" s="79"/>
      <c r="M6656" s="79"/>
      <c r="N6656" s="80"/>
      <c r="P6656" s="79"/>
    </row>
    <row r="6657" spans="7:16" x14ac:dyDescent="0.2">
      <c r="G6657" s="79"/>
      <c r="I6657" s="79"/>
      <c r="K6657" s="79"/>
      <c r="M6657" s="79"/>
      <c r="N6657" s="80"/>
      <c r="P6657" s="79"/>
    </row>
    <row r="6658" spans="7:16" x14ac:dyDescent="0.2">
      <c r="G6658" s="79"/>
      <c r="I6658" s="79"/>
      <c r="K6658" s="79"/>
      <c r="M6658" s="79"/>
      <c r="N6658" s="80"/>
      <c r="P6658" s="79"/>
    </row>
    <row r="6659" spans="7:16" x14ac:dyDescent="0.2">
      <c r="G6659" s="79"/>
      <c r="I6659" s="79"/>
      <c r="K6659" s="79"/>
      <c r="M6659" s="79"/>
      <c r="N6659" s="80"/>
      <c r="P6659" s="79"/>
    </row>
    <row r="6660" spans="7:16" x14ac:dyDescent="0.2">
      <c r="G6660" s="79"/>
      <c r="I6660" s="79"/>
      <c r="K6660" s="79"/>
      <c r="M6660" s="79"/>
      <c r="N6660" s="80"/>
      <c r="P6660" s="79"/>
    </row>
    <row r="6661" spans="7:16" x14ac:dyDescent="0.2">
      <c r="G6661" s="79"/>
      <c r="I6661" s="79"/>
      <c r="K6661" s="79"/>
      <c r="M6661" s="79"/>
      <c r="N6661" s="80"/>
      <c r="P6661" s="79"/>
    </row>
    <row r="6662" spans="7:16" x14ac:dyDescent="0.2">
      <c r="G6662" s="79"/>
      <c r="I6662" s="79"/>
      <c r="K6662" s="79"/>
      <c r="M6662" s="79"/>
      <c r="N6662" s="80"/>
      <c r="P6662" s="79"/>
    </row>
    <row r="6663" spans="7:16" x14ac:dyDescent="0.2">
      <c r="G6663" s="79"/>
      <c r="I6663" s="79"/>
      <c r="K6663" s="79"/>
      <c r="M6663" s="79"/>
      <c r="N6663" s="80"/>
      <c r="P6663" s="79"/>
    </row>
    <row r="6664" spans="7:16" x14ac:dyDescent="0.2">
      <c r="G6664" s="79"/>
      <c r="I6664" s="79"/>
      <c r="K6664" s="79"/>
      <c r="M6664" s="79"/>
      <c r="N6664" s="80"/>
      <c r="P6664" s="79"/>
    </row>
    <row r="6665" spans="7:16" x14ac:dyDescent="0.2">
      <c r="G6665" s="79"/>
      <c r="I6665" s="79"/>
      <c r="K6665" s="79"/>
      <c r="M6665" s="79"/>
      <c r="N6665" s="80"/>
      <c r="P6665" s="79"/>
    </row>
    <row r="6666" spans="7:16" x14ac:dyDescent="0.2">
      <c r="G6666" s="79"/>
      <c r="I6666" s="79"/>
      <c r="K6666" s="79"/>
      <c r="M6666" s="79"/>
      <c r="N6666" s="80"/>
      <c r="P6666" s="79"/>
    </row>
    <row r="6667" spans="7:16" x14ac:dyDescent="0.2">
      <c r="G6667" s="79"/>
      <c r="I6667" s="79"/>
      <c r="K6667" s="79"/>
      <c r="M6667" s="79"/>
      <c r="N6667" s="80"/>
      <c r="P6667" s="79"/>
    </row>
    <row r="6668" spans="7:16" x14ac:dyDescent="0.2">
      <c r="G6668" s="79"/>
      <c r="I6668" s="79"/>
      <c r="K6668" s="79"/>
      <c r="M6668" s="79"/>
      <c r="N6668" s="80"/>
      <c r="P6668" s="79"/>
    </row>
    <row r="6669" spans="7:16" x14ac:dyDescent="0.2">
      <c r="G6669" s="79"/>
      <c r="I6669" s="79"/>
      <c r="K6669" s="79"/>
      <c r="M6669" s="79"/>
      <c r="N6669" s="80"/>
      <c r="P6669" s="79"/>
    </row>
    <row r="6670" spans="7:16" x14ac:dyDescent="0.2">
      <c r="G6670" s="79"/>
      <c r="I6670" s="79"/>
      <c r="K6670" s="79"/>
      <c r="M6670" s="79"/>
      <c r="N6670" s="80"/>
      <c r="P6670" s="79"/>
    </row>
    <row r="6671" spans="7:16" x14ac:dyDescent="0.2">
      <c r="G6671" s="79"/>
      <c r="I6671" s="79"/>
      <c r="K6671" s="79"/>
      <c r="M6671" s="79"/>
      <c r="N6671" s="80"/>
      <c r="P6671" s="79"/>
    </row>
    <row r="6672" spans="7:16" x14ac:dyDescent="0.2">
      <c r="G6672" s="79"/>
      <c r="I6672" s="79"/>
      <c r="K6672" s="79"/>
      <c r="M6672" s="79"/>
      <c r="N6672" s="80"/>
      <c r="P6672" s="79"/>
    </row>
    <row r="6673" spans="7:16" x14ac:dyDescent="0.2">
      <c r="G6673" s="79"/>
      <c r="I6673" s="79"/>
      <c r="K6673" s="79"/>
      <c r="M6673" s="79"/>
      <c r="N6673" s="80"/>
      <c r="P6673" s="79"/>
    </row>
    <row r="6674" spans="7:16" x14ac:dyDescent="0.2">
      <c r="G6674" s="79"/>
      <c r="I6674" s="79"/>
      <c r="K6674" s="79"/>
      <c r="M6674" s="79"/>
      <c r="N6674" s="80"/>
      <c r="P6674" s="79"/>
    </row>
    <row r="6675" spans="7:16" x14ac:dyDescent="0.2">
      <c r="G6675" s="79"/>
      <c r="I6675" s="79"/>
      <c r="K6675" s="79"/>
      <c r="M6675" s="79"/>
      <c r="N6675" s="80"/>
      <c r="P6675" s="79"/>
    </row>
    <row r="6676" spans="7:16" x14ac:dyDescent="0.2">
      <c r="G6676" s="79"/>
      <c r="I6676" s="79"/>
      <c r="K6676" s="79"/>
      <c r="M6676" s="79"/>
      <c r="N6676" s="80"/>
      <c r="P6676" s="79"/>
    </row>
    <row r="6677" spans="7:16" x14ac:dyDescent="0.2">
      <c r="G6677" s="79"/>
      <c r="I6677" s="79"/>
      <c r="K6677" s="79"/>
      <c r="M6677" s="79"/>
      <c r="N6677" s="80"/>
      <c r="P6677" s="79"/>
    </row>
    <row r="6678" spans="7:16" x14ac:dyDescent="0.2">
      <c r="G6678" s="79"/>
      <c r="I6678" s="79"/>
      <c r="K6678" s="79"/>
      <c r="M6678" s="79"/>
      <c r="N6678" s="80"/>
      <c r="P6678" s="79"/>
    </row>
    <row r="6679" spans="7:16" x14ac:dyDescent="0.2">
      <c r="G6679" s="79"/>
      <c r="I6679" s="79"/>
      <c r="K6679" s="79"/>
      <c r="M6679" s="79"/>
      <c r="N6679" s="80"/>
      <c r="P6679" s="79"/>
    </row>
    <row r="6680" spans="7:16" x14ac:dyDescent="0.2">
      <c r="G6680" s="79"/>
      <c r="I6680" s="79"/>
      <c r="K6680" s="79"/>
      <c r="M6680" s="79"/>
      <c r="N6680" s="80"/>
      <c r="P6680" s="79"/>
    </row>
    <row r="6681" spans="7:16" x14ac:dyDescent="0.2">
      <c r="G6681" s="79"/>
      <c r="I6681" s="79"/>
      <c r="K6681" s="79"/>
      <c r="M6681" s="79"/>
      <c r="N6681" s="80"/>
      <c r="P6681" s="79"/>
    </row>
    <row r="6682" spans="7:16" x14ac:dyDescent="0.2">
      <c r="G6682" s="79"/>
      <c r="I6682" s="79"/>
      <c r="K6682" s="79"/>
      <c r="M6682" s="79"/>
      <c r="N6682" s="80"/>
      <c r="P6682" s="79"/>
    </row>
    <row r="6683" spans="7:16" x14ac:dyDescent="0.2">
      <c r="G6683" s="79"/>
      <c r="I6683" s="79"/>
      <c r="K6683" s="79"/>
      <c r="M6683" s="79"/>
      <c r="N6683" s="80"/>
      <c r="P6683" s="79"/>
    </row>
    <row r="6684" spans="7:16" x14ac:dyDescent="0.2">
      <c r="G6684" s="79"/>
      <c r="I6684" s="79"/>
      <c r="K6684" s="79"/>
      <c r="M6684" s="79"/>
      <c r="N6684" s="80"/>
      <c r="P6684" s="79"/>
    </row>
    <row r="6685" spans="7:16" x14ac:dyDescent="0.2">
      <c r="G6685" s="79"/>
      <c r="I6685" s="79"/>
      <c r="K6685" s="79"/>
      <c r="M6685" s="79"/>
      <c r="N6685" s="80"/>
      <c r="P6685" s="79"/>
    </row>
    <row r="6686" spans="7:16" x14ac:dyDescent="0.2">
      <c r="G6686" s="79"/>
      <c r="I6686" s="79"/>
      <c r="K6686" s="79"/>
      <c r="M6686" s="79"/>
      <c r="N6686" s="80"/>
      <c r="P6686" s="79"/>
    </row>
    <row r="6687" spans="7:16" x14ac:dyDescent="0.2">
      <c r="G6687" s="79"/>
      <c r="I6687" s="79"/>
      <c r="K6687" s="79"/>
      <c r="M6687" s="79"/>
      <c r="N6687" s="80"/>
      <c r="P6687" s="79"/>
    </row>
    <row r="6688" spans="7:16" x14ac:dyDescent="0.2">
      <c r="G6688" s="79"/>
      <c r="I6688" s="79"/>
      <c r="K6688" s="79"/>
      <c r="M6688" s="79"/>
      <c r="N6688" s="80"/>
      <c r="P6688" s="79"/>
    </row>
    <row r="6689" spans="7:16" x14ac:dyDescent="0.2">
      <c r="G6689" s="79"/>
      <c r="I6689" s="79"/>
      <c r="K6689" s="79"/>
      <c r="M6689" s="79"/>
      <c r="N6689" s="80"/>
      <c r="P6689" s="79"/>
    </row>
    <row r="6690" spans="7:16" x14ac:dyDescent="0.2">
      <c r="G6690" s="79"/>
      <c r="I6690" s="79"/>
      <c r="K6690" s="79"/>
      <c r="M6690" s="79"/>
      <c r="N6690" s="80"/>
      <c r="P6690" s="79"/>
    </row>
    <row r="6691" spans="7:16" x14ac:dyDescent="0.2">
      <c r="G6691" s="79"/>
      <c r="I6691" s="79"/>
      <c r="K6691" s="79"/>
      <c r="M6691" s="79"/>
      <c r="N6691" s="80"/>
      <c r="P6691" s="79"/>
    </row>
    <row r="6692" spans="7:16" x14ac:dyDescent="0.2">
      <c r="G6692" s="79"/>
      <c r="I6692" s="79"/>
      <c r="K6692" s="79"/>
      <c r="M6692" s="79"/>
      <c r="N6692" s="80"/>
      <c r="P6692" s="79"/>
    </row>
    <row r="6693" spans="7:16" x14ac:dyDescent="0.2">
      <c r="G6693" s="79"/>
      <c r="I6693" s="79"/>
      <c r="K6693" s="79"/>
      <c r="M6693" s="79"/>
      <c r="N6693" s="80"/>
      <c r="P6693" s="79"/>
    </row>
    <row r="6694" spans="7:16" x14ac:dyDescent="0.2">
      <c r="G6694" s="79"/>
      <c r="I6694" s="79"/>
      <c r="K6694" s="79"/>
      <c r="M6694" s="79"/>
      <c r="N6694" s="80"/>
      <c r="P6694" s="79"/>
    </row>
    <row r="6695" spans="7:16" x14ac:dyDescent="0.2">
      <c r="G6695" s="79"/>
      <c r="I6695" s="79"/>
      <c r="K6695" s="79"/>
      <c r="M6695" s="79"/>
      <c r="N6695" s="80"/>
      <c r="P6695" s="79"/>
    </row>
    <row r="6696" spans="7:16" x14ac:dyDescent="0.2">
      <c r="G6696" s="79"/>
      <c r="I6696" s="79"/>
      <c r="K6696" s="79"/>
      <c r="M6696" s="79"/>
      <c r="N6696" s="80"/>
      <c r="P6696" s="79"/>
    </row>
    <row r="6697" spans="7:16" x14ac:dyDescent="0.2">
      <c r="G6697" s="79"/>
      <c r="I6697" s="79"/>
      <c r="K6697" s="79"/>
      <c r="M6697" s="79"/>
      <c r="N6697" s="80"/>
      <c r="P6697" s="79"/>
    </row>
    <row r="6698" spans="7:16" x14ac:dyDescent="0.2">
      <c r="G6698" s="79"/>
      <c r="I6698" s="79"/>
      <c r="K6698" s="79"/>
      <c r="M6698" s="79"/>
      <c r="N6698" s="80"/>
      <c r="P6698" s="79"/>
    </row>
    <row r="6699" spans="7:16" x14ac:dyDescent="0.2">
      <c r="G6699" s="79"/>
      <c r="I6699" s="79"/>
      <c r="K6699" s="79"/>
      <c r="M6699" s="79"/>
      <c r="N6699" s="80"/>
      <c r="P6699" s="79"/>
    </row>
    <row r="6700" spans="7:16" x14ac:dyDescent="0.2">
      <c r="G6700" s="79"/>
      <c r="I6700" s="79"/>
      <c r="K6700" s="79"/>
      <c r="M6700" s="79"/>
      <c r="N6700" s="80"/>
      <c r="P6700" s="79"/>
    </row>
    <row r="6701" spans="7:16" x14ac:dyDescent="0.2">
      <c r="G6701" s="79"/>
      <c r="I6701" s="79"/>
      <c r="K6701" s="79"/>
      <c r="M6701" s="79"/>
      <c r="N6701" s="80"/>
      <c r="P6701" s="79"/>
    </row>
    <row r="6702" spans="7:16" x14ac:dyDescent="0.2">
      <c r="G6702" s="79"/>
      <c r="I6702" s="79"/>
      <c r="K6702" s="79"/>
      <c r="M6702" s="79"/>
      <c r="N6702" s="80"/>
      <c r="P6702" s="79"/>
    </row>
    <row r="6703" spans="7:16" x14ac:dyDescent="0.2">
      <c r="G6703" s="79"/>
      <c r="I6703" s="79"/>
      <c r="K6703" s="79"/>
      <c r="M6703" s="79"/>
      <c r="N6703" s="80"/>
      <c r="P6703" s="79"/>
    </row>
    <row r="6704" spans="7:16" x14ac:dyDescent="0.2">
      <c r="G6704" s="79"/>
      <c r="I6704" s="79"/>
      <c r="K6704" s="79"/>
      <c r="M6704" s="79"/>
      <c r="N6704" s="80"/>
      <c r="P6704" s="79"/>
    </row>
    <row r="6705" spans="7:16" x14ac:dyDescent="0.2">
      <c r="G6705" s="79"/>
      <c r="I6705" s="79"/>
      <c r="K6705" s="79"/>
      <c r="M6705" s="79"/>
      <c r="N6705" s="80"/>
      <c r="P6705" s="79"/>
    </row>
    <row r="6706" spans="7:16" x14ac:dyDescent="0.2">
      <c r="G6706" s="79"/>
      <c r="I6706" s="79"/>
      <c r="K6706" s="79"/>
      <c r="M6706" s="79"/>
      <c r="N6706" s="80"/>
      <c r="P6706" s="79"/>
    </row>
    <row r="6707" spans="7:16" x14ac:dyDescent="0.2">
      <c r="G6707" s="79"/>
      <c r="I6707" s="79"/>
      <c r="K6707" s="79"/>
      <c r="M6707" s="79"/>
      <c r="N6707" s="80"/>
      <c r="P6707" s="79"/>
    </row>
    <row r="6708" spans="7:16" x14ac:dyDescent="0.2">
      <c r="G6708" s="79"/>
      <c r="I6708" s="79"/>
      <c r="K6708" s="79"/>
      <c r="M6708" s="79"/>
      <c r="N6708" s="80"/>
      <c r="P6708" s="79"/>
    </row>
    <row r="6709" spans="7:16" x14ac:dyDescent="0.2">
      <c r="G6709" s="79"/>
      <c r="I6709" s="79"/>
      <c r="K6709" s="79"/>
      <c r="M6709" s="79"/>
      <c r="N6709" s="80"/>
      <c r="P6709" s="79"/>
    </row>
    <row r="6710" spans="7:16" x14ac:dyDescent="0.2">
      <c r="G6710" s="79"/>
      <c r="I6710" s="79"/>
      <c r="K6710" s="79"/>
      <c r="M6710" s="79"/>
      <c r="N6710" s="80"/>
      <c r="P6710" s="79"/>
    </row>
    <row r="6711" spans="7:16" x14ac:dyDescent="0.2">
      <c r="G6711" s="79"/>
      <c r="I6711" s="79"/>
      <c r="K6711" s="79"/>
      <c r="M6711" s="79"/>
      <c r="N6711" s="80"/>
      <c r="P6711" s="79"/>
    </row>
    <row r="6712" spans="7:16" x14ac:dyDescent="0.2">
      <c r="G6712" s="79"/>
      <c r="I6712" s="79"/>
      <c r="K6712" s="79"/>
      <c r="M6712" s="79"/>
      <c r="N6712" s="80"/>
      <c r="P6712" s="79"/>
    </row>
    <row r="6713" spans="7:16" x14ac:dyDescent="0.2">
      <c r="G6713" s="79"/>
      <c r="I6713" s="79"/>
      <c r="K6713" s="79"/>
      <c r="M6713" s="79"/>
      <c r="N6713" s="80"/>
      <c r="P6713" s="79"/>
    </row>
    <row r="6714" spans="7:16" x14ac:dyDescent="0.2">
      <c r="G6714" s="79"/>
      <c r="I6714" s="79"/>
      <c r="K6714" s="79"/>
      <c r="M6714" s="79"/>
      <c r="N6714" s="80"/>
      <c r="P6714" s="79"/>
    </row>
    <row r="6715" spans="7:16" x14ac:dyDescent="0.2">
      <c r="G6715" s="79"/>
      <c r="I6715" s="79"/>
      <c r="K6715" s="79"/>
      <c r="M6715" s="79"/>
      <c r="N6715" s="80"/>
      <c r="P6715" s="79"/>
    </row>
    <row r="6716" spans="7:16" x14ac:dyDescent="0.2">
      <c r="G6716" s="79"/>
      <c r="I6716" s="79"/>
      <c r="K6716" s="79"/>
      <c r="M6716" s="79"/>
      <c r="N6716" s="80"/>
      <c r="P6716" s="79"/>
    </row>
    <row r="6717" spans="7:16" x14ac:dyDescent="0.2">
      <c r="G6717" s="79"/>
      <c r="I6717" s="79"/>
      <c r="K6717" s="79"/>
      <c r="M6717" s="79"/>
      <c r="N6717" s="80"/>
      <c r="P6717" s="79"/>
    </row>
    <row r="6718" spans="7:16" x14ac:dyDescent="0.2">
      <c r="G6718" s="79"/>
      <c r="I6718" s="79"/>
      <c r="K6718" s="79"/>
      <c r="M6718" s="79"/>
      <c r="N6718" s="80"/>
      <c r="P6718" s="79"/>
    </row>
    <row r="6719" spans="7:16" x14ac:dyDescent="0.2">
      <c r="G6719" s="79"/>
      <c r="I6719" s="79"/>
      <c r="K6719" s="79"/>
      <c r="M6719" s="79"/>
      <c r="N6719" s="80"/>
      <c r="P6719" s="79"/>
    </row>
    <row r="6720" spans="7:16" x14ac:dyDescent="0.2">
      <c r="G6720" s="79"/>
      <c r="I6720" s="79"/>
      <c r="K6720" s="79"/>
      <c r="M6720" s="79"/>
      <c r="N6720" s="80"/>
      <c r="P6720" s="79"/>
    </row>
    <row r="6721" spans="7:16" x14ac:dyDescent="0.2">
      <c r="G6721" s="79"/>
      <c r="I6721" s="79"/>
      <c r="K6721" s="79"/>
      <c r="M6721" s="79"/>
      <c r="N6721" s="80"/>
      <c r="P6721" s="79"/>
    </row>
    <row r="6722" spans="7:16" x14ac:dyDescent="0.2">
      <c r="G6722" s="79"/>
      <c r="I6722" s="79"/>
      <c r="K6722" s="79"/>
      <c r="M6722" s="79"/>
      <c r="N6722" s="80"/>
      <c r="P6722" s="79"/>
    </row>
    <row r="6723" spans="7:16" x14ac:dyDescent="0.2">
      <c r="G6723" s="79"/>
      <c r="I6723" s="79"/>
      <c r="K6723" s="79"/>
      <c r="M6723" s="79"/>
      <c r="N6723" s="80"/>
      <c r="P6723" s="79"/>
    </row>
    <row r="6724" spans="7:16" x14ac:dyDescent="0.2">
      <c r="G6724" s="79"/>
      <c r="I6724" s="79"/>
      <c r="K6724" s="79"/>
      <c r="M6724" s="79"/>
      <c r="N6724" s="80"/>
      <c r="P6724" s="79"/>
    </row>
    <row r="6725" spans="7:16" x14ac:dyDescent="0.2">
      <c r="G6725" s="79"/>
      <c r="I6725" s="79"/>
      <c r="K6725" s="79"/>
      <c r="M6725" s="79"/>
      <c r="N6725" s="80"/>
      <c r="P6725" s="79"/>
    </row>
    <row r="6726" spans="7:16" x14ac:dyDescent="0.2">
      <c r="G6726" s="79"/>
      <c r="I6726" s="79"/>
      <c r="K6726" s="79"/>
      <c r="M6726" s="79"/>
      <c r="N6726" s="80"/>
      <c r="P6726" s="79"/>
    </row>
    <row r="6727" spans="7:16" x14ac:dyDescent="0.2">
      <c r="G6727" s="79"/>
      <c r="I6727" s="79"/>
      <c r="K6727" s="79"/>
      <c r="M6727" s="79"/>
      <c r="N6727" s="80"/>
      <c r="P6727" s="79"/>
    </row>
    <row r="6728" spans="7:16" x14ac:dyDescent="0.2">
      <c r="G6728" s="79"/>
      <c r="I6728" s="79"/>
      <c r="K6728" s="79"/>
      <c r="M6728" s="79"/>
      <c r="N6728" s="80"/>
      <c r="P6728" s="79"/>
    </row>
    <row r="6729" spans="7:16" x14ac:dyDescent="0.2">
      <c r="G6729" s="79"/>
      <c r="I6729" s="79"/>
      <c r="K6729" s="79"/>
      <c r="M6729" s="79"/>
      <c r="N6729" s="80"/>
      <c r="P6729" s="79"/>
    </row>
    <row r="6730" spans="7:16" x14ac:dyDescent="0.2">
      <c r="G6730" s="79"/>
      <c r="I6730" s="79"/>
      <c r="K6730" s="79"/>
      <c r="M6730" s="79"/>
      <c r="N6730" s="80"/>
      <c r="P6730" s="79"/>
    </row>
    <row r="6731" spans="7:16" x14ac:dyDescent="0.2">
      <c r="G6731" s="79"/>
      <c r="I6731" s="79"/>
      <c r="K6731" s="79"/>
      <c r="M6731" s="79"/>
      <c r="N6731" s="80"/>
      <c r="P6731" s="79"/>
    </row>
    <row r="6732" spans="7:16" x14ac:dyDescent="0.2">
      <c r="G6732" s="79"/>
      <c r="I6732" s="79"/>
      <c r="K6732" s="79"/>
      <c r="M6732" s="79"/>
      <c r="N6732" s="80"/>
      <c r="P6732" s="79"/>
    </row>
    <row r="6733" spans="7:16" x14ac:dyDescent="0.2">
      <c r="G6733" s="79"/>
      <c r="I6733" s="79"/>
      <c r="K6733" s="79"/>
      <c r="M6733" s="79"/>
      <c r="N6733" s="80"/>
      <c r="P6733" s="79"/>
    </row>
    <row r="6734" spans="7:16" x14ac:dyDescent="0.2">
      <c r="G6734" s="79"/>
      <c r="I6734" s="79"/>
      <c r="K6734" s="79"/>
      <c r="M6734" s="79"/>
      <c r="N6734" s="80"/>
      <c r="P6734" s="79"/>
    </row>
    <row r="6735" spans="7:16" x14ac:dyDescent="0.2">
      <c r="G6735" s="79"/>
      <c r="I6735" s="79"/>
      <c r="K6735" s="79"/>
      <c r="M6735" s="79"/>
      <c r="N6735" s="80"/>
      <c r="P6735" s="79"/>
    </row>
    <row r="6736" spans="7:16" x14ac:dyDescent="0.2">
      <c r="G6736" s="79"/>
      <c r="I6736" s="79"/>
      <c r="K6736" s="79"/>
      <c r="M6736" s="79"/>
      <c r="N6736" s="80"/>
      <c r="P6736" s="79"/>
    </row>
    <row r="6737" spans="7:16" x14ac:dyDescent="0.2">
      <c r="G6737" s="79"/>
      <c r="I6737" s="79"/>
      <c r="K6737" s="79"/>
      <c r="M6737" s="79"/>
      <c r="N6737" s="80"/>
      <c r="P6737" s="79"/>
    </row>
    <row r="6738" spans="7:16" x14ac:dyDescent="0.2">
      <c r="G6738" s="79"/>
      <c r="I6738" s="79"/>
      <c r="K6738" s="79"/>
      <c r="M6738" s="79"/>
      <c r="N6738" s="80"/>
      <c r="P6738" s="79"/>
    </row>
    <row r="6739" spans="7:16" x14ac:dyDescent="0.2">
      <c r="G6739" s="79"/>
      <c r="I6739" s="79"/>
      <c r="K6739" s="79"/>
      <c r="M6739" s="79"/>
      <c r="N6739" s="80"/>
      <c r="P6739" s="79"/>
    </row>
    <row r="6740" spans="7:16" x14ac:dyDescent="0.2">
      <c r="G6740" s="79"/>
      <c r="I6740" s="79"/>
      <c r="K6740" s="79"/>
      <c r="M6740" s="79"/>
      <c r="N6740" s="80"/>
      <c r="P6740" s="79"/>
    </row>
    <row r="6741" spans="7:16" x14ac:dyDescent="0.2">
      <c r="G6741" s="79"/>
      <c r="I6741" s="79"/>
      <c r="K6741" s="79"/>
      <c r="M6741" s="79"/>
      <c r="N6741" s="80"/>
      <c r="P6741" s="79"/>
    </row>
    <row r="6742" spans="7:16" x14ac:dyDescent="0.2">
      <c r="G6742" s="79"/>
      <c r="I6742" s="79"/>
      <c r="K6742" s="79"/>
      <c r="M6742" s="79"/>
      <c r="N6742" s="80"/>
      <c r="P6742" s="79"/>
    </row>
    <row r="6743" spans="7:16" x14ac:dyDescent="0.2">
      <c r="G6743" s="79"/>
      <c r="I6743" s="79"/>
      <c r="K6743" s="79"/>
      <c r="M6743" s="79"/>
      <c r="N6743" s="80"/>
      <c r="P6743" s="79"/>
    </row>
    <row r="6744" spans="7:16" x14ac:dyDescent="0.2">
      <c r="G6744" s="79"/>
      <c r="I6744" s="79"/>
      <c r="K6744" s="79"/>
      <c r="M6744" s="79"/>
      <c r="N6744" s="80"/>
      <c r="P6744" s="79"/>
    </row>
    <row r="6745" spans="7:16" x14ac:dyDescent="0.2">
      <c r="G6745" s="79"/>
      <c r="I6745" s="79"/>
      <c r="K6745" s="79"/>
      <c r="M6745" s="79"/>
      <c r="N6745" s="80"/>
      <c r="P6745" s="79"/>
    </row>
    <row r="6746" spans="7:16" x14ac:dyDescent="0.2">
      <c r="G6746" s="79"/>
      <c r="I6746" s="79"/>
      <c r="K6746" s="79"/>
      <c r="M6746" s="79"/>
      <c r="N6746" s="80"/>
      <c r="P6746" s="79"/>
    </row>
    <row r="6747" spans="7:16" x14ac:dyDescent="0.2">
      <c r="G6747" s="79"/>
      <c r="I6747" s="79"/>
      <c r="K6747" s="79"/>
      <c r="M6747" s="79"/>
      <c r="N6747" s="80"/>
      <c r="P6747" s="79"/>
    </row>
    <row r="6748" spans="7:16" x14ac:dyDescent="0.2">
      <c r="G6748" s="79"/>
      <c r="I6748" s="79"/>
      <c r="K6748" s="79"/>
      <c r="M6748" s="79"/>
      <c r="N6748" s="80"/>
      <c r="P6748" s="79"/>
    </row>
    <row r="6749" spans="7:16" x14ac:dyDescent="0.2">
      <c r="G6749" s="79"/>
      <c r="I6749" s="79"/>
      <c r="K6749" s="79"/>
      <c r="M6749" s="79"/>
      <c r="N6749" s="80"/>
      <c r="P6749" s="79"/>
    </row>
    <row r="6750" spans="7:16" x14ac:dyDescent="0.2">
      <c r="G6750" s="79"/>
      <c r="I6750" s="79"/>
      <c r="K6750" s="79"/>
      <c r="M6750" s="79"/>
      <c r="N6750" s="80"/>
      <c r="P6750" s="79"/>
    </row>
    <row r="6751" spans="7:16" x14ac:dyDescent="0.2">
      <c r="G6751" s="79"/>
      <c r="I6751" s="79"/>
      <c r="K6751" s="79"/>
      <c r="M6751" s="79"/>
      <c r="N6751" s="80"/>
      <c r="P6751" s="79"/>
    </row>
    <row r="6752" spans="7:16" x14ac:dyDescent="0.2">
      <c r="G6752" s="79"/>
      <c r="I6752" s="79"/>
      <c r="K6752" s="79"/>
      <c r="M6752" s="79"/>
      <c r="N6752" s="80"/>
      <c r="P6752" s="79"/>
    </row>
    <row r="6753" spans="7:16" x14ac:dyDescent="0.2">
      <c r="G6753" s="79"/>
      <c r="I6753" s="79"/>
      <c r="K6753" s="79"/>
      <c r="M6753" s="79"/>
      <c r="N6753" s="80"/>
      <c r="P6753" s="79"/>
    </row>
    <row r="6754" spans="7:16" x14ac:dyDescent="0.2">
      <c r="G6754" s="79"/>
      <c r="I6754" s="79"/>
      <c r="K6754" s="79"/>
      <c r="M6754" s="79"/>
      <c r="N6754" s="80"/>
      <c r="P6754" s="79"/>
    </row>
    <row r="6755" spans="7:16" x14ac:dyDescent="0.2">
      <c r="G6755" s="79"/>
      <c r="I6755" s="79"/>
      <c r="K6755" s="79"/>
      <c r="M6755" s="79"/>
      <c r="N6755" s="80"/>
      <c r="P6755" s="79"/>
    </row>
    <row r="6756" spans="7:16" x14ac:dyDescent="0.2">
      <c r="G6756" s="79"/>
      <c r="I6756" s="79"/>
      <c r="K6756" s="79"/>
      <c r="M6756" s="79"/>
      <c r="N6756" s="80"/>
      <c r="P6756" s="79"/>
    </row>
    <row r="6757" spans="7:16" x14ac:dyDescent="0.2">
      <c r="G6757" s="79"/>
      <c r="I6757" s="79"/>
      <c r="K6757" s="79"/>
      <c r="M6757" s="79"/>
      <c r="N6757" s="80"/>
      <c r="P6757" s="79"/>
    </row>
    <row r="6758" spans="7:16" x14ac:dyDescent="0.2">
      <c r="G6758" s="79"/>
      <c r="I6758" s="79"/>
      <c r="K6758" s="79"/>
      <c r="M6758" s="79"/>
      <c r="N6758" s="80"/>
      <c r="P6758" s="79"/>
    </row>
    <row r="6759" spans="7:16" x14ac:dyDescent="0.2">
      <c r="G6759" s="79"/>
      <c r="I6759" s="79"/>
      <c r="K6759" s="79"/>
      <c r="M6759" s="79"/>
      <c r="N6759" s="80"/>
      <c r="P6759" s="79"/>
    </row>
    <row r="6760" spans="7:16" x14ac:dyDescent="0.2">
      <c r="G6760" s="79"/>
      <c r="I6760" s="79"/>
      <c r="K6760" s="79"/>
      <c r="M6760" s="79"/>
      <c r="N6760" s="80"/>
      <c r="P6760" s="79"/>
    </row>
    <row r="6761" spans="7:16" x14ac:dyDescent="0.2">
      <c r="G6761" s="79"/>
      <c r="I6761" s="79"/>
      <c r="K6761" s="79"/>
      <c r="M6761" s="79"/>
      <c r="N6761" s="80"/>
      <c r="P6761" s="79"/>
    </row>
    <row r="6762" spans="7:16" x14ac:dyDescent="0.2">
      <c r="G6762" s="79"/>
      <c r="I6762" s="79"/>
      <c r="K6762" s="79"/>
      <c r="M6762" s="79"/>
      <c r="N6762" s="80"/>
      <c r="P6762" s="79"/>
    </row>
    <row r="6763" spans="7:16" x14ac:dyDescent="0.2">
      <c r="G6763" s="79"/>
      <c r="I6763" s="79"/>
      <c r="K6763" s="79"/>
      <c r="M6763" s="79"/>
      <c r="N6763" s="80"/>
      <c r="P6763" s="79"/>
    </row>
    <row r="6764" spans="7:16" x14ac:dyDescent="0.2">
      <c r="G6764" s="79"/>
      <c r="I6764" s="79"/>
      <c r="K6764" s="79"/>
      <c r="M6764" s="79"/>
      <c r="N6764" s="80"/>
      <c r="P6764" s="79"/>
    </row>
    <row r="6765" spans="7:16" x14ac:dyDescent="0.2">
      <c r="G6765" s="79"/>
      <c r="I6765" s="79"/>
      <c r="K6765" s="79"/>
      <c r="M6765" s="79"/>
      <c r="N6765" s="80"/>
      <c r="P6765" s="79"/>
    </row>
    <row r="6766" spans="7:16" x14ac:dyDescent="0.2">
      <c r="G6766" s="79"/>
      <c r="I6766" s="79"/>
      <c r="K6766" s="79"/>
      <c r="M6766" s="79"/>
      <c r="N6766" s="80"/>
      <c r="P6766" s="79"/>
    </row>
    <row r="6767" spans="7:16" x14ac:dyDescent="0.2">
      <c r="G6767" s="79"/>
      <c r="I6767" s="79"/>
      <c r="K6767" s="79"/>
      <c r="M6767" s="79"/>
      <c r="N6767" s="80"/>
      <c r="P6767" s="79"/>
    </row>
    <row r="6768" spans="7:16" x14ac:dyDescent="0.2">
      <c r="G6768" s="79"/>
      <c r="I6768" s="79"/>
      <c r="K6768" s="79"/>
      <c r="M6768" s="79"/>
      <c r="N6768" s="80"/>
      <c r="P6768" s="79"/>
    </row>
    <row r="6769" spans="7:16" x14ac:dyDescent="0.2">
      <c r="G6769" s="79"/>
      <c r="I6769" s="79"/>
      <c r="K6769" s="79"/>
      <c r="M6769" s="79"/>
      <c r="N6769" s="80"/>
      <c r="P6769" s="79"/>
    </row>
    <row r="6770" spans="7:16" x14ac:dyDescent="0.2">
      <c r="G6770" s="79"/>
      <c r="I6770" s="79"/>
      <c r="K6770" s="79"/>
      <c r="M6770" s="79"/>
      <c r="N6770" s="80"/>
      <c r="P6770" s="79"/>
    </row>
    <row r="6771" spans="7:16" x14ac:dyDescent="0.2">
      <c r="G6771" s="79"/>
      <c r="I6771" s="79"/>
      <c r="K6771" s="79"/>
      <c r="M6771" s="79"/>
      <c r="N6771" s="80"/>
      <c r="P6771" s="79"/>
    </row>
    <row r="6772" spans="7:16" x14ac:dyDescent="0.2">
      <c r="G6772" s="79"/>
      <c r="I6772" s="79"/>
      <c r="K6772" s="79"/>
      <c r="M6772" s="79"/>
      <c r="N6772" s="80"/>
      <c r="P6772" s="79"/>
    </row>
    <row r="6773" spans="7:16" x14ac:dyDescent="0.2">
      <c r="G6773" s="79"/>
      <c r="I6773" s="79"/>
      <c r="K6773" s="79"/>
      <c r="M6773" s="79"/>
      <c r="N6773" s="80"/>
      <c r="P6773" s="79"/>
    </row>
    <row r="6774" spans="7:16" x14ac:dyDescent="0.2">
      <c r="G6774" s="79"/>
      <c r="I6774" s="79"/>
      <c r="K6774" s="79"/>
      <c r="M6774" s="79"/>
      <c r="N6774" s="80"/>
      <c r="P6774" s="79"/>
    </row>
    <row r="6775" spans="7:16" x14ac:dyDescent="0.2">
      <c r="G6775" s="79"/>
      <c r="I6775" s="79"/>
      <c r="K6775" s="79"/>
      <c r="M6775" s="79"/>
      <c r="N6775" s="80"/>
      <c r="P6775" s="79"/>
    </row>
    <row r="6776" spans="7:16" x14ac:dyDescent="0.2">
      <c r="G6776" s="79"/>
      <c r="I6776" s="79"/>
      <c r="K6776" s="79"/>
      <c r="M6776" s="79"/>
      <c r="N6776" s="80"/>
      <c r="P6776" s="79"/>
    </row>
    <row r="6777" spans="7:16" x14ac:dyDescent="0.2">
      <c r="G6777" s="79"/>
      <c r="I6777" s="79"/>
      <c r="K6777" s="79"/>
      <c r="M6777" s="79"/>
      <c r="N6777" s="80"/>
      <c r="P6777" s="79"/>
    </row>
    <row r="6778" spans="7:16" x14ac:dyDescent="0.2">
      <c r="G6778" s="79"/>
      <c r="I6778" s="79"/>
      <c r="K6778" s="79"/>
      <c r="M6778" s="79"/>
      <c r="N6778" s="80"/>
      <c r="P6778" s="79"/>
    </row>
    <row r="6779" spans="7:16" x14ac:dyDescent="0.2">
      <c r="G6779" s="79"/>
      <c r="I6779" s="79"/>
      <c r="K6779" s="79"/>
      <c r="M6779" s="79"/>
      <c r="N6779" s="80"/>
      <c r="P6779" s="79"/>
    </row>
    <row r="6780" spans="7:16" x14ac:dyDescent="0.2">
      <c r="G6780" s="79"/>
      <c r="I6780" s="79"/>
      <c r="K6780" s="79"/>
      <c r="M6780" s="79"/>
      <c r="N6780" s="80"/>
      <c r="P6780" s="79"/>
    </row>
    <row r="6781" spans="7:16" x14ac:dyDescent="0.2">
      <c r="G6781" s="79"/>
      <c r="I6781" s="79"/>
      <c r="K6781" s="79"/>
      <c r="M6781" s="79"/>
      <c r="N6781" s="80"/>
      <c r="P6781" s="79"/>
    </row>
    <row r="6782" spans="7:16" x14ac:dyDescent="0.2">
      <c r="G6782" s="79"/>
      <c r="I6782" s="79"/>
      <c r="K6782" s="79"/>
      <c r="M6782" s="79"/>
      <c r="N6782" s="80"/>
      <c r="P6782" s="79"/>
    </row>
    <row r="6783" spans="7:16" x14ac:dyDescent="0.2">
      <c r="G6783" s="79"/>
      <c r="I6783" s="79"/>
      <c r="K6783" s="79"/>
      <c r="M6783" s="79"/>
      <c r="N6783" s="80"/>
      <c r="P6783" s="79"/>
    </row>
    <row r="6784" spans="7:16" x14ac:dyDescent="0.2">
      <c r="G6784" s="79"/>
      <c r="I6784" s="79"/>
      <c r="K6784" s="79"/>
      <c r="M6784" s="79"/>
      <c r="N6784" s="80"/>
      <c r="P6784" s="79"/>
    </row>
    <row r="6785" spans="7:16" x14ac:dyDescent="0.2">
      <c r="G6785" s="79"/>
      <c r="I6785" s="79"/>
      <c r="K6785" s="79"/>
      <c r="M6785" s="79"/>
      <c r="N6785" s="80"/>
      <c r="P6785" s="79"/>
    </row>
    <row r="6786" spans="7:16" x14ac:dyDescent="0.2">
      <c r="G6786" s="79"/>
      <c r="I6786" s="79"/>
      <c r="K6786" s="79"/>
      <c r="M6786" s="79"/>
      <c r="N6786" s="80"/>
      <c r="P6786" s="79"/>
    </row>
    <row r="6787" spans="7:16" x14ac:dyDescent="0.2">
      <c r="G6787" s="79"/>
      <c r="I6787" s="79"/>
      <c r="K6787" s="79"/>
      <c r="M6787" s="79"/>
      <c r="N6787" s="80"/>
      <c r="P6787" s="79"/>
    </row>
    <row r="6788" spans="7:16" x14ac:dyDescent="0.2">
      <c r="G6788" s="79"/>
      <c r="I6788" s="79"/>
      <c r="K6788" s="79"/>
      <c r="M6788" s="79"/>
      <c r="N6788" s="80"/>
      <c r="P6788" s="79"/>
    </row>
    <row r="6789" spans="7:16" x14ac:dyDescent="0.2">
      <c r="G6789" s="79"/>
      <c r="I6789" s="79"/>
      <c r="K6789" s="79"/>
      <c r="M6789" s="79"/>
      <c r="N6789" s="80"/>
      <c r="P6789" s="79"/>
    </row>
    <row r="6790" spans="7:16" x14ac:dyDescent="0.2">
      <c r="G6790" s="79"/>
      <c r="I6790" s="79"/>
      <c r="K6790" s="79"/>
      <c r="M6790" s="79"/>
      <c r="N6790" s="80"/>
      <c r="P6790" s="79"/>
    </row>
    <row r="6791" spans="7:16" x14ac:dyDescent="0.2">
      <c r="G6791" s="79"/>
      <c r="I6791" s="79"/>
      <c r="K6791" s="79"/>
      <c r="M6791" s="79"/>
      <c r="N6791" s="80"/>
      <c r="P6791" s="79"/>
    </row>
    <row r="6792" spans="7:16" x14ac:dyDescent="0.2">
      <c r="G6792" s="79"/>
      <c r="I6792" s="79"/>
      <c r="K6792" s="79"/>
      <c r="M6792" s="79"/>
      <c r="N6792" s="80"/>
      <c r="P6792" s="79"/>
    </row>
    <row r="6793" spans="7:16" x14ac:dyDescent="0.2">
      <c r="G6793" s="79"/>
      <c r="I6793" s="79"/>
      <c r="K6793" s="79"/>
      <c r="M6793" s="79"/>
      <c r="N6793" s="80"/>
      <c r="P6793" s="79"/>
    </row>
    <row r="6794" spans="7:16" x14ac:dyDescent="0.2">
      <c r="G6794" s="79"/>
      <c r="I6794" s="79"/>
      <c r="K6794" s="79"/>
      <c r="M6794" s="79"/>
      <c r="N6794" s="80"/>
      <c r="P6794" s="79"/>
    </row>
    <row r="6795" spans="7:16" x14ac:dyDescent="0.2">
      <c r="G6795" s="79"/>
      <c r="I6795" s="79"/>
      <c r="K6795" s="79"/>
      <c r="M6795" s="79"/>
      <c r="N6795" s="80"/>
      <c r="P6795" s="79"/>
    </row>
    <row r="6796" spans="7:16" x14ac:dyDescent="0.2">
      <c r="G6796" s="79"/>
      <c r="I6796" s="79"/>
      <c r="K6796" s="79"/>
      <c r="M6796" s="79"/>
      <c r="N6796" s="80"/>
      <c r="P6796" s="79"/>
    </row>
    <row r="6797" spans="7:16" x14ac:dyDescent="0.2">
      <c r="G6797" s="79"/>
      <c r="I6797" s="79"/>
      <c r="K6797" s="79"/>
      <c r="M6797" s="79"/>
      <c r="N6797" s="80"/>
      <c r="P6797" s="79"/>
    </row>
    <row r="6798" spans="7:16" x14ac:dyDescent="0.2">
      <c r="G6798" s="79"/>
      <c r="I6798" s="79"/>
      <c r="K6798" s="79"/>
      <c r="M6798" s="79"/>
      <c r="N6798" s="80"/>
      <c r="P6798" s="79"/>
    </row>
    <row r="6799" spans="7:16" x14ac:dyDescent="0.2">
      <c r="G6799" s="79"/>
      <c r="I6799" s="79"/>
      <c r="K6799" s="79"/>
      <c r="M6799" s="79"/>
      <c r="N6799" s="80"/>
      <c r="P6799" s="79"/>
    </row>
    <row r="6800" spans="7:16" x14ac:dyDescent="0.2">
      <c r="G6800" s="79"/>
      <c r="I6800" s="79"/>
      <c r="K6800" s="79"/>
      <c r="M6800" s="79"/>
      <c r="N6800" s="80"/>
      <c r="P6800" s="79"/>
    </row>
    <row r="6801" spans="7:16" x14ac:dyDescent="0.2">
      <c r="G6801" s="79"/>
      <c r="I6801" s="79"/>
      <c r="K6801" s="79"/>
      <c r="M6801" s="79"/>
      <c r="N6801" s="80"/>
      <c r="P6801" s="79"/>
    </row>
    <row r="6802" spans="7:16" x14ac:dyDescent="0.2">
      <c r="G6802" s="79"/>
      <c r="I6802" s="79"/>
      <c r="K6802" s="79"/>
      <c r="M6802" s="79"/>
      <c r="N6802" s="80"/>
      <c r="P6802" s="79"/>
    </row>
    <row r="6803" spans="7:16" x14ac:dyDescent="0.2">
      <c r="G6803" s="79"/>
      <c r="I6803" s="79"/>
      <c r="K6803" s="79"/>
      <c r="M6803" s="79"/>
      <c r="N6803" s="80"/>
      <c r="P6803" s="79"/>
    </row>
    <row r="6804" spans="7:16" x14ac:dyDescent="0.2">
      <c r="G6804" s="79"/>
      <c r="I6804" s="79"/>
      <c r="K6804" s="79"/>
      <c r="M6804" s="79"/>
      <c r="N6804" s="80"/>
      <c r="P6804" s="79"/>
    </row>
    <row r="6805" spans="7:16" x14ac:dyDescent="0.2">
      <c r="G6805" s="79"/>
      <c r="I6805" s="79"/>
      <c r="K6805" s="79"/>
      <c r="M6805" s="79"/>
      <c r="N6805" s="80"/>
      <c r="P6805" s="79"/>
    </row>
    <row r="6806" spans="7:16" x14ac:dyDescent="0.2">
      <c r="G6806" s="79"/>
      <c r="I6806" s="79"/>
      <c r="K6806" s="79"/>
      <c r="M6806" s="79"/>
      <c r="N6806" s="80"/>
      <c r="P6806" s="79"/>
    </row>
    <row r="6807" spans="7:16" x14ac:dyDescent="0.2">
      <c r="G6807" s="79"/>
      <c r="I6807" s="79"/>
      <c r="K6807" s="79"/>
      <c r="M6807" s="79"/>
      <c r="N6807" s="80"/>
      <c r="P6807" s="79"/>
    </row>
    <row r="6808" spans="7:16" x14ac:dyDescent="0.2">
      <c r="G6808" s="79"/>
      <c r="I6808" s="79"/>
      <c r="K6808" s="79"/>
      <c r="M6808" s="79"/>
      <c r="N6808" s="80"/>
      <c r="P6808" s="79"/>
    </row>
    <row r="6809" spans="7:16" x14ac:dyDescent="0.2">
      <c r="G6809" s="79"/>
      <c r="I6809" s="79"/>
      <c r="K6809" s="79"/>
      <c r="M6809" s="79"/>
      <c r="N6809" s="80"/>
      <c r="P6809" s="79"/>
    </row>
    <row r="6810" spans="7:16" x14ac:dyDescent="0.2">
      <c r="G6810" s="79"/>
      <c r="I6810" s="79"/>
      <c r="K6810" s="79"/>
      <c r="M6810" s="79"/>
      <c r="N6810" s="80"/>
      <c r="P6810" s="79"/>
    </row>
    <row r="6811" spans="7:16" x14ac:dyDescent="0.2">
      <c r="G6811" s="79"/>
      <c r="I6811" s="79"/>
      <c r="K6811" s="79"/>
      <c r="M6811" s="79"/>
      <c r="N6811" s="80"/>
      <c r="P6811" s="79"/>
    </row>
    <row r="6812" spans="7:16" x14ac:dyDescent="0.2">
      <c r="G6812" s="79"/>
      <c r="I6812" s="79"/>
      <c r="K6812" s="79"/>
      <c r="M6812" s="79"/>
      <c r="N6812" s="80"/>
      <c r="P6812" s="79"/>
    </row>
    <row r="6813" spans="7:16" x14ac:dyDescent="0.2">
      <c r="G6813" s="79"/>
      <c r="I6813" s="79"/>
      <c r="K6813" s="79"/>
      <c r="M6813" s="79"/>
      <c r="N6813" s="80"/>
      <c r="P6813" s="79"/>
    </row>
    <row r="6814" spans="7:16" x14ac:dyDescent="0.2">
      <c r="G6814" s="79"/>
      <c r="I6814" s="79"/>
      <c r="K6814" s="79"/>
      <c r="M6814" s="79"/>
      <c r="N6814" s="80"/>
      <c r="P6814" s="79"/>
    </row>
    <row r="6815" spans="7:16" x14ac:dyDescent="0.2">
      <c r="G6815" s="79"/>
      <c r="I6815" s="79"/>
      <c r="K6815" s="79"/>
      <c r="M6815" s="79"/>
      <c r="N6815" s="80"/>
      <c r="P6815" s="79"/>
    </row>
    <row r="6816" spans="7:16" x14ac:dyDescent="0.2">
      <c r="G6816" s="79"/>
      <c r="I6816" s="79"/>
      <c r="K6816" s="79"/>
      <c r="M6816" s="79"/>
      <c r="N6816" s="80"/>
      <c r="P6816" s="79"/>
    </row>
    <row r="6817" spans="7:16" x14ac:dyDescent="0.2">
      <c r="G6817" s="79"/>
      <c r="I6817" s="79"/>
      <c r="K6817" s="79"/>
      <c r="M6817" s="79"/>
      <c r="N6817" s="80"/>
      <c r="P6817" s="79"/>
    </row>
    <row r="6818" spans="7:16" x14ac:dyDescent="0.2">
      <c r="G6818" s="79"/>
      <c r="I6818" s="79"/>
      <c r="K6818" s="79"/>
      <c r="M6818" s="79"/>
      <c r="N6818" s="80"/>
      <c r="P6818" s="79"/>
    </row>
    <row r="6819" spans="7:16" x14ac:dyDescent="0.2">
      <c r="G6819" s="79"/>
      <c r="I6819" s="79"/>
      <c r="K6819" s="79"/>
      <c r="M6819" s="79"/>
      <c r="N6819" s="80"/>
      <c r="P6819" s="79"/>
    </row>
    <row r="6820" spans="7:16" x14ac:dyDescent="0.2">
      <c r="G6820" s="79"/>
      <c r="I6820" s="79"/>
      <c r="K6820" s="79"/>
      <c r="M6820" s="79"/>
      <c r="N6820" s="80"/>
      <c r="P6820" s="79"/>
    </row>
    <row r="6821" spans="7:16" x14ac:dyDescent="0.2">
      <c r="G6821" s="79"/>
      <c r="I6821" s="79"/>
      <c r="K6821" s="79"/>
      <c r="M6821" s="79"/>
      <c r="N6821" s="80"/>
      <c r="P6821" s="79"/>
    </row>
    <row r="6822" spans="7:16" x14ac:dyDescent="0.2">
      <c r="G6822" s="79"/>
      <c r="I6822" s="79"/>
      <c r="K6822" s="79"/>
      <c r="M6822" s="79"/>
      <c r="N6822" s="80"/>
      <c r="P6822" s="79"/>
    </row>
    <row r="6823" spans="7:16" x14ac:dyDescent="0.2">
      <c r="G6823" s="79"/>
      <c r="I6823" s="79"/>
      <c r="K6823" s="79"/>
      <c r="M6823" s="79"/>
      <c r="N6823" s="80"/>
      <c r="P6823" s="79"/>
    </row>
    <row r="6824" spans="7:16" x14ac:dyDescent="0.2">
      <c r="G6824" s="79"/>
      <c r="I6824" s="79"/>
      <c r="K6824" s="79"/>
      <c r="M6824" s="79"/>
      <c r="N6824" s="80"/>
      <c r="P6824" s="79"/>
    </row>
    <row r="6825" spans="7:16" x14ac:dyDescent="0.2">
      <c r="G6825" s="79"/>
      <c r="I6825" s="79"/>
      <c r="K6825" s="79"/>
      <c r="M6825" s="79"/>
      <c r="N6825" s="80"/>
      <c r="P6825" s="79"/>
    </row>
    <row r="6826" spans="7:16" x14ac:dyDescent="0.2">
      <c r="G6826" s="79"/>
      <c r="I6826" s="79"/>
      <c r="K6826" s="79"/>
      <c r="M6826" s="79"/>
      <c r="N6826" s="80"/>
      <c r="P6826" s="79"/>
    </row>
    <row r="6827" spans="7:16" x14ac:dyDescent="0.2">
      <c r="G6827" s="79"/>
      <c r="I6827" s="79"/>
      <c r="K6827" s="79"/>
      <c r="M6827" s="79"/>
      <c r="N6827" s="80"/>
      <c r="P6827" s="79"/>
    </row>
    <row r="6828" spans="7:16" x14ac:dyDescent="0.2">
      <c r="G6828" s="79"/>
      <c r="I6828" s="79"/>
      <c r="K6828" s="79"/>
      <c r="M6828" s="79"/>
      <c r="N6828" s="80"/>
      <c r="P6828" s="79"/>
    </row>
    <row r="6829" spans="7:16" x14ac:dyDescent="0.2">
      <c r="G6829" s="79"/>
      <c r="I6829" s="79"/>
      <c r="K6829" s="79"/>
      <c r="M6829" s="79"/>
      <c r="N6829" s="80"/>
      <c r="P6829" s="79"/>
    </row>
    <row r="6830" spans="7:16" x14ac:dyDescent="0.2">
      <c r="G6830" s="79"/>
      <c r="I6830" s="79"/>
      <c r="K6830" s="79"/>
      <c r="M6830" s="79"/>
      <c r="N6830" s="80"/>
      <c r="P6830" s="79"/>
    </row>
    <row r="6831" spans="7:16" x14ac:dyDescent="0.2">
      <c r="G6831" s="79"/>
      <c r="I6831" s="79"/>
      <c r="K6831" s="79"/>
      <c r="M6831" s="79"/>
      <c r="N6831" s="80"/>
      <c r="P6831" s="79"/>
    </row>
    <row r="6832" spans="7:16" x14ac:dyDescent="0.2">
      <c r="G6832" s="79"/>
      <c r="I6832" s="79"/>
      <c r="K6832" s="79"/>
      <c r="M6832" s="79"/>
      <c r="N6832" s="80"/>
      <c r="P6832" s="79"/>
    </row>
    <row r="6833" spans="7:16" x14ac:dyDescent="0.2">
      <c r="G6833" s="79"/>
      <c r="I6833" s="79"/>
      <c r="K6833" s="79"/>
      <c r="M6833" s="79"/>
      <c r="N6833" s="80"/>
      <c r="P6833" s="79"/>
    </row>
    <row r="6834" spans="7:16" x14ac:dyDescent="0.2">
      <c r="G6834" s="79"/>
      <c r="I6834" s="79"/>
      <c r="K6834" s="79"/>
      <c r="M6834" s="79"/>
      <c r="N6834" s="80"/>
      <c r="P6834" s="79"/>
    </row>
    <row r="6835" spans="7:16" x14ac:dyDescent="0.2">
      <c r="G6835" s="79"/>
      <c r="I6835" s="79"/>
      <c r="K6835" s="79"/>
      <c r="M6835" s="79"/>
      <c r="N6835" s="80"/>
      <c r="P6835" s="79"/>
    </row>
    <row r="6836" spans="7:16" x14ac:dyDescent="0.2">
      <c r="G6836" s="79"/>
      <c r="I6836" s="79"/>
      <c r="K6836" s="79"/>
      <c r="M6836" s="79"/>
      <c r="N6836" s="80"/>
      <c r="P6836" s="79"/>
    </row>
    <row r="6837" spans="7:16" x14ac:dyDescent="0.2">
      <c r="G6837" s="79"/>
      <c r="I6837" s="79"/>
      <c r="K6837" s="79"/>
      <c r="M6837" s="79"/>
      <c r="N6837" s="80"/>
      <c r="P6837" s="79"/>
    </row>
    <row r="6838" spans="7:16" x14ac:dyDescent="0.2">
      <c r="G6838" s="79"/>
      <c r="I6838" s="79"/>
      <c r="K6838" s="79"/>
      <c r="M6838" s="79"/>
      <c r="N6838" s="80"/>
      <c r="P6838" s="79"/>
    </row>
    <row r="6839" spans="7:16" x14ac:dyDescent="0.2">
      <c r="G6839" s="79"/>
      <c r="I6839" s="79"/>
      <c r="K6839" s="79"/>
      <c r="M6839" s="79"/>
      <c r="N6839" s="80"/>
      <c r="P6839" s="79"/>
    </row>
    <row r="6840" spans="7:16" x14ac:dyDescent="0.2">
      <c r="G6840" s="79"/>
      <c r="I6840" s="79"/>
      <c r="K6840" s="79"/>
      <c r="M6840" s="79"/>
      <c r="N6840" s="80"/>
      <c r="P6840" s="79"/>
    </row>
    <row r="6841" spans="7:16" x14ac:dyDescent="0.2">
      <c r="G6841" s="79"/>
      <c r="I6841" s="79"/>
      <c r="K6841" s="79"/>
      <c r="M6841" s="79"/>
      <c r="N6841" s="80"/>
      <c r="P6841" s="79"/>
    </row>
    <row r="6842" spans="7:16" x14ac:dyDescent="0.2">
      <c r="G6842" s="79"/>
      <c r="I6842" s="79"/>
      <c r="K6842" s="79"/>
      <c r="M6842" s="79"/>
      <c r="N6842" s="80"/>
      <c r="P6842" s="79"/>
    </row>
    <row r="6843" spans="7:16" x14ac:dyDescent="0.2">
      <c r="G6843" s="79"/>
      <c r="I6843" s="79"/>
      <c r="K6843" s="79"/>
      <c r="M6843" s="79"/>
      <c r="N6843" s="80"/>
      <c r="P6843" s="79"/>
    </row>
    <row r="6844" spans="7:16" x14ac:dyDescent="0.2">
      <c r="G6844" s="79"/>
      <c r="I6844" s="79"/>
      <c r="K6844" s="79"/>
      <c r="M6844" s="79"/>
      <c r="N6844" s="80"/>
      <c r="P6844" s="79"/>
    </row>
    <row r="6845" spans="7:16" x14ac:dyDescent="0.2">
      <c r="G6845" s="79"/>
      <c r="I6845" s="79"/>
      <c r="K6845" s="79"/>
      <c r="M6845" s="79"/>
      <c r="N6845" s="80"/>
      <c r="P6845" s="79"/>
    </row>
    <row r="6846" spans="7:16" x14ac:dyDescent="0.2">
      <c r="G6846" s="79"/>
      <c r="I6846" s="79"/>
      <c r="K6846" s="79"/>
      <c r="M6846" s="79"/>
      <c r="N6846" s="80"/>
      <c r="P6846" s="79"/>
    </row>
    <row r="6847" spans="7:16" x14ac:dyDescent="0.2">
      <c r="G6847" s="79"/>
      <c r="I6847" s="79"/>
      <c r="K6847" s="79"/>
      <c r="M6847" s="79"/>
      <c r="N6847" s="80"/>
      <c r="P6847" s="79"/>
    </row>
    <row r="6848" spans="7:16" x14ac:dyDescent="0.2">
      <c r="G6848" s="79"/>
      <c r="I6848" s="79"/>
      <c r="K6848" s="79"/>
      <c r="M6848" s="79"/>
      <c r="N6848" s="80"/>
      <c r="P6848" s="79"/>
    </row>
    <row r="6849" spans="7:16" x14ac:dyDescent="0.2">
      <c r="G6849" s="79"/>
      <c r="I6849" s="79"/>
      <c r="K6849" s="79"/>
      <c r="M6849" s="79"/>
      <c r="N6849" s="80"/>
      <c r="P6849" s="79"/>
    </row>
    <row r="6850" spans="7:16" x14ac:dyDescent="0.2">
      <c r="G6850" s="79"/>
      <c r="I6850" s="79"/>
      <c r="K6850" s="79"/>
      <c r="M6850" s="79"/>
      <c r="N6850" s="80"/>
      <c r="P6850" s="79"/>
    </row>
    <row r="6851" spans="7:16" x14ac:dyDescent="0.2">
      <c r="G6851" s="79"/>
      <c r="I6851" s="79"/>
      <c r="K6851" s="79"/>
      <c r="M6851" s="79"/>
      <c r="N6851" s="80"/>
      <c r="P6851" s="79"/>
    </row>
    <row r="6852" spans="7:16" x14ac:dyDescent="0.2">
      <c r="G6852" s="79"/>
      <c r="I6852" s="79"/>
      <c r="K6852" s="79"/>
      <c r="M6852" s="79"/>
      <c r="N6852" s="80"/>
      <c r="P6852" s="79"/>
    </row>
    <row r="6853" spans="7:16" x14ac:dyDescent="0.2">
      <c r="G6853" s="79"/>
      <c r="I6853" s="79"/>
      <c r="K6853" s="79"/>
      <c r="M6853" s="79"/>
      <c r="N6853" s="80"/>
      <c r="P6853" s="79"/>
    </row>
    <row r="6854" spans="7:16" x14ac:dyDescent="0.2">
      <c r="G6854" s="79"/>
      <c r="I6854" s="79"/>
      <c r="K6854" s="79"/>
      <c r="M6854" s="79"/>
      <c r="N6854" s="80"/>
      <c r="P6854" s="79"/>
    </row>
    <row r="6855" spans="7:16" x14ac:dyDescent="0.2">
      <c r="G6855" s="79"/>
      <c r="I6855" s="79"/>
      <c r="K6855" s="79"/>
      <c r="M6855" s="79"/>
      <c r="N6855" s="80"/>
      <c r="P6855" s="79"/>
    </row>
    <row r="6856" spans="7:16" x14ac:dyDescent="0.2">
      <c r="G6856" s="79"/>
      <c r="I6856" s="79"/>
      <c r="K6856" s="79"/>
      <c r="M6856" s="79"/>
      <c r="N6856" s="80"/>
      <c r="P6856" s="79"/>
    </row>
    <row r="6857" spans="7:16" x14ac:dyDescent="0.2">
      <c r="G6857" s="79"/>
      <c r="I6857" s="79"/>
      <c r="K6857" s="79"/>
      <c r="M6857" s="79"/>
      <c r="N6857" s="80"/>
      <c r="P6857" s="79"/>
    </row>
    <row r="6858" spans="7:16" x14ac:dyDescent="0.2">
      <c r="G6858" s="79"/>
      <c r="I6858" s="79"/>
      <c r="K6858" s="79"/>
      <c r="M6858" s="79"/>
      <c r="N6858" s="80"/>
      <c r="P6858" s="79"/>
    </row>
    <row r="6859" spans="7:16" x14ac:dyDescent="0.2">
      <c r="G6859" s="79"/>
      <c r="I6859" s="79"/>
      <c r="K6859" s="79"/>
      <c r="M6859" s="79"/>
      <c r="N6859" s="80"/>
      <c r="P6859" s="79"/>
    </row>
    <row r="6860" spans="7:16" x14ac:dyDescent="0.2">
      <c r="G6860" s="79"/>
      <c r="I6860" s="79"/>
      <c r="K6860" s="79"/>
      <c r="M6860" s="79"/>
      <c r="N6860" s="80"/>
      <c r="P6860" s="79"/>
    </row>
    <row r="6861" spans="7:16" x14ac:dyDescent="0.2">
      <c r="G6861" s="79"/>
      <c r="I6861" s="79"/>
      <c r="K6861" s="79"/>
      <c r="M6861" s="79"/>
      <c r="N6861" s="80"/>
      <c r="P6861" s="79"/>
    </row>
    <row r="6862" spans="7:16" x14ac:dyDescent="0.2">
      <c r="G6862" s="79"/>
      <c r="I6862" s="79"/>
      <c r="K6862" s="79"/>
      <c r="M6862" s="79"/>
      <c r="N6862" s="80"/>
      <c r="P6862" s="79"/>
    </row>
    <row r="6863" spans="7:16" x14ac:dyDescent="0.2">
      <c r="G6863" s="79"/>
      <c r="I6863" s="79"/>
      <c r="K6863" s="79"/>
      <c r="M6863" s="79"/>
      <c r="N6863" s="80"/>
      <c r="P6863" s="79"/>
    </row>
    <row r="6864" spans="7:16" x14ac:dyDescent="0.2">
      <c r="G6864" s="79"/>
      <c r="I6864" s="79"/>
      <c r="K6864" s="79"/>
      <c r="M6864" s="79"/>
      <c r="N6864" s="80"/>
      <c r="P6864" s="79"/>
    </row>
    <row r="6865" spans="7:16" x14ac:dyDescent="0.2">
      <c r="G6865" s="79"/>
      <c r="I6865" s="79"/>
      <c r="K6865" s="79"/>
      <c r="M6865" s="79"/>
      <c r="N6865" s="80"/>
      <c r="P6865" s="79"/>
    </row>
    <row r="6866" spans="7:16" x14ac:dyDescent="0.2">
      <c r="G6866" s="79"/>
      <c r="I6866" s="79"/>
      <c r="K6866" s="79"/>
      <c r="M6866" s="79"/>
      <c r="N6866" s="80"/>
      <c r="P6866" s="79"/>
    </row>
    <row r="6867" spans="7:16" x14ac:dyDescent="0.2">
      <c r="G6867" s="79"/>
      <c r="I6867" s="79"/>
      <c r="K6867" s="79"/>
      <c r="M6867" s="79"/>
      <c r="N6867" s="80"/>
      <c r="P6867" s="79"/>
    </row>
    <row r="6868" spans="7:16" x14ac:dyDescent="0.2">
      <c r="G6868" s="79"/>
      <c r="I6868" s="79"/>
      <c r="K6868" s="79"/>
      <c r="M6868" s="79"/>
      <c r="N6868" s="80"/>
      <c r="P6868" s="79"/>
    </row>
    <row r="6869" spans="7:16" x14ac:dyDescent="0.2">
      <c r="G6869" s="79"/>
      <c r="I6869" s="79"/>
      <c r="K6869" s="79"/>
      <c r="M6869" s="79"/>
      <c r="N6869" s="80"/>
      <c r="P6869" s="79"/>
    </row>
    <row r="6870" spans="7:16" x14ac:dyDescent="0.2">
      <c r="G6870" s="79"/>
      <c r="I6870" s="79"/>
      <c r="K6870" s="79"/>
      <c r="M6870" s="79"/>
      <c r="N6870" s="80"/>
      <c r="P6870" s="79"/>
    </row>
    <row r="6871" spans="7:16" x14ac:dyDescent="0.2">
      <c r="G6871" s="79"/>
      <c r="I6871" s="79"/>
      <c r="K6871" s="79"/>
      <c r="M6871" s="79"/>
      <c r="N6871" s="80"/>
      <c r="P6871" s="79"/>
    </row>
    <row r="6872" spans="7:16" x14ac:dyDescent="0.2">
      <c r="G6872" s="79"/>
      <c r="I6872" s="79"/>
      <c r="K6872" s="79"/>
      <c r="M6872" s="79"/>
      <c r="N6872" s="80"/>
      <c r="P6872" s="79"/>
    </row>
    <row r="6873" spans="7:16" x14ac:dyDescent="0.2">
      <c r="G6873" s="79"/>
      <c r="I6873" s="79"/>
      <c r="K6873" s="79"/>
      <c r="M6873" s="79"/>
      <c r="N6873" s="80"/>
      <c r="P6873" s="79"/>
    </row>
    <row r="6874" spans="7:16" x14ac:dyDescent="0.2">
      <c r="G6874" s="79"/>
      <c r="I6874" s="79"/>
      <c r="K6874" s="79"/>
      <c r="M6874" s="79"/>
      <c r="N6874" s="80"/>
      <c r="P6874" s="79"/>
    </row>
    <row r="6875" spans="7:16" x14ac:dyDescent="0.2">
      <c r="G6875" s="79"/>
      <c r="I6875" s="79"/>
      <c r="K6875" s="79"/>
      <c r="M6875" s="79"/>
      <c r="N6875" s="80"/>
      <c r="P6875" s="79"/>
    </row>
    <row r="6876" spans="7:16" x14ac:dyDescent="0.2">
      <c r="G6876" s="79"/>
      <c r="I6876" s="79"/>
      <c r="K6876" s="79"/>
      <c r="M6876" s="79"/>
      <c r="N6876" s="80"/>
      <c r="P6876" s="79"/>
    </row>
    <row r="6877" spans="7:16" x14ac:dyDescent="0.2">
      <c r="G6877" s="79"/>
      <c r="I6877" s="79"/>
      <c r="K6877" s="79"/>
      <c r="M6877" s="79"/>
      <c r="N6877" s="80"/>
      <c r="P6877" s="79"/>
    </row>
    <row r="6878" spans="7:16" x14ac:dyDescent="0.2">
      <c r="G6878" s="79"/>
      <c r="I6878" s="79"/>
      <c r="K6878" s="79"/>
      <c r="M6878" s="79"/>
      <c r="N6878" s="80"/>
      <c r="P6878" s="79"/>
    </row>
    <row r="6879" spans="7:16" x14ac:dyDescent="0.2">
      <c r="G6879" s="79"/>
      <c r="I6879" s="79"/>
      <c r="K6879" s="79"/>
      <c r="M6879" s="79"/>
      <c r="N6879" s="80"/>
      <c r="P6879" s="79"/>
    </row>
    <row r="6880" spans="7:16" x14ac:dyDescent="0.2">
      <c r="G6880" s="79"/>
      <c r="I6880" s="79"/>
      <c r="K6880" s="79"/>
      <c r="M6880" s="79"/>
      <c r="N6880" s="80"/>
      <c r="P6880" s="79"/>
    </row>
    <row r="6881" spans="7:16" x14ac:dyDescent="0.2">
      <c r="G6881" s="79"/>
      <c r="I6881" s="79"/>
      <c r="K6881" s="79"/>
      <c r="M6881" s="79"/>
      <c r="N6881" s="80"/>
      <c r="P6881" s="79"/>
    </row>
    <row r="6882" spans="7:16" x14ac:dyDescent="0.2">
      <c r="G6882" s="79"/>
      <c r="I6882" s="79"/>
      <c r="K6882" s="79"/>
      <c r="M6882" s="79"/>
      <c r="N6882" s="80"/>
      <c r="P6882" s="79"/>
    </row>
    <row r="6883" spans="7:16" x14ac:dyDescent="0.2">
      <c r="G6883" s="79"/>
      <c r="I6883" s="79"/>
      <c r="K6883" s="79"/>
      <c r="M6883" s="79"/>
      <c r="N6883" s="80"/>
      <c r="P6883" s="79"/>
    </row>
    <row r="6884" spans="7:16" x14ac:dyDescent="0.2">
      <c r="G6884" s="79"/>
      <c r="I6884" s="79"/>
      <c r="K6884" s="79"/>
      <c r="M6884" s="79"/>
      <c r="N6884" s="80"/>
      <c r="P6884" s="79"/>
    </row>
    <row r="6885" spans="7:16" x14ac:dyDescent="0.2">
      <c r="G6885" s="79"/>
      <c r="I6885" s="79"/>
      <c r="K6885" s="79"/>
      <c r="M6885" s="79"/>
      <c r="N6885" s="80"/>
      <c r="P6885" s="79"/>
    </row>
    <row r="6886" spans="7:16" x14ac:dyDescent="0.2">
      <c r="G6886" s="79"/>
      <c r="I6886" s="79"/>
      <c r="K6886" s="79"/>
      <c r="M6886" s="79"/>
      <c r="N6886" s="80"/>
      <c r="P6886" s="79"/>
    </row>
    <row r="6887" spans="7:16" x14ac:dyDescent="0.2">
      <c r="G6887" s="79"/>
      <c r="I6887" s="79"/>
      <c r="K6887" s="79"/>
      <c r="M6887" s="79"/>
      <c r="N6887" s="80"/>
      <c r="P6887" s="79"/>
    </row>
    <row r="6888" spans="7:16" x14ac:dyDescent="0.2">
      <c r="G6888" s="79"/>
      <c r="I6888" s="79"/>
      <c r="K6888" s="79"/>
      <c r="M6888" s="79"/>
      <c r="N6888" s="80"/>
      <c r="P6888" s="79"/>
    </row>
    <row r="6889" spans="7:16" x14ac:dyDescent="0.2">
      <c r="G6889" s="79"/>
      <c r="I6889" s="79"/>
      <c r="K6889" s="79"/>
      <c r="M6889" s="79"/>
      <c r="N6889" s="80"/>
      <c r="P6889" s="79"/>
    </row>
    <row r="6890" spans="7:16" x14ac:dyDescent="0.2">
      <c r="G6890" s="79"/>
      <c r="I6890" s="79"/>
      <c r="K6890" s="79"/>
      <c r="M6890" s="79"/>
      <c r="N6890" s="80"/>
      <c r="P6890" s="79"/>
    </row>
    <row r="6891" spans="7:16" x14ac:dyDescent="0.2">
      <c r="G6891" s="79"/>
      <c r="I6891" s="79"/>
      <c r="K6891" s="79"/>
      <c r="M6891" s="79"/>
      <c r="N6891" s="80"/>
      <c r="P6891" s="79"/>
    </row>
    <row r="6892" spans="7:16" x14ac:dyDescent="0.2">
      <c r="G6892" s="79"/>
      <c r="I6892" s="79"/>
      <c r="K6892" s="79"/>
      <c r="M6892" s="79"/>
      <c r="N6892" s="80"/>
      <c r="P6892" s="79"/>
    </row>
    <row r="6893" spans="7:16" x14ac:dyDescent="0.2">
      <c r="G6893" s="79"/>
      <c r="I6893" s="79"/>
      <c r="K6893" s="79"/>
      <c r="M6893" s="79"/>
      <c r="N6893" s="80"/>
      <c r="P6893" s="79"/>
    </row>
    <row r="6894" spans="7:16" x14ac:dyDescent="0.2">
      <c r="G6894" s="79"/>
      <c r="I6894" s="79"/>
      <c r="K6894" s="79"/>
      <c r="M6894" s="79"/>
      <c r="N6894" s="80"/>
      <c r="P6894" s="79"/>
    </row>
    <row r="6895" spans="7:16" x14ac:dyDescent="0.2">
      <c r="G6895" s="79"/>
      <c r="I6895" s="79"/>
      <c r="K6895" s="79"/>
      <c r="M6895" s="79"/>
      <c r="N6895" s="80"/>
      <c r="P6895" s="79"/>
    </row>
    <row r="6896" spans="7:16" x14ac:dyDescent="0.2">
      <c r="G6896" s="79"/>
      <c r="I6896" s="79"/>
      <c r="K6896" s="79"/>
      <c r="M6896" s="79"/>
      <c r="N6896" s="80"/>
      <c r="P6896" s="79"/>
    </row>
    <row r="6897" spans="7:16" x14ac:dyDescent="0.2">
      <c r="G6897" s="79"/>
      <c r="I6897" s="79"/>
      <c r="K6897" s="79"/>
      <c r="M6897" s="79"/>
      <c r="N6897" s="80"/>
      <c r="P6897" s="79"/>
    </row>
    <row r="6898" spans="7:16" x14ac:dyDescent="0.2">
      <c r="G6898" s="79"/>
      <c r="I6898" s="79"/>
      <c r="K6898" s="79"/>
      <c r="M6898" s="79"/>
      <c r="N6898" s="80"/>
      <c r="P6898" s="79"/>
    </row>
    <row r="6899" spans="7:16" x14ac:dyDescent="0.2">
      <c r="G6899" s="79"/>
      <c r="I6899" s="79"/>
      <c r="K6899" s="79"/>
      <c r="M6899" s="79"/>
      <c r="N6899" s="80"/>
      <c r="P6899" s="79"/>
    </row>
    <row r="6900" spans="7:16" x14ac:dyDescent="0.2">
      <c r="G6900" s="79"/>
      <c r="I6900" s="79"/>
      <c r="K6900" s="79"/>
      <c r="M6900" s="79"/>
      <c r="N6900" s="80"/>
      <c r="P6900" s="79"/>
    </row>
    <row r="6901" spans="7:16" x14ac:dyDescent="0.2">
      <c r="G6901" s="79"/>
      <c r="I6901" s="79"/>
      <c r="K6901" s="79"/>
      <c r="M6901" s="79"/>
      <c r="N6901" s="80"/>
      <c r="P6901" s="79"/>
    </row>
    <row r="6902" spans="7:16" x14ac:dyDescent="0.2">
      <c r="G6902" s="79"/>
      <c r="I6902" s="79"/>
      <c r="K6902" s="79"/>
      <c r="M6902" s="79"/>
      <c r="N6902" s="80"/>
      <c r="P6902" s="79"/>
    </row>
    <row r="6903" spans="7:16" x14ac:dyDescent="0.2">
      <c r="G6903" s="79"/>
      <c r="I6903" s="79"/>
      <c r="K6903" s="79"/>
      <c r="M6903" s="79"/>
      <c r="N6903" s="80"/>
      <c r="P6903" s="79"/>
    </row>
    <row r="6904" spans="7:16" x14ac:dyDescent="0.2">
      <c r="G6904" s="79"/>
      <c r="I6904" s="79"/>
      <c r="K6904" s="79"/>
      <c r="M6904" s="79"/>
      <c r="N6904" s="80"/>
      <c r="P6904" s="79"/>
    </row>
    <row r="6905" spans="7:16" x14ac:dyDescent="0.2">
      <c r="G6905" s="79"/>
      <c r="I6905" s="79"/>
      <c r="K6905" s="79"/>
      <c r="M6905" s="79"/>
      <c r="N6905" s="80"/>
      <c r="P6905" s="79"/>
    </row>
    <row r="6906" spans="7:16" x14ac:dyDescent="0.2">
      <c r="G6906" s="79"/>
      <c r="I6906" s="79"/>
      <c r="K6906" s="79"/>
      <c r="M6906" s="79"/>
      <c r="N6906" s="80"/>
      <c r="P6906" s="79"/>
    </row>
    <row r="6907" spans="7:16" x14ac:dyDescent="0.2">
      <c r="G6907" s="79"/>
      <c r="I6907" s="79"/>
      <c r="K6907" s="79"/>
      <c r="M6907" s="79"/>
      <c r="N6907" s="80"/>
      <c r="P6907" s="79"/>
    </row>
    <row r="6908" spans="7:16" x14ac:dyDescent="0.2">
      <c r="G6908" s="79"/>
      <c r="I6908" s="79"/>
      <c r="K6908" s="79"/>
      <c r="M6908" s="79"/>
      <c r="N6908" s="80"/>
      <c r="P6908" s="79"/>
    </row>
    <row r="6909" spans="7:16" x14ac:dyDescent="0.2">
      <c r="G6909" s="79"/>
      <c r="I6909" s="79"/>
      <c r="K6909" s="79"/>
      <c r="M6909" s="79"/>
      <c r="N6909" s="80"/>
      <c r="P6909" s="79"/>
    </row>
    <row r="6910" spans="7:16" x14ac:dyDescent="0.2">
      <c r="G6910" s="79"/>
      <c r="I6910" s="79"/>
      <c r="K6910" s="79"/>
      <c r="M6910" s="79"/>
      <c r="N6910" s="80"/>
      <c r="P6910" s="79"/>
    </row>
    <row r="6911" spans="7:16" x14ac:dyDescent="0.2">
      <c r="G6911" s="79"/>
      <c r="I6911" s="79"/>
      <c r="K6911" s="79"/>
      <c r="M6911" s="79"/>
      <c r="N6911" s="80"/>
      <c r="P6911" s="79"/>
    </row>
    <row r="6912" spans="7:16" x14ac:dyDescent="0.2">
      <c r="G6912" s="79"/>
      <c r="I6912" s="79"/>
      <c r="K6912" s="79"/>
      <c r="M6912" s="79"/>
      <c r="N6912" s="80"/>
      <c r="P6912" s="79"/>
    </row>
    <row r="6913" spans="7:16" x14ac:dyDescent="0.2">
      <c r="G6913" s="79"/>
      <c r="I6913" s="79"/>
      <c r="K6913" s="79"/>
      <c r="M6913" s="79"/>
      <c r="N6913" s="80"/>
      <c r="P6913" s="79"/>
    </row>
    <row r="6914" spans="7:16" x14ac:dyDescent="0.2">
      <c r="G6914" s="79"/>
      <c r="I6914" s="79"/>
      <c r="K6914" s="79"/>
      <c r="M6914" s="79"/>
      <c r="N6914" s="80"/>
      <c r="P6914" s="79"/>
    </row>
    <row r="6915" spans="7:16" x14ac:dyDescent="0.2">
      <c r="G6915" s="79"/>
      <c r="I6915" s="79"/>
      <c r="K6915" s="79"/>
      <c r="M6915" s="79"/>
      <c r="N6915" s="80"/>
      <c r="P6915" s="79"/>
    </row>
    <row r="6916" spans="7:16" x14ac:dyDescent="0.2">
      <c r="G6916" s="79"/>
      <c r="I6916" s="79"/>
      <c r="K6916" s="79"/>
      <c r="M6916" s="79"/>
      <c r="N6916" s="80"/>
      <c r="P6916" s="79"/>
    </row>
    <row r="6917" spans="7:16" x14ac:dyDescent="0.2">
      <c r="G6917" s="79"/>
      <c r="I6917" s="79"/>
      <c r="K6917" s="79"/>
      <c r="M6917" s="79"/>
      <c r="N6917" s="80"/>
      <c r="P6917" s="79"/>
    </row>
    <row r="6918" spans="7:16" x14ac:dyDescent="0.2">
      <c r="G6918" s="79"/>
      <c r="I6918" s="79"/>
      <c r="K6918" s="79"/>
      <c r="M6918" s="79"/>
      <c r="N6918" s="80"/>
      <c r="P6918" s="79"/>
    </row>
    <row r="6919" spans="7:16" x14ac:dyDescent="0.2">
      <c r="G6919" s="79"/>
      <c r="I6919" s="79"/>
      <c r="K6919" s="79"/>
      <c r="M6919" s="79"/>
      <c r="N6919" s="80"/>
      <c r="P6919" s="79"/>
    </row>
    <row r="6920" spans="7:16" x14ac:dyDescent="0.2">
      <c r="G6920" s="79"/>
      <c r="I6920" s="79"/>
      <c r="K6920" s="79"/>
      <c r="M6920" s="79"/>
      <c r="N6920" s="80"/>
      <c r="P6920" s="79"/>
    </row>
    <row r="6921" spans="7:16" x14ac:dyDescent="0.2">
      <c r="G6921" s="79"/>
      <c r="I6921" s="79"/>
      <c r="K6921" s="79"/>
      <c r="M6921" s="79"/>
      <c r="N6921" s="80"/>
      <c r="P6921" s="79"/>
    </row>
    <row r="6922" spans="7:16" x14ac:dyDescent="0.2">
      <c r="G6922" s="79"/>
      <c r="I6922" s="79"/>
      <c r="K6922" s="79"/>
      <c r="M6922" s="79"/>
      <c r="N6922" s="80"/>
      <c r="P6922" s="79"/>
    </row>
    <row r="6923" spans="7:16" x14ac:dyDescent="0.2">
      <c r="G6923" s="79"/>
      <c r="I6923" s="79"/>
      <c r="K6923" s="79"/>
      <c r="M6923" s="79"/>
      <c r="N6923" s="80"/>
      <c r="P6923" s="79"/>
    </row>
    <row r="6924" spans="7:16" x14ac:dyDescent="0.2">
      <c r="G6924" s="79"/>
      <c r="I6924" s="79"/>
      <c r="K6924" s="79"/>
      <c r="M6924" s="79"/>
      <c r="N6924" s="80"/>
      <c r="P6924" s="79"/>
    </row>
    <row r="6925" spans="7:16" x14ac:dyDescent="0.2">
      <c r="G6925" s="79"/>
      <c r="I6925" s="79"/>
      <c r="K6925" s="79"/>
      <c r="M6925" s="79"/>
      <c r="N6925" s="80"/>
      <c r="P6925" s="79"/>
    </row>
    <row r="6926" spans="7:16" x14ac:dyDescent="0.2">
      <c r="G6926" s="79"/>
      <c r="I6926" s="79"/>
      <c r="K6926" s="79"/>
      <c r="M6926" s="79"/>
      <c r="N6926" s="80"/>
      <c r="P6926" s="79"/>
    </row>
    <row r="6927" spans="7:16" x14ac:dyDescent="0.2">
      <c r="G6927" s="79"/>
      <c r="I6927" s="79"/>
      <c r="K6927" s="79"/>
      <c r="M6927" s="79"/>
      <c r="N6927" s="80"/>
      <c r="P6927" s="79"/>
    </row>
    <row r="6928" spans="7:16" x14ac:dyDescent="0.2">
      <c r="G6928" s="79"/>
      <c r="I6928" s="79"/>
      <c r="K6928" s="79"/>
      <c r="M6928" s="79"/>
      <c r="N6928" s="80"/>
      <c r="P6928" s="79"/>
    </row>
    <row r="6929" spans="7:16" x14ac:dyDescent="0.2">
      <c r="G6929" s="79"/>
      <c r="I6929" s="79"/>
      <c r="K6929" s="79"/>
      <c r="M6929" s="79"/>
      <c r="N6929" s="80"/>
      <c r="P6929" s="79"/>
    </row>
    <row r="6930" spans="7:16" x14ac:dyDescent="0.2">
      <c r="G6930" s="79"/>
      <c r="I6930" s="79"/>
      <c r="K6930" s="79"/>
      <c r="M6930" s="79"/>
      <c r="N6930" s="80"/>
      <c r="P6930" s="79"/>
    </row>
    <row r="6931" spans="7:16" x14ac:dyDescent="0.2">
      <c r="G6931" s="79"/>
      <c r="I6931" s="79"/>
      <c r="K6931" s="79"/>
      <c r="M6931" s="79"/>
      <c r="N6931" s="80"/>
      <c r="P6931" s="79"/>
    </row>
    <row r="6932" spans="7:16" x14ac:dyDescent="0.2">
      <c r="G6932" s="79"/>
      <c r="I6932" s="79"/>
      <c r="K6932" s="79"/>
      <c r="M6932" s="79"/>
      <c r="N6932" s="80"/>
      <c r="P6932" s="79"/>
    </row>
    <row r="6933" spans="7:16" x14ac:dyDescent="0.2">
      <c r="G6933" s="79"/>
      <c r="I6933" s="79"/>
      <c r="K6933" s="79"/>
      <c r="M6933" s="79"/>
      <c r="N6933" s="80"/>
      <c r="P6933" s="79"/>
    </row>
    <row r="6934" spans="7:16" x14ac:dyDescent="0.2">
      <c r="G6934" s="79"/>
      <c r="I6934" s="79"/>
      <c r="K6934" s="79"/>
      <c r="M6934" s="79"/>
      <c r="N6934" s="80"/>
      <c r="P6934" s="79"/>
    </row>
    <row r="6935" spans="7:16" x14ac:dyDescent="0.2">
      <c r="G6935" s="79"/>
      <c r="I6935" s="79"/>
      <c r="K6935" s="79"/>
      <c r="M6935" s="79"/>
      <c r="N6935" s="80"/>
      <c r="P6935" s="79"/>
    </row>
    <row r="6936" spans="7:16" x14ac:dyDescent="0.2">
      <c r="G6936" s="79"/>
      <c r="I6936" s="79"/>
      <c r="K6936" s="79"/>
      <c r="M6936" s="79"/>
      <c r="N6936" s="80"/>
      <c r="P6936" s="79"/>
    </row>
    <row r="6937" spans="7:16" x14ac:dyDescent="0.2">
      <c r="G6937" s="79"/>
      <c r="I6937" s="79"/>
      <c r="K6937" s="79"/>
      <c r="M6937" s="79"/>
      <c r="N6937" s="80"/>
      <c r="P6937" s="79"/>
    </row>
    <row r="6938" spans="7:16" x14ac:dyDescent="0.2">
      <c r="G6938" s="79"/>
      <c r="I6938" s="79"/>
      <c r="K6938" s="79"/>
      <c r="M6938" s="79"/>
      <c r="N6938" s="80"/>
      <c r="P6938" s="79"/>
    </row>
    <row r="6939" spans="7:16" x14ac:dyDescent="0.2">
      <c r="G6939" s="79"/>
      <c r="I6939" s="79"/>
      <c r="K6939" s="79"/>
      <c r="M6939" s="79"/>
      <c r="N6939" s="80"/>
      <c r="P6939" s="79"/>
    </row>
    <row r="6940" spans="7:16" x14ac:dyDescent="0.2">
      <c r="G6940" s="79"/>
      <c r="I6940" s="79"/>
      <c r="K6940" s="79"/>
      <c r="M6940" s="79"/>
      <c r="N6940" s="80"/>
      <c r="P6940" s="79"/>
    </row>
    <row r="6941" spans="7:16" x14ac:dyDescent="0.2">
      <c r="G6941" s="79"/>
      <c r="I6941" s="79"/>
      <c r="K6941" s="79"/>
      <c r="M6941" s="79"/>
      <c r="N6941" s="80"/>
      <c r="P6941" s="79"/>
    </row>
    <row r="6942" spans="7:16" x14ac:dyDescent="0.2">
      <c r="G6942" s="79"/>
      <c r="I6942" s="79"/>
      <c r="K6942" s="79"/>
      <c r="M6942" s="79"/>
      <c r="N6942" s="80"/>
      <c r="P6942" s="79"/>
    </row>
    <row r="6943" spans="7:16" x14ac:dyDescent="0.2">
      <c r="G6943" s="79"/>
      <c r="I6943" s="79"/>
      <c r="K6943" s="79"/>
      <c r="M6943" s="79"/>
      <c r="N6943" s="80"/>
      <c r="P6943" s="79"/>
    </row>
    <row r="6944" spans="7:16" x14ac:dyDescent="0.2">
      <c r="G6944" s="79"/>
      <c r="I6944" s="79"/>
      <c r="K6944" s="79"/>
      <c r="M6944" s="79"/>
      <c r="N6944" s="80"/>
      <c r="P6944" s="79"/>
    </row>
    <row r="6945" spans="7:16" x14ac:dyDescent="0.2">
      <c r="G6945" s="79"/>
      <c r="I6945" s="79"/>
      <c r="K6945" s="79"/>
      <c r="M6945" s="79"/>
      <c r="N6945" s="80"/>
      <c r="P6945" s="79"/>
    </row>
    <row r="6946" spans="7:16" x14ac:dyDescent="0.2">
      <c r="G6946" s="79"/>
      <c r="I6946" s="79"/>
      <c r="K6946" s="79"/>
      <c r="M6946" s="79"/>
      <c r="N6946" s="80"/>
      <c r="P6946" s="79"/>
    </row>
    <row r="6947" spans="7:16" x14ac:dyDescent="0.2">
      <c r="G6947" s="79"/>
      <c r="I6947" s="79"/>
      <c r="K6947" s="79"/>
      <c r="M6947" s="79"/>
      <c r="N6947" s="80"/>
      <c r="P6947" s="79"/>
    </row>
    <row r="6948" spans="7:16" x14ac:dyDescent="0.2">
      <c r="G6948" s="79"/>
      <c r="I6948" s="79"/>
      <c r="K6948" s="79"/>
      <c r="M6948" s="79"/>
      <c r="N6948" s="80"/>
      <c r="P6948" s="79"/>
    </row>
    <row r="6949" spans="7:16" x14ac:dyDescent="0.2">
      <c r="G6949" s="79"/>
      <c r="I6949" s="79"/>
      <c r="K6949" s="79"/>
      <c r="M6949" s="79"/>
      <c r="N6949" s="80"/>
      <c r="P6949" s="79"/>
    </row>
    <row r="6950" spans="7:16" x14ac:dyDescent="0.2">
      <c r="G6950" s="79"/>
      <c r="I6950" s="79"/>
      <c r="K6950" s="79"/>
      <c r="M6950" s="79"/>
      <c r="N6950" s="80"/>
      <c r="P6950" s="79"/>
    </row>
    <row r="6951" spans="7:16" x14ac:dyDescent="0.2">
      <c r="G6951" s="79"/>
      <c r="I6951" s="79"/>
      <c r="K6951" s="79"/>
      <c r="M6951" s="79"/>
      <c r="N6951" s="80"/>
      <c r="P6951" s="79"/>
    </row>
    <row r="6952" spans="7:16" x14ac:dyDescent="0.2">
      <c r="G6952" s="79"/>
      <c r="I6952" s="79"/>
      <c r="K6952" s="79"/>
      <c r="M6952" s="79"/>
      <c r="N6952" s="80"/>
      <c r="P6952" s="79"/>
    </row>
    <row r="6953" spans="7:16" x14ac:dyDescent="0.2">
      <c r="G6953" s="79"/>
      <c r="I6953" s="79"/>
      <c r="K6953" s="79"/>
      <c r="M6953" s="79"/>
      <c r="N6953" s="80"/>
      <c r="P6953" s="79"/>
    </row>
    <row r="6954" spans="7:16" x14ac:dyDescent="0.2">
      <c r="G6954" s="79"/>
      <c r="I6954" s="79"/>
      <c r="K6954" s="79"/>
      <c r="M6954" s="79"/>
      <c r="N6954" s="80"/>
      <c r="P6954" s="79"/>
    </row>
    <row r="6955" spans="7:16" x14ac:dyDescent="0.2">
      <c r="G6955" s="79"/>
      <c r="I6955" s="79"/>
      <c r="K6955" s="79"/>
      <c r="M6955" s="79"/>
      <c r="N6955" s="80"/>
      <c r="P6955" s="79"/>
    </row>
    <row r="6956" spans="7:16" x14ac:dyDescent="0.2">
      <c r="G6956" s="79"/>
      <c r="I6956" s="79"/>
      <c r="K6956" s="79"/>
      <c r="M6956" s="79"/>
      <c r="N6956" s="80"/>
      <c r="P6956" s="79"/>
    </row>
    <row r="6957" spans="7:16" x14ac:dyDescent="0.2">
      <c r="G6957" s="79"/>
      <c r="I6957" s="79"/>
      <c r="K6957" s="79"/>
      <c r="M6957" s="79"/>
      <c r="N6957" s="80"/>
      <c r="P6957" s="79"/>
    </row>
    <row r="6958" spans="7:16" x14ac:dyDescent="0.2">
      <c r="G6958" s="79"/>
      <c r="I6958" s="79"/>
      <c r="K6958" s="79"/>
      <c r="M6958" s="79"/>
      <c r="N6958" s="80"/>
      <c r="P6958" s="79"/>
    </row>
    <row r="6959" spans="7:16" x14ac:dyDescent="0.2">
      <c r="G6959" s="79"/>
      <c r="I6959" s="79"/>
      <c r="K6959" s="79"/>
      <c r="M6959" s="79"/>
      <c r="N6959" s="80"/>
      <c r="P6959" s="79"/>
    </row>
    <row r="6960" spans="7:16" x14ac:dyDescent="0.2">
      <c r="G6960" s="79"/>
      <c r="I6960" s="79"/>
      <c r="K6960" s="79"/>
      <c r="M6960" s="79"/>
      <c r="N6960" s="80"/>
      <c r="P6960" s="79"/>
    </row>
    <row r="6961" spans="7:16" x14ac:dyDescent="0.2">
      <c r="G6961" s="79"/>
      <c r="I6961" s="79"/>
      <c r="K6961" s="79"/>
      <c r="M6961" s="79"/>
      <c r="N6961" s="80"/>
      <c r="P6961" s="79"/>
    </row>
    <row r="6962" spans="7:16" x14ac:dyDescent="0.2">
      <c r="G6962" s="79"/>
      <c r="I6962" s="79"/>
      <c r="K6962" s="79"/>
      <c r="M6962" s="79"/>
      <c r="N6962" s="80"/>
      <c r="P6962" s="79"/>
    </row>
    <row r="6963" spans="7:16" x14ac:dyDescent="0.2">
      <c r="G6963" s="79"/>
      <c r="I6963" s="79"/>
      <c r="K6963" s="79"/>
      <c r="M6963" s="79"/>
      <c r="N6963" s="80"/>
      <c r="P6963" s="79"/>
    </row>
    <row r="6964" spans="7:16" x14ac:dyDescent="0.2">
      <c r="G6964" s="79"/>
      <c r="I6964" s="79"/>
      <c r="K6964" s="79"/>
      <c r="M6964" s="79"/>
      <c r="N6964" s="80"/>
      <c r="P6964" s="79"/>
    </row>
    <row r="6965" spans="7:16" x14ac:dyDescent="0.2">
      <c r="G6965" s="79"/>
      <c r="I6965" s="79"/>
      <c r="K6965" s="79"/>
      <c r="M6965" s="79"/>
      <c r="N6965" s="80"/>
      <c r="P6965" s="79"/>
    </row>
    <row r="6966" spans="7:16" x14ac:dyDescent="0.2">
      <c r="G6966" s="79"/>
      <c r="I6966" s="79"/>
      <c r="K6966" s="79"/>
      <c r="M6966" s="79"/>
      <c r="N6966" s="80"/>
      <c r="P6966" s="79"/>
    </row>
    <row r="6967" spans="7:16" x14ac:dyDescent="0.2">
      <c r="G6967" s="79"/>
      <c r="I6967" s="79"/>
      <c r="K6967" s="79"/>
      <c r="M6967" s="79"/>
      <c r="N6967" s="80"/>
      <c r="P6967" s="79"/>
    </row>
    <row r="6968" spans="7:16" x14ac:dyDescent="0.2">
      <c r="G6968" s="79"/>
      <c r="I6968" s="79"/>
      <c r="K6968" s="79"/>
      <c r="M6968" s="79"/>
      <c r="N6968" s="80"/>
      <c r="P6968" s="79"/>
    </row>
    <row r="6969" spans="7:16" x14ac:dyDescent="0.2">
      <c r="G6969" s="79"/>
      <c r="I6969" s="79"/>
      <c r="K6969" s="79"/>
      <c r="M6969" s="79"/>
      <c r="N6969" s="80"/>
      <c r="P6969" s="79"/>
    </row>
    <row r="6970" spans="7:16" x14ac:dyDescent="0.2">
      <c r="G6970" s="79"/>
      <c r="I6970" s="79"/>
      <c r="K6970" s="79"/>
      <c r="M6970" s="79"/>
      <c r="N6970" s="80"/>
      <c r="P6970" s="79"/>
    </row>
    <row r="6971" spans="7:16" x14ac:dyDescent="0.2">
      <c r="G6971" s="79"/>
      <c r="I6971" s="79"/>
      <c r="K6971" s="79"/>
      <c r="M6971" s="79"/>
      <c r="N6971" s="80"/>
      <c r="P6971" s="79"/>
    </row>
    <row r="6972" spans="7:16" x14ac:dyDescent="0.2">
      <c r="G6972" s="79"/>
      <c r="I6972" s="79"/>
      <c r="K6972" s="79"/>
      <c r="M6972" s="79"/>
      <c r="N6972" s="80"/>
      <c r="P6972" s="79"/>
    </row>
    <row r="6973" spans="7:16" x14ac:dyDescent="0.2">
      <c r="G6973" s="79"/>
      <c r="I6973" s="79"/>
      <c r="K6973" s="79"/>
      <c r="M6973" s="79"/>
      <c r="N6973" s="80"/>
      <c r="P6973" s="79"/>
    </row>
    <row r="6974" spans="7:16" x14ac:dyDescent="0.2">
      <c r="G6974" s="79"/>
      <c r="I6974" s="79"/>
      <c r="K6974" s="79"/>
      <c r="M6974" s="79"/>
      <c r="N6974" s="80"/>
      <c r="P6974" s="79"/>
    </row>
    <row r="6975" spans="7:16" x14ac:dyDescent="0.2">
      <c r="G6975" s="79"/>
      <c r="I6975" s="79"/>
      <c r="K6975" s="79"/>
      <c r="M6975" s="79"/>
      <c r="N6975" s="80"/>
      <c r="P6975" s="79"/>
    </row>
    <row r="6976" spans="7:16" x14ac:dyDescent="0.2">
      <c r="G6976" s="79"/>
      <c r="I6976" s="79"/>
      <c r="K6976" s="79"/>
      <c r="M6976" s="79"/>
      <c r="N6976" s="80"/>
      <c r="P6976" s="79"/>
    </row>
    <row r="6977" spans="7:16" x14ac:dyDescent="0.2">
      <c r="G6977" s="79"/>
      <c r="I6977" s="79"/>
      <c r="K6977" s="79"/>
      <c r="M6977" s="79"/>
      <c r="N6977" s="80"/>
      <c r="P6977" s="79"/>
    </row>
    <row r="6978" spans="7:16" x14ac:dyDescent="0.2">
      <c r="G6978" s="79"/>
      <c r="I6978" s="79"/>
      <c r="K6978" s="79"/>
      <c r="M6978" s="79"/>
      <c r="N6978" s="80"/>
      <c r="P6978" s="79"/>
    </row>
    <row r="6979" spans="7:16" x14ac:dyDescent="0.2">
      <c r="G6979" s="79"/>
      <c r="I6979" s="79"/>
      <c r="K6979" s="79"/>
      <c r="M6979" s="79"/>
      <c r="N6979" s="80"/>
      <c r="P6979" s="79"/>
    </row>
    <row r="6980" spans="7:16" x14ac:dyDescent="0.2">
      <c r="G6980" s="79"/>
      <c r="I6980" s="79"/>
      <c r="K6980" s="79"/>
      <c r="M6980" s="79"/>
      <c r="N6980" s="80"/>
      <c r="P6980" s="79"/>
    </row>
    <row r="6981" spans="7:16" x14ac:dyDescent="0.2">
      <c r="G6981" s="79"/>
      <c r="I6981" s="79"/>
      <c r="K6981" s="79"/>
      <c r="M6981" s="79"/>
      <c r="N6981" s="80"/>
      <c r="P6981" s="79"/>
    </row>
    <row r="6982" spans="7:16" x14ac:dyDescent="0.2">
      <c r="G6982" s="79"/>
      <c r="I6982" s="79"/>
      <c r="K6982" s="79"/>
      <c r="M6982" s="79"/>
      <c r="N6982" s="80"/>
      <c r="P6982" s="79"/>
    </row>
    <row r="6983" spans="7:16" x14ac:dyDescent="0.2">
      <c r="G6983" s="79"/>
      <c r="I6983" s="79"/>
      <c r="K6983" s="79"/>
      <c r="M6983" s="79"/>
      <c r="N6983" s="80"/>
      <c r="P6983" s="79"/>
    </row>
    <row r="6984" spans="7:16" x14ac:dyDescent="0.2">
      <c r="G6984" s="79"/>
      <c r="I6984" s="79"/>
      <c r="K6984" s="79"/>
      <c r="M6984" s="79"/>
      <c r="N6984" s="80"/>
      <c r="P6984" s="79"/>
    </row>
    <row r="6985" spans="7:16" x14ac:dyDescent="0.2">
      <c r="G6985" s="79"/>
      <c r="I6985" s="79"/>
      <c r="K6985" s="79"/>
      <c r="M6985" s="79"/>
      <c r="N6985" s="80"/>
      <c r="P6985" s="79"/>
    </row>
    <row r="6986" spans="7:16" x14ac:dyDescent="0.2">
      <c r="G6986" s="79"/>
      <c r="I6986" s="79"/>
      <c r="K6986" s="79"/>
      <c r="M6986" s="79"/>
      <c r="N6986" s="80"/>
      <c r="P6986" s="79"/>
    </row>
    <row r="6987" spans="7:16" x14ac:dyDescent="0.2">
      <c r="G6987" s="79"/>
      <c r="I6987" s="79"/>
      <c r="K6987" s="79"/>
      <c r="M6987" s="79"/>
      <c r="N6987" s="80"/>
      <c r="P6987" s="79"/>
    </row>
    <row r="6988" spans="7:16" x14ac:dyDescent="0.2">
      <c r="G6988" s="79"/>
      <c r="I6988" s="79"/>
      <c r="K6988" s="79"/>
      <c r="M6988" s="79"/>
      <c r="N6988" s="80"/>
      <c r="P6988" s="79"/>
    </row>
    <row r="6989" spans="7:16" x14ac:dyDescent="0.2">
      <c r="G6989" s="79"/>
      <c r="I6989" s="79"/>
      <c r="K6989" s="79"/>
      <c r="M6989" s="79"/>
      <c r="N6989" s="80"/>
      <c r="P6989" s="79"/>
    </row>
    <row r="6990" spans="7:16" x14ac:dyDescent="0.2">
      <c r="G6990" s="79"/>
      <c r="I6990" s="79"/>
      <c r="K6990" s="79"/>
      <c r="M6990" s="79"/>
      <c r="N6990" s="80"/>
      <c r="P6990" s="79"/>
    </row>
    <row r="6991" spans="7:16" x14ac:dyDescent="0.2">
      <c r="G6991" s="79"/>
      <c r="I6991" s="79"/>
      <c r="K6991" s="79"/>
      <c r="M6991" s="79"/>
      <c r="N6991" s="80"/>
      <c r="P6991" s="79"/>
    </row>
    <row r="6992" spans="7:16" x14ac:dyDescent="0.2">
      <c r="G6992" s="79"/>
      <c r="I6992" s="79"/>
      <c r="K6992" s="79"/>
      <c r="M6992" s="79"/>
      <c r="N6992" s="80"/>
      <c r="P6992" s="79"/>
    </row>
    <row r="6993" spans="7:16" x14ac:dyDescent="0.2">
      <c r="G6993" s="79"/>
      <c r="I6993" s="79"/>
      <c r="K6993" s="79"/>
      <c r="M6993" s="79"/>
      <c r="N6993" s="80"/>
      <c r="P6993" s="79"/>
    </row>
    <row r="6994" spans="7:16" x14ac:dyDescent="0.2">
      <c r="G6994" s="79"/>
      <c r="I6994" s="79"/>
      <c r="K6994" s="79"/>
      <c r="M6994" s="79"/>
      <c r="N6994" s="80"/>
      <c r="P6994" s="79"/>
    </row>
    <row r="6995" spans="7:16" x14ac:dyDescent="0.2">
      <c r="G6995" s="79"/>
      <c r="I6995" s="79"/>
      <c r="K6995" s="79"/>
      <c r="M6995" s="79"/>
      <c r="N6995" s="80"/>
      <c r="P6995" s="79"/>
    </row>
    <row r="6996" spans="7:16" x14ac:dyDescent="0.2">
      <c r="G6996" s="79"/>
      <c r="I6996" s="79"/>
      <c r="K6996" s="79"/>
      <c r="M6996" s="79"/>
      <c r="N6996" s="80"/>
      <c r="P6996" s="79"/>
    </row>
    <row r="6997" spans="7:16" x14ac:dyDescent="0.2">
      <c r="G6997" s="79"/>
      <c r="I6997" s="79"/>
      <c r="K6997" s="79"/>
      <c r="M6997" s="79"/>
      <c r="N6997" s="80"/>
      <c r="P6997" s="79"/>
    </row>
    <row r="6998" spans="7:16" x14ac:dyDescent="0.2">
      <c r="G6998" s="79"/>
      <c r="I6998" s="79"/>
      <c r="K6998" s="79"/>
      <c r="M6998" s="79"/>
      <c r="N6998" s="80"/>
      <c r="P6998" s="79"/>
    </row>
    <row r="6999" spans="7:16" x14ac:dyDescent="0.2">
      <c r="G6999" s="79"/>
      <c r="I6999" s="79"/>
      <c r="K6999" s="79"/>
      <c r="M6999" s="79"/>
      <c r="N6999" s="80"/>
      <c r="P6999" s="79"/>
    </row>
    <row r="7000" spans="7:16" x14ac:dyDescent="0.2">
      <c r="G7000" s="79"/>
      <c r="I7000" s="79"/>
      <c r="K7000" s="79"/>
      <c r="M7000" s="79"/>
      <c r="N7000" s="80"/>
      <c r="P7000" s="79"/>
    </row>
    <row r="7001" spans="7:16" x14ac:dyDescent="0.2">
      <c r="G7001" s="79"/>
      <c r="I7001" s="79"/>
      <c r="K7001" s="79"/>
      <c r="M7001" s="79"/>
      <c r="N7001" s="80"/>
      <c r="P7001" s="79"/>
    </row>
    <row r="7002" spans="7:16" x14ac:dyDescent="0.2">
      <c r="G7002" s="79"/>
      <c r="I7002" s="79"/>
      <c r="K7002" s="79"/>
      <c r="M7002" s="79"/>
      <c r="N7002" s="80"/>
      <c r="P7002" s="79"/>
    </row>
    <row r="7003" spans="7:16" x14ac:dyDescent="0.2">
      <c r="G7003" s="79"/>
      <c r="I7003" s="79"/>
      <c r="K7003" s="79"/>
      <c r="M7003" s="79"/>
      <c r="N7003" s="80"/>
      <c r="P7003" s="79"/>
    </row>
    <row r="7004" spans="7:16" x14ac:dyDescent="0.2">
      <c r="G7004" s="79"/>
      <c r="I7004" s="79"/>
      <c r="K7004" s="79"/>
      <c r="M7004" s="79"/>
      <c r="N7004" s="80"/>
      <c r="P7004" s="79"/>
    </row>
    <row r="7005" spans="7:16" x14ac:dyDescent="0.2">
      <c r="G7005" s="79"/>
      <c r="I7005" s="79"/>
      <c r="K7005" s="79"/>
      <c r="M7005" s="79"/>
      <c r="N7005" s="80"/>
      <c r="P7005" s="79"/>
    </row>
    <row r="7006" spans="7:16" x14ac:dyDescent="0.2">
      <c r="G7006" s="79"/>
      <c r="I7006" s="79"/>
      <c r="K7006" s="79"/>
      <c r="M7006" s="79"/>
      <c r="N7006" s="80"/>
      <c r="P7006" s="79"/>
    </row>
    <row r="7007" spans="7:16" x14ac:dyDescent="0.2">
      <c r="G7007" s="79"/>
      <c r="I7007" s="79"/>
      <c r="K7007" s="79"/>
      <c r="M7007" s="79"/>
      <c r="N7007" s="80"/>
      <c r="P7007" s="79"/>
    </row>
    <row r="7008" spans="7:16" x14ac:dyDescent="0.2">
      <c r="G7008" s="79"/>
      <c r="I7008" s="79"/>
      <c r="K7008" s="79"/>
      <c r="M7008" s="79"/>
      <c r="N7008" s="80"/>
      <c r="P7008" s="79"/>
    </row>
    <row r="7009" spans="7:16" x14ac:dyDescent="0.2">
      <c r="G7009" s="79"/>
      <c r="I7009" s="79"/>
      <c r="K7009" s="79"/>
      <c r="M7009" s="79"/>
      <c r="N7009" s="80"/>
      <c r="P7009" s="79"/>
    </row>
    <row r="7010" spans="7:16" x14ac:dyDescent="0.2">
      <c r="G7010" s="79"/>
      <c r="I7010" s="79"/>
      <c r="K7010" s="79"/>
      <c r="M7010" s="79"/>
      <c r="N7010" s="80"/>
      <c r="P7010" s="79"/>
    </row>
    <row r="7011" spans="7:16" x14ac:dyDescent="0.2">
      <c r="G7011" s="79"/>
      <c r="I7011" s="79"/>
      <c r="K7011" s="79"/>
      <c r="M7011" s="79"/>
      <c r="N7011" s="80"/>
      <c r="P7011" s="79"/>
    </row>
    <row r="7012" spans="7:16" x14ac:dyDescent="0.2">
      <c r="G7012" s="79"/>
      <c r="I7012" s="79"/>
      <c r="K7012" s="79"/>
      <c r="M7012" s="79"/>
      <c r="N7012" s="80"/>
      <c r="P7012" s="79"/>
    </row>
    <row r="7013" spans="7:16" x14ac:dyDescent="0.2">
      <c r="G7013" s="79"/>
      <c r="I7013" s="79"/>
      <c r="K7013" s="79"/>
      <c r="M7013" s="79"/>
      <c r="N7013" s="80"/>
      <c r="P7013" s="79"/>
    </row>
    <row r="7014" spans="7:16" x14ac:dyDescent="0.2">
      <c r="G7014" s="79"/>
      <c r="I7014" s="79"/>
      <c r="K7014" s="79"/>
      <c r="M7014" s="79"/>
      <c r="N7014" s="80"/>
      <c r="P7014" s="79"/>
    </row>
    <row r="7015" spans="7:16" x14ac:dyDescent="0.2">
      <c r="G7015" s="79"/>
      <c r="I7015" s="79"/>
      <c r="K7015" s="79"/>
      <c r="M7015" s="79"/>
      <c r="N7015" s="80"/>
      <c r="P7015" s="79"/>
    </row>
    <row r="7016" spans="7:16" x14ac:dyDescent="0.2">
      <c r="G7016" s="79"/>
      <c r="I7016" s="79"/>
      <c r="K7016" s="79"/>
      <c r="M7016" s="79"/>
      <c r="N7016" s="80"/>
      <c r="P7016" s="79"/>
    </row>
    <row r="7017" spans="7:16" x14ac:dyDescent="0.2">
      <c r="G7017" s="79"/>
      <c r="I7017" s="79"/>
      <c r="K7017" s="79"/>
      <c r="M7017" s="79"/>
      <c r="N7017" s="80"/>
      <c r="P7017" s="79"/>
    </row>
    <row r="7018" spans="7:16" x14ac:dyDescent="0.2">
      <c r="G7018" s="79"/>
      <c r="I7018" s="79"/>
      <c r="K7018" s="79"/>
      <c r="M7018" s="79"/>
      <c r="N7018" s="80"/>
      <c r="P7018" s="79"/>
    </row>
    <row r="7019" spans="7:16" x14ac:dyDescent="0.2">
      <c r="G7019" s="79"/>
      <c r="I7019" s="79"/>
      <c r="K7019" s="79"/>
      <c r="M7019" s="79"/>
      <c r="N7019" s="80"/>
      <c r="P7019" s="79"/>
    </row>
    <row r="7020" spans="7:16" x14ac:dyDescent="0.2">
      <c r="G7020" s="79"/>
      <c r="I7020" s="79"/>
      <c r="K7020" s="79"/>
      <c r="M7020" s="79"/>
      <c r="N7020" s="80"/>
      <c r="P7020" s="79"/>
    </row>
    <row r="7021" spans="7:16" x14ac:dyDescent="0.2">
      <c r="G7021" s="79"/>
      <c r="I7021" s="79"/>
      <c r="K7021" s="79"/>
      <c r="M7021" s="79"/>
      <c r="N7021" s="80"/>
      <c r="P7021" s="79"/>
    </row>
    <row r="7022" spans="7:16" x14ac:dyDescent="0.2">
      <c r="G7022" s="79"/>
      <c r="I7022" s="79"/>
      <c r="K7022" s="79"/>
      <c r="M7022" s="79"/>
      <c r="N7022" s="80"/>
      <c r="P7022" s="79"/>
    </row>
    <row r="7023" spans="7:16" x14ac:dyDescent="0.2">
      <c r="G7023" s="79"/>
      <c r="I7023" s="79"/>
      <c r="K7023" s="79"/>
      <c r="M7023" s="79"/>
      <c r="N7023" s="80"/>
      <c r="P7023" s="79"/>
    </row>
    <row r="7024" spans="7:16" x14ac:dyDescent="0.2">
      <c r="G7024" s="79"/>
      <c r="I7024" s="79"/>
      <c r="K7024" s="79"/>
      <c r="M7024" s="79"/>
      <c r="N7024" s="80"/>
      <c r="P7024" s="79"/>
    </row>
    <row r="7025" spans="7:16" x14ac:dyDescent="0.2">
      <c r="G7025" s="79"/>
      <c r="I7025" s="79"/>
      <c r="K7025" s="79"/>
      <c r="M7025" s="79"/>
      <c r="N7025" s="80"/>
      <c r="P7025" s="79"/>
    </row>
    <row r="7026" spans="7:16" x14ac:dyDescent="0.2">
      <c r="G7026" s="79"/>
      <c r="I7026" s="79"/>
      <c r="K7026" s="79"/>
      <c r="M7026" s="79"/>
      <c r="N7026" s="80"/>
      <c r="P7026" s="79"/>
    </row>
    <row r="7027" spans="7:16" x14ac:dyDescent="0.2">
      <c r="G7027" s="79"/>
      <c r="I7027" s="79"/>
      <c r="K7027" s="79"/>
      <c r="M7027" s="79"/>
      <c r="N7027" s="80"/>
      <c r="P7027" s="79"/>
    </row>
    <row r="7028" spans="7:16" x14ac:dyDescent="0.2">
      <c r="G7028" s="79"/>
      <c r="I7028" s="79"/>
      <c r="K7028" s="79"/>
      <c r="M7028" s="79"/>
      <c r="N7028" s="80"/>
      <c r="P7028" s="79"/>
    </row>
    <row r="7029" spans="7:16" x14ac:dyDescent="0.2">
      <c r="G7029" s="79"/>
      <c r="I7029" s="79"/>
      <c r="K7029" s="79"/>
      <c r="M7029" s="79"/>
      <c r="N7029" s="80"/>
      <c r="P7029" s="79"/>
    </row>
    <row r="7030" spans="7:16" x14ac:dyDescent="0.2">
      <c r="G7030" s="79"/>
      <c r="I7030" s="79"/>
      <c r="K7030" s="79"/>
      <c r="M7030" s="79"/>
      <c r="N7030" s="80"/>
      <c r="P7030" s="79"/>
    </row>
    <row r="7031" spans="7:16" x14ac:dyDescent="0.2">
      <c r="G7031" s="79"/>
      <c r="I7031" s="79"/>
      <c r="K7031" s="79"/>
      <c r="M7031" s="79"/>
      <c r="N7031" s="80"/>
      <c r="P7031" s="79"/>
    </row>
    <row r="7032" spans="7:16" x14ac:dyDescent="0.2">
      <c r="G7032" s="79"/>
      <c r="I7032" s="79"/>
      <c r="K7032" s="79"/>
      <c r="M7032" s="79"/>
      <c r="N7032" s="80"/>
      <c r="P7032" s="79"/>
    </row>
    <row r="7033" spans="7:16" x14ac:dyDescent="0.2">
      <c r="G7033" s="79"/>
      <c r="I7033" s="79"/>
      <c r="K7033" s="79"/>
      <c r="M7033" s="79"/>
      <c r="N7033" s="80"/>
      <c r="P7033" s="79"/>
    </row>
    <row r="7034" spans="7:16" x14ac:dyDescent="0.2">
      <c r="G7034" s="79"/>
      <c r="I7034" s="79"/>
      <c r="K7034" s="79"/>
      <c r="M7034" s="79"/>
      <c r="N7034" s="80"/>
      <c r="P7034" s="79"/>
    </row>
    <row r="7035" spans="7:16" x14ac:dyDescent="0.2">
      <c r="G7035" s="79"/>
      <c r="I7035" s="79"/>
      <c r="K7035" s="79"/>
      <c r="M7035" s="79"/>
      <c r="N7035" s="80"/>
      <c r="P7035" s="79"/>
    </row>
    <row r="7036" spans="7:16" x14ac:dyDescent="0.2">
      <c r="G7036" s="79"/>
      <c r="I7036" s="79"/>
      <c r="K7036" s="79"/>
      <c r="M7036" s="79"/>
      <c r="N7036" s="80"/>
      <c r="P7036" s="79"/>
    </row>
    <row r="7037" spans="7:16" x14ac:dyDescent="0.2">
      <c r="G7037" s="79"/>
      <c r="I7037" s="79"/>
      <c r="K7037" s="79"/>
      <c r="M7037" s="79"/>
      <c r="N7037" s="80"/>
      <c r="P7037" s="79"/>
    </row>
    <row r="7038" spans="7:16" x14ac:dyDescent="0.2">
      <c r="G7038" s="79"/>
      <c r="I7038" s="79"/>
      <c r="K7038" s="79"/>
      <c r="M7038" s="79"/>
      <c r="N7038" s="80"/>
      <c r="P7038" s="79"/>
    </row>
    <row r="7039" spans="7:16" x14ac:dyDescent="0.2">
      <c r="G7039" s="79"/>
      <c r="I7039" s="79"/>
      <c r="K7039" s="79"/>
      <c r="M7039" s="79"/>
      <c r="N7039" s="80"/>
      <c r="P7039" s="79"/>
    </row>
    <row r="7040" spans="7:16" x14ac:dyDescent="0.2">
      <c r="G7040" s="79"/>
      <c r="I7040" s="79"/>
      <c r="K7040" s="79"/>
      <c r="M7040" s="79"/>
      <c r="N7040" s="80"/>
      <c r="P7040" s="79"/>
    </row>
    <row r="7041" spans="7:16" x14ac:dyDescent="0.2">
      <c r="G7041" s="79"/>
      <c r="I7041" s="79"/>
      <c r="K7041" s="79"/>
      <c r="M7041" s="79"/>
      <c r="N7041" s="80"/>
      <c r="P7041" s="79"/>
    </row>
    <row r="7042" spans="7:16" x14ac:dyDescent="0.2">
      <c r="G7042" s="79"/>
      <c r="I7042" s="79"/>
      <c r="K7042" s="79"/>
      <c r="M7042" s="79"/>
      <c r="N7042" s="80"/>
      <c r="P7042" s="79"/>
    </row>
    <row r="7043" spans="7:16" x14ac:dyDescent="0.2">
      <c r="G7043" s="79"/>
      <c r="I7043" s="79"/>
      <c r="K7043" s="79"/>
      <c r="M7043" s="79"/>
      <c r="N7043" s="80"/>
      <c r="P7043" s="79"/>
    </row>
    <row r="7044" spans="7:16" x14ac:dyDescent="0.2">
      <c r="G7044" s="79"/>
      <c r="I7044" s="79"/>
      <c r="K7044" s="79"/>
      <c r="M7044" s="79"/>
      <c r="N7044" s="80"/>
      <c r="P7044" s="79"/>
    </row>
    <row r="7045" spans="7:16" x14ac:dyDescent="0.2">
      <c r="G7045" s="79"/>
      <c r="I7045" s="79"/>
      <c r="K7045" s="79"/>
      <c r="M7045" s="79"/>
      <c r="N7045" s="80"/>
      <c r="P7045" s="79"/>
    </row>
    <row r="7046" spans="7:16" x14ac:dyDescent="0.2">
      <c r="G7046" s="79"/>
      <c r="I7046" s="79"/>
      <c r="K7046" s="79"/>
      <c r="M7046" s="79"/>
      <c r="N7046" s="80"/>
      <c r="P7046" s="79"/>
    </row>
    <row r="7047" spans="7:16" x14ac:dyDescent="0.2">
      <c r="G7047" s="79"/>
      <c r="I7047" s="79"/>
      <c r="K7047" s="79"/>
      <c r="M7047" s="79"/>
      <c r="N7047" s="80"/>
      <c r="P7047" s="79"/>
    </row>
    <row r="7048" spans="7:16" x14ac:dyDescent="0.2">
      <c r="G7048" s="79"/>
      <c r="I7048" s="79"/>
      <c r="K7048" s="79"/>
      <c r="M7048" s="79"/>
      <c r="N7048" s="80"/>
      <c r="P7048" s="79"/>
    </row>
    <row r="7049" spans="7:16" x14ac:dyDescent="0.2">
      <c r="G7049" s="79"/>
      <c r="I7049" s="79"/>
      <c r="K7049" s="79"/>
      <c r="M7049" s="79"/>
      <c r="N7049" s="80"/>
      <c r="P7049" s="79"/>
    </row>
    <row r="7050" spans="7:16" x14ac:dyDescent="0.2">
      <c r="G7050" s="79"/>
      <c r="I7050" s="79"/>
      <c r="K7050" s="79"/>
      <c r="M7050" s="79"/>
      <c r="N7050" s="80"/>
      <c r="P7050" s="79"/>
    </row>
    <row r="7051" spans="7:16" x14ac:dyDescent="0.2">
      <c r="G7051" s="79"/>
      <c r="I7051" s="79"/>
      <c r="K7051" s="79"/>
      <c r="M7051" s="79"/>
      <c r="N7051" s="80"/>
      <c r="P7051" s="79"/>
    </row>
    <row r="7052" spans="7:16" x14ac:dyDescent="0.2">
      <c r="G7052" s="79"/>
      <c r="I7052" s="79"/>
      <c r="K7052" s="79"/>
      <c r="M7052" s="79"/>
      <c r="N7052" s="80"/>
      <c r="P7052" s="79"/>
    </row>
    <row r="7053" spans="7:16" x14ac:dyDescent="0.2">
      <c r="G7053" s="79"/>
      <c r="I7053" s="79"/>
      <c r="K7053" s="79"/>
      <c r="M7053" s="79"/>
      <c r="N7053" s="80"/>
      <c r="P7053" s="79"/>
    </row>
    <row r="7054" spans="7:16" x14ac:dyDescent="0.2">
      <c r="G7054" s="79"/>
      <c r="I7054" s="79"/>
      <c r="K7054" s="79"/>
      <c r="M7054" s="79"/>
      <c r="N7054" s="80"/>
      <c r="P7054" s="79"/>
    </row>
    <row r="7055" spans="7:16" x14ac:dyDescent="0.2">
      <c r="G7055" s="79"/>
      <c r="I7055" s="79"/>
      <c r="K7055" s="79"/>
      <c r="M7055" s="79"/>
      <c r="N7055" s="80"/>
      <c r="P7055" s="79"/>
    </row>
    <row r="7056" spans="7:16" x14ac:dyDescent="0.2">
      <c r="G7056" s="79"/>
      <c r="I7056" s="79"/>
      <c r="K7056" s="79"/>
      <c r="M7056" s="79"/>
      <c r="N7056" s="80"/>
      <c r="P7056" s="79"/>
    </row>
    <row r="7057" spans="7:16" x14ac:dyDescent="0.2">
      <c r="G7057" s="79"/>
      <c r="I7057" s="79"/>
      <c r="K7057" s="79"/>
      <c r="M7057" s="79"/>
      <c r="N7057" s="80"/>
      <c r="P7057" s="79"/>
    </row>
    <row r="7058" spans="7:16" x14ac:dyDescent="0.2">
      <c r="G7058" s="79"/>
      <c r="I7058" s="79"/>
      <c r="K7058" s="79"/>
      <c r="M7058" s="79"/>
      <c r="N7058" s="80"/>
      <c r="P7058" s="79"/>
    </row>
    <row r="7059" spans="7:16" x14ac:dyDescent="0.2">
      <c r="G7059" s="79"/>
      <c r="I7059" s="79"/>
      <c r="K7059" s="79"/>
      <c r="M7059" s="79"/>
      <c r="N7059" s="80"/>
      <c r="P7059" s="79"/>
    </row>
    <row r="7060" spans="7:16" x14ac:dyDescent="0.2">
      <c r="G7060" s="79"/>
      <c r="I7060" s="79"/>
      <c r="K7060" s="79"/>
      <c r="M7060" s="79"/>
      <c r="N7060" s="80"/>
      <c r="P7060" s="79"/>
    </row>
    <row r="7061" spans="7:16" x14ac:dyDescent="0.2">
      <c r="G7061" s="79"/>
      <c r="I7061" s="79"/>
      <c r="K7061" s="79"/>
      <c r="M7061" s="79"/>
      <c r="N7061" s="80"/>
      <c r="P7061" s="79"/>
    </row>
    <row r="7062" spans="7:16" x14ac:dyDescent="0.2">
      <c r="G7062" s="79"/>
      <c r="I7062" s="79"/>
      <c r="K7062" s="79"/>
      <c r="M7062" s="79"/>
      <c r="N7062" s="80"/>
      <c r="P7062" s="79"/>
    </row>
    <row r="7063" spans="7:16" x14ac:dyDescent="0.2">
      <c r="G7063" s="79"/>
      <c r="I7063" s="79"/>
      <c r="K7063" s="79"/>
      <c r="M7063" s="79"/>
      <c r="N7063" s="80"/>
      <c r="P7063" s="79"/>
    </row>
    <row r="7064" spans="7:16" x14ac:dyDescent="0.2">
      <c r="G7064" s="79"/>
      <c r="I7064" s="79"/>
      <c r="K7064" s="79"/>
      <c r="M7064" s="79"/>
      <c r="N7064" s="80"/>
      <c r="P7064" s="79"/>
    </row>
    <row r="7065" spans="7:16" x14ac:dyDescent="0.2">
      <c r="G7065" s="79"/>
      <c r="I7065" s="79"/>
      <c r="K7065" s="79"/>
      <c r="M7065" s="79"/>
      <c r="N7065" s="80"/>
      <c r="P7065" s="79"/>
    </row>
    <row r="7066" spans="7:16" x14ac:dyDescent="0.2">
      <c r="G7066" s="79"/>
      <c r="I7066" s="79"/>
      <c r="K7066" s="79"/>
      <c r="M7066" s="79"/>
      <c r="N7066" s="80"/>
      <c r="P7066" s="79"/>
    </row>
    <row r="7067" spans="7:16" x14ac:dyDescent="0.2">
      <c r="G7067" s="79"/>
      <c r="I7067" s="79"/>
      <c r="K7067" s="79"/>
      <c r="M7067" s="79"/>
      <c r="N7067" s="80"/>
      <c r="P7067" s="79"/>
    </row>
    <row r="7068" spans="7:16" x14ac:dyDescent="0.2">
      <c r="G7068" s="79"/>
      <c r="I7068" s="79"/>
      <c r="K7068" s="79"/>
      <c r="M7068" s="79"/>
      <c r="N7068" s="80"/>
      <c r="P7068" s="79"/>
    </row>
    <row r="7069" spans="7:16" x14ac:dyDescent="0.2">
      <c r="G7069" s="79"/>
      <c r="I7069" s="79"/>
      <c r="K7069" s="79"/>
      <c r="M7069" s="79"/>
      <c r="N7069" s="80"/>
      <c r="P7069" s="79"/>
    </row>
    <row r="7070" spans="7:16" x14ac:dyDescent="0.2">
      <c r="G7070" s="79"/>
      <c r="I7070" s="79"/>
      <c r="K7070" s="79"/>
      <c r="M7070" s="79"/>
      <c r="N7070" s="80"/>
      <c r="P7070" s="79"/>
    </row>
    <row r="7071" spans="7:16" x14ac:dyDescent="0.2">
      <c r="G7071" s="79"/>
      <c r="I7071" s="79"/>
      <c r="K7071" s="79"/>
      <c r="M7071" s="79"/>
      <c r="N7071" s="80"/>
      <c r="P7071" s="79"/>
    </row>
    <row r="7072" spans="7:16" x14ac:dyDescent="0.2">
      <c r="G7072" s="79"/>
      <c r="I7072" s="79"/>
      <c r="K7072" s="79"/>
      <c r="M7072" s="79"/>
      <c r="N7072" s="80"/>
      <c r="P7072" s="79"/>
    </row>
    <row r="7073" spans="7:16" x14ac:dyDescent="0.2">
      <c r="G7073" s="79"/>
      <c r="I7073" s="79"/>
      <c r="K7073" s="79"/>
      <c r="M7073" s="79"/>
      <c r="N7073" s="80"/>
      <c r="P7073" s="79"/>
    </row>
    <row r="7074" spans="7:16" x14ac:dyDescent="0.2">
      <c r="G7074" s="79"/>
      <c r="I7074" s="79"/>
      <c r="K7074" s="79"/>
      <c r="M7074" s="79"/>
      <c r="N7074" s="80"/>
      <c r="P7074" s="79"/>
    </row>
    <row r="7075" spans="7:16" x14ac:dyDescent="0.2">
      <c r="G7075" s="79"/>
      <c r="I7075" s="79"/>
      <c r="K7075" s="79"/>
      <c r="M7075" s="79"/>
      <c r="N7075" s="80"/>
      <c r="P7075" s="79"/>
    </row>
    <row r="7076" spans="7:16" x14ac:dyDescent="0.2">
      <c r="G7076" s="79"/>
      <c r="I7076" s="79"/>
      <c r="K7076" s="79"/>
      <c r="M7076" s="79"/>
      <c r="N7076" s="80"/>
      <c r="P7076" s="79"/>
    </row>
    <row r="7077" spans="7:16" x14ac:dyDescent="0.2">
      <c r="G7077" s="79"/>
      <c r="I7077" s="79"/>
      <c r="K7077" s="79"/>
      <c r="M7077" s="79"/>
      <c r="N7077" s="80"/>
      <c r="P7077" s="79"/>
    </row>
    <row r="7078" spans="7:16" x14ac:dyDescent="0.2">
      <c r="G7078" s="79"/>
      <c r="I7078" s="79"/>
      <c r="K7078" s="79"/>
      <c r="M7078" s="79"/>
      <c r="N7078" s="80"/>
      <c r="P7078" s="79"/>
    </row>
    <row r="7079" spans="7:16" x14ac:dyDescent="0.2">
      <c r="G7079" s="79"/>
      <c r="I7079" s="79"/>
      <c r="K7079" s="79"/>
      <c r="M7079" s="79"/>
      <c r="N7079" s="80"/>
      <c r="P7079" s="79"/>
    </row>
    <row r="7080" spans="7:16" x14ac:dyDescent="0.2">
      <c r="G7080" s="79"/>
      <c r="I7080" s="79"/>
      <c r="K7080" s="79"/>
      <c r="M7080" s="79"/>
      <c r="N7080" s="80"/>
      <c r="P7080" s="79"/>
    </row>
    <row r="7081" spans="7:16" x14ac:dyDescent="0.2">
      <c r="G7081" s="79"/>
      <c r="I7081" s="79"/>
      <c r="K7081" s="79"/>
      <c r="M7081" s="79"/>
      <c r="N7081" s="80"/>
      <c r="P7081" s="79"/>
    </row>
    <row r="7082" spans="7:16" x14ac:dyDescent="0.2">
      <c r="G7082" s="79"/>
      <c r="I7082" s="79"/>
      <c r="K7082" s="79"/>
      <c r="M7082" s="79"/>
      <c r="N7082" s="80"/>
      <c r="P7082" s="79"/>
    </row>
    <row r="7083" spans="7:16" x14ac:dyDescent="0.2">
      <c r="G7083" s="79"/>
      <c r="I7083" s="79"/>
      <c r="K7083" s="79"/>
      <c r="M7083" s="79"/>
      <c r="N7083" s="80"/>
      <c r="P7083" s="79"/>
    </row>
    <row r="7084" spans="7:16" x14ac:dyDescent="0.2">
      <c r="G7084" s="79"/>
      <c r="I7084" s="79"/>
      <c r="K7084" s="79"/>
      <c r="M7084" s="79"/>
      <c r="N7084" s="80"/>
      <c r="P7084" s="79"/>
    </row>
    <row r="7085" spans="7:16" x14ac:dyDescent="0.2">
      <c r="G7085" s="79"/>
      <c r="I7085" s="79"/>
      <c r="K7085" s="79"/>
      <c r="M7085" s="79"/>
      <c r="N7085" s="80"/>
      <c r="P7085" s="79"/>
    </row>
    <row r="7086" spans="7:16" x14ac:dyDescent="0.2">
      <c r="G7086" s="79"/>
      <c r="I7086" s="79"/>
      <c r="K7086" s="79"/>
      <c r="M7086" s="79"/>
      <c r="N7086" s="80"/>
      <c r="P7086" s="79"/>
    </row>
    <row r="7087" spans="7:16" x14ac:dyDescent="0.2">
      <c r="G7087" s="79"/>
      <c r="I7087" s="79"/>
      <c r="K7087" s="79"/>
      <c r="M7087" s="79"/>
      <c r="N7087" s="80"/>
      <c r="P7087" s="79"/>
    </row>
    <row r="7088" spans="7:16" x14ac:dyDescent="0.2">
      <c r="G7088" s="79"/>
      <c r="I7088" s="79"/>
      <c r="K7088" s="79"/>
      <c r="M7088" s="79"/>
      <c r="N7088" s="80"/>
      <c r="P7088" s="79"/>
    </row>
    <row r="7089" spans="7:16" x14ac:dyDescent="0.2">
      <c r="G7089" s="79"/>
      <c r="I7089" s="79"/>
      <c r="K7089" s="79"/>
      <c r="M7089" s="79"/>
      <c r="N7089" s="80"/>
      <c r="P7089" s="79"/>
    </row>
    <row r="7090" spans="7:16" x14ac:dyDescent="0.2">
      <c r="G7090" s="79"/>
      <c r="I7090" s="79"/>
      <c r="K7090" s="79"/>
      <c r="M7090" s="79"/>
      <c r="N7090" s="80"/>
      <c r="P7090" s="79"/>
    </row>
    <row r="7091" spans="7:16" x14ac:dyDescent="0.2">
      <c r="G7091" s="79"/>
      <c r="I7091" s="79"/>
      <c r="K7091" s="79"/>
      <c r="M7091" s="79"/>
      <c r="N7091" s="80"/>
      <c r="P7091" s="79"/>
    </row>
    <row r="7092" spans="7:16" x14ac:dyDescent="0.2">
      <c r="G7092" s="79"/>
      <c r="I7092" s="79"/>
      <c r="K7092" s="79"/>
      <c r="M7092" s="79"/>
      <c r="N7092" s="80"/>
      <c r="P7092" s="79"/>
    </row>
    <row r="7093" spans="7:16" x14ac:dyDescent="0.2">
      <c r="G7093" s="79"/>
      <c r="I7093" s="79"/>
      <c r="K7093" s="79"/>
      <c r="M7093" s="79"/>
      <c r="N7093" s="80"/>
      <c r="P7093" s="79"/>
    </row>
    <row r="7094" spans="7:16" x14ac:dyDescent="0.2">
      <c r="G7094" s="79"/>
      <c r="I7094" s="79"/>
      <c r="K7094" s="79"/>
      <c r="M7094" s="79"/>
      <c r="N7094" s="80"/>
      <c r="P7094" s="79"/>
    </row>
    <row r="7095" spans="7:16" x14ac:dyDescent="0.2">
      <c r="G7095" s="79"/>
      <c r="I7095" s="79"/>
      <c r="K7095" s="79"/>
      <c r="M7095" s="79"/>
      <c r="N7095" s="80"/>
      <c r="P7095" s="79"/>
    </row>
    <row r="7096" spans="7:16" x14ac:dyDescent="0.2">
      <c r="G7096" s="79"/>
      <c r="I7096" s="79"/>
      <c r="K7096" s="79"/>
      <c r="M7096" s="79"/>
      <c r="N7096" s="80"/>
      <c r="P7096" s="79"/>
    </row>
    <row r="7097" spans="7:16" x14ac:dyDescent="0.2">
      <c r="G7097" s="79"/>
      <c r="I7097" s="79"/>
      <c r="K7097" s="79"/>
      <c r="M7097" s="79"/>
      <c r="N7097" s="80"/>
      <c r="P7097" s="79"/>
    </row>
    <row r="7098" spans="7:16" x14ac:dyDescent="0.2">
      <c r="G7098" s="79"/>
      <c r="I7098" s="79"/>
      <c r="K7098" s="79"/>
      <c r="M7098" s="79"/>
      <c r="N7098" s="80"/>
      <c r="P7098" s="79"/>
    </row>
    <row r="7099" spans="7:16" x14ac:dyDescent="0.2">
      <c r="G7099" s="79"/>
      <c r="I7099" s="79"/>
      <c r="K7099" s="79"/>
      <c r="M7099" s="79"/>
      <c r="N7099" s="80"/>
      <c r="P7099" s="79"/>
    </row>
    <row r="7100" spans="7:16" x14ac:dyDescent="0.2">
      <c r="G7100" s="79"/>
      <c r="I7100" s="79"/>
      <c r="K7100" s="79"/>
      <c r="M7100" s="79"/>
      <c r="N7100" s="80"/>
      <c r="P7100" s="79"/>
    </row>
    <row r="7101" spans="7:16" x14ac:dyDescent="0.2">
      <c r="G7101" s="79"/>
      <c r="I7101" s="79"/>
      <c r="K7101" s="79"/>
      <c r="M7101" s="79"/>
      <c r="N7101" s="80"/>
      <c r="P7101" s="79"/>
    </row>
    <row r="7102" spans="7:16" x14ac:dyDescent="0.2">
      <c r="G7102" s="79"/>
      <c r="I7102" s="79"/>
      <c r="K7102" s="79"/>
      <c r="M7102" s="79"/>
      <c r="N7102" s="80"/>
      <c r="P7102" s="79"/>
    </row>
    <row r="7103" spans="7:16" x14ac:dyDescent="0.2">
      <c r="G7103" s="79"/>
      <c r="I7103" s="79"/>
      <c r="K7103" s="79"/>
      <c r="M7103" s="79"/>
      <c r="N7103" s="80"/>
      <c r="P7103" s="79"/>
    </row>
    <row r="7104" spans="7:16" x14ac:dyDescent="0.2">
      <c r="G7104" s="79"/>
      <c r="I7104" s="79"/>
      <c r="K7104" s="79"/>
      <c r="M7104" s="79"/>
      <c r="N7104" s="80"/>
      <c r="P7104" s="79"/>
    </row>
    <row r="7105" spans="7:16" x14ac:dyDescent="0.2">
      <c r="G7105" s="79"/>
      <c r="I7105" s="79"/>
      <c r="K7105" s="79"/>
      <c r="M7105" s="79"/>
      <c r="N7105" s="80"/>
      <c r="P7105" s="79"/>
    </row>
    <row r="7106" spans="7:16" x14ac:dyDescent="0.2">
      <c r="G7106" s="79"/>
      <c r="I7106" s="79"/>
      <c r="K7106" s="79"/>
      <c r="M7106" s="79"/>
      <c r="N7106" s="80"/>
      <c r="P7106" s="79"/>
    </row>
    <row r="7107" spans="7:16" x14ac:dyDescent="0.2">
      <c r="G7107" s="79"/>
      <c r="I7107" s="79"/>
      <c r="K7107" s="79"/>
      <c r="M7107" s="79"/>
      <c r="N7107" s="80"/>
      <c r="P7107" s="79"/>
    </row>
    <row r="7108" spans="7:16" x14ac:dyDescent="0.2">
      <c r="G7108" s="79"/>
      <c r="I7108" s="79"/>
      <c r="K7108" s="79"/>
      <c r="M7108" s="79"/>
      <c r="N7108" s="80"/>
      <c r="P7108" s="79"/>
    </row>
    <row r="7109" spans="7:16" x14ac:dyDescent="0.2">
      <c r="G7109" s="79"/>
      <c r="I7109" s="79"/>
      <c r="K7109" s="79"/>
      <c r="M7109" s="79"/>
      <c r="N7109" s="80"/>
      <c r="P7109" s="79"/>
    </row>
    <row r="7110" spans="7:16" x14ac:dyDescent="0.2">
      <c r="G7110" s="79"/>
      <c r="I7110" s="79"/>
      <c r="K7110" s="79"/>
      <c r="M7110" s="79"/>
      <c r="N7110" s="80"/>
      <c r="P7110" s="79"/>
    </row>
    <row r="7111" spans="7:16" x14ac:dyDescent="0.2">
      <c r="G7111" s="79"/>
      <c r="I7111" s="79"/>
      <c r="K7111" s="79"/>
      <c r="M7111" s="79"/>
      <c r="N7111" s="80"/>
      <c r="P7111" s="79"/>
    </row>
    <row r="7112" spans="7:16" x14ac:dyDescent="0.2">
      <c r="G7112" s="79"/>
      <c r="I7112" s="79"/>
      <c r="K7112" s="79"/>
      <c r="M7112" s="79"/>
      <c r="N7112" s="80"/>
      <c r="P7112" s="79"/>
    </row>
    <row r="7113" spans="7:16" x14ac:dyDescent="0.2">
      <c r="G7113" s="79"/>
      <c r="I7113" s="79"/>
      <c r="K7113" s="79"/>
      <c r="M7113" s="79"/>
      <c r="N7113" s="80"/>
      <c r="P7113" s="79"/>
    </row>
    <row r="7114" spans="7:16" x14ac:dyDescent="0.2">
      <c r="G7114" s="79"/>
      <c r="I7114" s="79"/>
      <c r="K7114" s="79"/>
      <c r="M7114" s="79"/>
      <c r="N7114" s="80"/>
      <c r="P7114" s="79"/>
    </row>
    <row r="7115" spans="7:16" x14ac:dyDescent="0.2">
      <c r="G7115" s="79"/>
      <c r="I7115" s="79"/>
      <c r="K7115" s="79"/>
      <c r="M7115" s="79"/>
      <c r="N7115" s="80"/>
      <c r="P7115" s="79"/>
    </row>
    <row r="7116" spans="7:16" x14ac:dyDescent="0.2">
      <c r="G7116" s="79"/>
      <c r="I7116" s="79"/>
      <c r="K7116" s="79"/>
      <c r="M7116" s="79"/>
      <c r="N7116" s="80"/>
      <c r="P7116" s="79"/>
    </row>
    <row r="7117" spans="7:16" x14ac:dyDescent="0.2">
      <c r="G7117" s="79"/>
      <c r="I7117" s="79"/>
      <c r="K7117" s="79"/>
      <c r="M7117" s="79"/>
      <c r="N7117" s="80"/>
      <c r="P7117" s="79"/>
    </row>
    <row r="7118" spans="7:16" x14ac:dyDescent="0.2">
      <c r="G7118" s="79"/>
      <c r="I7118" s="79"/>
      <c r="K7118" s="79"/>
      <c r="M7118" s="79"/>
      <c r="N7118" s="80"/>
      <c r="P7118" s="79"/>
    </row>
    <row r="7119" spans="7:16" x14ac:dyDescent="0.2">
      <c r="G7119" s="79"/>
      <c r="I7119" s="79"/>
      <c r="K7119" s="79"/>
      <c r="M7119" s="79"/>
      <c r="N7119" s="80"/>
      <c r="P7119" s="79"/>
    </row>
    <row r="7120" spans="7:16" x14ac:dyDescent="0.2">
      <c r="G7120" s="79"/>
      <c r="I7120" s="79"/>
      <c r="K7120" s="79"/>
      <c r="M7120" s="79"/>
      <c r="N7120" s="80"/>
      <c r="P7120" s="79"/>
    </row>
    <row r="7121" spans="7:16" x14ac:dyDescent="0.2">
      <c r="G7121" s="79"/>
      <c r="I7121" s="79"/>
      <c r="K7121" s="79"/>
      <c r="M7121" s="79"/>
      <c r="N7121" s="80"/>
      <c r="P7121" s="79"/>
    </row>
    <row r="7122" spans="7:16" x14ac:dyDescent="0.2">
      <c r="G7122" s="79"/>
      <c r="I7122" s="79"/>
      <c r="K7122" s="79"/>
      <c r="M7122" s="79"/>
      <c r="N7122" s="80"/>
      <c r="P7122" s="79"/>
    </row>
    <row r="7123" spans="7:16" x14ac:dyDescent="0.2">
      <c r="G7123" s="79"/>
      <c r="I7123" s="79"/>
      <c r="K7123" s="79"/>
      <c r="M7123" s="79"/>
      <c r="N7123" s="80"/>
      <c r="P7123" s="79"/>
    </row>
    <row r="7124" spans="7:16" x14ac:dyDescent="0.2">
      <c r="G7124" s="79"/>
      <c r="I7124" s="79"/>
      <c r="K7124" s="79"/>
      <c r="M7124" s="79"/>
      <c r="N7124" s="80"/>
      <c r="P7124" s="79"/>
    </row>
    <row r="7125" spans="7:16" x14ac:dyDescent="0.2">
      <c r="G7125" s="79"/>
      <c r="I7125" s="79"/>
      <c r="K7125" s="79"/>
      <c r="M7125" s="79"/>
      <c r="N7125" s="80"/>
      <c r="P7125" s="79"/>
    </row>
    <row r="7126" spans="7:16" x14ac:dyDescent="0.2">
      <c r="G7126" s="79"/>
      <c r="I7126" s="79"/>
      <c r="K7126" s="79"/>
      <c r="M7126" s="79"/>
      <c r="N7126" s="80"/>
      <c r="P7126" s="79"/>
    </row>
    <row r="7127" spans="7:16" x14ac:dyDescent="0.2">
      <c r="G7127" s="79"/>
      <c r="I7127" s="79"/>
      <c r="K7127" s="79"/>
      <c r="M7127" s="79"/>
      <c r="N7127" s="80"/>
      <c r="P7127" s="79"/>
    </row>
    <row r="7128" spans="7:16" x14ac:dyDescent="0.2">
      <c r="G7128" s="79"/>
      <c r="I7128" s="79"/>
      <c r="K7128" s="79"/>
      <c r="M7128" s="79"/>
      <c r="N7128" s="80"/>
      <c r="P7128" s="79"/>
    </row>
    <row r="7129" spans="7:16" x14ac:dyDescent="0.2">
      <c r="G7129" s="79"/>
      <c r="I7129" s="79"/>
      <c r="K7129" s="79"/>
      <c r="M7129" s="79"/>
      <c r="N7129" s="80"/>
      <c r="P7129" s="79"/>
    </row>
    <row r="7130" spans="7:16" x14ac:dyDescent="0.2">
      <c r="G7130" s="79"/>
      <c r="I7130" s="79"/>
      <c r="K7130" s="79"/>
      <c r="M7130" s="79"/>
      <c r="N7130" s="80"/>
      <c r="P7130" s="79"/>
    </row>
    <row r="7131" spans="7:16" x14ac:dyDescent="0.2">
      <c r="G7131" s="79"/>
      <c r="I7131" s="79"/>
      <c r="K7131" s="79"/>
      <c r="M7131" s="79"/>
      <c r="N7131" s="80"/>
      <c r="P7131" s="79"/>
    </row>
    <row r="7132" spans="7:16" x14ac:dyDescent="0.2">
      <c r="G7132" s="79"/>
      <c r="I7132" s="79"/>
      <c r="K7132" s="79"/>
      <c r="M7132" s="79"/>
      <c r="N7132" s="80"/>
      <c r="P7132" s="79"/>
    </row>
    <row r="7133" spans="7:16" x14ac:dyDescent="0.2">
      <c r="G7133" s="79"/>
      <c r="I7133" s="79"/>
      <c r="K7133" s="79"/>
      <c r="M7133" s="79"/>
      <c r="N7133" s="80"/>
      <c r="P7133" s="79"/>
    </row>
    <row r="7134" spans="7:16" x14ac:dyDescent="0.2">
      <c r="G7134" s="79"/>
      <c r="I7134" s="79"/>
      <c r="K7134" s="79"/>
      <c r="M7134" s="79"/>
      <c r="N7134" s="80"/>
      <c r="P7134" s="79"/>
    </row>
    <row r="7135" spans="7:16" x14ac:dyDescent="0.2">
      <c r="G7135" s="79"/>
      <c r="I7135" s="79"/>
      <c r="K7135" s="79"/>
      <c r="M7135" s="79"/>
      <c r="N7135" s="80"/>
      <c r="P7135" s="79"/>
    </row>
    <row r="7136" spans="7:16" x14ac:dyDescent="0.2">
      <c r="G7136" s="79"/>
      <c r="I7136" s="79"/>
      <c r="K7136" s="79"/>
      <c r="M7136" s="79"/>
      <c r="N7136" s="80"/>
      <c r="P7136" s="79"/>
    </row>
    <row r="7137" spans="7:16" x14ac:dyDescent="0.2">
      <c r="G7137" s="79"/>
      <c r="I7137" s="79"/>
      <c r="K7137" s="79"/>
      <c r="M7137" s="79"/>
      <c r="N7137" s="80"/>
      <c r="P7137" s="79"/>
    </row>
    <row r="7138" spans="7:16" x14ac:dyDescent="0.2">
      <c r="G7138" s="79"/>
      <c r="I7138" s="79"/>
      <c r="K7138" s="79"/>
      <c r="M7138" s="79"/>
      <c r="N7138" s="80"/>
      <c r="P7138" s="79"/>
    </row>
    <row r="7139" spans="7:16" x14ac:dyDescent="0.2">
      <c r="G7139" s="79"/>
      <c r="I7139" s="79"/>
      <c r="K7139" s="79"/>
      <c r="M7139" s="79"/>
      <c r="N7139" s="80"/>
      <c r="P7139" s="79"/>
    </row>
    <row r="7140" spans="7:16" x14ac:dyDescent="0.2">
      <c r="G7140" s="79"/>
      <c r="I7140" s="79"/>
      <c r="K7140" s="79"/>
      <c r="M7140" s="79"/>
      <c r="N7140" s="80"/>
      <c r="P7140" s="79"/>
    </row>
    <row r="7141" spans="7:16" x14ac:dyDescent="0.2">
      <c r="G7141" s="79"/>
      <c r="I7141" s="79"/>
      <c r="K7141" s="79"/>
      <c r="M7141" s="79"/>
      <c r="N7141" s="80"/>
      <c r="P7141" s="79"/>
    </row>
    <row r="7142" spans="7:16" x14ac:dyDescent="0.2">
      <c r="G7142" s="79"/>
      <c r="I7142" s="79"/>
      <c r="K7142" s="79"/>
      <c r="M7142" s="79"/>
      <c r="N7142" s="80"/>
      <c r="P7142" s="79"/>
    </row>
    <row r="7143" spans="7:16" x14ac:dyDescent="0.2">
      <c r="G7143" s="79"/>
      <c r="I7143" s="79"/>
      <c r="K7143" s="79"/>
      <c r="M7143" s="79"/>
      <c r="N7143" s="80"/>
      <c r="P7143" s="79"/>
    </row>
    <row r="7144" spans="7:16" x14ac:dyDescent="0.2">
      <c r="G7144" s="79"/>
      <c r="I7144" s="79"/>
      <c r="K7144" s="79"/>
      <c r="M7144" s="79"/>
      <c r="N7144" s="80"/>
      <c r="P7144" s="79"/>
    </row>
    <row r="7145" spans="7:16" x14ac:dyDescent="0.2">
      <c r="G7145" s="79"/>
      <c r="I7145" s="79"/>
      <c r="K7145" s="79"/>
      <c r="M7145" s="79"/>
      <c r="N7145" s="80"/>
      <c r="P7145" s="79"/>
    </row>
    <row r="7146" spans="7:16" x14ac:dyDescent="0.2">
      <c r="G7146" s="79"/>
      <c r="I7146" s="79"/>
      <c r="K7146" s="79"/>
      <c r="M7146" s="79"/>
      <c r="N7146" s="80"/>
      <c r="P7146" s="79"/>
    </row>
    <row r="7147" spans="7:16" x14ac:dyDescent="0.2">
      <c r="G7147" s="79"/>
      <c r="I7147" s="79"/>
      <c r="K7147" s="79"/>
      <c r="M7147" s="79"/>
      <c r="N7147" s="80"/>
      <c r="P7147" s="79"/>
    </row>
    <row r="7148" spans="7:16" x14ac:dyDescent="0.2">
      <c r="G7148" s="79"/>
      <c r="I7148" s="79"/>
      <c r="K7148" s="79"/>
      <c r="M7148" s="79"/>
      <c r="N7148" s="80"/>
      <c r="P7148" s="79"/>
    </row>
    <row r="7149" spans="7:16" x14ac:dyDescent="0.2">
      <c r="G7149" s="79"/>
      <c r="I7149" s="79"/>
      <c r="K7149" s="79"/>
      <c r="M7149" s="79"/>
      <c r="N7149" s="80"/>
      <c r="P7149" s="79"/>
    </row>
    <row r="7150" spans="7:16" x14ac:dyDescent="0.2">
      <c r="G7150" s="79"/>
      <c r="I7150" s="79"/>
      <c r="K7150" s="79"/>
      <c r="M7150" s="79"/>
      <c r="N7150" s="80"/>
      <c r="P7150" s="79"/>
    </row>
    <row r="7151" spans="7:16" x14ac:dyDescent="0.2">
      <c r="G7151" s="79"/>
      <c r="I7151" s="79"/>
      <c r="K7151" s="79"/>
      <c r="M7151" s="79"/>
      <c r="N7151" s="80"/>
      <c r="P7151" s="79"/>
    </row>
    <row r="7152" spans="7:16" x14ac:dyDescent="0.2">
      <c r="G7152" s="79"/>
      <c r="I7152" s="79"/>
      <c r="K7152" s="79"/>
      <c r="M7152" s="79"/>
      <c r="N7152" s="80"/>
      <c r="P7152" s="79"/>
    </row>
    <row r="7153" spans="7:16" x14ac:dyDescent="0.2">
      <c r="G7153" s="79"/>
      <c r="I7153" s="79"/>
      <c r="K7153" s="79"/>
      <c r="M7153" s="79"/>
      <c r="N7153" s="80"/>
      <c r="P7153" s="79"/>
    </row>
    <row r="7154" spans="7:16" x14ac:dyDescent="0.2">
      <c r="G7154" s="79"/>
      <c r="I7154" s="79"/>
      <c r="K7154" s="79"/>
      <c r="M7154" s="79"/>
      <c r="N7154" s="80"/>
      <c r="P7154" s="79"/>
    </row>
    <row r="7155" spans="7:16" x14ac:dyDescent="0.2">
      <c r="G7155" s="79"/>
      <c r="I7155" s="79"/>
      <c r="K7155" s="79"/>
      <c r="M7155" s="79"/>
      <c r="N7155" s="80"/>
      <c r="P7155" s="79"/>
    </row>
    <row r="7156" spans="7:16" x14ac:dyDescent="0.2">
      <c r="G7156" s="79"/>
      <c r="I7156" s="79"/>
      <c r="K7156" s="79"/>
      <c r="M7156" s="79"/>
      <c r="N7156" s="80"/>
      <c r="P7156" s="79"/>
    </row>
    <row r="7157" spans="7:16" x14ac:dyDescent="0.2">
      <c r="G7157" s="79"/>
      <c r="I7157" s="79"/>
      <c r="K7157" s="79"/>
      <c r="M7157" s="79"/>
      <c r="N7157" s="80"/>
      <c r="P7157" s="79"/>
    </row>
    <row r="7158" spans="7:16" x14ac:dyDescent="0.2">
      <c r="G7158" s="79"/>
      <c r="I7158" s="79"/>
      <c r="K7158" s="79"/>
      <c r="M7158" s="79"/>
      <c r="N7158" s="80"/>
      <c r="P7158" s="79"/>
    </row>
    <row r="7159" spans="7:16" x14ac:dyDescent="0.2">
      <c r="G7159" s="79"/>
      <c r="I7159" s="79"/>
      <c r="K7159" s="79"/>
      <c r="M7159" s="79"/>
      <c r="N7159" s="80"/>
      <c r="P7159" s="79"/>
    </row>
    <row r="7160" spans="7:16" x14ac:dyDescent="0.2">
      <c r="G7160" s="79"/>
      <c r="I7160" s="79"/>
      <c r="K7160" s="79"/>
      <c r="M7160" s="79"/>
      <c r="N7160" s="80"/>
      <c r="P7160" s="79"/>
    </row>
    <row r="7161" spans="7:16" x14ac:dyDescent="0.2">
      <c r="G7161" s="79"/>
      <c r="I7161" s="79"/>
      <c r="K7161" s="79"/>
      <c r="M7161" s="79"/>
      <c r="N7161" s="80"/>
      <c r="P7161" s="79"/>
    </row>
    <row r="7162" spans="7:16" x14ac:dyDescent="0.2">
      <c r="G7162" s="79"/>
      <c r="I7162" s="79"/>
      <c r="K7162" s="79"/>
      <c r="M7162" s="79"/>
      <c r="N7162" s="80"/>
      <c r="P7162" s="79"/>
    </row>
    <row r="7163" spans="7:16" x14ac:dyDescent="0.2">
      <c r="G7163" s="79"/>
      <c r="I7163" s="79"/>
      <c r="K7163" s="79"/>
      <c r="M7163" s="79"/>
      <c r="N7163" s="80"/>
      <c r="P7163" s="79"/>
    </row>
    <row r="7164" spans="7:16" x14ac:dyDescent="0.2">
      <c r="G7164" s="79"/>
      <c r="I7164" s="79"/>
      <c r="K7164" s="79"/>
      <c r="M7164" s="79"/>
      <c r="N7164" s="80"/>
      <c r="P7164" s="79"/>
    </row>
    <row r="7165" spans="7:16" x14ac:dyDescent="0.2">
      <c r="G7165" s="79"/>
      <c r="I7165" s="79"/>
      <c r="K7165" s="79"/>
      <c r="M7165" s="79"/>
      <c r="N7165" s="80"/>
      <c r="P7165" s="79"/>
    </row>
    <row r="7166" spans="7:16" x14ac:dyDescent="0.2">
      <c r="G7166" s="79"/>
      <c r="I7166" s="79"/>
      <c r="K7166" s="79"/>
      <c r="M7166" s="79"/>
      <c r="N7166" s="80"/>
      <c r="P7166" s="79"/>
    </row>
    <row r="7167" spans="7:16" x14ac:dyDescent="0.2">
      <c r="G7167" s="79"/>
      <c r="I7167" s="79"/>
      <c r="K7167" s="79"/>
      <c r="M7167" s="79"/>
      <c r="N7167" s="80"/>
      <c r="P7167" s="79"/>
    </row>
    <row r="7168" spans="7:16" x14ac:dyDescent="0.2">
      <c r="G7168" s="79"/>
      <c r="I7168" s="79"/>
      <c r="K7168" s="79"/>
      <c r="M7168" s="79"/>
      <c r="N7168" s="80"/>
      <c r="P7168" s="79"/>
    </row>
    <row r="7169" spans="7:16" x14ac:dyDescent="0.2">
      <c r="G7169" s="79"/>
      <c r="I7169" s="79"/>
      <c r="K7169" s="79"/>
      <c r="M7169" s="79"/>
      <c r="N7169" s="80"/>
      <c r="P7169" s="79"/>
    </row>
    <row r="7170" spans="7:16" x14ac:dyDescent="0.2">
      <c r="G7170" s="79"/>
      <c r="I7170" s="79"/>
      <c r="K7170" s="79"/>
      <c r="M7170" s="79"/>
      <c r="N7170" s="80"/>
      <c r="P7170" s="79"/>
    </row>
    <row r="7171" spans="7:16" x14ac:dyDescent="0.2">
      <c r="G7171" s="79"/>
      <c r="I7171" s="79"/>
      <c r="K7171" s="79"/>
      <c r="M7171" s="79"/>
      <c r="N7171" s="80"/>
      <c r="P7171" s="79"/>
    </row>
    <row r="7172" spans="7:16" x14ac:dyDescent="0.2">
      <c r="G7172" s="79"/>
      <c r="I7172" s="79"/>
      <c r="K7172" s="79"/>
      <c r="M7172" s="79"/>
      <c r="N7172" s="80"/>
      <c r="P7172" s="79"/>
    </row>
    <row r="7173" spans="7:16" x14ac:dyDescent="0.2">
      <c r="G7173" s="79"/>
      <c r="I7173" s="79"/>
      <c r="K7173" s="79"/>
      <c r="M7173" s="79"/>
      <c r="N7173" s="80"/>
      <c r="P7173" s="79"/>
    </row>
    <row r="7174" spans="7:16" x14ac:dyDescent="0.2">
      <c r="G7174" s="79"/>
      <c r="I7174" s="79"/>
      <c r="K7174" s="79"/>
      <c r="M7174" s="79"/>
      <c r="N7174" s="80"/>
      <c r="P7174" s="79"/>
    </row>
    <row r="7175" spans="7:16" x14ac:dyDescent="0.2">
      <c r="G7175" s="79"/>
      <c r="I7175" s="79"/>
      <c r="K7175" s="79"/>
      <c r="M7175" s="79"/>
      <c r="N7175" s="80"/>
      <c r="P7175" s="79"/>
    </row>
    <row r="7176" spans="7:16" x14ac:dyDescent="0.2">
      <c r="G7176" s="79"/>
      <c r="I7176" s="79"/>
      <c r="K7176" s="79"/>
      <c r="M7176" s="79"/>
      <c r="N7176" s="80"/>
      <c r="P7176" s="79"/>
    </row>
    <row r="7177" spans="7:16" x14ac:dyDescent="0.2">
      <c r="G7177" s="79"/>
      <c r="I7177" s="79"/>
      <c r="K7177" s="79"/>
      <c r="M7177" s="79"/>
      <c r="N7177" s="80"/>
      <c r="P7177" s="79"/>
    </row>
    <row r="7178" spans="7:16" x14ac:dyDescent="0.2">
      <c r="G7178" s="79"/>
      <c r="I7178" s="79"/>
      <c r="K7178" s="79"/>
      <c r="M7178" s="79"/>
      <c r="N7178" s="80"/>
      <c r="P7178" s="79"/>
    </row>
    <row r="7179" spans="7:16" x14ac:dyDescent="0.2">
      <c r="G7179" s="79"/>
      <c r="I7179" s="79"/>
      <c r="K7179" s="79"/>
      <c r="M7179" s="79"/>
      <c r="N7179" s="80"/>
      <c r="P7179" s="79"/>
    </row>
    <row r="7180" spans="7:16" x14ac:dyDescent="0.2">
      <c r="G7180" s="79"/>
      <c r="I7180" s="79"/>
      <c r="K7180" s="79"/>
      <c r="M7180" s="79"/>
      <c r="N7180" s="80"/>
      <c r="P7180" s="79"/>
    </row>
    <row r="7181" spans="7:16" x14ac:dyDescent="0.2">
      <c r="G7181" s="79"/>
      <c r="I7181" s="79"/>
      <c r="K7181" s="79"/>
      <c r="M7181" s="79"/>
      <c r="N7181" s="80"/>
      <c r="P7181" s="79"/>
    </row>
    <row r="7182" spans="7:16" x14ac:dyDescent="0.2">
      <c r="G7182" s="79"/>
      <c r="I7182" s="79"/>
      <c r="K7182" s="79"/>
      <c r="M7182" s="79"/>
      <c r="N7182" s="80"/>
      <c r="P7182" s="79"/>
    </row>
    <row r="7183" spans="7:16" x14ac:dyDescent="0.2">
      <c r="G7183" s="79"/>
      <c r="I7183" s="79"/>
      <c r="K7183" s="79"/>
      <c r="M7183" s="79"/>
      <c r="N7183" s="80"/>
      <c r="P7183" s="79"/>
    </row>
    <row r="7184" spans="7:16" x14ac:dyDescent="0.2">
      <c r="G7184" s="79"/>
      <c r="I7184" s="79"/>
      <c r="K7184" s="79"/>
      <c r="M7184" s="79"/>
      <c r="N7184" s="80"/>
      <c r="P7184" s="79"/>
    </row>
    <row r="7185" spans="7:16" x14ac:dyDescent="0.2">
      <c r="G7185" s="79"/>
      <c r="I7185" s="79"/>
      <c r="K7185" s="79"/>
      <c r="M7185" s="79"/>
      <c r="N7185" s="80"/>
      <c r="P7185" s="79"/>
    </row>
    <row r="7186" spans="7:16" x14ac:dyDescent="0.2">
      <c r="G7186" s="79"/>
      <c r="I7186" s="79"/>
      <c r="K7186" s="79"/>
      <c r="M7186" s="79"/>
      <c r="N7186" s="80"/>
      <c r="P7186" s="79"/>
    </row>
    <row r="7187" spans="7:16" x14ac:dyDescent="0.2">
      <c r="G7187" s="79"/>
      <c r="I7187" s="79"/>
      <c r="K7187" s="79"/>
      <c r="M7187" s="79"/>
      <c r="N7187" s="80"/>
      <c r="P7187" s="79"/>
    </row>
    <row r="7188" spans="7:16" x14ac:dyDescent="0.2">
      <c r="G7188" s="79"/>
      <c r="I7188" s="79"/>
      <c r="K7188" s="79"/>
      <c r="M7188" s="79"/>
      <c r="N7188" s="80"/>
      <c r="P7188" s="79"/>
    </row>
    <row r="7189" spans="7:16" x14ac:dyDescent="0.2">
      <c r="G7189" s="79"/>
      <c r="I7189" s="79"/>
      <c r="K7189" s="79"/>
      <c r="M7189" s="79"/>
      <c r="N7189" s="80"/>
      <c r="P7189" s="79"/>
    </row>
    <row r="7190" spans="7:16" x14ac:dyDescent="0.2">
      <c r="G7190" s="79"/>
      <c r="I7190" s="79"/>
      <c r="K7190" s="79"/>
      <c r="M7190" s="79"/>
      <c r="N7190" s="80"/>
      <c r="P7190" s="79"/>
    </row>
    <row r="7191" spans="7:16" x14ac:dyDescent="0.2">
      <c r="G7191" s="79"/>
      <c r="I7191" s="79"/>
      <c r="K7191" s="79"/>
      <c r="M7191" s="79"/>
      <c r="N7191" s="80"/>
      <c r="P7191" s="79"/>
    </row>
    <row r="7192" spans="7:16" x14ac:dyDescent="0.2">
      <c r="G7192" s="79"/>
      <c r="I7192" s="79"/>
      <c r="K7192" s="79"/>
      <c r="M7192" s="79"/>
      <c r="N7192" s="80"/>
      <c r="P7192" s="79"/>
    </row>
    <row r="7193" spans="7:16" x14ac:dyDescent="0.2">
      <c r="G7193" s="79"/>
      <c r="I7193" s="79"/>
      <c r="K7193" s="79"/>
      <c r="M7193" s="79"/>
      <c r="N7193" s="80"/>
      <c r="P7193" s="79"/>
    </row>
    <row r="7194" spans="7:16" x14ac:dyDescent="0.2">
      <c r="G7194" s="79"/>
      <c r="I7194" s="79"/>
      <c r="K7194" s="79"/>
      <c r="M7194" s="79"/>
      <c r="N7194" s="80"/>
      <c r="P7194" s="79"/>
    </row>
    <row r="7195" spans="7:16" x14ac:dyDescent="0.2">
      <c r="G7195" s="79"/>
      <c r="I7195" s="79"/>
      <c r="K7195" s="79"/>
      <c r="M7195" s="79"/>
      <c r="N7195" s="80"/>
      <c r="P7195" s="79"/>
    </row>
    <row r="7196" spans="7:16" x14ac:dyDescent="0.2">
      <c r="G7196" s="79"/>
      <c r="I7196" s="79"/>
      <c r="K7196" s="79"/>
      <c r="M7196" s="79"/>
      <c r="N7196" s="80"/>
      <c r="P7196" s="79"/>
    </row>
    <row r="7197" spans="7:16" x14ac:dyDescent="0.2">
      <c r="G7197" s="79"/>
      <c r="I7197" s="79"/>
      <c r="K7197" s="79"/>
      <c r="M7197" s="79"/>
      <c r="N7197" s="80"/>
      <c r="P7197" s="79"/>
    </row>
    <row r="7198" spans="7:16" x14ac:dyDescent="0.2">
      <c r="G7198" s="79"/>
      <c r="I7198" s="79"/>
      <c r="K7198" s="79"/>
      <c r="M7198" s="79"/>
      <c r="N7198" s="80"/>
      <c r="P7198" s="79"/>
    </row>
    <row r="7199" spans="7:16" x14ac:dyDescent="0.2">
      <c r="G7199" s="79"/>
      <c r="I7199" s="79"/>
      <c r="K7199" s="79"/>
      <c r="M7199" s="79"/>
      <c r="N7199" s="80"/>
      <c r="P7199" s="79"/>
    </row>
    <row r="7200" spans="7:16" x14ac:dyDescent="0.2">
      <c r="G7200" s="79"/>
      <c r="I7200" s="79"/>
      <c r="K7200" s="79"/>
      <c r="M7200" s="79"/>
      <c r="N7200" s="80"/>
      <c r="P7200" s="79"/>
    </row>
    <row r="7201" spans="7:16" x14ac:dyDescent="0.2">
      <c r="G7201" s="79"/>
      <c r="I7201" s="79"/>
      <c r="K7201" s="79"/>
      <c r="M7201" s="79"/>
      <c r="N7201" s="80"/>
      <c r="P7201" s="79"/>
    </row>
    <row r="7202" spans="7:16" x14ac:dyDescent="0.2">
      <c r="G7202" s="79"/>
      <c r="I7202" s="79"/>
      <c r="K7202" s="79"/>
      <c r="M7202" s="79"/>
      <c r="N7202" s="80"/>
      <c r="P7202" s="79"/>
    </row>
    <row r="7203" spans="7:16" x14ac:dyDescent="0.2">
      <c r="G7203" s="79"/>
      <c r="I7203" s="79"/>
      <c r="K7203" s="79"/>
      <c r="M7203" s="79"/>
      <c r="N7203" s="80"/>
      <c r="P7203" s="79"/>
    </row>
    <row r="7204" spans="7:16" x14ac:dyDescent="0.2">
      <c r="G7204" s="79"/>
      <c r="I7204" s="79"/>
      <c r="K7204" s="79"/>
      <c r="M7204" s="79"/>
      <c r="N7204" s="80"/>
      <c r="P7204" s="79"/>
    </row>
    <row r="7205" spans="7:16" x14ac:dyDescent="0.2">
      <c r="G7205" s="79"/>
      <c r="I7205" s="79"/>
      <c r="K7205" s="79"/>
      <c r="M7205" s="79"/>
      <c r="N7205" s="80"/>
      <c r="P7205" s="79"/>
    </row>
    <row r="7206" spans="7:16" x14ac:dyDescent="0.2">
      <c r="G7206" s="79"/>
      <c r="I7206" s="79"/>
      <c r="K7206" s="79"/>
      <c r="M7206" s="79"/>
      <c r="N7206" s="80"/>
      <c r="P7206" s="79"/>
    </row>
    <row r="7207" spans="7:16" x14ac:dyDescent="0.2">
      <c r="G7207" s="79"/>
      <c r="I7207" s="79"/>
      <c r="K7207" s="79"/>
      <c r="M7207" s="79"/>
      <c r="N7207" s="80"/>
      <c r="P7207" s="79"/>
    </row>
    <row r="7208" spans="7:16" x14ac:dyDescent="0.2">
      <c r="G7208" s="79"/>
      <c r="I7208" s="79"/>
      <c r="K7208" s="79"/>
      <c r="M7208" s="79"/>
      <c r="N7208" s="80"/>
      <c r="P7208" s="79"/>
    </row>
    <row r="7209" spans="7:16" x14ac:dyDescent="0.2">
      <c r="G7209" s="79"/>
      <c r="I7209" s="79"/>
      <c r="K7209" s="79"/>
      <c r="M7209" s="79"/>
      <c r="N7209" s="80"/>
      <c r="P7209" s="79"/>
    </row>
    <row r="7210" spans="7:16" x14ac:dyDescent="0.2">
      <c r="G7210" s="79"/>
      <c r="I7210" s="79"/>
      <c r="K7210" s="79"/>
      <c r="M7210" s="79"/>
      <c r="N7210" s="80"/>
      <c r="P7210" s="79"/>
    </row>
    <row r="7211" spans="7:16" x14ac:dyDescent="0.2">
      <c r="G7211" s="79"/>
      <c r="I7211" s="79"/>
      <c r="K7211" s="79"/>
      <c r="M7211" s="79"/>
      <c r="N7211" s="80"/>
      <c r="P7211" s="79"/>
    </row>
    <row r="7212" spans="7:16" x14ac:dyDescent="0.2">
      <c r="G7212" s="79"/>
      <c r="I7212" s="79"/>
      <c r="K7212" s="79"/>
      <c r="M7212" s="79"/>
      <c r="N7212" s="80"/>
      <c r="P7212" s="79"/>
    </row>
    <row r="7213" spans="7:16" x14ac:dyDescent="0.2">
      <c r="G7213" s="79"/>
      <c r="I7213" s="79"/>
      <c r="K7213" s="79"/>
      <c r="M7213" s="79"/>
      <c r="N7213" s="80"/>
      <c r="P7213" s="79"/>
    </row>
    <row r="7214" spans="7:16" x14ac:dyDescent="0.2">
      <c r="G7214" s="79"/>
      <c r="I7214" s="79"/>
      <c r="K7214" s="79"/>
      <c r="M7214" s="79"/>
      <c r="N7214" s="80"/>
      <c r="P7214" s="79"/>
    </row>
    <row r="7215" spans="7:16" x14ac:dyDescent="0.2">
      <c r="G7215" s="79"/>
      <c r="I7215" s="79"/>
      <c r="K7215" s="79"/>
      <c r="M7215" s="79"/>
      <c r="N7215" s="80"/>
      <c r="P7215" s="79"/>
    </row>
    <row r="7216" spans="7:16" x14ac:dyDescent="0.2">
      <c r="G7216" s="79"/>
      <c r="I7216" s="79"/>
      <c r="K7216" s="79"/>
      <c r="M7216" s="79"/>
      <c r="N7216" s="80"/>
      <c r="P7216" s="79"/>
    </row>
    <row r="7217" spans="7:16" x14ac:dyDescent="0.2">
      <c r="G7217" s="79"/>
      <c r="I7217" s="79"/>
      <c r="K7217" s="79"/>
      <c r="M7217" s="79"/>
      <c r="N7217" s="80"/>
      <c r="P7217" s="79"/>
    </row>
    <row r="7218" spans="7:16" x14ac:dyDescent="0.2">
      <c r="G7218" s="79"/>
      <c r="I7218" s="79"/>
      <c r="K7218" s="79"/>
      <c r="M7218" s="79"/>
      <c r="N7218" s="80"/>
      <c r="P7218" s="79"/>
    </row>
    <row r="7219" spans="7:16" x14ac:dyDescent="0.2">
      <c r="G7219" s="79"/>
      <c r="I7219" s="79"/>
      <c r="K7219" s="79"/>
      <c r="M7219" s="79"/>
      <c r="N7219" s="80"/>
      <c r="P7219" s="79"/>
    </row>
    <row r="7220" spans="7:16" x14ac:dyDescent="0.2">
      <c r="G7220" s="79"/>
      <c r="I7220" s="79"/>
      <c r="K7220" s="79"/>
      <c r="M7220" s="79"/>
      <c r="N7220" s="80"/>
      <c r="P7220" s="79"/>
    </row>
    <row r="7221" spans="7:16" x14ac:dyDescent="0.2">
      <c r="G7221" s="79"/>
      <c r="I7221" s="79"/>
      <c r="K7221" s="79"/>
      <c r="M7221" s="79"/>
      <c r="N7221" s="80"/>
      <c r="P7221" s="79"/>
    </row>
    <row r="7222" spans="7:16" x14ac:dyDescent="0.2">
      <c r="G7222" s="79"/>
      <c r="I7222" s="79"/>
      <c r="K7222" s="79"/>
      <c r="M7222" s="79"/>
      <c r="N7222" s="80"/>
      <c r="P7222" s="79"/>
    </row>
    <row r="7223" spans="7:16" x14ac:dyDescent="0.2">
      <c r="G7223" s="79"/>
      <c r="I7223" s="79"/>
      <c r="K7223" s="79"/>
      <c r="M7223" s="79"/>
      <c r="N7223" s="80"/>
      <c r="P7223" s="79"/>
    </row>
    <row r="7224" spans="7:16" x14ac:dyDescent="0.2">
      <c r="G7224" s="79"/>
      <c r="I7224" s="79"/>
      <c r="K7224" s="79"/>
      <c r="M7224" s="79"/>
      <c r="N7224" s="80"/>
      <c r="P7224" s="79"/>
    </row>
    <row r="7225" spans="7:16" x14ac:dyDescent="0.2">
      <c r="G7225" s="79"/>
      <c r="I7225" s="79"/>
      <c r="K7225" s="79"/>
      <c r="M7225" s="79"/>
      <c r="N7225" s="80"/>
      <c r="P7225" s="79"/>
    </row>
    <row r="7226" spans="7:16" x14ac:dyDescent="0.2">
      <c r="G7226" s="79"/>
      <c r="I7226" s="79"/>
      <c r="K7226" s="79"/>
      <c r="M7226" s="79"/>
      <c r="N7226" s="80"/>
      <c r="P7226" s="79"/>
    </row>
    <row r="7227" spans="7:16" x14ac:dyDescent="0.2">
      <c r="G7227" s="79"/>
      <c r="I7227" s="79"/>
      <c r="K7227" s="79"/>
      <c r="M7227" s="79"/>
      <c r="N7227" s="80"/>
      <c r="P7227" s="79"/>
    </row>
    <row r="7228" spans="7:16" x14ac:dyDescent="0.2">
      <c r="G7228" s="79"/>
      <c r="I7228" s="79"/>
      <c r="K7228" s="79"/>
      <c r="M7228" s="79"/>
      <c r="N7228" s="80"/>
      <c r="P7228" s="79"/>
    </row>
    <row r="7229" spans="7:16" x14ac:dyDescent="0.2">
      <c r="G7229" s="79"/>
      <c r="I7229" s="79"/>
      <c r="K7229" s="79"/>
      <c r="M7229" s="79"/>
      <c r="N7229" s="80"/>
      <c r="P7229" s="79"/>
    </row>
    <row r="7230" spans="7:16" x14ac:dyDescent="0.2">
      <c r="G7230" s="79"/>
      <c r="I7230" s="79"/>
      <c r="K7230" s="79"/>
      <c r="M7230" s="79"/>
      <c r="N7230" s="80"/>
      <c r="P7230" s="79"/>
    </row>
    <row r="7231" spans="7:16" x14ac:dyDescent="0.2">
      <c r="G7231" s="79"/>
      <c r="I7231" s="79"/>
      <c r="K7231" s="79"/>
      <c r="M7231" s="79"/>
      <c r="N7231" s="80"/>
      <c r="P7231" s="79"/>
    </row>
    <row r="7232" spans="7:16" x14ac:dyDescent="0.2">
      <c r="G7232" s="79"/>
      <c r="I7232" s="79"/>
      <c r="K7232" s="79"/>
      <c r="M7232" s="79"/>
      <c r="N7232" s="80"/>
      <c r="P7232" s="79"/>
    </row>
    <row r="7233" spans="7:16" x14ac:dyDescent="0.2">
      <c r="G7233" s="79"/>
      <c r="I7233" s="79"/>
      <c r="K7233" s="79"/>
      <c r="M7233" s="79"/>
      <c r="N7233" s="80"/>
      <c r="P7233" s="79"/>
    </row>
    <row r="7234" spans="7:16" x14ac:dyDescent="0.2">
      <c r="G7234" s="79"/>
      <c r="I7234" s="79"/>
      <c r="K7234" s="79"/>
      <c r="M7234" s="79"/>
      <c r="N7234" s="80"/>
      <c r="P7234" s="79"/>
    </row>
    <row r="7235" spans="7:16" x14ac:dyDescent="0.2">
      <c r="G7235" s="79"/>
      <c r="I7235" s="79"/>
      <c r="K7235" s="79"/>
      <c r="M7235" s="79"/>
      <c r="N7235" s="80"/>
      <c r="P7235" s="79"/>
    </row>
    <row r="7236" spans="7:16" x14ac:dyDescent="0.2">
      <c r="G7236" s="79"/>
      <c r="I7236" s="79"/>
      <c r="K7236" s="79"/>
      <c r="M7236" s="79"/>
      <c r="N7236" s="80"/>
      <c r="P7236" s="79"/>
    </row>
    <row r="7237" spans="7:16" x14ac:dyDescent="0.2">
      <c r="G7237" s="79"/>
      <c r="I7237" s="79"/>
      <c r="K7237" s="79"/>
      <c r="M7237" s="79"/>
      <c r="N7237" s="80"/>
      <c r="P7237" s="79"/>
    </row>
    <row r="7238" spans="7:16" x14ac:dyDescent="0.2">
      <c r="G7238" s="79"/>
      <c r="I7238" s="79"/>
      <c r="K7238" s="79"/>
      <c r="M7238" s="79"/>
      <c r="N7238" s="80"/>
      <c r="P7238" s="79"/>
    </row>
    <row r="7239" spans="7:16" x14ac:dyDescent="0.2">
      <c r="G7239" s="79"/>
      <c r="I7239" s="79"/>
      <c r="K7239" s="79"/>
      <c r="M7239" s="79"/>
      <c r="N7239" s="80"/>
      <c r="P7239" s="79"/>
    </row>
    <row r="7240" spans="7:16" x14ac:dyDescent="0.2">
      <c r="G7240" s="79"/>
      <c r="I7240" s="79"/>
      <c r="K7240" s="79"/>
      <c r="M7240" s="79"/>
      <c r="N7240" s="80"/>
      <c r="P7240" s="79"/>
    </row>
    <row r="7241" spans="7:16" x14ac:dyDescent="0.2">
      <c r="G7241" s="79"/>
      <c r="I7241" s="79"/>
      <c r="K7241" s="79"/>
      <c r="M7241" s="79"/>
      <c r="N7241" s="80"/>
      <c r="P7241" s="79"/>
    </row>
    <row r="7242" spans="7:16" x14ac:dyDescent="0.2">
      <c r="G7242" s="79"/>
      <c r="I7242" s="79"/>
      <c r="K7242" s="79"/>
      <c r="M7242" s="79"/>
      <c r="N7242" s="80"/>
      <c r="P7242" s="79"/>
    </row>
    <row r="7243" spans="7:16" x14ac:dyDescent="0.2">
      <c r="G7243" s="79"/>
      <c r="I7243" s="79"/>
      <c r="K7243" s="79"/>
      <c r="M7243" s="79"/>
      <c r="N7243" s="80"/>
      <c r="P7243" s="79"/>
    </row>
    <row r="7244" spans="7:16" x14ac:dyDescent="0.2">
      <c r="G7244" s="79"/>
      <c r="I7244" s="79"/>
      <c r="K7244" s="79"/>
      <c r="M7244" s="79"/>
      <c r="N7244" s="80"/>
      <c r="P7244" s="79"/>
    </row>
    <row r="7245" spans="7:16" x14ac:dyDescent="0.2">
      <c r="G7245" s="79"/>
      <c r="I7245" s="79"/>
      <c r="K7245" s="79"/>
      <c r="M7245" s="79"/>
      <c r="N7245" s="80"/>
      <c r="P7245" s="79"/>
    </row>
    <row r="7246" spans="7:16" x14ac:dyDescent="0.2">
      <c r="G7246" s="79"/>
      <c r="I7246" s="79"/>
      <c r="K7246" s="79"/>
      <c r="M7246" s="79"/>
      <c r="N7246" s="80"/>
      <c r="P7246" s="79"/>
    </row>
    <row r="7247" spans="7:16" x14ac:dyDescent="0.2">
      <c r="G7247" s="79"/>
      <c r="I7247" s="79"/>
      <c r="K7247" s="79"/>
      <c r="M7247" s="79"/>
      <c r="N7247" s="80"/>
      <c r="P7247" s="79"/>
    </row>
    <row r="7248" spans="7:16" x14ac:dyDescent="0.2">
      <c r="G7248" s="79"/>
      <c r="I7248" s="79"/>
      <c r="K7248" s="79"/>
      <c r="M7248" s="79"/>
      <c r="N7248" s="80"/>
      <c r="P7248" s="79"/>
    </row>
    <row r="7249" spans="7:16" x14ac:dyDescent="0.2">
      <c r="G7249" s="79"/>
      <c r="I7249" s="79"/>
      <c r="K7249" s="79"/>
      <c r="M7249" s="79"/>
      <c r="N7249" s="80"/>
      <c r="P7249" s="79"/>
    </row>
    <row r="7250" spans="7:16" x14ac:dyDescent="0.2">
      <c r="G7250" s="79"/>
      <c r="I7250" s="79"/>
      <c r="K7250" s="79"/>
      <c r="M7250" s="79"/>
      <c r="N7250" s="80"/>
      <c r="P7250" s="79"/>
    </row>
    <row r="7251" spans="7:16" x14ac:dyDescent="0.2">
      <c r="G7251" s="79"/>
      <c r="I7251" s="79"/>
      <c r="K7251" s="79"/>
      <c r="M7251" s="79"/>
      <c r="N7251" s="80"/>
      <c r="P7251" s="79"/>
    </row>
    <row r="7252" spans="7:16" x14ac:dyDescent="0.2">
      <c r="G7252" s="79"/>
      <c r="I7252" s="79"/>
      <c r="K7252" s="79"/>
      <c r="M7252" s="79"/>
      <c r="N7252" s="80"/>
      <c r="P7252" s="79"/>
    </row>
    <row r="7253" spans="7:16" x14ac:dyDescent="0.2">
      <c r="G7253" s="79"/>
      <c r="I7253" s="79"/>
      <c r="K7253" s="79"/>
      <c r="M7253" s="79"/>
      <c r="N7253" s="80"/>
      <c r="P7253" s="79"/>
    </row>
    <row r="7254" spans="7:16" x14ac:dyDescent="0.2">
      <c r="G7254" s="79"/>
      <c r="I7254" s="79"/>
      <c r="K7254" s="79"/>
      <c r="M7254" s="79"/>
      <c r="N7254" s="80"/>
      <c r="P7254" s="79"/>
    </row>
    <row r="7255" spans="7:16" x14ac:dyDescent="0.2">
      <c r="G7255" s="79"/>
      <c r="I7255" s="79"/>
      <c r="K7255" s="79"/>
      <c r="M7255" s="79"/>
      <c r="N7255" s="80"/>
      <c r="P7255" s="79"/>
    </row>
    <row r="7256" spans="7:16" x14ac:dyDescent="0.2">
      <c r="G7256" s="79"/>
      <c r="I7256" s="79"/>
      <c r="K7256" s="79"/>
      <c r="M7256" s="79"/>
      <c r="N7256" s="80"/>
      <c r="P7256" s="79"/>
    </row>
    <row r="7257" spans="7:16" x14ac:dyDescent="0.2">
      <c r="G7257" s="79"/>
      <c r="I7257" s="79"/>
      <c r="K7257" s="79"/>
      <c r="M7257" s="79"/>
      <c r="N7257" s="80"/>
      <c r="P7257" s="79"/>
    </row>
    <row r="7258" spans="7:16" x14ac:dyDescent="0.2">
      <c r="G7258" s="79"/>
      <c r="I7258" s="79"/>
      <c r="K7258" s="79"/>
      <c r="M7258" s="79"/>
      <c r="N7258" s="80"/>
      <c r="P7258" s="79"/>
    </row>
    <row r="7259" spans="7:16" x14ac:dyDescent="0.2">
      <c r="G7259" s="79"/>
      <c r="I7259" s="79"/>
      <c r="K7259" s="79"/>
      <c r="M7259" s="79"/>
      <c r="N7259" s="80"/>
      <c r="P7259" s="79"/>
    </row>
    <row r="7260" spans="7:16" x14ac:dyDescent="0.2">
      <c r="G7260" s="79"/>
      <c r="I7260" s="79"/>
      <c r="K7260" s="79"/>
      <c r="M7260" s="79"/>
      <c r="N7260" s="80"/>
      <c r="P7260" s="79"/>
    </row>
    <row r="7261" spans="7:16" x14ac:dyDescent="0.2">
      <c r="G7261" s="79"/>
      <c r="I7261" s="79"/>
      <c r="K7261" s="79"/>
      <c r="M7261" s="79"/>
      <c r="N7261" s="80"/>
      <c r="P7261" s="79"/>
    </row>
    <row r="7262" spans="7:16" x14ac:dyDescent="0.2">
      <c r="G7262" s="79"/>
      <c r="I7262" s="79"/>
      <c r="K7262" s="79"/>
      <c r="M7262" s="79"/>
      <c r="N7262" s="80"/>
      <c r="P7262" s="79"/>
    </row>
    <row r="7263" spans="7:16" x14ac:dyDescent="0.2">
      <c r="G7263" s="79"/>
      <c r="I7263" s="79"/>
      <c r="K7263" s="79"/>
      <c r="M7263" s="79"/>
      <c r="N7263" s="80"/>
      <c r="P7263" s="79"/>
    </row>
    <row r="7264" spans="7:16" x14ac:dyDescent="0.2">
      <c r="G7264" s="79"/>
      <c r="I7264" s="79"/>
      <c r="K7264" s="79"/>
      <c r="M7264" s="79"/>
      <c r="N7264" s="80"/>
      <c r="P7264" s="79"/>
    </row>
    <row r="7265" spans="7:16" x14ac:dyDescent="0.2">
      <c r="G7265" s="79"/>
      <c r="I7265" s="79"/>
      <c r="K7265" s="79"/>
      <c r="M7265" s="79"/>
      <c r="N7265" s="80"/>
      <c r="P7265" s="79"/>
    </row>
    <row r="7266" spans="7:16" x14ac:dyDescent="0.2">
      <c r="G7266" s="79"/>
      <c r="I7266" s="79"/>
      <c r="K7266" s="79"/>
      <c r="M7266" s="79"/>
      <c r="N7266" s="80"/>
      <c r="P7266" s="79"/>
    </row>
    <row r="7267" spans="7:16" x14ac:dyDescent="0.2">
      <c r="G7267" s="79"/>
      <c r="I7267" s="79"/>
      <c r="K7267" s="79"/>
      <c r="M7267" s="79"/>
      <c r="N7267" s="80"/>
      <c r="P7267" s="79"/>
    </row>
    <row r="7268" spans="7:16" x14ac:dyDescent="0.2">
      <c r="G7268" s="79"/>
      <c r="I7268" s="79"/>
      <c r="K7268" s="79"/>
      <c r="M7268" s="79"/>
      <c r="N7268" s="80"/>
      <c r="P7268" s="79"/>
    </row>
    <row r="7269" spans="7:16" x14ac:dyDescent="0.2">
      <c r="G7269" s="79"/>
      <c r="I7269" s="79"/>
      <c r="K7269" s="79"/>
      <c r="M7269" s="79"/>
      <c r="N7269" s="80"/>
      <c r="P7269" s="79"/>
    </row>
    <row r="7270" spans="7:16" x14ac:dyDescent="0.2">
      <c r="G7270" s="79"/>
      <c r="I7270" s="79"/>
      <c r="K7270" s="79"/>
      <c r="M7270" s="79"/>
      <c r="N7270" s="80"/>
      <c r="P7270" s="79"/>
    </row>
    <row r="7271" spans="7:16" x14ac:dyDescent="0.2">
      <c r="G7271" s="79"/>
      <c r="I7271" s="79"/>
      <c r="K7271" s="79"/>
      <c r="M7271" s="79"/>
      <c r="N7271" s="80"/>
      <c r="P7271" s="79"/>
    </row>
    <row r="7272" spans="7:16" x14ac:dyDescent="0.2">
      <c r="G7272" s="79"/>
      <c r="I7272" s="79"/>
      <c r="K7272" s="79"/>
      <c r="M7272" s="79"/>
      <c r="N7272" s="80"/>
      <c r="P7272" s="79"/>
    </row>
    <row r="7273" spans="7:16" x14ac:dyDescent="0.2">
      <c r="G7273" s="79"/>
      <c r="I7273" s="79"/>
      <c r="K7273" s="79"/>
      <c r="M7273" s="79"/>
      <c r="N7273" s="80"/>
      <c r="P7273" s="79"/>
    </row>
    <row r="7274" spans="7:16" x14ac:dyDescent="0.2">
      <c r="G7274" s="79"/>
      <c r="I7274" s="79"/>
      <c r="K7274" s="79"/>
      <c r="M7274" s="79"/>
      <c r="N7274" s="80"/>
      <c r="P7274" s="79"/>
    </row>
    <row r="7275" spans="7:16" x14ac:dyDescent="0.2">
      <c r="G7275" s="79"/>
      <c r="I7275" s="79"/>
      <c r="K7275" s="79"/>
      <c r="M7275" s="79"/>
      <c r="N7275" s="80"/>
      <c r="P7275" s="79"/>
    </row>
    <row r="7276" spans="7:16" x14ac:dyDescent="0.2">
      <c r="G7276" s="79"/>
      <c r="I7276" s="79"/>
      <c r="K7276" s="79"/>
      <c r="M7276" s="79"/>
      <c r="N7276" s="80"/>
      <c r="P7276" s="79"/>
    </row>
    <row r="7277" spans="7:16" x14ac:dyDescent="0.2">
      <c r="G7277" s="79"/>
      <c r="I7277" s="79"/>
      <c r="K7277" s="79"/>
      <c r="M7277" s="79"/>
      <c r="N7277" s="80"/>
      <c r="P7277" s="79"/>
    </row>
    <row r="7278" spans="7:16" x14ac:dyDescent="0.2">
      <c r="G7278" s="79"/>
      <c r="I7278" s="79"/>
      <c r="K7278" s="79"/>
      <c r="M7278" s="79"/>
      <c r="N7278" s="80"/>
      <c r="P7278" s="79"/>
    </row>
    <row r="7279" spans="7:16" x14ac:dyDescent="0.2">
      <c r="G7279" s="79"/>
      <c r="I7279" s="79"/>
      <c r="K7279" s="79"/>
      <c r="M7279" s="79"/>
      <c r="N7279" s="80"/>
      <c r="P7279" s="79"/>
    </row>
    <row r="7280" spans="7:16" x14ac:dyDescent="0.2">
      <c r="G7280" s="79"/>
      <c r="I7280" s="79"/>
      <c r="K7280" s="79"/>
      <c r="M7280" s="79"/>
      <c r="N7280" s="80"/>
      <c r="P7280" s="79"/>
    </row>
    <row r="7281" spans="7:16" x14ac:dyDescent="0.2">
      <c r="G7281" s="79"/>
      <c r="I7281" s="79"/>
      <c r="K7281" s="79"/>
      <c r="M7281" s="79"/>
      <c r="N7281" s="80"/>
      <c r="P7281" s="79"/>
    </row>
    <row r="7282" spans="7:16" x14ac:dyDescent="0.2">
      <c r="G7282" s="79"/>
      <c r="I7282" s="79"/>
      <c r="K7282" s="79"/>
      <c r="M7282" s="79"/>
      <c r="N7282" s="80"/>
      <c r="P7282" s="79"/>
    </row>
    <row r="7283" spans="7:16" x14ac:dyDescent="0.2">
      <c r="G7283" s="79"/>
      <c r="I7283" s="79"/>
      <c r="K7283" s="79"/>
      <c r="M7283" s="79"/>
      <c r="N7283" s="80"/>
      <c r="P7283" s="79"/>
    </row>
    <row r="7284" spans="7:16" x14ac:dyDescent="0.2">
      <c r="G7284" s="79"/>
      <c r="I7284" s="79"/>
      <c r="K7284" s="79"/>
      <c r="M7284" s="79"/>
      <c r="N7284" s="80"/>
      <c r="P7284" s="79"/>
    </row>
    <row r="7285" spans="7:16" x14ac:dyDescent="0.2">
      <c r="G7285" s="79"/>
      <c r="I7285" s="79"/>
      <c r="K7285" s="79"/>
      <c r="M7285" s="79"/>
      <c r="N7285" s="80"/>
      <c r="P7285" s="79"/>
    </row>
    <row r="7286" spans="7:16" x14ac:dyDescent="0.2">
      <c r="G7286" s="79"/>
      <c r="I7286" s="79"/>
      <c r="K7286" s="79"/>
      <c r="M7286" s="79"/>
      <c r="N7286" s="80"/>
      <c r="P7286" s="79"/>
    </row>
    <row r="7287" spans="7:16" x14ac:dyDescent="0.2">
      <c r="G7287" s="79"/>
      <c r="I7287" s="79"/>
      <c r="K7287" s="79"/>
      <c r="M7287" s="79"/>
      <c r="N7287" s="80"/>
      <c r="P7287" s="79"/>
    </row>
    <row r="7288" spans="7:16" x14ac:dyDescent="0.2">
      <c r="G7288" s="79"/>
      <c r="I7288" s="79"/>
      <c r="K7288" s="79"/>
      <c r="M7288" s="79"/>
      <c r="N7288" s="80"/>
      <c r="P7288" s="79"/>
    </row>
    <row r="7289" spans="7:16" x14ac:dyDescent="0.2">
      <c r="G7289" s="79"/>
      <c r="I7289" s="79"/>
      <c r="K7289" s="79"/>
      <c r="M7289" s="79"/>
      <c r="N7289" s="80"/>
      <c r="P7289" s="79"/>
    </row>
    <row r="7290" spans="7:16" x14ac:dyDescent="0.2">
      <c r="G7290" s="79"/>
      <c r="I7290" s="79"/>
      <c r="K7290" s="79"/>
      <c r="M7290" s="79"/>
      <c r="N7290" s="80"/>
      <c r="P7290" s="79"/>
    </row>
    <row r="7291" spans="7:16" x14ac:dyDescent="0.2">
      <c r="G7291" s="79"/>
      <c r="I7291" s="79"/>
      <c r="K7291" s="79"/>
      <c r="M7291" s="79"/>
      <c r="N7291" s="80"/>
      <c r="P7291" s="79"/>
    </row>
    <row r="7292" spans="7:16" x14ac:dyDescent="0.2">
      <c r="G7292" s="79"/>
      <c r="I7292" s="79"/>
      <c r="K7292" s="79"/>
      <c r="M7292" s="79"/>
      <c r="N7292" s="80"/>
      <c r="P7292" s="79"/>
    </row>
    <row r="7293" spans="7:16" x14ac:dyDescent="0.2">
      <c r="G7293" s="79"/>
      <c r="I7293" s="79"/>
      <c r="K7293" s="79"/>
      <c r="M7293" s="79"/>
      <c r="N7293" s="80"/>
      <c r="P7293" s="79"/>
    </row>
    <row r="7294" spans="7:16" x14ac:dyDescent="0.2">
      <c r="G7294" s="79"/>
      <c r="I7294" s="79"/>
      <c r="K7294" s="79"/>
      <c r="M7294" s="79"/>
      <c r="N7294" s="80"/>
      <c r="P7294" s="79"/>
    </row>
    <row r="7295" spans="7:16" x14ac:dyDescent="0.2">
      <c r="G7295" s="79"/>
      <c r="I7295" s="79"/>
      <c r="K7295" s="79"/>
      <c r="M7295" s="79"/>
      <c r="N7295" s="80"/>
      <c r="P7295" s="79"/>
    </row>
    <row r="7296" spans="7:16" x14ac:dyDescent="0.2">
      <c r="G7296" s="79"/>
      <c r="I7296" s="79"/>
      <c r="K7296" s="79"/>
      <c r="M7296" s="79"/>
      <c r="N7296" s="80"/>
      <c r="P7296" s="79"/>
    </row>
    <row r="7297" spans="7:16" x14ac:dyDescent="0.2">
      <c r="G7297" s="79"/>
      <c r="I7297" s="79"/>
      <c r="K7297" s="79"/>
      <c r="M7297" s="79"/>
      <c r="N7297" s="80"/>
      <c r="P7297" s="79"/>
    </row>
    <row r="7298" spans="7:16" x14ac:dyDescent="0.2">
      <c r="G7298" s="79"/>
      <c r="I7298" s="79"/>
      <c r="K7298" s="79"/>
      <c r="M7298" s="79"/>
      <c r="N7298" s="80"/>
      <c r="P7298" s="79"/>
    </row>
    <row r="7299" spans="7:16" x14ac:dyDescent="0.2">
      <c r="G7299" s="79"/>
      <c r="I7299" s="79"/>
      <c r="K7299" s="79"/>
      <c r="M7299" s="79"/>
      <c r="N7299" s="80"/>
      <c r="P7299" s="79"/>
    </row>
    <row r="7300" spans="7:16" x14ac:dyDescent="0.2">
      <c r="G7300" s="79"/>
      <c r="I7300" s="79"/>
      <c r="K7300" s="79"/>
      <c r="M7300" s="79"/>
      <c r="N7300" s="80"/>
      <c r="P7300" s="79"/>
    </row>
    <row r="7301" spans="7:16" x14ac:dyDescent="0.2">
      <c r="G7301" s="79"/>
      <c r="I7301" s="79"/>
      <c r="K7301" s="79"/>
      <c r="M7301" s="79"/>
      <c r="N7301" s="80"/>
      <c r="P7301" s="79"/>
    </row>
    <row r="7302" spans="7:16" x14ac:dyDescent="0.2">
      <c r="G7302" s="79"/>
      <c r="I7302" s="79"/>
      <c r="K7302" s="79"/>
      <c r="M7302" s="79"/>
      <c r="N7302" s="80"/>
      <c r="P7302" s="79"/>
    </row>
    <row r="7303" spans="7:16" x14ac:dyDescent="0.2">
      <c r="G7303" s="79"/>
      <c r="I7303" s="79"/>
      <c r="K7303" s="79"/>
      <c r="M7303" s="79"/>
      <c r="N7303" s="80"/>
      <c r="P7303" s="79"/>
    </row>
    <row r="7304" spans="7:16" x14ac:dyDescent="0.2">
      <c r="G7304" s="79"/>
      <c r="I7304" s="79"/>
      <c r="K7304" s="79"/>
      <c r="M7304" s="79"/>
      <c r="N7304" s="80"/>
      <c r="P7304" s="79"/>
    </row>
    <row r="7305" spans="7:16" x14ac:dyDescent="0.2">
      <c r="G7305" s="79"/>
      <c r="I7305" s="79"/>
      <c r="K7305" s="79"/>
      <c r="M7305" s="79"/>
      <c r="N7305" s="80"/>
      <c r="P7305" s="79"/>
    </row>
    <row r="7306" spans="7:16" x14ac:dyDescent="0.2">
      <c r="G7306" s="79"/>
      <c r="I7306" s="79"/>
      <c r="K7306" s="79"/>
      <c r="M7306" s="79"/>
      <c r="N7306" s="80"/>
      <c r="P7306" s="79"/>
    </row>
    <row r="7307" spans="7:16" x14ac:dyDescent="0.2">
      <c r="G7307" s="79"/>
      <c r="I7307" s="79"/>
      <c r="K7307" s="79"/>
      <c r="M7307" s="79"/>
      <c r="N7307" s="80"/>
      <c r="P7307" s="79"/>
    </row>
    <row r="7308" spans="7:16" x14ac:dyDescent="0.2">
      <c r="G7308" s="79"/>
      <c r="I7308" s="79"/>
      <c r="K7308" s="79"/>
      <c r="M7308" s="79"/>
      <c r="N7308" s="80"/>
      <c r="P7308" s="79"/>
    </row>
    <row r="7309" spans="7:16" x14ac:dyDescent="0.2">
      <c r="G7309" s="79"/>
      <c r="I7309" s="79"/>
      <c r="K7309" s="79"/>
      <c r="M7309" s="79"/>
      <c r="N7309" s="80"/>
      <c r="P7309" s="79"/>
    </row>
    <row r="7310" spans="7:16" x14ac:dyDescent="0.2">
      <c r="G7310" s="79"/>
      <c r="I7310" s="79"/>
      <c r="K7310" s="79"/>
      <c r="M7310" s="79"/>
      <c r="N7310" s="80"/>
      <c r="P7310" s="79"/>
    </row>
    <row r="7311" spans="7:16" x14ac:dyDescent="0.2">
      <c r="G7311" s="79"/>
      <c r="I7311" s="79"/>
      <c r="K7311" s="79"/>
      <c r="M7311" s="79"/>
      <c r="N7311" s="80"/>
      <c r="P7311" s="79"/>
    </row>
    <row r="7312" spans="7:16" x14ac:dyDescent="0.2">
      <c r="G7312" s="79"/>
      <c r="I7312" s="79"/>
      <c r="K7312" s="79"/>
      <c r="M7312" s="79"/>
      <c r="N7312" s="80"/>
      <c r="P7312" s="79"/>
    </row>
    <row r="7313" spans="7:16" x14ac:dyDescent="0.2">
      <c r="G7313" s="79"/>
      <c r="I7313" s="79"/>
      <c r="K7313" s="79"/>
      <c r="M7313" s="79"/>
      <c r="N7313" s="80"/>
      <c r="P7313" s="79"/>
    </row>
    <row r="7314" spans="7:16" x14ac:dyDescent="0.2">
      <c r="G7314" s="79"/>
      <c r="I7314" s="79"/>
      <c r="K7314" s="79"/>
      <c r="M7314" s="79"/>
      <c r="N7314" s="80"/>
      <c r="P7314" s="79"/>
    </row>
    <row r="7315" spans="7:16" x14ac:dyDescent="0.2">
      <c r="G7315" s="79"/>
      <c r="I7315" s="79"/>
      <c r="K7315" s="79"/>
      <c r="M7315" s="79"/>
      <c r="N7315" s="80"/>
      <c r="P7315" s="79"/>
    </row>
    <row r="7316" spans="7:16" x14ac:dyDescent="0.2">
      <c r="G7316" s="79"/>
      <c r="I7316" s="79"/>
      <c r="K7316" s="79"/>
      <c r="M7316" s="79"/>
      <c r="N7316" s="80"/>
      <c r="P7316" s="79"/>
    </row>
    <row r="7317" spans="7:16" x14ac:dyDescent="0.2">
      <c r="G7317" s="79"/>
      <c r="I7317" s="79"/>
      <c r="K7317" s="79"/>
      <c r="M7317" s="79"/>
      <c r="N7317" s="80"/>
      <c r="P7317" s="79"/>
    </row>
    <row r="7318" spans="7:16" x14ac:dyDescent="0.2">
      <c r="G7318" s="79"/>
      <c r="I7318" s="79"/>
      <c r="K7318" s="79"/>
      <c r="M7318" s="79"/>
      <c r="N7318" s="80"/>
      <c r="P7318" s="79"/>
    </row>
    <row r="7319" spans="7:16" x14ac:dyDescent="0.2">
      <c r="G7319" s="79"/>
      <c r="I7319" s="79"/>
      <c r="K7319" s="79"/>
      <c r="M7319" s="79"/>
      <c r="N7319" s="80"/>
      <c r="P7319" s="79"/>
    </row>
    <row r="7320" spans="7:16" x14ac:dyDescent="0.2">
      <c r="G7320" s="79"/>
      <c r="I7320" s="79"/>
      <c r="K7320" s="79"/>
      <c r="M7320" s="79"/>
      <c r="N7320" s="80"/>
      <c r="P7320" s="79"/>
    </row>
    <row r="7321" spans="7:16" x14ac:dyDescent="0.2">
      <c r="G7321" s="79"/>
      <c r="I7321" s="79"/>
      <c r="K7321" s="79"/>
      <c r="M7321" s="79"/>
      <c r="N7321" s="80"/>
      <c r="P7321" s="79"/>
    </row>
    <row r="7322" spans="7:16" x14ac:dyDescent="0.2">
      <c r="G7322" s="79"/>
      <c r="I7322" s="79"/>
      <c r="K7322" s="79"/>
      <c r="M7322" s="79"/>
      <c r="N7322" s="80"/>
      <c r="P7322" s="79"/>
    </row>
    <row r="7323" spans="7:16" x14ac:dyDescent="0.2">
      <c r="G7323" s="79"/>
      <c r="I7323" s="79"/>
      <c r="K7323" s="79"/>
      <c r="M7323" s="79"/>
      <c r="N7323" s="80"/>
      <c r="P7323" s="79"/>
    </row>
    <row r="7324" spans="7:16" x14ac:dyDescent="0.2">
      <c r="G7324" s="79"/>
      <c r="I7324" s="79"/>
      <c r="K7324" s="79"/>
      <c r="M7324" s="79"/>
      <c r="N7324" s="80"/>
      <c r="P7324" s="79"/>
    </row>
    <row r="7325" spans="7:16" x14ac:dyDescent="0.2">
      <c r="G7325" s="79"/>
      <c r="I7325" s="79"/>
      <c r="K7325" s="79"/>
      <c r="M7325" s="79"/>
      <c r="N7325" s="80"/>
      <c r="P7325" s="79"/>
    </row>
    <row r="7326" spans="7:16" x14ac:dyDescent="0.2">
      <c r="G7326" s="79"/>
      <c r="I7326" s="79"/>
      <c r="K7326" s="79"/>
      <c r="M7326" s="79"/>
      <c r="N7326" s="80"/>
      <c r="P7326" s="79"/>
    </row>
    <row r="7327" spans="7:16" x14ac:dyDescent="0.2">
      <c r="G7327" s="79"/>
      <c r="I7327" s="79"/>
      <c r="K7327" s="79"/>
      <c r="M7327" s="79"/>
      <c r="N7327" s="80"/>
      <c r="P7327" s="79"/>
    </row>
    <row r="7328" spans="7:16" x14ac:dyDescent="0.2">
      <c r="G7328" s="79"/>
      <c r="I7328" s="79"/>
      <c r="K7328" s="79"/>
      <c r="M7328" s="79"/>
      <c r="N7328" s="80"/>
      <c r="P7328" s="79"/>
    </row>
    <row r="7329" spans="7:16" x14ac:dyDescent="0.2">
      <c r="G7329" s="79"/>
      <c r="I7329" s="79"/>
      <c r="K7329" s="79"/>
      <c r="M7329" s="79"/>
      <c r="N7329" s="80"/>
      <c r="P7329" s="79"/>
    </row>
    <row r="7330" spans="7:16" x14ac:dyDescent="0.2">
      <c r="G7330" s="79"/>
      <c r="I7330" s="79"/>
      <c r="K7330" s="79"/>
      <c r="M7330" s="79"/>
      <c r="N7330" s="80"/>
      <c r="P7330" s="79"/>
    </row>
    <row r="7331" spans="7:16" x14ac:dyDescent="0.2">
      <c r="G7331" s="79"/>
      <c r="I7331" s="79"/>
      <c r="K7331" s="79"/>
      <c r="M7331" s="79"/>
      <c r="N7331" s="80"/>
      <c r="P7331" s="79"/>
    </row>
    <row r="7332" spans="7:16" x14ac:dyDescent="0.2">
      <c r="G7332" s="79"/>
      <c r="I7332" s="79"/>
      <c r="K7332" s="79"/>
      <c r="M7332" s="79"/>
      <c r="N7332" s="80"/>
      <c r="P7332" s="79"/>
    </row>
    <row r="7333" spans="7:16" x14ac:dyDescent="0.2">
      <c r="G7333" s="79"/>
      <c r="I7333" s="79"/>
      <c r="K7333" s="79"/>
      <c r="M7333" s="79"/>
      <c r="N7333" s="80"/>
      <c r="P7333" s="79"/>
    </row>
    <row r="7334" spans="7:16" x14ac:dyDescent="0.2">
      <c r="G7334" s="79"/>
      <c r="I7334" s="79"/>
      <c r="K7334" s="79"/>
      <c r="M7334" s="79"/>
      <c r="N7334" s="80"/>
      <c r="P7334" s="79"/>
    </row>
    <row r="7335" spans="7:16" x14ac:dyDescent="0.2">
      <c r="G7335" s="79"/>
      <c r="I7335" s="79"/>
      <c r="K7335" s="79"/>
      <c r="M7335" s="79"/>
      <c r="N7335" s="80"/>
      <c r="P7335" s="79"/>
    </row>
    <row r="7336" spans="7:16" x14ac:dyDescent="0.2">
      <c r="G7336" s="79"/>
      <c r="I7336" s="79"/>
      <c r="K7336" s="79"/>
      <c r="M7336" s="79"/>
      <c r="N7336" s="80"/>
      <c r="P7336" s="79"/>
    </row>
    <row r="7337" spans="7:16" x14ac:dyDescent="0.2">
      <c r="G7337" s="79"/>
      <c r="I7337" s="79"/>
      <c r="K7337" s="79"/>
      <c r="M7337" s="79"/>
      <c r="N7337" s="80"/>
      <c r="P7337" s="79"/>
    </row>
    <row r="7338" spans="7:16" x14ac:dyDescent="0.2">
      <c r="G7338" s="79"/>
      <c r="I7338" s="79"/>
      <c r="K7338" s="79"/>
      <c r="M7338" s="79"/>
      <c r="N7338" s="80"/>
      <c r="P7338" s="79"/>
    </row>
    <row r="7339" spans="7:16" x14ac:dyDescent="0.2">
      <c r="G7339" s="79"/>
      <c r="I7339" s="79"/>
      <c r="K7339" s="79"/>
      <c r="M7339" s="79"/>
      <c r="N7339" s="80"/>
      <c r="P7339" s="79"/>
    </row>
    <row r="7340" spans="7:16" x14ac:dyDescent="0.2">
      <c r="G7340" s="79"/>
      <c r="I7340" s="79"/>
      <c r="K7340" s="79"/>
      <c r="M7340" s="79"/>
      <c r="N7340" s="80"/>
      <c r="P7340" s="79"/>
    </row>
    <row r="7341" spans="7:16" x14ac:dyDescent="0.2">
      <c r="G7341" s="79"/>
      <c r="I7341" s="79"/>
      <c r="K7341" s="79"/>
      <c r="M7341" s="79"/>
      <c r="N7341" s="80"/>
      <c r="P7341" s="79"/>
    </row>
    <row r="7342" spans="7:16" x14ac:dyDescent="0.2">
      <c r="G7342" s="79"/>
      <c r="I7342" s="79"/>
      <c r="K7342" s="79"/>
      <c r="M7342" s="79"/>
      <c r="N7342" s="80"/>
      <c r="P7342" s="79"/>
    </row>
    <row r="7343" spans="7:16" x14ac:dyDescent="0.2">
      <c r="G7343" s="79"/>
      <c r="I7343" s="79"/>
      <c r="K7343" s="79"/>
      <c r="M7343" s="79"/>
      <c r="N7343" s="80"/>
      <c r="P7343" s="79"/>
    </row>
    <row r="7344" spans="7:16" x14ac:dyDescent="0.2">
      <c r="G7344" s="79"/>
      <c r="I7344" s="79"/>
      <c r="K7344" s="79"/>
      <c r="M7344" s="79"/>
      <c r="N7344" s="80"/>
      <c r="P7344" s="79"/>
    </row>
    <row r="7345" spans="7:16" x14ac:dyDescent="0.2">
      <c r="G7345" s="79"/>
      <c r="I7345" s="79"/>
      <c r="K7345" s="79"/>
      <c r="M7345" s="79"/>
      <c r="N7345" s="80"/>
      <c r="P7345" s="79"/>
    </row>
    <row r="7346" spans="7:16" x14ac:dyDescent="0.2">
      <c r="G7346" s="79"/>
      <c r="I7346" s="79"/>
      <c r="K7346" s="79"/>
      <c r="M7346" s="79"/>
      <c r="N7346" s="80"/>
      <c r="P7346" s="79"/>
    </row>
    <row r="7347" spans="7:16" x14ac:dyDescent="0.2">
      <c r="G7347" s="79"/>
      <c r="I7347" s="79"/>
      <c r="K7347" s="79"/>
      <c r="M7347" s="79"/>
      <c r="N7347" s="80"/>
      <c r="P7347" s="79"/>
    </row>
    <row r="7348" spans="7:16" x14ac:dyDescent="0.2">
      <c r="G7348" s="79"/>
      <c r="I7348" s="79"/>
      <c r="K7348" s="79"/>
      <c r="M7348" s="79"/>
      <c r="N7348" s="80"/>
      <c r="P7348" s="79"/>
    </row>
    <row r="7349" spans="7:16" x14ac:dyDescent="0.2">
      <c r="G7349" s="79"/>
      <c r="I7349" s="79"/>
      <c r="K7349" s="79"/>
      <c r="M7349" s="79"/>
      <c r="N7349" s="80"/>
      <c r="P7349" s="79"/>
    </row>
    <row r="7350" spans="7:16" x14ac:dyDescent="0.2">
      <c r="G7350" s="79"/>
      <c r="I7350" s="79"/>
      <c r="K7350" s="79"/>
      <c r="M7350" s="79"/>
      <c r="N7350" s="80"/>
      <c r="P7350" s="79"/>
    </row>
    <row r="7351" spans="7:16" x14ac:dyDescent="0.2">
      <c r="G7351" s="79"/>
      <c r="I7351" s="79"/>
      <c r="K7351" s="79"/>
      <c r="M7351" s="79"/>
      <c r="N7351" s="80"/>
      <c r="P7351" s="79"/>
    </row>
    <row r="7352" spans="7:16" x14ac:dyDescent="0.2">
      <c r="G7352" s="79"/>
      <c r="I7352" s="79"/>
      <c r="K7352" s="79"/>
      <c r="M7352" s="79"/>
      <c r="N7352" s="80"/>
      <c r="P7352" s="79"/>
    </row>
    <row r="7353" spans="7:16" x14ac:dyDescent="0.2">
      <c r="G7353" s="79"/>
      <c r="I7353" s="79"/>
      <c r="K7353" s="79"/>
      <c r="M7353" s="79"/>
      <c r="N7353" s="80"/>
      <c r="P7353" s="79"/>
    </row>
    <row r="7354" spans="7:16" x14ac:dyDescent="0.2">
      <c r="G7354" s="79"/>
      <c r="I7354" s="79"/>
      <c r="K7354" s="79"/>
      <c r="M7354" s="79"/>
      <c r="N7354" s="80"/>
      <c r="P7354" s="79"/>
    </row>
    <row r="7355" spans="7:16" x14ac:dyDescent="0.2">
      <c r="G7355" s="79"/>
      <c r="I7355" s="79"/>
      <c r="K7355" s="79"/>
      <c r="M7355" s="79"/>
      <c r="N7355" s="80"/>
      <c r="P7355" s="79"/>
    </row>
    <row r="7356" spans="7:16" x14ac:dyDescent="0.2">
      <c r="G7356" s="79"/>
      <c r="I7356" s="79"/>
      <c r="K7356" s="79"/>
      <c r="M7356" s="79"/>
      <c r="N7356" s="80"/>
      <c r="P7356" s="79"/>
    </row>
    <row r="7357" spans="7:16" x14ac:dyDescent="0.2">
      <c r="G7357" s="79"/>
      <c r="I7357" s="79"/>
      <c r="K7357" s="79"/>
      <c r="M7357" s="79"/>
      <c r="N7357" s="80"/>
      <c r="P7357" s="79"/>
    </row>
    <row r="7358" spans="7:16" x14ac:dyDescent="0.2">
      <c r="G7358" s="79"/>
      <c r="I7358" s="79"/>
      <c r="K7358" s="79"/>
      <c r="M7358" s="79"/>
      <c r="N7358" s="80"/>
      <c r="P7358" s="79"/>
    </row>
    <row r="7359" spans="7:16" x14ac:dyDescent="0.2">
      <c r="G7359" s="79"/>
      <c r="I7359" s="79"/>
      <c r="K7359" s="79"/>
      <c r="M7359" s="79"/>
      <c r="N7359" s="80"/>
      <c r="P7359" s="79"/>
    </row>
    <row r="7360" spans="7:16" x14ac:dyDescent="0.2">
      <c r="G7360" s="79"/>
      <c r="I7360" s="79"/>
      <c r="K7360" s="79"/>
      <c r="M7360" s="79"/>
      <c r="N7360" s="80"/>
      <c r="P7360" s="79"/>
    </row>
    <row r="7361" spans="7:16" x14ac:dyDescent="0.2">
      <c r="G7361" s="79"/>
      <c r="I7361" s="79"/>
      <c r="K7361" s="79"/>
      <c r="M7361" s="79"/>
      <c r="N7361" s="80"/>
      <c r="P7361" s="79"/>
    </row>
    <row r="7362" spans="7:16" x14ac:dyDescent="0.2">
      <c r="G7362" s="79"/>
      <c r="I7362" s="79"/>
      <c r="K7362" s="79"/>
      <c r="M7362" s="79"/>
      <c r="N7362" s="80"/>
      <c r="P7362" s="79"/>
    </row>
    <row r="7363" spans="7:16" x14ac:dyDescent="0.2">
      <c r="G7363" s="79"/>
      <c r="I7363" s="79"/>
      <c r="K7363" s="79"/>
      <c r="M7363" s="79"/>
      <c r="N7363" s="80"/>
      <c r="P7363" s="79"/>
    </row>
    <row r="7364" spans="7:16" x14ac:dyDescent="0.2">
      <c r="G7364" s="79"/>
      <c r="I7364" s="79"/>
      <c r="K7364" s="79"/>
      <c r="M7364" s="79"/>
      <c r="N7364" s="80"/>
      <c r="P7364" s="79"/>
    </row>
    <row r="7365" spans="7:16" x14ac:dyDescent="0.2">
      <c r="G7365" s="79"/>
      <c r="I7365" s="79"/>
      <c r="K7365" s="79"/>
      <c r="M7365" s="79"/>
      <c r="N7365" s="80"/>
      <c r="P7365" s="79"/>
    </row>
    <row r="7366" spans="7:16" x14ac:dyDescent="0.2">
      <c r="G7366" s="79"/>
      <c r="I7366" s="79"/>
      <c r="K7366" s="79"/>
      <c r="M7366" s="79"/>
      <c r="N7366" s="80"/>
      <c r="P7366" s="79"/>
    </row>
    <row r="7367" spans="7:16" x14ac:dyDescent="0.2">
      <c r="G7367" s="79"/>
      <c r="I7367" s="79"/>
      <c r="K7367" s="79"/>
      <c r="M7367" s="79"/>
      <c r="N7367" s="80"/>
      <c r="P7367" s="79"/>
    </row>
    <row r="7368" spans="7:16" x14ac:dyDescent="0.2">
      <c r="G7368" s="79"/>
      <c r="I7368" s="79"/>
      <c r="K7368" s="79"/>
      <c r="M7368" s="79"/>
      <c r="N7368" s="80"/>
      <c r="P7368" s="79"/>
    </row>
    <row r="7369" spans="7:16" x14ac:dyDescent="0.2">
      <c r="G7369" s="79"/>
      <c r="I7369" s="79"/>
      <c r="K7369" s="79"/>
      <c r="M7369" s="79"/>
      <c r="N7369" s="80"/>
      <c r="P7369" s="79"/>
    </row>
    <row r="7370" spans="7:16" x14ac:dyDescent="0.2">
      <c r="G7370" s="79"/>
      <c r="I7370" s="79"/>
      <c r="K7370" s="79"/>
      <c r="M7370" s="79"/>
      <c r="N7370" s="80"/>
      <c r="P7370" s="79"/>
    </row>
    <row r="7371" spans="7:16" x14ac:dyDescent="0.2">
      <c r="G7371" s="79"/>
      <c r="I7371" s="79"/>
      <c r="K7371" s="79"/>
      <c r="M7371" s="79"/>
      <c r="N7371" s="80"/>
      <c r="P7371" s="79"/>
    </row>
    <row r="7372" spans="7:16" x14ac:dyDescent="0.2">
      <c r="G7372" s="79"/>
      <c r="I7372" s="79"/>
      <c r="K7372" s="79"/>
      <c r="M7372" s="79"/>
      <c r="N7372" s="80"/>
      <c r="P7372" s="79"/>
    </row>
    <row r="7373" spans="7:16" x14ac:dyDescent="0.2">
      <c r="G7373" s="79"/>
      <c r="I7373" s="79"/>
      <c r="K7373" s="79"/>
      <c r="M7373" s="79"/>
      <c r="N7373" s="80"/>
      <c r="P7373" s="79"/>
    </row>
    <row r="7374" spans="7:16" x14ac:dyDescent="0.2">
      <c r="G7374" s="79"/>
      <c r="I7374" s="79"/>
      <c r="K7374" s="79"/>
      <c r="M7374" s="79"/>
      <c r="N7374" s="80"/>
      <c r="P7374" s="79"/>
    </row>
    <row r="7375" spans="7:16" x14ac:dyDescent="0.2">
      <c r="G7375" s="79"/>
      <c r="I7375" s="79"/>
      <c r="K7375" s="79"/>
      <c r="M7375" s="79"/>
      <c r="N7375" s="80"/>
      <c r="P7375" s="79"/>
    </row>
    <row r="7376" spans="7:16" x14ac:dyDescent="0.2">
      <c r="G7376" s="79"/>
      <c r="I7376" s="79"/>
      <c r="K7376" s="79"/>
      <c r="M7376" s="79"/>
      <c r="N7376" s="80"/>
      <c r="P7376" s="79"/>
    </row>
    <row r="7377" spans="7:16" x14ac:dyDescent="0.2">
      <c r="G7377" s="79"/>
      <c r="I7377" s="79"/>
      <c r="K7377" s="79"/>
      <c r="M7377" s="79"/>
      <c r="N7377" s="80"/>
      <c r="P7377" s="79"/>
    </row>
    <row r="7378" spans="7:16" x14ac:dyDescent="0.2">
      <c r="G7378" s="79"/>
      <c r="I7378" s="79"/>
      <c r="K7378" s="79"/>
      <c r="M7378" s="79"/>
      <c r="N7378" s="80"/>
      <c r="P7378" s="79"/>
    </row>
    <row r="7379" spans="7:16" x14ac:dyDescent="0.2">
      <c r="G7379" s="79"/>
      <c r="I7379" s="79"/>
      <c r="K7379" s="79"/>
      <c r="M7379" s="79"/>
      <c r="N7379" s="80"/>
      <c r="P7379" s="79"/>
    </row>
    <row r="7380" spans="7:16" x14ac:dyDescent="0.2">
      <c r="G7380" s="79"/>
      <c r="I7380" s="79"/>
      <c r="K7380" s="79"/>
      <c r="M7380" s="79"/>
      <c r="N7380" s="80"/>
      <c r="P7380" s="79"/>
    </row>
    <row r="7381" spans="7:16" x14ac:dyDescent="0.2">
      <c r="G7381" s="79"/>
      <c r="I7381" s="79"/>
      <c r="K7381" s="79"/>
      <c r="M7381" s="79"/>
      <c r="N7381" s="80"/>
      <c r="P7381" s="79"/>
    </row>
    <row r="7382" spans="7:16" x14ac:dyDescent="0.2">
      <c r="G7382" s="79"/>
      <c r="I7382" s="79"/>
      <c r="K7382" s="79"/>
      <c r="M7382" s="79"/>
      <c r="N7382" s="80"/>
      <c r="P7382" s="79"/>
    </row>
    <row r="7383" spans="7:16" x14ac:dyDescent="0.2">
      <c r="G7383" s="79"/>
      <c r="I7383" s="79"/>
      <c r="K7383" s="79"/>
      <c r="M7383" s="79"/>
      <c r="N7383" s="80"/>
      <c r="P7383" s="79"/>
    </row>
    <row r="7384" spans="7:16" x14ac:dyDescent="0.2">
      <c r="G7384" s="79"/>
      <c r="I7384" s="79"/>
      <c r="K7384" s="79"/>
      <c r="M7384" s="79"/>
      <c r="N7384" s="80"/>
      <c r="P7384" s="79"/>
    </row>
    <row r="7385" spans="7:16" x14ac:dyDescent="0.2">
      <c r="G7385" s="79"/>
      <c r="I7385" s="79"/>
      <c r="K7385" s="79"/>
      <c r="M7385" s="79"/>
      <c r="N7385" s="80"/>
      <c r="P7385" s="79"/>
    </row>
    <row r="7386" spans="7:16" x14ac:dyDescent="0.2">
      <c r="G7386" s="79"/>
      <c r="I7386" s="79"/>
      <c r="K7386" s="79"/>
      <c r="M7386" s="79"/>
      <c r="N7386" s="80"/>
      <c r="P7386" s="79"/>
    </row>
    <row r="7387" spans="7:16" x14ac:dyDescent="0.2">
      <c r="G7387" s="79"/>
      <c r="I7387" s="79"/>
      <c r="K7387" s="79"/>
      <c r="M7387" s="79"/>
      <c r="N7387" s="80"/>
      <c r="P7387" s="79"/>
    </row>
    <row r="7388" spans="7:16" x14ac:dyDescent="0.2">
      <c r="G7388" s="79"/>
      <c r="I7388" s="79"/>
      <c r="K7388" s="79"/>
      <c r="M7388" s="79"/>
      <c r="N7388" s="80"/>
      <c r="P7388" s="79"/>
    </row>
    <row r="7389" spans="7:16" x14ac:dyDescent="0.2">
      <c r="G7389" s="79"/>
      <c r="I7389" s="79"/>
      <c r="K7389" s="79"/>
      <c r="M7389" s="79"/>
      <c r="N7389" s="80"/>
      <c r="P7389" s="79"/>
    </row>
    <row r="7390" spans="7:16" x14ac:dyDescent="0.2">
      <c r="G7390" s="79"/>
      <c r="I7390" s="79"/>
      <c r="K7390" s="79"/>
      <c r="M7390" s="79"/>
      <c r="N7390" s="80"/>
      <c r="P7390" s="79"/>
    </row>
    <row r="7391" spans="7:16" x14ac:dyDescent="0.2">
      <c r="G7391" s="79"/>
      <c r="I7391" s="79"/>
      <c r="K7391" s="79"/>
      <c r="M7391" s="79"/>
      <c r="N7391" s="80"/>
      <c r="P7391" s="79"/>
    </row>
    <row r="7392" spans="7:16" x14ac:dyDescent="0.2">
      <c r="G7392" s="79"/>
      <c r="I7392" s="79"/>
      <c r="K7392" s="79"/>
      <c r="M7392" s="79"/>
      <c r="N7392" s="80"/>
      <c r="P7392" s="79"/>
    </row>
    <row r="7393" spans="7:16" x14ac:dyDescent="0.2">
      <c r="G7393" s="79"/>
      <c r="I7393" s="79"/>
      <c r="K7393" s="79"/>
      <c r="M7393" s="79"/>
      <c r="N7393" s="80"/>
      <c r="P7393" s="79"/>
    </row>
    <row r="7394" spans="7:16" x14ac:dyDescent="0.2">
      <c r="G7394" s="79"/>
      <c r="I7394" s="79"/>
      <c r="K7394" s="79"/>
      <c r="M7394" s="79"/>
      <c r="N7394" s="80"/>
      <c r="P7394" s="79"/>
    </row>
    <row r="7395" spans="7:16" x14ac:dyDescent="0.2">
      <c r="G7395" s="79"/>
      <c r="I7395" s="79"/>
      <c r="K7395" s="79"/>
      <c r="M7395" s="79"/>
      <c r="N7395" s="80"/>
      <c r="P7395" s="79"/>
    </row>
    <row r="7396" spans="7:16" x14ac:dyDescent="0.2">
      <c r="G7396" s="79"/>
      <c r="I7396" s="79"/>
      <c r="K7396" s="79"/>
      <c r="M7396" s="79"/>
      <c r="N7396" s="80"/>
      <c r="P7396" s="79"/>
    </row>
    <row r="7397" spans="7:16" x14ac:dyDescent="0.2">
      <c r="G7397" s="79"/>
      <c r="I7397" s="79"/>
      <c r="K7397" s="79"/>
      <c r="M7397" s="79"/>
      <c r="N7397" s="80"/>
      <c r="P7397" s="79"/>
    </row>
    <row r="7398" spans="7:16" x14ac:dyDescent="0.2">
      <c r="G7398" s="79"/>
      <c r="I7398" s="79"/>
      <c r="K7398" s="79"/>
      <c r="M7398" s="79"/>
      <c r="N7398" s="80"/>
      <c r="P7398" s="79"/>
    </row>
    <row r="7399" spans="7:16" x14ac:dyDescent="0.2">
      <c r="G7399" s="79"/>
      <c r="I7399" s="79"/>
      <c r="K7399" s="79"/>
      <c r="M7399" s="79"/>
      <c r="N7399" s="80"/>
      <c r="P7399" s="79"/>
    </row>
    <row r="7400" spans="7:16" x14ac:dyDescent="0.2">
      <c r="G7400" s="79"/>
      <c r="I7400" s="79"/>
      <c r="K7400" s="79"/>
      <c r="M7400" s="79"/>
      <c r="N7400" s="80"/>
      <c r="P7400" s="79"/>
    </row>
    <row r="7401" spans="7:16" x14ac:dyDescent="0.2">
      <c r="G7401" s="79"/>
      <c r="I7401" s="79"/>
      <c r="K7401" s="79"/>
      <c r="M7401" s="79"/>
      <c r="N7401" s="80"/>
      <c r="P7401" s="79"/>
    </row>
    <row r="7402" spans="7:16" x14ac:dyDescent="0.2">
      <c r="G7402" s="79"/>
      <c r="I7402" s="79"/>
      <c r="K7402" s="79"/>
      <c r="M7402" s="79"/>
      <c r="N7402" s="80"/>
      <c r="P7402" s="79"/>
    </row>
    <row r="7403" spans="7:16" x14ac:dyDescent="0.2">
      <c r="G7403" s="79"/>
      <c r="I7403" s="79"/>
      <c r="K7403" s="79"/>
      <c r="M7403" s="79"/>
      <c r="N7403" s="80"/>
      <c r="P7403" s="79"/>
    </row>
    <row r="7404" spans="7:16" x14ac:dyDescent="0.2">
      <c r="G7404" s="79"/>
      <c r="I7404" s="79"/>
      <c r="K7404" s="79"/>
      <c r="M7404" s="79"/>
      <c r="N7404" s="80"/>
      <c r="P7404" s="79"/>
    </row>
    <row r="7405" spans="7:16" x14ac:dyDescent="0.2">
      <c r="G7405" s="79"/>
      <c r="I7405" s="79"/>
      <c r="K7405" s="79"/>
      <c r="M7405" s="79"/>
      <c r="N7405" s="80"/>
      <c r="P7405" s="79"/>
    </row>
    <row r="7406" spans="7:16" x14ac:dyDescent="0.2">
      <c r="G7406" s="79"/>
      <c r="I7406" s="79"/>
      <c r="K7406" s="79"/>
      <c r="M7406" s="79"/>
      <c r="N7406" s="80"/>
      <c r="P7406" s="79"/>
    </row>
    <row r="7407" spans="7:16" x14ac:dyDescent="0.2">
      <c r="G7407" s="79"/>
      <c r="I7407" s="79"/>
      <c r="K7407" s="79"/>
      <c r="M7407" s="79"/>
      <c r="N7407" s="80"/>
      <c r="P7407" s="79"/>
    </row>
    <row r="7408" spans="7:16" x14ac:dyDescent="0.2">
      <c r="G7408" s="79"/>
      <c r="I7408" s="79"/>
      <c r="K7408" s="79"/>
      <c r="M7408" s="79"/>
      <c r="N7408" s="80"/>
      <c r="P7408" s="79"/>
    </row>
    <row r="7409" spans="7:16" x14ac:dyDescent="0.2">
      <c r="G7409" s="79"/>
      <c r="I7409" s="79"/>
      <c r="K7409" s="79"/>
      <c r="M7409" s="79"/>
      <c r="N7409" s="80"/>
      <c r="P7409" s="79"/>
    </row>
    <row r="7410" spans="7:16" x14ac:dyDescent="0.2">
      <c r="G7410" s="79"/>
      <c r="I7410" s="79"/>
      <c r="K7410" s="79"/>
      <c r="M7410" s="79"/>
      <c r="N7410" s="80"/>
      <c r="P7410" s="79"/>
    </row>
    <row r="7411" spans="7:16" x14ac:dyDescent="0.2">
      <c r="G7411" s="79"/>
      <c r="I7411" s="79"/>
      <c r="K7411" s="79"/>
      <c r="M7411" s="79"/>
      <c r="N7411" s="80"/>
      <c r="P7411" s="79"/>
    </row>
    <row r="7412" spans="7:16" x14ac:dyDescent="0.2">
      <c r="G7412" s="79"/>
      <c r="I7412" s="79"/>
      <c r="K7412" s="79"/>
      <c r="M7412" s="79"/>
      <c r="N7412" s="80"/>
      <c r="P7412" s="79"/>
    </row>
    <row r="7413" spans="7:16" x14ac:dyDescent="0.2">
      <c r="G7413" s="79"/>
      <c r="I7413" s="79"/>
      <c r="K7413" s="79"/>
      <c r="M7413" s="79"/>
      <c r="N7413" s="80"/>
      <c r="P7413" s="79"/>
    </row>
    <row r="7414" spans="7:16" x14ac:dyDescent="0.2">
      <c r="G7414" s="79"/>
      <c r="I7414" s="79"/>
      <c r="K7414" s="79"/>
      <c r="M7414" s="79"/>
      <c r="N7414" s="80"/>
      <c r="P7414" s="79"/>
    </row>
    <row r="7415" spans="7:16" x14ac:dyDescent="0.2">
      <c r="G7415" s="79"/>
      <c r="I7415" s="79"/>
      <c r="K7415" s="79"/>
      <c r="M7415" s="79"/>
      <c r="N7415" s="80"/>
      <c r="P7415" s="79"/>
    </row>
    <row r="7416" spans="7:16" x14ac:dyDescent="0.2">
      <c r="G7416" s="79"/>
      <c r="I7416" s="79"/>
      <c r="K7416" s="79"/>
      <c r="M7416" s="79"/>
      <c r="N7416" s="80"/>
      <c r="P7416" s="79"/>
    </row>
    <row r="7417" spans="7:16" x14ac:dyDescent="0.2">
      <c r="G7417" s="79"/>
      <c r="I7417" s="79"/>
      <c r="K7417" s="79"/>
      <c r="M7417" s="79"/>
      <c r="N7417" s="80"/>
      <c r="P7417" s="79"/>
    </row>
    <row r="7418" spans="7:16" x14ac:dyDescent="0.2">
      <c r="G7418" s="79"/>
      <c r="I7418" s="79"/>
      <c r="K7418" s="79"/>
      <c r="M7418" s="79"/>
      <c r="N7418" s="80"/>
      <c r="P7418" s="79"/>
    </row>
    <row r="7419" spans="7:16" x14ac:dyDescent="0.2">
      <c r="G7419" s="79"/>
      <c r="I7419" s="79"/>
      <c r="K7419" s="79"/>
      <c r="M7419" s="79"/>
      <c r="N7419" s="80"/>
      <c r="P7419" s="79"/>
    </row>
    <row r="7420" spans="7:16" x14ac:dyDescent="0.2">
      <c r="G7420" s="79"/>
      <c r="I7420" s="79"/>
      <c r="K7420" s="79"/>
      <c r="M7420" s="79"/>
      <c r="N7420" s="80"/>
      <c r="P7420" s="79"/>
    </row>
    <row r="7421" spans="7:16" x14ac:dyDescent="0.2">
      <c r="G7421" s="79"/>
      <c r="I7421" s="79"/>
      <c r="K7421" s="79"/>
      <c r="M7421" s="79"/>
      <c r="N7421" s="80"/>
      <c r="P7421" s="79"/>
    </row>
    <row r="7422" spans="7:16" x14ac:dyDescent="0.2">
      <c r="G7422" s="79"/>
      <c r="I7422" s="79"/>
      <c r="K7422" s="79"/>
      <c r="M7422" s="79"/>
      <c r="N7422" s="80"/>
      <c r="P7422" s="79"/>
    </row>
    <row r="7423" spans="7:16" x14ac:dyDescent="0.2">
      <c r="G7423" s="79"/>
      <c r="I7423" s="79"/>
      <c r="K7423" s="79"/>
      <c r="M7423" s="79"/>
      <c r="N7423" s="80"/>
      <c r="P7423" s="79"/>
    </row>
    <row r="7424" spans="7:16" x14ac:dyDescent="0.2">
      <c r="G7424" s="79"/>
      <c r="I7424" s="79"/>
      <c r="K7424" s="79"/>
      <c r="M7424" s="79"/>
      <c r="N7424" s="80"/>
      <c r="P7424" s="79"/>
    </row>
    <row r="7425" spans="7:16" x14ac:dyDescent="0.2">
      <c r="G7425" s="79"/>
      <c r="I7425" s="79"/>
      <c r="K7425" s="79"/>
      <c r="M7425" s="79"/>
      <c r="N7425" s="80"/>
      <c r="P7425" s="79"/>
    </row>
    <row r="7426" spans="7:16" x14ac:dyDescent="0.2">
      <c r="G7426" s="79"/>
      <c r="I7426" s="79"/>
      <c r="K7426" s="79"/>
      <c r="M7426" s="79"/>
      <c r="N7426" s="80"/>
      <c r="P7426" s="79"/>
    </row>
    <row r="7427" spans="7:16" x14ac:dyDescent="0.2">
      <c r="G7427" s="79"/>
      <c r="I7427" s="79"/>
      <c r="K7427" s="79"/>
      <c r="M7427" s="79"/>
      <c r="N7427" s="80"/>
      <c r="P7427" s="79"/>
    </row>
    <row r="7428" spans="7:16" x14ac:dyDescent="0.2">
      <c r="G7428" s="79"/>
      <c r="I7428" s="79"/>
      <c r="K7428" s="79"/>
      <c r="M7428" s="79"/>
      <c r="N7428" s="80"/>
      <c r="P7428" s="79"/>
    </row>
    <row r="7429" spans="7:16" x14ac:dyDescent="0.2">
      <c r="G7429" s="79"/>
      <c r="I7429" s="79"/>
      <c r="K7429" s="79"/>
      <c r="M7429" s="79"/>
      <c r="N7429" s="80"/>
      <c r="P7429" s="79"/>
    </row>
    <row r="7430" spans="7:16" x14ac:dyDescent="0.2">
      <c r="G7430" s="79"/>
      <c r="I7430" s="79"/>
      <c r="K7430" s="79"/>
      <c r="M7430" s="79"/>
      <c r="N7430" s="80"/>
      <c r="P7430" s="79"/>
    </row>
    <row r="7431" spans="7:16" x14ac:dyDescent="0.2">
      <c r="G7431" s="79"/>
      <c r="I7431" s="79"/>
      <c r="K7431" s="79"/>
      <c r="M7431" s="79"/>
      <c r="N7431" s="80"/>
      <c r="P7431" s="79"/>
    </row>
    <row r="7432" spans="7:16" x14ac:dyDescent="0.2">
      <c r="G7432" s="79"/>
      <c r="I7432" s="79"/>
      <c r="K7432" s="79"/>
      <c r="M7432" s="79"/>
      <c r="N7432" s="80"/>
      <c r="P7432" s="79"/>
    </row>
    <row r="7433" spans="7:16" x14ac:dyDescent="0.2">
      <c r="G7433" s="79"/>
      <c r="I7433" s="79"/>
      <c r="K7433" s="79"/>
      <c r="M7433" s="79"/>
      <c r="N7433" s="80"/>
      <c r="P7433" s="79"/>
    </row>
    <row r="7434" spans="7:16" x14ac:dyDescent="0.2">
      <c r="G7434" s="79"/>
      <c r="I7434" s="79"/>
      <c r="K7434" s="79"/>
      <c r="M7434" s="79"/>
      <c r="N7434" s="80"/>
      <c r="P7434" s="79"/>
    </row>
    <row r="7435" spans="7:16" x14ac:dyDescent="0.2">
      <c r="G7435" s="79"/>
      <c r="I7435" s="79"/>
      <c r="K7435" s="79"/>
      <c r="M7435" s="79"/>
      <c r="N7435" s="80"/>
      <c r="P7435" s="79"/>
    </row>
    <row r="7436" spans="7:16" x14ac:dyDescent="0.2">
      <c r="G7436" s="79"/>
      <c r="I7436" s="79"/>
      <c r="K7436" s="79"/>
      <c r="M7436" s="79"/>
      <c r="N7436" s="80"/>
      <c r="P7436" s="79"/>
    </row>
    <row r="7437" spans="7:16" x14ac:dyDescent="0.2">
      <c r="G7437" s="79"/>
      <c r="I7437" s="79"/>
      <c r="K7437" s="79"/>
      <c r="M7437" s="79"/>
      <c r="N7437" s="80"/>
      <c r="P7437" s="79"/>
    </row>
    <row r="7438" spans="7:16" x14ac:dyDescent="0.2">
      <c r="G7438" s="79"/>
      <c r="I7438" s="79"/>
      <c r="K7438" s="79"/>
      <c r="M7438" s="79"/>
      <c r="N7438" s="80"/>
      <c r="P7438" s="79"/>
    </row>
    <row r="7439" spans="7:16" x14ac:dyDescent="0.2">
      <c r="G7439" s="79"/>
      <c r="I7439" s="79"/>
      <c r="K7439" s="79"/>
      <c r="M7439" s="79"/>
      <c r="N7439" s="80"/>
      <c r="P7439" s="79"/>
    </row>
    <row r="7440" spans="7:16" x14ac:dyDescent="0.2">
      <c r="G7440" s="79"/>
      <c r="I7440" s="79"/>
      <c r="K7440" s="79"/>
      <c r="M7440" s="79"/>
      <c r="N7440" s="80"/>
      <c r="P7440" s="79"/>
    </row>
    <row r="7441" spans="7:16" x14ac:dyDescent="0.2">
      <c r="G7441" s="79"/>
      <c r="I7441" s="79"/>
      <c r="K7441" s="79"/>
      <c r="M7441" s="79"/>
      <c r="N7441" s="80"/>
      <c r="P7441" s="79"/>
    </row>
    <row r="7442" spans="7:16" x14ac:dyDescent="0.2">
      <c r="G7442" s="79"/>
      <c r="I7442" s="79"/>
      <c r="K7442" s="79"/>
      <c r="M7442" s="79"/>
      <c r="N7442" s="80"/>
      <c r="P7442" s="79"/>
    </row>
    <row r="7443" spans="7:16" x14ac:dyDescent="0.2">
      <c r="G7443" s="79"/>
      <c r="I7443" s="79"/>
      <c r="K7443" s="79"/>
      <c r="M7443" s="79"/>
      <c r="N7443" s="80"/>
      <c r="P7443" s="79"/>
    </row>
    <row r="7444" spans="7:16" x14ac:dyDescent="0.2">
      <c r="G7444" s="79"/>
      <c r="I7444" s="79"/>
      <c r="K7444" s="79"/>
      <c r="M7444" s="79"/>
      <c r="N7444" s="80"/>
      <c r="P7444" s="79"/>
    </row>
    <row r="7445" spans="7:16" x14ac:dyDescent="0.2">
      <c r="G7445" s="79"/>
      <c r="I7445" s="79"/>
      <c r="K7445" s="79"/>
      <c r="M7445" s="79"/>
      <c r="N7445" s="80"/>
      <c r="P7445" s="79"/>
    </row>
    <row r="7446" spans="7:16" x14ac:dyDescent="0.2">
      <c r="G7446" s="79"/>
      <c r="I7446" s="79"/>
      <c r="K7446" s="79"/>
      <c r="M7446" s="79"/>
      <c r="N7446" s="80"/>
      <c r="P7446" s="79"/>
    </row>
    <row r="7447" spans="7:16" x14ac:dyDescent="0.2">
      <c r="G7447" s="79"/>
      <c r="I7447" s="79"/>
      <c r="K7447" s="79"/>
      <c r="M7447" s="79"/>
      <c r="N7447" s="80"/>
      <c r="P7447" s="79"/>
    </row>
    <row r="7448" spans="7:16" x14ac:dyDescent="0.2">
      <c r="G7448" s="79"/>
      <c r="I7448" s="79"/>
      <c r="K7448" s="79"/>
      <c r="M7448" s="79"/>
      <c r="N7448" s="80"/>
      <c r="P7448" s="79"/>
    </row>
    <row r="7449" spans="7:16" x14ac:dyDescent="0.2">
      <c r="G7449" s="79"/>
      <c r="I7449" s="79"/>
      <c r="K7449" s="79"/>
      <c r="M7449" s="79"/>
      <c r="N7449" s="80"/>
      <c r="P7449" s="79"/>
    </row>
    <row r="7450" spans="7:16" x14ac:dyDescent="0.2">
      <c r="G7450" s="79"/>
      <c r="I7450" s="79"/>
      <c r="K7450" s="79"/>
      <c r="M7450" s="79"/>
      <c r="N7450" s="80"/>
      <c r="P7450" s="79"/>
    </row>
    <row r="7451" spans="7:16" x14ac:dyDescent="0.2">
      <c r="G7451" s="79"/>
      <c r="I7451" s="79"/>
      <c r="K7451" s="79"/>
      <c r="M7451" s="79"/>
      <c r="N7451" s="80"/>
      <c r="P7451" s="79"/>
    </row>
    <row r="7452" spans="7:16" x14ac:dyDescent="0.2">
      <c r="G7452" s="79"/>
      <c r="I7452" s="79"/>
      <c r="K7452" s="79"/>
      <c r="M7452" s="79"/>
      <c r="N7452" s="80"/>
      <c r="P7452" s="79"/>
    </row>
    <row r="7453" spans="7:16" x14ac:dyDescent="0.2">
      <c r="G7453" s="79"/>
      <c r="I7453" s="79"/>
      <c r="K7453" s="79"/>
      <c r="M7453" s="79"/>
      <c r="N7453" s="80"/>
      <c r="P7453" s="79"/>
    </row>
    <row r="7454" spans="7:16" x14ac:dyDescent="0.2">
      <c r="G7454" s="79"/>
      <c r="I7454" s="79"/>
      <c r="K7454" s="79"/>
      <c r="M7454" s="79"/>
      <c r="N7454" s="80"/>
      <c r="P7454" s="79"/>
    </row>
    <row r="7455" spans="7:16" x14ac:dyDescent="0.2">
      <c r="G7455" s="79"/>
      <c r="I7455" s="79"/>
      <c r="K7455" s="79"/>
      <c r="M7455" s="79"/>
      <c r="N7455" s="80"/>
      <c r="P7455" s="79"/>
    </row>
    <row r="7456" spans="7:16" x14ac:dyDescent="0.2">
      <c r="G7456" s="79"/>
      <c r="I7456" s="79"/>
      <c r="K7456" s="79"/>
      <c r="M7456" s="79"/>
      <c r="N7456" s="80"/>
      <c r="P7456" s="79"/>
    </row>
    <row r="7457" spans="7:16" x14ac:dyDescent="0.2">
      <c r="G7457" s="79"/>
      <c r="I7457" s="79"/>
      <c r="K7457" s="79"/>
      <c r="M7457" s="79"/>
      <c r="N7457" s="80"/>
      <c r="P7457" s="79"/>
    </row>
    <row r="7458" spans="7:16" x14ac:dyDescent="0.2">
      <c r="G7458" s="79"/>
      <c r="I7458" s="79"/>
      <c r="K7458" s="79"/>
      <c r="M7458" s="79"/>
      <c r="N7458" s="80"/>
      <c r="P7458" s="79"/>
    </row>
    <row r="7459" spans="7:16" x14ac:dyDescent="0.2">
      <c r="G7459" s="79"/>
      <c r="I7459" s="79"/>
      <c r="K7459" s="79"/>
      <c r="M7459" s="79"/>
      <c r="N7459" s="80"/>
      <c r="P7459" s="79"/>
    </row>
    <row r="7460" spans="7:16" x14ac:dyDescent="0.2">
      <c r="G7460" s="79"/>
      <c r="I7460" s="79"/>
      <c r="K7460" s="79"/>
      <c r="M7460" s="79"/>
      <c r="N7460" s="80"/>
      <c r="P7460" s="79"/>
    </row>
    <row r="7461" spans="7:16" x14ac:dyDescent="0.2">
      <c r="G7461" s="79"/>
      <c r="I7461" s="79"/>
      <c r="K7461" s="79"/>
      <c r="M7461" s="79"/>
      <c r="N7461" s="80"/>
      <c r="P7461" s="79"/>
    </row>
    <row r="7462" spans="7:16" x14ac:dyDescent="0.2">
      <c r="G7462" s="79"/>
      <c r="I7462" s="79"/>
      <c r="K7462" s="79"/>
      <c r="M7462" s="79"/>
      <c r="N7462" s="80"/>
      <c r="P7462" s="79"/>
    </row>
    <row r="7463" spans="7:16" x14ac:dyDescent="0.2">
      <c r="G7463" s="79"/>
      <c r="I7463" s="79"/>
      <c r="K7463" s="79"/>
      <c r="M7463" s="79"/>
      <c r="N7463" s="80"/>
      <c r="P7463" s="79"/>
    </row>
    <row r="7464" spans="7:16" x14ac:dyDescent="0.2">
      <c r="G7464" s="79"/>
      <c r="I7464" s="79"/>
      <c r="K7464" s="79"/>
      <c r="M7464" s="79"/>
      <c r="N7464" s="80"/>
      <c r="P7464" s="79"/>
    </row>
    <row r="7465" spans="7:16" x14ac:dyDescent="0.2">
      <c r="G7465" s="79"/>
      <c r="I7465" s="79"/>
      <c r="K7465" s="79"/>
      <c r="M7465" s="79"/>
      <c r="N7465" s="80"/>
      <c r="P7465" s="79"/>
    </row>
    <row r="7466" spans="7:16" x14ac:dyDescent="0.2">
      <c r="G7466" s="79"/>
      <c r="I7466" s="79"/>
      <c r="K7466" s="79"/>
      <c r="M7466" s="79"/>
      <c r="N7466" s="80"/>
      <c r="P7466" s="79"/>
    </row>
    <row r="7467" spans="7:16" x14ac:dyDescent="0.2">
      <c r="G7467" s="79"/>
      <c r="I7467" s="79"/>
      <c r="K7467" s="79"/>
      <c r="M7467" s="79"/>
      <c r="N7467" s="80"/>
      <c r="P7467" s="79"/>
    </row>
    <row r="7468" spans="7:16" x14ac:dyDescent="0.2">
      <c r="G7468" s="79"/>
      <c r="I7468" s="79"/>
      <c r="K7468" s="79"/>
      <c r="M7468" s="79"/>
      <c r="N7468" s="80"/>
      <c r="P7468" s="79"/>
    </row>
    <row r="7469" spans="7:16" x14ac:dyDescent="0.2">
      <c r="G7469" s="79"/>
      <c r="I7469" s="79"/>
      <c r="K7469" s="79"/>
      <c r="M7469" s="79"/>
      <c r="N7469" s="80"/>
      <c r="P7469" s="79"/>
    </row>
    <row r="7470" spans="7:16" x14ac:dyDescent="0.2">
      <c r="G7470" s="79"/>
      <c r="I7470" s="79"/>
      <c r="K7470" s="79"/>
      <c r="M7470" s="79"/>
      <c r="N7470" s="80"/>
      <c r="P7470" s="79"/>
    </row>
    <row r="7471" spans="7:16" x14ac:dyDescent="0.2">
      <c r="G7471" s="79"/>
      <c r="I7471" s="79"/>
      <c r="K7471" s="79"/>
      <c r="M7471" s="79"/>
      <c r="N7471" s="80"/>
      <c r="P7471" s="79"/>
    </row>
    <row r="7472" spans="7:16" x14ac:dyDescent="0.2">
      <c r="G7472" s="79"/>
      <c r="I7472" s="79"/>
      <c r="K7472" s="79"/>
      <c r="M7472" s="79"/>
      <c r="N7472" s="80"/>
      <c r="P7472" s="79"/>
    </row>
    <row r="7473" spans="7:16" x14ac:dyDescent="0.2">
      <c r="G7473" s="79"/>
      <c r="I7473" s="79"/>
      <c r="K7473" s="79"/>
      <c r="M7473" s="79"/>
      <c r="N7473" s="80"/>
      <c r="P7473" s="79"/>
    </row>
    <row r="7474" spans="7:16" x14ac:dyDescent="0.2">
      <c r="G7474" s="79"/>
      <c r="I7474" s="79"/>
      <c r="K7474" s="79"/>
      <c r="M7474" s="79"/>
      <c r="N7474" s="80"/>
      <c r="P7474" s="79"/>
    </row>
    <row r="7475" spans="7:16" x14ac:dyDescent="0.2">
      <c r="G7475" s="79"/>
      <c r="I7475" s="79"/>
      <c r="K7475" s="79"/>
      <c r="M7475" s="79"/>
      <c r="N7475" s="80"/>
      <c r="P7475" s="79"/>
    </row>
    <row r="7476" spans="7:16" x14ac:dyDescent="0.2">
      <c r="G7476" s="79"/>
      <c r="I7476" s="79"/>
      <c r="K7476" s="79"/>
      <c r="M7476" s="79"/>
      <c r="N7476" s="80"/>
      <c r="P7476" s="79"/>
    </row>
    <row r="7477" spans="7:16" x14ac:dyDescent="0.2">
      <c r="G7477" s="79"/>
      <c r="I7477" s="79"/>
      <c r="K7477" s="79"/>
      <c r="M7477" s="79"/>
      <c r="N7477" s="80"/>
      <c r="P7477" s="79"/>
    </row>
    <row r="7478" spans="7:16" x14ac:dyDescent="0.2">
      <c r="G7478" s="79"/>
      <c r="I7478" s="79"/>
      <c r="K7478" s="79"/>
      <c r="M7478" s="79"/>
      <c r="N7478" s="80"/>
      <c r="P7478" s="79"/>
    </row>
    <row r="7479" spans="7:16" x14ac:dyDescent="0.2">
      <c r="G7479" s="79"/>
      <c r="I7479" s="79"/>
      <c r="K7479" s="79"/>
      <c r="M7479" s="79"/>
      <c r="N7479" s="80"/>
      <c r="P7479" s="79"/>
    </row>
    <row r="7480" spans="7:16" x14ac:dyDescent="0.2">
      <c r="G7480" s="79"/>
      <c r="I7480" s="79"/>
      <c r="K7480" s="79"/>
      <c r="M7480" s="79"/>
      <c r="N7480" s="80"/>
      <c r="P7480" s="79"/>
    </row>
    <row r="7481" spans="7:16" x14ac:dyDescent="0.2">
      <c r="G7481" s="79"/>
      <c r="I7481" s="79"/>
      <c r="K7481" s="79"/>
      <c r="M7481" s="79"/>
      <c r="N7481" s="80"/>
      <c r="P7481" s="79"/>
    </row>
    <row r="7482" spans="7:16" x14ac:dyDescent="0.2">
      <c r="G7482" s="79"/>
      <c r="I7482" s="79"/>
      <c r="K7482" s="79"/>
      <c r="M7482" s="79"/>
      <c r="N7482" s="80"/>
      <c r="P7482" s="79"/>
    </row>
    <row r="7483" spans="7:16" x14ac:dyDescent="0.2">
      <c r="G7483" s="79"/>
      <c r="I7483" s="79"/>
      <c r="K7483" s="79"/>
      <c r="M7483" s="79"/>
      <c r="N7483" s="80"/>
      <c r="P7483" s="79"/>
    </row>
    <row r="7484" spans="7:16" x14ac:dyDescent="0.2">
      <c r="G7484" s="79"/>
      <c r="I7484" s="79"/>
      <c r="K7484" s="79"/>
      <c r="M7484" s="79"/>
      <c r="N7484" s="80"/>
      <c r="P7484" s="79"/>
    </row>
    <row r="7485" spans="7:16" x14ac:dyDescent="0.2">
      <c r="G7485" s="79"/>
      <c r="I7485" s="79"/>
      <c r="K7485" s="79"/>
      <c r="M7485" s="79"/>
      <c r="N7485" s="80"/>
      <c r="P7485" s="79"/>
    </row>
    <row r="7486" spans="7:16" x14ac:dyDescent="0.2">
      <c r="G7486" s="79"/>
      <c r="I7486" s="79"/>
      <c r="K7486" s="79"/>
      <c r="M7486" s="79"/>
      <c r="N7486" s="80"/>
      <c r="P7486" s="79"/>
    </row>
    <row r="7487" spans="7:16" x14ac:dyDescent="0.2">
      <c r="G7487" s="79"/>
      <c r="I7487" s="79"/>
      <c r="K7487" s="79"/>
      <c r="M7487" s="79"/>
      <c r="N7487" s="80"/>
      <c r="P7487" s="79"/>
    </row>
    <row r="7488" spans="7:16" x14ac:dyDescent="0.2">
      <c r="G7488" s="79"/>
      <c r="I7488" s="79"/>
      <c r="K7488" s="79"/>
      <c r="M7488" s="79"/>
      <c r="N7488" s="80"/>
      <c r="P7488" s="79"/>
    </row>
    <row r="7489" spans="7:16" x14ac:dyDescent="0.2">
      <c r="G7489" s="79"/>
      <c r="I7489" s="79"/>
      <c r="K7489" s="79"/>
      <c r="M7489" s="79"/>
      <c r="N7489" s="80"/>
      <c r="P7489" s="79"/>
    </row>
    <row r="7490" spans="7:16" x14ac:dyDescent="0.2">
      <c r="G7490" s="79"/>
      <c r="I7490" s="79"/>
      <c r="K7490" s="79"/>
      <c r="M7490" s="79"/>
      <c r="N7490" s="80"/>
      <c r="P7490" s="79"/>
    </row>
    <row r="7491" spans="7:16" x14ac:dyDescent="0.2">
      <c r="G7491" s="79"/>
      <c r="I7491" s="79"/>
      <c r="K7491" s="79"/>
      <c r="M7491" s="79"/>
      <c r="N7491" s="80"/>
      <c r="P7491" s="79"/>
    </row>
    <row r="7492" spans="7:16" x14ac:dyDescent="0.2">
      <c r="G7492" s="79"/>
      <c r="I7492" s="79"/>
      <c r="K7492" s="79"/>
      <c r="M7492" s="79"/>
      <c r="N7492" s="80"/>
      <c r="P7492" s="79"/>
    </row>
    <row r="7493" spans="7:16" x14ac:dyDescent="0.2">
      <c r="G7493" s="79"/>
      <c r="I7493" s="79"/>
      <c r="K7493" s="79"/>
      <c r="M7493" s="79"/>
      <c r="N7493" s="80"/>
      <c r="P7493" s="79"/>
    </row>
    <row r="7494" spans="7:16" x14ac:dyDescent="0.2">
      <c r="G7494" s="79"/>
      <c r="I7494" s="79"/>
      <c r="K7494" s="79"/>
      <c r="M7494" s="79"/>
      <c r="N7494" s="80"/>
      <c r="P7494" s="79"/>
    </row>
    <row r="7495" spans="7:16" x14ac:dyDescent="0.2">
      <c r="G7495" s="79"/>
      <c r="I7495" s="79"/>
      <c r="K7495" s="79"/>
      <c r="M7495" s="79"/>
      <c r="N7495" s="80"/>
      <c r="P7495" s="79"/>
    </row>
    <row r="7496" spans="7:16" x14ac:dyDescent="0.2">
      <c r="G7496" s="79"/>
      <c r="I7496" s="79"/>
      <c r="K7496" s="79"/>
      <c r="M7496" s="79"/>
      <c r="N7496" s="80"/>
      <c r="P7496" s="79"/>
    </row>
    <row r="7497" spans="7:16" x14ac:dyDescent="0.2">
      <c r="G7497" s="79"/>
      <c r="I7497" s="79"/>
      <c r="K7497" s="79"/>
      <c r="M7497" s="79"/>
      <c r="N7497" s="80"/>
      <c r="P7497" s="79"/>
    </row>
    <row r="7498" spans="7:16" x14ac:dyDescent="0.2">
      <c r="G7498" s="79"/>
      <c r="I7498" s="79"/>
      <c r="K7498" s="79"/>
      <c r="M7498" s="79"/>
      <c r="N7498" s="80"/>
      <c r="P7498" s="79"/>
    </row>
    <row r="7499" spans="7:16" x14ac:dyDescent="0.2">
      <c r="G7499" s="79"/>
      <c r="I7499" s="79"/>
      <c r="K7499" s="79"/>
      <c r="M7499" s="79"/>
      <c r="N7499" s="80"/>
      <c r="P7499" s="79"/>
    </row>
    <row r="7500" spans="7:16" x14ac:dyDescent="0.2">
      <c r="G7500" s="79"/>
      <c r="I7500" s="79"/>
      <c r="K7500" s="79"/>
      <c r="M7500" s="79"/>
      <c r="N7500" s="80"/>
      <c r="P7500" s="79"/>
    </row>
    <row r="7501" spans="7:16" x14ac:dyDescent="0.2">
      <c r="G7501" s="79"/>
      <c r="I7501" s="79"/>
      <c r="K7501" s="79"/>
      <c r="M7501" s="79"/>
      <c r="N7501" s="80"/>
      <c r="P7501" s="79"/>
    </row>
    <row r="7502" spans="7:16" x14ac:dyDescent="0.2">
      <c r="G7502" s="79"/>
      <c r="I7502" s="79"/>
      <c r="K7502" s="79"/>
      <c r="M7502" s="79"/>
      <c r="N7502" s="80"/>
      <c r="P7502" s="79"/>
    </row>
    <row r="7503" spans="7:16" x14ac:dyDescent="0.2">
      <c r="G7503" s="79"/>
      <c r="I7503" s="79"/>
      <c r="K7503" s="79"/>
      <c r="M7503" s="79"/>
      <c r="N7503" s="80"/>
      <c r="P7503" s="79"/>
    </row>
    <row r="7504" spans="7:16" x14ac:dyDescent="0.2">
      <c r="G7504" s="79"/>
      <c r="I7504" s="79"/>
      <c r="K7504" s="79"/>
      <c r="M7504" s="79"/>
      <c r="N7504" s="80"/>
      <c r="P7504" s="79"/>
    </row>
    <row r="7505" spans="7:16" x14ac:dyDescent="0.2">
      <c r="G7505" s="79"/>
      <c r="I7505" s="79"/>
      <c r="K7505" s="79"/>
      <c r="M7505" s="79"/>
      <c r="N7505" s="80"/>
      <c r="P7505" s="79"/>
    </row>
    <row r="7506" spans="7:16" x14ac:dyDescent="0.2">
      <c r="G7506" s="79"/>
      <c r="I7506" s="79"/>
      <c r="K7506" s="79"/>
      <c r="M7506" s="79"/>
      <c r="N7506" s="80"/>
      <c r="P7506" s="79"/>
    </row>
    <row r="7507" spans="7:16" x14ac:dyDescent="0.2">
      <c r="G7507" s="79"/>
      <c r="I7507" s="79"/>
      <c r="K7507" s="79"/>
      <c r="M7507" s="79"/>
      <c r="N7507" s="80"/>
      <c r="P7507" s="79"/>
    </row>
    <row r="7508" spans="7:16" x14ac:dyDescent="0.2">
      <c r="G7508" s="79"/>
      <c r="I7508" s="79"/>
      <c r="K7508" s="79"/>
      <c r="M7508" s="79"/>
      <c r="N7508" s="80"/>
      <c r="P7508" s="79"/>
    </row>
    <row r="7509" spans="7:16" x14ac:dyDescent="0.2">
      <c r="G7509" s="79"/>
      <c r="I7509" s="79"/>
      <c r="K7509" s="79"/>
      <c r="M7509" s="79"/>
      <c r="N7509" s="80"/>
      <c r="P7509" s="79"/>
    </row>
    <row r="7510" spans="7:16" x14ac:dyDescent="0.2">
      <c r="G7510" s="79"/>
      <c r="I7510" s="79"/>
      <c r="K7510" s="79"/>
      <c r="M7510" s="79"/>
      <c r="N7510" s="80"/>
      <c r="P7510" s="79"/>
    </row>
    <row r="7511" spans="7:16" x14ac:dyDescent="0.2">
      <c r="G7511" s="79"/>
      <c r="I7511" s="79"/>
      <c r="K7511" s="79"/>
      <c r="M7511" s="79"/>
      <c r="N7511" s="80"/>
      <c r="P7511" s="79"/>
    </row>
    <row r="7512" spans="7:16" x14ac:dyDescent="0.2">
      <c r="G7512" s="79"/>
      <c r="I7512" s="79"/>
      <c r="K7512" s="79"/>
      <c r="M7512" s="79"/>
      <c r="N7512" s="80"/>
      <c r="P7512" s="79"/>
    </row>
    <row r="7513" spans="7:16" x14ac:dyDescent="0.2">
      <c r="G7513" s="79"/>
      <c r="I7513" s="79"/>
      <c r="K7513" s="79"/>
      <c r="M7513" s="79"/>
      <c r="N7513" s="80"/>
      <c r="P7513" s="79"/>
    </row>
    <row r="7514" spans="7:16" x14ac:dyDescent="0.2">
      <c r="G7514" s="79"/>
      <c r="I7514" s="79"/>
      <c r="K7514" s="79"/>
      <c r="M7514" s="79"/>
      <c r="N7514" s="80"/>
      <c r="P7514" s="79"/>
    </row>
    <row r="7515" spans="7:16" x14ac:dyDescent="0.2">
      <c r="G7515" s="79"/>
      <c r="I7515" s="79"/>
      <c r="K7515" s="79"/>
      <c r="M7515" s="79"/>
      <c r="N7515" s="80"/>
      <c r="P7515" s="79"/>
    </row>
    <row r="7516" spans="7:16" x14ac:dyDescent="0.2">
      <c r="G7516" s="79"/>
      <c r="I7516" s="79"/>
      <c r="K7516" s="79"/>
      <c r="M7516" s="79"/>
      <c r="N7516" s="80"/>
      <c r="P7516" s="79"/>
    </row>
    <row r="7517" spans="7:16" x14ac:dyDescent="0.2">
      <c r="G7517" s="79"/>
      <c r="I7517" s="79"/>
      <c r="K7517" s="79"/>
      <c r="M7517" s="79"/>
      <c r="N7517" s="80"/>
      <c r="P7517" s="79"/>
    </row>
    <row r="7518" spans="7:16" x14ac:dyDescent="0.2">
      <c r="G7518" s="79"/>
      <c r="I7518" s="79"/>
      <c r="K7518" s="79"/>
      <c r="M7518" s="79"/>
      <c r="N7518" s="80"/>
      <c r="P7518" s="79"/>
    </row>
    <row r="7519" spans="7:16" x14ac:dyDescent="0.2">
      <c r="G7519" s="79"/>
      <c r="I7519" s="79"/>
      <c r="K7519" s="79"/>
      <c r="M7519" s="79"/>
      <c r="N7519" s="80"/>
      <c r="P7519" s="79"/>
    </row>
    <row r="7520" spans="7:16" x14ac:dyDescent="0.2">
      <c r="G7520" s="79"/>
      <c r="I7520" s="79"/>
      <c r="K7520" s="79"/>
      <c r="M7520" s="79"/>
      <c r="N7520" s="80"/>
      <c r="P7520" s="79"/>
    </row>
    <row r="7521" spans="7:16" x14ac:dyDescent="0.2">
      <c r="G7521" s="79"/>
      <c r="I7521" s="79"/>
      <c r="K7521" s="79"/>
      <c r="M7521" s="79"/>
      <c r="N7521" s="80"/>
      <c r="P7521" s="79"/>
    </row>
    <row r="7522" spans="7:16" x14ac:dyDescent="0.2">
      <c r="G7522" s="79"/>
      <c r="I7522" s="79"/>
      <c r="K7522" s="79"/>
      <c r="M7522" s="79"/>
      <c r="N7522" s="80"/>
      <c r="P7522" s="79"/>
    </row>
    <row r="7523" spans="7:16" x14ac:dyDescent="0.2">
      <c r="G7523" s="79"/>
      <c r="I7523" s="79"/>
      <c r="K7523" s="79"/>
      <c r="M7523" s="79"/>
      <c r="N7523" s="80"/>
      <c r="P7523" s="79"/>
    </row>
    <row r="7524" spans="7:16" x14ac:dyDescent="0.2">
      <c r="G7524" s="79"/>
      <c r="I7524" s="79"/>
      <c r="K7524" s="79"/>
      <c r="M7524" s="79"/>
      <c r="N7524" s="80"/>
      <c r="P7524" s="79"/>
    </row>
    <row r="7525" spans="7:16" x14ac:dyDescent="0.2">
      <c r="G7525" s="79"/>
      <c r="I7525" s="79"/>
      <c r="K7525" s="79"/>
      <c r="M7525" s="79"/>
      <c r="N7525" s="80"/>
      <c r="P7525" s="79"/>
    </row>
    <row r="7526" spans="7:16" x14ac:dyDescent="0.2">
      <c r="G7526" s="79"/>
      <c r="I7526" s="79"/>
      <c r="K7526" s="79"/>
      <c r="M7526" s="79"/>
      <c r="N7526" s="80"/>
      <c r="P7526" s="79"/>
    </row>
    <row r="7527" spans="7:16" x14ac:dyDescent="0.2">
      <c r="G7527" s="79"/>
      <c r="I7527" s="79"/>
      <c r="K7527" s="79"/>
      <c r="M7527" s="79"/>
      <c r="N7527" s="80"/>
      <c r="P7527" s="79"/>
    </row>
    <row r="7528" spans="7:16" x14ac:dyDescent="0.2">
      <c r="G7528" s="79"/>
      <c r="I7528" s="79"/>
      <c r="K7528" s="79"/>
      <c r="M7528" s="79"/>
      <c r="N7528" s="80"/>
      <c r="P7528" s="79"/>
    </row>
    <row r="7529" spans="7:16" x14ac:dyDescent="0.2">
      <c r="G7529" s="79"/>
      <c r="I7529" s="79"/>
      <c r="K7529" s="79"/>
      <c r="M7529" s="79"/>
      <c r="N7529" s="80"/>
      <c r="P7529" s="79"/>
    </row>
    <row r="7530" spans="7:16" x14ac:dyDescent="0.2">
      <c r="G7530" s="79"/>
      <c r="I7530" s="79"/>
      <c r="K7530" s="79"/>
      <c r="M7530" s="79"/>
      <c r="N7530" s="80"/>
      <c r="P7530" s="79"/>
    </row>
    <row r="7531" spans="7:16" x14ac:dyDescent="0.2">
      <c r="G7531" s="79"/>
      <c r="I7531" s="79"/>
      <c r="K7531" s="79"/>
      <c r="M7531" s="79"/>
      <c r="N7531" s="80"/>
      <c r="P7531" s="79"/>
    </row>
    <row r="7532" spans="7:16" x14ac:dyDescent="0.2">
      <c r="G7532" s="79"/>
      <c r="I7532" s="79"/>
      <c r="K7532" s="79"/>
      <c r="M7532" s="79"/>
      <c r="N7532" s="80"/>
      <c r="P7532" s="79"/>
    </row>
    <row r="7533" spans="7:16" x14ac:dyDescent="0.2">
      <c r="G7533" s="79"/>
      <c r="I7533" s="79"/>
      <c r="K7533" s="79"/>
      <c r="M7533" s="79"/>
      <c r="N7533" s="80"/>
      <c r="P7533" s="79"/>
    </row>
    <row r="7534" spans="7:16" x14ac:dyDescent="0.2">
      <c r="G7534" s="79"/>
      <c r="I7534" s="79"/>
      <c r="K7534" s="79"/>
      <c r="M7534" s="79"/>
      <c r="N7534" s="80"/>
      <c r="P7534" s="79"/>
    </row>
    <row r="7535" spans="7:16" x14ac:dyDescent="0.2">
      <c r="G7535" s="79"/>
      <c r="I7535" s="79"/>
      <c r="K7535" s="79"/>
      <c r="M7535" s="79"/>
      <c r="N7535" s="80"/>
      <c r="P7535" s="79"/>
    </row>
    <row r="7536" spans="7:16" x14ac:dyDescent="0.2">
      <c r="G7536" s="79"/>
      <c r="I7536" s="79"/>
      <c r="K7536" s="79"/>
      <c r="M7536" s="79"/>
      <c r="N7536" s="80"/>
      <c r="P7536" s="79"/>
    </row>
    <row r="7537" spans="7:16" x14ac:dyDescent="0.2">
      <c r="G7537" s="79"/>
      <c r="I7537" s="79"/>
      <c r="K7537" s="79"/>
      <c r="M7537" s="79"/>
      <c r="N7537" s="80"/>
      <c r="P7537" s="79"/>
    </row>
    <row r="7538" spans="7:16" x14ac:dyDescent="0.2">
      <c r="G7538" s="79"/>
      <c r="I7538" s="79"/>
      <c r="K7538" s="79"/>
      <c r="M7538" s="79"/>
      <c r="N7538" s="80"/>
      <c r="P7538" s="79"/>
    </row>
    <row r="7539" spans="7:16" x14ac:dyDescent="0.2">
      <c r="G7539" s="79"/>
      <c r="I7539" s="79"/>
      <c r="K7539" s="79"/>
      <c r="M7539" s="79"/>
      <c r="N7539" s="80"/>
      <c r="P7539" s="79"/>
    </row>
    <row r="7540" spans="7:16" x14ac:dyDescent="0.2">
      <c r="G7540" s="79"/>
      <c r="I7540" s="79"/>
      <c r="K7540" s="79"/>
      <c r="M7540" s="79"/>
      <c r="N7540" s="80"/>
      <c r="P7540" s="79"/>
    </row>
    <row r="7541" spans="7:16" x14ac:dyDescent="0.2">
      <c r="G7541" s="79"/>
      <c r="I7541" s="79"/>
      <c r="K7541" s="79"/>
      <c r="M7541" s="79"/>
      <c r="N7541" s="80"/>
      <c r="P7541" s="79"/>
    </row>
    <row r="7542" spans="7:16" x14ac:dyDescent="0.2">
      <c r="G7542" s="79"/>
      <c r="I7542" s="79"/>
      <c r="K7542" s="79"/>
      <c r="M7542" s="79"/>
      <c r="N7542" s="80"/>
      <c r="P7542" s="79"/>
    </row>
    <row r="7543" spans="7:16" x14ac:dyDescent="0.2">
      <c r="G7543" s="79"/>
      <c r="I7543" s="79"/>
      <c r="K7543" s="79"/>
      <c r="M7543" s="79"/>
      <c r="N7543" s="80"/>
      <c r="P7543" s="79"/>
    </row>
    <row r="7544" spans="7:16" x14ac:dyDescent="0.2">
      <c r="G7544" s="79"/>
      <c r="I7544" s="79"/>
      <c r="K7544" s="79"/>
      <c r="M7544" s="79"/>
      <c r="N7544" s="80"/>
      <c r="P7544" s="79"/>
    </row>
    <row r="7545" spans="7:16" x14ac:dyDescent="0.2">
      <c r="G7545" s="79"/>
      <c r="I7545" s="79"/>
      <c r="K7545" s="79"/>
      <c r="M7545" s="79"/>
      <c r="N7545" s="80"/>
      <c r="P7545" s="79"/>
    </row>
    <row r="7546" spans="7:16" x14ac:dyDescent="0.2">
      <c r="G7546" s="79"/>
      <c r="I7546" s="79"/>
      <c r="K7546" s="79"/>
      <c r="M7546" s="79"/>
      <c r="N7546" s="80"/>
      <c r="P7546" s="79"/>
    </row>
    <row r="7547" spans="7:16" x14ac:dyDescent="0.2">
      <c r="G7547" s="79"/>
      <c r="I7547" s="79"/>
      <c r="K7547" s="79"/>
      <c r="M7547" s="79"/>
      <c r="N7547" s="80"/>
      <c r="P7547" s="79"/>
    </row>
    <row r="7548" spans="7:16" x14ac:dyDescent="0.2">
      <c r="G7548" s="79"/>
      <c r="I7548" s="79"/>
      <c r="K7548" s="79"/>
      <c r="M7548" s="79"/>
      <c r="N7548" s="80"/>
      <c r="P7548" s="79"/>
    </row>
    <row r="7549" spans="7:16" x14ac:dyDescent="0.2">
      <c r="G7549" s="79"/>
      <c r="I7549" s="79"/>
      <c r="K7549" s="79"/>
      <c r="M7549" s="79"/>
      <c r="N7549" s="80"/>
      <c r="P7549" s="79"/>
    </row>
    <row r="7550" spans="7:16" x14ac:dyDescent="0.2">
      <c r="G7550" s="79"/>
      <c r="I7550" s="79"/>
      <c r="K7550" s="79"/>
      <c r="M7550" s="79"/>
      <c r="N7550" s="80"/>
      <c r="P7550" s="79"/>
    </row>
    <row r="7551" spans="7:16" x14ac:dyDescent="0.2">
      <c r="G7551" s="79"/>
      <c r="I7551" s="79"/>
      <c r="K7551" s="79"/>
      <c r="M7551" s="79"/>
      <c r="N7551" s="80"/>
      <c r="P7551" s="79"/>
    </row>
    <row r="7552" spans="7:16" x14ac:dyDescent="0.2">
      <c r="G7552" s="79"/>
      <c r="I7552" s="79"/>
      <c r="K7552" s="79"/>
      <c r="M7552" s="79"/>
      <c r="N7552" s="80"/>
      <c r="P7552" s="79"/>
    </row>
    <row r="7553" spans="7:16" x14ac:dyDescent="0.2">
      <c r="G7553" s="79"/>
      <c r="I7553" s="79"/>
      <c r="K7553" s="79"/>
      <c r="M7553" s="79"/>
      <c r="N7553" s="80"/>
      <c r="P7553" s="79"/>
    </row>
    <row r="7554" spans="7:16" x14ac:dyDescent="0.2">
      <c r="G7554" s="79"/>
      <c r="I7554" s="79"/>
      <c r="K7554" s="79"/>
      <c r="M7554" s="79"/>
      <c r="N7554" s="80"/>
      <c r="P7554" s="79"/>
    </row>
    <row r="7555" spans="7:16" x14ac:dyDescent="0.2">
      <c r="G7555" s="79"/>
      <c r="I7555" s="79"/>
      <c r="K7555" s="79"/>
      <c r="M7555" s="79"/>
      <c r="N7555" s="80"/>
      <c r="P7555" s="79"/>
    </row>
    <row r="7556" spans="7:16" x14ac:dyDescent="0.2">
      <c r="G7556" s="79"/>
      <c r="I7556" s="79"/>
      <c r="K7556" s="79"/>
      <c r="M7556" s="79"/>
      <c r="N7556" s="80"/>
      <c r="P7556" s="79"/>
    </row>
    <row r="7557" spans="7:16" x14ac:dyDescent="0.2">
      <c r="G7557" s="79"/>
      <c r="I7557" s="79"/>
      <c r="K7557" s="79"/>
      <c r="M7557" s="79"/>
      <c r="N7557" s="80"/>
      <c r="P7557" s="79"/>
    </row>
    <row r="7558" spans="7:16" x14ac:dyDescent="0.2">
      <c r="G7558" s="79"/>
      <c r="I7558" s="79"/>
      <c r="K7558" s="79"/>
      <c r="M7558" s="79"/>
      <c r="N7558" s="80"/>
      <c r="P7558" s="79"/>
    </row>
    <row r="7559" spans="7:16" x14ac:dyDescent="0.2">
      <c r="G7559" s="79"/>
      <c r="I7559" s="79"/>
      <c r="K7559" s="79"/>
      <c r="M7559" s="79"/>
      <c r="N7559" s="80"/>
      <c r="P7559" s="79"/>
    </row>
    <row r="7560" spans="7:16" x14ac:dyDescent="0.2">
      <c r="G7560" s="79"/>
      <c r="I7560" s="79"/>
      <c r="K7560" s="79"/>
      <c r="M7560" s="79"/>
      <c r="N7560" s="80"/>
      <c r="P7560" s="79"/>
    </row>
    <row r="7561" spans="7:16" x14ac:dyDescent="0.2">
      <c r="G7561" s="79"/>
      <c r="I7561" s="79"/>
      <c r="K7561" s="79"/>
      <c r="M7561" s="79"/>
      <c r="N7561" s="80"/>
      <c r="P7561" s="79"/>
    </row>
    <row r="7562" spans="7:16" x14ac:dyDescent="0.2">
      <c r="G7562" s="79"/>
      <c r="I7562" s="79"/>
      <c r="K7562" s="79"/>
      <c r="M7562" s="79"/>
      <c r="N7562" s="80"/>
      <c r="P7562" s="79"/>
    </row>
    <row r="7563" spans="7:16" x14ac:dyDescent="0.2">
      <c r="G7563" s="79"/>
      <c r="I7563" s="79"/>
      <c r="K7563" s="79"/>
      <c r="M7563" s="79"/>
      <c r="N7563" s="80"/>
      <c r="P7563" s="79"/>
    </row>
    <row r="7564" spans="7:16" x14ac:dyDescent="0.2">
      <c r="G7564" s="79"/>
      <c r="I7564" s="79"/>
      <c r="K7564" s="79"/>
      <c r="M7564" s="79"/>
      <c r="N7564" s="80"/>
      <c r="P7564" s="79"/>
    </row>
    <row r="7565" spans="7:16" x14ac:dyDescent="0.2">
      <c r="G7565" s="79"/>
      <c r="I7565" s="79"/>
      <c r="K7565" s="79"/>
      <c r="M7565" s="79"/>
      <c r="N7565" s="80"/>
      <c r="P7565" s="79"/>
    </row>
    <row r="7566" spans="7:16" x14ac:dyDescent="0.2">
      <c r="G7566" s="79"/>
      <c r="I7566" s="79"/>
      <c r="K7566" s="79"/>
      <c r="M7566" s="79"/>
      <c r="N7566" s="80"/>
      <c r="P7566" s="79"/>
    </row>
    <row r="7567" spans="7:16" x14ac:dyDescent="0.2">
      <c r="G7567" s="79"/>
      <c r="I7567" s="79"/>
      <c r="K7567" s="79"/>
      <c r="M7567" s="79"/>
      <c r="N7567" s="80"/>
      <c r="P7567" s="79"/>
    </row>
    <row r="7568" spans="7:16" x14ac:dyDescent="0.2">
      <c r="G7568" s="79"/>
      <c r="I7568" s="79"/>
      <c r="K7568" s="79"/>
      <c r="M7568" s="79"/>
      <c r="N7568" s="80"/>
      <c r="P7568" s="79"/>
    </row>
    <row r="7569" spans="7:16" x14ac:dyDescent="0.2">
      <c r="G7569" s="79"/>
      <c r="I7569" s="79"/>
      <c r="K7569" s="79"/>
      <c r="M7569" s="79"/>
      <c r="N7569" s="80"/>
      <c r="P7569" s="79"/>
    </row>
    <row r="7570" spans="7:16" x14ac:dyDescent="0.2">
      <c r="G7570" s="79"/>
      <c r="I7570" s="79"/>
      <c r="K7570" s="79"/>
      <c r="M7570" s="79"/>
      <c r="N7570" s="80"/>
      <c r="P7570" s="79"/>
    </row>
    <row r="7571" spans="7:16" x14ac:dyDescent="0.2">
      <c r="G7571" s="79"/>
      <c r="I7571" s="79"/>
      <c r="K7571" s="79"/>
      <c r="M7571" s="79"/>
      <c r="N7571" s="80"/>
      <c r="P7571" s="79"/>
    </row>
    <row r="7572" spans="7:16" x14ac:dyDescent="0.2">
      <c r="G7572" s="79"/>
      <c r="I7572" s="79"/>
      <c r="K7572" s="79"/>
      <c r="M7572" s="79"/>
      <c r="N7572" s="80"/>
      <c r="P7572" s="79"/>
    </row>
    <row r="7573" spans="7:16" x14ac:dyDescent="0.2">
      <c r="G7573" s="79"/>
      <c r="I7573" s="79"/>
      <c r="K7573" s="79"/>
      <c r="M7573" s="79"/>
      <c r="N7573" s="80"/>
      <c r="P7573" s="79"/>
    </row>
    <row r="7574" spans="7:16" x14ac:dyDescent="0.2">
      <c r="G7574" s="79"/>
      <c r="I7574" s="79"/>
      <c r="K7574" s="79"/>
      <c r="M7574" s="79"/>
      <c r="N7574" s="80"/>
      <c r="P7574" s="79"/>
    </row>
    <row r="7575" spans="7:16" x14ac:dyDescent="0.2">
      <c r="G7575" s="79"/>
      <c r="I7575" s="79"/>
      <c r="K7575" s="79"/>
      <c r="M7575" s="79"/>
      <c r="N7575" s="80"/>
      <c r="P7575" s="79"/>
    </row>
    <row r="7576" spans="7:16" x14ac:dyDescent="0.2">
      <c r="G7576" s="79"/>
      <c r="I7576" s="79"/>
      <c r="K7576" s="79"/>
      <c r="M7576" s="79"/>
      <c r="N7576" s="80"/>
      <c r="P7576" s="79"/>
    </row>
    <row r="7577" spans="7:16" x14ac:dyDescent="0.2">
      <c r="G7577" s="79"/>
      <c r="I7577" s="79"/>
      <c r="K7577" s="79"/>
      <c r="M7577" s="79"/>
      <c r="N7577" s="80"/>
      <c r="P7577" s="79"/>
    </row>
    <row r="7578" spans="7:16" x14ac:dyDescent="0.2">
      <c r="G7578" s="79"/>
      <c r="I7578" s="79"/>
      <c r="K7578" s="79"/>
      <c r="M7578" s="79"/>
      <c r="N7578" s="80"/>
      <c r="P7578" s="79"/>
    </row>
    <row r="7579" spans="7:16" x14ac:dyDescent="0.2">
      <c r="G7579" s="79"/>
      <c r="I7579" s="79"/>
      <c r="K7579" s="79"/>
      <c r="M7579" s="79"/>
      <c r="N7579" s="80"/>
      <c r="P7579" s="79"/>
    </row>
    <row r="7580" spans="7:16" x14ac:dyDescent="0.2">
      <c r="G7580" s="79"/>
      <c r="I7580" s="79"/>
      <c r="K7580" s="79"/>
      <c r="M7580" s="79"/>
      <c r="N7580" s="80"/>
      <c r="P7580" s="79"/>
    </row>
    <row r="7581" spans="7:16" x14ac:dyDescent="0.2">
      <c r="G7581" s="79"/>
      <c r="I7581" s="79"/>
      <c r="K7581" s="79"/>
      <c r="M7581" s="79"/>
      <c r="N7581" s="80"/>
      <c r="P7581" s="79"/>
    </row>
    <row r="7582" spans="7:16" x14ac:dyDescent="0.2">
      <c r="G7582" s="79"/>
      <c r="I7582" s="79"/>
      <c r="K7582" s="79"/>
      <c r="M7582" s="79"/>
      <c r="N7582" s="80"/>
      <c r="P7582" s="79"/>
    </row>
    <row r="7583" spans="7:16" x14ac:dyDescent="0.2">
      <c r="G7583" s="79"/>
      <c r="I7583" s="79"/>
      <c r="K7583" s="79"/>
      <c r="M7583" s="79"/>
      <c r="N7583" s="80"/>
      <c r="P7583" s="79"/>
    </row>
    <row r="7584" spans="7:16" x14ac:dyDescent="0.2">
      <c r="G7584" s="79"/>
      <c r="I7584" s="79"/>
      <c r="K7584" s="79"/>
      <c r="M7584" s="79"/>
      <c r="N7584" s="80"/>
      <c r="P7584" s="79"/>
    </row>
    <row r="7585" spans="7:16" x14ac:dyDescent="0.2">
      <c r="G7585" s="79"/>
      <c r="I7585" s="79"/>
      <c r="K7585" s="79"/>
      <c r="M7585" s="79"/>
      <c r="N7585" s="80"/>
      <c r="P7585" s="79"/>
    </row>
    <row r="7586" spans="7:16" x14ac:dyDescent="0.2">
      <c r="G7586" s="79"/>
      <c r="I7586" s="79"/>
      <c r="K7586" s="79"/>
      <c r="M7586" s="79"/>
      <c r="N7586" s="80"/>
      <c r="P7586" s="79"/>
    </row>
    <row r="7587" spans="7:16" x14ac:dyDescent="0.2">
      <c r="G7587" s="79"/>
      <c r="I7587" s="79"/>
      <c r="K7587" s="79"/>
      <c r="M7587" s="79"/>
      <c r="N7587" s="80"/>
      <c r="P7587" s="79"/>
    </row>
    <row r="7588" spans="7:16" x14ac:dyDescent="0.2">
      <c r="G7588" s="79"/>
      <c r="I7588" s="79"/>
      <c r="K7588" s="79"/>
      <c r="M7588" s="79"/>
      <c r="N7588" s="80"/>
      <c r="P7588" s="79"/>
    </row>
    <row r="7589" spans="7:16" x14ac:dyDescent="0.2">
      <c r="G7589" s="79"/>
      <c r="I7589" s="79"/>
      <c r="K7589" s="79"/>
      <c r="M7589" s="79"/>
      <c r="N7589" s="80"/>
      <c r="P7589" s="79"/>
    </row>
    <row r="7590" spans="7:16" x14ac:dyDescent="0.2">
      <c r="G7590" s="79"/>
      <c r="I7590" s="79"/>
      <c r="K7590" s="79"/>
      <c r="M7590" s="79"/>
      <c r="N7590" s="80"/>
      <c r="P7590" s="79"/>
    </row>
    <row r="7591" spans="7:16" x14ac:dyDescent="0.2">
      <c r="G7591" s="79"/>
      <c r="I7591" s="79"/>
      <c r="K7591" s="79"/>
      <c r="M7591" s="79"/>
      <c r="N7591" s="80"/>
      <c r="P7591" s="79"/>
    </row>
    <row r="7592" spans="7:16" x14ac:dyDescent="0.2">
      <c r="G7592" s="79"/>
      <c r="I7592" s="79"/>
      <c r="K7592" s="79"/>
      <c r="M7592" s="79"/>
      <c r="N7592" s="80"/>
      <c r="P7592" s="79"/>
    </row>
    <row r="7593" spans="7:16" x14ac:dyDescent="0.2">
      <c r="G7593" s="79"/>
      <c r="I7593" s="79"/>
      <c r="K7593" s="79"/>
      <c r="M7593" s="79"/>
      <c r="N7593" s="80"/>
      <c r="P7593" s="79"/>
    </row>
    <row r="7594" spans="7:16" x14ac:dyDescent="0.2">
      <c r="G7594" s="79"/>
      <c r="I7594" s="79"/>
      <c r="K7594" s="79"/>
      <c r="M7594" s="79"/>
      <c r="N7594" s="80"/>
      <c r="P7594" s="79"/>
    </row>
    <row r="7595" spans="7:16" x14ac:dyDescent="0.2">
      <c r="G7595" s="79"/>
      <c r="I7595" s="79"/>
      <c r="K7595" s="79"/>
      <c r="M7595" s="79"/>
      <c r="N7595" s="80"/>
      <c r="P7595" s="79"/>
    </row>
    <row r="7596" spans="7:16" x14ac:dyDescent="0.2">
      <c r="G7596" s="79"/>
      <c r="I7596" s="79"/>
      <c r="K7596" s="79"/>
      <c r="M7596" s="79"/>
      <c r="N7596" s="80"/>
      <c r="P7596" s="79"/>
    </row>
    <row r="7597" spans="7:16" x14ac:dyDescent="0.2">
      <c r="G7597" s="79"/>
      <c r="I7597" s="79"/>
      <c r="K7597" s="79"/>
      <c r="M7597" s="79"/>
      <c r="N7597" s="80"/>
      <c r="P7597" s="79"/>
    </row>
    <row r="7598" spans="7:16" x14ac:dyDescent="0.2">
      <c r="G7598" s="79"/>
      <c r="I7598" s="79"/>
      <c r="K7598" s="79"/>
      <c r="M7598" s="79"/>
      <c r="N7598" s="80"/>
      <c r="P7598" s="79"/>
    </row>
    <row r="7599" spans="7:16" x14ac:dyDescent="0.2">
      <c r="G7599" s="79"/>
      <c r="I7599" s="79"/>
      <c r="K7599" s="79"/>
      <c r="M7599" s="79"/>
      <c r="N7599" s="80"/>
      <c r="P7599" s="79"/>
    </row>
    <row r="7600" spans="7:16" x14ac:dyDescent="0.2">
      <c r="G7600" s="79"/>
      <c r="I7600" s="79"/>
      <c r="K7600" s="79"/>
      <c r="M7600" s="79"/>
      <c r="N7600" s="80"/>
      <c r="P7600" s="79"/>
    </row>
    <row r="7601" spans="7:16" x14ac:dyDescent="0.2">
      <c r="G7601" s="79"/>
      <c r="I7601" s="79"/>
      <c r="K7601" s="79"/>
      <c r="M7601" s="79"/>
      <c r="N7601" s="80"/>
      <c r="P7601" s="79"/>
    </row>
    <row r="7602" spans="7:16" x14ac:dyDescent="0.2">
      <c r="G7602" s="79"/>
      <c r="I7602" s="79"/>
      <c r="K7602" s="79"/>
      <c r="M7602" s="79"/>
      <c r="N7602" s="80"/>
      <c r="P7602" s="79"/>
    </row>
    <row r="7603" spans="7:16" x14ac:dyDescent="0.2">
      <c r="G7603" s="79"/>
      <c r="I7603" s="79"/>
      <c r="K7603" s="79"/>
      <c r="M7603" s="79"/>
      <c r="N7603" s="80"/>
      <c r="P7603" s="79"/>
    </row>
    <row r="7604" spans="7:16" x14ac:dyDescent="0.2">
      <c r="G7604" s="79"/>
      <c r="I7604" s="79"/>
      <c r="K7604" s="79"/>
      <c r="M7604" s="79"/>
      <c r="N7604" s="80"/>
      <c r="P7604" s="79"/>
    </row>
    <row r="7605" spans="7:16" x14ac:dyDescent="0.2">
      <c r="G7605" s="79"/>
      <c r="I7605" s="79"/>
      <c r="K7605" s="79"/>
      <c r="M7605" s="79"/>
      <c r="N7605" s="80"/>
      <c r="P7605" s="79"/>
    </row>
    <row r="7606" spans="7:16" x14ac:dyDescent="0.2">
      <c r="G7606" s="79"/>
      <c r="I7606" s="79"/>
      <c r="K7606" s="79"/>
      <c r="M7606" s="79"/>
      <c r="N7606" s="80"/>
      <c r="P7606" s="79"/>
    </row>
    <row r="7607" spans="7:16" x14ac:dyDescent="0.2">
      <c r="G7607" s="79"/>
      <c r="I7607" s="79"/>
      <c r="K7607" s="79"/>
      <c r="M7607" s="79"/>
      <c r="N7607" s="80"/>
      <c r="P7607" s="79"/>
    </row>
    <row r="7608" spans="7:16" x14ac:dyDescent="0.2">
      <c r="G7608" s="79"/>
      <c r="I7608" s="79"/>
      <c r="K7608" s="79"/>
      <c r="M7608" s="79"/>
      <c r="N7608" s="80"/>
      <c r="P7608" s="79"/>
    </row>
    <row r="7609" spans="7:16" x14ac:dyDescent="0.2">
      <c r="G7609" s="79"/>
      <c r="I7609" s="79"/>
      <c r="K7609" s="79"/>
      <c r="M7609" s="79"/>
      <c r="N7609" s="80"/>
      <c r="P7609" s="79"/>
    </row>
    <row r="7610" spans="7:16" x14ac:dyDescent="0.2">
      <c r="G7610" s="79"/>
      <c r="I7610" s="79"/>
      <c r="K7610" s="79"/>
      <c r="M7610" s="79"/>
      <c r="N7610" s="80"/>
      <c r="P7610" s="79"/>
    </row>
    <row r="7611" spans="7:16" x14ac:dyDescent="0.2">
      <c r="G7611" s="79"/>
      <c r="I7611" s="79"/>
      <c r="K7611" s="79"/>
      <c r="M7611" s="79"/>
      <c r="N7611" s="80"/>
      <c r="P7611" s="79"/>
    </row>
    <row r="7612" spans="7:16" x14ac:dyDescent="0.2">
      <c r="G7612" s="79"/>
      <c r="I7612" s="79"/>
      <c r="K7612" s="79"/>
      <c r="M7612" s="79"/>
      <c r="N7612" s="80"/>
      <c r="P7612" s="79"/>
    </row>
    <row r="7613" spans="7:16" x14ac:dyDescent="0.2">
      <c r="G7613" s="79"/>
      <c r="I7613" s="79"/>
      <c r="K7613" s="79"/>
      <c r="M7613" s="79"/>
      <c r="N7613" s="80"/>
      <c r="P7613" s="79"/>
    </row>
    <row r="7614" spans="7:16" x14ac:dyDescent="0.2">
      <c r="G7614" s="79"/>
      <c r="I7614" s="79"/>
      <c r="K7614" s="79"/>
      <c r="M7614" s="79"/>
      <c r="N7614" s="80"/>
      <c r="P7614" s="79"/>
    </row>
    <row r="7615" spans="7:16" x14ac:dyDescent="0.2">
      <c r="G7615" s="79"/>
      <c r="I7615" s="79"/>
      <c r="K7615" s="79"/>
      <c r="M7615" s="79"/>
      <c r="N7615" s="80"/>
      <c r="P7615" s="79"/>
    </row>
    <row r="7616" spans="7:16" x14ac:dyDescent="0.2">
      <c r="G7616" s="79"/>
      <c r="I7616" s="79"/>
      <c r="K7616" s="79"/>
      <c r="M7616" s="79"/>
      <c r="N7616" s="80"/>
      <c r="P7616" s="79"/>
    </row>
    <row r="7617" spans="7:16" x14ac:dyDescent="0.2">
      <c r="G7617" s="79"/>
      <c r="I7617" s="79"/>
      <c r="K7617" s="79"/>
      <c r="M7617" s="79"/>
      <c r="N7617" s="80"/>
      <c r="P7617" s="79"/>
    </row>
    <row r="7618" spans="7:16" x14ac:dyDescent="0.2">
      <c r="G7618" s="79"/>
      <c r="I7618" s="79"/>
      <c r="K7618" s="79"/>
      <c r="M7618" s="79"/>
      <c r="N7618" s="80"/>
      <c r="P7618" s="79"/>
    </row>
    <row r="7619" spans="7:16" x14ac:dyDescent="0.2">
      <c r="G7619" s="79"/>
      <c r="I7619" s="79"/>
      <c r="K7619" s="79"/>
      <c r="M7619" s="79"/>
      <c r="N7619" s="80"/>
      <c r="P7619" s="79"/>
    </row>
    <row r="7620" spans="7:16" x14ac:dyDescent="0.2">
      <c r="G7620" s="79"/>
      <c r="I7620" s="79"/>
      <c r="K7620" s="79"/>
      <c r="M7620" s="79"/>
      <c r="N7620" s="80"/>
      <c r="P7620" s="79"/>
    </row>
    <row r="7621" spans="7:16" x14ac:dyDescent="0.2">
      <c r="G7621" s="79"/>
      <c r="I7621" s="79"/>
      <c r="K7621" s="79"/>
      <c r="M7621" s="79"/>
      <c r="N7621" s="80"/>
      <c r="P7621" s="79"/>
    </row>
    <row r="7622" spans="7:16" x14ac:dyDescent="0.2">
      <c r="G7622" s="79"/>
      <c r="I7622" s="79"/>
      <c r="K7622" s="79"/>
      <c r="M7622" s="79"/>
      <c r="N7622" s="80"/>
      <c r="P7622" s="79"/>
    </row>
    <row r="7623" spans="7:16" x14ac:dyDescent="0.2">
      <c r="G7623" s="79"/>
      <c r="I7623" s="79"/>
      <c r="K7623" s="79"/>
      <c r="M7623" s="79"/>
      <c r="N7623" s="80"/>
      <c r="P7623" s="79"/>
    </row>
    <row r="7624" spans="7:16" x14ac:dyDescent="0.2">
      <c r="G7624" s="79"/>
      <c r="I7624" s="79"/>
      <c r="K7624" s="79"/>
      <c r="M7624" s="79"/>
      <c r="N7624" s="80"/>
      <c r="P7624" s="79"/>
    </row>
    <row r="7625" spans="7:16" x14ac:dyDescent="0.2">
      <c r="G7625" s="79"/>
      <c r="I7625" s="79"/>
      <c r="K7625" s="79"/>
      <c r="M7625" s="79"/>
      <c r="N7625" s="80"/>
      <c r="P7625" s="79"/>
    </row>
    <row r="7626" spans="7:16" x14ac:dyDescent="0.2">
      <c r="G7626" s="79"/>
      <c r="I7626" s="79"/>
      <c r="K7626" s="79"/>
      <c r="M7626" s="79"/>
      <c r="N7626" s="80"/>
      <c r="P7626" s="79"/>
    </row>
    <row r="7627" spans="7:16" x14ac:dyDescent="0.2">
      <c r="G7627" s="79"/>
      <c r="I7627" s="79"/>
      <c r="K7627" s="79"/>
      <c r="M7627" s="79"/>
      <c r="N7627" s="80"/>
      <c r="P7627" s="79"/>
    </row>
    <row r="7628" spans="7:16" x14ac:dyDescent="0.2">
      <c r="G7628" s="79"/>
      <c r="I7628" s="79"/>
      <c r="K7628" s="79"/>
      <c r="M7628" s="79"/>
      <c r="N7628" s="80"/>
      <c r="P7628" s="79"/>
    </row>
    <row r="7629" spans="7:16" x14ac:dyDescent="0.2">
      <c r="G7629" s="79"/>
      <c r="I7629" s="79"/>
      <c r="K7629" s="79"/>
      <c r="M7629" s="79"/>
      <c r="N7629" s="80"/>
      <c r="P7629" s="79"/>
    </row>
    <row r="7630" spans="7:16" x14ac:dyDescent="0.2">
      <c r="G7630" s="79"/>
      <c r="I7630" s="79"/>
      <c r="K7630" s="79"/>
      <c r="M7630" s="79"/>
      <c r="N7630" s="80"/>
      <c r="P7630" s="79"/>
    </row>
    <row r="7631" spans="7:16" x14ac:dyDescent="0.2">
      <c r="G7631" s="79"/>
      <c r="I7631" s="79"/>
      <c r="K7631" s="79"/>
      <c r="M7631" s="79"/>
      <c r="N7631" s="80"/>
      <c r="P7631" s="79"/>
    </row>
    <row r="7632" spans="7:16" x14ac:dyDescent="0.2">
      <c r="G7632" s="79"/>
      <c r="I7632" s="79"/>
      <c r="K7632" s="79"/>
      <c r="M7632" s="79"/>
      <c r="N7632" s="80"/>
      <c r="P7632" s="79"/>
    </row>
    <row r="7633" spans="7:16" x14ac:dyDescent="0.2">
      <c r="G7633" s="79"/>
      <c r="I7633" s="79"/>
      <c r="K7633" s="79"/>
      <c r="M7633" s="79"/>
      <c r="N7633" s="80"/>
      <c r="P7633" s="79"/>
    </row>
    <row r="7634" spans="7:16" x14ac:dyDescent="0.2">
      <c r="G7634" s="79"/>
      <c r="I7634" s="79"/>
      <c r="K7634" s="79"/>
      <c r="M7634" s="79"/>
      <c r="N7634" s="80"/>
      <c r="P7634" s="79"/>
    </row>
    <row r="7635" spans="7:16" x14ac:dyDescent="0.2">
      <c r="G7635" s="79"/>
      <c r="I7635" s="79"/>
      <c r="K7635" s="79"/>
      <c r="M7635" s="79"/>
      <c r="N7635" s="80"/>
      <c r="P7635" s="79"/>
    </row>
    <row r="7636" spans="7:16" x14ac:dyDescent="0.2">
      <c r="G7636" s="79"/>
      <c r="I7636" s="79"/>
      <c r="K7636" s="79"/>
      <c r="M7636" s="79"/>
      <c r="N7636" s="80"/>
      <c r="P7636" s="79"/>
    </row>
    <row r="7637" spans="7:16" x14ac:dyDescent="0.2">
      <c r="G7637" s="79"/>
      <c r="I7637" s="79"/>
      <c r="K7637" s="79"/>
      <c r="M7637" s="79"/>
      <c r="N7637" s="80"/>
      <c r="P7637" s="79"/>
    </row>
    <row r="7638" spans="7:16" x14ac:dyDescent="0.2">
      <c r="G7638" s="79"/>
      <c r="I7638" s="79"/>
      <c r="K7638" s="79"/>
      <c r="M7638" s="79"/>
      <c r="N7638" s="80"/>
      <c r="P7638" s="79"/>
    </row>
    <row r="7639" spans="7:16" x14ac:dyDescent="0.2">
      <c r="G7639" s="79"/>
      <c r="I7639" s="79"/>
      <c r="K7639" s="79"/>
      <c r="M7639" s="79"/>
      <c r="N7639" s="80"/>
      <c r="P7639" s="79"/>
    </row>
    <row r="7640" spans="7:16" x14ac:dyDescent="0.2">
      <c r="G7640" s="79"/>
      <c r="I7640" s="79"/>
      <c r="K7640" s="79"/>
      <c r="M7640" s="79"/>
      <c r="N7640" s="80"/>
      <c r="P7640" s="79"/>
    </row>
    <row r="7641" spans="7:16" x14ac:dyDescent="0.2">
      <c r="G7641" s="79"/>
      <c r="I7641" s="79"/>
      <c r="K7641" s="79"/>
      <c r="M7641" s="79"/>
      <c r="N7641" s="80"/>
      <c r="P7641" s="79"/>
    </row>
    <row r="7642" spans="7:16" x14ac:dyDescent="0.2">
      <c r="G7642" s="79"/>
      <c r="I7642" s="79"/>
      <c r="K7642" s="79"/>
      <c r="M7642" s="79"/>
      <c r="N7642" s="80"/>
      <c r="P7642" s="79"/>
    </row>
    <row r="7643" spans="7:16" x14ac:dyDescent="0.2">
      <c r="G7643" s="79"/>
      <c r="I7643" s="79"/>
      <c r="K7643" s="79"/>
      <c r="M7643" s="79"/>
      <c r="N7643" s="80"/>
      <c r="P7643" s="79"/>
    </row>
    <row r="7644" spans="7:16" x14ac:dyDescent="0.2">
      <c r="G7644" s="79"/>
      <c r="I7644" s="79"/>
      <c r="K7644" s="79"/>
      <c r="M7644" s="79"/>
      <c r="N7644" s="80"/>
      <c r="P7644" s="79"/>
    </row>
    <row r="7645" spans="7:16" x14ac:dyDescent="0.2">
      <c r="G7645" s="79"/>
      <c r="I7645" s="79"/>
      <c r="K7645" s="79"/>
      <c r="M7645" s="79"/>
      <c r="N7645" s="80"/>
      <c r="P7645" s="79"/>
    </row>
    <row r="7646" spans="7:16" x14ac:dyDescent="0.2">
      <c r="G7646" s="79"/>
      <c r="I7646" s="79"/>
      <c r="K7646" s="79"/>
      <c r="M7646" s="79"/>
      <c r="N7646" s="80"/>
      <c r="P7646" s="79"/>
    </row>
    <row r="7647" spans="7:16" x14ac:dyDescent="0.2">
      <c r="G7647" s="79"/>
      <c r="I7647" s="79"/>
      <c r="K7647" s="79"/>
      <c r="M7647" s="79"/>
      <c r="N7647" s="80"/>
      <c r="P7647" s="79"/>
    </row>
    <row r="7648" spans="7:16" x14ac:dyDescent="0.2">
      <c r="G7648" s="79"/>
      <c r="I7648" s="79"/>
      <c r="K7648" s="79"/>
      <c r="M7648" s="79"/>
      <c r="N7648" s="80"/>
      <c r="P7648" s="79"/>
    </row>
    <row r="7649" spans="7:16" x14ac:dyDescent="0.2">
      <c r="G7649" s="79"/>
      <c r="I7649" s="79"/>
      <c r="K7649" s="79"/>
      <c r="M7649" s="79"/>
      <c r="N7649" s="80"/>
      <c r="P7649" s="79"/>
    </row>
    <row r="7650" spans="7:16" x14ac:dyDescent="0.2">
      <c r="G7650" s="79"/>
      <c r="I7650" s="79"/>
      <c r="K7650" s="79"/>
      <c r="M7650" s="79"/>
      <c r="N7650" s="80"/>
      <c r="P7650" s="79"/>
    </row>
    <row r="7651" spans="7:16" x14ac:dyDescent="0.2">
      <c r="G7651" s="79"/>
      <c r="I7651" s="79"/>
      <c r="K7651" s="79"/>
      <c r="M7651" s="79"/>
      <c r="N7651" s="80"/>
      <c r="P7651" s="79"/>
    </row>
    <row r="7652" spans="7:16" x14ac:dyDescent="0.2">
      <c r="G7652" s="79"/>
      <c r="I7652" s="79"/>
      <c r="K7652" s="79"/>
      <c r="M7652" s="79"/>
      <c r="N7652" s="80"/>
      <c r="P7652" s="79"/>
    </row>
    <row r="7653" spans="7:16" x14ac:dyDescent="0.2">
      <c r="G7653" s="79"/>
      <c r="I7653" s="79"/>
      <c r="K7653" s="79"/>
      <c r="M7653" s="79"/>
      <c r="N7653" s="80"/>
      <c r="P7653" s="79"/>
    </row>
    <row r="7654" spans="7:16" x14ac:dyDescent="0.2">
      <c r="G7654" s="79"/>
      <c r="I7654" s="79"/>
      <c r="K7654" s="79"/>
      <c r="M7654" s="79"/>
      <c r="N7654" s="80"/>
      <c r="P7654" s="79"/>
    </row>
    <row r="7655" spans="7:16" x14ac:dyDescent="0.2">
      <c r="G7655" s="79"/>
      <c r="I7655" s="79"/>
      <c r="K7655" s="79"/>
      <c r="M7655" s="79"/>
      <c r="N7655" s="80"/>
      <c r="P7655" s="79"/>
    </row>
    <row r="7656" spans="7:16" x14ac:dyDescent="0.2">
      <c r="G7656" s="79"/>
      <c r="I7656" s="79"/>
      <c r="K7656" s="79"/>
      <c r="M7656" s="79"/>
      <c r="N7656" s="80"/>
      <c r="P7656" s="79"/>
    </row>
    <row r="7657" spans="7:16" x14ac:dyDescent="0.2">
      <c r="G7657" s="79"/>
      <c r="I7657" s="79"/>
      <c r="K7657" s="79"/>
      <c r="M7657" s="79"/>
      <c r="N7657" s="80"/>
      <c r="P7657" s="79"/>
    </row>
    <row r="7658" spans="7:16" x14ac:dyDescent="0.2">
      <c r="G7658" s="79"/>
      <c r="I7658" s="79"/>
      <c r="K7658" s="79"/>
      <c r="M7658" s="79"/>
      <c r="N7658" s="80"/>
      <c r="P7658" s="79"/>
    </row>
    <row r="7659" spans="7:16" x14ac:dyDescent="0.2">
      <c r="G7659" s="79"/>
      <c r="I7659" s="79"/>
      <c r="K7659" s="79"/>
      <c r="M7659" s="79"/>
      <c r="N7659" s="80"/>
      <c r="P7659" s="79"/>
    </row>
    <row r="7660" spans="7:16" x14ac:dyDescent="0.2">
      <c r="G7660" s="79"/>
      <c r="I7660" s="79"/>
      <c r="K7660" s="79"/>
      <c r="M7660" s="79"/>
      <c r="N7660" s="80"/>
      <c r="P7660" s="79"/>
    </row>
    <row r="7661" spans="7:16" x14ac:dyDescent="0.2">
      <c r="G7661" s="79"/>
      <c r="I7661" s="79"/>
      <c r="K7661" s="79"/>
      <c r="M7661" s="79"/>
      <c r="N7661" s="80"/>
      <c r="P7661" s="79"/>
    </row>
    <row r="7662" spans="7:16" x14ac:dyDescent="0.2">
      <c r="G7662" s="79"/>
      <c r="I7662" s="79"/>
      <c r="K7662" s="79"/>
      <c r="M7662" s="79"/>
      <c r="N7662" s="80"/>
      <c r="P7662" s="79"/>
    </row>
    <row r="7663" spans="7:16" x14ac:dyDescent="0.2">
      <c r="G7663" s="79"/>
      <c r="I7663" s="79"/>
      <c r="K7663" s="79"/>
      <c r="M7663" s="79"/>
      <c r="N7663" s="80"/>
      <c r="P7663" s="79"/>
    </row>
    <row r="7664" spans="7:16" x14ac:dyDescent="0.2">
      <c r="G7664" s="79"/>
      <c r="I7664" s="79"/>
      <c r="K7664" s="79"/>
      <c r="M7664" s="79"/>
      <c r="N7664" s="80"/>
      <c r="P7664" s="79"/>
    </row>
    <row r="7665" spans="7:16" x14ac:dyDescent="0.2">
      <c r="G7665" s="79"/>
      <c r="I7665" s="79"/>
      <c r="K7665" s="79"/>
      <c r="M7665" s="79"/>
      <c r="N7665" s="80"/>
      <c r="P7665" s="79"/>
    </row>
    <row r="7666" spans="7:16" x14ac:dyDescent="0.2">
      <c r="G7666" s="79"/>
      <c r="I7666" s="79"/>
      <c r="K7666" s="79"/>
      <c r="M7666" s="79"/>
      <c r="N7666" s="80"/>
      <c r="P7666" s="79"/>
    </row>
    <row r="7667" spans="7:16" x14ac:dyDescent="0.2">
      <c r="G7667" s="79"/>
      <c r="I7667" s="79"/>
      <c r="K7667" s="79"/>
      <c r="M7667" s="79"/>
      <c r="N7667" s="80"/>
      <c r="P7667" s="79"/>
    </row>
    <row r="7668" spans="7:16" x14ac:dyDescent="0.2">
      <c r="G7668" s="79"/>
      <c r="I7668" s="79"/>
      <c r="K7668" s="79"/>
      <c r="M7668" s="79"/>
      <c r="N7668" s="80"/>
      <c r="P7668" s="79"/>
    </row>
    <row r="7669" spans="7:16" x14ac:dyDescent="0.2">
      <c r="G7669" s="79"/>
      <c r="I7669" s="79"/>
      <c r="K7669" s="79"/>
      <c r="M7669" s="79"/>
      <c r="N7669" s="80"/>
      <c r="P7669" s="79"/>
    </row>
    <row r="7670" spans="7:16" x14ac:dyDescent="0.2">
      <c r="G7670" s="79"/>
      <c r="I7670" s="79"/>
      <c r="K7670" s="79"/>
      <c r="M7670" s="79"/>
      <c r="N7670" s="80"/>
      <c r="P7670" s="79"/>
    </row>
    <row r="7671" spans="7:16" x14ac:dyDescent="0.2">
      <c r="G7671" s="79"/>
      <c r="I7671" s="79"/>
      <c r="K7671" s="79"/>
      <c r="M7671" s="79"/>
      <c r="N7671" s="80"/>
      <c r="P7671" s="79"/>
    </row>
    <row r="7672" spans="7:16" x14ac:dyDescent="0.2">
      <c r="G7672" s="79"/>
      <c r="I7672" s="79"/>
      <c r="K7672" s="79"/>
      <c r="M7672" s="79"/>
      <c r="N7672" s="80"/>
      <c r="P7672" s="79"/>
    </row>
    <row r="7673" spans="7:16" x14ac:dyDescent="0.2">
      <c r="G7673" s="79"/>
      <c r="I7673" s="79"/>
      <c r="K7673" s="79"/>
      <c r="M7673" s="79"/>
      <c r="N7673" s="80"/>
      <c r="P7673" s="79"/>
    </row>
    <row r="7674" spans="7:16" x14ac:dyDescent="0.2">
      <c r="G7674" s="79"/>
      <c r="I7674" s="79"/>
      <c r="K7674" s="79"/>
      <c r="M7674" s="79"/>
      <c r="N7674" s="80"/>
      <c r="P7674" s="79"/>
    </row>
    <row r="7675" spans="7:16" x14ac:dyDescent="0.2">
      <c r="G7675" s="79"/>
      <c r="I7675" s="79"/>
      <c r="K7675" s="79"/>
      <c r="M7675" s="79"/>
      <c r="N7675" s="80"/>
      <c r="P7675" s="79"/>
    </row>
    <row r="7676" spans="7:16" x14ac:dyDescent="0.2">
      <c r="G7676" s="79"/>
      <c r="I7676" s="79"/>
      <c r="K7676" s="79"/>
      <c r="M7676" s="79"/>
      <c r="N7676" s="80"/>
      <c r="P7676" s="79"/>
    </row>
    <row r="7677" spans="7:16" x14ac:dyDescent="0.2">
      <c r="G7677" s="79"/>
      <c r="I7677" s="79"/>
      <c r="K7677" s="79"/>
      <c r="M7677" s="79"/>
      <c r="N7677" s="80"/>
      <c r="P7677" s="79"/>
    </row>
    <row r="7678" spans="7:16" x14ac:dyDescent="0.2">
      <c r="G7678" s="79"/>
      <c r="I7678" s="79"/>
      <c r="K7678" s="79"/>
      <c r="M7678" s="79"/>
      <c r="N7678" s="80"/>
      <c r="P7678" s="79"/>
    </row>
    <row r="7679" spans="7:16" x14ac:dyDescent="0.2">
      <c r="G7679" s="79"/>
      <c r="I7679" s="79"/>
      <c r="K7679" s="79"/>
      <c r="M7679" s="79"/>
      <c r="N7679" s="80"/>
      <c r="P7679" s="79"/>
    </row>
    <row r="7680" spans="7:16" x14ac:dyDescent="0.2">
      <c r="G7680" s="79"/>
      <c r="I7680" s="79"/>
      <c r="K7680" s="79"/>
      <c r="M7680" s="79"/>
      <c r="N7680" s="80"/>
      <c r="P7680" s="79"/>
    </row>
    <row r="7681" spans="7:16" x14ac:dyDescent="0.2">
      <c r="G7681" s="79"/>
      <c r="I7681" s="79"/>
      <c r="K7681" s="79"/>
      <c r="M7681" s="79"/>
      <c r="N7681" s="80"/>
      <c r="P7681" s="79"/>
    </row>
    <row r="7682" spans="7:16" x14ac:dyDescent="0.2">
      <c r="G7682" s="79"/>
      <c r="I7682" s="79"/>
      <c r="K7682" s="79"/>
      <c r="M7682" s="79"/>
      <c r="N7682" s="80"/>
      <c r="P7682" s="79"/>
    </row>
    <row r="7683" spans="7:16" x14ac:dyDescent="0.2">
      <c r="G7683" s="79"/>
      <c r="I7683" s="79"/>
      <c r="K7683" s="79"/>
      <c r="M7683" s="79"/>
      <c r="N7683" s="80"/>
      <c r="P7683" s="79"/>
    </row>
    <row r="7684" spans="7:16" x14ac:dyDescent="0.2">
      <c r="G7684" s="79"/>
      <c r="I7684" s="79"/>
      <c r="K7684" s="79"/>
      <c r="M7684" s="79"/>
      <c r="N7684" s="80"/>
      <c r="P7684" s="79"/>
    </row>
    <row r="7685" spans="7:16" x14ac:dyDescent="0.2">
      <c r="G7685" s="79"/>
      <c r="I7685" s="79"/>
      <c r="K7685" s="79"/>
      <c r="M7685" s="79"/>
      <c r="N7685" s="80"/>
      <c r="P7685" s="79"/>
    </row>
    <row r="7686" spans="7:16" x14ac:dyDescent="0.2">
      <c r="G7686" s="79"/>
      <c r="I7686" s="79"/>
      <c r="K7686" s="79"/>
      <c r="M7686" s="79"/>
      <c r="N7686" s="80"/>
      <c r="P7686" s="79"/>
    </row>
    <row r="7687" spans="7:16" x14ac:dyDescent="0.2">
      <c r="G7687" s="79"/>
      <c r="I7687" s="79"/>
      <c r="K7687" s="79"/>
      <c r="M7687" s="79"/>
      <c r="N7687" s="80"/>
      <c r="P7687" s="79"/>
    </row>
    <row r="7688" spans="7:16" x14ac:dyDescent="0.2">
      <c r="G7688" s="79"/>
      <c r="I7688" s="79"/>
      <c r="K7688" s="79"/>
      <c r="M7688" s="79"/>
      <c r="N7688" s="80"/>
      <c r="P7688" s="79"/>
    </row>
    <row r="7689" spans="7:16" x14ac:dyDescent="0.2">
      <c r="G7689" s="79"/>
      <c r="I7689" s="79"/>
      <c r="K7689" s="79"/>
      <c r="M7689" s="79"/>
      <c r="N7689" s="80"/>
      <c r="P7689" s="79"/>
    </row>
    <row r="7690" spans="7:16" x14ac:dyDescent="0.2">
      <c r="G7690" s="79"/>
      <c r="I7690" s="79"/>
      <c r="K7690" s="79"/>
      <c r="M7690" s="79"/>
      <c r="N7690" s="80"/>
      <c r="P7690" s="79"/>
    </row>
    <row r="7691" spans="7:16" x14ac:dyDescent="0.2">
      <c r="G7691" s="79"/>
      <c r="I7691" s="79"/>
      <c r="K7691" s="79"/>
      <c r="M7691" s="79"/>
      <c r="N7691" s="80"/>
      <c r="P7691" s="79"/>
    </row>
    <row r="7692" spans="7:16" x14ac:dyDescent="0.2">
      <c r="G7692" s="79"/>
      <c r="I7692" s="79"/>
      <c r="K7692" s="79"/>
      <c r="M7692" s="79"/>
      <c r="N7692" s="80"/>
      <c r="P7692" s="79"/>
    </row>
    <row r="7693" spans="7:16" x14ac:dyDescent="0.2">
      <c r="G7693" s="79"/>
      <c r="I7693" s="79"/>
      <c r="K7693" s="79"/>
      <c r="M7693" s="79"/>
      <c r="N7693" s="80"/>
      <c r="P7693" s="79"/>
    </row>
    <row r="7694" spans="7:16" x14ac:dyDescent="0.2">
      <c r="G7694" s="79"/>
      <c r="I7694" s="79"/>
      <c r="K7694" s="79"/>
      <c r="M7694" s="79"/>
      <c r="N7694" s="80"/>
      <c r="P7694" s="79"/>
    </row>
    <row r="7695" spans="7:16" x14ac:dyDescent="0.2">
      <c r="G7695" s="79"/>
      <c r="I7695" s="79"/>
      <c r="K7695" s="79"/>
      <c r="M7695" s="79"/>
      <c r="N7695" s="80"/>
      <c r="P7695" s="79"/>
    </row>
    <row r="7696" spans="7:16" x14ac:dyDescent="0.2">
      <c r="G7696" s="79"/>
      <c r="I7696" s="79"/>
      <c r="K7696" s="79"/>
      <c r="M7696" s="79"/>
      <c r="N7696" s="80"/>
      <c r="P7696" s="79"/>
    </row>
    <row r="7697" spans="7:16" x14ac:dyDescent="0.2">
      <c r="G7697" s="79"/>
      <c r="I7697" s="79"/>
      <c r="K7697" s="79"/>
      <c r="M7697" s="79"/>
      <c r="N7697" s="80"/>
      <c r="P7697" s="79"/>
    </row>
    <row r="7698" spans="7:16" x14ac:dyDescent="0.2">
      <c r="G7698" s="79"/>
      <c r="I7698" s="79"/>
      <c r="K7698" s="79"/>
      <c r="M7698" s="79"/>
      <c r="N7698" s="80"/>
      <c r="P7698" s="79"/>
    </row>
    <row r="7699" spans="7:16" x14ac:dyDescent="0.2">
      <c r="G7699" s="79"/>
      <c r="I7699" s="79"/>
      <c r="K7699" s="79"/>
      <c r="M7699" s="79"/>
      <c r="N7699" s="80"/>
      <c r="P7699" s="79"/>
    </row>
    <row r="7700" spans="7:16" x14ac:dyDescent="0.2">
      <c r="G7700" s="79"/>
      <c r="I7700" s="79"/>
      <c r="K7700" s="79"/>
      <c r="M7700" s="79"/>
      <c r="N7700" s="80"/>
      <c r="P7700" s="79"/>
    </row>
    <row r="7701" spans="7:16" x14ac:dyDescent="0.2">
      <c r="G7701" s="79"/>
      <c r="I7701" s="79"/>
      <c r="K7701" s="79"/>
      <c r="M7701" s="79"/>
      <c r="N7701" s="80"/>
      <c r="P7701" s="79"/>
    </row>
    <row r="7702" spans="7:16" x14ac:dyDescent="0.2">
      <c r="G7702" s="79"/>
      <c r="I7702" s="79"/>
      <c r="K7702" s="79"/>
      <c r="M7702" s="79"/>
      <c r="N7702" s="80"/>
      <c r="P7702" s="79"/>
    </row>
    <row r="7703" spans="7:16" x14ac:dyDescent="0.2">
      <c r="G7703" s="79"/>
      <c r="I7703" s="79"/>
      <c r="K7703" s="79"/>
      <c r="M7703" s="79"/>
      <c r="N7703" s="80"/>
      <c r="P7703" s="79"/>
    </row>
    <row r="7704" spans="7:16" x14ac:dyDescent="0.2">
      <c r="G7704" s="79"/>
      <c r="I7704" s="79"/>
      <c r="K7704" s="79"/>
      <c r="M7704" s="79"/>
      <c r="N7704" s="80"/>
      <c r="P7704" s="79"/>
    </row>
    <row r="7705" spans="7:16" x14ac:dyDescent="0.2">
      <c r="G7705" s="79"/>
      <c r="I7705" s="79"/>
      <c r="K7705" s="79"/>
      <c r="M7705" s="79"/>
      <c r="N7705" s="80"/>
      <c r="P7705" s="79"/>
    </row>
    <row r="7706" spans="7:16" x14ac:dyDescent="0.2">
      <c r="G7706" s="79"/>
      <c r="I7706" s="79"/>
      <c r="K7706" s="79"/>
      <c r="M7706" s="79"/>
      <c r="N7706" s="80"/>
      <c r="P7706" s="79"/>
    </row>
    <row r="7707" spans="7:16" x14ac:dyDescent="0.2">
      <c r="G7707" s="79"/>
      <c r="I7707" s="79"/>
      <c r="K7707" s="79"/>
      <c r="M7707" s="79"/>
      <c r="N7707" s="80"/>
      <c r="P7707" s="79"/>
    </row>
    <row r="7708" spans="7:16" x14ac:dyDescent="0.2">
      <c r="G7708" s="79"/>
      <c r="I7708" s="79"/>
      <c r="K7708" s="79"/>
      <c r="M7708" s="79"/>
      <c r="N7708" s="80"/>
      <c r="P7708" s="79"/>
    </row>
    <row r="7709" spans="7:16" x14ac:dyDescent="0.2">
      <c r="G7709" s="79"/>
      <c r="I7709" s="79"/>
      <c r="K7709" s="79"/>
      <c r="M7709" s="79"/>
      <c r="N7709" s="80"/>
      <c r="P7709" s="79"/>
    </row>
    <row r="7710" spans="7:16" x14ac:dyDescent="0.2">
      <c r="G7710" s="79"/>
      <c r="I7710" s="79"/>
      <c r="K7710" s="79"/>
      <c r="M7710" s="79"/>
      <c r="N7710" s="80"/>
      <c r="P7710" s="79"/>
    </row>
    <row r="7711" spans="7:16" x14ac:dyDescent="0.2">
      <c r="G7711" s="79"/>
      <c r="I7711" s="79"/>
      <c r="K7711" s="79"/>
      <c r="M7711" s="79"/>
      <c r="N7711" s="80"/>
      <c r="P7711" s="79"/>
    </row>
    <row r="7712" spans="7:16" x14ac:dyDescent="0.2">
      <c r="G7712" s="79"/>
      <c r="I7712" s="79"/>
      <c r="K7712" s="79"/>
      <c r="M7712" s="79"/>
      <c r="N7712" s="80"/>
      <c r="P7712" s="79"/>
    </row>
    <row r="7713" spans="7:16" x14ac:dyDescent="0.2">
      <c r="G7713" s="79"/>
      <c r="I7713" s="79"/>
      <c r="K7713" s="79"/>
      <c r="M7713" s="79"/>
      <c r="N7713" s="80"/>
      <c r="P7713" s="79"/>
    </row>
    <row r="7714" spans="7:16" x14ac:dyDescent="0.2">
      <c r="G7714" s="79"/>
      <c r="I7714" s="79"/>
      <c r="K7714" s="79"/>
      <c r="M7714" s="79"/>
      <c r="N7714" s="80"/>
      <c r="P7714" s="79"/>
    </row>
    <row r="7715" spans="7:16" x14ac:dyDescent="0.2">
      <c r="G7715" s="79"/>
      <c r="I7715" s="79"/>
      <c r="K7715" s="79"/>
      <c r="M7715" s="79"/>
      <c r="N7715" s="80"/>
      <c r="P7715" s="79"/>
    </row>
    <row r="7716" spans="7:16" x14ac:dyDescent="0.2">
      <c r="G7716" s="79"/>
      <c r="I7716" s="79"/>
      <c r="K7716" s="79"/>
      <c r="M7716" s="79"/>
      <c r="N7716" s="80"/>
      <c r="P7716" s="79"/>
    </row>
    <row r="7717" spans="7:16" x14ac:dyDescent="0.2">
      <c r="G7717" s="79"/>
      <c r="I7717" s="79"/>
      <c r="K7717" s="79"/>
      <c r="M7717" s="79"/>
      <c r="N7717" s="80"/>
      <c r="P7717" s="79"/>
    </row>
    <row r="7718" spans="7:16" x14ac:dyDescent="0.2">
      <c r="G7718" s="79"/>
      <c r="I7718" s="79"/>
      <c r="K7718" s="79"/>
      <c r="M7718" s="79"/>
      <c r="N7718" s="80"/>
      <c r="P7718" s="79"/>
    </row>
    <row r="7719" spans="7:16" x14ac:dyDescent="0.2">
      <c r="G7719" s="79"/>
      <c r="I7719" s="79"/>
      <c r="K7719" s="79"/>
      <c r="M7719" s="79"/>
      <c r="N7719" s="80"/>
      <c r="P7719" s="79"/>
    </row>
    <row r="7720" spans="7:16" x14ac:dyDescent="0.2">
      <c r="G7720" s="79"/>
      <c r="I7720" s="79"/>
      <c r="K7720" s="79"/>
      <c r="M7720" s="79"/>
      <c r="N7720" s="80"/>
      <c r="P7720" s="79"/>
    </row>
    <row r="7721" spans="7:16" x14ac:dyDescent="0.2">
      <c r="G7721" s="79"/>
      <c r="I7721" s="79"/>
      <c r="K7721" s="79"/>
      <c r="M7721" s="79"/>
      <c r="N7721" s="80"/>
      <c r="P7721" s="79"/>
    </row>
    <row r="7722" spans="7:16" x14ac:dyDescent="0.2">
      <c r="G7722" s="79"/>
      <c r="I7722" s="79"/>
      <c r="K7722" s="79"/>
      <c r="M7722" s="79"/>
      <c r="N7722" s="80"/>
      <c r="P7722" s="79"/>
    </row>
    <row r="7723" spans="7:16" x14ac:dyDescent="0.2">
      <c r="G7723" s="79"/>
      <c r="I7723" s="79"/>
      <c r="K7723" s="79"/>
      <c r="M7723" s="79"/>
      <c r="N7723" s="80"/>
      <c r="P7723" s="79"/>
    </row>
    <row r="7724" spans="7:16" x14ac:dyDescent="0.2">
      <c r="G7724" s="79"/>
      <c r="I7724" s="79"/>
      <c r="K7724" s="79"/>
      <c r="M7724" s="79"/>
      <c r="N7724" s="80"/>
      <c r="P7724" s="79"/>
    </row>
    <row r="7725" spans="7:16" x14ac:dyDescent="0.2">
      <c r="G7725" s="79"/>
      <c r="I7725" s="79"/>
      <c r="K7725" s="79"/>
      <c r="M7725" s="79"/>
      <c r="N7725" s="80"/>
      <c r="P7725" s="79"/>
    </row>
    <row r="7726" spans="7:16" x14ac:dyDescent="0.2">
      <c r="G7726" s="79"/>
      <c r="I7726" s="79"/>
      <c r="K7726" s="79"/>
      <c r="M7726" s="79"/>
      <c r="N7726" s="80"/>
      <c r="P7726" s="79"/>
    </row>
    <row r="7727" spans="7:16" x14ac:dyDescent="0.2">
      <c r="G7727" s="79"/>
      <c r="I7727" s="79"/>
      <c r="K7727" s="79"/>
      <c r="M7727" s="79"/>
      <c r="N7727" s="80"/>
      <c r="P7727" s="79"/>
    </row>
    <row r="7728" spans="7:16" x14ac:dyDescent="0.2">
      <c r="G7728" s="79"/>
      <c r="I7728" s="79"/>
      <c r="K7728" s="79"/>
      <c r="M7728" s="79"/>
      <c r="N7728" s="80"/>
      <c r="P7728" s="79"/>
    </row>
    <row r="7729" spans="7:16" x14ac:dyDescent="0.2">
      <c r="G7729" s="79"/>
      <c r="I7729" s="79"/>
      <c r="K7729" s="79"/>
      <c r="M7729" s="79"/>
      <c r="N7729" s="80"/>
      <c r="P7729" s="79"/>
    </row>
    <row r="7730" spans="7:16" x14ac:dyDescent="0.2">
      <c r="G7730" s="79"/>
      <c r="I7730" s="79"/>
      <c r="K7730" s="79"/>
      <c r="M7730" s="79"/>
      <c r="N7730" s="80"/>
      <c r="P7730" s="79"/>
    </row>
    <row r="7731" spans="7:16" x14ac:dyDescent="0.2">
      <c r="G7731" s="79"/>
      <c r="I7731" s="79"/>
      <c r="K7731" s="79"/>
      <c r="M7731" s="79"/>
      <c r="N7731" s="80"/>
      <c r="P7731" s="79"/>
    </row>
    <row r="7732" spans="7:16" x14ac:dyDescent="0.2">
      <c r="G7732" s="79"/>
      <c r="I7732" s="79"/>
      <c r="K7732" s="79"/>
      <c r="M7732" s="79"/>
      <c r="N7732" s="80"/>
      <c r="P7732" s="79"/>
    </row>
    <row r="7733" spans="7:16" x14ac:dyDescent="0.2">
      <c r="G7733" s="79"/>
      <c r="I7733" s="79"/>
      <c r="K7733" s="79"/>
      <c r="M7733" s="79"/>
      <c r="N7733" s="80"/>
      <c r="P7733" s="79"/>
    </row>
    <row r="7734" spans="7:16" x14ac:dyDescent="0.2">
      <c r="G7734" s="79"/>
      <c r="I7734" s="79"/>
      <c r="K7734" s="79"/>
      <c r="M7734" s="79"/>
      <c r="N7734" s="80"/>
      <c r="P7734" s="79"/>
    </row>
    <row r="7735" spans="7:16" x14ac:dyDescent="0.2">
      <c r="G7735" s="79"/>
      <c r="I7735" s="79"/>
      <c r="K7735" s="79"/>
      <c r="M7735" s="79"/>
      <c r="N7735" s="80"/>
      <c r="P7735" s="79"/>
    </row>
    <row r="7736" spans="7:16" x14ac:dyDescent="0.2">
      <c r="G7736" s="79"/>
      <c r="I7736" s="79"/>
      <c r="K7736" s="79"/>
      <c r="M7736" s="79"/>
      <c r="N7736" s="80"/>
      <c r="P7736" s="79"/>
    </row>
    <row r="7737" spans="7:16" x14ac:dyDescent="0.2">
      <c r="G7737" s="79"/>
      <c r="I7737" s="79"/>
      <c r="K7737" s="79"/>
      <c r="M7737" s="79"/>
      <c r="N7737" s="80"/>
      <c r="P7737" s="79"/>
    </row>
    <row r="7738" spans="7:16" x14ac:dyDescent="0.2">
      <c r="G7738" s="79"/>
      <c r="I7738" s="79"/>
      <c r="K7738" s="79"/>
      <c r="M7738" s="79"/>
      <c r="N7738" s="80"/>
      <c r="P7738" s="79"/>
    </row>
    <row r="7739" spans="7:16" x14ac:dyDescent="0.2">
      <c r="G7739" s="79"/>
      <c r="I7739" s="79"/>
      <c r="K7739" s="79"/>
      <c r="M7739" s="79"/>
      <c r="N7739" s="80"/>
      <c r="P7739" s="79"/>
    </row>
    <row r="7740" spans="7:16" x14ac:dyDescent="0.2">
      <c r="G7740" s="79"/>
      <c r="I7740" s="79"/>
      <c r="K7740" s="79"/>
      <c r="M7740" s="79"/>
      <c r="N7740" s="80"/>
      <c r="P7740" s="79"/>
    </row>
    <row r="7741" spans="7:16" x14ac:dyDescent="0.2">
      <c r="G7741" s="79"/>
      <c r="I7741" s="79"/>
      <c r="K7741" s="79"/>
      <c r="M7741" s="79"/>
      <c r="N7741" s="80"/>
      <c r="P7741" s="79"/>
    </row>
    <row r="7742" spans="7:16" x14ac:dyDescent="0.2">
      <c r="G7742" s="79"/>
      <c r="I7742" s="79"/>
      <c r="K7742" s="79"/>
      <c r="M7742" s="79"/>
      <c r="N7742" s="80"/>
      <c r="P7742" s="79"/>
    </row>
    <row r="7743" spans="7:16" x14ac:dyDescent="0.2">
      <c r="G7743" s="79"/>
      <c r="I7743" s="79"/>
      <c r="K7743" s="79"/>
      <c r="M7743" s="79"/>
      <c r="N7743" s="80"/>
      <c r="P7743" s="79"/>
    </row>
    <row r="7744" spans="7:16" x14ac:dyDescent="0.2">
      <c r="G7744" s="79"/>
      <c r="I7744" s="79"/>
      <c r="K7744" s="79"/>
      <c r="M7744" s="79"/>
      <c r="N7744" s="80"/>
      <c r="P7744" s="79"/>
    </row>
    <row r="7745" spans="7:16" x14ac:dyDescent="0.2">
      <c r="G7745" s="79"/>
      <c r="I7745" s="79"/>
      <c r="K7745" s="79"/>
      <c r="M7745" s="79"/>
      <c r="N7745" s="80"/>
      <c r="P7745" s="79"/>
    </row>
    <row r="7746" spans="7:16" x14ac:dyDescent="0.2">
      <c r="G7746" s="79"/>
      <c r="I7746" s="79"/>
      <c r="K7746" s="79"/>
      <c r="M7746" s="79"/>
      <c r="N7746" s="80"/>
      <c r="P7746" s="79"/>
    </row>
    <row r="7747" spans="7:16" x14ac:dyDescent="0.2">
      <c r="G7747" s="79"/>
      <c r="I7747" s="79"/>
      <c r="K7747" s="79"/>
      <c r="M7747" s="79"/>
      <c r="N7747" s="80"/>
      <c r="P7747" s="79"/>
    </row>
    <row r="7748" spans="7:16" x14ac:dyDescent="0.2">
      <c r="G7748" s="79"/>
      <c r="I7748" s="79"/>
      <c r="K7748" s="79"/>
      <c r="M7748" s="79"/>
      <c r="N7748" s="80"/>
      <c r="P7748" s="79"/>
    </row>
    <row r="7749" spans="7:16" x14ac:dyDescent="0.2">
      <c r="G7749" s="79"/>
      <c r="I7749" s="79"/>
      <c r="K7749" s="79"/>
      <c r="M7749" s="79"/>
      <c r="N7749" s="80"/>
      <c r="P7749" s="79"/>
    </row>
    <row r="7750" spans="7:16" x14ac:dyDescent="0.2">
      <c r="G7750" s="79"/>
      <c r="I7750" s="79"/>
      <c r="K7750" s="79"/>
      <c r="M7750" s="79"/>
      <c r="N7750" s="80"/>
      <c r="P7750" s="79"/>
    </row>
    <row r="7751" spans="7:16" x14ac:dyDescent="0.2">
      <c r="G7751" s="79"/>
      <c r="I7751" s="79"/>
      <c r="K7751" s="79"/>
      <c r="M7751" s="79"/>
      <c r="N7751" s="80"/>
      <c r="P7751" s="79"/>
    </row>
    <row r="7752" spans="7:16" x14ac:dyDescent="0.2">
      <c r="G7752" s="79"/>
      <c r="I7752" s="79"/>
      <c r="K7752" s="79"/>
      <c r="M7752" s="79"/>
      <c r="N7752" s="80"/>
      <c r="P7752" s="79"/>
    </row>
    <row r="7753" spans="7:16" x14ac:dyDescent="0.2">
      <c r="G7753" s="79"/>
      <c r="I7753" s="79"/>
      <c r="K7753" s="79"/>
      <c r="M7753" s="79"/>
      <c r="N7753" s="80"/>
      <c r="P7753" s="79"/>
    </row>
    <row r="7754" spans="7:16" x14ac:dyDescent="0.2">
      <c r="G7754" s="79"/>
      <c r="I7754" s="79"/>
      <c r="K7754" s="79"/>
      <c r="M7754" s="79"/>
      <c r="N7754" s="80"/>
      <c r="P7754" s="79"/>
    </row>
    <row r="7755" spans="7:16" x14ac:dyDescent="0.2">
      <c r="G7755" s="79"/>
      <c r="I7755" s="79"/>
      <c r="K7755" s="79"/>
      <c r="M7755" s="79"/>
      <c r="N7755" s="80"/>
      <c r="P7755" s="79"/>
    </row>
    <row r="7756" spans="7:16" x14ac:dyDescent="0.2">
      <c r="G7756" s="79"/>
      <c r="I7756" s="79"/>
      <c r="K7756" s="79"/>
      <c r="M7756" s="79"/>
      <c r="N7756" s="80"/>
      <c r="P7756" s="79"/>
    </row>
    <row r="7757" spans="7:16" x14ac:dyDescent="0.2">
      <c r="G7757" s="79"/>
      <c r="I7757" s="79"/>
      <c r="K7757" s="79"/>
      <c r="M7757" s="79"/>
      <c r="N7757" s="80"/>
      <c r="P7757" s="79"/>
    </row>
    <row r="7758" spans="7:16" x14ac:dyDescent="0.2">
      <c r="G7758" s="79"/>
      <c r="I7758" s="79"/>
      <c r="K7758" s="79"/>
      <c r="M7758" s="79"/>
      <c r="N7758" s="80"/>
      <c r="P7758" s="79"/>
    </row>
    <row r="7759" spans="7:16" x14ac:dyDescent="0.2">
      <c r="G7759" s="79"/>
      <c r="I7759" s="79"/>
      <c r="K7759" s="79"/>
      <c r="M7759" s="79"/>
      <c r="N7759" s="80"/>
      <c r="P7759" s="79"/>
    </row>
    <row r="7760" spans="7:16" x14ac:dyDescent="0.2">
      <c r="G7760" s="79"/>
      <c r="I7760" s="79"/>
      <c r="K7760" s="79"/>
      <c r="M7760" s="79"/>
      <c r="N7760" s="80"/>
      <c r="P7760" s="79"/>
    </row>
    <row r="7761" spans="7:16" x14ac:dyDescent="0.2">
      <c r="G7761" s="79"/>
      <c r="I7761" s="79"/>
      <c r="K7761" s="79"/>
      <c r="M7761" s="79"/>
      <c r="N7761" s="80"/>
      <c r="P7761" s="79"/>
    </row>
    <row r="7762" spans="7:16" x14ac:dyDescent="0.2">
      <c r="G7762" s="79"/>
      <c r="I7762" s="79"/>
      <c r="K7762" s="79"/>
      <c r="M7762" s="79"/>
      <c r="N7762" s="80"/>
      <c r="P7762" s="79"/>
    </row>
    <row r="7763" spans="7:16" x14ac:dyDescent="0.2">
      <c r="G7763" s="79"/>
      <c r="I7763" s="79"/>
      <c r="K7763" s="79"/>
      <c r="M7763" s="79"/>
      <c r="N7763" s="80"/>
      <c r="P7763" s="79"/>
    </row>
    <row r="7764" spans="7:16" x14ac:dyDescent="0.2">
      <c r="G7764" s="79"/>
      <c r="I7764" s="79"/>
      <c r="K7764" s="79"/>
      <c r="M7764" s="79"/>
      <c r="N7764" s="80"/>
      <c r="P7764" s="79"/>
    </row>
    <row r="7765" spans="7:16" x14ac:dyDescent="0.2">
      <c r="G7765" s="79"/>
      <c r="I7765" s="79"/>
      <c r="K7765" s="79"/>
      <c r="M7765" s="79"/>
      <c r="N7765" s="80"/>
      <c r="P7765" s="79"/>
    </row>
    <row r="7766" spans="7:16" x14ac:dyDescent="0.2">
      <c r="G7766" s="79"/>
      <c r="I7766" s="79"/>
      <c r="K7766" s="79"/>
      <c r="M7766" s="79"/>
      <c r="N7766" s="80"/>
      <c r="P7766" s="79"/>
    </row>
    <row r="7767" spans="7:16" x14ac:dyDescent="0.2">
      <c r="G7767" s="79"/>
      <c r="I7767" s="79"/>
      <c r="K7767" s="79"/>
      <c r="M7767" s="79"/>
      <c r="N7767" s="80"/>
      <c r="P7767" s="79"/>
    </row>
    <row r="7768" spans="7:16" x14ac:dyDescent="0.2">
      <c r="G7768" s="79"/>
      <c r="I7768" s="79"/>
      <c r="K7768" s="79"/>
      <c r="M7768" s="79"/>
      <c r="N7768" s="80"/>
      <c r="P7768" s="79"/>
    </row>
    <row r="7769" spans="7:16" x14ac:dyDescent="0.2">
      <c r="G7769" s="79"/>
      <c r="I7769" s="79"/>
      <c r="K7769" s="79"/>
      <c r="M7769" s="79"/>
      <c r="N7769" s="80"/>
      <c r="P7769" s="79"/>
    </row>
    <row r="7770" spans="7:16" x14ac:dyDescent="0.2">
      <c r="G7770" s="79"/>
      <c r="I7770" s="79"/>
      <c r="K7770" s="79"/>
      <c r="M7770" s="79"/>
      <c r="N7770" s="80"/>
      <c r="P7770" s="79"/>
    </row>
    <row r="7771" spans="7:16" x14ac:dyDescent="0.2">
      <c r="G7771" s="79"/>
      <c r="I7771" s="79"/>
      <c r="K7771" s="79"/>
      <c r="M7771" s="79"/>
      <c r="N7771" s="80"/>
      <c r="P7771" s="79"/>
    </row>
    <row r="7772" spans="7:16" x14ac:dyDescent="0.2">
      <c r="G7772" s="79"/>
      <c r="I7772" s="79"/>
      <c r="K7772" s="79"/>
      <c r="M7772" s="79"/>
      <c r="N7772" s="80"/>
      <c r="P7772" s="79"/>
    </row>
    <row r="7773" spans="7:16" x14ac:dyDescent="0.2">
      <c r="G7773" s="79"/>
      <c r="I7773" s="79"/>
      <c r="K7773" s="79"/>
      <c r="M7773" s="79"/>
      <c r="N7773" s="80"/>
      <c r="P7773" s="79"/>
    </row>
    <row r="7774" spans="7:16" x14ac:dyDescent="0.2">
      <c r="G7774" s="79"/>
      <c r="I7774" s="79"/>
      <c r="K7774" s="79"/>
      <c r="M7774" s="79"/>
      <c r="N7774" s="80"/>
      <c r="P7774" s="79"/>
    </row>
    <row r="7775" spans="7:16" x14ac:dyDescent="0.2">
      <c r="G7775" s="79"/>
      <c r="I7775" s="79"/>
      <c r="K7775" s="79"/>
      <c r="M7775" s="79"/>
      <c r="N7775" s="80"/>
      <c r="P7775" s="79"/>
    </row>
    <row r="7776" spans="7:16" x14ac:dyDescent="0.2">
      <c r="G7776" s="79"/>
      <c r="I7776" s="79"/>
      <c r="K7776" s="79"/>
      <c r="M7776" s="79"/>
      <c r="N7776" s="80"/>
      <c r="P7776" s="79"/>
    </row>
    <row r="7777" spans="7:16" x14ac:dyDescent="0.2">
      <c r="G7777" s="79"/>
      <c r="I7777" s="79"/>
      <c r="K7777" s="79"/>
      <c r="M7777" s="79"/>
      <c r="N7777" s="80"/>
      <c r="P7777" s="79"/>
    </row>
    <row r="7778" spans="7:16" x14ac:dyDescent="0.2">
      <c r="G7778" s="79"/>
      <c r="I7778" s="79"/>
      <c r="K7778" s="79"/>
      <c r="M7778" s="79"/>
      <c r="N7778" s="80"/>
      <c r="P7778" s="79"/>
    </row>
    <row r="7779" spans="7:16" x14ac:dyDescent="0.2">
      <c r="G7779" s="79"/>
      <c r="I7779" s="79"/>
      <c r="K7779" s="79"/>
      <c r="M7779" s="79"/>
      <c r="N7779" s="80"/>
      <c r="P7779" s="79"/>
    </row>
    <row r="7780" spans="7:16" x14ac:dyDescent="0.2">
      <c r="G7780" s="79"/>
      <c r="I7780" s="79"/>
      <c r="K7780" s="79"/>
      <c r="M7780" s="79"/>
      <c r="N7780" s="80"/>
      <c r="P7780" s="79"/>
    </row>
    <row r="7781" spans="7:16" x14ac:dyDescent="0.2">
      <c r="G7781" s="79"/>
      <c r="I7781" s="79"/>
      <c r="K7781" s="79"/>
      <c r="M7781" s="79"/>
      <c r="N7781" s="80"/>
      <c r="P7781" s="79"/>
    </row>
    <row r="7782" spans="7:16" x14ac:dyDescent="0.2">
      <c r="G7782" s="79"/>
      <c r="I7782" s="79"/>
      <c r="K7782" s="79"/>
      <c r="M7782" s="79"/>
      <c r="N7782" s="80"/>
      <c r="P7782" s="79"/>
    </row>
    <row r="7783" spans="7:16" x14ac:dyDescent="0.2">
      <c r="G7783" s="79"/>
      <c r="I7783" s="79"/>
      <c r="K7783" s="79"/>
      <c r="M7783" s="79"/>
      <c r="N7783" s="80"/>
      <c r="P7783" s="79"/>
    </row>
    <row r="7784" spans="7:16" x14ac:dyDescent="0.2">
      <c r="G7784" s="79"/>
      <c r="I7784" s="79"/>
      <c r="K7784" s="79"/>
      <c r="M7784" s="79"/>
      <c r="N7784" s="80"/>
      <c r="P7784" s="79"/>
    </row>
    <row r="7785" spans="7:16" x14ac:dyDescent="0.2">
      <c r="G7785" s="79"/>
      <c r="I7785" s="79"/>
      <c r="K7785" s="79"/>
      <c r="M7785" s="79"/>
      <c r="N7785" s="80"/>
      <c r="P7785" s="79"/>
    </row>
    <row r="7786" spans="7:16" x14ac:dyDescent="0.2">
      <c r="G7786" s="79"/>
      <c r="I7786" s="79"/>
      <c r="K7786" s="79"/>
      <c r="M7786" s="79"/>
      <c r="N7786" s="80"/>
      <c r="P7786" s="79"/>
    </row>
    <row r="7787" spans="7:16" x14ac:dyDescent="0.2">
      <c r="G7787" s="79"/>
      <c r="I7787" s="79"/>
      <c r="K7787" s="79"/>
      <c r="M7787" s="79"/>
      <c r="N7787" s="80"/>
      <c r="P7787" s="79"/>
    </row>
    <row r="7788" spans="7:16" x14ac:dyDescent="0.2">
      <c r="G7788" s="79"/>
      <c r="I7788" s="79"/>
      <c r="K7788" s="79"/>
      <c r="M7788" s="79"/>
      <c r="N7788" s="80"/>
      <c r="P7788" s="79"/>
    </row>
    <row r="7789" spans="7:16" x14ac:dyDescent="0.2">
      <c r="G7789" s="79"/>
      <c r="I7789" s="79"/>
      <c r="K7789" s="79"/>
      <c r="M7789" s="79"/>
      <c r="N7789" s="80"/>
      <c r="P7789" s="79"/>
    </row>
    <row r="7790" spans="7:16" x14ac:dyDescent="0.2">
      <c r="G7790" s="79"/>
      <c r="I7790" s="79"/>
      <c r="K7790" s="79"/>
      <c r="M7790" s="79"/>
      <c r="N7790" s="80"/>
      <c r="P7790" s="79"/>
    </row>
    <row r="7791" spans="7:16" x14ac:dyDescent="0.2">
      <c r="G7791" s="79"/>
      <c r="I7791" s="79"/>
      <c r="K7791" s="79"/>
      <c r="M7791" s="79"/>
      <c r="N7791" s="80"/>
      <c r="P7791" s="79"/>
    </row>
    <row r="7792" spans="7:16" x14ac:dyDescent="0.2">
      <c r="G7792" s="79"/>
      <c r="I7792" s="79"/>
      <c r="K7792" s="79"/>
      <c r="M7792" s="79"/>
      <c r="N7792" s="80"/>
      <c r="P7792" s="79"/>
    </row>
    <row r="7793" spans="7:16" x14ac:dyDescent="0.2">
      <c r="G7793" s="79"/>
      <c r="I7793" s="79"/>
      <c r="K7793" s="79"/>
      <c r="M7793" s="79"/>
      <c r="N7793" s="80"/>
      <c r="P7793" s="79"/>
    </row>
    <row r="7794" spans="7:16" x14ac:dyDescent="0.2">
      <c r="G7794" s="79"/>
      <c r="I7794" s="79"/>
      <c r="K7794" s="79"/>
      <c r="M7794" s="79"/>
      <c r="N7794" s="80"/>
      <c r="P7794" s="79"/>
    </row>
    <row r="7795" spans="7:16" x14ac:dyDescent="0.2">
      <c r="G7795" s="79"/>
      <c r="I7795" s="79"/>
      <c r="K7795" s="79"/>
      <c r="M7795" s="79"/>
      <c r="N7795" s="80"/>
      <c r="P7795" s="79"/>
    </row>
    <row r="7796" spans="7:16" x14ac:dyDescent="0.2">
      <c r="G7796" s="79"/>
      <c r="I7796" s="79"/>
      <c r="K7796" s="79"/>
      <c r="M7796" s="79"/>
      <c r="N7796" s="80"/>
      <c r="P7796" s="79"/>
    </row>
    <row r="7797" spans="7:16" x14ac:dyDescent="0.2">
      <c r="G7797" s="79"/>
      <c r="I7797" s="79"/>
      <c r="K7797" s="79"/>
      <c r="M7797" s="79"/>
      <c r="N7797" s="80"/>
      <c r="P7797" s="79"/>
    </row>
    <row r="7798" spans="7:16" x14ac:dyDescent="0.2">
      <c r="G7798" s="79"/>
      <c r="I7798" s="79"/>
      <c r="K7798" s="79"/>
      <c r="M7798" s="79"/>
      <c r="N7798" s="80"/>
      <c r="P7798" s="79"/>
    </row>
    <row r="7799" spans="7:16" x14ac:dyDescent="0.2">
      <c r="G7799" s="79"/>
      <c r="I7799" s="79"/>
      <c r="K7799" s="79"/>
      <c r="M7799" s="79"/>
      <c r="N7799" s="80"/>
      <c r="P7799" s="79"/>
    </row>
    <row r="7800" spans="7:16" x14ac:dyDescent="0.2">
      <c r="G7800" s="79"/>
      <c r="I7800" s="79"/>
      <c r="K7800" s="79"/>
      <c r="M7800" s="79"/>
      <c r="N7800" s="80"/>
      <c r="P7800" s="79"/>
    </row>
    <row r="7801" spans="7:16" x14ac:dyDescent="0.2">
      <c r="G7801" s="79"/>
      <c r="I7801" s="79"/>
      <c r="K7801" s="79"/>
      <c r="M7801" s="79"/>
      <c r="N7801" s="80"/>
      <c r="P7801" s="79"/>
    </row>
    <row r="7802" spans="7:16" x14ac:dyDescent="0.2">
      <c r="G7802" s="79"/>
      <c r="I7802" s="79"/>
      <c r="K7802" s="79"/>
      <c r="M7802" s="79"/>
      <c r="N7802" s="80"/>
      <c r="P7802" s="79"/>
    </row>
    <row r="7803" spans="7:16" x14ac:dyDescent="0.2">
      <c r="G7803" s="79"/>
      <c r="I7803" s="79"/>
      <c r="K7803" s="79"/>
      <c r="M7803" s="79"/>
      <c r="N7803" s="80"/>
      <c r="P7803" s="79"/>
    </row>
    <row r="7804" spans="7:16" x14ac:dyDescent="0.2">
      <c r="G7804" s="79"/>
      <c r="I7804" s="79"/>
      <c r="K7804" s="79"/>
      <c r="M7804" s="79"/>
      <c r="N7804" s="80"/>
      <c r="P7804" s="79"/>
    </row>
    <row r="7805" spans="7:16" x14ac:dyDescent="0.2">
      <c r="G7805" s="79"/>
      <c r="I7805" s="79"/>
      <c r="K7805" s="79"/>
      <c r="M7805" s="79"/>
      <c r="N7805" s="80"/>
      <c r="P7805" s="79"/>
    </row>
    <row r="7806" spans="7:16" x14ac:dyDescent="0.2">
      <c r="G7806" s="79"/>
      <c r="I7806" s="79"/>
      <c r="K7806" s="79"/>
      <c r="M7806" s="79"/>
      <c r="N7806" s="80"/>
      <c r="P7806" s="79"/>
    </row>
    <row r="7807" spans="7:16" x14ac:dyDescent="0.2">
      <c r="G7807" s="79"/>
      <c r="I7807" s="79"/>
      <c r="K7807" s="79"/>
      <c r="M7807" s="79"/>
      <c r="N7807" s="80"/>
      <c r="P7807" s="79"/>
    </row>
    <row r="7808" spans="7:16" x14ac:dyDescent="0.2">
      <c r="G7808" s="79"/>
      <c r="I7808" s="79"/>
      <c r="K7808" s="79"/>
      <c r="M7808" s="79"/>
      <c r="N7808" s="80"/>
      <c r="P7808" s="79"/>
    </row>
    <row r="7809" spans="7:16" x14ac:dyDescent="0.2">
      <c r="G7809" s="79"/>
      <c r="I7809" s="79"/>
      <c r="K7809" s="79"/>
      <c r="M7809" s="79"/>
      <c r="N7809" s="80"/>
      <c r="P7809" s="79"/>
    </row>
    <row r="7810" spans="7:16" x14ac:dyDescent="0.2">
      <c r="G7810" s="79"/>
      <c r="I7810" s="79"/>
      <c r="K7810" s="79"/>
      <c r="M7810" s="79"/>
      <c r="N7810" s="80"/>
      <c r="P7810" s="79"/>
    </row>
    <row r="7811" spans="7:16" x14ac:dyDescent="0.2">
      <c r="G7811" s="79"/>
      <c r="I7811" s="79"/>
      <c r="K7811" s="79"/>
      <c r="M7811" s="79"/>
      <c r="N7811" s="80"/>
      <c r="P7811" s="79"/>
    </row>
    <row r="7812" spans="7:16" x14ac:dyDescent="0.2">
      <c r="G7812" s="79"/>
      <c r="I7812" s="79"/>
      <c r="K7812" s="79"/>
      <c r="M7812" s="79"/>
      <c r="N7812" s="80"/>
      <c r="P7812" s="79"/>
    </row>
    <row r="7813" spans="7:16" x14ac:dyDescent="0.2">
      <c r="G7813" s="79"/>
      <c r="I7813" s="79"/>
      <c r="K7813" s="79"/>
      <c r="M7813" s="79"/>
      <c r="N7813" s="80"/>
      <c r="P7813" s="79"/>
    </row>
    <row r="7814" spans="7:16" x14ac:dyDescent="0.2">
      <c r="G7814" s="79"/>
      <c r="I7814" s="79"/>
      <c r="K7814" s="79"/>
      <c r="M7814" s="79"/>
      <c r="N7814" s="80"/>
      <c r="P7814" s="79"/>
    </row>
    <row r="7815" spans="7:16" x14ac:dyDescent="0.2">
      <c r="G7815" s="79"/>
      <c r="I7815" s="79"/>
      <c r="K7815" s="79"/>
      <c r="M7815" s="79"/>
      <c r="N7815" s="80"/>
      <c r="P7815" s="79"/>
    </row>
    <row r="7816" spans="7:16" x14ac:dyDescent="0.2">
      <c r="G7816" s="79"/>
      <c r="I7816" s="79"/>
      <c r="K7816" s="79"/>
      <c r="M7816" s="79"/>
      <c r="N7816" s="80"/>
      <c r="P7816" s="79"/>
    </row>
    <row r="7817" spans="7:16" x14ac:dyDescent="0.2">
      <c r="G7817" s="79"/>
      <c r="I7817" s="79"/>
      <c r="K7817" s="79"/>
      <c r="M7817" s="79"/>
      <c r="N7817" s="80"/>
      <c r="P7817" s="79"/>
    </row>
    <row r="7818" spans="7:16" x14ac:dyDescent="0.2">
      <c r="G7818" s="79"/>
      <c r="I7818" s="79"/>
      <c r="K7818" s="79"/>
      <c r="M7818" s="79"/>
      <c r="N7818" s="80"/>
      <c r="P7818" s="79"/>
    </row>
    <row r="7819" spans="7:16" x14ac:dyDescent="0.2">
      <c r="G7819" s="79"/>
      <c r="I7819" s="79"/>
      <c r="K7819" s="79"/>
      <c r="M7819" s="79"/>
      <c r="N7819" s="80"/>
      <c r="P7819" s="79"/>
    </row>
    <row r="7820" spans="7:16" x14ac:dyDescent="0.2">
      <c r="G7820" s="79"/>
      <c r="I7820" s="79"/>
      <c r="K7820" s="79"/>
      <c r="M7820" s="79"/>
      <c r="N7820" s="80"/>
      <c r="P7820" s="79"/>
    </row>
    <row r="7821" spans="7:16" x14ac:dyDescent="0.2">
      <c r="G7821" s="79"/>
      <c r="I7821" s="79"/>
      <c r="K7821" s="79"/>
      <c r="M7821" s="79"/>
      <c r="N7821" s="80"/>
      <c r="P7821" s="79"/>
    </row>
    <row r="7822" spans="7:16" x14ac:dyDescent="0.2">
      <c r="G7822" s="79"/>
      <c r="I7822" s="79"/>
      <c r="K7822" s="79"/>
      <c r="M7822" s="79"/>
      <c r="N7822" s="80"/>
      <c r="P7822" s="79"/>
    </row>
    <row r="7823" spans="7:16" x14ac:dyDescent="0.2">
      <c r="G7823" s="79"/>
      <c r="I7823" s="79"/>
      <c r="K7823" s="79"/>
      <c r="M7823" s="79"/>
      <c r="N7823" s="80"/>
      <c r="P7823" s="79"/>
    </row>
    <row r="7824" spans="7:16" x14ac:dyDescent="0.2">
      <c r="G7824" s="79"/>
      <c r="I7824" s="79"/>
      <c r="K7824" s="79"/>
      <c r="M7824" s="79"/>
      <c r="N7824" s="80"/>
      <c r="P7824" s="79"/>
    </row>
    <row r="7825" spans="7:16" x14ac:dyDescent="0.2">
      <c r="G7825" s="79"/>
      <c r="I7825" s="79"/>
      <c r="K7825" s="79"/>
      <c r="M7825" s="79"/>
      <c r="N7825" s="80"/>
      <c r="P7825" s="79"/>
    </row>
    <row r="7826" spans="7:16" x14ac:dyDescent="0.2">
      <c r="G7826" s="79"/>
      <c r="I7826" s="79"/>
      <c r="K7826" s="79"/>
      <c r="M7826" s="79"/>
      <c r="N7826" s="80"/>
      <c r="P7826" s="79"/>
    </row>
    <row r="7827" spans="7:16" x14ac:dyDescent="0.2">
      <c r="G7827" s="79"/>
      <c r="I7827" s="79"/>
      <c r="K7827" s="79"/>
      <c r="M7827" s="79"/>
      <c r="N7827" s="80"/>
      <c r="P7827" s="79"/>
    </row>
    <row r="7828" spans="7:16" x14ac:dyDescent="0.2">
      <c r="G7828" s="79"/>
      <c r="I7828" s="79"/>
      <c r="K7828" s="79"/>
      <c r="M7828" s="79"/>
      <c r="N7828" s="80"/>
      <c r="P7828" s="79"/>
    </row>
    <row r="7829" spans="7:16" x14ac:dyDescent="0.2">
      <c r="G7829" s="79"/>
      <c r="I7829" s="79"/>
      <c r="K7829" s="79"/>
      <c r="M7829" s="79"/>
      <c r="N7829" s="80"/>
      <c r="P7829" s="79"/>
    </row>
    <row r="7830" spans="7:16" x14ac:dyDescent="0.2">
      <c r="G7830" s="79"/>
      <c r="I7830" s="79"/>
      <c r="K7830" s="79"/>
      <c r="M7830" s="79"/>
      <c r="N7830" s="80"/>
      <c r="P7830" s="79"/>
    </row>
    <row r="7831" spans="7:16" x14ac:dyDescent="0.2">
      <c r="G7831" s="79"/>
      <c r="I7831" s="79"/>
      <c r="K7831" s="79"/>
      <c r="M7831" s="79"/>
      <c r="N7831" s="80"/>
      <c r="P7831" s="79"/>
    </row>
    <row r="7832" spans="7:16" x14ac:dyDescent="0.2">
      <c r="G7832" s="79"/>
      <c r="I7832" s="79"/>
      <c r="K7832" s="79"/>
      <c r="M7832" s="79"/>
      <c r="N7832" s="80"/>
      <c r="P7832" s="79"/>
    </row>
    <row r="7833" spans="7:16" x14ac:dyDescent="0.2">
      <c r="G7833" s="79"/>
      <c r="I7833" s="79"/>
      <c r="K7833" s="79"/>
      <c r="M7833" s="79"/>
      <c r="N7833" s="80"/>
      <c r="P7833" s="79"/>
    </row>
    <row r="7834" spans="7:16" x14ac:dyDescent="0.2">
      <c r="G7834" s="79"/>
      <c r="I7834" s="79"/>
      <c r="K7834" s="79"/>
      <c r="M7834" s="79"/>
      <c r="N7834" s="80"/>
      <c r="P7834" s="79"/>
    </row>
    <row r="7835" spans="7:16" x14ac:dyDescent="0.2">
      <c r="G7835" s="79"/>
      <c r="I7835" s="79"/>
      <c r="K7835" s="79"/>
      <c r="M7835" s="79"/>
      <c r="N7835" s="80"/>
      <c r="P7835" s="79"/>
    </row>
    <row r="7836" spans="7:16" x14ac:dyDescent="0.2">
      <c r="G7836" s="79"/>
      <c r="I7836" s="79"/>
      <c r="K7836" s="79"/>
      <c r="M7836" s="79"/>
      <c r="N7836" s="80"/>
      <c r="P7836" s="79"/>
    </row>
    <row r="7837" spans="7:16" x14ac:dyDescent="0.2">
      <c r="G7837" s="79"/>
      <c r="I7837" s="79"/>
      <c r="K7837" s="79"/>
      <c r="M7837" s="79"/>
      <c r="N7837" s="80"/>
      <c r="P7837" s="79"/>
    </row>
    <row r="7838" spans="7:16" x14ac:dyDescent="0.2">
      <c r="G7838" s="79"/>
      <c r="I7838" s="79"/>
      <c r="K7838" s="79"/>
      <c r="M7838" s="79"/>
      <c r="N7838" s="80"/>
      <c r="P7838" s="79"/>
    </row>
    <row r="7839" spans="7:16" x14ac:dyDescent="0.2">
      <c r="G7839" s="79"/>
      <c r="I7839" s="79"/>
      <c r="K7839" s="79"/>
      <c r="M7839" s="79"/>
      <c r="N7839" s="80"/>
      <c r="P7839" s="79"/>
    </row>
    <row r="7840" spans="7:16" x14ac:dyDescent="0.2">
      <c r="G7840" s="79"/>
      <c r="I7840" s="79"/>
      <c r="K7840" s="79"/>
      <c r="M7840" s="79"/>
      <c r="N7840" s="80"/>
      <c r="P7840" s="79"/>
    </row>
    <row r="7841" spans="7:16" x14ac:dyDescent="0.2">
      <c r="G7841" s="79"/>
      <c r="I7841" s="79"/>
      <c r="K7841" s="79"/>
      <c r="M7841" s="79"/>
      <c r="N7841" s="80"/>
      <c r="P7841" s="79"/>
    </row>
    <row r="7842" spans="7:16" x14ac:dyDescent="0.2">
      <c r="G7842" s="79"/>
      <c r="I7842" s="79"/>
      <c r="K7842" s="79"/>
      <c r="M7842" s="79"/>
      <c r="N7842" s="80"/>
      <c r="P7842" s="79"/>
    </row>
    <row r="7843" spans="7:16" x14ac:dyDescent="0.2">
      <c r="G7843" s="79"/>
      <c r="I7843" s="79"/>
      <c r="K7843" s="79"/>
      <c r="M7843" s="79"/>
      <c r="N7843" s="80"/>
      <c r="P7843" s="79"/>
    </row>
    <row r="7844" spans="7:16" x14ac:dyDescent="0.2">
      <c r="G7844" s="79"/>
      <c r="I7844" s="79"/>
      <c r="K7844" s="79"/>
      <c r="M7844" s="79"/>
      <c r="N7844" s="80"/>
      <c r="P7844" s="79"/>
    </row>
    <row r="7845" spans="7:16" x14ac:dyDescent="0.2">
      <c r="G7845" s="79"/>
      <c r="I7845" s="79"/>
      <c r="K7845" s="79"/>
      <c r="M7845" s="79"/>
      <c r="N7845" s="80"/>
      <c r="P7845" s="79"/>
    </row>
    <row r="7846" spans="7:16" x14ac:dyDescent="0.2">
      <c r="G7846" s="79"/>
      <c r="I7846" s="79"/>
      <c r="K7846" s="79"/>
      <c r="M7846" s="79"/>
      <c r="N7846" s="80"/>
      <c r="P7846" s="79"/>
    </row>
    <row r="7847" spans="7:16" x14ac:dyDescent="0.2">
      <c r="G7847" s="79"/>
      <c r="I7847" s="79"/>
      <c r="K7847" s="79"/>
      <c r="M7847" s="79"/>
      <c r="N7847" s="80"/>
      <c r="P7847" s="79"/>
    </row>
    <row r="7848" spans="7:16" x14ac:dyDescent="0.2">
      <c r="G7848" s="79"/>
      <c r="I7848" s="79"/>
      <c r="K7848" s="79"/>
      <c r="M7848" s="79"/>
      <c r="N7848" s="80"/>
      <c r="P7848" s="79"/>
    </row>
    <row r="7849" spans="7:16" x14ac:dyDescent="0.2">
      <c r="G7849" s="79"/>
      <c r="I7849" s="79"/>
      <c r="K7849" s="79"/>
      <c r="M7849" s="79"/>
      <c r="N7849" s="80"/>
      <c r="P7849" s="79"/>
    </row>
    <row r="7850" spans="7:16" x14ac:dyDescent="0.2">
      <c r="G7850" s="79"/>
      <c r="I7850" s="79"/>
      <c r="K7850" s="79"/>
      <c r="M7850" s="79"/>
      <c r="N7850" s="80"/>
      <c r="P7850" s="79"/>
    </row>
    <row r="7851" spans="7:16" x14ac:dyDescent="0.2">
      <c r="G7851" s="79"/>
      <c r="I7851" s="79"/>
      <c r="K7851" s="79"/>
      <c r="M7851" s="79"/>
      <c r="N7851" s="80"/>
      <c r="P7851" s="79"/>
    </row>
    <row r="7852" spans="7:16" x14ac:dyDescent="0.2">
      <c r="G7852" s="79"/>
      <c r="I7852" s="79"/>
      <c r="K7852" s="79"/>
      <c r="M7852" s="79"/>
      <c r="N7852" s="80"/>
      <c r="P7852" s="79"/>
    </row>
    <row r="7853" spans="7:16" x14ac:dyDescent="0.2">
      <c r="G7853" s="79"/>
      <c r="I7853" s="79"/>
      <c r="K7853" s="79"/>
      <c r="M7853" s="79"/>
      <c r="N7853" s="80"/>
      <c r="P7853" s="79"/>
    </row>
    <row r="7854" spans="7:16" x14ac:dyDescent="0.2">
      <c r="G7854" s="79"/>
      <c r="I7854" s="79"/>
      <c r="K7854" s="79"/>
      <c r="M7854" s="79"/>
      <c r="N7854" s="80"/>
      <c r="P7854" s="79"/>
    </row>
    <row r="7855" spans="7:16" x14ac:dyDescent="0.2">
      <c r="G7855" s="79"/>
      <c r="I7855" s="79"/>
      <c r="K7855" s="79"/>
      <c r="M7855" s="79"/>
      <c r="N7855" s="80"/>
      <c r="P7855" s="79"/>
    </row>
    <row r="7856" spans="7:16" x14ac:dyDescent="0.2">
      <c r="G7856" s="79"/>
      <c r="I7856" s="79"/>
      <c r="K7856" s="79"/>
      <c r="M7856" s="79"/>
      <c r="N7856" s="80"/>
      <c r="P7856" s="79"/>
    </row>
    <row r="7857" spans="7:16" x14ac:dyDescent="0.2">
      <c r="G7857" s="79"/>
      <c r="I7857" s="79"/>
      <c r="K7857" s="79"/>
      <c r="M7857" s="79"/>
      <c r="N7857" s="80"/>
      <c r="P7857" s="79"/>
    </row>
    <row r="7858" spans="7:16" x14ac:dyDescent="0.2">
      <c r="G7858" s="79"/>
      <c r="I7858" s="79"/>
      <c r="K7858" s="79"/>
      <c r="M7858" s="79"/>
      <c r="N7858" s="80"/>
      <c r="P7858" s="79"/>
    </row>
    <row r="7859" spans="7:16" x14ac:dyDescent="0.2">
      <c r="G7859" s="79"/>
      <c r="I7859" s="79"/>
      <c r="K7859" s="79"/>
      <c r="M7859" s="79"/>
      <c r="N7859" s="80"/>
      <c r="P7859" s="79"/>
    </row>
    <row r="7860" spans="7:16" x14ac:dyDescent="0.2">
      <c r="G7860" s="79"/>
      <c r="I7860" s="79"/>
      <c r="K7860" s="79"/>
      <c r="M7860" s="79"/>
      <c r="N7860" s="80"/>
      <c r="P7860" s="79"/>
    </row>
    <row r="7861" spans="7:16" x14ac:dyDescent="0.2">
      <c r="G7861" s="79"/>
      <c r="I7861" s="79"/>
      <c r="K7861" s="79"/>
      <c r="M7861" s="79"/>
      <c r="N7861" s="80"/>
      <c r="P7861" s="79"/>
    </row>
    <row r="7862" spans="7:16" x14ac:dyDescent="0.2">
      <c r="G7862" s="79"/>
      <c r="I7862" s="79"/>
      <c r="K7862" s="79"/>
      <c r="M7862" s="79"/>
      <c r="N7862" s="80"/>
      <c r="P7862" s="79"/>
    </row>
    <row r="7863" spans="7:16" x14ac:dyDescent="0.2">
      <c r="G7863" s="79"/>
      <c r="I7863" s="79"/>
      <c r="K7863" s="79"/>
      <c r="M7863" s="79"/>
      <c r="N7863" s="80"/>
      <c r="P7863" s="79"/>
    </row>
    <row r="7864" spans="7:16" x14ac:dyDescent="0.2">
      <c r="G7864" s="79"/>
      <c r="I7864" s="79"/>
      <c r="K7864" s="79"/>
      <c r="M7864" s="79"/>
      <c r="N7864" s="80"/>
      <c r="P7864" s="79"/>
    </row>
    <row r="7865" spans="7:16" x14ac:dyDescent="0.2">
      <c r="G7865" s="79"/>
      <c r="I7865" s="79"/>
      <c r="K7865" s="79"/>
      <c r="M7865" s="79"/>
      <c r="N7865" s="80"/>
      <c r="P7865" s="79"/>
    </row>
    <row r="7866" spans="7:16" x14ac:dyDescent="0.2">
      <c r="G7866" s="79"/>
      <c r="I7866" s="79"/>
      <c r="K7866" s="79"/>
      <c r="M7866" s="79"/>
      <c r="N7866" s="80"/>
      <c r="P7866" s="79"/>
    </row>
    <row r="7867" spans="7:16" x14ac:dyDescent="0.2">
      <c r="G7867" s="79"/>
      <c r="I7867" s="79"/>
      <c r="K7867" s="79"/>
      <c r="M7867" s="79"/>
      <c r="N7867" s="80"/>
      <c r="P7867" s="79"/>
    </row>
    <row r="7868" spans="7:16" x14ac:dyDescent="0.2">
      <c r="G7868" s="79"/>
      <c r="I7868" s="79"/>
      <c r="K7868" s="79"/>
      <c r="M7868" s="79"/>
      <c r="N7868" s="80"/>
      <c r="P7868" s="79"/>
    </row>
    <row r="7869" spans="7:16" x14ac:dyDescent="0.2">
      <c r="G7869" s="79"/>
      <c r="I7869" s="79"/>
      <c r="K7869" s="79"/>
      <c r="M7869" s="79"/>
      <c r="N7869" s="80"/>
      <c r="P7869" s="79"/>
    </row>
    <row r="7870" spans="7:16" x14ac:dyDescent="0.2">
      <c r="G7870" s="79"/>
      <c r="I7870" s="79"/>
      <c r="K7870" s="79"/>
      <c r="M7870" s="79"/>
      <c r="N7870" s="80"/>
      <c r="P7870" s="79"/>
    </row>
    <row r="7871" spans="7:16" x14ac:dyDescent="0.2">
      <c r="G7871" s="79"/>
      <c r="I7871" s="79"/>
      <c r="K7871" s="79"/>
      <c r="M7871" s="79"/>
      <c r="N7871" s="80"/>
      <c r="P7871" s="79"/>
    </row>
    <row r="7872" spans="7:16" x14ac:dyDescent="0.2">
      <c r="G7872" s="79"/>
      <c r="I7872" s="79"/>
      <c r="K7872" s="79"/>
      <c r="M7872" s="79"/>
      <c r="N7872" s="80"/>
      <c r="P7872" s="79"/>
    </row>
    <row r="7873" spans="7:16" x14ac:dyDescent="0.2">
      <c r="G7873" s="79"/>
      <c r="I7873" s="79"/>
      <c r="K7873" s="79"/>
      <c r="M7873" s="79"/>
      <c r="N7873" s="80"/>
      <c r="P7873" s="79"/>
    </row>
    <row r="7874" spans="7:16" x14ac:dyDescent="0.2">
      <c r="G7874" s="79"/>
      <c r="I7874" s="79"/>
      <c r="K7874" s="79"/>
      <c r="M7874" s="79"/>
      <c r="N7874" s="80"/>
      <c r="P7874" s="79"/>
    </row>
    <row r="7875" spans="7:16" x14ac:dyDescent="0.2">
      <c r="G7875" s="79"/>
      <c r="I7875" s="79"/>
      <c r="K7875" s="79"/>
      <c r="M7875" s="79"/>
      <c r="N7875" s="80"/>
      <c r="P7875" s="79"/>
    </row>
    <row r="7876" spans="7:16" x14ac:dyDescent="0.2">
      <c r="G7876" s="79"/>
      <c r="I7876" s="79"/>
      <c r="K7876" s="79"/>
      <c r="M7876" s="79"/>
      <c r="N7876" s="80"/>
      <c r="P7876" s="79"/>
    </row>
    <row r="7877" spans="7:16" x14ac:dyDescent="0.2">
      <c r="G7877" s="79"/>
      <c r="I7877" s="79"/>
      <c r="K7877" s="79"/>
      <c r="M7877" s="79"/>
      <c r="N7877" s="80"/>
      <c r="P7877" s="79"/>
    </row>
    <row r="7878" spans="7:16" x14ac:dyDescent="0.2">
      <c r="G7878" s="79"/>
      <c r="I7878" s="79"/>
      <c r="K7878" s="79"/>
      <c r="M7878" s="79"/>
      <c r="N7878" s="80"/>
      <c r="P7878" s="79"/>
    </row>
    <row r="7879" spans="7:16" x14ac:dyDescent="0.2">
      <c r="G7879" s="79"/>
      <c r="I7879" s="79"/>
      <c r="K7879" s="79"/>
      <c r="M7879" s="79"/>
      <c r="N7879" s="80"/>
      <c r="P7879" s="79"/>
    </row>
    <row r="7880" spans="7:16" x14ac:dyDescent="0.2">
      <c r="G7880" s="79"/>
      <c r="I7880" s="79"/>
      <c r="K7880" s="79"/>
      <c r="M7880" s="79"/>
      <c r="N7880" s="80"/>
      <c r="P7880" s="79"/>
    </row>
    <row r="7881" spans="7:16" x14ac:dyDescent="0.2">
      <c r="G7881" s="79"/>
      <c r="I7881" s="79"/>
      <c r="K7881" s="79"/>
      <c r="M7881" s="79"/>
      <c r="N7881" s="80"/>
      <c r="P7881" s="79"/>
    </row>
    <row r="7882" spans="7:16" x14ac:dyDescent="0.2">
      <c r="G7882" s="79"/>
      <c r="I7882" s="79"/>
      <c r="K7882" s="79"/>
      <c r="M7882" s="79"/>
      <c r="N7882" s="80"/>
      <c r="P7882" s="79"/>
    </row>
    <row r="7883" spans="7:16" x14ac:dyDescent="0.2">
      <c r="G7883" s="79"/>
      <c r="I7883" s="79"/>
      <c r="K7883" s="79"/>
      <c r="M7883" s="79"/>
      <c r="N7883" s="80"/>
      <c r="P7883" s="79"/>
    </row>
    <row r="7884" spans="7:16" x14ac:dyDescent="0.2">
      <c r="G7884" s="79"/>
      <c r="I7884" s="79"/>
      <c r="K7884" s="79"/>
      <c r="M7884" s="79"/>
      <c r="N7884" s="80"/>
      <c r="P7884" s="79"/>
    </row>
    <row r="7885" spans="7:16" x14ac:dyDescent="0.2">
      <c r="G7885" s="79"/>
      <c r="I7885" s="79"/>
      <c r="K7885" s="79"/>
      <c r="M7885" s="79"/>
      <c r="N7885" s="80"/>
      <c r="P7885" s="79"/>
    </row>
    <row r="7886" spans="7:16" x14ac:dyDescent="0.2">
      <c r="G7886" s="79"/>
      <c r="I7886" s="79"/>
      <c r="K7886" s="79"/>
      <c r="M7886" s="79"/>
      <c r="N7886" s="80"/>
      <c r="P7886" s="79"/>
    </row>
    <row r="7887" spans="7:16" x14ac:dyDescent="0.2">
      <c r="G7887" s="79"/>
      <c r="I7887" s="79"/>
      <c r="K7887" s="79"/>
      <c r="M7887" s="79"/>
      <c r="N7887" s="80"/>
      <c r="P7887" s="79"/>
    </row>
    <row r="7888" spans="7:16" x14ac:dyDescent="0.2">
      <c r="G7888" s="79"/>
      <c r="I7888" s="79"/>
      <c r="K7888" s="79"/>
      <c r="M7888" s="79"/>
      <c r="N7888" s="80"/>
      <c r="P7888" s="79"/>
    </row>
    <row r="7889" spans="7:16" x14ac:dyDescent="0.2">
      <c r="G7889" s="79"/>
      <c r="I7889" s="79"/>
      <c r="K7889" s="79"/>
      <c r="M7889" s="79"/>
      <c r="N7889" s="80"/>
      <c r="P7889" s="79"/>
    </row>
    <row r="7890" spans="7:16" x14ac:dyDescent="0.2">
      <c r="G7890" s="79"/>
      <c r="I7890" s="79"/>
      <c r="K7890" s="79"/>
      <c r="M7890" s="79"/>
      <c r="N7890" s="80"/>
      <c r="P7890" s="79"/>
    </row>
    <row r="7891" spans="7:16" x14ac:dyDescent="0.2">
      <c r="G7891" s="79"/>
      <c r="I7891" s="79"/>
      <c r="K7891" s="79"/>
      <c r="M7891" s="79"/>
      <c r="N7891" s="80"/>
      <c r="P7891" s="79"/>
    </row>
    <row r="7892" spans="7:16" x14ac:dyDescent="0.2">
      <c r="G7892" s="79"/>
      <c r="I7892" s="79"/>
      <c r="K7892" s="79"/>
      <c r="M7892" s="79"/>
      <c r="N7892" s="80"/>
      <c r="P7892" s="79"/>
    </row>
    <row r="7893" spans="7:16" x14ac:dyDescent="0.2">
      <c r="G7893" s="79"/>
      <c r="I7893" s="79"/>
      <c r="K7893" s="79"/>
      <c r="M7893" s="79"/>
      <c r="N7893" s="80"/>
      <c r="P7893" s="79"/>
    </row>
    <row r="7894" spans="7:16" x14ac:dyDescent="0.2">
      <c r="G7894" s="79"/>
      <c r="I7894" s="79"/>
      <c r="K7894" s="79"/>
      <c r="M7894" s="79"/>
      <c r="N7894" s="80"/>
      <c r="P7894" s="79"/>
    </row>
    <row r="7895" spans="7:16" x14ac:dyDescent="0.2">
      <c r="G7895" s="79"/>
      <c r="I7895" s="79"/>
      <c r="K7895" s="79"/>
      <c r="M7895" s="79"/>
      <c r="N7895" s="80"/>
      <c r="P7895" s="79"/>
    </row>
    <row r="7896" spans="7:16" x14ac:dyDescent="0.2">
      <c r="G7896" s="79"/>
      <c r="I7896" s="79"/>
      <c r="K7896" s="79"/>
      <c r="M7896" s="79"/>
      <c r="N7896" s="80"/>
      <c r="P7896" s="79"/>
    </row>
    <row r="7897" spans="7:16" x14ac:dyDescent="0.2">
      <c r="G7897" s="79"/>
      <c r="I7897" s="79"/>
      <c r="K7897" s="79"/>
      <c r="M7897" s="79"/>
      <c r="N7897" s="80"/>
      <c r="P7897" s="79"/>
    </row>
    <row r="7898" spans="7:16" x14ac:dyDescent="0.2">
      <c r="G7898" s="79"/>
      <c r="I7898" s="79"/>
      <c r="K7898" s="79"/>
      <c r="M7898" s="79"/>
      <c r="N7898" s="80"/>
      <c r="P7898" s="79"/>
    </row>
    <row r="7899" spans="7:16" x14ac:dyDescent="0.2">
      <c r="G7899" s="79"/>
      <c r="I7899" s="79"/>
      <c r="K7899" s="79"/>
      <c r="M7899" s="79"/>
      <c r="N7899" s="80"/>
      <c r="P7899" s="79"/>
    </row>
    <row r="7900" spans="7:16" x14ac:dyDescent="0.2">
      <c r="G7900" s="79"/>
      <c r="I7900" s="79"/>
      <c r="K7900" s="79"/>
      <c r="M7900" s="79"/>
      <c r="N7900" s="80"/>
      <c r="P7900" s="79"/>
    </row>
    <row r="7901" spans="7:16" x14ac:dyDescent="0.2">
      <c r="G7901" s="79"/>
      <c r="I7901" s="79"/>
      <c r="K7901" s="79"/>
      <c r="M7901" s="79"/>
      <c r="N7901" s="80"/>
      <c r="P7901" s="79"/>
    </row>
    <row r="7902" spans="7:16" x14ac:dyDescent="0.2">
      <c r="G7902" s="79"/>
      <c r="I7902" s="79"/>
      <c r="K7902" s="79"/>
      <c r="M7902" s="79"/>
      <c r="N7902" s="80"/>
      <c r="P7902" s="79"/>
    </row>
    <row r="7903" spans="7:16" x14ac:dyDescent="0.2">
      <c r="G7903" s="79"/>
      <c r="I7903" s="79"/>
      <c r="K7903" s="79"/>
      <c r="M7903" s="79"/>
      <c r="N7903" s="80"/>
      <c r="P7903" s="79"/>
    </row>
    <row r="7904" spans="7:16" x14ac:dyDescent="0.2">
      <c r="G7904" s="79"/>
      <c r="I7904" s="79"/>
      <c r="K7904" s="79"/>
      <c r="M7904" s="79"/>
      <c r="N7904" s="80"/>
      <c r="P7904" s="79"/>
    </row>
    <row r="7905" spans="7:16" x14ac:dyDescent="0.2">
      <c r="G7905" s="79"/>
      <c r="I7905" s="79"/>
      <c r="K7905" s="79"/>
      <c r="M7905" s="79"/>
      <c r="N7905" s="80"/>
      <c r="P7905" s="79"/>
    </row>
    <row r="7906" spans="7:16" x14ac:dyDescent="0.2">
      <c r="G7906" s="79"/>
      <c r="I7906" s="79"/>
      <c r="K7906" s="79"/>
      <c r="M7906" s="79"/>
      <c r="N7906" s="80"/>
      <c r="P7906" s="79"/>
    </row>
    <row r="7907" spans="7:16" x14ac:dyDescent="0.2">
      <c r="G7907" s="79"/>
      <c r="I7907" s="79"/>
      <c r="K7907" s="79"/>
      <c r="M7907" s="79"/>
      <c r="N7907" s="80"/>
      <c r="P7907" s="79"/>
    </row>
    <row r="7908" spans="7:16" x14ac:dyDescent="0.2">
      <c r="G7908" s="79"/>
      <c r="I7908" s="79"/>
      <c r="K7908" s="79"/>
      <c r="M7908" s="79"/>
      <c r="N7908" s="80"/>
      <c r="P7908" s="79"/>
    </row>
    <row r="7909" spans="7:16" x14ac:dyDescent="0.2">
      <c r="G7909" s="79"/>
      <c r="I7909" s="79"/>
      <c r="K7909" s="79"/>
      <c r="M7909" s="79"/>
      <c r="N7909" s="80"/>
      <c r="P7909" s="79"/>
    </row>
    <row r="7910" spans="7:16" x14ac:dyDescent="0.2">
      <c r="G7910" s="79"/>
      <c r="I7910" s="79"/>
      <c r="K7910" s="79"/>
      <c r="M7910" s="79"/>
      <c r="N7910" s="80"/>
      <c r="P7910" s="79"/>
    </row>
    <row r="7911" spans="7:16" x14ac:dyDescent="0.2">
      <c r="G7911" s="79"/>
      <c r="I7911" s="79"/>
      <c r="K7911" s="79"/>
      <c r="M7911" s="79"/>
      <c r="N7911" s="80"/>
      <c r="P7911" s="79"/>
    </row>
    <row r="7912" spans="7:16" x14ac:dyDescent="0.2">
      <c r="G7912" s="79"/>
      <c r="I7912" s="79"/>
      <c r="K7912" s="79"/>
      <c r="M7912" s="79"/>
      <c r="N7912" s="80"/>
      <c r="P7912" s="79"/>
    </row>
    <row r="7913" spans="7:16" x14ac:dyDescent="0.2">
      <c r="G7913" s="79"/>
      <c r="I7913" s="79"/>
      <c r="K7913" s="79"/>
      <c r="M7913" s="79"/>
      <c r="N7913" s="80"/>
      <c r="P7913" s="79"/>
    </row>
    <row r="7914" spans="7:16" x14ac:dyDescent="0.2">
      <c r="G7914" s="79"/>
      <c r="I7914" s="79"/>
      <c r="K7914" s="79"/>
      <c r="M7914" s="79"/>
      <c r="N7914" s="80"/>
      <c r="P7914" s="79"/>
    </row>
    <row r="7915" spans="7:16" x14ac:dyDescent="0.2">
      <c r="G7915" s="79"/>
      <c r="I7915" s="79"/>
      <c r="K7915" s="79"/>
      <c r="M7915" s="79"/>
      <c r="N7915" s="80"/>
      <c r="P7915" s="79"/>
    </row>
    <row r="7916" spans="7:16" x14ac:dyDescent="0.2">
      <c r="G7916" s="79"/>
      <c r="I7916" s="79"/>
      <c r="K7916" s="79"/>
      <c r="M7916" s="79"/>
      <c r="N7916" s="80"/>
      <c r="P7916" s="79"/>
    </row>
    <row r="7917" spans="7:16" x14ac:dyDescent="0.2">
      <c r="G7917" s="79"/>
      <c r="I7917" s="79"/>
      <c r="K7917" s="79"/>
      <c r="M7917" s="79"/>
      <c r="N7917" s="80"/>
      <c r="P7917" s="79"/>
    </row>
    <row r="7918" spans="7:16" x14ac:dyDescent="0.2">
      <c r="G7918" s="79"/>
      <c r="I7918" s="79"/>
      <c r="K7918" s="79"/>
      <c r="M7918" s="79"/>
      <c r="N7918" s="80"/>
      <c r="P7918" s="79"/>
    </row>
    <row r="7919" spans="7:16" x14ac:dyDescent="0.2">
      <c r="G7919" s="79"/>
      <c r="I7919" s="79"/>
      <c r="K7919" s="79"/>
      <c r="M7919" s="79"/>
      <c r="N7919" s="80"/>
      <c r="P7919" s="79"/>
    </row>
    <row r="7920" spans="7:16" x14ac:dyDescent="0.2">
      <c r="G7920" s="79"/>
      <c r="I7920" s="79"/>
      <c r="K7920" s="79"/>
      <c r="M7920" s="79"/>
      <c r="N7920" s="80"/>
      <c r="P7920" s="79"/>
    </row>
    <row r="7921" spans="7:16" x14ac:dyDescent="0.2">
      <c r="G7921" s="79"/>
      <c r="I7921" s="79"/>
      <c r="K7921" s="79"/>
      <c r="M7921" s="79"/>
      <c r="N7921" s="80"/>
      <c r="P7921" s="79"/>
    </row>
    <row r="7922" spans="7:16" x14ac:dyDescent="0.2">
      <c r="G7922" s="79"/>
      <c r="I7922" s="79"/>
      <c r="K7922" s="79"/>
      <c r="M7922" s="79"/>
      <c r="N7922" s="80"/>
      <c r="P7922" s="79"/>
    </row>
    <row r="7923" spans="7:16" x14ac:dyDescent="0.2">
      <c r="G7923" s="79"/>
      <c r="I7923" s="79"/>
      <c r="K7923" s="79"/>
      <c r="M7923" s="79"/>
      <c r="N7923" s="80"/>
      <c r="P7923" s="79"/>
    </row>
    <row r="7924" spans="7:16" x14ac:dyDescent="0.2">
      <c r="G7924" s="79"/>
      <c r="I7924" s="79"/>
      <c r="K7924" s="79"/>
      <c r="M7924" s="79"/>
      <c r="N7924" s="80"/>
      <c r="P7924" s="79"/>
    </row>
    <row r="7925" spans="7:16" x14ac:dyDescent="0.2">
      <c r="G7925" s="79"/>
      <c r="I7925" s="79"/>
      <c r="K7925" s="79"/>
      <c r="M7925" s="79"/>
      <c r="N7925" s="80"/>
      <c r="P7925" s="79"/>
    </row>
    <row r="7926" spans="7:16" x14ac:dyDescent="0.2">
      <c r="G7926" s="79"/>
      <c r="I7926" s="79"/>
      <c r="K7926" s="79"/>
      <c r="M7926" s="79"/>
      <c r="N7926" s="80"/>
      <c r="P7926" s="79"/>
    </row>
    <row r="7927" spans="7:16" x14ac:dyDescent="0.2">
      <c r="G7927" s="79"/>
      <c r="I7927" s="79"/>
      <c r="K7927" s="79"/>
      <c r="M7927" s="79"/>
      <c r="N7927" s="80"/>
      <c r="P7927" s="79"/>
    </row>
    <row r="7928" spans="7:16" x14ac:dyDescent="0.2">
      <c r="G7928" s="79"/>
      <c r="I7928" s="79"/>
      <c r="K7928" s="79"/>
      <c r="M7928" s="79"/>
      <c r="N7928" s="80"/>
      <c r="P7928" s="79"/>
    </row>
    <row r="7929" spans="7:16" x14ac:dyDescent="0.2">
      <c r="G7929" s="79"/>
      <c r="I7929" s="79"/>
      <c r="K7929" s="79"/>
      <c r="M7929" s="79"/>
      <c r="N7929" s="80"/>
      <c r="P7929" s="79"/>
    </row>
    <row r="7930" spans="7:16" x14ac:dyDescent="0.2">
      <c r="G7930" s="79"/>
      <c r="I7930" s="79"/>
      <c r="K7930" s="79"/>
      <c r="M7930" s="79"/>
      <c r="N7930" s="80"/>
      <c r="P7930" s="79"/>
    </row>
    <row r="7931" spans="7:16" x14ac:dyDescent="0.2">
      <c r="G7931" s="79"/>
      <c r="I7931" s="79"/>
      <c r="K7931" s="79"/>
      <c r="M7931" s="79"/>
      <c r="N7931" s="80"/>
      <c r="P7931" s="79"/>
    </row>
    <row r="7932" spans="7:16" x14ac:dyDescent="0.2">
      <c r="G7932" s="79"/>
      <c r="I7932" s="79"/>
      <c r="K7932" s="79"/>
      <c r="M7932" s="79"/>
      <c r="N7932" s="80"/>
      <c r="P7932" s="79"/>
    </row>
    <row r="7933" spans="7:16" x14ac:dyDescent="0.2">
      <c r="G7933" s="79"/>
      <c r="I7933" s="79"/>
      <c r="K7933" s="79"/>
      <c r="M7933" s="79"/>
      <c r="N7933" s="80"/>
      <c r="P7933" s="79"/>
    </row>
    <row r="7934" spans="7:16" x14ac:dyDescent="0.2">
      <c r="G7934" s="79"/>
      <c r="I7934" s="79"/>
      <c r="K7934" s="79"/>
      <c r="M7934" s="79"/>
      <c r="N7934" s="80"/>
      <c r="P7934" s="79"/>
    </row>
    <row r="7935" spans="7:16" x14ac:dyDescent="0.2">
      <c r="G7935" s="79"/>
      <c r="I7935" s="79"/>
      <c r="K7935" s="79"/>
      <c r="M7935" s="79"/>
      <c r="N7935" s="80"/>
      <c r="P7935" s="79"/>
    </row>
    <row r="7936" spans="7:16" x14ac:dyDescent="0.2">
      <c r="G7936" s="79"/>
      <c r="I7936" s="79"/>
      <c r="K7936" s="79"/>
      <c r="M7936" s="79"/>
      <c r="N7936" s="80"/>
      <c r="P7936" s="79"/>
    </row>
    <row r="7937" spans="7:16" x14ac:dyDescent="0.2">
      <c r="G7937" s="79"/>
      <c r="I7937" s="79"/>
      <c r="K7937" s="79"/>
      <c r="M7937" s="79"/>
      <c r="N7937" s="80"/>
      <c r="P7937" s="79"/>
    </row>
    <row r="7938" spans="7:16" x14ac:dyDescent="0.2">
      <c r="G7938" s="79"/>
      <c r="I7938" s="79"/>
      <c r="K7938" s="79"/>
      <c r="M7938" s="79"/>
      <c r="N7938" s="80"/>
      <c r="P7938" s="79"/>
    </row>
    <row r="7939" spans="7:16" x14ac:dyDescent="0.2">
      <c r="G7939" s="79"/>
      <c r="I7939" s="79"/>
      <c r="K7939" s="79"/>
      <c r="M7939" s="79"/>
      <c r="N7939" s="80"/>
      <c r="P7939" s="79"/>
    </row>
    <row r="7940" spans="7:16" x14ac:dyDescent="0.2">
      <c r="G7940" s="79"/>
      <c r="I7940" s="79"/>
      <c r="K7940" s="79"/>
      <c r="M7940" s="79"/>
      <c r="N7940" s="80"/>
      <c r="P7940" s="79"/>
    </row>
    <row r="7941" spans="7:16" x14ac:dyDescent="0.2">
      <c r="G7941" s="79"/>
      <c r="I7941" s="79"/>
      <c r="K7941" s="79"/>
      <c r="M7941" s="79"/>
      <c r="N7941" s="80"/>
      <c r="P7941" s="79"/>
    </row>
    <row r="7942" spans="7:16" x14ac:dyDescent="0.2">
      <c r="G7942" s="79"/>
      <c r="I7942" s="79"/>
      <c r="K7942" s="79"/>
      <c r="M7942" s="79"/>
      <c r="N7942" s="80"/>
      <c r="P7942" s="79"/>
    </row>
    <row r="7943" spans="7:16" x14ac:dyDescent="0.2">
      <c r="G7943" s="79"/>
      <c r="I7943" s="79"/>
      <c r="K7943" s="79"/>
      <c r="M7943" s="79"/>
      <c r="N7943" s="80"/>
      <c r="P7943" s="79"/>
    </row>
    <row r="7944" spans="7:16" x14ac:dyDescent="0.2">
      <c r="G7944" s="79"/>
      <c r="I7944" s="79"/>
      <c r="K7944" s="79"/>
      <c r="M7944" s="79"/>
      <c r="N7944" s="80"/>
      <c r="P7944" s="79"/>
    </row>
    <row r="7945" spans="7:16" x14ac:dyDescent="0.2">
      <c r="G7945" s="79"/>
      <c r="I7945" s="79"/>
      <c r="K7945" s="79"/>
      <c r="M7945" s="79"/>
      <c r="N7945" s="80"/>
      <c r="P7945" s="79"/>
    </row>
    <row r="7946" spans="7:16" x14ac:dyDescent="0.2">
      <c r="G7946" s="79"/>
      <c r="I7946" s="79"/>
      <c r="K7946" s="79"/>
      <c r="M7946" s="79"/>
      <c r="N7946" s="80"/>
      <c r="P7946" s="79"/>
    </row>
    <row r="7947" spans="7:16" x14ac:dyDescent="0.2">
      <c r="G7947" s="79"/>
      <c r="I7947" s="79"/>
      <c r="K7947" s="79"/>
      <c r="M7947" s="79"/>
      <c r="N7947" s="80"/>
      <c r="P7947" s="79"/>
    </row>
    <row r="7948" spans="7:16" x14ac:dyDescent="0.2">
      <c r="G7948" s="79"/>
      <c r="I7948" s="79"/>
      <c r="K7948" s="79"/>
      <c r="M7948" s="79"/>
      <c r="N7948" s="80"/>
      <c r="P7948" s="79"/>
    </row>
    <row r="7949" spans="7:16" x14ac:dyDescent="0.2">
      <c r="G7949" s="79"/>
      <c r="I7949" s="79"/>
      <c r="K7949" s="79"/>
      <c r="M7949" s="79"/>
      <c r="N7949" s="80"/>
      <c r="P7949" s="79"/>
    </row>
    <row r="7950" spans="7:16" x14ac:dyDescent="0.2">
      <c r="G7950" s="79"/>
      <c r="I7950" s="79"/>
      <c r="K7950" s="79"/>
      <c r="M7950" s="79"/>
      <c r="N7950" s="80"/>
      <c r="P7950" s="79"/>
    </row>
    <row r="7951" spans="7:16" x14ac:dyDescent="0.2">
      <c r="G7951" s="79"/>
      <c r="I7951" s="79"/>
      <c r="K7951" s="79"/>
      <c r="M7951" s="79"/>
      <c r="N7951" s="80"/>
      <c r="P7951" s="79"/>
    </row>
    <row r="7952" spans="7:16" x14ac:dyDescent="0.2">
      <c r="G7952" s="79"/>
      <c r="I7952" s="79"/>
      <c r="K7952" s="79"/>
      <c r="M7952" s="79"/>
      <c r="N7952" s="80"/>
      <c r="P7952" s="79"/>
    </row>
    <row r="7953" spans="7:16" x14ac:dyDescent="0.2">
      <c r="G7953" s="79"/>
      <c r="I7953" s="79"/>
      <c r="K7953" s="79"/>
      <c r="M7953" s="79"/>
      <c r="N7953" s="80"/>
      <c r="P7953" s="79"/>
    </row>
    <row r="7954" spans="7:16" x14ac:dyDescent="0.2">
      <c r="G7954" s="79"/>
      <c r="I7954" s="79"/>
      <c r="K7954" s="79"/>
      <c r="M7954" s="79"/>
      <c r="N7954" s="80"/>
      <c r="P7954" s="79"/>
    </row>
    <row r="7955" spans="7:16" x14ac:dyDescent="0.2">
      <c r="G7955" s="79"/>
      <c r="I7955" s="79"/>
      <c r="K7955" s="79"/>
      <c r="M7955" s="79"/>
      <c r="N7955" s="80"/>
      <c r="P7955" s="79"/>
    </row>
    <row r="7956" spans="7:16" x14ac:dyDescent="0.2">
      <c r="G7956" s="79"/>
      <c r="I7956" s="79"/>
      <c r="K7956" s="79"/>
      <c r="M7956" s="79"/>
      <c r="N7956" s="80"/>
      <c r="P7956" s="79"/>
    </row>
    <row r="7957" spans="7:16" x14ac:dyDescent="0.2">
      <c r="G7957" s="79"/>
      <c r="I7957" s="79"/>
      <c r="K7957" s="79"/>
      <c r="M7957" s="79"/>
      <c r="N7957" s="80"/>
      <c r="P7957" s="79"/>
    </row>
    <row r="7958" spans="7:16" x14ac:dyDescent="0.2">
      <c r="G7958" s="79"/>
      <c r="I7958" s="79"/>
      <c r="K7958" s="79"/>
      <c r="M7958" s="79"/>
      <c r="N7958" s="80"/>
      <c r="P7958" s="79"/>
    </row>
    <row r="7959" spans="7:16" x14ac:dyDescent="0.2">
      <c r="G7959" s="79"/>
      <c r="I7959" s="79"/>
      <c r="K7959" s="79"/>
      <c r="M7959" s="79"/>
      <c r="N7959" s="80"/>
      <c r="P7959" s="79"/>
    </row>
    <row r="7960" spans="7:16" x14ac:dyDescent="0.2">
      <c r="G7960" s="79"/>
      <c r="I7960" s="79"/>
      <c r="K7960" s="79"/>
      <c r="M7960" s="79"/>
      <c r="N7960" s="80"/>
      <c r="P7960" s="79"/>
    </row>
    <row r="7961" spans="7:16" x14ac:dyDescent="0.2">
      <c r="G7961" s="79"/>
      <c r="I7961" s="79"/>
      <c r="K7961" s="79"/>
      <c r="M7961" s="79"/>
      <c r="N7961" s="80"/>
      <c r="P7961" s="79"/>
    </row>
    <row r="7962" spans="7:16" x14ac:dyDescent="0.2">
      <c r="G7962" s="79"/>
      <c r="I7962" s="79"/>
      <c r="K7962" s="79"/>
      <c r="M7962" s="79"/>
      <c r="N7962" s="80"/>
      <c r="P7962" s="79"/>
    </row>
    <row r="7963" spans="7:16" x14ac:dyDescent="0.2">
      <c r="G7963" s="79"/>
      <c r="I7963" s="79"/>
      <c r="K7963" s="79"/>
      <c r="M7963" s="79"/>
      <c r="N7963" s="80"/>
      <c r="P7963" s="79"/>
    </row>
    <row r="7964" spans="7:16" x14ac:dyDescent="0.2">
      <c r="G7964" s="79"/>
      <c r="I7964" s="79"/>
      <c r="K7964" s="79"/>
      <c r="M7964" s="79"/>
      <c r="N7964" s="80"/>
      <c r="P7964" s="79"/>
    </row>
    <row r="7965" spans="7:16" x14ac:dyDescent="0.2">
      <c r="G7965" s="79"/>
      <c r="I7965" s="79"/>
      <c r="K7965" s="79"/>
      <c r="M7965" s="79"/>
      <c r="N7965" s="80"/>
      <c r="P7965" s="79"/>
    </row>
    <row r="7966" spans="7:16" x14ac:dyDescent="0.2">
      <c r="G7966" s="79"/>
      <c r="I7966" s="79"/>
      <c r="K7966" s="79"/>
      <c r="M7966" s="79"/>
      <c r="N7966" s="80"/>
      <c r="P7966" s="79"/>
    </row>
    <row r="7967" spans="7:16" x14ac:dyDescent="0.2">
      <c r="G7967" s="79"/>
      <c r="I7967" s="79"/>
      <c r="K7967" s="79"/>
      <c r="M7967" s="79"/>
      <c r="N7967" s="80"/>
      <c r="P7967" s="79"/>
    </row>
    <row r="7968" spans="7:16" x14ac:dyDescent="0.2">
      <c r="G7968" s="79"/>
      <c r="I7968" s="79"/>
      <c r="K7968" s="79"/>
      <c r="M7968" s="79"/>
      <c r="N7968" s="80"/>
      <c r="P7968" s="79"/>
    </row>
    <row r="7969" spans="7:16" x14ac:dyDescent="0.2">
      <c r="G7969" s="79"/>
      <c r="I7969" s="79"/>
      <c r="K7969" s="79"/>
      <c r="M7969" s="79"/>
      <c r="N7969" s="80"/>
      <c r="P7969" s="79"/>
    </row>
    <row r="7970" spans="7:16" x14ac:dyDescent="0.2">
      <c r="G7970" s="79"/>
      <c r="I7970" s="79"/>
      <c r="K7970" s="79"/>
      <c r="M7970" s="79"/>
      <c r="N7970" s="80"/>
      <c r="P7970" s="79"/>
    </row>
    <row r="7971" spans="7:16" x14ac:dyDescent="0.2">
      <c r="G7971" s="79"/>
      <c r="I7971" s="79"/>
      <c r="K7971" s="79"/>
      <c r="M7971" s="79"/>
      <c r="N7971" s="80"/>
      <c r="P7971" s="79"/>
    </row>
    <row r="7972" spans="7:16" x14ac:dyDescent="0.2">
      <c r="G7972" s="79"/>
      <c r="I7972" s="79"/>
      <c r="K7972" s="79"/>
      <c r="M7972" s="79"/>
      <c r="N7972" s="80"/>
      <c r="P7972" s="79"/>
    </row>
    <row r="7973" spans="7:16" x14ac:dyDescent="0.2">
      <c r="G7973" s="79"/>
      <c r="I7973" s="79"/>
      <c r="K7973" s="79"/>
      <c r="M7973" s="79"/>
      <c r="N7973" s="80"/>
      <c r="P7973" s="79"/>
    </row>
    <row r="7974" spans="7:16" x14ac:dyDescent="0.2">
      <c r="G7974" s="79"/>
      <c r="I7974" s="79"/>
      <c r="K7974" s="79"/>
      <c r="M7974" s="79"/>
      <c r="N7974" s="80"/>
      <c r="P7974" s="79"/>
    </row>
    <row r="7975" spans="7:16" x14ac:dyDescent="0.2">
      <c r="G7975" s="79"/>
      <c r="I7975" s="79"/>
      <c r="K7975" s="79"/>
      <c r="M7975" s="79"/>
      <c r="N7975" s="80"/>
      <c r="P7975" s="79"/>
    </row>
    <row r="7976" spans="7:16" x14ac:dyDescent="0.2">
      <c r="G7976" s="79"/>
      <c r="I7976" s="79"/>
      <c r="K7976" s="79"/>
      <c r="M7976" s="79"/>
      <c r="N7976" s="80"/>
      <c r="P7976" s="79"/>
    </row>
    <row r="7977" spans="7:16" x14ac:dyDescent="0.2">
      <c r="G7977" s="79"/>
      <c r="I7977" s="79"/>
      <c r="K7977" s="79"/>
      <c r="M7977" s="79"/>
      <c r="N7977" s="80"/>
      <c r="P7977" s="79"/>
    </row>
    <row r="7978" spans="7:16" x14ac:dyDescent="0.2">
      <c r="G7978" s="79"/>
      <c r="I7978" s="79"/>
      <c r="K7978" s="79"/>
      <c r="M7978" s="79"/>
      <c r="N7978" s="80"/>
      <c r="P7978" s="79"/>
    </row>
    <row r="7979" spans="7:16" x14ac:dyDescent="0.2">
      <c r="G7979" s="79"/>
      <c r="I7979" s="79"/>
      <c r="K7979" s="79"/>
      <c r="M7979" s="79"/>
      <c r="N7979" s="80"/>
      <c r="P7979" s="79"/>
    </row>
    <row r="7980" spans="7:16" x14ac:dyDescent="0.2">
      <c r="G7980" s="79"/>
      <c r="I7980" s="79"/>
      <c r="K7980" s="79"/>
      <c r="M7980" s="79"/>
      <c r="N7980" s="80"/>
      <c r="P7980" s="79"/>
    </row>
    <row r="7981" spans="7:16" x14ac:dyDescent="0.2">
      <c r="G7981" s="79"/>
      <c r="I7981" s="79"/>
      <c r="K7981" s="79"/>
      <c r="M7981" s="79"/>
      <c r="N7981" s="80"/>
      <c r="P7981" s="79"/>
    </row>
    <row r="7982" spans="7:16" x14ac:dyDescent="0.2">
      <c r="G7982" s="79"/>
      <c r="I7982" s="79"/>
      <c r="K7982" s="79"/>
      <c r="M7982" s="79"/>
      <c r="N7982" s="80"/>
      <c r="P7982" s="79"/>
    </row>
    <row r="7983" spans="7:16" x14ac:dyDescent="0.2">
      <c r="G7983" s="79"/>
      <c r="I7983" s="79"/>
      <c r="K7983" s="79"/>
      <c r="M7983" s="79"/>
      <c r="N7983" s="80"/>
      <c r="P7983" s="79"/>
    </row>
    <row r="7984" spans="7:16" x14ac:dyDescent="0.2">
      <c r="G7984" s="79"/>
      <c r="I7984" s="79"/>
      <c r="K7984" s="79"/>
      <c r="M7984" s="79"/>
      <c r="N7984" s="80"/>
      <c r="P7984" s="79"/>
    </row>
    <row r="7985" spans="7:16" x14ac:dyDescent="0.2">
      <c r="G7985" s="79"/>
      <c r="I7985" s="79"/>
      <c r="K7985" s="79"/>
      <c r="M7985" s="79"/>
      <c r="N7985" s="80"/>
      <c r="P7985" s="79"/>
    </row>
    <row r="7986" spans="7:16" x14ac:dyDescent="0.2">
      <c r="G7986" s="79"/>
      <c r="I7986" s="79"/>
      <c r="K7986" s="79"/>
      <c r="M7986" s="79"/>
      <c r="N7986" s="80"/>
      <c r="P7986" s="79"/>
    </row>
    <row r="7987" spans="7:16" x14ac:dyDescent="0.2">
      <c r="G7987" s="79"/>
      <c r="I7987" s="79"/>
      <c r="K7987" s="79"/>
      <c r="M7987" s="79"/>
      <c r="N7987" s="80"/>
      <c r="P7987" s="79"/>
    </row>
    <row r="7988" spans="7:16" x14ac:dyDescent="0.2">
      <c r="G7988" s="79"/>
      <c r="I7988" s="79"/>
      <c r="K7988" s="79"/>
      <c r="M7988" s="79"/>
      <c r="N7988" s="80"/>
      <c r="P7988" s="79"/>
    </row>
    <row r="7989" spans="7:16" x14ac:dyDescent="0.2">
      <c r="G7989" s="79"/>
      <c r="I7989" s="79"/>
      <c r="K7989" s="79"/>
      <c r="M7989" s="79"/>
      <c r="N7989" s="80"/>
      <c r="P7989" s="79"/>
    </row>
    <row r="7990" spans="7:16" x14ac:dyDescent="0.2">
      <c r="G7990" s="79"/>
      <c r="I7990" s="79"/>
      <c r="K7990" s="79"/>
      <c r="M7990" s="79"/>
      <c r="N7990" s="80"/>
      <c r="P7990" s="79"/>
    </row>
    <row r="7991" spans="7:16" x14ac:dyDescent="0.2">
      <c r="G7991" s="79"/>
      <c r="I7991" s="79"/>
      <c r="K7991" s="79"/>
      <c r="M7991" s="79"/>
      <c r="N7991" s="80"/>
      <c r="P7991" s="79"/>
    </row>
    <row r="7992" spans="7:16" x14ac:dyDescent="0.2">
      <c r="G7992" s="79"/>
      <c r="I7992" s="79"/>
      <c r="K7992" s="79"/>
      <c r="M7992" s="79"/>
      <c r="N7992" s="80"/>
      <c r="P7992" s="79"/>
    </row>
    <row r="7993" spans="7:16" x14ac:dyDescent="0.2">
      <c r="G7993" s="79"/>
      <c r="I7993" s="79"/>
      <c r="K7993" s="79"/>
      <c r="M7993" s="79"/>
      <c r="N7993" s="80"/>
      <c r="P7993" s="79"/>
    </row>
    <row r="7994" spans="7:16" x14ac:dyDescent="0.2">
      <c r="G7994" s="79"/>
      <c r="I7994" s="79"/>
      <c r="K7994" s="79"/>
      <c r="M7994" s="79"/>
      <c r="N7994" s="80"/>
      <c r="P7994" s="79"/>
    </row>
    <row r="7995" spans="7:16" x14ac:dyDescent="0.2">
      <c r="G7995" s="79"/>
      <c r="I7995" s="79"/>
      <c r="K7995" s="79"/>
      <c r="M7995" s="79"/>
      <c r="N7995" s="80"/>
      <c r="P7995" s="79"/>
    </row>
    <row r="7996" spans="7:16" x14ac:dyDescent="0.2">
      <c r="G7996" s="79"/>
      <c r="I7996" s="79"/>
      <c r="K7996" s="79"/>
      <c r="M7996" s="79"/>
      <c r="N7996" s="80"/>
      <c r="P7996" s="79"/>
    </row>
    <row r="7997" spans="7:16" x14ac:dyDescent="0.2">
      <c r="G7997" s="79"/>
      <c r="I7997" s="79"/>
      <c r="K7997" s="79"/>
      <c r="M7997" s="79"/>
      <c r="N7997" s="80"/>
      <c r="P7997" s="79"/>
    </row>
    <row r="7998" spans="7:16" x14ac:dyDescent="0.2">
      <c r="G7998" s="79"/>
      <c r="I7998" s="79"/>
      <c r="K7998" s="79"/>
      <c r="M7998" s="79"/>
      <c r="N7998" s="80"/>
      <c r="P7998" s="79"/>
    </row>
    <row r="7999" spans="7:16" x14ac:dyDescent="0.2">
      <c r="G7999" s="79"/>
      <c r="I7999" s="79"/>
      <c r="K7999" s="79"/>
      <c r="M7999" s="79"/>
      <c r="N7999" s="80"/>
      <c r="P7999" s="79"/>
    </row>
    <row r="8000" spans="7:16" x14ac:dyDescent="0.2">
      <c r="G8000" s="79"/>
      <c r="I8000" s="79"/>
      <c r="K8000" s="79"/>
      <c r="M8000" s="79"/>
      <c r="N8000" s="80"/>
      <c r="P8000" s="79"/>
    </row>
    <row r="8001" spans="7:16" x14ac:dyDescent="0.2">
      <c r="G8001" s="79"/>
      <c r="I8001" s="79"/>
      <c r="K8001" s="79"/>
      <c r="M8001" s="79"/>
      <c r="N8001" s="80"/>
      <c r="P8001" s="79"/>
    </row>
    <row r="8002" spans="7:16" x14ac:dyDescent="0.2">
      <c r="G8002" s="79"/>
      <c r="I8002" s="79"/>
      <c r="K8002" s="79"/>
      <c r="M8002" s="79"/>
      <c r="N8002" s="80"/>
      <c r="P8002" s="79"/>
    </row>
    <row r="8003" spans="7:16" x14ac:dyDescent="0.2">
      <c r="G8003" s="79"/>
      <c r="I8003" s="79"/>
      <c r="K8003" s="79"/>
      <c r="M8003" s="79"/>
      <c r="N8003" s="80"/>
      <c r="P8003" s="79"/>
    </row>
    <row r="8004" spans="7:16" x14ac:dyDescent="0.2">
      <c r="G8004" s="79"/>
      <c r="I8004" s="79"/>
      <c r="K8004" s="79"/>
      <c r="M8004" s="79"/>
      <c r="N8004" s="80"/>
      <c r="P8004" s="79"/>
    </row>
    <row r="8005" spans="7:16" x14ac:dyDescent="0.2">
      <c r="G8005" s="79"/>
      <c r="I8005" s="79"/>
      <c r="K8005" s="79"/>
      <c r="M8005" s="79"/>
      <c r="N8005" s="80"/>
      <c r="P8005" s="79"/>
    </row>
    <row r="8006" spans="7:16" x14ac:dyDescent="0.2">
      <c r="G8006" s="79"/>
      <c r="I8006" s="79"/>
      <c r="K8006" s="79"/>
      <c r="M8006" s="79"/>
      <c r="N8006" s="80"/>
      <c r="P8006" s="79"/>
    </row>
    <row r="8007" spans="7:16" x14ac:dyDescent="0.2">
      <c r="G8007" s="79"/>
      <c r="I8007" s="79"/>
      <c r="K8007" s="79"/>
      <c r="M8007" s="79"/>
      <c r="N8007" s="80"/>
      <c r="P8007" s="79"/>
    </row>
    <row r="8008" spans="7:16" x14ac:dyDescent="0.2">
      <c r="G8008" s="79"/>
      <c r="I8008" s="79"/>
      <c r="K8008" s="79"/>
      <c r="M8008" s="79"/>
      <c r="N8008" s="80"/>
      <c r="P8008" s="79"/>
    </row>
    <row r="8009" spans="7:16" x14ac:dyDescent="0.2">
      <c r="G8009" s="79"/>
      <c r="I8009" s="79"/>
      <c r="K8009" s="79"/>
      <c r="M8009" s="79"/>
      <c r="N8009" s="80"/>
      <c r="P8009" s="79"/>
    </row>
    <row r="8010" spans="7:16" x14ac:dyDescent="0.2">
      <c r="G8010" s="79"/>
      <c r="I8010" s="79"/>
      <c r="K8010" s="79"/>
      <c r="M8010" s="79"/>
      <c r="N8010" s="80"/>
      <c r="P8010" s="79"/>
    </row>
    <row r="8011" spans="7:16" x14ac:dyDescent="0.2">
      <c r="G8011" s="79"/>
      <c r="I8011" s="79"/>
      <c r="K8011" s="79"/>
      <c r="M8011" s="79"/>
      <c r="N8011" s="80"/>
      <c r="P8011" s="79"/>
    </row>
    <row r="8012" spans="7:16" x14ac:dyDescent="0.2">
      <c r="G8012" s="79"/>
      <c r="I8012" s="79"/>
      <c r="K8012" s="79"/>
      <c r="M8012" s="79"/>
      <c r="N8012" s="80"/>
      <c r="P8012" s="79"/>
    </row>
    <row r="8013" spans="7:16" x14ac:dyDescent="0.2">
      <c r="G8013" s="79"/>
      <c r="I8013" s="79"/>
      <c r="K8013" s="79"/>
      <c r="M8013" s="79"/>
      <c r="N8013" s="80"/>
      <c r="P8013" s="79"/>
    </row>
    <row r="8014" spans="7:16" x14ac:dyDescent="0.2">
      <c r="G8014" s="79"/>
      <c r="I8014" s="79"/>
      <c r="K8014" s="79"/>
      <c r="M8014" s="79"/>
      <c r="N8014" s="80"/>
      <c r="P8014" s="79"/>
    </row>
    <row r="8015" spans="7:16" x14ac:dyDescent="0.2">
      <c r="G8015" s="79"/>
      <c r="I8015" s="79"/>
      <c r="K8015" s="79"/>
      <c r="M8015" s="79"/>
      <c r="N8015" s="80"/>
      <c r="P8015" s="79"/>
    </row>
    <row r="8016" spans="7:16" x14ac:dyDescent="0.2">
      <c r="G8016" s="79"/>
      <c r="I8016" s="79"/>
      <c r="K8016" s="79"/>
      <c r="M8016" s="79"/>
      <c r="N8016" s="80"/>
      <c r="P8016" s="79"/>
    </row>
    <row r="8017" spans="7:16" x14ac:dyDescent="0.2">
      <c r="G8017" s="79"/>
      <c r="I8017" s="79"/>
      <c r="K8017" s="79"/>
      <c r="M8017" s="79"/>
      <c r="N8017" s="80"/>
      <c r="P8017" s="79"/>
    </row>
    <row r="8018" spans="7:16" x14ac:dyDescent="0.2">
      <c r="G8018" s="79"/>
      <c r="I8018" s="79"/>
      <c r="K8018" s="79"/>
      <c r="M8018" s="79"/>
      <c r="N8018" s="80"/>
      <c r="P8018" s="79"/>
    </row>
    <row r="8019" spans="7:16" x14ac:dyDescent="0.2">
      <c r="G8019" s="79"/>
      <c r="I8019" s="79"/>
      <c r="K8019" s="79"/>
      <c r="M8019" s="79"/>
      <c r="N8019" s="80"/>
      <c r="P8019" s="79"/>
    </row>
    <row r="8020" spans="7:16" x14ac:dyDescent="0.2">
      <c r="G8020" s="79"/>
      <c r="I8020" s="79"/>
      <c r="K8020" s="79"/>
      <c r="M8020" s="79"/>
      <c r="N8020" s="80"/>
      <c r="P8020" s="79"/>
    </row>
    <row r="8021" spans="7:16" x14ac:dyDescent="0.2">
      <c r="G8021" s="79"/>
      <c r="I8021" s="79"/>
      <c r="K8021" s="79"/>
      <c r="M8021" s="79"/>
      <c r="N8021" s="80"/>
      <c r="P8021" s="79"/>
    </row>
    <row r="8022" spans="7:16" x14ac:dyDescent="0.2">
      <c r="G8022" s="79"/>
      <c r="I8022" s="79"/>
      <c r="K8022" s="79"/>
      <c r="M8022" s="79"/>
      <c r="N8022" s="80"/>
      <c r="P8022" s="79"/>
    </row>
    <row r="8023" spans="7:16" x14ac:dyDescent="0.2">
      <c r="G8023" s="79"/>
      <c r="I8023" s="79"/>
      <c r="K8023" s="79"/>
      <c r="M8023" s="79"/>
      <c r="N8023" s="80"/>
      <c r="P8023" s="79"/>
    </row>
    <row r="8024" spans="7:16" x14ac:dyDescent="0.2">
      <c r="G8024" s="79"/>
      <c r="I8024" s="79"/>
      <c r="K8024" s="79"/>
      <c r="M8024" s="79"/>
      <c r="N8024" s="80"/>
      <c r="P8024" s="79"/>
    </row>
    <row r="8025" spans="7:16" x14ac:dyDescent="0.2">
      <c r="G8025" s="79"/>
      <c r="I8025" s="79"/>
      <c r="K8025" s="79"/>
      <c r="M8025" s="79"/>
      <c r="N8025" s="80"/>
      <c r="P8025" s="79"/>
    </row>
    <row r="8026" spans="7:16" x14ac:dyDescent="0.2">
      <c r="G8026" s="79"/>
      <c r="I8026" s="79"/>
      <c r="K8026" s="79"/>
      <c r="M8026" s="79"/>
      <c r="N8026" s="80"/>
      <c r="P8026" s="79"/>
    </row>
    <row r="8027" spans="7:16" x14ac:dyDescent="0.2">
      <c r="G8027" s="79"/>
      <c r="I8027" s="79"/>
      <c r="K8027" s="79"/>
      <c r="M8027" s="79"/>
      <c r="N8027" s="80"/>
      <c r="P8027" s="79"/>
    </row>
    <row r="8028" spans="7:16" x14ac:dyDescent="0.2">
      <c r="G8028" s="79"/>
      <c r="I8028" s="79"/>
      <c r="K8028" s="79"/>
      <c r="M8028" s="79"/>
      <c r="N8028" s="80"/>
      <c r="P8028" s="79"/>
    </row>
    <row r="8029" spans="7:16" x14ac:dyDescent="0.2">
      <c r="G8029" s="79"/>
      <c r="I8029" s="79"/>
      <c r="K8029" s="79"/>
      <c r="M8029" s="79"/>
      <c r="N8029" s="80"/>
      <c r="P8029" s="79"/>
    </row>
    <row r="8030" spans="7:16" x14ac:dyDescent="0.2">
      <c r="G8030" s="79"/>
      <c r="I8030" s="79"/>
      <c r="K8030" s="79"/>
      <c r="M8030" s="79"/>
      <c r="N8030" s="80"/>
      <c r="P8030" s="79"/>
    </row>
    <row r="8031" spans="7:16" x14ac:dyDescent="0.2">
      <c r="G8031" s="79"/>
      <c r="I8031" s="79"/>
      <c r="K8031" s="79"/>
      <c r="M8031" s="79"/>
      <c r="N8031" s="80"/>
      <c r="P8031" s="79"/>
    </row>
    <row r="8032" spans="7:16" x14ac:dyDescent="0.2">
      <c r="G8032" s="79"/>
      <c r="I8032" s="79"/>
      <c r="K8032" s="79"/>
      <c r="M8032" s="79"/>
      <c r="N8032" s="80"/>
      <c r="P8032" s="79"/>
    </row>
    <row r="8033" spans="7:16" x14ac:dyDescent="0.2">
      <c r="G8033" s="79"/>
      <c r="I8033" s="79"/>
      <c r="K8033" s="79"/>
      <c r="M8033" s="79"/>
      <c r="N8033" s="80"/>
      <c r="P8033" s="79"/>
    </row>
    <row r="8034" spans="7:16" x14ac:dyDescent="0.2">
      <c r="G8034" s="79"/>
      <c r="I8034" s="79"/>
      <c r="K8034" s="79"/>
      <c r="M8034" s="79"/>
      <c r="N8034" s="80"/>
      <c r="P8034" s="79"/>
    </row>
    <row r="8035" spans="7:16" x14ac:dyDescent="0.2">
      <c r="G8035" s="79"/>
      <c r="I8035" s="79"/>
      <c r="K8035" s="79"/>
      <c r="M8035" s="79"/>
      <c r="N8035" s="80"/>
      <c r="P8035" s="79"/>
    </row>
    <row r="8036" spans="7:16" x14ac:dyDescent="0.2">
      <c r="G8036" s="79"/>
      <c r="I8036" s="79"/>
      <c r="K8036" s="79"/>
      <c r="M8036" s="79"/>
      <c r="N8036" s="80"/>
      <c r="P8036" s="79"/>
    </row>
    <row r="8037" spans="7:16" x14ac:dyDescent="0.2">
      <c r="G8037" s="79"/>
      <c r="I8037" s="79"/>
      <c r="K8037" s="79"/>
      <c r="M8037" s="79"/>
      <c r="N8037" s="80"/>
      <c r="P8037" s="79"/>
    </row>
    <row r="8038" spans="7:16" x14ac:dyDescent="0.2">
      <c r="G8038" s="79"/>
      <c r="I8038" s="79"/>
      <c r="K8038" s="79"/>
      <c r="M8038" s="79"/>
      <c r="N8038" s="80"/>
      <c r="P8038" s="79"/>
    </row>
    <row r="8039" spans="7:16" x14ac:dyDescent="0.2">
      <c r="G8039" s="79"/>
      <c r="I8039" s="79"/>
      <c r="K8039" s="79"/>
      <c r="M8039" s="79"/>
      <c r="N8039" s="80"/>
      <c r="P8039" s="79"/>
    </row>
    <row r="8040" spans="7:16" x14ac:dyDescent="0.2">
      <c r="G8040" s="79"/>
      <c r="I8040" s="79"/>
      <c r="K8040" s="79"/>
      <c r="M8040" s="79"/>
      <c r="N8040" s="80"/>
      <c r="P8040" s="79"/>
    </row>
    <row r="8041" spans="7:16" x14ac:dyDescent="0.2">
      <c r="G8041" s="79"/>
      <c r="I8041" s="79"/>
      <c r="K8041" s="79"/>
      <c r="M8041" s="79"/>
      <c r="N8041" s="80"/>
      <c r="P8041" s="79"/>
    </row>
    <row r="8042" spans="7:16" x14ac:dyDescent="0.2">
      <c r="G8042" s="79"/>
      <c r="I8042" s="79"/>
      <c r="K8042" s="79"/>
      <c r="M8042" s="79"/>
      <c r="N8042" s="80"/>
      <c r="P8042" s="79"/>
    </row>
    <row r="8043" spans="7:16" x14ac:dyDescent="0.2">
      <c r="G8043" s="79"/>
      <c r="I8043" s="79"/>
      <c r="K8043" s="79"/>
      <c r="M8043" s="79"/>
      <c r="N8043" s="80"/>
      <c r="P8043" s="79"/>
    </row>
    <row r="8044" spans="7:16" x14ac:dyDescent="0.2">
      <c r="G8044" s="79"/>
      <c r="I8044" s="79"/>
      <c r="K8044" s="79"/>
      <c r="M8044" s="79"/>
      <c r="N8044" s="80"/>
      <c r="P8044" s="79"/>
    </row>
    <row r="8045" spans="7:16" x14ac:dyDescent="0.2">
      <c r="G8045" s="79"/>
      <c r="I8045" s="79"/>
      <c r="K8045" s="79"/>
      <c r="M8045" s="79"/>
      <c r="N8045" s="80"/>
      <c r="P8045" s="79"/>
    </row>
    <row r="8046" spans="7:16" x14ac:dyDescent="0.2">
      <c r="G8046" s="79"/>
      <c r="I8046" s="79"/>
      <c r="K8046" s="79"/>
      <c r="M8046" s="79"/>
      <c r="N8046" s="80"/>
      <c r="P8046" s="79"/>
    </row>
    <row r="8047" spans="7:16" x14ac:dyDescent="0.2">
      <c r="G8047" s="79"/>
      <c r="I8047" s="79"/>
      <c r="K8047" s="79"/>
      <c r="M8047" s="79"/>
      <c r="N8047" s="80"/>
      <c r="P8047" s="79"/>
    </row>
    <row r="8048" spans="7:16" x14ac:dyDescent="0.2">
      <c r="G8048" s="79"/>
      <c r="I8048" s="79"/>
      <c r="K8048" s="79"/>
      <c r="M8048" s="79"/>
      <c r="N8048" s="80"/>
      <c r="P8048" s="79"/>
    </row>
    <row r="8049" spans="7:16" x14ac:dyDescent="0.2">
      <c r="G8049" s="79"/>
      <c r="I8049" s="79"/>
      <c r="K8049" s="79"/>
      <c r="M8049" s="79"/>
      <c r="N8049" s="80"/>
      <c r="P8049" s="79"/>
    </row>
    <row r="8050" spans="7:16" x14ac:dyDescent="0.2">
      <c r="G8050" s="79"/>
      <c r="I8050" s="79"/>
      <c r="K8050" s="79"/>
      <c r="M8050" s="79"/>
      <c r="N8050" s="80"/>
      <c r="P8050" s="79"/>
    </row>
    <row r="8051" spans="7:16" x14ac:dyDescent="0.2">
      <c r="G8051" s="79"/>
      <c r="I8051" s="79"/>
      <c r="K8051" s="79"/>
      <c r="M8051" s="79"/>
      <c r="N8051" s="80"/>
      <c r="P8051" s="79"/>
    </row>
    <row r="8052" spans="7:16" x14ac:dyDescent="0.2">
      <c r="G8052" s="79"/>
      <c r="I8052" s="79"/>
      <c r="K8052" s="79"/>
      <c r="M8052" s="79"/>
      <c r="N8052" s="80"/>
      <c r="P8052" s="79"/>
    </row>
    <row r="8053" spans="7:16" x14ac:dyDescent="0.2">
      <c r="G8053" s="79"/>
      <c r="I8053" s="79"/>
      <c r="K8053" s="79"/>
      <c r="M8053" s="79"/>
      <c r="N8053" s="80"/>
      <c r="P8053" s="79"/>
    </row>
    <row r="8054" spans="7:16" x14ac:dyDescent="0.2">
      <c r="G8054" s="79"/>
      <c r="I8054" s="79"/>
      <c r="K8054" s="79"/>
      <c r="M8054" s="79"/>
      <c r="N8054" s="80"/>
      <c r="P8054" s="79"/>
    </row>
    <row r="8055" spans="7:16" x14ac:dyDescent="0.2">
      <c r="G8055" s="79"/>
      <c r="I8055" s="79"/>
      <c r="K8055" s="79"/>
      <c r="M8055" s="79"/>
      <c r="N8055" s="80"/>
      <c r="P8055" s="79"/>
    </row>
    <row r="8056" spans="7:16" x14ac:dyDescent="0.2">
      <c r="G8056" s="79"/>
      <c r="I8056" s="79"/>
      <c r="K8056" s="79"/>
      <c r="M8056" s="79"/>
      <c r="N8056" s="80"/>
      <c r="P8056" s="79"/>
    </row>
    <row r="8057" spans="7:16" x14ac:dyDescent="0.2">
      <c r="G8057" s="79"/>
      <c r="I8057" s="79"/>
      <c r="K8057" s="79"/>
      <c r="M8057" s="79"/>
      <c r="N8057" s="80"/>
      <c r="P8057" s="79"/>
    </row>
    <row r="8058" spans="7:16" x14ac:dyDescent="0.2">
      <c r="G8058" s="79"/>
      <c r="I8058" s="79"/>
      <c r="K8058" s="79"/>
      <c r="M8058" s="79"/>
      <c r="N8058" s="80"/>
      <c r="P8058" s="79"/>
    </row>
    <row r="8059" spans="7:16" x14ac:dyDescent="0.2">
      <c r="G8059" s="79"/>
      <c r="I8059" s="79"/>
      <c r="K8059" s="79"/>
      <c r="M8059" s="79"/>
      <c r="N8059" s="80"/>
      <c r="P8059" s="79"/>
    </row>
    <row r="8060" spans="7:16" x14ac:dyDescent="0.2">
      <c r="G8060" s="79"/>
      <c r="I8060" s="79"/>
      <c r="K8060" s="79"/>
      <c r="M8060" s="79"/>
      <c r="N8060" s="80"/>
      <c r="P8060" s="79"/>
    </row>
    <row r="8061" spans="7:16" x14ac:dyDescent="0.2">
      <c r="G8061" s="79"/>
      <c r="I8061" s="79"/>
      <c r="K8061" s="79"/>
      <c r="M8061" s="79"/>
      <c r="N8061" s="80"/>
      <c r="P8061" s="79"/>
    </row>
    <row r="8062" spans="7:16" x14ac:dyDescent="0.2">
      <c r="G8062" s="79"/>
      <c r="I8062" s="79"/>
      <c r="K8062" s="79"/>
      <c r="M8062" s="79"/>
      <c r="N8062" s="80"/>
      <c r="P8062" s="79"/>
    </row>
    <row r="8063" spans="7:16" x14ac:dyDescent="0.2">
      <c r="G8063" s="79"/>
      <c r="I8063" s="79"/>
      <c r="K8063" s="79"/>
      <c r="M8063" s="79"/>
      <c r="N8063" s="80"/>
      <c r="P8063" s="79"/>
    </row>
    <row r="8064" spans="7:16" x14ac:dyDescent="0.2">
      <c r="G8064" s="79"/>
      <c r="I8064" s="79"/>
      <c r="K8064" s="79"/>
      <c r="M8064" s="79"/>
      <c r="N8064" s="80"/>
      <c r="P8064" s="79"/>
    </row>
    <row r="8065" spans="7:16" x14ac:dyDescent="0.2">
      <c r="G8065" s="79"/>
      <c r="I8065" s="79"/>
      <c r="K8065" s="79"/>
      <c r="M8065" s="79"/>
      <c r="N8065" s="80"/>
      <c r="P8065" s="79"/>
    </row>
    <row r="8066" spans="7:16" x14ac:dyDescent="0.2">
      <c r="G8066" s="79"/>
      <c r="I8066" s="79"/>
      <c r="K8066" s="79"/>
      <c r="M8066" s="79"/>
      <c r="N8066" s="80"/>
      <c r="P8066" s="79"/>
    </row>
    <row r="8067" spans="7:16" x14ac:dyDescent="0.2">
      <c r="G8067" s="79"/>
      <c r="I8067" s="79"/>
      <c r="K8067" s="79"/>
      <c r="M8067" s="79"/>
      <c r="N8067" s="80"/>
      <c r="P8067" s="79"/>
    </row>
    <row r="8068" spans="7:16" x14ac:dyDescent="0.2">
      <c r="G8068" s="79"/>
      <c r="I8068" s="79"/>
      <c r="K8068" s="79"/>
      <c r="M8068" s="79"/>
      <c r="N8068" s="80"/>
      <c r="P8068" s="79"/>
    </row>
    <row r="8069" spans="7:16" x14ac:dyDescent="0.2">
      <c r="G8069" s="79"/>
      <c r="I8069" s="79"/>
      <c r="K8069" s="79"/>
      <c r="M8069" s="79"/>
      <c r="N8069" s="80"/>
      <c r="P8069" s="79"/>
    </row>
    <row r="8070" spans="7:16" x14ac:dyDescent="0.2">
      <c r="G8070" s="79"/>
      <c r="I8070" s="79"/>
      <c r="K8070" s="79"/>
      <c r="M8070" s="79"/>
      <c r="N8070" s="80"/>
      <c r="P8070" s="79"/>
    </row>
    <row r="8071" spans="7:16" x14ac:dyDescent="0.2">
      <c r="G8071" s="79"/>
      <c r="I8071" s="79"/>
      <c r="K8071" s="79"/>
      <c r="M8071" s="79"/>
      <c r="N8071" s="80"/>
      <c r="P8071" s="79"/>
    </row>
    <row r="8072" spans="7:16" x14ac:dyDescent="0.2">
      <c r="G8072" s="79"/>
      <c r="I8072" s="79"/>
      <c r="K8072" s="79"/>
      <c r="M8072" s="79"/>
      <c r="N8072" s="80"/>
      <c r="P8072" s="79"/>
    </row>
    <row r="8073" spans="7:16" x14ac:dyDescent="0.2">
      <c r="G8073" s="79"/>
      <c r="I8073" s="79"/>
      <c r="K8073" s="79"/>
      <c r="M8073" s="79"/>
      <c r="N8073" s="80"/>
      <c r="P8073" s="79"/>
    </row>
    <row r="8074" spans="7:16" x14ac:dyDescent="0.2">
      <c r="G8074" s="79"/>
      <c r="I8074" s="79"/>
      <c r="K8074" s="79"/>
      <c r="M8074" s="79"/>
      <c r="N8074" s="80"/>
      <c r="P8074" s="79"/>
    </row>
    <row r="8075" spans="7:16" x14ac:dyDescent="0.2">
      <c r="G8075" s="79"/>
      <c r="I8075" s="79"/>
      <c r="K8075" s="79"/>
      <c r="M8075" s="79"/>
      <c r="N8075" s="80"/>
      <c r="P8075" s="79"/>
    </row>
    <row r="8076" spans="7:16" x14ac:dyDescent="0.2">
      <c r="G8076" s="79"/>
      <c r="I8076" s="79"/>
      <c r="K8076" s="79"/>
      <c r="M8076" s="79"/>
      <c r="N8076" s="80"/>
      <c r="P8076" s="79"/>
    </row>
    <row r="8077" spans="7:16" x14ac:dyDescent="0.2">
      <c r="G8077" s="79"/>
      <c r="I8077" s="79"/>
      <c r="K8077" s="79"/>
      <c r="M8077" s="79"/>
      <c r="N8077" s="80"/>
      <c r="P8077" s="79"/>
    </row>
    <row r="8078" spans="7:16" x14ac:dyDescent="0.2">
      <c r="G8078" s="79"/>
      <c r="I8078" s="79"/>
      <c r="K8078" s="79"/>
      <c r="M8078" s="79"/>
      <c r="N8078" s="80"/>
      <c r="P8078" s="79"/>
    </row>
    <row r="8079" spans="7:16" x14ac:dyDescent="0.2">
      <c r="G8079" s="79"/>
      <c r="I8079" s="79"/>
      <c r="K8079" s="79"/>
      <c r="M8079" s="79"/>
      <c r="N8079" s="80"/>
      <c r="P8079" s="79"/>
    </row>
    <row r="8080" spans="7:16" x14ac:dyDescent="0.2">
      <c r="G8080" s="79"/>
      <c r="I8080" s="79"/>
      <c r="K8080" s="79"/>
      <c r="M8080" s="79"/>
      <c r="N8080" s="80"/>
      <c r="P8080" s="79"/>
    </row>
    <row r="8081" spans="7:16" x14ac:dyDescent="0.2">
      <c r="G8081" s="79"/>
      <c r="I8081" s="79"/>
      <c r="K8081" s="79"/>
      <c r="M8081" s="79"/>
      <c r="N8081" s="80"/>
      <c r="P8081" s="79"/>
    </row>
    <row r="8082" spans="7:16" x14ac:dyDescent="0.2">
      <c r="G8082" s="79"/>
      <c r="I8082" s="79"/>
      <c r="K8082" s="79"/>
      <c r="M8082" s="79"/>
      <c r="N8082" s="80"/>
      <c r="P8082" s="79"/>
    </row>
    <row r="8083" spans="7:16" x14ac:dyDescent="0.2">
      <c r="G8083" s="79"/>
      <c r="I8083" s="79"/>
      <c r="K8083" s="79"/>
      <c r="M8083" s="79"/>
      <c r="N8083" s="80"/>
      <c r="P8083" s="79"/>
    </row>
    <row r="8084" spans="7:16" x14ac:dyDescent="0.2">
      <c r="G8084" s="79"/>
      <c r="I8084" s="79"/>
      <c r="K8084" s="79"/>
      <c r="M8084" s="79"/>
      <c r="N8084" s="80"/>
      <c r="P8084" s="79"/>
    </row>
    <row r="8085" spans="7:16" x14ac:dyDescent="0.2">
      <c r="G8085" s="79"/>
      <c r="I8085" s="79"/>
      <c r="K8085" s="79"/>
      <c r="M8085" s="79"/>
      <c r="N8085" s="80"/>
      <c r="P8085" s="79"/>
    </row>
    <row r="8086" spans="7:16" x14ac:dyDescent="0.2">
      <c r="G8086" s="79"/>
      <c r="I8086" s="79"/>
      <c r="K8086" s="79"/>
      <c r="M8086" s="79"/>
      <c r="N8086" s="80"/>
      <c r="P8086" s="79"/>
    </row>
    <row r="8087" spans="7:16" x14ac:dyDescent="0.2">
      <c r="G8087" s="79"/>
      <c r="I8087" s="79"/>
      <c r="K8087" s="79"/>
      <c r="M8087" s="79"/>
      <c r="N8087" s="80"/>
      <c r="P8087" s="79"/>
    </row>
    <row r="8088" spans="7:16" x14ac:dyDescent="0.2">
      <c r="G8088" s="79"/>
      <c r="I8088" s="79"/>
      <c r="K8088" s="79"/>
      <c r="M8088" s="79"/>
      <c r="N8088" s="80"/>
      <c r="P8088" s="79"/>
    </row>
    <row r="8089" spans="7:16" x14ac:dyDescent="0.2">
      <c r="G8089" s="79"/>
      <c r="I8089" s="79"/>
      <c r="K8089" s="79"/>
      <c r="M8089" s="79"/>
      <c r="N8089" s="80"/>
      <c r="P8089" s="79"/>
    </row>
    <row r="8090" spans="7:16" x14ac:dyDescent="0.2">
      <c r="G8090" s="79"/>
      <c r="I8090" s="79"/>
      <c r="K8090" s="79"/>
      <c r="M8090" s="79"/>
      <c r="N8090" s="80"/>
      <c r="P8090" s="79"/>
    </row>
    <row r="8091" spans="7:16" x14ac:dyDescent="0.2">
      <c r="G8091" s="79"/>
      <c r="I8091" s="79"/>
      <c r="K8091" s="79"/>
      <c r="M8091" s="79"/>
      <c r="N8091" s="80"/>
      <c r="P8091" s="79"/>
    </row>
    <row r="8092" spans="7:16" x14ac:dyDescent="0.2">
      <c r="G8092" s="79"/>
      <c r="I8092" s="79"/>
      <c r="K8092" s="79"/>
      <c r="M8092" s="79"/>
      <c r="N8092" s="80"/>
      <c r="P8092" s="79"/>
    </row>
    <row r="8093" spans="7:16" x14ac:dyDescent="0.2">
      <c r="G8093" s="79"/>
      <c r="I8093" s="79"/>
      <c r="K8093" s="79"/>
      <c r="M8093" s="79"/>
      <c r="N8093" s="80"/>
      <c r="P8093" s="79"/>
    </row>
    <row r="8094" spans="7:16" x14ac:dyDescent="0.2">
      <c r="G8094" s="79"/>
      <c r="I8094" s="79"/>
      <c r="K8094" s="79"/>
      <c r="M8094" s="79"/>
      <c r="N8094" s="80"/>
      <c r="P8094" s="79"/>
    </row>
    <row r="8095" spans="7:16" x14ac:dyDescent="0.2">
      <c r="G8095" s="79"/>
      <c r="I8095" s="79"/>
      <c r="K8095" s="79"/>
      <c r="M8095" s="79"/>
      <c r="N8095" s="80"/>
      <c r="P8095" s="79"/>
    </row>
    <row r="8096" spans="7:16" x14ac:dyDescent="0.2">
      <c r="G8096" s="79"/>
      <c r="I8096" s="79"/>
      <c r="K8096" s="79"/>
      <c r="M8096" s="79"/>
      <c r="N8096" s="80"/>
      <c r="P8096" s="79"/>
    </row>
    <row r="8097" spans="7:16" x14ac:dyDescent="0.2">
      <c r="G8097" s="79"/>
      <c r="I8097" s="79"/>
      <c r="K8097" s="79"/>
      <c r="M8097" s="79"/>
      <c r="N8097" s="80"/>
      <c r="P8097" s="79"/>
    </row>
    <row r="8098" spans="7:16" x14ac:dyDescent="0.2">
      <c r="G8098" s="79"/>
      <c r="I8098" s="79"/>
      <c r="K8098" s="79"/>
      <c r="M8098" s="79"/>
      <c r="N8098" s="80"/>
      <c r="P8098" s="79"/>
    </row>
    <row r="8099" spans="7:16" x14ac:dyDescent="0.2">
      <c r="G8099" s="79"/>
      <c r="I8099" s="79"/>
      <c r="K8099" s="79"/>
      <c r="M8099" s="79"/>
      <c r="N8099" s="80"/>
      <c r="P8099" s="79"/>
    </row>
    <row r="8100" spans="7:16" x14ac:dyDescent="0.2">
      <c r="G8100" s="79"/>
      <c r="I8100" s="79"/>
      <c r="K8100" s="79"/>
      <c r="M8100" s="79"/>
      <c r="N8100" s="80"/>
      <c r="P8100" s="79"/>
    </row>
    <row r="8101" spans="7:16" x14ac:dyDescent="0.2">
      <c r="G8101" s="79"/>
      <c r="I8101" s="79"/>
      <c r="K8101" s="79"/>
      <c r="M8101" s="79"/>
      <c r="N8101" s="80"/>
      <c r="P8101" s="79"/>
    </row>
    <row r="8102" spans="7:16" x14ac:dyDescent="0.2">
      <c r="G8102" s="79"/>
      <c r="I8102" s="79"/>
      <c r="K8102" s="79"/>
      <c r="M8102" s="79"/>
      <c r="N8102" s="80"/>
      <c r="P8102" s="79"/>
    </row>
    <row r="8103" spans="7:16" x14ac:dyDescent="0.2">
      <c r="G8103" s="79"/>
      <c r="I8103" s="79"/>
      <c r="K8103" s="79"/>
      <c r="M8103" s="79"/>
      <c r="N8103" s="80"/>
      <c r="P8103" s="79"/>
    </row>
    <row r="8104" spans="7:16" x14ac:dyDescent="0.2">
      <c r="G8104" s="79"/>
      <c r="I8104" s="79"/>
      <c r="K8104" s="79"/>
      <c r="M8104" s="79"/>
      <c r="N8104" s="80"/>
      <c r="P8104" s="79"/>
    </row>
    <row r="8105" spans="7:16" x14ac:dyDescent="0.2">
      <c r="G8105" s="79"/>
      <c r="I8105" s="79"/>
      <c r="K8105" s="79"/>
      <c r="M8105" s="79"/>
      <c r="N8105" s="80"/>
      <c r="P8105" s="79"/>
    </row>
    <row r="8106" spans="7:16" x14ac:dyDescent="0.2">
      <c r="G8106" s="79"/>
      <c r="I8106" s="79"/>
      <c r="K8106" s="79"/>
      <c r="M8106" s="79"/>
      <c r="N8106" s="80"/>
      <c r="P8106" s="79"/>
    </row>
    <row r="8107" spans="7:16" x14ac:dyDescent="0.2">
      <c r="G8107" s="79"/>
      <c r="I8107" s="79"/>
      <c r="K8107" s="79"/>
      <c r="M8107" s="79"/>
      <c r="N8107" s="80"/>
      <c r="P8107" s="79"/>
    </row>
    <row r="8108" spans="7:16" x14ac:dyDescent="0.2">
      <c r="G8108" s="79"/>
      <c r="I8108" s="79"/>
      <c r="K8108" s="79"/>
      <c r="M8108" s="79"/>
      <c r="N8108" s="80"/>
      <c r="P8108" s="79"/>
    </row>
    <row r="8109" spans="7:16" x14ac:dyDescent="0.2">
      <c r="G8109" s="79"/>
      <c r="I8109" s="79"/>
      <c r="K8109" s="79"/>
      <c r="M8109" s="79"/>
      <c r="N8109" s="80"/>
      <c r="P8109" s="79"/>
    </row>
    <row r="8110" spans="7:16" x14ac:dyDescent="0.2">
      <c r="G8110" s="79"/>
      <c r="I8110" s="79"/>
      <c r="K8110" s="79"/>
      <c r="M8110" s="79"/>
      <c r="N8110" s="80"/>
      <c r="P8110" s="79"/>
    </row>
    <row r="8111" spans="7:16" x14ac:dyDescent="0.2">
      <c r="G8111" s="79"/>
      <c r="I8111" s="79"/>
      <c r="K8111" s="79"/>
      <c r="M8111" s="79"/>
      <c r="N8111" s="80"/>
      <c r="P8111" s="79"/>
    </row>
    <row r="8112" spans="7:16" x14ac:dyDescent="0.2">
      <c r="G8112" s="79"/>
      <c r="I8112" s="79"/>
      <c r="K8112" s="79"/>
      <c r="M8112" s="79"/>
      <c r="N8112" s="80"/>
      <c r="P8112" s="79"/>
    </row>
    <row r="8113" spans="7:16" x14ac:dyDescent="0.2">
      <c r="G8113" s="79"/>
      <c r="I8113" s="79"/>
      <c r="K8113" s="79"/>
      <c r="M8113" s="79"/>
      <c r="N8113" s="80"/>
      <c r="P8113" s="79"/>
    </row>
    <row r="8114" spans="7:16" x14ac:dyDescent="0.2">
      <c r="G8114" s="79"/>
      <c r="I8114" s="79"/>
      <c r="K8114" s="79"/>
      <c r="M8114" s="79"/>
      <c r="N8114" s="80"/>
      <c r="P8114" s="79"/>
    </row>
    <row r="8115" spans="7:16" x14ac:dyDescent="0.2">
      <c r="G8115" s="79"/>
      <c r="I8115" s="79"/>
      <c r="K8115" s="79"/>
      <c r="M8115" s="79"/>
      <c r="N8115" s="80"/>
      <c r="P8115" s="79"/>
    </row>
    <row r="8116" spans="7:16" x14ac:dyDescent="0.2">
      <c r="G8116" s="79"/>
      <c r="I8116" s="79"/>
      <c r="K8116" s="79"/>
      <c r="M8116" s="79"/>
      <c r="N8116" s="80"/>
      <c r="P8116" s="79"/>
    </row>
    <row r="8117" spans="7:16" x14ac:dyDescent="0.2">
      <c r="G8117" s="79"/>
      <c r="I8117" s="79"/>
      <c r="K8117" s="79"/>
      <c r="M8117" s="79"/>
      <c r="N8117" s="80"/>
      <c r="P8117" s="79"/>
    </row>
    <row r="8118" spans="7:16" x14ac:dyDescent="0.2">
      <c r="G8118" s="79"/>
      <c r="I8118" s="79"/>
      <c r="K8118" s="79"/>
      <c r="M8118" s="79"/>
      <c r="N8118" s="80"/>
      <c r="P8118" s="79"/>
    </row>
    <row r="8119" spans="7:16" x14ac:dyDescent="0.2">
      <c r="G8119" s="79"/>
      <c r="I8119" s="79"/>
      <c r="K8119" s="79"/>
      <c r="M8119" s="79"/>
      <c r="N8119" s="80"/>
      <c r="P8119" s="79"/>
    </row>
    <row r="8120" spans="7:16" x14ac:dyDescent="0.2">
      <c r="G8120" s="79"/>
      <c r="I8120" s="79"/>
      <c r="K8120" s="79"/>
      <c r="M8120" s="79"/>
      <c r="N8120" s="80"/>
      <c r="P8120" s="79"/>
    </row>
    <row r="8121" spans="7:16" x14ac:dyDescent="0.2">
      <c r="G8121" s="79"/>
      <c r="I8121" s="79"/>
      <c r="K8121" s="79"/>
      <c r="M8121" s="79"/>
      <c r="N8121" s="80"/>
      <c r="P8121" s="79"/>
    </row>
    <row r="8122" spans="7:16" x14ac:dyDescent="0.2">
      <c r="G8122" s="79"/>
      <c r="I8122" s="79"/>
      <c r="K8122" s="79"/>
      <c r="M8122" s="79"/>
      <c r="N8122" s="80"/>
      <c r="P8122" s="79"/>
    </row>
    <row r="8123" spans="7:16" x14ac:dyDescent="0.2">
      <c r="G8123" s="79"/>
      <c r="I8123" s="79"/>
      <c r="K8123" s="79"/>
      <c r="M8123" s="79"/>
      <c r="N8123" s="80"/>
      <c r="P8123" s="79"/>
    </row>
    <row r="8124" spans="7:16" x14ac:dyDescent="0.2">
      <c r="G8124" s="79"/>
      <c r="I8124" s="79"/>
      <c r="K8124" s="79"/>
      <c r="M8124" s="79"/>
      <c r="N8124" s="80"/>
      <c r="P8124" s="79"/>
    </row>
    <row r="8125" spans="7:16" x14ac:dyDescent="0.2">
      <c r="G8125" s="79"/>
      <c r="I8125" s="79"/>
      <c r="K8125" s="79"/>
      <c r="M8125" s="79"/>
      <c r="N8125" s="80"/>
      <c r="P8125" s="79"/>
    </row>
    <row r="8126" spans="7:16" x14ac:dyDescent="0.2">
      <c r="G8126" s="79"/>
      <c r="I8126" s="79"/>
      <c r="K8126" s="79"/>
      <c r="M8126" s="79"/>
      <c r="N8126" s="80"/>
      <c r="P8126" s="79"/>
    </row>
    <row r="8127" spans="7:16" x14ac:dyDescent="0.2">
      <c r="G8127" s="79"/>
      <c r="I8127" s="79"/>
      <c r="K8127" s="79"/>
      <c r="M8127" s="79"/>
      <c r="N8127" s="80"/>
      <c r="P8127" s="79"/>
    </row>
    <row r="8128" spans="7:16" x14ac:dyDescent="0.2">
      <c r="G8128" s="79"/>
      <c r="I8128" s="79"/>
      <c r="K8128" s="79"/>
      <c r="M8128" s="79"/>
      <c r="N8128" s="80"/>
      <c r="P8128" s="79"/>
    </row>
    <row r="8129" spans="7:16" x14ac:dyDescent="0.2">
      <c r="G8129" s="79"/>
      <c r="I8129" s="79"/>
      <c r="K8129" s="79"/>
      <c r="M8129" s="79"/>
      <c r="N8129" s="80"/>
      <c r="P8129" s="79"/>
    </row>
    <row r="8130" spans="7:16" x14ac:dyDescent="0.2">
      <c r="G8130" s="79"/>
      <c r="I8130" s="79"/>
      <c r="K8130" s="79"/>
      <c r="M8130" s="79"/>
      <c r="N8130" s="80"/>
      <c r="P8130" s="79"/>
    </row>
    <row r="8131" spans="7:16" x14ac:dyDescent="0.2">
      <c r="G8131" s="79"/>
      <c r="I8131" s="79"/>
      <c r="K8131" s="79"/>
      <c r="M8131" s="79"/>
      <c r="N8131" s="80"/>
      <c r="P8131" s="79"/>
    </row>
    <row r="8132" spans="7:16" x14ac:dyDescent="0.2">
      <c r="G8132" s="79"/>
      <c r="I8132" s="79"/>
      <c r="K8132" s="79"/>
      <c r="M8132" s="79"/>
      <c r="N8132" s="80"/>
      <c r="P8132" s="79"/>
    </row>
    <row r="8133" spans="7:16" x14ac:dyDescent="0.2">
      <c r="G8133" s="79"/>
      <c r="I8133" s="79"/>
      <c r="K8133" s="79"/>
      <c r="M8133" s="79"/>
      <c r="N8133" s="80"/>
      <c r="P8133" s="79"/>
    </row>
    <row r="8134" spans="7:16" x14ac:dyDescent="0.2">
      <c r="G8134" s="79"/>
      <c r="I8134" s="79"/>
      <c r="K8134" s="79"/>
      <c r="M8134" s="79"/>
      <c r="N8134" s="80"/>
      <c r="P8134" s="79"/>
    </row>
    <row r="8135" spans="7:16" x14ac:dyDescent="0.2">
      <c r="G8135" s="79"/>
      <c r="I8135" s="79"/>
      <c r="K8135" s="79"/>
      <c r="M8135" s="79"/>
      <c r="N8135" s="80"/>
      <c r="P8135" s="79"/>
    </row>
    <row r="8136" spans="7:16" x14ac:dyDescent="0.2">
      <c r="G8136" s="79"/>
      <c r="I8136" s="79"/>
      <c r="K8136" s="79"/>
      <c r="M8136" s="79"/>
      <c r="N8136" s="80"/>
      <c r="P8136" s="79"/>
    </row>
    <row r="8137" spans="7:16" x14ac:dyDescent="0.2">
      <c r="G8137" s="79"/>
      <c r="I8137" s="79"/>
      <c r="K8137" s="79"/>
      <c r="M8137" s="79"/>
      <c r="N8137" s="80"/>
      <c r="P8137" s="79"/>
    </row>
    <row r="8138" spans="7:16" x14ac:dyDescent="0.2">
      <c r="G8138" s="79"/>
      <c r="I8138" s="79"/>
      <c r="K8138" s="79"/>
      <c r="M8138" s="79"/>
      <c r="N8138" s="80"/>
      <c r="P8138" s="79"/>
    </row>
    <row r="8139" spans="7:16" x14ac:dyDescent="0.2">
      <c r="G8139" s="79"/>
      <c r="I8139" s="79"/>
      <c r="K8139" s="79"/>
      <c r="M8139" s="79"/>
      <c r="N8139" s="80"/>
      <c r="P8139" s="79"/>
    </row>
    <row r="8140" spans="7:16" x14ac:dyDescent="0.2">
      <c r="G8140" s="79"/>
      <c r="I8140" s="79"/>
      <c r="K8140" s="79"/>
      <c r="M8140" s="79"/>
      <c r="N8140" s="80"/>
      <c r="P8140" s="79"/>
    </row>
    <row r="8141" spans="7:16" x14ac:dyDescent="0.2">
      <c r="G8141" s="79"/>
      <c r="I8141" s="79"/>
      <c r="K8141" s="79"/>
      <c r="M8141" s="79"/>
      <c r="N8141" s="80"/>
      <c r="P8141" s="79"/>
    </row>
    <row r="8142" spans="7:16" x14ac:dyDescent="0.2">
      <c r="G8142" s="79"/>
      <c r="I8142" s="79"/>
      <c r="K8142" s="79"/>
      <c r="M8142" s="79"/>
      <c r="N8142" s="80"/>
      <c r="P8142" s="79"/>
    </row>
    <row r="8143" spans="7:16" x14ac:dyDescent="0.2">
      <c r="G8143" s="79"/>
      <c r="I8143" s="79"/>
      <c r="K8143" s="79"/>
      <c r="M8143" s="79"/>
      <c r="N8143" s="80"/>
      <c r="P8143" s="79"/>
    </row>
    <row r="8144" spans="7:16" x14ac:dyDescent="0.2">
      <c r="G8144" s="79"/>
      <c r="I8144" s="79"/>
      <c r="K8144" s="79"/>
      <c r="M8144" s="79"/>
      <c r="N8144" s="80"/>
      <c r="P8144" s="79"/>
    </row>
    <row r="8145" spans="7:16" x14ac:dyDescent="0.2">
      <c r="G8145" s="79"/>
      <c r="I8145" s="79"/>
      <c r="K8145" s="79"/>
      <c r="M8145" s="79"/>
      <c r="N8145" s="80"/>
      <c r="P8145" s="79"/>
    </row>
    <row r="8146" spans="7:16" x14ac:dyDescent="0.2">
      <c r="G8146" s="79"/>
      <c r="I8146" s="79"/>
      <c r="K8146" s="79"/>
      <c r="M8146" s="79"/>
      <c r="N8146" s="80"/>
      <c r="P8146" s="79"/>
    </row>
    <row r="8147" spans="7:16" x14ac:dyDescent="0.2">
      <c r="G8147" s="79"/>
      <c r="I8147" s="79"/>
      <c r="K8147" s="79"/>
      <c r="M8147" s="79"/>
      <c r="N8147" s="80"/>
      <c r="P8147" s="79"/>
    </row>
    <row r="8148" spans="7:16" x14ac:dyDescent="0.2">
      <c r="G8148" s="79"/>
      <c r="I8148" s="79"/>
      <c r="K8148" s="79"/>
      <c r="M8148" s="79"/>
      <c r="N8148" s="80"/>
      <c r="P8148" s="79"/>
    </row>
    <row r="8149" spans="7:16" x14ac:dyDescent="0.2">
      <c r="G8149" s="79"/>
      <c r="I8149" s="79"/>
      <c r="K8149" s="79"/>
      <c r="M8149" s="79"/>
      <c r="N8149" s="80"/>
      <c r="P8149" s="79"/>
    </row>
    <row r="8150" spans="7:16" x14ac:dyDescent="0.2">
      <c r="G8150" s="79"/>
      <c r="I8150" s="79"/>
      <c r="K8150" s="79"/>
      <c r="M8150" s="79"/>
      <c r="N8150" s="80"/>
      <c r="P8150" s="79"/>
    </row>
    <row r="8151" spans="7:16" x14ac:dyDescent="0.2">
      <c r="G8151" s="79"/>
      <c r="I8151" s="79"/>
      <c r="K8151" s="79"/>
      <c r="M8151" s="79"/>
      <c r="N8151" s="80"/>
      <c r="P8151" s="79"/>
    </row>
    <row r="8152" spans="7:16" x14ac:dyDescent="0.2">
      <c r="G8152" s="79"/>
      <c r="I8152" s="79"/>
      <c r="K8152" s="79"/>
      <c r="M8152" s="79"/>
      <c r="N8152" s="80"/>
      <c r="P8152" s="79"/>
    </row>
    <row r="8153" spans="7:16" x14ac:dyDescent="0.2">
      <c r="G8153" s="79"/>
      <c r="I8153" s="79"/>
      <c r="K8153" s="79"/>
      <c r="M8153" s="79"/>
      <c r="N8153" s="80"/>
      <c r="P8153" s="79"/>
    </row>
    <row r="8154" spans="7:16" x14ac:dyDescent="0.2">
      <c r="G8154" s="79"/>
      <c r="I8154" s="79"/>
      <c r="K8154" s="79"/>
      <c r="M8154" s="79"/>
      <c r="N8154" s="80"/>
      <c r="P8154" s="79"/>
    </row>
    <row r="8155" spans="7:16" x14ac:dyDescent="0.2">
      <c r="G8155" s="79"/>
      <c r="I8155" s="79"/>
      <c r="K8155" s="79"/>
      <c r="M8155" s="79"/>
      <c r="N8155" s="80"/>
      <c r="P8155" s="79"/>
    </row>
    <row r="8156" spans="7:16" x14ac:dyDescent="0.2">
      <c r="G8156" s="79"/>
      <c r="I8156" s="79"/>
      <c r="K8156" s="79"/>
      <c r="M8156" s="79"/>
      <c r="N8156" s="80"/>
      <c r="P8156" s="79"/>
    </row>
    <row r="8157" spans="7:16" x14ac:dyDescent="0.2">
      <c r="G8157" s="79"/>
      <c r="I8157" s="79"/>
      <c r="K8157" s="79"/>
      <c r="M8157" s="79"/>
      <c r="N8157" s="80"/>
      <c r="P8157" s="79"/>
    </row>
    <row r="8158" spans="7:16" x14ac:dyDescent="0.2">
      <c r="G8158" s="79"/>
      <c r="I8158" s="79"/>
      <c r="K8158" s="79"/>
      <c r="M8158" s="79"/>
      <c r="N8158" s="80"/>
      <c r="P8158" s="79"/>
    </row>
    <row r="8159" spans="7:16" x14ac:dyDescent="0.2">
      <c r="G8159" s="79"/>
      <c r="I8159" s="79"/>
      <c r="K8159" s="79"/>
      <c r="M8159" s="79"/>
      <c r="N8159" s="80"/>
      <c r="P8159" s="79"/>
    </row>
    <row r="8160" spans="7:16" x14ac:dyDescent="0.2">
      <c r="G8160" s="79"/>
      <c r="I8160" s="79"/>
      <c r="K8160" s="79"/>
      <c r="M8160" s="79"/>
      <c r="N8160" s="80"/>
      <c r="P8160" s="79"/>
    </row>
    <row r="8161" spans="7:16" x14ac:dyDescent="0.2">
      <c r="G8161" s="79"/>
      <c r="I8161" s="79"/>
      <c r="K8161" s="79"/>
      <c r="M8161" s="79"/>
      <c r="N8161" s="80"/>
      <c r="P8161" s="79"/>
    </row>
    <row r="8162" spans="7:16" x14ac:dyDescent="0.2">
      <c r="G8162" s="79"/>
      <c r="I8162" s="79"/>
      <c r="K8162" s="79"/>
      <c r="M8162" s="79"/>
      <c r="N8162" s="80"/>
      <c r="P8162" s="79"/>
    </row>
    <row r="8163" spans="7:16" x14ac:dyDescent="0.2">
      <c r="G8163" s="79"/>
      <c r="I8163" s="79"/>
      <c r="K8163" s="79"/>
      <c r="M8163" s="79"/>
      <c r="N8163" s="80"/>
      <c r="P8163" s="79"/>
    </row>
    <row r="8164" spans="7:16" x14ac:dyDescent="0.2">
      <c r="G8164" s="79"/>
      <c r="I8164" s="79"/>
      <c r="K8164" s="79"/>
      <c r="M8164" s="79"/>
      <c r="N8164" s="80"/>
      <c r="P8164" s="79"/>
    </row>
    <row r="8165" spans="7:16" x14ac:dyDescent="0.2">
      <c r="G8165" s="79"/>
      <c r="I8165" s="79"/>
      <c r="K8165" s="79"/>
      <c r="M8165" s="79"/>
      <c r="N8165" s="80"/>
      <c r="P8165" s="79"/>
    </row>
    <row r="8166" spans="7:16" x14ac:dyDescent="0.2">
      <c r="G8166" s="79"/>
      <c r="I8166" s="79"/>
      <c r="K8166" s="79"/>
      <c r="M8166" s="79"/>
      <c r="N8166" s="80"/>
      <c r="P8166" s="79"/>
    </row>
    <row r="8167" spans="7:16" x14ac:dyDescent="0.2">
      <c r="G8167" s="79"/>
      <c r="I8167" s="79"/>
      <c r="K8167" s="79"/>
      <c r="M8167" s="79"/>
      <c r="N8167" s="80"/>
      <c r="P8167" s="79"/>
    </row>
    <row r="8168" spans="7:16" x14ac:dyDescent="0.2">
      <c r="G8168" s="79"/>
      <c r="I8168" s="79"/>
      <c r="K8168" s="79"/>
      <c r="M8168" s="79"/>
      <c r="N8168" s="80"/>
      <c r="P8168" s="79"/>
    </row>
    <row r="8169" spans="7:16" x14ac:dyDescent="0.2">
      <c r="G8169" s="79"/>
      <c r="I8169" s="79"/>
      <c r="K8169" s="79"/>
      <c r="M8169" s="79"/>
      <c r="N8169" s="80"/>
      <c r="P8169" s="79"/>
    </row>
    <row r="8170" spans="7:16" x14ac:dyDescent="0.2">
      <c r="G8170" s="79"/>
      <c r="I8170" s="79"/>
      <c r="K8170" s="79"/>
      <c r="M8170" s="79"/>
      <c r="N8170" s="80"/>
      <c r="P8170" s="79"/>
    </row>
    <row r="8171" spans="7:16" x14ac:dyDescent="0.2">
      <c r="G8171" s="79"/>
      <c r="I8171" s="79"/>
      <c r="K8171" s="79"/>
      <c r="M8171" s="79"/>
      <c r="N8171" s="80"/>
      <c r="P8171" s="79"/>
    </row>
    <row r="8172" spans="7:16" x14ac:dyDescent="0.2">
      <c r="G8172" s="79"/>
      <c r="I8172" s="79"/>
      <c r="K8172" s="79"/>
      <c r="M8172" s="79"/>
      <c r="N8172" s="80"/>
      <c r="P8172" s="79"/>
    </row>
    <row r="8173" spans="7:16" x14ac:dyDescent="0.2">
      <c r="G8173" s="79"/>
      <c r="I8173" s="79"/>
      <c r="K8173" s="79"/>
      <c r="M8173" s="79"/>
      <c r="N8173" s="80"/>
      <c r="P8173" s="79"/>
    </row>
    <row r="8174" spans="7:16" x14ac:dyDescent="0.2">
      <c r="G8174" s="79"/>
      <c r="I8174" s="79"/>
      <c r="K8174" s="79"/>
      <c r="M8174" s="79"/>
      <c r="N8174" s="80"/>
      <c r="P8174" s="79"/>
    </row>
    <row r="8175" spans="7:16" x14ac:dyDescent="0.2">
      <c r="G8175" s="79"/>
      <c r="I8175" s="79"/>
      <c r="K8175" s="79"/>
      <c r="M8175" s="79"/>
      <c r="N8175" s="80"/>
      <c r="P8175" s="79"/>
    </row>
    <row r="8176" spans="7:16" x14ac:dyDescent="0.2">
      <c r="G8176" s="79"/>
      <c r="I8176" s="79"/>
      <c r="K8176" s="79"/>
      <c r="M8176" s="79"/>
      <c r="N8176" s="80"/>
      <c r="P8176" s="79"/>
    </row>
    <row r="8177" spans="7:16" x14ac:dyDescent="0.2">
      <c r="G8177" s="79"/>
      <c r="I8177" s="79"/>
      <c r="K8177" s="79"/>
      <c r="M8177" s="79"/>
      <c r="N8177" s="80"/>
      <c r="P8177" s="79"/>
    </row>
    <row r="8178" spans="7:16" x14ac:dyDescent="0.2">
      <c r="G8178" s="79"/>
      <c r="I8178" s="79"/>
      <c r="K8178" s="79"/>
      <c r="M8178" s="79"/>
      <c r="N8178" s="80"/>
      <c r="P8178" s="79"/>
    </row>
    <row r="8179" spans="7:16" x14ac:dyDescent="0.2">
      <c r="G8179" s="79"/>
      <c r="I8179" s="79"/>
      <c r="K8179" s="79"/>
      <c r="M8179" s="79"/>
      <c r="N8179" s="80"/>
      <c r="P8179" s="79"/>
    </row>
    <row r="8180" spans="7:16" x14ac:dyDescent="0.2">
      <c r="G8180" s="79"/>
      <c r="I8180" s="79"/>
      <c r="K8180" s="79"/>
      <c r="M8180" s="79"/>
      <c r="N8180" s="80"/>
      <c r="P8180" s="79"/>
    </row>
    <row r="8181" spans="7:16" x14ac:dyDescent="0.2">
      <c r="G8181" s="79"/>
      <c r="I8181" s="79"/>
      <c r="K8181" s="79"/>
      <c r="M8181" s="79"/>
      <c r="N8181" s="80"/>
      <c r="P8181" s="79"/>
    </row>
    <row r="8182" spans="7:16" x14ac:dyDescent="0.2">
      <c r="G8182" s="79"/>
      <c r="I8182" s="79"/>
      <c r="K8182" s="79"/>
      <c r="M8182" s="79"/>
      <c r="N8182" s="80"/>
      <c r="P8182" s="79"/>
    </row>
    <row r="8183" spans="7:16" x14ac:dyDescent="0.2">
      <c r="G8183" s="79"/>
      <c r="I8183" s="79"/>
      <c r="K8183" s="79"/>
      <c r="M8183" s="79"/>
      <c r="N8183" s="80"/>
      <c r="P8183" s="79"/>
    </row>
    <row r="8184" spans="7:16" x14ac:dyDescent="0.2">
      <c r="G8184" s="79"/>
      <c r="I8184" s="79"/>
      <c r="K8184" s="79"/>
      <c r="M8184" s="79"/>
      <c r="N8184" s="80"/>
      <c r="P8184" s="79"/>
    </row>
    <row r="8185" spans="7:16" x14ac:dyDescent="0.2">
      <c r="G8185" s="79"/>
      <c r="I8185" s="79"/>
      <c r="K8185" s="79"/>
      <c r="M8185" s="79"/>
      <c r="N8185" s="80"/>
      <c r="P8185" s="79"/>
    </row>
    <row r="8186" spans="7:16" x14ac:dyDescent="0.2">
      <c r="G8186" s="79"/>
      <c r="I8186" s="79"/>
      <c r="K8186" s="79"/>
      <c r="M8186" s="79"/>
      <c r="N8186" s="80"/>
      <c r="P8186" s="79"/>
    </row>
    <row r="8187" spans="7:16" x14ac:dyDescent="0.2">
      <c r="G8187" s="79"/>
      <c r="I8187" s="79"/>
      <c r="K8187" s="79"/>
      <c r="M8187" s="79"/>
      <c r="N8187" s="80"/>
      <c r="P8187" s="79"/>
    </row>
    <row r="8188" spans="7:16" x14ac:dyDescent="0.2">
      <c r="G8188" s="79"/>
      <c r="I8188" s="79"/>
      <c r="K8188" s="79"/>
      <c r="M8188" s="79"/>
      <c r="N8188" s="80"/>
      <c r="P8188" s="79"/>
    </row>
    <row r="8189" spans="7:16" x14ac:dyDescent="0.2">
      <c r="G8189" s="79"/>
      <c r="I8189" s="79"/>
      <c r="K8189" s="79"/>
      <c r="M8189" s="79"/>
      <c r="N8189" s="80"/>
      <c r="P8189" s="79"/>
    </row>
    <row r="8190" spans="7:16" x14ac:dyDescent="0.2">
      <c r="G8190" s="79"/>
      <c r="I8190" s="79"/>
      <c r="K8190" s="79"/>
      <c r="M8190" s="79"/>
      <c r="N8190" s="80"/>
      <c r="P8190" s="79"/>
    </row>
    <row r="8191" spans="7:16" x14ac:dyDescent="0.2">
      <c r="G8191" s="79"/>
      <c r="I8191" s="79"/>
      <c r="K8191" s="79"/>
      <c r="M8191" s="79"/>
      <c r="N8191" s="80"/>
      <c r="P8191" s="79"/>
    </row>
    <row r="8192" spans="7:16" x14ac:dyDescent="0.2">
      <c r="G8192" s="79"/>
      <c r="I8192" s="79"/>
      <c r="K8192" s="79"/>
      <c r="M8192" s="79"/>
      <c r="N8192" s="80"/>
      <c r="P8192" s="79"/>
    </row>
    <row r="8193" spans="7:16" x14ac:dyDescent="0.2">
      <c r="G8193" s="79"/>
      <c r="I8193" s="79"/>
      <c r="K8193" s="79"/>
      <c r="M8193" s="79"/>
      <c r="N8193" s="80"/>
      <c r="P8193" s="79"/>
    </row>
    <row r="8194" spans="7:16" x14ac:dyDescent="0.2">
      <c r="G8194" s="79"/>
      <c r="I8194" s="79"/>
      <c r="K8194" s="79"/>
      <c r="M8194" s="79"/>
      <c r="N8194" s="80"/>
      <c r="P8194" s="79"/>
    </row>
    <row r="8195" spans="7:16" x14ac:dyDescent="0.2">
      <c r="G8195" s="79"/>
      <c r="I8195" s="79"/>
      <c r="K8195" s="79"/>
      <c r="M8195" s="79"/>
      <c r="N8195" s="80"/>
      <c r="P8195" s="79"/>
    </row>
    <row r="8196" spans="7:16" x14ac:dyDescent="0.2">
      <c r="G8196" s="79"/>
      <c r="I8196" s="79"/>
      <c r="K8196" s="79"/>
      <c r="M8196" s="79"/>
      <c r="N8196" s="80"/>
      <c r="P8196" s="79"/>
    </row>
    <row r="8197" spans="7:16" x14ac:dyDescent="0.2">
      <c r="G8197" s="79"/>
      <c r="I8197" s="79"/>
      <c r="K8197" s="79"/>
      <c r="M8197" s="79"/>
      <c r="N8197" s="80"/>
      <c r="P8197" s="79"/>
    </row>
    <row r="8198" spans="7:16" x14ac:dyDescent="0.2">
      <c r="G8198" s="79"/>
      <c r="I8198" s="79"/>
      <c r="K8198" s="79"/>
      <c r="M8198" s="79"/>
      <c r="N8198" s="80"/>
      <c r="P8198" s="79"/>
    </row>
    <row r="8199" spans="7:16" x14ac:dyDescent="0.2">
      <c r="G8199" s="79"/>
      <c r="I8199" s="79"/>
      <c r="K8199" s="79"/>
      <c r="M8199" s="79"/>
      <c r="N8199" s="80"/>
      <c r="P8199" s="79"/>
    </row>
    <row r="8200" spans="7:16" x14ac:dyDescent="0.2">
      <c r="G8200" s="79"/>
      <c r="I8200" s="79"/>
      <c r="K8200" s="79"/>
      <c r="M8200" s="79"/>
      <c r="N8200" s="80"/>
      <c r="P8200" s="79"/>
    </row>
    <row r="8201" spans="7:16" x14ac:dyDescent="0.2">
      <c r="G8201" s="79"/>
      <c r="I8201" s="79"/>
      <c r="K8201" s="79"/>
      <c r="M8201" s="79"/>
      <c r="N8201" s="80"/>
      <c r="P8201" s="79"/>
    </row>
    <row r="8202" spans="7:16" x14ac:dyDescent="0.2">
      <c r="G8202" s="79"/>
      <c r="I8202" s="79"/>
      <c r="K8202" s="79"/>
      <c r="M8202" s="79"/>
      <c r="N8202" s="80"/>
      <c r="P8202" s="79"/>
    </row>
    <row r="8203" spans="7:16" x14ac:dyDescent="0.2">
      <c r="G8203" s="79"/>
      <c r="I8203" s="79"/>
      <c r="K8203" s="79"/>
      <c r="M8203" s="79"/>
      <c r="N8203" s="80"/>
      <c r="P8203" s="79"/>
    </row>
    <row r="8204" spans="7:16" x14ac:dyDescent="0.2">
      <c r="G8204" s="79"/>
      <c r="I8204" s="79"/>
      <c r="K8204" s="79"/>
      <c r="M8204" s="79"/>
      <c r="N8204" s="80"/>
      <c r="P8204" s="79"/>
    </row>
    <row r="8205" spans="7:16" x14ac:dyDescent="0.2">
      <c r="G8205" s="79"/>
      <c r="I8205" s="79"/>
      <c r="K8205" s="79"/>
      <c r="M8205" s="79"/>
      <c r="N8205" s="80"/>
      <c r="P8205" s="79"/>
    </row>
    <row r="8206" spans="7:16" x14ac:dyDescent="0.2">
      <c r="G8206" s="79"/>
      <c r="I8206" s="79"/>
      <c r="K8206" s="79"/>
      <c r="M8206" s="79"/>
      <c r="N8206" s="80"/>
      <c r="P8206" s="79"/>
    </row>
    <row r="8207" spans="7:16" x14ac:dyDescent="0.2">
      <c r="G8207" s="79"/>
      <c r="I8207" s="79"/>
      <c r="K8207" s="79"/>
      <c r="M8207" s="79"/>
      <c r="N8207" s="80"/>
      <c r="P8207" s="79"/>
    </row>
    <row r="8208" spans="7:16" x14ac:dyDescent="0.2">
      <c r="G8208" s="79"/>
      <c r="I8208" s="79"/>
      <c r="K8208" s="79"/>
      <c r="M8208" s="79"/>
      <c r="N8208" s="80"/>
      <c r="P8208" s="79"/>
    </row>
    <row r="8209" spans="7:16" x14ac:dyDescent="0.2">
      <c r="G8209" s="79"/>
      <c r="I8209" s="79"/>
      <c r="K8209" s="79"/>
      <c r="M8209" s="79"/>
      <c r="N8209" s="80"/>
      <c r="P8209" s="79"/>
    </row>
    <row r="8210" spans="7:16" x14ac:dyDescent="0.2">
      <c r="G8210" s="79"/>
      <c r="I8210" s="79"/>
      <c r="K8210" s="79"/>
      <c r="M8210" s="79"/>
      <c r="N8210" s="80"/>
      <c r="P8210" s="79"/>
    </row>
    <row r="8211" spans="7:16" x14ac:dyDescent="0.2">
      <c r="G8211" s="79"/>
      <c r="I8211" s="79"/>
      <c r="K8211" s="79"/>
      <c r="M8211" s="79"/>
      <c r="N8211" s="80"/>
      <c r="P8211" s="79"/>
    </row>
    <row r="8212" spans="7:16" x14ac:dyDescent="0.2">
      <c r="G8212" s="79"/>
      <c r="I8212" s="79"/>
      <c r="K8212" s="79"/>
      <c r="M8212" s="79"/>
      <c r="N8212" s="80"/>
      <c r="P8212" s="79"/>
    </row>
    <row r="8213" spans="7:16" x14ac:dyDescent="0.2">
      <c r="G8213" s="79"/>
      <c r="I8213" s="79"/>
      <c r="K8213" s="79"/>
      <c r="M8213" s="79"/>
      <c r="N8213" s="80"/>
      <c r="P8213" s="79"/>
    </row>
    <row r="8214" spans="7:16" x14ac:dyDescent="0.2">
      <c r="G8214" s="79"/>
      <c r="I8214" s="79"/>
      <c r="K8214" s="79"/>
      <c r="M8214" s="79"/>
      <c r="N8214" s="80"/>
      <c r="P8214" s="79"/>
    </row>
    <row r="8215" spans="7:16" x14ac:dyDescent="0.2">
      <c r="G8215" s="79"/>
      <c r="I8215" s="79"/>
      <c r="K8215" s="79"/>
      <c r="M8215" s="79"/>
      <c r="N8215" s="80"/>
      <c r="P8215" s="79"/>
    </row>
    <row r="8216" spans="7:16" x14ac:dyDescent="0.2">
      <c r="G8216" s="79"/>
      <c r="I8216" s="79"/>
      <c r="K8216" s="79"/>
      <c r="M8216" s="79"/>
      <c r="N8216" s="80"/>
      <c r="P8216" s="79"/>
    </row>
    <row r="8217" spans="7:16" x14ac:dyDescent="0.2">
      <c r="G8217" s="79"/>
      <c r="I8217" s="79"/>
      <c r="K8217" s="79"/>
      <c r="M8217" s="79"/>
      <c r="N8217" s="80"/>
      <c r="P8217" s="79"/>
    </row>
    <row r="8218" spans="7:16" x14ac:dyDescent="0.2">
      <c r="G8218" s="79"/>
      <c r="I8218" s="79"/>
      <c r="K8218" s="79"/>
      <c r="M8218" s="79"/>
      <c r="N8218" s="80"/>
      <c r="P8218" s="79"/>
    </row>
    <row r="8219" spans="7:16" x14ac:dyDescent="0.2">
      <c r="G8219" s="79"/>
      <c r="I8219" s="79"/>
      <c r="K8219" s="79"/>
      <c r="M8219" s="79"/>
      <c r="N8219" s="80"/>
      <c r="P8219" s="79"/>
    </row>
    <row r="8220" spans="7:16" x14ac:dyDescent="0.2">
      <c r="G8220" s="79"/>
      <c r="I8220" s="79"/>
      <c r="K8220" s="79"/>
      <c r="M8220" s="79"/>
      <c r="N8220" s="80"/>
      <c r="P8220" s="79"/>
    </row>
    <row r="8221" spans="7:16" x14ac:dyDescent="0.2">
      <c r="G8221" s="79"/>
      <c r="I8221" s="79"/>
      <c r="K8221" s="79"/>
      <c r="M8221" s="79"/>
      <c r="N8221" s="80"/>
      <c r="P8221" s="79"/>
    </row>
    <row r="8222" spans="7:16" x14ac:dyDescent="0.2">
      <c r="G8222" s="79"/>
      <c r="I8222" s="79"/>
      <c r="K8222" s="79"/>
      <c r="M8222" s="79"/>
      <c r="N8222" s="80"/>
      <c r="P8222" s="79"/>
    </row>
    <row r="8223" spans="7:16" x14ac:dyDescent="0.2">
      <c r="G8223" s="79"/>
      <c r="I8223" s="79"/>
      <c r="K8223" s="79"/>
      <c r="M8223" s="79"/>
      <c r="N8223" s="80"/>
      <c r="P8223" s="79"/>
    </row>
    <row r="8224" spans="7:16" x14ac:dyDescent="0.2">
      <c r="G8224" s="79"/>
      <c r="I8224" s="79"/>
      <c r="K8224" s="79"/>
      <c r="M8224" s="79"/>
      <c r="N8224" s="80"/>
      <c r="P8224" s="79"/>
    </row>
    <row r="8225" spans="7:16" x14ac:dyDescent="0.2">
      <c r="G8225" s="79"/>
      <c r="I8225" s="79"/>
      <c r="K8225" s="79"/>
      <c r="M8225" s="79"/>
      <c r="N8225" s="80"/>
      <c r="P8225" s="79"/>
    </row>
    <row r="8226" spans="7:16" x14ac:dyDescent="0.2">
      <c r="G8226" s="79"/>
      <c r="I8226" s="79"/>
      <c r="K8226" s="79"/>
      <c r="M8226" s="79"/>
      <c r="N8226" s="80"/>
      <c r="P8226" s="79"/>
    </row>
    <row r="8227" spans="7:16" x14ac:dyDescent="0.2">
      <c r="G8227" s="79"/>
      <c r="I8227" s="79"/>
      <c r="K8227" s="79"/>
      <c r="M8227" s="79"/>
      <c r="N8227" s="80"/>
      <c r="P8227" s="79"/>
    </row>
    <row r="8228" spans="7:16" x14ac:dyDescent="0.2">
      <c r="G8228" s="79"/>
      <c r="I8228" s="79"/>
      <c r="K8228" s="79"/>
      <c r="M8228" s="79"/>
      <c r="N8228" s="80"/>
      <c r="P8228" s="79"/>
    </row>
    <row r="8229" spans="7:16" x14ac:dyDescent="0.2">
      <c r="G8229" s="79"/>
      <c r="I8229" s="79"/>
      <c r="K8229" s="79"/>
      <c r="M8229" s="79"/>
      <c r="N8229" s="80"/>
      <c r="P8229" s="79"/>
    </row>
    <row r="8230" spans="7:16" x14ac:dyDescent="0.2">
      <c r="G8230" s="79"/>
      <c r="I8230" s="79"/>
      <c r="K8230" s="79"/>
      <c r="M8230" s="79"/>
      <c r="N8230" s="80"/>
      <c r="P8230" s="79"/>
    </row>
    <row r="8231" spans="7:16" x14ac:dyDescent="0.2">
      <c r="G8231" s="79"/>
      <c r="I8231" s="79"/>
      <c r="K8231" s="79"/>
      <c r="M8231" s="79"/>
      <c r="N8231" s="80"/>
      <c r="P8231" s="79"/>
    </row>
    <row r="8232" spans="7:16" x14ac:dyDescent="0.2">
      <c r="G8232" s="79"/>
      <c r="I8232" s="79"/>
      <c r="K8232" s="79"/>
      <c r="M8232" s="79"/>
      <c r="N8232" s="80"/>
      <c r="P8232" s="79"/>
    </row>
    <row r="8233" spans="7:16" x14ac:dyDescent="0.2">
      <c r="G8233" s="79"/>
      <c r="I8233" s="79"/>
      <c r="K8233" s="79"/>
      <c r="M8233" s="79"/>
      <c r="N8233" s="80"/>
      <c r="P8233" s="79"/>
    </row>
    <row r="8234" spans="7:16" x14ac:dyDescent="0.2">
      <c r="G8234" s="79"/>
      <c r="I8234" s="79"/>
      <c r="K8234" s="79"/>
      <c r="M8234" s="79"/>
      <c r="N8234" s="80"/>
      <c r="P8234" s="79"/>
    </row>
    <row r="8235" spans="7:16" x14ac:dyDescent="0.2">
      <c r="G8235" s="79"/>
      <c r="I8235" s="79"/>
      <c r="K8235" s="79"/>
      <c r="M8235" s="79"/>
      <c r="N8235" s="80"/>
      <c r="P8235" s="79"/>
    </row>
    <row r="8236" spans="7:16" x14ac:dyDescent="0.2">
      <c r="G8236" s="79"/>
      <c r="I8236" s="79"/>
      <c r="K8236" s="79"/>
      <c r="M8236" s="79"/>
      <c r="N8236" s="80"/>
      <c r="P8236" s="79"/>
    </row>
    <row r="8237" spans="7:16" x14ac:dyDescent="0.2">
      <c r="G8237" s="79"/>
      <c r="I8237" s="79"/>
      <c r="K8237" s="79"/>
      <c r="M8237" s="79"/>
      <c r="N8237" s="80"/>
      <c r="P8237" s="79"/>
    </row>
    <row r="8238" spans="7:16" x14ac:dyDescent="0.2">
      <c r="G8238" s="79"/>
      <c r="I8238" s="79"/>
      <c r="K8238" s="79"/>
      <c r="M8238" s="79"/>
      <c r="N8238" s="80"/>
      <c r="P8238" s="79"/>
    </row>
    <row r="8239" spans="7:16" x14ac:dyDescent="0.2">
      <c r="G8239" s="79"/>
      <c r="I8239" s="79"/>
      <c r="K8239" s="79"/>
      <c r="M8239" s="79"/>
      <c r="N8239" s="80"/>
      <c r="P8239" s="79"/>
    </row>
    <row r="8240" spans="7:16" x14ac:dyDescent="0.2">
      <c r="G8240" s="79"/>
      <c r="I8240" s="79"/>
      <c r="K8240" s="79"/>
      <c r="M8240" s="79"/>
      <c r="N8240" s="80"/>
      <c r="P8240" s="79"/>
    </row>
    <row r="8241" spans="7:16" x14ac:dyDescent="0.2">
      <c r="G8241" s="79"/>
      <c r="I8241" s="79"/>
      <c r="K8241" s="79"/>
      <c r="M8241" s="79"/>
      <c r="N8241" s="80"/>
      <c r="P8241" s="79"/>
    </row>
    <row r="8242" spans="7:16" x14ac:dyDescent="0.2">
      <c r="G8242" s="79"/>
      <c r="I8242" s="79"/>
      <c r="K8242" s="79"/>
      <c r="M8242" s="79"/>
      <c r="N8242" s="80"/>
      <c r="P8242" s="79"/>
    </row>
    <row r="8243" spans="7:16" x14ac:dyDescent="0.2">
      <c r="G8243" s="79"/>
      <c r="I8243" s="79"/>
      <c r="K8243" s="79"/>
      <c r="M8243" s="79"/>
      <c r="N8243" s="80"/>
      <c r="P8243" s="79"/>
    </row>
    <row r="8244" spans="7:16" x14ac:dyDescent="0.2">
      <c r="G8244" s="79"/>
      <c r="I8244" s="79"/>
      <c r="K8244" s="79"/>
      <c r="M8244" s="79"/>
      <c r="N8244" s="80"/>
      <c r="P8244" s="79"/>
    </row>
    <row r="8245" spans="7:16" x14ac:dyDescent="0.2">
      <c r="G8245" s="79"/>
      <c r="I8245" s="79"/>
      <c r="K8245" s="79"/>
      <c r="M8245" s="79"/>
      <c r="N8245" s="80"/>
      <c r="P8245" s="79"/>
    </row>
    <row r="8246" spans="7:16" x14ac:dyDescent="0.2">
      <c r="G8246" s="79"/>
      <c r="I8246" s="79"/>
      <c r="K8246" s="79"/>
      <c r="M8246" s="79"/>
      <c r="N8246" s="80"/>
      <c r="P8246" s="79"/>
    </row>
    <row r="8247" spans="7:16" x14ac:dyDescent="0.2">
      <c r="G8247" s="79"/>
      <c r="I8247" s="79"/>
      <c r="K8247" s="79"/>
      <c r="M8247" s="79"/>
      <c r="N8247" s="80"/>
      <c r="P8247" s="79"/>
    </row>
    <row r="8248" spans="7:16" x14ac:dyDescent="0.2">
      <c r="G8248" s="79"/>
      <c r="I8248" s="79"/>
      <c r="K8248" s="79"/>
      <c r="M8248" s="79"/>
      <c r="N8248" s="80"/>
      <c r="P8248" s="79"/>
    </row>
    <row r="8249" spans="7:16" x14ac:dyDescent="0.2">
      <c r="G8249" s="79"/>
      <c r="I8249" s="79"/>
      <c r="K8249" s="79"/>
      <c r="M8249" s="79"/>
      <c r="N8249" s="80"/>
      <c r="P8249" s="79"/>
    </row>
    <row r="8250" spans="7:16" x14ac:dyDescent="0.2">
      <c r="G8250" s="79"/>
      <c r="I8250" s="79"/>
      <c r="K8250" s="79"/>
      <c r="M8250" s="79"/>
      <c r="N8250" s="80"/>
      <c r="P8250" s="79"/>
    </row>
    <row r="8251" spans="7:16" x14ac:dyDescent="0.2">
      <c r="G8251" s="79"/>
      <c r="I8251" s="79"/>
      <c r="K8251" s="79"/>
      <c r="M8251" s="79"/>
      <c r="N8251" s="80"/>
      <c r="P8251" s="79"/>
    </row>
    <row r="8252" spans="7:16" x14ac:dyDescent="0.2">
      <c r="G8252" s="79"/>
      <c r="I8252" s="79"/>
      <c r="K8252" s="79"/>
      <c r="M8252" s="79"/>
      <c r="N8252" s="80"/>
      <c r="P8252" s="79"/>
    </row>
    <row r="8253" spans="7:16" x14ac:dyDescent="0.2">
      <c r="G8253" s="79"/>
      <c r="I8253" s="79"/>
      <c r="K8253" s="79"/>
      <c r="M8253" s="79"/>
      <c r="N8253" s="80"/>
      <c r="P8253" s="79"/>
    </row>
    <row r="8254" spans="7:16" x14ac:dyDescent="0.2">
      <c r="G8254" s="79"/>
      <c r="I8254" s="79"/>
      <c r="K8254" s="79"/>
      <c r="M8254" s="79"/>
      <c r="N8254" s="80"/>
      <c r="P8254" s="79"/>
    </row>
    <row r="8255" spans="7:16" x14ac:dyDescent="0.2">
      <c r="G8255" s="79"/>
      <c r="I8255" s="79"/>
      <c r="K8255" s="79"/>
      <c r="M8255" s="79"/>
      <c r="N8255" s="80"/>
      <c r="P8255" s="79"/>
    </row>
    <row r="8256" spans="7:16" x14ac:dyDescent="0.2">
      <c r="G8256" s="79"/>
      <c r="I8256" s="79"/>
      <c r="K8256" s="79"/>
      <c r="M8256" s="79"/>
      <c r="N8256" s="80"/>
      <c r="P8256" s="79"/>
    </row>
    <row r="8257" spans="7:16" x14ac:dyDescent="0.2">
      <c r="G8257" s="79"/>
      <c r="I8257" s="79"/>
      <c r="K8257" s="79"/>
      <c r="M8257" s="79"/>
      <c r="N8257" s="80"/>
      <c r="P8257" s="79"/>
    </row>
    <row r="8258" spans="7:16" x14ac:dyDescent="0.2">
      <c r="G8258" s="79"/>
      <c r="I8258" s="79"/>
      <c r="K8258" s="79"/>
      <c r="M8258" s="79"/>
      <c r="N8258" s="80"/>
      <c r="P8258" s="79"/>
    </row>
    <row r="8259" spans="7:16" x14ac:dyDescent="0.2">
      <c r="G8259" s="79"/>
      <c r="I8259" s="79"/>
      <c r="K8259" s="79"/>
      <c r="M8259" s="79"/>
      <c r="N8259" s="80"/>
      <c r="P8259" s="79"/>
    </row>
    <row r="8260" spans="7:16" x14ac:dyDescent="0.2">
      <c r="G8260" s="79"/>
      <c r="I8260" s="79"/>
      <c r="K8260" s="79"/>
      <c r="M8260" s="79"/>
      <c r="N8260" s="80"/>
      <c r="P8260" s="79"/>
    </row>
    <row r="8261" spans="7:16" x14ac:dyDescent="0.2">
      <c r="G8261" s="79"/>
      <c r="I8261" s="79"/>
      <c r="K8261" s="79"/>
      <c r="M8261" s="79"/>
      <c r="N8261" s="80"/>
      <c r="P8261" s="79"/>
    </row>
    <row r="8262" spans="7:16" x14ac:dyDescent="0.2">
      <c r="G8262" s="79"/>
      <c r="I8262" s="79"/>
      <c r="K8262" s="79"/>
      <c r="M8262" s="79"/>
      <c r="N8262" s="80"/>
      <c r="P8262" s="79"/>
    </row>
    <row r="8263" spans="7:16" x14ac:dyDescent="0.2">
      <c r="G8263" s="79"/>
      <c r="I8263" s="79"/>
      <c r="K8263" s="79"/>
      <c r="M8263" s="79"/>
      <c r="N8263" s="80"/>
      <c r="P8263" s="79"/>
    </row>
    <row r="8264" spans="7:16" x14ac:dyDescent="0.2">
      <c r="G8264" s="79"/>
      <c r="I8264" s="79"/>
      <c r="K8264" s="79"/>
      <c r="M8264" s="79"/>
      <c r="N8264" s="80"/>
      <c r="P8264" s="79"/>
    </row>
    <row r="8265" spans="7:16" x14ac:dyDescent="0.2">
      <c r="G8265" s="79"/>
      <c r="I8265" s="79"/>
      <c r="K8265" s="79"/>
      <c r="M8265" s="79"/>
      <c r="N8265" s="80"/>
      <c r="P8265" s="79"/>
    </row>
    <row r="8266" spans="7:16" x14ac:dyDescent="0.2">
      <c r="G8266" s="79"/>
      <c r="I8266" s="79"/>
      <c r="K8266" s="79"/>
      <c r="M8266" s="79"/>
      <c r="N8266" s="80"/>
      <c r="P8266" s="79"/>
    </row>
    <row r="8267" spans="7:16" x14ac:dyDescent="0.2">
      <c r="G8267" s="79"/>
      <c r="I8267" s="79"/>
      <c r="K8267" s="79"/>
      <c r="M8267" s="79"/>
      <c r="N8267" s="80"/>
      <c r="P8267" s="79"/>
    </row>
    <row r="8268" spans="7:16" x14ac:dyDescent="0.2">
      <c r="G8268" s="79"/>
      <c r="I8268" s="79"/>
      <c r="K8268" s="79"/>
      <c r="M8268" s="79"/>
      <c r="N8268" s="80"/>
      <c r="P8268" s="79"/>
    </row>
    <row r="8269" spans="7:16" x14ac:dyDescent="0.2">
      <c r="G8269" s="79"/>
      <c r="I8269" s="79"/>
      <c r="K8269" s="79"/>
      <c r="M8269" s="79"/>
      <c r="N8269" s="80"/>
      <c r="P8269" s="79"/>
    </row>
    <row r="8270" spans="7:16" x14ac:dyDescent="0.2">
      <c r="G8270" s="79"/>
      <c r="I8270" s="79"/>
      <c r="K8270" s="79"/>
      <c r="M8270" s="79"/>
      <c r="N8270" s="80"/>
      <c r="P8270" s="79"/>
    </row>
    <row r="8271" spans="7:16" x14ac:dyDescent="0.2">
      <c r="G8271" s="79"/>
      <c r="I8271" s="79"/>
      <c r="K8271" s="79"/>
      <c r="M8271" s="79"/>
      <c r="N8271" s="80"/>
      <c r="P8271" s="79"/>
    </row>
    <row r="8272" spans="7:16" x14ac:dyDescent="0.2">
      <c r="G8272" s="79"/>
      <c r="I8272" s="79"/>
      <c r="K8272" s="79"/>
      <c r="M8272" s="79"/>
      <c r="N8272" s="80"/>
      <c r="P8272" s="79"/>
    </row>
    <row r="8273" spans="7:16" x14ac:dyDescent="0.2">
      <c r="G8273" s="79"/>
      <c r="I8273" s="79"/>
      <c r="K8273" s="79"/>
      <c r="M8273" s="79"/>
      <c r="N8273" s="80"/>
      <c r="P8273" s="79"/>
    </row>
    <row r="8274" spans="7:16" x14ac:dyDescent="0.2">
      <c r="G8274" s="79"/>
      <c r="I8274" s="79"/>
      <c r="K8274" s="79"/>
      <c r="M8274" s="79"/>
      <c r="N8274" s="80"/>
      <c r="P8274" s="79"/>
    </row>
    <row r="8275" spans="7:16" x14ac:dyDescent="0.2">
      <c r="G8275" s="79"/>
      <c r="I8275" s="79"/>
      <c r="K8275" s="79"/>
      <c r="M8275" s="79"/>
      <c r="N8275" s="80"/>
      <c r="P8275" s="79"/>
    </row>
    <row r="8276" spans="7:16" x14ac:dyDescent="0.2">
      <c r="G8276" s="79"/>
      <c r="I8276" s="79"/>
      <c r="K8276" s="79"/>
      <c r="M8276" s="79"/>
      <c r="N8276" s="80"/>
      <c r="P8276" s="79"/>
    </row>
    <row r="8277" spans="7:16" x14ac:dyDescent="0.2">
      <c r="G8277" s="79"/>
      <c r="I8277" s="79"/>
      <c r="K8277" s="79"/>
      <c r="M8277" s="79"/>
      <c r="N8277" s="80"/>
      <c r="P8277" s="79"/>
    </row>
    <row r="8278" spans="7:16" x14ac:dyDescent="0.2">
      <c r="G8278" s="79"/>
      <c r="I8278" s="79"/>
      <c r="K8278" s="79"/>
      <c r="M8278" s="79"/>
      <c r="N8278" s="80"/>
      <c r="P8278" s="79"/>
    </row>
    <row r="8279" spans="7:16" x14ac:dyDescent="0.2">
      <c r="G8279" s="79"/>
      <c r="I8279" s="79"/>
      <c r="K8279" s="79"/>
      <c r="M8279" s="79"/>
      <c r="N8279" s="80"/>
      <c r="P8279" s="79"/>
    </row>
    <row r="8280" spans="7:16" x14ac:dyDescent="0.2">
      <c r="G8280" s="79"/>
      <c r="I8280" s="79"/>
      <c r="K8280" s="79"/>
      <c r="M8280" s="79"/>
      <c r="N8280" s="80"/>
      <c r="P8280" s="79"/>
    </row>
    <row r="8281" spans="7:16" x14ac:dyDescent="0.2">
      <c r="G8281" s="79"/>
      <c r="I8281" s="79"/>
      <c r="K8281" s="79"/>
      <c r="M8281" s="79"/>
      <c r="N8281" s="80"/>
      <c r="P8281" s="79"/>
    </row>
    <row r="8282" spans="7:16" x14ac:dyDescent="0.2">
      <c r="G8282" s="79"/>
      <c r="I8282" s="79"/>
      <c r="K8282" s="79"/>
      <c r="M8282" s="79"/>
      <c r="N8282" s="80"/>
      <c r="P8282" s="79"/>
    </row>
    <row r="8283" spans="7:16" x14ac:dyDescent="0.2">
      <c r="G8283" s="79"/>
      <c r="I8283" s="79"/>
      <c r="K8283" s="79"/>
      <c r="M8283" s="79"/>
      <c r="N8283" s="80"/>
      <c r="P8283" s="79"/>
    </row>
    <row r="8284" spans="7:16" x14ac:dyDescent="0.2">
      <c r="G8284" s="79"/>
      <c r="I8284" s="79"/>
      <c r="K8284" s="79"/>
      <c r="M8284" s="79"/>
      <c r="N8284" s="80"/>
      <c r="P8284" s="79"/>
    </row>
    <row r="8285" spans="7:16" x14ac:dyDescent="0.2">
      <c r="G8285" s="79"/>
      <c r="I8285" s="79"/>
      <c r="K8285" s="79"/>
      <c r="M8285" s="79"/>
      <c r="N8285" s="80"/>
      <c r="P8285" s="79"/>
    </row>
    <row r="8286" spans="7:16" x14ac:dyDescent="0.2">
      <c r="G8286" s="79"/>
      <c r="I8286" s="79"/>
      <c r="K8286" s="79"/>
      <c r="M8286" s="79"/>
      <c r="N8286" s="80"/>
      <c r="P8286" s="79"/>
    </row>
    <row r="8287" spans="7:16" x14ac:dyDescent="0.2">
      <c r="G8287" s="79"/>
      <c r="I8287" s="79"/>
      <c r="K8287" s="79"/>
      <c r="M8287" s="79"/>
      <c r="N8287" s="80"/>
      <c r="P8287" s="79"/>
    </row>
    <row r="8288" spans="7:16" x14ac:dyDescent="0.2">
      <c r="G8288" s="79"/>
      <c r="I8288" s="79"/>
      <c r="K8288" s="79"/>
      <c r="M8288" s="79"/>
      <c r="N8288" s="80"/>
      <c r="P8288" s="79"/>
    </row>
    <row r="8289" spans="7:16" x14ac:dyDescent="0.2">
      <c r="G8289" s="79"/>
      <c r="I8289" s="79"/>
      <c r="K8289" s="79"/>
      <c r="M8289" s="79"/>
      <c r="N8289" s="80"/>
      <c r="P8289" s="79"/>
    </row>
    <row r="8290" spans="7:16" x14ac:dyDescent="0.2">
      <c r="G8290" s="79"/>
      <c r="I8290" s="79"/>
      <c r="K8290" s="79"/>
      <c r="M8290" s="79"/>
      <c r="N8290" s="80"/>
      <c r="P8290" s="79"/>
    </row>
    <row r="8291" spans="7:16" x14ac:dyDescent="0.2">
      <c r="G8291" s="79"/>
      <c r="I8291" s="79"/>
      <c r="K8291" s="79"/>
      <c r="M8291" s="79"/>
      <c r="N8291" s="80"/>
      <c r="P8291" s="79"/>
    </row>
    <row r="8292" spans="7:16" x14ac:dyDescent="0.2">
      <c r="G8292" s="79"/>
      <c r="I8292" s="79"/>
      <c r="K8292" s="79"/>
      <c r="M8292" s="79"/>
      <c r="N8292" s="80"/>
      <c r="P8292" s="79"/>
    </row>
    <row r="8293" spans="7:16" x14ac:dyDescent="0.2">
      <c r="G8293" s="79"/>
      <c r="I8293" s="79"/>
      <c r="K8293" s="79"/>
      <c r="M8293" s="79"/>
      <c r="N8293" s="80"/>
      <c r="P8293" s="79"/>
    </row>
    <row r="8294" spans="7:16" x14ac:dyDescent="0.2">
      <c r="G8294" s="79"/>
      <c r="I8294" s="79"/>
      <c r="K8294" s="79"/>
      <c r="M8294" s="79"/>
      <c r="N8294" s="80"/>
      <c r="P8294" s="79"/>
    </row>
    <row r="8295" spans="7:16" x14ac:dyDescent="0.2">
      <c r="G8295" s="79"/>
      <c r="I8295" s="79"/>
      <c r="K8295" s="79"/>
      <c r="M8295" s="79"/>
      <c r="N8295" s="80"/>
      <c r="P8295" s="79"/>
    </row>
    <row r="8296" spans="7:16" x14ac:dyDescent="0.2">
      <c r="G8296" s="79"/>
      <c r="I8296" s="79"/>
      <c r="K8296" s="79"/>
      <c r="M8296" s="79"/>
      <c r="N8296" s="80"/>
      <c r="P8296" s="79"/>
    </row>
    <row r="8297" spans="7:16" x14ac:dyDescent="0.2">
      <c r="G8297" s="79"/>
      <c r="I8297" s="79"/>
      <c r="K8297" s="79"/>
      <c r="M8297" s="79"/>
      <c r="N8297" s="80"/>
      <c r="P8297" s="79"/>
    </row>
    <row r="8298" spans="7:16" x14ac:dyDescent="0.2">
      <c r="G8298" s="79"/>
      <c r="I8298" s="79"/>
      <c r="K8298" s="79"/>
      <c r="M8298" s="79"/>
      <c r="N8298" s="80"/>
      <c r="P8298" s="79"/>
    </row>
    <row r="8299" spans="7:16" x14ac:dyDescent="0.2">
      <c r="G8299" s="79"/>
      <c r="I8299" s="79"/>
      <c r="K8299" s="79"/>
      <c r="M8299" s="79"/>
      <c r="N8299" s="80"/>
      <c r="P8299" s="79"/>
    </row>
    <row r="8300" spans="7:16" x14ac:dyDescent="0.2">
      <c r="G8300" s="79"/>
      <c r="I8300" s="79"/>
      <c r="K8300" s="79"/>
      <c r="M8300" s="79"/>
      <c r="N8300" s="80"/>
      <c r="P8300" s="79"/>
    </row>
    <row r="8301" spans="7:16" x14ac:dyDescent="0.2">
      <c r="G8301" s="79"/>
      <c r="I8301" s="79"/>
      <c r="K8301" s="79"/>
      <c r="M8301" s="79"/>
      <c r="N8301" s="80"/>
      <c r="P8301" s="79"/>
    </row>
    <row r="8302" spans="7:16" x14ac:dyDescent="0.2">
      <c r="G8302" s="79"/>
      <c r="I8302" s="79"/>
      <c r="K8302" s="79"/>
      <c r="M8302" s="79"/>
      <c r="N8302" s="80"/>
      <c r="P8302" s="79"/>
    </row>
    <row r="8303" spans="7:16" x14ac:dyDescent="0.2">
      <c r="G8303" s="79"/>
      <c r="I8303" s="79"/>
      <c r="K8303" s="79"/>
      <c r="M8303" s="79"/>
      <c r="N8303" s="80"/>
      <c r="P8303" s="79"/>
    </row>
    <row r="8304" spans="7:16" x14ac:dyDescent="0.2">
      <c r="G8304" s="79"/>
      <c r="I8304" s="79"/>
      <c r="K8304" s="79"/>
      <c r="M8304" s="79"/>
      <c r="N8304" s="80"/>
      <c r="P8304" s="79"/>
    </row>
    <row r="8305" spans="7:16" x14ac:dyDescent="0.2">
      <c r="G8305" s="79"/>
      <c r="I8305" s="79"/>
      <c r="K8305" s="79"/>
      <c r="M8305" s="79"/>
      <c r="N8305" s="80"/>
      <c r="P8305" s="79"/>
    </row>
    <row r="8306" spans="7:16" x14ac:dyDescent="0.2">
      <c r="G8306" s="79"/>
      <c r="I8306" s="79"/>
      <c r="K8306" s="79"/>
      <c r="M8306" s="79"/>
      <c r="N8306" s="80"/>
      <c r="P8306" s="79"/>
    </row>
    <row r="8307" spans="7:16" x14ac:dyDescent="0.2">
      <c r="G8307" s="79"/>
      <c r="I8307" s="79"/>
      <c r="K8307" s="79"/>
      <c r="M8307" s="79"/>
      <c r="N8307" s="80"/>
      <c r="P8307" s="79"/>
    </row>
    <row r="8308" spans="7:16" x14ac:dyDescent="0.2">
      <c r="G8308" s="79"/>
      <c r="I8308" s="79"/>
      <c r="K8308" s="79"/>
      <c r="M8308" s="79"/>
      <c r="N8308" s="80"/>
      <c r="P8308" s="79"/>
    </row>
    <row r="8309" spans="7:16" x14ac:dyDescent="0.2">
      <c r="G8309" s="79"/>
      <c r="I8309" s="79"/>
      <c r="K8309" s="79"/>
      <c r="M8309" s="79"/>
      <c r="N8309" s="80"/>
      <c r="P8309" s="79"/>
    </row>
    <row r="8310" spans="7:16" x14ac:dyDescent="0.2">
      <c r="G8310" s="79"/>
      <c r="I8310" s="79"/>
      <c r="K8310" s="79"/>
      <c r="M8310" s="79"/>
      <c r="N8310" s="80"/>
      <c r="P8310" s="79"/>
    </row>
    <row r="8311" spans="7:16" x14ac:dyDescent="0.2">
      <c r="G8311" s="79"/>
      <c r="I8311" s="79"/>
      <c r="K8311" s="79"/>
      <c r="M8311" s="79"/>
      <c r="N8311" s="80"/>
      <c r="P8311" s="79"/>
    </row>
    <row r="8312" spans="7:16" x14ac:dyDescent="0.2">
      <c r="G8312" s="79"/>
      <c r="I8312" s="79"/>
      <c r="K8312" s="79"/>
      <c r="M8312" s="79"/>
      <c r="N8312" s="80"/>
      <c r="P8312" s="79"/>
    </row>
    <row r="8313" spans="7:16" x14ac:dyDescent="0.2">
      <c r="G8313" s="79"/>
      <c r="I8313" s="79"/>
      <c r="K8313" s="79"/>
      <c r="M8313" s="79"/>
      <c r="N8313" s="80"/>
      <c r="P8313" s="79"/>
    </row>
    <row r="8314" spans="7:16" x14ac:dyDescent="0.2">
      <c r="G8314" s="79"/>
      <c r="I8314" s="79"/>
      <c r="K8314" s="79"/>
      <c r="M8314" s="79"/>
      <c r="N8314" s="80"/>
      <c r="P8314" s="79"/>
    </row>
    <row r="8315" spans="7:16" x14ac:dyDescent="0.2">
      <c r="G8315" s="79"/>
      <c r="I8315" s="79"/>
      <c r="K8315" s="79"/>
      <c r="M8315" s="79"/>
      <c r="N8315" s="80"/>
      <c r="P8315" s="79"/>
    </row>
    <row r="8316" spans="7:16" x14ac:dyDescent="0.2">
      <c r="G8316" s="79"/>
      <c r="I8316" s="79"/>
      <c r="K8316" s="79"/>
      <c r="M8316" s="79"/>
      <c r="N8316" s="80"/>
      <c r="P8316" s="79"/>
    </row>
    <row r="8317" spans="7:16" x14ac:dyDescent="0.2">
      <c r="G8317" s="79"/>
      <c r="I8317" s="79"/>
      <c r="K8317" s="79"/>
      <c r="M8317" s="79"/>
      <c r="N8317" s="80"/>
      <c r="P8317" s="79"/>
    </row>
    <row r="8318" spans="7:16" x14ac:dyDescent="0.2">
      <c r="G8318" s="79"/>
      <c r="I8318" s="79"/>
      <c r="K8318" s="79"/>
      <c r="M8318" s="79"/>
      <c r="N8318" s="80"/>
      <c r="P8318" s="79"/>
    </row>
    <row r="8319" spans="7:16" x14ac:dyDescent="0.2">
      <c r="G8319" s="79"/>
      <c r="I8319" s="79"/>
      <c r="K8319" s="79"/>
      <c r="M8319" s="79"/>
      <c r="N8319" s="80"/>
      <c r="P8319" s="79"/>
    </row>
    <row r="8320" spans="7:16" x14ac:dyDescent="0.2">
      <c r="G8320" s="79"/>
      <c r="I8320" s="79"/>
      <c r="K8320" s="79"/>
      <c r="M8320" s="79"/>
      <c r="N8320" s="80"/>
      <c r="P8320" s="79"/>
    </row>
    <row r="8321" spans="7:16" x14ac:dyDescent="0.2">
      <c r="G8321" s="79"/>
      <c r="I8321" s="79"/>
      <c r="K8321" s="79"/>
      <c r="M8321" s="79"/>
      <c r="N8321" s="80"/>
      <c r="P8321" s="79"/>
    </row>
    <row r="8322" spans="7:16" x14ac:dyDescent="0.2">
      <c r="G8322" s="79"/>
      <c r="I8322" s="79"/>
      <c r="K8322" s="79"/>
      <c r="M8322" s="79"/>
      <c r="N8322" s="80"/>
      <c r="P8322" s="79"/>
    </row>
    <row r="8323" spans="7:16" x14ac:dyDescent="0.2">
      <c r="G8323" s="79"/>
      <c r="I8323" s="79"/>
      <c r="K8323" s="79"/>
      <c r="M8323" s="79"/>
      <c r="N8323" s="80"/>
      <c r="P8323" s="79"/>
    </row>
    <row r="8324" spans="7:16" x14ac:dyDescent="0.2">
      <c r="G8324" s="79"/>
      <c r="I8324" s="79"/>
      <c r="K8324" s="79"/>
      <c r="M8324" s="79"/>
      <c r="N8324" s="80"/>
      <c r="P8324" s="79"/>
    </row>
    <row r="8325" spans="7:16" x14ac:dyDescent="0.2">
      <c r="G8325" s="79"/>
      <c r="I8325" s="79"/>
      <c r="K8325" s="79"/>
      <c r="M8325" s="79"/>
      <c r="N8325" s="80"/>
      <c r="P8325" s="79"/>
    </row>
    <row r="8326" spans="7:16" x14ac:dyDescent="0.2">
      <c r="G8326" s="79"/>
      <c r="I8326" s="79"/>
      <c r="K8326" s="79"/>
      <c r="M8326" s="79"/>
      <c r="N8326" s="80"/>
      <c r="P8326" s="79"/>
    </row>
    <row r="8327" spans="7:16" x14ac:dyDescent="0.2">
      <c r="G8327" s="79"/>
      <c r="I8327" s="79"/>
      <c r="K8327" s="79"/>
      <c r="M8327" s="79"/>
      <c r="N8327" s="80"/>
      <c r="P8327" s="79"/>
    </row>
    <row r="8328" spans="7:16" x14ac:dyDescent="0.2">
      <c r="G8328" s="79"/>
      <c r="I8328" s="79"/>
      <c r="K8328" s="79"/>
      <c r="M8328" s="79"/>
      <c r="N8328" s="80"/>
      <c r="P8328" s="79"/>
    </row>
    <row r="8329" spans="7:16" x14ac:dyDescent="0.2">
      <c r="G8329" s="79"/>
      <c r="I8329" s="79"/>
      <c r="K8329" s="79"/>
      <c r="M8329" s="79"/>
      <c r="N8329" s="80"/>
      <c r="P8329" s="79"/>
    </row>
    <row r="8330" spans="7:16" x14ac:dyDescent="0.2">
      <c r="G8330" s="79"/>
      <c r="I8330" s="79"/>
      <c r="K8330" s="79"/>
      <c r="M8330" s="79"/>
      <c r="N8330" s="80"/>
      <c r="P8330" s="79"/>
    </row>
    <row r="8331" spans="7:16" x14ac:dyDescent="0.2">
      <c r="G8331" s="79"/>
      <c r="I8331" s="79"/>
      <c r="K8331" s="79"/>
      <c r="M8331" s="79"/>
      <c r="N8331" s="80"/>
      <c r="P8331" s="79"/>
    </row>
    <row r="8332" spans="7:16" x14ac:dyDescent="0.2">
      <c r="G8332" s="79"/>
      <c r="I8332" s="79"/>
      <c r="K8332" s="79"/>
      <c r="M8332" s="79"/>
      <c r="N8332" s="80"/>
      <c r="P8332" s="79"/>
    </row>
    <row r="8333" spans="7:16" x14ac:dyDescent="0.2">
      <c r="G8333" s="79"/>
      <c r="I8333" s="79"/>
      <c r="K8333" s="79"/>
      <c r="M8333" s="79"/>
      <c r="N8333" s="80"/>
      <c r="P8333" s="79"/>
    </row>
    <row r="8334" spans="7:16" x14ac:dyDescent="0.2">
      <c r="G8334" s="79"/>
      <c r="I8334" s="79"/>
      <c r="K8334" s="79"/>
      <c r="M8334" s="79"/>
      <c r="N8334" s="80"/>
      <c r="P8334" s="79"/>
    </row>
    <row r="8335" spans="7:16" x14ac:dyDescent="0.2">
      <c r="G8335" s="79"/>
      <c r="I8335" s="79"/>
      <c r="K8335" s="79"/>
      <c r="M8335" s="79"/>
      <c r="N8335" s="80"/>
      <c r="P8335" s="79"/>
    </row>
    <row r="8336" spans="7:16" x14ac:dyDescent="0.2">
      <c r="G8336" s="79"/>
      <c r="I8336" s="79"/>
      <c r="K8336" s="79"/>
      <c r="M8336" s="79"/>
      <c r="N8336" s="80"/>
      <c r="P8336" s="79"/>
    </row>
    <row r="8337" spans="7:16" x14ac:dyDescent="0.2">
      <c r="G8337" s="79"/>
      <c r="I8337" s="79"/>
      <c r="K8337" s="79"/>
      <c r="M8337" s="79"/>
      <c r="N8337" s="80"/>
      <c r="P8337" s="79"/>
    </row>
    <row r="8338" spans="7:16" x14ac:dyDescent="0.2">
      <c r="G8338" s="79"/>
      <c r="I8338" s="79"/>
      <c r="K8338" s="79"/>
      <c r="M8338" s="79"/>
      <c r="N8338" s="80"/>
      <c r="P8338" s="79"/>
    </row>
    <row r="8339" spans="7:16" x14ac:dyDescent="0.2">
      <c r="G8339" s="79"/>
      <c r="I8339" s="79"/>
      <c r="K8339" s="79"/>
      <c r="M8339" s="79"/>
      <c r="N8339" s="80"/>
      <c r="P8339" s="79"/>
    </row>
    <row r="8340" spans="7:16" x14ac:dyDescent="0.2">
      <c r="G8340" s="79"/>
      <c r="I8340" s="79"/>
      <c r="K8340" s="79"/>
      <c r="M8340" s="79"/>
      <c r="N8340" s="80"/>
      <c r="P8340" s="79"/>
    </row>
    <row r="8341" spans="7:16" x14ac:dyDescent="0.2">
      <c r="G8341" s="79"/>
      <c r="I8341" s="79"/>
      <c r="K8341" s="79"/>
      <c r="M8341" s="79"/>
      <c r="N8341" s="80"/>
      <c r="P8341" s="79"/>
    </row>
    <row r="8342" spans="7:16" x14ac:dyDescent="0.2">
      <c r="G8342" s="79"/>
      <c r="I8342" s="79"/>
      <c r="K8342" s="79"/>
      <c r="M8342" s="79"/>
      <c r="N8342" s="80"/>
      <c r="P8342" s="79"/>
    </row>
    <row r="8343" spans="7:16" x14ac:dyDescent="0.2">
      <c r="G8343" s="79"/>
      <c r="I8343" s="79"/>
      <c r="K8343" s="79"/>
      <c r="M8343" s="79"/>
      <c r="N8343" s="80"/>
      <c r="P8343" s="79"/>
    </row>
    <row r="8344" spans="7:16" x14ac:dyDescent="0.2">
      <c r="G8344" s="79"/>
      <c r="I8344" s="79"/>
      <c r="K8344" s="79"/>
      <c r="M8344" s="79"/>
      <c r="N8344" s="80"/>
      <c r="P8344" s="79"/>
    </row>
    <row r="8345" spans="7:16" x14ac:dyDescent="0.2">
      <c r="G8345" s="79"/>
      <c r="I8345" s="79"/>
      <c r="K8345" s="79"/>
      <c r="M8345" s="79"/>
      <c r="N8345" s="80"/>
      <c r="P8345" s="79"/>
    </row>
    <row r="8346" spans="7:16" x14ac:dyDescent="0.2">
      <c r="G8346" s="79"/>
      <c r="I8346" s="79"/>
      <c r="K8346" s="79"/>
      <c r="M8346" s="79"/>
      <c r="N8346" s="80"/>
      <c r="P8346" s="79"/>
    </row>
    <row r="8347" spans="7:16" x14ac:dyDescent="0.2">
      <c r="G8347" s="79"/>
      <c r="I8347" s="79"/>
      <c r="K8347" s="79"/>
      <c r="M8347" s="79"/>
      <c r="N8347" s="80"/>
      <c r="P8347" s="79"/>
    </row>
    <row r="8348" spans="7:16" x14ac:dyDescent="0.2">
      <c r="G8348" s="79"/>
      <c r="I8348" s="79"/>
      <c r="K8348" s="79"/>
      <c r="M8348" s="79"/>
      <c r="N8348" s="80"/>
      <c r="P8348" s="79"/>
    </row>
    <row r="8349" spans="7:16" x14ac:dyDescent="0.2">
      <c r="G8349" s="79"/>
      <c r="I8349" s="79"/>
      <c r="K8349" s="79"/>
      <c r="M8349" s="79"/>
      <c r="N8349" s="80"/>
      <c r="P8349" s="79"/>
    </row>
    <row r="8350" spans="7:16" x14ac:dyDescent="0.2">
      <c r="G8350" s="79"/>
      <c r="I8350" s="79"/>
      <c r="K8350" s="79"/>
      <c r="M8350" s="79"/>
      <c r="N8350" s="80"/>
      <c r="P8350" s="79"/>
    </row>
    <row r="8351" spans="7:16" x14ac:dyDescent="0.2">
      <c r="G8351" s="79"/>
      <c r="I8351" s="79"/>
      <c r="K8351" s="79"/>
      <c r="M8351" s="79"/>
      <c r="N8351" s="80"/>
      <c r="P8351" s="79"/>
    </row>
    <row r="8352" spans="7:16" x14ac:dyDescent="0.2">
      <c r="G8352" s="79"/>
      <c r="I8352" s="79"/>
      <c r="K8352" s="79"/>
      <c r="M8352" s="79"/>
      <c r="N8352" s="80"/>
      <c r="P8352" s="79"/>
    </row>
    <row r="8353" spans="7:16" x14ac:dyDescent="0.2">
      <c r="G8353" s="79"/>
      <c r="I8353" s="79"/>
      <c r="K8353" s="79"/>
      <c r="M8353" s="79"/>
      <c r="N8353" s="80"/>
      <c r="P8353" s="79"/>
    </row>
    <row r="8354" spans="7:16" x14ac:dyDescent="0.2">
      <c r="G8354" s="79"/>
      <c r="I8354" s="79"/>
      <c r="K8354" s="79"/>
      <c r="M8354" s="79"/>
      <c r="N8354" s="80"/>
      <c r="P8354" s="79"/>
    </row>
    <row r="8355" spans="7:16" x14ac:dyDescent="0.2">
      <c r="G8355" s="79"/>
      <c r="I8355" s="79"/>
      <c r="K8355" s="79"/>
      <c r="M8355" s="79"/>
      <c r="N8355" s="80"/>
      <c r="P8355" s="79"/>
    </row>
    <row r="8356" spans="7:16" x14ac:dyDescent="0.2">
      <c r="G8356" s="79"/>
      <c r="I8356" s="79"/>
      <c r="K8356" s="79"/>
      <c r="M8356" s="79"/>
      <c r="N8356" s="80"/>
      <c r="P8356" s="79"/>
    </row>
    <row r="8357" spans="7:16" x14ac:dyDescent="0.2">
      <c r="G8357" s="79"/>
      <c r="I8357" s="79"/>
      <c r="K8357" s="79"/>
      <c r="M8357" s="79"/>
      <c r="N8357" s="80"/>
      <c r="P8357" s="79"/>
    </row>
    <row r="8358" spans="7:16" x14ac:dyDescent="0.2">
      <c r="G8358" s="79"/>
      <c r="I8358" s="79"/>
      <c r="K8358" s="79"/>
      <c r="M8358" s="79"/>
      <c r="N8358" s="80"/>
      <c r="P8358" s="79"/>
    </row>
    <row r="8359" spans="7:16" x14ac:dyDescent="0.2">
      <c r="G8359" s="79"/>
      <c r="I8359" s="79"/>
      <c r="K8359" s="79"/>
      <c r="M8359" s="79"/>
      <c r="N8359" s="80"/>
      <c r="P8359" s="79"/>
    </row>
    <row r="8360" spans="7:16" x14ac:dyDescent="0.2">
      <c r="G8360" s="79"/>
      <c r="I8360" s="79"/>
      <c r="K8360" s="79"/>
      <c r="M8360" s="79"/>
      <c r="N8360" s="80"/>
      <c r="P8360" s="79"/>
    </row>
    <row r="8361" spans="7:16" x14ac:dyDescent="0.2">
      <c r="G8361" s="79"/>
      <c r="I8361" s="79"/>
      <c r="K8361" s="79"/>
      <c r="M8361" s="79"/>
      <c r="N8361" s="80"/>
      <c r="P8361" s="79"/>
    </row>
    <row r="8362" spans="7:16" x14ac:dyDescent="0.2">
      <c r="G8362" s="79"/>
      <c r="I8362" s="79"/>
      <c r="K8362" s="79"/>
      <c r="M8362" s="79"/>
      <c r="N8362" s="80"/>
      <c r="P8362" s="79"/>
    </row>
    <row r="8363" spans="7:16" x14ac:dyDescent="0.2">
      <c r="G8363" s="79"/>
      <c r="I8363" s="79"/>
      <c r="K8363" s="79"/>
      <c r="M8363" s="79"/>
      <c r="N8363" s="80"/>
      <c r="P8363" s="79"/>
    </row>
    <row r="8364" spans="7:16" x14ac:dyDescent="0.2">
      <c r="G8364" s="79"/>
      <c r="I8364" s="79"/>
      <c r="K8364" s="79"/>
      <c r="M8364" s="79"/>
      <c r="N8364" s="80"/>
      <c r="P8364" s="79"/>
    </row>
    <row r="8365" spans="7:16" x14ac:dyDescent="0.2">
      <c r="G8365" s="79"/>
      <c r="I8365" s="79"/>
      <c r="K8365" s="79"/>
      <c r="M8365" s="79"/>
      <c r="N8365" s="80"/>
      <c r="P8365" s="79"/>
    </row>
    <row r="8366" spans="7:16" x14ac:dyDescent="0.2">
      <c r="G8366" s="79"/>
      <c r="I8366" s="79"/>
      <c r="K8366" s="79"/>
      <c r="M8366" s="79"/>
      <c r="N8366" s="80"/>
      <c r="P8366" s="79"/>
    </row>
    <row r="8367" spans="7:16" x14ac:dyDescent="0.2">
      <c r="G8367" s="79"/>
      <c r="I8367" s="79"/>
      <c r="K8367" s="79"/>
      <c r="M8367" s="79"/>
      <c r="N8367" s="80"/>
      <c r="P8367" s="79"/>
    </row>
    <row r="8368" spans="7:16" x14ac:dyDescent="0.2">
      <c r="G8368" s="79"/>
      <c r="I8368" s="79"/>
      <c r="K8368" s="79"/>
      <c r="M8368" s="79"/>
      <c r="N8368" s="80"/>
      <c r="P8368" s="79"/>
    </row>
    <row r="8369" spans="7:16" x14ac:dyDescent="0.2">
      <c r="G8369" s="79"/>
      <c r="I8369" s="79"/>
      <c r="K8369" s="79"/>
      <c r="M8369" s="79"/>
      <c r="N8369" s="80"/>
      <c r="P8369" s="79"/>
    </row>
    <row r="8370" spans="7:16" x14ac:dyDescent="0.2">
      <c r="G8370" s="79"/>
      <c r="I8370" s="79"/>
      <c r="K8370" s="79"/>
      <c r="M8370" s="79"/>
      <c r="N8370" s="80"/>
      <c r="P8370" s="79"/>
    </row>
    <row r="8371" spans="7:16" x14ac:dyDescent="0.2">
      <c r="G8371" s="79"/>
      <c r="I8371" s="79"/>
      <c r="K8371" s="79"/>
      <c r="M8371" s="79"/>
      <c r="N8371" s="80"/>
      <c r="P8371" s="79"/>
    </row>
    <row r="8372" spans="7:16" x14ac:dyDescent="0.2">
      <c r="G8372" s="79"/>
      <c r="I8372" s="79"/>
      <c r="K8372" s="79"/>
      <c r="M8372" s="79"/>
      <c r="N8372" s="80"/>
      <c r="P8372" s="79"/>
    </row>
    <row r="8373" spans="7:16" x14ac:dyDescent="0.2">
      <c r="G8373" s="79"/>
      <c r="I8373" s="79"/>
      <c r="K8373" s="79"/>
      <c r="M8373" s="79"/>
      <c r="N8373" s="80"/>
      <c r="P8373" s="79"/>
    </row>
    <row r="8374" spans="7:16" x14ac:dyDescent="0.2">
      <c r="G8374" s="79"/>
      <c r="I8374" s="79"/>
      <c r="K8374" s="79"/>
      <c r="M8374" s="79"/>
      <c r="N8374" s="80"/>
      <c r="P8374" s="79"/>
    </row>
    <row r="8375" spans="7:16" x14ac:dyDescent="0.2">
      <c r="G8375" s="79"/>
      <c r="I8375" s="79"/>
      <c r="K8375" s="79"/>
      <c r="M8375" s="79"/>
      <c r="N8375" s="80"/>
      <c r="P8375" s="79"/>
    </row>
    <row r="8376" spans="7:16" x14ac:dyDescent="0.2">
      <c r="G8376" s="79"/>
      <c r="I8376" s="79"/>
      <c r="K8376" s="79"/>
      <c r="M8376" s="79"/>
      <c r="N8376" s="80"/>
      <c r="P8376" s="79"/>
    </row>
    <row r="8377" spans="7:16" x14ac:dyDescent="0.2">
      <c r="G8377" s="79"/>
      <c r="I8377" s="79"/>
      <c r="K8377" s="79"/>
      <c r="M8377" s="79"/>
      <c r="N8377" s="80"/>
      <c r="P8377" s="79"/>
    </row>
    <row r="8378" spans="7:16" x14ac:dyDescent="0.2">
      <c r="G8378" s="79"/>
      <c r="I8378" s="79"/>
      <c r="K8378" s="79"/>
      <c r="M8378" s="79"/>
      <c r="N8378" s="80"/>
      <c r="P8378" s="79"/>
    </row>
    <row r="8379" spans="7:16" x14ac:dyDescent="0.2">
      <c r="G8379" s="79"/>
      <c r="I8379" s="79"/>
      <c r="K8379" s="79"/>
      <c r="M8379" s="79"/>
      <c r="N8379" s="80"/>
      <c r="P8379" s="79"/>
    </row>
    <row r="8380" spans="7:16" x14ac:dyDescent="0.2">
      <c r="G8380" s="79"/>
      <c r="I8380" s="79"/>
      <c r="K8380" s="79"/>
      <c r="M8380" s="79"/>
      <c r="N8380" s="80"/>
      <c r="P8380" s="79"/>
    </row>
    <row r="8381" spans="7:16" x14ac:dyDescent="0.2">
      <c r="G8381" s="79"/>
      <c r="I8381" s="79"/>
      <c r="K8381" s="79"/>
      <c r="M8381" s="79"/>
      <c r="N8381" s="80"/>
      <c r="P8381" s="79"/>
    </row>
    <row r="8382" spans="7:16" x14ac:dyDescent="0.2">
      <c r="G8382" s="79"/>
      <c r="I8382" s="79"/>
      <c r="K8382" s="79"/>
      <c r="M8382" s="79"/>
      <c r="N8382" s="80"/>
      <c r="P8382" s="79"/>
    </row>
    <row r="8383" spans="7:16" x14ac:dyDescent="0.2">
      <c r="G8383" s="79"/>
      <c r="I8383" s="79"/>
      <c r="K8383" s="79"/>
      <c r="M8383" s="79"/>
      <c r="N8383" s="80"/>
      <c r="P8383" s="79"/>
    </row>
    <row r="8384" spans="7:16" x14ac:dyDescent="0.2">
      <c r="G8384" s="79"/>
      <c r="I8384" s="79"/>
      <c r="K8384" s="79"/>
      <c r="M8384" s="79"/>
      <c r="N8384" s="80"/>
      <c r="P8384" s="79"/>
    </row>
    <row r="8385" spans="7:16" x14ac:dyDescent="0.2">
      <c r="G8385" s="79"/>
      <c r="I8385" s="79"/>
      <c r="K8385" s="79"/>
      <c r="M8385" s="79"/>
      <c r="N8385" s="80"/>
      <c r="P8385" s="79"/>
    </row>
    <row r="8386" spans="7:16" x14ac:dyDescent="0.2">
      <c r="G8386" s="79"/>
      <c r="I8386" s="79"/>
      <c r="K8386" s="79"/>
      <c r="M8386" s="79"/>
      <c r="N8386" s="80"/>
      <c r="P8386" s="79"/>
    </row>
    <row r="8387" spans="7:16" x14ac:dyDescent="0.2">
      <c r="G8387" s="79"/>
      <c r="I8387" s="79"/>
      <c r="K8387" s="79"/>
      <c r="M8387" s="79"/>
      <c r="N8387" s="80"/>
      <c r="P8387" s="79"/>
    </row>
    <row r="8388" spans="7:16" x14ac:dyDescent="0.2">
      <c r="G8388" s="79"/>
      <c r="I8388" s="79"/>
      <c r="K8388" s="79"/>
      <c r="M8388" s="79"/>
      <c r="N8388" s="80"/>
      <c r="P8388" s="79"/>
    </row>
    <row r="8389" spans="7:16" x14ac:dyDescent="0.2">
      <c r="G8389" s="79"/>
      <c r="I8389" s="79"/>
      <c r="K8389" s="79"/>
      <c r="M8389" s="79"/>
      <c r="N8389" s="80"/>
      <c r="P8389" s="79"/>
    </row>
    <row r="8390" spans="7:16" x14ac:dyDescent="0.2">
      <c r="G8390" s="79"/>
      <c r="I8390" s="79"/>
      <c r="K8390" s="79"/>
      <c r="M8390" s="79"/>
      <c r="N8390" s="80"/>
      <c r="P8390" s="79"/>
    </row>
    <row r="8391" spans="7:16" x14ac:dyDescent="0.2">
      <c r="G8391" s="79"/>
      <c r="I8391" s="79"/>
      <c r="K8391" s="79"/>
      <c r="M8391" s="79"/>
      <c r="N8391" s="80"/>
      <c r="P8391" s="79"/>
    </row>
    <row r="8392" spans="7:16" x14ac:dyDescent="0.2">
      <c r="G8392" s="79"/>
      <c r="I8392" s="79"/>
      <c r="K8392" s="79"/>
      <c r="M8392" s="79"/>
      <c r="N8392" s="80"/>
      <c r="P8392" s="79"/>
    </row>
    <row r="8393" spans="7:16" x14ac:dyDescent="0.2">
      <c r="G8393" s="79"/>
      <c r="I8393" s="79"/>
      <c r="K8393" s="79"/>
      <c r="M8393" s="79"/>
      <c r="N8393" s="80"/>
      <c r="P8393" s="79"/>
    </row>
    <row r="8394" spans="7:16" x14ac:dyDescent="0.2">
      <c r="G8394" s="79"/>
      <c r="I8394" s="79"/>
      <c r="K8394" s="79"/>
      <c r="M8394" s="79"/>
      <c r="N8394" s="80"/>
      <c r="P8394" s="79"/>
    </row>
    <row r="8395" spans="7:16" x14ac:dyDescent="0.2">
      <c r="G8395" s="79"/>
      <c r="I8395" s="79"/>
      <c r="K8395" s="79"/>
      <c r="M8395" s="79"/>
      <c r="N8395" s="80"/>
      <c r="P8395" s="79"/>
    </row>
    <row r="8396" spans="7:16" x14ac:dyDescent="0.2">
      <c r="G8396" s="79"/>
      <c r="I8396" s="79"/>
      <c r="K8396" s="79"/>
      <c r="M8396" s="79"/>
      <c r="N8396" s="80"/>
      <c r="P8396" s="79"/>
    </row>
    <row r="8397" spans="7:16" x14ac:dyDescent="0.2">
      <c r="G8397" s="79"/>
      <c r="I8397" s="79"/>
      <c r="K8397" s="79"/>
      <c r="M8397" s="79"/>
      <c r="N8397" s="80"/>
      <c r="P8397" s="79"/>
    </row>
    <row r="8398" spans="7:16" x14ac:dyDescent="0.2">
      <c r="G8398" s="79"/>
      <c r="I8398" s="79"/>
      <c r="K8398" s="79"/>
      <c r="M8398" s="79"/>
      <c r="N8398" s="80"/>
      <c r="P8398" s="79"/>
    </row>
    <row r="8399" spans="7:16" x14ac:dyDescent="0.2">
      <c r="G8399" s="79"/>
      <c r="I8399" s="79"/>
      <c r="K8399" s="79"/>
      <c r="M8399" s="79"/>
      <c r="N8399" s="80"/>
      <c r="P8399" s="79"/>
    </row>
    <row r="8400" spans="7:16" x14ac:dyDescent="0.2">
      <c r="G8400" s="79"/>
      <c r="I8400" s="79"/>
      <c r="K8400" s="79"/>
      <c r="M8400" s="79"/>
      <c r="N8400" s="80"/>
      <c r="P8400" s="79"/>
    </row>
    <row r="8401" spans="7:16" x14ac:dyDescent="0.2">
      <c r="G8401" s="79"/>
      <c r="I8401" s="79"/>
      <c r="K8401" s="79"/>
      <c r="M8401" s="79"/>
      <c r="N8401" s="80"/>
      <c r="P8401" s="79"/>
    </row>
    <row r="8402" spans="7:16" x14ac:dyDescent="0.2">
      <c r="G8402" s="79"/>
      <c r="I8402" s="79"/>
      <c r="K8402" s="79"/>
      <c r="M8402" s="79"/>
      <c r="N8402" s="80"/>
      <c r="P8402" s="79"/>
    </row>
    <row r="8403" spans="7:16" x14ac:dyDescent="0.2">
      <c r="G8403" s="79"/>
      <c r="I8403" s="79"/>
      <c r="K8403" s="79"/>
      <c r="M8403" s="79"/>
      <c r="N8403" s="80"/>
      <c r="P8403" s="79"/>
    </row>
    <row r="8404" spans="7:16" x14ac:dyDescent="0.2">
      <c r="G8404" s="79"/>
      <c r="I8404" s="79"/>
      <c r="K8404" s="79"/>
      <c r="M8404" s="79"/>
      <c r="N8404" s="80"/>
      <c r="P8404" s="79"/>
    </row>
    <row r="8405" spans="7:16" x14ac:dyDescent="0.2">
      <c r="G8405" s="79"/>
      <c r="I8405" s="79"/>
      <c r="K8405" s="79"/>
      <c r="M8405" s="79"/>
      <c r="N8405" s="80"/>
      <c r="P8405" s="79"/>
    </row>
    <row r="8406" spans="7:16" x14ac:dyDescent="0.2">
      <c r="G8406" s="79"/>
      <c r="I8406" s="79"/>
      <c r="K8406" s="79"/>
      <c r="M8406" s="79"/>
      <c r="N8406" s="80"/>
      <c r="P8406" s="79"/>
    </row>
    <row r="8407" spans="7:16" x14ac:dyDescent="0.2">
      <c r="G8407" s="79"/>
      <c r="I8407" s="79"/>
      <c r="K8407" s="79"/>
      <c r="M8407" s="79"/>
      <c r="N8407" s="80"/>
      <c r="P8407" s="79"/>
    </row>
    <row r="8408" spans="7:16" x14ac:dyDescent="0.2">
      <c r="G8408" s="79"/>
      <c r="I8408" s="79"/>
      <c r="K8408" s="79"/>
      <c r="M8408" s="79"/>
      <c r="N8408" s="80"/>
      <c r="P8408" s="79"/>
    </row>
    <row r="8409" spans="7:16" x14ac:dyDescent="0.2">
      <c r="G8409" s="79"/>
      <c r="I8409" s="79"/>
      <c r="K8409" s="79"/>
      <c r="M8409" s="79"/>
      <c r="N8409" s="80"/>
      <c r="P8409" s="79"/>
    </row>
    <row r="8410" spans="7:16" x14ac:dyDescent="0.2">
      <c r="G8410" s="79"/>
      <c r="I8410" s="79"/>
      <c r="K8410" s="79"/>
      <c r="M8410" s="79"/>
      <c r="N8410" s="80"/>
      <c r="P8410" s="79"/>
    </row>
    <row r="8411" spans="7:16" x14ac:dyDescent="0.2">
      <c r="G8411" s="79"/>
      <c r="I8411" s="79"/>
      <c r="K8411" s="79"/>
      <c r="M8411" s="79"/>
      <c r="N8411" s="80"/>
      <c r="P8411" s="79"/>
    </row>
    <row r="8412" spans="7:16" x14ac:dyDescent="0.2">
      <c r="G8412" s="79"/>
      <c r="I8412" s="79"/>
      <c r="K8412" s="79"/>
      <c r="M8412" s="79"/>
      <c r="N8412" s="80"/>
      <c r="P8412" s="79"/>
    </row>
    <row r="8413" spans="7:16" x14ac:dyDescent="0.2">
      <c r="G8413" s="79"/>
      <c r="I8413" s="79"/>
      <c r="K8413" s="79"/>
      <c r="M8413" s="79"/>
      <c r="N8413" s="80"/>
      <c r="P8413" s="79"/>
    </row>
    <row r="8414" spans="7:16" x14ac:dyDescent="0.2">
      <c r="G8414" s="79"/>
      <c r="I8414" s="79"/>
      <c r="K8414" s="79"/>
      <c r="M8414" s="79"/>
      <c r="N8414" s="80"/>
      <c r="P8414" s="79"/>
    </row>
    <row r="8415" spans="7:16" x14ac:dyDescent="0.2">
      <c r="G8415" s="79"/>
      <c r="I8415" s="79"/>
      <c r="K8415" s="79"/>
      <c r="M8415" s="79"/>
      <c r="N8415" s="80"/>
      <c r="P8415" s="79"/>
    </row>
    <row r="8416" spans="7:16" x14ac:dyDescent="0.2">
      <c r="G8416" s="79"/>
      <c r="I8416" s="79"/>
      <c r="K8416" s="79"/>
      <c r="M8416" s="79"/>
      <c r="N8416" s="80"/>
      <c r="P8416" s="79"/>
    </row>
    <row r="8417" spans="7:16" x14ac:dyDescent="0.2">
      <c r="G8417" s="79"/>
      <c r="I8417" s="79"/>
      <c r="K8417" s="79"/>
      <c r="M8417" s="79"/>
      <c r="N8417" s="80"/>
      <c r="P8417" s="79"/>
    </row>
    <row r="8418" spans="7:16" x14ac:dyDescent="0.2">
      <c r="G8418" s="79"/>
      <c r="I8418" s="79"/>
      <c r="K8418" s="79"/>
      <c r="M8418" s="79"/>
      <c r="N8418" s="80"/>
      <c r="P8418" s="79"/>
    </row>
    <row r="8419" spans="7:16" x14ac:dyDescent="0.2">
      <c r="G8419" s="79"/>
      <c r="I8419" s="79"/>
      <c r="K8419" s="79"/>
      <c r="M8419" s="79"/>
      <c r="N8419" s="80"/>
      <c r="P8419" s="79"/>
    </row>
    <row r="8420" spans="7:16" x14ac:dyDescent="0.2">
      <c r="G8420" s="79"/>
      <c r="I8420" s="79"/>
      <c r="K8420" s="79"/>
      <c r="M8420" s="79"/>
      <c r="N8420" s="80"/>
      <c r="P8420" s="79"/>
    </row>
    <row r="8421" spans="7:16" x14ac:dyDescent="0.2">
      <c r="G8421" s="79"/>
      <c r="I8421" s="79"/>
      <c r="K8421" s="79"/>
      <c r="M8421" s="79"/>
      <c r="N8421" s="80"/>
      <c r="P8421" s="79"/>
    </row>
    <row r="8422" spans="7:16" x14ac:dyDescent="0.2">
      <c r="G8422" s="79"/>
      <c r="I8422" s="79"/>
      <c r="K8422" s="79"/>
      <c r="M8422" s="79"/>
      <c r="N8422" s="80"/>
      <c r="P8422" s="79"/>
    </row>
    <row r="8423" spans="7:16" x14ac:dyDescent="0.2">
      <c r="G8423" s="79"/>
      <c r="I8423" s="79"/>
      <c r="K8423" s="79"/>
      <c r="M8423" s="79"/>
      <c r="N8423" s="80"/>
      <c r="P8423" s="79"/>
    </row>
    <row r="8424" spans="7:16" x14ac:dyDescent="0.2">
      <c r="G8424" s="79"/>
      <c r="I8424" s="79"/>
      <c r="K8424" s="79"/>
      <c r="M8424" s="79"/>
      <c r="N8424" s="80"/>
      <c r="P8424" s="79"/>
    </row>
    <row r="8425" spans="7:16" x14ac:dyDescent="0.2">
      <c r="G8425" s="79"/>
      <c r="I8425" s="79"/>
      <c r="K8425" s="79"/>
      <c r="M8425" s="79"/>
      <c r="N8425" s="80"/>
      <c r="P8425" s="79"/>
    </row>
    <row r="8426" spans="7:16" x14ac:dyDescent="0.2">
      <c r="G8426" s="79"/>
      <c r="I8426" s="79"/>
      <c r="K8426" s="79"/>
      <c r="M8426" s="79"/>
      <c r="N8426" s="80"/>
      <c r="P8426" s="79"/>
    </row>
    <row r="8427" spans="7:16" x14ac:dyDescent="0.2">
      <c r="G8427" s="79"/>
      <c r="I8427" s="79"/>
      <c r="K8427" s="79"/>
      <c r="M8427" s="79"/>
      <c r="N8427" s="80"/>
      <c r="P8427" s="79"/>
    </row>
    <row r="8428" spans="7:16" x14ac:dyDescent="0.2">
      <c r="G8428" s="79"/>
      <c r="I8428" s="79"/>
      <c r="K8428" s="79"/>
      <c r="M8428" s="79"/>
      <c r="N8428" s="80"/>
      <c r="P8428" s="79"/>
    </row>
    <row r="8429" spans="7:16" x14ac:dyDescent="0.2">
      <c r="G8429" s="79"/>
      <c r="I8429" s="79"/>
      <c r="K8429" s="79"/>
      <c r="M8429" s="79"/>
      <c r="N8429" s="80"/>
      <c r="P8429" s="79"/>
    </row>
    <row r="8430" spans="7:16" x14ac:dyDescent="0.2">
      <c r="G8430" s="79"/>
      <c r="I8430" s="79"/>
      <c r="K8430" s="79"/>
      <c r="M8430" s="79"/>
      <c r="N8430" s="80"/>
      <c r="P8430" s="79"/>
    </row>
    <row r="8431" spans="7:16" x14ac:dyDescent="0.2">
      <c r="G8431" s="79"/>
      <c r="I8431" s="79"/>
      <c r="K8431" s="79"/>
      <c r="M8431" s="79"/>
      <c r="N8431" s="80"/>
      <c r="P8431" s="79"/>
    </row>
    <row r="8432" spans="7:16" x14ac:dyDescent="0.2">
      <c r="G8432" s="79"/>
      <c r="I8432" s="79"/>
      <c r="K8432" s="79"/>
      <c r="M8432" s="79"/>
      <c r="N8432" s="80"/>
      <c r="P8432" s="79"/>
    </row>
    <row r="8433" spans="7:16" x14ac:dyDescent="0.2">
      <c r="G8433" s="79"/>
      <c r="I8433" s="79"/>
      <c r="K8433" s="79"/>
      <c r="M8433" s="79"/>
      <c r="N8433" s="80"/>
      <c r="P8433" s="79"/>
    </row>
    <row r="8434" spans="7:16" x14ac:dyDescent="0.2">
      <c r="G8434" s="79"/>
      <c r="I8434" s="79"/>
      <c r="K8434" s="79"/>
      <c r="M8434" s="79"/>
      <c r="N8434" s="80"/>
      <c r="P8434" s="79"/>
    </row>
    <row r="8435" spans="7:16" x14ac:dyDescent="0.2">
      <c r="G8435" s="79"/>
      <c r="I8435" s="79"/>
      <c r="K8435" s="79"/>
      <c r="M8435" s="79"/>
      <c r="N8435" s="80"/>
      <c r="P8435" s="79"/>
    </row>
    <row r="8436" spans="7:16" x14ac:dyDescent="0.2">
      <c r="G8436" s="79"/>
      <c r="I8436" s="79"/>
      <c r="K8436" s="79"/>
      <c r="M8436" s="79"/>
      <c r="N8436" s="80"/>
      <c r="P8436" s="79"/>
    </row>
    <row r="8437" spans="7:16" x14ac:dyDescent="0.2">
      <c r="G8437" s="79"/>
      <c r="I8437" s="79"/>
      <c r="K8437" s="79"/>
      <c r="M8437" s="79"/>
      <c r="N8437" s="80"/>
      <c r="P8437" s="79"/>
    </row>
    <row r="8438" spans="7:16" x14ac:dyDescent="0.2">
      <c r="G8438" s="79"/>
      <c r="I8438" s="79"/>
      <c r="K8438" s="79"/>
      <c r="M8438" s="79"/>
      <c r="N8438" s="80"/>
      <c r="P8438" s="79"/>
    </row>
    <row r="8439" spans="7:16" x14ac:dyDescent="0.2">
      <c r="G8439" s="79"/>
      <c r="I8439" s="79"/>
      <c r="K8439" s="79"/>
      <c r="M8439" s="79"/>
      <c r="N8439" s="80"/>
      <c r="P8439" s="79"/>
    </row>
    <row r="8440" spans="7:16" x14ac:dyDescent="0.2">
      <c r="G8440" s="79"/>
      <c r="I8440" s="79"/>
      <c r="K8440" s="79"/>
      <c r="M8440" s="79"/>
      <c r="N8440" s="80"/>
      <c r="P8440" s="79"/>
    </row>
    <row r="8441" spans="7:16" x14ac:dyDescent="0.2">
      <c r="G8441" s="79"/>
      <c r="I8441" s="79"/>
      <c r="K8441" s="79"/>
      <c r="M8441" s="79"/>
      <c r="N8441" s="80"/>
      <c r="P8441" s="79"/>
    </row>
    <row r="8442" spans="7:16" x14ac:dyDescent="0.2">
      <c r="G8442" s="79"/>
      <c r="I8442" s="79"/>
      <c r="K8442" s="79"/>
      <c r="M8442" s="79"/>
      <c r="N8442" s="80"/>
      <c r="P8442" s="79"/>
    </row>
    <row r="8443" spans="7:16" x14ac:dyDescent="0.2">
      <c r="G8443" s="79"/>
      <c r="I8443" s="79"/>
      <c r="K8443" s="79"/>
      <c r="M8443" s="79"/>
      <c r="N8443" s="80"/>
      <c r="P8443" s="79"/>
    </row>
    <row r="8444" spans="7:16" x14ac:dyDescent="0.2">
      <c r="G8444" s="79"/>
      <c r="I8444" s="79"/>
      <c r="K8444" s="79"/>
      <c r="M8444" s="79"/>
      <c r="N8444" s="80"/>
      <c r="P8444" s="79"/>
    </row>
    <row r="8445" spans="7:16" x14ac:dyDescent="0.2">
      <c r="G8445" s="79"/>
      <c r="I8445" s="79"/>
      <c r="K8445" s="79"/>
      <c r="M8445" s="79"/>
      <c r="N8445" s="80"/>
      <c r="P8445" s="79"/>
    </row>
    <row r="8446" spans="7:16" x14ac:dyDescent="0.2">
      <c r="G8446" s="79"/>
      <c r="I8446" s="79"/>
      <c r="K8446" s="79"/>
      <c r="M8446" s="79"/>
      <c r="N8446" s="80"/>
      <c r="P8446" s="79"/>
    </row>
    <row r="8447" spans="7:16" x14ac:dyDescent="0.2">
      <c r="G8447" s="79"/>
      <c r="I8447" s="79"/>
      <c r="K8447" s="79"/>
      <c r="M8447" s="79"/>
      <c r="N8447" s="80"/>
      <c r="P8447" s="79"/>
    </row>
    <row r="8448" spans="7:16" x14ac:dyDescent="0.2">
      <c r="G8448" s="79"/>
      <c r="I8448" s="79"/>
      <c r="K8448" s="79"/>
      <c r="M8448" s="79"/>
      <c r="N8448" s="80"/>
      <c r="P8448" s="79"/>
    </row>
    <row r="8449" spans="7:16" x14ac:dyDescent="0.2">
      <c r="G8449" s="79"/>
      <c r="I8449" s="79"/>
      <c r="K8449" s="79"/>
      <c r="M8449" s="79"/>
      <c r="N8449" s="80"/>
      <c r="P8449" s="79"/>
    </row>
    <row r="8450" spans="7:16" x14ac:dyDescent="0.2">
      <c r="G8450" s="79"/>
      <c r="I8450" s="79"/>
      <c r="K8450" s="79"/>
      <c r="M8450" s="79"/>
      <c r="N8450" s="80"/>
      <c r="P8450" s="79"/>
    </row>
    <row r="8451" spans="7:16" x14ac:dyDescent="0.2">
      <c r="G8451" s="79"/>
      <c r="I8451" s="79"/>
      <c r="K8451" s="79"/>
      <c r="M8451" s="79"/>
      <c r="N8451" s="80"/>
      <c r="P8451" s="79"/>
    </row>
    <row r="8452" spans="7:16" x14ac:dyDescent="0.2">
      <c r="G8452" s="79"/>
      <c r="I8452" s="79"/>
      <c r="K8452" s="79"/>
      <c r="M8452" s="79"/>
      <c r="N8452" s="80"/>
      <c r="P8452" s="79"/>
    </row>
    <row r="8453" spans="7:16" x14ac:dyDescent="0.2">
      <c r="G8453" s="79"/>
      <c r="I8453" s="79"/>
      <c r="K8453" s="79"/>
      <c r="M8453" s="79"/>
      <c r="N8453" s="80"/>
      <c r="P8453" s="79"/>
    </row>
    <row r="8454" spans="7:16" x14ac:dyDescent="0.2">
      <c r="G8454" s="79"/>
      <c r="I8454" s="79"/>
      <c r="K8454" s="79"/>
      <c r="M8454" s="79"/>
      <c r="N8454" s="80"/>
      <c r="P8454" s="79"/>
    </row>
    <row r="8455" spans="7:16" x14ac:dyDescent="0.2">
      <c r="G8455" s="79"/>
      <c r="I8455" s="79"/>
      <c r="K8455" s="79"/>
      <c r="M8455" s="79"/>
      <c r="N8455" s="80"/>
      <c r="P8455" s="79"/>
    </row>
    <row r="8456" spans="7:16" x14ac:dyDescent="0.2">
      <c r="G8456" s="79"/>
      <c r="I8456" s="79"/>
      <c r="K8456" s="79"/>
      <c r="M8456" s="79"/>
      <c r="N8456" s="80"/>
      <c r="P8456" s="79"/>
    </row>
    <row r="8457" spans="7:16" x14ac:dyDescent="0.2">
      <c r="G8457" s="79"/>
      <c r="I8457" s="79"/>
      <c r="K8457" s="79"/>
      <c r="M8457" s="79"/>
      <c r="N8457" s="80"/>
      <c r="P8457" s="79"/>
    </row>
    <row r="8458" spans="7:16" x14ac:dyDescent="0.2">
      <c r="G8458" s="79"/>
      <c r="I8458" s="79"/>
      <c r="K8458" s="79"/>
      <c r="M8458" s="79"/>
      <c r="N8458" s="80"/>
      <c r="P8458" s="79"/>
    </row>
    <row r="8459" spans="7:16" x14ac:dyDescent="0.2">
      <c r="G8459" s="79"/>
      <c r="I8459" s="79"/>
      <c r="K8459" s="79"/>
      <c r="M8459" s="79"/>
      <c r="N8459" s="80"/>
      <c r="P8459" s="79"/>
    </row>
    <row r="8460" spans="7:16" x14ac:dyDescent="0.2">
      <c r="G8460" s="79"/>
      <c r="I8460" s="79"/>
      <c r="K8460" s="79"/>
      <c r="M8460" s="79"/>
      <c r="N8460" s="80"/>
      <c r="P8460" s="79"/>
    </row>
    <row r="8461" spans="7:16" x14ac:dyDescent="0.2">
      <c r="G8461" s="79"/>
      <c r="I8461" s="79"/>
      <c r="K8461" s="79"/>
      <c r="M8461" s="79"/>
      <c r="N8461" s="80"/>
      <c r="P8461" s="79"/>
    </row>
    <row r="8462" spans="7:16" x14ac:dyDescent="0.2">
      <c r="G8462" s="79"/>
      <c r="I8462" s="79"/>
      <c r="K8462" s="79"/>
      <c r="M8462" s="79"/>
      <c r="N8462" s="80"/>
      <c r="P8462" s="79"/>
    </row>
    <row r="8463" spans="7:16" x14ac:dyDescent="0.2">
      <c r="G8463" s="79"/>
      <c r="I8463" s="79"/>
      <c r="K8463" s="79"/>
      <c r="M8463" s="79"/>
      <c r="N8463" s="80"/>
      <c r="P8463" s="79"/>
    </row>
    <row r="8464" spans="7:16" x14ac:dyDescent="0.2">
      <c r="G8464" s="79"/>
      <c r="I8464" s="79"/>
      <c r="K8464" s="79"/>
      <c r="M8464" s="79"/>
      <c r="N8464" s="80"/>
      <c r="P8464" s="79"/>
    </row>
    <row r="8465" spans="7:16" x14ac:dyDescent="0.2">
      <c r="G8465" s="79"/>
      <c r="I8465" s="79"/>
      <c r="K8465" s="79"/>
      <c r="M8465" s="79"/>
      <c r="N8465" s="80"/>
      <c r="P8465" s="79"/>
    </row>
    <row r="8466" spans="7:16" x14ac:dyDescent="0.2">
      <c r="G8466" s="79"/>
      <c r="I8466" s="79"/>
      <c r="K8466" s="79"/>
      <c r="M8466" s="79"/>
      <c r="N8466" s="80"/>
      <c r="P8466" s="79"/>
    </row>
    <row r="8467" spans="7:16" x14ac:dyDescent="0.2">
      <c r="G8467" s="79"/>
      <c r="I8467" s="79"/>
      <c r="K8467" s="79"/>
      <c r="M8467" s="79"/>
      <c r="N8467" s="80"/>
      <c r="P8467" s="79"/>
    </row>
    <row r="8468" spans="7:16" x14ac:dyDescent="0.2">
      <c r="G8468" s="79"/>
      <c r="I8468" s="79"/>
      <c r="K8468" s="79"/>
      <c r="M8468" s="79"/>
      <c r="N8468" s="80"/>
      <c r="P8468" s="79"/>
    </row>
    <row r="8469" spans="7:16" x14ac:dyDescent="0.2">
      <c r="G8469" s="79"/>
      <c r="I8469" s="79"/>
      <c r="K8469" s="79"/>
      <c r="M8469" s="79"/>
      <c r="N8469" s="80"/>
      <c r="P8469" s="79"/>
    </row>
    <row r="8470" spans="7:16" x14ac:dyDescent="0.2">
      <c r="G8470" s="79"/>
      <c r="I8470" s="79"/>
      <c r="K8470" s="79"/>
      <c r="M8470" s="79"/>
      <c r="N8470" s="80"/>
      <c r="P8470" s="79"/>
    </row>
    <row r="8471" spans="7:16" x14ac:dyDescent="0.2">
      <c r="G8471" s="79"/>
      <c r="I8471" s="79"/>
      <c r="K8471" s="79"/>
      <c r="M8471" s="79"/>
      <c r="N8471" s="80"/>
      <c r="P8471" s="79"/>
    </row>
    <row r="8472" spans="7:16" x14ac:dyDescent="0.2">
      <c r="G8472" s="79"/>
      <c r="I8472" s="79"/>
      <c r="K8472" s="79"/>
      <c r="M8472" s="79"/>
      <c r="N8472" s="80"/>
      <c r="P8472" s="79"/>
    </row>
    <row r="8473" spans="7:16" x14ac:dyDescent="0.2">
      <c r="G8473" s="79"/>
      <c r="I8473" s="79"/>
      <c r="K8473" s="79"/>
      <c r="M8473" s="79"/>
      <c r="N8473" s="80"/>
      <c r="P8473" s="79"/>
    </row>
    <row r="8474" spans="7:16" x14ac:dyDescent="0.2">
      <c r="G8474" s="79"/>
      <c r="I8474" s="79"/>
      <c r="K8474" s="79"/>
      <c r="M8474" s="79"/>
      <c r="N8474" s="80"/>
      <c r="P8474" s="79"/>
    </row>
    <row r="8475" spans="7:16" x14ac:dyDescent="0.2">
      <c r="G8475" s="79"/>
      <c r="I8475" s="79"/>
      <c r="K8475" s="79"/>
      <c r="M8475" s="79"/>
      <c r="N8475" s="80"/>
      <c r="P8475" s="79"/>
    </row>
    <row r="8476" spans="7:16" x14ac:dyDescent="0.2">
      <c r="G8476" s="79"/>
      <c r="I8476" s="79"/>
      <c r="K8476" s="79"/>
      <c r="M8476" s="79"/>
      <c r="N8476" s="80"/>
      <c r="P8476" s="79"/>
    </row>
    <row r="8477" spans="7:16" x14ac:dyDescent="0.2">
      <c r="G8477" s="79"/>
      <c r="I8477" s="79"/>
      <c r="K8477" s="79"/>
      <c r="M8477" s="79"/>
      <c r="N8477" s="80"/>
      <c r="P8477" s="79"/>
    </row>
    <row r="8478" spans="7:16" x14ac:dyDescent="0.2">
      <c r="G8478" s="79"/>
      <c r="I8478" s="79"/>
      <c r="K8478" s="79"/>
      <c r="M8478" s="79"/>
      <c r="N8478" s="80"/>
      <c r="P8478" s="79"/>
    </row>
    <row r="8479" spans="7:16" x14ac:dyDescent="0.2">
      <c r="G8479" s="79"/>
      <c r="I8479" s="79"/>
      <c r="K8479" s="79"/>
      <c r="M8479" s="79"/>
      <c r="N8479" s="80"/>
      <c r="P8479" s="79"/>
    </row>
    <row r="8480" spans="7:16" x14ac:dyDescent="0.2">
      <c r="G8480" s="79"/>
      <c r="I8480" s="79"/>
      <c r="K8480" s="79"/>
      <c r="M8480" s="79"/>
      <c r="N8480" s="80"/>
      <c r="P8480" s="79"/>
    </row>
    <row r="8481" spans="7:16" x14ac:dyDescent="0.2">
      <c r="G8481" s="79"/>
      <c r="I8481" s="79"/>
      <c r="K8481" s="79"/>
      <c r="M8481" s="79"/>
      <c r="N8481" s="80"/>
      <c r="P8481" s="79"/>
    </row>
    <row r="8482" spans="7:16" x14ac:dyDescent="0.2">
      <c r="G8482" s="79"/>
      <c r="I8482" s="79"/>
      <c r="K8482" s="79"/>
      <c r="M8482" s="79"/>
      <c r="N8482" s="80"/>
      <c r="P8482" s="79"/>
    </row>
    <row r="8483" spans="7:16" x14ac:dyDescent="0.2">
      <c r="G8483" s="79"/>
      <c r="I8483" s="79"/>
      <c r="K8483" s="79"/>
      <c r="M8483" s="79"/>
      <c r="N8483" s="80"/>
      <c r="P8483" s="79"/>
    </row>
    <row r="8484" spans="7:16" x14ac:dyDescent="0.2">
      <c r="G8484" s="79"/>
      <c r="I8484" s="79"/>
      <c r="K8484" s="79"/>
      <c r="M8484" s="79"/>
      <c r="N8484" s="80"/>
      <c r="P8484" s="79"/>
    </row>
    <row r="8485" spans="7:16" x14ac:dyDescent="0.2">
      <c r="G8485" s="79"/>
      <c r="I8485" s="79"/>
      <c r="K8485" s="79"/>
      <c r="M8485" s="79"/>
      <c r="N8485" s="80"/>
      <c r="P8485" s="79"/>
    </row>
    <row r="8486" spans="7:16" x14ac:dyDescent="0.2">
      <c r="G8486" s="79"/>
      <c r="I8486" s="79"/>
      <c r="K8486" s="79"/>
      <c r="M8486" s="79"/>
      <c r="N8486" s="80"/>
      <c r="P8486" s="79"/>
    </row>
    <row r="8487" spans="7:16" x14ac:dyDescent="0.2">
      <c r="G8487" s="79"/>
      <c r="I8487" s="79"/>
      <c r="K8487" s="79"/>
      <c r="M8487" s="79"/>
      <c r="N8487" s="80"/>
      <c r="P8487" s="79"/>
    </row>
    <row r="8488" spans="7:16" x14ac:dyDescent="0.2">
      <c r="G8488" s="79"/>
      <c r="I8488" s="79"/>
      <c r="K8488" s="79"/>
      <c r="M8488" s="79"/>
      <c r="N8488" s="80"/>
      <c r="P8488" s="79"/>
    </row>
    <row r="8489" spans="7:16" x14ac:dyDescent="0.2">
      <c r="G8489" s="79"/>
      <c r="I8489" s="79"/>
      <c r="K8489" s="79"/>
      <c r="M8489" s="79"/>
      <c r="N8489" s="80"/>
      <c r="P8489" s="79"/>
    </row>
    <row r="8490" spans="7:16" x14ac:dyDescent="0.2">
      <c r="G8490" s="79"/>
      <c r="I8490" s="79"/>
      <c r="K8490" s="79"/>
      <c r="M8490" s="79"/>
      <c r="N8490" s="80"/>
      <c r="P8490" s="79"/>
    </row>
    <row r="8491" spans="7:16" x14ac:dyDescent="0.2">
      <c r="G8491" s="79"/>
      <c r="I8491" s="79"/>
      <c r="K8491" s="79"/>
      <c r="M8491" s="79"/>
      <c r="N8491" s="80"/>
      <c r="P8491" s="79"/>
    </row>
    <row r="8492" spans="7:16" x14ac:dyDescent="0.2">
      <c r="G8492" s="79"/>
      <c r="I8492" s="79"/>
      <c r="K8492" s="79"/>
      <c r="M8492" s="79"/>
      <c r="N8492" s="80"/>
      <c r="P8492" s="79"/>
    </row>
    <row r="8493" spans="7:16" x14ac:dyDescent="0.2">
      <c r="G8493" s="79"/>
      <c r="I8493" s="79"/>
      <c r="K8493" s="79"/>
      <c r="M8493" s="79"/>
      <c r="N8493" s="80"/>
      <c r="P8493" s="79"/>
    </row>
    <row r="8494" spans="7:16" x14ac:dyDescent="0.2">
      <c r="G8494" s="79"/>
      <c r="I8494" s="79"/>
      <c r="K8494" s="79"/>
      <c r="M8494" s="79"/>
      <c r="N8494" s="80"/>
      <c r="P8494" s="79"/>
    </row>
    <row r="8495" spans="7:16" x14ac:dyDescent="0.2">
      <c r="G8495" s="79"/>
      <c r="I8495" s="79"/>
      <c r="K8495" s="79"/>
      <c r="M8495" s="79"/>
      <c r="N8495" s="80"/>
      <c r="P8495" s="79"/>
    </row>
    <row r="8496" spans="7:16" x14ac:dyDescent="0.2">
      <c r="G8496" s="79"/>
      <c r="I8496" s="79"/>
      <c r="K8496" s="79"/>
      <c r="M8496" s="79"/>
      <c r="N8496" s="80"/>
      <c r="P8496" s="79"/>
    </row>
    <row r="8497" spans="7:16" x14ac:dyDescent="0.2">
      <c r="G8497" s="79"/>
      <c r="I8497" s="79"/>
      <c r="K8497" s="79"/>
      <c r="M8497" s="79"/>
      <c r="N8497" s="80"/>
      <c r="P8497" s="79"/>
    </row>
    <row r="8498" spans="7:16" x14ac:dyDescent="0.2">
      <c r="G8498" s="79"/>
      <c r="I8498" s="79"/>
      <c r="K8498" s="79"/>
      <c r="M8498" s="79"/>
      <c r="N8498" s="80"/>
      <c r="P8498" s="79"/>
    </row>
    <row r="8499" spans="7:16" x14ac:dyDescent="0.2">
      <c r="G8499" s="79"/>
      <c r="I8499" s="79"/>
      <c r="K8499" s="79"/>
      <c r="M8499" s="79"/>
      <c r="N8499" s="80"/>
      <c r="P8499" s="79"/>
    </row>
    <row r="8500" spans="7:16" x14ac:dyDescent="0.2">
      <c r="G8500" s="79"/>
      <c r="I8500" s="79"/>
      <c r="K8500" s="79"/>
      <c r="M8500" s="79"/>
      <c r="N8500" s="80"/>
      <c r="P8500" s="79"/>
    </row>
    <row r="8501" spans="7:16" x14ac:dyDescent="0.2">
      <c r="G8501" s="79"/>
      <c r="I8501" s="79"/>
      <c r="K8501" s="79"/>
      <c r="M8501" s="79"/>
      <c r="N8501" s="80"/>
      <c r="P8501" s="79"/>
    </row>
    <row r="8502" spans="7:16" x14ac:dyDescent="0.2">
      <c r="G8502" s="79"/>
      <c r="I8502" s="79"/>
      <c r="K8502" s="79"/>
      <c r="M8502" s="79"/>
      <c r="N8502" s="80"/>
      <c r="P8502" s="79"/>
    </row>
    <row r="8503" spans="7:16" x14ac:dyDescent="0.2">
      <c r="G8503" s="79"/>
      <c r="I8503" s="79"/>
      <c r="K8503" s="79"/>
      <c r="M8503" s="79"/>
      <c r="N8503" s="80"/>
      <c r="P8503" s="79"/>
    </row>
    <row r="8504" spans="7:16" x14ac:dyDescent="0.2">
      <c r="G8504" s="79"/>
      <c r="I8504" s="79"/>
      <c r="K8504" s="79"/>
      <c r="M8504" s="79"/>
      <c r="N8504" s="80"/>
      <c r="P8504" s="79"/>
    </row>
    <row r="8505" spans="7:16" x14ac:dyDescent="0.2">
      <c r="G8505" s="79"/>
      <c r="I8505" s="79"/>
      <c r="K8505" s="79"/>
      <c r="M8505" s="79"/>
      <c r="N8505" s="80"/>
      <c r="P8505" s="79"/>
    </row>
    <row r="8506" spans="7:16" x14ac:dyDescent="0.2">
      <c r="G8506" s="79"/>
      <c r="I8506" s="79"/>
      <c r="K8506" s="79"/>
      <c r="M8506" s="79"/>
      <c r="N8506" s="80"/>
      <c r="P8506" s="79"/>
    </row>
    <row r="8507" spans="7:16" x14ac:dyDescent="0.2">
      <c r="G8507" s="79"/>
      <c r="I8507" s="79"/>
      <c r="K8507" s="79"/>
      <c r="M8507" s="79"/>
      <c r="N8507" s="80"/>
      <c r="P8507" s="79"/>
    </row>
    <row r="8508" spans="7:16" x14ac:dyDescent="0.2">
      <c r="G8508" s="79"/>
      <c r="I8508" s="79"/>
      <c r="K8508" s="79"/>
      <c r="M8508" s="79"/>
      <c r="N8508" s="80"/>
      <c r="P8508" s="79"/>
    </row>
    <row r="8509" spans="7:16" x14ac:dyDescent="0.2">
      <c r="G8509" s="79"/>
      <c r="I8509" s="79"/>
      <c r="K8509" s="79"/>
      <c r="M8509" s="79"/>
      <c r="N8509" s="80"/>
      <c r="P8509" s="79"/>
    </row>
    <row r="8510" spans="7:16" x14ac:dyDescent="0.2">
      <c r="G8510" s="79"/>
      <c r="I8510" s="79"/>
      <c r="K8510" s="79"/>
      <c r="M8510" s="79"/>
      <c r="N8510" s="80"/>
      <c r="P8510" s="79"/>
    </row>
    <row r="8511" spans="7:16" x14ac:dyDescent="0.2">
      <c r="G8511" s="79"/>
      <c r="I8511" s="79"/>
      <c r="K8511" s="79"/>
      <c r="M8511" s="79"/>
      <c r="N8511" s="80"/>
      <c r="P8511" s="79"/>
    </row>
    <row r="8512" spans="7:16" x14ac:dyDescent="0.2">
      <c r="G8512" s="79"/>
      <c r="I8512" s="79"/>
      <c r="K8512" s="79"/>
      <c r="M8512" s="79"/>
      <c r="N8512" s="80"/>
      <c r="P8512" s="79"/>
    </row>
    <row r="8513" spans="7:16" x14ac:dyDescent="0.2">
      <c r="G8513" s="79"/>
      <c r="I8513" s="79"/>
      <c r="K8513" s="79"/>
      <c r="M8513" s="79"/>
      <c r="N8513" s="80"/>
      <c r="P8513" s="79"/>
    </row>
    <row r="8514" spans="7:16" x14ac:dyDescent="0.2">
      <c r="G8514" s="79"/>
      <c r="I8514" s="79"/>
      <c r="K8514" s="79"/>
      <c r="M8514" s="79"/>
      <c r="N8514" s="80"/>
      <c r="P8514" s="79"/>
    </row>
    <row r="8515" spans="7:16" x14ac:dyDescent="0.2">
      <c r="G8515" s="79"/>
      <c r="I8515" s="79"/>
      <c r="K8515" s="79"/>
      <c r="M8515" s="79"/>
      <c r="N8515" s="80"/>
      <c r="P8515" s="79"/>
    </row>
    <row r="8516" spans="7:16" x14ac:dyDescent="0.2">
      <c r="G8516" s="79"/>
      <c r="I8516" s="79"/>
      <c r="K8516" s="79"/>
      <c r="M8516" s="79"/>
      <c r="N8516" s="80"/>
      <c r="P8516" s="79"/>
    </row>
    <row r="8517" spans="7:16" x14ac:dyDescent="0.2">
      <c r="G8517" s="79"/>
      <c r="I8517" s="79"/>
      <c r="K8517" s="79"/>
      <c r="M8517" s="79"/>
      <c r="N8517" s="80"/>
      <c r="P8517" s="79"/>
    </row>
    <row r="8518" spans="7:16" x14ac:dyDescent="0.2">
      <c r="G8518" s="79"/>
      <c r="I8518" s="79"/>
      <c r="K8518" s="79"/>
      <c r="M8518" s="79"/>
      <c r="N8518" s="80"/>
      <c r="P8518" s="79"/>
    </row>
    <row r="8519" spans="7:16" x14ac:dyDescent="0.2">
      <c r="G8519" s="79"/>
      <c r="I8519" s="79"/>
      <c r="K8519" s="79"/>
      <c r="M8519" s="79"/>
      <c r="N8519" s="80"/>
      <c r="P8519" s="79"/>
    </row>
    <row r="8520" spans="7:16" x14ac:dyDescent="0.2">
      <c r="G8520" s="79"/>
      <c r="I8520" s="79"/>
      <c r="K8520" s="79"/>
      <c r="M8520" s="79"/>
      <c r="N8520" s="80"/>
      <c r="P8520" s="79"/>
    </row>
    <row r="8521" spans="7:16" x14ac:dyDescent="0.2">
      <c r="G8521" s="79"/>
      <c r="I8521" s="79"/>
      <c r="K8521" s="79"/>
      <c r="M8521" s="79"/>
      <c r="N8521" s="80"/>
      <c r="P8521" s="79"/>
    </row>
    <row r="8522" spans="7:16" x14ac:dyDescent="0.2">
      <c r="G8522" s="79"/>
      <c r="I8522" s="79"/>
      <c r="K8522" s="79"/>
      <c r="M8522" s="79"/>
      <c r="N8522" s="80"/>
      <c r="P8522" s="79"/>
    </row>
    <row r="8523" spans="7:16" x14ac:dyDescent="0.2">
      <c r="G8523" s="79"/>
      <c r="I8523" s="79"/>
      <c r="K8523" s="79"/>
      <c r="M8523" s="79"/>
      <c r="N8523" s="80"/>
      <c r="P8523" s="79"/>
    </row>
    <row r="8524" spans="7:16" x14ac:dyDescent="0.2">
      <c r="G8524" s="79"/>
      <c r="I8524" s="79"/>
      <c r="K8524" s="79"/>
      <c r="M8524" s="79"/>
      <c r="N8524" s="80"/>
      <c r="P8524" s="79"/>
    </row>
    <row r="8525" spans="7:16" x14ac:dyDescent="0.2">
      <c r="G8525" s="79"/>
      <c r="I8525" s="79"/>
      <c r="K8525" s="79"/>
      <c r="M8525" s="79"/>
      <c r="N8525" s="80"/>
      <c r="P8525" s="79"/>
    </row>
    <row r="8526" spans="7:16" x14ac:dyDescent="0.2">
      <c r="G8526" s="79"/>
      <c r="I8526" s="79"/>
      <c r="K8526" s="79"/>
      <c r="M8526" s="79"/>
      <c r="N8526" s="80"/>
      <c r="P8526" s="79"/>
    </row>
    <row r="8527" spans="7:16" x14ac:dyDescent="0.2">
      <c r="G8527" s="79"/>
      <c r="I8527" s="79"/>
      <c r="K8527" s="79"/>
      <c r="M8527" s="79"/>
      <c r="N8527" s="80"/>
      <c r="P8527" s="79"/>
    </row>
    <row r="8528" spans="7:16" x14ac:dyDescent="0.2">
      <c r="G8528" s="79"/>
      <c r="I8528" s="79"/>
      <c r="K8528" s="79"/>
      <c r="M8528" s="79"/>
      <c r="N8528" s="80"/>
      <c r="P8528" s="79"/>
    </row>
    <row r="8529" spans="7:16" x14ac:dyDescent="0.2">
      <c r="G8529" s="79"/>
      <c r="I8529" s="79"/>
      <c r="K8529" s="79"/>
      <c r="M8529" s="79"/>
      <c r="N8529" s="80"/>
      <c r="P8529" s="79"/>
    </row>
    <row r="8530" spans="7:16" x14ac:dyDescent="0.2">
      <c r="G8530" s="79"/>
      <c r="I8530" s="79"/>
      <c r="K8530" s="79"/>
      <c r="M8530" s="79"/>
      <c r="N8530" s="80"/>
      <c r="P8530" s="79"/>
    </row>
    <row r="8531" spans="7:16" x14ac:dyDescent="0.2">
      <c r="G8531" s="79"/>
      <c r="I8531" s="79"/>
      <c r="K8531" s="79"/>
      <c r="M8531" s="79"/>
      <c r="N8531" s="80"/>
      <c r="P8531" s="79"/>
    </row>
    <row r="8532" spans="7:16" x14ac:dyDescent="0.2">
      <c r="G8532" s="79"/>
      <c r="I8532" s="79"/>
      <c r="K8532" s="79"/>
      <c r="M8532" s="79"/>
      <c r="N8532" s="80"/>
      <c r="P8532" s="79"/>
    </row>
    <row r="8533" spans="7:16" x14ac:dyDescent="0.2">
      <c r="G8533" s="79"/>
      <c r="I8533" s="79"/>
      <c r="K8533" s="79"/>
      <c r="M8533" s="79"/>
      <c r="N8533" s="80"/>
      <c r="P8533" s="79"/>
    </row>
    <row r="8534" spans="7:16" x14ac:dyDescent="0.2">
      <c r="G8534" s="79"/>
      <c r="I8534" s="79"/>
      <c r="K8534" s="79"/>
      <c r="M8534" s="79"/>
      <c r="N8534" s="80"/>
      <c r="P8534" s="79"/>
    </row>
    <row r="8535" spans="7:16" x14ac:dyDescent="0.2">
      <c r="G8535" s="79"/>
      <c r="I8535" s="79"/>
      <c r="K8535" s="79"/>
      <c r="M8535" s="79"/>
      <c r="N8535" s="80"/>
      <c r="P8535" s="79"/>
    </row>
    <row r="8536" spans="7:16" x14ac:dyDescent="0.2">
      <c r="G8536" s="79"/>
      <c r="I8536" s="79"/>
      <c r="K8536" s="79"/>
      <c r="M8536" s="79"/>
      <c r="N8536" s="80"/>
      <c r="P8536" s="79"/>
    </row>
    <row r="8537" spans="7:16" x14ac:dyDescent="0.2">
      <c r="G8537" s="79"/>
      <c r="I8537" s="79"/>
      <c r="K8537" s="79"/>
      <c r="M8537" s="79"/>
      <c r="N8537" s="80"/>
      <c r="P8537" s="79"/>
    </row>
    <row r="8538" spans="7:16" x14ac:dyDescent="0.2">
      <c r="G8538" s="79"/>
      <c r="I8538" s="79"/>
      <c r="K8538" s="79"/>
      <c r="M8538" s="79"/>
      <c r="N8538" s="80"/>
      <c r="P8538" s="79"/>
    </row>
    <row r="8539" spans="7:16" x14ac:dyDescent="0.2">
      <c r="G8539" s="79"/>
      <c r="I8539" s="79"/>
      <c r="K8539" s="79"/>
      <c r="M8539" s="79"/>
      <c r="N8539" s="80"/>
      <c r="P8539" s="79"/>
    </row>
    <row r="8540" spans="7:16" x14ac:dyDescent="0.2">
      <c r="G8540" s="79"/>
      <c r="I8540" s="79"/>
      <c r="K8540" s="79"/>
      <c r="M8540" s="79"/>
      <c r="N8540" s="80"/>
      <c r="P8540" s="79"/>
    </row>
    <row r="8541" spans="7:16" x14ac:dyDescent="0.2">
      <c r="G8541" s="79"/>
      <c r="I8541" s="79"/>
      <c r="K8541" s="79"/>
      <c r="M8541" s="79"/>
      <c r="N8541" s="80"/>
      <c r="P8541" s="79"/>
    </row>
    <row r="8542" spans="7:16" x14ac:dyDescent="0.2">
      <c r="G8542" s="79"/>
      <c r="I8542" s="79"/>
      <c r="K8542" s="79"/>
      <c r="M8542" s="79"/>
      <c r="N8542" s="80"/>
      <c r="P8542" s="79"/>
    </row>
    <row r="8543" spans="7:16" x14ac:dyDescent="0.2">
      <c r="G8543" s="79"/>
      <c r="I8543" s="79"/>
      <c r="K8543" s="79"/>
      <c r="M8543" s="79"/>
      <c r="N8543" s="80"/>
      <c r="P8543" s="79"/>
    </row>
    <row r="8544" spans="7:16" x14ac:dyDescent="0.2">
      <c r="G8544" s="79"/>
      <c r="I8544" s="79"/>
      <c r="K8544" s="79"/>
      <c r="M8544" s="79"/>
      <c r="N8544" s="80"/>
      <c r="P8544" s="79"/>
    </row>
    <row r="8545" spans="7:16" x14ac:dyDescent="0.2">
      <c r="G8545" s="79"/>
      <c r="I8545" s="79"/>
      <c r="K8545" s="79"/>
      <c r="M8545" s="79"/>
      <c r="N8545" s="80"/>
      <c r="P8545" s="79"/>
    </row>
    <row r="8546" spans="7:16" x14ac:dyDescent="0.2">
      <c r="G8546" s="79"/>
      <c r="I8546" s="79"/>
      <c r="K8546" s="79"/>
      <c r="M8546" s="79"/>
      <c r="N8546" s="80"/>
      <c r="P8546" s="79"/>
    </row>
    <row r="8547" spans="7:16" x14ac:dyDescent="0.2">
      <c r="G8547" s="79"/>
      <c r="I8547" s="79"/>
      <c r="K8547" s="79"/>
      <c r="M8547" s="79"/>
      <c r="N8547" s="80"/>
      <c r="P8547" s="79"/>
    </row>
    <row r="8548" spans="7:16" x14ac:dyDescent="0.2">
      <c r="G8548" s="79"/>
      <c r="I8548" s="79"/>
      <c r="K8548" s="79"/>
      <c r="M8548" s="79"/>
      <c r="N8548" s="80"/>
      <c r="P8548" s="79"/>
    </row>
    <row r="8549" spans="7:16" x14ac:dyDescent="0.2">
      <c r="G8549" s="79"/>
      <c r="I8549" s="79"/>
      <c r="K8549" s="79"/>
      <c r="M8549" s="79"/>
      <c r="N8549" s="80"/>
      <c r="P8549" s="79"/>
    </row>
    <row r="8550" spans="7:16" x14ac:dyDescent="0.2">
      <c r="G8550" s="79"/>
      <c r="I8550" s="79"/>
      <c r="K8550" s="79"/>
      <c r="M8550" s="79"/>
      <c r="N8550" s="80"/>
      <c r="P8550" s="79"/>
    </row>
    <row r="8551" spans="7:16" x14ac:dyDescent="0.2">
      <c r="G8551" s="79"/>
      <c r="I8551" s="79"/>
      <c r="K8551" s="79"/>
      <c r="M8551" s="79"/>
      <c r="N8551" s="80"/>
      <c r="P8551" s="79"/>
    </row>
    <row r="8552" spans="7:16" x14ac:dyDescent="0.2">
      <c r="G8552" s="79"/>
      <c r="I8552" s="79"/>
      <c r="K8552" s="79"/>
      <c r="M8552" s="79"/>
      <c r="N8552" s="80"/>
      <c r="P8552" s="79"/>
    </row>
    <row r="8553" spans="7:16" x14ac:dyDescent="0.2">
      <c r="G8553" s="79"/>
      <c r="I8553" s="79"/>
      <c r="K8553" s="79"/>
      <c r="M8553" s="79"/>
      <c r="N8553" s="80"/>
      <c r="P8553" s="79"/>
    </row>
    <row r="8554" spans="7:16" x14ac:dyDescent="0.2">
      <c r="G8554" s="79"/>
      <c r="I8554" s="79"/>
      <c r="K8554" s="79"/>
      <c r="M8554" s="79"/>
      <c r="N8554" s="80"/>
      <c r="P8554" s="79"/>
    </row>
    <row r="8555" spans="7:16" x14ac:dyDescent="0.2">
      <c r="G8555" s="79"/>
      <c r="I8555" s="79"/>
      <c r="K8555" s="79"/>
      <c r="M8555" s="79"/>
      <c r="N8555" s="80"/>
      <c r="P8555" s="79"/>
    </row>
    <row r="8556" spans="7:16" x14ac:dyDescent="0.2">
      <c r="G8556" s="79"/>
      <c r="I8556" s="79"/>
      <c r="K8556" s="79"/>
      <c r="M8556" s="79"/>
      <c r="N8556" s="80"/>
      <c r="P8556" s="79"/>
    </row>
    <row r="8557" spans="7:16" x14ac:dyDescent="0.2">
      <c r="G8557" s="79"/>
      <c r="I8557" s="79"/>
      <c r="K8557" s="79"/>
      <c r="M8557" s="79"/>
      <c r="N8557" s="80"/>
      <c r="P8557" s="79"/>
    </row>
    <row r="8558" spans="7:16" x14ac:dyDescent="0.2">
      <c r="G8558" s="79"/>
      <c r="I8558" s="79"/>
      <c r="K8558" s="79"/>
      <c r="M8558" s="79"/>
      <c r="N8558" s="80"/>
      <c r="P8558" s="79"/>
    </row>
    <row r="8559" spans="7:16" x14ac:dyDescent="0.2">
      <c r="G8559" s="79"/>
      <c r="I8559" s="79"/>
      <c r="K8559" s="79"/>
      <c r="M8559" s="79"/>
      <c r="N8559" s="80"/>
      <c r="P8559" s="79"/>
    </row>
    <row r="8560" spans="7:16" x14ac:dyDescent="0.2">
      <c r="G8560" s="79"/>
      <c r="I8560" s="79"/>
      <c r="K8560" s="79"/>
      <c r="M8560" s="79"/>
      <c r="N8560" s="80"/>
      <c r="P8560" s="79"/>
    </row>
    <row r="8561" spans="7:16" x14ac:dyDescent="0.2">
      <c r="G8561" s="79"/>
      <c r="I8561" s="79"/>
      <c r="K8561" s="79"/>
      <c r="M8561" s="79"/>
      <c r="N8561" s="80"/>
      <c r="P8561" s="79"/>
    </row>
    <row r="8562" spans="7:16" x14ac:dyDescent="0.2">
      <c r="G8562" s="79"/>
      <c r="I8562" s="79"/>
      <c r="K8562" s="79"/>
      <c r="M8562" s="79"/>
      <c r="N8562" s="80"/>
      <c r="P8562" s="79"/>
    </row>
    <row r="8563" spans="7:16" x14ac:dyDescent="0.2">
      <c r="G8563" s="79"/>
      <c r="I8563" s="79"/>
      <c r="K8563" s="79"/>
      <c r="M8563" s="79"/>
      <c r="N8563" s="80"/>
      <c r="P8563" s="79"/>
    </row>
    <row r="8564" spans="7:16" x14ac:dyDescent="0.2">
      <c r="G8564" s="79"/>
      <c r="I8564" s="79"/>
      <c r="K8564" s="79"/>
      <c r="M8564" s="79"/>
      <c r="N8564" s="80"/>
      <c r="P8564" s="79"/>
    </row>
    <row r="8565" spans="7:16" x14ac:dyDescent="0.2">
      <c r="G8565" s="79"/>
      <c r="I8565" s="79"/>
      <c r="K8565" s="79"/>
      <c r="M8565" s="79"/>
      <c r="N8565" s="80"/>
      <c r="P8565" s="79"/>
    </row>
    <row r="8566" spans="7:16" x14ac:dyDescent="0.2">
      <c r="G8566" s="79"/>
      <c r="I8566" s="79"/>
      <c r="K8566" s="79"/>
      <c r="M8566" s="79"/>
      <c r="N8566" s="80"/>
      <c r="P8566" s="79"/>
    </row>
    <row r="8567" spans="7:16" x14ac:dyDescent="0.2">
      <c r="G8567" s="79"/>
      <c r="I8567" s="79"/>
      <c r="K8567" s="79"/>
      <c r="M8567" s="79"/>
      <c r="N8567" s="80"/>
      <c r="P8567" s="79"/>
    </row>
    <row r="8568" spans="7:16" x14ac:dyDescent="0.2">
      <c r="G8568" s="79"/>
      <c r="I8568" s="79"/>
      <c r="K8568" s="79"/>
      <c r="M8568" s="79"/>
      <c r="N8568" s="80"/>
      <c r="P8568" s="79"/>
    </row>
    <row r="8569" spans="7:16" x14ac:dyDescent="0.2">
      <c r="G8569" s="79"/>
      <c r="I8569" s="79"/>
      <c r="K8569" s="79"/>
      <c r="M8569" s="79"/>
      <c r="N8569" s="80"/>
      <c r="P8569" s="79"/>
    </row>
    <row r="8570" spans="7:16" x14ac:dyDescent="0.2">
      <c r="G8570" s="79"/>
      <c r="I8570" s="79"/>
      <c r="K8570" s="79"/>
      <c r="M8570" s="79"/>
      <c r="N8570" s="80"/>
      <c r="P8570" s="79"/>
    </row>
    <row r="8571" spans="7:16" x14ac:dyDescent="0.2">
      <c r="G8571" s="79"/>
      <c r="I8571" s="79"/>
      <c r="K8571" s="79"/>
      <c r="M8571" s="79"/>
      <c r="N8571" s="80"/>
      <c r="P8571" s="79"/>
    </row>
    <row r="8572" spans="7:16" x14ac:dyDescent="0.2">
      <c r="G8572" s="79"/>
      <c r="I8572" s="79"/>
      <c r="K8572" s="79"/>
      <c r="M8572" s="79"/>
      <c r="N8572" s="80"/>
      <c r="P8572" s="79"/>
    </row>
    <row r="8573" spans="7:16" x14ac:dyDescent="0.2">
      <c r="G8573" s="79"/>
      <c r="I8573" s="79"/>
      <c r="K8573" s="79"/>
      <c r="M8573" s="79"/>
      <c r="N8573" s="80"/>
      <c r="P8573" s="79"/>
    </row>
    <row r="8574" spans="7:16" x14ac:dyDescent="0.2">
      <c r="G8574" s="79"/>
      <c r="I8574" s="79"/>
      <c r="K8574" s="79"/>
      <c r="M8574" s="79"/>
      <c r="N8574" s="80"/>
      <c r="P8574" s="79"/>
    </row>
    <row r="8575" spans="7:16" x14ac:dyDescent="0.2">
      <c r="G8575" s="79"/>
      <c r="I8575" s="79"/>
      <c r="K8575" s="79"/>
      <c r="M8575" s="79"/>
      <c r="N8575" s="80"/>
      <c r="P8575" s="79"/>
    </row>
    <row r="8576" spans="7:16" x14ac:dyDescent="0.2">
      <c r="G8576" s="79"/>
      <c r="I8576" s="79"/>
      <c r="K8576" s="79"/>
      <c r="M8576" s="79"/>
      <c r="N8576" s="80"/>
      <c r="P8576" s="79"/>
    </row>
    <row r="8577" spans="7:16" x14ac:dyDescent="0.2">
      <c r="G8577" s="79"/>
      <c r="I8577" s="79"/>
      <c r="K8577" s="79"/>
      <c r="M8577" s="79"/>
      <c r="N8577" s="80"/>
      <c r="P8577" s="79"/>
    </row>
    <row r="8578" spans="7:16" x14ac:dyDescent="0.2">
      <c r="G8578" s="79"/>
      <c r="I8578" s="79"/>
      <c r="K8578" s="79"/>
      <c r="M8578" s="79"/>
      <c r="N8578" s="80"/>
      <c r="P8578" s="79"/>
    </row>
    <row r="8579" spans="7:16" x14ac:dyDescent="0.2">
      <c r="G8579" s="79"/>
      <c r="I8579" s="79"/>
      <c r="K8579" s="79"/>
      <c r="M8579" s="79"/>
      <c r="N8579" s="80"/>
      <c r="P8579" s="79"/>
    </row>
    <row r="8580" spans="7:16" x14ac:dyDescent="0.2">
      <c r="G8580" s="79"/>
      <c r="I8580" s="79"/>
      <c r="K8580" s="79"/>
      <c r="M8580" s="79"/>
      <c r="N8580" s="80"/>
      <c r="P8580" s="79"/>
    </row>
    <row r="8581" spans="7:16" x14ac:dyDescent="0.2">
      <c r="G8581" s="79"/>
      <c r="I8581" s="79"/>
      <c r="K8581" s="79"/>
      <c r="M8581" s="79"/>
      <c r="N8581" s="80"/>
      <c r="P8581" s="79"/>
    </row>
    <row r="8582" spans="7:16" x14ac:dyDescent="0.2">
      <c r="G8582" s="79"/>
      <c r="I8582" s="79"/>
      <c r="K8582" s="79"/>
      <c r="M8582" s="79"/>
      <c r="N8582" s="80"/>
      <c r="P8582" s="79"/>
    </row>
    <row r="8583" spans="7:16" x14ac:dyDescent="0.2">
      <c r="G8583" s="79"/>
      <c r="I8583" s="79"/>
      <c r="K8583" s="79"/>
      <c r="M8583" s="79"/>
      <c r="N8583" s="80"/>
      <c r="P8583" s="79"/>
    </row>
    <row r="8584" spans="7:16" x14ac:dyDescent="0.2">
      <c r="G8584" s="79"/>
      <c r="I8584" s="79"/>
      <c r="K8584" s="79"/>
      <c r="M8584" s="79"/>
      <c r="N8584" s="80"/>
      <c r="P8584" s="79"/>
    </row>
    <row r="8585" spans="7:16" x14ac:dyDescent="0.2">
      <c r="G8585" s="79"/>
      <c r="I8585" s="79"/>
      <c r="K8585" s="79"/>
      <c r="M8585" s="79"/>
      <c r="N8585" s="80"/>
      <c r="P8585" s="79"/>
    </row>
    <row r="8586" spans="7:16" x14ac:dyDescent="0.2">
      <c r="G8586" s="79"/>
      <c r="I8586" s="79"/>
      <c r="K8586" s="79"/>
      <c r="M8586" s="79"/>
      <c r="N8586" s="80"/>
      <c r="P8586" s="79"/>
    </row>
    <row r="8587" spans="7:16" x14ac:dyDescent="0.2">
      <c r="G8587" s="79"/>
      <c r="I8587" s="79"/>
      <c r="K8587" s="79"/>
      <c r="M8587" s="79"/>
      <c r="N8587" s="80"/>
      <c r="P8587" s="79"/>
    </row>
    <row r="8588" spans="7:16" x14ac:dyDescent="0.2">
      <c r="G8588" s="79"/>
      <c r="I8588" s="79"/>
      <c r="K8588" s="79"/>
      <c r="M8588" s="79"/>
      <c r="N8588" s="80"/>
      <c r="P8588" s="79"/>
    </row>
    <row r="8589" spans="7:16" x14ac:dyDescent="0.2">
      <c r="G8589" s="79"/>
      <c r="I8589" s="79"/>
      <c r="K8589" s="79"/>
      <c r="M8589" s="79"/>
      <c r="N8589" s="80"/>
      <c r="P8589" s="79"/>
    </row>
    <row r="8590" spans="7:16" x14ac:dyDescent="0.2">
      <c r="G8590" s="79"/>
      <c r="I8590" s="79"/>
      <c r="K8590" s="79"/>
      <c r="M8590" s="79"/>
      <c r="N8590" s="80"/>
      <c r="P8590" s="79"/>
    </row>
    <row r="8591" spans="7:16" x14ac:dyDescent="0.2">
      <c r="G8591" s="79"/>
      <c r="I8591" s="79"/>
      <c r="K8591" s="79"/>
      <c r="M8591" s="79"/>
      <c r="N8591" s="80"/>
      <c r="P8591" s="79"/>
    </row>
    <row r="8592" spans="7:16" x14ac:dyDescent="0.2">
      <c r="G8592" s="79"/>
      <c r="I8592" s="79"/>
      <c r="K8592" s="79"/>
      <c r="M8592" s="79"/>
      <c r="N8592" s="80"/>
      <c r="P8592" s="79"/>
    </row>
    <row r="8593" spans="7:16" x14ac:dyDescent="0.2">
      <c r="G8593" s="79"/>
      <c r="I8593" s="79"/>
      <c r="K8593" s="79"/>
      <c r="M8593" s="79"/>
      <c r="N8593" s="80"/>
      <c r="P8593" s="79"/>
    </row>
    <row r="8594" spans="7:16" x14ac:dyDescent="0.2">
      <c r="G8594" s="79"/>
      <c r="I8594" s="79"/>
      <c r="K8594" s="79"/>
      <c r="M8594" s="79"/>
      <c r="N8594" s="80"/>
      <c r="P8594" s="79"/>
    </row>
    <row r="8595" spans="7:16" x14ac:dyDescent="0.2">
      <c r="G8595" s="79"/>
      <c r="I8595" s="79"/>
      <c r="K8595" s="79"/>
      <c r="M8595" s="79"/>
      <c r="N8595" s="80"/>
      <c r="P8595" s="79"/>
    </row>
    <row r="8596" spans="7:16" x14ac:dyDescent="0.2">
      <c r="G8596" s="79"/>
      <c r="I8596" s="79"/>
      <c r="K8596" s="79"/>
      <c r="M8596" s="79"/>
      <c r="N8596" s="80"/>
      <c r="P8596" s="79"/>
    </row>
    <row r="8597" spans="7:16" x14ac:dyDescent="0.2">
      <c r="G8597" s="79"/>
      <c r="I8597" s="79"/>
      <c r="K8597" s="79"/>
      <c r="M8597" s="79"/>
      <c r="N8597" s="80"/>
      <c r="P8597" s="79"/>
    </row>
    <row r="8598" spans="7:16" x14ac:dyDescent="0.2">
      <c r="G8598" s="79"/>
      <c r="I8598" s="79"/>
      <c r="K8598" s="79"/>
      <c r="M8598" s="79"/>
      <c r="N8598" s="80"/>
      <c r="P8598" s="79"/>
    </row>
    <row r="8599" spans="7:16" x14ac:dyDescent="0.2">
      <c r="G8599" s="79"/>
      <c r="I8599" s="79"/>
      <c r="K8599" s="79"/>
      <c r="M8599" s="79"/>
      <c r="N8599" s="80"/>
      <c r="P8599" s="79"/>
    </row>
    <row r="8600" spans="7:16" x14ac:dyDescent="0.2">
      <c r="G8600" s="79"/>
      <c r="I8600" s="79"/>
      <c r="K8600" s="79"/>
      <c r="M8600" s="79"/>
      <c r="N8600" s="80"/>
      <c r="P8600" s="79"/>
    </row>
    <row r="8601" spans="7:16" x14ac:dyDescent="0.2">
      <c r="G8601" s="79"/>
      <c r="I8601" s="79"/>
      <c r="K8601" s="79"/>
      <c r="M8601" s="79"/>
      <c r="N8601" s="80"/>
      <c r="P8601" s="79"/>
    </row>
    <row r="8602" spans="7:16" x14ac:dyDescent="0.2">
      <c r="G8602" s="79"/>
      <c r="I8602" s="79"/>
      <c r="K8602" s="79"/>
      <c r="M8602" s="79"/>
      <c r="N8602" s="80"/>
      <c r="P8602" s="79"/>
    </row>
    <row r="8603" spans="7:16" x14ac:dyDescent="0.2">
      <c r="G8603" s="79"/>
      <c r="I8603" s="79"/>
      <c r="K8603" s="79"/>
      <c r="M8603" s="79"/>
      <c r="N8603" s="80"/>
      <c r="P8603" s="79"/>
    </row>
    <row r="8604" spans="7:16" x14ac:dyDescent="0.2">
      <c r="G8604" s="79"/>
      <c r="I8604" s="79"/>
      <c r="K8604" s="79"/>
      <c r="M8604" s="79"/>
      <c r="N8604" s="80"/>
      <c r="P8604" s="79"/>
    </row>
    <row r="8605" spans="7:16" x14ac:dyDescent="0.2">
      <c r="G8605" s="79"/>
      <c r="I8605" s="79"/>
      <c r="K8605" s="79"/>
      <c r="M8605" s="79"/>
      <c r="N8605" s="80"/>
      <c r="P8605" s="79"/>
    </row>
    <row r="8606" spans="7:16" x14ac:dyDescent="0.2">
      <c r="G8606" s="79"/>
      <c r="I8606" s="79"/>
      <c r="K8606" s="79"/>
      <c r="M8606" s="79"/>
      <c r="N8606" s="80"/>
      <c r="P8606" s="79"/>
    </row>
    <row r="8607" spans="7:16" x14ac:dyDescent="0.2">
      <c r="G8607" s="79"/>
      <c r="I8607" s="79"/>
      <c r="K8607" s="79"/>
      <c r="M8607" s="79"/>
      <c r="N8607" s="80"/>
      <c r="P8607" s="79"/>
    </row>
    <row r="8608" spans="7:16" x14ac:dyDescent="0.2">
      <c r="G8608" s="79"/>
      <c r="I8608" s="79"/>
      <c r="K8608" s="79"/>
      <c r="M8608" s="79"/>
      <c r="N8608" s="80"/>
      <c r="P8608" s="79"/>
    </row>
    <row r="8609" spans="7:16" x14ac:dyDescent="0.2">
      <c r="G8609" s="79"/>
      <c r="I8609" s="79"/>
      <c r="K8609" s="79"/>
      <c r="M8609" s="79"/>
      <c r="N8609" s="80"/>
      <c r="P8609" s="79"/>
    </row>
    <row r="8610" spans="7:16" x14ac:dyDescent="0.2">
      <c r="G8610" s="79"/>
      <c r="I8610" s="79"/>
      <c r="K8610" s="79"/>
      <c r="M8610" s="79"/>
      <c r="N8610" s="80"/>
      <c r="P8610" s="79"/>
    </row>
    <row r="8611" spans="7:16" x14ac:dyDescent="0.2">
      <c r="G8611" s="79"/>
      <c r="I8611" s="79"/>
      <c r="K8611" s="79"/>
      <c r="M8611" s="79"/>
      <c r="N8611" s="80"/>
      <c r="P8611" s="79"/>
    </row>
    <row r="8612" spans="7:16" x14ac:dyDescent="0.2">
      <c r="G8612" s="79"/>
      <c r="I8612" s="79"/>
      <c r="K8612" s="79"/>
      <c r="M8612" s="79"/>
      <c r="N8612" s="80"/>
      <c r="P8612" s="79"/>
    </row>
    <row r="8613" spans="7:16" x14ac:dyDescent="0.2">
      <c r="G8613" s="79"/>
      <c r="I8613" s="79"/>
      <c r="K8613" s="79"/>
      <c r="M8613" s="79"/>
      <c r="N8613" s="80"/>
      <c r="P8613" s="79"/>
    </row>
    <row r="8614" spans="7:16" x14ac:dyDescent="0.2">
      <c r="G8614" s="79"/>
      <c r="I8614" s="79"/>
      <c r="K8614" s="79"/>
      <c r="M8614" s="79"/>
      <c r="N8614" s="80"/>
      <c r="P8614" s="79"/>
    </row>
    <row r="8615" spans="7:16" x14ac:dyDescent="0.2">
      <c r="G8615" s="79"/>
      <c r="I8615" s="79"/>
      <c r="K8615" s="79"/>
      <c r="M8615" s="79"/>
      <c r="N8615" s="80"/>
      <c r="P8615" s="79"/>
    </row>
    <row r="8616" spans="7:16" x14ac:dyDescent="0.2">
      <c r="G8616" s="79"/>
      <c r="I8616" s="79"/>
      <c r="K8616" s="79"/>
      <c r="M8616" s="79"/>
      <c r="N8616" s="80"/>
      <c r="P8616" s="79"/>
    </row>
    <row r="8617" spans="7:16" x14ac:dyDescent="0.2">
      <c r="G8617" s="79"/>
      <c r="I8617" s="79"/>
      <c r="K8617" s="79"/>
      <c r="M8617" s="79"/>
      <c r="N8617" s="80"/>
      <c r="P8617" s="79"/>
    </row>
    <row r="8618" spans="7:16" x14ac:dyDescent="0.2">
      <c r="G8618" s="79"/>
      <c r="I8618" s="79"/>
      <c r="K8618" s="79"/>
      <c r="M8618" s="79"/>
      <c r="N8618" s="80"/>
      <c r="P8618" s="79"/>
    </row>
    <row r="8619" spans="7:16" x14ac:dyDescent="0.2">
      <c r="G8619" s="79"/>
      <c r="I8619" s="79"/>
      <c r="K8619" s="79"/>
      <c r="M8619" s="79"/>
      <c r="N8619" s="80"/>
      <c r="P8619" s="79"/>
    </row>
    <row r="8620" spans="7:16" x14ac:dyDescent="0.2">
      <c r="G8620" s="79"/>
      <c r="I8620" s="79"/>
      <c r="K8620" s="79"/>
      <c r="M8620" s="79"/>
      <c r="N8620" s="80"/>
      <c r="P8620" s="79"/>
    </row>
    <row r="8621" spans="7:16" x14ac:dyDescent="0.2">
      <c r="G8621" s="79"/>
      <c r="I8621" s="79"/>
      <c r="K8621" s="79"/>
      <c r="M8621" s="79"/>
      <c r="N8621" s="80"/>
      <c r="P8621" s="79"/>
    </row>
    <row r="8622" spans="7:16" x14ac:dyDescent="0.2">
      <c r="G8622" s="79"/>
      <c r="I8622" s="79"/>
      <c r="K8622" s="79"/>
      <c r="M8622" s="79"/>
      <c r="N8622" s="80"/>
      <c r="P8622" s="79"/>
    </row>
    <row r="8623" spans="7:16" x14ac:dyDescent="0.2">
      <c r="G8623" s="79"/>
      <c r="I8623" s="79"/>
      <c r="K8623" s="79"/>
      <c r="M8623" s="79"/>
      <c r="N8623" s="80"/>
      <c r="P8623" s="79"/>
    </row>
    <row r="8624" spans="7:16" x14ac:dyDescent="0.2">
      <c r="G8624" s="79"/>
      <c r="I8624" s="79"/>
      <c r="K8624" s="79"/>
      <c r="M8624" s="79"/>
      <c r="N8624" s="80"/>
      <c r="P8624" s="79"/>
    </row>
    <row r="8625" spans="7:16" x14ac:dyDescent="0.2">
      <c r="G8625" s="79"/>
      <c r="I8625" s="79"/>
      <c r="K8625" s="79"/>
      <c r="M8625" s="79"/>
      <c r="N8625" s="80"/>
      <c r="P8625" s="79"/>
    </row>
    <row r="8626" spans="7:16" x14ac:dyDescent="0.2">
      <c r="G8626" s="79"/>
      <c r="I8626" s="79"/>
      <c r="K8626" s="79"/>
      <c r="M8626" s="79"/>
      <c r="N8626" s="80"/>
      <c r="P8626" s="79"/>
    </row>
    <row r="8627" spans="7:16" x14ac:dyDescent="0.2">
      <c r="G8627" s="79"/>
      <c r="I8627" s="79"/>
      <c r="K8627" s="79"/>
      <c r="M8627" s="79"/>
      <c r="N8627" s="80"/>
      <c r="P8627" s="79"/>
    </row>
    <row r="8628" spans="7:16" x14ac:dyDescent="0.2">
      <c r="G8628" s="79"/>
      <c r="I8628" s="79"/>
      <c r="K8628" s="79"/>
      <c r="M8628" s="79"/>
      <c r="N8628" s="80"/>
      <c r="P8628" s="79"/>
    </row>
    <row r="8629" spans="7:16" x14ac:dyDescent="0.2">
      <c r="G8629" s="79"/>
      <c r="I8629" s="79"/>
      <c r="K8629" s="79"/>
      <c r="M8629" s="79"/>
      <c r="N8629" s="80"/>
      <c r="P8629" s="79"/>
    </row>
    <row r="8630" spans="7:16" x14ac:dyDescent="0.2">
      <c r="G8630" s="79"/>
      <c r="I8630" s="79"/>
      <c r="K8630" s="79"/>
      <c r="M8630" s="79"/>
      <c r="N8630" s="80"/>
      <c r="P8630" s="79"/>
    </row>
    <row r="8631" spans="7:16" x14ac:dyDescent="0.2">
      <c r="G8631" s="79"/>
      <c r="I8631" s="79"/>
      <c r="K8631" s="79"/>
      <c r="M8631" s="79"/>
      <c r="N8631" s="80"/>
      <c r="P8631" s="79"/>
    </row>
    <row r="8632" spans="7:16" x14ac:dyDescent="0.2">
      <c r="G8632" s="79"/>
      <c r="I8632" s="79"/>
      <c r="K8632" s="79"/>
      <c r="M8632" s="79"/>
      <c r="N8632" s="80"/>
      <c r="P8632" s="79"/>
    </row>
    <row r="8633" spans="7:16" x14ac:dyDescent="0.2">
      <c r="G8633" s="79"/>
      <c r="I8633" s="79"/>
      <c r="K8633" s="79"/>
      <c r="M8633" s="79"/>
      <c r="N8633" s="80"/>
      <c r="P8633" s="79"/>
    </row>
    <row r="8634" spans="7:16" x14ac:dyDescent="0.2">
      <c r="G8634" s="79"/>
      <c r="I8634" s="79"/>
      <c r="K8634" s="79"/>
      <c r="M8634" s="79"/>
      <c r="N8634" s="80"/>
      <c r="P8634" s="79"/>
    </row>
    <row r="8635" spans="7:16" x14ac:dyDescent="0.2">
      <c r="G8635" s="79"/>
      <c r="I8635" s="79"/>
      <c r="K8635" s="79"/>
      <c r="M8635" s="79"/>
      <c r="N8635" s="80"/>
      <c r="P8635" s="79"/>
    </row>
    <row r="8636" spans="7:16" x14ac:dyDescent="0.2">
      <c r="G8636" s="79"/>
      <c r="I8636" s="79"/>
      <c r="K8636" s="79"/>
      <c r="M8636" s="79"/>
      <c r="N8636" s="80"/>
      <c r="P8636" s="79"/>
    </row>
    <row r="8637" spans="7:16" x14ac:dyDescent="0.2">
      <c r="G8637" s="79"/>
      <c r="I8637" s="79"/>
      <c r="K8637" s="79"/>
      <c r="M8637" s="79"/>
      <c r="N8637" s="80"/>
      <c r="P8637" s="79"/>
    </row>
    <row r="8638" spans="7:16" x14ac:dyDescent="0.2">
      <c r="G8638" s="79"/>
      <c r="I8638" s="79"/>
      <c r="K8638" s="79"/>
      <c r="M8638" s="79"/>
      <c r="N8638" s="80"/>
      <c r="P8638" s="79"/>
    </row>
    <row r="8639" spans="7:16" x14ac:dyDescent="0.2">
      <c r="G8639" s="79"/>
      <c r="I8639" s="79"/>
      <c r="K8639" s="79"/>
      <c r="M8639" s="79"/>
      <c r="N8639" s="80"/>
      <c r="P8639" s="79"/>
    </row>
    <row r="8640" spans="7:16" x14ac:dyDescent="0.2">
      <c r="G8640" s="79"/>
      <c r="I8640" s="79"/>
      <c r="K8640" s="79"/>
      <c r="M8640" s="79"/>
      <c r="N8640" s="80"/>
      <c r="P8640" s="79"/>
    </row>
    <row r="8641" spans="7:16" x14ac:dyDescent="0.2">
      <c r="G8641" s="79"/>
      <c r="I8641" s="79"/>
      <c r="K8641" s="79"/>
      <c r="M8641" s="79"/>
      <c r="N8641" s="80"/>
      <c r="P8641" s="79"/>
    </row>
    <row r="8642" spans="7:16" x14ac:dyDescent="0.2">
      <c r="G8642" s="79"/>
      <c r="I8642" s="79"/>
      <c r="K8642" s="79"/>
      <c r="M8642" s="79"/>
      <c r="N8642" s="80"/>
      <c r="P8642" s="79"/>
    </row>
    <row r="8643" spans="7:16" x14ac:dyDescent="0.2">
      <c r="G8643" s="79"/>
      <c r="I8643" s="79"/>
      <c r="K8643" s="79"/>
      <c r="M8643" s="79"/>
      <c r="N8643" s="80"/>
      <c r="P8643" s="79"/>
    </row>
    <row r="8644" spans="7:16" x14ac:dyDescent="0.2">
      <c r="G8644" s="79"/>
      <c r="I8644" s="79"/>
      <c r="K8644" s="79"/>
      <c r="M8644" s="79"/>
      <c r="N8644" s="80"/>
      <c r="P8644" s="79"/>
    </row>
    <row r="8645" spans="7:16" x14ac:dyDescent="0.2">
      <c r="G8645" s="79"/>
      <c r="I8645" s="79"/>
      <c r="K8645" s="79"/>
      <c r="M8645" s="79"/>
      <c r="N8645" s="80"/>
      <c r="P8645" s="79"/>
    </row>
    <row r="8646" spans="7:16" x14ac:dyDescent="0.2">
      <c r="G8646" s="79"/>
      <c r="I8646" s="79"/>
      <c r="K8646" s="79"/>
      <c r="M8646" s="79"/>
      <c r="N8646" s="80"/>
      <c r="P8646" s="79"/>
    </row>
    <row r="8647" spans="7:16" x14ac:dyDescent="0.2">
      <c r="G8647" s="79"/>
      <c r="I8647" s="79"/>
      <c r="K8647" s="79"/>
      <c r="M8647" s="79"/>
      <c r="N8647" s="80"/>
      <c r="P8647" s="79"/>
    </row>
    <row r="8648" spans="7:16" x14ac:dyDescent="0.2">
      <c r="G8648" s="79"/>
      <c r="I8648" s="79"/>
      <c r="K8648" s="79"/>
      <c r="M8648" s="79"/>
      <c r="N8648" s="80"/>
      <c r="P8648" s="79"/>
    </row>
    <row r="8649" spans="7:16" x14ac:dyDescent="0.2">
      <c r="G8649" s="79"/>
      <c r="I8649" s="79"/>
      <c r="K8649" s="79"/>
      <c r="M8649" s="79"/>
      <c r="N8649" s="80"/>
      <c r="P8649" s="79"/>
    </row>
    <row r="8650" spans="7:16" x14ac:dyDescent="0.2">
      <c r="G8650" s="79"/>
      <c r="I8650" s="79"/>
      <c r="K8650" s="79"/>
      <c r="M8650" s="79"/>
      <c r="N8650" s="80"/>
      <c r="P8650" s="79"/>
    </row>
    <row r="8651" spans="7:16" x14ac:dyDescent="0.2">
      <c r="G8651" s="79"/>
      <c r="I8651" s="79"/>
      <c r="K8651" s="79"/>
      <c r="M8651" s="79"/>
      <c r="N8651" s="80"/>
      <c r="P8651" s="79"/>
    </row>
    <row r="8652" spans="7:16" x14ac:dyDescent="0.2">
      <c r="G8652" s="79"/>
      <c r="I8652" s="79"/>
      <c r="K8652" s="79"/>
      <c r="M8652" s="79"/>
      <c r="N8652" s="80"/>
      <c r="P8652" s="79"/>
    </row>
    <row r="8653" spans="7:16" x14ac:dyDescent="0.2">
      <c r="G8653" s="79"/>
      <c r="I8653" s="79"/>
      <c r="K8653" s="79"/>
      <c r="M8653" s="79"/>
      <c r="N8653" s="80"/>
      <c r="P8653" s="79"/>
    </row>
    <row r="8654" spans="7:16" x14ac:dyDescent="0.2">
      <c r="G8654" s="79"/>
      <c r="I8654" s="79"/>
      <c r="K8654" s="79"/>
      <c r="M8654" s="79"/>
      <c r="N8654" s="80"/>
      <c r="P8654" s="79"/>
    </row>
    <row r="8655" spans="7:16" x14ac:dyDescent="0.2">
      <c r="G8655" s="79"/>
      <c r="I8655" s="79"/>
      <c r="K8655" s="79"/>
      <c r="M8655" s="79"/>
      <c r="N8655" s="80"/>
      <c r="P8655" s="79"/>
    </row>
    <row r="8656" spans="7:16" x14ac:dyDescent="0.2">
      <c r="G8656" s="79"/>
      <c r="I8656" s="79"/>
      <c r="K8656" s="79"/>
      <c r="M8656" s="79"/>
      <c r="N8656" s="80"/>
      <c r="P8656" s="79"/>
    </row>
    <row r="8657" spans="7:16" x14ac:dyDescent="0.2">
      <c r="G8657" s="79"/>
      <c r="I8657" s="79"/>
      <c r="K8657" s="79"/>
      <c r="M8657" s="79"/>
      <c r="N8657" s="80"/>
      <c r="P8657" s="79"/>
    </row>
    <row r="8658" spans="7:16" x14ac:dyDescent="0.2">
      <c r="G8658" s="79"/>
      <c r="I8658" s="79"/>
      <c r="K8658" s="79"/>
      <c r="M8658" s="79"/>
      <c r="N8658" s="80"/>
      <c r="P8658" s="79"/>
    </row>
    <row r="8659" spans="7:16" x14ac:dyDescent="0.2">
      <c r="G8659" s="79"/>
      <c r="I8659" s="79"/>
      <c r="K8659" s="79"/>
      <c r="M8659" s="79"/>
      <c r="N8659" s="80"/>
      <c r="P8659" s="79"/>
    </row>
    <row r="8660" spans="7:16" x14ac:dyDescent="0.2">
      <c r="G8660" s="79"/>
      <c r="I8660" s="79"/>
      <c r="K8660" s="79"/>
      <c r="M8660" s="79"/>
      <c r="N8660" s="80"/>
      <c r="P8660" s="79"/>
    </row>
    <row r="8661" spans="7:16" x14ac:dyDescent="0.2">
      <c r="G8661" s="79"/>
      <c r="I8661" s="79"/>
      <c r="K8661" s="79"/>
      <c r="M8661" s="79"/>
      <c r="N8661" s="80"/>
      <c r="P8661" s="79"/>
    </row>
    <row r="8662" spans="7:16" x14ac:dyDescent="0.2">
      <c r="G8662" s="79"/>
      <c r="I8662" s="79"/>
      <c r="K8662" s="79"/>
      <c r="M8662" s="79"/>
      <c r="N8662" s="80"/>
      <c r="P8662" s="79"/>
    </row>
    <row r="8663" spans="7:16" x14ac:dyDescent="0.2">
      <c r="G8663" s="79"/>
      <c r="I8663" s="79"/>
      <c r="K8663" s="79"/>
      <c r="M8663" s="79"/>
      <c r="N8663" s="80"/>
      <c r="P8663" s="79"/>
    </row>
    <row r="8664" spans="7:16" x14ac:dyDescent="0.2">
      <c r="G8664" s="79"/>
      <c r="I8664" s="79"/>
      <c r="K8664" s="79"/>
      <c r="M8664" s="79"/>
      <c r="N8664" s="80"/>
      <c r="P8664" s="79"/>
    </row>
    <row r="8665" spans="7:16" x14ac:dyDescent="0.2">
      <c r="G8665" s="79"/>
      <c r="I8665" s="79"/>
      <c r="K8665" s="79"/>
      <c r="M8665" s="79"/>
      <c r="N8665" s="80"/>
      <c r="P8665" s="79"/>
    </row>
    <row r="8666" spans="7:16" x14ac:dyDescent="0.2">
      <c r="G8666" s="79"/>
      <c r="I8666" s="79"/>
      <c r="K8666" s="79"/>
      <c r="M8666" s="79"/>
      <c r="N8666" s="80"/>
      <c r="P8666" s="79"/>
    </row>
    <row r="8667" spans="7:16" x14ac:dyDescent="0.2">
      <c r="G8667" s="79"/>
      <c r="I8667" s="79"/>
      <c r="K8667" s="79"/>
      <c r="M8667" s="79"/>
      <c r="N8667" s="80"/>
      <c r="P8667" s="79"/>
    </row>
    <row r="8668" spans="7:16" x14ac:dyDescent="0.2">
      <c r="G8668" s="79"/>
      <c r="I8668" s="79"/>
      <c r="K8668" s="79"/>
      <c r="M8668" s="79"/>
      <c r="N8668" s="80"/>
      <c r="P8668" s="79"/>
    </row>
    <row r="8669" spans="7:16" x14ac:dyDescent="0.2">
      <c r="G8669" s="79"/>
      <c r="I8669" s="79"/>
      <c r="K8669" s="79"/>
      <c r="M8669" s="79"/>
      <c r="N8669" s="80"/>
      <c r="P8669" s="79"/>
    </row>
    <row r="8670" spans="7:16" x14ac:dyDescent="0.2">
      <c r="G8670" s="79"/>
      <c r="I8670" s="79"/>
      <c r="K8670" s="79"/>
      <c r="M8670" s="79"/>
      <c r="N8670" s="80"/>
      <c r="P8670" s="79"/>
    </row>
    <row r="8671" spans="7:16" x14ac:dyDescent="0.2">
      <c r="G8671" s="79"/>
      <c r="I8671" s="79"/>
      <c r="K8671" s="79"/>
      <c r="M8671" s="79"/>
      <c r="N8671" s="80"/>
      <c r="P8671" s="79"/>
    </row>
    <row r="8672" spans="7:16" x14ac:dyDescent="0.2">
      <c r="G8672" s="79"/>
      <c r="I8672" s="79"/>
      <c r="K8672" s="79"/>
      <c r="M8672" s="79"/>
      <c r="N8672" s="80"/>
      <c r="P8672" s="79"/>
    </row>
    <row r="8673" spans="7:16" x14ac:dyDescent="0.2">
      <c r="G8673" s="79"/>
      <c r="I8673" s="79"/>
      <c r="K8673" s="79"/>
      <c r="M8673" s="79"/>
      <c r="N8673" s="80"/>
      <c r="P8673" s="79"/>
    </row>
    <row r="8674" spans="7:16" x14ac:dyDescent="0.2">
      <c r="G8674" s="79"/>
      <c r="I8674" s="79"/>
      <c r="K8674" s="79"/>
      <c r="M8674" s="79"/>
      <c r="N8674" s="80"/>
      <c r="P8674" s="79"/>
    </row>
    <row r="8675" spans="7:16" x14ac:dyDescent="0.2">
      <c r="G8675" s="79"/>
      <c r="I8675" s="79"/>
      <c r="K8675" s="79"/>
      <c r="M8675" s="79"/>
      <c r="N8675" s="80"/>
      <c r="P8675" s="79"/>
    </row>
    <row r="8676" spans="7:16" x14ac:dyDescent="0.2">
      <c r="G8676" s="79"/>
      <c r="I8676" s="79"/>
      <c r="K8676" s="79"/>
      <c r="M8676" s="79"/>
      <c r="N8676" s="80"/>
      <c r="P8676" s="79"/>
    </row>
    <row r="8677" spans="7:16" x14ac:dyDescent="0.2">
      <c r="G8677" s="79"/>
      <c r="I8677" s="79"/>
      <c r="K8677" s="79"/>
      <c r="M8677" s="79"/>
      <c r="N8677" s="80"/>
      <c r="P8677" s="79"/>
    </row>
    <row r="8678" spans="7:16" x14ac:dyDescent="0.2">
      <c r="G8678" s="79"/>
      <c r="I8678" s="79"/>
      <c r="K8678" s="79"/>
      <c r="M8678" s="79"/>
      <c r="N8678" s="80"/>
      <c r="P8678" s="79"/>
    </row>
    <row r="8679" spans="7:16" x14ac:dyDescent="0.2">
      <c r="G8679" s="79"/>
      <c r="I8679" s="79"/>
      <c r="K8679" s="79"/>
      <c r="M8679" s="79"/>
      <c r="N8679" s="80"/>
      <c r="P8679" s="79"/>
    </row>
    <row r="8680" spans="7:16" x14ac:dyDescent="0.2">
      <c r="G8680" s="79"/>
      <c r="I8680" s="79"/>
      <c r="K8680" s="79"/>
      <c r="M8680" s="79"/>
      <c r="N8680" s="80"/>
      <c r="P8680" s="79"/>
    </row>
    <row r="8681" spans="7:16" x14ac:dyDescent="0.2">
      <c r="G8681" s="79"/>
      <c r="I8681" s="79"/>
      <c r="K8681" s="79"/>
      <c r="M8681" s="79"/>
      <c r="N8681" s="80"/>
      <c r="P8681" s="79"/>
    </row>
    <row r="8682" spans="7:16" x14ac:dyDescent="0.2">
      <c r="G8682" s="79"/>
      <c r="I8682" s="79"/>
      <c r="K8682" s="79"/>
      <c r="M8682" s="79"/>
      <c r="N8682" s="80"/>
      <c r="P8682" s="79"/>
    </row>
    <row r="8683" spans="7:16" x14ac:dyDescent="0.2">
      <c r="G8683" s="79"/>
      <c r="I8683" s="79"/>
      <c r="K8683" s="79"/>
      <c r="M8683" s="79"/>
      <c r="N8683" s="80"/>
      <c r="P8683" s="79"/>
    </row>
    <row r="8684" spans="7:16" x14ac:dyDescent="0.2">
      <c r="G8684" s="79"/>
      <c r="I8684" s="79"/>
      <c r="K8684" s="79"/>
      <c r="M8684" s="79"/>
      <c r="N8684" s="80"/>
      <c r="P8684" s="79"/>
    </row>
    <row r="8685" spans="7:16" x14ac:dyDescent="0.2">
      <c r="G8685" s="79"/>
      <c r="I8685" s="79"/>
      <c r="K8685" s="79"/>
      <c r="M8685" s="79"/>
      <c r="N8685" s="80"/>
      <c r="P8685" s="79"/>
    </row>
    <row r="8686" spans="7:16" x14ac:dyDescent="0.2">
      <c r="G8686" s="79"/>
      <c r="I8686" s="79"/>
      <c r="K8686" s="79"/>
      <c r="M8686" s="79"/>
      <c r="N8686" s="80"/>
      <c r="P8686" s="79"/>
    </row>
    <row r="8687" spans="7:16" x14ac:dyDescent="0.2">
      <c r="G8687" s="79"/>
      <c r="I8687" s="79"/>
      <c r="K8687" s="79"/>
      <c r="M8687" s="79"/>
      <c r="N8687" s="80"/>
      <c r="P8687" s="79"/>
    </row>
    <row r="8688" spans="7:16" x14ac:dyDescent="0.2">
      <c r="G8688" s="79"/>
      <c r="I8688" s="79"/>
      <c r="K8688" s="79"/>
      <c r="M8688" s="79"/>
      <c r="N8688" s="80"/>
      <c r="P8688" s="79"/>
    </row>
    <row r="8689" spans="7:16" x14ac:dyDescent="0.2">
      <c r="G8689" s="79"/>
      <c r="I8689" s="79"/>
      <c r="K8689" s="79"/>
      <c r="M8689" s="79"/>
      <c r="N8689" s="80"/>
      <c r="P8689" s="79"/>
    </row>
    <row r="8690" spans="7:16" x14ac:dyDescent="0.2">
      <c r="G8690" s="79"/>
      <c r="I8690" s="79"/>
      <c r="K8690" s="79"/>
      <c r="M8690" s="79"/>
      <c r="N8690" s="80"/>
      <c r="P8690" s="79"/>
    </row>
    <row r="8691" spans="7:16" x14ac:dyDescent="0.2">
      <c r="G8691" s="79"/>
      <c r="I8691" s="79"/>
      <c r="K8691" s="79"/>
      <c r="M8691" s="79"/>
      <c r="N8691" s="80"/>
      <c r="P8691" s="79"/>
    </row>
    <row r="8692" spans="7:16" x14ac:dyDescent="0.2">
      <c r="G8692" s="79"/>
      <c r="I8692" s="79"/>
      <c r="K8692" s="79"/>
      <c r="M8692" s="79"/>
      <c r="N8692" s="80"/>
      <c r="P8692" s="79"/>
    </row>
    <row r="8693" spans="7:16" x14ac:dyDescent="0.2">
      <c r="G8693" s="79"/>
      <c r="I8693" s="79"/>
      <c r="K8693" s="79"/>
      <c r="M8693" s="79"/>
      <c r="N8693" s="80"/>
      <c r="P8693" s="79"/>
    </row>
    <row r="8694" spans="7:16" x14ac:dyDescent="0.2">
      <c r="G8694" s="79"/>
      <c r="I8694" s="79"/>
      <c r="K8694" s="79"/>
      <c r="M8694" s="79"/>
      <c r="N8694" s="80"/>
      <c r="P8694" s="79"/>
    </row>
    <row r="8695" spans="7:16" x14ac:dyDescent="0.2">
      <c r="G8695" s="79"/>
      <c r="I8695" s="79"/>
      <c r="K8695" s="79"/>
      <c r="M8695" s="79"/>
      <c r="N8695" s="80"/>
      <c r="P8695" s="79"/>
    </row>
    <row r="8696" spans="7:16" x14ac:dyDescent="0.2">
      <c r="G8696" s="79"/>
      <c r="I8696" s="79"/>
      <c r="K8696" s="79"/>
      <c r="M8696" s="79"/>
      <c r="N8696" s="80"/>
      <c r="P8696" s="79"/>
    </row>
    <row r="8697" spans="7:16" x14ac:dyDescent="0.2">
      <c r="G8697" s="79"/>
      <c r="I8697" s="79"/>
      <c r="K8697" s="79"/>
      <c r="M8697" s="79"/>
      <c r="N8697" s="80"/>
      <c r="P8697" s="79"/>
    </row>
    <row r="8698" spans="7:16" x14ac:dyDescent="0.2">
      <c r="G8698" s="79"/>
      <c r="I8698" s="79"/>
      <c r="K8698" s="79"/>
      <c r="M8698" s="79"/>
      <c r="N8698" s="80"/>
      <c r="P8698" s="79"/>
    </row>
    <row r="8699" spans="7:16" x14ac:dyDescent="0.2">
      <c r="G8699" s="79"/>
      <c r="I8699" s="79"/>
      <c r="K8699" s="79"/>
      <c r="M8699" s="79"/>
      <c r="N8699" s="80"/>
      <c r="P8699" s="79"/>
    </row>
    <row r="8700" spans="7:16" x14ac:dyDescent="0.2">
      <c r="G8700" s="79"/>
      <c r="I8700" s="79"/>
      <c r="K8700" s="79"/>
      <c r="M8700" s="79"/>
      <c r="N8700" s="80"/>
      <c r="P8700" s="79"/>
    </row>
    <row r="8701" spans="7:16" x14ac:dyDescent="0.2">
      <c r="G8701" s="79"/>
      <c r="I8701" s="79"/>
      <c r="K8701" s="79"/>
      <c r="M8701" s="79"/>
      <c r="N8701" s="80"/>
      <c r="P8701" s="79"/>
    </row>
    <row r="8702" spans="7:16" x14ac:dyDescent="0.2">
      <c r="G8702" s="79"/>
      <c r="I8702" s="79"/>
      <c r="K8702" s="79"/>
      <c r="M8702" s="79"/>
      <c r="N8702" s="80"/>
      <c r="P8702" s="79"/>
    </row>
    <row r="8703" spans="7:16" x14ac:dyDescent="0.2">
      <c r="G8703" s="79"/>
      <c r="I8703" s="79"/>
      <c r="K8703" s="79"/>
      <c r="M8703" s="79"/>
      <c r="N8703" s="80"/>
      <c r="P8703" s="79"/>
    </row>
    <row r="8704" spans="7:16" x14ac:dyDescent="0.2">
      <c r="G8704" s="79"/>
      <c r="I8704" s="79"/>
      <c r="K8704" s="79"/>
      <c r="M8704" s="79"/>
      <c r="N8704" s="80"/>
      <c r="P8704" s="79"/>
    </row>
    <row r="8705" spans="7:16" x14ac:dyDescent="0.2">
      <c r="G8705" s="79"/>
      <c r="I8705" s="79"/>
      <c r="K8705" s="79"/>
      <c r="M8705" s="79"/>
      <c r="N8705" s="80"/>
      <c r="P8705" s="79"/>
    </row>
    <row r="8706" spans="7:16" x14ac:dyDescent="0.2">
      <c r="G8706" s="79"/>
      <c r="I8706" s="79"/>
      <c r="K8706" s="79"/>
      <c r="M8706" s="79"/>
      <c r="N8706" s="80"/>
      <c r="P8706" s="79"/>
    </row>
    <row r="8707" spans="7:16" x14ac:dyDescent="0.2">
      <c r="G8707" s="79"/>
      <c r="I8707" s="79"/>
      <c r="K8707" s="79"/>
      <c r="M8707" s="79"/>
      <c r="N8707" s="80"/>
      <c r="P8707" s="79"/>
    </row>
    <row r="8708" spans="7:16" x14ac:dyDescent="0.2">
      <c r="G8708" s="79"/>
      <c r="I8708" s="79"/>
      <c r="K8708" s="79"/>
      <c r="M8708" s="79"/>
      <c r="N8708" s="80"/>
      <c r="P8708" s="79"/>
    </row>
    <row r="8709" spans="7:16" x14ac:dyDescent="0.2">
      <c r="G8709" s="79"/>
      <c r="I8709" s="79"/>
      <c r="K8709" s="79"/>
      <c r="M8709" s="79"/>
      <c r="N8709" s="80"/>
      <c r="P8709" s="79"/>
    </row>
    <row r="8710" spans="7:16" x14ac:dyDescent="0.2">
      <c r="G8710" s="79"/>
      <c r="I8710" s="79"/>
      <c r="K8710" s="79"/>
      <c r="M8710" s="79"/>
      <c r="N8710" s="80"/>
      <c r="P8710" s="79"/>
    </row>
    <row r="8711" spans="7:16" x14ac:dyDescent="0.2">
      <c r="G8711" s="79"/>
      <c r="I8711" s="79"/>
      <c r="K8711" s="79"/>
      <c r="M8711" s="79"/>
      <c r="N8711" s="80"/>
      <c r="P8711" s="79"/>
    </row>
    <row r="8712" spans="7:16" x14ac:dyDescent="0.2">
      <c r="G8712" s="79"/>
      <c r="I8712" s="79"/>
      <c r="K8712" s="79"/>
      <c r="M8712" s="79"/>
      <c r="N8712" s="80"/>
      <c r="P8712" s="79"/>
    </row>
    <row r="8713" spans="7:16" x14ac:dyDescent="0.2">
      <c r="G8713" s="79"/>
      <c r="I8713" s="79"/>
      <c r="K8713" s="79"/>
      <c r="M8713" s="79"/>
      <c r="N8713" s="80"/>
      <c r="P8713" s="79"/>
    </row>
    <row r="8714" spans="7:16" x14ac:dyDescent="0.2">
      <c r="G8714" s="79"/>
      <c r="I8714" s="79"/>
      <c r="K8714" s="79"/>
      <c r="M8714" s="79"/>
      <c r="N8714" s="80"/>
      <c r="P8714" s="79"/>
    </row>
    <row r="8715" spans="7:16" x14ac:dyDescent="0.2">
      <c r="G8715" s="79"/>
      <c r="I8715" s="79"/>
      <c r="K8715" s="79"/>
      <c r="M8715" s="79"/>
      <c r="N8715" s="80"/>
      <c r="P8715" s="79"/>
    </row>
    <row r="8716" spans="7:16" x14ac:dyDescent="0.2">
      <c r="G8716" s="79"/>
      <c r="I8716" s="79"/>
      <c r="K8716" s="79"/>
      <c r="M8716" s="79"/>
      <c r="N8716" s="80"/>
      <c r="P8716" s="79"/>
    </row>
    <row r="8717" spans="7:16" x14ac:dyDescent="0.2">
      <c r="G8717" s="79"/>
      <c r="I8717" s="79"/>
      <c r="K8717" s="79"/>
      <c r="M8717" s="79"/>
      <c r="N8717" s="80"/>
      <c r="P8717" s="79"/>
    </row>
    <row r="8718" spans="7:16" x14ac:dyDescent="0.2">
      <c r="G8718" s="79"/>
      <c r="I8718" s="79"/>
      <c r="K8718" s="79"/>
      <c r="M8718" s="79"/>
      <c r="N8718" s="80"/>
      <c r="P8718" s="79"/>
    </row>
    <row r="8719" spans="7:16" x14ac:dyDescent="0.2">
      <c r="G8719" s="79"/>
      <c r="I8719" s="79"/>
      <c r="K8719" s="79"/>
      <c r="M8719" s="79"/>
      <c r="N8719" s="80"/>
      <c r="P8719" s="79"/>
    </row>
    <row r="8720" spans="7:16" x14ac:dyDescent="0.2">
      <c r="G8720" s="79"/>
      <c r="I8720" s="79"/>
      <c r="K8720" s="79"/>
      <c r="M8720" s="79"/>
      <c r="N8720" s="80"/>
      <c r="P8720" s="79"/>
    </row>
    <row r="8721" spans="7:16" x14ac:dyDescent="0.2">
      <c r="G8721" s="79"/>
      <c r="I8721" s="79"/>
      <c r="K8721" s="79"/>
      <c r="M8721" s="79"/>
      <c r="N8721" s="80"/>
      <c r="P8721" s="79"/>
    </row>
    <row r="8722" spans="7:16" x14ac:dyDescent="0.2">
      <c r="G8722" s="79"/>
      <c r="I8722" s="79"/>
      <c r="K8722" s="79"/>
      <c r="M8722" s="79"/>
      <c r="N8722" s="80"/>
      <c r="P8722" s="79"/>
    </row>
    <row r="8723" spans="7:16" x14ac:dyDescent="0.2">
      <c r="G8723" s="79"/>
      <c r="I8723" s="79"/>
      <c r="K8723" s="79"/>
      <c r="M8723" s="79"/>
      <c r="N8723" s="80"/>
      <c r="P8723" s="79"/>
    </row>
    <row r="8724" spans="7:16" x14ac:dyDescent="0.2">
      <c r="G8724" s="79"/>
      <c r="I8724" s="79"/>
      <c r="K8724" s="79"/>
      <c r="M8724" s="79"/>
      <c r="N8724" s="80"/>
      <c r="P8724" s="79"/>
    </row>
    <row r="8725" spans="7:16" x14ac:dyDescent="0.2">
      <c r="G8725" s="79"/>
      <c r="I8725" s="79"/>
      <c r="K8725" s="79"/>
      <c r="M8725" s="79"/>
      <c r="N8725" s="80"/>
      <c r="P8725" s="79"/>
    </row>
    <row r="8726" spans="7:16" x14ac:dyDescent="0.2">
      <c r="G8726" s="79"/>
      <c r="I8726" s="79"/>
      <c r="K8726" s="79"/>
      <c r="M8726" s="79"/>
      <c r="N8726" s="80"/>
      <c r="P8726" s="79"/>
    </row>
    <row r="8727" spans="7:16" x14ac:dyDescent="0.2">
      <c r="G8727" s="79"/>
      <c r="I8727" s="79"/>
      <c r="K8727" s="79"/>
      <c r="M8727" s="79"/>
      <c r="N8727" s="80"/>
      <c r="P8727" s="79"/>
    </row>
    <row r="8728" spans="7:16" x14ac:dyDescent="0.2">
      <c r="G8728" s="79"/>
      <c r="I8728" s="79"/>
      <c r="K8728" s="79"/>
      <c r="M8728" s="79"/>
      <c r="N8728" s="80"/>
      <c r="P8728" s="79"/>
    </row>
    <row r="8729" spans="7:16" x14ac:dyDescent="0.2">
      <c r="G8729" s="79"/>
      <c r="I8729" s="79"/>
      <c r="K8729" s="79"/>
      <c r="M8729" s="79"/>
      <c r="N8729" s="80"/>
      <c r="P8729" s="79"/>
    </row>
    <row r="8730" spans="7:16" x14ac:dyDescent="0.2">
      <c r="G8730" s="79"/>
      <c r="I8730" s="79"/>
      <c r="K8730" s="79"/>
      <c r="M8730" s="79"/>
      <c r="N8730" s="80"/>
      <c r="P8730" s="79"/>
    </row>
    <row r="8731" spans="7:16" x14ac:dyDescent="0.2">
      <c r="G8731" s="79"/>
      <c r="I8731" s="79"/>
      <c r="K8731" s="79"/>
      <c r="M8731" s="79"/>
      <c r="N8731" s="80"/>
      <c r="P8731" s="79"/>
    </row>
    <row r="8732" spans="7:16" x14ac:dyDescent="0.2">
      <c r="G8732" s="79"/>
      <c r="I8732" s="79"/>
      <c r="K8732" s="79"/>
      <c r="M8732" s="79"/>
      <c r="N8732" s="80"/>
      <c r="P8732" s="79"/>
    </row>
    <row r="8733" spans="7:16" x14ac:dyDescent="0.2">
      <c r="G8733" s="79"/>
      <c r="I8733" s="79"/>
      <c r="K8733" s="79"/>
      <c r="M8733" s="79"/>
      <c r="N8733" s="80"/>
      <c r="P8733" s="79"/>
    </row>
    <row r="8734" spans="7:16" x14ac:dyDescent="0.2">
      <c r="G8734" s="79"/>
      <c r="I8734" s="79"/>
      <c r="K8734" s="79"/>
      <c r="M8734" s="79"/>
      <c r="N8734" s="80"/>
      <c r="P8734" s="79"/>
    </row>
    <row r="8735" spans="7:16" x14ac:dyDescent="0.2">
      <c r="G8735" s="79"/>
      <c r="I8735" s="79"/>
      <c r="K8735" s="79"/>
      <c r="M8735" s="79"/>
      <c r="N8735" s="80"/>
      <c r="P8735" s="79"/>
    </row>
    <row r="8736" spans="7:16" x14ac:dyDescent="0.2">
      <c r="G8736" s="79"/>
      <c r="I8736" s="79"/>
      <c r="K8736" s="79"/>
      <c r="M8736" s="79"/>
      <c r="N8736" s="80"/>
      <c r="P8736" s="79"/>
    </row>
    <row r="8737" spans="7:16" x14ac:dyDescent="0.2">
      <c r="G8737" s="79"/>
      <c r="I8737" s="79"/>
      <c r="K8737" s="79"/>
      <c r="M8737" s="79"/>
      <c r="N8737" s="80"/>
      <c r="P8737" s="79"/>
    </row>
    <row r="8738" spans="7:16" x14ac:dyDescent="0.2">
      <c r="G8738" s="79"/>
      <c r="I8738" s="79"/>
      <c r="K8738" s="79"/>
      <c r="M8738" s="79"/>
      <c r="N8738" s="80"/>
      <c r="P8738" s="79"/>
    </row>
    <row r="8739" spans="7:16" x14ac:dyDescent="0.2">
      <c r="G8739" s="79"/>
      <c r="I8739" s="79"/>
      <c r="K8739" s="79"/>
      <c r="M8739" s="79"/>
      <c r="N8739" s="80"/>
      <c r="P8739" s="79"/>
    </row>
    <row r="8740" spans="7:16" x14ac:dyDescent="0.2">
      <c r="G8740" s="79"/>
      <c r="I8740" s="79"/>
      <c r="K8740" s="79"/>
      <c r="M8740" s="79"/>
      <c r="N8740" s="80"/>
      <c r="P8740" s="79"/>
    </row>
    <row r="8741" spans="7:16" x14ac:dyDescent="0.2">
      <c r="G8741" s="79"/>
      <c r="I8741" s="79"/>
      <c r="K8741" s="79"/>
      <c r="M8741" s="79"/>
      <c r="N8741" s="80"/>
      <c r="P8741" s="79"/>
    </row>
    <row r="8742" spans="7:16" x14ac:dyDescent="0.2">
      <c r="G8742" s="79"/>
      <c r="I8742" s="79"/>
      <c r="K8742" s="79"/>
      <c r="M8742" s="79"/>
      <c r="N8742" s="80"/>
      <c r="P8742" s="79"/>
    </row>
    <row r="8743" spans="7:16" x14ac:dyDescent="0.2">
      <c r="G8743" s="79"/>
      <c r="I8743" s="79"/>
      <c r="K8743" s="79"/>
      <c r="M8743" s="79"/>
      <c r="N8743" s="80"/>
      <c r="P8743" s="79"/>
    </row>
    <row r="8744" spans="7:16" x14ac:dyDescent="0.2">
      <c r="G8744" s="79"/>
      <c r="I8744" s="79"/>
      <c r="K8744" s="79"/>
      <c r="M8744" s="79"/>
      <c r="N8744" s="80"/>
      <c r="P8744" s="79"/>
    </row>
    <row r="8745" spans="7:16" x14ac:dyDescent="0.2">
      <c r="G8745" s="79"/>
      <c r="I8745" s="79"/>
      <c r="K8745" s="79"/>
      <c r="M8745" s="79"/>
      <c r="N8745" s="80"/>
      <c r="P8745" s="79"/>
    </row>
    <row r="8746" spans="7:16" x14ac:dyDescent="0.2">
      <c r="G8746" s="79"/>
      <c r="I8746" s="79"/>
      <c r="K8746" s="79"/>
      <c r="M8746" s="79"/>
      <c r="N8746" s="80"/>
      <c r="P8746" s="79"/>
    </row>
    <row r="8747" spans="7:16" x14ac:dyDescent="0.2">
      <c r="G8747" s="79"/>
      <c r="I8747" s="79"/>
      <c r="K8747" s="79"/>
      <c r="M8747" s="79"/>
      <c r="N8747" s="80"/>
      <c r="P8747" s="79"/>
    </row>
    <row r="8748" spans="7:16" x14ac:dyDescent="0.2">
      <c r="G8748" s="79"/>
      <c r="I8748" s="79"/>
      <c r="K8748" s="79"/>
      <c r="M8748" s="79"/>
      <c r="N8748" s="80"/>
      <c r="P8748" s="79"/>
    </row>
    <row r="8749" spans="7:16" x14ac:dyDescent="0.2">
      <c r="G8749" s="79"/>
      <c r="I8749" s="79"/>
      <c r="K8749" s="79"/>
      <c r="M8749" s="79"/>
      <c r="N8749" s="80"/>
      <c r="P8749" s="79"/>
    </row>
    <row r="8750" spans="7:16" x14ac:dyDescent="0.2">
      <c r="G8750" s="79"/>
      <c r="I8750" s="79"/>
      <c r="K8750" s="79"/>
      <c r="M8750" s="79"/>
      <c r="N8750" s="80"/>
      <c r="P8750" s="79"/>
    </row>
    <row r="8751" spans="7:16" x14ac:dyDescent="0.2">
      <c r="G8751" s="79"/>
      <c r="I8751" s="79"/>
      <c r="K8751" s="79"/>
      <c r="M8751" s="79"/>
      <c r="N8751" s="80"/>
      <c r="P8751" s="79"/>
    </row>
    <row r="8752" spans="7:16" x14ac:dyDescent="0.2">
      <c r="G8752" s="79"/>
      <c r="I8752" s="79"/>
      <c r="K8752" s="79"/>
      <c r="M8752" s="79"/>
      <c r="N8752" s="80"/>
      <c r="P8752" s="79"/>
    </row>
    <row r="8753" spans="7:16" x14ac:dyDescent="0.2">
      <c r="G8753" s="79"/>
      <c r="I8753" s="79"/>
      <c r="K8753" s="79"/>
      <c r="M8753" s="79"/>
      <c r="N8753" s="80"/>
      <c r="P8753" s="79"/>
    </row>
    <row r="8754" spans="7:16" x14ac:dyDescent="0.2">
      <c r="G8754" s="79"/>
      <c r="I8754" s="79"/>
      <c r="K8754" s="79"/>
      <c r="M8754" s="79"/>
      <c r="N8754" s="80"/>
      <c r="P8754" s="79"/>
    </row>
    <row r="8755" spans="7:16" x14ac:dyDescent="0.2">
      <c r="G8755" s="79"/>
      <c r="I8755" s="79"/>
      <c r="K8755" s="79"/>
      <c r="M8755" s="79"/>
      <c r="N8755" s="80"/>
      <c r="P8755" s="79"/>
    </row>
    <row r="8756" spans="7:16" x14ac:dyDescent="0.2">
      <c r="G8756" s="79"/>
      <c r="I8756" s="79"/>
      <c r="K8756" s="79"/>
      <c r="M8756" s="79"/>
      <c r="N8756" s="80"/>
      <c r="P8756" s="79"/>
    </row>
    <row r="8757" spans="7:16" x14ac:dyDescent="0.2">
      <c r="G8757" s="79"/>
      <c r="I8757" s="79"/>
      <c r="K8757" s="79"/>
      <c r="M8757" s="79"/>
      <c r="N8757" s="80"/>
      <c r="P8757" s="79"/>
    </row>
    <row r="8758" spans="7:16" x14ac:dyDescent="0.2">
      <c r="G8758" s="79"/>
      <c r="I8758" s="79"/>
      <c r="K8758" s="79"/>
      <c r="M8758" s="79"/>
      <c r="N8758" s="80"/>
      <c r="P8758" s="79"/>
    </row>
    <row r="8759" spans="7:16" x14ac:dyDescent="0.2">
      <c r="G8759" s="79"/>
      <c r="I8759" s="79"/>
      <c r="K8759" s="79"/>
      <c r="M8759" s="79"/>
      <c r="N8759" s="80"/>
      <c r="P8759" s="79"/>
    </row>
    <row r="8760" spans="7:16" x14ac:dyDescent="0.2">
      <c r="G8760" s="79"/>
      <c r="I8760" s="79"/>
      <c r="K8760" s="79"/>
      <c r="M8760" s="79"/>
      <c r="N8760" s="80"/>
      <c r="P8760" s="79"/>
    </row>
    <row r="8761" spans="7:16" x14ac:dyDescent="0.2">
      <c r="G8761" s="79"/>
      <c r="I8761" s="79"/>
      <c r="K8761" s="79"/>
      <c r="M8761" s="79"/>
      <c r="N8761" s="80"/>
      <c r="P8761" s="79"/>
    </row>
    <row r="8762" spans="7:16" x14ac:dyDescent="0.2">
      <c r="G8762" s="79"/>
      <c r="I8762" s="79"/>
      <c r="K8762" s="79"/>
      <c r="M8762" s="79"/>
      <c r="N8762" s="80"/>
      <c r="P8762" s="79"/>
    </row>
    <row r="8763" spans="7:16" x14ac:dyDescent="0.2">
      <c r="G8763" s="79"/>
      <c r="I8763" s="79"/>
      <c r="K8763" s="79"/>
      <c r="M8763" s="79"/>
      <c r="N8763" s="80"/>
      <c r="P8763" s="79"/>
    </row>
    <row r="8764" spans="7:16" x14ac:dyDescent="0.2">
      <c r="G8764" s="79"/>
      <c r="I8764" s="79"/>
      <c r="K8764" s="79"/>
      <c r="M8764" s="79"/>
      <c r="N8764" s="80"/>
      <c r="P8764" s="79"/>
    </row>
    <row r="8765" spans="7:16" x14ac:dyDescent="0.2">
      <c r="G8765" s="79"/>
      <c r="I8765" s="79"/>
      <c r="K8765" s="79"/>
      <c r="M8765" s="79"/>
      <c r="N8765" s="80"/>
      <c r="P8765" s="79"/>
    </row>
    <row r="8766" spans="7:16" x14ac:dyDescent="0.2">
      <c r="G8766" s="79"/>
      <c r="I8766" s="79"/>
      <c r="K8766" s="79"/>
      <c r="M8766" s="79"/>
      <c r="N8766" s="80"/>
      <c r="P8766" s="79"/>
    </row>
    <row r="8767" spans="7:16" x14ac:dyDescent="0.2">
      <c r="G8767" s="79"/>
      <c r="I8767" s="79"/>
      <c r="K8767" s="79"/>
      <c r="M8767" s="79"/>
      <c r="N8767" s="80"/>
      <c r="P8767" s="79"/>
    </row>
    <row r="8768" spans="7:16" x14ac:dyDescent="0.2">
      <c r="G8768" s="79"/>
      <c r="I8768" s="79"/>
      <c r="K8768" s="79"/>
      <c r="M8768" s="79"/>
      <c r="N8768" s="80"/>
      <c r="P8768" s="79"/>
    </row>
    <row r="8769" spans="7:16" x14ac:dyDescent="0.2">
      <c r="G8769" s="79"/>
      <c r="I8769" s="79"/>
      <c r="K8769" s="79"/>
      <c r="M8769" s="79"/>
      <c r="N8769" s="80"/>
      <c r="P8769" s="79"/>
    </row>
    <row r="8770" spans="7:16" x14ac:dyDescent="0.2">
      <c r="G8770" s="79"/>
      <c r="I8770" s="79"/>
      <c r="K8770" s="79"/>
      <c r="M8770" s="79"/>
      <c r="N8770" s="80"/>
      <c r="P8770" s="79"/>
    </row>
    <row r="8771" spans="7:16" x14ac:dyDescent="0.2">
      <c r="G8771" s="79"/>
      <c r="I8771" s="79"/>
      <c r="K8771" s="79"/>
      <c r="M8771" s="79"/>
      <c r="N8771" s="80"/>
      <c r="P8771" s="79"/>
    </row>
    <row r="8772" spans="7:16" x14ac:dyDescent="0.2">
      <c r="G8772" s="79"/>
      <c r="I8772" s="79"/>
      <c r="K8772" s="79"/>
      <c r="M8772" s="79"/>
      <c r="N8772" s="80"/>
      <c r="P8772" s="79"/>
    </row>
    <row r="8773" spans="7:16" x14ac:dyDescent="0.2">
      <c r="G8773" s="79"/>
      <c r="I8773" s="79"/>
      <c r="K8773" s="79"/>
      <c r="M8773" s="79"/>
      <c r="N8773" s="80"/>
      <c r="P8773" s="79"/>
    </row>
    <row r="8774" spans="7:16" x14ac:dyDescent="0.2">
      <c r="G8774" s="79"/>
      <c r="I8774" s="79"/>
      <c r="K8774" s="79"/>
      <c r="M8774" s="79"/>
      <c r="N8774" s="80"/>
      <c r="P8774" s="79"/>
    </row>
    <row r="8775" spans="7:16" x14ac:dyDescent="0.2">
      <c r="G8775" s="79"/>
      <c r="I8775" s="79"/>
      <c r="K8775" s="79"/>
      <c r="M8775" s="79"/>
      <c r="N8775" s="80"/>
      <c r="P8775" s="79"/>
    </row>
    <row r="8776" spans="7:16" x14ac:dyDescent="0.2">
      <c r="G8776" s="79"/>
      <c r="I8776" s="79"/>
      <c r="K8776" s="79"/>
      <c r="M8776" s="79"/>
      <c r="N8776" s="80"/>
      <c r="P8776" s="79"/>
    </row>
    <row r="8777" spans="7:16" x14ac:dyDescent="0.2">
      <c r="G8777" s="79"/>
      <c r="I8777" s="79"/>
      <c r="K8777" s="79"/>
      <c r="M8777" s="79"/>
      <c r="N8777" s="80"/>
      <c r="P8777" s="79"/>
    </row>
    <row r="8778" spans="7:16" x14ac:dyDescent="0.2">
      <c r="G8778" s="79"/>
      <c r="I8778" s="79"/>
      <c r="K8778" s="79"/>
      <c r="M8778" s="79"/>
      <c r="N8778" s="80"/>
      <c r="P8778" s="79"/>
    </row>
    <row r="8779" spans="7:16" x14ac:dyDescent="0.2">
      <c r="G8779" s="79"/>
      <c r="I8779" s="79"/>
      <c r="K8779" s="79"/>
      <c r="M8779" s="79"/>
      <c r="N8779" s="80"/>
      <c r="P8779" s="79"/>
    </row>
    <row r="8780" spans="7:16" x14ac:dyDescent="0.2">
      <c r="G8780" s="79"/>
      <c r="I8780" s="79"/>
      <c r="K8780" s="79"/>
      <c r="M8780" s="79"/>
      <c r="N8780" s="80"/>
      <c r="P8780" s="79"/>
    </row>
    <row r="8781" spans="7:16" x14ac:dyDescent="0.2">
      <c r="G8781" s="79"/>
      <c r="I8781" s="79"/>
      <c r="K8781" s="79"/>
      <c r="M8781" s="79"/>
      <c r="N8781" s="80"/>
      <c r="P8781" s="79"/>
    </row>
    <row r="8782" spans="7:16" x14ac:dyDescent="0.2">
      <c r="G8782" s="79"/>
      <c r="I8782" s="79"/>
      <c r="K8782" s="79"/>
      <c r="M8782" s="79"/>
      <c r="N8782" s="80"/>
      <c r="P8782" s="79"/>
    </row>
    <row r="8783" spans="7:16" x14ac:dyDescent="0.2">
      <c r="G8783" s="79"/>
      <c r="I8783" s="79"/>
      <c r="K8783" s="79"/>
      <c r="M8783" s="79"/>
      <c r="N8783" s="80"/>
      <c r="P8783" s="79"/>
    </row>
    <row r="8784" spans="7:16" x14ac:dyDescent="0.2">
      <c r="G8784" s="79"/>
      <c r="I8784" s="79"/>
      <c r="K8784" s="79"/>
      <c r="M8784" s="79"/>
      <c r="N8784" s="80"/>
      <c r="P8784" s="79"/>
    </row>
    <row r="8785" spans="7:16" x14ac:dyDescent="0.2">
      <c r="G8785" s="79"/>
      <c r="I8785" s="79"/>
      <c r="K8785" s="79"/>
      <c r="M8785" s="79"/>
      <c r="N8785" s="80"/>
      <c r="P8785" s="79"/>
    </row>
    <row r="8786" spans="7:16" x14ac:dyDescent="0.2">
      <c r="G8786" s="79"/>
      <c r="I8786" s="79"/>
      <c r="K8786" s="79"/>
      <c r="M8786" s="79"/>
      <c r="N8786" s="80"/>
      <c r="P8786" s="79"/>
    </row>
    <row r="8787" spans="7:16" x14ac:dyDescent="0.2">
      <c r="G8787" s="79"/>
      <c r="I8787" s="79"/>
      <c r="K8787" s="79"/>
      <c r="M8787" s="79"/>
      <c r="N8787" s="80"/>
      <c r="P8787" s="79"/>
    </row>
    <row r="8788" spans="7:16" x14ac:dyDescent="0.2">
      <c r="G8788" s="79"/>
      <c r="I8788" s="79"/>
      <c r="K8788" s="79"/>
      <c r="M8788" s="79"/>
      <c r="N8788" s="80"/>
      <c r="P8788" s="79"/>
    </row>
    <row r="8789" spans="7:16" x14ac:dyDescent="0.2">
      <c r="G8789" s="79"/>
      <c r="I8789" s="79"/>
      <c r="K8789" s="79"/>
      <c r="M8789" s="79"/>
      <c r="N8789" s="80"/>
      <c r="P8789" s="79"/>
    </row>
    <row r="8790" spans="7:16" x14ac:dyDescent="0.2">
      <c r="G8790" s="79"/>
      <c r="I8790" s="79"/>
      <c r="K8790" s="79"/>
      <c r="M8790" s="79"/>
      <c r="N8790" s="80"/>
      <c r="P8790" s="79"/>
    </row>
    <row r="8791" spans="7:16" x14ac:dyDescent="0.2">
      <c r="G8791" s="79"/>
      <c r="I8791" s="79"/>
      <c r="K8791" s="79"/>
      <c r="M8791" s="79"/>
      <c r="N8791" s="80"/>
      <c r="P8791" s="79"/>
    </row>
    <row r="8792" spans="7:16" x14ac:dyDescent="0.2">
      <c r="G8792" s="79"/>
      <c r="I8792" s="79"/>
      <c r="K8792" s="79"/>
      <c r="M8792" s="79"/>
      <c r="N8792" s="80"/>
      <c r="P8792" s="79"/>
    </row>
    <row r="8793" spans="7:16" x14ac:dyDescent="0.2">
      <c r="G8793" s="79"/>
      <c r="I8793" s="79"/>
      <c r="K8793" s="79"/>
      <c r="M8793" s="79"/>
      <c r="N8793" s="80"/>
      <c r="P8793" s="79"/>
    </row>
    <row r="8794" spans="7:16" x14ac:dyDescent="0.2">
      <c r="G8794" s="79"/>
      <c r="I8794" s="79"/>
      <c r="K8794" s="79"/>
      <c r="M8794" s="79"/>
      <c r="N8794" s="80"/>
      <c r="P8794" s="79"/>
    </row>
    <row r="8795" spans="7:16" x14ac:dyDescent="0.2">
      <c r="G8795" s="79"/>
      <c r="I8795" s="79"/>
      <c r="K8795" s="79"/>
      <c r="M8795" s="79"/>
      <c r="N8795" s="80"/>
      <c r="P8795" s="79"/>
    </row>
    <row r="8796" spans="7:16" x14ac:dyDescent="0.2">
      <c r="G8796" s="79"/>
      <c r="I8796" s="79"/>
      <c r="K8796" s="79"/>
      <c r="M8796" s="79"/>
      <c r="N8796" s="80"/>
      <c r="P8796" s="79"/>
    </row>
    <row r="8797" spans="7:16" x14ac:dyDescent="0.2">
      <c r="G8797" s="79"/>
      <c r="I8797" s="79"/>
      <c r="K8797" s="79"/>
      <c r="M8797" s="79"/>
      <c r="N8797" s="80"/>
      <c r="P8797" s="79"/>
    </row>
    <row r="8798" spans="7:16" x14ac:dyDescent="0.2">
      <c r="G8798" s="79"/>
      <c r="I8798" s="79"/>
      <c r="K8798" s="79"/>
      <c r="M8798" s="79"/>
      <c r="N8798" s="80"/>
      <c r="P8798" s="79"/>
    </row>
    <row r="8799" spans="7:16" x14ac:dyDescent="0.2">
      <c r="G8799" s="79"/>
      <c r="I8799" s="79"/>
      <c r="K8799" s="79"/>
      <c r="M8799" s="79"/>
      <c r="N8799" s="80"/>
      <c r="P8799" s="79"/>
    </row>
    <row r="8800" spans="7:16" x14ac:dyDescent="0.2">
      <c r="G8800" s="79"/>
      <c r="I8800" s="79"/>
      <c r="K8800" s="79"/>
      <c r="M8800" s="79"/>
      <c r="N8800" s="80"/>
      <c r="P8800" s="79"/>
    </row>
    <row r="8801" spans="7:16" x14ac:dyDescent="0.2">
      <c r="G8801" s="79"/>
      <c r="I8801" s="79"/>
      <c r="K8801" s="79"/>
      <c r="M8801" s="79"/>
      <c r="N8801" s="80"/>
      <c r="P8801" s="79"/>
    </row>
    <row r="8802" spans="7:16" x14ac:dyDescent="0.2">
      <c r="G8802" s="79"/>
      <c r="I8802" s="79"/>
      <c r="K8802" s="79"/>
      <c r="M8802" s="79"/>
      <c r="N8802" s="80"/>
      <c r="P8802" s="79"/>
    </row>
    <row r="8803" spans="7:16" x14ac:dyDescent="0.2">
      <c r="G8803" s="79"/>
      <c r="I8803" s="79"/>
      <c r="K8803" s="79"/>
      <c r="M8803" s="79"/>
      <c r="N8803" s="80"/>
      <c r="P8803" s="79"/>
    </row>
    <row r="8804" spans="7:16" x14ac:dyDescent="0.2">
      <c r="G8804" s="79"/>
      <c r="I8804" s="79"/>
      <c r="K8804" s="79"/>
      <c r="M8804" s="79"/>
      <c r="N8804" s="80"/>
      <c r="P8804" s="79"/>
    </row>
    <row r="8805" spans="7:16" x14ac:dyDescent="0.2">
      <c r="G8805" s="79"/>
      <c r="I8805" s="79"/>
      <c r="K8805" s="79"/>
      <c r="M8805" s="79"/>
      <c r="N8805" s="80"/>
      <c r="P8805" s="79"/>
    </row>
    <row r="8806" spans="7:16" x14ac:dyDescent="0.2">
      <c r="G8806" s="79"/>
      <c r="I8806" s="79"/>
      <c r="K8806" s="79"/>
      <c r="M8806" s="79"/>
      <c r="N8806" s="80"/>
      <c r="P8806" s="79"/>
    </row>
    <row r="8807" spans="7:16" x14ac:dyDescent="0.2">
      <c r="G8807" s="79"/>
      <c r="I8807" s="79"/>
      <c r="K8807" s="79"/>
      <c r="M8807" s="79"/>
      <c r="N8807" s="80"/>
      <c r="P8807" s="79"/>
    </row>
    <row r="8808" spans="7:16" x14ac:dyDescent="0.2">
      <c r="G8808" s="79"/>
      <c r="I8808" s="79"/>
      <c r="K8808" s="79"/>
      <c r="M8808" s="79"/>
      <c r="N8808" s="80"/>
      <c r="P8808" s="79"/>
    </row>
    <row r="8809" spans="7:16" x14ac:dyDescent="0.2">
      <c r="G8809" s="79"/>
      <c r="I8809" s="79"/>
      <c r="K8809" s="79"/>
      <c r="M8809" s="79"/>
      <c r="N8809" s="80"/>
      <c r="P8809" s="79"/>
    </row>
    <row r="8810" spans="7:16" x14ac:dyDescent="0.2">
      <c r="G8810" s="79"/>
      <c r="I8810" s="79"/>
      <c r="K8810" s="79"/>
      <c r="M8810" s="79"/>
      <c r="N8810" s="80"/>
      <c r="P8810" s="79"/>
    </row>
    <row r="8811" spans="7:16" x14ac:dyDescent="0.2">
      <c r="G8811" s="79"/>
      <c r="I8811" s="79"/>
      <c r="K8811" s="79"/>
      <c r="M8811" s="79"/>
      <c r="N8811" s="80"/>
      <c r="P8811" s="79"/>
    </row>
    <row r="8812" spans="7:16" x14ac:dyDescent="0.2">
      <c r="G8812" s="79"/>
      <c r="I8812" s="79"/>
      <c r="K8812" s="79"/>
      <c r="M8812" s="79"/>
      <c r="N8812" s="80"/>
      <c r="P8812" s="79"/>
    </row>
    <row r="8813" spans="7:16" x14ac:dyDescent="0.2">
      <c r="G8813" s="79"/>
      <c r="I8813" s="79"/>
      <c r="K8813" s="79"/>
      <c r="M8813" s="79"/>
      <c r="N8813" s="80"/>
      <c r="P8813" s="79"/>
    </row>
    <row r="8814" spans="7:16" x14ac:dyDescent="0.2">
      <c r="G8814" s="79"/>
      <c r="I8814" s="79"/>
      <c r="K8814" s="79"/>
      <c r="M8814" s="79"/>
      <c r="N8814" s="80"/>
      <c r="P8814" s="79"/>
    </row>
    <row r="8815" spans="7:16" x14ac:dyDescent="0.2">
      <c r="G8815" s="79"/>
      <c r="I8815" s="79"/>
      <c r="K8815" s="79"/>
      <c r="M8815" s="79"/>
      <c r="N8815" s="80"/>
      <c r="P8815" s="79"/>
    </row>
    <row r="8816" spans="7:16" x14ac:dyDescent="0.2">
      <c r="G8816" s="79"/>
      <c r="I8816" s="79"/>
      <c r="K8816" s="79"/>
      <c r="M8816" s="79"/>
      <c r="N8816" s="80"/>
      <c r="P8816" s="79"/>
    </row>
    <row r="8817" spans="7:16" x14ac:dyDescent="0.2">
      <c r="G8817" s="79"/>
      <c r="I8817" s="79"/>
      <c r="K8817" s="79"/>
      <c r="M8817" s="79"/>
      <c r="N8817" s="80"/>
      <c r="P8817" s="79"/>
    </row>
    <row r="8818" spans="7:16" x14ac:dyDescent="0.2">
      <c r="G8818" s="79"/>
      <c r="I8818" s="79"/>
      <c r="K8818" s="79"/>
      <c r="M8818" s="79"/>
      <c r="N8818" s="80"/>
      <c r="P8818" s="79"/>
    </row>
    <row r="8819" spans="7:16" x14ac:dyDescent="0.2">
      <c r="G8819" s="79"/>
      <c r="I8819" s="79"/>
      <c r="K8819" s="79"/>
      <c r="M8819" s="79"/>
      <c r="N8819" s="80"/>
      <c r="P8819" s="79"/>
    </row>
    <row r="8820" spans="7:16" x14ac:dyDescent="0.2">
      <c r="G8820" s="79"/>
      <c r="I8820" s="79"/>
      <c r="K8820" s="79"/>
      <c r="M8820" s="79"/>
      <c r="N8820" s="80"/>
      <c r="P8820" s="79"/>
    </row>
    <row r="8821" spans="7:16" x14ac:dyDescent="0.2">
      <c r="G8821" s="79"/>
      <c r="I8821" s="79"/>
      <c r="K8821" s="79"/>
      <c r="M8821" s="79"/>
      <c r="N8821" s="80"/>
      <c r="P8821" s="79"/>
    </row>
    <row r="8822" spans="7:16" x14ac:dyDescent="0.2">
      <c r="G8822" s="79"/>
      <c r="I8822" s="79"/>
      <c r="K8822" s="79"/>
      <c r="M8822" s="79"/>
      <c r="N8822" s="80"/>
      <c r="P8822" s="79"/>
    </row>
    <row r="8823" spans="7:16" x14ac:dyDescent="0.2">
      <c r="G8823" s="79"/>
      <c r="I8823" s="79"/>
      <c r="K8823" s="79"/>
      <c r="M8823" s="79"/>
      <c r="N8823" s="80"/>
      <c r="P8823" s="79"/>
    </row>
    <row r="8824" spans="7:16" x14ac:dyDescent="0.2">
      <c r="G8824" s="79"/>
      <c r="I8824" s="79"/>
      <c r="K8824" s="79"/>
      <c r="M8824" s="79"/>
      <c r="N8824" s="80"/>
      <c r="P8824" s="79"/>
    </row>
    <row r="8825" spans="7:16" x14ac:dyDescent="0.2">
      <c r="G8825" s="79"/>
      <c r="I8825" s="79"/>
      <c r="K8825" s="79"/>
      <c r="M8825" s="79"/>
      <c r="N8825" s="80"/>
      <c r="P8825" s="79"/>
    </row>
    <row r="8826" spans="7:16" x14ac:dyDescent="0.2">
      <c r="G8826" s="79"/>
      <c r="I8826" s="79"/>
      <c r="K8826" s="79"/>
      <c r="M8826" s="79"/>
      <c r="N8826" s="80"/>
      <c r="P8826" s="79"/>
    </row>
    <row r="8827" spans="7:16" x14ac:dyDescent="0.2">
      <c r="G8827" s="79"/>
      <c r="I8827" s="79"/>
      <c r="K8827" s="79"/>
      <c r="M8827" s="79"/>
      <c r="N8827" s="80"/>
      <c r="P8827" s="79"/>
    </row>
    <row r="8828" spans="7:16" x14ac:dyDescent="0.2">
      <c r="G8828" s="79"/>
      <c r="I8828" s="79"/>
      <c r="K8828" s="79"/>
      <c r="M8828" s="79"/>
      <c r="N8828" s="80"/>
      <c r="P8828" s="79"/>
    </row>
    <row r="8829" spans="7:16" x14ac:dyDescent="0.2">
      <c r="G8829" s="79"/>
      <c r="I8829" s="79"/>
      <c r="K8829" s="79"/>
      <c r="M8829" s="79"/>
      <c r="N8829" s="80"/>
      <c r="P8829" s="79"/>
    </row>
    <row r="8830" spans="7:16" x14ac:dyDescent="0.2">
      <c r="G8830" s="79"/>
      <c r="I8830" s="79"/>
      <c r="K8830" s="79"/>
      <c r="M8830" s="79"/>
      <c r="N8830" s="80"/>
      <c r="P8830" s="79"/>
    </row>
    <row r="8831" spans="7:16" x14ac:dyDescent="0.2">
      <c r="G8831" s="79"/>
      <c r="I8831" s="79"/>
      <c r="K8831" s="79"/>
      <c r="M8831" s="79"/>
      <c r="N8831" s="80"/>
      <c r="P8831" s="79"/>
    </row>
    <row r="8832" spans="7:16" x14ac:dyDescent="0.2">
      <c r="G8832" s="79"/>
      <c r="I8832" s="79"/>
      <c r="K8832" s="79"/>
      <c r="M8832" s="79"/>
      <c r="N8832" s="80"/>
      <c r="P8832" s="79"/>
    </row>
    <row r="8833" spans="7:16" x14ac:dyDescent="0.2">
      <c r="G8833" s="79"/>
      <c r="I8833" s="79"/>
      <c r="K8833" s="79"/>
      <c r="M8833" s="79"/>
      <c r="N8833" s="80"/>
      <c r="P8833" s="79"/>
    </row>
    <row r="8834" spans="7:16" x14ac:dyDescent="0.2">
      <c r="G8834" s="79"/>
      <c r="I8834" s="79"/>
      <c r="K8834" s="79"/>
      <c r="M8834" s="79"/>
      <c r="N8834" s="80"/>
      <c r="P8834" s="79"/>
    </row>
    <row r="8835" spans="7:16" x14ac:dyDescent="0.2">
      <c r="G8835" s="79"/>
      <c r="I8835" s="79"/>
      <c r="K8835" s="79"/>
      <c r="M8835" s="79"/>
      <c r="N8835" s="80"/>
      <c r="P8835" s="79"/>
    </row>
    <row r="8836" spans="7:16" x14ac:dyDescent="0.2">
      <c r="G8836" s="79"/>
      <c r="I8836" s="79"/>
      <c r="K8836" s="79"/>
      <c r="M8836" s="79"/>
      <c r="N8836" s="80"/>
      <c r="P8836" s="79"/>
    </row>
    <row r="8837" spans="7:16" x14ac:dyDescent="0.2">
      <c r="G8837" s="79"/>
      <c r="I8837" s="79"/>
      <c r="K8837" s="79"/>
      <c r="M8837" s="79"/>
      <c r="N8837" s="80"/>
      <c r="P8837" s="79"/>
    </row>
    <row r="8838" spans="7:16" x14ac:dyDescent="0.2">
      <c r="G8838" s="79"/>
      <c r="I8838" s="79"/>
      <c r="K8838" s="79"/>
      <c r="M8838" s="79"/>
      <c r="N8838" s="80"/>
      <c r="P8838" s="79"/>
    </row>
    <row r="8839" spans="7:16" x14ac:dyDescent="0.2">
      <c r="G8839" s="79"/>
      <c r="I8839" s="79"/>
      <c r="K8839" s="79"/>
      <c r="M8839" s="79"/>
      <c r="N8839" s="80"/>
      <c r="P8839" s="79"/>
    </row>
    <row r="8840" spans="7:16" x14ac:dyDescent="0.2">
      <c r="G8840" s="79"/>
      <c r="I8840" s="79"/>
      <c r="K8840" s="79"/>
      <c r="M8840" s="79"/>
      <c r="N8840" s="80"/>
      <c r="P8840" s="79"/>
    </row>
    <row r="8841" spans="7:16" x14ac:dyDescent="0.2">
      <c r="G8841" s="79"/>
      <c r="I8841" s="79"/>
      <c r="K8841" s="79"/>
      <c r="M8841" s="79"/>
      <c r="N8841" s="80"/>
      <c r="P8841" s="79"/>
    </row>
    <row r="8842" spans="7:16" x14ac:dyDescent="0.2">
      <c r="G8842" s="79"/>
      <c r="I8842" s="79"/>
      <c r="K8842" s="79"/>
      <c r="M8842" s="79"/>
      <c r="N8842" s="80"/>
      <c r="P8842" s="79"/>
    </row>
    <row r="8843" spans="7:16" x14ac:dyDescent="0.2">
      <c r="G8843" s="79"/>
      <c r="I8843" s="79"/>
      <c r="K8843" s="79"/>
      <c r="M8843" s="79"/>
      <c r="N8843" s="80"/>
      <c r="P8843" s="79"/>
    </row>
    <row r="8844" spans="7:16" x14ac:dyDescent="0.2">
      <c r="G8844" s="79"/>
      <c r="I8844" s="79"/>
      <c r="K8844" s="79"/>
      <c r="M8844" s="79"/>
      <c r="N8844" s="80"/>
      <c r="P8844" s="79"/>
    </row>
    <row r="8845" spans="7:16" x14ac:dyDescent="0.2">
      <c r="G8845" s="79"/>
      <c r="I8845" s="79"/>
      <c r="K8845" s="79"/>
      <c r="M8845" s="79"/>
      <c r="N8845" s="80"/>
      <c r="P8845" s="79"/>
    </row>
    <row r="8846" spans="7:16" x14ac:dyDescent="0.2">
      <c r="G8846" s="79"/>
      <c r="I8846" s="79"/>
      <c r="K8846" s="79"/>
      <c r="M8846" s="79"/>
      <c r="N8846" s="80"/>
      <c r="P8846" s="79"/>
    </row>
    <row r="8847" spans="7:16" x14ac:dyDescent="0.2">
      <c r="G8847" s="79"/>
      <c r="I8847" s="79"/>
      <c r="K8847" s="79"/>
      <c r="M8847" s="79"/>
      <c r="N8847" s="80"/>
      <c r="P8847" s="79"/>
    </row>
    <row r="8848" spans="7:16" x14ac:dyDescent="0.2">
      <c r="G8848" s="79"/>
      <c r="I8848" s="79"/>
      <c r="K8848" s="79"/>
      <c r="M8848" s="79"/>
      <c r="N8848" s="80"/>
      <c r="P8848" s="79"/>
    </row>
    <row r="8849" spans="7:16" x14ac:dyDescent="0.2">
      <c r="G8849" s="79"/>
      <c r="I8849" s="79"/>
      <c r="K8849" s="79"/>
      <c r="M8849" s="79"/>
      <c r="N8849" s="80"/>
      <c r="P8849" s="79"/>
    </row>
    <row r="8850" spans="7:16" x14ac:dyDescent="0.2">
      <c r="G8850" s="79"/>
      <c r="I8850" s="79"/>
      <c r="K8850" s="79"/>
      <c r="M8850" s="79"/>
      <c r="N8850" s="80"/>
      <c r="P8850" s="79"/>
    </row>
    <row r="8851" spans="7:16" x14ac:dyDescent="0.2">
      <c r="G8851" s="79"/>
      <c r="I8851" s="79"/>
      <c r="K8851" s="79"/>
      <c r="M8851" s="79"/>
      <c r="N8851" s="80"/>
      <c r="P8851" s="79"/>
    </row>
    <row r="8852" spans="7:16" x14ac:dyDescent="0.2">
      <c r="G8852" s="79"/>
      <c r="I8852" s="79"/>
      <c r="K8852" s="79"/>
      <c r="M8852" s="79"/>
      <c r="N8852" s="80"/>
      <c r="P8852" s="79"/>
    </row>
    <row r="8853" spans="7:16" x14ac:dyDescent="0.2">
      <c r="G8853" s="79"/>
      <c r="I8853" s="79"/>
      <c r="K8853" s="79"/>
      <c r="M8853" s="79"/>
      <c r="N8853" s="80"/>
      <c r="P8853" s="79"/>
    </row>
    <row r="8854" spans="7:16" x14ac:dyDescent="0.2">
      <c r="G8854" s="79"/>
      <c r="I8854" s="79"/>
      <c r="K8854" s="79"/>
      <c r="M8854" s="79"/>
      <c r="N8854" s="80"/>
      <c r="P8854" s="79"/>
    </row>
    <row r="8855" spans="7:16" x14ac:dyDescent="0.2">
      <c r="G8855" s="79"/>
      <c r="I8855" s="79"/>
      <c r="K8855" s="79"/>
      <c r="M8855" s="79"/>
      <c r="N8855" s="80"/>
      <c r="P8855" s="79"/>
    </row>
    <row r="8856" spans="7:16" x14ac:dyDescent="0.2">
      <c r="G8856" s="79"/>
      <c r="I8856" s="79"/>
      <c r="K8856" s="79"/>
      <c r="M8856" s="79"/>
      <c r="N8856" s="80"/>
      <c r="P8856" s="79"/>
    </row>
    <row r="8857" spans="7:16" x14ac:dyDescent="0.2">
      <c r="G8857" s="79"/>
      <c r="I8857" s="79"/>
      <c r="K8857" s="79"/>
      <c r="M8857" s="79"/>
      <c r="N8857" s="80"/>
      <c r="P8857" s="79"/>
    </row>
    <row r="8858" spans="7:16" x14ac:dyDescent="0.2">
      <c r="G8858" s="79"/>
      <c r="I8858" s="79"/>
      <c r="K8858" s="79"/>
      <c r="M8858" s="79"/>
      <c r="N8858" s="80"/>
      <c r="P8858" s="79"/>
    </row>
    <row r="8859" spans="7:16" x14ac:dyDescent="0.2">
      <c r="G8859" s="79"/>
      <c r="I8859" s="79"/>
      <c r="K8859" s="79"/>
      <c r="M8859" s="79"/>
      <c r="N8859" s="80"/>
      <c r="P8859" s="79"/>
    </row>
    <row r="8860" spans="7:16" x14ac:dyDescent="0.2">
      <c r="G8860" s="79"/>
      <c r="I8860" s="79"/>
      <c r="K8860" s="79"/>
      <c r="M8860" s="79"/>
      <c r="N8860" s="80"/>
      <c r="P8860" s="79"/>
    </row>
    <row r="8861" spans="7:16" x14ac:dyDescent="0.2">
      <c r="G8861" s="79"/>
      <c r="I8861" s="79"/>
      <c r="K8861" s="79"/>
      <c r="M8861" s="79"/>
      <c r="N8861" s="80"/>
      <c r="P8861" s="79"/>
    </row>
    <row r="8862" spans="7:16" x14ac:dyDescent="0.2">
      <c r="G8862" s="79"/>
      <c r="I8862" s="79"/>
      <c r="K8862" s="79"/>
      <c r="M8862" s="79"/>
      <c r="N8862" s="80"/>
      <c r="P8862" s="79"/>
    </row>
    <row r="8863" spans="7:16" x14ac:dyDescent="0.2">
      <c r="G8863" s="79"/>
      <c r="I8863" s="79"/>
      <c r="K8863" s="79"/>
      <c r="M8863" s="79"/>
      <c r="N8863" s="80"/>
      <c r="P8863" s="79"/>
    </row>
    <row r="8864" spans="7:16" x14ac:dyDescent="0.2">
      <c r="G8864" s="79"/>
      <c r="I8864" s="79"/>
      <c r="K8864" s="79"/>
      <c r="M8864" s="79"/>
      <c r="N8864" s="80"/>
      <c r="P8864" s="79"/>
    </row>
    <row r="8865" spans="7:16" x14ac:dyDescent="0.2">
      <c r="G8865" s="79"/>
      <c r="I8865" s="79"/>
      <c r="K8865" s="79"/>
      <c r="M8865" s="79"/>
      <c r="N8865" s="80"/>
      <c r="P8865" s="79"/>
    </row>
    <row r="8866" spans="7:16" x14ac:dyDescent="0.2">
      <c r="G8866" s="79"/>
      <c r="I8866" s="79"/>
      <c r="K8866" s="79"/>
      <c r="M8866" s="79"/>
      <c r="N8866" s="80"/>
      <c r="P8866" s="79"/>
    </row>
    <row r="8867" spans="7:16" x14ac:dyDescent="0.2">
      <c r="G8867" s="79"/>
      <c r="I8867" s="79"/>
      <c r="K8867" s="79"/>
      <c r="M8867" s="79"/>
      <c r="N8867" s="80"/>
      <c r="P8867" s="79"/>
    </row>
    <row r="8868" spans="7:16" x14ac:dyDescent="0.2">
      <c r="G8868" s="79"/>
      <c r="I8868" s="79"/>
      <c r="K8868" s="79"/>
      <c r="M8868" s="79"/>
      <c r="N8868" s="80"/>
      <c r="P8868" s="79"/>
    </row>
    <row r="8869" spans="7:16" x14ac:dyDescent="0.2">
      <c r="G8869" s="79"/>
      <c r="I8869" s="79"/>
      <c r="K8869" s="79"/>
      <c r="M8869" s="79"/>
      <c r="N8869" s="80"/>
      <c r="P8869" s="79"/>
    </row>
    <row r="8870" spans="7:16" x14ac:dyDescent="0.2">
      <c r="G8870" s="79"/>
      <c r="I8870" s="79"/>
      <c r="K8870" s="79"/>
      <c r="M8870" s="79"/>
      <c r="N8870" s="80"/>
      <c r="P8870" s="79"/>
    </row>
    <row r="8871" spans="7:16" x14ac:dyDescent="0.2">
      <c r="G8871" s="79"/>
      <c r="I8871" s="79"/>
      <c r="K8871" s="79"/>
      <c r="M8871" s="79"/>
      <c r="N8871" s="80"/>
      <c r="P8871" s="79"/>
    </row>
    <row r="8872" spans="7:16" x14ac:dyDescent="0.2">
      <c r="G8872" s="79"/>
      <c r="I8872" s="79"/>
      <c r="K8872" s="79"/>
      <c r="M8872" s="79"/>
      <c r="N8872" s="80"/>
      <c r="P8872" s="79"/>
    </row>
    <row r="8873" spans="7:16" x14ac:dyDescent="0.2">
      <c r="G8873" s="79"/>
      <c r="I8873" s="79"/>
      <c r="K8873" s="79"/>
      <c r="M8873" s="79"/>
      <c r="N8873" s="80"/>
      <c r="P8873" s="79"/>
    </row>
    <row r="8874" spans="7:16" x14ac:dyDescent="0.2">
      <c r="G8874" s="79"/>
      <c r="I8874" s="79"/>
      <c r="K8874" s="79"/>
      <c r="M8874" s="79"/>
      <c r="N8874" s="80"/>
      <c r="P8874" s="79"/>
    </row>
    <row r="8875" spans="7:16" x14ac:dyDescent="0.2">
      <c r="G8875" s="79"/>
      <c r="I8875" s="79"/>
      <c r="K8875" s="79"/>
      <c r="M8875" s="79"/>
      <c r="N8875" s="80"/>
      <c r="P8875" s="79"/>
    </row>
    <row r="8876" spans="7:16" x14ac:dyDescent="0.2">
      <c r="G8876" s="79"/>
      <c r="I8876" s="79"/>
      <c r="K8876" s="79"/>
      <c r="M8876" s="79"/>
      <c r="N8876" s="80"/>
      <c r="P8876" s="79"/>
    </row>
    <row r="8877" spans="7:16" x14ac:dyDescent="0.2">
      <c r="G8877" s="79"/>
      <c r="I8877" s="79"/>
      <c r="K8877" s="79"/>
      <c r="M8877" s="79"/>
      <c r="N8877" s="80"/>
      <c r="P8877" s="79"/>
    </row>
    <row r="8878" spans="7:16" x14ac:dyDescent="0.2">
      <c r="G8878" s="79"/>
      <c r="I8878" s="79"/>
      <c r="K8878" s="79"/>
      <c r="M8878" s="79"/>
      <c r="N8878" s="80"/>
      <c r="P8878" s="79"/>
    </row>
    <row r="8879" spans="7:16" x14ac:dyDescent="0.2">
      <c r="G8879" s="79"/>
      <c r="I8879" s="79"/>
      <c r="K8879" s="79"/>
      <c r="M8879" s="79"/>
      <c r="N8879" s="80"/>
      <c r="P8879" s="79"/>
    </row>
    <row r="8880" spans="7:16" x14ac:dyDescent="0.2">
      <c r="G8880" s="79"/>
      <c r="I8880" s="79"/>
      <c r="K8880" s="79"/>
      <c r="M8880" s="79"/>
      <c r="N8880" s="80"/>
      <c r="P8880" s="79"/>
    </row>
    <row r="8881" spans="7:16" x14ac:dyDescent="0.2">
      <c r="G8881" s="79"/>
      <c r="I8881" s="79"/>
      <c r="K8881" s="79"/>
      <c r="M8881" s="79"/>
      <c r="N8881" s="80"/>
      <c r="P8881" s="79"/>
    </row>
    <row r="8882" spans="7:16" x14ac:dyDescent="0.2">
      <c r="G8882" s="79"/>
      <c r="I8882" s="79"/>
      <c r="K8882" s="79"/>
      <c r="M8882" s="79"/>
      <c r="N8882" s="80"/>
      <c r="P8882" s="79"/>
    </row>
    <row r="8883" spans="7:16" x14ac:dyDescent="0.2">
      <c r="G8883" s="79"/>
      <c r="I8883" s="79"/>
      <c r="K8883" s="79"/>
      <c r="M8883" s="79"/>
      <c r="N8883" s="80"/>
      <c r="P8883" s="79"/>
    </row>
    <row r="8884" spans="7:16" x14ac:dyDescent="0.2">
      <c r="G8884" s="79"/>
      <c r="I8884" s="79"/>
      <c r="K8884" s="79"/>
      <c r="M8884" s="79"/>
      <c r="N8884" s="80"/>
      <c r="P8884" s="79"/>
    </row>
    <row r="8885" spans="7:16" x14ac:dyDescent="0.2">
      <c r="G8885" s="79"/>
      <c r="I8885" s="79"/>
      <c r="K8885" s="79"/>
      <c r="M8885" s="79"/>
      <c r="N8885" s="80"/>
      <c r="P8885" s="79"/>
    </row>
    <row r="8886" spans="7:16" x14ac:dyDescent="0.2">
      <c r="G8886" s="79"/>
      <c r="I8886" s="79"/>
      <c r="K8886" s="79"/>
      <c r="M8886" s="79"/>
      <c r="N8886" s="80"/>
      <c r="P8886" s="79"/>
    </row>
    <row r="8887" spans="7:16" x14ac:dyDescent="0.2">
      <c r="G8887" s="79"/>
      <c r="I8887" s="79"/>
      <c r="K8887" s="79"/>
      <c r="M8887" s="79"/>
      <c r="N8887" s="80"/>
      <c r="P8887" s="79"/>
    </row>
    <row r="8888" spans="7:16" x14ac:dyDescent="0.2">
      <c r="G8888" s="79"/>
      <c r="I8888" s="79"/>
      <c r="K8888" s="79"/>
      <c r="M8888" s="79"/>
      <c r="N8888" s="80"/>
      <c r="P8888" s="79"/>
    </row>
    <row r="8889" spans="7:16" x14ac:dyDescent="0.2">
      <c r="G8889" s="79"/>
      <c r="I8889" s="79"/>
      <c r="K8889" s="79"/>
      <c r="M8889" s="79"/>
      <c r="N8889" s="80"/>
      <c r="P8889" s="79"/>
    </row>
    <row r="8890" spans="7:16" x14ac:dyDescent="0.2">
      <c r="G8890" s="79"/>
      <c r="I8890" s="79"/>
      <c r="K8890" s="79"/>
      <c r="M8890" s="79"/>
      <c r="N8890" s="80"/>
      <c r="P8890" s="79"/>
    </row>
    <row r="8891" spans="7:16" x14ac:dyDescent="0.2">
      <c r="G8891" s="79"/>
      <c r="I8891" s="79"/>
      <c r="K8891" s="79"/>
      <c r="M8891" s="79"/>
      <c r="N8891" s="80"/>
      <c r="P8891" s="79"/>
    </row>
    <row r="8892" spans="7:16" x14ac:dyDescent="0.2">
      <c r="G8892" s="79"/>
      <c r="I8892" s="79"/>
      <c r="K8892" s="79"/>
      <c r="M8892" s="79"/>
      <c r="N8892" s="80"/>
      <c r="P8892" s="79"/>
    </row>
    <row r="8893" spans="7:16" x14ac:dyDescent="0.2">
      <c r="G8893" s="79"/>
      <c r="I8893" s="79"/>
      <c r="K8893" s="79"/>
      <c r="M8893" s="79"/>
      <c r="N8893" s="80"/>
      <c r="P8893" s="79"/>
    </row>
    <row r="8894" spans="7:16" x14ac:dyDescent="0.2">
      <c r="G8894" s="79"/>
      <c r="I8894" s="79"/>
      <c r="K8894" s="79"/>
      <c r="M8894" s="79"/>
      <c r="N8894" s="80"/>
      <c r="P8894" s="79"/>
    </row>
    <row r="8895" spans="7:16" x14ac:dyDescent="0.2">
      <c r="G8895" s="79"/>
      <c r="I8895" s="79"/>
      <c r="K8895" s="79"/>
      <c r="M8895" s="79"/>
      <c r="N8895" s="80"/>
      <c r="P8895" s="79"/>
    </row>
    <row r="8896" spans="7:16" x14ac:dyDescent="0.2">
      <c r="G8896" s="79"/>
      <c r="I8896" s="79"/>
      <c r="K8896" s="79"/>
      <c r="M8896" s="79"/>
      <c r="N8896" s="80"/>
      <c r="P8896" s="79"/>
    </row>
    <row r="8897" spans="7:16" x14ac:dyDescent="0.2">
      <c r="G8897" s="79"/>
      <c r="I8897" s="79"/>
      <c r="K8897" s="79"/>
      <c r="M8897" s="79"/>
      <c r="N8897" s="80"/>
      <c r="P8897" s="79"/>
    </row>
    <row r="8898" spans="7:16" x14ac:dyDescent="0.2">
      <c r="G8898" s="79"/>
      <c r="I8898" s="79"/>
      <c r="K8898" s="79"/>
      <c r="M8898" s="79"/>
      <c r="N8898" s="80"/>
      <c r="P8898" s="79"/>
    </row>
    <row r="8899" spans="7:16" x14ac:dyDescent="0.2">
      <c r="G8899" s="79"/>
      <c r="I8899" s="79"/>
      <c r="K8899" s="79"/>
      <c r="M8899" s="79"/>
      <c r="N8899" s="80"/>
      <c r="P8899" s="79"/>
    </row>
    <row r="8900" spans="7:16" x14ac:dyDescent="0.2">
      <c r="G8900" s="79"/>
      <c r="I8900" s="79"/>
      <c r="K8900" s="79"/>
      <c r="M8900" s="79"/>
      <c r="N8900" s="80"/>
      <c r="P8900" s="79"/>
    </row>
    <row r="8901" spans="7:16" x14ac:dyDescent="0.2">
      <c r="G8901" s="79"/>
      <c r="I8901" s="79"/>
      <c r="K8901" s="79"/>
      <c r="M8901" s="79"/>
      <c r="N8901" s="80"/>
      <c r="P8901" s="79"/>
    </row>
    <row r="8902" spans="7:16" x14ac:dyDescent="0.2">
      <c r="G8902" s="79"/>
      <c r="I8902" s="79"/>
      <c r="K8902" s="79"/>
      <c r="M8902" s="79"/>
      <c r="N8902" s="80"/>
      <c r="P8902" s="79"/>
    </row>
    <row r="8903" spans="7:16" x14ac:dyDescent="0.2">
      <c r="G8903" s="79"/>
      <c r="I8903" s="79"/>
      <c r="K8903" s="79"/>
      <c r="M8903" s="79"/>
      <c r="N8903" s="80"/>
      <c r="P8903" s="79"/>
    </row>
    <row r="8904" spans="7:16" x14ac:dyDescent="0.2">
      <c r="G8904" s="79"/>
      <c r="I8904" s="79"/>
      <c r="K8904" s="79"/>
      <c r="M8904" s="79"/>
      <c r="N8904" s="80"/>
      <c r="P8904" s="79"/>
    </row>
    <row r="8905" spans="7:16" x14ac:dyDescent="0.2">
      <c r="G8905" s="79"/>
      <c r="I8905" s="79"/>
      <c r="K8905" s="79"/>
      <c r="M8905" s="79"/>
      <c r="N8905" s="80"/>
      <c r="P8905" s="79"/>
    </row>
    <row r="8906" spans="7:16" x14ac:dyDescent="0.2">
      <c r="G8906" s="79"/>
      <c r="I8906" s="79"/>
      <c r="K8906" s="79"/>
      <c r="M8906" s="79"/>
      <c r="N8906" s="80"/>
      <c r="P8906" s="79"/>
    </row>
    <row r="8907" spans="7:16" x14ac:dyDescent="0.2">
      <c r="G8907" s="79"/>
      <c r="I8907" s="79"/>
      <c r="K8907" s="79"/>
      <c r="M8907" s="79"/>
      <c r="N8907" s="80"/>
      <c r="P8907" s="79"/>
    </row>
    <row r="8908" spans="7:16" x14ac:dyDescent="0.2">
      <c r="G8908" s="79"/>
      <c r="I8908" s="79"/>
      <c r="K8908" s="79"/>
      <c r="M8908" s="79"/>
      <c r="N8908" s="80"/>
      <c r="P8908" s="79"/>
    </row>
    <row r="8909" spans="7:16" x14ac:dyDescent="0.2">
      <c r="G8909" s="79"/>
      <c r="I8909" s="79"/>
      <c r="K8909" s="79"/>
      <c r="M8909" s="79"/>
      <c r="N8909" s="80"/>
      <c r="P8909" s="79"/>
    </row>
    <row r="8910" spans="7:16" x14ac:dyDescent="0.2">
      <c r="G8910" s="79"/>
      <c r="I8910" s="79"/>
      <c r="K8910" s="79"/>
      <c r="M8910" s="79"/>
      <c r="N8910" s="80"/>
      <c r="P8910" s="79"/>
    </row>
    <row r="8911" spans="7:16" x14ac:dyDescent="0.2">
      <c r="G8911" s="79"/>
      <c r="I8911" s="79"/>
      <c r="K8911" s="79"/>
      <c r="M8911" s="79"/>
      <c r="N8911" s="80"/>
      <c r="P8911" s="79"/>
    </row>
    <row r="8912" spans="7:16" x14ac:dyDescent="0.2">
      <c r="G8912" s="79"/>
      <c r="I8912" s="79"/>
      <c r="K8912" s="79"/>
      <c r="M8912" s="79"/>
      <c r="N8912" s="80"/>
      <c r="P8912" s="79"/>
    </row>
    <row r="8913" spans="7:16" x14ac:dyDescent="0.2">
      <c r="G8913" s="79"/>
      <c r="I8913" s="79"/>
      <c r="K8913" s="79"/>
      <c r="M8913" s="79"/>
      <c r="N8913" s="80"/>
      <c r="P8913" s="79"/>
    </row>
    <row r="8914" spans="7:16" x14ac:dyDescent="0.2">
      <c r="G8914" s="79"/>
      <c r="I8914" s="79"/>
      <c r="K8914" s="79"/>
      <c r="M8914" s="79"/>
      <c r="N8914" s="80"/>
      <c r="P8914" s="79"/>
    </row>
    <row r="8915" spans="7:16" x14ac:dyDescent="0.2">
      <c r="G8915" s="79"/>
      <c r="I8915" s="79"/>
      <c r="K8915" s="79"/>
      <c r="M8915" s="79"/>
      <c r="N8915" s="80"/>
      <c r="P8915" s="79"/>
    </row>
    <row r="8916" spans="7:16" x14ac:dyDescent="0.2">
      <c r="G8916" s="79"/>
      <c r="I8916" s="79"/>
      <c r="K8916" s="79"/>
      <c r="M8916" s="79"/>
      <c r="N8916" s="80"/>
      <c r="P8916" s="79"/>
    </row>
    <row r="8917" spans="7:16" x14ac:dyDescent="0.2">
      <c r="G8917" s="79"/>
      <c r="I8917" s="79"/>
      <c r="K8917" s="79"/>
      <c r="M8917" s="79"/>
      <c r="N8917" s="80"/>
      <c r="P8917" s="79"/>
    </row>
    <row r="8918" spans="7:16" x14ac:dyDescent="0.2">
      <c r="G8918" s="79"/>
      <c r="I8918" s="79"/>
      <c r="K8918" s="79"/>
      <c r="M8918" s="79"/>
      <c r="N8918" s="80"/>
      <c r="P8918" s="79"/>
    </row>
    <row r="8919" spans="7:16" x14ac:dyDescent="0.2">
      <c r="G8919" s="79"/>
      <c r="I8919" s="79"/>
      <c r="K8919" s="79"/>
      <c r="M8919" s="79"/>
      <c r="N8919" s="80"/>
      <c r="P8919" s="79"/>
    </row>
    <row r="8920" spans="7:16" x14ac:dyDescent="0.2">
      <c r="G8920" s="79"/>
      <c r="I8920" s="79"/>
      <c r="K8920" s="79"/>
      <c r="M8920" s="79"/>
      <c r="N8920" s="80"/>
      <c r="P8920" s="79"/>
    </row>
    <row r="8921" spans="7:16" x14ac:dyDescent="0.2">
      <c r="G8921" s="79"/>
      <c r="I8921" s="79"/>
      <c r="K8921" s="79"/>
      <c r="M8921" s="79"/>
      <c r="N8921" s="80"/>
      <c r="P8921" s="79"/>
    </row>
    <row r="8922" spans="7:16" x14ac:dyDescent="0.2">
      <c r="G8922" s="79"/>
      <c r="I8922" s="79"/>
      <c r="K8922" s="79"/>
      <c r="M8922" s="79"/>
      <c r="N8922" s="80"/>
      <c r="P8922" s="79"/>
    </row>
    <row r="8923" spans="7:16" x14ac:dyDescent="0.2">
      <c r="G8923" s="79"/>
      <c r="I8923" s="79"/>
      <c r="K8923" s="79"/>
      <c r="M8923" s="79"/>
      <c r="N8923" s="80"/>
      <c r="P8923" s="79"/>
    </row>
    <row r="8924" spans="7:16" x14ac:dyDescent="0.2">
      <c r="G8924" s="79"/>
      <c r="I8924" s="79"/>
      <c r="K8924" s="79"/>
      <c r="M8924" s="79"/>
      <c r="N8924" s="80"/>
      <c r="P8924" s="79"/>
    </row>
    <row r="8925" spans="7:16" x14ac:dyDescent="0.2">
      <c r="G8925" s="79"/>
      <c r="I8925" s="79"/>
      <c r="K8925" s="79"/>
      <c r="M8925" s="79"/>
      <c r="N8925" s="80"/>
      <c r="P8925" s="79"/>
    </row>
    <row r="8926" spans="7:16" x14ac:dyDescent="0.2">
      <c r="G8926" s="79"/>
      <c r="I8926" s="79"/>
      <c r="K8926" s="79"/>
      <c r="M8926" s="79"/>
      <c r="N8926" s="80"/>
      <c r="P8926" s="79"/>
    </row>
    <row r="8927" spans="7:16" x14ac:dyDescent="0.2">
      <c r="G8927" s="79"/>
      <c r="I8927" s="79"/>
      <c r="K8927" s="79"/>
      <c r="M8927" s="79"/>
      <c r="N8927" s="80"/>
      <c r="P8927" s="79"/>
    </row>
    <row r="8928" spans="7:16" x14ac:dyDescent="0.2">
      <c r="G8928" s="79"/>
      <c r="I8928" s="79"/>
      <c r="K8928" s="79"/>
      <c r="M8928" s="79"/>
      <c r="N8928" s="80"/>
      <c r="P8928" s="79"/>
    </row>
    <row r="8929" spans="7:16" x14ac:dyDescent="0.2">
      <c r="G8929" s="79"/>
      <c r="I8929" s="79"/>
      <c r="K8929" s="79"/>
      <c r="M8929" s="79"/>
      <c r="N8929" s="80"/>
      <c r="P8929" s="79"/>
    </row>
    <row r="8930" spans="7:16" x14ac:dyDescent="0.2">
      <c r="G8930" s="79"/>
      <c r="I8930" s="79"/>
      <c r="K8930" s="79"/>
      <c r="M8930" s="79"/>
      <c r="N8930" s="80"/>
      <c r="P8930" s="79"/>
    </row>
    <row r="8931" spans="7:16" x14ac:dyDescent="0.2">
      <c r="G8931" s="79"/>
      <c r="I8931" s="79"/>
      <c r="K8931" s="79"/>
      <c r="M8931" s="79"/>
      <c r="N8931" s="80"/>
      <c r="P8931" s="79"/>
    </row>
    <row r="8932" spans="7:16" x14ac:dyDescent="0.2">
      <c r="G8932" s="79"/>
      <c r="I8932" s="79"/>
      <c r="K8932" s="79"/>
      <c r="M8932" s="79"/>
      <c r="N8932" s="80"/>
      <c r="P8932" s="79"/>
    </row>
    <row r="8933" spans="7:16" x14ac:dyDescent="0.2">
      <c r="G8933" s="79"/>
      <c r="I8933" s="79"/>
      <c r="K8933" s="79"/>
      <c r="M8933" s="79"/>
      <c r="N8933" s="80"/>
      <c r="P8933" s="79"/>
    </row>
    <row r="8934" spans="7:16" x14ac:dyDescent="0.2">
      <c r="G8934" s="79"/>
      <c r="I8934" s="79"/>
      <c r="K8934" s="79"/>
      <c r="M8934" s="79"/>
      <c r="N8934" s="80"/>
      <c r="P8934" s="79"/>
    </row>
    <row r="8935" spans="7:16" x14ac:dyDescent="0.2">
      <c r="G8935" s="79"/>
      <c r="I8935" s="79"/>
      <c r="K8935" s="79"/>
      <c r="M8935" s="79"/>
      <c r="N8935" s="80"/>
      <c r="P8935" s="79"/>
    </row>
    <row r="8936" spans="7:16" x14ac:dyDescent="0.2">
      <c r="G8936" s="79"/>
      <c r="I8936" s="79"/>
      <c r="K8936" s="79"/>
      <c r="M8936" s="79"/>
      <c r="N8936" s="80"/>
      <c r="P8936" s="79"/>
    </row>
    <row r="8937" spans="7:16" x14ac:dyDescent="0.2">
      <c r="G8937" s="79"/>
      <c r="I8937" s="79"/>
      <c r="K8937" s="79"/>
      <c r="M8937" s="79"/>
      <c r="N8937" s="80"/>
      <c r="P8937" s="79"/>
    </row>
    <row r="8938" spans="7:16" x14ac:dyDescent="0.2">
      <c r="G8938" s="79"/>
      <c r="I8938" s="79"/>
      <c r="K8938" s="79"/>
      <c r="M8938" s="79"/>
      <c r="N8938" s="80"/>
      <c r="P8938" s="79"/>
    </row>
    <row r="8939" spans="7:16" x14ac:dyDescent="0.2">
      <c r="G8939" s="79"/>
      <c r="I8939" s="79"/>
      <c r="K8939" s="79"/>
      <c r="M8939" s="79"/>
      <c r="N8939" s="80"/>
      <c r="P8939" s="79"/>
    </row>
    <row r="8940" spans="7:16" x14ac:dyDescent="0.2">
      <c r="G8940" s="79"/>
      <c r="I8940" s="79"/>
      <c r="K8940" s="79"/>
      <c r="M8940" s="79"/>
      <c r="N8940" s="80"/>
      <c r="P8940" s="79"/>
    </row>
    <row r="8941" spans="7:16" x14ac:dyDescent="0.2">
      <c r="G8941" s="79"/>
      <c r="I8941" s="79"/>
      <c r="K8941" s="79"/>
      <c r="M8941" s="79"/>
      <c r="N8941" s="80"/>
      <c r="P8941" s="79"/>
    </row>
    <row r="8942" spans="7:16" x14ac:dyDescent="0.2">
      <c r="G8942" s="79"/>
      <c r="I8942" s="79"/>
      <c r="K8942" s="79"/>
      <c r="M8942" s="79"/>
      <c r="N8942" s="80"/>
      <c r="P8942" s="79"/>
    </row>
    <row r="8943" spans="7:16" x14ac:dyDescent="0.2">
      <c r="G8943" s="79"/>
      <c r="I8943" s="79"/>
      <c r="K8943" s="79"/>
      <c r="M8943" s="79"/>
      <c r="N8943" s="80"/>
      <c r="P8943" s="79"/>
    </row>
    <row r="8944" spans="7:16" x14ac:dyDescent="0.2">
      <c r="G8944" s="79"/>
      <c r="I8944" s="79"/>
      <c r="K8944" s="79"/>
      <c r="M8944" s="79"/>
      <c r="N8944" s="80"/>
      <c r="P8944" s="79"/>
    </row>
    <row r="8945" spans="7:16" x14ac:dyDescent="0.2">
      <c r="G8945" s="79"/>
      <c r="I8945" s="79"/>
      <c r="K8945" s="79"/>
      <c r="M8945" s="79"/>
      <c r="N8945" s="80"/>
      <c r="P8945" s="79"/>
    </row>
    <row r="8946" spans="7:16" x14ac:dyDescent="0.2">
      <c r="G8946" s="79"/>
      <c r="I8946" s="79"/>
      <c r="K8946" s="79"/>
      <c r="M8946" s="79"/>
      <c r="N8946" s="80"/>
      <c r="P8946" s="79"/>
    </row>
    <row r="8947" spans="7:16" x14ac:dyDescent="0.2">
      <c r="G8947" s="79"/>
      <c r="I8947" s="79"/>
      <c r="K8947" s="79"/>
      <c r="M8947" s="79"/>
      <c r="N8947" s="80"/>
      <c r="P8947" s="79"/>
    </row>
    <row r="8948" spans="7:16" x14ac:dyDescent="0.2">
      <c r="G8948" s="79"/>
      <c r="I8948" s="79"/>
      <c r="K8948" s="79"/>
      <c r="M8948" s="79"/>
      <c r="N8948" s="80"/>
      <c r="P8948" s="79"/>
    </row>
    <row r="8949" spans="7:16" x14ac:dyDescent="0.2">
      <c r="G8949" s="79"/>
      <c r="I8949" s="79"/>
      <c r="K8949" s="79"/>
      <c r="M8949" s="79"/>
      <c r="N8949" s="80"/>
      <c r="P8949" s="79"/>
    </row>
    <row r="8950" spans="7:16" x14ac:dyDescent="0.2">
      <c r="G8950" s="79"/>
      <c r="I8950" s="79"/>
      <c r="K8950" s="79"/>
      <c r="M8950" s="79"/>
      <c r="N8950" s="80"/>
      <c r="P8950" s="79"/>
    </row>
    <row r="8951" spans="7:16" x14ac:dyDescent="0.2">
      <c r="G8951" s="79"/>
      <c r="I8951" s="79"/>
      <c r="K8951" s="79"/>
      <c r="M8951" s="79"/>
      <c r="N8951" s="80"/>
      <c r="P8951" s="79"/>
    </row>
    <row r="8952" spans="7:16" x14ac:dyDescent="0.2">
      <c r="G8952" s="79"/>
      <c r="I8952" s="79"/>
      <c r="K8952" s="79"/>
      <c r="M8952" s="79"/>
      <c r="N8952" s="80"/>
      <c r="P8952" s="79"/>
    </row>
    <row r="8953" spans="7:16" x14ac:dyDescent="0.2">
      <c r="G8953" s="79"/>
      <c r="I8953" s="79"/>
      <c r="K8953" s="79"/>
      <c r="M8953" s="79"/>
      <c r="N8953" s="80"/>
      <c r="P8953" s="79"/>
    </row>
    <row r="8954" spans="7:16" x14ac:dyDescent="0.2">
      <c r="G8954" s="79"/>
      <c r="I8954" s="79"/>
      <c r="K8954" s="79"/>
      <c r="M8954" s="79"/>
      <c r="N8954" s="80"/>
      <c r="P8954" s="79"/>
    </row>
    <row r="8955" spans="7:16" x14ac:dyDescent="0.2">
      <c r="G8955" s="79"/>
      <c r="I8955" s="79"/>
      <c r="K8955" s="79"/>
      <c r="M8955" s="79"/>
      <c r="N8955" s="80"/>
      <c r="P8955" s="79"/>
    </row>
    <row r="8956" spans="7:16" x14ac:dyDescent="0.2">
      <c r="G8956" s="79"/>
      <c r="I8956" s="79"/>
      <c r="K8956" s="79"/>
      <c r="M8956" s="79"/>
      <c r="N8956" s="80"/>
      <c r="P8956" s="79"/>
    </row>
    <row r="8957" spans="7:16" x14ac:dyDescent="0.2">
      <c r="G8957" s="79"/>
      <c r="I8957" s="79"/>
      <c r="K8957" s="79"/>
      <c r="M8957" s="79"/>
      <c r="N8957" s="80"/>
      <c r="P8957" s="79"/>
    </row>
    <row r="8958" spans="7:16" x14ac:dyDescent="0.2">
      <c r="G8958" s="79"/>
      <c r="I8958" s="79"/>
      <c r="K8958" s="79"/>
      <c r="M8958" s="79"/>
      <c r="N8958" s="80"/>
      <c r="P8958" s="79"/>
    </row>
    <row r="8959" spans="7:16" x14ac:dyDescent="0.2">
      <c r="G8959" s="79"/>
      <c r="I8959" s="79"/>
      <c r="K8959" s="79"/>
      <c r="M8959" s="79"/>
      <c r="N8959" s="80"/>
      <c r="P8959" s="79"/>
    </row>
    <row r="8960" spans="7:16" x14ac:dyDescent="0.2">
      <c r="G8960" s="79"/>
      <c r="I8960" s="79"/>
      <c r="K8960" s="79"/>
      <c r="M8960" s="79"/>
      <c r="N8960" s="80"/>
      <c r="P8960" s="79"/>
    </row>
    <row r="8961" spans="7:16" x14ac:dyDescent="0.2">
      <c r="G8961" s="79"/>
      <c r="I8961" s="79"/>
      <c r="K8961" s="79"/>
      <c r="M8961" s="79"/>
      <c r="N8961" s="80"/>
      <c r="P8961" s="79"/>
    </row>
    <row r="8962" spans="7:16" x14ac:dyDescent="0.2">
      <c r="G8962" s="79"/>
      <c r="I8962" s="79"/>
      <c r="K8962" s="79"/>
      <c r="M8962" s="79"/>
      <c r="N8962" s="80"/>
      <c r="P8962" s="79"/>
    </row>
    <row r="8963" spans="7:16" x14ac:dyDescent="0.2">
      <c r="G8963" s="79"/>
      <c r="I8963" s="79"/>
      <c r="K8963" s="79"/>
      <c r="M8963" s="79"/>
      <c r="N8963" s="80"/>
      <c r="P8963" s="79"/>
    </row>
    <row r="8964" spans="7:16" x14ac:dyDescent="0.2">
      <c r="G8964" s="79"/>
      <c r="I8964" s="79"/>
      <c r="K8964" s="79"/>
      <c r="M8964" s="79"/>
      <c r="N8964" s="80"/>
      <c r="P8964" s="79"/>
    </row>
    <row r="8965" spans="7:16" x14ac:dyDescent="0.2">
      <c r="G8965" s="79"/>
      <c r="I8965" s="79"/>
      <c r="K8965" s="79"/>
      <c r="M8965" s="79"/>
      <c r="N8965" s="80"/>
      <c r="P8965" s="79"/>
    </row>
    <row r="8966" spans="7:16" x14ac:dyDescent="0.2">
      <c r="G8966" s="79"/>
      <c r="I8966" s="79"/>
      <c r="K8966" s="79"/>
      <c r="M8966" s="79"/>
      <c r="N8966" s="80"/>
      <c r="P8966" s="79"/>
    </row>
    <row r="8967" spans="7:16" x14ac:dyDescent="0.2">
      <c r="G8967" s="79"/>
      <c r="I8967" s="79"/>
      <c r="K8967" s="79"/>
      <c r="M8967" s="79"/>
      <c r="N8967" s="80"/>
      <c r="P8967" s="79"/>
    </row>
    <row r="8968" spans="7:16" x14ac:dyDescent="0.2">
      <c r="G8968" s="79"/>
      <c r="I8968" s="79"/>
      <c r="K8968" s="79"/>
      <c r="M8968" s="79"/>
      <c r="N8968" s="80"/>
      <c r="P8968" s="79"/>
    </row>
    <row r="8969" spans="7:16" x14ac:dyDescent="0.2">
      <c r="G8969" s="79"/>
      <c r="I8969" s="79"/>
      <c r="K8969" s="79"/>
      <c r="M8969" s="79"/>
      <c r="N8969" s="80"/>
      <c r="P8969" s="79"/>
    </row>
    <row r="8970" spans="7:16" x14ac:dyDescent="0.2">
      <c r="G8970" s="79"/>
      <c r="I8970" s="79"/>
      <c r="K8970" s="79"/>
      <c r="M8970" s="79"/>
      <c r="N8970" s="80"/>
      <c r="P8970" s="79"/>
    </row>
    <row r="8971" spans="7:16" x14ac:dyDescent="0.2">
      <c r="G8971" s="79"/>
      <c r="I8971" s="79"/>
      <c r="K8971" s="79"/>
      <c r="M8971" s="79"/>
      <c r="N8971" s="80"/>
      <c r="P8971" s="79"/>
    </row>
    <row r="8972" spans="7:16" x14ac:dyDescent="0.2">
      <c r="G8972" s="79"/>
      <c r="I8972" s="79"/>
      <c r="K8972" s="79"/>
      <c r="M8972" s="79"/>
      <c r="N8972" s="80"/>
      <c r="P8972" s="79"/>
    </row>
    <row r="8973" spans="7:16" x14ac:dyDescent="0.2">
      <c r="G8973" s="79"/>
      <c r="I8973" s="79"/>
      <c r="K8973" s="79"/>
      <c r="M8973" s="79"/>
      <c r="N8973" s="80"/>
      <c r="P8973" s="79"/>
    </row>
    <row r="8974" spans="7:16" x14ac:dyDescent="0.2">
      <c r="G8974" s="79"/>
      <c r="I8974" s="79"/>
      <c r="K8974" s="79"/>
      <c r="M8974" s="79"/>
      <c r="N8974" s="80"/>
      <c r="P8974" s="79"/>
    </row>
    <row r="8975" spans="7:16" x14ac:dyDescent="0.2">
      <c r="G8975" s="79"/>
      <c r="I8975" s="79"/>
      <c r="K8975" s="79"/>
      <c r="M8975" s="79"/>
      <c r="N8975" s="80"/>
      <c r="P8975" s="79"/>
    </row>
    <row r="8976" spans="7:16" x14ac:dyDescent="0.2">
      <c r="G8976" s="79"/>
      <c r="I8976" s="79"/>
      <c r="K8976" s="79"/>
      <c r="M8976" s="79"/>
      <c r="N8976" s="80"/>
      <c r="P8976" s="79"/>
    </row>
    <row r="8977" spans="7:16" x14ac:dyDescent="0.2">
      <c r="G8977" s="79"/>
      <c r="I8977" s="79"/>
      <c r="K8977" s="79"/>
      <c r="M8977" s="79"/>
      <c r="N8977" s="80"/>
      <c r="P8977" s="79"/>
    </row>
    <row r="8978" spans="7:16" x14ac:dyDescent="0.2">
      <c r="G8978" s="79"/>
      <c r="I8978" s="79"/>
      <c r="K8978" s="79"/>
      <c r="M8978" s="79"/>
      <c r="N8978" s="80"/>
      <c r="P8978" s="79"/>
    </row>
    <row r="8979" spans="7:16" x14ac:dyDescent="0.2">
      <c r="G8979" s="79"/>
      <c r="I8979" s="79"/>
      <c r="K8979" s="79"/>
      <c r="M8979" s="79"/>
      <c r="N8979" s="80"/>
      <c r="P8979" s="79"/>
    </row>
    <row r="8980" spans="7:16" x14ac:dyDescent="0.2">
      <c r="G8980" s="79"/>
      <c r="I8980" s="79"/>
      <c r="K8980" s="79"/>
      <c r="M8980" s="79"/>
      <c r="N8980" s="80"/>
      <c r="P8980" s="79"/>
    </row>
    <row r="8981" spans="7:16" x14ac:dyDescent="0.2">
      <c r="G8981" s="79"/>
      <c r="I8981" s="79"/>
      <c r="K8981" s="79"/>
      <c r="M8981" s="79"/>
      <c r="N8981" s="80"/>
      <c r="P8981" s="79"/>
    </row>
    <row r="8982" spans="7:16" x14ac:dyDescent="0.2">
      <c r="G8982" s="79"/>
      <c r="I8982" s="79"/>
      <c r="K8982" s="79"/>
      <c r="M8982" s="79"/>
      <c r="N8982" s="80"/>
      <c r="P8982" s="79"/>
    </row>
    <row r="8983" spans="7:16" x14ac:dyDescent="0.2">
      <c r="G8983" s="79"/>
      <c r="I8983" s="79"/>
      <c r="K8983" s="79"/>
      <c r="M8983" s="79"/>
      <c r="N8983" s="80"/>
      <c r="P8983" s="79"/>
    </row>
    <row r="8984" spans="7:16" x14ac:dyDescent="0.2">
      <c r="G8984" s="79"/>
      <c r="I8984" s="79"/>
      <c r="K8984" s="79"/>
      <c r="M8984" s="79"/>
      <c r="N8984" s="80"/>
      <c r="P8984" s="79"/>
    </row>
    <row r="8985" spans="7:16" x14ac:dyDescent="0.2">
      <c r="G8985" s="79"/>
      <c r="I8985" s="79"/>
      <c r="K8985" s="79"/>
      <c r="M8985" s="79"/>
      <c r="N8985" s="80"/>
      <c r="P8985" s="79"/>
    </row>
    <row r="8986" spans="7:16" x14ac:dyDescent="0.2">
      <c r="G8986" s="79"/>
      <c r="I8986" s="79"/>
      <c r="K8986" s="79"/>
      <c r="M8986" s="79"/>
      <c r="N8986" s="80"/>
      <c r="P8986" s="79"/>
    </row>
    <row r="8987" spans="7:16" x14ac:dyDescent="0.2">
      <c r="G8987" s="79"/>
      <c r="I8987" s="79"/>
      <c r="K8987" s="79"/>
      <c r="M8987" s="79"/>
      <c r="N8987" s="80"/>
      <c r="P8987" s="79"/>
    </row>
    <row r="8988" spans="7:16" x14ac:dyDescent="0.2">
      <c r="G8988" s="79"/>
      <c r="I8988" s="79"/>
      <c r="K8988" s="79"/>
      <c r="M8988" s="79"/>
      <c r="N8988" s="80"/>
      <c r="P8988" s="79"/>
    </row>
    <row r="8989" spans="7:16" x14ac:dyDescent="0.2">
      <c r="G8989" s="79"/>
      <c r="I8989" s="79"/>
      <c r="K8989" s="79"/>
      <c r="M8989" s="79"/>
      <c r="N8989" s="80"/>
      <c r="P8989" s="79"/>
    </row>
    <row r="8990" spans="7:16" x14ac:dyDescent="0.2">
      <c r="G8990" s="79"/>
      <c r="I8990" s="79"/>
      <c r="K8990" s="79"/>
      <c r="M8990" s="79"/>
      <c r="N8990" s="80"/>
      <c r="P8990" s="79"/>
    </row>
    <row r="8991" spans="7:16" x14ac:dyDescent="0.2">
      <c r="G8991" s="79"/>
      <c r="I8991" s="79"/>
      <c r="K8991" s="79"/>
      <c r="M8991" s="79"/>
      <c r="N8991" s="80"/>
      <c r="P8991" s="79"/>
    </row>
    <row r="8992" spans="7:16" x14ac:dyDescent="0.2">
      <c r="G8992" s="79"/>
      <c r="I8992" s="79"/>
      <c r="K8992" s="79"/>
      <c r="M8992" s="79"/>
      <c r="N8992" s="80"/>
      <c r="P8992" s="79"/>
    </row>
    <row r="8993" spans="7:16" x14ac:dyDescent="0.2">
      <c r="G8993" s="79"/>
      <c r="I8993" s="79"/>
      <c r="K8993" s="79"/>
      <c r="M8993" s="79"/>
      <c r="N8993" s="80"/>
      <c r="P8993" s="79"/>
    </row>
    <row r="8994" spans="7:16" x14ac:dyDescent="0.2">
      <c r="G8994" s="79"/>
      <c r="I8994" s="79"/>
      <c r="K8994" s="79"/>
      <c r="M8994" s="79"/>
      <c r="N8994" s="80"/>
      <c r="P8994" s="79"/>
    </row>
    <row r="8995" spans="7:16" x14ac:dyDescent="0.2">
      <c r="G8995" s="79"/>
      <c r="I8995" s="79"/>
      <c r="K8995" s="79"/>
      <c r="M8995" s="79"/>
      <c r="N8995" s="80"/>
      <c r="P8995" s="79"/>
    </row>
    <row r="8996" spans="7:16" x14ac:dyDescent="0.2">
      <c r="G8996" s="79"/>
      <c r="I8996" s="79"/>
      <c r="K8996" s="79"/>
      <c r="M8996" s="79"/>
      <c r="N8996" s="80"/>
      <c r="P8996" s="79"/>
    </row>
    <row r="8997" spans="7:16" x14ac:dyDescent="0.2">
      <c r="G8997" s="79"/>
      <c r="I8997" s="79"/>
      <c r="K8997" s="79"/>
      <c r="M8997" s="79"/>
      <c r="N8997" s="80"/>
      <c r="P8997" s="79"/>
    </row>
    <row r="8998" spans="7:16" x14ac:dyDescent="0.2">
      <c r="G8998" s="79"/>
      <c r="I8998" s="79"/>
      <c r="K8998" s="79"/>
      <c r="M8998" s="79"/>
      <c r="N8998" s="80"/>
      <c r="P8998" s="79"/>
    </row>
    <row r="8999" spans="7:16" x14ac:dyDescent="0.2">
      <c r="G8999" s="79"/>
      <c r="I8999" s="79"/>
      <c r="K8999" s="79"/>
      <c r="M8999" s="79"/>
      <c r="N8999" s="80"/>
      <c r="P8999" s="79"/>
    </row>
    <row r="9000" spans="7:16" x14ac:dyDescent="0.2">
      <c r="G9000" s="79"/>
      <c r="I9000" s="79"/>
      <c r="K9000" s="79"/>
      <c r="M9000" s="79"/>
      <c r="N9000" s="80"/>
      <c r="P9000" s="79"/>
    </row>
    <row r="9001" spans="7:16" x14ac:dyDescent="0.2">
      <c r="G9001" s="79"/>
      <c r="I9001" s="79"/>
      <c r="K9001" s="79"/>
      <c r="M9001" s="79"/>
      <c r="N9001" s="80"/>
      <c r="P9001" s="79"/>
    </row>
    <row r="9002" spans="7:16" x14ac:dyDescent="0.2">
      <c r="G9002" s="79"/>
      <c r="I9002" s="79"/>
      <c r="K9002" s="79"/>
      <c r="M9002" s="79"/>
      <c r="N9002" s="80"/>
      <c r="P9002" s="79"/>
    </row>
    <row r="9003" spans="7:16" x14ac:dyDescent="0.2">
      <c r="G9003" s="79"/>
      <c r="I9003" s="79"/>
      <c r="K9003" s="79"/>
      <c r="M9003" s="79"/>
      <c r="N9003" s="80"/>
      <c r="P9003" s="79"/>
    </row>
    <row r="9004" spans="7:16" x14ac:dyDescent="0.2">
      <c r="G9004" s="79"/>
      <c r="I9004" s="79"/>
      <c r="K9004" s="79"/>
      <c r="M9004" s="79"/>
      <c r="N9004" s="80"/>
      <c r="P9004" s="79"/>
    </row>
    <row r="9005" spans="7:16" x14ac:dyDescent="0.2">
      <c r="G9005" s="79"/>
      <c r="I9005" s="79"/>
      <c r="K9005" s="79"/>
      <c r="M9005" s="79"/>
      <c r="N9005" s="80"/>
      <c r="P9005" s="79"/>
    </row>
    <row r="9006" spans="7:16" x14ac:dyDescent="0.2">
      <c r="G9006" s="79"/>
      <c r="I9006" s="79"/>
      <c r="K9006" s="79"/>
      <c r="M9006" s="79"/>
      <c r="N9006" s="80"/>
      <c r="P9006" s="79"/>
    </row>
    <row r="9007" spans="7:16" x14ac:dyDescent="0.2">
      <c r="G9007" s="79"/>
      <c r="I9007" s="79"/>
      <c r="K9007" s="79"/>
      <c r="M9007" s="79"/>
      <c r="N9007" s="80"/>
      <c r="P9007" s="79"/>
    </row>
    <row r="9008" spans="7:16" x14ac:dyDescent="0.2">
      <c r="G9008" s="79"/>
      <c r="I9008" s="79"/>
      <c r="K9008" s="79"/>
      <c r="M9008" s="79"/>
      <c r="N9008" s="80"/>
      <c r="P9008" s="79"/>
    </row>
    <row r="9009" spans="7:16" x14ac:dyDescent="0.2">
      <c r="G9009" s="79"/>
      <c r="I9009" s="79"/>
      <c r="K9009" s="79"/>
      <c r="M9009" s="79"/>
      <c r="N9009" s="80"/>
      <c r="P9009" s="79"/>
    </row>
    <row r="9010" spans="7:16" x14ac:dyDescent="0.2">
      <c r="G9010" s="79"/>
      <c r="I9010" s="79"/>
      <c r="K9010" s="79"/>
      <c r="M9010" s="79"/>
      <c r="N9010" s="80"/>
      <c r="P9010" s="79"/>
    </row>
    <row r="9011" spans="7:16" x14ac:dyDescent="0.2">
      <c r="G9011" s="79"/>
      <c r="I9011" s="79"/>
      <c r="K9011" s="79"/>
      <c r="M9011" s="79"/>
      <c r="N9011" s="80"/>
      <c r="P9011" s="79"/>
    </row>
    <row r="9012" spans="7:16" x14ac:dyDescent="0.2">
      <c r="G9012" s="79"/>
      <c r="I9012" s="79"/>
      <c r="K9012" s="79"/>
      <c r="M9012" s="79"/>
      <c r="N9012" s="80"/>
      <c r="P9012" s="79"/>
    </row>
    <row r="9013" spans="7:16" x14ac:dyDescent="0.2">
      <c r="G9013" s="79"/>
      <c r="I9013" s="79"/>
      <c r="K9013" s="79"/>
      <c r="M9013" s="79"/>
      <c r="N9013" s="80"/>
      <c r="P9013" s="79"/>
    </row>
    <row r="9014" spans="7:16" x14ac:dyDescent="0.2">
      <c r="G9014" s="79"/>
      <c r="I9014" s="79"/>
      <c r="K9014" s="79"/>
      <c r="M9014" s="79"/>
      <c r="N9014" s="80"/>
      <c r="P9014" s="79"/>
    </row>
    <row r="9015" spans="7:16" x14ac:dyDescent="0.2">
      <c r="G9015" s="79"/>
      <c r="I9015" s="79"/>
      <c r="K9015" s="79"/>
      <c r="M9015" s="79"/>
      <c r="N9015" s="80"/>
      <c r="P9015" s="79"/>
    </row>
    <row r="9016" spans="7:16" x14ac:dyDescent="0.2">
      <c r="G9016" s="79"/>
      <c r="I9016" s="79"/>
      <c r="K9016" s="79"/>
      <c r="M9016" s="79"/>
      <c r="N9016" s="80"/>
      <c r="P9016" s="79"/>
    </row>
    <row r="9017" spans="7:16" x14ac:dyDescent="0.2">
      <c r="G9017" s="79"/>
      <c r="I9017" s="79"/>
      <c r="K9017" s="79"/>
      <c r="M9017" s="79"/>
      <c r="N9017" s="80"/>
      <c r="P9017" s="79"/>
    </row>
    <row r="9018" spans="7:16" x14ac:dyDescent="0.2">
      <c r="G9018" s="79"/>
      <c r="I9018" s="79"/>
      <c r="K9018" s="79"/>
      <c r="M9018" s="79"/>
      <c r="N9018" s="80"/>
      <c r="P9018" s="79"/>
    </row>
    <row r="9019" spans="7:16" x14ac:dyDescent="0.2">
      <c r="G9019" s="79"/>
      <c r="I9019" s="79"/>
      <c r="K9019" s="79"/>
      <c r="M9019" s="79"/>
      <c r="N9019" s="80"/>
      <c r="P9019" s="79"/>
    </row>
    <row r="9020" spans="7:16" x14ac:dyDescent="0.2">
      <c r="G9020" s="79"/>
      <c r="I9020" s="79"/>
      <c r="K9020" s="79"/>
      <c r="M9020" s="79"/>
      <c r="N9020" s="80"/>
      <c r="P9020" s="79"/>
    </row>
    <row r="9021" spans="7:16" x14ac:dyDescent="0.2">
      <c r="G9021" s="79"/>
      <c r="I9021" s="79"/>
      <c r="K9021" s="79"/>
      <c r="M9021" s="79"/>
      <c r="N9021" s="80"/>
      <c r="P9021" s="79"/>
    </row>
    <row r="9022" spans="7:16" x14ac:dyDescent="0.2">
      <c r="G9022" s="79"/>
      <c r="I9022" s="79"/>
      <c r="K9022" s="79"/>
      <c r="M9022" s="79"/>
      <c r="N9022" s="80"/>
      <c r="P9022" s="79"/>
    </row>
    <row r="9023" spans="7:16" x14ac:dyDescent="0.2">
      <c r="G9023" s="79"/>
      <c r="I9023" s="79"/>
      <c r="K9023" s="79"/>
      <c r="M9023" s="79"/>
      <c r="N9023" s="80"/>
      <c r="P9023" s="79"/>
    </row>
    <row r="9024" spans="7:16" x14ac:dyDescent="0.2">
      <c r="G9024" s="79"/>
      <c r="I9024" s="79"/>
      <c r="K9024" s="79"/>
      <c r="M9024" s="79"/>
      <c r="N9024" s="80"/>
      <c r="P9024" s="79"/>
    </row>
    <row r="9025" spans="7:16" x14ac:dyDescent="0.2">
      <c r="G9025" s="79"/>
      <c r="I9025" s="79"/>
      <c r="K9025" s="79"/>
      <c r="M9025" s="79"/>
      <c r="N9025" s="80"/>
      <c r="P9025" s="79"/>
    </row>
    <row r="9026" spans="7:16" x14ac:dyDescent="0.2">
      <c r="G9026" s="79"/>
      <c r="I9026" s="79"/>
      <c r="K9026" s="79"/>
      <c r="M9026" s="79"/>
      <c r="N9026" s="80"/>
      <c r="P9026" s="79"/>
    </row>
    <row r="9027" spans="7:16" x14ac:dyDescent="0.2">
      <c r="G9027" s="79"/>
      <c r="I9027" s="79"/>
      <c r="K9027" s="79"/>
      <c r="M9027" s="79"/>
      <c r="N9027" s="80"/>
      <c r="P9027" s="79"/>
    </row>
    <row r="9028" spans="7:16" x14ac:dyDescent="0.2">
      <c r="G9028" s="79"/>
      <c r="I9028" s="79"/>
      <c r="K9028" s="79"/>
      <c r="M9028" s="79"/>
      <c r="N9028" s="80"/>
      <c r="P9028" s="79"/>
    </row>
    <row r="9029" spans="7:16" x14ac:dyDescent="0.2">
      <c r="G9029" s="79"/>
      <c r="I9029" s="79"/>
      <c r="K9029" s="79"/>
      <c r="M9029" s="79"/>
      <c r="N9029" s="80"/>
      <c r="P9029" s="79"/>
    </row>
    <row r="9030" spans="7:16" x14ac:dyDescent="0.2">
      <c r="G9030" s="79"/>
      <c r="I9030" s="79"/>
      <c r="K9030" s="79"/>
      <c r="M9030" s="79"/>
      <c r="N9030" s="80"/>
      <c r="P9030" s="79"/>
    </row>
    <row r="9031" spans="7:16" x14ac:dyDescent="0.2">
      <c r="G9031" s="79"/>
      <c r="I9031" s="79"/>
      <c r="K9031" s="79"/>
      <c r="M9031" s="79"/>
      <c r="N9031" s="80"/>
      <c r="P9031" s="79"/>
    </row>
    <row r="9032" spans="7:16" x14ac:dyDescent="0.2">
      <c r="G9032" s="79"/>
      <c r="I9032" s="79"/>
      <c r="K9032" s="79"/>
      <c r="M9032" s="79"/>
      <c r="N9032" s="80"/>
      <c r="P9032" s="79"/>
    </row>
    <row r="9033" spans="7:16" x14ac:dyDescent="0.2">
      <c r="G9033" s="79"/>
      <c r="I9033" s="79"/>
      <c r="K9033" s="79"/>
      <c r="M9033" s="79"/>
      <c r="N9033" s="80"/>
      <c r="P9033" s="79"/>
    </row>
    <row r="9034" spans="7:16" x14ac:dyDescent="0.2">
      <c r="G9034" s="79"/>
      <c r="I9034" s="79"/>
      <c r="K9034" s="79"/>
      <c r="M9034" s="79"/>
      <c r="N9034" s="80"/>
      <c r="P9034" s="79"/>
    </row>
    <row r="9035" spans="7:16" x14ac:dyDescent="0.2">
      <c r="G9035" s="79"/>
      <c r="I9035" s="79"/>
      <c r="K9035" s="79"/>
      <c r="M9035" s="79"/>
      <c r="N9035" s="80"/>
      <c r="P9035" s="79"/>
    </row>
    <row r="9036" spans="7:16" x14ac:dyDescent="0.2">
      <c r="G9036" s="79"/>
      <c r="I9036" s="79"/>
      <c r="K9036" s="79"/>
      <c r="M9036" s="79"/>
      <c r="N9036" s="80"/>
      <c r="P9036" s="79"/>
    </row>
    <row r="9037" spans="7:16" x14ac:dyDescent="0.2">
      <c r="G9037" s="79"/>
      <c r="I9037" s="79"/>
      <c r="K9037" s="79"/>
      <c r="M9037" s="79"/>
      <c r="N9037" s="80"/>
      <c r="P9037" s="79"/>
    </row>
    <row r="9038" spans="7:16" x14ac:dyDescent="0.2">
      <c r="G9038" s="79"/>
      <c r="I9038" s="79"/>
      <c r="K9038" s="79"/>
      <c r="M9038" s="79"/>
      <c r="N9038" s="80"/>
      <c r="P9038" s="79"/>
    </row>
    <row r="9039" spans="7:16" x14ac:dyDescent="0.2">
      <c r="G9039" s="79"/>
      <c r="I9039" s="79"/>
      <c r="K9039" s="79"/>
      <c r="M9039" s="79"/>
      <c r="N9039" s="80"/>
      <c r="P9039" s="79"/>
    </row>
    <row r="9040" spans="7:16" x14ac:dyDescent="0.2">
      <c r="G9040" s="79"/>
      <c r="I9040" s="79"/>
      <c r="K9040" s="79"/>
      <c r="M9040" s="79"/>
      <c r="N9040" s="80"/>
      <c r="P9040" s="79"/>
    </row>
    <row r="9041" spans="7:16" x14ac:dyDescent="0.2">
      <c r="G9041" s="79"/>
      <c r="I9041" s="79"/>
      <c r="K9041" s="79"/>
      <c r="M9041" s="79"/>
      <c r="N9041" s="80"/>
      <c r="P9041" s="79"/>
    </row>
    <row r="9042" spans="7:16" x14ac:dyDescent="0.2">
      <c r="G9042" s="79"/>
      <c r="I9042" s="79"/>
      <c r="K9042" s="79"/>
      <c r="M9042" s="79"/>
      <c r="N9042" s="80"/>
      <c r="P9042" s="79"/>
    </row>
    <row r="9043" spans="7:16" x14ac:dyDescent="0.2">
      <c r="G9043" s="79"/>
      <c r="I9043" s="79"/>
      <c r="K9043" s="79"/>
      <c r="M9043" s="79"/>
      <c r="N9043" s="80"/>
      <c r="P9043" s="79"/>
    </row>
    <row r="9044" spans="7:16" x14ac:dyDescent="0.2">
      <c r="G9044" s="79"/>
      <c r="I9044" s="79"/>
      <c r="K9044" s="79"/>
      <c r="M9044" s="79"/>
      <c r="N9044" s="80"/>
      <c r="P9044" s="79"/>
    </row>
    <row r="9045" spans="7:16" x14ac:dyDescent="0.2">
      <c r="G9045" s="79"/>
      <c r="I9045" s="79"/>
      <c r="K9045" s="79"/>
      <c r="M9045" s="79"/>
      <c r="N9045" s="80"/>
      <c r="P9045" s="79"/>
    </row>
    <row r="9046" spans="7:16" x14ac:dyDescent="0.2">
      <c r="G9046" s="79"/>
      <c r="I9046" s="79"/>
      <c r="K9046" s="79"/>
      <c r="M9046" s="79"/>
      <c r="N9046" s="80"/>
      <c r="P9046" s="79"/>
    </row>
    <row r="9047" spans="7:16" x14ac:dyDescent="0.2">
      <c r="G9047" s="79"/>
      <c r="I9047" s="79"/>
      <c r="K9047" s="79"/>
      <c r="M9047" s="79"/>
      <c r="N9047" s="80"/>
      <c r="P9047" s="79"/>
    </row>
    <row r="9048" spans="7:16" x14ac:dyDescent="0.2">
      <c r="G9048" s="79"/>
      <c r="I9048" s="79"/>
      <c r="K9048" s="79"/>
      <c r="M9048" s="79"/>
      <c r="N9048" s="80"/>
      <c r="P9048" s="79"/>
    </row>
    <row r="9049" spans="7:16" x14ac:dyDescent="0.2">
      <c r="G9049" s="79"/>
      <c r="I9049" s="79"/>
      <c r="K9049" s="79"/>
      <c r="M9049" s="79"/>
      <c r="N9049" s="80"/>
      <c r="P9049" s="79"/>
    </row>
    <row r="9050" spans="7:16" x14ac:dyDescent="0.2">
      <c r="G9050" s="79"/>
      <c r="I9050" s="79"/>
      <c r="K9050" s="79"/>
      <c r="M9050" s="79"/>
      <c r="N9050" s="80"/>
      <c r="P9050" s="79"/>
    </row>
    <row r="9051" spans="7:16" x14ac:dyDescent="0.2">
      <c r="G9051" s="79"/>
      <c r="I9051" s="79"/>
      <c r="K9051" s="79"/>
      <c r="M9051" s="79"/>
      <c r="N9051" s="80"/>
      <c r="P9051" s="79"/>
    </row>
    <row r="9052" spans="7:16" x14ac:dyDescent="0.2">
      <c r="G9052" s="79"/>
      <c r="I9052" s="79"/>
      <c r="K9052" s="79"/>
      <c r="M9052" s="79"/>
      <c r="N9052" s="80"/>
      <c r="P9052" s="79"/>
    </row>
    <row r="9053" spans="7:16" x14ac:dyDescent="0.2">
      <c r="G9053" s="79"/>
      <c r="I9053" s="79"/>
      <c r="K9053" s="79"/>
      <c r="M9053" s="79"/>
      <c r="N9053" s="80"/>
      <c r="P9053" s="79"/>
    </row>
    <row r="9054" spans="7:16" x14ac:dyDescent="0.2">
      <c r="G9054" s="79"/>
      <c r="I9054" s="79"/>
      <c r="K9054" s="79"/>
      <c r="M9054" s="79"/>
      <c r="N9054" s="80"/>
      <c r="P9054" s="79"/>
    </row>
    <row r="9055" spans="7:16" x14ac:dyDescent="0.2">
      <c r="G9055" s="79"/>
      <c r="I9055" s="79"/>
      <c r="K9055" s="79"/>
      <c r="M9055" s="79"/>
      <c r="N9055" s="80"/>
      <c r="P9055" s="79"/>
    </row>
    <row r="9056" spans="7:16" x14ac:dyDescent="0.2">
      <c r="G9056" s="79"/>
      <c r="I9056" s="79"/>
      <c r="K9056" s="79"/>
      <c r="M9056" s="79"/>
      <c r="N9056" s="80"/>
      <c r="P9056" s="79"/>
    </row>
    <row r="9057" spans="7:16" x14ac:dyDescent="0.2">
      <c r="G9057" s="79"/>
      <c r="I9057" s="79"/>
      <c r="K9057" s="79"/>
      <c r="M9057" s="79"/>
      <c r="N9057" s="80"/>
      <c r="P9057" s="79"/>
    </row>
    <row r="9058" spans="7:16" x14ac:dyDescent="0.2">
      <c r="G9058" s="79"/>
      <c r="I9058" s="79"/>
      <c r="K9058" s="79"/>
      <c r="M9058" s="79"/>
      <c r="N9058" s="80"/>
      <c r="P9058" s="79"/>
    </row>
    <row r="9059" spans="7:16" x14ac:dyDescent="0.2">
      <c r="G9059" s="79"/>
      <c r="I9059" s="79"/>
      <c r="K9059" s="79"/>
      <c r="M9059" s="79"/>
      <c r="N9059" s="80"/>
      <c r="P9059" s="79"/>
    </row>
    <row r="9060" spans="7:16" x14ac:dyDescent="0.2">
      <c r="G9060" s="79"/>
      <c r="I9060" s="79"/>
      <c r="K9060" s="79"/>
      <c r="M9060" s="79"/>
      <c r="N9060" s="80"/>
      <c r="P9060" s="79"/>
    </row>
    <row r="9061" spans="7:16" x14ac:dyDescent="0.2">
      <c r="G9061" s="79"/>
      <c r="I9061" s="79"/>
      <c r="K9061" s="79"/>
      <c r="M9061" s="79"/>
      <c r="N9061" s="80"/>
      <c r="P9061" s="79"/>
    </row>
    <row r="9062" spans="7:16" x14ac:dyDescent="0.2">
      <c r="G9062" s="79"/>
      <c r="I9062" s="79"/>
      <c r="K9062" s="79"/>
      <c r="M9062" s="79"/>
      <c r="N9062" s="80"/>
      <c r="P9062" s="79"/>
    </row>
    <row r="9063" spans="7:16" x14ac:dyDescent="0.2">
      <c r="G9063" s="79"/>
      <c r="I9063" s="79"/>
      <c r="K9063" s="79"/>
      <c r="M9063" s="79"/>
      <c r="N9063" s="80"/>
      <c r="P9063" s="79"/>
    </row>
    <row r="9064" spans="7:16" x14ac:dyDescent="0.2">
      <c r="G9064" s="79"/>
      <c r="I9064" s="79"/>
      <c r="K9064" s="79"/>
      <c r="M9064" s="79"/>
      <c r="N9064" s="80"/>
      <c r="P9064" s="79"/>
    </row>
    <row r="9065" spans="7:16" x14ac:dyDescent="0.2">
      <c r="G9065" s="79"/>
      <c r="I9065" s="79"/>
      <c r="K9065" s="79"/>
      <c r="M9065" s="79"/>
      <c r="N9065" s="80"/>
      <c r="P9065" s="79"/>
    </row>
    <row r="9066" spans="7:16" x14ac:dyDescent="0.2">
      <c r="G9066" s="79"/>
      <c r="I9066" s="79"/>
      <c r="K9066" s="79"/>
      <c r="M9066" s="79"/>
      <c r="N9066" s="80"/>
      <c r="P9066" s="79"/>
    </row>
    <row r="9067" spans="7:16" x14ac:dyDescent="0.2">
      <c r="G9067" s="79"/>
      <c r="I9067" s="79"/>
      <c r="K9067" s="79"/>
      <c r="M9067" s="79"/>
      <c r="N9067" s="80"/>
      <c r="P9067" s="79"/>
    </row>
    <row r="9068" spans="7:16" x14ac:dyDescent="0.2">
      <c r="G9068" s="79"/>
      <c r="I9068" s="79"/>
      <c r="K9068" s="79"/>
      <c r="M9068" s="79"/>
      <c r="N9068" s="80"/>
      <c r="P9068" s="79"/>
    </row>
    <row r="9069" spans="7:16" x14ac:dyDescent="0.2">
      <c r="G9069" s="79"/>
      <c r="I9069" s="79"/>
      <c r="K9069" s="79"/>
      <c r="M9069" s="79"/>
      <c r="N9069" s="80"/>
      <c r="P9069" s="79"/>
    </row>
    <row r="9070" spans="7:16" x14ac:dyDescent="0.2">
      <c r="G9070" s="79"/>
      <c r="I9070" s="79"/>
      <c r="K9070" s="79"/>
      <c r="M9070" s="79"/>
      <c r="N9070" s="80"/>
      <c r="P9070" s="79"/>
    </row>
    <row r="9071" spans="7:16" x14ac:dyDescent="0.2">
      <c r="G9071" s="79"/>
      <c r="I9071" s="79"/>
      <c r="K9071" s="79"/>
      <c r="M9071" s="79"/>
      <c r="N9071" s="80"/>
      <c r="P9071" s="79"/>
    </row>
    <row r="9072" spans="7:16" x14ac:dyDescent="0.2">
      <c r="G9072" s="79"/>
      <c r="I9072" s="79"/>
      <c r="K9072" s="79"/>
      <c r="M9072" s="79"/>
      <c r="N9072" s="80"/>
      <c r="P9072" s="79"/>
    </row>
    <row r="9073" spans="7:16" x14ac:dyDescent="0.2">
      <c r="G9073" s="79"/>
      <c r="I9073" s="79"/>
      <c r="K9073" s="79"/>
      <c r="M9073" s="79"/>
      <c r="N9073" s="80"/>
      <c r="P9073" s="79"/>
    </row>
    <row r="9074" spans="7:16" x14ac:dyDescent="0.2">
      <c r="G9074" s="79"/>
      <c r="I9074" s="79"/>
      <c r="K9074" s="79"/>
      <c r="M9074" s="79"/>
      <c r="N9074" s="80"/>
      <c r="P9074" s="79"/>
    </row>
    <row r="9075" spans="7:16" x14ac:dyDescent="0.2">
      <c r="G9075" s="79"/>
      <c r="I9075" s="79"/>
      <c r="K9075" s="79"/>
      <c r="M9075" s="79"/>
      <c r="N9075" s="80"/>
      <c r="P9075" s="79"/>
    </row>
    <row r="9076" spans="7:16" x14ac:dyDescent="0.2">
      <c r="G9076" s="79"/>
      <c r="I9076" s="79"/>
      <c r="K9076" s="79"/>
      <c r="M9076" s="79"/>
      <c r="N9076" s="80"/>
      <c r="P9076" s="79"/>
    </row>
    <row r="9077" spans="7:16" x14ac:dyDescent="0.2">
      <c r="G9077" s="79"/>
      <c r="I9077" s="79"/>
      <c r="K9077" s="79"/>
      <c r="M9077" s="79"/>
      <c r="N9077" s="80"/>
      <c r="P9077" s="79"/>
    </row>
    <row r="9078" spans="7:16" x14ac:dyDescent="0.2">
      <c r="G9078" s="79"/>
      <c r="I9078" s="79"/>
      <c r="K9078" s="79"/>
      <c r="M9078" s="79"/>
      <c r="N9078" s="80"/>
      <c r="P9078" s="79"/>
    </row>
    <row r="9079" spans="7:16" x14ac:dyDescent="0.2">
      <c r="G9079" s="79"/>
      <c r="I9079" s="79"/>
      <c r="K9079" s="79"/>
      <c r="M9079" s="79"/>
      <c r="N9079" s="80"/>
      <c r="P9079" s="79"/>
    </row>
    <row r="9080" spans="7:16" x14ac:dyDescent="0.2">
      <c r="G9080" s="79"/>
      <c r="I9080" s="79"/>
      <c r="K9080" s="79"/>
      <c r="M9080" s="79"/>
      <c r="N9080" s="80"/>
      <c r="P9080" s="79"/>
    </row>
    <row r="9081" spans="7:16" x14ac:dyDescent="0.2">
      <c r="G9081" s="79"/>
      <c r="I9081" s="79"/>
      <c r="K9081" s="79"/>
      <c r="M9081" s="79"/>
      <c r="N9081" s="80"/>
      <c r="P9081" s="79"/>
    </row>
    <row r="9082" spans="7:16" x14ac:dyDescent="0.2">
      <c r="G9082" s="79"/>
      <c r="I9082" s="79"/>
      <c r="K9082" s="79"/>
      <c r="M9082" s="79"/>
      <c r="N9082" s="80"/>
      <c r="P9082" s="79"/>
    </row>
    <row r="9083" spans="7:16" x14ac:dyDescent="0.2">
      <c r="G9083" s="79"/>
      <c r="I9083" s="79"/>
      <c r="K9083" s="79"/>
      <c r="M9083" s="79"/>
      <c r="N9083" s="80"/>
      <c r="P9083" s="79"/>
    </row>
    <row r="9084" spans="7:16" x14ac:dyDescent="0.2">
      <c r="G9084" s="79"/>
      <c r="I9084" s="79"/>
      <c r="K9084" s="79"/>
      <c r="M9084" s="79"/>
      <c r="N9084" s="80"/>
      <c r="P9084" s="79"/>
    </row>
    <row r="9085" spans="7:16" x14ac:dyDescent="0.2">
      <c r="G9085" s="79"/>
      <c r="I9085" s="79"/>
      <c r="K9085" s="79"/>
      <c r="M9085" s="79"/>
      <c r="N9085" s="80"/>
      <c r="P9085" s="79"/>
    </row>
    <row r="9086" spans="7:16" x14ac:dyDescent="0.2">
      <c r="G9086" s="79"/>
      <c r="I9086" s="79"/>
      <c r="K9086" s="79"/>
      <c r="M9086" s="79"/>
      <c r="N9086" s="80"/>
      <c r="P9086" s="79"/>
    </row>
    <row r="9087" spans="7:16" x14ac:dyDescent="0.2">
      <c r="G9087" s="79"/>
      <c r="I9087" s="79"/>
      <c r="K9087" s="79"/>
      <c r="M9087" s="79"/>
      <c r="N9087" s="80"/>
      <c r="P9087" s="79"/>
    </row>
    <row r="9088" spans="7:16" x14ac:dyDescent="0.2">
      <c r="G9088" s="79"/>
      <c r="I9088" s="79"/>
      <c r="K9088" s="79"/>
      <c r="M9088" s="79"/>
      <c r="N9088" s="80"/>
      <c r="P9088" s="79"/>
    </row>
    <row r="9089" spans="7:16" x14ac:dyDescent="0.2">
      <c r="G9089" s="79"/>
      <c r="I9089" s="79"/>
      <c r="K9089" s="79"/>
      <c r="M9089" s="79"/>
      <c r="N9089" s="80"/>
      <c r="P9089" s="79"/>
    </row>
    <row r="9090" spans="7:16" x14ac:dyDescent="0.2">
      <c r="G9090" s="79"/>
      <c r="I9090" s="79"/>
      <c r="K9090" s="79"/>
      <c r="M9090" s="79"/>
      <c r="N9090" s="80"/>
      <c r="P9090" s="79"/>
    </row>
    <row r="9091" spans="7:16" x14ac:dyDescent="0.2">
      <c r="G9091" s="79"/>
      <c r="I9091" s="79"/>
      <c r="K9091" s="79"/>
      <c r="M9091" s="79"/>
      <c r="N9091" s="80"/>
      <c r="P9091" s="79"/>
    </row>
    <row r="9092" spans="7:16" x14ac:dyDescent="0.2">
      <c r="G9092" s="79"/>
      <c r="I9092" s="79"/>
      <c r="K9092" s="79"/>
      <c r="M9092" s="79"/>
      <c r="N9092" s="80"/>
      <c r="P9092" s="79"/>
    </row>
    <row r="9093" spans="7:16" x14ac:dyDescent="0.2">
      <c r="G9093" s="79"/>
      <c r="I9093" s="79"/>
      <c r="K9093" s="79"/>
      <c r="M9093" s="79"/>
      <c r="N9093" s="80"/>
      <c r="P9093" s="79"/>
    </row>
    <row r="9094" spans="7:16" x14ac:dyDescent="0.2">
      <c r="G9094" s="79"/>
      <c r="I9094" s="79"/>
      <c r="K9094" s="79"/>
      <c r="M9094" s="79"/>
      <c r="N9094" s="80"/>
      <c r="P9094" s="79"/>
    </row>
    <row r="9095" spans="7:16" x14ac:dyDescent="0.2">
      <c r="G9095" s="79"/>
      <c r="I9095" s="79"/>
      <c r="K9095" s="79"/>
      <c r="M9095" s="79"/>
      <c r="N9095" s="80"/>
      <c r="P9095" s="79"/>
    </row>
    <row r="9096" spans="7:16" x14ac:dyDescent="0.2">
      <c r="G9096" s="79"/>
      <c r="I9096" s="79"/>
      <c r="K9096" s="79"/>
      <c r="M9096" s="79"/>
      <c r="N9096" s="80"/>
      <c r="P9096" s="79"/>
    </row>
    <row r="9097" spans="7:16" x14ac:dyDescent="0.2">
      <c r="G9097" s="79"/>
      <c r="I9097" s="79"/>
      <c r="K9097" s="79"/>
      <c r="M9097" s="79"/>
      <c r="N9097" s="80"/>
      <c r="P9097" s="79"/>
    </row>
    <row r="9098" spans="7:16" x14ac:dyDescent="0.2">
      <c r="G9098" s="79"/>
      <c r="I9098" s="79"/>
      <c r="K9098" s="79"/>
      <c r="M9098" s="79"/>
      <c r="N9098" s="80"/>
      <c r="P9098" s="79"/>
    </row>
    <row r="9099" spans="7:16" x14ac:dyDescent="0.2">
      <c r="G9099" s="79"/>
      <c r="I9099" s="79"/>
      <c r="K9099" s="79"/>
      <c r="M9099" s="79"/>
      <c r="N9099" s="80"/>
      <c r="P9099" s="79"/>
    </row>
    <row r="9100" spans="7:16" x14ac:dyDescent="0.2">
      <c r="G9100" s="79"/>
      <c r="I9100" s="79"/>
      <c r="K9100" s="79"/>
      <c r="M9100" s="79"/>
      <c r="N9100" s="80"/>
      <c r="P9100" s="79"/>
    </row>
    <row r="9101" spans="7:16" x14ac:dyDescent="0.2">
      <c r="G9101" s="79"/>
      <c r="I9101" s="79"/>
      <c r="K9101" s="79"/>
      <c r="M9101" s="79"/>
      <c r="N9101" s="80"/>
      <c r="P9101" s="79"/>
    </row>
    <row r="9102" spans="7:16" x14ac:dyDescent="0.2">
      <c r="G9102" s="79"/>
      <c r="I9102" s="79"/>
      <c r="K9102" s="79"/>
      <c r="M9102" s="79"/>
      <c r="N9102" s="80"/>
      <c r="P9102" s="79"/>
    </row>
    <row r="9103" spans="7:16" x14ac:dyDescent="0.2">
      <c r="G9103" s="79"/>
      <c r="I9103" s="79"/>
      <c r="K9103" s="79"/>
      <c r="M9103" s="79"/>
      <c r="N9103" s="80"/>
      <c r="P9103" s="79"/>
    </row>
    <row r="9104" spans="7:16" x14ac:dyDescent="0.2">
      <c r="G9104" s="79"/>
      <c r="I9104" s="79"/>
      <c r="K9104" s="79"/>
      <c r="M9104" s="79"/>
      <c r="N9104" s="80"/>
      <c r="P9104" s="79"/>
    </row>
    <row r="9105" spans="7:16" x14ac:dyDescent="0.2">
      <c r="G9105" s="79"/>
      <c r="I9105" s="79"/>
      <c r="K9105" s="79"/>
      <c r="M9105" s="79"/>
      <c r="N9105" s="80"/>
      <c r="P9105" s="79"/>
    </row>
    <row r="9106" spans="7:16" x14ac:dyDescent="0.2">
      <c r="G9106" s="79"/>
      <c r="I9106" s="79"/>
      <c r="K9106" s="79"/>
      <c r="M9106" s="79"/>
      <c r="N9106" s="80"/>
      <c r="P9106" s="79"/>
    </row>
    <row r="9107" spans="7:16" x14ac:dyDescent="0.2">
      <c r="G9107" s="79"/>
      <c r="I9107" s="79"/>
      <c r="K9107" s="79"/>
      <c r="M9107" s="79"/>
      <c r="N9107" s="80"/>
      <c r="P9107" s="79"/>
    </row>
    <row r="9108" spans="7:16" x14ac:dyDescent="0.2">
      <c r="G9108" s="79"/>
      <c r="I9108" s="79"/>
      <c r="K9108" s="79"/>
      <c r="M9108" s="79"/>
      <c r="N9108" s="80"/>
      <c r="P9108" s="79"/>
    </row>
    <row r="9109" spans="7:16" x14ac:dyDescent="0.2">
      <c r="G9109" s="79"/>
      <c r="I9109" s="79"/>
      <c r="K9109" s="79"/>
      <c r="M9109" s="79"/>
      <c r="N9109" s="80"/>
      <c r="P9109" s="79"/>
    </row>
    <row r="9110" spans="7:16" x14ac:dyDescent="0.2">
      <c r="G9110" s="79"/>
      <c r="I9110" s="79"/>
      <c r="K9110" s="79"/>
      <c r="M9110" s="79"/>
      <c r="N9110" s="80"/>
      <c r="P9110" s="79"/>
    </row>
    <row r="9111" spans="7:16" x14ac:dyDescent="0.2">
      <c r="G9111" s="79"/>
      <c r="I9111" s="79"/>
      <c r="K9111" s="79"/>
      <c r="M9111" s="79"/>
      <c r="N9111" s="80"/>
      <c r="P9111" s="79"/>
    </row>
    <row r="9112" spans="7:16" x14ac:dyDescent="0.2">
      <c r="G9112" s="79"/>
      <c r="I9112" s="79"/>
      <c r="K9112" s="79"/>
      <c r="M9112" s="79"/>
      <c r="N9112" s="80"/>
      <c r="P9112" s="79"/>
    </row>
    <row r="9113" spans="7:16" x14ac:dyDescent="0.2">
      <c r="G9113" s="79"/>
      <c r="I9113" s="79"/>
      <c r="K9113" s="79"/>
      <c r="M9113" s="79"/>
      <c r="N9113" s="80"/>
      <c r="P9113" s="79"/>
    </row>
    <row r="9114" spans="7:16" x14ac:dyDescent="0.2">
      <c r="G9114" s="79"/>
      <c r="I9114" s="79"/>
      <c r="K9114" s="79"/>
      <c r="M9114" s="79"/>
      <c r="N9114" s="80"/>
      <c r="P9114" s="79"/>
    </row>
    <row r="9115" spans="7:16" x14ac:dyDescent="0.2">
      <c r="G9115" s="79"/>
      <c r="I9115" s="79"/>
      <c r="K9115" s="79"/>
      <c r="M9115" s="79"/>
      <c r="N9115" s="80"/>
      <c r="P9115" s="79"/>
    </row>
    <row r="9116" spans="7:16" x14ac:dyDescent="0.2">
      <c r="G9116" s="79"/>
      <c r="I9116" s="79"/>
      <c r="K9116" s="79"/>
      <c r="M9116" s="79"/>
      <c r="N9116" s="80"/>
      <c r="P9116" s="79"/>
    </row>
    <row r="9117" spans="7:16" x14ac:dyDescent="0.2">
      <c r="G9117" s="79"/>
      <c r="I9117" s="79"/>
      <c r="K9117" s="79"/>
      <c r="M9117" s="79"/>
      <c r="N9117" s="80"/>
      <c r="P9117" s="79"/>
    </row>
    <row r="9118" spans="7:16" x14ac:dyDescent="0.2">
      <c r="G9118" s="79"/>
      <c r="I9118" s="79"/>
      <c r="K9118" s="79"/>
      <c r="M9118" s="79"/>
      <c r="N9118" s="80"/>
      <c r="P9118" s="79"/>
    </row>
    <row r="9119" spans="7:16" x14ac:dyDescent="0.2">
      <c r="G9119" s="79"/>
      <c r="I9119" s="79"/>
      <c r="K9119" s="79"/>
      <c r="M9119" s="79"/>
      <c r="N9119" s="80"/>
      <c r="P9119" s="79"/>
    </row>
    <row r="9120" spans="7:16" x14ac:dyDescent="0.2">
      <c r="G9120" s="79"/>
      <c r="I9120" s="79"/>
      <c r="K9120" s="79"/>
      <c r="M9120" s="79"/>
      <c r="N9120" s="80"/>
      <c r="P9120" s="79"/>
    </row>
    <row r="9121" spans="7:16" x14ac:dyDescent="0.2">
      <c r="G9121" s="79"/>
      <c r="I9121" s="79"/>
      <c r="K9121" s="79"/>
      <c r="M9121" s="79"/>
      <c r="N9121" s="80"/>
      <c r="P9121" s="79"/>
    </row>
    <row r="9122" spans="7:16" x14ac:dyDescent="0.2">
      <c r="G9122" s="79"/>
      <c r="I9122" s="79"/>
      <c r="K9122" s="79"/>
      <c r="M9122" s="79"/>
      <c r="N9122" s="80"/>
      <c r="P9122" s="79"/>
    </row>
    <row r="9123" spans="7:16" x14ac:dyDescent="0.2">
      <c r="G9123" s="79"/>
      <c r="I9123" s="79"/>
      <c r="K9123" s="79"/>
      <c r="M9123" s="79"/>
      <c r="N9123" s="80"/>
      <c r="P9123" s="79"/>
    </row>
    <row r="9124" spans="7:16" x14ac:dyDescent="0.2">
      <c r="G9124" s="79"/>
      <c r="I9124" s="79"/>
      <c r="K9124" s="79"/>
      <c r="M9124" s="79"/>
      <c r="N9124" s="80"/>
      <c r="P9124" s="79"/>
    </row>
    <row r="9125" spans="7:16" x14ac:dyDescent="0.2">
      <c r="G9125" s="79"/>
      <c r="I9125" s="79"/>
      <c r="K9125" s="79"/>
      <c r="M9125" s="79"/>
      <c r="N9125" s="80"/>
      <c r="P9125" s="79"/>
    </row>
    <row r="9126" spans="7:16" x14ac:dyDescent="0.2">
      <c r="G9126" s="79"/>
      <c r="I9126" s="79"/>
      <c r="K9126" s="79"/>
      <c r="M9126" s="79"/>
      <c r="N9126" s="80"/>
      <c r="P9126" s="79"/>
    </row>
    <row r="9127" spans="7:16" x14ac:dyDescent="0.2">
      <c r="G9127" s="79"/>
      <c r="I9127" s="79"/>
      <c r="K9127" s="79"/>
      <c r="M9127" s="79"/>
      <c r="N9127" s="80"/>
      <c r="P9127" s="79"/>
    </row>
    <row r="9128" spans="7:16" x14ac:dyDescent="0.2">
      <c r="G9128" s="79"/>
      <c r="I9128" s="79"/>
      <c r="K9128" s="79"/>
      <c r="M9128" s="79"/>
      <c r="N9128" s="80"/>
      <c r="P9128" s="79"/>
    </row>
    <row r="9129" spans="7:16" x14ac:dyDescent="0.2">
      <c r="G9129" s="79"/>
      <c r="I9129" s="79"/>
      <c r="K9129" s="79"/>
      <c r="M9129" s="79"/>
      <c r="N9129" s="80"/>
      <c r="P9129" s="79"/>
    </row>
    <row r="9130" spans="7:16" x14ac:dyDescent="0.2">
      <c r="G9130" s="79"/>
      <c r="I9130" s="79"/>
      <c r="K9130" s="79"/>
      <c r="M9130" s="79"/>
      <c r="N9130" s="80"/>
      <c r="P9130" s="79"/>
    </row>
    <row r="9131" spans="7:16" x14ac:dyDescent="0.2">
      <c r="G9131" s="79"/>
      <c r="I9131" s="79"/>
      <c r="K9131" s="79"/>
      <c r="M9131" s="79"/>
      <c r="N9131" s="80"/>
      <c r="P9131" s="79"/>
    </row>
    <row r="9132" spans="7:16" x14ac:dyDescent="0.2">
      <c r="G9132" s="79"/>
      <c r="I9132" s="79"/>
      <c r="K9132" s="79"/>
      <c r="M9132" s="79"/>
      <c r="N9132" s="80"/>
      <c r="P9132" s="79"/>
    </row>
    <row r="9133" spans="7:16" x14ac:dyDescent="0.2">
      <c r="G9133" s="79"/>
      <c r="I9133" s="79"/>
      <c r="K9133" s="79"/>
      <c r="M9133" s="79"/>
      <c r="N9133" s="80"/>
      <c r="P9133" s="79"/>
    </row>
    <row r="9134" spans="7:16" x14ac:dyDescent="0.2">
      <c r="G9134" s="79"/>
      <c r="I9134" s="79"/>
      <c r="K9134" s="79"/>
      <c r="M9134" s="79"/>
      <c r="N9134" s="80"/>
      <c r="P9134" s="79"/>
    </row>
    <row r="9135" spans="7:16" x14ac:dyDescent="0.2">
      <c r="G9135" s="79"/>
      <c r="I9135" s="79"/>
      <c r="K9135" s="79"/>
      <c r="M9135" s="79"/>
      <c r="N9135" s="80"/>
      <c r="P9135" s="79"/>
    </row>
    <row r="9136" spans="7:16" x14ac:dyDescent="0.2">
      <c r="G9136" s="79"/>
      <c r="I9136" s="79"/>
      <c r="K9136" s="79"/>
      <c r="M9136" s="79"/>
      <c r="N9136" s="80"/>
      <c r="P9136" s="79"/>
    </row>
    <row r="9137" spans="7:16" x14ac:dyDescent="0.2">
      <c r="G9137" s="79"/>
      <c r="I9137" s="79"/>
      <c r="K9137" s="79"/>
      <c r="M9137" s="79"/>
      <c r="N9137" s="80"/>
      <c r="P9137" s="79"/>
    </row>
    <row r="9138" spans="7:16" x14ac:dyDescent="0.2">
      <c r="G9138" s="79"/>
      <c r="I9138" s="79"/>
      <c r="K9138" s="79"/>
      <c r="M9138" s="79"/>
      <c r="N9138" s="80"/>
      <c r="P9138" s="79"/>
    </row>
    <row r="9139" spans="7:16" x14ac:dyDescent="0.2">
      <c r="G9139" s="79"/>
      <c r="I9139" s="79"/>
      <c r="K9139" s="79"/>
      <c r="M9139" s="79"/>
      <c r="N9139" s="80"/>
      <c r="P9139" s="79"/>
    </row>
    <row r="9140" spans="7:16" x14ac:dyDescent="0.2">
      <c r="G9140" s="79"/>
      <c r="I9140" s="79"/>
      <c r="K9140" s="79"/>
      <c r="M9140" s="79"/>
      <c r="N9140" s="80"/>
      <c r="P9140" s="79"/>
    </row>
    <row r="9141" spans="7:16" x14ac:dyDescent="0.2">
      <c r="G9141" s="79"/>
      <c r="I9141" s="79"/>
      <c r="K9141" s="79"/>
      <c r="M9141" s="79"/>
      <c r="N9141" s="80"/>
      <c r="P9141" s="79"/>
    </row>
    <row r="9142" spans="7:16" x14ac:dyDescent="0.2">
      <c r="G9142" s="79"/>
      <c r="I9142" s="79"/>
      <c r="K9142" s="79"/>
      <c r="M9142" s="79"/>
      <c r="N9142" s="80"/>
      <c r="P9142" s="79"/>
    </row>
    <row r="9143" spans="7:16" x14ac:dyDescent="0.2">
      <c r="G9143" s="79"/>
      <c r="I9143" s="79"/>
      <c r="K9143" s="79"/>
      <c r="M9143" s="79"/>
      <c r="N9143" s="80"/>
      <c r="P9143" s="79"/>
    </row>
    <row r="9144" spans="7:16" x14ac:dyDescent="0.2">
      <c r="G9144" s="79"/>
      <c r="I9144" s="79"/>
      <c r="K9144" s="79"/>
      <c r="M9144" s="79"/>
      <c r="N9144" s="80"/>
      <c r="P9144" s="79"/>
    </row>
    <row r="9145" spans="7:16" x14ac:dyDescent="0.2">
      <c r="G9145" s="79"/>
      <c r="I9145" s="79"/>
      <c r="K9145" s="79"/>
      <c r="M9145" s="79"/>
      <c r="N9145" s="80"/>
      <c r="P9145" s="79"/>
    </row>
    <row r="9146" spans="7:16" x14ac:dyDescent="0.2">
      <c r="G9146" s="79"/>
      <c r="I9146" s="79"/>
      <c r="K9146" s="79"/>
      <c r="M9146" s="79"/>
      <c r="N9146" s="80"/>
      <c r="P9146" s="79"/>
    </row>
    <row r="9147" spans="7:16" x14ac:dyDescent="0.2">
      <c r="G9147" s="79"/>
      <c r="I9147" s="79"/>
      <c r="K9147" s="79"/>
      <c r="M9147" s="79"/>
      <c r="N9147" s="80"/>
      <c r="P9147" s="79"/>
    </row>
    <row r="9148" spans="7:16" x14ac:dyDescent="0.2">
      <c r="G9148" s="79"/>
      <c r="I9148" s="79"/>
      <c r="K9148" s="79"/>
      <c r="M9148" s="79"/>
      <c r="N9148" s="80"/>
      <c r="P9148" s="79"/>
    </row>
    <row r="9149" spans="7:16" x14ac:dyDescent="0.2">
      <c r="G9149" s="79"/>
      <c r="I9149" s="79"/>
      <c r="K9149" s="79"/>
      <c r="M9149" s="79"/>
      <c r="N9149" s="80"/>
      <c r="P9149" s="79"/>
    </row>
    <row r="9150" spans="7:16" x14ac:dyDescent="0.2">
      <c r="G9150" s="79"/>
      <c r="I9150" s="79"/>
      <c r="K9150" s="79"/>
      <c r="M9150" s="79"/>
      <c r="N9150" s="80"/>
      <c r="P9150" s="79"/>
    </row>
    <row r="9151" spans="7:16" x14ac:dyDescent="0.2">
      <c r="G9151" s="79"/>
      <c r="I9151" s="79"/>
      <c r="K9151" s="79"/>
      <c r="M9151" s="79"/>
      <c r="N9151" s="80"/>
      <c r="P9151" s="79"/>
    </row>
    <row r="9152" spans="7:16" x14ac:dyDescent="0.2">
      <c r="G9152" s="79"/>
      <c r="I9152" s="79"/>
      <c r="K9152" s="79"/>
      <c r="M9152" s="79"/>
      <c r="N9152" s="80"/>
      <c r="P9152" s="79"/>
    </row>
    <row r="9153" spans="7:16" x14ac:dyDescent="0.2">
      <c r="G9153" s="79"/>
      <c r="I9153" s="79"/>
      <c r="K9153" s="79"/>
      <c r="M9153" s="79"/>
      <c r="N9153" s="80"/>
      <c r="P9153" s="79"/>
    </row>
    <row r="9154" spans="7:16" x14ac:dyDescent="0.2">
      <c r="G9154" s="79"/>
      <c r="I9154" s="79"/>
      <c r="K9154" s="79"/>
      <c r="M9154" s="79"/>
      <c r="N9154" s="80"/>
      <c r="P9154" s="79"/>
    </row>
    <row r="9155" spans="7:16" x14ac:dyDescent="0.2">
      <c r="G9155" s="79"/>
      <c r="I9155" s="79"/>
      <c r="K9155" s="79"/>
      <c r="M9155" s="79"/>
      <c r="N9155" s="80"/>
      <c r="P9155" s="79"/>
    </row>
    <row r="9156" spans="7:16" x14ac:dyDescent="0.2">
      <c r="G9156" s="79"/>
      <c r="I9156" s="79"/>
      <c r="K9156" s="79"/>
      <c r="M9156" s="79"/>
      <c r="N9156" s="80"/>
      <c r="P9156" s="79"/>
    </row>
    <row r="9157" spans="7:16" x14ac:dyDescent="0.2">
      <c r="G9157" s="79"/>
      <c r="I9157" s="79"/>
      <c r="K9157" s="79"/>
      <c r="M9157" s="79"/>
      <c r="N9157" s="80"/>
      <c r="P9157" s="79"/>
    </row>
    <row r="9158" spans="7:16" x14ac:dyDescent="0.2">
      <c r="G9158" s="79"/>
      <c r="I9158" s="79"/>
      <c r="K9158" s="79"/>
      <c r="M9158" s="79"/>
      <c r="N9158" s="80"/>
      <c r="P9158" s="79"/>
    </row>
    <row r="9159" spans="7:16" x14ac:dyDescent="0.2">
      <c r="G9159" s="79"/>
      <c r="I9159" s="79"/>
      <c r="K9159" s="79"/>
      <c r="M9159" s="79"/>
      <c r="N9159" s="80"/>
      <c r="P9159" s="79"/>
    </row>
    <row r="9160" spans="7:16" x14ac:dyDescent="0.2">
      <c r="G9160" s="79"/>
      <c r="I9160" s="79"/>
      <c r="K9160" s="79"/>
      <c r="M9160" s="79"/>
      <c r="N9160" s="80"/>
      <c r="P9160" s="79"/>
    </row>
    <row r="9161" spans="7:16" x14ac:dyDescent="0.2">
      <c r="G9161" s="79"/>
      <c r="I9161" s="79"/>
      <c r="K9161" s="79"/>
      <c r="M9161" s="79"/>
      <c r="N9161" s="80"/>
      <c r="P9161" s="79"/>
    </row>
    <row r="9162" spans="7:16" x14ac:dyDescent="0.2">
      <c r="G9162" s="79"/>
      <c r="I9162" s="79"/>
      <c r="K9162" s="79"/>
      <c r="M9162" s="79"/>
      <c r="N9162" s="80"/>
      <c r="P9162" s="79"/>
    </row>
    <row r="9163" spans="7:16" x14ac:dyDescent="0.2">
      <c r="G9163" s="79"/>
      <c r="I9163" s="79"/>
      <c r="K9163" s="79"/>
      <c r="M9163" s="79"/>
      <c r="N9163" s="80"/>
      <c r="P9163" s="79"/>
    </row>
    <row r="9164" spans="7:16" x14ac:dyDescent="0.2">
      <c r="G9164" s="79"/>
      <c r="I9164" s="79"/>
      <c r="K9164" s="79"/>
      <c r="M9164" s="79"/>
      <c r="N9164" s="80"/>
      <c r="P9164" s="79"/>
    </row>
    <row r="9165" spans="7:16" x14ac:dyDescent="0.2">
      <c r="G9165" s="79"/>
      <c r="I9165" s="79"/>
      <c r="K9165" s="79"/>
      <c r="M9165" s="79"/>
      <c r="N9165" s="80"/>
      <c r="P9165" s="79"/>
    </row>
    <row r="9166" spans="7:16" x14ac:dyDescent="0.2">
      <c r="G9166" s="79"/>
      <c r="I9166" s="79"/>
      <c r="K9166" s="79"/>
      <c r="M9166" s="79"/>
      <c r="N9166" s="80"/>
      <c r="P9166" s="79"/>
    </row>
    <row r="9167" spans="7:16" x14ac:dyDescent="0.2">
      <c r="G9167" s="79"/>
      <c r="I9167" s="79"/>
      <c r="K9167" s="79"/>
      <c r="M9167" s="79"/>
      <c r="N9167" s="80"/>
      <c r="P9167" s="79"/>
    </row>
    <row r="9168" spans="7:16" x14ac:dyDescent="0.2">
      <c r="G9168" s="79"/>
      <c r="I9168" s="79"/>
      <c r="K9168" s="79"/>
      <c r="M9168" s="79"/>
      <c r="N9168" s="80"/>
      <c r="P9168" s="79"/>
    </row>
    <row r="9169" spans="7:16" x14ac:dyDescent="0.2">
      <c r="G9169" s="79"/>
      <c r="I9169" s="79"/>
      <c r="K9169" s="79"/>
      <c r="M9169" s="79"/>
      <c r="N9169" s="80"/>
      <c r="P9169" s="79"/>
    </row>
    <row r="9170" spans="7:16" x14ac:dyDescent="0.2">
      <c r="G9170" s="79"/>
      <c r="I9170" s="79"/>
      <c r="K9170" s="79"/>
      <c r="M9170" s="79"/>
      <c r="N9170" s="80"/>
      <c r="P9170" s="79"/>
    </row>
    <row r="9171" spans="7:16" x14ac:dyDescent="0.2">
      <c r="G9171" s="79"/>
      <c r="I9171" s="79"/>
      <c r="K9171" s="79"/>
      <c r="M9171" s="79"/>
      <c r="N9171" s="80"/>
      <c r="P9171" s="79"/>
    </row>
    <row r="9172" spans="7:16" x14ac:dyDescent="0.2">
      <c r="G9172" s="79"/>
      <c r="I9172" s="79"/>
      <c r="K9172" s="79"/>
      <c r="M9172" s="79"/>
      <c r="N9172" s="80"/>
      <c r="P9172" s="79"/>
    </row>
    <row r="9173" spans="7:16" x14ac:dyDescent="0.2">
      <c r="G9173" s="79"/>
      <c r="I9173" s="79"/>
      <c r="K9173" s="79"/>
      <c r="M9173" s="79"/>
      <c r="N9173" s="80"/>
      <c r="P9173" s="79"/>
    </row>
    <row r="9174" spans="7:16" x14ac:dyDescent="0.2">
      <c r="G9174" s="79"/>
      <c r="I9174" s="79"/>
      <c r="K9174" s="79"/>
      <c r="M9174" s="79"/>
      <c r="N9174" s="80"/>
      <c r="P9174" s="79"/>
    </row>
    <row r="9175" spans="7:16" x14ac:dyDescent="0.2">
      <c r="G9175" s="79"/>
      <c r="I9175" s="79"/>
      <c r="K9175" s="79"/>
      <c r="M9175" s="79"/>
      <c r="N9175" s="80"/>
      <c r="P9175" s="79"/>
    </row>
    <row r="9176" spans="7:16" x14ac:dyDescent="0.2">
      <c r="G9176" s="79"/>
      <c r="I9176" s="79"/>
      <c r="K9176" s="79"/>
      <c r="M9176" s="79"/>
      <c r="N9176" s="80"/>
      <c r="P9176" s="79"/>
    </row>
    <row r="9177" spans="7:16" x14ac:dyDescent="0.2">
      <c r="G9177" s="79"/>
      <c r="I9177" s="79"/>
      <c r="K9177" s="79"/>
      <c r="M9177" s="79"/>
      <c r="N9177" s="80"/>
      <c r="P9177" s="79"/>
    </row>
    <row r="9178" spans="7:16" x14ac:dyDescent="0.2">
      <c r="G9178" s="79"/>
      <c r="I9178" s="79"/>
      <c r="K9178" s="79"/>
      <c r="M9178" s="79"/>
      <c r="N9178" s="80"/>
      <c r="P9178" s="79"/>
    </row>
    <row r="9179" spans="7:16" x14ac:dyDescent="0.2">
      <c r="G9179" s="79"/>
      <c r="I9179" s="79"/>
      <c r="K9179" s="79"/>
      <c r="M9179" s="79"/>
      <c r="N9179" s="80"/>
      <c r="P9179" s="79"/>
    </row>
    <row r="9180" spans="7:16" x14ac:dyDescent="0.2">
      <c r="G9180" s="79"/>
      <c r="I9180" s="79"/>
      <c r="K9180" s="79"/>
      <c r="M9180" s="79"/>
      <c r="N9180" s="80"/>
      <c r="P9180" s="79"/>
    </row>
    <row r="9181" spans="7:16" x14ac:dyDescent="0.2">
      <c r="G9181" s="79"/>
      <c r="I9181" s="79"/>
      <c r="K9181" s="79"/>
      <c r="M9181" s="79"/>
      <c r="N9181" s="80"/>
      <c r="P9181" s="79"/>
    </row>
    <row r="9182" spans="7:16" x14ac:dyDescent="0.2">
      <c r="G9182" s="79"/>
      <c r="I9182" s="79"/>
      <c r="K9182" s="79"/>
      <c r="M9182" s="79"/>
      <c r="N9182" s="80"/>
      <c r="P9182" s="79"/>
    </row>
    <row r="9183" spans="7:16" x14ac:dyDescent="0.2">
      <c r="G9183" s="79"/>
      <c r="I9183" s="79"/>
      <c r="K9183" s="79"/>
      <c r="M9183" s="79"/>
      <c r="N9183" s="80"/>
      <c r="P9183" s="79"/>
    </row>
    <row r="9184" spans="7:16" x14ac:dyDescent="0.2">
      <c r="G9184" s="79"/>
      <c r="I9184" s="79"/>
      <c r="K9184" s="79"/>
      <c r="M9184" s="79"/>
      <c r="N9184" s="80"/>
      <c r="P9184" s="79"/>
    </row>
    <row r="9185" spans="7:16" x14ac:dyDescent="0.2">
      <c r="G9185" s="79"/>
      <c r="I9185" s="79"/>
      <c r="K9185" s="79"/>
      <c r="M9185" s="79"/>
      <c r="N9185" s="80"/>
      <c r="P9185" s="79"/>
    </row>
    <row r="9186" spans="7:16" x14ac:dyDescent="0.2">
      <c r="G9186" s="79"/>
      <c r="I9186" s="79"/>
      <c r="K9186" s="79"/>
      <c r="M9186" s="79"/>
      <c r="N9186" s="80"/>
      <c r="P9186" s="79"/>
    </row>
    <row r="9187" spans="7:16" x14ac:dyDescent="0.2">
      <c r="G9187" s="79"/>
      <c r="I9187" s="79"/>
      <c r="K9187" s="79"/>
      <c r="M9187" s="79"/>
      <c r="N9187" s="80"/>
      <c r="P9187" s="79"/>
    </row>
    <row r="9188" spans="7:16" x14ac:dyDescent="0.2">
      <c r="G9188" s="79"/>
      <c r="I9188" s="79"/>
      <c r="K9188" s="79"/>
      <c r="M9188" s="79"/>
      <c r="N9188" s="80"/>
      <c r="P9188" s="79"/>
    </row>
    <row r="9189" spans="7:16" x14ac:dyDescent="0.2">
      <c r="G9189" s="79"/>
      <c r="I9189" s="79"/>
      <c r="K9189" s="79"/>
      <c r="M9189" s="79"/>
      <c r="N9189" s="80"/>
      <c r="P9189" s="79"/>
    </row>
    <row r="9190" spans="7:16" x14ac:dyDescent="0.2">
      <c r="G9190" s="79"/>
      <c r="I9190" s="79"/>
      <c r="K9190" s="79"/>
      <c r="M9190" s="79"/>
      <c r="N9190" s="80"/>
      <c r="P9190" s="79"/>
    </row>
    <row r="9191" spans="7:16" x14ac:dyDescent="0.2">
      <c r="G9191" s="79"/>
      <c r="I9191" s="79"/>
      <c r="K9191" s="79"/>
      <c r="M9191" s="79"/>
      <c r="N9191" s="80"/>
      <c r="P9191" s="79"/>
    </row>
    <row r="9192" spans="7:16" x14ac:dyDescent="0.2">
      <c r="G9192" s="79"/>
      <c r="I9192" s="79"/>
      <c r="K9192" s="79"/>
      <c r="M9192" s="79"/>
      <c r="N9192" s="80"/>
      <c r="P9192" s="79"/>
    </row>
    <row r="9193" spans="7:16" x14ac:dyDescent="0.2">
      <c r="G9193" s="79"/>
      <c r="I9193" s="79"/>
      <c r="K9193" s="79"/>
      <c r="M9193" s="79"/>
      <c r="N9193" s="80"/>
      <c r="P9193" s="79"/>
    </row>
    <row r="9194" spans="7:16" x14ac:dyDescent="0.2">
      <c r="G9194" s="79"/>
      <c r="I9194" s="79"/>
      <c r="K9194" s="79"/>
      <c r="M9194" s="79"/>
      <c r="N9194" s="80"/>
      <c r="P9194" s="79"/>
    </row>
    <row r="9195" spans="7:16" x14ac:dyDescent="0.2">
      <c r="G9195" s="79"/>
      <c r="I9195" s="79"/>
      <c r="K9195" s="79"/>
      <c r="M9195" s="79"/>
      <c r="N9195" s="80"/>
      <c r="P9195" s="79"/>
    </row>
    <row r="9196" spans="7:16" x14ac:dyDescent="0.2">
      <c r="G9196" s="79"/>
      <c r="I9196" s="79"/>
      <c r="K9196" s="79"/>
      <c r="M9196" s="79"/>
      <c r="N9196" s="80"/>
      <c r="P9196" s="79"/>
    </row>
    <row r="9197" spans="7:16" x14ac:dyDescent="0.2">
      <c r="G9197" s="79"/>
      <c r="I9197" s="79"/>
      <c r="K9197" s="79"/>
      <c r="M9197" s="79"/>
      <c r="N9197" s="80"/>
      <c r="P9197" s="79"/>
    </row>
    <row r="9198" spans="7:16" x14ac:dyDescent="0.2">
      <c r="G9198" s="79"/>
      <c r="I9198" s="79"/>
      <c r="K9198" s="79"/>
      <c r="M9198" s="79"/>
      <c r="N9198" s="80"/>
      <c r="P9198" s="79"/>
    </row>
    <row r="9199" spans="7:16" x14ac:dyDescent="0.2">
      <c r="G9199" s="79"/>
      <c r="I9199" s="79"/>
      <c r="K9199" s="79"/>
      <c r="M9199" s="79"/>
      <c r="N9199" s="80"/>
      <c r="P9199" s="79"/>
    </row>
    <row r="9200" spans="7:16" x14ac:dyDescent="0.2">
      <c r="G9200" s="79"/>
      <c r="I9200" s="79"/>
      <c r="K9200" s="79"/>
      <c r="M9200" s="79"/>
      <c r="N9200" s="80"/>
      <c r="P9200" s="79"/>
    </row>
    <row r="9201" spans="7:16" x14ac:dyDescent="0.2">
      <c r="G9201" s="79"/>
      <c r="I9201" s="79"/>
      <c r="K9201" s="79"/>
      <c r="M9201" s="79"/>
      <c r="N9201" s="80"/>
      <c r="P9201" s="79"/>
    </row>
    <row r="9202" spans="7:16" x14ac:dyDescent="0.2">
      <c r="G9202" s="79"/>
      <c r="I9202" s="79"/>
      <c r="K9202" s="79"/>
      <c r="M9202" s="79"/>
      <c r="N9202" s="80"/>
      <c r="P9202" s="79"/>
    </row>
    <row r="9203" spans="7:16" x14ac:dyDescent="0.2">
      <c r="G9203" s="79"/>
      <c r="I9203" s="79"/>
      <c r="K9203" s="79"/>
      <c r="M9203" s="79"/>
      <c r="N9203" s="80"/>
      <c r="P9203" s="79"/>
    </row>
    <row r="9204" spans="7:16" x14ac:dyDescent="0.2">
      <c r="G9204" s="79"/>
      <c r="I9204" s="79"/>
      <c r="K9204" s="79"/>
      <c r="M9204" s="79"/>
      <c r="N9204" s="80"/>
      <c r="P9204" s="79"/>
    </row>
    <row r="9205" spans="7:16" x14ac:dyDescent="0.2">
      <c r="G9205" s="79"/>
      <c r="I9205" s="79"/>
      <c r="K9205" s="79"/>
      <c r="M9205" s="79"/>
      <c r="N9205" s="80"/>
      <c r="P9205" s="79"/>
    </row>
    <row r="9206" spans="7:16" x14ac:dyDescent="0.2">
      <c r="G9206" s="79"/>
      <c r="I9206" s="79"/>
      <c r="K9206" s="79"/>
      <c r="M9206" s="79"/>
      <c r="N9206" s="80"/>
      <c r="P9206" s="79"/>
    </row>
    <row r="9207" spans="7:16" x14ac:dyDescent="0.2">
      <c r="G9207" s="79"/>
      <c r="I9207" s="79"/>
      <c r="K9207" s="79"/>
      <c r="M9207" s="79"/>
      <c r="N9207" s="80"/>
      <c r="P9207" s="79"/>
    </row>
    <row r="9208" spans="7:16" x14ac:dyDescent="0.2">
      <c r="G9208" s="79"/>
      <c r="I9208" s="79"/>
      <c r="K9208" s="79"/>
      <c r="M9208" s="79"/>
      <c r="N9208" s="80"/>
      <c r="P9208" s="79"/>
    </row>
    <row r="9209" spans="7:16" x14ac:dyDescent="0.2">
      <c r="G9209" s="79"/>
      <c r="I9209" s="79"/>
      <c r="K9209" s="79"/>
      <c r="M9209" s="79"/>
      <c r="N9209" s="80"/>
      <c r="P9209" s="79"/>
    </row>
    <row r="9210" spans="7:16" x14ac:dyDescent="0.2">
      <c r="G9210" s="79"/>
      <c r="I9210" s="79"/>
      <c r="K9210" s="79"/>
      <c r="M9210" s="79"/>
      <c r="N9210" s="80"/>
      <c r="P9210" s="79"/>
    </row>
    <row r="9211" spans="7:16" x14ac:dyDescent="0.2">
      <c r="G9211" s="79"/>
      <c r="I9211" s="79"/>
      <c r="K9211" s="79"/>
      <c r="M9211" s="79"/>
      <c r="N9211" s="80"/>
      <c r="P9211" s="79"/>
    </row>
    <row r="9212" spans="7:16" x14ac:dyDescent="0.2">
      <c r="G9212" s="79"/>
      <c r="I9212" s="79"/>
      <c r="K9212" s="79"/>
      <c r="M9212" s="79"/>
      <c r="N9212" s="80"/>
      <c r="P9212" s="79"/>
    </row>
    <row r="9213" spans="7:16" x14ac:dyDescent="0.2">
      <c r="G9213" s="79"/>
      <c r="I9213" s="79"/>
      <c r="K9213" s="79"/>
      <c r="M9213" s="79"/>
      <c r="N9213" s="80"/>
      <c r="P9213" s="79"/>
    </row>
    <row r="9214" spans="7:16" x14ac:dyDescent="0.2">
      <c r="G9214" s="79"/>
      <c r="I9214" s="79"/>
      <c r="K9214" s="79"/>
      <c r="M9214" s="79"/>
      <c r="N9214" s="80"/>
      <c r="P9214" s="79"/>
    </row>
    <row r="9215" spans="7:16" x14ac:dyDescent="0.2">
      <c r="G9215" s="79"/>
      <c r="I9215" s="79"/>
      <c r="K9215" s="79"/>
      <c r="M9215" s="79"/>
      <c r="N9215" s="80"/>
      <c r="P9215" s="79"/>
    </row>
    <row r="9216" spans="7:16" x14ac:dyDescent="0.2">
      <c r="G9216" s="79"/>
      <c r="I9216" s="79"/>
      <c r="K9216" s="79"/>
      <c r="M9216" s="79"/>
      <c r="N9216" s="80"/>
      <c r="P9216" s="79"/>
    </row>
    <row r="9217" spans="7:16" x14ac:dyDescent="0.2">
      <c r="G9217" s="79"/>
      <c r="I9217" s="79"/>
      <c r="K9217" s="79"/>
      <c r="M9217" s="79"/>
      <c r="N9217" s="80"/>
      <c r="P9217" s="79"/>
    </row>
    <row r="9218" spans="7:16" x14ac:dyDescent="0.2">
      <c r="G9218" s="79"/>
      <c r="I9218" s="79"/>
      <c r="K9218" s="79"/>
      <c r="M9218" s="79"/>
      <c r="N9218" s="80"/>
      <c r="P9218" s="79"/>
    </row>
    <row r="9219" spans="7:16" x14ac:dyDescent="0.2">
      <c r="G9219" s="79"/>
      <c r="I9219" s="79"/>
      <c r="K9219" s="79"/>
      <c r="M9219" s="79"/>
      <c r="N9219" s="80"/>
      <c r="P9219" s="79"/>
    </row>
    <row r="9220" spans="7:16" x14ac:dyDescent="0.2">
      <c r="G9220" s="79"/>
      <c r="I9220" s="79"/>
      <c r="K9220" s="79"/>
      <c r="M9220" s="79"/>
      <c r="N9220" s="80"/>
      <c r="P9220" s="79"/>
    </row>
    <row r="9221" spans="7:16" x14ac:dyDescent="0.2">
      <c r="G9221" s="79"/>
      <c r="I9221" s="79"/>
      <c r="K9221" s="79"/>
      <c r="M9221" s="79"/>
      <c r="N9221" s="80"/>
      <c r="P9221" s="79"/>
    </row>
    <row r="9222" spans="7:16" x14ac:dyDescent="0.2">
      <c r="G9222" s="79"/>
      <c r="I9222" s="79"/>
      <c r="K9222" s="79"/>
      <c r="M9222" s="79"/>
      <c r="N9222" s="80"/>
      <c r="P9222" s="79"/>
    </row>
    <row r="9223" spans="7:16" x14ac:dyDescent="0.2">
      <c r="G9223" s="79"/>
      <c r="I9223" s="79"/>
      <c r="K9223" s="79"/>
      <c r="M9223" s="79"/>
      <c r="N9223" s="80"/>
      <c r="P9223" s="79"/>
    </row>
    <row r="9224" spans="7:16" x14ac:dyDescent="0.2">
      <c r="G9224" s="79"/>
      <c r="I9224" s="79"/>
      <c r="K9224" s="79"/>
      <c r="M9224" s="79"/>
      <c r="N9224" s="80"/>
      <c r="P9224" s="79"/>
    </row>
    <row r="9225" spans="7:16" x14ac:dyDescent="0.2">
      <c r="G9225" s="79"/>
      <c r="I9225" s="79"/>
      <c r="K9225" s="79"/>
      <c r="M9225" s="79"/>
      <c r="N9225" s="80"/>
      <c r="P9225" s="79"/>
    </row>
    <row r="9226" spans="7:16" x14ac:dyDescent="0.2">
      <c r="G9226" s="79"/>
      <c r="I9226" s="79"/>
      <c r="K9226" s="79"/>
      <c r="M9226" s="79"/>
      <c r="N9226" s="80"/>
      <c r="P9226" s="79"/>
    </row>
    <row r="9227" spans="7:16" x14ac:dyDescent="0.2">
      <c r="G9227" s="79"/>
      <c r="I9227" s="79"/>
      <c r="K9227" s="79"/>
      <c r="M9227" s="79"/>
      <c r="N9227" s="80"/>
      <c r="P9227" s="79"/>
    </row>
    <row r="9228" spans="7:16" x14ac:dyDescent="0.2">
      <c r="G9228" s="79"/>
      <c r="I9228" s="79"/>
      <c r="K9228" s="79"/>
      <c r="M9228" s="79"/>
      <c r="N9228" s="80"/>
      <c r="P9228" s="79"/>
    </row>
    <row r="9229" spans="7:16" x14ac:dyDescent="0.2">
      <c r="G9229" s="79"/>
      <c r="I9229" s="79"/>
      <c r="K9229" s="79"/>
      <c r="M9229" s="79"/>
      <c r="N9229" s="80"/>
      <c r="P9229" s="79"/>
    </row>
    <row r="9230" spans="7:16" x14ac:dyDescent="0.2">
      <c r="G9230" s="79"/>
      <c r="I9230" s="79"/>
      <c r="K9230" s="79"/>
      <c r="M9230" s="79"/>
      <c r="N9230" s="80"/>
      <c r="P9230" s="79"/>
    </row>
    <row r="9231" spans="7:16" x14ac:dyDescent="0.2">
      <c r="G9231" s="79"/>
      <c r="I9231" s="79"/>
      <c r="K9231" s="79"/>
      <c r="M9231" s="79"/>
      <c r="N9231" s="80"/>
      <c r="P9231" s="79"/>
    </row>
    <row r="9232" spans="7:16" x14ac:dyDescent="0.2">
      <c r="G9232" s="79"/>
      <c r="I9232" s="79"/>
      <c r="K9232" s="79"/>
      <c r="M9232" s="79"/>
      <c r="N9232" s="80"/>
      <c r="P9232" s="79"/>
    </row>
    <row r="9233" spans="7:16" x14ac:dyDescent="0.2">
      <c r="G9233" s="79"/>
      <c r="I9233" s="79"/>
      <c r="K9233" s="79"/>
      <c r="M9233" s="79"/>
      <c r="N9233" s="80"/>
      <c r="P9233" s="79"/>
    </row>
    <row r="9234" spans="7:16" x14ac:dyDescent="0.2">
      <c r="G9234" s="79"/>
      <c r="I9234" s="79"/>
      <c r="K9234" s="79"/>
      <c r="M9234" s="79"/>
      <c r="N9234" s="80"/>
      <c r="P9234" s="79"/>
    </row>
    <row r="9235" spans="7:16" x14ac:dyDescent="0.2">
      <c r="G9235" s="79"/>
      <c r="I9235" s="79"/>
      <c r="K9235" s="79"/>
      <c r="M9235" s="79"/>
      <c r="N9235" s="80"/>
      <c r="P9235" s="79"/>
    </row>
    <row r="9236" spans="7:16" x14ac:dyDescent="0.2">
      <c r="G9236" s="79"/>
      <c r="I9236" s="79"/>
      <c r="K9236" s="79"/>
      <c r="M9236" s="79"/>
      <c r="N9236" s="80"/>
      <c r="P9236" s="79"/>
    </row>
    <row r="9237" spans="7:16" x14ac:dyDescent="0.2">
      <c r="G9237" s="79"/>
      <c r="I9237" s="79"/>
      <c r="K9237" s="79"/>
      <c r="M9237" s="79"/>
      <c r="N9237" s="80"/>
      <c r="P9237" s="79"/>
    </row>
    <row r="9238" spans="7:16" x14ac:dyDescent="0.2">
      <c r="G9238" s="79"/>
      <c r="I9238" s="79"/>
      <c r="K9238" s="79"/>
      <c r="M9238" s="79"/>
      <c r="N9238" s="80"/>
      <c r="P9238" s="79"/>
    </row>
    <row r="9239" spans="7:16" x14ac:dyDescent="0.2">
      <c r="G9239" s="79"/>
      <c r="I9239" s="79"/>
      <c r="K9239" s="79"/>
      <c r="M9239" s="79"/>
      <c r="N9239" s="80"/>
      <c r="P9239" s="79"/>
    </row>
    <row r="9240" spans="7:16" x14ac:dyDescent="0.2">
      <c r="G9240" s="79"/>
      <c r="I9240" s="79"/>
      <c r="K9240" s="79"/>
      <c r="M9240" s="79"/>
      <c r="N9240" s="80"/>
      <c r="P9240" s="79"/>
    </row>
    <row r="9241" spans="7:16" x14ac:dyDescent="0.2">
      <c r="G9241" s="79"/>
      <c r="I9241" s="79"/>
      <c r="K9241" s="79"/>
      <c r="M9241" s="79"/>
      <c r="N9241" s="80"/>
      <c r="P9241" s="79"/>
    </row>
    <row r="9242" spans="7:16" x14ac:dyDescent="0.2">
      <c r="G9242" s="79"/>
      <c r="I9242" s="79"/>
      <c r="K9242" s="79"/>
      <c r="M9242" s="79"/>
      <c r="N9242" s="80"/>
      <c r="P9242" s="79"/>
    </row>
    <row r="9243" spans="7:16" x14ac:dyDescent="0.2">
      <c r="G9243" s="79"/>
      <c r="I9243" s="79"/>
      <c r="K9243" s="79"/>
      <c r="M9243" s="79"/>
      <c r="N9243" s="80"/>
      <c r="P9243" s="79"/>
    </row>
    <row r="9244" spans="7:16" x14ac:dyDescent="0.2">
      <c r="G9244" s="79"/>
      <c r="I9244" s="79"/>
      <c r="K9244" s="79"/>
      <c r="M9244" s="79"/>
      <c r="N9244" s="80"/>
      <c r="P9244" s="79"/>
    </row>
    <row r="9245" spans="7:16" x14ac:dyDescent="0.2">
      <c r="G9245" s="79"/>
      <c r="I9245" s="79"/>
      <c r="K9245" s="79"/>
      <c r="M9245" s="79"/>
      <c r="N9245" s="80"/>
      <c r="P9245" s="79"/>
    </row>
    <row r="9246" spans="7:16" x14ac:dyDescent="0.2">
      <c r="G9246" s="79"/>
      <c r="I9246" s="79"/>
      <c r="K9246" s="79"/>
      <c r="M9246" s="79"/>
      <c r="N9246" s="80"/>
      <c r="P9246" s="79"/>
    </row>
    <row r="9247" spans="7:16" x14ac:dyDescent="0.2">
      <c r="G9247" s="79"/>
      <c r="I9247" s="79"/>
      <c r="K9247" s="79"/>
      <c r="M9247" s="79"/>
      <c r="N9247" s="80"/>
      <c r="P9247" s="79"/>
    </row>
    <row r="9248" spans="7:16" x14ac:dyDescent="0.2">
      <c r="G9248" s="79"/>
      <c r="I9248" s="79"/>
      <c r="K9248" s="79"/>
      <c r="M9248" s="79"/>
      <c r="N9248" s="80"/>
      <c r="P9248" s="79"/>
    </row>
    <row r="9249" spans="7:16" x14ac:dyDescent="0.2">
      <c r="G9249" s="79"/>
      <c r="I9249" s="79"/>
      <c r="K9249" s="79"/>
      <c r="M9249" s="79"/>
      <c r="N9249" s="80"/>
      <c r="P9249" s="79"/>
    </row>
    <row r="9250" spans="7:16" x14ac:dyDescent="0.2">
      <c r="G9250" s="79"/>
      <c r="I9250" s="79"/>
      <c r="K9250" s="79"/>
      <c r="M9250" s="79"/>
      <c r="N9250" s="80"/>
      <c r="P9250" s="79"/>
    </row>
    <row r="9251" spans="7:16" x14ac:dyDescent="0.2">
      <c r="G9251" s="79"/>
      <c r="I9251" s="79"/>
      <c r="K9251" s="79"/>
      <c r="M9251" s="79"/>
      <c r="N9251" s="80"/>
      <c r="P9251" s="79"/>
    </row>
    <row r="9252" spans="7:16" x14ac:dyDescent="0.2">
      <c r="G9252" s="79"/>
      <c r="I9252" s="79"/>
      <c r="K9252" s="79"/>
      <c r="M9252" s="79"/>
      <c r="N9252" s="80"/>
      <c r="P9252" s="79"/>
    </row>
    <row r="9253" spans="7:16" x14ac:dyDescent="0.2">
      <c r="G9253" s="79"/>
      <c r="I9253" s="79"/>
      <c r="K9253" s="79"/>
      <c r="M9253" s="79"/>
      <c r="N9253" s="80"/>
      <c r="P9253" s="79"/>
    </row>
    <row r="9254" spans="7:16" x14ac:dyDescent="0.2">
      <c r="G9254" s="79"/>
      <c r="I9254" s="79"/>
      <c r="K9254" s="79"/>
      <c r="M9254" s="79"/>
      <c r="N9254" s="80"/>
      <c r="P9254" s="79"/>
    </row>
    <row r="9255" spans="7:16" x14ac:dyDescent="0.2">
      <c r="G9255" s="79"/>
      <c r="I9255" s="79"/>
      <c r="K9255" s="79"/>
      <c r="M9255" s="79"/>
      <c r="N9255" s="80"/>
      <c r="P9255" s="79"/>
    </row>
    <row r="9256" spans="7:16" x14ac:dyDescent="0.2">
      <c r="G9256" s="79"/>
      <c r="I9256" s="79"/>
      <c r="K9256" s="79"/>
      <c r="M9256" s="79"/>
      <c r="N9256" s="80"/>
      <c r="P9256" s="79"/>
    </row>
    <row r="9257" spans="7:16" x14ac:dyDescent="0.2">
      <c r="G9257" s="79"/>
      <c r="I9257" s="79"/>
      <c r="K9257" s="79"/>
      <c r="M9257" s="79"/>
      <c r="N9257" s="80"/>
      <c r="P9257" s="79"/>
    </row>
    <row r="9258" spans="7:16" x14ac:dyDescent="0.2">
      <c r="G9258" s="79"/>
      <c r="I9258" s="79"/>
      <c r="K9258" s="79"/>
      <c r="M9258" s="79"/>
      <c r="N9258" s="80"/>
      <c r="P9258" s="79"/>
    </row>
    <row r="9259" spans="7:16" x14ac:dyDescent="0.2">
      <c r="G9259" s="79"/>
      <c r="I9259" s="79"/>
      <c r="K9259" s="79"/>
      <c r="M9259" s="79"/>
      <c r="N9259" s="80"/>
      <c r="P9259" s="79"/>
    </row>
    <row r="9260" spans="7:16" x14ac:dyDescent="0.2">
      <c r="G9260" s="79"/>
      <c r="I9260" s="79"/>
      <c r="K9260" s="79"/>
      <c r="M9260" s="79"/>
      <c r="N9260" s="80"/>
      <c r="P9260" s="79"/>
    </row>
    <row r="9261" spans="7:16" x14ac:dyDescent="0.2">
      <c r="G9261" s="79"/>
      <c r="I9261" s="79"/>
      <c r="K9261" s="79"/>
      <c r="M9261" s="79"/>
      <c r="N9261" s="80"/>
      <c r="P9261" s="79"/>
    </row>
    <row r="9262" spans="7:16" x14ac:dyDescent="0.2">
      <c r="G9262" s="79"/>
      <c r="I9262" s="79"/>
      <c r="K9262" s="79"/>
      <c r="M9262" s="79"/>
      <c r="N9262" s="80"/>
      <c r="P9262" s="79"/>
    </row>
    <row r="9263" spans="7:16" x14ac:dyDescent="0.2">
      <c r="G9263" s="79"/>
      <c r="I9263" s="79"/>
      <c r="K9263" s="79"/>
      <c r="M9263" s="79"/>
      <c r="N9263" s="80"/>
      <c r="P9263" s="79"/>
    </row>
    <row r="9264" spans="7:16" x14ac:dyDescent="0.2">
      <c r="G9264" s="79"/>
      <c r="I9264" s="79"/>
      <c r="K9264" s="79"/>
      <c r="M9264" s="79"/>
      <c r="N9264" s="80"/>
      <c r="P9264" s="79"/>
    </row>
    <row r="9265" spans="7:16" x14ac:dyDescent="0.2">
      <c r="G9265" s="79"/>
      <c r="I9265" s="79"/>
      <c r="K9265" s="79"/>
      <c r="M9265" s="79"/>
      <c r="N9265" s="80"/>
      <c r="P9265" s="79"/>
    </row>
    <row r="9266" spans="7:16" x14ac:dyDescent="0.2">
      <c r="G9266" s="79"/>
      <c r="I9266" s="79"/>
      <c r="K9266" s="79"/>
      <c r="M9266" s="79"/>
      <c r="N9266" s="80"/>
      <c r="P9266" s="79"/>
    </row>
    <row r="9267" spans="7:16" x14ac:dyDescent="0.2">
      <c r="G9267" s="79"/>
      <c r="I9267" s="79"/>
      <c r="K9267" s="79"/>
      <c r="M9267" s="79"/>
      <c r="N9267" s="80"/>
      <c r="P9267" s="79"/>
    </row>
    <row r="9268" spans="7:16" x14ac:dyDescent="0.2">
      <c r="G9268" s="79"/>
      <c r="I9268" s="79"/>
      <c r="K9268" s="79"/>
      <c r="M9268" s="79"/>
      <c r="N9268" s="80"/>
      <c r="P9268" s="79"/>
    </row>
    <row r="9269" spans="7:16" x14ac:dyDescent="0.2">
      <c r="G9269" s="79"/>
      <c r="I9269" s="79"/>
      <c r="K9269" s="79"/>
      <c r="M9269" s="79"/>
      <c r="N9269" s="80"/>
      <c r="P9269" s="79"/>
    </row>
    <row r="9270" spans="7:16" x14ac:dyDescent="0.2">
      <c r="G9270" s="79"/>
      <c r="I9270" s="79"/>
      <c r="K9270" s="79"/>
      <c r="M9270" s="79"/>
      <c r="N9270" s="80"/>
      <c r="P9270" s="79"/>
    </row>
    <row r="9271" spans="7:16" x14ac:dyDescent="0.2">
      <c r="G9271" s="79"/>
      <c r="I9271" s="79"/>
      <c r="K9271" s="79"/>
      <c r="M9271" s="79"/>
      <c r="N9271" s="80"/>
      <c r="P9271" s="79"/>
    </row>
    <row r="9272" spans="7:16" x14ac:dyDescent="0.2">
      <c r="G9272" s="79"/>
      <c r="I9272" s="79"/>
      <c r="K9272" s="79"/>
      <c r="M9272" s="79"/>
      <c r="N9272" s="80"/>
      <c r="P9272" s="79"/>
    </row>
    <row r="9273" spans="7:16" x14ac:dyDescent="0.2">
      <c r="G9273" s="79"/>
      <c r="I9273" s="79"/>
      <c r="K9273" s="79"/>
      <c r="M9273" s="79"/>
      <c r="N9273" s="80"/>
      <c r="P9273" s="79"/>
    </row>
    <row r="9274" spans="7:16" x14ac:dyDescent="0.2">
      <c r="G9274" s="79"/>
      <c r="I9274" s="79"/>
      <c r="K9274" s="79"/>
      <c r="M9274" s="79"/>
      <c r="N9274" s="80"/>
      <c r="P9274" s="79"/>
    </row>
    <row r="9275" spans="7:16" x14ac:dyDescent="0.2">
      <c r="G9275" s="79"/>
      <c r="I9275" s="79"/>
      <c r="K9275" s="79"/>
      <c r="M9275" s="79"/>
      <c r="N9275" s="80"/>
      <c r="P9275" s="79"/>
    </row>
    <row r="9276" spans="7:16" x14ac:dyDescent="0.2">
      <c r="G9276" s="79"/>
      <c r="I9276" s="79"/>
      <c r="K9276" s="79"/>
      <c r="M9276" s="79"/>
      <c r="N9276" s="80"/>
      <c r="P9276" s="79"/>
    </row>
    <row r="9277" spans="7:16" x14ac:dyDescent="0.2">
      <c r="G9277" s="79"/>
      <c r="I9277" s="79"/>
      <c r="K9277" s="79"/>
      <c r="M9277" s="79"/>
      <c r="N9277" s="80"/>
      <c r="P9277" s="79"/>
    </row>
    <row r="9278" spans="7:16" x14ac:dyDescent="0.2">
      <c r="G9278" s="79"/>
      <c r="I9278" s="79"/>
      <c r="K9278" s="79"/>
      <c r="M9278" s="79"/>
      <c r="N9278" s="80"/>
      <c r="P9278" s="79"/>
    </row>
    <row r="9279" spans="7:16" x14ac:dyDescent="0.2">
      <c r="G9279" s="79"/>
      <c r="I9279" s="79"/>
      <c r="K9279" s="79"/>
      <c r="M9279" s="79"/>
      <c r="N9279" s="80"/>
      <c r="P9279" s="79"/>
    </row>
    <row r="9280" spans="7:16" x14ac:dyDescent="0.2">
      <c r="G9280" s="79"/>
      <c r="I9280" s="79"/>
      <c r="K9280" s="79"/>
      <c r="M9280" s="79"/>
      <c r="N9280" s="80"/>
      <c r="P9280" s="79"/>
    </row>
    <row r="9281" spans="7:16" x14ac:dyDescent="0.2">
      <c r="G9281" s="79"/>
      <c r="I9281" s="79"/>
      <c r="K9281" s="79"/>
      <c r="M9281" s="79"/>
      <c r="N9281" s="80"/>
      <c r="P9281" s="79"/>
    </row>
    <row r="9282" spans="7:16" x14ac:dyDescent="0.2">
      <c r="G9282" s="79"/>
      <c r="I9282" s="79"/>
      <c r="K9282" s="79"/>
      <c r="M9282" s="79"/>
      <c r="N9282" s="80"/>
      <c r="P9282" s="79"/>
    </row>
    <row r="9283" spans="7:16" x14ac:dyDescent="0.2">
      <c r="G9283" s="79"/>
      <c r="I9283" s="79"/>
      <c r="K9283" s="79"/>
      <c r="M9283" s="79"/>
      <c r="N9283" s="80"/>
      <c r="P9283" s="79"/>
    </row>
    <row r="9284" spans="7:16" x14ac:dyDescent="0.2">
      <c r="G9284" s="79"/>
      <c r="I9284" s="79"/>
      <c r="K9284" s="79"/>
      <c r="M9284" s="79"/>
      <c r="N9284" s="80"/>
      <c r="P9284" s="79"/>
    </row>
    <row r="9285" spans="7:16" x14ac:dyDescent="0.2">
      <c r="G9285" s="79"/>
      <c r="I9285" s="79"/>
      <c r="K9285" s="79"/>
      <c r="M9285" s="79"/>
      <c r="N9285" s="80"/>
      <c r="P9285" s="79"/>
    </row>
    <row r="9286" spans="7:16" x14ac:dyDescent="0.2">
      <c r="G9286" s="79"/>
      <c r="I9286" s="79"/>
      <c r="K9286" s="79"/>
      <c r="M9286" s="79"/>
      <c r="N9286" s="80"/>
      <c r="P9286" s="79"/>
    </row>
    <row r="9287" spans="7:16" x14ac:dyDescent="0.2">
      <c r="G9287" s="79"/>
      <c r="I9287" s="79"/>
      <c r="K9287" s="79"/>
      <c r="M9287" s="79"/>
      <c r="N9287" s="80"/>
      <c r="P9287" s="79"/>
    </row>
    <row r="9288" spans="7:16" x14ac:dyDescent="0.2">
      <c r="G9288" s="79"/>
      <c r="I9288" s="79"/>
      <c r="K9288" s="79"/>
      <c r="M9288" s="79"/>
      <c r="N9288" s="80"/>
      <c r="P9288" s="79"/>
    </row>
    <row r="9289" spans="7:16" x14ac:dyDescent="0.2">
      <c r="G9289" s="79"/>
      <c r="I9289" s="79"/>
      <c r="K9289" s="79"/>
      <c r="M9289" s="79"/>
      <c r="N9289" s="80"/>
      <c r="P9289" s="79"/>
    </row>
    <row r="9290" spans="7:16" x14ac:dyDescent="0.2">
      <c r="G9290" s="79"/>
      <c r="I9290" s="79"/>
      <c r="K9290" s="79"/>
      <c r="M9290" s="79"/>
      <c r="N9290" s="80"/>
      <c r="P9290" s="79"/>
    </row>
    <row r="9291" spans="7:16" x14ac:dyDescent="0.2">
      <c r="G9291" s="79"/>
      <c r="I9291" s="79"/>
      <c r="K9291" s="79"/>
      <c r="M9291" s="79"/>
      <c r="N9291" s="80"/>
      <c r="P9291" s="79"/>
    </row>
    <row r="9292" spans="7:16" x14ac:dyDescent="0.2">
      <c r="G9292" s="79"/>
      <c r="I9292" s="79"/>
      <c r="K9292" s="79"/>
      <c r="M9292" s="79"/>
      <c r="N9292" s="80"/>
      <c r="P9292" s="79"/>
    </row>
    <row r="9293" spans="7:16" x14ac:dyDescent="0.2">
      <c r="G9293" s="79"/>
      <c r="I9293" s="79"/>
      <c r="K9293" s="79"/>
      <c r="M9293" s="79"/>
      <c r="N9293" s="80"/>
      <c r="P9293" s="79"/>
    </row>
    <row r="9294" spans="7:16" x14ac:dyDescent="0.2">
      <c r="G9294" s="79"/>
      <c r="I9294" s="79"/>
      <c r="K9294" s="79"/>
      <c r="M9294" s="79"/>
      <c r="N9294" s="80"/>
      <c r="P9294" s="79"/>
    </row>
    <row r="9295" spans="7:16" x14ac:dyDescent="0.2">
      <c r="G9295" s="79"/>
      <c r="I9295" s="79"/>
      <c r="K9295" s="79"/>
      <c r="M9295" s="79"/>
      <c r="N9295" s="80"/>
      <c r="P9295" s="79"/>
    </row>
    <row r="9296" spans="7:16" x14ac:dyDescent="0.2">
      <c r="G9296" s="79"/>
      <c r="I9296" s="79"/>
      <c r="K9296" s="79"/>
      <c r="M9296" s="79"/>
      <c r="N9296" s="80"/>
      <c r="P9296" s="79"/>
    </row>
    <row r="9297" spans="7:16" x14ac:dyDescent="0.2">
      <c r="G9297" s="79"/>
      <c r="I9297" s="79"/>
      <c r="K9297" s="79"/>
      <c r="M9297" s="79"/>
      <c r="N9297" s="80"/>
      <c r="P9297" s="79"/>
    </row>
    <row r="9298" spans="7:16" x14ac:dyDescent="0.2">
      <c r="G9298" s="79"/>
      <c r="I9298" s="79"/>
      <c r="K9298" s="79"/>
      <c r="M9298" s="79"/>
      <c r="N9298" s="80"/>
      <c r="P9298" s="79"/>
    </row>
    <row r="9299" spans="7:16" x14ac:dyDescent="0.2">
      <c r="G9299" s="79"/>
      <c r="I9299" s="79"/>
      <c r="K9299" s="79"/>
      <c r="M9299" s="79"/>
      <c r="N9299" s="80"/>
      <c r="P9299" s="79"/>
    </row>
    <row r="9300" spans="7:16" x14ac:dyDescent="0.2">
      <c r="G9300" s="79"/>
      <c r="I9300" s="79"/>
      <c r="K9300" s="79"/>
      <c r="M9300" s="79"/>
      <c r="N9300" s="80"/>
      <c r="P9300" s="79"/>
    </row>
    <row r="9301" spans="7:16" x14ac:dyDescent="0.2">
      <c r="G9301" s="79"/>
      <c r="I9301" s="79"/>
      <c r="K9301" s="79"/>
      <c r="M9301" s="79"/>
      <c r="N9301" s="80"/>
      <c r="P9301" s="79"/>
    </row>
    <row r="9302" spans="7:16" x14ac:dyDescent="0.2">
      <c r="G9302" s="79"/>
      <c r="I9302" s="79"/>
      <c r="K9302" s="79"/>
      <c r="M9302" s="79"/>
      <c r="N9302" s="80"/>
      <c r="P9302" s="79"/>
    </row>
    <row r="9303" spans="7:16" x14ac:dyDescent="0.2">
      <c r="G9303" s="79"/>
      <c r="I9303" s="79"/>
      <c r="K9303" s="79"/>
      <c r="M9303" s="79"/>
      <c r="N9303" s="80"/>
      <c r="P9303" s="79"/>
    </row>
    <row r="9304" spans="7:16" x14ac:dyDescent="0.2">
      <c r="G9304" s="79"/>
      <c r="I9304" s="79"/>
      <c r="K9304" s="79"/>
      <c r="M9304" s="79"/>
      <c r="N9304" s="80"/>
      <c r="P9304" s="79"/>
    </row>
    <row r="9305" spans="7:16" x14ac:dyDescent="0.2">
      <c r="G9305" s="79"/>
      <c r="I9305" s="79"/>
      <c r="K9305" s="79"/>
      <c r="M9305" s="79"/>
      <c r="N9305" s="80"/>
      <c r="P9305" s="79"/>
    </row>
    <row r="9306" spans="7:16" x14ac:dyDescent="0.2">
      <c r="G9306" s="79"/>
      <c r="I9306" s="79"/>
      <c r="K9306" s="79"/>
      <c r="M9306" s="79"/>
      <c r="N9306" s="80"/>
      <c r="P9306" s="79"/>
    </row>
    <row r="9307" spans="7:16" x14ac:dyDescent="0.2">
      <c r="G9307" s="79"/>
      <c r="I9307" s="79"/>
      <c r="K9307" s="79"/>
      <c r="M9307" s="79"/>
      <c r="N9307" s="80"/>
      <c r="P9307" s="79"/>
    </row>
    <row r="9308" spans="7:16" x14ac:dyDescent="0.2">
      <c r="G9308" s="79"/>
      <c r="I9308" s="79"/>
      <c r="K9308" s="79"/>
      <c r="M9308" s="79"/>
      <c r="N9308" s="80"/>
      <c r="P9308" s="79"/>
    </row>
    <row r="9309" spans="7:16" x14ac:dyDescent="0.2">
      <c r="G9309" s="79"/>
      <c r="I9309" s="79"/>
      <c r="K9309" s="79"/>
      <c r="M9309" s="79"/>
      <c r="N9309" s="80"/>
      <c r="P9309" s="79"/>
    </row>
    <row r="9310" spans="7:16" x14ac:dyDescent="0.2">
      <c r="G9310" s="79"/>
      <c r="I9310" s="79"/>
      <c r="K9310" s="79"/>
      <c r="M9310" s="79"/>
      <c r="N9310" s="80"/>
      <c r="P9310" s="79"/>
    </row>
    <row r="9311" spans="7:16" x14ac:dyDescent="0.2">
      <c r="G9311" s="79"/>
      <c r="I9311" s="79"/>
      <c r="K9311" s="79"/>
      <c r="M9311" s="79"/>
      <c r="N9311" s="80"/>
      <c r="P9311" s="79"/>
    </row>
    <row r="9312" spans="7:16" x14ac:dyDescent="0.2">
      <c r="G9312" s="79"/>
      <c r="I9312" s="79"/>
      <c r="K9312" s="79"/>
      <c r="M9312" s="79"/>
      <c r="N9312" s="80"/>
      <c r="P9312" s="79"/>
    </row>
    <row r="9313" spans="7:16" x14ac:dyDescent="0.2">
      <c r="G9313" s="79"/>
      <c r="I9313" s="79"/>
      <c r="K9313" s="79"/>
      <c r="M9313" s="79"/>
      <c r="N9313" s="80"/>
      <c r="P9313" s="79"/>
    </row>
    <row r="9314" spans="7:16" x14ac:dyDescent="0.2">
      <c r="G9314" s="79"/>
      <c r="I9314" s="79"/>
      <c r="K9314" s="79"/>
      <c r="M9314" s="79"/>
      <c r="N9314" s="80"/>
      <c r="P9314" s="79"/>
    </row>
    <row r="9315" spans="7:16" x14ac:dyDescent="0.2">
      <c r="G9315" s="79"/>
      <c r="I9315" s="79"/>
      <c r="K9315" s="79"/>
      <c r="M9315" s="79"/>
      <c r="N9315" s="80"/>
      <c r="P9315" s="79"/>
    </row>
    <row r="9316" spans="7:16" x14ac:dyDescent="0.2">
      <c r="G9316" s="79"/>
      <c r="I9316" s="79"/>
      <c r="K9316" s="79"/>
      <c r="M9316" s="79"/>
      <c r="N9316" s="80"/>
      <c r="P9316" s="79"/>
    </row>
    <row r="9317" spans="7:16" x14ac:dyDescent="0.2">
      <c r="G9317" s="79"/>
      <c r="I9317" s="79"/>
      <c r="K9317" s="79"/>
      <c r="M9317" s="79"/>
      <c r="N9317" s="80"/>
      <c r="P9317" s="79"/>
    </row>
    <row r="9318" spans="7:16" x14ac:dyDescent="0.2">
      <c r="G9318" s="79"/>
      <c r="I9318" s="79"/>
      <c r="K9318" s="79"/>
      <c r="M9318" s="79"/>
      <c r="N9318" s="80"/>
      <c r="P9318" s="79"/>
    </row>
    <row r="9319" spans="7:16" x14ac:dyDescent="0.2">
      <c r="G9319" s="79"/>
      <c r="I9319" s="79"/>
      <c r="K9319" s="79"/>
      <c r="M9319" s="79"/>
      <c r="N9319" s="80"/>
      <c r="P9319" s="79"/>
    </row>
    <row r="9320" spans="7:16" x14ac:dyDescent="0.2">
      <c r="G9320" s="79"/>
      <c r="I9320" s="79"/>
      <c r="K9320" s="79"/>
      <c r="M9320" s="79"/>
      <c r="N9320" s="80"/>
      <c r="P9320" s="79"/>
    </row>
    <row r="9321" spans="7:16" x14ac:dyDescent="0.2">
      <c r="G9321" s="79"/>
      <c r="I9321" s="79"/>
      <c r="K9321" s="79"/>
      <c r="M9321" s="79"/>
      <c r="N9321" s="80"/>
      <c r="P9321" s="79"/>
    </row>
    <row r="9322" spans="7:16" x14ac:dyDescent="0.2">
      <c r="G9322" s="79"/>
      <c r="I9322" s="79"/>
      <c r="K9322" s="79"/>
      <c r="M9322" s="79"/>
      <c r="N9322" s="80"/>
      <c r="P9322" s="79"/>
    </row>
    <row r="9323" spans="7:16" x14ac:dyDescent="0.2">
      <c r="G9323" s="79"/>
      <c r="I9323" s="79"/>
      <c r="K9323" s="79"/>
      <c r="M9323" s="79"/>
      <c r="N9323" s="80"/>
      <c r="P9323" s="79"/>
    </row>
    <row r="9324" spans="7:16" x14ac:dyDescent="0.2">
      <c r="G9324" s="79"/>
      <c r="I9324" s="79"/>
      <c r="K9324" s="79"/>
      <c r="M9324" s="79"/>
      <c r="N9324" s="80"/>
      <c r="P9324" s="79"/>
    </row>
    <row r="9325" spans="7:16" x14ac:dyDescent="0.2">
      <c r="G9325" s="79"/>
      <c r="I9325" s="79"/>
      <c r="K9325" s="79"/>
      <c r="M9325" s="79"/>
      <c r="N9325" s="80"/>
      <c r="P9325" s="79"/>
    </row>
    <row r="9326" spans="7:16" x14ac:dyDescent="0.2">
      <c r="G9326" s="79"/>
      <c r="I9326" s="79"/>
      <c r="K9326" s="79"/>
      <c r="M9326" s="79"/>
      <c r="N9326" s="80"/>
      <c r="P9326" s="79"/>
    </row>
    <row r="9327" spans="7:16" x14ac:dyDescent="0.2">
      <c r="G9327" s="79"/>
      <c r="I9327" s="79"/>
      <c r="K9327" s="79"/>
      <c r="M9327" s="79"/>
      <c r="N9327" s="80"/>
      <c r="P9327" s="79"/>
    </row>
    <row r="9328" spans="7:16" x14ac:dyDescent="0.2">
      <c r="G9328" s="79"/>
      <c r="I9328" s="79"/>
      <c r="K9328" s="79"/>
      <c r="M9328" s="79"/>
      <c r="N9328" s="80"/>
      <c r="P9328" s="79"/>
    </row>
    <row r="9329" spans="7:16" x14ac:dyDescent="0.2">
      <c r="G9329" s="79"/>
      <c r="I9329" s="79"/>
      <c r="K9329" s="79"/>
      <c r="M9329" s="79"/>
      <c r="N9329" s="80"/>
      <c r="P9329" s="79"/>
    </row>
    <row r="9330" spans="7:16" x14ac:dyDescent="0.2">
      <c r="G9330" s="79"/>
      <c r="I9330" s="79"/>
      <c r="K9330" s="79"/>
      <c r="M9330" s="79"/>
      <c r="N9330" s="80"/>
      <c r="P9330" s="79"/>
    </row>
    <row r="9331" spans="7:16" x14ac:dyDescent="0.2">
      <c r="G9331" s="79"/>
      <c r="I9331" s="79"/>
      <c r="K9331" s="79"/>
      <c r="M9331" s="79"/>
      <c r="N9331" s="80"/>
      <c r="P9331" s="79"/>
    </row>
    <row r="9332" spans="7:16" x14ac:dyDescent="0.2">
      <c r="G9332" s="79"/>
      <c r="I9332" s="79"/>
      <c r="K9332" s="79"/>
      <c r="M9332" s="79"/>
      <c r="N9332" s="80"/>
      <c r="P9332" s="79"/>
    </row>
    <row r="9333" spans="7:16" x14ac:dyDescent="0.2">
      <c r="G9333" s="79"/>
      <c r="I9333" s="79"/>
      <c r="K9333" s="79"/>
      <c r="M9333" s="79"/>
      <c r="N9333" s="80"/>
      <c r="P9333" s="79"/>
    </row>
    <row r="9334" spans="7:16" x14ac:dyDescent="0.2">
      <c r="G9334" s="79"/>
      <c r="I9334" s="79"/>
      <c r="K9334" s="79"/>
      <c r="M9334" s="79"/>
      <c r="N9334" s="80"/>
      <c r="P9334" s="79"/>
    </row>
    <row r="9335" spans="7:16" x14ac:dyDescent="0.2">
      <c r="G9335" s="79"/>
      <c r="I9335" s="79"/>
      <c r="K9335" s="79"/>
      <c r="M9335" s="79"/>
      <c r="N9335" s="80"/>
      <c r="P9335" s="79"/>
    </row>
    <row r="9336" spans="7:16" x14ac:dyDescent="0.2">
      <c r="G9336" s="79"/>
      <c r="I9336" s="79"/>
      <c r="K9336" s="79"/>
      <c r="M9336" s="79"/>
      <c r="N9336" s="80"/>
      <c r="P9336" s="79"/>
    </row>
    <row r="9337" spans="7:16" x14ac:dyDescent="0.2">
      <c r="G9337" s="79"/>
      <c r="I9337" s="79"/>
      <c r="K9337" s="79"/>
      <c r="M9337" s="79"/>
      <c r="N9337" s="80"/>
      <c r="P9337" s="79"/>
    </row>
    <row r="9338" spans="7:16" x14ac:dyDescent="0.2">
      <c r="G9338" s="79"/>
      <c r="I9338" s="79"/>
      <c r="K9338" s="79"/>
      <c r="M9338" s="79"/>
      <c r="N9338" s="80"/>
      <c r="P9338" s="79"/>
    </row>
    <row r="9339" spans="7:16" x14ac:dyDescent="0.2">
      <c r="G9339" s="79"/>
      <c r="I9339" s="79"/>
      <c r="K9339" s="79"/>
      <c r="M9339" s="79"/>
      <c r="N9339" s="80"/>
      <c r="P9339" s="79"/>
    </row>
    <row r="9340" spans="7:16" x14ac:dyDescent="0.2">
      <c r="G9340" s="79"/>
      <c r="I9340" s="79"/>
      <c r="K9340" s="79"/>
      <c r="M9340" s="79"/>
      <c r="N9340" s="80"/>
      <c r="P9340" s="79"/>
    </row>
    <row r="9341" spans="7:16" x14ac:dyDescent="0.2">
      <c r="G9341" s="79"/>
      <c r="I9341" s="79"/>
      <c r="K9341" s="79"/>
      <c r="M9341" s="79"/>
      <c r="N9341" s="80"/>
      <c r="P9341" s="79"/>
    </row>
    <row r="9342" spans="7:16" x14ac:dyDescent="0.2">
      <c r="G9342" s="79"/>
      <c r="I9342" s="79"/>
      <c r="K9342" s="79"/>
      <c r="M9342" s="79"/>
      <c r="N9342" s="80"/>
      <c r="P9342" s="79"/>
    </row>
    <row r="9343" spans="7:16" x14ac:dyDescent="0.2">
      <c r="G9343" s="79"/>
      <c r="I9343" s="79"/>
      <c r="K9343" s="79"/>
      <c r="M9343" s="79"/>
      <c r="N9343" s="80"/>
      <c r="P9343" s="79"/>
    </row>
    <row r="9344" spans="7:16" x14ac:dyDescent="0.2">
      <c r="G9344" s="79"/>
      <c r="I9344" s="79"/>
      <c r="K9344" s="79"/>
      <c r="M9344" s="79"/>
      <c r="N9344" s="80"/>
      <c r="P9344" s="79"/>
    </row>
    <row r="9345" spans="7:16" x14ac:dyDescent="0.2">
      <c r="G9345" s="79"/>
      <c r="I9345" s="79"/>
      <c r="K9345" s="79"/>
      <c r="M9345" s="79"/>
      <c r="N9345" s="80"/>
      <c r="P9345" s="79"/>
    </row>
    <row r="9346" spans="7:16" x14ac:dyDescent="0.2">
      <c r="G9346" s="79"/>
      <c r="I9346" s="79"/>
      <c r="K9346" s="79"/>
      <c r="M9346" s="79"/>
      <c r="N9346" s="80"/>
      <c r="P9346" s="79"/>
    </row>
    <row r="9347" spans="7:16" x14ac:dyDescent="0.2">
      <c r="G9347" s="79"/>
      <c r="I9347" s="79"/>
      <c r="K9347" s="79"/>
      <c r="M9347" s="79"/>
      <c r="N9347" s="80"/>
      <c r="P9347" s="79"/>
    </row>
    <row r="9348" spans="7:16" x14ac:dyDescent="0.2">
      <c r="G9348" s="79"/>
      <c r="I9348" s="79"/>
      <c r="K9348" s="79"/>
      <c r="M9348" s="79"/>
      <c r="N9348" s="80"/>
      <c r="P9348" s="79"/>
    </row>
    <row r="9349" spans="7:16" x14ac:dyDescent="0.2">
      <c r="G9349" s="79"/>
      <c r="I9349" s="79"/>
      <c r="K9349" s="79"/>
      <c r="M9349" s="79"/>
      <c r="N9349" s="80"/>
      <c r="P9349" s="79"/>
    </row>
    <row r="9350" spans="7:16" x14ac:dyDescent="0.2">
      <c r="G9350" s="79"/>
      <c r="I9350" s="79"/>
      <c r="K9350" s="79"/>
      <c r="M9350" s="79"/>
      <c r="N9350" s="80"/>
      <c r="P9350" s="79"/>
    </row>
    <row r="9351" spans="7:16" x14ac:dyDescent="0.2">
      <c r="G9351" s="79"/>
      <c r="I9351" s="79"/>
      <c r="K9351" s="79"/>
      <c r="M9351" s="79"/>
      <c r="N9351" s="80"/>
      <c r="P9351" s="79"/>
    </row>
    <row r="9352" spans="7:16" x14ac:dyDescent="0.2">
      <c r="G9352" s="79"/>
      <c r="I9352" s="79"/>
      <c r="K9352" s="79"/>
      <c r="M9352" s="79"/>
      <c r="N9352" s="80"/>
      <c r="P9352" s="79"/>
    </row>
    <row r="9353" spans="7:16" x14ac:dyDescent="0.2">
      <c r="G9353" s="79"/>
      <c r="I9353" s="79"/>
      <c r="K9353" s="79"/>
      <c r="M9353" s="79"/>
      <c r="N9353" s="80"/>
      <c r="P9353" s="79"/>
    </row>
    <row r="9354" spans="7:16" x14ac:dyDescent="0.2">
      <c r="G9354" s="79"/>
      <c r="I9354" s="79"/>
      <c r="K9354" s="79"/>
      <c r="M9354" s="79"/>
      <c r="N9354" s="80"/>
      <c r="P9354" s="79"/>
    </row>
    <row r="9355" spans="7:16" x14ac:dyDescent="0.2">
      <c r="G9355" s="79"/>
      <c r="I9355" s="79"/>
      <c r="K9355" s="79"/>
      <c r="M9355" s="79"/>
      <c r="N9355" s="80"/>
      <c r="P9355" s="79"/>
    </row>
    <row r="9356" spans="7:16" x14ac:dyDescent="0.2">
      <c r="G9356" s="79"/>
      <c r="I9356" s="79"/>
      <c r="K9356" s="79"/>
      <c r="M9356" s="79"/>
      <c r="N9356" s="80"/>
      <c r="P9356" s="79"/>
    </row>
    <row r="9357" spans="7:16" x14ac:dyDescent="0.2">
      <c r="G9357" s="79"/>
      <c r="I9357" s="79"/>
      <c r="K9357" s="79"/>
      <c r="M9357" s="79"/>
      <c r="N9357" s="80"/>
      <c r="P9357" s="79"/>
    </row>
    <row r="9358" spans="7:16" x14ac:dyDescent="0.2">
      <c r="G9358" s="79"/>
      <c r="I9358" s="79"/>
      <c r="K9358" s="79"/>
      <c r="M9358" s="79"/>
      <c r="N9358" s="80"/>
      <c r="P9358" s="79"/>
    </row>
    <row r="9359" spans="7:16" x14ac:dyDescent="0.2">
      <c r="G9359" s="79"/>
      <c r="I9359" s="79"/>
      <c r="K9359" s="79"/>
      <c r="M9359" s="79"/>
      <c r="N9359" s="80"/>
      <c r="P9359" s="79"/>
    </row>
    <row r="9360" spans="7:16" x14ac:dyDescent="0.2">
      <c r="G9360" s="79"/>
      <c r="I9360" s="79"/>
      <c r="K9360" s="79"/>
      <c r="M9360" s="79"/>
      <c r="N9360" s="80"/>
      <c r="P9360" s="79"/>
    </row>
    <row r="9361" spans="7:16" x14ac:dyDescent="0.2">
      <c r="G9361" s="79"/>
      <c r="I9361" s="79"/>
      <c r="K9361" s="79"/>
      <c r="M9361" s="79"/>
      <c r="N9361" s="80"/>
      <c r="P9361" s="79"/>
    </row>
    <row r="9362" spans="7:16" x14ac:dyDescent="0.2">
      <c r="G9362" s="79"/>
      <c r="I9362" s="79"/>
      <c r="K9362" s="79"/>
      <c r="M9362" s="79"/>
      <c r="N9362" s="80"/>
      <c r="P9362" s="79"/>
    </row>
    <row r="9363" spans="7:16" x14ac:dyDescent="0.2">
      <c r="G9363" s="79"/>
      <c r="I9363" s="79"/>
      <c r="K9363" s="79"/>
      <c r="M9363" s="79"/>
      <c r="N9363" s="80"/>
      <c r="P9363" s="79"/>
    </row>
    <row r="9364" spans="7:16" x14ac:dyDescent="0.2">
      <c r="G9364" s="79"/>
      <c r="I9364" s="79"/>
      <c r="K9364" s="79"/>
      <c r="M9364" s="79"/>
      <c r="N9364" s="80"/>
      <c r="P9364" s="79"/>
    </row>
    <row r="9365" spans="7:16" x14ac:dyDescent="0.2">
      <c r="G9365" s="79"/>
      <c r="I9365" s="79"/>
      <c r="K9365" s="79"/>
      <c r="M9365" s="79"/>
      <c r="N9365" s="80"/>
      <c r="P9365" s="79"/>
    </row>
    <row r="9366" spans="7:16" x14ac:dyDescent="0.2">
      <c r="G9366" s="79"/>
      <c r="I9366" s="79"/>
      <c r="K9366" s="79"/>
      <c r="M9366" s="79"/>
      <c r="N9366" s="80"/>
      <c r="P9366" s="79"/>
    </row>
    <row r="9367" spans="7:16" x14ac:dyDescent="0.2">
      <c r="G9367" s="79"/>
      <c r="I9367" s="79"/>
      <c r="K9367" s="79"/>
      <c r="M9367" s="79"/>
      <c r="N9367" s="80"/>
      <c r="P9367" s="79"/>
    </row>
    <row r="9368" spans="7:16" x14ac:dyDescent="0.2">
      <c r="G9368" s="79"/>
      <c r="I9368" s="79"/>
      <c r="K9368" s="79"/>
      <c r="M9368" s="79"/>
      <c r="N9368" s="80"/>
      <c r="P9368" s="79"/>
    </row>
    <row r="9369" spans="7:16" x14ac:dyDescent="0.2">
      <c r="G9369" s="79"/>
      <c r="I9369" s="79"/>
      <c r="K9369" s="79"/>
      <c r="M9369" s="79"/>
      <c r="N9369" s="80"/>
      <c r="P9369" s="79"/>
    </row>
    <row r="9370" spans="7:16" x14ac:dyDescent="0.2">
      <c r="G9370" s="79"/>
      <c r="I9370" s="79"/>
      <c r="K9370" s="79"/>
      <c r="M9370" s="79"/>
      <c r="N9370" s="80"/>
      <c r="P9370" s="79"/>
    </row>
    <row r="9371" spans="7:16" x14ac:dyDescent="0.2">
      <c r="G9371" s="79"/>
      <c r="I9371" s="79"/>
      <c r="K9371" s="79"/>
      <c r="M9371" s="79"/>
      <c r="N9371" s="80"/>
      <c r="P9371" s="79"/>
    </row>
    <row r="9372" spans="7:16" x14ac:dyDescent="0.2">
      <c r="G9372" s="79"/>
      <c r="I9372" s="79"/>
      <c r="K9372" s="79"/>
      <c r="M9372" s="79"/>
      <c r="N9372" s="80"/>
      <c r="P9372" s="79"/>
    </row>
    <row r="9373" spans="7:16" x14ac:dyDescent="0.2">
      <c r="G9373" s="79"/>
      <c r="I9373" s="79"/>
      <c r="K9373" s="79"/>
      <c r="M9373" s="79"/>
      <c r="N9373" s="80"/>
      <c r="P9373" s="79"/>
    </row>
    <row r="9374" spans="7:16" x14ac:dyDescent="0.2">
      <c r="G9374" s="79"/>
      <c r="I9374" s="79"/>
      <c r="K9374" s="79"/>
      <c r="M9374" s="79"/>
      <c r="N9374" s="80"/>
      <c r="P9374" s="79"/>
    </row>
    <row r="9375" spans="7:16" x14ac:dyDescent="0.2">
      <c r="G9375" s="79"/>
      <c r="I9375" s="79"/>
      <c r="K9375" s="79"/>
      <c r="M9375" s="79"/>
      <c r="N9375" s="80"/>
      <c r="P9375" s="79"/>
    </row>
    <row r="9376" spans="7:16" x14ac:dyDescent="0.2">
      <c r="G9376" s="79"/>
      <c r="I9376" s="79"/>
      <c r="K9376" s="79"/>
      <c r="M9376" s="79"/>
      <c r="N9376" s="80"/>
      <c r="P9376" s="79"/>
    </row>
    <row r="9377" spans="7:16" x14ac:dyDescent="0.2">
      <c r="G9377" s="79"/>
      <c r="I9377" s="79"/>
      <c r="K9377" s="79"/>
      <c r="M9377" s="79"/>
      <c r="N9377" s="80"/>
      <c r="P9377" s="79"/>
    </row>
    <row r="9378" spans="7:16" x14ac:dyDescent="0.2">
      <c r="G9378" s="79"/>
      <c r="I9378" s="79"/>
      <c r="K9378" s="79"/>
      <c r="M9378" s="79"/>
      <c r="N9378" s="80"/>
      <c r="P9378" s="79"/>
    </row>
    <row r="9379" spans="7:16" x14ac:dyDescent="0.2">
      <c r="G9379" s="79"/>
      <c r="I9379" s="79"/>
      <c r="K9379" s="79"/>
      <c r="M9379" s="79"/>
      <c r="N9379" s="80"/>
      <c r="P9379" s="79"/>
    </row>
    <row r="9380" spans="7:16" x14ac:dyDescent="0.2">
      <c r="G9380" s="79"/>
      <c r="I9380" s="79"/>
      <c r="K9380" s="79"/>
      <c r="M9380" s="79"/>
      <c r="N9380" s="80"/>
      <c r="P9380" s="79"/>
    </row>
    <row r="9381" spans="7:16" x14ac:dyDescent="0.2">
      <c r="G9381" s="79"/>
      <c r="I9381" s="79"/>
      <c r="K9381" s="79"/>
      <c r="M9381" s="79"/>
      <c r="N9381" s="80"/>
      <c r="P9381" s="79"/>
    </row>
    <row r="9382" spans="7:16" x14ac:dyDescent="0.2">
      <c r="G9382" s="79"/>
      <c r="I9382" s="79"/>
      <c r="K9382" s="79"/>
      <c r="M9382" s="79"/>
      <c r="N9382" s="80"/>
      <c r="P9382" s="79"/>
    </row>
    <row r="9383" spans="7:16" x14ac:dyDescent="0.2">
      <c r="G9383" s="79"/>
      <c r="I9383" s="79"/>
      <c r="K9383" s="79"/>
      <c r="M9383" s="79"/>
      <c r="N9383" s="80"/>
      <c r="P9383" s="79"/>
    </row>
    <row r="9384" spans="7:16" x14ac:dyDescent="0.2">
      <c r="G9384" s="79"/>
      <c r="I9384" s="79"/>
      <c r="K9384" s="79"/>
      <c r="M9384" s="79"/>
      <c r="N9384" s="80"/>
      <c r="P9384" s="79"/>
    </row>
    <row r="9385" spans="7:16" x14ac:dyDescent="0.2">
      <c r="G9385" s="79"/>
      <c r="I9385" s="79"/>
      <c r="K9385" s="79"/>
      <c r="M9385" s="79"/>
      <c r="N9385" s="80"/>
      <c r="P9385" s="79"/>
    </row>
    <row r="9386" spans="7:16" x14ac:dyDescent="0.2">
      <c r="G9386" s="79"/>
      <c r="I9386" s="79"/>
      <c r="K9386" s="79"/>
      <c r="M9386" s="79"/>
      <c r="N9386" s="80"/>
      <c r="P9386" s="79"/>
    </row>
    <row r="9387" spans="7:16" x14ac:dyDescent="0.2">
      <c r="G9387" s="79"/>
      <c r="I9387" s="79"/>
      <c r="K9387" s="79"/>
      <c r="M9387" s="79"/>
      <c r="N9387" s="80"/>
      <c r="P9387" s="79"/>
    </row>
    <row r="9388" spans="7:16" x14ac:dyDescent="0.2">
      <c r="G9388" s="79"/>
      <c r="I9388" s="79"/>
      <c r="K9388" s="79"/>
      <c r="M9388" s="79"/>
      <c r="N9388" s="80"/>
      <c r="P9388" s="79"/>
    </row>
    <row r="9389" spans="7:16" x14ac:dyDescent="0.2">
      <c r="G9389" s="79"/>
      <c r="I9389" s="79"/>
      <c r="K9389" s="79"/>
      <c r="M9389" s="79"/>
      <c r="N9389" s="80"/>
      <c r="P9389" s="79"/>
    </row>
    <row r="9390" spans="7:16" x14ac:dyDescent="0.2">
      <c r="G9390" s="79"/>
      <c r="I9390" s="79"/>
      <c r="K9390" s="79"/>
      <c r="M9390" s="79"/>
      <c r="N9390" s="80"/>
      <c r="P9390" s="79"/>
    </row>
    <row r="9391" spans="7:16" x14ac:dyDescent="0.2">
      <c r="G9391" s="79"/>
      <c r="I9391" s="79"/>
      <c r="K9391" s="79"/>
      <c r="M9391" s="79"/>
      <c r="N9391" s="80"/>
      <c r="P9391" s="79"/>
    </row>
    <row r="9392" spans="7:16" x14ac:dyDescent="0.2">
      <c r="G9392" s="79"/>
      <c r="I9392" s="79"/>
      <c r="K9392" s="79"/>
      <c r="M9392" s="79"/>
      <c r="N9392" s="80"/>
      <c r="P9392" s="79"/>
    </row>
    <row r="9393" spans="7:16" x14ac:dyDescent="0.2">
      <c r="G9393" s="79"/>
      <c r="I9393" s="79"/>
      <c r="K9393" s="79"/>
      <c r="M9393" s="79"/>
      <c r="N9393" s="80"/>
      <c r="P9393" s="79"/>
    </row>
    <row r="9394" spans="7:16" x14ac:dyDescent="0.2">
      <c r="G9394" s="79"/>
      <c r="I9394" s="79"/>
      <c r="K9394" s="79"/>
      <c r="M9394" s="79"/>
      <c r="N9394" s="80"/>
      <c r="P9394" s="79"/>
    </row>
    <row r="9395" spans="7:16" x14ac:dyDescent="0.2">
      <c r="G9395" s="79"/>
      <c r="I9395" s="79"/>
      <c r="K9395" s="79"/>
      <c r="M9395" s="79"/>
      <c r="N9395" s="80"/>
      <c r="P9395" s="79"/>
    </row>
    <row r="9396" spans="7:16" x14ac:dyDescent="0.2">
      <c r="G9396" s="79"/>
      <c r="I9396" s="79"/>
      <c r="K9396" s="79"/>
      <c r="M9396" s="79"/>
      <c r="N9396" s="80"/>
      <c r="P9396" s="79"/>
    </row>
    <row r="9397" spans="7:16" x14ac:dyDescent="0.2">
      <c r="G9397" s="79"/>
      <c r="I9397" s="79"/>
      <c r="K9397" s="79"/>
      <c r="M9397" s="79"/>
      <c r="N9397" s="80"/>
      <c r="P9397" s="79"/>
    </row>
    <row r="9398" spans="7:16" x14ac:dyDescent="0.2">
      <c r="G9398" s="79"/>
      <c r="I9398" s="79"/>
      <c r="K9398" s="79"/>
      <c r="M9398" s="79"/>
      <c r="N9398" s="80"/>
      <c r="P9398" s="79"/>
    </row>
    <row r="9399" spans="7:16" x14ac:dyDescent="0.2">
      <c r="G9399" s="79"/>
      <c r="I9399" s="79"/>
      <c r="K9399" s="79"/>
      <c r="M9399" s="79"/>
      <c r="N9399" s="80"/>
      <c r="P9399" s="79"/>
    </row>
    <row r="9400" spans="7:16" x14ac:dyDescent="0.2">
      <c r="G9400" s="79"/>
      <c r="I9400" s="79"/>
      <c r="K9400" s="79"/>
      <c r="M9400" s="79"/>
      <c r="N9400" s="80"/>
      <c r="P9400" s="79"/>
    </row>
    <row r="9401" spans="7:16" x14ac:dyDescent="0.2">
      <c r="G9401" s="79"/>
      <c r="I9401" s="79"/>
      <c r="K9401" s="79"/>
      <c r="M9401" s="79"/>
      <c r="N9401" s="80"/>
      <c r="P9401" s="79"/>
    </row>
    <row r="9402" spans="7:16" x14ac:dyDescent="0.2">
      <c r="G9402" s="79"/>
      <c r="I9402" s="79"/>
      <c r="K9402" s="79"/>
      <c r="M9402" s="79"/>
      <c r="N9402" s="80"/>
      <c r="P9402" s="79"/>
    </row>
    <row r="9403" spans="7:16" x14ac:dyDescent="0.2">
      <c r="G9403" s="79"/>
      <c r="I9403" s="79"/>
      <c r="K9403" s="79"/>
      <c r="M9403" s="79"/>
      <c r="N9403" s="80"/>
      <c r="P9403" s="79"/>
    </row>
    <row r="9404" spans="7:16" x14ac:dyDescent="0.2">
      <c r="G9404" s="79"/>
      <c r="I9404" s="79"/>
      <c r="K9404" s="79"/>
      <c r="M9404" s="79"/>
      <c r="N9404" s="80"/>
      <c r="P9404" s="79"/>
    </row>
    <row r="9405" spans="7:16" x14ac:dyDescent="0.2">
      <c r="G9405" s="79"/>
      <c r="I9405" s="79"/>
      <c r="K9405" s="79"/>
      <c r="M9405" s="79"/>
      <c r="N9405" s="80"/>
      <c r="P9405" s="79"/>
    </row>
    <row r="9406" spans="7:16" x14ac:dyDescent="0.2">
      <c r="G9406" s="79"/>
      <c r="I9406" s="79"/>
      <c r="K9406" s="79"/>
      <c r="M9406" s="79"/>
      <c r="N9406" s="80"/>
      <c r="P9406" s="79"/>
    </row>
    <row r="9407" spans="7:16" x14ac:dyDescent="0.2">
      <c r="G9407" s="79"/>
      <c r="I9407" s="79"/>
      <c r="K9407" s="79"/>
      <c r="M9407" s="79"/>
      <c r="N9407" s="80"/>
      <c r="P9407" s="79"/>
    </row>
    <row r="9408" spans="7:16" x14ac:dyDescent="0.2">
      <c r="G9408" s="79"/>
      <c r="I9408" s="79"/>
      <c r="K9408" s="79"/>
      <c r="M9408" s="79"/>
      <c r="N9408" s="80"/>
      <c r="P9408" s="79"/>
    </row>
    <row r="9409" spans="7:16" x14ac:dyDescent="0.2">
      <c r="G9409" s="79"/>
      <c r="I9409" s="79"/>
      <c r="K9409" s="79"/>
      <c r="M9409" s="79"/>
      <c r="N9409" s="80"/>
      <c r="P9409" s="79"/>
    </row>
    <row r="9410" spans="7:16" x14ac:dyDescent="0.2">
      <c r="G9410" s="79"/>
      <c r="I9410" s="79"/>
      <c r="K9410" s="79"/>
      <c r="M9410" s="79"/>
      <c r="N9410" s="80"/>
      <c r="P9410" s="79"/>
    </row>
    <row r="9411" spans="7:16" x14ac:dyDescent="0.2">
      <c r="G9411" s="79"/>
      <c r="I9411" s="79"/>
      <c r="K9411" s="79"/>
      <c r="M9411" s="79"/>
      <c r="N9411" s="80"/>
      <c r="P9411" s="79"/>
    </row>
    <row r="9412" spans="7:16" x14ac:dyDescent="0.2">
      <c r="G9412" s="79"/>
      <c r="I9412" s="79"/>
      <c r="K9412" s="79"/>
      <c r="M9412" s="79"/>
      <c r="N9412" s="80"/>
      <c r="P9412" s="79"/>
    </row>
    <row r="9413" spans="7:16" x14ac:dyDescent="0.2">
      <c r="G9413" s="79"/>
      <c r="I9413" s="79"/>
      <c r="K9413" s="79"/>
      <c r="M9413" s="79"/>
      <c r="N9413" s="80"/>
      <c r="P9413" s="79"/>
    </row>
    <row r="9414" spans="7:16" x14ac:dyDescent="0.2">
      <c r="G9414" s="79"/>
      <c r="I9414" s="79"/>
      <c r="K9414" s="79"/>
      <c r="M9414" s="79"/>
      <c r="N9414" s="80"/>
      <c r="P9414" s="79"/>
    </row>
    <row r="9415" spans="7:16" x14ac:dyDescent="0.2">
      <c r="G9415" s="79"/>
      <c r="I9415" s="79"/>
      <c r="K9415" s="79"/>
      <c r="M9415" s="79"/>
      <c r="N9415" s="80"/>
      <c r="P9415" s="79"/>
    </row>
    <row r="9416" spans="7:16" x14ac:dyDescent="0.2">
      <c r="G9416" s="79"/>
      <c r="I9416" s="79"/>
      <c r="K9416" s="79"/>
      <c r="M9416" s="79"/>
      <c r="N9416" s="80"/>
      <c r="P9416" s="79"/>
    </row>
    <row r="9417" spans="7:16" x14ac:dyDescent="0.2">
      <c r="G9417" s="79"/>
      <c r="I9417" s="79"/>
      <c r="K9417" s="79"/>
      <c r="M9417" s="79"/>
      <c r="N9417" s="80"/>
      <c r="P9417" s="79"/>
    </row>
    <row r="9418" spans="7:16" x14ac:dyDescent="0.2">
      <c r="G9418" s="79"/>
      <c r="I9418" s="79"/>
      <c r="K9418" s="79"/>
      <c r="M9418" s="79"/>
      <c r="N9418" s="80"/>
      <c r="P9418" s="79"/>
    </row>
    <row r="9419" spans="7:16" x14ac:dyDescent="0.2">
      <c r="G9419" s="79"/>
      <c r="I9419" s="79"/>
      <c r="K9419" s="79"/>
      <c r="M9419" s="79"/>
      <c r="N9419" s="80"/>
      <c r="P9419" s="79"/>
    </row>
    <row r="9420" spans="7:16" x14ac:dyDescent="0.2">
      <c r="G9420" s="79"/>
      <c r="I9420" s="79"/>
      <c r="K9420" s="79"/>
      <c r="M9420" s="79"/>
      <c r="N9420" s="80"/>
      <c r="P9420" s="79"/>
    </row>
    <row r="9421" spans="7:16" x14ac:dyDescent="0.2">
      <c r="G9421" s="79"/>
      <c r="I9421" s="79"/>
      <c r="K9421" s="79"/>
      <c r="M9421" s="79"/>
      <c r="N9421" s="80"/>
      <c r="P9421" s="79"/>
    </row>
    <row r="9422" spans="7:16" x14ac:dyDescent="0.2">
      <c r="G9422" s="79"/>
      <c r="I9422" s="79"/>
      <c r="K9422" s="79"/>
      <c r="M9422" s="79"/>
      <c r="N9422" s="80"/>
      <c r="P9422" s="79"/>
    </row>
    <row r="9423" spans="7:16" x14ac:dyDescent="0.2">
      <c r="G9423" s="79"/>
      <c r="I9423" s="79"/>
      <c r="K9423" s="79"/>
      <c r="M9423" s="79"/>
      <c r="N9423" s="80"/>
      <c r="P9423" s="79"/>
    </row>
    <row r="9424" spans="7:16" x14ac:dyDescent="0.2">
      <c r="G9424" s="79"/>
      <c r="I9424" s="79"/>
      <c r="K9424" s="79"/>
      <c r="M9424" s="79"/>
      <c r="N9424" s="80"/>
      <c r="P9424" s="79"/>
    </row>
    <row r="9425" spans="7:16" x14ac:dyDescent="0.2">
      <c r="G9425" s="79"/>
      <c r="I9425" s="79"/>
      <c r="K9425" s="79"/>
      <c r="M9425" s="79"/>
      <c r="N9425" s="80"/>
      <c r="P9425" s="79"/>
    </row>
    <row r="9426" spans="7:16" x14ac:dyDescent="0.2">
      <c r="G9426" s="79"/>
      <c r="I9426" s="79"/>
      <c r="K9426" s="79"/>
      <c r="M9426" s="79"/>
      <c r="N9426" s="80"/>
      <c r="P9426" s="79"/>
    </row>
    <row r="9427" spans="7:16" x14ac:dyDescent="0.2">
      <c r="G9427" s="79"/>
      <c r="I9427" s="79"/>
      <c r="K9427" s="79"/>
      <c r="M9427" s="79"/>
      <c r="N9427" s="80"/>
      <c r="P9427" s="79"/>
    </row>
    <row r="9428" spans="7:16" x14ac:dyDescent="0.2">
      <c r="G9428" s="79"/>
      <c r="I9428" s="79"/>
      <c r="K9428" s="79"/>
      <c r="M9428" s="79"/>
      <c r="N9428" s="80"/>
      <c r="P9428" s="79"/>
    </row>
    <row r="9429" spans="7:16" x14ac:dyDescent="0.2">
      <c r="G9429" s="79"/>
      <c r="I9429" s="79"/>
      <c r="K9429" s="79"/>
      <c r="M9429" s="79"/>
      <c r="N9429" s="80"/>
      <c r="P9429" s="79"/>
    </row>
    <row r="9430" spans="7:16" x14ac:dyDescent="0.2">
      <c r="G9430" s="79"/>
      <c r="I9430" s="79"/>
      <c r="K9430" s="79"/>
      <c r="M9430" s="79"/>
      <c r="N9430" s="80"/>
      <c r="P9430" s="79"/>
    </row>
    <row r="9431" spans="7:16" x14ac:dyDescent="0.2">
      <c r="G9431" s="79"/>
      <c r="I9431" s="79"/>
      <c r="K9431" s="79"/>
      <c r="M9431" s="79"/>
      <c r="N9431" s="80"/>
      <c r="P9431" s="79"/>
    </row>
    <row r="9432" spans="7:16" x14ac:dyDescent="0.2">
      <c r="G9432" s="79"/>
      <c r="I9432" s="79"/>
      <c r="K9432" s="79"/>
      <c r="M9432" s="79"/>
      <c r="N9432" s="80"/>
      <c r="P9432" s="79"/>
    </row>
    <row r="9433" spans="7:16" x14ac:dyDescent="0.2">
      <c r="G9433" s="79"/>
      <c r="I9433" s="79"/>
      <c r="K9433" s="79"/>
      <c r="M9433" s="79"/>
      <c r="N9433" s="80"/>
      <c r="P9433" s="79"/>
    </row>
    <row r="9434" spans="7:16" x14ac:dyDescent="0.2">
      <c r="G9434" s="79"/>
      <c r="I9434" s="79"/>
      <c r="K9434" s="79"/>
      <c r="M9434" s="79"/>
      <c r="N9434" s="80"/>
      <c r="P9434" s="79"/>
    </row>
    <row r="9435" spans="7:16" x14ac:dyDescent="0.2">
      <c r="G9435" s="79"/>
      <c r="I9435" s="79"/>
      <c r="K9435" s="79"/>
      <c r="M9435" s="79"/>
      <c r="N9435" s="80"/>
      <c r="P9435" s="79"/>
    </row>
    <row r="9436" spans="7:16" x14ac:dyDescent="0.2">
      <c r="G9436" s="79"/>
      <c r="I9436" s="79"/>
      <c r="K9436" s="79"/>
      <c r="M9436" s="79"/>
      <c r="N9436" s="80"/>
      <c r="P9436" s="79"/>
    </row>
    <row r="9437" spans="7:16" x14ac:dyDescent="0.2">
      <c r="G9437" s="79"/>
      <c r="I9437" s="79"/>
      <c r="K9437" s="79"/>
      <c r="M9437" s="79"/>
      <c r="N9437" s="80"/>
      <c r="P9437" s="79"/>
    </row>
    <row r="9438" spans="7:16" x14ac:dyDescent="0.2">
      <c r="G9438" s="79"/>
      <c r="I9438" s="79"/>
      <c r="K9438" s="79"/>
      <c r="M9438" s="79"/>
      <c r="N9438" s="80"/>
      <c r="P9438" s="79"/>
    </row>
    <row r="9439" spans="7:16" x14ac:dyDescent="0.2">
      <c r="G9439" s="79"/>
      <c r="I9439" s="79"/>
      <c r="K9439" s="79"/>
      <c r="M9439" s="79"/>
      <c r="N9439" s="80"/>
      <c r="P9439" s="79"/>
    </row>
    <row r="9440" spans="7:16" x14ac:dyDescent="0.2">
      <c r="G9440" s="79"/>
      <c r="I9440" s="79"/>
      <c r="K9440" s="79"/>
      <c r="M9440" s="79"/>
      <c r="N9440" s="80"/>
      <c r="P9440" s="79"/>
    </row>
    <row r="9441" spans="7:16" x14ac:dyDescent="0.2">
      <c r="G9441" s="79"/>
      <c r="I9441" s="79"/>
      <c r="K9441" s="79"/>
      <c r="M9441" s="79"/>
      <c r="N9441" s="80"/>
      <c r="P9441" s="79"/>
    </row>
    <row r="9442" spans="7:16" x14ac:dyDescent="0.2">
      <c r="G9442" s="79"/>
      <c r="I9442" s="79"/>
      <c r="K9442" s="79"/>
      <c r="M9442" s="79"/>
      <c r="N9442" s="80"/>
      <c r="P9442" s="79"/>
    </row>
    <row r="9443" spans="7:16" x14ac:dyDescent="0.2">
      <c r="G9443" s="79"/>
      <c r="I9443" s="79"/>
      <c r="K9443" s="79"/>
      <c r="M9443" s="79"/>
      <c r="N9443" s="80"/>
      <c r="P9443" s="79"/>
    </row>
    <row r="9444" spans="7:16" x14ac:dyDescent="0.2">
      <c r="G9444" s="79"/>
      <c r="I9444" s="79"/>
      <c r="K9444" s="79"/>
      <c r="M9444" s="79"/>
      <c r="N9444" s="80"/>
      <c r="P9444" s="79"/>
    </row>
    <row r="9445" spans="7:16" x14ac:dyDescent="0.2">
      <c r="G9445" s="79"/>
      <c r="I9445" s="79"/>
      <c r="K9445" s="79"/>
      <c r="M9445" s="79"/>
      <c r="N9445" s="80"/>
      <c r="P9445" s="79"/>
    </row>
    <row r="9446" spans="7:16" x14ac:dyDescent="0.2">
      <c r="G9446" s="79"/>
      <c r="I9446" s="79"/>
      <c r="K9446" s="79"/>
      <c r="M9446" s="79"/>
      <c r="N9446" s="80"/>
      <c r="P9446" s="79"/>
    </row>
    <row r="9447" spans="7:16" x14ac:dyDescent="0.2">
      <c r="G9447" s="79"/>
      <c r="I9447" s="79"/>
      <c r="K9447" s="79"/>
      <c r="M9447" s="79"/>
      <c r="N9447" s="80"/>
      <c r="P9447" s="79"/>
    </row>
    <row r="9448" spans="7:16" x14ac:dyDescent="0.2">
      <c r="G9448" s="79"/>
      <c r="I9448" s="79"/>
      <c r="K9448" s="79"/>
      <c r="M9448" s="79"/>
      <c r="N9448" s="80"/>
      <c r="P9448" s="79"/>
    </row>
    <row r="9449" spans="7:16" x14ac:dyDescent="0.2">
      <c r="G9449" s="79"/>
      <c r="I9449" s="79"/>
      <c r="K9449" s="79"/>
      <c r="M9449" s="79"/>
      <c r="N9449" s="80"/>
      <c r="P9449" s="79"/>
    </row>
    <row r="9450" spans="7:16" x14ac:dyDescent="0.2">
      <c r="G9450" s="79"/>
      <c r="I9450" s="79"/>
      <c r="K9450" s="79"/>
      <c r="M9450" s="79"/>
      <c r="N9450" s="80"/>
      <c r="P9450" s="79"/>
    </row>
    <row r="9451" spans="7:16" x14ac:dyDescent="0.2">
      <c r="G9451" s="79"/>
      <c r="I9451" s="79"/>
      <c r="K9451" s="79"/>
      <c r="M9451" s="79"/>
      <c r="N9451" s="80"/>
      <c r="P9451" s="79"/>
    </row>
    <row r="9452" spans="7:16" x14ac:dyDescent="0.2">
      <c r="G9452" s="79"/>
      <c r="I9452" s="79"/>
      <c r="K9452" s="79"/>
      <c r="M9452" s="79"/>
      <c r="N9452" s="80"/>
      <c r="P9452" s="79"/>
    </row>
    <row r="9453" spans="7:16" x14ac:dyDescent="0.2">
      <c r="G9453" s="79"/>
      <c r="I9453" s="79"/>
      <c r="K9453" s="79"/>
      <c r="M9453" s="79"/>
      <c r="N9453" s="80"/>
      <c r="P9453" s="79"/>
    </row>
    <row r="9454" spans="7:16" x14ac:dyDescent="0.2">
      <c r="G9454" s="79"/>
      <c r="I9454" s="79"/>
      <c r="K9454" s="79"/>
      <c r="M9454" s="79"/>
      <c r="N9454" s="80"/>
      <c r="P9454" s="79"/>
    </row>
    <row r="9455" spans="7:16" x14ac:dyDescent="0.2">
      <c r="G9455" s="79"/>
      <c r="I9455" s="79"/>
      <c r="K9455" s="79"/>
      <c r="M9455" s="79"/>
      <c r="N9455" s="80"/>
      <c r="P9455" s="79"/>
    </row>
    <row r="9456" spans="7:16" x14ac:dyDescent="0.2">
      <c r="G9456" s="79"/>
      <c r="I9456" s="79"/>
      <c r="K9456" s="79"/>
      <c r="M9456" s="79"/>
      <c r="N9456" s="80"/>
      <c r="P9456" s="79"/>
    </row>
    <row r="9457" spans="7:16" x14ac:dyDescent="0.2">
      <c r="G9457" s="79"/>
      <c r="I9457" s="79"/>
      <c r="K9457" s="79"/>
      <c r="M9457" s="79"/>
      <c r="N9457" s="80"/>
      <c r="P9457" s="79"/>
    </row>
    <row r="9458" spans="7:16" x14ac:dyDescent="0.2">
      <c r="G9458" s="79"/>
      <c r="I9458" s="79"/>
      <c r="K9458" s="79"/>
      <c r="M9458" s="79"/>
      <c r="N9458" s="80"/>
      <c r="P9458" s="79"/>
    </row>
    <row r="9459" spans="7:16" x14ac:dyDescent="0.2">
      <c r="G9459" s="79"/>
      <c r="I9459" s="79"/>
      <c r="K9459" s="79"/>
      <c r="M9459" s="79"/>
      <c r="N9459" s="80"/>
      <c r="P9459" s="79"/>
    </row>
    <row r="9460" spans="7:16" x14ac:dyDescent="0.2">
      <c r="G9460" s="79"/>
      <c r="I9460" s="79"/>
      <c r="K9460" s="79"/>
      <c r="M9460" s="79"/>
      <c r="N9460" s="80"/>
      <c r="P9460" s="79"/>
    </row>
    <row r="9461" spans="7:16" x14ac:dyDescent="0.2">
      <c r="G9461" s="79"/>
      <c r="I9461" s="79"/>
      <c r="K9461" s="79"/>
      <c r="M9461" s="79"/>
      <c r="N9461" s="80"/>
      <c r="P9461" s="79"/>
    </row>
    <row r="9462" spans="7:16" x14ac:dyDescent="0.2">
      <c r="G9462" s="79"/>
      <c r="I9462" s="79"/>
      <c r="K9462" s="79"/>
      <c r="M9462" s="79"/>
      <c r="N9462" s="80"/>
      <c r="P9462" s="79"/>
    </row>
    <row r="9463" spans="7:16" x14ac:dyDescent="0.2">
      <c r="G9463" s="79"/>
      <c r="I9463" s="79"/>
      <c r="K9463" s="79"/>
      <c r="M9463" s="79"/>
      <c r="N9463" s="80"/>
      <c r="P9463" s="79"/>
    </row>
    <row r="9464" spans="7:16" x14ac:dyDescent="0.2">
      <c r="G9464" s="79"/>
      <c r="I9464" s="79"/>
      <c r="K9464" s="79"/>
      <c r="M9464" s="79"/>
      <c r="N9464" s="80"/>
      <c r="P9464" s="79"/>
    </row>
    <row r="9465" spans="7:16" x14ac:dyDescent="0.2">
      <c r="G9465" s="79"/>
      <c r="I9465" s="79"/>
      <c r="K9465" s="79"/>
      <c r="M9465" s="79"/>
      <c r="N9465" s="80"/>
      <c r="P9465" s="79"/>
    </row>
    <row r="9466" spans="7:16" x14ac:dyDescent="0.2">
      <c r="G9466" s="79"/>
      <c r="I9466" s="79"/>
      <c r="K9466" s="79"/>
      <c r="M9466" s="79"/>
      <c r="N9466" s="80"/>
      <c r="P9466" s="79"/>
    </row>
    <row r="9467" spans="7:16" x14ac:dyDescent="0.2">
      <c r="G9467" s="79"/>
      <c r="I9467" s="79"/>
      <c r="K9467" s="79"/>
      <c r="M9467" s="79"/>
      <c r="N9467" s="80"/>
      <c r="P9467" s="79"/>
    </row>
    <row r="9468" spans="7:16" x14ac:dyDescent="0.2">
      <c r="G9468" s="79"/>
      <c r="I9468" s="79"/>
      <c r="K9468" s="79"/>
      <c r="M9468" s="79"/>
      <c r="N9468" s="80"/>
      <c r="P9468" s="79"/>
    </row>
    <row r="9469" spans="7:16" x14ac:dyDescent="0.2">
      <c r="G9469" s="79"/>
      <c r="I9469" s="79"/>
      <c r="K9469" s="79"/>
      <c r="M9469" s="79"/>
      <c r="N9469" s="80"/>
      <c r="P9469" s="79"/>
    </row>
    <row r="9470" spans="7:16" x14ac:dyDescent="0.2">
      <c r="G9470" s="79"/>
      <c r="I9470" s="79"/>
      <c r="K9470" s="79"/>
      <c r="M9470" s="79"/>
      <c r="N9470" s="80"/>
      <c r="P9470" s="79"/>
    </row>
    <row r="9471" spans="7:16" x14ac:dyDescent="0.2">
      <c r="G9471" s="79"/>
      <c r="I9471" s="79"/>
      <c r="K9471" s="79"/>
      <c r="M9471" s="79"/>
      <c r="N9471" s="80"/>
      <c r="P9471" s="79"/>
    </row>
    <row r="9472" spans="7:16" x14ac:dyDescent="0.2">
      <c r="G9472" s="79"/>
      <c r="I9472" s="79"/>
      <c r="K9472" s="79"/>
      <c r="M9472" s="79"/>
      <c r="N9472" s="80"/>
      <c r="P9472" s="79"/>
    </row>
    <row r="9473" spans="7:16" x14ac:dyDescent="0.2">
      <c r="G9473" s="79"/>
      <c r="I9473" s="79"/>
      <c r="K9473" s="79"/>
      <c r="M9473" s="79"/>
      <c r="N9473" s="80"/>
      <c r="P9473" s="79"/>
    </row>
    <row r="9474" spans="7:16" x14ac:dyDescent="0.2">
      <c r="G9474" s="79"/>
      <c r="I9474" s="79"/>
      <c r="K9474" s="79"/>
      <c r="M9474" s="79"/>
      <c r="N9474" s="80"/>
      <c r="P9474" s="79"/>
    </row>
    <row r="9475" spans="7:16" x14ac:dyDescent="0.2">
      <c r="G9475" s="79"/>
      <c r="I9475" s="79"/>
      <c r="K9475" s="79"/>
      <c r="M9475" s="79"/>
      <c r="N9475" s="80"/>
      <c r="P9475" s="79"/>
    </row>
    <row r="9476" spans="7:16" x14ac:dyDescent="0.2">
      <c r="G9476" s="79"/>
      <c r="I9476" s="79"/>
      <c r="K9476" s="79"/>
      <c r="M9476" s="79"/>
      <c r="N9476" s="80"/>
      <c r="P9476" s="79"/>
    </row>
    <row r="9477" spans="7:16" x14ac:dyDescent="0.2">
      <c r="G9477" s="79"/>
      <c r="I9477" s="79"/>
      <c r="K9477" s="79"/>
      <c r="M9477" s="79"/>
      <c r="N9477" s="80"/>
      <c r="P9477" s="79"/>
    </row>
    <row r="9478" spans="7:16" x14ac:dyDescent="0.2">
      <c r="G9478" s="79"/>
      <c r="I9478" s="79"/>
      <c r="K9478" s="79"/>
      <c r="M9478" s="79"/>
      <c r="N9478" s="80"/>
      <c r="P9478" s="79"/>
    </row>
    <row r="9479" spans="7:16" x14ac:dyDescent="0.2">
      <c r="G9479" s="79"/>
      <c r="I9479" s="79"/>
      <c r="K9479" s="79"/>
      <c r="M9479" s="79"/>
      <c r="N9479" s="80"/>
      <c r="P9479" s="79"/>
    </row>
    <row r="9480" spans="7:16" x14ac:dyDescent="0.2">
      <c r="G9480" s="79"/>
      <c r="I9480" s="79"/>
      <c r="K9480" s="79"/>
      <c r="M9480" s="79"/>
      <c r="N9480" s="80"/>
      <c r="P9480" s="79"/>
    </row>
    <row r="9481" spans="7:16" x14ac:dyDescent="0.2">
      <c r="G9481" s="79"/>
      <c r="I9481" s="79"/>
      <c r="K9481" s="79"/>
      <c r="M9481" s="79"/>
      <c r="N9481" s="80"/>
      <c r="P9481" s="79"/>
    </row>
    <row r="9482" spans="7:16" x14ac:dyDescent="0.2">
      <c r="G9482" s="79"/>
      <c r="I9482" s="79"/>
      <c r="K9482" s="79"/>
      <c r="M9482" s="79"/>
      <c r="N9482" s="80"/>
      <c r="P9482" s="79"/>
    </row>
    <row r="9483" spans="7:16" x14ac:dyDescent="0.2">
      <c r="G9483" s="79"/>
      <c r="I9483" s="79"/>
      <c r="K9483" s="79"/>
      <c r="M9483" s="79"/>
      <c r="N9483" s="80"/>
      <c r="P9483" s="79"/>
    </row>
    <row r="9484" spans="7:16" x14ac:dyDescent="0.2">
      <c r="G9484" s="79"/>
      <c r="I9484" s="79"/>
      <c r="K9484" s="79"/>
      <c r="M9484" s="79"/>
      <c r="N9484" s="80"/>
      <c r="P9484" s="79"/>
    </row>
    <row r="9485" spans="7:16" x14ac:dyDescent="0.2">
      <c r="G9485" s="79"/>
      <c r="I9485" s="79"/>
      <c r="K9485" s="79"/>
      <c r="M9485" s="79"/>
      <c r="N9485" s="80"/>
      <c r="P9485" s="79"/>
    </row>
    <row r="9486" spans="7:16" x14ac:dyDescent="0.2">
      <c r="G9486" s="79"/>
      <c r="I9486" s="79"/>
      <c r="K9486" s="79"/>
      <c r="M9486" s="79"/>
      <c r="N9486" s="80"/>
      <c r="P9486" s="79"/>
    </row>
    <row r="9487" spans="7:16" x14ac:dyDescent="0.2">
      <c r="G9487" s="79"/>
      <c r="I9487" s="79"/>
      <c r="K9487" s="79"/>
      <c r="M9487" s="79"/>
      <c r="N9487" s="80"/>
      <c r="P9487" s="79"/>
    </row>
    <row r="9488" spans="7:16" x14ac:dyDescent="0.2">
      <c r="G9488" s="79"/>
      <c r="I9488" s="79"/>
      <c r="K9488" s="79"/>
      <c r="M9488" s="79"/>
      <c r="N9488" s="80"/>
      <c r="P9488" s="79"/>
    </row>
    <row r="9489" spans="7:16" x14ac:dyDescent="0.2">
      <c r="G9489" s="79"/>
      <c r="I9489" s="79"/>
      <c r="K9489" s="79"/>
      <c r="M9489" s="79"/>
      <c r="N9489" s="80"/>
      <c r="P9489" s="79"/>
    </row>
    <row r="9490" spans="7:16" x14ac:dyDescent="0.2">
      <c r="G9490" s="79"/>
      <c r="I9490" s="79"/>
      <c r="K9490" s="79"/>
      <c r="M9490" s="79"/>
      <c r="N9490" s="80"/>
      <c r="P9490" s="79"/>
    </row>
    <row r="9491" spans="7:16" x14ac:dyDescent="0.2">
      <c r="G9491" s="79"/>
      <c r="I9491" s="79"/>
      <c r="K9491" s="79"/>
      <c r="M9491" s="79"/>
      <c r="N9491" s="80"/>
      <c r="P9491" s="79"/>
    </row>
    <row r="9492" spans="7:16" x14ac:dyDescent="0.2">
      <c r="G9492" s="79"/>
      <c r="I9492" s="79"/>
      <c r="K9492" s="79"/>
      <c r="M9492" s="79"/>
      <c r="N9492" s="80"/>
      <c r="P9492" s="79"/>
    </row>
    <row r="9493" spans="7:16" x14ac:dyDescent="0.2">
      <c r="G9493" s="79"/>
      <c r="I9493" s="79"/>
      <c r="K9493" s="79"/>
      <c r="M9493" s="79"/>
      <c r="N9493" s="80"/>
      <c r="P9493" s="79"/>
    </row>
    <row r="9494" spans="7:16" x14ac:dyDescent="0.2">
      <c r="G9494" s="79"/>
      <c r="I9494" s="79"/>
      <c r="K9494" s="79"/>
      <c r="M9494" s="79"/>
      <c r="N9494" s="80"/>
      <c r="P9494" s="79"/>
    </row>
    <row r="9495" spans="7:16" x14ac:dyDescent="0.2">
      <c r="G9495" s="79"/>
      <c r="I9495" s="79"/>
      <c r="K9495" s="79"/>
      <c r="M9495" s="79"/>
      <c r="N9495" s="80"/>
      <c r="P9495" s="79"/>
    </row>
    <row r="9496" spans="7:16" x14ac:dyDescent="0.2">
      <c r="G9496" s="79"/>
      <c r="I9496" s="79"/>
      <c r="K9496" s="79"/>
      <c r="M9496" s="79"/>
      <c r="N9496" s="80"/>
      <c r="P9496" s="79"/>
    </row>
    <row r="9497" spans="7:16" x14ac:dyDescent="0.2">
      <c r="G9497" s="79"/>
      <c r="I9497" s="79"/>
      <c r="K9497" s="79"/>
      <c r="M9497" s="79"/>
      <c r="N9497" s="80"/>
      <c r="P9497" s="79"/>
    </row>
    <row r="9498" spans="7:16" x14ac:dyDescent="0.2">
      <c r="G9498" s="79"/>
      <c r="I9498" s="79"/>
      <c r="K9498" s="79"/>
      <c r="M9498" s="79"/>
      <c r="N9498" s="80"/>
      <c r="P9498" s="79"/>
    </row>
    <row r="9499" spans="7:16" x14ac:dyDescent="0.2">
      <c r="G9499" s="79"/>
      <c r="I9499" s="79"/>
      <c r="K9499" s="79"/>
      <c r="M9499" s="79"/>
      <c r="N9499" s="80"/>
      <c r="P9499" s="79"/>
    </row>
    <row r="9500" spans="7:16" x14ac:dyDescent="0.2">
      <c r="G9500" s="79"/>
      <c r="I9500" s="79"/>
      <c r="K9500" s="79"/>
      <c r="M9500" s="79"/>
      <c r="N9500" s="80"/>
      <c r="P9500" s="79"/>
    </row>
    <row r="9501" spans="7:16" x14ac:dyDescent="0.2">
      <c r="G9501" s="79"/>
      <c r="I9501" s="79"/>
      <c r="K9501" s="79"/>
      <c r="M9501" s="79"/>
      <c r="N9501" s="80"/>
      <c r="P9501" s="79"/>
    </row>
    <row r="9502" spans="7:16" x14ac:dyDescent="0.2">
      <c r="G9502" s="79"/>
      <c r="I9502" s="79"/>
      <c r="K9502" s="79"/>
      <c r="M9502" s="79"/>
      <c r="N9502" s="80"/>
      <c r="P9502" s="79"/>
    </row>
    <row r="9503" spans="7:16" x14ac:dyDescent="0.2">
      <c r="G9503" s="79"/>
      <c r="I9503" s="79"/>
      <c r="K9503" s="79"/>
      <c r="M9503" s="79"/>
      <c r="N9503" s="80"/>
      <c r="P9503" s="79"/>
    </row>
    <row r="9504" spans="7:16" x14ac:dyDescent="0.2">
      <c r="G9504" s="79"/>
      <c r="I9504" s="79"/>
      <c r="K9504" s="79"/>
      <c r="M9504" s="79"/>
      <c r="N9504" s="80"/>
      <c r="P9504" s="79"/>
    </row>
    <row r="9505" spans="7:16" x14ac:dyDescent="0.2">
      <c r="G9505" s="79"/>
      <c r="I9505" s="79"/>
      <c r="K9505" s="79"/>
      <c r="M9505" s="79"/>
      <c r="N9505" s="80"/>
      <c r="P9505" s="79"/>
    </row>
    <row r="9506" spans="7:16" x14ac:dyDescent="0.2">
      <c r="G9506" s="79"/>
      <c r="I9506" s="79"/>
      <c r="K9506" s="79"/>
      <c r="M9506" s="79"/>
      <c r="N9506" s="80"/>
      <c r="P9506" s="79"/>
    </row>
    <row r="9507" spans="7:16" x14ac:dyDescent="0.2">
      <c r="G9507" s="79"/>
      <c r="I9507" s="79"/>
      <c r="K9507" s="79"/>
      <c r="M9507" s="79"/>
      <c r="N9507" s="80"/>
      <c r="P9507" s="79"/>
    </row>
    <row r="9508" spans="7:16" x14ac:dyDescent="0.2">
      <c r="G9508" s="79"/>
      <c r="I9508" s="79"/>
      <c r="K9508" s="79"/>
      <c r="M9508" s="79"/>
      <c r="N9508" s="80"/>
      <c r="P9508" s="79"/>
    </row>
    <row r="9509" spans="7:16" x14ac:dyDescent="0.2">
      <c r="G9509" s="79"/>
      <c r="I9509" s="79"/>
      <c r="K9509" s="79"/>
      <c r="M9509" s="79"/>
      <c r="N9509" s="80"/>
      <c r="P9509" s="79"/>
    </row>
    <row r="9510" spans="7:16" x14ac:dyDescent="0.2">
      <c r="G9510" s="79"/>
      <c r="I9510" s="79"/>
      <c r="K9510" s="79"/>
      <c r="M9510" s="79"/>
      <c r="N9510" s="80"/>
      <c r="P9510" s="79"/>
    </row>
    <row r="9511" spans="7:16" x14ac:dyDescent="0.2">
      <c r="G9511" s="79"/>
      <c r="I9511" s="79"/>
      <c r="K9511" s="79"/>
      <c r="M9511" s="79"/>
      <c r="N9511" s="80"/>
      <c r="P9511" s="79"/>
    </row>
    <row r="9512" spans="7:16" x14ac:dyDescent="0.2">
      <c r="G9512" s="79"/>
      <c r="I9512" s="79"/>
      <c r="K9512" s="79"/>
      <c r="M9512" s="79"/>
      <c r="N9512" s="80"/>
      <c r="P9512" s="79"/>
    </row>
    <row r="9513" spans="7:16" x14ac:dyDescent="0.2">
      <c r="G9513" s="79"/>
      <c r="I9513" s="79"/>
      <c r="K9513" s="79"/>
      <c r="M9513" s="79"/>
      <c r="N9513" s="80"/>
      <c r="P9513" s="79"/>
    </row>
    <row r="9514" spans="7:16" x14ac:dyDescent="0.2">
      <c r="G9514" s="79"/>
      <c r="I9514" s="79"/>
      <c r="K9514" s="79"/>
      <c r="M9514" s="79"/>
      <c r="N9514" s="80"/>
      <c r="P9514" s="79"/>
    </row>
    <row r="9515" spans="7:16" x14ac:dyDescent="0.2">
      <c r="G9515" s="79"/>
      <c r="I9515" s="79"/>
      <c r="K9515" s="79"/>
      <c r="M9515" s="79"/>
      <c r="N9515" s="80"/>
      <c r="P9515" s="79"/>
    </row>
    <row r="9516" spans="7:16" x14ac:dyDescent="0.2">
      <c r="G9516" s="79"/>
      <c r="I9516" s="79"/>
      <c r="K9516" s="79"/>
      <c r="M9516" s="79"/>
      <c r="N9516" s="80"/>
      <c r="P9516" s="79"/>
    </row>
    <row r="9517" spans="7:16" x14ac:dyDescent="0.2">
      <c r="G9517" s="79"/>
      <c r="I9517" s="79"/>
      <c r="K9517" s="79"/>
      <c r="M9517" s="79"/>
      <c r="N9517" s="80"/>
      <c r="P9517" s="79"/>
    </row>
    <row r="9518" spans="7:16" x14ac:dyDescent="0.2">
      <c r="G9518" s="79"/>
      <c r="I9518" s="79"/>
      <c r="K9518" s="79"/>
      <c r="M9518" s="79"/>
      <c r="N9518" s="80"/>
      <c r="P9518" s="79"/>
    </row>
    <row r="9519" spans="7:16" x14ac:dyDescent="0.2">
      <c r="G9519" s="79"/>
      <c r="I9519" s="79"/>
      <c r="K9519" s="79"/>
      <c r="M9519" s="79"/>
      <c r="N9519" s="80"/>
      <c r="P9519" s="79"/>
    </row>
    <row r="9520" spans="7:16" x14ac:dyDescent="0.2">
      <c r="G9520" s="79"/>
      <c r="I9520" s="79"/>
      <c r="K9520" s="79"/>
      <c r="M9520" s="79"/>
      <c r="N9520" s="80"/>
      <c r="P9520" s="79"/>
    </row>
    <row r="9521" spans="7:16" x14ac:dyDescent="0.2">
      <c r="G9521" s="79"/>
      <c r="I9521" s="79"/>
      <c r="K9521" s="79"/>
      <c r="M9521" s="79"/>
      <c r="N9521" s="80"/>
      <c r="P9521" s="79"/>
    </row>
    <row r="9522" spans="7:16" x14ac:dyDescent="0.2">
      <c r="G9522" s="79"/>
      <c r="I9522" s="79"/>
      <c r="K9522" s="79"/>
      <c r="M9522" s="79"/>
      <c r="N9522" s="80"/>
      <c r="P9522" s="79"/>
    </row>
    <row r="9523" spans="7:16" x14ac:dyDescent="0.2">
      <c r="G9523" s="79"/>
      <c r="I9523" s="79"/>
      <c r="K9523" s="79"/>
      <c r="M9523" s="79"/>
      <c r="N9523" s="80"/>
      <c r="P9523" s="79"/>
    </row>
    <row r="9524" spans="7:16" x14ac:dyDescent="0.2">
      <c r="G9524" s="79"/>
      <c r="I9524" s="79"/>
      <c r="K9524" s="79"/>
      <c r="M9524" s="79"/>
      <c r="N9524" s="80"/>
      <c r="P9524" s="79"/>
    </row>
    <row r="9525" spans="7:16" x14ac:dyDescent="0.2">
      <c r="G9525" s="79"/>
      <c r="I9525" s="79"/>
      <c r="K9525" s="79"/>
      <c r="M9525" s="79"/>
      <c r="N9525" s="80"/>
      <c r="P9525" s="79"/>
    </row>
    <row r="9526" spans="7:16" x14ac:dyDescent="0.2">
      <c r="G9526" s="79"/>
      <c r="I9526" s="79"/>
      <c r="K9526" s="79"/>
      <c r="M9526" s="79"/>
      <c r="N9526" s="80"/>
      <c r="P9526" s="79"/>
    </row>
    <row r="9527" spans="7:16" x14ac:dyDescent="0.2">
      <c r="G9527" s="79"/>
      <c r="I9527" s="79"/>
      <c r="K9527" s="79"/>
      <c r="M9527" s="79"/>
      <c r="N9527" s="80"/>
      <c r="P9527" s="79"/>
    </row>
    <row r="9528" spans="7:16" x14ac:dyDescent="0.2">
      <c r="G9528" s="79"/>
      <c r="I9528" s="79"/>
      <c r="K9528" s="79"/>
      <c r="M9528" s="79"/>
      <c r="N9528" s="80"/>
      <c r="P9528" s="79"/>
    </row>
    <row r="9529" spans="7:16" x14ac:dyDescent="0.2">
      <c r="G9529" s="79"/>
      <c r="I9529" s="79"/>
      <c r="K9529" s="79"/>
      <c r="M9529" s="79"/>
      <c r="N9529" s="80"/>
      <c r="P9529" s="79"/>
    </row>
    <row r="9530" spans="7:16" x14ac:dyDescent="0.2">
      <c r="G9530" s="79"/>
      <c r="I9530" s="79"/>
      <c r="K9530" s="79"/>
      <c r="M9530" s="79"/>
      <c r="N9530" s="80"/>
      <c r="P9530" s="79"/>
    </row>
    <row r="9531" spans="7:16" x14ac:dyDescent="0.2">
      <c r="G9531" s="79"/>
      <c r="I9531" s="79"/>
      <c r="K9531" s="79"/>
      <c r="M9531" s="79"/>
      <c r="N9531" s="80"/>
      <c r="P9531" s="79"/>
    </row>
    <row r="9532" spans="7:16" x14ac:dyDescent="0.2">
      <c r="G9532" s="79"/>
      <c r="I9532" s="79"/>
      <c r="K9532" s="79"/>
      <c r="M9532" s="79"/>
      <c r="N9532" s="80"/>
      <c r="P9532" s="79"/>
    </row>
    <row r="9533" spans="7:16" x14ac:dyDescent="0.2">
      <c r="G9533" s="79"/>
      <c r="I9533" s="79"/>
      <c r="K9533" s="79"/>
      <c r="M9533" s="79"/>
      <c r="N9533" s="80"/>
      <c r="P9533" s="79"/>
    </row>
    <row r="9534" spans="7:16" x14ac:dyDescent="0.2">
      <c r="G9534" s="79"/>
      <c r="I9534" s="79"/>
      <c r="K9534" s="79"/>
      <c r="M9534" s="79"/>
      <c r="N9534" s="80"/>
      <c r="P9534" s="79"/>
    </row>
    <row r="9535" spans="7:16" x14ac:dyDescent="0.2">
      <c r="G9535" s="79"/>
      <c r="I9535" s="79"/>
      <c r="K9535" s="79"/>
      <c r="M9535" s="79"/>
      <c r="N9535" s="80"/>
      <c r="P9535" s="79"/>
    </row>
    <row r="9536" spans="7:16" x14ac:dyDescent="0.2">
      <c r="G9536" s="79"/>
      <c r="I9536" s="79"/>
      <c r="K9536" s="79"/>
      <c r="M9536" s="79"/>
      <c r="N9536" s="80"/>
      <c r="P9536" s="79"/>
    </row>
    <row r="9537" spans="7:16" x14ac:dyDescent="0.2">
      <c r="G9537" s="79"/>
      <c r="I9537" s="79"/>
      <c r="K9537" s="79"/>
      <c r="M9537" s="79"/>
      <c r="N9537" s="80"/>
      <c r="P9537" s="79"/>
    </row>
    <row r="9538" spans="7:16" x14ac:dyDescent="0.2">
      <c r="G9538" s="79"/>
      <c r="I9538" s="79"/>
      <c r="K9538" s="79"/>
      <c r="M9538" s="79"/>
      <c r="N9538" s="80"/>
      <c r="P9538" s="79"/>
    </row>
    <row r="9539" spans="7:16" x14ac:dyDescent="0.2">
      <c r="G9539" s="79"/>
      <c r="I9539" s="79"/>
      <c r="K9539" s="79"/>
      <c r="M9539" s="79"/>
      <c r="N9539" s="80"/>
      <c r="P9539" s="79"/>
    </row>
    <row r="9540" spans="7:16" x14ac:dyDescent="0.2">
      <c r="G9540" s="79"/>
      <c r="I9540" s="79"/>
      <c r="K9540" s="79"/>
      <c r="M9540" s="79"/>
      <c r="N9540" s="80"/>
      <c r="P9540" s="79"/>
    </row>
    <row r="9541" spans="7:16" x14ac:dyDescent="0.2">
      <c r="G9541" s="79"/>
      <c r="I9541" s="79"/>
      <c r="K9541" s="79"/>
      <c r="M9541" s="79"/>
      <c r="N9541" s="80"/>
      <c r="P9541" s="79"/>
    </row>
    <row r="9542" spans="7:16" x14ac:dyDescent="0.2">
      <c r="G9542" s="79"/>
      <c r="I9542" s="79"/>
      <c r="K9542" s="79"/>
      <c r="M9542" s="79"/>
      <c r="N9542" s="80"/>
      <c r="P9542" s="79"/>
    </row>
    <row r="9543" spans="7:16" x14ac:dyDescent="0.2">
      <c r="G9543" s="79"/>
      <c r="I9543" s="79"/>
      <c r="K9543" s="79"/>
      <c r="M9543" s="79"/>
      <c r="N9543" s="80"/>
      <c r="P9543" s="79"/>
    </row>
    <row r="9544" spans="7:16" x14ac:dyDescent="0.2">
      <c r="G9544" s="79"/>
      <c r="I9544" s="79"/>
      <c r="K9544" s="79"/>
      <c r="M9544" s="79"/>
      <c r="N9544" s="80"/>
      <c r="P9544" s="79"/>
    </row>
    <row r="9545" spans="7:16" x14ac:dyDescent="0.2">
      <c r="G9545" s="79"/>
      <c r="I9545" s="79"/>
      <c r="K9545" s="79"/>
      <c r="M9545" s="79"/>
      <c r="N9545" s="80"/>
      <c r="P9545" s="79"/>
    </row>
    <row r="9546" spans="7:16" x14ac:dyDescent="0.2">
      <c r="G9546" s="79"/>
      <c r="I9546" s="79"/>
      <c r="K9546" s="79"/>
      <c r="M9546" s="79"/>
      <c r="N9546" s="80"/>
      <c r="P9546" s="79"/>
    </row>
    <row r="9547" spans="7:16" x14ac:dyDescent="0.2">
      <c r="G9547" s="79"/>
      <c r="I9547" s="79"/>
      <c r="K9547" s="79"/>
      <c r="M9547" s="79"/>
      <c r="N9547" s="80"/>
      <c r="P9547" s="79"/>
    </row>
    <row r="9548" spans="7:16" x14ac:dyDescent="0.2">
      <c r="G9548" s="79"/>
      <c r="I9548" s="79"/>
      <c r="K9548" s="79"/>
      <c r="M9548" s="79"/>
      <c r="N9548" s="80"/>
      <c r="P9548" s="79"/>
    </row>
    <row r="9549" spans="7:16" x14ac:dyDescent="0.2">
      <c r="G9549" s="79"/>
      <c r="I9549" s="79"/>
      <c r="K9549" s="79"/>
      <c r="M9549" s="79"/>
      <c r="N9549" s="80"/>
      <c r="P9549" s="79"/>
    </row>
    <row r="9550" spans="7:16" x14ac:dyDescent="0.2">
      <c r="G9550" s="79"/>
      <c r="I9550" s="79"/>
      <c r="K9550" s="79"/>
      <c r="M9550" s="79"/>
      <c r="N9550" s="80"/>
      <c r="P9550" s="79"/>
    </row>
    <row r="9551" spans="7:16" x14ac:dyDescent="0.2">
      <c r="G9551" s="79"/>
      <c r="I9551" s="79"/>
      <c r="K9551" s="79"/>
      <c r="M9551" s="79"/>
      <c r="N9551" s="80"/>
      <c r="P9551" s="79"/>
    </row>
    <row r="9552" spans="7:16" x14ac:dyDescent="0.2">
      <c r="G9552" s="79"/>
      <c r="I9552" s="79"/>
      <c r="K9552" s="79"/>
      <c r="M9552" s="79"/>
      <c r="N9552" s="80"/>
      <c r="P9552" s="79"/>
    </row>
    <row r="9553" spans="7:16" x14ac:dyDescent="0.2">
      <c r="G9553" s="79"/>
      <c r="I9553" s="79"/>
      <c r="K9553" s="79"/>
      <c r="M9553" s="79"/>
      <c r="N9553" s="80"/>
      <c r="P9553" s="79"/>
    </row>
    <row r="9554" spans="7:16" x14ac:dyDescent="0.2">
      <c r="G9554" s="79"/>
      <c r="I9554" s="79"/>
      <c r="K9554" s="79"/>
      <c r="M9554" s="79"/>
      <c r="N9554" s="80"/>
      <c r="P9554" s="79"/>
    </row>
    <row r="9555" spans="7:16" x14ac:dyDescent="0.2">
      <c r="G9555" s="79"/>
      <c r="I9555" s="79"/>
      <c r="K9555" s="79"/>
      <c r="M9555" s="79"/>
      <c r="N9555" s="80"/>
      <c r="P9555" s="79"/>
    </row>
    <row r="9556" spans="7:16" x14ac:dyDescent="0.2">
      <c r="G9556" s="79"/>
      <c r="I9556" s="79"/>
      <c r="K9556" s="79"/>
      <c r="M9556" s="79"/>
      <c r="N9556" s="80"/>
      <c r="P9556" s="79"/>
    </row>
    <row r="9557" spans="7:16" x14ac:dyDescent="0.2">
      <c r="G9557" s="79"/>
      <c r="I9557" s="79"/>
      <c r="K9557" s="79"/>
      <c r="M9557" s="79"/>
      <c r="N9557" s="80"/>
      <c r="P9557" s="79"/>
    </row>
    <row r="9558" spans="7:16" x14ac:dyDescent="0.2">
      <c r="G9558" s="79"/>
      <c r="I9558" s="79"/>
      <c r="K9558" s="79"/>
      <c r="M9558" s="79"/>
      <c r="N9558" s="80"/>
      <c r="P9558" s="79"/>
    </row>
    <row r="9559" spans="7:16" x14ac:dyDescent="0.2">
      <c r="G9559" s="79"/>
      <c r="I9559" s="79"/>
      <c r="K9559" s="79"/>
      <c r="M9559" s="79"/>
      <c r="N9559" s="80"/>
      <c r="P9559" s="79"/>
    </row>
    <row r="9560" spans="7:16" x14ac:dyDescent="0.2">
      <c r="G9560" s="79"/>
      <c r="I9560" s="79"/>
      <c r="K9560" s="79"/>
      <c r="M9560" s="79"/>
      <c r="N9560" s="80"/>
      <c r="P9560" s="79"/>
    </row>
    <row r="9561" spans="7:16" x14ac:dyDescent="0.2">
      <c r="G9561" s="79"/>
      <c r="I9561" s="79"/>
      <c r="K9561" s="79"/>
      <c r="M9561" s="79"/>
      <c r="N9561" s="80"/>
      <c r="P9561" s="79"/>
    </row>
    <row r="9562" spans="7:16" x14ac:dyDescent="0.2">
      <c r="G9562" s="79"/>
      <c r="I9562" s="79"/>
      <c r="K9562" s="79"/>
      <c r="M9562" s="79"/>
      <c r="N9562" s="80"/>
      <c r="P9562" s="79"/>
    </row>
    <row r="9563" spans="7:16" x14ac:dyDescent="0.2">
      <c r="G9563" s="79"/>
      <c r="I9563" s="79"/>
      <c r="K9563" s="79"/>
      <c r="M9563" s="79"/>
      <c r="N9563" s="80"/>
      <c r="P9563" s="79"/>
    </row>
    <row r="9564" spans="7:16" x14ac:dyDescent="0.2">
      <c r="G9564" s="79"/>
      <c r="I9564" s="79"/>
      <c r="K9564" s="79"/>
      <c r="M9564" s="79"/>
      <c r="N9564" s="80"/>
      <c r="P9564" s="79"/>
    </row>
    <row r="9565" spans="7:16" x14ac:dyDescent="0.2">
      <c r="G9565" s="79"/>
      <c r="I9565" s="79"/>
      <c r="K9565" s="79"/>
      <c r="M9565" s="79"/>
      <c r="N9565" s="80"/>
      <c r="P9565" s="79"/>
    </row>
    <row r="9566" spans="7:16" x14ac:dyDescent="0.2">
      <c r="G9566" s="79"/>
      <c r="I9566" s="79"/>
      <c r="K9566" s="79"/>
      <c r="M9566" s="79"/>
      <c r="N9566" s="80"/>
      <c r="P9566" s="79"/>
    </row>
    <row r="9567" spans="7:16" x14ac:dyDescent="0.2">
      <c r="G9567" s="79"/>
      <c r="I9567" s="79"/>
      <c r="K9567" s="79"/>
      <c r="M9567" s="79"/>
      <c r="N9567" s="80"/>
      <c r="P9567" s="79"/>
    </row>
    <row r="9568" spans="7:16" x14ac:dyDescent="0.2">
      <c r="G9568" s="79"/>
      <c r="I9568" s="79"/>
      <c r="K9568" s="79"/>
      <c r="M9568" s="79"/>
      <c r="N9568" s="80"/>
      <c r="P9568" s="79"/>
    </row>
    <row r="9569" spans="7:16" x14ac:dyDescent="0.2">
      <c r="G9569" s="79"/>
      <c r="I9569" s="79"/>
      <c r="K9569" s="79"/>
      <c r="M9569" s="79"/>
      <c r="N9569" s="80"/>
      <c r="P9569" s="79"/>
    </row>
    <row r="9570" spans="7:16" x14ac:dyDescent="0.2">
      <c r="G9570" s="79"/>
      <c r="I9570" s="79"/>
      <c r="K9570" s="79"/>
      <c r="M9570" s="79"/>
      <c r="N9570" s="80"/>
      <c r="P9570" s="79"/>
    </row>
    <row r="9571" spans="7:16" x14ac:dyDescent="0.2">
      <c r="G9571" s="79"/>
      <c r="I9571" s="79"/>
      <c r="K9571" s="79"/>
      <c r="M9571" s="79"/>
      <c r="N9571" s="80"/>
      <c r="P9571" s="79"/>
    </row>
    <row r="9572" spans="7:16" x14ac:dyDescent="0.2">
      <c r="G9572" s="79"/>
      <c r="I9572" s="79"/>
      <c r="K9572" s="79"/>
      <c r="M9572" s="79"/>
      <c r="N9572" s="80"/>
      <c r="P9572" s="79"/>
    </row>
    <row r="9573" spans="7:16" x14ac:dyDescent="0.2">
      <c r="G9573" s="79"/>
      <c r="I9573" s="79"/>
      <c r="K9573" s="79"/>
      <c r="M9573" s="79"/>
      <c r="N9573" s="80"/>
      <c r="P9573" s="79"/>
    </row>
    <row r="9574" spans="7:16" x14ac:dyDescent="0.2">
      <c r="G9574" s="79"/>
      <c r="I9574" s="79"/>
      <c r="K9574" s="79"/>
      <c r="M9574" s="79"/>
      <c r="N9574" s="80"/>
      <c r="P9574" s="79"/>
    </row>
    <row r="9575" spans="7:16" x14ac:dyDescent="0.2">
      <c r="G9575" s="79"/>
      <c r="I9575" s="79"/>
      <c r="K9575" s="79"/>
      <c r="M9575" s="79"/>
      <c r="N9575" s="80"/>
      <c r="P9575" s="79"/>
    </row>
    <row r="9576" spans="7:16" x14ac:dyDescent="0.2">
      <c r="G9576" s="79"/>
      <c r="I9576" s="79"/>
      <c r="K9576" s="79"/>
      <c r="M9576" s="79"/>
      <c r="N9576" s="80"/>
      <c r="P9576" s="79"/>
    </row>
    <row r="9577" spans="7:16" x14ac:dyDescent="0.2">
      <c r="G9577" s="79"/>
      <c r="I9577" s="79"/>
      <c r="K9577" s="79"/>
      <c r="M9577" s="79"/>
      <c r="N9577" s="80"/>
      <c r="P9577" s="79"/>
    </row>
    <row r="9578" spans="7:16" x14ac:dyDescent="0.2">
      <c r="G9578" s="79"/>
      <c r="I9578" s="79"/>
      <c r="K9578" s="79"/>
      <c r="M9578" s="79"/>
      <c r="N9578" s="80"/>
      <c r="P9578" s="79"/>
    </row>
    <row r="9579" spans="7:16" x14ac:dyDescent="0.2">
      <c r="G9579" s="79"/>
      <c r="I9579" s="79"/>
      <c r="K9579" s="79"/>
      <c r="M9579" s="79"/>
      <c r="N9579" s="80"/>
      <c r="P9579" s="79"/>
    </row>
    <row r="9580" spans="7:16" x14ac:dyDescent="0.2">
      <c r="G9580" s="79"/>
      <c r="I9580" s="79"/>
      <c r="K9580" s="79"/>
      <c r="M9580" s="79"/>
      <c r="N9580" s="80"/>
      <c r="P9580" s="79"/>
    </row>
    <row r="9581" spans="7:16" x14ac:dyDescent="0.2">
      <c r="G9581" s="79"/>
      <c r="I9581" s="79"/>
      <c r="K9581" s="79"/>
      <c r="M9581" s="79"/>
      <c r="N9581" s="80"/>
      <c r="P9581" s="79"/>
    </row>
    <row r="9582" spans="7:16" x14ac:dyDescent="0.2">
      <c r="G9582" s="79"/>
      <c r="I9582" s="79"/>
      <c r="K9582" s="79"/>
      <c r="M9582" s="79"/>
      <c r="N9582" s="80"/>
      <c r="P9582" s="79"/>
    </row>
    <row r="9583" spans="7:16" x14ac:dyDescent="0.2">
      <c r="G9583" s="79"/>
      <c r="I9583" s="79"/>
      <c r="K9583" s="79"/>
      <c r="M9583" s="79"/>
      <c r="N9583" s="80"/>
      <c r="P9583" s="79"/>
    </row>
    <row r="9584" spans="7:16" x14ac:dyDescent="0.2">
      <c r="G9584" s="79"/>
      <c r="I9584" s="79"/>
      <c r="K9584" s="79"/>
      <c r="M9584" s="79"/>
      <c r="N9584" s="80"/>
      <c r="P9584" s="79"/>
    </row>
    <row r="9585" spans="7:16" x14ac:dyDescent="0.2">
      <c r="G9585" s="79"/>
      <c r="I9585" s="79"/>
      <c r="K9585" s="79"/>
      <c r="M9585" s="79"/>
      <c r="N9585" s="80"/>
      <c r="P9585" s="79"/>
    </row>
    <row r="9586" spans="7:16" x14ac:dyDescent="0.2">
      <c r="G9586" s="79"/>
      <c r="I9586" s="79"/>
      <c r="K9586" s="79"/>
      <c r="M9586" s="79"/>
      <c r="N9586" s="80"/>
      <c r="P9586" s="79"/>
    </row>
    <row r="9587" spans="7:16" x14ac:dyDescent="0.2">
      <c r="G9587" s="79"/>
      <c r="I9587" s="79"/>
      <c r="K9587" s="79"/>
      <c r="M9587" s="79"/>
      <c r="N9587" s="80"/>
      <c r="P9587" s="79"/>
    </row>
    <row r="9588" spans="7:16" x14ac:dyDescent="0.2">
      <c r="G9588" s="79"/>
      <c r="I9588" s="79"/>
      <c r="K9588" s="79"/>
      <c r="M9588" s="79"/>
      <c r="N9588" s="80"/>
      <c r="P9588" s="79"/>
    </row>
    <row r="9589" spans="7:16" x14ac:dyDescent="0.2">
      <c r="G9589" s="79"/>
      <c r="I9589" s="79"/>
      <c r="K9589" s="79"/>
      <c r="M9589" s="79"/>
      <c r="N9589" s="80"/>
      <c r="P9589" s="79"/>
    </row>
    <row r="9590" spans="7:16" x14ac:dyDescent="0.2">
      <c r="G9590" s="79"/>
      <c r="I9590" s="79"/>
      <c r="K9590" s="79"/>
      <c r="M9590" s="79"/>
      <c r="N9590" s="80"/>
      <c r="P9590" s="79"/>
    </row>
    <row r="9591" spans="7:16" x14ac:dyDescent="0.2">
      <c r="G9591" s="79"/>
      <c r="I9591" s="79"/>
      <c r="K9591" s="79"/>
      <c r="M9591" s="79"/>
      <c r="N9591" s="80"/>
      <c r="P9591" s="79"/>
    </row>
    <row r="9592" spans="7:16" x14ac:dyDescent="0.2">
      <c r="G9592" s="79"/>
      <c r="I9592" s="79"/>
      <c r="K9592" s="79"/>
      <c r="M9592" s="79"/>
      <c r="N9592" s="80"/>
      <c r="P9592" s="79"/>
    </row>
    <row r="9593" spans="7:16" x14ac:dyDescent="0.2">
      <c r="G9593" s="79"/>
      <c r="I9593" s="79"/>
      <c r="K9593" s="79"/>
      <c r="M9593" s="79"/>
      <c r="N9593" s="80"/>
      <c r="P9593" s="79"/>
    </row>
    <row r="9594" spans="7:16" x14ac:dyDescent="0.2">
      <c r="G9594" s="79"/>
      <c r="I9594" s="79"/>
      <c r="K9594" s="79"/>
      <c r="M9594" s="79"/>
      <c r="N9594" s="80"/>
      <c r="P9594" s="79"/>
    </row>
    <row r="9595" spans="7:16" x14ac:dyDescent="0.2">
      <c r="G9595" s="79"/>
      <c r="I9595" s="79"/>
      <c r="K9595" s="79"/>
      <c r="M9595" s="79"/>
      <c r="N9595" s="80"/>
      <c r="P9595" s="79"/>
    </row>
    <row r="9596" spans="7:16" x14ac:dyDescent="0.2">
      <c r="G9596" s="79"/>
      <c r="I9596" s="79"/>
      <c r="K9596" s="79"/>
      <c r="M9596" s="79"/>
      <c r="N9596" s="80"/>
      <c r="P9596" s="79"/>
    </row>
    <row r="9597" spans="7:16" x14ac:dyDescent="0.2">
      <c r="G9597" s="79"/>
      <c r="I9597" s="79"/>
      <c r="K9597" s="79"/>
      <c r="M9597" s="79"/>
      <c r="N9597" s="80"/>
      <c r="P9597" s="79"/>
    </row>
    <row r="9598" spans="7:16" x14ac:dyDescent="0.2">
      <c r="G9598" s="79"/>
      <c r="I9598" s="79"/>
      <c r="K9598" s="79"/>
      <c r="M9598" s="79"/>
      <c r="N9598" s="80"/>
      <c r="P9598" s="79"/>
    </row>
    <row r="9599" spans="7:16" x14ac:dyDescent="0.2">
      <c r="G9599" s="79"/>
      <c r="I9599" s="79"/>
      <c r="K9599" s="79"/>
      <c r="M9599" s="79"/>
      <c r="N9599" s="80"/>
      <c r="P9599" s="79"/>
    </row>
    <row r="9600" spans="7:16" x14ac:dyDescent="0.2">
      <c r="G9600" s="79"/>
      <c r="I9600" s="79"/>
      <c r="K9600" s="79"/>
      <c r="M9600" s="79"/>
      <c r="N9600" s="80"/>
      <c r="P9600" s="79"/>
    </row>
    <row r="9601" spans="7:16" x14ac:dyDescent="0.2">
      <c r="G9601" s="79"/>
      <c r="I9601" s="79"/>
      <c r="K9601" s="79"/>
      <c r="M9601" s="79"/>
      <c r="N9601" s="80"/>
      <c r="P9601" s="79"/>
    </row>
    <row r="9602" spans="7:16" x14ac:dyDescent="0.2">
      <c r="G9602" s="79"/>
      <c r="I9602" s="79"/>
      <c r="K9602" s="79"/>
      <c r="M9602" s="79"/>
      <c r="N9602" s="80"/>
      <c r="P9602" s="79"/>
    </row>
    <row r="9603" spans="7:16" x14ac:dyDescent="0.2">
      <c r="G9603" s="79"/>
      <c r="I9603" s="79"/>
      <c r="K9603" s="79"/>
      <c r="M9603" s="79"/>
      <c r="N9603" s="80"/>
      <c r="P9603" s="79"/>
    </row>
    <row r="9604" spans="7:16" x14ac:dyDescent="0.2">
      <c r="G9604" s="79"/>
      <c r="I9604" s="79"/>
      <c r="K9604" s="79"/>
      <c r="M9604" s="79"/>
      <c r="N9604" s="80"/>
      <c r="P9604" s="79"/>
    </row>
    <row r="9605" spans="7:16" x14ac:dyDescent="0.2">
      <c r="G9605" s="79"/>
      <c r="I9605" s="79"/>
      <c r="K9605" s="79"/>
      <c r="M9605" s="79"/>
      <c r="N9605" s="80"/>
      <c r="P9605" s="79"/>
    </row>
    <row r="9606" spans="7:16" x14ac:dyDescent="0.2">
      <c r="G9606" s="79"/>
      <c r="I9606" s="79"/>
      <c r="K9606" s="79"/>
      <c r="M9606" s="79"/>
      <c r="N9606" s="80"/>
      <c r="P9606" s="79"/>
    </row>
    <row r="9607" spans="7:16" x14ac:dyDescent="0.2">
      <c r="G9607" s="79"/>
      <c r="I9607" s="79"/>
      <c r="K9607" s="79"/>
      <c r="M9607" s="79"/>
      <c r="N9607" s="80"/>
      <c r="P9607" s="79"/>
    </row>
    <row r="9608" spans="7:16" x14ac:dyDescent="0.2">
      <c r="G9608" s="79"/>
      <c r="I9608" s="79"/>
      <c r="K9608" s="79"/>
      <c r="M9608" s="79"/>
      <c r="N9608" s="80"/>
      <c r="P9608" s="79"/>
    </row>
    <row r="9609" spans="7:16" x14ac:dyDescent="0.2">
      <c r="G9609" s="79"/>
      <c r="I9609" s="79"/>
      <c r="K9609" s="79"/>
      <c r="M9609" s="79"/>
      <c r="N9609" s="80"/>
      <c r="P9609" s="79"/>
    </row>
    <row r="9610" spans="7:16" x14ac:dyDescent="0.2">
      <c r="G9610" s="79"/>
      <c r="I9610" s="79"/>
      <c r="K9610" s="79"/>
      <c r="M9610" s="79"/>
      <c r="N9610" s="80"/>
      <c r="P9610" s="79"/>
    </row>
    <row r="9611" spans="7:16" x14ac:dyDescent="0.2">
      <c r="G9611" s="79"/>
      <c r="I9611" s="79"/>
      <c r="K9611" s="79"/>
      <c r="M9611" s="79"/>
      <c r="N9611" s="80"/>
      <c r="P9611" s="79"/>
    </row>
    <row r="9612" spans="7:16" x14ac:dyDescent="0.2">
      <c r="G9612" s="79"/>
      <c r="I9612" s="79"/>
      <c r="K9612" s="79"/>
      <c r="M9612" s="79"/>
      <c r="N9612" s="80"/>
      <c r="P9612" s="79"/>
    </row>
    <row r="9613" spans="7:16" x14ac:dyDescent="0.2">
      <c r="G9613" s="79"/>
      <c r="I9613" s="79"/>
      <c r="K9613" s="79"/>
      <c r="M9613" s="79"/>
      <c r="N9613" s="80"/>
      <c r="P9613" s="79"/>
    </row>
    <row r="9614" spans="7:16" x14ac:dyDescent="0.2">
      <c r="G9614" s="79"/>
      <c r="I9614" s="79"/>
      <c r="K9614" s="79"/>
      <c r="M9614" s="79"/>
      <c r="N9614" s="80"/>
      <c r="P9614" s="79"/>
    </row>
    <row r="9615" spans="7:16" x14ac:dyDescent="0.2">
      <c r="G9615" s="79"/>
      <c r="I9615" s="79"/>
      <c r="K9615" s="79"/>
      <c r="M9615" s="79"/>
      <c r="N9615" s="80"/>
      <c r="P9615" s="79"/>
    </row>
    <row r="9616" spans="7:16" x14ac:dyDescent="0.2">
      <c r="G9616" s="79"/>
      <c r="I9616" s="79"/>
      <c r="K9616" s="79"/>
      <c r="M9616" s="79"/>
      <c r="N9616" s="80"/>
      <c r="P9616" s="79"/>
    </row>
    <row r="9617" spans="7:16" x14ac:dyDescent="0.2">
      <c r="G9617" s="79"/>
      <c r="I9617" s="79"/>
      <c r="K9617" s="79"/>
      <c r="M9617" s="79"/>
      <c r="N9617" s="80"/>
      <c r="P9617" s="79"/>
    </row>
    <row r="9618" spans="7:16" x14ac:dyDescent="0.2">
      <c r="G9618" s="79"/>
      <c r="I9618" s="79"/>
      <c r="K9618" s="79"/>
      <c r="M9618" s="79"/>
      <c r="N9618" s="80"/>
      <c r="P9618" s="79"/>
    </row>
    <row r="9619" spans="7:16" x14ac:dyDescent="0.2">
      <c r="G9619" s="79"/>
      <c r="I9619" s="79"/>
      <c r="K9619" s="79"/>
      <c r="M9619" s="79"/>
      <c r="N9619" s="80"/>
      <c r="P9619" s="79"/>
    </row>
    <row r="9620" spans="7:16" x14ac:dyDescent="0.2">
      <c r="G9620" s="79"/>
      <c r="I9620" s="79"/>
      <c r="K9620" s="79"/>
      <c r="M9620" s="79"/>
      <c r="N9620" s="80"/>
      <c r="P9620" s="79"/>
    </row>
    <row r="9621" spans="7:16" x14ac:dyDescent="0.2">
      <c r="G9621" s="79"/>
      <c r="I9621" s="79"/>
      <c r="K9621" s="79"/>
      <c r="M9621" s="79"/>
      <c r="N9621" s="80"/>
      <c r="P9621" s="79"/>
    </row>
    <row r="9622" spans="7:16" x14ac:dyDescent="0.2">
      <c r="G9622" s="79"/>
      <c r="I9622" s="79"/>
      <c r="K9622" s="79"/>
      <c r="M9622" s="79"/>
      <c r="N9622" s="80"/>
      <c r="P9622" s="79"/>
    </row>
    <row r="9623" spans="7:16" x14ac:dyDescent="0.2">
      <c r="G9623" s="79"/>
      <c r="I9623" s="79"/>
      <c r="K9623" s="79"/>
      <c r="M9623" s="79"/>
      <c r="N9623" s="80"/>
      <c r="P9623" s="79"/>
    </row>
    <row r="9624" spans="7:16" x14ac:dyDescent="0.2">
      <c r="G9624" s="79"/>
      <c r="I9624" s="79"/>
      <c r="K9624" s="79"/>
      <c r="M9624" s="79"/>
      <c r="N9624" s="80"/>
      <c r="P9624" s="79"/>
    </row>
    <row r="9625" spans="7:16" x14ac:dyDescent="0.2">
      <c r="G9625" s="79"/>
      <c r="I9625" s="79"/>
      <c r="K9625" s="79"/>
      <c r="M9625" s="79"/>
      <c r="N9625" s="80"/>
      <c r="P9625" s="79"/>
    </row>
    <row r="9626" spans="7:16" x14ac:dyDescent="0.2">
      <c r="G9626" s="79"/>
      <c r="I9626" s="79"/>
      <c r="K9626" s="79"/>
      <c r="M9626" s="79"/>
      <c r="N9626" s="80"/>
      <c r="P9626" s="79"/>
    </row>
    <row r="9627" spans="7:16" x14ac:dyDescent="0.2">
      <c r="G9627" s="79"/>
      <c r="I9627" s="79"/>
      <c r="K9627" s="79"/>
      <c r="M9627" s="79"/>
      <c r="N9627" s="80"/>
      <c r="P9627" s="79"/>
    </row>
    <row r="9628" spans="7:16" x14ac:dyDescent="0.2">
      <c r="G9628" s="79"/>
      <c r="I9628" s="79"/>
      <c r="K9628" s="79"/>
      <c r="M9628" s="79"/>
      <c r="N9628" s="80"/>
      <c r="P9628" s="79"/>
    </row>
    <row r="9629" spans="7:16" x14ac:dyDescent="0.2">
      <c r="G9629" s="79"/>
      <c r="I9629" s="79"/>
      <c r="K9629" s="79"/>
      <c r="M9629" s="79"/>
      <c r="N9629" s="80"/>
      <c r="P9629" s="79"/>
    </row>
    <row r="9630" spans="7:16" x14ac:dyDescent="0.2">
      <c r="G9630" s="79"/>
      <c r="I9630" s="79"/>
      <c r="K9630" s="79"/>
      <c r="M9630" s="79"/>
      <c r="N9630" s="80"/>
      <c r="P9630" s="79"/>
    </row>
    <row r="9631" spans="7:16" x14ac:dyDescent="0.2">
      <c r="G9631" s="79"/>
      <c r="I9631" s="79"/>
      <c r="K9631" s="79"/>
      <c r="M9631" s="79"/>
      <c r="N9631" s="80"/>
      <c r="P9631" s="79"/>
    </row>
    <row r="9632" spans="7:16" x14ac:dyDescent="0.2">
      <c r="G9632" s="79"/>
      <c r="I9632" s="79"/>
      <c r="K9632" s="79"/>
      <c r="M9632" s="79"/>
      <c r="N9632" s="80"/>
      <c r="P9632" s="79"/>
    </row>
    <row r="9633" spans="7:16" x14ac:dyDescent="0.2">
      <c r="G9633" s="79"/>
      <c r="I9633" s="79"/>
      <c r="K9633" s="79"/>
      <c r="M9633" s="79"/>
      <c r="N9633" s="80"/>
      <c r="P9633" s="79"/>
    </row>
    <row r="9634" spans="7:16" x14ac:dyDescent="0.2">
      <c r="G9634" s="79"/>
      <c r="I9634" s="79"/>
      <c r="K9634" s="79"/>
      <c r="M9634" s="79"/>
      <c r="N9634" s="80"/>
      <c r="P9634" s="79"/>
    </row>
    <row r="9635" spans="7:16" x14ac:dyDescent="0.2">
      <c r="G9635" s="79"/>
      <c r="I9635" s="79"/>
      <c r="K9635" s="79"/>
      <c r="M9635" s="79"/>
      <c r="N9635" s="80"/>
      <c r="P9635" s="79"/>
    </row>
    <row r="9636" spans="7:16" x14ac:dyDescent="0.2">
      <c r="G9636" s="79"/>
      <c r="I9636" s="79"/>
      <c r="K9636" s="79"/>
      <c r="M9636" s="79"/>
      <c r="N9636" s="80"/>
      <c r="P9636" s="79"/>
    </row>
    <row r="9637" spans="7:16" x14ac:dyDescent="0.2">
      <c r="G9637" s="79"/>
      <c r="I9637" s="79"/>
      <c r="K9637" s="79"/>
      <c r="M9637" s="79"/>
      <c r="N9637" s="80"/>
      <c r="P9637" s="79"/>
    </row>
    <row r="9638" spans="7:16" x14ac:dyDescent="0.2">
      <c r="G9638" s="79"/>
      <c r="I9638" s="79"/>
      <c r="K9638" s="79"/>
      <c r="M9638" s="79"/>
      <c r="N9638" s="80"/>
      <c r="P9638" s="79"/>
    </row>
    <row r="9639" spans="7:16" x14ac:dyDescent="0.2">
      <c r="G9639" s="79"/>
      <c r="I9639" s="79"/>
      <c r="K9639" s="79"/>
      <c r="M9639" s="79"/>
      <c r="N9639" s="80"/>
      <c r="P9639" s="79"/>
    </row>
    <row r="9640" spans="7:16" x14ac:dyDescent="0.2">
      <c r="G9640" s="79"/>
      <c r="I9640" s="79"/>
      <c r="K9640" s="79"/>
      <c r="M9640" s="79"/>
      <c r="N9640" s="80"/>
      <c r="P9640" s="79"/>
    </row>
    <row r="9641" spans="7:16" x14ac:dyDescent="0.2">
      <c r="G9641" s="79"/>
      <c r="I9641" s="79"/>
      <c r="K9641" s="79"/>
      <c r="M9641" s="79"/>
      <c r="N9641" s="80"/>
      <c r="P9641" s="79"/>
    </row>
    <row r="9642" spans="7:16" x14ac:dyDescent="0.2">
      <c r="G9642" s="79"/>
      <c r="I9642" s="79"/>
      <c r="K9642" s="79"/>
      <c r="M9642" s="79"/>
      <c r="N9642" s="80"/>
      <c r="P9642" s="79"/>
    </row>
    <row r="9643" spans="7:16" x14ac:dyDescent="0.2">
      <c r="G9643" s="79"/>
      <c r="I9643" s="79"/>
      <c r="K9643" s="79"/>
      <c r="M9643" s="79"/>
      <c r="N9643" s="80"/>
      <c r="P9643" s="79"/>
    </row>
    <row r="9644" spans="7:16" x14ac:dyDescent="0.2">
      <c r="G9644" s="79"/>
      <c r="I9644" s="79"/>
      <c r="K9644" s="79"/>
      <c r="M9644" s="79"/>
      <c r="N9644" s="80"/>
      <c r="P9644" s="79"/>
    </row>
    <row r="9645" spans="7:16" x14ac:dyDescent="0.2">
      <c r="G9645" s="79"/>
      <c r="I9645" s="79"/>
      <c r="K9645" s="79"/>
      <c r="M9645" s="79"/>
      <c r="N9645" s="80"/>
      <c r="P9645" s="79"/>
    </row>
    <row r="9646" spans="7:16" x14ac:dyDescent="0.2">
      <c r="G9646" s="79"/>
      <c r="I9646" s="79"/>
      <c r="K9646" s="79"/>
      <c r="M9646" s="79"/>
      <c r="N9646" s="80"/>
      <c r="P9646" s="79"/>
    </row>
    <row r="9647" spans="7:16" x14ac:dyDescent="0.2">
      <c r="G9647" s="79"/>
      <c r="I9647" s="79"/>
      <c r="K9647" s="79"/>
      <c r="M9647" s="79"/>
      <c r="N9647" s="80"/>
      <c r="P9647" s="79"/>
    </row>
    <row r="9648" spans="7:16" x14ac:dyDescent="0.2">
      <c r="G9648" s="79"/>
      <c r="I9648" s="79"/>
      <c r="K9648" s="79"/>
      <c r="M9648" s="79"/>
      <c r="N9648" s="80"/>
      <c r="P9648" s="79"/>
    </row>
    <row r="9649" spans="7:16" x14ac:dyDescent="0.2">
      <c r="G9649" s="79"/>
      <c r="I9649" s="79"/>
      <c r="K9649" s="79"/>
      <c r="M9649" s="79"/>
      <c r="N9649" s="80"/>
      <c r="P9649" s="79"/>
    </row>
    <row r="9650" spans="7:16" x14ac:dyDescent="0.2">
      <c r="G9650" s="79"/>
      <c r="I9650" s="79"/>
      <c r="K9650" s="79"/>
      <c r="M9650" s="79"/>
      <c r="N9650" s="80"/>
      <c r="P9650" s="79"/>
    </row>
    <row r="9651" spans="7:16" x14ac:dyDescent="0.2">
      <c r="G9651" s="79"/>
      <c r="I9651" s="79"/>
      <c r="K9651" s="79"/>
      <c r="M9651" s="79"/>
      <c r="N9651" s="80"/>
      <c r="P9651" s="79"/>
    </row>
    <row r="9652" spans="7:16" x14ac:dyDescent="0.2">
      <c r="G9652" s="79"/>
      <c r="I9652" s="79"/>
      <c r="K9652" s="79"/>
      <c r="M9652" s="79"/>
      <c r="N9652" s="80"/>
      <c r="P9652" s="79"/>
    </row>
    <row r="9653" spans="7:16" x14ac:dyDescent="0.2">
      <c r="G9653" s="79"/>
      <c r="I9653" s="79"/>
      <c r="K9653" s="79"/>
      <c r="M9653" s="79"/>
      <c r="N9653" s="80"/>
      <c r="P9653" s="79"/>
    </row>
    <row r="9654" spans="7:16" x14ac:dyDescent="0.2">
      <c r="G9654" s="79"/>
      <c r="I9654" s="79"/>
      <c r="K9654" s="79"/>
      <c r="M9654" s="79"/>
      <c r="N9654" s="80"/>
      <c r="P9654" s="79"/>
    </row>
    <row r="9655" spans="7:16" x14ac:dyDescent="0.2">
      <c r="G9655" s="79"/>
      <c r="I9655" s="79"/>
      <c r="K9655" s="79"/>
      <c r="M9655" s="79"/>
      <c r="N9655" s="80"/>
      <c r="P9655" s="79"/>
    </row>
    <row r="9656" spans="7:16" x14ac:dyDescent="0.2">
      <c r="G9656" s="79"/>
      <c r="I9656" s="79"/>
      <c r="K9656" s="79"/>
      <c r="M9656" s="79"/>
      <c r="N9656" s="80"/>
      <c r="P9656" s="79"/>
    </row>
    <row r="9657" spans="7:16" x14ac:dyDescent="0.2">
      <c r="G9657" s="79"/>
      <c r="I9657" s="79"/>
      <c r="K9657" s="79"/>
      <c r="M9657" s="79"/>
      <c r="N9657" s="80"/>
      <c r="P9657" s="79"/>
    </row>
    <row r="9658" spans="7:16" x14ac:dyDescent="0.2">
      <c r="G9658" s="79"/>
      <c r="I9658" s="79"/>
      <c r="K9658" s="79"/>
      <c r="M9658" s="79"/>
      <c r="N9658" s="80"/>
      <c r="P9658" s="79"/>
    </row>
    <row r="9659" spans="7:16" x14ac:dyDescent="0.2">
      <c r="G9659" s="79"/>
      <c r="I9659" s="79"/>
      <c r="K9659" s="79"/>
      <c r="M9659" s="79"/>
      <c r="N9659" s="80"/>
      <c r="P9659" s="79"/>
    </row>
    <row r="9660" spans="7:16" x14ac:dyDescent="0.2">
      <c r="G9660" s="79"/>
      <c r="I9660" s="79"/>
      <c r="K9660" s="79"/>
      <c r="M9660" s="79"/>
      <c r="N9660" s="80"/>
      <c r="P9660" s="79"/>
    </row>
    <row r="9661" spans="7:16" x14ac:dyDescent="0.2">
      <c r="G9661" s="79"/>
      <c r="I9661" s="79"/>
      <c r="K9661" s="79"/>
      <c r="M9661" s="79"/>
      <c r="N9661" s="80"/>
      <c r="P9661" s="79"/>
    </row>
    <row r="9662" spans="7:16" x14ac:dyDescent="0.2">
      <c r="G9662" s="79"/>
      <c r="I9662" s="79"/>
      <c r="K9662" s="79"/>
      <c r="M9662" s="79"/>
      <c r="N9662" s="80"/>
      <c r="P9662" s="79"/>
    </row>
    <row r="9663" spans="7:16" x14ac:dyDescent="0.2">
      <c r="G9663" s="79"/>
      <c r="I9663" s="79"/>
      <c r="K9663" s="79"/>
      <c r="M9663" s="79"/>
      <c r="N9663" s="80"/>
      <c r="P9663" s="79"/>
    </row>
    <row r="9664" spans="7:16" x14ac:dyDescent="0.2">
      <c r="G9664" s="79"/>
      <c r="I9664" s="79"/>
      <c r="K9664" s="79"/>
      <c r="M9664" s="79"/>
      <c r="N9664" s="80"/>
      <c r="P9664" s="79"/>
    </row>
    <row r="9665" spans="7:16" x14ac:dyDescent="0.2">
      <c r="G9665" s="79"/>
      <c r="I9665" s="79"/>
      <c r="K9665" s="79"/>
      <c r="M9665" s="79"/>
      <c r="N9665" s="80"/>
      <c r="P9665" s="79"/>
    </row>
    <row r="9666" spans="7:16" x14ac:dyDescent="0.2">
      <c r="G9666" s="79"/>
      <c r="I9666" s="79"/>
      <c r="K9666" s="79"/>
      <c r="M9666" s="79"/>
      <c r="N9666" s="80"/>
      <c r="P9666" s="79"/>
    </row>
    <row r="9667" spans="7:16" x14ac:dyDescent="0.2">
      <c r="G9667" s="79"/>
      <c r="I9667" s="79"/>
      <c r="K9667" s="79"/>
      <c r="M9667" s="79"/>
      <c r="N9667" s="80"/>
      <c r="P9667" s="79"/>
    </row>
    <row r="9668" spans="7:16" x14ac:dyDescent="0.2">
      <c r="G9668" s="79"/>
      <c r="I9668" s="79"/>
      <c r="K9668" s="79"/>
      <c r="M9668" s="79"/>
      <c r="N9668" s="80"/>
      <c r="P9668" s="79"/>
    </row>
    <row r="9669" spans="7:16" x14ac:dyDescent="0.2">
      <c r="G9669" s="79"/>
      <c r="I9669" s="79"/>
      <c r="K9669" s="79"/>
      <c r="M9669" s="79"/>
      <c r="N9669" s="80"/>
      <c r="P9669" s="79"/>
    </row>
    <row r="9670" spans="7:16" x14ac:dyDescent="0.2">
      <c r="G9670" s="79"/>
      <c r="I9670" s="79"/>
      <c r="K9670" s="79"/>
      <c r="M9670" s="79"/>
      <c r="N9670" s="80"/>
      <c r="P9670" s="79"/>
    </row>
    <row r="9671" spans="7:16" x14ac:dyDescent="0.2">
      <c r="G9671" s="79"/>
      <c r="I9671" s="79"/>
      <c r="K9671" s="79"/>
      <c r="M9671" s="79"/>
      <c r="N9671" s="80"/>
      <c r="P9671" s="79"/>
    </row>
    <row r="9672" spans="7:16" x14ac:dyDescent="0.2">
      <c r="G9672" s="79"/>
      <c r="I9672" s="79"/>
      <c r="K9672" s="79"/>
      <c r="M9672" s="79"/>
      <c r="N9672" s="80"/>
      <c r="P9672" s="79"/>
    </row>
    <row r="9673" spans="7:16" x14ac:dyDescent="0.2">
      <c r="G9673" s="79"/>
      <c r="I9673" s="79"/>
      <c r="K9673" s="79"/>
      <c r="M9673" s="79"/>
      <c r="N9673" s="80"/>
      <c r="P9673" s="79"/>
    </row>
    <row r="9674" spans="7:16" x14ac:dyDescent="0.2">
      <c r="G9674" s="79"/>
      <c r="I9674" s="79"/>
      <c r="K9674" s="79"/>
      <c r="M9674" s="79"/>
      <c r="N9674" s="80"/>
      <c r="P9674" s="79"/>
    </row>
    <row r="9675" spans="7:16" x14ac:dyDescent="0.2">
      <c r="G9675" s="79"/>
      <c r="I9675" s="79"/>
      <c r="K9675" s="79"/>
      <c r="M9675" s="79"/>
      <c r="N9675" s="80"/>
      <c r="P9675" s="79"/>
    </row>
    <row r="9676" spans="7:16" x14ac:dyDescent="0.2">
      <c r="G9676" s="79"/>
      <c r="I9676" s="79"/>
      <c r="K9676" s="79"/>
      <c r="M9676" s="79"/>
      <c r="N9676" s="80"/>
      <c r="P9676" s="79"/>
    </row>
    <row r="9677" spans="7:16" x14ac:dyDescent="0.2">
      <c r="G9677" s="79"/>
      <c r="I9677" s="79"/>
      <c r="K9677" s="79"/>
      <c r="M9677" s="79"/>
      <c r="N9677" s="80"/>
      <c r="P9677" s="79"/>
    </row>
    <row r="9678" spans="7:16" x14ac:dyDescent="0.2">
      <c r="G9678" s="79"/>
      <c r="I9678" s="79"/>
      <c r="K9678" s="79"/>
      <c r="M9678" s="79"/>
      <c r="N9678" s="80"/>
      <c r="P9678" s="79"/>
    </row>
    <row r="9679" spans="7:16" x14ac:dyDescent="0.2">
      <c r="G9679" s="79"/>
      <c r="I9679" s="79"/>
      <c r="K9679" s="79"/>
      <c r="M9679" s="79"/>
      <c r="N9679" s="80"/>
      <c r="P9679" s="79"/>
    </row>
    <row r="9680" spans="7:16" x14ac:dyDescent="0.2">
      <c r="G9680" s="79"/>
      <c r="I9680" s="79"/>
      <c r="K9680" s="79"/>
      <c r="M9680" s="79"/>
      <c r="N9680" s="80"/>
      <c r="P9680" s="79"/>
    </row>
    <row r="9681" spans="7:16" x14ac:dyDescent="0.2">
      <c r="G9681" s="79"/>
      <c r="I9681" s="79"/>
      <c r="K9681" s="79"/>
      <c r="M9681" s="79"/>
      <c r="N9681" s="80"/>
      <c r="P9681" s="79"/>
    </row>
    <row r="9682" spans="7:16" x14ac:dyDescent="0.2">
      <c r="G9682" s="79"/>
      <c r="I9682" s="79"/>
      <c r="K9682" s="79"/>
      <c r="M9682" s="79"/>
      <c r="N9682" s="80"/>
      <c r="P9682" s="79"/>
    </row>
    <row r="9683" spans="7:16" x14ac:dyDescent="0.2">
      <c r="G9683" s="79"/>
      <c r="I9683" s="79"/>
      <c r="K9683" s="79"/>
      <c r="M9683" s="79"/>
      <c r="N9683" s="80"/>
      <c r="P9683" s="79"/>
    </row>
    <row r="9684" spans="7:16" x14ac:dyDescent="0.2">
      <c r="G9684" s="79"/>
      <c r="I9684" s="79"/>
      <c r="K9684" s="79"/>
      <c r="M9684" s="79"/>
      <c r="N9684" s="80"/>
      <c r="P9684" s="79"/>
    </row>
    <row r="9685" spans="7:16" x14ac:dyDescent="0.2">
      <c r="G9685" s="79"/>
      <c r="I9685" s="79"/>
      <c r="K9685" s="79"/>
      <c r="M9685" s="79"/>
      <c r="N9685" s="80"/>
      <c r="P9685" s="79"/>
    </row>
    <row r="9686" spans="7:16" x14ac:dyDescent="0.2">
      <c r="G9686" s="79"/>
      <c r="I9686" s="79"/>
      <c r="K9686" s="79"/>
      <c r="M9686" s="79"/>
      <c r="N9686" s="80"/>
      <c r="P9686" s="79"/>
    </row>
    <row r="9687" spans="7:16" x14ac:dyDescent="0.2">
      <c r="G9687" s="79"/>
      <c r="I9687" s="79"/>
      <c r="K9687" s="79"/>
      <c r="M9687" s="79"/>
      <c r="N9687" s="80"/>
      <c r="P9687" s="79"/>
    </row>
    <row r="9688" spans="7:16" x14ac:dyDescent="0.2">
      <c r="G9688" s="79"/>
      <c r="I9688" s="79"/>
      <c r="K9688" s="79"/>
      <c r="M9688" s="79"/>
      <c r="N9688" s="80"/>
      <c r="P9688" s="79"/>
    </row>
    <row r="9689" spans="7:16" x14ac:dyDescent="0.2">
      <c r="G9689" s="79"/>
      <c r="I9689" s="79"/>
      <c r="K9689" s="79"/>
      <c r="M9689" s="79"/>
      <c r="N9689" s="80"/>
      <c r="P9689" s="79"/>
    </row>
    <row r="9690" spans="7:16" x14ac:dyDescent="0.2">
      <c r="G9690" s="79"/>
      <c r="I9690" s="79"/>
      <c r="K9690" s="79"/>
      <c r="M9690" s="79"/>
      <c r="N9690" s="80"/>
      <c r="P9690" s="79"/>
    </row>
    <row r="9691" spans="7:16" x14ac:dyDescent="0.2">
      <c r="G9691" s="79"/>
      <c r="I9691" s="79"/>
      <c r="K9691" s="79"/>
      <c r="M9691" s="79"/>
      <c r="N9691" s="80"/>
      <c r="P9691" s="79"/>
    </row>
    <row r="9692" spans="7:16" x14ac:dyDescent="0.2">
      <c r="G9692" s="79"/>
      <c r="I9692" s="79"/>
      <c r="K9692" s="79"/>
      <c r="M9692" s="79"/>
      <c r="N9692" s="80"/>
      <c r="P9692" s="79"/>
    </row>
    <row r="9693" spans="7:16" x14ac:dyDescent="0.2">
      <c r="G9693" s="79"/>
      <c r="I9693" s="79"/>
      <c r="K9693" s="79"/>
      <c r="M9693" s="79"/>
      <c r="N9693" s="80"/>
      <c r="P9693" s="79"/>
    </row>
    <row r="9694" spans="7:16" x14ac:dyDescent="0.2">
      <c r="G9694" s="79"/>
      <c r="I9694" s="79"/>
      <c r="K9694" s="79"/>
      <c r="M9694" s="79"/>
      <c r="N9694" s="80"/>
      <c r="P9694" s="79"/>
    </row>
    <row r="9695" spans="7:16" x14ac:dyDescent="0.2">
      <c r="G9695" s="79"/>
      <c r="I9695" s="79"/>
      <c r="K9695" s="79"/>
      <c r="M9695" s="79"/>
      <c r="N9695" s="80"/>
      <c r="P9695" s="79"/>
    </row>
    <row r="9696" spans="7:16" x14ac:dyDescent="0.2">
      <c r="G9696" s="79"/>
      <c r="I9696" s="79"/>
      <c r="K9696" s="79"/>
      <c r="M9696" s="79"/>
      <c r="N9696" s="80"/>
      <c r="P9696" s="79"/>
    </row>
    <row r="9697" spans="7:16" x14ac:dyDescent="0.2">
      <c r="G9697" s="79"/>
      <c r="I9697" s="79"/>
      <c r="K9697" s="79"/>
      <c r="M9697" s="79"/>
      <c r="N9697" s="80"/>
      <c r="P9697" s="79"/>
    </row>
    <row r="9698" spans="7:16" x14ac:dyDescent="0.2">
      <c r="G9698" s="79"/>
      <c r="I9698" s="79"/>
      <c r="K9698" s="79"/>
      <c r="M9698" s="79"/>
      <c r="N9698" s="80"/>
      <c r="P9698" s="79"/>
    </row>
    <row r="9699" spans="7:16" x14ac:dyDescent="0.2">
      <c r="G9699" s="79"/>
      <c r="I9699" s="79"/>
      <c r="K9699" s="79"/>
      <c r="M9699" s="79"/>
      <c r="N9699" s="80"/>
      <c r="P9699" s="79"/>
    </row>
    <row r="9700" spans="7:16" x14ac:dyDescent="0.2">
      <c r="G9700" s="79"/>
      <c r="I9700" s="79"/>
      <c r="K9700" s="79"/>
      <c r="M9700" s="79"/>
      <c r="N9700" s="80"/>
      <c r="P9700" s="79"/>
    </row>
    <row r="9701" spans="7:16" x14ac:dyDescent="0.2">
      <c r="G9701" s="79"/>
      <c r="I9701" s="79"/>
      <c r="K9701" s="79"/>
      <c r="M9701" s="79"/>
      <c r="N9701" s="80"/>
      <c r="P9701" s="79"/>
    </row>
    <row r="9702" spans="7:16" x14ac:dyDescent="0.2">
      <c r="G9702" s="79"/>
      <c r="I9702" s="79"/>
      <c r="K9702" s="79"/>
      <c r="M9702" s="79"/>
      <c r="N9702" s="80"/>
      <c r="P9702" s="79"/>
    </row>
    <row r="9703" spans="7:16" x14ac:dyDescent="0.2">
      <c r="G9703" s="79"/>
      <c r="I9703" s="79"/>
      <c r="K9703" s="79"/>
      <c r="M9703" s="79"/>
      <c r="N9703" s="80"/>
      <c r="P9703" s="79"/>
    </row>
    <row r="9704" spans="7:16" x14ac:dyDescent="0.2">
      <c r="G9704" s="79"/>
      <c r="I9704" s="79"/>
      <c r="K9704" s="79"/>
      <c r="M9704" s="79"/>
      <c r="N9704" s="80"/>
      <c r="P9704" s="79"/>
    </row>
    <row r="9705" spans="7:16" x14ac:dyDescent="0.2">
      <c r="G9705" s="79"/>
      <c r="I9705" s="79"/>
      <c r="K9705" s="79"/>
      <c r="M9705" s="79"/>
      <c r="N9705" s="80"/>
      <c r="P9705" s="79"/>
    </row>
    <row r="9706" spans="7:16" x14ac:dyDescent="0.2">
      <c r="G9706" s="79"/>
      <c r="I9706" s="79"/>
      <c r="K9706" s="79"/>
      <c r="M9706" s="79"/>
      <c r="N9706" s="80"/>
      <c r="P9706" s="79"/>
    </row>
    <row r="9707" spans="7:16" x14ac:dyDescent="0.2">
      <c r="G9707" s="79"/>
      <c r="I9707" s="79"/>
      <c r="K9707" s="79"/>
      <c r="M9707" s="79"/>
      <c r="N9707" s="80"/>
      <c r="P9707" s="79"/>
    </row>
    <row r="9708" spans="7:16" x14ac:dyDescent="0.2">
      <c r="G9708" s="79"/>
      <c r="I9708" s="79"/>
      <c r="K9708" s="79"/>
      <c r="M9708" s="79"/>
      <c r="N9708" s="80"/>
      <c r="P9708" s="79"/>
    </row>
    <row r="9709" spans="7:16" x14ac:dyDescent="0.2">
      <c r="G9709" s="79"/>
      <c r="I9709" s="79"/>
      <c r="K9709" s="79"/>
      <c r="M9709" s="79"/>
      <c r="N9709" s="80"/>
      <c r="P9709" s="79"/>
    </row>
    <row r="9710" spans="7:16" x14ac:dyDescent="0.2">
      <c r="G9710" s="79"/>
      <c r="I9710" s="79"/>
      <c r="K9710" s="79"/>
      <c r="M9710" s="79"/>
      <c r="N9710" s="80"/>
      <c r="P9710" s="79"/>
    </row>
    <row r="9711" spans="7:16" x14ac:dyDescent="0.2">
      <c r="G9711" s="79"/>
      <c r="I9711" s="79"/>
      <c r="K9711" s="79"/>
      <c r="M9711" s="79"/>
      <c r="N9711" s="80"/>
      <c r="P9711" s="79"/>
    </row>
    <row r="9712" spans="7:16" x14ac:dyDescent="0.2">
      <c r="G9712" s="79"/>
      <c r="I9712" s="79"/>
      <c r="K9712" s="79"/>
      <c r="M9712" s="79"/>
      <c r="N9712" s="80"/>
      <c r="P9712" s="79"/>
    </row>
    <row r="9713" spans="7:16" x14ac:dyDescent="0.2">
      <c r="G9713" s="79"/>
      <c r="I9713" s="79"/>
      <c r="K9713" s="79"/>
      <c r="M9713" s="79"/>
      <c r="N9713" s="80"/>
      <c r="P9713" s="79"/>
    </row>
    <row r="9714" spans="7:16" x14ac:dyDescent="0.2">
      <c r="G9714" s="79"/>
      <c r="I9714" s="79"/>
      <c r="K9714" s="79"/>
      <c r="M9714" s="79"/>
      <c r="N9714" s="80"/>
      <c r="P9714" s="79"/>
    </row>
    <row r="9715" spans="7:16" x14ac:dyDescent="0.2">
      <c r="G9715" s="79"/>
      <c r="I9715" s="79"/>
      <c r="K9715" s="79"/>
      <c r="M9715" s="79"/>
      <c r="N9715" s="80"/>
      <c r="P9715" s="79"/>
    </row>
    <row r="9716" spans="7:16" x14ac:dyDescent="0.2">
      <c r="G9716" s="79"/>
      <c r="I9716" s="79"/>
      <c r="K9716" s="79"/>
      <c r="M9716" s="79"/>
      <c r="N9716" s="80"/>
      <c r="P9716" s="79"/>
    </row>
    <row r="9717" spans="7:16" x14ac:dyDescent="0.2">
      <c r="G9717" s="79"/>
      <c r="I9717" s="79"/>
      <c r="K9717" s="79"/>
      <c r="M9717" s="79"/>
      <c r="N9717" s="80"/>
      <c r="P9717" s="79"/>
    </row>
    <row r="9718" spans="7:16" x14ac:dyDescent="0.2">
      <c r="G9718" s="79"/>
      <c r="I9718" s="79"/>
      <c r="K9718" s="79"/>
      <c r="M9718" s="79"/>
      <c r="N9718" s="80"/>
      <c r="P9718" s="79"/>
    </row>
    <row r="9719" spans="7:16" x14ac:dyDescent="0.2">
      <c r="G9719" s="79"/>
      <c r="I9719" s="79"/>
      <c r="K9719" s="79"/>
      <c r="M9719" s="79"/>
      <c r="N9719" s="80"/>
      <c r="P9719" s="79"/>
    </row>
    <row r="9720" spans="7:16" x14ac:dyDescent="0.2">
      <c r="G9720" s="79"/>
      <c r="I9720" s="79"/>
      <c r="K9720" s="79"/>
      <c r="M9720" s="79"/>
      <c r="N9720" s="80"/>
      <c r="P9720" s="79"/>
    </row>
    <row r="9721" spans="7:16" x14ac:dyDescent="0.2">
      <c r="G9721" s="79"/>
      <c r="I9721" s="79"/>
      <c r="K9721" s="79"/>
      <c r="M9721" s="79"/>
      <c r="N9721" s="80"/>
      <c r="P9721" s="79"/>
    </row>
    <row r="9722" spans="7:16" x14ac:dyDescent="0.2">
      <c r="G9722" s="79"/>
      <c r="I9722" s="79"/>
      <c r="K9722" s="79"/>
      <c r="M9722" s="79"/>
      <c r="N9722" s="80"/>
      <c r="P9722" s="79"/>
    </row>
    <row r="9723" spans="7:16" x14ac:dyDescent="0.2">
      <c r="G9723" s="79"/>
      <c r="I9723" s="79"/>
      <c r="K9723" s="79"/>
      <c r="M9723" s="79"/>
      <c r="N9723" s="80"/>
      <c r="P9723" s="79"/>
    </row>
    <row r="9724" spans="7:16" x14ac:dyDescent="0.2">
      <c r="G9724" s="79"/>
      <c r="I9724" s="79"/>
      <c r="K9724" s="79"/>
      <c r="M9724" s="79"/>
      <c r="N9724" s="80"/>
      <c r="P9724" s="79"/>
    </row>
    <row r="9725" spans="7:16" x14ac:dyDescent="0.2">
      <c r="G9725" s="79"/>
      <c r="I9725" s="79"/>
      <c r="K9725" s="79"/>
      <c r="M9725" s="79"/>
      <c r="N9725" s="80"/>
      <c r="P9725" s="79"/>
    </row>
    <row r="9726" spans="7:16" x14ac:dyDescent="0.2">
      <c r="G9726" s="79"/>
      <c r="I9726" s="79"/>
      <c r="K9726" s="79"/>
      <c r="M9726" s="79"/>
      <c r="N9726" s="80"/>
      <c r="P9726" s="79"/>
    </row>
    <row r="9727" spans="7:16" x14ac:dyDescent="0.2">
      <c r="G9727" s="79"/>
      <c r="I9727" s="79"/>
      <c r="K9727" s="79"/>
      <c r="M9727" s="79"/>
      <c r="N9727" s="80"/>
      <c r="P9727" s="79"/>
    </row>
    <row r="9728" spans="7:16" x14ac:dyDescent="0.2">
      <c r="G9728" s="79"/>
      <c r="I9728" s="79"/>
      <c r="K9728" s="79"/>
      <c r="M9728" s="79"/>
      <c r="N9728" s="80"/>
      <c r="P9728" s="79"/>
    </row>
    <row r="9729" spans="7:16" x14ac:dyDescent="0.2">
      <c r="G9729" s="79"/>
      <c r="I9729" s="79"/>
      <c r="K9729" s="79"/>
      <c r="M9729" s="79"/>
      <c r="N9729" s="80"/>
      <c r="P9729" s="79"/>
    </row>
    <row r="9730" spans="7:16" x14ac:dyDescent="0.2">
      <c r="G9730" s="79"/>
      <c r="I9730" s="79"/>
      <c r="K9730" s="79"/>
      <c r="M9730" s="79"/>
      <c r="N9730" s="80"/>
      <c r="P9730" s="79"/>
    </row>
    <row r="9731" spans="7:16" x14ac:dyDescent="0.2">
      <c r="G9731" s="79"/>
      <c r="I9731" s="79"/>
      <c r="K9731" s="79"/>
      <c r="M9731" s="79"/>
      <c r="N9731" s="80"/>
      <c r="P9731" s="79"/>
    </row>
    <row r="9732" spans="7:16" x14ac:dyDescent="0.2">
      <c r="G9732" s="79"/>
      <c r="I9732" s="79"/>
      <c r="K9732" s="79"/>
      <c r="M9732" s="79"/>
      <c r="N9732" s="80"/>
      <c r="P9732" s="79"/>
    </row>
    <row r="9733" spans="7:16" x14ac:dyDescent="0.2">
      <c r="G9733" s="79"/>
      <c r="I9733" s="79"/>
      <c r="K9733" s="79"/>
      <c r="M9733" s="79"/>
      <c r="N9733" s="80"/>
      <c r="P9733" s="79"/>
    </row>
    <row r="9734" spans="7:16" x14ac:dyDescent="0.2">
      <c r="G9734" s="79"/>
      <c r="I9734" s="79"/>
      <c r="K9734" s="79"/>
      <c r="M9734" s="79"/>
      <c r="N9734" s="80"/>
      <c r="P9734" s="79"/>
    </row>
    <row r="9735" spans="7:16" x14ac:dyDescent="0.2">
      <c r="G9735" s="79"/>
      <c r="I9735" s="79"/>
      <c r="K9735" s="79"/>
      <c r="M9735" s="79"/>
      <c r="N9735" s="80"/>
      <c r="P9735" s="79"/>
    </row>
    <row r="9736" spans="7:16" x14ac:dyDescent="0.2">
      <c r="G9736" s="79"/>
      <c r="I9736" s="79"/>
      <c r="K9736" s="79"/>
      <c r="M9736" s="79"/>
      <c r="N9736" s="80"/>
      <c r="P9736" s="79"/>
    </row>
    <row r="9737" spans="7:16" x14ac:dyDescent="0.2">
      <c r="G9737" s="79"/>
      <c r="I9737" s="79"/>
      <c r="K9737" s="79"/>
      <c r="M9737" s="79"/>
      <c r="N9737" s="80"/>
      <c r="P9737" s="79"/>
    </row>
    <row r="9738" spans="7:16" x14ac:dyDescent="0.2">
      <c r="G9738" s="79"/>
      <c r="I9738" s="79"/>
      <c r="K9738" s="79"/>
      <c r="M9738" s="79"/>
      <c r="N9738" s="80"/>
      <c r="P9738" s="79"/>
    </row>
    <row r="9739" spans="7:16" x14ac:dyDescent="0.2">
      <c r="G9739" s="79"/>
      <c r="I9739" s="79"/>
      <c r="K9739" s="79"/>
      <c r="M9739" s="79"/>
      <c r="N9739" s="80"/>
      <c r="P9739" s="79"/>
    </row>
    <row r="9740" spans="7:16" x14ac:dyDescent="0.2">
      <c r="G9740" s="79"/>
      <c r="I9740" s="79"/>
      <c r="K9740" s="79"/>
      <c r="M9740" s="79"/>
      <c r="N9740" s="80"/>
      <c r="P9740" s="79"/>
    </row>
    <row r="9741" spans="7:16" x14ac:dyDescent="0.2">
      <c r="G9741" s="79"/>
      <c r="I9741" s="79"/>
      <c r="K9741" s="79"/>
      <c r="M9741" s="79"/>
      <c r="N9741" s="80"/>
      <c r="P9741" s="79"/>
    </row>
    <row r="9742" spans="7:16" x14ac:dyDescent="0.2">
      <c r="G9742" s="79"/>
      <c r="I9742" s="79"/>
      <c r="K9742" s="79"/>
      <c r="M9742" s="79"/>
      <c r="N9742" s="80"/>
      <c r="P9742" s="79"/>
    </row>
    <row r="9743" spans="7:16" x14ac:dyDescent="0.2">
      <c r="G9743" s="79"/>
      <c r="I9743" s="79"/>
      <c r="K9743" s="79"/>
      <c r="M9743" s="79"/>
      <c r="N9743" s="80"/>
      <c r="P9743" s="79"/>
    </row>
    <row r="9744" spans="7:16" x14ac:dyDescent="0.2">
      <c r="G9744" s="79"/>
      <c r="I9744" s="79"/>
      <c r="K9744" s="79"/>
      <c r="M9744" s="79"/>
      <c r="N9744" s="80"/>
      <c r="P9744" s="79"/>
    </row>
    <row r="9745" spans="7:16" x14ac:dyDescent="0.2">
      <c r="G9745" s="79"/>
      <c r="I9745" s="79"/>
      <c r="K9745" s="79"/>
      <c r="M9745" s="79"/>
      <c r="N9745" s="80"/>
      <c r="P9745" s="79"/>
    </row>
    <row r="9746" spans="7:16" x14ac:dyDescent="0.2">
      <c r="G9746" s="79"/>
      <c r="I9746" s="79"/>
      <c r="K9746" s="79"/>
      <c r="M9746" s="79"/>
      <c r="N9746" s="80"/>
      <c r="P9746" s="79"/>
    </row>
    <row r="9747" spans="7:16" x14ac:dyDescent="0.2">
      <c r="G9747" s="79"/>
      <c r="I9747" s="79"/>
      <c r="K9747" s="79"/>
      <c r="M9747" s="79"/>
      <c r="N9747" s="80"/>
      <c r="P9747" s="79"/>
    </row>
    <row r="9748" spans="7:16" x14ac:dyDescent="0.2">
      <c r="G9748" s="79"/>
      <c r="I9748" s="79"/>
      <c r="K9748" s="79"/>
      <c r="M9748" s="79"/>
      <c r="N9748" s="80"/>
      <c r="P9748" s="79"/>
    </row>
    <row r="9749" spans="7:16" x14ac:dyDescent="0.2">
      <c r="G9749" s="79"/>
      <c r="I9749" s="79"/>
      <c r="K9749" s="79"/>
      <c r="M9749" s="79"/>
      <c r="N9749" s="80"/>
      <c r="P9749" s="79"/>
    </row>
    <row r="9750" spans="7:16" x14ac:dyDescent="0.2">
      <c r="G9750" s="79"/>
      <c r="I9750" s="79"/>
      <c r="K9750" s="79"/>
      <c r="M9750" s="79"/>
      <c r="N9750" s="80"/>
      <c r="P9750" s="79"/>
    </row>
    <row r="9751" spans="7:16" x14ac:dyDescent="0.2">
      <c r="G9751" s="79"/>
      <c r="I9751" s="79"/>
      <c r="K9751" s="79"/>
      <c r="M9751" s="79"/>
      <c r="N9751" s="80"/>
      <c r="P9751" s="79"/>
    </row>
    <row r="9752" spans="7:16" x14ac:dyDescent="0.2">
      <c r="G9752" s="79"/>
      <c r="I9752" s="79"/>
      <c r="K9752" s="79"/>
      <c r="M9752" s="79"/>
      <c r="N9752" s="80"/>
      <c r="P9752" s="79"/>
    </row>
    <row r="9753" spans="7:16" x14ac:dyDescent="0.2">
      <c r="G9753" s="79"/>
      <c r="I9753" s="79"/>
      <c r="K9753" s="79"/>
      <c r="M9753" s="79"/>
      <c r="N9753" s="80"/>
      <c r="P9753" s="79"/>
    </row>
    <row r="9754" spans="7:16" x14ac:dyDescent="0.2">
      <c r="G9754" s="79"/>
      <c r="I9754" s="79"/>
      <c r="K9754" s="79"/>
      <c r="M9754" s="79"/>
      <c r="N9754" s="80"/>
      <c r="P9754" s="79"/>
    </row>
    <row r="9755" spans="7:16" x14ac:dyDescent="0.2">
      <c r="G9755" s="79"/>
      <c r="I9755" s="79"/>
      <c r="K9755" s="79"/>
      <c r="M9755" s="79"/>
      <c r="N9755" s="80"/>
      <c r="P9755" s="79"/>
    </row>
    <row r="9756" spans="7:16" x14ac:dyDescent="0.2">
      <c r="G9756" s="79"/>
      <c r="I9756" s="79"/>
      <c r="K9756" s="79"/>
      <c r="M9756" s="79"/>
      <c r="N9756" s="80"/>
      <c r="P9756" s="79"/>
    </row>
    <row r="9757" spans="7:16" x14ac:dyDescent="0.2">
      <c r="G9757" s="79"/>
      <c r="I9757" s="79"/>
      <c r="K9757" s="79"/>
      <c r="M9757" s="79"/>
      <c r="N9757" s="80"/>
      <c r="P9757" s="79"/>
    </row>
    <row r="9758" spans="7:16" x14ac:dyDescent="0.2">
      <c r="G9758" s="79"/>
      <c r="I9758" s="79"/>
      <c r="K9758" s="79"/>
      <c r="M9758" s="79"/>
      <c r="N9758" s="80"/>
      <c r="P9758" s="79"/>
    </row>
    <row r="9759" spans="7:16" x14ac:dyDescent="0.2">
      <c r="G9759" s="79"/>
      <c r="I9759" s="79"/>
      <c r="K9759" s="79"/>
      <c r="M9759" s="79"/>
      <c r="N9759" s="80"/>
      <c r="P9759" s="79"/>
    </row>
    <row r="9760" spans="7:16" x14ac:dyDescent="0.2">
      <c r="G9760" s="79"/>
      <c r="I9760" s="79"/>
      <c r="K9760" s="79"/>
      <c r="M9760" s="79"/>
      <c r="N9760" s="80"/>
      <c r="P9760" s="79"/>
    </row>
    <row r="9761" spans="7:16" x14ac:dyDescent="0.2">
      <c r="G9761" s="79"/>
      <c r="I9761" s="79"/>
      <c r="K9761" s="79"/>
      <c r="M9761" s="79"/>
      <c r="N9761" s="80"/>
      <c r="P9761" s="79"/>
    </row>
    <row r="9762" spans="7:16" x14ac:dyDescent="0.2">
      <c r="G9762" s="79"/>
      <c r="I9762" s="79"/>
      <c r="K9762" s="79"/>
      <c r="M9762" s="79"/>
      <c r="N9762" s="80"/>
      <c r="P9762" s="79"/>
    </row>
    <row r="9763" spans="7:16" x14ac:dyDescent="0.2">
      <c r="G9763" s="79"/>
      <c r="I9763" s="79"/>
      <c r="K9763" s="79"/>
      <c r="M9763" s="79"/>
      <c r="N9763" s="80"/>
      <c r="P9763" s="79"/>
    </row>
    <row r="9764" spans="7:16" x14ac:dyDescent="0.2">
      <c r="G9764" s="79"/>
      <c r="I9764" s="79"/>
      <c r="K9764" s="79"/>
      <c r="M9764" s="79"/>
      <c r="N9764" s="80"/>
      <c r="P9764" s="79"/>
    </row>
    <row r="9765" spans="7:16" x14ac:dyDescent="0.2">
      <c r="G9765" s="79"/>
      <c r="I9765" s="79"/>
      <c r="K9765" s="79"/>
      <c r="M9765" s="79"/>
      <c r="N9765" s="80"/>
      <c r="P9765" s="79"/>
    </row>
    <row r="9766" spans="7:16" x14ac:dyDescent="0.2">
      <c r="G9766" s="79"/>
      <c r="I9766" s="79"/>
      <c r="K9766" s="79"/>
      <c r="M9766" s="79"/>
      <c r="N9766" s="80"/>
      <c r="P9766" s="79"/>
    </row>
    <row r="9767" spans="7:16" x14ac:dyDescent="0.2">
      <c r="G9767" s="79"/>
      <c r="I9767" s="79"/>
      <c r="K9767" s="79"/>
      <c r="M9767" s="79"/>
      <c r="N9767" s="80"/>
      <c r="P9767" s="79"/>
    </row>
    <row r="9768" spans="7:16" x14ac:dyDescent="0.2">
      <c r="G9768" s="79"/>
      <c r="I9768" s="79"/>
      <c r="K9768" s="79"/>
      <c r="M9768" s="79"/>
      <c r="N9768" s="80"/>
      <c r="P9768" s="79"/>
    </row>
    <row r="9769" spans="7:16" x14ac:dyDescent="0.2">
      <c r="G9769" s="79"/>
      <c r="I9769" s="79"/>
      <c r="K9769" s="79"/>
      <c r="M9769" s="79"/>
      <c r="N9769" s="80"/>
      <c r="P9769" s="79"/>
    </row>
    <row r="9770" spans="7:16" x14ac:dyDescent="0.2">
      <c r="G9770" s="79"/>
      <c r="I9770" s="79"/>
      <c r="K9770" s="79"/>
      <c r="M9770" s="79"/>
      <c r="N9770" s="80"/>
      <c r="P9770" s="79"/>
    </row>
    <row r="9771" spans="7:16" x14ac:dyDescent="0.2">
      <c r="G9771" s="79"/>
      <c r="I9771" s="79"/>
      <c r="K9771" s="79"/>
      <c r="M9771" s="79"/>
      <c r="N9771" s="80"/>
      <c r="P9771" s="79"/>
    </row>
    <row r="9772" spans="7:16" x14ac:dyDescent="0.2">
      <c r="G9772" s="79"/>
      <c r="I9772" s="79"/>
      <c r="K9772" s="79"/>
      <c r="M9772" s="79"/>
      <c r="N9772" s="80"/>
      <c r="P9772" s="79"/>
    </row>
    <row r="9773" spans="7:16" x14ac:dyDescent="0.2">
      <c r="G9773" s="79"/>
      <c r="I9773" s="79"/>
      <c r="K9773" s="79"/>
      <c r="M9773" s="79"/>
      <c r="N9773" s="80"/>
      <c r="P9773" s="79"/>
    </row>
    <row r="9774" spans="7:16" x14ac:dyDescent="0.2">
      <c r="G9774" s="79"/>
      <c r="I9774" s="79"/>
      <c r="K9774" s="79"/>
      <c r="M9774" s="79"/>
      <c r="N9774" s="80"/>
      <c r="P9774" s="79"/>
    </row>
    <row r="9775" spans="7:16" x14ac:dyDescent="0.2">
      <c r="G9775" s="79"/>
      <c r="I9775" s="79"/>
      <c r="K9775" s="79"/>
      <c r="M9775" s="79"/>
      <c r="N9775" s="80"/>
      <c r="P9775" s="79"/>
    </row>
    <row r="9776" spans="7:16" x14ac:dyDescent="0.2">
      <c r="G9776" s="79"/>
      <c r="I9776" s="79"/>
      <c r="K9776" s="79"/>
      <c r="M9776" s="79"/>
      <c r="N9776" s="80"/>
      <c r="P9776" s="79"/>
    </row>
    <row r="9777" spans="7:16" x14ac:dyDescent="0.2">
      <c r="G9777" s="79"/>
      <c r="I9777" s="79"/>
      <c r="K9777" s="79"/>
      <c r="M9777" s="79"/>
      <c r="N9777" s="80"/>
      <c r="P9777" s="79"/>
    </row>
    <row r="9778" spans="7:16" x14ac:dyDescent="0.2">
      <c r="G9778" s="79"/>
      <c r="I9778" s="79"/>
      <c r="K9778" s="79"/>
      <c r="M9778" s="79"/>
      <c r="N9778" s="80"/>
      <c r="P9778" s="79"/>
    </row>
    <row r="9779" spans="7:16" x14ac:dyDescent="0.2">
      <c r="G9779" s="79"/>
      <c r="I9779" s="79"/>
      <c r="K9779" s="79"/>
      <c r="M9779" s="79"/>
      <c r="N9779" s="80"/>
      <c r="P9779" s="79"/>
    </row>
    <row r="9780" spans="7:16" x14ac:dyDescent="0.2">
      <c r="G9780" s="79"/>
      <c r="I9780" s="79"/>
      <c r="K9780" s="79"/>
      <c r="M9780" s="79"/>
      <c r="N9780" s="80"/>
      <c r="P9780" s="79"/>
    </row>
    <row r="9781" spans="7:16" x14ac:dyDescent="0.2">
      <c r="G9781" s="79"/>
      <c r="I9781" s="79"/>
      <c r="K9781" s="79"/>
      <c r="M9781" s="79"/>
      <c r="N9781" s="80"/>
      <c r="P9781" s="79"/>
    </row>
    <row r="9782" spans="7:16" x14ac:dyDescent="0.2">
      <c r="G9782" s="79"/>
      <c r="I9782" s="79"/>
      <c r="K9782" s="79"/>
      <c r="M9782" s="79"/>
      <c r="N9782" s="80"/>
      <c r="P9782" s="79"/>
    </row>
    <row r="9783" spans="7:16" x14ac:dyDescent="0.2">
      <c r="G9783" s="79"/>
      <c r="I9783" s="79"/>
      <c r="K9783" s="79"/>
      <c r="M9783" s="79"/>
      <c r="N9783" s="80"/>
      <c r="P9783" s="79"/>
    </row>
    <row r="9784" spans="7:16" x14ac:dyDescent="0.2">
      <c r="G9784" s="79"/>
      <c r="I9784" s="79"/>
      <c r="K9784" s="79"/>
      <c r="M9784" s="79"/>
      <c r="N9784" s="80"/>
      <c r="P9784" s="79"/>
    </row>
    <row r="9785" spans="7:16" x14ac:dyDescent="0.2">
      <c r="G9785" s="79"/>
      <c r="I9785" s="79"/>
      <c r="K9785" s="79"/>
      <c r="M9785" s="79"/>
      <c r="N9785" s="80"/>
      <c r="P9785" s="79"/>
    </row>
    <row r="9786" spans="7:16" x14ac:dyDescent="0.2">
      <c r="G9786" s="79"/>
      <c r="I9786" s="79"/>
      <c r="K9786" s="79"/>
      <c r="M9786" s="79"/>
      <c r="N9786" s="80"/>
      <c r="P9786" s="79"/>
    </row>
    <row r="9787" spans="7:16" x14ac:dyDescent="0.2">
      <c r="G9787" s="79"/>
      <c r="I9787" s="79"/>
      <c r="K9787" s="79"/>
      <c r="M9787" s="79"/>
      <c r="N9787" s="80"/>
      <c r="P9787" s="79"/>
    </row>
    <row r="9788" spans="7:16" x14ac:dyDescent="0.2">
      <c r="G9788" s="79"/>
      <c r="I9788" s="79"/>
      <c r="K9788" s="79"/>
      <c r="M9788" s="79"/>
      <c r="N9788" s="80"/>
      <c r="P9788" s="79"/>
    </row>
    <row r="9789" spans="7:16" x14ac:dyDescent="0.2">
      <c r="G9789" s="79"/>
      <c r="I9789" s="79"/>
      <c r="K9789" s="79"/>
      <c r="M9789" s="79"/>
      <c r="N9789" s="80"/>
      <c r="P9789" s="79"/>
    </row>
    <row r="9790" spans="7:16" x14ac:dyDescent="0.2">
      <c r="G9790" s="79"/>
      <c r="I9790" s="79"/>
      <c r="K9790" s="79"/>
      <c r="M9790" s="79"/>
      <c r="N9790" s="80"/>
      <c r="P9790" s="79"/>
    </row>
    <row r="9791" spans="7:16" x14ac:dyDescent="0.2">
      <c r="G9791" s="79"/>
      <c r="I9791" s="79"/>
      <c r="K9791" s="79"/>
      <c r="M9791" s="79"/>
      <c r="N9791" s="80"/>
      <c r="P9791" s="79"/>
    </row>
    <row r="9792" spans="7:16" x14ac:dyDescent="0.2">
      <c r="G9792" s="79"/>
      <c r="I9792" s="79"/>
      <c r="K9792" s="79"/>
      <c r="M9792" s="79"/>
      <c r="N9792" s="80"/>
      <c r="P9792" s="79"/>
    </row>
    <row r="9793" spans="7:16" x14ac:dyDescent="0.2">
      <c r="G9793" s="79"/>
      <c r="I9793" s="79"/>
      <c r="K9793" s="79"/>
      <c r="M9793" s="79"/>
      <c r="N9793" s="80"/>
      <c r="P9793" s="79"/>
    </row>
    <row r="9794" spans="7:16" x14ac:dyDescent="0.2">
      <c r="G9794" s="79"/>
      <c r="I9794" s="79"/>
      <c r="K9794" s="79"/>
      <c r="M9794" s="79"/>
      <c r="N9794" s="80"/>
      <c r="P9794" s="79"/>
    </row>
    <row r="9795" spans="7:16" x14ac:dyDescent="0.2">
      <c r="G9795" s="79"/>
      <c r="I9795" s="79"/>
      <c r="K9795" s="79"/>
      <c r="M9795" s="79"/>
      <c r="N9795" s="80"/>
      <c r="P9795" s="79"/>
    </row>
    <row r="9796" spans="7:16" x14ac:dyDescent="0.2">
      <c r="G9796" s="79"/>
      <c r="I9796" s="79"/>
      <c r="K9796" s="79"/>
      <c r="M9796" s="79"/>
      <c r="N9796" s="80"/>
      <c r="P9796" s="79"/>
    </row>
    <row r="9797" spans="7:16" x14ac:dyDescent="0.2">
      <c r="G9797" s="79"/>
      <c r="I9797" s="79"/>
      <c r="K9797" s="79"/>
      <c r="M9797" s="79"/>
      <c r="N9797" s="80"/>
      <c r="P9797" s="79"/>
    </row>
    <row r="9798" spans="7:16" x14ac:dyDescent="0.2">
      <c r="G9798" s="79"/>
      <c r="I9798" s="79"/>
      <c r="K9798" s="79"/>
      <c r="M9798" s="79"/>
      <c r="N9798" s="80"/>
      <c r="P9798" s="79"/>
    </row>
    <row r="9799" spans="7:16" x14ac:dyDescent="0.2">
      <c r="G9799" s="79"/>
      <c r="I9799" s="79"/>
      <c r="K9799" s="79"/>
      <c r="M9799" s="79"/>
      <c r="N9799" s="80"/>
      <c r="P9799" s="79"/>
    </row>
    <row r="9800" spans="7:16" x14ac:dyDescent="0.2">
      <c r="G9800" s="79"/>
      <c r="I9800" s="79"/>
      <c r="K9800" s="79"/>
      <c r="M9800" s="79"/>
      <c r="N9800" s="80"/>
      <c r="P9800" s="79"/>
    </row>
    <row r="9801" spans="7:16" x14ac:dyDescent="0.2">
      <c r="G9801" s="79"/>
      <c r="I9801" s="79"/>
      <c r="K9801" s="79"/>
      <c r="M9801" s="79"/>
      <c r="N9801" s="80"/>
      <c r="P9801" s="79"/>
    </row>
    <row r="9802" spans="7:16" x14ac:dyDescent="0.2">
      <c r="G9802" s="79"/>
      <c r="I9802" s="79"/>
      <c r="K9802" s="79"/>
      <c r="M9802" s="79"/>
      <c r="N9802" s="80"/>
      <c r="P9802" s="79"/>
    </row>
    <row r="9803" spans="7:16" x14ac:dyDescent="0.2">
      <c r="G9803" s="79"/>
      <c r="I9803" s="79"/>
      <c r="K9803" s="79"/>
      <c r="M9803" s="79"/>
      <c r="N9803" s="80"/>
      <c r="P9803" s="79"/>
    </row>
    <row r="9804" spans="7:16" x14ac:dyDescent="0.2">
      <c r="G9804" s="79"/>
      <c r="I9804" s="79"/>
      <c r="K9804" s="79"/>
      <c r="M9804" s="79"/>
      <c r="N9804" s="80"/>
      <c r="P9804" s="79"/>
    </row>
    <row r="9805" spans="7:16" x14ac:dyDescent="0.2">
      <c r="G9805" s="79"/>
      <c r="I9805" s="79"/>
      <c r="K9805" s="79"/>
      <c r="M9805" s="79"/>
      <c r="N9805" s="80"/>
      <c r="P9805" s="79"/>
    </row>
    <row r="9806" spans="7:16" x14ac:dyDescent="0.2">
      <c r="G9806" s="79"/>
      <c r="I9806" s="79"/>
      <c r="K9806" s="79"/>
      <c r="M9806" s="79"/>
      <c r="N9806" s="80"/>
      <c r="P9806" s="79"/>
    </row>
    <row r="9807" spans="7:16" x14ac:dyDescent="0.2">
      <c r="G9807" s="79"/>
      <c r="I9807" s="79"/>
      <c r="K9807" s="79"/>
      <c r="M9807" s="79"/>
      <c r="N9807" s="80"/>
      <c r="P9807" s="79"/>
    </row>
    <row r="9808" spans="7:16" x14ac:dyDescent="0.2">
      <c r="G9808" s="79"/>
      <c r="I9808" s="79"/>
      <c r="K9808" s="79"/>
      <c r="M9808" s="79"/>
      <c r="N9808" s="80"/>
      <c r="P9808" s="79"/>
    </row>
    <row r="9809" spans="7:16" x14ac:dyDescent="0.2">
      <c r="G9809" s="79"/>
      <c r="I9809" s="79"/>
      <c r="K9809" s="79"/>
      <c r="M9809" s="79"/>
      <c r="N9809" s="80"/>
      <c r="P9809" s="79"/>
    </row>
    <row r="9810" spans="7:16" x14ac:dyDescent="0.2">
      <c r="G9810" s="79"/>
      <c r="I9810" s="79"/>
      <c r="K9810" s="79"/>
      <c r="M9810" s="79"/>
      <c r="N9810" s="80"/>
      <c r="P9810" s="79"/>
    </row>
    <row r="9811" spans="7:16" x14ac:dyDescent="0.2">
      <c r="G9811" s="79"/>
      <c r="I9811" s="79"/>
      <c r="K9811" s="79"/>
      <c r="M9811" s="79"/>
      <c r="N9811" s="80"/>
      <c r="P9811" s="79"/>
    </row>
    <row r="9812" spans="7:16" x14ac:dyDescent="0.2">
      <c r="G9812" s="79"/>
      <c r="I9812" s="79"/>
      <c r="K9812" s="79"/>
      <c r="M9812" s="79"/>
      <c r="N9812" s="80"/>
      <c r="P9812" s="79"/>
    </row>
    <row r="9813" spans="7:16" x14ac:dyDescent="0.2">
      <c r="G9813" s="79"/>
      <c r="I9813" s="79"/>
      <c r="K9813" s="79"/>
      <c r="M9813" s="79"/>
      <c r="N9813" s="80"/>
      <c r="P9813" s="79"/>
    </row>
    <row r="9814" spans="7:16" x14ac:dyDescent="0.2">
      <c r="G9814" s="79"/>
      <c r="I9814" s="79"/>
      <c r="K9814" s="79"/>
      <c r="M9814" s="79"/>
      <c r="N9814" s="80"/>
      <c r="P9814" s="79"/>
    </row>
    <row r="9815" spans="7:16" x14ac:dyDescent="0.2">
      <c r="G9815" s="79"/>
      <c r="I9815" s="79"/>
      <c r="K9815" s="79"/>
      <c r="M9815" s="79"/>
      <c r="N9815" s="80"/>
      <c r="P9815" s="79"/>
    </row>
    <row r="9816" spans="7:16" x14ac:dyDescent="0.2">
      <c r="G9816" s="79"/>
      <c r="I9816" s="79"/>
      <c r="K9816" s="79"/>
      <c r="M9816" s="79"/>
      <c r="N9816" s="80"/>
      <c r="P9816" s="79"/>
    </row>
    <row r="9817" spans="7:16" x14ac:dyDescent="0.2">
      <c r="G9817" s="79"/>
      <c r="I9817" s="79"/>
      <c r="K9817" s="79"/>
      <c r="M9817" s="79"/>
      <c r="N9817" s="80"/>
      <c r="P9817" s="79"/>
    </row>
    <row r="9818" spans="7:16" x14ac:dyDescent="0.2">
      <c r="G9818" s="79"/>
      <c r="I9818" s="79"/>
      <c r="K9818" s="79"/>
      <c r="M9818" s="79"/>
      <c r="N9818" s="80"/>
      <c r="P9818" s="79"/>
    </row>
    <row r="9819" spans="7:16" x14ac:dyDescent="0.2">
      <c r="G9819" s="79"/>
      <c r="I9819" s="79"/>
      <c r="K9819" s="79"/>
      <c r="M9819" s="79"/>
      <c r="N9819" s="80"/>
      <c r="P9819" s="79"/>
    </row>
    <row r="9820" spans="7:16" x14ac:dyDescent="0.2">
      <c r="G9820" s="79"/>
      <c r="I9820" s="79"/>
      <c r="K9820" s="79"/>
      <c r="M9820" s="79"/>
      <c r="N9820" s="80"/>
      <c r="P9820" s="79"/>
    </row>
    <row r="9821" spans="7:16" x14ac:dyDescent="0.2">
      <c r="G9821" s="79"/>
      <c r="I9821" s="79"/>
      <c r="K9821" s="79"/>
      <c r="M9821" s="79"/>
      <c r="N9821" s="80"/>
      <c r="P9821" s="79"/>
    </row>
    <row r="9822" spans="7:16" x14ac:dyDescent="0.2">
      <c r="G9822" s="79"/>
      <c r="I9822" s="79"/>
      <c r="K9822" s="79"/>
      <c r="M9822" s="79"/>
      <c r="N9822" s="80"/>
      <c r="P9822" s="79"/>
    </row>
    <row r="9823" spans="7:16" x14ac:dyDescent="0.2">
      <c r="G9823" s="79"/>
      <c r="I9823" s="79"/>
      <c r="K9823" s="79"/>
      <c r="M9823" s="79"/>
      <c r="N9823" s="80"/>
      <c r="P9823" s="79"/>
    </row>
    <row r="9824" spans="7:16" x14ac:dyDescent="0.2">
      <c r="G9824" s="79"/>
      <c r="I9824" s="79"/>
      <c r="K9824" s="79"/>
      <c r="M9824" s="79"/>
      <c r="N9824" s="80"/>
      <c r="P9824" s="79"/>
    </row>
    <row r="9825" spans="7:16" x14ac:dyDescent="0.2">
      <c r="G9825" s="79"/>
      <c r="I9825" s="79"/>
      <c r="K9825" s="79"/>
      <c r="M9825" s="79"/>
      <c r="N9825" s="80"/>
      <c r="P9825" s="79"/>
    </row>
    <row r="9826" spans="7:16" x14ac:dyDescent="0.2">
      <c r="G9826" s="79"/>
      <c r="I9826" s="79"/>
      <c r="K9826" s="79"/>
      <c r="M9826" s="79"/>
      <c r="N9826" s="80"/>
      <c r="P9826" s="79"/>
    </row>
    <row r="9827" spans="7:16" x14ac:dyDescent="0.2">
      <c r="G9827" s="79"/>
      <c r="I9827" s="79"/>
      <c r="K9827" s="79"/>
      <c r="M9827" s="79"/>
      <c r="N9827" s="80"/>
      <c r="P9827" s="79"/>
    </row>
    <row r="9828" spans="7:16" x14ac:dyDescent="0.2">
      <c r="G9828" s="79"/>
      <c r="I9828" s="79"/>
      <c r="K9828" s="79"/>
      <c r="M9828" s="79"/>
      <c r="N9828" s="80"/>
      <c r="P9828" s="79"/>
    </row>
    <row r="9829" spans="7:16" x14ac:dyDescent="0.2">
      <c r="G9829" s="79"/>
      <c r="I9829" s="79"/>
      <c r="K9829" s="79"/>
      <c r="M9829" s="79"/>
      <c r="N9829" s="80"/>
      <c r="P9829" s="79"/>
    </row>
    <row r="9830" spans="7:16" x14ac:dyDescent="0.2">
      <c r="G9830" s="79"/>
      <c r="I9830" s="79"/>
      <c r="K9830" s="79"/>
      <c r="M9830" s="79"/>
      <c r="N9830" s="80"/>
      <c r="P9830" s="79"/>
    </row>
    <row r="9831" spans="7:16" x14ac:dyDescent="0.2">
      <c r="G9831" s="79"/>
      <c r="I9831" s="79"/>
      <c r="K9831" s="79"/>
      <c r="M9831" s="79"/>
      <c r="N9831" s="80"/>
      <c r="P9831" s="79"/>
    </row>
    <row r="9832" spans="7:16" x14ac:dyDescent="0.2">
      <c r="G9832" s="79"/>
      <c r="I9832" s="79"/>
      <c r="K9832" s="79"/>
      <c r="M9832" s="79"/>
      <c r="N9832" s="80"/>
      <c r="P9832" s="79"/>
    </row>
    <row r="9833" spans="7:16" x14ac:dyDescent="0.2">
      <c r="G9833" s="79"/>
      <c r="I9833" s="79"/>
      <c r="K9833" s="79"/>
      <c r="M9833" s="79"/>
      <c r="N9833" s="80"/>
      <c r="P9833" s="79"/>
    </row>
    <row r="9834" spans="7:16" x14ac:dyDescent="0.2">
      <c r="G9834" s="79"/>
      <c r="I9834" s="79"/>
      <c r="K9834" s="79"/>
      <c r="M9834" s="79"/>
      <c r="N9834" s="80"/>
      <c r="P9834" s="79"/>
    </row>
    <row r="9835" spans="7:16" x14ac:dyDescent="0.2">
      <c r="G9835" s="79"/>
      <c r="I9835" s="79"/>
      <c r="K9835" s="79"/>
      <c r="M9835" s="79"/>
      <c r="N9835" s="80"/>
      <c r="P9835" s="79"/>
    </row>
    <row r="9836" spans="7:16" x14ac:dyDescent="0.2">
      <c r="G9836" s="79"/>
      <c r="I9836" s="79"/>
      <c r="K9836" s="79"/>
      <c r="M9836" s="79"/>
      <c r="N9836" s="80"/>
      <c r="P9836" s="79"/>
    </row>
    <row r="9837" spans="7:16" x14ac:dyDescent="0.2">
      <c r="G9837" s="79"/>
      <c r="I9837" s="79"/>
      <c r="K9837" s="79"/>
      <c r="M9837" s="79"/>
      <c r="N9837" s="80"/>
      <c r="P9837" s="79"/>
    </row>
    <row r="9838" spans="7:16" x14ac:dyDescent="0.2">
      <c r="G9838" s="79"/>
      <c r="I9838" s="79"/>
      <c r="K9838" s="79"/>
      <c r="M9838" s="79"/>
      <c r="N9838" s="80"/>
      <c r="P9838" s="79"/>
    </row>
    <row r="9839" spans="7:16" x14ac:dyDescent="0.2">
      <c r="G9839" s="79"/>
      <c r="I9839" s="79"/>
      <c r="K9839" s="79"/>
      <c r="M9839" s="79"/>
      <c r="N9839" s="80"/>
      <c r="P9839" s="79"/>
    </row>
    <row r="9840" spans="7:16" x14ac:dyDescent="0.2">
      <c r="G9840" s="79"/>
      <c r="I9840" s="79"/>
      <c r="K9840" s="79"/>
      <c r="M9840" s="79"/>
      <c r="N9840" s="80"/>
      <c r="P9840" s="79"/>
    </row>
    <row r="9841" spans="7:16" x14ac:dyDescent="0.2">
      <c r="G9841" s="79"/>
      <c r="I9841" s="79"/>
      <c r="K9841" s="79"/>
      <c r="M9841" s="79"/>
      <c r="N9841" s="80"/>
      <c r="P9841" s="79"/>
    </row>
    <row r="9842" spans="7:16" x14ac:dyDescent="0.2">
      <c r="G9842" s="79"/>
      <c r="I9842" s="79"/>
      <c r="K9842" s="79"/>
      <c r="M9842" s="79"/>
      <c r="N9842" s="80"/>
      <c r="P9842" s="79"/>
    </row>
    <row r="9843" spans="7:16" x14ac:dyDescent="0.2">
      <c r="G9843" s="79"/>
      <c r="I9843" s="79"/>
      <c r="K9843" s="79"/>
      <c r="M9843" s="79"/>
      <c r="N9843" s="80"/>
      <c r="P9843" s="79"/>
    </row>
    <row r="9844" spans="7:16" x14ac:dyDescent="0.2">
      <c r="G9844" s="79"/>
      <c r="I9844" s="79"/>
      <c r="K9844" s="79"/>
      <c r="M9844" s="79"/>
      <c r="N9844" s="80"/>
      <c r="P9844" s="79"/>
    </row>
    <row r="9845" spans="7:16" x14ac:dyDescent="0.2">
      <c r="G9845" s="79"/>
      <c r="I9845" s="79"/>
      <c r="K9845" s="79"/>
      <c r="M9845" s="79"/>
      <c r="N9845" s="80"/>
      <c r="P9845" s="79"/>
    </row>
    <row r="9846" spans="7:16" x14ac:dyDescent="0.2">
      <c r="G9846" s="79"/>
      <c r="I9846" s="79"/>
      <c r="K9846" s="79"/>
      <c r="M9846" s="79"/>
      <c r="N9846" s="80"/>
      <c r="P9846" s="79"/>
    </row>
    <row r="9847" spans="7:16" x14ac:dyDescent="0.2">
      <c r="G9847" s="79"/>
      <c r="I9847" s="79"/>
      <c r="K9847" s="79"/>
      <c r="M9847" s="79"/>
      <c r="N9847" s="80"/>
      <c r="P9847" s="79"/>
    </row>
    <row r="9848" spans="7:16" x14ac:dyDescent="0.2">
      <c r="G9848" s="79"/>
      <c r="I9848" s="79"/>
      <c r="K9848" s="79"/>
      <c r="M9848" s="79"/>
      <c r="N9848" s="80"/>
      <c r="P9848" s="79"/>
    </row>
    <row r="9849" spans="7:16" x14ac:dyDescent="0.2">
      <c r="G9849" s="79"/>
      <c r="I9849" s="79"/>
      <c r="K9849" s="79"/>
      <c r="M9849" s="79"/>
      <c r="N9849" s="80"/>
      <c r="P9849" s="79"/>
    </row>
    <row r="9850" spans="7:16" x14ac:dyDescent="0.2">
      <c r="G9850" s="79"/>
      <c r="I9850" s="79"/>
      <c r="K9850" s="79"/>
      <c r="M9850" s="79"/>
      <c r="N9850" s="80"/>
      <c r="P9850" s="79"/>
    </row>
    <row r="9851" spans="7:16" x14ac:dyDescent="0.2">
      <c r="G9851" s="79"/>
      <c r="I9851" s="79"/>
      <c r="K9851" s="79"/>
      <c r="M9851" s="79"/>
      <c r="N9851" s="80"/>
      <c r="P9851" s="79"/>
    </row>
    <row r="9852" spans="7:16" x14ac:dyDescent="0.2">
      <c r="G9852" s="79"/>
      <c r="I9852" s="79"/>
      <c r="K9852" s="79"/>
      <c r="M9852" s="79"/>
      <c r="N9852" s="80"/>
      <c r="P9852" s="79"/>
    </row>
    <row r="9853" spans="7:16" x14ac:dyDescent="0.2">
      <c r="G9853" s="79"/>
      <c r="I9853" s="79"/>
      <c r="K9853" s="79"/>
      <c r="M9853" s="79"/>
      <c r="N9853" s="80"/>
      <c r="P9853" s="79"/>
    </row>
    <row r="9854" spans="7:16" x14ac:dyDescent="0.2">
      <c r="G9854" s="79"/>
      <c r="I9854" s="79"/>
      <c r="K9854" s="79"/>
      <c r="M9854" s="79"/>
      <c r="N9854" s="80"/>
      <c r="P9854" s="79"/>
    </row>
    <row r="9855" spans="7:16" x14ac:dyDescent="0.2">
      <c r="G9855" s="79"/>
      <c r="I9855" s="79"/>
      <c r="K9855" s="79"/>
      <c r="M9855" s="79"/>
      <c r="N9855" s="80"/>
      <c r="P9855" s="79"/>
    </row>
    <row r="9856" spans="7:16" x14ac:dyDescent="0.2">
      <c r="G9856" s="79"/>
      <c r="I9856" s="79"/>
      <c r="K9856" s="79"/>
      <c r="M9856" s="79"/>
      <c r="N9856" s="80"/>
      <c r="P9856" s="79"/>
    </row>
    <row r="9857" spans="7:16" x14ac:dyDescent="0.2">
      <c r="G9857" s="79"/>
      <c r="I9857" s="79"/>
      <c r="K9857" s="79"/>
      <c r="M9857" s="79"/>
      <c r="N9857" s="80"/>
      <c r="P9857" s="79"/>
    </row>
    <row r="9858" spans="7:16" x14ac:dyDescent="0.2">
      <c r="G9858" s="79"/>
      <c r="I9858" s="79"/>
      <c r="K9858" s="79"/>
      <c r="M9858" s="79"/>
      <c r="N9858" s="80"/>
      <c r="P9858" s="79"/>
    </row>
    <row r="9859" spans="7:16" x14ac:dyDescent="0.2">
      <c r="G9859" s="79"/>
      <c r="I9859" s="79"/>
      <c r="K9859" s="79"/>
      <c r="M9859" s="79"/>
      <c r="N9859" s="80"/>
      <c r="P9859" s="79"/>
    </row>
    <row r="9860" spans="7:16" x14ac:dyDescent="0.2">
      <c r="G9860" s="79"/>
      <c r="I9860" s="79"/>
      <c r="K9860" s="79"/>
      <c r="M9860" s="79"/>
      <c r="N9860" s="80"/>
      <c r="P9860" s="79"/>
    </row>
    <row r="9861" spans="7:16" x14ac:dyDescent="0.2">
      <c r="G9861" s="79"/>
      <c r="I9861" s="79"/>
      <c r="K9861" s="79"/>
      <c r="M9861" s="79"/>
      <c r="N9861" s="80"/>
      <c r="P9861" s="79"/>
    </row>
    <row r="9862" spans="7:16" x14ac:dyDescent="0.2">
      <c r="G9862" s="79"/>
      <c r="I9862" s="79"/>
      <c r="K9862" s="79"/>
      <c r="M9862" s="79"/>
      <c r="N9862" s="80"/>
      <c r="P9862" s="79"/>
    </row>
    <row r="9863" spans="7:16" x14ac:dyDescent="0.2">
      <c r="G9863" s="79"/>
      <c r="I9863" s="79"/>
      <c r="K9863" s="79"/>
      <c r="M9863" s="79"/>
      <c r="N9863" s="80"/>
      <c r="P9863" s="79"/>
    </row>
    <row r="9864" spans="7:16" x14ac:dyDescent="0.2">
      <c r="G9864" s="79"/>
      <c r="I9864" s="79"/>
      <c r="K9864" s="79"/>
      <c r="M9864" s="79"/>
      <c r="N9864" s="80"/>
      <c r="P9864" s="79"/>
    </row>
    <row r="9865" spans="7:16" x14ac:dyDescent="0.2">
      <c r="G9865" s="79"/>
      <c r="I9865" s="79"/>
      <c r="K9865" s="79"/>
      <c r="M9865" s="79"/>
      <c r="N9865" s="80"/>
      <c r="P9865" s="79"/>
    </row>
    <row r="9866" spans="7:16" x14ac:dyDescent="0.2">
      <c r="G9866" s="79"/>
      <c r="I9866" s="79"/>
      <c r="K9866" s="79"/>
      <c r="M9866" s="79"/>
      <c r="N9866" s="80"/>
      <c r="P9866" s="79"/>
    </row>
    <row r="9867" spans="7:16" x14ac:dyDescent="0.2">
      <c r="G9867" s="79"/>
      <c r="I9867" s="79"/>
      <c r="K9867" s="79"/>
      <c r="M9867" s="79"/>
      <c r="N9867" s="80"/>
      <c r="P9867" s="79"/>
    </row>
    <row r="9868" spans="7:16" x14ac:dyDescent="0.2">
      <c r="G9868" s="79"/>
      <c r="I9868" s="79"/>
      <c r="K9868" s="79"/>
      <c r="M9868" s="79"/>
      <c r="N9868" s="80"/>
      <c r="P9868" s="79"/>
    </row>
    <row r="9869" spans="7:16" x14ac:dyDescent="0.2">
      <c r="G9869" s="79"/>
      <c r="I9869" s="79"/>
      <c r="K9869" s="79"/>
      <c r="M9869" s="79"/>
      <c r="N9869" s="80"/>
      <c r="P9869" s="79"/>
    </row>
    <row r="9870" spans="7:16" x14ac:dyDescent="0.2">
      <c r="G9870" s="79"/>
      <c r="I9870" s="79"/>
      <c r="K9870" s="79"/>
      <c r="M9870" s="79"/>
      <c r="N9870" s="80"/>
      <c r="P9870" s="79"/>
    </row>
    <row r="9871" spans="7:16" x14ac:dyDescent="0.2">
      <c r="G9871" s="79"/>
      <c r="I9871" s="79"/>
      <c r="K9871" s="79"/>
      <c r="M9871" s="79"/>
      <c r="N9871" s="80"/>
      <c r="P9871" s="79"/>
    </row>
    <row r="9872" spans="7:16" x14ac:dyDescent="0.2">
      <c r="G9872" s="79"/>
      <c r="I9872" s="79"/>
      <c r="K9872" s="79"/>
      <c r="M9872" s="79"/>
      <c r="N9872" s="80"/>
      <c r="P9872" s="79"/>
    </row>
    <row r="9873" spans="7:16" x14ac:dyDescent="0.2">
      <c r="G9873" s="79"/>
      <c r="I9873" s="79"/>
      <c r="K9873" s="79"/>
      <c r="M9873" s="79"/>
      <c r="N9873" s="80"/>
      <c r="P9873" s="79"/>
    </row>
    <row r="9874" spans="7:16" x14ac:dyDescent="0.2">
      <c r="G9874" s="79"/>
      <c r="I9874" s="79"/>
      <c r="K9874" s="79"/>
      <c r="M9874" s="79"/>
      <c r="N9874" s="80"/>
      <c r="P9874" s="79"/>
    </row>
    <row r="9875" spans="7:16" x14ac:dyDescent="0.2">
      <c r="G9875" s="79"/>
      <c r="I9875" s="79"/>
      <c r="K9875" s="79"/>
      <c r="M9875" s="79"/>
      <c r="N9875" s="80"/>
      <c r="P9875" s="79"/>
    </row>
    <row r="9876" spans="7:16" x14ac:dyDescent="0.2">
      <c r="G9876" s="79"/>
      <c r="I9876" s="79"/>
      <c r="K9876" s="79"/>
      <c r="M9876" s="79"/>
      <c r="N9876" s="80"/>
      <c r="P9876" s="79"/>
    </row>
    <row r="9877" spans="7:16" x14ac:dyDescent="0.2">
      <c r="G9877" s="79"/>
      <c r="I9877" s="79"/>
      <c r="K9877" s="79"/>
      <c r="M9877" s="79"/>
      <c r="N9877" s="80"/>
      <c r="P9877" s="79"/>
    </row>
    <row r="9878" spans="7:16" x14ac:dyDescent="0.2">
      <c r="G9878" s="79"/>
      <c r="I9878" s="79"/>
      <c r="K9878" s="79"/>
      <c r="M9878" s="79"/>
      <c r="N9878" s="80"/>
      <c r="P9878" s="79"/>
    </row>
    <row r="9879" spans="7:16" x14ac:dyDescent="0.2">
      <c r="G9879" s="79"/>
      <c r="I9879" s="79"/>
      <c r="K9879" s="79"/>
      <c r="M9879" s="79"/>
      <c r="N9879" s="80"/>
      <c r="P9879" s="79"/>
    </row>
    <row r="9880" spans="7:16" x14ac:dyDescent="0.2">
      <c r="G9880" s="79"/>
      <c r="I9880" s="79"/>
      <c r="K9880" s="79"/>
      <c r="M9880" s="79"/>
      <c r="N9880" s="80"/>
      <c r="P9880" s="79"/>
    </row>
    <row r="9881" spans="7:16" x14ac:dyDescent="0.2">
      <c r="G9881" s="79"/>
      <c r="I9881" s="79"/>
      <c r="K9881" s="79"/>
      <c r="M9881" s="79"/>
      <c r="N9881" s="80"/>
      <c r="P9881" s="79"/>
    </row>
    <row r="9882" spans="7:16" x14ac:dyDescent="0.2">
      <c r="G9882" s="79"/>
      <c r="I9882" s="79"/>
      <c r="K9882" s="79"/>
      <c r="M9882" s="79"/>
      <c r="N9882" s="80"/>
      <c r="P9882" s="79"/>
    </row>
    <row r="9883" spans="7:16" x14ac:dyDescent="0.2">
      <c r="G9883" s="79"/>
      <c r="I9883" s="79"/>
      <c r="K9883" s="79"/>
      <c r="M9883" s="79"/>
      <c r="N9883" s="80"/>
      <c r="P9883" s="79"/>
    </row>
    <row r="9884" spans="7:16" x14ac:dyDescent="0.2">
      <c r="G9884" s="79"/>
      <c r="I9884" s="79"/>
      <c r="K9884" s="79"/>
      <c r="M9884" s="79"/>
      <c r="N9884" s="80"/>
      <c r="P9884" s="79"/>
    </row>
    <row r="9885" spans="7:16" x14ac:dyDescent="0.2">
      <c r="G9885" s="79"/>
      <c r="I9885" s="79"/>
      <c r="K9885" s="79"/>
      <c r="M9885" s="79"/>
      <c r="N9885" s="80"/>
      <c r="P9885" s="79"/>
    </row>
    <row r="9886" spans="7:16" x14ac:dyDescent="0.2">
      <c r="G9886" s="79"/>
      <c r="I9886" s="79"/>
      <c r="K9886" s="79"/>
      <c r="M9886" s="79"/>
      <c r="N9886" s="80"/>
      <c r="P9886" s="79"/>
    </row>
    <row r="9887" spans="7:16" x14ac:dyDescent="0.2">
      <c r="G9887" s="79"/>
      <c r="I9887" s="79"/>
      <c r="K9887" s="79"/>
      <c r="M9887" s="79"/>
      <c r="N9887" s="80"/>
      <c r="P9887" s="79"/>
    </row>
    <row r="9888" spans="7:16" x14ac:dyDescent="0.2">
      <c r="G9888" s="79"/>
      <c r="I9888" s="79"/>
      <c r="K9888" s="79"/>
      <c r="M9888" s="79"/>
      <c r="N9888" s="80"/>
      <c r="P9888" s="79"/>
    </row>
    <row r="9889" spans="7:16" x14ac:dyDescent="0.2">
      <c r="G9889" s="79"/>
      <c r="I9889" s="79"/>
      <c r="K9889" s="79"/>
      <c r="M9889" s="79"/>
      <c r="N9889" s="80"/>
      <c r="P9889" s="79"/>
    </row>
    <row r="9890" spans="7:16" x14ac:dyDescent="0.2">
      <c r="G9890" s="79"/>
      <c r="I9890" s="79"/>
      <c r="K9890" s="79"/>
      <c r="M9890" s="79"/>
      <c r="N9890" s="80"/>
      <c r="P9890" s="79"/>
    </row>
    <row r="9891" spans="7:16" x14ac:dyDescent="0.2">
      <c r="G9891" s="79"/>
      <c r="I9891" s="79"/>
      <c r="K9891" s="79"/>
      <c r="M9891" s="79"/>
      <c r="N9891" s="80"/>
      <c r="P9891" s="79"/>
    </row>
    <row r="9892" spans="7:16" x14ac:dyDescent="0.2">
      <c r="G9892" s="79"/>
      <c r="I9892" s="79"/>
      <c r="K9892" s="79"/>
      <c r="M9892" s="79"/>
      <c r="N9892" s="80"/>
      <c r="P9892" s="79"/>
    </row>
    <row r="9893" spans="7:16" x14ac:dyDescent="0.2">
      <c r="G9893" s="79"/>
      <c r="I9893" s="79"/>
      <c r="K9893" s="79"/>
      <c r="M9893" s="79"/>
      <c r="N9893" s="80"/>
      <c r="P9893" s="79"/>
    </row>
    <row r="9894" spans="7:16" x14ac:dyDescent="0.2">
      <c r="G9894" s="79"/>
      <c r="I9894" s="79"/>
      <c r="K9894" s="79"/>
      <c r="M9894" s="79"/>
      <c r="N9894" s="80"/>
      <c r="P9894" s="79"/>
    </row>
    <row r="9895" spans="7:16" x14ac:dyDescent="0.2">
      <c r="G9895" s="79"/>
      <c r="I9895" s="79"/>
      <c r="K9895" s="79"/>
      <c r="M9895" s="79"/>
      <c r="N9895" s="80"/>
      <c r="P9895" s="79"/>
    </row>
    <row r="9896" spans="7:16" x14ac:dyDescent="0.2">
      <c r="G9896" s="79"/>
      <c r="I9896" s="79"/>
      <c r="K9896" s="79"/>
      <c r="M9896" s="79"/>
      <c r="N9896" s="80"/>
      <c r="P9896" s="79"/>
    </row>
    <row r="9897" spans="7:16" x14ac:dyDescent="0.2">
      <c r="G9897" s="79"/>
      <c r="I9897" s="79"/>
      <c r="K9897" s="79"/>
      <c r="M9897" s="79"/>
      <c r="N9897" s="80"/>
      <c r="P9897" s="79"/>
    </row>
    <row r="9898" spans="7:16" x14ac:dyDescent="0.2">
      <c r="G9898" s="79"/>
      <c r="I9898" s="79"/>
      <c r="K9898" s="79"/>
      <c r="M9898" s="79"/>
      <c r="N9898" s="80"/>
      <c r="P9898" s="79"/>
    </row>
    <row r="9899" spans="7:16" x14ac:dyDescent="0.2">
      <c r="G9899" s="79"/>
      <c r="I9899" s="79"/>
      <c r="K9899" s="79"/>
      <c r="M9899" s="79"/>
      <c r="N9899" s="80"/>
      <c r="P9899" s="79"/>
    </row>
    <row r="9900" spans="7:16" x14ac:dyDescent="0.2">
      <c r="G9900" s="79"/>
      <c r="I9900" s="79"/>
      <c r="K9900" s="79"/>
      <c r="M9900" s="79"/>
      <c r="N9900" s="80"/>
      <c r="P9900" s="79"/>
    </row>
    <row r="9901" spans="7:16" x14ac:dyDescent="0.2">
      <c r="G9901" s="79"/>
      <c r="I9901" s="79"/>
      <c r="K9901" s="79"/>
      <c r="M9901" s="79"/>
      <c r="N9901" s="80"/>
      <c r="P9901" s="79"/>
    </row>
    <row r="9902" spans="7:16" x14ac:dyDescent="0.2">
      <c r="G9902" s="79"/>
      <c r="I9902" s="79"/>
      <c r="K9902" s="79"/>
      <c r="M9902" s="79"/>
      <c r="N9902" s="80"/>
      <c r="P9902" s="79"/>
    </row>
    <row r="9903" spans="7:16" x14ac:dyDescent="0.2">
      <c r="G9903" s="79"/>
      <c r="I9903" s="79"/>
      <c r="K9903" s="79"/>
      <c r="M9903" s="79"/>
      <c r="N9903" s="80"/>
      <c r="P9903" s="79"/>
    </row>
    <row r="9904" spans="7:16" x14ac:dyDescent="0.2">
      <c r="G9904" s="79"/>
      <c r="I9904" s="79"/>
      <c r="K9904" s="79"/>
      <c r="M9904" s="79"/>
      <c r="N9904" s="80"/>
      <c r="P9904" s="79"/>
    </row>
    <row r="9905" spans="7:16" x14ac:dyDescent="0.2">
      <c r="G9905" s="79"/>
      <c r="I9905" s="79"/>
      <c r="K9905" s="79"/>
      <c r="M9905" s="79"/>
      <c r="N9905" s="80"/>
      <c r="P9905" s="79"/>
    </row>
    <row r="9906" spans="7:16" x14ac:dyDescent="0.2">
      <c r="G9906" s="79"/>
      <c r="I9906" s="79"/>
      <c r="K9906" s="79"/>
      <c r="M9906" s="79"/>
      <c r="N9906" s="80"/>
      <c r="P9906" s="79"/>
    </row>
    <row r="9907" spans="7:16" x14ac:dyDescent="0.2">
      <c r="G9907" s="79"/>
      <c r="I9907" s="79"/>
      <c r="K9907" s="79"/>
      <c r="M9907" s="79"/>
      <c r="N9907" s="80"/>
      <c r="P9907" s="79"/>
    </row>
    <row r="9908" spans="7:16" x14ac:dyDescent="0.2">
      <c r="G9908" s="79"/>
      <c r="I9908" s="79"/>
      <c r="K9908" s="79"/>
      <c r="M9908" s="79"/>
      <c r="N9908" s="80"/>
      <c r="P9908" s="79"/>
    </row>
    <row r="9909" spans="7:16" x14ac:dyDescent="0.2">
      <c r="G9909" s="79"/>
      <c r="I9909" s="79"/>
      <c r="K9909" s="79"/>
      <c r="M9909" s="79"/>
      <c r="N9909" s="80"/>
      <c r="P9909" s="79"/>
    </row>
    <row r="9910" spans="7:16" x14ac:dyDescent="0.2">
      <c r="G9910" s="79"/>
      <c r="I9910" s="79"/>
      <c r="K9910" s="79"/>
      <c r="M9910" s="79"/>
      <c r="N9910" s="80"/>
      <c r="P9910" s="79"/>
    </row>
    <row r="9911" spans="7:16" x14ac:dyDescent="0.2">
      <c r="G9911" s="79"/>
      <c r="I9911" s="79"/>
      <c r="K9911" s="79"/>
      <c r="M9911" s="79"/>
      <c r="N9911" s="80"/>
      <c r="P9911" s="79"/>
    </row>
    <row r="9912" spans="7:16" x14ac:dyDescent="0.2">
      <c r="G9912" s="79"/>
      <c r="I9912" s="79"/>
      <c r="K9912" s="79"/>
      <c r="M9912" s="79"/>
      <c r="N9912" s="80"/>
      <c r="P9912" s="79"/>
    </row>
    <row r="9913" spans="7:16" x14ac:dyDescent="0.2">
      <c r="G9913" s="79"/>
      <c r="I9913" s="79"/>
      <c r="K9913" s="79"/>
      <c r="M9913" s="79"/>
      <c r="N9913" s="80"/>
      <c r="P9913" s="79"/>
    </row>
    <row r="9914" spans="7:16" x14ac:dyDescent="0.2">
      <c r="G9914" s="79"/>
      <c r="I9914" s="79"/>
      <c r="K9914" s="79"/>
      <c r="M9914" s="79"/>
      <c r="N9914" s="80"/>
      <c r="P9914" s="79"/>
    </row>
    <row r="9915" spans="7:16" x14ac:dyDescent="0.2">
      <c r="G9915" s="79"/>
      <c r="I9915" s="79"/>
      <c r="K9915" s="79"/>
      <c r="M9915" s="79"/>
      <c r="N9915" s="80"/>
      <c r="P9915" s="79"/>
    </row>
    <row r="9916" spans="7:16" x14ac:dyDescent="0.2">
      <c r="G9916" s="79"/>
      <c r="I9916" s="79"/>
      <c r="K9916" s="79"/>
      <c r="M9916" s="79"/>
      <c r="N9916" s="80"/>
      <c r="P9916" s="79"/>
    </row>
    <row r="9917" spans="7:16" x14ac:dyDescent="0.2">
      <c r="G9917" s="79"/>
      <c r="I9917" s="79"/>
      <c r="K9917" s="79"/>
      <c r="M9917" s="79"/>
      <c r="N9917" s="80"/>
      <c r="P9917" s="79"/>
    </row>
    <row r="9918" spans="7:16" x14ac:dyDescent="0.2">
      <c r="G9918" s="79"/>
      <c r="I9918" s="79"/>
      <c r="K9918" s="79"/>
      <c r="M9918" s="79"/>
      <c r="N9918" s="80"/>
      <c r="P9918" s="79"/>
    </row>
    <row r="9919" spans="7:16" x14ac:dyDescent="0.2">
      <c r="G9919" s="79"/>
      <c r="I9919" s="79"/>
      <c r="K9919" s="79"/>
      <c r="M9919" s="79"/>
      <c r="N9919" s="80"/>
      <c r="P9919" s="79"/>
    </row>
    <row r="9920" spans="7:16" x14ac:dyDescent="0.2">
      <c r="G9920" s="79"/>
      <c r="I9920" s="79"/>
      <c r="K9920" s="79"/>
      <c r="M9920" s="79"/>
      <c r="N9920" s="80"/>
      <c r="P9920" s="79"/>
    </row>
    <row r="9921" spans="7:16" x14ac:dyDescent="0.2">
      <c r="G9921" s="79"/>
      <c r="I9921" s="79"/>
      <c r="K9921" s="79"/>
      <c r="M9921" s="79"/>
      <c r="N9921" s="80"/>
      <c r="P9921" s="79"/>
    </row>
    <row r="9922" spans="7:16" x14ac:dyDescent="0.2">
      <c r="G9922" s="79"/>
      <c r="I9922" s="79"/>
      <c r="K9922" s="79"/>
      <c r="M9922" s="79"/>
      <c r="N9922" s="80"/>
      <c r="P9922" s="79"/>
    </row>
    <row r="9923" spans="7:16" x14ac:dyDescent="0.2">
      <c r="G9923" s="79"/>
      <c r="I9923" s="79"/>
      <c r="K9923" s="79"/>
      <c r="M9923" s="79"/>
      <c r="N9923" s="80"/>
      <c r="P9923" s="79"/>
    </row>
    <row r="9924" spans="7:16" x14ac:dyDescent="0.2">
      <c r="G9924" s="79"/>
      <c r="I9924" s="79"/>
      <c r="K9924" s="79"/>
      <c r="M9924" s="79"/>
      <c r="N9924" s="80"/>
      <c r="P9924" s="79"/>
    </row>
    <row r="9925" spans="7:16" x14ac:dyDescent="0.2">
      <c r="G9925" s="79"/>
      <c r="I9925" s="79"/>
      <c r="K9925" s="79"/>
      <c r="M9925" s="79"/>
      <c r="N9925" s="80"/>
      <c r="P9925" s="79"/>
    </row>
    <row r="9926" spans="7:16" x14ac:dyDescent="0.2">
      <c r="G9926" s="79"/>
      <c r="I9926" s="79"/>
      <c r="K9926" s="79"/>
      <c r="M9926" s="79"/>
      <c r="N9926" s="80"/>
      <c r="P9926" s="79"/>
    </row>
    <row r="9927" spans="7:16" x14ac:dyDescent="0.2">
      <c r="G9927" s="79"/>
      <c r="I9927" s="79"/>
      <c r="K9927" s="79"/>
      <c r="M9927" s="79"/>
      <c r="N9927" s="80"/>
      <c r="P9927" s="79"/>
    </row>
    <row r="9928" spans="7:16" x14ac:dyDescent="0.2">
      <c r="G9928" s="79"/>
      <c r="I9928" s="79"/>
      <c r="K9928" s="79"/>
      <c r="M9928" s="79"/>
      <c r="N9928" s="80"/>
      <c r="P9928" s="79"/>
    </row>
    <row r="9929" spans="7:16" x14ac:dyDescent="0.2">
      <c r="G9929" s="79"/>
      <c r="I9929" s="79"/>
      <c r="K9929" s="79"/>
      <c r="M9929" s="79"/>
      <c r="N9929" s="80"/>
      <c r="P9929" s="79"/>
    </row>
    <row r="9930" spans="7:16" x14ac:dyDescent="0.2">
      <c r="G9930" s="79"/>
      <c r="I9930" s="79"/>
      <c r="K9930" s="79"/>
      <c r="M9930" s="79"/>
      <c r="N9930" s="80"/>
      <c r="P9930" s="79"/>
    </row>
    <row r="9931" spans="7:16" x14ac:dyDescent="0.2">
      <c r="G9931" s="79"/>
      <c r="I9931" s="79"/>
      <c r="K9931" s="79"/>
      <c r="M9931" s="79"/>
      <c r="N9931" s="80"/>
      <c r="P9931" s="79"/>
    </row>
    <row r="9932" spans="7:16" x14ac:dyDescent="0.2">
      <c r="G9932" s="79"/>
      <c r="I9932" s="79"/>
      <c r="K9932" s="79"/>
      <c r="M9932" s="79"/>
      <c r="N9932" s="80"/>
      <c r="P9932" s="79"/>
    </row>
    <row r="9933" spans="7:16" x14ac:dyDescent="0.2">
      <c r="G9933" s="79"/>
      <c r="I9933" s="79"/>
      <c r="K9933" s="79"/>
      <c r="M9933" s="79"/>
      <c r="N9933" s="80"/>
      <c r="P9933" s="79"/>
    </row>
    <row r="9934" spans="7:16" x14ac:dyDescent="0.2">
      <c r="G9934" s="79"/>
      <c r="I9934" s="79"/>
      <c r="K9934" s="79"/>
      <c r="M9934" s="79"/>
      <c r="N9934" s="80"/>
      <c r="P9934" s="79"/>
    </row>
    <row r="9935" spans="7:16" x14ac:dyDescent="0.2">
      <c r="G9935" s="79"/>
      <c r="I9935" s="79"/>
      <c r="K9935" s="79"/>
      <c r="M9935" s="79"/>
      <c r="N9935" s="80"/>
      <c r="P9935" s="79"/>
    </row>
    <row r="9936" spans="7:16" x14ac:dyDescent="0.2">
      <c r="G9936" s="79"/>
      <c r="I9936" s="79"/>
      <c r="K9936" s="79"/>
      <c r="M9936" s="79"/>
      <c r="N9936" s="80"/>
      <c r="P9936" s="79"/>
    </row>
    <row r="9937" spans="7:16" x14ac:dyDescent="0.2">
      <c r="G9937" s="79"/>
      <c r="I9937" s="79"/>
      <c r="K9937" s="79"/>
      <c r="M9937" s="79"/>
      <c r="N9937" s="80"/>
      <c r="P9937" s="79"/>
    </row>
    <row r="9938" spans="7:16" x14ac:dyDescent="0.2">
      <c r="G9938" s="79"/>
      <c r="I9938" s="79"/>
      <c r="K9938" s="79"/>
      <c r="M9938" s="79"/>
      <c r="N9938" s="80"/>
      <c r="P9938" s="79"/>
    </row>
    <row r="9939" spans="7:16" x14ac:dyDescent="0.2">
      <c r="G9939" s="79"/>
      <c r="I9939" s="79"/>
      <c r="K9939" s="79"/>
      <c r="M9939" s="79"/>
      <c r="N9939" s="80"/>
      <c r="P9939" s="79"/>
    </row>
    <row r="9940" spans="7:16" x14ac:dyDescent="0.2">
      <c r="G9940" s="79"/>
      <c r="I9940" s="79"/>
      <c r="K9940" s="79"/>
      <c r="M9940" s="79"/>
      <c r="N9940" s="80"/>
      <c r="P9940" s="79"/>
    </row>
    <row r="9941" spans="7:16" x14ac:dyDescent="0.2">
      <c r="G9941" s="79"/>
      <c r="I9941" s="79"/>
      <c r="K9941" s="79"/>
      <c r="M9941" s="79"/>
      <c r="N9941" s="80"/>
      <c r="P9941" s="79"/>
    </row>
    <row r="9942" spans="7:16" x14ac:dyDescent="0.2">
      <c r="G9942" s="79"/>
      <c r="I9942" s="79"/>
      <c r="K9942" s="79"/>
      <c r="M9942" s="79"/>
      <c r="N9942" s="80"/>
      <c r="P9942" s="79"/>
    </row>
    <row r="9943" spans="7:16" x14ac:dyDescent="0.2">
      <c r="G9943" s="79"/>
      <c r="I9943" s="79"/>
      <c r="K9943" s="79"/>
      <c r="M9943" s="79"/>
      <c r="N9943" s="80"/>
      <c r="P9943" s="79"/>
    </row>
    <row r="9944" spans="7:16" x14ac:dyDescent="0.2">
      <c r="G9944" s="79"/>
      <c r="I9944" s="79"/>
      <c r="K9944" s="79"/>
      <c r="M9944" s="79"/>
      <c r="N9944" s="80"/>
      <c r="P9944" s="79"/>
    </row>
    <row r="9945" spans="7:16" x14ac:dyDescent="0.2">
      <c r="G9945" s="79"/>
      <c r="I9945" s="79"/>
      <c r="K9945" s="79"/>
      <c r="M9945" s="79"/>
      <c r="N9945" s="80"/>
      <c r="P9945" s="79"/>
    </row>
    <row r="9946" spans="7:16" x14ac:dyDescent="0.2">
      <c r="G9946" s="79"/>
      <c r="I9946" s="79"/>
      <c r="K9946" s="79"/>
      <c r="M9946" s="79"/>
      <c r="N9946" s="80"/>
      <c r="P9946" s="79"/>
    </row>
    <row r="9947" spans="7:16" x14ac:dyDescent="0.2">
      <c r="G9947" s="79"/>
      <c r="I9947" s="79"/>
      <c r="K9947" s="79"/>
      <c r="M9947" s="79"/>
      <c r="N9947" s="80"/>
      <c r="P9947" s="79"/>
    </row>
    <row r="9948" spans="7:16" x14ac:dyDescent="0.2">
      <c r="G9948" s="79"/>
      <c r="I9948" s="79"/>
      <c r="K9948" s="79"/>
      <c r="M9948" s="79"/>
      <c r="N9948" s="80"/>
      <c r="P9948" s="79"/>
    </row>
    <row r="9949" spans="7:16" x14ac:dyDescent="0.2">
      <c r="G9949" s="79"/>
      <c r="I9949" s="79"/>
      <c r="K9949" s="79"/>
      <c r="M9949" s="79"/>
      <c r="N9949" s="80"/>
      <c r="P9949" s="79"/>
    </row>
    <row r="9950" spans="7:16" x14ac:dyDescent="0.2">
      <c r="G9950" s="79"/>
      <c r="I9950" s="79"/>
      <c r="K9950" s="79"/>
      <c r="M9950" s="79"/>
      <c r="N9950" s="80"/>
      <c r="P9950" s="79"/>
    </row>
    <row r="9951" spans="7:16" x14ac:dyDescent="0.2">
      <c r="G9951" s="79"/>
      <c r="I9951" s="79"/>
      <c r="K9951" s="79"/>
      <c r="M9951" s="79"/>
      <c r="N9951" s="80"/>
      <c r="P9951" s="79"/>
    </row>
    <row r="9952" spans="7:16" x14ac:dyDescent="0.2">
      <c r="G9952" s="79"/>
      <c r="I9952" s="79"/>
      <c r="K9952" s="79"/>
      <c r="M9952" s="79"/>
      <c r="N9952" s="80"/>
      <c r="P9952" s="79"/>
    </row>
    <row r="9953" spans="7:16" x14ac:dyDescent="0.2">
      <c r="G9953" s="79"/>
      <c r="I9953" s="79"/>
      <c r="K9953" s="79"/>
      <c r="M9953" s="79"/>
      <c r="N9953" s="80"/>
      <c r="P9953" s="79"/>
    </row>
    <row r="9954" spans="7:16" x14ac:dyDescent="0.2">
      <c r="G9954" s="79"/>
      <c r="I9954" s="79"/>
      <c r="K9954" s="79"/>
      <c r="M9954" s="79"/>
      <c r="N9954" s="80"/>
      <c r="P9954" s="79"/>
    </row>
    <row r="9955" spans="7:16" x14ac:dyDescent="0.2">
      <c r="G9955" s="79"/>
      <c r="I9955" s="79"/>
      <c r="K9955" s="79"/>
      <c r="M9955" s="79"/>
      <c r="N9955" s="80"/>
      <c r="P9955" s="79"/>
    </row>
    <row r="9956" spans="7:16" x14ac:dyDescent="0.2">
      <c r="G9956" s="79"/>
      <c r="I9956" s="79"/>
      <c r="K9956" s="79"/>
      <c r="M9956" s="79"/>
      <c r="N9956" s="80"/>
      <c r="P9956" s="79"/>
    </row>
    <row r="9957" spans="7:16" x14ac:dyDescent="0.2">
      <c r="G9957" s="79"/>
      <c r="I9957" s="79"/>
      <c r="K9957" s="79"/>
      <c r="M9957" s="79"/>
      <c r="N9957" s="80"/>
      <c r="P9957" s="79"/>
    </row>
    <row r="9958" spans="7:16" x14ac:dyDescent="0.2">
      <c r="G9958" s="79"/>
      <c r="I9958" s="79"/>
      <c r="K9958" s="79"/>
      <c r="M9958" s="79"/>
      <c r="N9958" s="80"/>
      <c r="P9958" s="79"/>
    </row>
    <row r="9959" spans="7:16" x14ac:dyDescent="0.2">
      <c r="G9959" s="79"/>
      <c r="I9959" s="79"/>
      <c r="K9959" s="79"/>
      <c r="M9959" s="79"/>
      <c r="N9959" s="80"/>
      <c r="P9959" s="79"/>
    </row>
    <row r="9960" spans="7:16" x14ac:dyDescent="0.2">
      <c r="G9960" s="79"/>
      <c r="I9960" s="79"/>
      <c r="K9960" s="79"/>
      <c r="M9960" s="79"/>
      <c r="N9960" s="80"/>
      <c r="P9960" s="79"/>
    </row>
    <row r="9961" spans="7:16" x14ac:dyDescent="0.2">
      <c r="G9961" s="79"/>
      <c r="I9961" s="79"/>
      <c r="K9961" s="79"/>
      <c r="M9961" s="79"/>
      <c r="N9961" s="80"/>
      <c r="P9961" s="79"/>
    </row>
    <row r="9962" spans="7:16" x14ac:dyDescent="0.2">
      <c r="G9962" s="79"/>
      <c r="I9962" s="79"/>
      <c r="K9962" s="79"/>
      <c r="M9962" s="79"/>
      <c r="N9962" s="80"/>
      <c r="P9962" s="79"/>
    </row>
    <row r="9963" spans="7:16" x14ac:dyDescent="0.2">
      <c r="G9963" s="79"/>
      <c r="I9963" s="79"/>
      <c r="K9963" s="79"/>
      <c r="M9963" s="79"/>
      <c r="N9963" s="80"/>
      <c r="P9963" s="79"/>
    </row>
    <row r="9964" spans="7:16" x14ac:dyDescent="0.2">
      <c r="G9964" s="79"/>
      <c r="I9964" s="79"/>
      <c r="K9964" s="79"/>
      <c r="M9964" s="79"/>
      <c r="N9964" s="80"/>
      <c r="P9964" s="79"/>
    </row>
    <row r="9965" spans="7:16" x14ac:dyDescent="0.2">
      <c r="G9965" s="79"/>
      <c r="I9965" s="79"/>
      <c r="K9965" s="79"/>
      <c r="M9965" s="79"/>
      <c r="N9965" s="80"/>
      <c r="P9965" s="79"/>
    </row>
    <row r="9966" spans="7:16" x14ac:dyDescent="0.2">
      <c r="G9966" s="79"/>
      <c r="I9966" s="79"/>
      <c r="K9966" s="79"/>
      <c r="M9966" s="79"/>
      <c r="N9966" s="80"/>
      <c r="P9966" s="79"/>
    </row>
    <row r="9967" spans="7:16" x14ac:dyDescent="0.2">
      <c r="G9967" s="79"/>
      <c r="I9967" s="79"/>
      <c r="K9967" s="79"/>
      <c r="M9967" s="79"/>
      <c r="N9967" s="80"/>
      <c r="P9967" s="79"/>
    </row>
    <row r="9968" spans="7:16" x14ac:dyDescent="0.2">
      <c r="G9968" s="79"/>
      <c r="I9968" s="79"/>
      <c r="K9968" s="79"/>
      <c r="M9968" s="79"/>
      <c r="N9968" s="80"/>
      <c r="P9968" s="79"/>
    </row>
    <row r="9969" spans="7:16" x14ac:dyDescent="0.2">
      <c r="G9969" s="79"/>
      <c r="I9969" s="79"/>
      <c r="K9969" s="79"/>
      <c r="M9969" s="79"/>
      <c r="N9969" s="80"/>
      <c r="P9969" s="79"/>
    </row>
    <row r="9970" spans="7:16" x14ac:dyDescent="0.2">
      <c r="G9970" s="79"/>
      <c r="I9970" s="79"/>
      <c r="K9970" s="79"/>
      <c r="M9970" s="79"/>
      <c r="N9970" s="80"/>
      <c r="P9970" s="79"/>
    </row>
    <row r="9971" spans="7:16" x14ac:dyDescent="0.2">
      <c r="G9971" s="79"/>
      <c r="I9971" s="79"/>
      <c r="K9971" s="79"/>
      <c r="M9971" s="79"/>
      <c r="N9971" s="80"/>
      <c r="P9971" s="79"/>
    </row>
    <row r="9972" spans="7:16" x14ac:dyDescent="0.2">
      <c r="G9972" s="79"/>
      <c r="I9972" s="79"/>
      <c r="K9972" s="79"/>
      <c r="M9972" s="79"/>
      <c r="N9972" s="80"/>
      <c r="P9972" s="79"/>
    </row>
    <row r="9973" spans="7:16" x14ac:dyDescent="0.2">
      <c r="G9973" s="79"/>
      <c r="I9973" s="79"/>
      <c r="K9973" s="79"/>
      <c r="M9973" s="79"/>
      <c r="N9973" s="80"/>
      <c r="P9973" s="79"/>
    </row>
    <row r="9974" spans="7:16" x14ac:dyDescent="0.2">
      <c r="G9974" s="79"/>
      <c r="I9974" s="79"/>
      <c r="K9974" s="79"/>
      <c r="M9974" s="79"/>
      <c r="N9974" s="80"/>
      <c r="P9974" s="79"/>
    </row>
    <row r="9975" spans="7:16" x14ac:dyDescent="0.2">
      <c r="G9975" s="79"/>
      <c r="I9975" s="79"/>
      <c r="K9975" s="79"/>
      <c r="M9975" s="79"/>
      <c r="N9975" s="80"/>
      <c r="P9975" s="79"/>
    </row>
    <row r="9976" spans="7:16" x14ac:dyDescent="0.2">
      <c r="G9976" s="79"/>
      <c r="I9976" s="79"/>
      <c r="K9976" s="79"/>
      <c r="M9976" s="79"/>
      <c r="N9976" s="80"/>
      <c r="P9976" s="79"/>
    </row>
    <row r="9977" spans="7:16" x14ac:dyDescent="0.2">
      <c r="G9977" s="79"/>
      <c r="I9977" s="79"/>
      <c r="K9977" s="79"/>
      <c r="M9977" s="79"/>
      <c r="N9977" s="80"/>
      <c r="P9977" s="79"/>
    </row>
    <row r="9978" spans="7:16" x14ac:dyDescent="0.2">
      <c r="G9978" s="79"/>
      <c r="I9978" s="79"/>
      <c r="K9978" s="79"/>
      <c r="M9978" s="79"/>
      <c r="N9978" s="80"/>
      <c r="P9978" s="79"/>
    </row>
    <row r="9979" spans="7:16" x14ac:dyDescent="0.2">
      <c r="G9979" s="79"/>
      <c r="I9979" s="79"/>
      <c r="K9979" s="79"/>
      <c r="M9979" s="79"/>
      <c r="N9979" s="80"/>
      <c r="P9979" s="79"/>
    </row>
    <row r="9980" spans="7:16" x14ac:dyDescent="0.2">
      <c r="G9980" s="79"/>
      <c r="I9980" s="79"/>
      <c r="K9980" s="79"/>
      <c r="M9980" s="79"/>
      <c r="N9980" s="80"/>
      <c r="P9980" s="79"/>
    </row>
    <row r="9981" spans="7:16" x14ac:dyDescent="0.2">
      <c r="G9981" s="79"/>
      <c r="I9981" s="79"/>
      <c r="K9981" s="79"/>
      <c r="M9981" s="79"/>
      <c r="N9981" s="80"/>
      <c r="P9981" s="79"/>
    </row>
    <row r="9982" spans="7:16" x14ac:dyDescent="0.2">
      <c r="G9982" s="79"/>
      <c r="I9982" s="79"/>
      <c r="K9982" s="79"/>
      <c r="M9982" s="79"/>
      <c r="N9982" s="80"/>
      <c r="P9982" s="79"/>
    </row>
    <row r="9983" spans="7:16" x14ac:dyDescent="0.2">
      <c r="G9983" s="79"/>
      <c r="I9983" s="79"/>
      <c r="K9983" s="79"/>
      <c r="M9983" s="79"/>
      <c r="N9983" s="80"/>
      <c r="P9983" s="79"/>
    </row>
    <row r="9984" spans="7:16" x14ac:dyDescent="0.2">
      <c r="G9984" s="79"/>
      <c r="I9984" s="79"/>
      <c r="K9984" s="79"/>
      <c r="M9984" s="79"/>
      <c r="N9984" s="80"/>
      <c r="P9984" s="79"/>
    </row>
    <row r="9985" spans="7:16" x14ac:dyDescent="0.2">
      <c r="G9985" s="79"/>
      <c r="I9985" s="79"/>
      <c r="K9985" s="79"/>
      <c r="M9985" s="79"/>
      <c r="N9985" s="80"/>
      <c r="P9985" s="79"/>
    </row>
    <row r="9986" spans="7:16" x14ac:dyDescent="0.2">
      <c r="G9986" s="79"/>
      <c r="I9986" s="79"/>
      <c r="K9986" s="79"/>
      <c r="M9986" s="79"/>
      <c r="N9986" s="80"/>
      <c r="P9986" s="79"/>
    </row>
    <row r="9987" spans="7:16" x14ac:dyDescent="0.2">
      <c r="G9987" s="79"/>
      <c r="I9987" s="79"/>
      <c r="K9987" s="79"/>
      <c r="M9987" s="79"/>
      <c r="N9987" s="80"/>
      <c r="P9987" s="79"/>
    </row>
    <row r="9988" spans="7:16" x14ac:dyDescent="0.2">
      <c r="G9988" s="79"/>
      <c r="I9988" s="79"/>
      <c r="K9988" s="79"/>
      <c r="M9988" s="79"/>
      <c r="N9988" s="80"/>
      <c r="P9988" s="79"/>
    </row>
    <row r="9989" spans="7:16" x14ac:dyDescent="0.2">
      <c r="G9989" s="79"/>
      <c r="I9989" s="79"/>
      <c r="K9989" s="79"/>
      <c r="M9989" s="79"/>
      <c r="N9989" s="80"/>
      <c r="P9989" s="79"/>
    </row>
    <row r="9990" spans="7:16" x14ac:dyDescent="0.2">
      <c r="G9990" s="79"/>
      <c r="I9990" s="79"/>
      <c r="K9990" s="79"/>
      <c r="M9990" s="79"/>
      <c r="N9990" s="80"/>
      <c r="P9990" s="79"/>
    </row>
    <row r="9991" spans="7:16" x14ac:dyDescent="0.2">
      <c r="G9991" s="79"/>
      <c r="I9991" s="79"/>
      <c r="K9991" s="79"/>
      <c r="M9991" s="79"/>
      <c r="N9991" s="80"/>
      <c r="P9991" s="79"/>
    </row>
    <row r="9992" spans="7:16" x14ac:dyDescent="0.2">
      <c r="G9992" s="79"/>
      <c r="I9992" s="79"/>
      <c r="K9992" s="79"/>
      <c r="M9992" s="79"/>
      <c r="N9992" s="80"/>
      <c r="P9992" s="79"/>
    </row>
    <row r="9993" spans="7:16" x14ac:dyDescent="0.2">
      <c r="G9993" s="79"/>
      <c r="I9993" s="79"/>
      <c r="K9993" s="79"/>
      <c r="M9993" s="79"/>
      <c r="N9993" s="80"/>
      <c r="P9993" s="79"/>
    </row>
    <row r="9994" spans="7:16" x14ac:dyDescent="0.2">
      <c r="G9994" s="79"/>
      <c r="I9994" s="79"/>
      <c r="K9994" s="79"/>
      <c r="M9994" s="79"/>
      <c r="N9994" s="80"/>
      <c r="P9994" s="79"/>
    </row>
    <row r="9995" spans="7:16" x14ac:dyDescent="0.2">
      <c r="G9995" s="79"/>
      <c r="I9995" s="79"/>
      <c r="K9995" s="79"/>
      <c r="M9995" s="79"/>
      <c r="N9995" s="80"/>
      <c r="P9995" s="79"/>
    </row>
    <row r="9996" spans="7:16" x14ac:dyDescent="0.2">
      <c r="G9996" s="79"/>
      <c r="I9996" s="79"/>
      <c r="K9996" s="79"/>
      <c r="M9996" s="79"/>
      <c r="N9996" s="80"/>
      <c r="P9996" s="79"/>
    </row>
    <row r="9997" spans="7:16" x14ac:dyDescent="0.2">
      <c r="G9997" s="79"/>
      <c r="I9997" s="79"/>
      <c r="K9997" s="79"/>
      <c r="M9997" s="79"/>
      <c r="N9997" s="80"/>
      <c r="P9997" s="79"/>
    </row>
    <row r="9998" spans="7:16" x14ac:dyDescent="0.2">
      <c r="G9998" s="79"/>
      <c r="I9998" s="79"/>
      <c r="K9998" s="79"/>
      <c r="M9998" s="79"/>
      <c r="N9998" s="80"/>
      <c r="P9998" s="79"/>
    </row>
    <row r="9999" spans="7:16" x14ac:dyDescent="0.2">
      <c r="G9999" s="79"/>
      <c r="I9999" s="79"/>
      <c r="K9999" s="79"/>
      <c r="M9999" s="79"/>
      <c r="N9999" s="80"/>
      <c r="P9999" s="79"/>
    </row>
    <row r="10000" spans="7:16" x14ac:dyDescent="0.2">
      <c r="G10000" s="79"/>
      <c r="I10000" s="79"/>
      <c r="K10000" s="79"/>
      <c r="M10000" s="79"/>
      <c r="N10000" s="80"/>
      <c r="P10000" s="79"/>
    </row>
    <row r="10001" spans="7:16" x14ac:dyDescent="0.2">
      <c r="G10001" s="79"/>
      <c r="I10001" s="79"/>
      <c r="K10001" s="79"/>
      <c r="M10001" s="79"/>
      <c r="N10001" s="80"/>
      <c r="P10001" s="79"/>
    </row>
    <row r="10002" spans="7:16" x14ac:dyDescent="0.2">
      <c r="G10002" s="79"/>
      <c r="I10002" s="79"/>
      <c r="K10002" s="79"/>
      <c r="M10002" s="79"/>
      <c r="N10002" s="80"/>
      <c r="P10002" s="79"/>
    </row>
    <row r="10003" spans="7:16" x14ac:dyDescent="0.2">
      <c r="G10003" s="79"/>
      <c r="I10003" s="79"/>
      <c r="K10003" s="79"/>
      <c r="M10003" s="79"/>
      <c r="N10003" s="80"/>
      <c r="P10003" s="79"/>
    </row>
    <row r="10004" spans="7:16" x14ac:dyDescent="0.2">
      <c r="G10004" s="79"/>
      <c r="I10004" s="79"/>
      <c r="K10004" s="79"/>
      <c r="M10004" s="79"/>
      <c r="N10004" s="80"/>
      <c r="P10004" s="79"/>
    </row>
    <row r="10005" spans="7:16" x14ac:dyDescent="0.2">
      <c r="G10005" s="79"/>
      <c r="I10005" s="79"/>
      <c r="K10005" s="79"/>
      <c r="M10005" s="79"/>
      <c r="N10005" s="80"/>
      <c r="P10005" s="79"/>
    </row>
    <row r="10006" spans="7:16" x14ac:dyDescent="0.2">
      <c r="G10006" s="79"/>
      <c r="I10006" s="79"/>
      <c r="K10006" s="79"/>
      <c r="M10006" s="79"/>
      <c r="N10006" s="80"/>
      <c r="P10006" s="79"/>
    </row>
    <row r="10007" spans="7:16" x14ac:dyDescent="0.2">
      <c r="G10007" s="79"/>
      <c r="I10007" s="79"/>
      <c r="K10007" s="79"/>
      <c r="M10007" s="79"/>
      <c r="N10007" s="80"/>
      <c r="P10007" s="79"/>
    </row>
    <row r="10008" spans="7:16" x14ac:dyDescent="0.2">
      <c r="G10008" s="79"/>
      <c r="I10008" s="79"/>
      <c r="K10008" s="79"/>
      <c r="M10008" s="79"/>
      <c r="N10008" s="80"/>
      <c r="P10008" s="79"/>
    </row>
    <row r="10009" spans="7:16" x14ac:dyDescent="0.2">
      <c r="G10009" s="79"/>
      <c r="I10009" s="79"/>
      <c r="K10009" s="79"/>
      <c r="M10009" s="79"/>
      <c r="N10009" s="80"/>
      <c r="P10009" s="79"/>
    </row>
    <row r="10010" spans="7:16" x14ac:dyDescent="0.2">
      <c r="G10010" s="79"/>
      <c r="I10010" s="79"/>
      <c r="K10010" s="79"/>
      <c r="M10010" s="79"/>
      <c r="N10010" s="80"/>
      <c r="P10010" s="79"/>
    </row>
    <row r="10011" spans="7:16" x14ac:dyDescent="0.2">
      <c r="G10011" s="79"/>
      <c r="I10011" s="79"/>
      <c r="K10011" s="79"/>
      <c r="M10011" s="79"/>
      <c r="N10011" s="80"/>
      <c r="P10011" s="79"/>
    </row>
    <row r="10012" spans="7:16" x14ac:dyDescent="0.2">
      <c r="G10012" s="79"/>
      <c r="I10012" s="79"/>
      <c r="K10012" s="79"/>
      <c r="M10012" s="79"/>
      <c r="N10012" s="80"/>
      <c r="P10012" s="79"/>
    </row>
    <row r="10013" spans="7:16" x14ac:dyDescent="0.2">
      <c r="G10013" s="79"/>
      <c r="I10013" s="79"/>
      <c r="K10013" s="79"/>
      <c r="M10013" s="79"/>
      <c r="N10013" s="80"/>
      <c r="P10013" s="79"/>
    </row>
    <row r="10014" spans="7:16" x14ac:dyDescent="0.2">
      <c r="G10014" s="79"/>
      <c r="I10014" s="79"/>
      <c r="K10014" s="79"/>
      <c r="M10014" s="79"/>
      <c r="N10014" s="80"/>
      <c r="P10014" s="79"/>
    </row>
    <row r="10015" spans="7:16" x14ac:dyDescent="0.2">
      <c r="G10015" s="79"/>
      <c r="I10015" s="79"/>
      <c r="K10015" s="79"/>
      <c r="M10015" s="79"/>
      <c r="N10015" s="80"/>
      <c r="P10015" s="79"/>
    </row>
    <row r="10016" spans="7:16" x14ac:dyDescent="0.2">
      <c r="G10016" s="79"/>
      <c r="I10016" s="79"/>
      <c r="K10016" s="79"/>
      <c r="M10016" s="79"/>
      <c r="N10016" s="80"/>
      <c r="P10016" s="79"/>
    </row>
    <row r="10017" spans="7:16" x14ac:dyDescent="0.2">
      <c r="G10017" s="79"/>
      <c r="I10017" s="79"/>
      <c r="K10017" s="79"/>
      <c r="M10017" s="79"/>
      <c r="N10017" s="80"/>
      <c r="P10017" s="79"/>
    </row>
    <row r="10018" spans="7:16" x14ac:dyDescent="0.2">
      <c r="G10018" s="79"/>
      <c r="I10018" s="79"/>
      <c r="K10018" s="79"/>
      <c r="M10018" s="79"/>
      <c r="N10018" s="80"/>
      <c r="P10018" s="79"/>
    </row>
    <row r="10019" spans="7:16" x14ac:dyDescent="0.2">
      <c r="G10019" s="79"/>
      <c r="I10019" s="79"/>
      <c r="K10019" s="79"/>
      <c r="M10019" s="79"/>
      <c r="N10019" s="80"/>
      <c r="P10019" s="79"/>
    </row>
    <row r="10020" spans="7:16" x14ac:dyDescent="0.2">
      <c r="G10020" s="79"/>
      <c r="I10020" s="79"/>
      <c r="K10020" s="79"/>
      <c r="M10020" s="79"/>
      <c r="N10020" s="80"/>
      <c r="P10020" s="79"/>
    </row>
    <row r="10021" spans="7:16" x14ac:dyDescent="0.2">
      <c r="G10021" s="79"/>
      <c r="I10021" s="79"/>
      <c r="K10021" s="79"/>
      <c r="M10021" s="79"/>
      <c r="N10021" s="80"/>
      <c r="P10021" s="79"/>
    </row>
    <row r="10022" spans="7:16" x14ac:dyDescent="0.2">
      <c r="G10022" s="79"/>
      <c r="I10022" s="79"/>
      <c r="K10022" s="79"/>
      <c r="M10022" s="79"/>
      <c r="N10022" s="80"/>
      <c r="P10022" s="79"/>
    </row>
    <row r="10023" spans="7:16" x14ac:dyDescent="0.2">
      <c r="G10023" s="79"/>
      <c r="I10023" s="79"/>
      <c r="K10023" s="79"/>
      <c r="M10023" s="79"/>
      <c r="N10023" s="80"/>
      <c r="P10023" s="79"/>
    </row>
    <row r="10024" spans="7:16" x14ac:dyDescent="0.2">
      <c r="G10024" s="79"/>
      <c r="I10024" s="79"/>
      <c r="K10024" s="79"/>
      <c r="M10024" s="79"/>
      <c r="N10024" s="80"/>
      <c r="P10024" s="79"/>
    </row>
    <row r="10025" spans="7:16" x14ac:dyDescent="0.2">
      <c r="G10025" s="79"/>
      <c r="I10025" s="79"/>
      <c r="K10025" s="79"/>
      <c r="M10025" s="79"/>
      <c r="N10025" s="80"/>
      <c r="P10025" s="79"/>
    </row>
    <row r="10026" spans="7:16" x14ac:dyDescent="0.2">
      <c r="G10026" s="79"/>
      <c r="I10026" s="79"/>
      <c r="K10026" s="79"/>
      <c r="M10026" s="79"/>
      <c r="N10026" s="80"/>
      <c r="P10026" s="79"/>
    </row>
    <row r="10027" spans="7:16" x14ac:dyDescent="0.2">
      <c r="G10027" s="79"/>
      <c r="I10027" s="79"/>
      <c r="K10027" s="79"/>
      <c r="M10027" s="79"/>
      <c r="N10027" s="80"/>
      <c r="P10027" s="79"/>
    </row>
    <row r="10028" spans="7:16" x14ac:dyDescent="0.2">
      <c r="G10028" s="79"/>
      <c r="I10028" s="79"/>
      <c r="K10028" s="79"/>
      <c r="M10028" s="79"/>
      <c r="N10028" s="80"/>
      <c r="P10028" s="79"/>
    </row>
    <row r="10029" spans="7:16" x14ac:dyDescent="0.2">
      <c r="G10029" s="79"/>
      <c r="I10029" s="79"/>
      <c r="K10029" s="79"/>
      <c r="M10029" s="79"/>
      <c r="N10029" s="80"/>
      <c r="P10029" s="79"/>
    </row>
    <row r="10030" spans="7:16" x14ac:dyDescent="0.2">
      <c r="G10030" s="79"/>
      <c r="I10030" s="79"/>
      <c r="K10030" s="79"/>
      <c r="M10030" s="79"/>
      <c r="N10030" s="80"/>
      <c r="P10030" s="79"/>
    </row>
    <row r="10031" spans="7:16" x14ac:dyDescent="0.2">
      <c r="G10031" s="79"/>
      <c r="I10031" s="79"/>
      <c r="K10031" s="79"/>
      <c r="M10031" s="79"/>
      <c r="N10031" s="80"/>
      <c r="P10031" s="79"/>
    </row>
    <row r="10032" spans="7:16" x14ac:dyDescent="0.2">
      <c r="G10032" s="79"/>
      <c r="I10032" s="79"/>
      <c r="K10032" s="79"/>
      <c r="M10032" s="79"/>
      <c r="N10032" s="80"/>
      <c r="P10032" s="79"/>
    </row>
    <row r="10033" spans="7:16" x14ac:dyDescent="0.2">
      <c r="G10033" s="79"/>
      <c r="I10033" s="79"/>
      <c r="K10033" s="79"/>
      <c r="M10033" s="79"/>
      <c r="N10033" s="80"/>
      <c r="P10033" s="79"/>
    </row>
    <row r="10034" spans="7:16" x14ac:dyDescent="0.2">
      <c r="G10034" s="79"/>
      <c r="I10034" s="79"/>
      <c r="K10034" s="79"/>
      <c r="M10034" s="79"/>
      <c r="N10034" s="80"/>
      <c r="P10034" s="79"/>
    </row>
    <row r="10035" spans="7:16" x14ac:dyDescent="0.2">
      <c r="G10035" s="79"/>
      <c r="I10035" s="79"/>
      <c r="K10035" s="79"/>
      <c r="M10035" s="79"/>
      <c r="N10035" s="80"/>
      <c r="P10035" s="79"/>
    </row>
    <row r="10036" spans="7:16" x14ac:dyDescent="0.2">
      <c r="G10036" s="79"/>
      <c r="I10036" s="79"/>
      <c r="K10036" s="79"/>
      <c r="M10036" s="79"/>
      <c r="N10036" s="80"/>
      <c r="P10036" s="79"/>
    </row>
    <row r="10037" spans="7:16" x14ac:dyDescent="0.2">
      <c r="G10037" s="79"/>
      <c r="I10037" s="79"/>
      <c r="K10037" s="79"/>
      <c r="M10037" s="79"/>
      <c r="N10037" s="80"/>
      <c r="P10037" s="79"/>
    </row>
    <row r="10038" spans="7:16" x14ac:dyDescent="0.2">
      <c r="G10038" s="79"/>
      <c r="I10038" s="79"/>
      <c r="K10038" s="79"/>
      <c r="M10038" s="79"/>
      <c r="N10038" s="80"/>
      <c r="P10038" s="79"/>
    </row>
    <row r="10039" spans="7:16" x14ac:dyDescent="0.2">
      <c r="G10039" s="79"/>
      <c r="I10039" s="79"/>
      <c r="K10039" s="79"/>
      <c r="M10039" s="79"/>
      <c r="N10039" s="80"/>
      <c r="P10039" s="79"/>
    </row>
    <row r="10040" spans="7:16" x14ac:dyDescent="0.2">
      <c r="G10040" s="79"/>
      <c r="I10040" s="79"/>
      <c r="K10040" s="79"/>
      <c r="M10040" s="79"/>
      <c r="N10040" s="80"/>
      <c r="P10040" s="79"/>
    </row>
    <row r="10041" spans="7:16" x14ac:dyDescent="0.2">
      <c r="G10041" s="79"/>
      <c r="I10041" s="79"/>
      <c r="K10041" s="79"/>
      <c r="M10041" s="79"/>
      <c r="N10041" s="80"/>
      <c r="P10041" s="79"/>
    </row>
    <row r="10042" spans="7:16" x14ac:dyDescent="0.2">
      <c r="G10042" s="79"/>
      <c r="I10042" s="79"/>
      <c r="K10042" s="79"/>
      <c r="M10042" s="79"/>
      <c r="N10042" s="80"/>
      <c r="P10042" s="79"/>
    </row>
    <row r="10043" spans="7:16" x14ac:dyDescent="0.2">
      <c r="G10043" s="79"/>
      <c r="I10043" s="79"/>
      <c r="K10043" s="79"/>
      <c r="M10043" s="79"/>
      <c r="N10043" s="80"/>
      <c r="P10043" s="79"/>
    </row>
    <row r="10044" spans="7:16" x14ac:dyDescent="0.2">
      <c r="G10044" s="79"/>
      <c r="I10044" s="79"/>
      <c r="K10044" s="79"/>
      <c r="M10044" s="79"/>
      <c r="N10044" s="80"/>
      <c r="P10044" s="79"/>
    </row>
    <row r="10045" spans="7:16" x14ac:dyDescent="0.2">
      <c r="G10045" s="79"/>
      <c r="I10045" s="79"/>
      <c r="K10045" s="79"/>
      <c r="M10045" s="79"/>
      <c r="N10045" s="80"/>
      <c r="P10045" s="79"/>
    </row>
    <row r="10046" spans="7:16" x14ac:dyDescent="0.2">
      <c r="G10046" s="79"/>
      <c r="I10046" s="79"/>
      <c r="K10046" s="79"/>
      <c r="M10046" s="79"/>
      <c r="N10046" s="80"/>
      <c r="P10046" s="79"/>
    </row>
    <row r="10047" spans="7:16" x14ac:dyDescent="0.2">
      <c r="G10047" s="79"/>
      <c r="I10047" s="79"/>
      <c r="K10047" s="79"/>
      <c r="M10047" s="79"/>
      <c r="N10047" s="80"/>
      <c r="P10047" s="79"/>
    </row>
    <row r="10048" spans="7:16" x14ac:dyDescent="0.2">
      <c r="G10048" s="79"/>
      <c r="I10048" s="79"/>
      <c r="K10048" s="79"/>
      <c r="M10048" s="79"/>
      <c r="N10048" s="80"/>
      <c r="P10048" s="79"/>
    </row>
    <row r="10049" spans="7:16" x14ac:dyDescent="0.2">
      <c r="G10049" s="79"/>
      <c r="I10049" s="79"/>
      <c r="K10049" s="79"/>
      <c r="M10049" s="79"/>
      <c r="N10049" s="80"/>
      <c r="P10049" s="79"/>
    </row>
    <row r="10050" spans="7:16" x14ac:dyDescent="0.2">
      <c r="G10050" s="79"/>
      <c r="I10050" s="79"/>
      <c r="K10050" s="79"/>
      <c r="M10050" s="79"/>
      <c r="N10050" s="80"/>
      <c r="P10050" s="79"/>
    </row>
    <row r="10051" spans="7:16" x14ac:dyDescent="0.2">
      <c r="G10051" s="79"/>
      <c r="I10051" s="79"/>
      <c r="K10051" s="79"/>
      <c r="M10051" s="79"/>
      <c r="N10051" s="80"/>
      <c r="P10051" s="79"/>
    </row>
    <row r="10052" spans="7:16" x14ac:dyDescent="0.2">
      <c r="G10052" s="79"/>
      <c r="I10052" s="79"/>
      <c r="K10052" s="79"/>
      <c r="M10052" s="79"/>
      <c r="N10052" s="80"/>
      <c r="P10052" s="79"/>
    </row>
    <row r="10053" spans="7:16" x14ac:dyDescent="0.2">
      <c r="G10053" s="79"/>
      <c r="I10053" s="79"/>
      <c r="K10053" s="79"/>
      <c r="M10053" s="79"/>
      <c r="N10053" s="80"/>
      <c r="P10053" s="79"/>
    </row>
    <row r="10054" spans="7:16" x14ac:dyDescent="0.2">
      <c r="G10054" s="79"/>
      <c r="I10054" s="79"/>
      <c r="K10054" s="79"/>
      <c r="M10054" s="79"/>
      <c r="N10054" s="80"/>
      <c r="P10054" s="79"/>
    </row>
    <row r="10055" spans="7:16" x14ac:dyDescent="0.2">
      <c r="G10055" s="79"/>
      <c r="I10055" s="79"/>
      <c r="K10055" s="79"/>
      <c r="M10055" s="79"/>
      <c r="N10055" s="80"/>
      <c r="P10055" s="79"/>
    </row>
    <row r="10056" spans="7:16" x14ac:dyDescent="0.2">
      <c r="G10056" s="79"/>
      <c r="I10056" s="79"/>
      <c r="K10056" s="79"/>
      <c r="M10056" s="79"/>
      <c r="N10056" s="80"/>
      <c r="P10056" s="79"/>
    </row>
    <row r="10057" spans="7:16" x14ac:dyDescent="0.2">
      <c r="G10057" s="79"/>
      <c r="I10057" s="79"/>
      <c r="K10057" s="79"/>
      <c r="M10057" s="79"/>
      <c r="N10057" s="80"/>
      <c r="P10057" s="79"/>
    </row>
    <row r="10058" spans="7:16" x14ac:dyDescent="0.2">
      <c r="G10058" s="79"/>
      <c r="I10058" s="79"/>
      <c r="K10058" s="79"/>
      <c r="M10058" s="79"/>
      <c r="N10058" s="80"/>
      <c r="P10058" s="79"/>
    </row>
    <row r="10059" spans="7:16" x14ac:dyDescent="0.2">
      <c r="G10059" s="79"/>
      <c r="I10059" s="79"/>
      <c r="K10059" s="79"/>
      <c r="M10059" s="79"/>
      <c r="N10059" s="80"/>
      <c r="P10059" s="79"/>
    </row>
    <row r="10060" spans="7:16" x14ac:dyDescent="0.2">
      <c r="G10060" s="79"/>
      <c r="I10060" s="79"/>
      <c r="K10060" s="79"/>
      <c r="M10060" s="79"/>
      <c r="N10060" s="80"/>
      <c r="P10060" s="79"/>
    </row>
    <row r="10061" spans="7:16" x14ac:dyDescent="0.2">
      <c r="G10061" s="79"/>
      <c r="I10061" s="79"/>
      <c r="K10061" s="79"/>
      <c r="M10061" s="79"/>
      <c r="N10061" s="80"/>
      <c r="P10061" s="79"/>
    </row>
    <row r="10062" spans="7:16" x14ac:dyDescent="0.2">
      <c r="G10062" s="79"/>
      <c r="I10062" s="79"/>
      <c r="K10062" s="79"/>
      <c r="M10062" s="79"/>
      <c r="N10062" s="80"/>
      <c r="P10062" s="79"/>
    </row>
    <row r="10063" spans="7:16" x14ac:dyDescent="0.2">
      <c r="G10063" s="79"/>
      <c r="I10063" s="79"/>
      <c r="K10063" s="79"/>
      <c r="M10063" s="79"/>
      <c r="N10063" s="80"/>
      <c r="P10063" s="79"/>
    </row>
    <row r="10064" spans="7:16" x14ac:dyDescent="0.2">
      <c r="G10064" s="79"/>
      <c r="I10064" s="79"/>
      <c r="K10064" s="79"/>
      <c r="M10064" s="79"/>
      <c r="N10064" s="80"/>
      <c r="P10064" s="79"/>
    </row>
    <row r="10065" spans="7:16" x14ac:dyDescent="0.2">
      <c r="G10065" s="79"/>
      <c r="I10065" s="79"/>
      <c r="K10065" s="79"/>
      <c r="M10065" s="79"/>
      <c r="N10065" s="80"/>
      <c r="P10065" s="79"/>
    </row>
    <row r="10066" spans="7:16" x14ac:dyDescent="0.2">
      <c r="G10066" s="79"/>
      <c r="I10066" s="79"/>
      <c r="K10066" s="79"/>
      <c r="M10066" s="79"/>
      <c r="N10066" s="80"/>
      <c r="P10066" s="79"/>
    </row>
    <row r="10067" spans="7:16" x14ac:dyDescent="0.2">
      <c r="G10067" s="79"/>
      <c r="I10067" s="79"/>
      <c r="K10067" s="79"/>
      <c r="M10067" s="79"/>
      <c r="N10067" s="80"/>
      <c r="P10067" s="79"/>
    </row>
    <row r="10068" spans="7:16" x14ac:dyDescent="0.2">
      <c r="G10068" s="79"/>
      <c r="I10068" s="79"/>
      <c r="K10068" s="79"/>
      <c r="M10068" s="79"/>
      <c r="N10068" s="80"/>
      <c r="P10068" s="79"/>
    </row>
    <row r="10069" spans="7:16" x14ac:dyDescent="0.2">
      <c r="G10069" s="79"/>
      <c r="I10069" s="79"/>
      <c r="K10069" s="79"/>
      <c r="M10069" s="79"/>
      <c r="N10069" s="80"/>
      <c r="P10069" s="79"/>
    </row>
    <row r="10070" spans="7:16" x14ac:dyDescent="0.2">
      <c r="G10070" s="79"/>
      <c r="I10070" s="79"/>
      <c r="K10070" s="79"/>
      <c r="M10070" s="79"/>
      <c r="N10070" s="80"/>
      <c r="P10070" s="79"/>
    </row>
    <row r="10071" spans="7:16" x14ac:dyDescent="0.2">
      <c r="G10071" s="79"/>
      <c r="I10071" s="79"/>
      <c r="K10071" s="79"/>
      <c r="M10071" s="79"/>
      <c r="N10071" s="80"/>
      <c r="P10071" s="79"/>
    </row>
    <row r="10072" spans="7:16" x14ac:dyDescent="0.2">
      <c r="G10072" s="79"/>
      <c r="I10072" s="79"/>
      <c r="K10072" s="79"/>
      <c r="M10072" s="79"/>
      <c r="N10072" s="80"/>
      <c r="P10072" s="79"/>
    </row>
    <row r="10073" spans="7:16" x14ac:dyDescent="0.2">
      <c r="G10073" s="79"/>
      <c r="I10073" s="79"/>
      <c r="K10073" s="79"/>
      <c r="M10073" s="79"/>
      <c r="N10073" s="80"/>
      <c r="P10073" s="79"/>
    </row>
    <row r="10074" spans="7:16" x14ac:dyDescent="0.2">
      <c r="G10074" s="79"/>
      <c r="I10074" s="79"/>
      <c r="K10074" s="79"/>
      <c r="M10074" s="79"/>
      <c r="N10074" s="80"/>
      <c r="P10074" s="79"/>
    </row>
    <row r="10075" spans="7:16" x14ac:dyDescent="0.2">
      <c r="G10075" s="79"/>
      <c r="I10075" s="79"/>
      <c r="K10075" s="79"/>
      <c r="M10075" s="79"/>
      <c r="N10075" s="80"/>
      <c r="P10075" s="79"/>
    </row>
    <row r="10076" spans="7:16" x14ac:dyDescent="0.2">
      <c r="G10076" s="79"/>
      <c r="I10076" s="79"/>
      <c r="K10076" s="79"/>
      <c r="M10076" s="79"/>
      <c r="N10076" s="80"/>
      <c r="P10076" s="79"/>
    </row>
    <row r="10077" spans="7:16" x14ac:dyDescent="0.2">
      <c r="G10077" s="79"/>
      <c r="I10077" s="79"/>
      <c r="K10077" s="79"/>
      <c r="M10077" s="79"/>
      <c r="N10077" s="80"/>
      <c r="P10077" s="79"/>
    </row>
    <row r="10078" spans="7:16" x14ac:dyDescent="0.2">
      <c r="G10078" s="79"/>
      <c r="I10078" s="79"/>
      <c r="K10078" s="79"/>
      <c r="M10078" s="79"/>
      <c r="N10078" s="80"/>
      <c r="P10078" s="79"/>
    </row>
    <row r="10079" spans="7:16" x14ac:dyDescent="0.2">
      <c r="G10079" s="79"/>
      <c r="I10079" s="79"/>
      <c r="K10079" s="79"/>
      <c r="M10079" s="79"/>
      <c r="N10079" s="80"/>
      <c r="P10079" s="79"/>
    </row>
    <row r="10080" spans="7:16" x14ac:dyDescent="0.2">
      <c r="G10080" s="79"/>
      <c r="I10080" s="79"/>
      <c r="K10080" s="79"/>
      <c r="M10080" s="79"/>
      <c r="N10080" s="80"/>
      <c r="P10080" s="79"/>
    </row>
    <row r="10081" spans="7:16" x14ac:dyDescent="0.2">
      <c r="G10081" s="79"/>
      <c r="I10081" s="79"/>
      <c r="K10081" s="79"/>
      <c r="M10081" s="79"/>
      <c r="N10081" s="80"/>
      <c r="P10081" s="79"/>
    </row>
    <row r="10082" spans="7:16" x14ac:dyDescent="0.2">
      <c r="G10082" s="79"/>
      <c r="I10082" s="79"/>
      <c r="K10082" s="79"/>
      <c r="M10082" s="79"/>
      <c r="N10082" s="80"/>
      <c r="P10082" s="79"/>
    </row>
    <row r="10083" spans="7:16" x14ac:dyDescent="0.2">
      <c r="G10083" s="79"/>
      <c r="I10083" s="79"/>
      <c r="K10083" s="79"/>
      <c r="M10083" s="79"/>
      <c r="N10083" s="80"/>
      <c r="P10083" s="79"/>
    </row>
    <row r="10084" spans="7:16" x14ac:dyDescent="0.2">
      <c r="G10084" s="79"/>
      <c r="I10084" s="79"/>
      <c r="K10084" s="79"/>
      <c r="M10084" s="79"/>
      <c r="N10084" s="80"/>
      <c r="P10084" s="79"/>
    </row>
    <row r="10085" spans="7:16" x14ac:dyDescent="0.2">
      <c r="G10085" s="79"/>
      <c r="I10085" s="79"/>
      <c r="K10085" s="79"/>
      <c r="M10085" s="79"/>
      <c r="N10085" s="80"/>
      <c r="P10085" s="79"/>
    </row>
    <row r="10086" spans="7:16" x14ac:dyDescent="0.2">
      <c r="G10086" s="79"/>
      <c r="I10086" s="79"/>
      <c r="K10086" s="79"/>
      <c r="M10086" s="79"/>
      <c r="N10086" s="80"/>
      <c r="P10086" s="79"/>
    </row>
    <row r="10087" spans="7:16" x14ac:dyDescent="0.2">
      <c r="G10087" s="79"/>
      <c r="I10087" s="79"/>
      <c r="K10087" s="79"/>
      <c r="M10087" s="79"/>
      <c r="N10087" s="80"/>
      <c r="P10087" s="79"/>
    </row>
    <row r="10088" spans="7:16" x14ac:dyDescent="0.2">
      <c r="G10088" s="79"/>
      <c r="I10088" s="79"/>
      <c r="K10088" s="79"/>
      <c r="M10088" s="79"/>
      <c r="N10088" s="80"/>
      <c r="P10088" s="79"/>
    </row>
    <row r="10089" spans="7:16" x14ac:dyDescent="0.2">
      <c r="G10089" s="79"/>
      <c r="I10089" s="79"/>
      <c r="K10089" s="79"/>
      <c r="M10089" s="79"/>
      <c r="N10089" s="80"/>
      <c r="P10089" s="79"/>
    </row>
    <row r="10090" spans="7:16" x14ac:dyDescent="0.2">
      <c r="G10090" s="79"/>
      <c r="I10090" s="79"/>
      <c r="K10090" s="79"/>
      <c r="M10090" s="79"/>
      <c r="N10090" s="80"/>
      <c r="P10090" s="79"/>
    </row>
    <row r="10091" spans="7:16" x14ac:dyDescent="0.2">
      <c r="G10091" s="79"/>
      <c r="I10091" s="79"/>
      <c r="K10091" s="79"/>
      <c r="M10091" s="79"/>
      <c r="N10091" s="80"/>
      <c r="P10091" s="79"/>
    </row>
    <row r="10092" spans="7:16" x14ac:dyDescent="0.2">
      <c r="G10092" s="79"/>
      <c r="I10092" s="79"/>
      <c r="K10092" s="79"/>
      <c r="M10092" s="79"/>
      <c r="N10092" s="80"/>
      <c r="P10092" s="79"/>
    </row>
    <row r="10093" spans="7:16" x14ac:dyDescent="0.2">
      <c r="G10093" s="79"/>
      <c r="I10093" s="79"/>
      <c r="K10093" s="79"/>
      <c r="M10093" s="79"/>
      <c r="N10093" s="80"/>
      <c r="P10093" s="79"/>
    </row>
    <row r="10094" spans="7:16" x14ac:dyDescent="0.2">
      <c r="G10094" s="79"/>
      <c r="I10094" s="79"/>
      <c r="K10094" s="79"/>
      <c r="M10094" s="79"/>
      <c r="N10094" s="80"/>
      <c r="P10094" s="79"/>
    </row>
    <row r="10095" spans="7:16" x14ac:dyDescent="0.2">
      <c r="G10095" s="79"/>
      <c r="I10095" s="79"/>
      <c r="K10095" s="79"/>
      <c r="M10095" s="79"/>
      <c r="N10095" s="80"/>
      <c r="P10095" s="79"/>
    </row>
    <row r="10096" spans="7:16" x14ac:dyDescent="0.2">
      <c r="G10096" s="79"/>
      <c r="I10096" s="79"/>
      <c r="K10096" s="79"/>
      <c r="M10096" s="79"/>
      <c r="N10096" s="80"/>
      <c r="P10096" s="79"/>
    </row>
    <row r="10097" spans="7:16" x14ac:dyDescent="0.2">
      <c r="G10097" s="79"/>
      <c r="I10097" s="79"/>
      <c r="K10097" s="79"/>
      <c r="M10097" s="79"/>
      <c r="N10097" s="80"/>
      <c r="P10097" s="79"/>
    </row>
    <row r="10098" spans="7:16" x14ac:dyDescent="0.2">
      <c r="G10098" s="79"/>
      <c r="I10098" s="79"/>
      <c r="K10098" s="79"/>
      <c r="M10098" s="79"/>
      <c r="N10098" s="80"/>
      <c r="P10098" s="79"/>
    </row>
    <row r="10099" spans="7:16" x14ac:dyDescent="0.2">
      <c r="G10099" s="79"/>
      <c r="I10099" s="79"/>
      <c r="K10099" s="79"/>
      <c r="M10099" s="79"/>
      <c r="N10099" s="80"/>
      <c r="P10099" s="79"/>
    </row>
    <row r="10100" spans="7:16" x14ac:dyDescent="0.2">
      <c r="G10100" s="79"/>
      <c r="I10100" s="79"/>
      <c r="K10100" s="79"/>
      <c r="M10100" s="79"/>
      <c r="N10100" s="80"/>
      <c r="P10100" s="79"/>
    </row>
    <row r="10101" spans="7:16" x14ac:dyDescent="0.2">
      <c r="G10101" s="79"/>
      <c r="I10101" s="79"/>
      <c r="K10101" s="79"/>
      <c r="M10101" s="79"/>
      <c r="N10101" s="80"/>
      <c r="P10101" s="79"/>
    </row>
    <row r="10102" spans="7:16" x14ac:dyDescent="0.2">
      <c r="G10102" s="79"/>
      <c r="I10102" s="79"/>
      <c r="K10102" s="79"/>
      <c r="M10102" s="79"/>
      <c r="N10102" s="80"/>
      <c r="P10102" s="79"/>
    </row>
    <row r="10103" spans="7:16" x14ac:dyDescent="0.2">
      <c r="G10103" s="79"/>
      <c r="I10103" s="79"/>
      <c r="K10103" s="79"/>
      <c r="M10103" s="79"/>
      <c r="N10103" s="80"/>
      <c r="P10103" s="79"/>
    </row>
    <row r="10104" spans="7:16" x14ac:dyDescent="0.2">
      <c r="G10104" s="79"/>
      <c r="I10104" s="79"/>
      <c r="K10104" s="79"/>
      <c r="M10104" s="79"/>
      <c r="N10104" s="80"/>
      <c r="P10104" s="79"/>
    </row>
    <row r="10105" spans="7:16" x14ac:dyDescent="0.2">
      <c r="G10105" s="79"/>
      <c r="I10105" s="79"/>
      <c r="K10105" s="79"/>
      <c r="M10105" s="79"/>
      <c r="N10105" s="80"/>
      <c r="P10105" s="79"/>
    </row>
    <row r="10106" spans="7:16" x14ac:dyDescent="0.2">
      <c r="G10106" s="79"/>
      <c r="I10106" s="79"/>
      <c r="K10106" s="79"/>
      <c r="M10106" s="79"/>
      <c r="N10106" s="80"/>
      <c r="P10106" s="79"/>
    </row>
    <row r="10107" spans="7:16" x14ac:dyDescent="0.2">
      <c r="G10107" s="79"/>
      <c r="I10107" s="79"/>
      <c r="K10107" s="79"/>
      <c r="M10107" s="79"/>
      <c r="N10107" s="80"/>
      <c r="P10107" s="79"/>
    </row>
    <row r="10108" spans="7:16" x14ac:dyDescent="0.2">
      <c r="G10108" s="79"/>
      <c r="I10108" s="79"/>
      <c r="K10108" s="79"/>
      <c r="M10108" s="79"/>
      <c r="N10108" s="80"/>
      <c r="P10108" s="79"/>
    </row>
    <row r="10109" spans="7:16" x14ac:dyDescent="0.2">
      <c r="G10109" s="79"/>
      <c r="I10109" s="79"/>
      <c r="K10109" s="79"/>
      <c r="M10109" s="79"/>
      <c r="N10109" s="80"/>
      <c r="P10109" s="79"/>
    </row>
    <row r="10110" spans="7:16" x14ac:dyDescent="0.2">
      <c r="G10110" s="79"/>
      <c r="I10110" s="79"/>
      <c r="K10110" s="79"/>
      <c r="M10110" s="79"/>
      <c r="N10110" s="80"/>
      <c r="P10110" s="79"/>
    </row>
    <row r="10111" spans="7:16" x14ac:dyDescent="0.2">
      <c r="G10111" s="79"/>
      <c r="I10111" s="79"/>
      <c r="K10111" s="79"/>
      <c r="M10111" s="79"/>
      <c r="N10111" s="80"/>
      <c r="P10111" s="79"/>
    </row>
    <row r="10112" spans="7:16" x14ac:dyDescent="0.2">
      <c r="G10112" s="79"/>
      <c r="I10112" s="79"/>
      <c r="K10112" s="79"/>
      <c r="M10112" s="79"/>
      <c r="N10112" s="80"/>
      <c r="P10112" s="79"/>
    </row>
    <row r="10113" spans="7:16" x14ac:dyDescent="0.2">
      <c r="G10113" s="79"/>
      <c r="I10113" s="79"/>
      <c r="K10113" s="79"/>
      <c r="M10113" s="79"/>
      <c r="N10113" s="80"/>
      <c r="P10113" s="79"/>
    </row>
    <row r="10114" spans="7:16" x14ac:dyDescent="0.2">
      <c r="G10114" s="79"/>
      <c r="I10114" s="79"/>
      <c r="K10114" s="79"/>
      <c r="M10114" s="79"/>
      <c r="N10114" s="80"/>
      <c r="P10114" s="79"/>
    </row>
    <row r="10115" spans="7:16" x14ac:dyDescent="0.2">
      <c r="G10115" s="79"/>
      <c r="I10115" s="79"/>
      <c r="K10115" s="79"/>
      <c r="M10115" s="79"/>
      <c r="N10115" s="80"/>
      <c r="P10115" s="79"/>
    </row>
    <row r="10116" spans="7:16" x14ac:dyDescent="0.2">
      <c r="G10116" s="79"/>
      <c r="I10116" s="79"/>
      <c r="K10116" s="79"/>
      <c r="M10116" s="79"/>
      <c r="N10116" s="80"/>
      <c r="P10116" s="79"/>
    </row>
    <row r="10117" spans="7:16" x14ac:dyDescent="0.2">
      <c r="G10117" s="79"/>
      <c r="I10117" s="79"/>
      <c r="K10117" s="79"/>
      <c r="M10117" s="79"/>
      <c r="N10117" s="80"/>
      <c r="P10117" s="79"/>
    </row>
    <row r="10118" spans="7:16" x14ac:dyDescent="0.2">
      <c r="G10118" s="79"/>
      <c r="I10118" s="79"/>
      <c r="K10118" s="79"/>
      <c r="M10118" s="79"/>
      <c r="N10118" s="80"/>
      <c r="P10118" s="79"/>
    </row>
    <row r="10119" spans="7:16" x14ac:dyDescent="0.2">
      <c r="G10119" s="79"/>
      <c r="I10119" s="79"/>
      <c r="K10119" s="79"/>
      <c r="M10119" s="79"/>
      <c r="N10119" s="80"/>
      <c r="P10119" s="79"/>
    </row>
    <row r="10120" spans="7:16" x14ac:dyDescent="0.2">
      <c r="G10120" s="79"/>
      <c r="I10120" s="79"/>
      <c r="K10120" s="79"/>
      <c r="M10120" s="79"/>
      <c r="N10120" s="80"/>
      <c r="P10120" s="79"/>
    </row>
    <row r="10121" spans="7:16" x14ac:dyDescent="0.2">
      <c r="G10121" s="79"/>
      <c r="I10121" s="79"/>
      <c r="K10121" s="79"/>
      <c r="M10121" s="79"/>
      <c r="N10121" s="80"/>
      <c r="P10121" s="79"/>
    </row>
    <row r="10122" spans="7:16" x14ac:dyDescent="0.2">
      <c r="G10122" s="79"/>
      <c r="I10122" s="79"/>
      <c r="K10122" s="79"/>
      <c r="M10122" s="79"/>
      <c r="N10122" s="80"/>
      <c r="P10122" s="79"/>
    </row>
    <row r="10123" spans="7:16" x14ac:dyDescent="0.2">
      <c r="G10123" s="79"/>
      <c r="I10123" s="79"/>
      <c r="K10123" s="79"/>
      <c r="M10123" s="79"/>
      <c r="N10123" s="80"/>
      <c r="P10123" s="79"/>
    </row>
    <row r="10124" spans="7:16" x14ac:dyDescent="0.2">
      <c r="G10124" s="79"/>
      <c r="I10124" s="79"/>
      <c r="K10124" s="79"/>
      <c r="M10124" s="79"/>
      <c r="N10124" s="80"/>
      <c r="P10124" s="79"/>
    </row>
    <row r="10125" spans="7:16" x14ac:dyDescent="0.2">
      <c r="G10125" s="79"/>
      <c r="I10125" s="79"/>
      <c r="K10125" s="79"/>
      <c r="M10125" s="79"/>
      <c r="N10125" s="80"/>
      <c r="P10125" s="79"/>
    </row>
    <row r="10126" spans="7:16" x14ac:dyDescent="0.2">
      <c r="G10126" s="79"/>
      <c r="I10126" s="79"/>
      <c r="K10126" s="79"/>
      <c r="M10126" s="79"/>
      <c r="N10126" s="80"/>
      <c r="P10126" s="79"/>
    </row>
    <row r="10127" spans="7:16" x14ac:dyDescent="0.2">
      <c r="G10127" s="79"/>
      <c r="I10127" s="79"/>
      <c r="K10127" s="79"/>
      <c r="M10127" s="79"/>
      <c r="N10127" s="80"/>
      <c r="P10127" s="79"/>
    </row>
    <row r="10128" spans="7:16" x14ac:dyDescent="0.2">
      <c r="G10128" s="79"/>
      <c r="I10128" s="79"/>
      <c r="K10128" s="79"/>
      <c r="M10128" s="79"/>
      <c r="N10128" s="80"/>
      <c r="P10128" s="79"/>
    </row>
    <row r="10129" spans="7:16" x14ac:dyDescent="0.2">
      <c r="G10129" s="79"/>
      <c r="I10129" s="79"/>
      <c r="K10129" s="79"/>
      <c r="M10129" s="79"/>
      <c r="N10129" s="80"/>
      <c r="P10129" s="79"/>
    </row>
    <row r="10130" spans="7:16" x14ac:dyDescent="0.2">
      <c r="G10130" s="79"/>
      <c r="I10130" s="79"/>
      <c r="K10130" s="79"/>
      <c r="M10130" s="79"/>
      <c r="N10130" s="80"/>
      <c r="P10130" s="79"/>
    </row>
    <row r="10131" spans="7:16" x14ac:dyDescent="0.2">
      <c r="G10131" s="79"/>
      <c r="I10131" s="79"/>
      <c r="K10131" s="79"/>
      <c r="M10131" s="79"/>
      <c r="N10131" s="80"/>
      <c r="P10131" s="79"/>
    </row>
    <row r="10132" spans="7:16" x14ac:dyDescent="0.2">
      <c r="G10132" s="79"/>
      <c r="I10132" s="79"/>
      <c r="K10132" s="79"/>
      <c r="M10132" s="79"/>
      <c r="N10132" s="80"/>
      <c r="P10132" s="79"/>
    </row>
    <row r="10133" spans="7:16" x14ac:dyDescent="0.2">
      <c r="G10133" s="79"/>
      <c r="I10133" s="79"/>
      <c r="K10133" s="79"/>
      <c r="M10133" s="79"/>
      <c r="N10133" s="80"/>
      <c r="P10133" s="79"/>
    </row>
    <row r="10134" spans="7:16" x14ac:dyDescent="0.2">
      <c r="G10134" s="79"/>
      <c r="I10134" s="79"/>
      <c r="K10134" s="79"/>
      <c r="M10134" s="79"/>
      <c r="N10134" s="80"/>
      <c r="P10134" s="79"/>
    </row>
    <row r="10135" spans="7:16" x14ac:dyDescent="0.2">
      <c r="G10135" s="79"/>
      <c r="I10135" s="79"/>
      <c r="K10135" s="79"/>
      <c r="M10135" s="79"/>
      <c r="N10135" s="80"/>
      <c r="P10135" s="79"/>
    </row>
    <row r="10136" spans="7:16" x14ac:dyDescent="0.2">
      <c r="G10136" s="79"/>
      <c r="I10136" s="79"/>
      <c r="K10136" s="79"/>
      <c r="M10136" s="79"/>
      <c r="N10136" s="80"/>
      <c r="P10136" s="79"/>
    </row>
    <row r="10137" spans="7:16" x14ac:dyDescent="0.2">
      <c r="G10137" s="79"/>
      <c r="I10137" s="79"/>
      <c r="K10137" s="79"/>
      <c r="M10137" s="79"/>
      <c r="N10137" s="80"/>
      <c r="P10137" s="79"/>
    </row>
    <row r="10138" spans="7:16" x14ac:dyDescent="0.2">
      <c r="G10138" s="79"/>
      <c r="I10138" s="79"/>
      <c r="K10138" s="79"/>
      <c r="M10138" s="79"/>
      <c r="N10138" s="80"/>
      <c r="P10138" s="79"/>
    </row>
    <row r="10139" spans="7:16" x14ac:dyDescent="0.2">
      <c r="G10139" s="79"/>
      <c r="I10139" s="79"/>
      <c r="K10139" s="79"/>
      <c r="M10139" s="79"/>
      <c r="N10139" s="80"/>
      <c r="P10139" s="79"/>
    </row>
    <row r="10140" spans="7:16" x14ac:dyDescent="0.2">
      <c r="G10140" s="79"/>
      <c r="I10140" s="79"/>
      <c r="K10140" s="79"/>
      <c r="M10140" s="79"/>
      <c r="N10140" s="80"/>
      <c r="P10140" s="79"/>
    </row>
    <row r="10141" spans="7:16" x14ac:dyDescent="0.2">
      <c r="G10141" s="79"/>
      <c r="I10141" s="79"/>
      <c r="K10141" s="79"/>
      <c r="M10141" s="79"/>
      <c r="N10141" s="80"/>
      <c r="P10141" s="79"/>
    </row>
    <row r="10142" spans="7:16" x14ac:dyDescent="0.2">
      <c r="G10142" s="79"/>
      <c r="I10142" s="79"/>
      <c r="K10142" s="79"/>
      <c r="M10142" s="79"/>
      <c r="N10142" s="80"/>
      <c r="P10142" s="79"/>
    </row>
    <row r="10143" spans="7:16" x14ac:dyDescent="0.2">
      <c r="G10143" s="79"/>
      <c r="I10143" s="79"/>
      <c r="K10143" s="79"/>
      <c r="M10143" s="79"/>
      <c r="N10143" s="80"/>
      <c r="P10143" s="79"/>
    </row>
    <row r="10144" spans="7:16" x14ac:dyDescent="0.2">
      <c r="G10144" s="79"/>
      <c r="I10144" s="79"/>
      <c r="K10144" s="79"/>
      <c r="M10144" s="79"/>
      <c r="N10144" s="80"/>
      <c r="P10144" s="79"/>
    </row>
    <row r="10145" spans="7:16" x14ac:dyDescent="0.2">
      <c r="G10145" s="79"/>
      <c r="I10145" s="79"/>
      <c r="K10145" s="79"/>
      <c r="M10145" s="79"/>
      <c r="N10145" s="80"/>
      <c r="P10145" s="79"/>
    </row>
    <row r="10146" spans="7:16" x14ac:dyDescent="0.2">
      <c r="G10146" s="79"/>
      <c r="I10146" s="79"/>
      <c r="K10146" s="79"/>
      <c r="M10146" s="79"/>
      <c r="N10146" s="80"/>
      <c r="P10146" s="79"/>
    </row>
    <row r="10147" spans="7:16" x14ac:dyDescent="0.2">
      <c r="G10147" s="79"/>
      <c r="I10147" s="79"/>
      <c r="K10147" s="79"/>
      <c r="M10147" s="79"/>
      <c r="N10147" s="80"/>
      <c r="P10147" s="79"/>
    </row>
    <row r="10148" spans="7:16" x14ac:dyDescent="0.2">
      <c r="G10148" s="79"/>
      <c r="I10148" s="79"/>
      <c r="K10148" s="79"/>
      <c r="M10148" s="79"/>
      <c r="N10148" s="80"/>
      <c r="P10148" s="79"/>
    </row>
    <row r="10149" spans="7:16" x14ac:dyDescent="0.2">
      <c r="G10149" s="79"/>
      <c r="I10149" s="79"/>
      <c r="K10149" s="79"/>
      <c r="M10149" s="79"/>
      <c r="N10149" s="80"/>
      <c r="P10149" s="79"/>
    </row>
    <row r="10150" spans="7:16" x14ac:dyDescent="0.2">
      <c r="G10150" s="79"/>
      <c r="I10150" s="79"/>
      <c r="K10150" s="79"/>
      <c r="M10150" s="79"/>
      <c r="N10150" s="80"/>
      <c r="P10150" s="79"/>
    </row>
    <row r="10151" spans="7:16" x14ac:dyDescent="0.2">
      <c r="G10151" s="79"/>
      <c r="I10151" s="79"/>
      <c r="K10151" s="79"/>
      <c r="M10151" s="79"/>
      <c r="N10151" s="80"/>
      <c r="P10151" s="79"/>
    </row>
    <row r="10152" spans="7:16" x14ac:dyDescent="0.2">
      <c r="G10152" s="79"/>
      <c r="I10152" s="79"/>
      <c r="K10152" s="79"/>
      <c r="M10152" s="79"/>
      <c r="N10152" s="80"/>
      <c r="P10152" s="79"/>
    </row>
    <row r="10153" spans="7:16" x14ac:dyDescent="0.2">
      <c r="G10153" s="79"/>
      <c r="I10153" s="79"/>
      <c r="K10153" s="79"/>
      <c r="M10153" s="79"/>
      <c r="N10153" s="80"/>
      <c r="P10153" s="79"/>
    </row>
    <row r="10154" spans="7:16" x14ac:dyDescent="0.2">
      <c r="G10154" s="79"/>
      <c r="I10154" s="79"/>
      <c r="K10154" s="79"/>
      <c r="M10154" s="79"/>
      <c r="N10154" s="80"/>
      <c r="P10154" s="79"/>
    </row>
    <row r="10155" spans="7:16" x14ac:dyDescent="0.2">
      <c r="G10155" s="79"/>
      <c r="I10155" s="79"/>
      <c r="K10155" s="79"/>
      <c r="M10155" s="79"/>
      <c r="N10155" s="80"/>
      <c r="P10155" s="79"/>
    </row>
    <row r="10156" spans="7:16" x14ac:dyDescent="0.2">
      <c r="G10156" s="79"/>
      <c r="I10156" s="79"/>
      <c r="K10156" s="79"/>
      <c r="M10156" s="79"/>
      <c r="N10156" s="80"/>
      <c r="P10156" s="79"/>
    </row>
    <row r="10157" spans="7:16" x14ac:dyDescent="0.2">
      <c r="G10157" s="79"/>
      <c r="I10157" s="79"/>
      <c r="K10157" s="79"/>
      <c r="M10157" s="79"/>
      <c r="N10157" s="80"/>
      <c r="P10157" s="79"/>
    </row>
    <row r="10158" spans="7:16" x14ac:dyDescent="0.2">
      <c r="G10158" s="79"/>
      <c r="I10158" s="79"/>
      <c r="K10158" s="79"/>
      <c r="M10158" s="79"/>
      <c r="N10158" s="80"/>
      <c r="P10158" s="79"/>
    </row>
    <row r="10159" spans="7:16" x14ac:dyDescent="0.2">
      <c r="G10159" s="79"/>
      <c r="I10159" s="79"/>
      <c r="K10159" s="79"/>
      <c r="M10159" s="79"/>
      <c r="N10159" s="80"/>
      <c r="P10159" s="79"/>
    </row>
    <row r="10160" spans="7:16" x14ac:dyDescent="0.2">
      <c r="G10160" s="79"/>
      <c r="I10160" s="79"/>
      <c r="K10160" s="79"/>
      <c r="M10160" s="79"/>
      <c r="N10160" s="80"/>
      <c r="P10160" s="79"/>
    </row>
    <row r="10161" spans="7:16" x14ac:dyDescent="0.2">
      <c r="G10161" s="79"/>
      <c r="I10161" s="79"/>
      <c r="K10161" s="79"/>
      <c r="M10161" s="79"/>
      <c r="N10161" s="80"/>
      <c r="P10161" s="79"/>
    </row>
    <row r="10162" spans="7:16" x14ac:dyDescent="0.2">
      <c r="G10162" s="79"/>
      <c r="I10162" s="79"/>
      <c r="K10162" s="79"/>
      <c r="M10162" s="79"/>
      <c r="N10162" s="80"/>
      <c r="P10162" s="79"/>
    </row>
    <row r="10163" spans="7:16" x14ac:dyDescent="0.2">
      <c r="G10163" s="79"/>
      <c r="I10163" s="79"/>
      <c r="K10163" s="79"/>
      <c r="M10163" s="79"/>
      <c r="N10163" s="80"/>
      <c r="P10163" s="79"/>
    </row>
    <row r="10164" spans="7:16" x14ac:dyDescent="0.2">
      <c r="G10164" s="79"/>
      <c r="I10164" s="79"/>
      <c r="K10164" s="79"/>
      <c r="M10164" s="79"/>
      <c r="N10164" s="80"/>
      <c r="P10164" s="79"/>
    </row>
    <row r="10165" spans="7:16" x14ac:dyDescent="0.2">
      <c r="G10165" s="79"/>
      <c r="I10165" s="79"/>
      <c r="K10165" s="79"/>
      <c r="M10165" s="79"/>
      <c r="N10165" s="80"/>
      <c r="P10165" s="79"/>
    </row>
    <row r="10166" spans="7:16" x14ac:dyDescent="0.2">
      <c r="G10166" s="79"/>
      <c r="I10166" s="79"/>
      <c r="K10166" s="79"/>
      <c r="M10166" s="79"/>
      <c r="N10166" s="80"/>
      <c r="P10166" s="79"/>
    </row>
    <row r="10167" spans="7:16" x14ac:dyDescent="0.2">
      <c r="G10167" s="79"/>
      <c r="I10167" s="79"/>
      <c r="K10167" s="79"/>
      <c r="M10167" s="79"/>
      <c r="N10167" s="80"/>
      <c r="P10167" s="79"/>
    </row>
    <row r="10168" spans="7:16" x14ac:dyDescent="0.2">
      <c r="G10168" s="79"/>
      <c r="I10168" s="79"/>
      <c r="K10168" s="79"/>
      <c r="M10168" s="79"/>
      <c r="N10168" s="80"/>
      <c r="P10168" s="79"/>
    </row>
    <row r="10169" spans="7:16" x14ac:dyDescent="0.2">
      <c r="G10169" s="79"/>
      <c r="I10169" s="79"/>
      <c r="K10169" s="79"/>
      <c r="M10169" s="79"/>
      <c r="N10169" s="80"/>
      <c r="P10169" s="79"/>
    </row>
    <row r="10170" spans="7:16" x14ac:dyDescent="0.2">
      <c r="G10170" s="79"/>
      <c r="I10170" s="79"/>
      <c r="K10170" s="79"/>
      <c r="M10170" s="79"/>
      <c r="N10170" s="80"/>
      <c r="P10170" s="79"/>
    </row>
    <row r="10171" spans="7:16" x14ac:dyDescent="0.2">
      <c r="G10171" s="79"/>
      <c r="I10171" s="79"/>
      <c r="K10171" s="79"/>
      <c r="M10171" s="79"/>
      <c r="N10171" s="80"/>
      <c r="P10171" s="79"/>
    </row>
    <row r="10172" spans="7:16" x14ac:dyDescent="0.2">
      <c r="G10172" s="79"/>
      <c r="I10172" s="79"/>
      <c r="K10172" s="79"/>
      <c r="M10172" s="79"/>
      <c r="N10172" s="80"/>
      <c r="P10172" s="79"/>
    </row>
    <row r="10173" spans="7:16" x14ac:dyDescent="0.2">
      <c r="G10173" s="79"/>
      <c r="I10173" s="79"/>
      <c r="K10173" s="79"/>
      <c r="M10173" s="79"/>
      <c r="N10173" s="80"/>
      <c r="P10173" s="79"/>
    </row>
    <row r="10174" spans="7:16" x14ac:dyDescent="0.2">
      <c r="G10174" s="79"/>
      <c r="I10174" s="79"/>
      <c r="K10174" s="79"/>
      <c r="M10174" s="79"/>
      <c r="N10174" s="80"/>
      <c r="P10174" s="79"/>
    </row>
    <row r="10175" spans="7:16" x14ac:dyDescent="0.2">
      <c r="G10175" s="79"/>
      <c r="I10175" s="79"/>
      <c r="K10175" s="79"/>
      <c r="M10175" s="79"/>
      <c r="N10175" s="80"/>
      <c r="P10175" s="79"/>
    </row>
    <row r="10176" spans="7:16" x14ac:dyDescent="0.2">
      <c r="G10176" s="79"/>
      <c r="I10176" s="79"/>
      <c r="K10176" s="79"/>
      <c r="M10176" s="79"/>
      <c r="N10176" s="80"/>
      <c r="P10176" s="79"/>
    </row>
    <row r="10177" spans="7:16" x14ac:dyDescent="0.2">
      <c r="G10177" s="79"/>
      <c r="I10177" s="79"/>
      <c r="K10177" s="79"/>
      <c r="M10177" s="79"/>
      <c r="N10177" s="80"/>
      <c r="P10177" s="79"/>
    </row>
    <row r="10178" spans="7:16" x14ac:dyDescent="0.2">
      <c r="G10178" s="79"/>
      <c r="I10178" s="79"/>
      <c r="K10178" s="79"/>
      <c r="M10178" s="79"/>
      <c r="N10178" s="80"/>
      <c r="P10178" s="79"/>
    </row>
    <row r="10179" spans="7:16" x14ac:dyDescent="0.2">
      <c r="G10179" s="79"/>
      <c r="I10179" s="79"/>
      <c r="K10179" s="79"/>
      <c r="M10179" s="79"/>
      <c r="N10179" s="80"/>
      <c r="P10179" s="79"/>
    </row>
    <row r="10180" spans="7:16" x14ac:dyDescent="0.2">
      <c r="G10180" s="79"/>
      <c r="I10180" s="79"/>
      <c r="K10180" s="79"/>
      <c r="M10180" s="79"/>
      <c r="N10180" s="80"/>
      <c r="P10180" s="79"/>
    </row>
    <row r="10181" spans="7:16" x14ac:dyDescent="0.2">
      <c r="G10181" s="79"/>
      <c r="I10181" s="79"/>
      <c r="K10181" s="79"/>
      <c r="M10181" s="79"/>
      <c r="N10181" s="80"/>
      <c r="P10181" s="79"/>
    </row>
    <row r="10182" spans="7:16" x14ac:dyDescent="0.2">
      <c r="G10182" s="79"/>
      <c r="I10182" s="79"/>
      <c r="K10182" s="79"/>
      <c r="M10182" s="79"/>
      <c r="N10182" s="80"/>
      <c r="P10182" s="79"/>
    </row>
    <row r="10183" spans="7:16" x14ac:dyDescent="0.2">
      <c r="G10183" s="79"/>
      <c r="I10183" s="79"/>
      <c r="K10183" s="79"/>
      <c r="M10183" s="79"/>
      <c r="N10183" s="80"/>
      <c r="P10183" s="79"/>
    </row>
    <row r="10184" spans="7:16" x14ac:dyDescent="0.2">
      <c r="G10184" s="79"/>
      <c r="I10184" s="79"/>
      <c r="K10184" s="79"/>
      <c r="M10184" s="79"/>
      <c r="N10184" s="80"/>
      <c r="P10184" s="79"/>
    </row>
    <row r="10185" spans="7:16" x14ac:dyDescent="0.2">
      <c r="G10185" s="79"/>
      <c r="I10185" s="79"/>
      <c r="K10185" s="79"/>
      <c r="M10185" s="79"/>
      <c r="N10185" s="80"/>
      <c r="P10185" s="79"/>
    </row>
    <row r="10186" spans="7:16" x14ac:dyDescent="0.2">
      <c r="G10186" s="79"/>
      <c r="I10186" s="79"/>
      <c r="K10186" s="79"/>
      <c r="M10186" s="79"/>
      <c r="N10186" s="80"/>
      <c r="P10186" s="79"/>
    </row>
    <row r="10187" spans="7:16" x14ac:dyDescent="0.2">
      <c r="G10187" s="79"/>
      <c r="I10187" s="79"/>
      <c r="K10187" s="79"/>
      <c r="M10187" s="79"/>
      <c r="N10187" s="80"/>
      <c r="P10187" s="79"/>
    </row>
    <row r="10188" spans="7:16" x14ac:dyDescent="0.2">
      <c r="G10188" s="79"/>
      <c r="I10188" s="79"/>
      <c r="K10188" s="79"/>
      <c r="M10188" s="79"/>
      <c r="N10188" s="80"/>
      <c r="P10188" s="79"/>
    </row>
    <row r="10189" spans="7:16" x14ac:dyDescent="0.2">
      <c r="G10189" s="79"/>
      <c r="I10189" s="79"/>
      <c r="K10189" s="79"/>
      <c r="M10189" s="79"/>
      <c r="N10189" s="80"/>
      <c r="P10189" s="79"/>
    </row>
    <row r="10190" spans="7:16" x14ac:dyDescent="0.2">
      <c r="G10190" s="79"/>
      <c r="I10190" s="79"/>
      <c r="K10190" s="79"/>
      <c r="M10190" s="79"/>
      <c r="N10190" s="80"/>
      <c r="P10190" s="79"/>
    </row>
    <row r="10191" spans="7:16" x14ac:dyDescent="0.2">
      <c r="G10191" s="79"/>
      <c r="I10191" s="79"/>
      <c r="K10191" s="79"/>
      <c r="M10191" s="79"/>
      <c r="N10191" s="80"/>
      <c r="P10191" s="79"/>
    </row>
    <row r="10192" spans="7:16" x14ac:dyDescent="0.2">
      <c r="G10192" s="79"/>
      <c r="I10192" s="79"/>
      <c r="K10192" s="79"/>
      <c r="M10192" s="79"/>
      <c r="N10192" s="80"/>
      <c r="P10192" s="79"/>
    </row>
    <row r="10193" spans="7:16" x14ac:dyDescent="0.2">
      <c r="G10193" s="79"/>
      <c r="I10193" s="79"/>
      <c r="K10193" s="79"/>
      <c r="M10193" s="79"/>
      <c r="N10193" s="80"/>
      <c r="P10193" s="79"/>
    </row>
    <row r="10194" spans="7:16" x14ac:dyDescent="0.2">
      <c r="G10194" s="79"/>
      <c r="I10194" s="79"/>
      <c r="K10194" s="79"/>
      <c r="M10194" s="79"/>
      <c r="N10194" s="80"/>
      <c r="P10194" s="79"/>
    </row>
    <row r="10195" spans="7:16" x14ac:dyDescent="0.2">
      <c r="G10195" s="79"/>
      <c r="I10195" s="79"/>
      <c r="K10195" s="79"/>
      <c r="M10195" s="79"/>
      <c r="N10195" s="80"/>
      <c r="P10195" s="79"/>
    </row>
    <row r="10196" spans="7:16" x14ac:dyDescent="0.2">
      <c r="G10196" s="79"/>
      <c r="I10196" s="79"/>
      <c r="K10196" s="79"/>
      <c r="M10196" s="79"/>
      <c r="N10196" s="80"/>
      <c r="P10196" s="79"/>
    </row>
    <row r="10197" spans="7:16" x14ac:dyDescent="0.2">
      <c r="G10197" s="79"/>
      <c r="I10197" s="79"/>
      <c r="K10197" s="79"/>
      <c r="M10197" s="79"/>
      <c r="N10197" s="80"/>
      <c r="P10197" s="79"/>
    </row>
    <row r="10198" spans="7:16" x14ac:dyDescent="0.2">
      <c r="G10198" s="79"/>
      <c r="I10198" s="79"/>
      <c r="K10198" s="79"/>
      <c r="M10198" s="79"/>
      <c r="N10198" s="80"/>
      <c r="P10198" s="79"/>
    </row>
    <row r="10199" spans="7:16" x14ac:dyDescent="0.2">
      <c r="G10199" s="79"/>
      <c r="I10199" s="79"/>
      <c r="K10199" s="79"/>
      <c r="M10199" s="79"/>
      <c r="N10199" s="80"/>
      <c r="P10199" s="79"/>
    </row>
    <row r="10200" spans="7:16" x14ac:dyDescent="0.2">
      <c r="G10200" s="79"/>
      <c r="I10200" s="79"/>
      <c r="K10200" s="79"/>
      <c r="M10200" s="79"/>
      <c r="N10200" s="80"/>
      <c r="P10200" s="79"/>
    </row>
    <row r="10201" spans="7:16" x14ac:dyDescent="0.2">
      <c r="G10201" s="79"/>
      <c r="I10201" s="79"/>
      <c r="K10201" s="79"/>
      <c r="M10201" s="79"/>
      <c r="N10201" s="80"/>
      <c r="P10201" s="79"/>
    </row>
    <row r="10202" spans="7:16" x14ac:dyDescent="0.2">
      <c r="G10202" s="79"/>
      <c r="I10202" s="79"/>
      <c r="K10202" s="79"/>
      <c r="M10202" s="79"/>
      <c r="N10202" s="80"/>
      <c r="P10202" s="79"/>
    </row>
    <row r="10203" spans="7:16" x14ac:dyDescent="0.2">
      <c r="G10203" s="79"/>
      <c r="I10203" s="79"/>
      <c r="K10203" s="79"/>
      <c r="M10203" s="79"/>
      <c r="N10203" s="80"/>
      <c r="P10203" s="79"/>
    </row>
    <row r="10204" spans="7:16" x14ac:dyDescent="0.2">
      <c r="G10204" s="79"/>
      <c r="I10204" s="79"/>
      <c r="K10204" s="79"/>
      <c r="M10204" s="79"/>
      <c r="N10204" s="80"/>
      <c r="P10204" s="79"/>
    </row>
    <row r="10205" spans="7:16" x14ac:dyDescent="0.2">
      <c r="G10205" s="79"/>
      <c r="I10205" s="79"/>
      <c r="K10205" s="79"/>
      <c r="M10205" s="79"/>
      <c r="N10205" s="80"/>
      <c r="P10205" s="79"/>
    </row>
    <row r="10206" spans="7:16" x14ac:dyDescent="0.2">
      <c r="G10206" s="79"/>
      <c r="I10206" s="79"/>
      <c r="K10206" s="79"/>
      <c r="M10206" s="79"/>
      <c r="N10206" s="80"/>
      <c r="P10206" s="79"/>
    </row>
    <row r="10207" spans="7:16" x14ac:dyDescent="0.2">
      <c r="G10207" s="79"/>
      <c r="I10207" s="79"/>
      <c r="K10207" s="79"/>
      <c r="M10207" s="79"/>
      <c r="N10207" s="80"/>
      <c r="P10207" s="79"/>
    </row>
    <row r="10208" spans="7:16" x14ac:dyDescent="0.2">
      <c r="G10208" s="79"/>
      <c r="I10208" s="79"/>
      <c r="K10208" s="79"/>
      <c r="M10208" s="79"/>
      <c r="N10208" s="80"/>
      <c r="P10208" s="79"/>
    </row>
    <row r="10209" spans="7:16" x14ac:dyDescent="0.2">
      <c r="G10209" s="79"/>
      <c r="I10209" s="79"/>
      <c r="K10209" s="79"/>
      <c r="M10209" s="79"/>
      <c r="N10209" s="80"/>
      <c r="P10209" s="79"/>
    </row>
    <row r="10210" spans="7:16" x14ac:dyDescent="0.2">
      <c r="G10210" s="79"/>
      <c r="I10210" s="79"/>
      <c r="K10210" s="79"/>
      <c r="M10210" s="79"/>
      <c r="N10210" s="80"/>
      <c r="P10210" s="79"/>
    </row>
    <row r="10211" spans="7:16" x14ac:dyDescent="0.2">
      <c r="G10211" s="79"/>
      <c r="I10211" s="79"/>
      <c r="K10211" s="79"/>
      <c r="M10211" s="79"/>
      <c r="N10211" s="80"/>
      <c r="P10211" s="79"/>
    </row>
    <row r="10212" spans="7:16" x14ac:dyDescent="0.2">
      <c r="G10212" s="79"/>
      <c r="I10212" s="79"/>
      <c r="K10212" s="79"/>
      <c r="M10212" s="79"/>
      <c r="N10212" s="80"/>
      <c r="P10212" s="79"/>
    </row>
    <row r="10213" spans="7:16" x14ac:dyDescent="0.2">
      <c r="G10213" s="79"/>
      <c r="I10213" s="79"/>
      <c r="K10213" s="79"/>
      <c r="M10213" s="79"/>
      <c r="N10213" s="80"/>
      <c r="P10213" s="79"/>
    </row>
    <row r="10214" spans="7:16" x14ac:dyDescent="0.2">
      <c r="G10214" s="79"/>
      <c r="I10214" s="79"/>
      <c r="K10214" s="79"/>
      <c r="M10214" s="79"/>
      <c r="N10214" s="80"/>
      <c r="P10214" s="79"/>
    </row>
    <row r="10215" spans="7:16" x14ac:dyDescent="0.2">
      <c r="G10215" s="79"/>
      <c r="I10215" s="79"/>
      <c r="K10215" s="79"/>
      <c r="M10215" s="79"/>
      <c r="N10215" s="80"/>
      <c r="P10215" s="79"/>
    </row>
    <row r="10216" spans="7:16" x14ac:dyDescent="0.2">
      <c r="G10216" s="79"/>
      <c r="I10216" s="79"/>
      <c r="K10216" s="79"/>
      <c r="M10216" s="79"/>
      <c r="N10216" s="80"/>
      <c r="P10216" s="79"/>
    </row>
    <row r="10217" spans="7:16" x14ac:dyDescent="0.2">
      <c r="G10217" s="79"/>
      <c r="I10217" s="79"/>
      <c r="K10217" s="79"/>
      <c r="M10217" s="79"/>
      <c r="N10217" s="80"/>
      <c r="P10217" s="79"/>
    </row>
    <row r="10218" spans="7:16" x14ac:dyDescent="0.2">
      <c r="G10218" s="79"/>
      <c r="I10218" s="79"/>
      <c r="K10218" s="79"/>
      <c r="M10218" s="79"/>
      <c r="N10218" s="80"/>
      <c r="P10218" s="79"/>
    </row>
    <row r="10219" spans="7:16" x14ac:dyDescent="0.2">
      <c r="G10219" s="79"/>
      <c r="I10219" s="79"/>
      <c r="K10219" s="79"/>
      <c r="M10219" s="79"/>
      <c r="N10219" s="80"/>
      <c r="P10219" s="79"/>
    </row>
    <row r="10220" spans="7:16" x14ac:dyDescent="0.2">
      <c r="G10220" s="79"/>
      <c r="I10220" s="79"/>
      <c r="K10220" s="79"/>
      <c r="M10220" s="79"/>
      <c r="N10220" s="80"/>
      <c r="P10220" s="79"/>
    </row>
    <row r="10221" spans="7:16" x14ac:dyDescent="0.2">
      <c r="G10221" s="79"/>
      <c r="I10221" s="79"/>
      <c r="K10221" s="79"/>
      <c r="M10221" s="79"/>
      <c r="N10221" s="80"/>
      <c r="P10221" s="79"/>
    </row>
    <row r="10222" spans="7:16" x14ac:dyDescent="0.2">
      <c r="G10222" s="79"/>
      <c r="I10222" s="79"/>
      <c r="K10222" s="79"/>
      <c r="M10222" s="79"/>
      <c r="N10222" s="80"/>
      <c r="P10222" s="79"/>
    </row>
    <row r="10223" spans="7:16" x14ac:dyDescent="0.2">
      <c r="G10223" s="79"/>
      <c r="I10223" s="79"/>
      <c r="K10223" s="79"/>
      <c r="M10223" s="79"/>
      <c r="N10223" s="80"/>
      <c r="P10223" s="79"/>
    </row>
    <row r="10224" spans="7:16" x14ac:dyDescent="0.2">
      <c r="G10224" s="79"/>
      <c r="I10224" s="79"/>
      <c r="K10224" s="79"/>
      <c r="M10224" s="79"/>
      <c r="N10224" s="80"/>
      <c r="P10224" s="79"/>
    </row>
    <row r="10225" spans="7:16" x14ac:dyDescent="0.2">
      <c r="G10225" s="79"/>
      <c r="I10225" s="79"/>
      <c r="K10225" s="79"/>
      <c r="M10225" s="79"/>
      <c r="N10225" s="80"/>
      <c r="P10225" s="79"/>
    </row>
    <row r="10226" spans="7:16" x14ac:dyDescent="0.2">
      <c r="G10226" s="79"/>
      <c r="I10226" s="79"/>
      <c r="K10226" s="79"/>
      <c r="M10226" s="79"/>
      <c r="N10226" s="80"/>
      <c r="P10226" s="79"/>
    </row>
    <row r="10227" spans="7:16" x14ac:dyDescent="0.2">
      <c r="G10227" s="79"/>
      <c r="I10227" s="79"/>
      <c r="K10227" s="79"/>
      <c r="M10227" s="79"/>
      <c r="N10227" s="80"/>
      <c r="P10227" s="79"/>
    </row>
    <row r="10228" spans="7:16" x14ac:dyDescent="0.2">
      <c r="G10228" s="79"/>
      <c r="I10228" s="79"/>
      <c r="K10228" s="79"/>
      <c r="M10228" s="79"/>
      <c r="N10228" s="80"/>
      <c r="P10228" s="79"/>
    </row>
    <row r="10229" spans="7:16" x14ac:dyDescent="0.2">
      <c r="G10229" s="79"/>
      <c r="I10229" s="79"/>
      <c r="K10229" s="79"/>
      <c r="M10229" s="79"/>
      <c r="N10229" s="80"/>
      <c r="P10229" s="79"/>
    </row>
    <row r="10230" spans="7:16" x14ac:dyDescent="0.2">
      <c r="G10230" s="79"/>
      <c r="I10230" s="79"/>
      <c r="K10230" s="79"/>
      <c r="M10230" s="79"/>
      <c r="N10230" s="80"/>
      <c r="P10230" s="79"/>
    </row>
    <row r="10231" spans="7:16" x14ac:dyDescent="0.2">
      <c r="G10231" s="79"/>
      <c r="I10231" s="79"/>
      <c r="K10231" s="79"/>
      <c r="M10231" s="79"/>
      <c r="N10231" s="80"/>
      <c r="P10231" s="79"/>
    </row>
    <row r="10232" spans="7:16" x14ac:dyDescent="0.2">
      <c r="G10232" s="79"/>
      <c r="I10232" s="79"/>
      <c r="K10232" s="79"/>
      <c r="M10232" s="79"/>
      <c r="N10232" s="80"/>
      <c r="P10232" s="79"/>
    </row>
    <row r="10233" spans="7:16" x14ac:dyDescent="0.2">
      <c r="G10233" s="79"/>
      <c r="I10233" s="79"/>
      <c r="K10233" s="79"/>
      <c r="M10233" s="79"/>
      <c r="N10233" s="80"/>
      <c r="P10233" s="79"/>
    </row>
    <row r="10234" spans="7:16" x14ac:dyDescent="0.2">
      <c r="G10234" s="79"/>
      <c r="I10234" s="79"/>
      <c r="K10234" s="79"/>
      <c r="M10234" s="79"/>
      <c r="N10234" s="80"/>
      <c r="P10234" s="79"/>
    </row>
    <row r="10235" spans="7:16" x14ac:dyDescent="0.2">
      <c r="G10235" s="79"/>
      <c r="I10235" s="79"/>
      <c r="K10235" s="79"/>
      <c r="M10235" s="79"/>
      <c r="N10235" s="80"/>
      <c r="P10235" s="79"/>
    </row>
    <row r="10236" spans="7:16" x14ac:dyDescent="0.2">
      <c r="G10236" s="79"/>
      <c r="I10236" s="79"/>
      <c r="K10236" s="79"/>
      <c r="M10236" s="79"/>
      <c r="N10236" s="80"/>
      <c r="P10236" s="79"/>
    </row>
    <row r="10237" spans="7:16" x14ac:dyDescent="0.2">
      <c r="G10237" s="79"/>
      <c r="I10237" s="79"/>
      <c r="K10237" s="79"/>
      <c r="M10237" s="79"/>
      <c r="N10237" s="80"/>
      <c r="P10237" s="79"/>
    </row>
    <row r="10238" spans="7:16" x14ac:dyDescent="0.2">
      <c r="G10238" s="79"/>
      <c r="I10238" s="79"/>
      <c r="K10238" s="79"/>
      <c r="M10238" s="79"/>
      <c r="N10238" s="80"/>
      <c r="P10238" s="79"/>
    </row>
    <row r="10239" spans="7:16" x14ac:dyDescent="0.2">
      <c r="G10239" s="79"/>
      <c r="I10239" s="79"/>
      <c r="K10239" s="79"/>
      <c r="M10239" s="79"/>
      <c r="N10239" s="80"/>
      <c r="P10239" s="79"/>
    </row>
    <row r="10240" spans="7:16" x14ac:dyDescent="0.2">
      <c r="G10240" s="79"/>
      <c r="I10240" s="79"/>
      <c r="K10240" s="79"/>
      <c r="M10240" s="79"/>
      <c r="N10240" s="80"/>
      <c r="P10240" s="79"/>
    </row>
    <row r="10241" spans="7:16" x14ac:dyDescent="0.2">
      <c r="G10241" s="79"/>
      <c r="I10241" s="79"/>
      <c r="K10241" s="79"/>
      <c r="M10241" s="79"/>
      <c r="N10241" s="80"/>
      <c r="P10241" s="79"/>
    </row>
    <row r="10242" spans="7:16" x14ac:dyDescent="0.2">
      <c r="G10242" s="79"/>
      <c r="I10242" s="79"/>
      <c r="K10242" s="79"/>
      <c r="M10242" s="79"/>
      <c r="N10242" s="80"/>
      <c r="P10242" s="79"/>
    </row>
    <row r="10243" spans="7:16" x14ac:dyDescent="0.2">
      <c r="G10243" s="79"/>
      <c r="I10243" s="79"/>
      <c r="K10243" s="79"/>
      <c r="M10243" s="79"/>
      <c r="N10243" s="80"/>
      <c r="P10243" s="79"/>
    </row>
    <row r="10244" spans="7:16" x14ac:dyDescent="0.2">
      <c r="G10244" s="79"/>
      <c r="I10244" s="79"/>
      <c r="K10244" s="79"/>
      <c r="M10244" s="79"/>
      <c r="N10244" s="80"/>
      <c r="P10244" s="79"/>
    </row>
    <row r="10245" spans="7:16" x14ac:dyDescent="0.2">
      <c r="G10245" s="79"/>
      <c r="I10245" s="79"/>
      <c r="K10245" s="79"/>
      <c r="M10245" s="79"/>
      <c r="N10245" s="80"/>
      <c r="P10245" s="79"/>
    </row>
    <row r="10246" spans="7:16" x14ac:dyDescent="0.2">
      <c r="G10246" s="79"/>
      <c r="I10246" s="79"/>
      <c r="K10246" s="79"/>
      <c r="M10246" s="79"/>
      <c r="N10246" s="80"/>
      <c r="P10246" s="79"/>
    </row>
    <row r="10247" spans="7:16" x14ac:dyDescent="0.2">
      <c r="G10247" s="79"/>
      <c r="I10247" s="79"/>
      <c r="K10247" s="79"/>
      <c r="M10247" s="79"/>
      <c r="N10247" s="80"/>
      <c r="P10247" s="79"/>
    </row>
    <row r="10248" spans="7:16" x14ac:dyDescent="0.2">
      <c r="G10248" s="79"/>
      <c r="I10248" s="79"/>
      <c r="K10248" s="79"/>
      <c r="M10248" s="79"/>
      <c r="N10248" s="80"/>
      <c r="P10248" s="79"/>
    </row>
    <row r="10249" spans="7:16" x14ac:dyDescent="0.2">
      <c r="G10249" s="79"/>
      <c r="I10249" s="79"/>
      <c r="K10249" s="79"/>
      <c r="M10249" s="79"/>
      <c r="N10249" s="80"/>
      <c r="P10249" s="79"/>
    </row>
    <row r="10250" spans="7:16" x14ac:dyDescent="0.2">
      <c r="G10250" s="79"/>
      <c r="I10250" s="79"/>
      <c r="K10250" s="79"/>
      <c r="M10250" s="79"/>
      <c r="N10250" s="80"/>
      <c r="P10250" s="79"/>
    </row>
    <row r="10251" spans="7:16" x14ac:dyDescent="0.2">
      <c r="G10251" s="79"/>
      <c r="I10251" s="79"/>
      <c r="K10251" s="79"/>
      <c r="M10251" s="79"/>
      <c r="N10251" s="80"/>
      <c r="P10251" s="79"/>
    </row>
    <row r="10252" spans="7:16" x14ac:dyDescent="0.2">
      <c r="G10252" s="79"/>
      <c r="I10252" s="79"/>
      <c r="K10252" s="79"/>
      <c r="M10252" s="79"/>
      <c r="N10252" s="80"/>
      <c r="P10252" s="79"/>
    </row>
    <row r="10253" spans="7:16" x14ac:dyDescent="0.2">
      <c r="G10253" s="79"/>
      <c r="I10253" s="79"/>
      <c r="K10253" s="79"/>
      <c r="M10253" s="79"/>
      <c r="N10253" s="80"/>
      <c r="P10253" s="79"/>
    </row>
    <row r="10254" spans="7:16" x14ac:dyDescent="0.2">
      <c r="G10254" s="79"/>
      <c r="I10254" s="79"/>
      <c r="K10254" s="79"/>
      <c r="M10254" s="79"/>
      <c r="N10254" s="80"/>
      <c r="P10254" s="79"/>
    </row>
    <row r="10255" spans="7:16" x14ac:dyDescent="0.2">
      <c r="G10255" s="79"/>
      <c r="I10255" s="79"/>
      <c r="K10255" s="79"/>
      <c r="M10255" s="79"/>
      <c r="N10255" s="80"/>
      <c r="P10255" s="79"/>
    </row>
    <row r="10256" spans="7:16" x14ac:dyDescent="0.2">
      <c r="G10256" s="79"/>
      <c r="I10256" s="79"/>
      <c r="K10256" s="79"/>
      <c r="M10256" s="79"/>
      <c r="N10256" s="80"/>
      <c r="P10256" s="79"/>
    </row>
    <row r="10257" spans="7:16" x14ac:dyDescent="0.2">
      <c r="G10257" s="79"/>
      <c r="I10257" s="79"/>
      <c r="K10257" s="79"/>
      <c r="M10257" s="79"/>
      <c r="N10257" s="80"/>
      <c r="P10257" s="79"/>
    </row>
    <row r="10258" spans="7:16" x14ac:dyDescent="0.2">
      <c r="G10258" s="79"/>
      <c r="I10258" s="79"/>
      <c r="K10258" s="79"/>
      <c r="M10258" s="79"/>
      <c r="N10258" s="80"/>
      <c r="P10258" s="79"/>
    </row>
    <row r="10259" spans="7:16" x14ac:dyDescent="0.2">
      <c r="G10259" s="79"/>
      <c r="I10259" s="79"/>
      <c r="K10259" s="79"/>
      <c r="M10259" s="79"/>
      <c r="N10259" s="80"/>
      <c r="P10259" s="79"/>
    </row>
    <row r="10260" spans="7:16" x14ac:dyDescent="0.2">
      <c r="G10260" s="79"/>
      <c r="I10260" s="79"/>
      <c r="K10260" s="79"/>
      <c r="M10260" s="79"/>
      <c r="N10260" s="80"/>
      <c r="P10260" s="79"/>
    </row>
    <row r="10261" spans="7:16" x14ac:dyDescent="0.2">
      <c r="G10261" s="79"/>
      <c r="I10261" s="79"/>
      <c r="K10261" s="79"/>
      <c r="M10261" s="79"/>
      <c r="N10261" s="80"/>
      <c r="P10261" s="79"/>
    </row>
    <row r="10262" spans="7:16" x14ac:dyDescent="0.2">
      <c r="G10262" s="79"/>
      <c r="I10262" s="79"/>
      <c r="K10262" s="79"/>
      <c r="M10262" s="79"/>
      <c r="N10262" s="80"/>
      <c r="P10262" s="79"/>
    </row>
    <row r="10263" spans="7:16" x14ac:dyDescent="0.2">
      <c r="G10263" s="79"/>
      <c r="I10263" s="79"/>
      <c r="K10263" s="79"/>
      <c r="M10263" s="79"/>
      <c r="N10263" s="80"/>
      <c r="P10263" s="79"/>
    </row>
    <row r="10264" spans="7:16" x14ac:dyDescent="0.2">
      <c r="G10264" s="79"/>
      <c r="I10264" s="79"/>
      <c r="K10264" s="79"/>
      <c r="M10264" s="79"/>
      <c r="N10264" s="80"/>
      <c r="P10264" s="79"/>
    </row>
    <row r="10265" spans="7:16" x14ac:dyDescent="0.2">
      <c r="G10265" s="79"/>
      <c r="I10265" s="79"/>
      <c r="K10265" s="79"/>
      <c r="M10265" s="79"/>
      <c r="N10265" s="80"/>
      <c r="P10265" s="79"/>
    </row>
    <row r="10266" spans="7:16" x14ac:dyDescent="0.2">
      <c r="G10266" s="79"/>
      <c r="I10266" s="79"/>
      <c r="K10266" s="79"/>
      <c r="M10266" s="79"/>
      <c r="N10266" s="80"/>
      <c r="P10266" s="79"/>
    </row>
    <row r="10267" spans="7:16" x14ac:dyDescent="0.2">
      <c r="G10267" s="79"/>
      <c r="I10267" s="79"/>
      <c r="K10267" s="79"/>
      <c r="M10267" s="79"/>
      <c r="N10267" s="80"/>
      <c r="P10267" s="79"/>
    </row>
    <row r="10268" spans="7:16" x14ac:dyDescent="0.2">
      <c r="G10268" s="79"/>
      <c r="I10268" s="79"/>
      <c r="K10268" s="79"/>
      <c r="M10268" s="79"/>
      <c r="N10268" s="80"/>
      <c r="P10268" s="79"/>
    </row>
    <row r="10269" spans="7:16" x14ac:dyDescent="0.2">
      <c r="G10269" s="79"/>
      <c r="I10269" s="79"/>
      <c r="K10269" s="79"/>
      <c r="M10269" s="79"/>
      <c r="N10269" s="80"/>
      <c r="P10269" s="79"/>
    </row>
    <row r="10270" spans="7:16" x14ac:dyDescent="0.2">
      <c r="G10270" s="79"/>
      <c r="I10270" s="79"/>
      <c r="K10270" s="79"/>
      <c r="M10270" s="79"/>
      <c r="N10270" s="80"/>
      <c r="P10270" s="79"/>
    </row>
    <row r="10271" spans="7:16" x14ac:dyDescent="0.2">
      <c r="G10271" s="79"/>
      <c r="I10271" s="79"/>
      <c r="K10271" s="79"/>
      <c r="M10271" s="79"/>
      <c r="N10271" s="80"/>
      <c r="P10271" s="79"/>
    </row>
    <row r="10272" spans="7:16" x14ac:dyDescent="0.2">
      <c r="G10272" s="79"/>
      <c r="I10272" s="79"/>
      <c r="K10272" s="79"/>
      <c r="M10272" s="79"/>
      <c r="N10272" s="80"/>
      <c r="P10272" s="79"/>
    </row>
    <row r="10273" spans="7:16" x14ac:dyDescent="0.2">
      <c r="G10273" s="79"/>
      <c r="I10273" s="79"/>
      <c r="K10273" s="79"/>
      <c r="M10273" s="79"/>
      <c r="N10273" s="80"/>
      <c r="P10273" s="79"/>
    </row>
    <row r="10274" spans="7:16" x14ac:dyDescent="0.2">
      <c r="G10274" s="79"/>
      <c r="I10274" s="79"/>
      <c r="K10274" s="79"/>
      <c r="M10274" s="79"/>
      <c r="N10274" s="80"/>
      <c r="P10274" s="79"/>
    </row>
    <row r="10275" spans="7:16" x14ac:dyDescent="0.2">
      <c r="G10275" s="79"/>
      <c r="I10275" s="79"/>
      <c r="K10275" s="79"/>
      <c r="M10275" s="79"/>
      <c r="N10275" s="80"/>
      <c r="P10275" s="79"/>
    </row>
    <row r="10276" spans="7:16" x14ac:dyDescent="0.2">
      <c r="G10276" s="79"/>
      <c r="I10276" s="79"/>
      <c r="K10276" s="79"/>
      <c r="M10276" s="79"/>
      <c r="N10276" s="80"/>
      <c r="P10276" s="79"/>
    </row>
    <row r="10277" spans="7:16" x14ac:dyDescent="0.2">
      <c r="G10277" s="79"/>
      <c r="I10277" s="79"/>
      <c r="K10277" s="79"/>
      <c r="M10277" s="79"/>
      <c r="N10277" s="80"/>
      <c r="P10277" s="79"/>
    </row>
    <row r="10278" spans="7:16" x14ac:dyDescent="0.2">
      <c r="G10278" s="79"/>
      <c r="I10278" s="79"/>
      <c r="K10278" s="79"/>
      <c r="M10278" s="79"/>
      <c r="N10278" s="80"/>
      <c r="P10278" s="79"/>
    </row>
    <row r="10279" spans="7:16" x14ac:dyDescent="0.2">
      <c r="G10279" s="79"/>
      <c r="I10279" s="79"/>
      <c r="K10279" s="79"/>
      <c r="M10279" s="79"/>
      <c r="N10279" s="80"/>
      <c r="P10279" s="79"/>
    </row>
    <row r="10280" spans="7:16" x14ac:dyDescent="0.2">
      <c r="G10280" s="79"/>
      <c r="I10280" s="79"/>
      <c r="K10280" s="79"/>
      <c r="M10280" s="79"/>
      <c r="N10280" s="80"/>
      <c r="P10280" s="79"/>
    </row>
    <row r="10281" spans="7:16" x14ac:dyDescent="0.2">
      <c r="G10281" s="79"/>
      <c r="I10281" s="79"/>
      <c r="K10281" s="79"/>
      <c r="M10281" s="79"/>
      <c r="N10281" s="80"/>
      <c r="P10281" s="79"/>
    </row>
    <row r="10282" spans="7:16" x14ac:dyDescent="0.2">
      <c r="G10282" s="79"/>
      <c r="I10282" s="79"/>
      <c r="K10282" s="79"/>
      <c r="M10282" s="79"/>
      <c r="N10282" s="80"/>
      <c r="P10282" s="79"/>
    </row>
    <row r="10283" spans="7:16" x14ac:dyDescent="0.2">
      <c r="G10283" s="79"/>
      <c r="I10283" s="79"/>
      <c r="K10283" s="79"/>
      <c r="M10283" s="79"/>
      <c r="N10283" s="80"/>
      <c r="P10283" s="79"/>
    </row>
    <row r="10284" spans="7:16" x14ac:dyDescent="0.2">
      <c r="G10284" s="79"/>
      <c r="I10284" s="79"/>
      <c r="K10284" s="79"/>
      <c r="M10284" s="79"/>
      <c r="N10284" s="80"/>
      <c r="P10284" s="79"/>
    </row>
    <row r="10285" spans="7:16" x14ac:dyDescent="0.2">
      <c r="G10285" s="79"/>
      <c r="I10285" s="79"/>
      <c r="K10285" s="79"/>
      <c r="M10285" s="79"/>
      <c r="N10285" s="80"/>
      <c r="P10285" s="79"/>
    </row>
    <row r="10286" spans="7:16" x14ac:dyDescent="0.2">
      <c r="G10286" s="79"/>
      <c r="I10286" s="79"/>
      <c r="K10286" s="79"/>
      <c r="M10286" s="79"/>
      <c r="N10286" s="80"/>
      <c r="P10286" s="79"/>
    </row>
    <row r="10287" spans="7:16" x14ac:dyDescent="0.2">
      <c r="G10287" s="79"/>
      <c r="I10287" s="79"/>
      <c r="K10287" s="79"/>
      <c r="M10287" s="79"/>
      <c r="N10287" s="80"/>
      <c r="P10287" s="79"/>
    </row>
    <row r="10288" spans="7:16" x14ac:dyDescent="0.2">
      <c r="G10288" s="79"/>
      <c r="I10288" s="79"/>
      <c r="K10288" s="79"/>
      <c r="M10288" s="79"/>
      <c r="N10288" s="80"/>
      <c r="P10288" s="79"/>
    </row>
    <row r="10289" spans="7:16" x14ac:dyDescent="0.2">
      <c r="G10289" s="79"/>
      <c r="I10289" s="79"/>
      <c r="K10289" s="79"/>
      <c r="M10289" s="79"/>
      <c r="N10289" s="80"/>
      <c r="P10289" s="79"/>
    </row>
    <row r="10290" spans="7:16" x14ac:dyDescent="0.2">
      <c r="G10290" s="79"/>
      <c r="I10290" s="79"/>
      <c r="K10290" s="79"/>
      <c r="M10290" s="79"/>
      <c r="N10290" s="80"/>
      <c r="P10290" s="79"/>
    </row>
    <row r="10291" spans="7:16" x14ac:dyDescent="0.2">
      <c r="G10291" s="79"/>
      <c r="I10291" s="79"/>
      <c r="K10291" s="79"/>
      <c r="M10291" s="79"/>
      <c r="N10291" s="80"/>
      <c r="P10291" s="79"/>
    </row>
    <row r="10292" spans="7:16" x14ac:dyDescent="0.2">
      <c r="G10292" s="79"/>
      <c r="I10292" s="79"/>
      <c r="K10292" s="79"/>
      <c r="M10292" s="79"/>
      <c r="N10292" s="80"/>
      <c r="P10292" s="79"/>
    </row>
    <row r="10293" spans="7:16" x14ac:dyDescent="0.2">
      <c r="G10293" s="79"/>
      <c r="I10293" s="79"/>
      <c r="K10293" s="79"/>
      <c r="M10293" s="79"/>
      <c r="N10293" s="80"/>
      <c r="P10293" s="79"/>
    </row>
    <row r="10294" spans="7:16" x14ac:dyDescent="0.2">
      <c r="G10294" s="79"/>
      <c r="I10294" s="79"/>
      <c r="K10294" s="79"/>
      <c r="M10294" s="79"/>
      <c r="N10294" s="80"/>
      <c r="P10294" s="79"/>
    </row>
    <row r="10295" spans="7:16" x14ac:dyDescent="0.2">
      <c r="G10295" s="79"/>
      <c r="I10295" s="79"/>
      <c r="K10295" s="79"/>
      <c r="M10295" s="79"/>
      <c r="N10295" s="80"/>
      <c r="P10295" s="79"/>
    </row>
    <row r="10296" spans="7:16" x14ac:dyDescent="0.2">
      <c r="G10296" s="79"/>
      <c r="I10296" s="79"/>
      <c r="K10296" s="79"/>
      <c r="M10296" s="79"/>
      <c r="N10296" s="80"/>
      <c r="P10296" s="79"/>
    </row>
    <row r="10297" spans="7:16" x14ac:dyDescent="0.2">
      <c r="G10297" s="79"/>
      <c r="I10297" s="79"/>
      <c r="K10297" s="79"/>
      <c r="M10297" s="79"/>
      <c r="N10297" s="80"/>
      <c r="P10297" s="79"/>
    </row>
    <row r="10298" spans="7:16" x14ac:dyDescent="0.2">
      <c r="G10298" s="79"/>
      <c r="I10298" s="79"/>
      <c r="K10298" s="79"/>
      <c r="M10298" s="79"/>
      <c r="N10298" s="80"/>
      <c r="P10298" s="79"/>
    </row>
    <row r="10299" spans="7:16" x14ac:dyDescent="0.2">
      <c r="G10299" s="79"/>
      <c r="I10299" s="79"/>
      <c r="K10299" s="79"/>
      <c r="M10299" s="79"/>
      <c r="N10299" s="80"/>
      <c r="P10299" s="79"/>
    </row>
    <row r="10300" spans="7:16" x14ac:dyDescent="0.2">
      <c r="G10300" s="79"/>
      <c r="I10300" s="79"/>
      <c r="K10300" s="79"/>
      <c r="M10300" s="79"/>
      <c r="N10300" s="80"/>
      <c r="P10300" s="79"/>
    </row>
    <row r="10301" spans="7:16" x14ac:dyDescent="0.2">
      <c r="G10301" s="79"/>
      <c r="I10301" s="79"/>
      <c r="K10301" s="79"/>
      <c r="M10301" s="79"/>
      <c r="N10301" s="80"/>
      <c r="P10301" s="79"/>
    </row>
    <row r="10302" spans="7:16" x14ac:dyDescent="0.2">
      <c r="G10302" s="79"/>
      <c r="I10302" s="79"/>
      <c r="K10302" s="79"/>
      <c r="M10302" s="79"/>
      <c r="N10302" s="80"/>
      <c r="P10302" s="79"/>
    </row>
    <row r="10303" spans="7:16" x14ac:dyDescent="0.2">
      <c r="G10303" s="79"/>
      <c r="I10303" s="79"/>
      <c r="K10303" s="79"/>
      <c r="M10303" s="79"/>
      <c r="N10303" s="80"/>
      <c r="P10303" s="79"/>
    </row>
    <row r="10304" spans="7:16" x14ac:dyDescent="0.2">
      <c r="G10304" s="79"/>
      <c r="I10304" s="79"/>
      <c r="K10304" s="79"/>
      <c r="M10304" s="79"/>
      <c r="N10304" s="80"/>
      <c r="P10304" s="79"/>
    </row>
    <row r="10305" spans="7:16" x14ac:dyDescent="0.2">
      <c r="G10305" s="79"/>
      <c r="I10305" s="79"/>
      <c r="K10305" s="79"/>
      <c r="M10305" s="79"/>
      <c r="N10305" s="80"/>
      <c r="P10305" s="79"/>
    </row>
    <row r="10306" spans="7:16" x14ac:dyDescent="0.2">
      <c r="G10306" s="79"/>
      <c r="I10306" s="79"/>
      <c r="K10306" s="79"/>
      <c r="M10306" s="79"/>
      <c r="N10306" s="80"/>
      <c r="P10306" s="79"/>
    </row>
    <row r="10307" spans="7:16" x14ac:dyDescent="0.2">
      <c r="G10307" s="79"/>
      <c r="I10307" s="79"/>
      <c r="K10307" s="79"/>
      <c r="M10307" s="79"/>
      <c r="N10307" s="80"/>
      <c r="P10307" s="79"/>
    </row>
    <row r="10308" spans="7:16" x14ac:dyDescent="0.2">
      <c r="G10308" s="79"/>
      <c r="I10308" s="79"/>
      <c r="K10308" s="79"/>
      <c r="M10308" s="79"/>
      <c r="N10308" s="80"/>
      <c r="P10308" s="79"/>
    </row>
    <row r="10309" spans="7:16" x14ac:dyDescent="0.2">
      <c r="G10309" s="79"/>
      <c r="I10309" s="79"/>
      <c r="K10309" s="79"/>
      <c r="M10309" s="79"/>
      <c r="N10309" s="80"/>
      <c r="P10309" s="79"/>
    </row>
    <row r="10310" spans="7:16" x14ac:dyDescent="0.2">
      <c r="G10310" s="79"/>
      <c r="I10310" s="79"/>
      <c r="K10310" s="79"/>
      <c r="M10310" s="79"/>
      <c r="N10310" s="80"/>
      <c r="P10310" s="79"/>
    </row>
    <row r="10311" spans="7:16" x14ac:dyDescent="0.2">
      <c r="G10311" s="79"/>
      <c r="I10311" s="79"/>
      <c r="K10311" s="79"/>
      <c r="M10311" s="79"/>
      <c r="N10311" s="80"/>
      <c r="P10311" s="79"/>
    </row>
    <row r="10312" spans="7:16" x14ac:dyDescent="0.2">
      <c r="G10312" s="79"/>
      <c r="I10312" s="79"/>
      <c r="K10312" s="79"/>
      <c r="M10312" s="79"/>
      <c r="N10312" s="80"/>
      <c r="P10312" s="79"/>
    </row>
    <row r="10313" spans="7:16" x14ac:dyDescent="0.2">
      <c r="G10313" s="79"/>
      <c r="I10313" s="79"/>
      <c r="K10313" s="79"/>
      <c r="M10313" s="79"/>
      <c r="N10313" s="80"/>
      <c r="P10313" s="79"/>
    </row>
    <row r="10314" spans="7:16" x14ac:dyDescent="0.2">
      <c r="G10314" s="79"/>
      <c r="I10314" s="79"/>
      <c r="K10314" s="79"/>
      <c r="M10314" s="79"/>
      <c r="N10314" s="80"/>
      <c r="P10314" s="79"/>
    </row>
    <row r="10315" spans="7:16" x14ac:dyDescent="0.2">
      <c r="G10315" s="79"/>
      <c r="I10315" s="79"/>
      <c r="K10315" s="79"/>
      <c r="M10315" s="79"/>
      <c r="N10315" s="80"/>
      <c r="P10315" s="79"/>
    </row>
    <row r="10316" spans="7:16" x14ac:dyDescent="0.2">
      <c r="G10316" s="79"/>
      <c r="I10316" s="79"/>
      <c r="K10316" s="79"/>
      <c r="M10316" s="79"/>
      <c r="N10316" s="80"/>
      <c r="P10316" s="79"/>
    </row>
    <row r="10317" spans="7:16" x14ac:dyDescent="0.2">
      <c r="G10317" s="79"/>
      <c r="I10317" s="79"/>
      <c r="K10317" s="79"/>
      <c r="M10317" s="79"/>
      <c r="N10317" s="80"/>
      <c r="P10317" s="79"/>
    </row>
    <row r="10318" spans="7:16" x14ac:dyDescent="0.2">
      <c r="G10318" s="79"/>
      <c r="I10318" s="79"/>
      <c r="K10318" s="79"/>
      <c r="M10318" s="79"/>
      <c r="N10318" s="80"/>
      <c r="P10318" s="79"/>
    </row>
    <row r="10319" spans="7:16" x14ac:dyDescent="0.2">
      <c r="G10319" s="79"/>
      <c r="I10319" s="79"/>
      <c r="K10319" s="79"/>
      <c r="M10319" s="79"/>
      <c r="N10319" s="80"/>
      <c r="P10319" s="79"/>
    </row>
    <row r="10320" spans="7:16" x14ac:dyDescent="0.2">
      <c r="G10320" s="79"/>
      <c r="I10320" s="79"/>
      <c r="K10320" s="79"/>
      <c r="M10320" s="79"/>
      <c r="N10320" s="80"/>
      <c r="P10320" s="79"/>
    </row>
    <row r="10321" spans="7:16" x14ac:dyDescent="0.2">
      <c r="G10321" s="79"/>
      <c r="I10321" s="79"/>
      <c r="K10321" s="79"/>
      <c r="M10321" s="79"/>
      <c r="N10321" s="80"/>
      <c r="P10321" s="79"/>
    </row>
    <row r="10322" spans="7:16" x14ac:dyDescent="0.2">
      <c r="G10322" s="79"/>
      <c r="I10322" s="79"/>
      <c r="K10322" s="79"/>
      <c r="M10322" s="79"/>
      <c r="N10322" s="80"/>
      <c r="P10322" s="79"/>
    </row>
    <row r="10323" spans="7:16" x14ac:dyDescent="0.2">
      <c r="G10323" s="79"/>
      <c r="I10323" s="79"/>
      <c r="K10323" s="79"/>
      <c r="M10323" s="79"/>
      <c r="N10323" s="80"/>
      <c r="P10323" s="79"/>
    </row>
    <row r="10324" spans="7:16" x14ac:dyDescent="0.2">
      <c r="G10324" s="79"/>
      <c r="I10324" s="79"/>
      <c r="K10324" s="79"/>
      <c r="M10324" s="79"/>
      <c r="N10324" s="80"/>
      <c r="P10324" s="79"/>
    </row>
    <row r="10325" spans="7:16" x14ac:dyDescent="0.2">
      <c r="G10325" s="79"/>
      <c r="I10325" s="79"/>
      <c r="K10325" s="79"/>
      <c r="M10325" s="79"/>
      <c r="N10325" s="80"/>
      <c r="P10325" s="79"/>
    </row>
    <row r="10326" spans="7:16" x14ac:dyDescent="0.2">
      <c r="G10326" s="79"/>
      <c r="I10326" s="79"/>
      <c r="K10326" s="79"/>
      <c r="M10326" s="79"/>
      <c r="N10326" s="80"/>
      <c r="P10326" s="79"/>
    </row>
    <row r="10327" spans="7:16" x14ac:dyDescent="0.2">
      <c r="G10327" s="79"/>
      <c r="I10327" s="79"/>
      <c r="K10327" s="79"/>
      <c r="M10327" s="79"/>
      <c r="N10327" s="80"/>
      <c r="P10327" s="79"/>
    </row>
    <row r="10328" spans="7:16" x14ac:dyDescent="0.2">
      <c r="G10328" s="79"/>
      <c r="I10328" s="79"/>
      <c r="K10328" s="79"/>
      <c r="M10328" s="79"/>
      <c r="N10328" s="80"/>
      <c r="P10328" s="79"/>
    </row>
    <row r="10329" spans="7:16" x14ac:dyDescent="0.2">
      <c r="G10329" s="79"/>
      <c r="I10329" s="79"/>
      <c r="K10329" s="79"/>
      <c r="M10329" s="79"/>
      <c r="N10329" s="80"/>
      <c r="P10329" s="79"/>
    </row>
    <row r="10330" spans="7:16" x14ac:dyDescent="0.2">
      <c r="G10330" s="79"/>
      <c r="I10330" s="79"/>
      <c r="K10330" s="79"/>
      <c r="M10330" s="79"/>
      <c r="N10330" s="80"/>
      <c r="P10330" s="79"/>
    </row>
    <row r="10331" spans="7:16" x14ac:dyDescent="0.2">
      <c r="G10331" s="79"/>
      <c r="I10331" s="79"/>
      <c r="K10331" s="79"/>
      <c r="M10331" s="79"/>
      <c r="N10331" s="80"/>
      <c r="P10331" s="79"/>
    </row>
    <row r="10332" spans="7:16" x14ac:dyDescent="0.2">
      <c r="G10332" s="79"/>
      <c r="I10332" s="79"/>
      <c r="K10332" s="79"/>
      <c r="M10332" s="79"/>
      <c r="N10332" s="80"/>
      <c r="P10332" s="79"/>
    </row>
    <row r="10333" spans="7:16" x14ac:dyDescent="0.2">
      <c r="G10333" s="79"/>
      <c r="I10333" s="79"/>
      <c r="K10333" s="79"/>
      <c r="M10333" s="79"/>
      <c r="N10333" s="80"/>
      <c r="P10333" s="79"/>
    </row>
    <row r="10334" spans="7:16" x14ac:dyDescent="0.2">
      <c r="G10334" s="79"/>
      <c r="I10334" s="79"/>
      <c r="K10334" s="79"/>
      <c r="M10334" s="79"/>
      <c r="N10334" s="80"/>
      <c r="P10334" s="79"/>
    </row>
    <row r="10335" spans="7:16" x14ac:dyDescent="0.2">
      <c r="G10335" s="79"/>
      <c r="I10335" s="79"/>
      <c r="K10335" s="79"/>
      <c r="M10335" s="79"/>
      <c r="N10335" s="80"/>
      <c r="P10335" s="79"/>
    </row>
    <row r="10336" spans="7:16" x14ac:dyDescent="0.2">
      <c r="G10336" s="79"/>
      <c r="I10336" s="79"/>
      <c r="K10336" s="79"/>
      <c r="M10336" s="79"/>
      <c r="N10336" s="80"/>
      <c r="P10336" s="79"/>
    </row>
    <row r="10337" spans="7:16" x14ac:dyDescent="0.2">
      <c r="G10337" s="79"/>
      <c r="I10337" s="79"/>
      <c r="K10337" s="79"/>
      <c r="M10337" s="79"/>
      <c r="N10337" s="80"/>
      <c r="P10337" s="79"/>
    </row>
    <row r="10338" spans="7:16" x14ac:dyDescent="0.2">
      <c r="G10338" s="79"/>
      <c r="I10338" s="79"/>
      <c r="K10338" s="79"/>
      <c r="M10338" s="79"/>
      <c r="N10338" s="80"/>
      <c r="P10338" s="79"/>
    </row>
    <row r="10339" spans="7:16" x14ac:dyDescent="0.2">
      <c r="G10339" s="79"/>
      <c r="I10339" s="79"/>
      <c r="K10339" s="79"/>
      <c r="M10339" s="79"/>
      <c r="N10339" s="80"/>
      <c r="P10339" s="79"/>
    </row>
    <row r="10340" spans="7:16" x14ac:dyDescent="0.2">
      <c r="G10340" s="79"/>
      <c r="I10340" s="79"/>
      <c r="K10340" s="79"/>
      <c r="M10340" s="79"/>
      <c r="N10340" s="80"/>
      <c r="P10340" s="79"/>
    </row>
    <row r="10341" spans="7:16" x14ac:dyDescent="0.2">
      <c r="G10341" s="79"/>
      <c r="I10341" s="79"/>
      <c r="K10341" s="79"/>
      <c r="M10341" s="79"/>
      <c r="N10341" s="80"/>
      <c r="P10341" s="79"/>
    </row>
    <row r="10342" spans="7:16" x14ac:dyDescent="0.2">
      <c r="G10342" s="79"/>
      <c r="I10342" s="79"/>
      <c r="K10342" s="79"/>
      <c r="M10342" s="79"/>
      <c r="N10342" s="80"/>
      <c r="P10342" s="79"/>
    </row>
    <row r="10343" spans="7:16" x14ac:dyDescent="0.2">
      <c r="G10343" s="79"/>
      <c r="I10343" s="79"/>
      <c r="K10343" s="79"/>
      <c r="M10343" s="79"/>
      <c r="N10343" s="80"/>
      <c r="P10343" s="79"/>
    </row>
    <row r="10344" spans="7:16" x14ac:dyDescent="0.2">
      <c r="G10344" s="79"/>
      <c r="I10344" s="79"/>
      <c r="K10344" s="79"/>
      <c r="M10344" s="79"/>
      <c r="N10344" s="80"/>
      <c r="P10344" s="79"/>
    </row>
    <row r="10345" spans="7:16" x14ac:dyDescent="0.2">
      <c r="G10345" s="79"/>
      <c r="I10345" s="79"/>
      <c r="K10345" s="79"/>
      <c r="M10345" s="79"/>
      <c r="N10345" s="80"/>
      <c r="P10345" s="79"/>
    </row>
    <row r="10346" spans="7:16" x14ac:dyDescent="0.2">
      <c r="G10346" s="79"/>
      <c r="I10346" s="79"/>
      <c r="K10346" s="79"/>
      <c r="M10346" s="79"/>
      <c r="N10346" s="80"/>
      <c r="P10346" s="79"/>
    </row>
    <row r="10347" spans="7:16" x14ac:dyDescent="0.2">
      <c r="G10347" s="79"/>
      <c r="I10347" s="79"/>
      <c r="K10347" s="79"/>
      <c r="M10347" s="79"/>
      <c r="N10347" s="80"/>
      <c r="P10347" s="79"/>
    </row>
    <row r="10348" spans="7:16" x14ac:dyDescent="0.2">
      <c r="G10348" s="79"/>
      <c r="I10348" s="79"/>
      <c r="K10348" s="79"/>
      <c r="M10348" s="79"/>
      <c r="N10348" s="80"/>
      <c r="P10348" s="79"/>
    </row>
    <row r="10349" spans="7:16" x14ac:dyDescent="0.2">
      <c r="G10349" s="79"/>
      <c r="I10349" s="79"/>
      <c r="K10349" s="79"/>
      <c r="M10349" s="79"/>
      <c r="N10349" s="80"/>
      <c r="P10349" s="79"/>
    </row>
    <row r="10350" spans="7:16" x14ac:dyDescent="0.2">
      <c r="G10350" s="79"/>
      <c r="I10350" s="79"/>
      <c r="K10350" s="79"/>
      <c r="M10350" s="79"/>
      <c r="N10350" s="80"/>
      <c r="P10350" s="79"/>
    </row>
    <row r="10351" spans="7:16" x14ac:dyDescent="0.2">
      <c r="G10351" s="79"/>
      <c r="I10351" s="79"/>
      <c r="K10351" s="79"/>
      <c r="M10351" s="79"/>
      <c r="N10351" s="80"/>
      <c r="P10351" s="79"/>
    </row>
    <row r="10352" spans="7:16" x14ac:dyDescent="0.2">
      <c r="G10352" s="79"/>
      <c r="I10352" s="79"/>
      <c r="K10352" s="79"/>
      <c r="M10352" s="79"/>
      <c r="N10352" s="80"/>
      <c r="P10352" s="79"/>
    </row>
    <row r="10353" spans="7:16" x14ac:dyDescent="0.2">
      <c r="G10353" s="79"/>
      <c r="I10353" s="79"/>
      <c r="K10353" s="79"/>
      <c r="M10353" s="79"/>
      <c r="N10353" s="80"/>
      <c r="P10353" s="79"/>
    </row>
    <row r="10354" spans="7:16" x14ac:dyDescent="0.2">
      <c r="G10354" s="79"/>
      <c r="I10354" s="79"/>
      <c r="K10354" s="79"/>
      <c r="M10354" s="79"/>
      <c r="N10354" s="80"/>
      <c r="P10354" s="79"/>
    </row>
    <row r="10355" spans="7:16" x14ac:dyDescent="0.2">
      <c r="G10355" s="79"/>
      <c r="I10355" s="79"/>
      <c r="K10355" s="79"/>
      <c r="M10355" s="79"/>
      <c r="N10355" s="80"/>
      <c r="P10355" s="79"/>
    </row>
    <row r="10356" spans="7:16" x14ac:dyDescent="0.2">
      <c r="G10356" s="79"/>
      <c r="I10356" s="79"/>
      <c r="K10356" s="79"/>
      <c r="M10356" s="79"/>
      <c r="N10356" s="80"/>
      <c r="P10356" s="79"/>
    </row>
    <row r="10357" spans="7:16" x14ac:dyDescent="0.2">
      <c r="G10357" s="79"/>
      <c r="I10357" s="79"/>
      <c r="K10357" s="79"/>
      <c r="M10357" s="79"/>
      <c r="N10357" s="80"/>
      <c r="P10357" s="79"/>
    </row>
    <row r="10358" spans="7:16" x14ac:dyDescent="0.2">
      <c r="G10358" s="79"/>
      <c r="I10358" s="79"/>
      <c r="K10358" s="79"/>
      <c r="M10358" s="79"/>
      <c r="N10358" s="80"/>
      <c r="P10358" s="79"/>
    </row>
    <row r="10359" spans="7:16" x14ac:dyDescent="0.2">
      <c r="G10359" s="79"/>
      <c r="I10359" s="79"/>
      <c r="K10359" s="79"/>
      <c r="M10359" s="79"/>
      <c r="N10359" s="80"/>
      <c r="P10359" s="79"/>
    </row>
    <row r="10360" spans="7:16" x14ac:dyDescent="0.2">
      <c r="G10360" s="79"/>
      <c r="I10360" s="79"/>
      <c r="K10360" s="79"/>
      <c r="M10360" s="79"/>
      <c r="N10360" s="80"/>
      <c r="P10360" s="79"/>
    </row>
    <row r="10361" spans="7:16" x14ac:dyDescent="0.2">
      <c r="G10361" s="79"/>
      <c r="I10361" s="79"/>
      <c r="K10361" s="79"/>
      <c r="M10361" s="79"/>
      <c r="N10361" s="80"/>
      <c r="P10361" s="79"/>
    </row>
    <row r="10362" spans="7:16" x14ac:dyDescent="0.2">
      <c r="G10362" s="79"/>
      <c r="I10362" s="79"/>
      <c r="K10362" s="79"/>
      <c r="M10362" s="79"/>
      <c r="N10362" s="80"/>
      <c r="P10362" s="79"/>
    </row>
    <row r="10363" spans="7:16" x14ac:dyDescent="0.2">
      <c r="G10363" s="79"/>
      <c r="I10363" s="79"/>
      <c r="K10363" s="79"/>
      <c r="M10363" s="79"/>
      <c r="N10363" s="80"/>
      <c r="P10363" s="79"/>
    </row>
    <row r="10364" spans="7:16" x14ac:dyDescent="0.2">
      <c r="G10364" s="79"/>
      <c r="I10364" s="79"/>
      <c r="K10364" s="79"/>
      <c r="M10364" s="79"/>
      <c r="N10364" s="80"/>
      <c r="P10364" s="79"/>
    </row>
    <row r="10365" spans="7:16" x14ac:dyDescent="0.2">
      <c r="G10365" s="79"/>
      <c r="I10365" s="79"/>
      <c r="K10365" s="79"/>
      <c r="M10365" s="79"/>
      <c r="N10365" s="80"/>
      <c r="P10365" s="79"/>
    </row>
    <row r="10366" spans="7:16" x14ac:dyDescent="0.2">
      <c r="G10366" s="79"/>
      <c r="I10366" s="79"/>
      <c r="K10366" s="79"/>
      <c r="M10366" s="79"/>
      <c r="N10366" s="80"/>
      <c r="P10366" s="79"/>
    </row>
    <row r="10367" spans="7:16" x14ac:dyDescent="0.2">
      <c r="G10367" s="79"/>
      <c r="I10367" s="79"/>
      <c r="K10367" s="79"/>
      <c r="M10367" s="79"/>
      <c r="N10367" s="80"/>
      <c r="P10367" s="79"/>
    </row>
    <row r="10368" spans="7:16" x14ac:dyDescent="0.2">
      <c r="G10368" s="79"/>
      <c r="I10368" s="79"/>
      <c r="K10368" s="79"/>
      <c r="M10368" s="79"/>
      <c r="N10368" s="80"/>
      <c r="P10368" s="79"/>
    </row>
    <row r="10369" spans="7:16" x14ac:dyDescent="0.2">
      <c r="G10369" s="79"/>
      <c r="I10369" s="79"/>
      <c r="K10369" s="79"/>
      <c r="M10369" s="79"/>
      <c r="N10369" s="80"/>
      <c r="P10369" s="79"/>
    </row>
    <row r="10370" spans="7:16" x14ac:dyDescent="0.2">
      <c r="G10370" s="79"/>
      <c r="I10370" s="79"/>
      <c r="K10370" s="79"/>
      <c r="M10370" s="79"/>
      <c r="N10370" s="80"/>
      <c r="P10370" s="79"/>
    </row>
    <row r="10371" spans="7:16" x14ac:dyDescent="0.2">
      <c r="G10371" s="79"/>
      <c r="I10371" s="79"/>
      <c r="K10371" s="79"/>
      <c r="M10371" s="79"/>
      <c r="N10371" s="80"/>
      <c r="P10371" s="79"/>
    </row>
    <row r="10372" spans="7:16" x14ac:dyDescent="0.2">
      <c r="G10372" s="79"/>
      <c r="I10372" s="79"/>
      <c r="K10372" s="79"/>
      <c r="M10372" s="79"/>
      <c r="N10372" s="80"/>
      <c r="P10372" s="79"/>
    </row>
    <row r="10373" spans="7:16" x14ac:dyDescent="0.2">
      <c r="G10373" s="79"/>
      <c r="I10373" s="79"/>
      <c r="K10373" s="79"/>
      <c r="M10373" s="79"/>
      <c r="N10373" s="80"/>
      <c r="P10373" s="79"/>
    </row>
    <row r="10374" spans="7:16" x14ac:dyDescent="0.2">
      <c r="G10374" s="79"/>
      <c r="I10374" s="79"/>
      <c r="K10374" s="79"/>
      <c r="M10374" s="79"/>
      <c r="N10374" s="80"/>
      <c r="P10374" s="79"/>
    </row>
    <row r="10375" spans="7:16" x14ac:dyDescent="0.2">
      <c r="G10375" s="79"/>
      <c r="I10375" s="79"/>
      <c r="K10375" s="79"/>
      <c r="M10375" s="79"/>
      <c r="N10375" s="80"/>
      <c r="P10375" s="79"/>
    </row>
    <row r="10376" spans="7:16" x14ac:dyDescent="0.2">
      <c r="G10376" s="79"/>
      <c r="I10376" s="79"/>
      <c r="K10376" s="79"/>
      <c r="M10376" s="79"/>
      <c r="N10376" s="80"/>
      <c r="P10376" s="79"/>
    </row>
    <row r="10377" spans="7:16" x14ac:dyDescent="0.2">
      <c r="G10377" s="79"/>
      <c r="I10377" s="79"/>
      <c r="K10377" s="79"/>
      <c r="M10377" s="79"/>
      <c r="N10377" s="80"/>
      <c r="P10377" s="79"/>
    </row>
    <row r="10378" spans="7:16" x14ac:dyDescent="0.2">
      <c r="G10378" s="79"/>
      <c r="I10378" s="79"/>
      <c r="K10378" s="79"/>
      <c r="M10378" s="79"/>
      <c r="N10378" s="80"/>
      <c r="P10378" s="79"/>
    </row>
    <row r="10379" spans="7:16" x14ac:dyDescent="0.2">
      <c r="G10379" s="79"/>
      <c r="I10379" s="79"/>
      <c r="K10379" s="79"/>
      <c r="M10379" s="79"/>
      <c r="N10379" s="80"/>
      <c r="P10379" s="79"/>
    </row>
    <row r="10380" spans="7:16" x14ac:dyDescent="0.2">
      <c r="G10380" s="79"/>
      <c r="I10380" s="79"/>
      <c r="K10380" s="79"/>
      <c r="M10380" s="79"/>
      <c r="N10380" s="80"/>
      <c r="P10380" s="79"/>
    </row>
    <row r="10381" spans="7:16" x14ac:dyDescent="0.2">
      <c r="G10381" s="79"/>
      <c r="I10381" s="79"/>
      <c r="K10381" s="79"/>
      <c r="M10381" s="79"/>
      <c r="N10381" s="80"/>
      <c r="P10381" s="79"/>
    </row>
    <row r="10382" spans="7:16" x14ac:dyDescent="0.2">
      <c r="G10382" s="79"/>
      <c r="I10382" s="79"/>
      <c r="K10382" s="79"/>
      <c r="M10382" s="79"/>
      <c r="N10382" s="80"/>
      <c r="P10382" s="79"/>
    </row>
    <row r="10383" spans="7:16" x14ac:dyDescent="0.2">
      <c r="G10383" s="79"/>
      <c r="I10383" s="79"/>
      <c r="K10383" s="79"/>
      <c r="M10383" s="79"/>
      <c r="N10383" s="80"/>
      <c r="P10383" s="79"/>
    </row>
    <row r="10384" spans="7:16" x14ac:dyDescent="0.2">
      <c r="G10384" s="79"/>
      <c r="I10384" s="79"/>
      <c r="K10384" s="79"/>
      <c r="M10384" s="79"/>
      <c r="N10384" s="80"/>
      <c r="P10384" s="79"/>
    </row>
    <row r="10385" spans="7:16" x14ac:dyDescent="0.2">
      <c r="G10385" s="79"/>
      <c r="I10385" s="79"/>
      <c r="K10385" s="79"/>
      <c r="M10385" s="79"/>
      <c r="N10385" s="80"/>
      <c r="P10385" s="79"/>
    </row>
    <row r="10386" spans="7:16" x14ac:dyDescent="0.2">
      <c r="G10386" s="79"/>
      <c r="I10386" s="79"/>
      <c r="K10386" s="79"/>
      <c r="M10386" s="79"/>
      <c r="N10386" s="80"/>
      <c r="P10386" s="79"/>
    </row>
    <row r="10387" spans="7:16" x14ac:dyDescent="0.2">
      <c r="G10387" s="79"/>
      <c r="I10387" s="79"/>
      <c r="K10387" s="79"/>
      <c r="M10387" s="79"/>
      <c r="N10387" s="80"/>
      <c r="P10387" s="79"/>
    </row>
    <row r="10388" spans="7:16" x14ac:dyDescent="0.2">
      <c r="G10388" s="79"/>
      <c r="I10388" s="79"/>
      <c r="K10388" s="79"/>
      <c r="M10388" s="79"/>
      <c r="N10388" s="80"/>
      <c r="P10388" s="79"/>
    </row>
    <row r="10389" spans="7:16" x14ac:dyDescent="0.2">
      <c r="G10389" s="79"/>
      <c r="I10389" s="79"/>
      <c r="K10389" s="79"/>
      <c r="M10389" s="79"/>
      <c r="N10389" s="80"/>
      <c r="P10389" s="79"/>
    </row>
    <row r="10390" spans="7:16" x14ac:dyDescent="0.2">
      <c r="G10390" s="79"/>
      <c r="I10390" s="79"/>
      <c r="K10390" s="79"/>
      <c r="M10390" s="79"/>
      <c r="N10390" s="80"/>
      <c r="P10390" s="79"/>
    </row>
    <row r="10391" spans="7:16" x14ac:dyDescent="0.2">
      <c r="G10391" s="79"/>
      <c r="I10391" s="79"/>
      <c r="K10391" s="79"/>
      <c r="M10391" s="79"/>
      <c r="N10391" s="80"/>
      <c r="P10391" s="79"/>
    </row>
    <row r="10392" spans="7:16" x14ac:dyDescent="0.2">
      <c r="G10392" s="79"/>
      <c r="I10392" s="79"/>
      <c r="K10392" s="79"/>
      <c r="M10392" s="79"/>
      <c r="N10392" s="80"/>
      <c r="P10392" s="79"/>
    </row>
    <row r="10393" spans="7:16" x14ac:dyDescent="0.2">
      <c r="G10393" s="79"/>
      <c r="I10393" s="79"/>
      <c r="K10393" s="79"/>
      <c r="M10393" s="79"/>
      <c r="N10393" s="80"/>
      <c r="P10393" s="79"/>
    </row>
    <row r="10394" spans="7:16" x14ac:dyDescent="0.2">
      <c r="G10394" s="79"/>
      <c r="I10394" s="79"/>
      <c r="K10394" s="79"/>
      <c r="M10394" s="79"/>
      <c r="N10394" s="80"/>
      <c r="P10394" s="79"/>
    </row>
    <row r="10395" spans="7:16" x14ac:dyDescent="0.2">
      <c r="G10395" s="79"/>
      <c r="I10395" s="79"/>
      <c r="K10395" s="79"/>
      <c r="M10395" s="79"/>
      <c r="N10395" s="80"/>
      <c r="P10395" s="79"/>
    </row>
    <row r="10396" spans="7:16" x14ac:dyDescent="0.2">
      <c r="G10396" s="79"/>
      <c r="I10396" s="79"/>
      <c r="K10396" s="79"/>
      <c r="M10396" s="79"/>
      <c r="N10396" s="80"/>
      <c r="P10396" s="79"/>
    </row>
    <row r="10397" spans="7:16" x14ac:dyDescent="0.2">
      <c r="G10397" s="79"/>
      <c r="I10397" s="79"/>
      <c r="K10397" s="79"/>
      <c r="M10397" s="79"/>
      <c r="N10397" s="80"/>
      <c r="P10397" s="79"/>
    </row>
    <row r="10398" spans="7:16" x14ac:dyDescent="0.2">
      <c r="G10398" s="79"/>
      <c r="I10398" s="79"/>
      <c r="K10398" s="79"/>
      <c r="M10398" s="79"/>
      <c r="N10398" s="80"/>
      <c r="P10398" s="79"/>
    </row>
    <row r="10399" spans="7:16" x14ac:dyDescent="0.2">
      <c r="G10399" s="79"/>
      <c r="I10399" s="79"/>
      <c r="K10399" s="79"/>
      <c r="M10399" s="79"/>
      <c r="N10399" s="80"/>
      <c r="P10399" s="79"/>
    </row>
    <row r="10400" spans="7:16" x14ac:dyDescent="0.2">
      <c r="G10400" s="79"/>
      <c r="I10400" s="79"/>
      <c r="K10400" s="79"/>
      <c r="M10400" s="79"/>
      <c r="N10400" s="80"/>
      <c r="P10400" s="79"/>
    </row>
    <row r="10401" spans="7:16" x14ac:dyDescent="0.2">
      <c r="G10401" s="79"/>
      <c r="I10401" s="79"/>
      <c r="K10401" s="79"/>
      <c r="M10401" s="79"/>
      <c r="N10401" s="80"/>
      <c r="P10401" s="79"/>
    </row>
    <row r="10402" spans="7:16" x14ac:dyDescent="0.2">
      <c r="G10402" s="79"/>
      <c r="I10402" s="79"/>
      <c r="K10402" s="79"/>
      <c r="M10402" s="79"/>
      <c r="N10402" s="80"/>
      <c r="P10402" s="79"/>
    </row>
    <row r="10403" spans="7:16" x14ac:dyDescent="0.2">
      <c r="G10403" s="79"/>
      <c r="I10403" s="79"/>
      <c r="K10403" s="79"/>
      <c r="M10403" s="79"/>
      <c r="N10403" s="80"/>
      <c r="P10403" s="79"/>
    </row>
    <row r="10404" spans="7:16" x14ac:dyDescent="0.2">
      <c r="G10404" s="79"/>
      <c r="I10404" s="79"/>
      <c r="K10404" s="79"/>
      <c r="M10404" s="79"/>
      <c r="N10404" s="80"/>
      <c r="P10404" s="79"/>
    </row>
    <row r="10405" spans="7:16" x14ac:dyDescent="0.2">
      <c r="G10405" s="79"/>
      <c r="I10405" s="79"/>
      <c r="K10405" s="79"/>
      <c r="M10405" s="79"/>
      <c r="N10405" s="80"/>
      <c r="P10405" s="79"/>
    </row>
    <row r="10406" spans="7:16" x14ac:dyDescent="0.2">
      <c r="G10406" s="79"/>
      <c r="I10406" s="79"/>
      <c r="K10406" s="79"/>
      <c r="M10406" s="79"/>
      <c r="N10406" s="80"/>
      <c r="P10406" s="79"/>
    </row>
    <row r="10407" spans="7:16" x14ac:dyDescent="0.2">
      <c r="G10407" s="79"/>
      <c r="I10407" s="79"/>
      <c r="K10407" s="79"/>
      <c r="M10407" s="79"/>
      <c r="N10407" s="80"/>
      <c r="P10407" s="79"/>
    </row>
    <row r="10408" spans="7:16" x14ac:dyDescent="0.2">
      <c r="G10408" s="79"/>
      <c r="I10408" s="79"/>
      <c r="K10408" s="79"/>
      <c r="M10408" s="79"/>
      <c r="N10408" s="80"/>
      <c r="P10408" s="79"/>
    </row>
    <row r="10409" spans="7:16" x14ac:dyDescent="0.2">
      <c r="G10409" s="79"/>
      <c r="I10409" s="79"/>
      <c r="K10409" s="79"/>
      <c r="M10409" s="79"/>
      <c r="N10409" s="80"/>
      <c r="P10409" s="79"/>
    </row>
    <row r="10410" spans="7:16" x14ac:dyDescent="0.2">
      <c r="G10410" s="79"/>
      <c r="I10410" s="79"/>
      <c r="K10410" s="79"/>
      <c r="M10410" s="79"/>
      <c r="N10410" s="80"/>
      <c r="P10410" s="79"/>
    </row>
    <row r="10411" spans="7:16" x14ac:dyDescent="0.2">
      <c r="G10411" s="79"/>
      <c r="I10411" s="79"/>
      <c r="K10411" s="79"/>
      <c r="M10411" s="79"/>
      <c r="N10411" s="80"/>
      <c r="P10411" s="79"/>
    </row>
    <row r="10412" spans="7:16" x14ac:dyDescent="0.2">
      <c r="G10412" s="79"/>
      <c r="I10412" s="79"/>
      <c r="K10412" s="79"/>
      <c r="M10412" s="79"/>
      <c r="N10412" s="80"/>
      <c r="P10412" s="79"/>
    </row>
    <row r="10413" spans="7:16" x14ac:dyDescent="0.2">
      <c r="G10413" s="79"/>
      <c r="I10413" s="79"/>
      <c r="K10413" s="79"/>
      <c r="M10413" s="79"/>
      <c r="N10413" s="80"/>
      <c r="P10413" s="79"/>
    </row>
    <row r="10414" spans="7:16" x14ac:dyDescent="0.2">
      <c r="G10414" s="79"/>
      <c r="I10414" s="79"/>
      <c r="K10414" s="79"/>
      <c r="M10414" s="79"/>
      <c r="N10414" s="80"/>
      <c r="P10414" s="79"/>
    </row>
    <row r="10415" spans="7:16" x14ac:dyDescent="0.2">
      <c r="G10415" s="79"/>
      <c r="I10415" s="79"/>
      <c r="K10415" s="79"/>
      <c r="M10415" s="79"/>
      <c r="N10415" s="80"/>
      <c r="P10415" s="79"/>
    </row>
    <row r="10416" spans="7:16" x14ac:dyDescent="0.2">
      <c r="G10416" s="79"/>
      <c r="I10416" s="79"/>
      <c r="K10416" s="79"/>
      <c r="M10416" s="79"/>
      <c r="N10416" s="80"/>
      <c r="P10416" s="79"/>
    </row>
    <row r="10417" spans="7:16" x14ac:dyDescent="0.2">
      <c r="G10417" s="79"/>
      <c r="I10417" s="79"/>
      <c r="K10417" s="79"/>
      <c r="M10417" s="79"/>
      <c r="N10417" s="80"/>
      <c r="P10417" s="79"/>
    </row>
    <row r="10418" spans="7:16" x14ac:dyDescent="0.2">
      <c r="G10418" s="79"/>
      <c r="I10418" s="79"/>
      <c r="K10418" s="79"/>
      <c r="M10418" s="79"/>
      <c r="N10418" s="80"/>
      <c r="P10418" s="79"/>
    </row>
    <row r="10419" spans="7:16" x14ac:dyDescent="0.2">
      <c r="G10419" s="79"/>
      <c r="I10419" s="79"/>
      <c r="K10419" s="79"/>
      <c r="M10419" s="79"/>
      <c r="N10419" s="80"/>
      <c r="P10419" s="79"/>
    </row>
    <row r="10420" spans="7:16" x14ac:dyDescent="0.2">
      <c r="G10420" s="79"/>
      <c r="I10420" s="79"/>
      <c r="K10420" s="79"/>
      <c r="M10420" s="79"/>
      <c r="N10420" s="80"/>
      <c r="P10420" s="79"/>
    </row>
    <row r="10421" spans="7:16" x14ac:dyDescent="0.2">
      <c r="G10421" s="79"/>
      <c r="I10421" s="79"/>
      <c r="K10421" s="79"/>
      <c r="M10421" s="79"/>
      <c r="N10421" s="80"/>
      <c r="P10421" s="79"/>
    </row>
    <row r="10422" spans="7:16" x14ac:dyDescent="0.2">
      <c r="G10422" s="79"/>
      <c r="I10422" s="79"/>
      <c r="K10422" s="79"/>
      <c r="M10422" s="79"/>
      <c r="N10422" s="80"/>
      <c r="P10422" s="79"/>
    </row>
    <row r="10423" spans="7:16" x14ac:dyDescent="0.2">
      <c r="G10423" s="79"/>
      <c r="I10423" s="79"/>
      <c r="K10423" s="79"/>
      <c r="M10423" s="79"/>
      <c r="N10423" s="80"/>
      <c r="P10423" s="79"/>
    </row>
    <row r="10424" spans="7:16" x14ac:dyDescent="0.2">
      <c r="G10424" s="79"/>
      <c r="I10424" s="79"/>
      <c r="K10424" s="79"/>
      <c r="M10424" s="79"/>
      <c r="N10424" s="80"/>
      <c r="P10424" s="79"/>
    </row>
    <row r="10425" spans="7:16" x14ac:dyDescent="0.2">
      <c r="G10425" s="79"/>
      <c r="I10425" s="79"/>
      <c r="K10425" s="79"/>
      <c r="M10425" s="79"/>
      <c r="N10425" s="80"/>
      <c r="P10425" s="79"/>
    </row>
    <row r="10426" spans="7:16" x14ac:dyDescent="0.2">
      <c r="G10426" s="79"/>
      <c r="I10426" s="79"/>
      <c r="K10426" s="79"/>
      <c r="M10426" s="79"/>
      <c r="N10426" s="80"/>
      <c r="P10426" s="79"/>
    </row>
    <row r="10427" spans="7:16" x14ac:dyDescent="0.2">
      <c r="G10427" s="79"/>
      <c r="I10427" s="79"/>
      <c r="K10427" s="79"/>
      <c r="M10427" s="79"/>
      <c r="N10427" s="80"/>
      <c r="P10427" s="79"/>
    </row>
    <row r="10428" spans="7:16" x14ac:dyDescent="0.2">
      <c r="G10428" s="79"/>
      <c r="I10428" s="79"/>
      <c r="K10428" s="79"/>
      <c r="M10428" s="79"/>
      <c r="N10428" s="80"/>
      <c r="P10428" s="79"/>
    </row>
    <row r="10429" spans="7:16" x14ac:dyDescent="0.2">
      <c r="G10429" s="79"/>
      <c r="I10429" s="79"/>
      <c r="K10429" s="79"/>
      <c r="M10429" s="79"/>
      <c r="N10429" s="80"/>
      <c r="P10429" s="79"/>
    </row>
    <row r="10430" spans="7:16" x14ac:dyDescent="0.2">
      <c r="G10430" s="79"/>
      <c r="I10430" s="79"/>
      <c r="K10430" s="79"/>
      <c r="M10430" s="79"/>
      <c r="N10430" s="80"/>
      <c r="P10430" s="79"/>
    </row>
    <row r="10431" spans="7:16" x14ac:dyDescent="0.2">
      <c r="G10431" s="79"/>
      <c r="I10431" s="79"/>
      <c r="K10431" s="79"/>
      <c r="M10431" s="79"/>
      <c r="N10431" s="80"/>
      <c r="P10431" s="79"/>
    </row>
    <row r="10432" spans="7:16" x14ac:dyDescent="0.2">
      <c r="G10432" s="79"/>
      <c r="I10432" s="79"/>
      <c r="K10432" s="79"/>
      <c r="M10432" s="79"/>
      <c r="N10432" s="80"/>
      <c r="P10432" s="79"/>
    </row>
    <row r="10433" spans="7:16" x14ac:dyDescent="0.2">
      <c r="G10433" s="79"/>
      <c r="I10433" s="79"/>
      <c r="K10433" s="79"/>
      <c r="M10433" s="79"/>
      <c r="N10433" s="80"/>
      <c r="P10433" s="79"/>
    </row>
    <row r="10434" spans="7:16" x14ac:dyDescent="0.2">
      <c r="G10434" s="79"/>
      <c r="I10434" s="79"/>
      <c r="K10434" s="79"/>
      <c r="M10434" s="79"/>
      <c r="N10434" s="80"/>
      <c r="P10434" s="79"/>
    </row>
    <row r="10435" spans="7:16" x14ac:dyDescent="0.2">
      <c r="G10435" s="79"/>
      <c r="I10435" s="79"/>
      <c r="K10435" s="79"/>
      <c r="M10435" s="79"/>
      <c r="N10435" s="80"/>
      <c r="P10435" s="79"/>
    </row>
    <row r="10436" spans="7:16" x14ac:dyDescent="0.2">
      <c r="G10436" s="79"/>
      <c r="I10436" s="79"/>
      <c r="K10436" s="79"/>
      <c r="M10436" s="79"/>
      <c r="N10436" s="80"/>
      <c r="P10436" s="79"/>
    </row>
    <row r="10437" spans="7:16" x14ac:dyDescent="0.2">
      <c r="G10437" s="79"/>
      <c r="I10437" s="79"/>
      <c r="K10437" s="79"/>
      <c r="M10437" s="79"/>
      <c r="N10437" s="80"/>
      <c r="P10437" s="79"/>
    </row>
    <row r="10438" spans="7:16" x14ac:dyDescent="0.2">
      <c r="G10438" s="79"/>
      <c r="I10438" s="79"/>
      <c r="K10438" s="79"/>
      <c r="M10438" s="79"/>
      <c r="N10438" s="80"/>
      <c r="P10438" s="79"/>
    </row>
    <row r="10439" spans="7:16" x14ac:dyDescent="0.2">
      <c r="G10439" s="79"/>
      <c r="I10439" s="79"/>
      <c r="K10439" s="79"/>
      <c r="M10439" s="79"/>
      <c r="N10439" s="80"/>
      <c r="P10439" s="79"/>
    </row>
    <row r="10440" spans="7:16" x14ac:dyDescent="0.2">
      <c r="G10440" s="79"/>
      <c r="I10440" s="79"/>
      <c r="K10440" s="79"/>
      <c r="M10440" s="79"/>
      <c r="N10440" s="80"/>
      <c r="P10440" s="79"/>
    </row>
    <row r="10441" spans="7:16" x14ac:dyDescent="0.2">
      <c r="G10441" s="79"/>
      <c r="I10441" s="79"/>
      <c r="K10441" s="79"/>
      <c r="M10441" s="79"/>
      <c r="N10441" s="80"/>
      <c r="P10441" s="79"/>
    </row>
    <row r="10442" spans="7:16" x14ac:dyDescent="0.2">
      <c r="G10442" s="79"/>
      <c r="I10442" s="79"/>
      <c r="K10442" s="79"/>
      <c r="M10442" s="79"/>
      <c r="N10442" s="80"/>
      <c r="P10442" s="79"/>
    </row>
    <row r="10443" spans="7:16" x14ac:dyDescent="0.2">
      <c r="G10443" s="79"/>
      <c r="I10443" s="79"/>
      <c r="K10443" s="79"/>
      <c r="M10443" s="79"/>
      <c r="N10443" s="80"/>
      <c r="P10443" s="79"/>
    </row>
    <row r="10444" spans="7:16" x14ac:dyDescent="0.2">
      <c r="G10444" s="79"/>
      <c r="I10444" s="79"/>
      <c r="K10444" s="79"/>
      <c r="M10444" s="79"/>
      <c r="N10444" s="80"/>
      <c r="P10444" s="79"/>
    </row>
    <row r="10445" spans="7:16" x14ac:dyDescent="0.2">
      <c r="G10445" s="79"/>
      <c r="I10445" s="79"/>
      <c r="K10445" s="79"/>
      <c r="M10445" s="79"/>
      <c r="N10445" s="80"/>
      <c r="P10445" s="79"/>
    </row>
    <row r="10446" spans="7:16" x14ac:dyDescent="0.2">
      <c r="G10446" s="79"/>
      <c r="I10446" s="79"/>
      <c r="K10446" s="79"/>
      <c r="M10446" s="79"/>
      <c r="N10446" s="80"/>
      <c r="P10446" s="79"/>
    </row>
    <row r="10447" spans="7:16" x14ac:dyDescent="0.2">
      <c r="G10447" s="79"/>
      <c r="I10447" s="79"/>
      <c r="K10447" s="79"/>
      <c r="M10447" s="79"/>
      <c r="N10447" s="80"/>
      <c r="P10447" s="79"/>
    </row>
    <row r="10448" spans="7:16" x14ac:dyDescent="0.2">
      <c r="G10448" s="79"/>
      <c r="I10448" s="79"/>
      <c r="K10448" s="79"/>
      <c r="M10448" s="79"/>
      <c r="N10448" s="80"/>
      <c r="P10448" s="79"/>
    </row>
    <row r="10449" spans="7:16" x14ac:dyDescent="0.2">
      <c r="G10449" s="79"/>
      <c r="I10449" s="79"/>
      <c r="K10449" s="79"/>
      <c r="M10449" s="79"/>
      <c r="N10449" s="80"/>
      <c r="P10449" s="79"/>
    </row>
    <row r="10450" spans="7:16" x14ac:dyDescent="0.2">
      <c r="G10450" s="79"/>
      <c r="I10450" s="79"/>
      <c r="K10450" s="79"/>
      <c r="M10450" s="79"/>
      <c r="N10450" s="80"/>
      <c r="P10450" s="79"/>
    </row>
    <row r="10451" spans="7:16" x14ac:dyDescent="0.2">
      <c r="G10451" s="79"/>
      <c r="I10451" s="79"/>
      <c r="K10451" s="79"/>
      <c r="M10451" s="79"/>
      <c r="N10451" s="80"/>
      <c r="P10451" s="79"/>
    </row>
    <row r="10452" spans="7:16" x14ac:dyDescent="0.2">
      <c r="G10452" s="79"/>
      <c r="I10452" s="79"/>
      <c r="K10452" s="79"/>
      <c r="M10452" s="79"/>
      <c r="N10452" s="80"/>
      <c r="P10452" s="79"/>
    </row>
    <row r="10453" spans="7:16" x14ac:dyDescent="0.2">
      <c r="G10453" s="79"/>
      <c r="I10453" s="79"/>
      <c r="K10453" s="79"/>
      <c r="M10453" s="79"/>
      <c r="N10453" s="80"/>
      <c r="P10453" s="79"/>
    </row>
    <row r="10454" spans="7:16" x14ac:dyDescent="0.2">
      <c r="G10454" s="79"/>
      <c r="I10454" s="79"/>
      <c r="K10454" s="79"/>
      <c r="M10454" s="79"/>
      <c r="N10454" s="80"/>
      <c r="P10454" s="79"/>
    </row>
    <row r="10455" spans="7:16" x14ac:dyDescent="0.2">
      <c r="G10455" s="79"/>
      <c r="I10455" s="79"/>
      <c r="K10455" s="79"/>
      <c r="M10455" s="79"/>
      <c r="N10455" s="80"/>
      <c r="P10455" s="79"/>
    </row>
    <row r="10456" spans="7:16" x14ac:dyDescent="0.2">
      <c r="G10456" s="79"/>
      <c r="I10456" s="79"/>
      <c r="K10456" s="79"/>
      <c r="M10456" s="79"/>
      <c r="N10456" s="80"/>
      <c r="P10456" s="79"/>
    </row>
    <row r="10457" spans="7:16" x14ac:dyDescent="0.2">
      <c r="G10457" s="79"/>
      <c r="I10457" s="79"/>
      <c r="K10457" s="79"/>
      <c r="M10457" s="79"/>
      <c r="N10457" s="80"/>
      <c r="P10457" s="79"/>
    </row>
    <row r="10458" spans="7:16" x14ac:dyDescent="0.2">
      <c r="G10458" s="79"/>
      <c r="I10458" s="79"/>
      <c r="K10458" s="79"/>
      <c r="M10458" s="79"/>
      <c r="N10458" s="80"/>
      <c r="P10458" s="79"/>
    </row>
    <row r="10459" spans="7:16" x14ac:dyDescent="0.2">
      <c r="G10459" s="79"/>
      <c r="I10459" s="79"/>
      <c r="K10459" s="79"/>
      <c r="M10459" s="79"/>
      <c r="N10459" s="80"/>
      <c r="P10459" s="79"/>
    </row>
    <row r="10460" spans="7:16" x14ac:dyDescent="0.2">
      <c r="G10460" s="79"/>
      <c r="I10460" s="79"/>
      <c r="K10460" s="79"/>
      <c r="M10460" s="79"/>
      <c r="N10460" s="80"/>
      <c r="P10460" s="79"/>
    </row>
    <row r="10461" spans="7:16" x14ac:dyDescent="0.2">
      <c r="G10461" s="79"/>
      <c r="I10461" s="79"/>
      <c r="K10461" s="79"/>
      <c r="M10461" s="79"/>
      <c r="N10461" s="80"/>
      <c r="P10461" s="79"/>
    </row>
    <row r="10462" spans="7:16" x14ac:dyDescent="0.2">
      <c r="G10462" s="79"/>
      <c r="I10462" s="79"/>
      <c r="K10462" s="79"/>
      <c r="M10462" s="79"/>
      <c r="N10462" s="80"/>
      <c r="P10462" s="79"/>
    </row>
    <row r="10463" spans="7:16" x14ac:dyDescent="0.2">
      <c r="G10463" s="79"/>
      <c r="I10463" s="79"/>
      <c r="K10463" s="79"/>
      <c r="M10463" s="79"/>
      <c r="N10463" s="80"/>
      <c r="P10463" s="79"/>
    </row>
    <row r="10464" spans="7:16" x14ac:dyDescent="0.2">
      <c r="G10464" s="79"/>
      <c r="I10464" s="79"/>
      <c r="K10464" s="79"/>
      <c r="M10464" s="79"/>
      <c r="N10464" s="80"/>
      <c r="P10464" s="79"/>
    </row>
    <row r="10465" spans="7:16" x14ac:dyDescent="0.2">
      <c r="G10465" s="79"/>
      <c r="I10465" s="79"/>
      <c r="K10465" s="79"/>
      <c r="M10465" s="79"/>
      <c r="N10465" s="80"/>
      <c r="P10465" s="79"/>
    </row>
    <row r="10466" spans="7:16" x14ac:dyDescent="0.2">
      <c r="G10466" s="79"/>
      <c r="I10466" s="79"/>
      <c r="K10466" s="79"/>
      <c r="M10466" s="79"/>
      <c r="N10466" s="80"/>
      <c r="P10466" s="79"/>
    </row>
    <row r="10467" spans="7:16" x14ac:dyDescent="0.2">
      <c r="G10467" s="79"/>
      <c r="I10467" s="79"/>
      <c r="K10467" s="79"/>
      <c r="M10467" s="79"/>
      <c r="N10467" s="80"/>
      <c r="P10467" s="79"/>
    </row>
    <row r="10468" spans="7:16" x14ac:dyDescent="0.2">
      <c r="G10468" s="79"/>
      <c r="I10468" s="79"/>
      <c r="K10468" s="79"/>
      <c r="M10468" s="79"/>
      <c r="N10468" s="80"/>
      <c r="P10468" s="79"/>
    </row>
    <row r="10469" spans="7:16" x14ac:dyDescent="0.2">
      <c r="G10469" s="79"/>
      <c r="I10469" s="79"/>
      <c r="K10469" s="79"/>
      <c r="M10469" s="79"/>
      <c r="N10469" s="80"/>
      <c r="P10469" s="79"/>
    </row>
    <row r="10470" spans="7:16" x14ac:dyDescent="0.2">
      <c r="G10470" s="79"/>
      <c r="I10470" s="79"/>
      <c r="K10470" s="79"/>
      <c r="M10470" s="79"/>
      <c r="N10470" s="80"/>
      <c r="P10470" s="79"/>
    </row>
    <row r="10471" spans="7:16" x14ac:dyDescent="0.2">
      <c r="G10471" s="79"/>
      <c r="I10471" s="79"/>
      <c r="K10471" s="79"/>
      <c r="M10471" s="79"/>
      <c r="N10471" s="80"/>
      <c r="P10471" s="79"/>
    </row>
    <row r="10472" spans="7:16" x14ac:dyDescent="0.2">
      <c r="G10472" s="79"/>
      <c r="I10472" s="79"/>
      <c r="K10472" s="79"/>
      <c r="M10472" s="79"/>
      <c r="N10472" s="80"/>
      <c r="P10472" s="79"/>
    </row>
    <row r="10473" spans="7:16" x14ac:dyDescent="0.2">
      <c r="G10473" s="79"/>
      <c r="I10473" s="79"/>
      <c r="K10473" s="79"/>
      <c r="M10473" s="79"/>
      <c r="N10473" s="80"/>
      <c r="P10473" s="79"/>
    </row>
    <row r="10474" spans="7:16" x14ac:dyDescent="0.2">
      <c r="G10474" s="79"/>
      <c r="I10474" s="79"/>
      <c r="K10474" s="79"/>
      <c r="M10474" s="79"/>
      <c r="N10474" s="80"/>
      <c r="P10474" s="79"/>
    </row>
    <row r="10475" spans="7:16" x14ac:dyDescent="0.2">
      <c r="G10475" s="79"/>
      <c r="I10475" s="79"/>
      <c r="K10475" s="79"/>
      <c r="M10475" s="79"/>
      <c r="N10475" s="80"/>
      <c r="P10475" s="79"/>
    </row>
    <row r="10476" spans="7:16" x14ac:dyDescent="0.2">
      <c r="G10476" s="79"/>
      <c r="I10476" s="79"/>
      <c r="K10476" s="79"/>
      <c r="M10476" s="79"/>
      <c r="N10476" s="80"/>
      <c r="P10476" s="79"/>
    </row>
    <row r="10477" spans="7:16" x14ac:dyDescent="0.2">
      <c r="G10477" s="79"/>
      <c r="I10477" s="79"/>
      <c r="K10477" s="79"/>
      <c r="M10477" s="79"/>
      <c r="N10477" s="80"/>
      <c r="P10477" s="79"/>
    </row>
    <row r="10478" spans="7:16" x14ac:dyDescent="0.2">
      <c r="G10478" s="79"/>
      <c r="I10478" s="79"/>
      <c r="K10478" s="79"/>
      <c r="M10478" s="79"/>
      <c r="N10478" s="80"/>
      <c r="P10478" s="79"/>
    </row>
    <row r="10479" spans="7:16" x14ac:dyDescent="0.2">
      <c r="G10479" s="79"/>
      <c r="I10479" s="79"/>
      <c r="K10479" s="79"/>
      <c r="M10479" s="79"/>
      <c r="N10479" s="80"/>
      <c r="P10479" s="79"/>
    </row>
    <row r="10480" spans="7:16" x14ac:dyDescent="0.2">
      <c r="G10480" s="79"/>
      <c r="I10480" s="79"/>
      <c r="K10480" s="79"/>
      <c r="M10480" s="79"/>
      <c r="N10480" s="80"/>
      <c r="P10480" s="79"/>
    </row>
    <row r="10481" spans="7:16" x14ac:dyDescent="0.2">
      <c r="G10481" s="79"/>
      <c r="I10481" s="79"/>
      <c r="K10481" s="79"/>
      <c r="M10481" s="79"/>
      <c r="N10481" s="80"/>
      <c r="P10481" s="79"/>
    </row>
    <row r="10482" spans="7:16" x14ac:dyDescent="0.2">
      <c r="G10482" s="79"/>
      <c r="I10482" s="79"/>
      <c r="K10482" s="79"/>
      <c r="M10482" s="79"/>
      <c r="N10482" s="80"/>
      <c r="P10482" s="79"/>
    </row>
    <row r="10483" spans="7:16" x14ac:dyDescent="0.2">
      <c r="G10483" s="79"/>
      <c r="I10483" s="79"/>
      <c r="K10483" s="79"/>
      <c r="M10483" s="79"/>
      <c r="N10483" s="80"/>
      <c r="P10483" s="79"/>
    </row>
    <row r="10484" spans="7:16" x14ac:dyDescent="0.2">
      <c r="G10484" s="79"/>
      <c r="I10484" s="79"/>
      <c r="K10484" s="79"/>
      <c r="M10484" s="79"/>
      <c r="N10484" s="80"/>
      <c r="P10484" s="79"/>
    </row>
    <row r="10485" spans="7:16" x14ac:dyDescent="0.2">
      <c r="G10485" s="79"/>
      <c r="I10485" s="79"/>
      <c r="K10485" s="79"/>
      <c r="M10485" s="79"/>
      <c r="N10485" s="80"/>
      <c r="P10485" s="79"/>
    </row>
    <row r="10486" spans="7:16" x14ac:dyDescent="0.2">
      <c r="G10486" s="79"/>
      <c r="I10486" s="79"/>
      <c r="K10486" s="79"/>
      <c r="M10486" s="79"/>
      <c r="N10486" s="80"/>
      <c r="P10486" s="79"/>
    </row>
    <row r="10487" spans="7:16" x14ac:dyDescent="0.2">
      <c r="G10487" s="79"/>
      <c r="I10487" s="79"/>
      <c r="K10487" s="79"/>
      <c r="M10487" s="79"/>
      <c r="N10487" s="80"/>
      <c r="P10487" s="79"/>
    </row>
    <row r="10488" spans="7:16" x14ac:dyDescent="0.2">
      <c r="G10488" s="79"/>
      <c r="I10488" s="79"/>
      <c r="K10488" s="79"/>
      <c r="M10488" s="79"/>
      <c r="N10488" s="80"/>
      <c r="P10488" s="79"/>
    </row>
    <row r="10489" spans="7:16" x14ac:dyDescent="0.2">
      <c r="G10489" s="79"/>
      <c r="I10489" s="79"/>
      <c r="K10489" s="79"/>
      <c r="M10489" s="79"/>
      <c r="N10489" s="80"/>
      <c r="P10489" s="79"/>
    </row>
    <row r="10490" spans="7:16" x14ac:dyDescent="0.2">
      <c r="G10490" s="79"/>
      <c r="I10490" s="79"/>
      <c r="K10490" s="79"/>
      <c r="M10490" s="79"/>
      <c r="N10490" s="80"/>
      <c r="P10490" s="79"/>
    </row>
    <row r="10491" spans="7:16" x14ac:dyDescent="0.2">
      <c r="G10491" s="79"/>
      <c r="I10491" s="79"/>
      <c r="K10491" s="79"/>
      <c r="M10491" s="79"/>
      <c r="N10491" s="80"/>
      <c r="P10491" s="79"/>
    </row>
    <row r="10492" spans="7:16" x14ac:dyDescent="0.2">
      <c r="G10492" s="79"/>
      <c r="I10492" s="79"/>
      <c r="K10492" s="79"/>
      <c r="M10492" s="79"/>
      <c r="N10492" s="80"/>
      <c r="P10492" s="79"/>
    </row>
    <row r="10493" spans="7:16" x14ac:dyDescent="0.2">
      <c r="G10493" s="79"/>
      <c r="I10493" s="79"/>
      <c r="K10493" s="79"/>
      <c r="M10493" s="79"/>
      <c r="N10493" s="80"/>
      <c r="P10493" s="79"/>
    </row>
    <row r="10494" spans="7:16" x14ac:dyDescent="0.2">
      <c r="G10494" s="79"/>
      <c r="I10494" s="79"/>
      <c r="K10494" s="79"/>
      <c r="M10494" s="79"/>
      <c r="N10494" s="80"/>
      <c r="P10494" s="79"/>
    </row>
    <row r="10495" spans="7:16" x14ac:dyDescent="0.2">
      <c r="G10495" s="79"/>
      <c r="I10495" s="79"/>
      <c r="K10495" s="79"/>
      <c r="M10495" s="79"/>
      <c r="N10495" s="80"/>
      <c r="P10495" s="79"/>
    </row>
    <row r="10496" spans="7:16" x14ac:dyDescent="0.2">
      <c r="G10496" s="79"/>
      <c r="I10496" s="79"/>
      <c r="K10496" s="79"/>
      <c r="M10496" s="79"/>
      <c r="N10496" s="80"/>
      <c r="P10496" s="79"/>
    </row>
    <row r="10497" spans="7:16" x14ac:dyDescent="0.2">
      <c r="G10497" s="79"/>
      <c r="I10497" s="79"/>
      <c r="K10497" s="79"/>
      <c r="M10497" s="79"/>
      <c r="N10497" s="80"/>
      <c r="P10497" s="79"/>
    </row>
    <row r="10498" spans="7:16" x14ac:dyDescent="0.2">
      <c r="G10498" s="79"/>
      <c r="I10498" s="79"/>
      <c r="K10498" s="79"/>
      <c r="M10498" s="79"/>
      <c r="N10498" s="80"/>
      <c r="P10498" s="79"/>
    </row>
    <row r="10499" spans="7:16" x14ac:dyDescent="0.2">
      <c r="G10499" s="79"/>
      <c r="I10499" s="79"/>
      <c r="K10499" s="79"/>
      <c r="M10499" s="79"/>
      <c r="N10499" s="80"/>
      <c r="P10499" s="79"/>
    </row>
    <row r="10500" spans="7:16" x14ac:dyDescent="0.2">
      <c r="G10500" s="79"/>
      <c r="I10500" s="79"/>
      <c r="K10500" s="79"/>
      <c r="M10500" s="79"/>
      <c r="N10500" s="80"/>
      <c r="P10500" s="79"/>
    </row>
    <row r="10501" spans="7:16" x14ac:dyDescent="0.2">
      <c r="G10501" s="79"/>
      <c r="I10501" s="79"/>
      <c r="K10501" s="79"/>
      <c r="M10501" s="79"/>
      <c r="N10501" s="80"/>
      <c r="P10501" s="79"/>
    </row>
    <row r="10502" spans="7:16" x14ac:dyDescent="0.2">
      <c r="G10502" s="79"/>
      <c r="I10502" s="79"/>
      <c r="K10502" s="79"/>
      <c r="M10502" s="79"/>
      <c r="N10502" s="80"/>
      <c r="P10502" s="79"/>
    </row>
    <row r="10503" spans="7:16" x14ac:dyDescent="0.2">
      <c r="G10503" s="79"/>
      <c r="I10503" s="79"/>
      <c r="K10503" s="79"/>
      <c r="M10503" s="79"/>
      <c r="N10503" s="80"/>
      <c r="P10503" s="79"/>
    </row>
    <row r="10504" spans="7:16" x14ac:dyDescent="0.2">
      <c r="G10504" s="79"/>
      <c r="I10504" s="79"/>
      <c r="K10504" s="79"/>
      <c r="M10504" s="79"/>
      <c r="N10504" s="80"/>
      <c r="P10504" s="79"/>
    </row>
    <row r="10505" spans="7:16" x14ac:dyDescent="0.2">
      <c r="G10505" s="79"/>
      <c r="I10505" s="79"/>
      <c r="K10505" s="79"/>
      <c r="M10505" s="79"/>
      <c r="N10505" s="80"/>
      <c r="P10505" s="79"/>
    </row>
    <row r="10506" spans="7:16" x14ac:dyDescent="0.2">
      <c r="G10506" s="79"/>
      <c r="I10506" s="79"/>
      <c r="K10506" s="79"/>
      <c r="M10506" s="79"/>
      <c r="N10506" s="80"/>
      <c r="P10506" s="79"/>
    </row>
    <row r="10507" spans="7:16" x14ac:dyDescent="0.2">
      <c r="G10507" s="79"/>
      <c r="I10507" s="79"/>
      <c r="K10507" s="79"/>
      <c r="M10507" s="79"/>
      <c r="N10507" s="80"/>
      <c r="P10507" s="79"/>
    </row>
    <row r="10508" spans="7:16" x14ac:dyDescent="0.2">
      <c r="G10508" s="79"/>
      <c r="I10508" s="79"/>
      <c r="K10508" s="79"/>
      <c r="M10508" s="79"/>
      <c r="N10508" s="80"/>
      <c r="P10508" s="79"/>
    </row>
    <row r="10509" spans="7:16" x14ac:dyDescent="0.2">
      <c r="G10509" s="79"/>
      <c r="I10509" s="79"/>
      <c r="K10509" s="79"/>
      <c r="M10509" s="79"/>
      <c r="N10509" s="80"/>
      <c r="P10509" s="79"/>
    </row>
    <row r="10510" spans="7:16" x14ac:dyDescent="0.2">
      <c r="G10510" s="79"/>
      <c r="I10510" s="79"/>
      <c r="K10510" s="79"/>
      <c r="M10510" s="79"/>
      <c r="N10510" s="80"/>
      <c r="P10510" s="79"/>
    </row>
    <row r="10511" spans="7:16" x14ac:dyDescent="0.2">
      <c r="G10511" s="79"/>
      <c r="I10511" s="79"/>
      <c r="K10511" s="79"/>
      <c r="M10511" s="79"/>
      <c r="N10511" s="80"/>
      <c r="P10511" s="79"/>
    </row>
    <row r="10512" spans="7:16" x14ac:dyDescent="0.2">
      <c r="G10512" s="79"/>
      <c r="I10512" s="79"/>
      <c r="K10512" s="79"/>
      <c r="M10512" s="79"/>
      <c r="N10512" s="80"/>
      <c r="P10512" s="79"/>
    </row>
    <row r="10513" spans="7:16" x14ac:dyDescent="0.2">
      <c r="G10513" s="79"/>
      <c r="I10513" s="79"/>
      <c r="K10513" s="79"/>
      <c r="M10513" s="79"/>
      <c r="N10513" s="80"/>
      <c r="P10513" s="79"/>
    </row>
    <row r="10514" spans="7:16" x14ac:dyDescent="0.2">
      <c r="G10514" s="79"/>
      <c r="I10514" s="79"/>
      <c r="K10514" s="79"/>
      <c r="M10514" s="79"/>
      <c r="N10514" s="80"/>
      <c r="P10514" s="79"/>
    </row>
    <row r="10515" spans="7:16" x14ac:dyDescent="0.2">
      <c r="G10515" s="79"/>
      <c r="I10515" s="79"/>
      <c r="K10515" s="79"/>
      <c r="M10515" s="79"/>
      <c r="N10515" s="80"/>
      <c r="P10515" s="79"/>
    </row>
    <row r="10516" spans="7:16" x14ac:dyDescent="0.2">
      <c r="G10516" s="79"/>
      <c r="I10516" s="79"/>
      <c r="K10516" s="79"/>
      <c r="M10516" s="79"/>
      <c r="N10516" s="80"/>
      <c r="P10516" s="79"/>
    </row>
    <row r="10517" spans="7:16" x14ac:dyDescent="0.2">
      <c r="G10517" s="79"/>
      <c r="I10517" s="79"/>
      <c r="K10517" s="79"/>
      <c r="M10517" s="79"/>
      <c r="N10517" s="80"/>
      <c r="P10517" s="79"/>
    </row>
    <row r="10518" spans="7:16" x14ac:dyDescent="0.2">
      <c r="G10518" s="79"/>
      <c r="I10518" s="79"/>
      <c r="K10518" s="79"/>
      <c r="M10518" s="79"/>
      <c r="N10518" s="80"/>
      <c r="P10518" s="79"/>
    </row>
    <row r="10519" spans="7:16" x14ac:dyDescent="0.2">
      <c r="G10519" s="79"/>
      <c r="I10519" s="79"/>
      <c r="K10519" s="79"/>
      <c r="M10519" s="79"/>
      <c r="N10519" s="80"/>
      <c r="P10519" s="79"/>
    </row>
    <row r="10520" spans="7:16" x14ac:dyDescent="0.2">
      <c r="G10520" s="79"/>
      <c r="I10520" s="79"/>
      <c r="K10520" s="79"/>
      <c r="M10520" s="79"/>
      <c r="N10520" s="80"/>
      <c r="P10520" s="79"/>
    </row>
    <row r="10521" spans="7:16" x14ac:dyDescent="0.2">
      <c r="G10521" s="79"/>
      <c r="I10521" s="79"/>
      <c r="K10521" s="79"/>
      <c r="M10521" s="79"/>
      <c r="N10521" s="80"/>
      <c r="P10521" s="79"/>
    </row>
    <row r="10522" spans="7:16" x14ac:dyDescent="0.2">
      <c r="G10522" s="79"/>
      <c r="I10522" s="79"/>
      <c r="K10522" s="79"/>
      <c r="M10522" s="79"/>
      <c r="N10522" s="80"/>
      <c r="P10522" s="79"/>
    </row>
    <row r="10523" spans="7:16" x14ac:dyDescent="0.2">
      <c r="G10523" s="79"/>
      <c r="I10523" s="79"/>
      <c r="K10523" s="79"/>
      <c r="M10523" s="79"/>
      <c r="N10523" s="80"/>
      <c r="P10523" s="79"/>
    </row>
    <row r="10524" spans="7:16" x14ac:dyDescent="0.2">
      <c r="G10524" s="79"/>
      <c r="I10524" s="79"/>
      <c r="K10524" s="79"/>
      <c r="M10524" s="79"/>
      <c r="N10524" s="80"/>
      <c r="P10524" s="79"/>
    </row>
    <row r="10525" spans="7:16" x14ac:dyDescent="0.2">
      <c r="G10525" s="79"/>
      <c r="I10525" s="79"/>
      <c r="K10525" s="79"/>
      <c r="M10525" s="79"/>
      <c r="N10525" s="80"/>
      <c r="P10525" s="79"/>
    </row>
    <row r="10526" spans="7:16" x14ac:dyDescent="0.2">
      <c r="G10526" s="79"/>
      <c r="I10526" s="79"/>
      <c r="K10526" s="79"/>
      <c r="M10526" s="79"/>
      <c r="N10526" s="80"/>
      <c r="P10526" s="79"/>
    </row>
    <row r="10527" spans="7:16" x14ac:dyDescent="0.2">
      <c r="G10527" s="79"/>
      <c r="I10527" s="79"/>
      <c r="K10527" s="79"/>
      <c r="M10527" s="79"/>
      <c r="N10527" s="80"/>
      <c r="P10527" s="79"/>
    </row>
    <row r="10528" spans="7:16" x14ac:dyDescent="0.2">
      <c r="G10528" s="79"/>
      <c r="I10528" s="79"/>
      <c r="K10528" s="79"/>
      <c r="M10528" s="79"/>
      <c r="N10528" s="80"/>
      <c r="P10528" s="79"/>
    </row>
    <row r="10529" spans="7:16" x14ac:dyDescent="0.2">
      <c r="G10529" s="79"/>
      <c r="I10529" s="79"/>
      <c r="K10529" s="79"/>
      <c r="M10529" s="79"/>
      <c r="N10529" s="80"/>
      <c r="P10529" s="79"/>
    </row>
    <row r="10530" spans="7:16" x14ac:dyDescent="0.2">
      <c r="G10530" s="79"/>
      <c r="I10530" s="79"/>
      <c r="K10530" s="79"/>
      <c r="M10530" s="79"/>
      <c r="N10530" s="80"/>
      <c r="P10530" s="79"/>
    </row>
    <row r="10531" spans="7:16" x14ac:dyDescent="0.2">
      <c r="G10531" s="79"/>
      <c r="I10531" s="79"/>
      <c r="K10531" s="79"/>
      <c r="M10531" s="79"/>
      <c r="N10531" s="80"/>
      <c r="P10531" s="79"/>
    </row>
    <row r="10532" spans="7:16" x14ac:dyDescent="0.2">
      <c r="G10532" s="79"/>
      <c r="I10532" s="79"/>
      <c r="K10532" s="79"/>
      <c r="M10532" s="79"/>
      <c r="N10532" s="80"/>
      <c r="P10532" s="79"/>
    </row>
    <row r="10533" spans="7:16" x14ac:dyDescent="0.2">
      <c r="G10533" s="79"/>
      <c r="I10533" s="79"/>
      <c r="K10533" s="79"/>
      <c r="M10533" s="79"/>
      <c r="N10533" s="80"/>
      <c r="P10533" s="79"/>
    </row>
    <row r="10534" spans="7:16" x14ac:dyDescent="0.2">
      <c r="G10534" s="79"/>
      <c r="I10534" s="79"/>
      <c r="K10534" s="79"/>
      <c r="M10534" s="79"/>
      <c r="N10534" s="80"/>
      <c r="P10534" s="79"/>
    </row>
    <row r="10535" spans="7:16" x14ac:dyDescent="0.2">
      <c r="G10535" s="79"/>
      <c r="I10535" s="79"/>
      <c r="K10535" s="79"/>
      <c r="M10535" s="79"/>
      <c r="N10535" s="80"/>
      <c r="P10535" s="79"/>
    </row>
    <row r="10536" spans="7:16" x14ac:dyDescent="0.2">
      <c r="G10536" s="79"/>
      <c r="I10536" s="79"/>
      <c r="K10536" s="79"/>
      <c r="M10536" s="79"/>
      <c r="N10536" s="80"/>
      <c r="P10536" s="79"/>
    </row>
    <row r="10537" spans="7:16" x14ac:dyDescent="0.2">
      <c r="G10537" s="79"/>
      <c r="I10537" s="79"/>
      <c r="K10537" s="79"/>
      <c r="M10537" s="79"/>
      <c r="N10537" s="80"/>
      <c r="P10537" s="79"/>
    </row>
    <row r="10538" spans="7:16" x14ac:dyDescent="0.2">
      <c r="G10538" s="79"/>
      <c r="I10538" s="79"/>
      <c r="K10538" s="79"/>
      <c r="M10538" s="79"/>
      <c r="N10538" s="80"/>
      <c r="P10538" s="79"/>
    </row>
    <row r="10539" spans="7:16" x14ac:dyDescent="0.2">
      <c r="G10539" s="79"/>
      <c r="I10539" s="79"/>
      <c r="K10539" s="79"/>
      <c r="M10539" s="79"/>
      <c r="N10539" s="80"/>
      <c r="P10539" s="79"/>
    </row>
    <row r="10540" spans="7:16" x14ac:dyDescent="0.2">
      <c r="G10540" s="79"/>
      <c r="I10540" s="79"/>
      <c r="K10540" s="79"/>
      <c r="M10540" s="79"/>
      <c r="N10540" s="80"/>
      <c r="P10540" s="79"/>
    </row>
    <row r="10541" spans="7:16" x14ac:dyDescent="0.2">
      <c r="G10541" s="79"/>
      <c r="I10541" s="79"/>
      <c r="K10541" s="79"/>
      <c r="M10541" s="79"/>
      <c r="N10541" s="80"/>
      <c r="P10541" s="79"/>
    </row>
    <row r="10542" spans="7:16" x14ac:dyDescent="0.2">
      <c r="G10542" s="79"/>
      <c r="I10542" s="79"/>
      <c r="K10542" s="79"/>
      <c r="M10542" s="79"/>
      <c r="N10542" s="80"/>
      <c r="P10542" s="79"/>
    </row>
    <row r="10543" spans="7:16" x14ac:dyDescent="0.2">
      <c r="G10543" s="79"/>
      <c r="I10543" s="79"/>
      <c r="K10543" s="79"/>
      <c r="M10543" s="79"/>
      <c r="N10543" s="80"/>
      <c r="P10543" s="79"/>
    </row>
    <row r="10544" spans="7:16" x14ac:dyDescent="0.2">
      <c r="G10544" s="79"/>
      <c r="I10544" s="79"/>
      <c r="K10544" s="79"/>
      <c r="M10544" s="79"/>
      <c r="N10544" s="80"/>
      <c r="P10544" s="79"/>
    </row>
    <row r="10545" spans="7:16" x14ac:dyDescent="0.2">
      <c r="G10545" s="79"/>
      <c r="I10545" s="79"/>
      <c r="K10545" s="79"/>
      <c r="M10545" s="79"/>
      <c r="N10545" s="80"/>
      <c r="P10545" s="79"/>
    </row>
    <row r="10546" spans="7:16" x14ac:dyDescent="0.2">
      <c r="G10546" s="79"/>
      <c r="I10546" s="79"/>
      <c r="K10546" s="79"/>
      <c r="M10546" s="79"/>
      <c r="N10546" s="80"/>
      <c r="P10546" s="79"/>
    </row>
    <row r="10547" spans="7:16" x14ac:dyDescent="0.2">
      <c r="G10547" s="79"/>
      <c r="I10547" s="79"/>
      <c r="K10547" s="79"/>
      <c r="M10547" s="79"/>
      <c r="N10547" s="80"/>
      <c r="P10547" s="79"/>
    </row>
    <row r="10548" spans="7:16" x14ac:dyDescent="0.2">
      <c r="G10548" s="79"/>
      <c r="I10548" s="79"/>
      <c r="K10548" s="79"/>
      <c r="M10548" s="79"/>
      <c r="N10548" s="80"/>
      <c r="P10548" s="79"/>
    </row>
    <row r="10549" spans="7:16" x14ac:dyDescent="0.2">
      <c r="G10549" s="79"/>
      <c r="I10549" s="79"/>
      <c r="K10549" s="79"/>
      <c r="M10549" s="79"/>
      <c r="N10549" s="80"/>
      <c r="P10549" s="79"/>
    </row>
    <row r="10550" spans="7:16" x14ac:dyDescent="0.2">
      <c r="G10550" s="79"/>
      <c r="I10550" s="79"/>
      <c r="K10550" s="79"/>
      <c r="M10550" s="79"/>
      <c r="N10550" s="80"/>
      <c r="P10550" s="79"/>
    </row>
    <row r="10551" spans="7:16" x14ac:dyDescent="0.2">
      <c r="G10551" s="79"/>
      <c r="I10551" s="79"/>
      <c r="K10551" s="79"/>
      <c r="M10551" s="79"/>
      <c r="N10551" s="80"/>
      <c r="P10551" s="79"/>
    </row>
    <row r="10552" spans="7:16" x14ac:dyDescent="0.2">
      <c r="G10552" s="79"/>
      <c r="I10552" s="79"/>
      <c r="K10552" s="79"/>
      <c r="M10552" s="79"/>
      <c r="N10552" s="80"/>
      <c r="P10552" s="79"/>
    </row>
    <row r="10553" spans="7:16" x14ac:dyDescent="0.2">
      <c r="G10553" s="79"/>
      <c r="I10553" s="79"/>
      <c r="K10553" s="79"/>
      <c r="M10553" s="79"/>
      <c r="N10553" s="80"/>
      <c r="P10553" s="79"/>
    </row>
    <row r="10554" spans="7:16" x14ac:dyDescent="0.2">
      <c r="G10554" s="79"/>
      <c r="I10554" s="79"/>
      <c r="K10554" s="79"/>
      <c r="M10554" s="79"/>
      <c r="N10554" s="80"/>
      <c r="P10554" s="79"/>
    </row>
    <row r="10555" spans="7:16" x14ac:dyDescent="0.2">
      <c r="G10555" s="79"/>
      <c r="I10555" s="79"/>
      <c r="K10555" s="79"/>
      <c r="M10555" s="79"/>
      <c r="N10555" s="80"/>
      <c r="P10555" s="79"/>
    </row>
    <row r="10556" spans="7:16" x14ac:dyDescent="0.2">
      <c r="G10556" s="79"/>
      <c r="I10556" s="79"/>
      <c r="K10556" s="79"/>
      <c r="M10556" s="79"/>
      <c r="N10556" s="80"/>
      <c r="P10556" s="79"/>
    </row>
    <row r="10557" spans="7:16" x14ac:dyDescent="0.2">
      <c r="G10557" s="79"/>
      <c r="I10557" s="79"/>
      <c r="K10557" s="79"/>
      <c r="M10557" s="79"/>
      <c r="N10557" s="80"/>
      <c r="P10557" s="79"/>
    </row>
    <row r="10558" spans="7:16" x14ac:dyDescent="0.2">
      <c r="G10558" s="79"/>
      <c r="I10558" s="79"/>
      <c r="K10558" s="79"/>
      <c r="M10558" s="79"/>
      <c r="N10558" s="80"/>
      <c r="P10558" s="79"/>
    </row>
    <row r="10559" spans="7:16" x14ac:dyDescent="0.2">
      <c r="G10559" s="79"/>
      <c r="I10559" s="79"/>
      <c r="K10559" s="79"/>
      <c r="M10559" s="79"/>
      <c r="N10559" s="80"/>
      <c r="P10559" s="79"/>
    </row>
    <row r="10560" spans="7:16" x14ac:dyDescent="0.2">
      <c r="G10560" s="79"/>
      <c r="I10560" s="79"/>
      <c r="K10560" s="79"/>
      <c r="M10560" s="79"/>
      <c r="N10560" s="80"/>
      <c r="P10560" s="79"/>
    </row>
    <row r="10561" spans="7:16" x14ac:dyDescent="0.2">
      <c r="G10561" s="79"/>
      <c r="I10561" s="79"/>
      <c r="K10561" s="79"/>
      <c r="M10561" s="79"/>
      <c r="N10561" s="80"/>
      <c r="P10561" s="79"/>
    </row>
    <row r="10562" spans="7:16" x14ac:dyDescent="0.2">
      <c r="G10562" s="79"/>
      <c r="I10562" s="79"/>
      <c r="K10562" s="79"/>
      <c r="M10562" s="79"/>
      <c r="N10562" s="80"/>
      <c r="P10562" s="79"/>
    </row>
    <row r="10563" spans="7:16" x14ac:dyDescent="0.2">
      <c r="G10563" s="79"/>
      <c r="I10563" s="79"/>
      <c r="K10563" s="79"/>
      <c r="M10563" s="79"/>
      <c r="N10563" s="80"/>
      <c r="P10563" s="79"/>
    </row>
    <row r="10564" spans="7:16" x14ac:dyDescent="0.2">
      <c r="G10564" s="79"/>
      <c r="I10564" s="79"/>
      <c r="K10564" s="79"/>
      <c r="M10564" s="79"/>
      <c r="N10564" s="80"/>
      <c r="P10564" s="79"/>
    </row>
    <row r="10565" spans="7:16" x14ac:dyDescent="0.2">
      <c r="G10565" s="79"/>
      <c r="I10565" s="79"/>
      <c r="K10565" s="79"/>
      <c r="M10565" s="79"/>
      <c r="N10565" s="80"/>
      <c r="P10565" s="79"/>
    </row>
    <row r="10566" spans="7:16" x14ac:dyDescent="0.2">
      <c r="G10566" s="79"/>
      <c r="I10566" s="79"/>
      <c r="K10566" s="79"/>
      <c r="M10566" s="79"/>
      <c r="N10566" s="80"/>
      <c r="P10566" s="79"/>
    </row>
    <row r="10567" spans="7:16" x14ac:dyDescent="0.2">
      <c r="G10567" s="79"/>
      <c r="I10567" s="79"/>
      <c r="K10567" s="79"/>
      <c r="M10567" s="79"/>
      <c r="N10567" s="80"/>
      <c r="P10567" s="79"/>
    </row>
    <row r="10568" spans="7:16" x14ac:dyDescent="0.2">
      <c r="G10568" s="79"/>
      <c r="I10568" s="79"/>
      <c r="K10568" s="79"/>
      <c r="M10568" s="79"/>
      <c r="N10568" s="80"/>
      <c r="P10568" s="79"/>
    </row>
    <row r="10569" spans="7:16" x14ac:dyDescent="0.2">
      <c r="G10569" s="79"/>
      <c r="I10569" s="79"/>
      <c r="K10569" s="79"/>
      <c r="M10569" s="79"/>
      <c r="N10569" s="80"/>
      <c r="P10569" s="79"/>
    </row>
    <row r="10570" spans="7:16" x14ac:dyDescent="0.2">
      <c r="G10570" s="79"/>
      <c r="I10570" s="79"/>
      <c r="K10570" s="79"/>
      <c r="M10570" s="79"/>
      <c r="N10570" s="80"/>
      <c r="P10570" s="79"/>
    </row>
    <row r="10571" spans="7:16" x14ac:dyDescent="0.2">
      <c r="G10571" s="79"/>
      <c r="I10571" s="79"/>
      <c r="K10571" s="79"/>
      <c r="M10571" s="79"/>
      <c r="N10571" s="80"/>
      <c r="P10571" s="79"/>
    </row>
    <row r="10572" spans="7:16" x14ac:dyDescent="0.2">
      <c r="G10572" s="79"/>
      <c r="I10572" s="79"/>
      <c r="K10572" s="79"/>
      <c r="M10572" s="79"/>
      <c r="N10572" s="80"/>
      <c r="P10572" s="79"/>
    </row>
    <row r="10573" spans="7:16" x14ac:dyDescent="0.2">
      <c r="G10573" s="79"/>
      <c r="I10573" s="79"/>
      <c r="K10573" s="79"/>
      <c r="M10573" s="79"/>
      <c r="N10573" s="80"/>
      <c r="P10573" s="79"/>
    </row>
    <row r="10574" spans="7:16" x14ac:dyDescent="0.2">
      <c r="G10574" s="79"/>
      <c r="I10574" s="79"/>
      <c r="K10574" s="79"/>
      <c r="M10574" s="79"/>
      <c r="N10574" s="80"/>
      <c r="P10574" s="79"/>
    </row>
    <row r="10575" spans="7:16" x14ac:dyDescent="0.2">
      <c r="G10575" s="79"/>
      <c r="I10575" s="79"/>
      <c r="K10575" s="79"/>
      <c r="M10575" s="79"/>
      <c r="N10575" s="80"/>
      <c r="P10575" s="79"/>
    </row>
    <row r="10576" spans="7:16" x14ac:dyDescent="0.2">
      <c r="G10576" s="79"/>
      <c r="I10576" s="79"/>
      <c r="K10576" s="79"/>
      <c r="M10576" s="79"/>
      <c r="N10576" s="80"/>
      <c r="P10576" s="79"/>
    </row>
    <row r="10577" spans="7:16" x14ac:dyDescent="0.2">
      <c r="G10577" s="79"/>
      <c r="I10577" s="79"/>
      <c r="K10577" s="79"/>
      <c r="M10577" s="79"/>
      <c r="N10577" s="80"/>
      <c r="P10577" s="79"/>
    </row>
    <row r="10578" spans="7:16" x14ac:dyDescent="0.2">
      <c r="G10578" s="79"/>
      <c r="I10578" s="79"/>
      <c r="K10578" s="79"/>
      <c r="M10578" s="79"/>
      <c r="N10578" s="80"/>
      <c r="P10578" s="79"/>
    </row>
    <row r="10579" spans="7:16" x14ac:dyDescent="0.2">
      <c r="G10579" s="79"/>
      <c r="I10579" s="79"/>
      <c r="K10579" s="79"/>
      <c r="M10579" s="79"/>
      <c r="N10579" s="80"/>
      <c r="P10579" s="79"/>
    </row>
    <row r="10580" spans="7:16" x14ac:dyDescent="0.2">
      <c r="G10580" s="79"/>
      <c r="I10580" s="79"/>
      <c r="K10580" s="79"/>
      <c r="M10580" s="79"/>
      <c r="N10580" s="80"/>
      <c r="P10580" s="79"/>
    </row>
    <row r="10581" spans="7:16" x14ac:dyDescent="0.2">
      <c r="G10581" s="79"/>
      <c r="I10581" s="79"/>
      <c r="K10581" s="79"/>
      <c r="M10581" s="79"/>
      <c r="N10581" s="80"/>
      <c r="P10581" s="79"/>
    </row>
    <row r="10582" spans="7:16" x14ac:dyDescent="0.2">
      <c r="G10582" s="79"/>
      <c r="I10582" s="79"/>
      <c r="K10582" s="79"/>
      <c r="M10582" s="79"/>
      <c r="N10582" s="80"/>
      <c r="P10582" s="79"/>
    </row>
    <row r="10583" spans="7:16" x14ac:dyDescent="0.2">
      <c r="G10583" s="79"/>
      <c r="I10583" s="79"/>
      <c r="K10583" s="79"/>
      <c r="M10583" s="79"/>
      <c r="N10583" s="80"/>
      <c r="P10583" s="79"/>
    </row>
    <row r="10584" spans="7:16" x14ac:dyDescent="0.2">
      <c r="G10584" s="79"/>
      <c r="I10584" s="79"/>
      <c r="K10584" s="79"/>
      <c r="M10584" s="79"/>
      <c r="N10584" s="80"/>
      <c r="P10584" s="79"/>
    </row>
    <row r="10585" spans="7:16" x14ac:dyDescent="0.2">
      <c r="G10585" s="79"/>
      <c r="I10585" s="79"/>
      <c r="K10585" s="79"/>
      <c r="M10585" s="79"/>
      <c r="N10585" s="80"/>
      <c r="P10585" s="79"/>
    </row>
    <row r="10586" spans="7:16" x14ac:dyDescent="0.2">
      <c r="G10586" s="79"/>
      <c r="I10586" s="79"/>
      <c r="K10586" s="79"/>
      <c r="M10586" s="79"/>
      <c r="N10586" s="80"/>
      <c r="P10586" s="79"/>
    </row>
    <row r="10587" spans="7:16" x14ac:dyDescent="0.2">
      <c r="G10587" s="79"/>
      <c r="I10587" s="79"/>
      <c r="K10587" s="79"/>
      <c r="M10587" s="79"/>
      <c r="N10587" s="80"/>
      <c r="P10587" s="79"/>
    </row>
    <row r="10588" spans="7:16" x14ac:dyDescent="0.2">
      <c r="G10588" s="79"/>
      <c r="I10588" s="79"/>
      <c r="K10588" s="79"/>
      <c r="M10588" s="79"/>
      <c r="N10588" s="80"/>
      <c r="P10588" s="79"/>
    </row>
    <row r="10589" spans="7:16" x14ac:dyDescent="0.2">
      <c r="G10589" s="79"/>
      <c r="I10589" s="79"/>
      <c r="K10589" s="79"/>
      <c r="M10589" s="79"/>
      <c r="N10589" s="80"/>
      <c r="P10589" s="79"/>
    </row>
    <row r="10590" spans="7:16" x14ac:dyDescent="0.2">
      <c r="G10590" s="79"/>
      <c r="I10590" s="79"/>
      <c r="K10590" s="79"/>
      <c r="M10590" s="79"/>
      <c r="N10590" s="80"/>
      <c r="P10590" s="79"/>
    </row>
    <row r="10591" spans="7:16" x14ac:dyDescent="0.2">
      <c r="G10591" s="79"/>
      <c r="I10591" s="79"/>
      <c r="K10591" s="79"/>
      <c r="M10591" s="79"/>
      <c r="N10591" s="80"/>
      <c r="P10591" s="79"/>
    </row>
    <row r="10592" spans="7:16" x14ac:dyDescent="0.2">
      <c r="G10592" s="79"/>
      <c r="I10592" s="79"/>
      <c r="K10592" s="79"/>
      <c r="M10592" s="79"/>
      <c r="N10592" s="80"/>
      <c r="P10592" s="79"/>
    </row>
    <row r="10593" spans="7:16" x14ac:dyDescent="0.2">
      <c r="G10593" s="79"/>
      <c r="I10593" s="79"/>
      <c r="K10593" s="79"/>
      <c r="M10593" s="79"/>
      <c r="N10593" s="80"/>
      <c r="P10593" s="79"/>
    </row>
    <row r="10594" spans="7:16" x14ac:dyDescent="0.2">
      <c r="G10594" s="79"/>
      <c r="I10594" s="79"/>
      <c r="K10594" s="79"/>
      <c r="M10594" s="79"/>
      <c r="N10594" s="80"/>
      <c r="P10594" s="79"/>
    </row>
    <row r="10595" spans="7:16" x14ac:dyDescent="0.2">
      <c r="G10595" s="79"/>
      <c r="I10595" s="79"/>
      <c r="K10595" s="79"/>
      <c r="M10595" s="79"/>
      <c r="N10595" s="80"/>
      <c r="P10595" s="79"/>
    </row>
    <row r="10596" spans="7:16" x14ac:dyDescent="0.2">
      <c r="G10596" s="79"/>
      <c r="I10596" s="79"/>
      <c r="K10596" s="79"/>
      <c r="M10596" s="79"/>
      <c r="N10596" s="80"/>
      <c r="P10596" s="79"/>
    </row>
    <row r="10597" spans="7:16" x14ac:dyDescent="0.2">
      <c r="G10597" s="79"/>
      <c r="I10597" s="79"/>
      <c r="K10597" s="79"/>
      <c r="M10597" s="79"/>
      <c r="N10597" s="80"/>
      <c r="P10597" s="79"/>
    </row>
    <row r="10598" spans="7:16" x14ac:dyDescent="0.2">
      <c r="G10598" s="79"/>
      <c r="I10598" s="79"/>
      <c r="K10598" s="79"/>
      <c r="M10598" s="79"/>
      <c r="N10598" s="80"/>
      <c r="P10598" s="79"/>
    </row>
    <row r="10599" spans="7:16" x14ac:dyDescent="0.2">
      <c r="G10599" s="79"/>
      <c r="I10599" s="79"/>
      <c r="K10599" s="79"/>
      <c r="M10599" s="79"/>
      <c r="N10599" s="80"/>
      <c r="P10599" s="79"/>
    </row>
    <row r="10600" spans="7:16" x14ac:dyDescent="0.2">
      <c r="G10600" s="79"/>
      <c r="I10600" s="79"/>
      <c r="K10600" s="79"/>
      <c r="M10600" s="79"/>
      <c r="N10600" s="80"/>
      <c r="P10600" s="79"/>
    </row>
    <row r="10601" spans="7:16" x14ac:dyDescent="0.2">
      <c r="G10601" s="79"/>
      <c r="I10601" s="79"/>
      <c r="K10601" s="79"/>
      <c r="M10601" s="79"/>
      <c r="N10601" s="80"/>
      <c r="P10601" s="79"/>
    </row>
    <row r="10602" spans="7:16" x14ac:dyDescent="0.2">
      <c r="G10602" s="79"/>
      <c r="I10602" s="79"/>
      <c r="K10602" s="79"/>
      <c r="M10602" s="79"/>
      <c r="N10602" s="80"/>
      <c r="P10602" s="79"/>
    </row>
    <row r="10603" spans="7:16" x14ac:dyDescent="0.2">
      <c r="G10603" s="79"/>
      <c r="I10603" s="79"/>
      <c r="K10603" s="79"/>
      <c r="M10603" s="79"/>
      <c r="N10603" s="80"/>
      <c r="P10603" s="79"/>
    </row>
    <row r="10604" spans="7:16" x14ac:dyDescent="0.2">
      <c r="G10604" s="79"/>
      <c r="I10604" s="79"/>
      <c r="K10604" s="79"/>
      <c r="M10604" s="79"/>
      <c r="N10604" s="80"/>
      <c r="P10604" s="79"/>
    </row>
    <row r="10605" spans="7:16" x14ac:dyDescent="0.2">
      <c r="G10605" s="79"/>
      <c r="I10605" s="79"/>
      <c r="K10605" s="79"/>
      <c r="M10605" s="79"/>
      <c r="N10605" s="80"/>
      <c r="P10605" s="79"/>
    </row>
    <row r="10606" spans="7:16" x14ac:dyDescent="0.2">
      <c r="G10606" s="79"/>
      <c r="I10606" s="79"/>
      <c r="K10606" s="79"/>
      <c r="M10606" s="79"/>
      <c r="N10606" s="80"/>
      <c r="P10606" s="79"/>
    </row>
    <row r="10607" spans="7:16" x14ac:dyDescent="0.2">
      <c r="G10607" s="79"/>
      <c r="I10607" s="79"/>
      <c r="K10607" s="79"/>
      <c r="M10607" s="79"/>
      <c r="N10607" s="80"/>
      <c r="P10607" s="79"/>
    </row>
    <row r="10608" spans="7:16" x14ac:dyDescent="0.2">
      <c r="G10608" s="79"/>
      <c r="I10608" s="79"/>
      <c r="K10608" s="79"/>
      <c r="M10608" s="79"/>
      <c r="N10608" s="80"/>
      <c r="P10608" s="79"/>
    </row>
    <row r="10609" spans="7:16" x14ac:dyDescent="0.2">
      <c r="G10609" s="79"/>
      <c r="I10609" s="79"/>
      <c r="K10609" s="79"/>
      <c r="M10609" s="79"/>
      <c r="N10609" s="80"/>
      <c r="P10609" s="79"/>
    </row>
    <row r="10610" spans="7:16" x14ac:dyDescent="0.2">
      <c r="G10610" s="79"/>
      <c r="I10610" s="79"/>
      <c r="K10610" s="79"/>
      <c r="M10610" s="79"/>
      <c r="N10610" s="80"/>
      <c r="P10610" s="79"/>
    </row>
    <row r="10611" spans="7:16" x14ac:dyDescent="0.2">
      <c r="G10611" s="79"/>
      <c r="I10611" s="79"/>
      <c r="K10611" s="79"/>
      <c r="M10611" s="79"/>
      <c r="N10611" s="80"/>
      <c r="P10611" s="79"/>
    </row>
    <row r="10612" spans="7:16" x14ac:dyDescent="0.2">
      <c r="G10612" s="79"/>
      <c r="I10612" s="79"/>
      <c r="K10612" s="79"/>
      <c r="M10612" s="79"/>
      <c r="N10612" s="80"/>
      <c r="P10612" s="79"/>
    </row>
    <row r="10613" spans="7:16" x14ac:dyDescent="0.2">
      <c r="G10613" s="79"/>
      <c r="I10613" s="79"/>
      <c r="K10613" s="79"/>
      <c r="M10613" s="79"/>
      <c r="N10613" s="80"/>
      <c r="P10613" s="79"/>
    </row>
    <row r="10614" spans="7:16" x14ac:dyDescent="0.2">
      <c r="G10614" s="79"/>
      <c r="I10614" s="79"/>
      <c r="K10614" s="79"/>
      <c r="M10614" s="79"/>
      <c r="N10614" s="80"/>
      <c r="P10614" s="79"/>
    </row>
    <row r="10615" spans="7:16" x14ac:dyDescent="0.2">
      <c r="G10615" s="79"/>
      <c r="I10615" s="79"/>
      <c r="K10615" s="79"/>
      <c r="M10615" s="79"/>
      <c r="N10615" s="80"/>
      <c r="P10615" s="79"/>
    </row>
    <row r="10616" spans="7:16" x14ac:dyDescent="0.2">
      <c r="G10616" s="79"/>
      <c r="I10616" s="79"/>
      <c r="K10616" s="79"/>
      <c r="M10616" s="79"/>
      <c r="N10616" s="80"/>
      <c r="P10616" s="79"/>
    </row>
    <row r="10617" spans="7:16" x14ac:dyDescent="0.2">
      <c r="G10617" s="79"/>
      <c r="I10617" s="79"/>
      <c r="K10617" s="79"/>
      <c r="M10617" s="79"/>
      <c r="N10617" s="80"/>
      <c r="P10617" s="79"/>
    </row>
    <row r="10618" spans="7:16" x14ac:dyDescent="0.2">
      <c r="G10618" s="79"/>
      <c r="I10618" s="79"/>
      <c r="K10618" s="79"/>
      <c r="M10618" s="79"/>
      <c r="N10618" s="80"/>
      <c r="P10618" s="79"/>
    </row>
    <row r="10619" spans="7:16" x14ac:dyDescent="0.2">
      <c r="G10619" s="79"/>
      <c r="I10619" s="79"/>
      <c r="K10619" s="79"/>
      <c r="M10619" s="79"/>
      <c r="N10619" s="80"/>
      <c r="P10619" s="79"/>
    </row>
    <row r="10620" spans="7:16" x14ac:dyDescent="0.2">
      <c r="G10620" s="79"/>
      <c r="I10620" s="79"/>
      <c r="K10620" s="79"/>
      <c r="M10620" s="79"/>
      <c r="N10620" s="80"/>
      <c r="P10620" s="79"/>
    </row>
    <row r="10621" spans="7:16" x14ac:dyDescent="0.2">
      <c r="G10621" s="79"/>
      <c r="I10621" s="79"/>
      <c r="K10621" s="79"/>
      <c r="M10621" s="79"/>
      <c r="N10621" s="80"/>
      <c r="P10621" s="79"/>
    </row>
    <row r="10622" spans="7:16" x14ac:dyDescent="0.2">
      <c r="G10622" s="79"/>
      <c r="I10622" s="79"/>
      <c r="K10622" s="79"/>
      <c r="M10622" s="79"/>
      <c r="N10622" s="80"/>
      <c r="P10622" s="79"/>
    </row>
    <row r="10623" spans="7:16" x14ac:dyDescent="0.2">
      <c r="G10623" s="79"/>
      <c r="I10623" s="79"/>
      <c r="K10623" s="79"/>
      <c r="M10623" s="79"/>
      <c r="N10623" s="80"/>
      <c r="P10623" s="79"/>
    </row>
    <row r="10624" spans="7:16" x14ac:dyDescent="0.2">
      <c r="G10624" s="79"/>
      <c r="I10624" s="79"/>
      <c r="K10624" s="79"/>
      <c r="M10624" s="79"/>
      <c r="N10624" s="80"/>
      <c r="P10624" s="79"/>
    </row>
    <row r="10625" spans="7:16" x14ac:dyDescent="0.2">
      <c r="G10625" s="79"/>
      <c r="I10625" s="79"/>
      <c r="K10625" s="79"/>
      <c r="M10625" s="79"/>
      <c r="N10625" s="80"/>
      <c r="P10625" s="79"/>
    </row>
    <row r="10626" spans="7:16" x14ac:dyDescent="0.2">
      <c r="G10626" s="79"/>
      <c r="I10626" s="79"/>
      <c r="K10626" s="79"/>
      <c r="M10626" s="79"/>
      <c r="N10626" s="80"/>
      <c r="P10626" s="79"/>
    </row>
    <row r="10627" spans="7:16" x14ac:dyDescent="0.2">
      <c r="G10627" s="79"/>
      <c r="I10627" s="79"/>
      <c r="K10627" s="79"/>
      <c r="M10627" s="79"/>
      <c r="N10627" s="80"/>
      <c r="P10627" s="79"/>
    </row>
    <row r="10628" spans="7:16" x14ac:dyDescent="0.2">
      <c r="G10628" s="79"/>
      <c r="I10628" s="79"/>
      <c r="K10628" s="79"/>
      <c r="M10628" s="79"/>
      <c r="N10628" s="80"/>
      <c r="P10628" s="79"/>
    </row>
    <row r="10629" spans="7:16" x14ac:dyDescent="0.2">
      <c r="G10629" s="79"/>
      <c r="I10629" s="79"/>
      <c r="K10629" s="79"/>
      <c r="M10629" s="79"/>
      <c r="N10629" s="80"/>
      <c r="P10629" s="79"/>
    </row>
    <row r="10630" spans="7:16" x14ac:dyDescent="0.2">
      <c r="G10630" s="79"/>
      <c r="I10630" s="79"/>
      <c r="K10630" s="79"/>
      <c r="M10630" s="79"/>
      <c r="N10630" s="80"/>
      <c r="P10630" s="79"/>
    </row>
    <row r="10631" spans="7:16" x14ac:dyDescent="0.2">
      <c r="G10631" s="79"/>
      <c r="I10631" s="79"/>
      <c r="K10631" s="79"/>
      <c r="M10631" s="79"/>
      <c r="N10631" s="80"/>
      <c r="P10631" s="79"/>
    </row>
    <row r="10632" spans="7:16" x14ac:dyDescent="0.2">
      <c r="G10632" s="79"/>
      <c r="I10632" s="79"/>
      <c r="K10632" s="79"/>
      <c r="M10632" s="79"/>
      <c r="N10632" s="80"/>
      <c r="P10632" s="79"/>
    </row>
    <row r="10633" spans="7:16" x14ac:dyDescent="0.2">
      <c r="G10633" s="79"/>
      <c r="I10633" s="79"/>
      <c r="K10633" s="79"/>
      <c r="M10633" s="79"/>
      <c r="N10633" s="80"/>
      <c r="P10633" s="79"/>
    </row>
    <row r="10634" spans="7:16" x14ac:dyDescent="0.2">
      <c r="G10634" s="79"/>
      <c r="I10634" s="79"/>
      <c r="K10634" s="79"/>
      <c r="M10634" s="79"/>
      <c r="N10634" s="80"/>
      <c r="P10634" s="79"/>
    </row>
    <row r="10635" spans="7:16" x14ac:dyDescent="0.2">
      <c r="G10635" s="79"/>
      <c r="I10635" s="79"/>
      <c r="K10635" s="79"/>
      <c r="M10635" s="79"/>
      <c r="N10635" s="80"/>
      <c r="P10635" s="79"/>
    </row>
    <row r="10636" spans="7:16" x14ac:dyDescent="0.2">
      <c r="G10636" s="79"/>
      <c r="I10636" s="79"/>
      <c r="K10636" s="79"/>
      <c r="M10636" s="79"/>
      <c r="N10636" s="80"/>
      <c r="P10636" s="79"/>
    </row>
    <row r="10637" spans="7:16" x14ac:dyDescent="0.2">
      <c r="G10637" s="79"/>
      <c r="I10637" s="79"/>
      <c r="K10637" s="79"/>
      <c r="M10637" s="79"/>
      <c r="N10637" s="80"/>
      <c r="P10637" s="79"/>
    </row>
    <row r="10638" spans="7:16" x14ac:dyDescent="0.2">
      <c r="G10638" s="79"/>
      <c r="I10638" s="79"/>
      <c r="K10638" s="79"/>
      <c r="M10638" s="79"/>
      <c r="N10638" s="80"/>
      <c r="P10638" s="79"/>
    </row>
    <row r="10639" spans="7:16" x14ac:dyDescent="0.2">
      <c r="G10639" s="79"/>
      <c r="I10639" s="79"/>
      <c r="K10639" s="79"/>
      <c r="M10639" s="79"/>
      <c r="N10639" s="80"/>
      <c r="P10639" s="79"/>
    </row>
    <row r="10640" spans="7:16" x14ac:dyDescent="0.2">
      <c r="G10640" s="79"/>
      <c r="I10640" s="79"/>
      <c r="K10640" s="79"/>
      <c r="M10640" s="79"/>
      <c r="N10640" s="80"/>
      <c r="P10640" s="79"/>
    </row>
    <row r="10641" spans="7:16" x14ac:dyDescent="0.2">
      <c r="G10641" s="79"/>
      <c r="I10641" s="79"/>
      <c r="K10641" s="79"/>
      <c r="M10641" s="79"/>
      <c r="N10641" s="80"/>
      <c r="P10641" s="79"/>
    </row>
    <row r="10642" spans="7:16" x14ac:dyDescent="0.2">
      <c r="G10642" s="79"/>
      <c r="I10642" s="79"/>
      <c r="K10642" s="79"/>
      <c r="M10642" s="79"/>
      <c r="N10642" s="80"/>
      <c r="P10642" s="79"/>
    </row>
    <row r="10643" spans="7:16" x14ac:dyDescent="0.2">
      <c r="G10643" s="79"/>
      <c r="I10643" s="79"/>
      <c r="K10643" s="79"/>
      <c r="M10643" s="79"/>
      <c r="N10643" s="80"/>
      <c r="P10643" s="79"/>
    </row>
    <row r="10644" spans="7:16" x14ac:dyDescent="0.2">
      <c r="G10644" s="79"/>
      <c r="I10644" s="79"/>
      <c r="K10644" s="79"/>
      <c r="M10644" s="79"/>
      <c r="N10644" s="80"/>
      <c r="P10644" s="79"/>
    </row>
    <row r="10645" spans="7:16" x14ac:dyDescent="0.2">
      <c r="G10645" s="79"/>
      <c r="I10645" s="79"/>
      <c r="K10645" s="79"/>
      <c r="M10645" s="79"/>
      <c r="N10645" s="80"/>
      <c r="P10645" s="79"/>
    </row>
    <row r="10646" spans="7:16" x14ac:dyDescent="0.2">
      <c r="G10646" s="79"/>
      <c r="I10646" s="79"/>
      <c r="K10646" s="79"/>
      <c r="M10646" s="79"/>
      <c r="N10646" s="80"/>
      <c r="P10646" s="79"/>
    </row>
    <row r="10647" spans="7:16" x14ac:dyDescent="0.2">
      <c r="G10647" s="79"/>
      <c r="I10647" s="79"/>
      <c r="K10647" s="79"/>
      <c r="M10647" s="79"/>
      <c r="N10647" s="80"/>
      <c r="P10647" s="79"/>
    </row>
    <row r="10648" spans="7:16" x14ac:dyDescent="0.2">
      <c r="G10648" s="79"/>
      <c r="I10648" s="79"/>
      <c r="K10648" s="79"/>
      <c r="M10648" s="79"/>
      <c r="N10648" s="80"/>
      <c r="P10648" s="79"/>
    </row>
    <row r="10649" spans="7:16" x14ac:dyDescent="0.2">
      <c r="G10649" s="79"/>
      <c r="I10649" s="79"/>
      <c r="K10649" s="79"/>
      <c r="M10649" s="79"/>
      <c r="N10649" s="80"/>
      <c r="P10649" s="79"/>
    </row>
    <row r="10650" spans="7:16" x14ac:dyDescent="0.2">
      <c r="G10650" s="79"/>
      <c r="I10650" s="79"/>
      <c r="K10650" s="79"/>
      <c r="M10650" s="79"/>
      <c r="N10650" s="80"/>
      <c r="P10650" s="79"/>
    </row>
    <row r="10651" spans="7:16" x14ac:dyDescent="0.2">
      <c r="G10651" s="79"/>
      <c r="I10651" s="79"/>
      <c r="K10651" s="79"/>
      <c r="M10651" s="79"/>
      <c r="N10651" s="80"/>
      <c r="P10651" s="79"/>
    </row>
    <row r="10652" spans="7:16" x14ac:dyDescent="0.2">
      <c r="G10652" s="79"/>
      <c r="I10652" s="79"/>
      <c r="K10652" s="79"/>
      <c r="M10652" s="79"/>
      <c r="N10652" s="80"/>
      <c r="P10652" s="79"/>
    </row>
    <row r="10653" spans="7:16" x14ac:dyDescent="0.2">
      <c r="G10653" s="79"/>
      <c r="I10653" s="79"/>
      <c r="K10653" s="79"/>
      <c r="M10653" s="79"/>
      <c r="N10653" s="80"/>
      <c r="P10653" s="79"/>
    </row>
    <row r="10654" spans="7:16" x14ac:dyDescent="0.2">
      <c r="G10654" s="79"/>
      <c r="I10654" s="79"/>
      <c r="K10654" s="79"/>
      <c r="M10654" s="79"/>
      <c r="N10654" s="80"/>
      <c r="P10654" s="79"/>
    </row>
    <row r="10655" spans="7:16" x14ac:dyDescent="0.2">
      <c r="G10655" s="79"/>
      <c r="I10655" s="79"/>
      <c r="K10655" s="79"/>
      <c r="M10655" s="79"/>
      <c r="N10655" s="80"/>
      <c r="P10655" s="79"/>
    </row>
    <row r="10656" spans="7:16" x14ac:dyDescent="0.2">
      <c r="G10656" s="79"/>
      <c r="I10656" s="79"/>
      <c r="K10656" s="79"/>
      <c r="M10656" s="79"/>
      <c r="N10656" s="80"/>
      <c r="P10656" s="79"/>
    </row>
    <row r="10657" spans="7:16" x14ac:dyDescent="0.2">
      <c r="G10657" s="79"/>
      <c r="I10657" s="79"/>
      <c r="K10657" s="79"/>
      <c r="M10657" s="79"/>
      <c r="N10657" s="80"/>
      <c r="P10657" s="79"/>
    </row>
    <row r="10658" spans="7:16" x14ac:dyDescent="0.2">
      <c r="G10658" s="79"/>
      <c r="I10658" s="79"/>
      <c r="K10658" s="79"/>
      <c r="M10658" s="79"/>
      <c r="N10658" s="80"/>
      <c r="P10658" s="79"/>
    </row>
    <row r="10659" spans="7:16" x14ac:dyDescent="0.2">
      <c r="G10659" s="79"/>
      <c r="I10659" s="79"/>
      <c r="K10659" s="79"/>
      <c r="M10659" s="79"/>
      <c r="N10659" s="80"/>
      <c r="P10659" s="79"/>
    </row>
    <row r="10660" spans="7:16" x14ac:dyDescent="0.2">
      <c r="G10660" s="79"/>
      <c r="I10660" s="79"/>
      <c r="K10660" s="79"/>
      <c r="M10660" s="79"/>
      <c r="N10660" s="80"/>
      <c r="P10660" s="79"/>
    </row>
    <row r="10661" spans="7:16" x14ac:dyDescent="0.2">
      <c r="G10661" s="79"/>
      <c r="I10661" s="79"/>
      <c r="K10661" s="79"/>
      <c r="M10661" s="79"/>
      <c r="N10661" s="80"/>
      <c r="P10661" s="79"/>
    </row>
    <row r="10662" spans="7:16" x14ac:dyDescent="0.2">
      <c r="G10662" s="79"/>
      <c r="I10662" s="79"/>
      <c r="K10662" s="79"/>
      <c r="M10662" s="79"/>
      <c r="N10662" s="80"/>
      <c r="P10662" s="79"/>
    </row>
    <row r="10663" spans="7:16" x14ac:dyDescent="0.2">
      <c r="G10663" s="79"/>
      <c r="I10663" s="79"/>
      <c r="K10663" s="79"/>
      <c r="M10663" s="79"/>
      <c r="N10663" s="80"/>
      <c r="P10663" s="79"/>
    </row>
    <row r="10664" spans="7:16" x14ac:dyDescent="0.2">
      <c r="G10664" s="79"/>
      <c r="I10664" s="79"/>
      <c r="K10664" s="79"/>
      <c r="M10664" s="79"/>
      <c r="N10664" s="80"/>
      <c r="P10664" s="79"/>
    </row>
    <row r="10665" spans="7:16" x14ac:dyDescent="0.2">
      <c r="G10665" s="79"/>
      <c r="I10665" s="79"/>
      <c r="K10665" s="79"/>
      <c r="M10665" s="79"/>
      <c r="N10665" s="80"/>
      <c r="P10665" s="79"/>
    </row>
    <row r="10666" spans="7:16" x14ac:dyDescent="0.2">
      <c r="G10666" s="79"/>
      <c r="I10666" s="79"/>
      <c r="K10666" s="79"/>
      <c r="M10666" s="79"/>
      <c r="N10666" s="80"/>
      <c r="P10666" s="79"/>
    </row>
    <row r="10667" spans="7:16" x14ac:dyDescent="0.2">
      <c r="G10667" s="79"/>
      <c r="I10667" s="79"/>
      <c r="K10667" s="79"/>
      <c r="M10667" s="79"/>
      <c r="N10667" s="80"/>
      <c r="P10667" s="79"/>
    </row>
    <row r="10668" spans="7:16" x14ac:dyDescent="0.2">
      <c r="G10668" s="79"/>
      <c r="I10668" s="79"/>
      <c r="K10668" s="79"/>
      <c r="M10668" s="79"/>
      <c r="N10668" s="80"/>
      <c r="P10668" s="79"/>
    </row>
    <row r="10669" spans="7:16" x14ac:dyDescent="0.2">
      <c r="G10669" s="79"/>
      <c r="I10669" s="79"/>
      <c r="K10669" s="79"/>
      <c r="M10669" s="79"/>
      <c r="N10669" s="80"/>
      <c r="P10669" s="79"/>
    </row>
    <row r="10670" spans="7:16" x14ac:dyDescent="0.2">
      <c r="G10670" s="79"/>
      <c r="I10670" s="79"/>
      <c r="K10670" s="79"/>
      <c r="M10670" s="79"/>
      <c r="N10670" s="80"/>
      <c r="P10670" s="79"/>
    </row>
    <row r="10671" spans="7:16" x14ac:dyDescent="0.2">
      <c r="G10671" s="79"/>
      <c r="I10671" s="79"/>
      <c r="K10671" s="79"/>
      <c r="M10671" s="79"/>
      <c r="N10671" s="80"/>
      <c r="P10671" s="79"/>
    </row>
    <row r="10672" spans="7:16" x14ac:dyDescent="0.2">
      <c r="G10672" s="79"/>
      <c r="I10672" s="79"/>
      <c r="K10672" s="79"/>
      <c r="M10672" s="79"/>
      <c r="N10672" s="80"/>
      <c r="P10672" s="79"/>
    </row>
    <row r="10673" spans="7:16" x14ac:dyDescent="0.2">
      <c r="G10673" s="79"/>
      <c r="I10673" s="79"/>
      <c r="K10673" s="79"/>
      <c r="M10673" s="79"/>
      <c r="N10673" s="80"/>
      <c r="P10673" s="79"/>
    </row>
    <row r="10674" spans="7:16" x14ac:dyDescent="0.2">
      <c r="G10674" s="79"/>
      <c r="I10674" s="79"/>
      <c r="K10674" s="79"/>
      <c r="M10674" s="79"/>
      <c r="N10674" s="80"/>
      <c r="P10674" s="79"/>
    </row>
    <row r="10675" spans="7:16" x14ac:dyDescent="0.2">
      <c r="G10675" s="79"/>
      <c r="I10675" s="79"/>
      <c r="K10675" s="79"/>
      <c r="M10675" s="79"/>
      <c r="N10675" s="80"/>
      <c r="P10675" s="79"/>
    </row>
    <row r="10676" spans="7:16" x14ac:dyDescent="0.2">
      <c r="G10676" s="79"/>
      <c r="I10676" s="79"/>
      <c r="K10676" s="79"/>
      <c r="M10676" s="79"/>
      <c r="N10676" s="80"/>
      <c r="P10676" s="79"/>
    </row>
    <row r="10677" spans="7:16" x14ac:dyDescent="0.2">
      <c r="G10677" s="79"/>
      <c r="I10677" s="79"/>
      <c r="K10677" s="79"/>
      <c r="M10677" s="79"/>
      <c r="N10677" s="80"/>
      <c r="P10677" s="79"/>
    </row>
    <row r="10678" spans="7:16" x14ac:dyDescent="0.2">
      <c r="G10678" s="79"/>
      <c r="I10678" s="79"/>
      <c r="K10678" s="79"/>
      <c r="M10678" s="79"/>
      <c r="N10678" s="80"/>
      <c r="P10678" s="79"/>
    </row>
    <row r="10679" spans="7:16" x14ac:dyDescent="0.2">
      <c r="G10679" s="79"/>
      <c r="I10679" s="79"/>
      <c r="K10679" s="79"/>
      <c r="M10679" s="79"/>
      <c r="N10679" s="80"/>
      <c r="P10679" s="79"/>
    </row>
    <row r="10680" spans="7:16" x14ac:dyDescent="0.2">
      <c r="G10680" s="79"/>
      <c r="I10680" s="79"/>
      <c r="K10680" s="79"/>
      <c r="M10680" s="79"/>
      <c r="N10680" s="80"/>
      <c r="P10680" s="79"/>
    </row>
    <row r="10681" spans="7:16" x14ac:dyDescent="0.2">
      <c r="G10681" s="79"/>
      <c r="I10681" s="79"/>
      <c r="K10681" s="79"/>
      <c r="M10681" s="79"/>
      <c r="N10681" s="80"/>
      <c r="P10681" s="79"/>
    </row>
    <row r="10682" spans="7:16" x14ac:dyDescent="0.2">
      <c r="G10682" s="79"/>
      <c r="I10682" s="79"/>
      <c r="K10682" s="79"/>
      <c r="M10682" s="79"/>
      <c r="N10682" s="80"/>
      <c r="P10682" s="79"/>
    </row>
    <row r="10683" spans="7:16" x14ac:dyDescent="0.2">
      <c r="G10683" s="79"/>
      <c r="I10683" s="79"/>
      <c r="K10683" s="79"/>
      <c r="M10683" s="79"/>
      <c r="N10683" s="80"/>
      <c r="P10683" s="79"/>
    </row>
    <row r="10684" spans="7:16" x14ac:dyDescent="0.2">
      <c r="G10684" s="79"/>
      <c r="I10684" s="79"/>
      <c r="K10684" s="79"/>
      <c r="M10684" s="79"/>
      <c r="N10684" s="80"/>
      <c r="P10684" s="79"/>
    </row>
    <row r="10685" spans="7:16" x14ac:dyDescent="0.2">
      <c r="G10685" s="79"/>
      <c r="I10685" s="79"/>
      <c r="K10685" s="79"/>
      <c r="M10685" s="79"/>
      <c r="N10685" s="80"/>
      <c r="P10685" s="79"/>
    </row>
    <row r="10686" spans="7:16" x14ac:dyDescent="0.2">
      <c r="G10686" s="79"/>
      <c r="I10686" s="79"/>
      <c r="K10686" s="79"/>
      <c r="M10686" s="79"/>
      <c r="N10686" s="80"/>
      <c r="P10686" s="79"/>
    </row>
    <row r="10687" spans="7:16" x14ac:dyDescent="0.2">
      <c r="G10687" s="79"/>
      <c r="I10687" s="79"/>
      <c r="K10687" s="79"/>
      <c r="M10687" s="79"/>
      <c r="N10687" s="80"/>
      <c r="P10687" s="79"/>
    </row>
    <row r="10688" spans="7:16" x14ac:dyDescent="0.2">
      <c r="G10688" s="79"/>
      <c r="I10688" s="79"/>
      <c r="K10688" s="79"/>
      <c r="M10688" s="79"/>
      <c r="N10688" s="80"/>
      <c r="P10688" s="79"/>
    </row>
    <row r="10689" spans="7:16" x14ac:dyDescent="0.2">
      <c r="G10689" s="79"/>
      <c r="I10689" s="79"/>
      <c r="K10689" s="79"/>
      <c r="M10689" s="79"/>
      <c r="N10689" s="80"/>
      <c r="P10689" s="79"/>
    </row>
    <row r="10690" spans="7:16" x14ac:dyDescent="0.2">
      <c r="G10690" s="79"/>
      <c r="I10690" s="79"/>
      <c r="K10690" s="79"/>
      <c r="M10690" s="79"/>
      <c r="N10690" s="80"/>
      <c r="P10690" s="79"/>
    </row>
    <row r="10691" spans="7:16" x14ac:dyDescent="0.2">
      <c r="G10691" s="79"/>
      <c r="I10691" s="79"/>
      <c r="K10691" s="79"/>
      <c r="M10691" s="79"/>
      <c r="N10691" s="80"/>
      <c r="P10691" s="79"/>
    </row>
    <row r="10692" spans="7:16" x14ac:dyDescent="0.2">
      <c r="G10692" s="79"/>
      <c r="I10692" s="79"/>
      <c r="K10692" s="79"/>
      <c r="M10692" s="79"/>
      <c r="N10692" s="80"/>
      <c r="P10692" s="79"/>
    </row>
    <row r="10693" spans="7:16" x14ac:dyDescent="0.2">
      <c r="G10693" s="79"/>
      <c r="I10693" s="79"/>
      <c r="K10693" s="79"/>
      <c r="M10693" s="79"/>
      <c r="N10693" s="80"/>
      <c r="P10693" s="79"/>
    </row>
    <row r="10694" spans="7:16" x14ac:dyDescent="0.2">
      <c r="G10694" s="79"/>
      <c r="I10694" s="79"/>
      <c r="K10694" s="79"/>
      <c r="M10694" s="79"/>
      <c r="N10694" s="80"/>
      <c r="P10694" s="79"/>
    </row>
    <row r="10695" spans="7:16" x14ac:dyDescent="0.2">
      <c r="G10695" s="79"/>
      <c r="I10695" s="79"/>
      <c r="K10695" s="79"/>
      <c r="M10695" s="79"/>
      <c r="N10695" s="80"/>
      <c r="P10695" s="79"/>
    </row>
    <row r="10696" spans="7:16" x14ac:dyDescent="0.2">
      <c r="G10696" s="79"/>
      <c r="I10696" s="79"/>
      <c r="K10696" s="79"/>
      <c r="M10696" s="79"/>
      <c r="N10696" s="80"/>
      <c r="P10696" s="79"/>
    </row>
    <row r="10697" spans="7:16" x14ac:dyDescent="0.2">
      <c r="G10697" s="79"/>
      <c r="I10697" s="79"/>
      <c r="K10697" s="79"/>
      <c r="M10697" s="79"/>
      <c r="N10697" s="80"/>
      <c r="P10697" s="79"/>
    </row>
    <row r="10698" spans="7:16" x14ac:dyDescent="0.2">
      <c r="G10698" s="79"/>
      <c r="I10698" s="79"/>
      <c r="K10698" s="79"/>
      <c r="M10698" s="79"/>
      <c r="N10698" s="80"/>
      <c r="P10698" s="79"/>
    </row>
    <row r="10699" spans="7:16" x14ac:dyDescent="0.2">
      <c r="G10699" s="79"/>
      <c r="I10699" s="79"/>
      <c r="K10699" s="79"/>
      <c r="M10699" s="79"/>
      <c r="N10699" s="80"/>
      <c r="P10699" s="79"/>
    </row>
    <row r="10700" spans="7:16" x14ac:dyDescent="0.2">
      <c r="G10700" s="79"/>
      <c r="I10700" s="79"/>
      <c r="K10700" s="79"/>
      <c r="M10700" s="79"/>
      <c r="N10700" s="80"/>
      <c r="P10700" s="79"/>
    </row>
    <row r="10701" spans="7:16" x14ac:dyDescent="0.2">
      <c r="G10701" s="79"/>
      <c r="I10701" s="79"/>
      <c r="K10701" s="79"/>
      <c r="M10701" s="79"/>
      <c r="N10701" s="80"/>
      <c r="P10701" s="79"/>
    </row>
    <row r="10702" spans="7:16" x14ac:dyDescent="0.2">
      <c r="G10702" s="79"/>
      <c r="I10702" s="79"/>
      <c r="K10702" s="79"/>
      <c r="M10702" s="79"/>
      <c r="N10702" s="80"/>
      <c r="P10702" s="79"/>
    </row>
    <row r="10703" spans="7:16" x14ac:dyDescent="0.2">
      <c r="G10703" s="79"/>
      <c r="I10703" s="79"/>
      <c r="K10703" s="79"/>
      <c r="M10703" s="79"/>
      <c r="N10703" s="80"/>
      <c r="P10703" s="79"/>
    </row>
    <row r="10704" spans="7:16" x14ac:dyDescent="0.2">
      <c r="G10704" s="79"/>
      <c r="I10704" s="79"/>
      <c r="K10704" s="79"/>
      <c r="M10704" s="79"/>
      <c r="N10704" s="80"/>
      <c r="P10704" s="79"/>
    </row>
    <row r="10705" spans="7:16" x14ac:dyDescent="0.2">
      <c r="G10705" s="79"/>
      <c r="I10705" s="79"/>
      <c r="K10705" s="79"/>
      <c r="M10705" s="79"/>
      <c r="N10705" s="80"/>
      <c r="P10705" s="79"/>
    </row>
    <row r="10706" spans="7:16" x14ac:dyDescent="0.2">
      <c r="G10706" s="79"/>
      <c r="I10706" s="79"/>
      <c r="K10706" s="79"/>
      <c r="M10706" s="79"/>
      <c r="N10706" s="80"/>
      <c r="P10706" s="79"/>
    </row>
    <row r="10707" spans="7:16" x14ac:dyDescent="0.2">
      <c r="G10707" s="79"/>
      <c r="I10707" s="79"/>
      <c r="K10707" s="79"/>
      <c r="M10707" s="79"/>
      <c r="N10707" s="80"/>
      <c r="P10707" s="79"/>
    </row>
    <row r="10708" spans="7:16" x14ac:dyDescent="0.2">
      <c r="G10708" s="79"/>
      <c r="I10708" s="79"/>
      <c r="K10708" s="79"/>
      <c r="M10708" s="79"/>
      <c r="N10708" s="80"/>
      <c r="P10708" s="79"/>
    </row>
    <row r="10709" spans="7:16" x14ac:dyDescent="0.2">
      <c r="G10709" s="79"/>
      <c r="I10709" s="79"/>
      <c r="K10709" s="79"/>
      <c r="M10709" s="79"/>
      <c r="N10709" s="80"/>
      <c r="P10709" s="79"/>
    </row>
    <row r="10710" spans="7:16" x14ac:dyDescent="0.2">
      <c r="G10710" s="79"/>
      <c r="I10710" s="79"/>
      <c r="K10710" s="79"/>
      <c r="M10710" s="79"/>
      <c r="N10710" s="80"/>
      <c r="P10710" s="79"/>
    </row>
    <row r="10711" spans="7:16" x14ac:dyDescent="0.2">
      <c r="G10711" s="79"/>
      <c r="I10711" s="79"/>
      <c r="K10711" s="79"/>
      <c r="M10711" s="79"/>
      <c r="N10711" s="80"/>
      <c r="P10711" s="79"/>
    </row>
    <row r="10712" spans="7:16" x14ac:dyDescent="0.2">
      <c r="G10712" s="79"/>
      <c r="I10712" s="79"/>
      <c r="K10712" s="79"/>
      <c r="M10712" s="79"/>
      <c r="N10712" s="80"/>
      <c r="P10712" s="79"/>
    </row>
    <row r="10713" spans="7:16" x14ac:dyDescent="0.2">
      <c r="G10713" s="79"/>
      <c r="I10713" s="79"/>
      <c r="K10713" s="79"/>
      <c r="M10713" s="79"/>
      <c r="N10713" s="80"/>
      <c r="P10713" s="79"/>
    </row>
    <row r="10714" spans="7:16" x14ac:dyDescent="0.2">
      <c r="G10714" s="79"/>
      <c r="I10714" s="79"/>
      <c r="K10714" s="79"/>
      <c r="M10714" s="79"/>
      <c r="N10714" s="80"/>
      <c r="P10714" s="79"/>
    </row>
    <row r="10715" spans="7:16" x14ac:dyDescent="0.2">
      <c r="G10715" s="79"/>
      <c r="I10715" s="79"/>
      <c r="K10715" s="79"/>
      <c r="M10715" s="79"/>
      <c r="N10715" s="80"/>
      <c r="P10715" s="79"/>
    </row>
    <row r="10716" spans="7:16" x14ac:dyDescent="0.2">
      <c r="G10716" s="79"/>
      <c r="I10716" s="79"/>
      <c r="K10716" s="79"/>
      <c r="M10716" s="79"/>
      <c r="N10716" s="80"/>
      <c r="P10716" s="79"/>
    </row>
    <row r="10717" spans="7:16" x14ac:dyDescent="0.2">
      <c r="G10717" s="79"/>
      <c r="I10717" s="79"/>
      <c r="K10717" s="79"/>
      <c r="M10717" s="79"/>
      <c r="N10717" s="80"/>
      <c r="P10717" s="79"/>
    </row>
    <row r="10718" spans="7:16" x14ac:dyDescent="0.2">
      <c r="G10718" s="79"/>
      <c r="I10718" s="79"/>
      <c r="K10718" s="79"/>
      <c r="M10718" s="79"/>
      <c r="N10718" s="80"/>
      <c r="P10718" s="79"/>
    </row>
    <row r="10719" spans="7:16" x14ac:dyDescent="0.2">
      <c r="G10719" s="79"/>
      <c r="I10719" s="79"/>
      <c r="K10719" s="79"/>
      <c r="M10719" s="79"/>
      <c r="N10719" s="80"/>
      <c r="P10719" s="79"/>
    </row>
    <row r="10720" spans="7:16" x14ac:dyDescent="0.2">
      <c r="G10720" s="79"/>
      <c r="I10720" s="79"/>
      <c r="K10720" s="79"/>
      <c r="M10720" s="79"/>
      <c r="N10720" s="80"/>
      <c r="P10720" s="79"/>
    </row>
    <row r="10721" spans="7:16" x14ac:dyDescent="0.2">
      <c r="G10721" s="79"/>
      <c r="I10721" s="79"/>
      <c r="K10721" s="79"/>
      <c r="M10721" s="79"/>
      <c r="N10721" s="80"/>
      <c r="P10721" s="79"/>
    </row>
    <row r="10722" spans="7:16" x14ac:dyDescent="0.2">
      <c r="G10722" s="79"/>
      <c r="I10722" s="79"/>
      <c r="K10722" s="79"/>
      <c r="M10722" s="79"/>
      <c r="N10722" s="80"/>
      <c r="P10722" s="79"/>
    </row>
    <row r="10723" spans="7:16" x14ac:dyDescent="0.2">
      <c r="G10723" s="79"/>
      <c r="I10723" s="79"/>
      <c r="K10723" s="79"/>
      <c r="M10723" s="79"/>
      <c r="N10723" s="80"/>
      <c r="P10723" s="79"/>
    </row>
    <row r="10724" spans="7:16" x14ac:dyDescent="0.2">
      <c r="G10724" s="79"/>
      <c r="I10724" s="79"/>
      <c r="K10724" s="79"/>
      <c r="M10724" s="79"/>
      <c r="N10724" s="80"/>
      <c r="P10724" s="79"/>
    </row>
    <row r="10725" spans="7:16" x14ac:dyDescent="0.2">
      <c r="G10725" s="79"/>
      <c r="I10725" s="79"/>
      <c r="K10725" s="79"/>
      <c r="M10725" s="79"/>
      <c r="N10725" s="80"/>
      <c r="P10725" s="79"/>
    </row>
    <row r="10726" spans="7:16" x14ac:dyDescent="0.2">
      <c r="G10726" s="79"/>
      <c r="I10726" s="79"/>
      <c r="K10726" s="79"/>
      <c r="M10726" s="79"/>
      <c r="N10726" s="80"/>
      <c r="P10726" s="79"/>
    </row>
    <row r="10727" spans="7:16" x14ac:dyDescent="0.2">
      <c r="G10727" s="79"/>
      <c r="I10727" s="79"/>
      <c r="K10727" s="79"/>
      <c r="M10727" s="79"/>
      <c r="N10727" s="80"/>
      <c r="P10727" s="79"/>
    </row>
    <row r="10728" spans="7:16" x14ac:dyDescent="0.2">
      <c r="G10728" s="79"/>
      <c r="I10728" s="79"/>
      <c r="K10728" s="79"/>
      <c r="M10728" s="79"/>
      <c r="N10728" s="80"/>
      <c r="P10728" s="79"/>
    </row>
    <row r="10729" spans="7:16" x14ac:dyDescent="0.2">
      <c r="G10729" s="79"/>
      <c r="I10729" s="79"/>
      <c r="K10729" s="79"/>
      <c r="M10729" s="79"/>
      <c r="N10729" s="80"/>
      <c r="P10729" s="79"/>
    </row>
    <row r="10730" spans="7:16" x14ac:dyDescent="0.2">
      <c r="G10730" s="79"/>
      <c r="I10730" s="79"/>
      <c r="K10730" s="79"/>
      <c r="M10730" s="79"/>
      <c r="N10730" s="80"/>
      <c r="P10730" s="79"/>
    </row>
    <row r="10731" spans="7:16" x14ac:dyDescent="0.2">
      <c r="G10731" s="79"/>
      <c r="I10731" s="79"/>
      <c r="K10731" s="79"/>
      <c r="M10731" s="79"/>
      <c r="N10731" s="80"/>
      <c r="P10731" s="79"/>
    </row>
    <row r="10732" spans="7:16" x14ac:dyDescent="0.2">
      <c r="G10732" s="79"/>
      <c r="I10732" s="79"/>
      <c r="K10732" s="79"/>
      <c r="M10732" s="79"/>
      <c r="N10732" s="80"/>
      <c r="P10732" s="79"/>
    </row>
    <row r="10733" spans="7:16" x14ac:dyDescent="0.2">
      <c r="G10733" s="79"/>
      <c r="I10733" s="79"/>
      <c r="K10733" s="79"/>
      <c r="M10733" s="79"/>
      <c r="N10733" s="80"/>
      <c r="P10733" s="79"/>
    </row>
    <row r="10734" spans="7:16" x14ac:dyDescent="0.2">
      <c r="G10734" s="79"/>
      <c r="I10734" s="79"/>
      <c r="K10734" s="79"/>
      <c r="M10734" s="79"/>
      <c r="N10734" s="80"/>
      <c r="P10734" s="79"/>
    </row>
    <row r="10735" spans="7:16" x14ac:dyDescent="0.2">
      <c r="G10735" s="79"/>
      <c r="I10735" s="79"/>
      <c r="K10735" s="79"/>
      <c r="M10735" s="79"/>
      <c r="N10735" s="80"/>
      <c r="P10735" s="79"/>
    </row>
    <row r="10736" spans="7:16" x14ac:dyDescent="0.2">
      <c r="G10736" s="79"/>
      <c r="I10736" s="79"/>
      <c r="K10736" s="79"/>
      <c r="M10736" s="79"/>
      <c r="N10736" s="80"/>
      <c r="P10736" s="79"/>
    </row>
    <row r="10737" spans="7:16" x14ac:dyDescent="0.2">
      <c r="G10737" s="79"/>
      <c r="I10737" s="79"/>
      <c r="K10737" s="79"/>
      <c r="M10737" s="79"/>
      <c r="N10737" s="80"/>
      <c r="P10737" s="79"/>
    </row>
    <row r="10738" spans="7:16" x14ac:dyDescent="0.2">
      <c r="G10738" s="79"/>
      <c r="I10738" s="79"/>
      <c r="K10738" s="79"/>
      <c r="M10738" s="79"/>
      <c r="N10738" s="80"/>
      <c r="P10738" s="79"/>
    </row>
    <row r="10739" spans="7:16" x14ac:dyDescent="0.2">
      <c r="G10739" s="79"/>
      <c r="I10739" s="79"/>
      <c r="K10739" s="79"/>
      <c r="M10739" s="79"/>
      <c r="N10739" s="80"/>
      <c r="P10739" s="79"/>
    </row>
    <row r="10740" spans="7:16" x14ac:dyDescent="0.2">
      <c r="G10740" s="79"/>
      <c r="I10740" s="79"/>
      <c r="K10740" s="79"/>
      <c r="M10740" s="79"/>
      <c r="N10740" s="80"/>
      <c r="P10740" s="79"/>
    </row>
    <row r="10741" spans="7:16" x14ac:dyDescent="0.2">
      <c r="G10741" s="79"/>
      <c r="I10741" s="79"/>
      <c r="K10741" s="79"/>
      <c r="M10741" s="79"/>
      <c r="N10741" s="80"/>
      <c r="P10741" s="79"/>
    </row>
    <row r="10742" spans="7:16" x14ac:dyDescent="0.2">
      <c r="G10742" s="79"/>
      <c r="I10742" s="79"/>
      <c r="K10742" s="79"/>
      <c r="M10742" s="79"/>
      <c r="N10742" s="80"/>
      <c r="P10742" s="79"/>
    </row>
    <row r="10743" spans="7:16" x14ac:dyDescent="0.2">
      <c r="G10743" s="79"/>
      <c r="I10743" s="79"/>
      <c r="K10743" s="79"/>
      <c r="M10743" s="79"/>
      <c r="N10743" s="80"/>
      <c r="P10743" s="79"/>
    </row>
    <row r="10744" spans="7:16" x14ac:dyDescent="0.2">
      <c r="G10744" s="79"/>
      <c r="I10744" s="79"/>
      <c r="K10744" s="79"/>
      <c r="M10744" s="79"/>
      <c r="N10744" s="80"/>
      <c r="P10744" s="79"/>
    </row>
    <row r="10745" spans="7:16" x14ac:dyDescent="0.2">
      <c r="G10745" s="79"/>
      <c r="I10745" s="79"/>
      <c r="K10745" s="79"/>
      <c r="M10745" s="79"/>
      <c r="N10745" s="80"/>
      <c r="P10745" s="79"/>
    </row>
    <row r="10746" spans="7:16" x14ac:dyDescent="0.2">
      <c r="G10746" s="79"/>
      <c r="I10746" s="79"/>
      <c r="K10746" s="79"/>
      <c r="M10746" s="79"/>
      <c r="N10746" s="80"/>
      <c r="P10746" s="79"/>
    </row>
    <row r="10747" spans="7:16" x14ac:dyDescent="0.2">
      <c r="G10747" s="79"/>
      <c r="I10747" s="79"/>
      <c r="K10747" s="79"/>
      <c r="M10747" s="79"/>
      <c r="N10747" s="80"/>
      <c r="P10747" s="79"/>
    </row>
    <row r="10748" spans="7:16" x14ac:dyDescent="0.2">
      <c r="G10748" s="79"/>
      <c r="I10748" s="79"/>
      <c r="K10748" s="79"/>
      <c r="M10748" s="79"/>
      <c r="N10748" s="80"/>
      <c r="P10748" s="79"/>
    </row>
    <row r="10749" spans="7:16" x14ac:dyDescent="0.2">
      <c r="G10749" s="79"/>
      <c r="I10749" s="79"/>
      <c r="K10749" s="79"/>
      <c r="M10749" s="79"/>
      <c r="N10749" s="80"/>
      <c r="P10749" s="79"/>
    </row>
    <row r="10750" spans="7:16" x14ac:dyDescent="0.2">
      <c r="G10750" s="79"/>
      <c r="I10750" s="79"/>
      <c r="K10750" s="79"/>
      <c r="M10750" s="79"/>
      <c r="N10750" s="80"/>
      <c r="P10750" s="79"/>
    </row>
    <row r="10751" spans="7:16" x14ac:dyDescent="0.2">
      <c r="G10751" s="79"/>
      <c r="I10751" s="79"/>
      <c r="K10751" s="79"/>
      <c r="M10751" s="79"/>
      <c r="N10751" s="80"/>
      <c r="P10751" s="79"/>
    </row>
    <row r="10752" spans="7:16" x14ac:dyDescent="0.2">
      <c r="G10752" s="79"/>
      <c r="I10752" s="79"/>
      <c r="K10752" s="79"/>
      <c r="M10752" s="79"/>
      <c r="N10752" s="80"/>
      <c r="P10752" s="79"/>
    </row>
    <row r="10753" spans="7:16" x14ac:dyDescent="0.2">
      <c r="G10753" s="79"/>
      <c r="I10753" s="79"/>
      <c r="K10753" s="79"/>
      <c r="M10753" s="79"/>
      <c r="N10753" s="80"/>
      <c r="P10753" s="79"/>
    </row>
    <row r="10754" spans="7:16" x14ac:dyDescent="0.2">
      <c r="G10754" s="79"/>
      <c r="I10754" s="79"/>
      <c r="K10754" s="79"/>
      <c r="M10754" s="79"/>
      <c r="N10754" s="80"/>
      <c r="P10754" s="79"/>
    </row>
    <row r="10755" spans="7:16" x14ac:dyDescent="0.2">
      <c r="G10755" s="79"/>
      <c r="I10755" s="79"/>
      <c r="K10755" s="79"/>
      <c r="M10755" s="79"/>
      <c r="N10755" s="80"/>
      <c r="P10755" s="79"/>
    </row>
    <row r="10756" spans="7:16" x14ac:dyDescent="0.2">
      <c r="G10756" s="79"/>
      <c r="I10756" s="79"/>
      <c r="K10756" s="79"/>
      <c r="M10756" s="79"/>
      <c r="N10756" s="80"/>
      <c r="P10756" s="79"/>
    </row>
    <row r="10757" spans="7:16" x14ac:dyDescent="0.2">
      <c r="G10757" s="79"/>
      <c r="I10757" s="79"/>
      <c r="K10757" s="79"/>
      <c r="M10757" s="79"/>
      <c r="N10757" s="80"/>
      <c r="P10757" s="79"/>
    </row>
    <row r="10758" spans="7:16" x14ac:dyDescent="0.2">
      <c r="G10758" s="79"/>
      <c r="I10758" s="79"/>
      <c r="K10758" s="79"/>
      <c r="M10758" s="79"/>
      <c r="N10758" s="80"/>
      <c r="P10758" s="79"/>
    </row>
    <row r="10759" spans="7:16" x14ac:dyDescent="0.2">
      <c r="G10759" s="79"/>
      <c r="I10759" s="79"/>
      <c r="K10759" s="79"/>
      <c r="M10759" s="79"/>
      <c r="N10759" s="80"/>
      <c r="P10759" s="79"/>
    </row>
    <row r="10760" spans="7:16" x14ac:dyDescent="0.2">
      <c r="G10760" s="79"/>
      <c r="I10760" s="79"/>
      <c r="K10760" s="79"/>
      <c r="M10760" s="79"/>
      <c r="N10760" s="80"/>
      <c r="P10760" s="79"/>
    </row>
    <row r="10761" spans="7:16" x14ac:dyDescent="0.2">
      <c r="G10761" s="79"/>
      <c r="I10761" s="79"/>
      <c r="K10761" s="79"/>
      <c r="M10761" s="79"/>
      <c r="N10761" s="80"/>
      <c r="P10761" s="79"/>
    </row>
    <row r="10762" spans="7:16" x14ac:dyDescent="0.2">
      <c r="G10762" s="79"/>
      <c r="I10762" s="79"/>
      <c r="K10762" s="79"/>
      <c r="M10762" s="79"/>
      <c r="N10762" s="80"/>
      <c r="P10762" s="79"/>
    </row>
    <row r="10763" spans="7:16" x14ac:dyDescent="0.2">
      <c r="G10763" s="79"/>
      <c r="I10763" s="79"/>
      <c r="K10763" s="79"/>
      <c r="M10763" s="79"/>
      <c r="N10763" s="80"/>
      <c r="P10763" s="79"/>
    </row>
    <row r="10764" spans="7:16" x14ac:dyDescent="0.2">
      <c r="G10764" s="79"/>
      <c r="I10764" s="79"/>
      <c r="K10764" s="79"/>
      <c r="M10764" s="79"/>
      <c r="N10764" s="80"/>
      <c r="P10764" s="79"/>
    </row>
    <row r="10765" spans="7:16" x14ac:dyDescent="0.2">
      <c r="G10765" s="79"/>
      <c r="I10765" s="79"/>
      <c r="K10765" s="79"/>
      <c r="M10765" s="79"/>
      <c r="N10765" s="80"/>
      <c r="P10765" s="79"/>
    </row>
    <row r="10766" spans="7:16" x14ac:dyDescent="0.2">
      <c r="G10766" s="79"/>
      <c r="I10766" s="79"/>
      <c r="K10766" s="79"/>
      <c r="M10766" s="79"/>
      <c r="N10766" s="80"/>
      <c r="P10766" s="79"/>
    </row>
    <row r="10767" spans="7:16" x14ac:dyDescent="0.2">
      <c r="G10767" s="79"/>
      <c r="I10767" s="79"/>
      <c r="K10767" s="79"/>
      <c r="M10767" s="79"/>
      <c r="N10767" s="80"/>
      <c r="P10767" s="79"/>
    </row>
    <row r="10768" spans="7:16" x14ac:dyDescent="0.2">
      <c r="G10768" s="79"/>
      <c r="I10768" s="79"/>
      <c r="K10768" s="79"/>
      <c r="M10768" s="79"/>
      <c r="N10768" s="80"/>
      <c r="P10768" s="79"/>
    </row>
    <row r="10769" spans="7:16" x14ac:dyDescent="0.2">
      <c r="G10769" s="79"/>
      <c r="I10769" s="79"/>
      <c r="K10769" s="79"/>
      <c r="M10769" s="79"/>
      <c r="N10769" s="80"/>
      <c r="P10769" s="79"/>
    </row>
    <row r="10770" spans="7:16" x14ac:dyDescent="0.2">
      <c r="G10770" s="79"/>
      <c r="I10770" s="79"/>
      <c r="K10770" s="79"/>
      <c r="M10770" s="79"/>
      <c r="N10770" s="80"/>
      <c r="P10770" s="79"/>
    </row>
    <row r="10771" spans="7:16" x14ac:dyDescent="0.2">
      <c r="G10771" s="79"/>
      <c r="I10771" s="79"/>
      <c r="K10771" s="79"/>
      <c r="M10771" s="79"/>
      <c r="N10771" s="80"/>
      <c r="P10771" s="79"/>
    </row>
    <row r="10772" spans="7:16" x14ac:dyDescent="0.2">
      <c r="G10772" s="79"/>
      <c r="I10772" s="79"/>
      <c r="K10772" s="79"/>
      <c r="M10772" s="79"/>
      <c r="N10772" s="80"/>
      <c r="P10772" s="79"/>
    </row>
    <row r="10773" spans="7:16" x14ac:dyDescent="0.2">
      <c r="G10773" s="79"/>
      <c r="I10773" s="79"/>
      <c r="K10773" s="79"/>
      <c r="M10773" s="79"/>
      <c r="N10773" s="80"/>
      <c r="P10773" s="79"/>
    </row>
    <row r="10774" spans="7:16" x14ac:dyDescent="0.2">
      <c r="G10774" s="79"/>
      <c r="I10774" s="79"/>
      <c r="K10774" s="79"/>
      <c r="M10774" s="79"/>
      <c r="N10774" s="80"/>
      <c r="P10774" s="79"/>
    </row>
    <row r="10775" spans="7:16" x14ac:dyDescent="0.2">
      <c r="G10775" s="79"/>
      <c r="I10775" s="79"/>
      <c r="K10775" s="79"/>
      <c r="M10775" s="79"/>
      <c r="N10775" s="80"/>
      <c r="P10775" s="79"/>
    </row>
    <row r="10776" spans="7:16" x14ac:dyDescent="0.2">
      <c r="G10776" s="79"/>
      <c r="I10776" s="79"/>
      <c r="K10776" s="79"/>
      <c r="M10776" s="79"/>
      <c r="N10776" s="80"/>
      <c r="P10776" s="79"/>
    </row>
    <row r="10777" spans="7:16" x14ac:dyDescent="0.2">
      <c r="G10777" s="79"/>
      <c r="I10777" s="79"/>
      <c r="K10777" s="79"/>
      <c r="M10777" s="79"/>
      <c r="N10777" s="80"/>
      <c r="P10777" s="79"/>
    </row>
    <row r="10778" spans="7:16" x14ac:dyDescent="0.2">
      <c r="G10778" s="79"/>
      <c r="I10778" s="79"/>
      <c r="K10778" s="79"/>
      <c r="M10778" s="79"/>
      <c r="N10778" s="80"/>
      <c r="P10778" s="79"/>
    </row>
    <row r="10779" spans="7:16" x14ac:dyDescent="0.2">
      <c r="G10779" s="79"/>
      <c r="I10779" s="79"/>
      <c r="K10779" s="79"/>
      <c r="M10779" s="79"/>
      <c r="N10779" s="80"/>
      <c r="P10779" s="79"/>
    </row>
    <row r="10780" spans="7:16" x14ac:dyDescent="0.2">
      <c r="G10780" s="79"/>
      <c r="I10780" s="79"/>
      <c r="K10780" s="79"/>
      <c r="M10780" s="79"/>
      <c r="N10780" s="80"/>
      <c r="P10780" s="79"/>
    </row>
    <row r="10781" spans="7:16" x14ac:dyDescent="0.2">
      <c r="G10781" s="79"/>
      <c r="I10781" s="79"/>
      <c r="K10781" s="79"/>
      <c r="M10781" s="79"/>
      <c r="N10781" s="80"/>
      <c r="P10781" s="79"/>
    </row>
    <row r="10782" spans="7:16" x14ac:dyDescent="0.2">
      <c r="G10782" s="79"/>
      <c r="I10782" s="79"/>
      <c r="K10782" s="79"/>
      <c r="M10782" s="79"/>
      <c r="N10782" s="80"/>
      <c r="P10782" s="79"/>
    </row>
    <row r="10783" spans="7:16" x14ac:dyDescent="0.2">
      <c r="G10783" s="79"/>
      <c r="I10783" s="79"/>
      <c r="K10783" s="79"/>
      <c r="M10783" s="79"/>
      <c r="N10783" s="80"/>
      <c r="P10783" s="79"/>
    </row>
    <row r="10784" spans="7:16" x14ac:dyDescent="0.2">
      <c r="G10784" s="79"/>
      <c r="I10784" s="79"/>
      <c r="K10784" s="79"/>
      <c r="M10784" s="79"/>
      <c r="N10784" s="80"/>
      <c r="P10784" s="79"/>
    </row>
    <row r="10785" spans="7:16" x14ac:dyDescent="0.2">
      <c r="G10785" s="79"/>
      <c r="I10785" s="79"/>
      <c r="K10785" s="79"/>
      <c r="M10785" s="79"/>
      <c r="N10785" s="80"/>
      <c r="P10785" s="79"/>
    </row>
    <row r="10786" spans="7:16" x14ac:dyDescent="0.2">
      <c r="G10786" s="79"/>
      <c r="I10786" s="79"/>
      <c r="K10786" s="79"/>
      <c r="M10786" s="79"/>
      <c r="N10786" s="80"/>
      <c r="P10786" s="79"/>
    </row>
    <row r="10787" spans="7:16" x14ac:dyDescent="0.2">
      <c r="G10787" s="79"/>
      <c r="I10787" s="79"/>
      <c r="K10787" s="79"/>
      <c r="M10787" s="79"/>
      <c r="N10787" s="80"/>
      <c r="P10787" s="79"/>
    </row>
    <row r="10788" spans="7:16" x14ac:dyDescent="0.2">
      <c r="G10788" s="79"/>
      <c r="I10788" s="79"/>
      <c r="K10788" s="79"/>
      <c r="M10788" s="79"/>
      <c r="N10788" s="80"/>
      <c r="P10788" s="79"/>
    </row>
    <row r="10789" spans="7:16" x14ac:dyDescent="0.2">
      <c r="G10789" s="79"/>
      <c r="I10789" s="79"/>
      <c r="K10789" s="79"/>
      <c r="M10789" s="79"/>
      <c r="N10789" s="80"/>
      <c r="P10789" s="79"/>
    </row>
    <row r="10790" spans="7:16" x14ac:dyDescent="0.2">
      <c r="G10790" s="79"/>
      <c r="I10790" s="79"/>
      <c r="K10790" s="79"/>
      <c r="M10790" s="79"/>
      <c r="N10790" s="80"/>
      <c r="P10790" s="79"/>
    </row>
    <row r="10791" spans="7:16" x14ac:dyDescent="0.2">
      <c r="G10791" s="79"/>
      <c r="I10791" s="79"/>
      <c r="K10791" s="79"/>
      <c r="M10791" s="79"/>
      <c r="N10791" s="80"/>
      <c r="P10791" s="79"/>
    </row>
    <row r="10792" spans="7:16" x14ac:dyDescent="0.2">
      <c r="G10792" s="79"/>
      <c r="I10792" s="79"/>
      <c r="K10792" s="79"/>
      <c r="M10792" s="79"/>
      <c r="N10792" s="80"/>
      <c r="P10792" s="79"/>
    </row>
    <row r="10793" spans="7:16" x14ac:dyDescent="0.2">
      <c r="G10793" s="79"/>
      <c r="I10793" s="79"/>
      <c r="K10793" s="79"/>
      <c r="M10793" s="79"/>
      <c r="N10793" s="80"/>
      <c r="P10793" s="79"/>
    </row>
    <row r="10794" spans="7:16" x14ac:dyDescent="0.2">
      <c r="G10794" s="79"/>
      <c r="I10794" s="79"/>
      <c r="K10794" s="79"/>
      <c r="M10794" s="79"/>
      <c r="N10794" s="80"/>
      <c r="P10794" s="79"/>
    </row>
    <row r="10795" spans="7:16" x14ac:dyDescent="0.2">
      <c r="G10795" s="79"/>
      <c r="I10795" s="79"/>
      <c r="K10795" s="79"/>
      <c r="M10795" s="79"/>
      <c r="N10795" s="80"/>
      <c r="P10795" s="79"/>
    </row>
    <row r="10796" spans="7:16" x14ac:dyDescent="0.2">
      <c r="G10796" s="79"/>
      <c r="I10796" s="79"/>
      <c r="K10796" s="79"/>
      <c r="M10796" s="79"/>
      <c r="N10796" s="80"/>
      <c r="P10796" s="79"/>
    </row>
    <row r="10797" spans="7:16" x14ac:dyDescent="0.2">
      <c r="G10797" s="79"/>
      <c r="I10797" s="79"/>
      <c r="K10797" s="79"/>
      <c r="M10797" s="79"/>
      <c r="N10797" s="80"/>
      <c r="P10797" s="79"/>
    </row>
    <row r="10798" spans="7:16" x14ac:dyDescent="0.2">
      <c r="G10798" s="79"/>
      <c r="I10798" s="79"/>
      <c r="K10798" s="79"/>
      <c r="M10798" s="79"/>
      <c r="N10798" s="80"/>
      <c r="P10798" s="79"/>
    </row>
    <row r="10799" spans="7:16" x14ac:dyDescent="0.2">
      <c r="G10799" s="79"/>
      <c r="I10799" s="79"/>
      <c r="K10799" s="79"/>
      <c r="M10799" s="79"/>
      <c r="N10799" s="80"/>
      <c r="P10799" s="79"/>
    </row>
    <row r="10800" spans="7:16" x14ac:dyDescent="0.2">
      <c r="G10800" s="79"/>
      <c r="I10800" s="79"/>
      <c r="K10800" s="79"/>
      <c r="M10800" s="79"/>
      <c r="N10800" s="80"/>
      <c r="P10800" s="79"/>
    </row>
    <row r="10801" spans="7:16" x14ac:dyDescent="0.2">
      <c r="G10801" s="79"/>
      <c r="I10801" s="79"/>
      <c r="K10801" s="79"/>
      <c r="M10801" s="79"/>
      <c r="N10801" s="80"/>
      <c r="P10801" s="79"/>
    </row>
    <row r="10802" spans="7:16" x14ac:dyDescent="0.2">
      <c r="G10802" s="79"/>
      <c r="I10802" s="79"/>
      <c r="K10802" s="79"/>
      <c r="M10802" s="79"/>
      <c r="N10802" s="80"/>
      <c r="P10802" s="79"/>
    </row>
    <row r="10803" spans="7:16" x14ac:dyDescent="0.2">
      <c r="G10803" s="79"/>
      <c r="I10803" s="79"/>
      <c r="K10803" s="79"/>
      <c r="M10803" s="79"/>
      <c r="N10803" s="80"/>
      <c r="P10803" s="79"/>
    </row>
    <row r="10804" spans="7:16" x14ac:dyDescent="0.2">
      <c r="G10804" s="79"/>
      <c r="I10804" s="79"/>
      <c r="K10804" s="79"/>
      <c r="M10804" s="79"/>
      <c r="N10804" s="80"/>
      <c r="P10804" s="79"/>
    </row>
    <row r="10805" spans="7:16" x14ac:dyDescent="0.2">
      <c r="G10805" s="79"/>
      <c r="I10805" s="79"/>
      <c r="K10805" s="79"/>
      <c r="M10805" s="79"/>
      <c r="N10805" s="80"/>
      <c r="P10805" s="79"/>
    </row>
    <row r="10806" spans="7:16" x14ac:dyDescent="0.2">
      <c r="G10806" s="79"/>
      <c r="I10806" s="79"/>
      <c r="K10806" s="79"/>
      <c r="M10806" s="79"/>
      <c r="N10806" s="80"/>
      <c r="P10806" s="79"/>
    </row>
    <row r="10807" spans="7:16" x14ac:dyDescent="0.2">
      <c r="G10807" s="79"/>
      <c r="I10807" s="79"/>
      <c r="K10807" s="79"/>
      <c r="M10807" s="79"/>
      <c r="N10807" s="80"/>
      <c r="P10807" s="79"/>
    </row>
    <row r="10808" spans="7:16" x14ac:dyDescent="0.2">
      <c r="G10808" s="79"/>
      <c r="I10808" s="79"/>
      <c r="K10808" s="79"/>
      <c r="M10808" s="79"/>
      <c r="N10808" s="80"/>
      <c r="P10808" s="79"/>
    </row>
    <row r="10809" spans="7:16" x14ac:dyDescent="0.2">
      <c r="G10809" s="79"/>
      <c r="I10809" s="79"/>
      <c r="K10809" s="79"/>
      <c r="M10809" s="79"/>
      <c r="N10809" s="80"/>
      <c r="P10809" s="79"/>
    </row>
    <row r="10810" spans="7:16" x14ac:dyDescent="0.2">
      <c r="G10810" s="79"/>
      <c r="I10810" s="79"/>
      <c r="K10810" s="79"/>
      <c r="M10810" s="79"/>
      <c r="N10810" s="80"/>
      <c r="P10810" s="79"/>
    </row>
    <row r="10811" spans="7:16" x14ac:dyDescent="0.2">
      <c r="G10811" s="79"/>
      <c r="I10811" s="79"/>
      <c r="K10811" s="79"/>
      <c r="M10811" s="79"/>
      <c r="N10811" s="80"/>
      <c r="P10811" s="79"/>
    </row>
    <row r="10812" spans="7:16" x14ac:dyDescent="0.2">
      <c r="G10812" s="79"/>
      <c r="I10812" s="79"/>
      <c r="K10812" s="79"/>
      <c r="M10812" s="79"/>
      <c r="N10812" s="80"/>
      <c r="P10812" s="79"/>
    </row>
    <row r="10813" spans="7:16" x14ac:dyDescent="0.2">
      <c r="G10813" s="79"/>
      <c r="I10813" s="79"/>
      <c r="K10813" s="79"/>
      <c r="M10813" s="79"/>
      <c r="N10813" s="80"/>
      <c r="P10813" s="79"/>
    </row>
    <row r="10814" spans="7:16" x14ac:dyDescent="0.2">
      <c r="G10814" s="79"/>
      <c r="I10814" s="79"/>
      <c r="K10814" s="79"/>
      <c r="M10814" s="79"/>
      <c r="N10814" s="80"/>
      <c r="P10814" s="79"/>
    </row>
    <row r="10815" spans="7:16" x14ac:dyDescent="0.2">
      <c r="G10815" s="79"/>
      <c r="I10815" s="79"/>
      <c r="K10815" s="79"/>
      <c r="M10815" s="79"/>
      <c r="N10815" s="80"/>
      <c r="P10815" s="79"/>
    </row>
    <row r="10816" spans="7:16" x14ac:dyDescent="0.2">
      <c r="G10816" s="79"/>
      <c r="I10816" s="79"/>
      <c r="K10816" s="79"/>
      <c r="M10816" s="79"/>
      <c r="N10816" s="80"/>
      <c r="P10816" s="79"/>
    </row>
    <row r="10817" spans="7:16" x14ac:dyDescent="0.2">
      <c r="G10817" s="79"/>
      <c r="I10817" s="79"/>
      <c r="K10817" s="79"/>
      <c r="M10817" s="79"/>
      <c r="N10817" s="80"/>
      <c r="P10817" s="79"/>
    </row>
    <row r="10818" spans="7:16" x14ac:dyDescent="0.2">
      <c r="G10818" s="79"/>
      <c r="I10818" s="79"/>
      <c r="K10818" s="79"/>
      <c r="M10818" s="79"/>
      <c r="N10818" s="80"/>
      <c r="P10818" s="79"/>
    </row>
    <row r="10819" spans="7:16" x14ac:dyDescent="0.2">
      <c r="G10819" s="79"/>
      <c r="I10819" s="79"/>
      <c r="K10819" s="79"/>
      <c r="M10819" s="79"/>
      <c r="N10819" s="80"/>
      <c r="P10819" s="79"/>
    </row>
    <row r="10820" spans="7:16" x14ac:dyDescent="0.2">
      <c r="G10820" s="79"/>
      <c r="I10820" s="79"/>
      <c r="K10820" s="79"/>
      <c r="M10820" s="79"/>
      <c r="N10820" s="80"/>
      <c r="P10820" s="79"/>
    </row>
    <row r="10821" spans="7:16" x14ac:dyDescent="0.2">
      <c r="G10821" s="79"/>
      <c r="I10821" s="79"/>
      <c r="K10821" s="79"/>
      <c r="M10821" s="79"/>
      <c r="N10821" s="80"/>
      <c r="P10821" s="79"/>
    </row>
    <row r="10822" spans="7:16" x14ac:dyDescent="0.2">
      <c r="G10822" s="79"/>
      <c r="I10822" s="79"/>
      <c r="K10822" s="79"/>
      <c r="M10822" s="79"/>
      <c r="N10822" s="80"/>
      <c r="P10822" s="79"/>
    </row>
    <row r="10823" spans="7:16" x14ac:dyDescent="0.2">
      <c r="G10823" s="79"/>
      <c r="I10823" s="79"/>
      <c r="K10823" s="79"/>
      <c r="M10823" s="79"/>
      <c r="N10823" s="80"/>
      <c r="P10823" s="79"/>
    </row>
    <row r="10824" spans="7:16" x14ac:dyDescent="0.2">
      <c r="G10824" s="79"/>
      <c r="I10824" s="79"/>
      <c r="K10824" s="79"/>
      <c r="M10824" s="79"/>
      <c r="N10824" s="80"/>
      <c r="P10824" s="79"/>
    </row>
    <row r="10825" spans="7:16" x14ac:dyDescent="0.2">
      <c r="G10825" s="79"/>
      <c r="I10825" s="79"/>
      <c r="K10825" s="79"/>
      <c r="M10825" s="79"/>
      <c r="N10825" s="80"/>
      <c r="P10825" s="79"/>
    </row>
    <row r="10826" spans="7:16" x14ac:dyDescent="0.2">
      <c r="G10826" s="79"/>
      <c r="I10826" s="79"/>
      <c r="K10826" s="79"/>
      <c r="M10826" s="79"/>
      <c r="N10826" s="80"/>
      <c r="P10826" s="79"/>
    </row>
    <row r="10827" spans="7:16" x14ac:dyDescent="0.2">
      <c r="G10827" s="79"/>
      <c r="I10827" s="79"/>
      <c r="K10827" s="79"/>
      <c r="M10827" s="79"/>
      <c r="N10827" s="80"/>
      <c r="P10827" s="79"/>
    </row>
    <row r="10828" spans="7:16" x14ac:dyDescent="0.2">
      <c r="G10828" s="79"/>
      <c r="I10828" s="79"/>
      <c r="K10828" s="79"/>
      <c r="M10828" s="79"/>
      <c r="N10828" s="80"/>
      <c r="P10828" s="79"/>
    </row>
    <row r="10829" spans="7:16" x14ac:dyDescent="0.2">
      <c r="G10829" s="79"/>
      <c r="I10829" s="79"/>
      <c r="K10829" s="79"/>
      <c r="M10829" s="79"/>
      <c r="N10829" s="80"/>
      <c r="P10829" s="79"/>
    </row>
    <row r="10830" spans="7:16" x14ac:dyDescent="0.2">
      <c r="G10830" s="79"/>
      <c r="I10830" s="79"/>
      <c r="K10830" s="79"/>
      <c r="M10830" s="79"/>
      <c r="N10830" s="80"/>
      <c r="P10830" s="79"/>
    </row>
    <row r="10831" spans="7:16" x14ac:dyDescent="0.2">
      <c r="G10831" s="79"/>
      <c r="I10831" s="79"/>
      <c r="K10831" s="79"/>
      <c r="M10831" s="79"/>
      <c r="N10831" s="80"/>
      <c r="P10831" s="79"/>
    </row>
    <row r="10832" spans="7:16" x14ac:dyDescent="0.2">
      <c r="G10832" s="79"/>
      <c r="I10832" s="79"/>
      <c r="K10832" s="79"/>
      <c r="M10832" s="79"/>
      <c r="N10832" s="80"/>
      <c r="P10832" s="79"/>
    </row>
    <row r="10833" spans="7:16" x14ac:dyDescent="0.2">
      <c r="G10833" s="79"/>
      <c r="I10833" s="79"/>
      <c r="K10833" s="79"/>
      <c r="M10833" s="79"/>
      <c r="N10833" s="80"/>
      <c r="P10833" s="79"/>
    </row>
    <row r="10834" spans="7:16" x14ac:dyDescent="0.2">
      <c r="G10834" s="79"/>
      <c r="I10834" s="79"/>
      <c r="K10834" s="79"/>
      <c r="M10834" s="79"/>
      <c r="N10834" s="80"/>
      <c r="P10834" s="79"/>
    </row>
    <row r="10835" spans="7:16" x14ac:dyDescent="0.2">
      <c r="G10835" s="79"/>
      <c r="I10835" s="79"/>
      <c r="K10835" s="79"/>
      <c r="M10835" s="79"/>
      <c r="N10835" s="80"/>
      <c r="P10835" s="79"/>
    </row>
    <row r="10836" spans="7:16" x14ac:dyDescent="0.2">
      <c r="G10836" s="79"/>
      <c r="I10836" s="79"/>
      <c r="K10836" s="79"/>
      <c r="M10836" s="79"/>
      <c r="N10836" s="80"/>
      <c r="P10836" s="79"/>
    </row>
    <row r="10837" spans="7:16" x14ac:dyDescent="0.2">
      <c r="G10837" s="79"/>
      <c r="I10837" s="79"/>
      <c r="K10837" s="79"/>
      <c r="M10837" s="79"/>
      <c r="N10837" s="80"/>
      <c r="P10837" s="79"/>
    </row>
    <row r="10838" spans="7:16" x14ac:dyDescent="0.2">
      <c r="G10838" s="79"/>
      <c r="I10838" s="79"/>
      <c r="K10838" s="79"/>
      <c r="M10838" s="79"/>
      <c r="N10838" s="80"/>
      <c r="P10838" s="79"/>
    </row>
    <row r="10839" spans="7:16" x14ac:dyDescent="0.2">
      <c r="G10839" s="79"/>
      <c r="I10839" s="79"/>
      <c r="K10839" s="79"/>
      <c r="M10839" s="79"/>
      <c r="N10839" s="80"/>
      <c r="P10839" s="79"/>
    </row>
    <row r="10840" spans="7:16" x14ac:dyDescent="0.2">
      <c r="G10840" s="79"/>
      <c r="I10840" s="79"/>
      <c r="K10840" s="79"/>
      <c r="M10840" s="79"/>
      <c r="N10840" s="80"/>
      <c r="P10840" s="79"/>
    </row>
    <row r="10841" spans="7:16" x14ac:dyDescent="0.2">
      <c r="G10841" s="79"/>
      <c r="I10841" s="79"/>
      <c r="K10841" s="79"/>
      <c r="M10841" s="79"/>
      <c r="N10841" s="80"/>
      <c r="P10841" s="79"/>
    </row>
    <row r="10842" spans="7:16" x14ac:dyDescent="0.2">
      <c r="G10842" s="79"/>
      <c r="I10842" s="79"/>
      <c r="K10842" s="79"/>
      <c r="M10842" s="79"/>
      <c r="N10842" s="80"/>
      <c r="P10842" s="79"/>
    </row>
    <row r="10843" spans="7:16" x14ac:dyDescent="0.2">
      <c r="G10843" s="79"/>
      <c r="I10843" s="79"/>
      <c r="K10843" s="79"/>
      <c r="M10843" s="79"/>
      <c r="N10843" s="80"/>
      <c r="P10843" s="79"/>
    </row>
    <row r="10844" spans="7:16" x14ac:dyDescent="0.2">
      <c r="G10844" s="79"/>
      <c r="I10844" s="79"/>
      <c r="K10844" s="79"/>
      <c r="M10844" s="79"/>
      <c r="N10844" s="80"/>
      <c r="P10844" s="79"/>
    </row>
    <row r="10845" spans="7:16" x14ac:dyDescent="0.2">
      <c r="G10845" s="79"/>
      <c r="I10845" s="79"/>
      <c r="K10845" s="79"/>
      <c r="M10845" s="79"/>
      <c r="N10845" s="80"/>
      <c r="P10845" s="79"/>
    </row>
    <row r="10846" spans="7:16" x14ac:dyDescent="0.2">
      <c r="G10846" s="79"/>
      <c r="I10846" s="79"/>
      <c r="K10846" s="79"/>
      <c r="M10846" s="79"/>
      <c r="N10846" s="80"/>
      <c r="P10846" s="79"/>
    </row>
    <row r="10847" spans="7:16" x14ac:dyDescent="0.2">
      <c r="G10847" s="79"/>
      <c r="I10847" s="79"/>
      <c r="K10847" s="79"/>
      <c r="M10847" s="79"/>
      <c r="N10847" s="80"/>
      <c r="P10847" s="79"/>
    </row>
    <row r="10848" spans="7:16" x14ac:dyDescent="0.2">
      <c r="G10848" s="79"/>
      <c r="I10848" s="79"/>
      <c r="K10848" s="79"/>
      <c r="M10848" s="79"/>
      <c r="N10848" s="80"/>
      <c r="P10848" s="79"/>
    </row>
    <row r="10849" spans="7:16" x14ac:dyDescent="0.2">
      <c r="G10849" s="79"/>
      <c r="I10849" s="79"/>
      <c r="K10849" s="79"/>
      <c r="M10849" s="79"/>
      <c r="N10849" s="80"/>
      <c r="P10849" s="79"/>
    </row>
    <row r="10850" spans="7:16" x14ac:dyDescent="0.2">
      <c r="G10850" s="79"/>
      <c r="I10850" s="79"/>
      <c r="K10850" s="79"/>
      <c r="M10850" s="79"/>
      <c r="N10850" s="80"/>
      <c r="P10850" s="79"/>
    </row>
    <row r="10851" spans="7:16" x14ac:dyDescent="0.2">
      <c r="G10851" s="79"/>
      <c r="I10851" s="79"/>
      <c r="K10851" s="79"/>
      <c r="M10851" s="79"/>
      <c r="N10851" s="80"/>
      <c r="P10851" s="79"/>
    </row>
    <row r="10852" spans="7:16" x14ac:dyDescent="0.2">
      <c r="G10852" s="79"/>
      <c r="I10852" s="79"/>
      <c r="K10852" s="79"/>
      <c r="M10852" s="79"/>
      <c r="N10852" s="80"/>
      <c r="P10852" s="79"/>
    </row>
    <row r="10853" spans="7:16" x14ac:dyDescent="0.2">
      <c r="G10853" s="79"/>
      <c r="I10853" s="79"/>
      <c r="K10853" s="79"/>
      <c r="M10853" s="79"/>
      <c r="N10853" s="80"/>
      <c r="P10853" s="79"/>
    </row>
    <row r="10854" spans="7:16" x14ac:dyDescent="0.2">
      <c r="G10854" s="79"/>
      <c r="I10854" s="79"/>
      <c r="K10854" s="79"/>
      <c r="M10854" s="79"/>
      <c r="N10854" s="80"/>
      <c r="P10854" s="79"/>
    </row>
    <row r="10855" spans="7:16" x14ac:dyDescent="0.2">
      <c r="G10855" s="79"/>
      <c r="I10855" s="79"/>
      <c r="K10855" s="79"/>
      <c r="M10855" s="79"/>
      <c r="N10855" s="80"/>
      <c r="P10855" s="79"/>
    </row>
    <row r="10856" spans="7:16" x14ac:dyDescent="0.2">
      <c r="G10856" s="79"/>
      <c r="I10856" s="79"/>
      <c r="K10856" s="79"/>
      <c r="M10856" s="79"/>
      <c r="N10856" s="80"/>
      <c r="P10856" s="79"/>
    </row>
    <row r="10857" spans="7:16" x14ac:dyDescent="0.2">
      <c r="G10857" s="79"/>
      <c r="I10857" s="79"/>
      <c r="K10857" s="79"/>
      <c r="M10857" s="79"/>
      <c r="N10857" s="80"/>
      <c r="P10857" s="79"/>
    </row>
    <row r="10858" spans="7:16" x14ac:dyDescent="0.2">
      <c r="G10858" s="79"/>
      <c r="I10858" s="79"/>
      <c r="K10858" s="79"/>
      <c r="M10858" s="79"/>
      <c r="N10858" s="80"/>
      <c r="P10858" s="79"/>
    </row>
    <row r="10859" spans="7:16" x14ac:dyDescent="0.2">
      <c r="G10859" s="79"/>
      <c r="I10859" s="79"/>
      <c r="K10859" s="79"/>
      <c r="M10859" s="79"/>
      <c r="N10859" s="80"/>
      <c r="P10859" s="79"/>
    </row>
    <row r="10860" spans="7:16" x14ac:dyDescent="0.2">
      <c r="G10860" s="79"/>
      <c r="I10860" s="79"/>
      <c r="K10860" s="79"/>
      <c r="M10860" s="79"/>
      <c r="N10860" s="80"/>
      <c r="P10860" s="79"/>
    </row>
    <row r="10861" spans="7:16" x14ac:dyDescent="0.2">
      <c r="G10861" s="79"/>
      <c r="I10861" s="79"/>
      <c r="K10861" s="79"/>
      <c r="M10861" s="79"/>
      <c r="N10861" s="80"/>
      <c r="P10861" s="79"/>
    </row>
    <row r="10862" spans="7:16" x14ac:dyDescent="0.2">
      <c r="G10862" s="79"/>
      <c r="I10862" s="79"/>
      <c r="K10862" s="79"/>
      <c r="M10862" s="79"/>
      <c r="N10862" s="80"/>
      <c r="P10862" s="79"/>
    </row>
    <row r="10863" spans="7:16" x14ac:dyDescent="0.2">
      <c r="G10863" s="79"/>
      <c r="I10863" s="79"/>
      <c r="K10863" s="79"/>
      <c r="M10863" s="79"/>
      <c r="N10863" s="80"/>
      <c r="P10863" s="79"/>
    </row>
    <row r="10864" spans="7:16" x14ac:dyDescent="0.2">
      <c r="G10864" s="79"/>
      <c r="I10864" s="79"/>
      <c r="K10864" s="79"/>
      <c r="M10864" s="79"/>
      <c r="N10864" s="80"/>
      <c r="P10864" s="79"/>
    </row>
    <row r="10865" spans="7:16" x14ac:dyDescent="0.2">
      <c r="G10865" s="79"/>
      <c r="I10865" s="79"/>
      <c r="K10865" s="79"/>
      <c r="M10865" s="79"/>
      <c r="N10865" s="80"/>
      <c r="P10865" s="79"/>
    </row>
    <row r="10866" spans="7:16" x14ac:dyDescent="0.2">
      <c r="G10866" s="79"/>
      <c r="I10866" s="79"/>
      <c r="K10866" s="79"/>
      <c r="M10866" s="79"/>
      <c r="N10866" s="80"/>
      <c r="P10866" s="79"/>
    </row>
    <row r="10867" spans="7:16" x14ac:dyDescent="0.2">
      <c r="G10867" s="79"/>
      <c r="I10867" s="79"/>
      <c r="K10867" s="79"/>
      <c r="M10867" s="79"/>
      <c r="N10867" s="80"/>
      <c r="P10867" s="79"/>
    </row>
    <row r="10868" spans="7:16" x14ac:dyDescent="0.2">
      <c r="G10868" s="79"/>
      <c r="I10868" s="79"/>
      <c r="K10868" s="79"/>
      <c r="M10868" s="79"/>
      <c r="N10868" s="80"/>
      <c r="P10868" s="79"/>
    </row>
    <row r="10869" spans="7:16" x14ac:dyDescent="0.2">
      <c r="G10869" s="79"/>
      <c r="I10869" s="79"/>
      <c r="K10869" s="79"/>
      <c r="M10869" s="79"/>
      <c r="N10869" s="80"/>
      <c r="P10869" s="79"/>
    </row>
    <row r="10870" spans="7:16" x14ac:dyDescent="0.2">
      <c r="G10870" s="79"/>
      <c r="I10870" s="79"/>
      <c r="K10870" s="79"/>
      <c r="M10870" s="79"/>
      <c r="N10870" s="80"/>
      <c r="P10870" s="79"/>
    </row>
    <row r="10871" spans="7:16" x14ac:dyDescent="0.2">
      <c r="G10871" s="79"/>
      <c r="I10871" s="79"/>
      <c r="K10871" s="79"/>
      <c r="M10871" s="79"/>
      <c r="N10871" s="80"/>
      <c r="P10871" s="79"/>
    </row>
    <row r="10872" spans="7:16" x14ac:dyDescent="0.2">
      <c r="G10872" s="79"/>
      <c r="I10872" s="79"/>
      <c r="K10872" s="79"/>
      <c r="M10872" s="79"/>
      <c r="N10872" s="80"/>
      <c r="P10872" s="79"/>
    </row>
    <row r="10873" spans="7:16" x14ac:dyDescent="0.2">
      <c r="G10873" s="79"/>
      <c r="I10873" s="79"/>
      <c r="K10873" s="79"/>
      <c r="M10873" s="79"/>
      <c r="N10873" s="80"/>
      <c r="P10873" s="79"/>
    </row>
    <row r="10874" spans="7:16" x14ac:dyDescent="0.2">
      <c r="G10874" s="79"/>
      <c r="I10874" s="79"/>
      <c r="K10874" s="79"/>
      <c r="M10874" s="79"/>
      <c r="N10874" s="80"/>
      <c r="P10874" s="79"/>
    </row>
    <row r="10875" spans="7:16" x14ac:dyDescent="0.2">
      <c r="G10875" s="79"/>
      <c r="I10875" s="79"/>
      <c r="K10875" s="79"/>
      <c r="M10875" s="79"/>
      <c r="N10875" s="80"/>
      <c r="P10875" s="79"/>
    </row>
    <row r="10876" spans="7:16" x14ac:dyDescent="0.2">
      <c r="G10876" s="79"/>
      <c r="I10876" s="79"/>
      <c r="K10876" s="79"/>
      <c r="M10876" s="79"/>
      <c r="N10876" s="80"/>
      <c r="P10876" s="79"/>
    </row>
    <row r="10877" spans="7:16" x14ac:dyDescent="0.2">
      <c r="G10877" s="79"/>
      <c r="I10877" s="79"/>
      <c r="K10877" s="79"/>
      <c r="M10877" s="79"/>
      <c r="N10877" s="80"/>
      <c r="P10877" s="79"/>
    </row>
    <row r="10878" spans="7:16" x14ac:dyDescent="0.2">
      <c r="G10878" s="79"/>
      <c r="I10878" s="79"/>
      <c r="K10878" s="79"/>
      <c r="M10878" s="79"/>
      <c r="N10878" s="80"/>
      <c r="P10878" s="79"/>
    </row>
    <row r="10879" spans="7:16" x14ac:dyDescent="0.2">
      <c r="G10879" s="79"/>
      <c r="I10879" s="79"/>
      <c r="K10879" s="79"/>
      <c r="M10879" s="79"/>
      <c r="N10879" s="80"/>
      <c r="P10879" s="79"/>
    </row>
    <row r="10880" spans="7:16" x14ac:dyDescent="0.2">
      <c r="G10880" s="79"/>
      <c r="I10880" s="79"/>
      <c r="K10880" s="79"/>
      <c r="M10880" s="79"/>
      <c r="N10880" s="80"/>
      <c r="P10880" s="79"/>
    </row>
    <row r="10881" spans="7:16" x14ac:dyDescent="0.2">
      <c r="G10881" s="79"/>
      <c r="I10881" s="79"/>
      <c r="K10881" s="79"/>
      <c r="M10881" s="79"/>
      <c r="N10881" s="80"/>
      <c r="P10881" s="79"/>
    </row>
    <row r="10882" spans="7:16" x14ac:dyDescent="0.2">
      <c r="G10882" s="79"/>
      <c r="I10882" s="79"/>
      <c r="K10882" s="79"/>
      <c r="M10882" s="79"/>
      <c r="N10882" s="80"/>
      <c r="P10882" s="79"/>
    </row>
    <row r="10883" spans="7:16" x14ac:dyDescent="0.2">
      <c r="G10883" s="79"/>
      <c r="I10883" s="79"/>
      <c r="K10883" s="79"/>
      <c r="M10883" s="79"/>
      <c r="N10883" s="80"/>
      <c r="P10883" s="79"/>
    </row>
    <row r="10884" spans="7:16" x14ac:dyDescent="0.2">
      <c r="G10884" s="79"/>
      <c r="I10884" s="79"/>
      <c r="K10884" s="79"/>
      <c r="M10884" s="79"/>
      <c r="N10884" s="80"/>
      <c r="P10884" s="79"/>
    </row>
    <row r="10885" spans="7:16" x14ac:dyDescent="0.2">
      <c r="G10885" s="79"/>
      <c r="I10885" s="79"/>
      <c r="K10885" s="79"/>
      <c r="M10885" s="79"/>
      <c r="N10885" s="80"/>
      <c r="P10885" s="79"/>
    </row>
    <row r="10886" spans="7:16" x14ac:dyDescent="0.2">
      <c r="G10886" s="79"/>
      <c r="I10886" s="79"/>
      <c r="K10886" s="79"/>
      <c r="M10886" s="79"/>
      <c r="N10886" s="80"/>
      <c r="P10886" s="79"/>
    </row>
    <row r="10887" spans="7:16" x14ac:dyDescent="0.2">
      <c r="G10887" s="79"/>
      <c r="I10887" s="79"/>
      <c r="K10887" s="79"/>
      <c r="M10887" s="79"/>
      <c r="N10887" s="80"/>
      <c r="P10887" s="79"/>
    </row>
    <row r="10888" spans="7:16" x14ac:dyDescent="0.2">
      <c r="G10888" s="79"/>
      <c r="I10888" s="79"/>
      <c r="K10888" s="79"/>
      <c r="M10888" s="79"/>
      <c r="N10888" s="80"/>
      <c r="P10888" s="79"/>
    </row>
    <row r="10889" spans="7:16" x14ac:dyDescent="0.2">
      <c r="G10889" s="79"/>
      <c r="I10889" s="79"/>
      <c r="K10889" s="79"/>
      <c r="M10889" s="79"/>
      <c r="N10889" s="80"/>
      <c r="P10889" s="79"/>
    </row>
    <row r="10890" spans="7:16" x14ac:dyDescent="0.2">
      <c r="G10890" s="79"/>
      <c r="I10890" s="79"/>
      <c r="K10890" s="79"/>
      <c r="M10890" s="79"/>
      <c r="N10890" s="80"/>
      <c r="P10890" s="79"/>
    </row>
    <row r="10891" spans="7:16" x14ac:dyDescent="0.2">
      <c r="G10891" s="79"/>
      <c r="I10891" s="79"/>
      <c r="K10891" s="79"/>
      <c r="M10891" s="79"/>
      <c r="N10891" s="80"/>
      <c r="P10891" s="79"/>
    </row>
    <row r="10892" spans="7:16" x14ac:dyDescent="0.2">
      <c r="G10892" s="79"/>
      <c r="I10892" s="79"/>
      <c r="K10892" s="79"/>
      <c r="M10892" s="79"/>
      <c r="N10892" s="80"/>
      <c r="P10892" s="79"/>
    </row>
    <row r="10893" spans="7:16" x14ac:dyDescent="0.2">
      <c r="G10893" s="79"/>
      <c r="I10893" s="79"/>
      <c r="K10893" s="79"/>
      <c r="M10893" s="79"/>
      <c r="N10893" s="80"/>
      <c r="P10893" s="79"/>
    </row>
    <row r="10894" spans="7:16" x14ac:dyDescent="0.2">
      <c r="G10894" s="79"/>
      <c r="I10894" s="79"/>
      <c r="K10894" s="79"/>
      <c r="M10894" s="79"/>
      <c r="N10894" s="80"/>
      <c r="P10894" s="79"/>
    </row>
    <row r="10895" spans="7:16" x14ac:dyDescent="0.2">
      <c r="G10895" s="79"/>
      <c r="I10895" s="79"/>
      <c r="K10895" s="79"/>
      <c r="M10895" s="79"/>
      <c r="N10895" s="80"/>
      <c r="P10895" s="79"/>
    </row>
    <row r="10896" spans="7:16" x14ac:dyDescent="0.2">
      <c r="G10896" s="79"/>
      <c r="I10896" s="79"/>
      <c r="K10896" s="79"/>
      <c r="M10896" s="79"/>
      <c r="N10896" s="80"/>
      <c r="P10896" s="79"/>
    </row>
    <row r="10897" spans="7:16" x14ac:dyDescent="0.2">
      <c r="G10897" s="79"/>
      <c r="I10897" s="79"/>
      <c r="K10897" s="79"/>
      <c r="M10897" s="79"/>
      <c r="N10897" s="80"/>
      <c r="P10897" s="79"/>
    </row>
    <row r="10898" spans="7:16" x14ac:dyDescent="0.2">
      <c r="G10898" s="79"/>
      <c r="I10898" s="79"/>
      <c r="K10898" s="79"/>
      <c r="M10898" s="79"/>
      <c r="N10898" s="80"/>
      <c r="P10898" s="79"/>
    </row>
    <row r="10899" spans="7:16" x14ac:dyDescent="0.2">
      <c r="G10899" s="79"/>
      <c r="I10899" s="79"/>
      <c r="K10899" s="79"/>
      <c r="M10899" s="79"/>
      <c r="N10899" s="80"/>
      <c r="P10899" s="79"/>
    </row>
    <row r="10900" spans="7:16" x14ac:dyDescent="0.2">
      <c r="G10900" s="79"/>
      <c r="I10900" s="79"/>
      <c r="K10900" s="79"/>
      <c r="M10900" s="79"/>
      <c r="N10900" s="80"/>
      <c r="P10900" s="79"/>
    </row>
    <row r="10901" spans="7:16" x14ac:dyDescent="0.2">
      <c r="G10901" s="79"/>
      <c r="I10901" s="79"/>
      <c r="K10901" s="79"/>
      <c r="M10901" s="79"/>
      <c r="N10901" s="80"/>
      <c r="P10901" s="79"/>
    </row>
    <row r="10902" spans="7:16" x14ac:dyDescent="0.2">
      <c r="G10902" s="79"/>
      <c r="I10902" s="79"/>
      <c r="K10902" s="79"/>
      <c r="M10902" s="79"/>
      <c r="N10902" s="80"/>
      <c r="P10902" s="79"/>
    </row>
    <row r="10903" spans="7:16" x14ac:dyDescent="0.2">
      <c r="G10903" s="79"/>
      <c r="I10903" s="79"/>
      <c r="K10903" s="79"/>
      <c r="M10903" s="79"/>
      <c r="N10903" s="80"/>
      <c r="P10903" s="79"/>
    </row>
    <row r="10904" spans="7:16" x14ac:dyDescent="0.2">
      <c r="G10904" s="79"/>
      <c r="I10904" s="79"/>
      <c r="K10904" s="79"/>
      <c r="M10904" s="79"/>
      <c r="N10904" s="80"/>
      <c r="P10904" s="79"/>
    </row>
    <row r="10905" spans="7:16" x14ac:dyDescent="0.2">
      <c r="G10905" s="79"/>
      <c r="I10905" s="79"/>
      <c r="K10905" s="79"/>
      <c r="M10905" s="79"/>
      <c r="N10905" s="80"/>
      <c r="P10905" s="79"/>
    </row>
    <row r="10906" spans="7:16" x14ac:dyDescent="0.2">
      <c r="G10906" s="79"/>
      <c r="I10906" s="79"/>
      <c r="K10906" s="79"/>
      <c r="M10906" s="79"/>
      <c r="N10906" s="80"/>
      <c r="P10906" s="79"/>
    </row>
    <row r="10907" spans="7:16" x14ac:dyDescent="0.2">
      <c r="G10907" s="79"/>
      <c r="I10907" s="79"/>
      <c r="K10907" s="79"/>
      <c r="M10907" s="79"/>
      <c r="N10907" s="80"/>
      <c r="P10907" s="79"/>
    </row>
    <row r="10908" spans="7:16" x14ac:dyDescent="0.2">
      <c r="G10908" s="79"/>
      <c r="I10908" s="79"/>
      <c r="K10908" s="79"/>
      <c r="M10908" s="79"/>
      <c r="N10908" s="80"/>
      <c r="P10908" s="79"/>
    </row>
    <row r="10909" spans="7:16" x14ac:dyDescent="0.2">
      <c r="G10909" s="79"/>
      <c r="I10909" s="79"/>
      <c r="K10909" s="79"/>
      <c r="M10909" s="79"/>
      <c r="N10909" s="80"/>
      <c r="P10909" s="79"/>
    </row>
    <row r="10910" spans="7:16" x14ac:dyDescent="0.2">
      <c r="G10910" s="79"/>
      <c r="I10910" s="79"/>
      <c r="K10910" s="79"/>
      <c r="M10910" s="79"/>
      <c r="N10910" s="80"/>
      <c r="P10910" s="79"/>
    </row>
    <row r="10911" spans="7:16" x14ac:dyDescent="0.2">
      <c r="G10911" s="79"/>
      <c r="I10911" s="79"/>
      <c r="K10911" s="79"/>
      <c r="M10911" s="79"/>
      <c r="N10911" s="80"/>
      <c r="P10911" s="79"/>
    </row>
    <row r="10912" spans="7:16" x14ac:dyDescent="0.2">
      <c r="G10912" s="79"/>
      <c r="I10912" s="79"/>
      <c r="K10912" s="79"/>
      <c r="M10912" s="79"/>
      <c r="N10912" s="80"/>
      <c r="P10912" s="79"/>
    </row>
    <row r="10913" spans="7:16" x14ac:dyDescent="0.2">
      <c r="G10913" s="79"/>
      <c r="I10913" s="79"/>
      <c r="K10913" s="79"/>
      <c r="M10913" s="79"/>
      <c r="N10913" s="80"/>
      <c r="P10913" s="79"/>
    </row>
    <row r="10914" spans="7:16" x14ac:dyDescent="0.2">
      <c r="G10914" s="79"/>
      <c r="I10914" s="79"/>
      <c r="K10914" s="79"/>
      <c r="M10914" s="79"/>
      <c r="N10914" s="80"/>
      <c r="P10914" s="79"/>
    </row>
    <row r="10915" spans="7:16" x14ac:dyDescent="0.2">
      <c r="G10915" s="79"/>
      <c r="I10915" s="79"/>
      <c r="K10915" s="79"/>
      <c r="M10915" s="79"/>
      <c r="N10915" s="80"/>
      <c r="P10915" s="79"/>
    </row>
    <row r="10916" spans="7:16" x14ac:dyDescent="0.2">
      <c r="G10916" s="79"/>
      <c r="I10916" s="79"/>
      <c r="K10916" s="79"/>
      <c r="M10916" s="79"/>
      <c r="N10916" s="80"/>
      <c r="P10916" s="79"/>
    </row>
    <row r="10917" spans="7:16" x14ac:dyDescent="0.2">
      <c r="G10917" s="79"/>
      <c r="I10917" s="79"/>
      <c r="K10917" s="79"/>
      <c r="M10917" s="79"/>
      <c r="N10917" s="80"/>
      <c r="P10917" s="79"/>
    </row>
    <row r="10918" spans="7:16" x14ac:dyDescent="0.2">
      <c r="G10918" s="79"/>
      <c r="I10918" s="79"/>
      <c r="K10918" s="79"/>
      <c r="M10918" s="79"/>
      <c r="N10918" s="80"/>
      <c r="P10918" s="79"/>
    </row>
    <row r="10919" spans="7:16" x14ac:dyDescent="0.2">
      <c r="G10919" s="79"/>
      <c r="I10919" s="79"/>
      <c r="K10919" s="79"/>
      <c r="M10919" s="79"/>
      <c r="N10919" s="80"/>
      <c r="P10919" s="79"/>
    </row>
    <row r="10920" spans="7:16" x14ac:dyDescent="0.2">
      <c r="G10920" s="79"/>
      <c r="I10920" s="79"/>
      <c r="K10920" s="79"/>
      <c r="M10920" s="79"/>
      <c r="N10920" s="80"/>
      <c r="P10920" s="79"/>
    </row>
    <row r="10921" spans="7:16" x14ac:dyDescent="0.2">
      <c r="G10921" s="79"/>
      <c r="I10921" s="79"/>
      <c r="K10921" s="79"/>
      <c r="M10921" s="79"/>
      <c r="N10921" s="80"/>
      <c r="P10921" s="79"/>
    </row>
    <row r="10922" spans="7:16" x14ac:dyDescent="0.2">
      <c r="G10922" s="79"/>
      <c r="I10922" s="79"/>
      <c r="K10922" s="79"/>
      <c r="M10922" s="79"/>
      <c r="N10922" s="80"/>
      <c r="P10922" s="79"/>
    </row>
    <row r="10923" spans="7:16" x14ac:dyDescent="0.2">
      <c r="G10923" s="79"/>
      <c r="I10923" s="79"/>
      <c r="K10923" s="79"/>
      <c r="M10923" s="79"/>
      <c r="N10923" s="80"/>
      <c r="P10923" s="79"/>
    </row>
    <row r="10924" spans="7:16" x14ac:dyDescent="0.2">
      <c r="G10924" s="79"/>
      <c r="I10924" s="79"/>
      <c r="K10924" s="79"/>
      <c r="M10924" s="79"/>
      <c r="N10924" s="80"/>
      <c r="P10924" s="79"/>
    </row>
    <row r="10925" spans="7:16" x14ac:dyDescent="0.2">
      <c r="G10925" s="79"/>
      <c r="I10925" s="79"/>
      <c r="K10925" s="79"/>
      <c r="M10925" s="79"/>
      <c r="N10925" s="80"/>
      <c r="P10925" s="79"/>
    </row>
    <row r="10926" spans="7:16" x14ac:dyDescent="0.2">
      <c r="G10926" s="79"/>
      <c r="I10926" s="79"/>
      <c r="K10926" s="79"/>
      <c r="M10926" s="79"/>
      <c r="N10926" s="80"/>
      <c r="P10926" s="79"/>
    </row>
    <row r="10927" spans="7:16" x14ac:dyDescent="0.2">
      <c r="G10927" s="79"/>
      <c r="I10927" s="79"/>
      <c r="K10927" s="79"/>
      <c r="M10927" s="79"/>
      <c r="N10927" s="80"/>
      <c r="P10927" s="79"/>
    </row>
    <row r="10928" spans="7:16" x14ac:dyDescent="0.2">
      <c r="G10928" s="79"/>
      <c r="I10928" s="79"/>
      <c r="K10928" s="79"/>
      <c r="M10928" s="79"/>
      <c r="N10928" s="80"/>
      <c r="P10928" s="79"/>
    </row>
    <row r="10929" spans="7:16" x14ac:dyDescent="0.2">
      <c r="G10929" s="79"/>
      <c r="I10929" s="79"/>
      <c r="K10929" s="79"/>
      <c r="M10929" s="79"/>
      <c r="N10929" s="80"/>
      <c r="P10929" s="79"/>
    </row>
    <row r="10930" spans="7:16" x14ac:dyDescent="0.2">
      <c r="G10930" s="79"/>
      <c r="I10930" s="79"/>
      <c r="K10930" s="79"/>
      <c r="M10930" s="79"/>
      <c r="N10930" s="80"/>
      <c r="P10930" s="79"/>
    </row>
    <row r="10931" spans="7:16" x14ac:dyDescent="0.2">
      <c r="G10931" s="79"/>
      <c r="I10931" s="79"/>
      <c r="K10931" s="79"/>
      <c r="M10931" s="79"/>
      <c r="N10931" s="80"/>
      <c r="P10931" s="79"/>
    </row>
    <row r="10932" spans="7:16" x14ac:dyDescent="0.2">
      <c r="G10932" s="79"/>
      <c r="I10932" s="79"/>
      <c r="K10932" s="79"/>
      <c r="M10932" s="79"/>
      <c r="N10932" s="80"/>
      <c r="P10932" s="79"/>
    </row>
    <row r="10933" spans="7:16" x14ac:dyDescent="0.2">
      <c r="G10933" s="79"/>
      <c r="I10933" s="79"/>
      <c r="K10933" s="79"/>
      <c r="M10933" s="79"/>
      <c r="N10933" s="80"/>
      <c r="P10933" s="79"/>
    </row>
    <row r="10934" spans="7:16" x14ac:dyDescent="0.2">
      <c r="G10934" s="79"/>
      <c r="I10934" s="79"/>
      <c r="K10934" s="79"/>
      <c r="M10934" s="79"/>
      <c r="N10934" s="80"/>
      <c r="P10934" s="79"/>
    </row>
    <row r="10935" spans="7:16" x14ac:dyDescent="0.2">
      <c r="G10935" s="79"/>
      <c r="I10935" s="79"/>
      <c r="K10935" s="79"/>
      <c r="M10935" s="79"/>
      <c r="N10935" s="80"/>
      <c r="P10935" s="79"/>
    </row>
    <row r="10936" spans="7:16" x14ac:dyDescent="0.2">
      <c r="G10936" s="79"/>
      <c r="I10936" s="79"/>
      <c r="K10936" s="79"/>
      <c r="M10936" s="79"/>
      <c r="N10936" s="80"/>
      <c r="P10936" s="79"/>
    </row>
    <row r="10937" spans="7:16" x14ac:dyDescent="0.2">
      <c r="G10937" s="79"/>
      <c r="I10937" s="79"/>
      <c r="K10937" s="79"/>
      <c r="M10937" s="79"/>
      <c r="N10937" s="80"/>
      <c r="P10937" s="79"/>
    </row>
    <row r="10938" spans="7:16" x14ac:dyDescent="0.2">
      <c r="G10938" s="79"/>
      <c r="I10938" s="79"/>
      <c r="K10938" s="79"/>
      <c r="M10938" s="79"/>
      <c r="N10938" s="80"/>
      <c r="P10938" s="79"/>
    </row>
    <row r="10939" spans="7:16" x14ac:dyDescent="0.2">
      <c r="G10939" s="79"/>
      <c r="I10939" s="79"/>
      <c r="K10939" s="79"/>
      <c r="M10939" s="79"/>
      <c r="N10939" s="80"/>
      <c r="P10939" s="79"/>
    </row>
    <row r="10940" spans="7:16" x14ac:dyDescent="0.2">
      <c r="G10940" s="79"/>
      <c r="I10940" s="79"/>
      <c r="K10940" s="79"/>
      <c r="M10940" s="79"/>
      <c r="N10940" s="80"/>
      <c r="P10940" s="79"/>
    </row>
    <row r="10941" spans="7:16" x14ac:dyDescent="0.2">
      <c r="G10941" s="79"/>
      <c r="I10941" s="79"/>
      <c r="K10941" s="79"/>
      <c r="M10941" s="79"/>
      <c r="N10941" s="80"/>
      <c r="P10941" s="79"/>
    </row>
    <row r="10942" spans="7:16" x14ac:dyDescent="0.2">
      <c r="G10942" s="79"/>
      <c r="I10942" s="79"/>
      <c r="K10942" s="79"/>
      <c r="M10942" s="79"/>
      <c r="N10942" s="80"/>
      <c r="P10942" s="79"/>
    </row>
    <row r="10943" spans="7:16" x14ac:dyDescent="0.2">
      <c r="G10943" s="79"/>
      <c r="I10943" s="79"/>
      <c r="K10943" s="79"/>
      <c r="M10943" s="79"/>
      <c r="N10943" s="80"/>
      <c r="P10943" s="79"/>
    </row>
    <row r="10944" spans="7:16" x14ac:dyDescent="0.2">
      <c r="G10944" s="79"/>
      <c r="I10944" s="79"/>
      <c r="K10944" s="79"/>
      <c r="M10944" s="79"/>
      <c r="N10944" s="80"/>
      <c r="P10944" s="79"/>
    </row>
    <row r="10945" spans="7:16" x14ac:dyDescent="0.2">
      <c r="G10945" s="79"/>
      <c r="I10945" s="79"/>
      <c r="K10945" s="79"/>
      <c r="M10945" s="79"/>
      <c r="N10945" s="80"/>
      <c r="P10945" s="79"/>
    </row>
    <row r="10946" spans="7:16" x14ac:dyDescent="0.2">
      <c r="G10946" s="79"/>
      <c r="I10946" s="79"/>
      <c r="K10946" s="79"/>
      <c r="M10946" s="79"/>
      <c r="N10946" s="80"/>
      <c r="P10946" s="79"/>
    </row>
    <row r="10947" spans="7:16" x14ac:dyDescent="0.2">
      <c r="G10947" s="79"/>
      <c r="I10947" s="79"/>
      <c r="K10947" s="79"/>
      <c r="M10947" s="79"/>
      <c r="N10947" s="80"/>
      <c r="P10947" s="79"/>
    </row>
    <row r="10948" spans="7:16" x14ac:dyDescent="0.2">
      <c r="G10948" s="79"/>
      <c r="I10948" s="79"/>
      <c r="K10948" s="79"/>
      <c r="M10948" s="79"/>
      <c r="N10948" s="80"/>
      <c r="P10948" s="79"/>
    </row>
    <row r="10949" spans="7:16" x14ac:dyDescent="0.2">
      <c r="G10949" s="79"/>
      <c r="I10949" s="79"/>
      <c r="K10949" s="79"/>
      <c r="M10949" s="79"/>
      <c r="N10949" s="80"/>
      <c r="P10949" s="79"/>
    </row>
    <row r="10950" spans="7:16" x14ac:dyDescent="0.2">
      <c r="G10950" s="79"/>
      <c r="I10950" s="79"/>
      <c r="K10950" s="79"/>
      <c r="M10950" s="79"/>
      <c r="N10950" s="80"/>
      <c r="P10950" s="79"/>
    </row>
    <row r="10951" spans="7:16" x14ac:dyDescent="0.2">
      <c r="G10951" s="79"/>
      <c r="I10951" s="79"/>
      <c r="K10951" s="79"/>
      <c r="M10951" s="79"/>
      <c r="N10951" s="80"/>
      <c r="P10951" s="79"/>
    </row>
    <row r="10952" spans="7:16" x14ac:dyDescent="0.2">
      <c r="G10952" s="79"/>
      <c r="I10952" s="79"/>
      <c r="K10952" s="79"/>
      <c r="M10952" s="79"/>
      <c r="N10952" s="80"/>
      <c r="P10952" s="79"/>
    </row>
    <row r="10953" spans="7:16" x14ac:dyDescent="0.2">
      <c r="G10953" s="79"/>
      <c r="I10953" s="79"/>
      <c r="K10953" s="79"/>
      <c r="M10953" s="79"/>
      <c r="N10953" s="80"/>
      <c r="P10953" s="79"/>
    </row>
    <row r="10954" spans="7:16" x14ac:dyDescent="0.2">
      <c r="G10954" s="79"/>
      <c r="I10954" s="79"/>
      <c r="K10954" s="79"/>
      <c r="M10954" s="79"/>
      <c r="N10954" s="80"/>
      <c r="P10954" s="79"/>
    </row>
    <row r="10955" spans="7:16" x14ac:dyDescent="0.2">
      <c r="G10955" s="79"/>
      <c r="I10955" s="79"/>
      <c r="K10955" s="79"/>
      <c r="M10955" s="79"/>
      <c r="N10955" s="80"/>
      <c r="P10955" s="79"/>
    </row>
    <row r="10956" spans="7:16" x14ac:dyDescent="0.2">
      <c r="G10956" s="79"/>
      <c r="I10956" s="79"/>
      <c r="K10956" s="79"/>
      <c r="M10956" s="79"/>
      <c r="N10956" s="80"/>
      <c r="P10956" s="79"/>
    </row>
    <row r="10957" spans="7:16" x14ac:dyDescent="0.2">
      <c r="G10957" s="79"/>
      <c r="I10957" s="79"/>
      <c r="K10957" s="79"/>
      <c r="M10957" s="79"/>
      <c r="N10957" s="80"/>
      <c r="P10957" s="79"/>
    </row>
    <row r="10958" spans="7:16" x14ac:dyDescent="0.2">
      <c r="G10958" s="79"/>
      <c r="I10958" s="79"/>
      <c r="K10958" s="79"/>
      <c r="M10958" s="79"/>
      <c r="N10958" s="80"/>
      <c r="P10958" s="79"/>
    </row>
    <row r="10959" spans="7:16" x14ac:dyDescent="0.2">
      <c r="G10959" s="79"/>
      <c r="I10959" s="79"/>
      <c r="K10959" s="79"/>
      <c r="M10959" s="79"/>
      <c r="N10959" s="80"/>
      <c r="P10959" s="79"/>
    </row>
    <row r="10960" spans="7:16" x14ac:dyDescent="0.2">
      <c r="G10960" s="79"/>
      <c r="I10960" s="79"/>
      <c r="K10960" s="79"/>
      <c r="M10960" s="79"/>
      <c r="N10960" s="80"/>
      <c r="P10960" s="79"/>
    </row>
    <row r="10961" spans="7:16" x14ac:dyDescent="0.2">
      <c r="G10961" s="79"/>
      <c r="I10961" s="79"/>
      <c r="K10961" s="79"/>
      <c r="M10961" s="79"/>
      <c r="N10961" s="80"/>
      <c r="P10961" s="79"/>
    </row>
    <row r="10962" spans="7:16" x14ac:dyDescent="0.2">
      <c r="G10962" s="79"/>
      <c r="I10962" s="79"/>
      <c r="K10962" s="79"/>
      <c r="M10962" s="79"/>
      <c r="N10962" s="80"/>
      <c r="P10962" s="79"/>
    </row>
    <row r="10963" spans="7:16" x14ac:dyDescent="0.2">
      <c r="G10963" s="79"/>
      <c r="I10963" s="79"/>
      <c r="K10963" s="79"/>
      <c r="M10963" s="79"/>
      <c r="N10963" s="80"/>
      <c r="P10963" s="79"/>
    </row>
    <row r="10964" spans="7:16" x14ac:dyDescent="0.2">
      <c r="G10964" s="79"/>
      <c r="I10964" s="79"/>
      <c r="K10964" s="79"/>
      <c r="M10964" s="79"/>
      <c r="N10964" s="80"/>
      <c r="P10964" s="79"/>
    </row>
    <row r="10965" spans="7:16" x14ac:dyDescent="0.2">
      <c r="G10965" s="79"/>
      <c r="I10965" s="79"/>
      <c r="K10965" s="79"/>
      <c r="M10965" s="79"/>
      <c r="N10965" s="80"/>
      <c r="P10965" s="79"/>
    </row>
    <row r="10966" spans="7:16" x14ac:dyDescent="0.2">
      <c r="G10966" s="79"/>
      <c r="I10966" s="79"/>
      <c r="K10966" s="79"/>
      <c r="M10966" s="79"/>
      <c r="N10966" s="80"/>
      <c r="P10966" s="79"/>
    </row>
    <row r="10967" spans="7:16" x14ac:dyDescent="0.2">
      <c r="G10967" s="79"/>
      <c r="I10967" s="79"/>
      <c r="K10967" s="79"/>
      <c r="M10967" s="79"/>
      <c r="N10967" s="80"/>
      <c r="P10967" s="79"/>
    </row>
    <row r="10968" spans="7:16" x14ac:dyDescent="0.2">
      <c r="G10968" s="79"/>
      <c r="I10968" s="79"/>
      <c r="K10968" s="79"/>
      <c r="M10968" s="79"/>
      <c r="N10968" s="80"/>
      <c r="P10968" s="79"/>
    </row>
    <row r="10969" spans="7:16" x14ac:dyDescent="0.2">
      <c r="G10969" s="79"/>
      <c r="I10969" s="79"/>
      <c r="K10969" s="79"/>
      <c r="M10969" s="79"/>
      <c r="N10969" s="80"/>
      <c r="P10969" s="79"/>
    </row>
    <row r="10970" spans="7:16" x14ac:dyDescent="0.2">
      <c r="G10970" s="79"/>
      <c r="I10970" s="79"/>
      <c r="K10970" s="79"/>
      <c r="M10970" s="79"/>
      <c r="N10970" s="80"/>
      <c r="P10970" s="79"/>
    </row>
    <row r="10971" spans="7:16" x14ac:dyDescent="0.2">
      <c r="G10971" s="79"/>
      <c r="I10971" s="79"/>
      <c r="K10971" s="79"/>
      <c r="M10971" s="79"/>
      <c r="N10971" s="80"/>
      <c r="P10971" s="79"/>
    </row>
    <row r="10972" spans="7:16" x14ac:dyDescent="0.2">
      <c r="G10972" s="79"/>
      <c r="I10972" s="79"/>
      <c r="K10972" s="79"/>
      <c r="M10972" s="79"/>
      <c r="N10972" s="80"/>
      <c r="P10972" s="79"/>
    </row>
    <row r="10973" spans="7:16" x14ac:dyDescent="0.2">
      <c r="G10973" s="79"/>
      <c r="I10973" s="79"/>
      <c r="K10973" s="79"/>
      <c r="M10973" s="79"/>
      <c r="N10973" s="80"/>
      <c r="P10973" s="79"/>
    </row>
    <row r="10974" spans="7:16" x14ac:dyDescent="0.2">
      <c r="G10974" s="79"/>
      <c r="I10974" s="79"/>
      <c r="K10974" s="79"/>
      <c r="M10974" s="79"/>
      <c r="N10974" s="80"/>
      <c r="P10974" s="79"/>
    </row>
    <row r="10975" spans="7:16" x14ac:dyDescent="0.2">
      <c r="G10975" s="79"/>
      <c r="I10975" s="79"/>
      <c r="K10975" s="79"/>
      <c r="M10975" s="79"/>
      <c r="N10975" s="80"/>
      <c r="P10975" s="79"/>
    </row>
    <row r="10976" spans="7:16" x14ac:dyDescent="0.2">
      <c r="G10976" s="79"/>
      <c r="I10976" s="79"/>
      <c r="K10976" s="79"/>
      <c r="M10976" s="79"/>
      <c r="N10976" s="80"/>
      <c r="P10976" s="79"/>
    </row>
    <row r="10977" spans="7:16" x14ac:dyDescent="0.2">
      <c r="G10977" s="79"/>
      <c r="I10977" s="79"/>
      <c r="K10977" s="79"/>
      <c r="M10977" s="79"/>
      <c r="N10977" s="80"/>
      <c r="P10977" s="79"/>
    </row>
    <row r="10978" spans="7:16" x14ac:dyDescent="0.2">
      <c r="G10978" s="79"/>
      <c r="I10978" s="79"/>
      <c r="K10978" s="79"/>
      <c r="M10978" s="79"/>
      <c r="N10978" s="80"/>
      <c r="P10978" s="79"/>
    </row>
    <row r="10979" spans="7:16" x14ac:dyDescent="0.2">
      <c r="G10979" s="79"/>
      <c r="I10979" s="79"/>
      <c r="K10979" s="79"/>
      <c r="M10979" s="79"/>
      <c r="N10979" s="80"/>
      <c r="P10979" s="79"/>
    </row>
    <row r="10980" spans="7:16" x14ac:dyDescent="0.2">
      <c r="G10980" s="79"/>
      <c r="I10980" s="79"/>
      <c r="K10980" s="79"/>
      <c r="M10980" s="79"/>
      <c r="N10980" s="80"/>
      <c r="P10980" s="79"/>
    </row>
    <row r="10981" spans="7:16" x14ac:dyDescent="0.2">
      <c r="G10981" s="79"/>
      <c r="I10981" s="79"/>
      <c r="K10981" s="79"/>
      <c r="M10981" s="79"/>
      <c r="N10981" s="80"/>
      <c r="P10981" s="79"/>
    </row>
    <row r="10982" spans="7:16" x14ac:dyDescent="0.2">
      <c r="G10982" s="79"/>
      <c r="I10982" s="79"/>
      <c r="K10982" s="79"/>
      <c r="M10982" s="79"/>
      <c r="N10982" s="80"/>
      <c r="P10982" s="79"/>
    </row>
    <row r="10983" spans="7:16" x14ac:dyDescent="0.2">
      <c r="G10983" s="79"/>
      <c r="I10983" s="79"/>
      <c r="K10983" s="79"/>
      <c r="M10983" s="79"/>
      <c r="N10983" s="80"/>
      <c r="P10983" s="79"/>
    </row>
    <row r="10984" spans="7:16" x14ac:dyDescent="0.2">
      <c r="G10984" s="79"/>
      <c r="I10984" s="79"/>
      <c r="K10984" s="79"/>
      <c r="M10984" s="79"/>
      <c r="N10984" s="80"/>
      <c r="P10984" s="79"/>
    </row>
    <row r="10985" spans="7:16" x14ac:dyDescent="0.2">
      <c r="G10985" s="79"/>
      <c r="I10985" s="79"/>
      <c r="K10985" s="79"/>
      <c r="M10985" s="79"/>
      <c r="N10985" s="80"/>
      <c r="P10985" s="79"/>
    </row>
    <row r="10986" spans="7:16" x14ac:dyDescent="0.2">
      <c r="G10986" s="79"/>
      <c r="I10986" s="79"/>
      <c r="K10986" s="79"/>
      <c r="M10986" s="79"/>
      <c r="N10986" s="80"/>
      <c r="P10986" s="79"/>
    </row>
    <row r="10987" spans="7:16" x14ac:dyDescent="0.2">
      <c r="G10987" s="79"/>
      <c r="I10987" s="79"/>
      <c r="K10987" s="79"/>
      <c r="M10987" s="79"/>
      <c r="N10987" s="80"/>
      <c r="P10987" s="79"/>
    </row>
    <row r="10988" spans="7:16" x14ac:dyDescent="0.2">
      <c r="G10988" s="79"/>
      <c r="I10988" s="79"/>
      <c r="K10988" s="79"/>
      <c r="M10988" s="79"/>
      <c r="N10988" s="80"/>
      <c r="P10988" s="79"/>
    </row>
    <row r="10989" spans="7:16" x14ac:dyDescent="0.2">
      <c r="G10989" s="79"/>
      <c r="I10989" s="79"/>
      <c r="K10989" s="79"/>
      <c r="M10989" s="79"/>
      <c r="N10989" s="80"/>
      <c r="P10989" s="79"/>
    </row>
    <row r="10990" spans="7:16" x14ac:dyDescent="0.2">
      <c r="G10990" s="79"/>
      <c r="I10990" s="79"/>
      <c r="K10990" s="79"/>
      <c r="M10990" s="79"/>
      <c r="N10990" s="80"/>
      <c r="P10990" s="79"/>
    </row>
    <row r="10991" spans="7:16" x14ac:dyDescent="0.2">
      <c r="G10991" s="79"/>
      <c r="I10991" s="79"/>
      <c r="K10991" s="79"/>
      <c r="M10991" s="79"/>
      <c r="N10991" s="80"/>
      <c r="P10991" s="79"/>
    </row>
    <row r="10992" spans="7:16" x14ac:dyDescent="0.2">
      <c r="G10992" s="79"/>
      <c r="I10992" s="79"/>
      <c r="K10992" s="79"/>
      <c r="M10992" s="79"/>
      <c r="N10992" s="80"/>
      <c r="P10992" s="79"/>
    </row>
    <row r="10993" spans="7:16" x14ac:dyDescent="0.2">
      <c r="G10993" s="79"/>
      <c r="I10993" s="79"/>
      <c r="K10993" s="79"/>
      <c r="M10993" s="79"/>
      <c r="N10993" s="80"/>
      <c r="P10993" s="79"/>
    </row>
    <row r="10994" spans="7:16" x14ac:dyDescent="0.2">
      <c r="G10994" s="79"/>
      <c r="I10994" s="79"/>
      <c r="K10994" s="79"/>
      <c r="M10994" s="79"/>
      <c r="N10994" s="80"/>
      <c r="P10994" s="79"/>
    </row>
    <row r="10995" spans="7:16" x14ac:dyDescent="0.2">
      <c r="G10995" s="79"/>
      <c r="I10995" s="79"/>
      <c r="K10995" s="79"/>
      <c r="M10995" s="79"/>
      <c r="N10995" s="80"/>
      <c r="P10995" s="79"/>
    </row>
    <row r="10996" spans="7:16" x14ac:dyDescent="0.2">
      <c r="G10996" s="79"/>
      <c r="I10996" s="79"/>
      <c r="K10996" s="79"/>
      <c r="M10996" s="79"/>
      <c r="N10996" s="80"/>
      <c r="P10996" s="79"/>
    </row>
    <row r="10997" spans="7:16" x14ac:dyDescent="0.2">
      <c r="G10997" s="79"/>
      <c r="I10997" s="79"/>
      <c r="K10997" s="79"/>
      <c r="M10997" s="79"/>
      <c r="N10997" s="80"/>
      <c r="P10997" s="79"/>
    </row>
    <row r="10998" spans="7:16" x14ac:dyDescent="0.2">
      <c r="G10998" s="79"/>
      <c r="I10998" s="79"/>
      <c r="K10998" s="79"/>
      <c r="M10998" s="79"/>
      <c r="N10998" s="80"/>
      <c r="P10998" s="79"/>
    </row>
    <row r="10999" spans="7:16" x14ac:dyDescent="0.2">
      <c r="G10999" s="79"/>
      <c r="I10999" s="79"/>
      <c r="K10999" s="79"/>
      <c r="M10999" s="79"/>
      <c r="N10999" s="80"/>
      <c r="P10999" s="79"/>
    </row>
    <row r="11000" spans="7:16" x14ac:dyDescent="0.2">
      <c r="G11000" s="79"/>
      <c r="I11000" s="79"/>
      <c r="K11000" s="79"/>
      <c r="M11000" s="79"/>
      <c r="N11000" s="80"/>
      <c r="P11000" s="79"/>
    </row>
    <row r="11001" spans="7:16" x14ac:dyDescent="0.2">
      <c r="G11001" s="79"/>
      <c r="I11001" s="79"/>
      <c r="K11001" s="79"/>
      <c r="M11001" s="79"/>
      <c r="N11001" s="80"/>
      <c r="P11001" s="79"/>
    </row>
    <row r="11002" spans="7:16" x14ac:dyDescent="0.2">
      <c r="G11002" s="79"/>
      <c r="I11002" s="79"/>
      <c r="K11002" s="79"/>
      <c r="M11002" s="79"/>
      <c r="N11002" s="80"/>
      <c r="P11002" s="79"/>
    </row>
    <row r="11003" spans="7:16" x14ac:dyDescent="0.2">
      <c r="G11003" s="79"/>
      <c r="I11003" s="79"/>
      <c r="K11003" s="79"/>
      <c r="M11003" s="79"/>
      <c r="N11003" s="80"/>
      <c r="P11003" s="79"/>
    </row>
    <row r="11004" spans="7:16" x14ac:dyDescent="0.2">
      <c r="G11004" s="79"/>
      <c r="I11004" s="79"/>
      <c r="K11004" s="79"/>
      <c r="M11004" s="79"/>
      <c r="N11004" s="80"/>
      <c r="P11004" s="79"/>
    </row>
    <row r="11005" spans="7:16" x14ac:dyDescent="0.2">
      <c r="G11005" s="79"/>
      <c r="I11005" s="79"/>
      <c r="K11005" s="79"/>
      <c r="M11005" s="79"/>
      <c r="N11005" s="80"/>
      <c r="P11005" s="79"/>
    </row>
    <row r="11006" spans="7:16" x14ac:dyDescent="0.2">
      <c r="G11006" s="79"/>
      <c r="I11006" s="79"/>
      <c r="K11006" s="79"/>
      <c r="M11006" s="79"/>
      <c r="N11006" s="80"/>
      <c r="P11006" s="79"/>
    </row>
    <row r="11007" spans="7:16" x14ac:dyDescent="0.2">
      <c r="G11007" s="79"/>
      <c r="I11007" s="79"/>
      <c r="K11007" s="79"/>
      <c r="M11007" s="79"/>
      <c r="N11007" s="80"/>
      <c r="P11007" s="79"/>
    </row>
    <row r="11008" spans="7:16" x14ac:dyDescent="0.2">
      <c r="G11008" s="79"/>
      <c r="I11008" s="79"/>
      <c r="K11008" s="79"/>
      <c r="M11008" s="79"/>
      <c r="N11008" s="80"/>
      <c r="P11008" s="79"/>
    </row>
    <row r="11009" spans="7:16" x14ac:dyDescent="0.2">
      <c r="G11009" s="79"/>
      <c r="I11009" s="79"/>
      <c r="K11009" s="79"/>
      <c r="M11009" s="79"/>
      <c r="N11009" s="80"/>
      <c r="P11009" s="79"/>
    </row>
    <row r="11010" spans="7:16" x14ac:dyDescent="0.2">
      <c r="G11010" s="79"/>
      <c r="I11010" s="79"/>
      <c r="K11010" s="79"/>
      <c r="M11010" s="79"/>
      <c r="N11010" s="80"/>
      <c r="P11010" s="79"/>
    </row>
    <row r="11011" spans="7:16" x14ac:dyDescent="0.2">
      <c r="G11011" s="79"/>
      <c r="I11011" s="79"/>
      <c r="K11011" s="79"/>
      <c r="M11011" s="79"/>
      <c r="N11011" s="80"/>
      <c r="P11011" s="79"/>
    </row>
    <row r="11012" spans="7:16" x14ac:dyDescent="0.2">
      <c r="G11012" s="79"/>
      <c r="I11012" s="79"/>
      <c r="K11012" s="79"/>
      <c r="M11012" s="79"/>
      <c r="N11012" s="80"/>
      <c r="P11012" s="79"/>
    </row>
    <row r="11013" spans="7:16" x14ac:dyDescent="0.2">
      <c r="G11013" s="79"/>
      <c r="I11013" s="79"/>
      <c r="K11013" s="79"/>
      <c r="M11013" s="79"/>
      <c r="N11013" s="80"/>
      <c r="P11013" s="79"/>
    </row>
    <row r="11014" spans="7:16" x14ac:dyDescent="0.2">
      <c r="G11014" s="79"/>
      <c r="I11014" s="79"/>
      <c r="K11014" s="79"/>
      <c r="M11014" s="79"/>
      <c r="N11014" s="80"/>
      <c r="P11014" s="79"/>
    </row>
    <row r="11015" spans="7:16" x14ac:dyDescent="0.2">
      <c r="G11015" s="79"/>
      <c r="I11015" s="79"/>
      <c r="K11015" s="79"/>
      <c r="M11015" s="79"/>
      <c r="N11015" s="80"/>
      <c r="P11015" s="79"/>
    </row>
    <row r="11016" spans="7:16" x14ac:dyDescent="0.2">
      <c r="G11016" s="79"/>
      <c r="I11016" s="79"/>
      <c r="K11016" s="79"/>
      <c r="M11016" s="79"/>
      <c r="N11016" s="80"/>
      <c r="P11016" s="79"/>
    </row>
    <row r="11017" spans="7:16" x14ac:dyDescent="0.2">
      <c r="G11017" s="79"/>
      <c r="I11017" s="79"/>
      <c r="K11017" s="79"/>
      <c r="M11017" s="79"/>
      <c r="N11017" s="80"/>
      <c r="P11017" s="79"/>
    </row>
    <row r="11018" spans="7:16" x14ac:dyDescent="0.2">
      <c r="G11018" s="79"/>
      <c r="I11018" s="79"/>
      <c r="K11018" s="79"/>
      <c r="M11018" s="79"/>
      <c r="N11018" s="80"/>
      <c r="P11018" s="79"/>
    </row>
    <row r="11019" spans="7:16" x14ac:dyDescent="0.2">
      <c r="G11019" s="79"/>
      <c r="I11019" s="79"/>
      <c r="K11019" s="79"/>
      <c r="M11019" s="79"/>
      <c r="N11019" s="80"/>
      <c r="P11019" s="79"/>
    </row>
    <row r="11020" spans="7:16" x14ac:dyDescent="0.2">
      <c r="G11020" s="79"/>
      <c r="I11020" s="79"/>
      <c r="K11020" s="79"/>
      <c r="M11020" s="79"/>
      <c r="N11020" s="80"/>
      <c r="P11020" s="79"/>
    </row>
    <row r="11021" spans="7:16" x14ac:dyDescent="0.2">
      <c r="G11021" s="79"/>
      <c r="I11021" s="79"/>
      <c r="K11021" s="79"/>
      <c r="M11021" s="79"/>
      <c r="N11021" s="80"/>
      <c r="P11021" s="79"/>
    </row>
    <row r="11022" spans="7:16" x14ac:dyDescent="0.2">
      <c r="G11022" s="79"/>
      <c r="I11022" s="79"/>
      <c r="K11022" s="79"/>
      <c r="M11022" s="79"/>
      <c r="N11022" s="80"/>
      <c r="P11022" s="79"/>
    </row>
    <row r="11023" spans="7:16" x14ac:dyDescent="0.2">
      <c r="G11023" s="79"/>
      <c r="I11023" s="79"/>
      <c r="K11023" s="79"/>
      <c r="M11023" s="79"/>
      <c r="N11023" s="80"/>
      <c r="P11023" s="79"/>
    </row>
    <row r="11024" spans="7:16" x14ac:dyDescent="0.2">
      <c r="G11024" s="79"/>
      <c r="I11024" s="79"/>
      <c r="K11024" s="79"/>
      <c r="M11024" s="79"/>
      <c r="N11024" s="80"/>
      <c r="P11024" s="79"/>
    </row>
    <row r="11025" spans="7:16" x14ac:dyDescent="0.2">
      <c r="G11025" s="79"/>
      <c r="I11025" s="79"/>
      <c r="K11025" s="79"/>
      <c r="M11025" s="79"/>
      <c r="N11025" s="80"/>
      <c r="P11025" s="79"/>
    </row>
    <row r="11026" spans="7:16" x14ac:dyDescent="0.2">
      <c r="G11026" s="79"/>
      <c r="I11026" s="79"/>
      <c r="K11026" s="79"/>
      <c r="M11026" s="79"/>
      <c r="N11026" s="80"/>
      <c r="P11026" s="79"/>
    </row>
    <row r="11027" spans="7:16" x14ac:dyDescent="0.2">
      <c r="G11027" s="79"/>
      <c r="I11027" s="79"/>
      <c r="K11027" s="79"/>
      <c r="M11027" s="79"/>
      <c r="N11027" s="80"/>
      <c r="P11027" s="79"/>
    </row>
    <row r="11028" spans="7:16" x14ac:dyDescent="0.2">
      <c r="G11028" s="79"/>
      <c r="I11028" s="79"/>
      <c r="K11028" s="79"/>
      <c r="M11028" s="79"/>
      <c r="N11028" s="80"/>
      <c r="P11028" s="79"/>
    </row>
    <row r="11029" spans="7:16" x14ac:dyDescent="0.2">
      <c r="G11029" s="79"/>
      <c r="I11029" s="79"/>
      <c r="K11029" s="79"/>
      <c r="M11029" s="79"/>
      <c r="N11029" s="80"/>
      <c r="P11029" s="79"/>
    </row>
    <row r="11030" spans="7:16" x14ac:dyDescent="0.2">
      <c r="G11030" s="79"/>
      <c r="I11030" s="79"/>
      <c r="K11030" s="79"/>
      <c r="M11030" s="79"/>
      <c r="N11030" s="80"/>
      <c r="P11030" s="79"/>
    </row>
    <row r="11031" spans="7:16" x14ac:dyDescent="0.2">
      <c r="G11031" s="79"/>
      <c r="I11031" s="79"/>
      <c r="K11031" s="79"/>
      <c r="M11031" s="79"/>
      <c r="N11031" s="80"/>
      <c r="P11031" s="79"/>
    </row>
    <row r="11032" spans="7:16" x14ac:dyDescent="0.2">
      <c r="G11032" s="79"/>
      <c r="I11032" s="79"/>
      <c r="K11032" s="79"/>
      <c r="M11032" s="79"/>
      <c r="N11032" s="80"/>
      <c r="P11032" s="79"/>
    </row>
    <row r="11033" spans="7:16" x14ac:dyDescent="0.2">
      <c r="G11033" s="79"/>
      <c r="I11033" s="79"/>
      <c r="K11033" s="79"/>
      <c r="M11033" s="79"/>
      <c r="N11033" s="80"/>
      <c r="P11033" s="79"/>
    </row>
    <row r="11034" spans="7:16" x14ac:dyDescent="0.2">
      <c r="G11034" s="79"/>
      <c r="I11034" s="79"/>
      <c r="K11034" s="79"/>
      <c r="M11034" s="79"/>
      <c r="N11034" s="80"/>
      <c r="P11034" s="79"/>
    </row>
    <row r="11035" spans="7:16" x14ac:dyDescent="0.2">
      <c r="G11035" s="79"/>
      <c r="I11035" s="79"/>
      <c r="K11035" s="79"/>
      <c r="M11035" s="79"/>
      <c r="N11035" s="80"/>
      <c r="P11035" s="79"/>
    </row>
    <row r="11036" spans="7:16" x14ac:dyDescent="0.2">
      <c r="G11036" s="79"/>
      <c r="I11036" s="79"/>
      <c r="K11036" s="79"/>
      <c r="M11036" s="79"/>
      <c r="N11036" s="80"/>
      <c r="P11036" s="79"/>
    </row>
    <row r="11037" spans="7:16" x14ac:dyDescent="0.2">
      <c r="G11037" s="79"/>
      <c r="I11037" s="79"/>
      <c r="K11037" s="79"/>
      <c r="M11037" s="79"/>
      <c r="N11037" s="80"/>
      <c r="P11037" s="79"/>
    </row>
    <row r="11038" spans="7:16" x14ac:dyDescent="0.2">
      <c r="G11038" s="79"/>
      <c r="I11038" s="79"/>
      <c r="K11038" s="79"/>
      <c r="M11038" s="79"/>
      <c r="N11038" s="80"/>
      <c r="P11038" s="79"/>
    </row>
    <row r="11039" spans="7:16" x14ac:dyDescent="0.2">
      <c r="G11039" s="79"/>
      <c r="I11039" s="79"/>
      <c r="K11039" s="79"/>
      <c r="M11039" s="79"/>
      <c r="N11039" s="80"/>
      <c r="P11039" s="79"/>
    </row>
    <row r="11040" spans="7:16" x14ac:dyDescent="0.2">
      <c r="G11040" s="79"/>
      <c r="I11040" s="79"/>
      <c r="K11040" s="79"/>
      <c r="M11040" s="79"/>
      <c r="N11040" s="80"/>
      <c r="P11040" s="79"/>
    </row>
    <row r="11041" spans="7:16" x14ac:dyDescent="0.2">
      <c r="G11041" s="79"/>
      <c r="I11041" s="79"/>
      <c r="K11041" s="79"/>
      <c r="M11041" s="79"/>
      <c r="N11041" s="80"/>
      <c r="P11041" s="79"/>
    </row>
    <row r="11042" spans="7:16" x14ac:dyDescent="0.2">
      <c r="G11042" s="79"/>
      <c r="I11042" s="79"/>
      <c r="K11042" s="79"/>
      <c r="M11042" s="79"/>
      <c r="N11042" s="80"/>
      <c r="P11042" s="79"/>
    </row>
    <row r="11043" spans="7:16" x14ac:dyDescent="0.2">
      <c r="G11043" s="79"/>
      <c r="I11043" s="79"/>
      <c r="K11043" s="79"/>
      <c r="M11043" s="79"/>
      <c r="N11043" s="80"/>
      <c r="P11043" s="79"/>
    </row>
    <row r="11044" spans="7:16" x14ac:dyDescent="0.2">
      <c r="G11044" s="79"/>
      <c r="I11044" s="79"/>
      <c r="K11044" s="79"/>
      <c r="M11044" s="79"/>
      <c r="N11044" s="80"/>
      <c r="P11044" s="79"/>
    </row>
    <row r="11045" spans="7:16" x14ac:dyDescent="0.2">
      <c r="G11045" s="79"/>
      <c r="I11045" s="79"/>
      <c r="K11045" s="79"/>
      <c r="M11045" s="79"/>
      <c r="N11045" s="80"/>
      <c r="P11045" s="79"/>
    </row>
    <row r="11046" spans="7:16" x14ac:dyDescent="0.2">
      <c r="G11046" s="79"/>
      <c r="I11046" s="79"/>
      <c r="K11046" s="79"/>
      <c r="M11046" s="79"/>
      <c r="N11046" s="80"/>
      <c r="P11046" s="79"/>
    </row>
    <row r="11047" spans="7:16" x14ac:dyDescent="0.2">
      <c r="G11047" s="79"/>
      <c r="I11047" s="79"/>
      <c r="K11047" s="79"/>
      <c r="M11047" s="79"/>
      <c r="N11047" s="80"/>
      <c r="P11047" s="79"/>
    </row>
    <row r="11048" spans="7:16" x14ac:dyDescent="0.2">
      <c r="G11048" s="79"/>
      <c r="I11048" s="79"/>
      <c r="K11048" s="79"/>
      <c r="M11048" s="79"/>
      <c r="N11048" s="80"/>
      <c r="P11048" s="79"/>
    </row>
    <row r="11049" spans="7:16" x14ac:dyDescent="0.2">
      <c r="G11049" s="79"/>
      <c r="I11049" s="79"/>
      <c r="K11049" s="79"/>
      <c r="M11049" s="79"/>
      <c r="N11049" s="80"/>
      <c r="P11049" s="79"/>
    </row>
    <row r="11050" spans="7:16" x14ac:dyDescent="0.2">
      <c r="G11050" s="79"/>
      <c r="I11050" s="79"/>
      <c r="K11050" s="79"/>
      <c r="M11050" s="79"/>
      <c r="N11050" s="80"/>
      <c r="P11050" s="79"/>
    </row>
    <row r="11051" spans="7:16" x14ac:dyDescent="0.2">
      <c r="G11051" s="79"/>
      <c r="I11051" s="79"/>
      <c r="K11051" s="79"/>
      <c r="M11051" s="79"/>
      <c r="N11051" s="80"/>
      <c r="P11051" s="79"/>
    </row>
    <row r="11052" spans="7:16" x14ac:dyDescent="0.2">
      <c r="G11052" s="79"/>
      <c r="I11052" s="79"/>
      <c r="K11052" s="79"/>
      <c r="M11052" s="79"/>
      <c r="N11052" s="80"/>
      <c r="P11052" s="79"/>
    </row>
    <row r="11053" spans="7:16" x14ac:dyDescent="0.2">
      <c r="G11053" s="79"/>
      <c r="I11053" s="79"/>
      <c r="K11053" s="79"/>
      <c r="M11053" s="79"/>
      <c r="N11053" s="80"/>
      <c r="P11053" s="79"/>
    </row>
    <row r="11054" spans="7:16" x14ac:dyDescent="0.2">
      <c r="G11054" s="79"/>
      <c r="I11054" s="79"/>
      <c r="K11054" s="79"/>
      <c r="M11054" s="79"/>
      <c r="N11054" s="80"/>
      <c r="P11054" s="79"/>
    </row>
    <row r="11055" spans="7:16" x14ac:dyDescent="0.2">
      <c r="G11055" s="79"/>
      <c r="I11055" s="79"/>
      <c r="K11055" s="79"/>
      <c r="M11055" s="79"/>
      <c r="N11055" s="80"/>
      <c r="P11055" s="79"/>
    </row>
    <row r="11056" spans="7:16" x14ac:dyDescent="0.2">
      <c r="G11056" s="79"/>
      <c r="I11056" s="79"/>
      <c r="K11056" s="79"/>
      <c r="M11056" s="79"/>
      <c r="N11056" s="80"/>
      <c r="P11056" s="79"/>
    </row>
    <row r="11057" spans="7:16" x14ac:dyDescent="0.2">
      <c r="G11057" s="79"/>
      <c r="I11057" s="79"/>
      <c r="K11057" s="79"/>
      <c r="M11057" s="79"/>
      <c r="N11057" s="80"/>
      <c r="P11057" s="79"/>
    </row>
    <row r="11058" spans="7:16" x14ac:dyDescent="0.2">
      <c r="G11058" s="79"/>
      <c r="I11058" s="79"/>
      <c r="K11058" s="79"/>
      <c r="M11058" s="79"/>
      <c r="N11058" s="80"/>
      <c r="P11058" s="79"/>
    </row>
    <row r="11059" spans="7:16" x14ac:dyDescent="0.2">
      <c r="G11059" s="79"/>
      <c r="I11059" s="79"/>
      <c r="K11059" s="79"/>
      <c r="M11059" s="79"/>
      <c r="N11059" s="80"/>
      <c r="P11059" s="79"/>
    </row>
    <row r="11060" spans="7:16" x14ac:dyDescent="0.2">
      <c r="G11060" s="79"/>
      <c r="I11060" s="79"/>
      <c r="K11060" s="79"/>
      <c r="M11060" s="79"/>
      <c r="N11060" s="80"/>
      <c r="P11060" s="79"/>
    </row>
    <row r="11061" spans="7:16" x14ac:dyDescent="0.2">
      <c r="G11061" s="79"/>
      <c r="I11061" s="79"/>
      <c r="K11061" s="79"/>
      <c r="M11061" s="79"/>
      <c r="N11061" s="80"/>
      <c r="P11061" s="79"/>
    </row>
    <row r="11062" spans="7:16" x14ac:dyDescent="0.2">
      <c r="G11062" s="79"/>
      <c r="I11062" s="79"/>
      <c r="K11062" s="79"/>
      <c r="M11062" s="79"/>
      <c r="N11062" s="80"/>
      <c r="P11062" s="79"/>
    </row>
    <row r="11063" spans="7:16" x14ac:dyDescent="0.2">
      <c r="G11063" s="79"/>
      <c r="I11063" s="79"/>
      <c r="K11063" s="79"/>
      <c r="M11063" s="79"/>
      <c r="N11063" s="80"/>
      <c r="P11063" s="79"/>
    </row>
    <row r="11064" spans="7:16" x14ac:dyDescent="0.2">
      <c r="G11064" s="79"/>
      <c r="I11064" s="79"/>
      <c r="K11064" s="79"/>
      <c r="M11064" s="79"/>
      <c r="N11064" s="80"/>
      <c r="P11064" s="79"/>
    </row>
    <row r="11065" spans="7:16" x14ac:dyDescent="0.2">
      <c r="G11065" s="79"/>
      <c r="I11065" s="79"/>
      <c r="K11065" s="79"/>
      <c r="M11065" s="79"/>
      <c r="N11065" s="80"/>
      <c r="P11065" s="79"/>
    </row>
    <row r="11066" spans="7:16" x14ac:dyDescent="0.2">
      <c r="G11066" s="79"/>
      <c r="I11066" s="79"/>
      <c r="K11066" s="79"/>
      <c r="M11066" s="79"/>
      <c r="N11066" s="80"/>
      <c r="P11066" s="79"/>
    </row>
    <row r="11067" spans="7:16" x14ac:dyDescent="0.2">
      <c r="G11067" s="79"/>
      <c r="I11067" s="79"/>
      <c r="K11067" s="79"/>
      <c r="M11067" s="79"/>
      <c r="N11067" s="80"/>
      <c r="P11067" s="79"/>
    </row>
    <row r="11068" spans="7:16" x14ac:dyDescent="0.2">
      <c r="G11068" s="79"/>
      <c r="I11068" s="79"/>
      <c r="K11068" s="79"/>
      <c r="M11068" s="79"/>
      <c r="N11068" s="80"/>
      <c r="P11068" s="79"/>
    </row>
    <row r="11069" spans="7:16" x14ac:dyDescent="0.2">
      <c r="G11069" s="79"/>
      <c r="I11069" s="79"/>
      <c r="K11069" s="79"/>
      <c r="M11069" s="79"/>
      <c r="N11069" s="80"/>
      <c r="P11069" s="79"/>
    </row>
    <row r="11070" spans="7:16" x14ac:dyDescent="0.2">
      <c r="G11070" s="79"/>
      <c r="I11070" s="79"/>
      <c r="K11070" s="79"/>
      <c r="M11070" s="79"/>
      <c r="N11070" s="80"/>
      <c r="P11070" s="79"/>
    </row>
    <row r="11071" spans="7:16" x14ac:dyDescent="0.2">
      <c r="G11071" s="79"/>
      <c r="I11071" s="79"/>
      <c r="K11071" s="79"/>
      <c r="M11071" s="79"/>
      <c r="N11071" s="80"/>
      <c r="P11071" s="79"/>
    </row>
    <row r="11072" spans="7:16" x14ac:dyDescent="0.2">
      <c r="G11072" s="79"/>
      <c r="I11072" s="79"/>
      <c r="K11072" s="79"/>
      <c r="M11072" s="79"/>
      <c r="N11072" s="80"/>
      <c r="P11072" s="79"/>
    </row>
    <row r="11073" spans="7:16" x14ac:dyDescent="0.2">
      <c r="G11073" s="79"/>
      <c r="I11073" s="79"/>
      <c r="K11073" s="79"/>
      <c r="M11073" s="79"/>
      <c r="N11073" s="80"/>
      <c r="P11073" s="79"/>
    </row>
    <row r="11074" spans="7:16" x14ac:dyDescent="0.2">
      <c r="G11074" s="79"/>
      <c r="I11074" s="79"/>
      <c r="K11074" s="79"/>
      <c r="M11074" s="79"/>
      <c r="N11074" s="80"/>
      <c r="P11074" s="79"/>
    </row>
    <row r="11075" spans="7:16" x14ac:dyDescent="0.2">
      <c r="G11075" s="79"/>
      <c r="I11075" s="79"/>
      <c r="K11075" s="79"/>
      <c r="M11075" s="79"/>
      <c r="N11075" s="80"/>
      <c r="P11075" s="79"/>
    </row>
    <row r="11076" spans="7:16" x14ac:dyDescent="0.2">
      <c r="G11076" s="79"/>
      <c r="I11076" s="79"/>
      <c r="K11076" s="79"/>
      <c r="M11076" s="79"/>
      <c r="N11076" s="80"/>
      <c r="P11076" s="79"/>
    </row>
    <row r="11077" spans="7:16" x14ac:dyDescent="0.2">
      <c r="G11077" s="79"/>
      <c r="I11077" s="79"/>
      <c r="K11077" s="79"/>
      <c r="M11077" s="79"/>
      <c r="N11077" s="80"/>
      <c r="P11077" s="79"/>
    </row>
    <row r="11078" spans="7:16" x14ac:dyDescent="0.2">
      <c r="G11078" s="79"/>
      <c r="I11078" s="79"/>
      <c r="K11078" s="79"/>
      <c r="M11078" s="79"/>
      <c r="N11078" s="80"/>
      <c r="P11078" s="79"/>
    </row>
    <row r="11079" spans="7:16" x14ac:dyDescent="0.2">
      <c r="G11079" s="79"/>
      <c r="I11079" s="79"/>
      <c r="K11079" s="79"/>
      <c r="M11079" s="79"/>
      <c r="N11079" s="80"/>
      <c r="P11079" s="79"/>
    </row>
    <row r="11080" spans="7:16" x14ac:dyDescent="0.2">
      <c r="G11080" s="79"/>
      <c r="I11080" s="79"/>
      <c r="K11080" s="79"/>
      <c r="M11080" s="79"/>
      <c r="N11080" s="80"/>
      <c r="P11080" s="79"/>
    </row>
    <row r="11081" spans="7:16" x14ac:dyDescent="0.2">
      <c r="G11081" s="79"/>
      <c r="I11081" s="79"/>
      <c r="K11081" s="79"/>
      <c r="M11081" s="79"/>
      <c r="N11081" s="80"/>
      <c r="P11081" s="79"/>
    </row>
    <row r="11082" spans="7:16" x14ac:dyDescent="0.2">
      <c r="G11082" s="79"/>
      <c r="I11082" s="79"/>
      <c r="K11082" s="79"/>
      <c r="M11082" s="79"/>
      <c r="N11082" s="80"/>
      <c r="P11082" s="79"/>
    </row>
    <row r="11083" spans="7:16" x14ac:dyDescent="0.2">
      <c r="G11083" s="79"/>
      <c r="I11083" s="79"/>
      <c r="K11083" s="79"/>
      <c r="M11083" s="79"/>
      <c r="N11083" s="80"/>
      <c r="P11083" s="79"/>
    </row>
    <row r="11084" spans="7:16" x14ac:dyDescent="0.2">
      <c r="G11084" s="79"/>
      <c r="I11084" s="79"/>
      <c r="K11084" s="79"/>
      <c r="M11084" s="79"/>
      <c r="N11084" s="80"/>
      <c r="P11084" s="79"/>
    </row>
    <row r="11085" spans="7:16" x14ac:dyDescent="0.2">
      <c r="G11085" s="79"/>
      <c r="I11085" s="79"/>
      <c r="K11085" s="79"/>
      <c r="M11085" s="79"/>
      <c r="N11085" s="80"/>
      <c r="P11085" s="79"/>
    </row>
    <row r="11086" spans="7:16" x14ac:dyDescent="0.2">
      <c r="G11086" s="79"/>
      <c r="I11086" s="79"/>
      <c r="K11086" s="79"/>
      <c r="M11086" s="79"/>
      <c r="N11086" s="80"/>
      <c r="P11086" s="79"/>
    </row>
    <row r="11087" spans="7:16" x14ac:dyDescent="0.2">
      <c r="G11087" s="79"/>
      <c r="I11087" s="79"/>
      <c r="K11087" s="79"/>
      <c r="M11087" s="79"/>
      <c r="N11087" s="80"/>
      <c r="P11087" s="79"/>
    </row>
    <row r="11088" spans="7:16" x14ac:dyDescent="0.2">
      <c r="G11088" s="79"/>
      <c r="I11088" s="79"/>
      <c r="K11088" s="79"/>
      <c r="M11088" s="79"/>
      <c r="N11088" s="80"/>
      <c r="P11088" s="79"/>
    </row>
    <row r="11089" spans="7:16" x14ac:dyDescent="0.2">
      <c r="G11089" s="79"/>
      <c r="I11089" s="79"/>
      <c r="K11089" s="79"/>
      <c r="M11089" s="79"/>
      <c r="N11089" s="80"/>
      <c r="P11089" s="79"/>
    </row>
    <row r="11090" spans="7:16" x14ac:dyDescent="0.2">
      <c r="G11090" s="79"/>
      <c r="I11090" s="79"/>
      <c r="K11090" s="79"/>
      <c r="M11090" s="79"/>
      <c r="N11090" s="80"/>
      <c r="P11090" s="79"/>
    </row>
    <row r="11091" spans="7:16" x14ac:dyDescent="0.2">
      <c r="G11091" s="79"/>
      <c r="I11091" s="79"/>
      <c r="K11091" s="79"/>
      <c r="M11091" s="79"/>
      <c r="N11091" s="80"/>
      <c r="P11091" s="79"/>
    </row>
    <row r="11092" spans="7:16" x14ac:dyDescent="0.2">
      <c r="G11092" s="79"/>
      <c r="I11092" s="79"/>
      <c r="K11092" s="79"/>
      <c r="M11092" s="79"/>
      <c r="N11092" s="80"/>
      <c r="P11092" s="79"/>
    </row>
    <row r="11093" spans="7:16" x14ac:dyDescent="0.2">
      <c r="G11093" s="79"/>
      <c r="I11093" s="79"/>
      <c r="K11093" s="79"/>
      <c r="M11093" s="79"/>
      <c r="N11093" s="80"/>
      <c r="P11093" s="79"/>
    </row>
    <row r="11094" spans="7:16" x14ac:dyDescent="0.2">
      <c r="G11094" s="79"/>
      <c r="I11094" s="79"/>
      <c r="K11094" s="79"/>
      <c r="M11094" s="79"/>
      <c r="N11094" s="80"/>
      <c r="P11094" s="79"/>
    </row>
    <row r="11095" spans="7:16" x14ac:dyDescent="0.2">
      <c r="G11095" s="79"/>
      <c r="I11095" s="79"/>
      <c r="K11095" s="79"/>
      <c r="M11095" s="79"/>
      <c r="N11095" s="80"/>
      <c r="P11095" s="79"/>
    </row>
    <row r="11096" spans="7:16" x14ac:dyDescent="0.2">
      <c r="G11096" s="79"/>
      <c r="I11096" s="79"/>
      <c r="K11096" s="79"/>
      <c r="M11096" s="79"/>
      <c r="N11096" s="80"/>
      <c r="P11096" s="79"/>
    </row>
    <row r="11097" spans="7:16" x14ac:dyDescent="0.2">
      <c r="G11097" s="79"/>
      <c r="I11097" s="79"/>
      <c r="K11097" s="79"/>
      <c r="M11097" s="79"/>
      <c r="N11097" s="80"/>
      <c r="P11097" s="79"/>
    </row>
    <row r="11098" spans="7:16" x14ac:dyDescent="0.2">
      <c r="G11098" s="79"/>
      <c r="I11098" s="79"/>
      <c r="K11098" s="79"/>
      <c r="M11098" s="79"/>
      <c r="N11098" s="80"/>
      <c r="P11098" s="79"/>
    </row>
    <row r="11099" spans="7:16" x14ac:dyDescent="0.2">
      <c r="G11099" s="79"/>
      <c r="I11099" s="79"/>
      <c r="K11099" s="79"/>
      <c r="M11099" s="79"/>
      <c r="N11099" s="80"/>
      <c r="P11099" s="79"/>
    </row>
    <row r="11100" spans="7:16" x14ac:dyDescent="0.2">
      <c r="G11100" s="79"/>
      <c r="I11100" s="79"/>
      <c r="K11100" s="79"/>
      <c r="M11100" s="79"/>
      <c r="N11100" s="80"/>
      <c r="P11100" s="79"/>
    </row>
    <row r="11101" spans="7:16" x14ac:dyDescent="0.2">
      <c r="G11101" s="79"/>
      <c r="I11101" s="79"/>
      <c r="K11101" s="79"/>
      <c r="M11101" s="79"/>
      <c r="N11101" s="80"/>
      <c r="P11101" s="79"/>
    </row>
    <row r="11102" spans="7:16" x14ac:dyDescent="0.2">
      <c r="G11102" s="79"/>
      <c r="I11102" s="79"/>
      <c r="K11102" s="79"/>
      <c r="M11102" s="79"/>
      <c r="N11102" s="80"/>
      <c r="P11102" s="79"/>
    </row>
    <row r="11103" spans="7:16" x14ac:dyDescent="0.2">
      <c r="G11103" s="79"/>
      <c r="I11103" s="79"/>
      <c r="K11103" s="79"/>
      <c r="M11103" s="79"/>
      <c r="N11103" s="80"/>
      <c r="P11103" s="79"/>
    </row>
    <row r="11104" spans="7:16" x14ac:dyDescent="0.2">
      <c r="G11104" s="79"/>
      <c r="I11104" s="79"/>
      <c r="K11104" s="79"/>
      <c r="M11104" s="79"/>
      <c r="N11104" s="80"/>
      <c r="P11104" s="79"/>
    </row>
    <row r="11105" spans="7:16" x14ac:dyDescent="0.2">
      <c r="G11105" s="79"/>
      <c r="I11105" s="79"/>
      <c r="K11105" s="79"/>
      <c r="M11105" s="79"/>
      <c r="N11105" s="80"/>
      <c r="P11105" s="79"/>
    </row>
    <row r="11106" spans="7:16" x14ac:dyDescent="0.2">
      <c r="G11106" s="79"/>
      <c r="I11106" s="79"/>
      <c r="K11106" s="79"/>
      <c r="M11106" s="79"/>
      <c r="N11106" s="80"/>
      <c r="P11106" s="79"/>
    </row>
    <row r="11107" spans="7:16" x14ac:dyDescent="0.2">
      <c r="G11107" s="79"/>
      <c r="I11107" s="79"/>
      <c r="K11107" s="79"/>
      <c r="M11107" s="79"/>
      <c r="N11107" s="80"/>
      <c r="P11107" s="79"/>
    </row>
    <row r="11108" spans="7:16" x14ac:dyDescent="0.2">
      <c r="G11108" s="79"/>
      <c r="I11108" s="79"/>
      <c r="K11108" s="79"/>
      <c r="M11108" s="79"/>
      <c r="N11108" s="80"/>
      <c r="P11108" s="79"/>
    </row>
    <row r="11109" spans="7:16" x14ac:dyDescent="0.2">
      <c r="G11109" s="79"/>
      <c r="I11109" s="79"/>
      <c r="K11109" s="79"/>
      <c r="M11109" s="79"/>
      <c r="N11109" s="80"/>
      <c r="P11109" s="79"/>
    </row>
    <row r="11110" spans="7:16" x14ac:dyDescent="0.2">
      <c r="G11110" s="79"/>
      <c r="I11110" s="79"/>
      <c r="K11110" s="79"/>
      <c r="M11110" s="79"/>
      <c r="N11110" s="80"/>
      <c r="P11110" s="79"/>
    </row>
    <row r="11111" spans="7:16" x14ac:dyDescent="0.2">
      <c r="G11111" s="79"/>
      <c r="I11111" s="79"/>
      <c r="K11111" s="79"/>
      <c r="M11111" s="79"/>
      <c r="N11111" s="80"/>
      <c r="P11111" s="79"/>
    </row>
    <row r="11112" spans="7:16" x14ac:dyDescent="0.2">
      <c r="G11112" s="79"/>
      <c r="I11112" s="79"/>
      <c r="K11112" s="79"/>
      <c r="M11112" s="79"/>
      <c r="N11112" s="80"/>
      <c r="P11112" s="79"/>
    </row>
    <row r="11113" spans="7:16" x14ac:dyDescent="0.2">
      <c r="G11113" s="79"/>
      <c r="I11113" s="79"/>
      <c r="K11113" s="79"/>
      <c r="M11113" s="79"/>
      <c r="N11113" s="80"/>
      <c r="P11113" s="79"/>
    </row>
    <row r="11114" spans="7:16" x14ac:dyDescent="0.2">
      <c r="G11114" s="79"/>
      <c r="I11114" s="79"/>
      <c r="K11114" s="79"/>
      <c r="M11114" s="79"/>
      <c r="N11114" s="80"/>
      <c r="P11114" s="79"/>
    </row>
    <row r="11115" spans="7:16" x14ac:dyDescent="0.2">
      <c r="G11115" s="79"/>
      <c r="I11115" s="79"/>
      <c r="K11115" s="79"/>
      <c r="M11115" s="79"/>
      <c r="N11115" s="80"/>
      <c r="P11115" s="79"/>
    </row>
    <row r="11116" spans="7:16" x14ac:dyDescent="0.2">
      <c r="G11116" s="79"/>
      <c r="I11116" s="79"/>
      <c r="K11116" s="79"/>
      <c r="M11116" s="79"/>
      <c r="N11116" s="80"/>
      <c r="P11116" s="79"/>
    </row>
    <row r="11117" spans="7:16" x14ac:dyDescent="0.2">
      <c r="G11117" s="79"/>
      <c r="I11117" s="79"/>
      <c r="K11117" s="79"/>
      <c r="M11117" s="79"/>
      <c r="N11117" s="80"/>
      <c r="P11117" s="79"/>
    </row>
    <row r="11118" spans="7:16" x14ac:dyDescent="0.2">
      <c r="G11118" s="79"/>
      <c r="I11118" s="79"/>
      <c r="K11118" s="79"/>
      <c r="M11118" s="79"/>
      <c r="N11118" s="80"/>
      <c r="P11118" s="79"/>
    </row>
    <row r="11119" spans="7:16" x14ac:dyDescent="0.2">
      <c r="G11119" s="79"/>
      <c r="I11119" s="79"/>
      <c r="K11119" s="79"/>
      <c r="M11119" s="79"/>
      <c r="N11119" s="80"/>
      <c r="P11119" s="79"/>
    </row>
    <row r="11120" spans="7:16" x14ac:dyDescent="0.2">
      <c r="G11120" s="79"/>
      <c r="I11120" s="79"/>
      <c r="K11120" s="79"/>
      <c r="M11120" s="79"/>
      <c r="N11120" s="80"/>
      <c r="P11120" s="79"/>
    </row>
    <row r="11121" spans="7:16" x14ac:dyDescent="0.2">
      <c r="G11121" s="79"/>
      <c r="I11121" s="79"/>
      <c r="K11121" s="79"/>
      <c r="M11121" s="79"/>
      <c r="N11121" s="80"/>
      <c r="P11121" s="79"/>
    </row>
    <row r="11122" spans="7:16" x14ac:dyDescent="0.2">
      <c r="G11122" s="79"/>
      <c r="I11122" s="79"/>
      <c r="K11122" s="79"/>
      <c r="M11122" s="79"/>
      <c r="N11122" s="80"/>
      <c r="P11122" s="79"/>
    </row>
    <row r="11123" spans="7:16" x14ac:dyDescent="0.2">
      <c r="G11123" s="79"/>
      <c r="I11123" s="79"/>
      <c r="K11123" s="79"/>
      <c r="M11123" s="79"/>
      <c r="N11123" s="80"/>
      <c r="P11123" s="79"/>
    </row>
    <row r="11124" spans="7:16" x14ac:dyDescent="0.2">
      <c r="G11124" s="79"/>
      <c r="I11124" s="79"/>
      <c r="K11124" s="79"/>
      <c r="M11124" s="79"/>
      <c r="N11124" s="80"/>
      <c r="P11124" s="79"/>
    </row>
    <row r="11125" spans="7:16" x14ac:dyDescent="0.2">
      <c r="G11125" s="79"/>
      <c r="I11125" s="79"/>
      <c r="K11125" s="79"/>
      <c r="M11125" s="79"/>
      <c r="N11125" s="80"/>
      <c r="P11125" s="79"/>
    </row>
    <row r="11126" spans="7:16" x14ac:dyDescent="0.2">
      <c r="G11126" s="79"/>
      <c r="I11126" s="79"/>
      <c r="K11126" s="79"/>
      <c r="M11126" s="79"/>
      <c r="N11126" s="80"/>
      <c r="P11126" s="79"/>
    </row>
    <row r="11127" spans="7:16" x14ac:dyDescent="0.2">
      <c r="G11127" s="79"/>
      <c r="I11127" s="79"/>
      <c r="K11127" s="79"/>
      <c r="M11127" s="79"/>
      <c r="N11127" s="80"/>
      <c r="P11127" s="79"/>
    </row>
    <row r="11128" spans="7:16" x14ac:dyDescent="0.2">
      <c r="G11128" s="79"/>
      <c r="I11128" s="79"/>
      <c r="K11128" s="79"/>
      <c r="M11128" s="79"/>
      <c r="N11128" s="80"/>
      <c r="P11128" s="79"/>
    </row>
    <row r="11129" spans="7:16" x14ac:dyDescent="0.2">
      <c r="G11129" s="79"/>
      <c r="I11129" s="79"/>
      <c r="K11129" s="79"/>
      <c r="M11129" s="79"/>
      <c r="N11129" s="80"/>
      <c r="P11129" s="79"/>
    </row>
    <row r="11130" spans="7:16" x14ac:dyDescent="0.2">
      <c r="G11130" s="79"/>
      <c r="I11130" s="79"/>
      <c r="K11130" s="79"/>
      <c r="M11130" s="79"/>
      <c r="N11130" s="80"/>
      <c r="P11130" s="79"/>
    </row>
    <row r="11131" spans="7:16" x14ac:dyDescent="0.2">
      <c r="G11131" s="79"/>
      <c r="I11131" s="79"/>
      <c r="K11131" s="79"/>
      <c r="M11131" s="79"/>
      <c r="N11131" s="80"/>
      <c r="P11131" s="79"/>
    </row>
    <row r="11132" spans="7:16" x14ac:dyDescent="0.2">
      <c r="G11132" s="79"/>
      <c r="I11132" s="79"/>
      <c r="K11132" s="79"/>
      <c r="M11132" s="79"/>
      <c r="N11132" s="80"/>
      <c r="P11132" s="79"/>
    </row>
    <row r="11133" spans="7:16" x14ac:dyDescent="0.2">
      <c r="G11133" s="79"/>
      <c r="I11133" s="79"/>
      <c r="K11133" s="79"/>
      <c r="M11133" s="79"/>
      <c r="N11133" s="80"/>
      <c r="P11133" s="79"/>
    </row>
    <row r="11134" spans="7:16" x14ac:dyDescent="0.2">
      <c r="G11134" s="79"/>
      <c r="I11134" s="79"/>
      <c r="K11134" s="79"/>
      <c r="M11134" s="79"/>
      <c r="N11134" s="80"/>
      <c r="P11134" s="79"/>
    </row>
    <row r="11135" spans="7:16" x14ac:dyDescent="0.2">
      <c r="G11135" s="79"/>
      <c r="I11135" s="79"/>
      <c r="K11135" s="79"/>
      <c r="M11135" s="79"/>
      <c r="N11135" s="80"/>
      <c r="P11135" s="79"/>
    </row>
    <row r="11136" spans="7:16" x14ac:dyDescent="0.2">
      <c r="G11136" s="79"/>
      <c r="I11136" s="79"/>
      <c r="K11136" s="79"/>
      <c r="M11136" s="79"/>
      <c r="N11136" s="80"/>
      <c r="P11136" s="79"/>
    </row>
    <row r="11137" spans="7:16" x14ac:dyDescent="0.2">
      <c r="G11137" s="79"/>
      <c r="I11137" s="79"/>
      <c r="K11137" s="79"/>
      <c r="M11137" s="79"/>
      <c r="N11137" s="80"/>
      <c r="P11137" s="79"/>
    </row>
    <row r="11138" spans="7:16" x14ac:dyDescent="0.2">
      <c r="G11138" s="79"/>
      <c r="I11138" s="79"/>
      <c r="K11138" s="79"/>
      <c r="M11138" s="79"/>
      <c r="N11138" s="80"/>
      <c r="P11138" s="79"/>
    </row>
    <row r="11139" spans="7:16" x14ac:dyDescent="0.2">
      <c r="G11139" s="79"/>
      <c r="I11139" s="79"/>
      <c r="K11139" s="79"/>
      <c r="M11139" s="79"/>
      <c r="N11139" s="80"/>
      <c r="P11139" s="79"/>
    </row>
    <row r="11140" spans="7:16" x14ac:dyDescent="0.2">
      <c r="G11140" s="79"/>
      <c r="I11140" s="79"/>
      <c r="K11140" s="79"/>
      <c r="M11140" s="79"/>
      <c r="N11140" s="80"/>
      <c r="P11140" s="79"/>
    </row>
    <row r="11141" spans="7:16" x14ac:dyDescent="0.2">
      <c r="G11141" s="79"/>
      <c r="I11141" s="79"/>
      <c r="K11141" s="79"/>
      <c r="M11141" s="79"/>
      <c r="N11141" s="80"/>
      <c r="P11141" s="79"/>
    </row>
    <row r="11142" spans="7:16" x14ac:dyDescent="0.2">
      <c r="G11142" s="79"/>
      <c r="I11142" s="79"/>
      <c r="K11142" s="79"/>
      <c r="M11142" s="79"/>
      <c r="N11142" s="80"/>
      <c r="P11142" s="79"/>
    </row>
    <row r="11143" spans="7:16" x14ac:dyDescent="0.2">
      <c r="G11143" s="79"/>
      <c r="I11143" s="79"/>
      <c r="K11143" s="79"/>
      <c r="M11143" s="79"/>
      <c r="N11143" s="80"/>
      <c r="P11143" s="79"/>
    </row>
    <row r="11144" spans="7:16" x14ac:dyDescent="0.2">
      <c r="G11144" s="79"/>
      <c r="I11144" s="79"/>
      <c r="K11144" s="79"/>
      <c r="M11144" s="79"/>
      <c r="N11144" s="80"/>
      <c r="P11144" s="79"/>
    </row>
    <row r="11145" spans="7:16" x14ac:dyDescent="0.2">
      <c r="G11145" s="79"/>
      <c r="I11145" s="79"/>
      <c r="K11145" s="79"/>
      <c r="M11145" s="79"/>
      <c r="N11145" s="80"/>
      <c r="P11145" s="79"/>
    </row>
    <row r="11146" spans="7:16" x14ac:dyDescent="0.2">
      <c r="G11146" s="79"/>
      <c r="I11146" s="79"/>
      <c r="K11146" s="79"/>
      <c r="M11146" s="79"/>
      <c r="N11146" s="80"/>
      <c r="P11146" s="79"/>
    </row>
    <row r="11147" spans="7:16" x14ac:dyDescent="0.2">
      <c r="G11147" s="79"/>
      <c r="I11147" s="79"/>
      <c r="K11147" s="79"/>
      <c r="M11147" s="79"/>
      <c r="N11147" s="80"/>
      <c r="P11147" s="79"/>
    </row>
    <row r="11148" spans="7:16" x14ac:dyDescent="0.2">
      <c r="G11148" s="79"/>
      <c r="I11148" s="79"/>
      <c r="K11148" s="79"/>
      <c r="M11148" s="79"/>
      <c r="N11148" s="80"/>
      <c r="P11148" s="79"/>
    </row>
    <row r="11149" spans="7:16" x14ac:dyDescent="0.2">
      <c r="G11149" s="79"/>
      <c r="I11149" s="79"/>
      <c r="K11149" s="79"/>
      <c r="M11149" s="79"/>
      <c r="N11149" s="80"/>
      <c r="P11149" s="79"/>
    </row>
    <row r="11150" spans="7:16" x14ac:dyDescent="0.2">
      <c r="G11150" s="79"/>
      <c r="I11150" s="79"/>
      <c r="K11150" s="79"/>
      <c r="M11150" s="79"/>
      <c r="N11150" s="80"/>
      <c r="P11150" s="79"/>
    </row>
    <row r="11151" spans="7:16" x14ac:dyDescent="0.2">
      <c r="G11151" s="79"/>
      <c r="I11151" s="79"/>
      <c r="K11151" s="79"/>
      <c r="M11151" s="79"/>
      <c r="N11151" s="80"/>
      <c r="P11151" s="79"/>
    </row>
    <row r="11152" spans="7:16" x14ac:dyDescent="0.2">
      <c r="G11152" s="79"/>
      <c r="I11152" s="79"/>
      <c r="K11152" s="79"/>
      <c r="M11152" s="79"/>
      <c r="N11152" s="80"/>
      <c r="P11152" s="79"/>
    </row>
    <row r="11153" spans="7:16" x14ac:dyDescent="0.2">
      <c r="G11153" s="79"/>
      <c r="I11153" s="79"/>
      <c r="K11153" s="79"/>
      <c r="M11153" s="79"/>
      <c r="N11153" s="80"/>
      <c r="P11153" s="79"/>
    </row>
    <row r="11154" spans="7:16" x14ac:dyDescent="0.2">
      <c r="G11154" s="79"/>
      <c r="I11154" s="79"/>
      <c r="K11154" s="79"/>
      <c r="M11154" s="79"/>
      <c r="N11154" s="80"/>
      <c r="P11154" s="79"/>
    </row>
    <row r="11155" spans="7:16" x14ac:dyDescent="0.2">
      <c r="G11155" s="79"/>
      <c r="I11155" s="79"/>
      <c r="K11155" s="79"/>
      <c r="M11155" s="79"/>
      <c r="N11155" s="80"/>
      <c r="P11155" s="79"/>
    </row>
    <row r="11156" spans="7:16" x14ac:dyDescent="0.2">
      <c r="G11156" s="79"/>
      <c r="I11156" s="79"/>
      <c r="K11156" s="79"/>
      <c r="M11156" s="79"/>
      <c r="N11156" s="80"/>
      <c r="P11156" s="79"/>
    </row>
    <row r="11157" spans="7:16" x14ac:dyDescent="0.2">
      <c r="G11157" s="79"/>
      <c r="I11157" s="79"/>
      <c r="K11157" s="79"/>
      <c r="M11157" s="79"/>
      <c r="N11157" s="80"/>
      <c r="P11157" s="79"/>
    </row>
    <row r="11158" spans="7:16" x14ac:dyDescent="0.2">
      <c r="G11158" s="79"/>
      <c r="I11158" s="79"/>
      <c r="K11158" s="79"/>
      <c r="M11158" s="79"/>
      <c r="N11158" s="80"/>
      <c r="P11158" s="79"/>
    </row>
    <row r="11159" spans="7:16" x14ac:dyDescent="0.2">
      <c r="G11159" s="79"/>
      <c r="I11159" s="79"/>
      <c r="K11159" s="79"/>
      <c r="M11159" s="79"/>
      <c r="N11159" s="80"/>
      <c r="P11159" s="79"/>
    </row>
    <row r="11160" spans="7:16" x14ac:dyDescent="0.2">
      <c r="G11160" s="79"/>
      <c r="I11160" s="79"/>
      <c r="K11160" s="79"/>
      <c r="M11160" s="79"/>
      <c r="N11160" s="80"/>
      <c r="P11160" s="79"/>
    </row>
    <row r="11161" spans="7:16" x14ac:dyDescent="0.2">
      <c r="G11161" s="79"/>
      <c r="I11161" s="79"/>
      <c r="K11161" s="79"/>
      <c r="M11161" s="79"/>
      <c r="N11161" s="80"/>
      <c r="P11161" s="79"/>
    </row>
    <row r="11162" spans="7:16" x14ac:dyDescent="0.2">
      <c r="G11162" s="79"/>
      <c r="I11162" s="79"/>
      <c r="K11162" s="79"/>
      <c r="M11162" s="79"/>
      <c r="N11162" s="80"/>
      <c r="P11162" s="79"/>
    </row>
    <row r="11163" spans="7:16" x14ac:dyDescent="0.2">
      <c r="G11163" s="79"/>
      <c r="I11163" s="79"/>
      <c r="K11163" s="79"/>
      <c r="M11163" s="79"/>
      <c r="N11163" s="80"/>
      <c r="P11163" s="79"/>
    </row>
    <row r="11164" spans="7:16" x14ac:dyDescent="0.2">
      <c r="G11164" s="79"/>
      <c r="I11164" s="79"/>
      <c r="K11164" s="79"/>
      <c r="M11164" s="79"/>
      <c r="N11164" s="80"/>
      <c r="P11164" s="79"/>
    </row>
    <row r="11165" spans="7:16" x14ac:dyDescent="0.2">
      <c r="G11165" s="79"/>
      <c r="I11165" s="79"/>
      <c r="K11165" s="79"/>
      <c r="M11165" s="79"/>
      <c r="N11165" s="80"/>
      <c r="P11165" s="79"/>
    </row>
    <row r="11166" spans="7:16" x14ac:dyDescent="0.2">
      <c r="G11166" s="79"/>
      <c r="I11166" s="79"/>
      <c r="K11166" s="79"/>
      <c r="M11166" s="79"/>
      <c r="N11166" s="80"/>
      <c r="P11166" s="79"/>
    </row>
    <row r="11167" spans="7:16" x14ac:dyDescent="0.2">
      <c r="G11167" s="79"/>
      <c r="I11167" s="79"/>
      <c r="K11167" s="79"/>
      <c r="M11167" s="79"/>
      <c r="N11167" s="80"/>
      <c r="P11167" s="79"/>
    </row>
    <row r="11168" spans="7:16" x14ac:dyDescent="0.2">
      <c r="G11168" s="79"/>
      <c r="I11168" s="79"/>
      <c r="K11168" s="79"/>
      <c r="M11168" s="79"/>
      <c r="N11168" s="80"/>
      <c r="P11168" s="79"/>
    </row>
    <row r="11169" spans="7:16" x14ac:dyDescent="0.2">
      <c r="G11169" s="79"/>
      <c r="I11169" s="79"/>
      <c r="K11169" s="79"/>
      <c r="M11169" s="79"/>
      <c r="N11169" s="80"/>
      <c r="P11169" s="79"/>
    </row>
    <row r="11170" spans="7:16" x14ac:dyDescent="0.2">
      <c r="G11170" s="79"/>
      <c r="I11170" s="79"/>
      <c r="K11170" s="79"/>
      <c r="M11170" s="79"/>
      <c r="N11170" s="80"/>
      <c r="P11170" s="79"/>
    </row>
    <row r="11171" spans="7:16" x14ac:dyDescent="0.2">
      <c r="G11171" s="79"/>
      <c r="I11171" s="79"/>
      <c r="K11171" s="79"/>
      <c r="M11171" s="79"/>
      <c r="N11171" s="80"/>
      <c r="P11171" s="79"/>
    </row>
    <row r="11172" spans="7:16" x14ac:dyDescent="0.2">
      <c r="G11172" s="79"/>
      <c r="I11172" s="79"/>
      <c r="K11172" s="79"/>
      <c r="M11172" s="79"/>
      <c r="N11172" s="80"/>
      <c r="P11172" s="79"/>
    </row>
    <row r="11173" spans="7:16" x14ac:dyDescent="0.2">
      <c r="G11173" s="79"/>
      <c r="I11173" s="79"/>
      <c r="K11173" s="79"/>
      <c r="M11173" s="79"/>
      <c r="N11173" s="80"/>
      <c r="P11173" s="79"/>
    </row>
    <row r="11174" spans="7:16" x14ac:dyDescent="0.2">
      <c r="G11174" s="79"/>
      <c r="I11174" s="79"/>
      <c r="K11174" s="79"/>
      <c r="M11174" s="79"/>
      <c r="N11174" s="80"/>
      <c r="P11174" s="79"/>
    </row>
    <row r="11175" spans="7:16" x14ac:dyDescent="0.2">
      <c r="G11175" s="79"/>
      <c r="I11175" s="79"/>
      <c r="K11175" s="79"/>
      <c r="M11175" s="79"/>
      <c r="N11175" s="80"/>
      <c r="P11175" s="79"/>
    </row>
    <row r="11176" spans="7:16" x14ac:dyDescent="0.2">
      <c r="G11176" s="79"/>
      <c r="I11176" s="79"/>
      <c r="K11176" s="79"/>
      <c r="M11176" s="79"/>
      <c r="N11176" s="80"/>
      <c r="P11176" s="79"/>
    </row>
    <row r="11177" spans="7:16" x14ac:dyDescent="0.2">
      <c r="G11177" s="79"/>
      <c r="I11177" s="79"/>
      <c r="K11177" s="79"/>
      <c r="M11177" s="79"/>
      <c r="N11177" s="80"/>
      <c r="P11177" s="79"/>
    </row>
    <row r="11178" spans="7:16" x14ac:dyDescent="0.2">
      <c r="G11178" s="79"/>
      <c r="I11178" s="79"/>
      <c r="K11178" s="79"/>
      <c r="M11178" s="79"/>
      <c r="N11178" s="80"/>
      <c r="P11178" s="79"/>
    </row>
    <row r="11179" spans="7:16" x14ac:dyDescent="0.2">
      <c r="G11179" s="79"/>
      <c r="I11179" s="79"/>
      <c r="K11179" s="79"/>
      <c r="M11179" s="79"/>
      <c r="N11179" s="80"/>
      <c r="P11179" s="79"/>
    </row>
    <row r="11180" spans="7:16" x14ac:dyDescent="0.2">
      <c r="G11180" s="79"/>
      <c r="I11180" s="79"/>
      <c r="K11180" s="79"/>
      <c r="M11180" s="79"/>
      <c r="N11180" s="80"/>
      <c r="P11180" s="79"/>
    </row>
    <row r="11181" spans="7:16" x14ac:dyDescent="0.2">
      <c r="G11181" s="79"/>
      <c r="I11181" s="79"/>
      <c r="K11181" s="79"/>
      <c r="M11181" s="79"/>
      <c r="N11181" s="80"/>
      <c r="P11181" s="79"/>
    </row>
    <row r="11182" spans="7:16" x14ac:dyDescent="0.2">
      <c r="G11182" s="79"/>
      <c r="I11182" s="79"/>
      <c r="K11182" s="79"/>
      <c r="M11182" s="79"/>
      <c r="N11182" s="80"/>
      <c r="P11182" s="79"/>
    </row>
    <row r="11183" spans="7:16" x14ac:dyDescent="0.2">
      <c r="G11183" s="79"/>
      <c r="I11183" s="79"/>
      <c r="K11183" s="79"/>
      <c r="M11183" s="79"/>
      <c r="N11183" s="80"/>
      <c r="P11183" s="79"/>
    </row>
    <row r="11184" spans="7:16" x14ac:dyDescent="0.2">
      <c r="G11184" s="79"/>
      <c r="I11184" s="79"/>
      <c r="K11184" s="79"/>
      <c r="M11184" s="79"/>
      <c r="N11184" s="80"/>
      <c r="P11184" s="79"/>
    </row>
    <row r="11185" spans="7:16" x14ac:dyDescent="0.2">
      <c r="G11185" s="79"/>
      <c r="I11185" s="79"/>
      <c r="K11185" s="79"/>
      <c r="M11185" s="79"/>
      <c r="N11185" s="80"/>
      <c r="P11185" s="79"/>
    </row>
    <row r="11186" spans="7:16" x14ac:dyDescent="0.2">
      <c r="G11186" s="79"/>
      <c r="I11186" s="79"/>
      <c r="K11186" s="79"/>
      <c r="M11186" s="79"/>
      <c r="N11186" s="80"/>
      <c r="P11186" s="79"/>
    </row>
    <row r="11187" spans="7:16" x14ac:dyDescent="0.2">
      <c r="G11187" s="79"/>
      <c r="I11187" s="79"/>
      <c r="K11187" s="79"/>
      <c r="M11187" s="79"/>
      <c r="N11187" s="80"/>
      <c r="P11187" s="79"/>
    </row>
    <row r="11188" spans="7:16" x14ac:dyDescent="0.2">
      <c r="G11188" s="79"/>
      <c r="I11188" s="79"/>
      <c r="K11188" s="79"/>
      <c r="M11188" s="79"/>
      <c r="N11188" s="80"/>
      <c r="P11188" s="79"/>
    </row>
    <row r="11189" spans="7:16" x14ac:dyDescent="0.2">
      <c r="G11189" s="79"/>
      <c r="I11189" s="79"/>
      <c r="K11189" s="79"/>
      <c r="M11189" s="79"/>
      <c r="N11189" s="80"/>
      <c r="P11189" s="79"/>
    </row>
    <row r="11190" spans="7:16" x14ac:dyDescent="0.2">
      <c r="G11190" s="79"/>
      <c r="I11190" s="79"/>
      <c r="K11190" s="79"/>
      <c r="M11190" s="79"/>
      <c r="N11190" s="80"/>
      <c r="P11190" s="79"/>
    </row>
    <row r="11191" spans="7:16" x14ac:dyDescent="0.2">
      <c r="G11191" s="79"/>
      <c r="I11191" s="79"/>
      <c r="K11191" s="79"/>
      <c r="M11191" s="79"/>
      <c r="N11191" s="80"/>
      <c r="P11191" s="79"/>
    </row>
    <row r="11192" spans="7:16" x14ac:dyDescent="0.2">
      <c r="G11192" s="79"/>
      <c r="I11192" s="79"/>
      <c r="K11192" s="79"/>
      <c r="M11192" s="79"/>
      <c r="N11192" s="80"/>
      <c r="P11192" s="79"/>
    </row>
    <row r="11193" spans="7:16" x14ac:dyDescent="0.2">
      <c r="G11193" s="79"/>
      <c r="I11193" s="79"/>
      <c r="K11193" s="79"/>
      <c r="M11193" s="79"/>
      <c r="N11193" s="80"/>
      <c r="P11193" s="79"/>
    </row>
    <row r="11194" spans="7:16" x14ac:dyDescent="0.2">
      <c r="G11194" s="79"/>
      <c r="I11194" s="79"/>
      <c r="K11194" s="79"/>
      <c r="M11194" s="79"/>
      <c r="N11194" s="80"/>
      <c r="P11194" s="79"/>
    </row>
    <row r="11195" spans="7:16" x14ac:dyDescent="0.2">
      <c r="G11195" s="79"/>
      <c r="I11195" s="79"/>
      <c r="K11195" s="79"/>
      <c r="M11195" s="79"/>
      <c r="N11195" s="80"/>
      <c r="P11195" s="79"/>
    </row>
    <row r="11196" spans="7:16" x14ac:dyDescent="0.2">
      <c r="G11196" s="79"/>
      <c r="I11196" s="79"/>
      <c r="K11196" s="79"/>
      <c r="M11196" s="79"/>
      <c r="N11196" s="80"/>
      <c r="P11196" s="79"/>
    </row>
    <row r="11197" spans="7:16" x14ac:dyDescent="0.2">
      <c r="G11197" s="79"/>
      <c r="I11197" s="79"/>
      <c r="K11197" s="79"/>
      <c r="M11197" s="79"/>
      <c r="N11197" s="80"/>
      <c r="P11197" s="79"/>
    </row>
    <row r="11198" spans="7:16" x14ac:dyDescent="0.2">
      <c r="G11198" s="79"/>
      <c r="I11198" s="79"/>
      <c r="K11198" s="79"/>
      <c r="M11198" s="79"/>
      <c r="N11198" s="80"/>
      <c r="P11198" s="79"/>
    </row>
    <row r="11199" spans="7:16" x14ac:dyDescent="0.2">
      <c r="G11199" s="79"/>
      <c r="I11199" s="79"/>
      <c r="K11199" s="79"/>
      <c r="M11199" s="79"/>
      <c r="N11199" s="80"/>
      <c r="P11199" s="79"/>
    </row>
    <row r="11200" spans="7:16" x14ac:dyDescent="0.2">
      <c r="G11200" s="79"/>
      <c r="I11200" s="79"/>
      <c r="K11200" s="79"/>
      <c r="M11200" s="79"/>
      <c r="N11200" s="80"/>
      <c r="P11200" s="79"/>
    </row>
    <row r="11201" spans="7:16" x14ac:dyDescent="0.2">
      <c r="G11201" s="79"/>
      <c r="I11201" s="79"/>
      <c r="K11201" s="79"/>
      <c r="M11201" s="79"/>
      <c r="N11201" s="80"/>
      <c r="P11201" s="79"/>
    </row>
    <row r="11202" spans="7:16" x14ac:dyDescent="0.2">
      <c r="G11202" s="79"/>
      <c r="I11202" s="79"/>
      <c r="K11202" s="79"/>
      <c r="M11202" s="79"/>
      <c r="N11202" s="80"/>
      <c r="P11202" s="79"/>
    </row>
    <row r="11203" spans="7:16" x14ac:dyDescent="0.2">
      <c r="G11203" s="79"/>
      <c r="I11203" s="79"/>
      <c r="K11203" s="79"/>
      <c r="M11203" s="79"/>
      <c r="N11203" s="80"/>
      <c r="P11203" s="79"/>
    </row>
    <row r="11204" spans="7:16" x14ac:dyDescent="0.2">
      <c r="G11204" s="79"/>
      <c r="I11204" s="79"/>
      <c r="K11204" s="79"/>
      <c r="M11204" s="79"/>
      <c r="N11204" s="80"/>
      <c r="P11204" s="79"/>
    </row>
    <row r="11205" spans="7:16" x14ac:dyDescent="0.2">
      <c r="G11205" s="79"/>
      <c r="I11205" s="79"/>
      <c r="K11205" s="79"/>
      <c r="M11205" s="79"/>
      <c r="N11205" s="80"/>
      <c r="P11205" s="79"/>
    </row>
    <row r="11206" spans="7:16" x14ac:dyDescent="0.2">
      <c r="G11206" s="79"/>
      <c r="I11206" s="79"/>
      <c r="K11206" s="79"/>
      <c r="M11206" s="79"/>
      <c r="N11206" s="80"/>
      <c r="P11206" s="79"/>
    </row>
    <row r="11207" spans="7:16" x14ac:dyDescent="0.2">
      <c r="G11207" s="79"/>
      <c r="I11207" s="79"/>
      <c r="K11207" s="79"/>
      <c r="M11207" s="79"/>
      <c r="N11207" s="80"/>
      <c r="P11207" s="79"/>
    </row>
    <row r="11208" spans="7:16" x14ac:dyDescent="0.2">
      <c r="G11208" s="79"/>
      <c r="I11208" s="79"/>
      <c r="K11208" s="79"/>
      <c r="M11208" s="79"/>
      <c r="N11208" s="80"/>
      <c r="P11208" s="79"/>
    </row>
    <row r="11209" spans="7:16" x14ac:dyDescent="0.2">
      <c r="G11209" s="79"/>
      <c r="I11209" s="79"/>
      <c r="K11209" s="79"/>
      <c r="M11209" s="79"/>
      <c r="N11209" s="80"/>
      <c r="P11209" s="79"/>
    </row>
    <row r="11210" spans="7:16" x14ac:dyDescent="0.2">
      <c r="G11210" s="79"/>
      <c r="I11210" s="79"/>
      <c r="K11210" s="79"/>
      <c r="M11210" s="79"/>
      <c r="N11210" s="80"/>
      <c r="P11210" s="79"/>
    </row>
    <row r="11211" spans="7:16" x14ac:dyDescent="0.2">
      <c r="G11211" s="79"/>
      <c r="I11211" s="79"/>
      <c r="K11211" s="79"/>
      <c r="M11211" s="79"/>
      <c r="N11211" s="80"/>
      <c r="P11211" s="79"/>
    </row>
    <row r="11212" spans="7:16" x14ac:dyDescent="0.2">
      <c r="G11212" s="79"/>
      <c r="I11212" s="79"/>
      <c r="K11212" s="79"/>
      <c r="M11212" s="79"/>
      <c r="N11212" s="80"/>
      <c r="P11212" s="79"/>
    </row>
    <row r="11213" spans="7:16" x14ac:dyDescent="0.2">
      <c r="G11213" s="79"/>
      <c r="I11213" s="79"/>
      <c r="K11213" s="79"/>
      <c r="M11213" s="79"/>
      <c r="N11213" s="80"/>
      <c r="P11213" s="79"/>
    </row>
    <row r="11214" spans="7:16" x14ac:dyDescent="0.2">
      <c r="G11214" s="79"/>
      <c r="I11214" s="79"/>
      <c r="K11214" s="79"/>
      <c r="M11214" s="79"/>
      <c r="N11214" s="80"/>
      <c r="P11214" s="79"/>
    </row>
    <row r="11215" spans="7:16" x14ac:dyDescent="0.2">
      <c r="G11215" s="79"/>
      <c r="I11215" s="79"/>
      <c r="K11215" s="79"/>
      <c r="M11215" s="79"/>
      <c r="N11215" s="80"/>
      <c r="P11215" s="79"/>
    </row>
    <row r="11216" spans="7:16" x14ac:dyDescent="0.2">
      <c r="G11216" s="79"/>
      <c r="I11216" s="79"/>
      <c r="K11216" s="79"/>
      <c r="M11216" s="79"/>
      <c r="N11216" s="80"/>
      <c r="P11216" s="79"/>
    </row>
    <row r="11217" spans="7:16" x14ac:dyDescent="0.2">
      <c r="G11217" s="79"/>
      <c r="I11217" s="79"/>
      <c r="K11217" s="79"/>
      <c r="M11217" s="79"/>
      <c r="N11217" s="80"/>
      <c r="P11217" s="79"/>
    </row>
    <row r="11218" spans="7:16" x14ac:dyDescent="0.2">
      <c r="G11218" s="79"/>
      <c r="I11218" s="79"/>
      <c r="K11218" s="79"/>
      <c r="M11218" s="79"/>
      <c r="N11218" s="80"/>
      <c r="P11218" s="79"/>
    </row>
    <row r="11219" spans="7:16" x14ac:dyDescent="0.2">
      <c r="G11219" s="79"/>
      <c r="I11219" s="79"/>
      <c r="K11219" s="79"/>
      <c r="M11219" s="79"/>
      <c r="N11219" s="80"/>
      <c r="P11219" s="79"/>
    </row>
    <row r="11220" spans="7:16" x14ac:dyDescent="0.2">
      <c r="G11220" s="79"/>
      <c r="I11220" s="79"/>
      <c r="K11220" s="79"/>
      <c r="M11220" s="79"/>
      <c r="N11220" s="80"/>
      <c r="P11220" s="79"/>
    </row>
    <row r="11221" spans="7:16" x14ac:dyDescent="0.2">
      <c r="G11221" s="79"/>
      <c r="I11221" s="79"/>
      <c r="K11221" s="79"/>
      <c r="M11221" s="79"/>
      <c r="N11221" s="80"/>
      <c r="P11221" s="79"/>
    </row>
    <row r="11222" spans="7:16" x14ac:dyDescent="0.2">
      <c r="G11222" s="79"/>
      <c r="I11222" s="79"/>
      <c r="K11222" s="79"/>
      <c r="M11222" s="79"/>
      <c r="N11222" s="80"/>
      <c r="P11222" s="79"/>
    </row>
    <row r="11223" spans="7:16" x14ac:dyDescent="0.2">
      <c r="G11223" s="79"/>
      <c r="I11223" s="79"/>
      <c r="K11223" s="79"/>
      <c r="M11223" s="79"/>
      <c r="N11223" s="80"/>
      <c r="P11223" s="79"/>
    </row>
    <row r="11224" spans="7:16" x14ac:dyDescent="0.2">
      <c r="G11224" s="79"/>
      <c r="I11224" s="79"/>
      <c r="K11224" s="79"/>
      <c r="M11224" s="79"/>
      <c r="N11224" s="80"/>
      <c r="P11224" s="79"/>
    </row>
    <row r="11225" spans="7:16" x14ac:dyDescent="0.2">
      <c r="G11225" s="79"/>
      <c r="I11225" s="79"/>
      <c r="K11225" s="79"/>
      <c r="M11225" s="79"/>
      <c r="N11225" s="80"/>
      <c r="P11225" s="79"/>
    </row>
    <row r="11226" spans="7:16" x14ac:dyDescent="0.2">
      <c r="G11226" s="79"/>
      <c r="I11226" s="79"/>
      <c r="K11226" s="79"/>
      <c r="M11226" s="79"/>
      <c r="N11226" s="80"/>
      <c r="P11226" s="79"/>
    </row>
    <row r="11227" spans="7:16" x14ac:dyDescent="0.2">
      <c r="G11227" s="79"/>
      <c r="I11227" s="79"/>
      <c r="K11227" s="79"/>
      <c r="M11227" s="79"/>
      <c r="N11227" s="80"/>
      <c r="P11227" s="79"/>
    </row>
    <row r="11228" spans="7:16" x14ac:dyDescent="0.2">
      <c r="G11228" s="79"/>
      <c r="I11228" s="79"/>
      <c r="K11228" s="79"/>
      <c r="M11228" s="79"/>
      <c r="N11228" s="80"/>
      <c r="P11228" s="79"/>
    </row>
    <row r="11229" spans="7:16" x14ac:dyDescent="0.2">
      <c r="G11229" s="79"/>
      <c r="I11229" s="79"/>
      <c r="K11229" s="79"/>
      <c r="M11229" s="79"/>
      <c r="N11229" s="80"/>
      <c r="P11229" s="79"/>
    </row>
    <row r="11230" spans="7:16" x14ac:dyDescent="0.2">
      <c r="G11230" s="79"/>
      <c r="I11230" s="79"/>
      <c r="K11230" s="79"/>
      <c r="M11230" s="79"/>
      <c r="N11230" s="80"/>
      <c r="P11230" s="79"/>
    </row>
    <row r="11231" spans="7:16" x14ac:dyDescent="0.2">
      <c r="G11231" s="79"/>
      <c r="I11231" s="79"/>
      <c r="K11231" s="79"/>
      <c r="M11231" s="79"/>
      <c r="N11231" s="80"/>
      <c r="P11231" s="79"/>
    </row>
    <row r="11232" spans="7:16" x14ac:dyDescent="0.2">
      <c r="G11232" s="79"/>
      <c r="I11232" s="79"/>
      <c r="K11232" s="79"/>
      <c r="M11232" s="79"/>
      <c r="N11232" s="80"/>
      <c r="P11232" s="79"/>
    </row>
    <row r="11233" spans="7:16" x14ac:dyDescent="0.2">
      <c r="G11233" s="79"/>
      <c r="I11233" s="79"/>
      <c r="K11233" s="79"/>
      <c r="M11233" s="79"/>
      <c r="N11233" s="80"/>
      <c r="P11233" s="79"/>
    </row>
    <row r="11234" spans="7:16" x14ac:dyDescent="0.2">
      <c r="G11234" s="79"/>
      <c r="I11234" s="79"/>
      <c r="K11234" s="79"/>
      <c r="M11234" s="79"/>
      <c r="N11234" s="80"/>
      <c r="P11234" s="79"/>
    </row>
    <row r="11235" spans="7:16" x14ac:dyDescent="0.2">
      <c r="G11235" s="79"/>
      <c r="I11235" s="79"/>
      <c r="K11235" s="79"/>
      <c r="M11235" s="79"/>
      <c r="N11235" s="80"/>
      <c r="P11235" s="79"/>
    </row>
    <row r="11236" spans="7:16" x14ac:dyDescent="0.2">
      <c r="G11236" s="79"/>
      <c r="I11236" s="79"/>
      <c r="K11236" s="79"/>
      <c r="M11236" s="79"/>
      <c r="N11236" s="80"/>
      <c r="P11236" s="79"/>
    </row>
    <row r="11237" spans="7:16" x14ac:dyDescent="0.2">
      <c r="G11237" s="79"/>
      <c r="I11237" s="79"/>
      <c r="K11237" s="79"/>
      <c r="M11237" s="79"/>
      <c r="N11237" s="80"/>
      <c r="P11237" s="79"/>
    </row>
    <row r="11238" spans="7:16" x14ac:dyDescent="0.2">
      <c r="G11238" s="79"/>
      <c r="I11238" s="79"/>
      <c r="K11238" s="79"/>
      <c r="M11238" s="79"/>
      <c r="N11238" s="80"/>
      <c r="P11238" s="79"/>
    </row>
    <row r="11239" spans="7:16" x14ac:dyDescent="0.2">
      <c r="G11239" s="79"/>
      <c r="I11239" s="79"/>
      <c r="K11239" s="79"/>
      <c r="M11239" s="79"/>
      <c r="N11239" s="80"/>
      <c r="P11239" s="79"/>
    </row>
    <row r="11240" spans="7:16" x14ac:dyDescent="0.2">
      <c r="G11240" s="79"/>
      <c r="I11240" s="79"/>
      <c r="K11240" s="79"/>
      <c r="M11240" s="79"/>
      <c r="N11240" s="80"/>
      <c r="P11240" s="79"/>
    </row>
    <row r="11241" spans="7:16" x14ac:dyDescent="0.2">
      <c r="G11241" s="79"/>
      <c r="I11241" s="79"/>
      <c r="K11241" s="79"/>
      <c r="M11241" s="79"/>
      <c r="N11241" s="80"/>
      <c r="P11241" s="79"/>
    </row>
    <row r="11242" spans="7:16" x14ac:dyDescent="0.2">
      <c r="G11242" s="79"/>
      <c r="I11242" s="79"/>
      <c r="K11242" s="79"/>
      <c r="M11242" s="79"/>
      <c r="N11242" s="80"/>
      <c r="P11242" s="79"/>
    </row>
    <row r="11243" spans="7:16" x14ac:dyDescent="0.2">
      <c r="G11243" s="79"/>
      <c r="I11243" s="79"/>
      <c r="K11243" s="79"/>
      <c r="M11243" s="79"/>
      <c r="N11243" s="80"/>
      <c r="P11243" s="79"/>
    </row>
    <row r="11244" spans="7:16" x14ac:dyDescent="0.2">
      <c r="G11244" s="79"/>
      <c r="I11244" s="79"/>
      <c r="K11244" s="79"/>
      <c r="M11244" s="79"/>
      <c r="N11244" s="80"/>
      <c r="P11244" s="79"/>
    </row>
    <row r="11245" spans="7:16" x14ac:dyDescent="0.2">
      <c r="G11245" s="79"/>
      <c r="I11245" s="79"/>
      <c r="K11245" s="79"/>
      <c r="M11245" s="79"/>
      <c r="N11245" s="80"/>
      <c r="P11245" s="79"/>
    </row>
    <row r="11246" spans="7:16" x14ac:dyDescent="0.2">
      <c r="G11246" s="79"/>
      <c r="I11246" s="79"/>
      <c r="K11246" s="79"/>
      <c r="M11246" s="79"/>
      <c r="N11246" s="80"/>
      <c r="P11246" s="79"/>
    </row>
    <row r="11247" spans="7:16" x14ac:dyDescent="0.2">
      <c r="G11247" s="79"/>
      <c r="I11247" s="79"/>
      <c r="K11247" s="79"/>
      <c r="M11247" s="79"/>
      <c r="N11247" s="80"/>
      <c r="P11247" s="79"/>
    </row>
    <row r="11248" spans="7:16" x14ac:dyDescent="0.2">
      <c r="G11248" s="79"/>
      <c r="I11248" s="79"/>
      <c r="K11248" s="79"/>
      <c r="M11248" s="79"/>
      <c r="N11248" s="80"/>
      <c r="P11248" s="79"/>
    </row>
    <row r="11249" spans="7:16" x14ac:dyDescent="0.2">
      <c r="G11249" s="79"/>
      <c r="I11249" s="79"/>
      <c r="K11249" s="79"/>
      <c r="M11249" s="79"/>
      <c r="N11249" s="80"/>
      <c r="P11249" s="79"/>
    </row>
    <row r="11250" spans="7:16" x14ac:dyDescent="0.2">
      <c r="G11250" s="79"/>
      <c r="I11250" s="79"/>
      <c r="K11250" s="79"/>
      <c r="M11250" s="79"/>
      <c r="N11250" s="80"/>
      <c r="P11250" s="79"/>
    </row>
    <row r="11251" spans="7:16" x14ac:dyDescent="0.2">
      <c r="G11251" s="79"/>
      <c r="I11251" s="79"/>
      <c r="K11251" s="79"/>
      <c r="M11251" s="79"/>
      <c r="N11251" s="80"/>
      <c r="P11251" s="79"/>
    </row>
    <row r="11252" spans="7:16" x14ac:dyDescent="0.2">
      <c r="G11252" s="79"/>
      <c r="I11252" s="79"/>
      <c r="K11252" s="79"/>
      <c r="M11252" s="79"/>
      <c r="N11252" s="80"/>
      <c r="P11252" s="79"/>
    </row>
    <row r="11253" spans="7:16" x14ac:dyDescent="0.2">
      <c r="G11253" s="79"/>
      <c r="I11253" s="79"/>
      <c r="K11253" s="79"/>
      <c r="M11253" s="79"/>
      <c r="N11253" s="80"/>
      <c r="P11253" s="79"/>
    </row>
    <row r="11254" spans="7:16" x14ac:dyDescent="0.2">
      <c r="G11254" s="79"/>
      <c r="I11254" s="79"/>
      <c r="K11254" s="79"/>
      <c r="M11254" s="79"/>
      <c r="N11254" s="80"/>
      <c r="P11254" s="79"/>
    </row>
    <row r="11255" spans="7:16" x14ac:dyDescent="0.2">
      <c r="G11255" s="79"/>
      <c r="I11255" s="79"/>
      <c r="K11255" s="79"/>
      <c r="M11255" s="79"/>
      <c r="N11255" s="80"/>
      <c r="P11255" s="79"/>
    </row>
    <row r="11256" spans="7:16" x14ac:dyDescent="0.2">
      <c r="G11256" s="79"/>
      <c r="I11256" s="79"/>
      <c r="K11256" s="79"/>
      <c r="M11256" s="79"/>
      <c r="N11256" s="80"/>
      <c r="P11256" s="79"/>
    </row>
    <row r="11257" spans="7:16" x14ac:dyDescent="0.2">
      <c r="G11257" s="79"/>
      <c r="I11257" s="79"/>
      <c r="K11257" s="79"/>
      <c r="M11257" s="79"/>
      <c r="N11257" s="80"/>
      <c r="P11257" s="79"/>
    </row>
    <row r="11258" spans="7:16" x14ac:dyDescent="0.2">
      <c r="G11258" s="79"/>
      <c r="I11258" s="79"/>
      <c r="K11258" s="79"/>
      <c r="M11258" s="79"/>
      <c r="N11258" s="80"/>
      <c r="P11258" s="79"/>
    </row>
    <row r="11259" spans="7:16" x14ac:dyDescent="0.2">
      <c r="G11259" s="79"/>
      <c r="I11259" s="79"/>
      <c r="K11259" s="79"/>
      <c r="M11259" s="79"/>
      <c r="N11259" s="80"/>
      <c r="P11259" s="79"/>
    </row>
    <row r="11260" spans="7:16" x14ac:dyDescent="0.2">
      <c r="G11260" s="79"/>
      <c r="I11260" s="79"/>
      <c r="K11260" s="79"/>
      <c r="M11260" s="79"/>
      <c r="N11260" s="80"/>
      <c r="P11260" s="79"/>
    </row>
    <row r="11261" spans="7:16" x14ac:dyDescent="0.2">
      <c r="G11261" s="79"/>
      <c r="I11261" s="79"/>
      <c r="K11261" s="79"/>
      <c r="M11261" s="79"/>
      <c r="N11261" s="80"/>
      <c r="P11261" s="79"/>
    </row>
    <row r="11262" spans="7:16" x14ac:dyDescent="0.2">
      <c r="G11262" s="79"/>
      <c r="I11262" s="79"/>
      <c r="K11262" s="79"/>
      <c r="M11262" s="79"/>
      <c r="N11262" s="80"/>
      <c r="P11262" s="79"/>
    </row>
    <row r="11263" spans="7:16" x14ac:dyDescent="0.2">
      <c r="G11263" s="79"/>
      <c r="I11263" s="79"/>
      <c r="K11263" s="79"/>
      <c r="M11263" s="79"/>
      <c r="N11263" s="80"/>
      <c r="P11263" s="79"/>
    </row>
    <row r="11264" spans="7:16" x14ac:dyDescent="0.2">
      <c r="G11264" s="79"/>
      <c r="I11264" s="79"/>
      <c r="K11264" s="79"/>
      <c r="M11264" s="79"/>
      <c r="N11264" s="80"/>
      <c r="P11264" s="79"/>
    </row>
    <row r="11265" spans="7:16" x14ac:dyDescent="0.2">
      <c r="G11265" s="79"/>
      <c r="I11265" s="79"/>
      <c r="K11265" s="79"/>
      <c r="M11265" s="79"/>
      <c r="N11265" s="80"/>
      <c r="P11265" s="79"/>
    </row>
    <row r="11266" spans="7:16" x14ac:dyDescent="0.2">
      <c r="G11266" s="79"/>
      <c r="I11266" s="79"/>
      <c r="K11266" s="79"/>
      <c r="M11266" s="79"/>
      <c r="N11266" s="80"/>
      <c r="P11266" s="79"/>
    </row>
    <row r="11267" spans="7:16" x14ac:dyDescent="0.2">
      <c r="G11267" s="79"/>
      <c r="I11267" s="79"/>
      <c r="K11267" s="79"/>
      <c r="M11267" s="79"/>
      <c r="N11267" s="80"/>
      <c r="P11267" s="79"/>
    </row>
    <row r="11268" spans="7:16" x14ac:dyDescent="0.2">
      <c r="G11268" s="79"/>
      <c r="I11268" s="79"/>
      <c r="K11268" s="79"/>
      <c r="M11268" s="79"/>
      <c r="N11268" s="80"/>
      <c r="P11268" s="79"/>
    </row>
    <row r="11269" spans="7:16" x14ac:dyDescent="0.2">
      <c r="G11269" s="79"/>
      <c r="I11269" s="79"/>
      <c r="K11269" s="79"/>
      <c r="M11269" s="79"/>
      <c r="N11269" s="80"/>
      <c r="P11269" s="79"/>
    </row>
    <row r="11270" spans="7:16" x14ac:dyDescent="0.2">
      <c r="G11270" s="79"/>
      <c r="I11270" s="79"/>
      <c r="K11270" s="79"/>
      <c r="M11270" s="79"/>
      <c r="N11270" s="80"/>
      <c r="P11270" s="79"/>
    </row>
    <row r="11271" spans="7:16" x14ac:dyDescent="0.2">
      <c r="G11271" s="79"/>
      <c r="I11271" s="79"/>
      <c r="K11271" s="79"/>
      <c r="M11271" s="79"/>
      <c r="N11271" s="80"/>
      <c r="P11271" s="79"/>
    </row>
    <row r="11272" spans="7:16" x14ac:dyDescent="0.2">
      <c r="G11272" s="79"/>
      <c r="I11272" s="79"/>
      <c r="K11272" s="79"/>
      <c r="M11272" s="79"/>
      <c r="N11272" s="80"/>
      <c r="P11272" s="79"/>
    </row>
    <row r="11273" spans="7:16" x14ac:dyDescent="0.2">
      <c r="G11273" s="79"/>
      <c r="I11273" s="79"/>
      <c r="K11273" s="79"/>
      <c r="M11273" s="79"/>
      <c r="N11273" s="80"/>
      <c r="P11273" s="79"/>
    </row>
    <row r="11274" spans="7:16" x14ac:dyDescent="0.2">
      <c r="G11274" s="79"/>
      <c r="I11274" s="79"/>
      <c r="K11274" s="79"/>
      <c r="M11274" s="79"/>
      <c r="N11274" s="80"/>
      <c r="P11274" s="79"/>
    </row>
    <row r="11275" spans="7:16" x14ac:dyDescent="0.2">
      <c r="G11275" s="79"/>
      <c r="I11275" s="79"/>
      <c r="K11275" s="79"/>
      <c r="M11275" s="79"/>
      <c r="N11275" s="80"/>
      <c r="P11275" s="79"/>
    </row>
    <row r="11276" spans="7:16" x14ac:dyDescent="0.2">
      <c r="G11276" s="79"/>
      <c r="I11276" s="79"/>
      <c r="K11276" s="79"/>
      <c r="M11276" s="79"/>
      <c r="N11276" s="80"/>
      <c r="P11276" s="79"/>
    </row>
    <row r="11277" spans="7:16" x14ac:dyDescent="0.2">
      <c r="G11277" s="79"/>
      <c r="I11277" s="79"/>
      <c r="K11277" s="79"/>
      <c r="M11277" s="79"/>
      <c r="N11277" s="80"/>
      <c r="P11277" s="79"/>
    </row>
    <row r="11278" spans="7:16" x14ac:dyDescent="0.2">
      <c r="G11278" s="79"/>
      <c r="I11278" s="79"/>
      <c r="K11278" s="79"/>
      <c r="M11278" s="79"/>
      <c r="N11278" s="80"/>
      <c r="P11278" s="79"/>
    </row>
    <row r="11279" spans="7:16" x14ac:dyDescent="0.2">
      <c r="G11279" s="79"/>
      <c r="I11279" s="79"/>
      <c r="K11279" s="79"/>
      <c r="M11279" s="79"/>
      <c r="N11279" s="80"/>
      <c r="P11279" s="79"/>
    </row>
    <row r="11280" spans="7:16" x14ac:dyDescent="0.2">
      <c r="G11280" s="79"/>
      <c r="I11280" s="79"/>
      <c r="K11280" s="79"/>
      <c r="M11280" s="79"/>
      <c r="N11280" s="80"/>
      <c r="P11280" s="79"/>
    </row>
    <row r="11281" spans="7:16" x14ac:dyDescent="0.2">
      <c r="G11281" s="79"/>
      <c r="I11281" s="79"/>
      <c r="K11281" s="79"/>
      <c r="M11281" s="79"/>
      <c r="N11281" s="80"/>
      <c r="P11281" s="79"/>
    </row>
    <row r="11282" spans="7:16" x14ac:dyDescent="0.2">
      <c r="G11282" s="79"/>
      <c r="I11282" s="79"/>
      <c r="K11282" s="79"/>
      <c r="M11282" s="79"/>
      <c r="N11282" s="80"/>
      <c r="P11282" s="79"/>
    </row>
    <row r="11283" spans="7:16" x14ac:dyDescent="0.2">
      <c r="G11283" s="79"/>
      <c r="I11283" s="79"/>
      <c r="K11283" s="79"/>
      <c r="M11283" s="79"/>
      <c r="N11283" s="80"/>
      <c r="P11283" s="79"/>
    </row>
    <row r="11284" spans="7:16" x14ac:dyDescent="0.2">
      <c r="G11284" s="79"/>
      <c r="I11284" s="79"/>
      <c r="K11284" s="79"/>
      <c r="M11284" s="79"/>
      <c r="N11284" s="80"/>
      <c r="P11284" s="79"/>
    </row>
    <row r="11285" spans="7:16" x14ac:dyDescent="0.2">
      <c r="G11285" s="79"/>
      <c r="I11285" s="79"/>
      <c r="K11285" s="79"/>
      <c r="M11285" s="79"/>
      <c r="N11285" s="80"/>
      <c r="P11285" s="79"/>
    </row>
    <row r="11286" spans="7:16" x14ac:dyDescent="0.2">
      <c r="G11286" s="79"/>
      <c r="I11286" s="79"/>
      <c r="K11286" s="79"/>
      <c r="M11286" s="79"/>
      <c r="N11286" s="80"/>
      <c r="P11286" s="79"/>
    </row>
    <row r="11287" spans="7:16" x14ac:dyDescent="0.2">
      <c r="G11287" s="79"/>
      <c r="I11287" s="79"/>
      <c r="K11287" s="79"/>
      <c r="M11287" s="79"/>
      <c r="N11287" s="80"/>
      <c r="P11287" s="79"/>
    </row>
    <row r="11288" spans="7:16" x14ac:dyDescent="0.2">
      <c r="G11288" s="79"/>
      <c r="I11288" s="79"/>
      <c r="K11288" s="79"/>
      <c r="M11288" s="79"/>
      <c r="N11288" s="80"/>
      <c r="P11288" s="79"/>
    </row>
    <row r="11289" spans="7:16" x14ac:dyDescent="0.2">
      <c r="G11289" s="79"/>
      <c r="I11289" s="79"/>
      <c r="K11289" s="79"/>
      <c r="M11289" s="79"/>
      <c r="N11289" s="80"/>
      <c r="P11289" s="79"/>
    </row>
    <row r="11290" spans="7:16" x14ac:dyDescent="0.2">
      <c r="G11290" s="79"/>
      <c r="I11290" s="79"/>
      <c r="K11290" s="79"/>
      <c r="M11290" s="79"/>
      <c r="N11290" s="80"/>
      <c r="P11290" s="79"/>
    </row>
    <row r="11291" spans="7:16" x14ac:dyDescent="0.2">
      <c r="G11291" s="79"/>
      <c r="I11291" s="79"/>
      <c r="K11291" s="79"/>
      <c r="M11291" s="79"/>
      <c r="N11291" s="80"/>
      <c r="P11291" s="79"/>
    </row>
    <row r="11292" spans="7:16" x14ac:dyDescent="0.2">
      <c r="G11292" s="79"/>
      <c r="I11292" s="79"/>
      <c r="K11292" s="79"/>
      <c r="M11292" s="79"/>
      <c r="N11292" s="80"/>
      <c r="P11292" s="79"/>
    </row>
    <row r="11293" spans="7:16" x14ac:dyDescent="0.2">
      <c r="G11293" s="79"/>
      <c r="I11293" s="79"/>
      <c r="K11293" s="79"/>
      <c r="M11293" s="79"/>
      <c r="N11293" s="80"/>
      <c r="P11293" s="79"/>
    </row>
    <row r="11294" spans="7:16" x14ac:dyDescent="0.2">
      <c r="G11294" s="79"/>
      <c r="I11294" s="79"/>
      <c r="K11294" s="79"/>
      <c r="M11294" s="79"/>
      <c r="N11294" s="80"/>
      <c r="P11294" s="79"/>
    </row>
    <row r="11295" spans="7:16" x14ac:dyDescent="0.2">
      <c r="G11295" s="79"/>
      <c r="I11295" s="79"/>
      <c r="K11295" s="79"/>
      <c r="M11295" s="79"/>
      <c r="N11295" s="80"/>
      <c r="P11295" s="79"/>
    </row>
    <row r="11296" spans="7:16" x14ac:dyDescent="0.2">
      <c r="G11296" s="79"/>
      <c r="I11296" s="79"/>
      <c r="K11296" s="79"/>
      <c r="M11296" s="79"/>
      <c r="N11296" s="80"/>
      <c r="P11296" s="79"/>
    </row>
    <row r="11297" spans="7:16" x14ac:dyDescent="0.2">
      <c r="G11297" s="79"/>
      <c r="I11297" s="79"/>
      <c r="K11297" s="79"/>
      <c r="M11297" s="79"/>
      <c r="N11297" s="80"/>
      <c r="P11297" s="79"/>
    </row>
    <row r="11298" spans="7:16" x14ac:dyDescent="0.2">
      <c r="G11298" s="79"/>
      <c r="I11298" s="79"/>
      <c r="K11298" s="79"/>
      <c r="M11298" s="79"/>
      <c r="N11298" s="80"/>
      <c r="P11298" s="79"/>
    </row>
    <row r="11299" spans="7:16" x14ac:dyDescent="0.2">
      <c r="G11299" s="79"/>
      <c r="I11299" s="79"/>
      <c r="K11299" s="79"/>
      <c r="M11299" s="79"/>
      <c r="N11299" s="80"/>
      <c r="P11299" s="79"/>
    </row>
    <row r="11300" spans="7:16" x14ac:dyDescent="0.2">
      <c r="G11300" s="79"/>
      <c r="I11300" s="79"/>
      <c r="K11300" s="79"/>
      <c r="M11300" s="79"/>
      <c r="N11300" s="80"/>
      <c r="P11300" s="79"/>
    </row>
    <row r="11301" spans="7:16" x14ac:dyDescent="0.2">
      <c r="G11301" s="79"/>
      <c r="I11301" s="79"/>
      <c r="K11301" s="79"/>
      <c r="M11301" s="79"/>
      <c r="N11301" s="80"/>
      <c r="P11301" s="79"/>
    </row>
    <row r="11302" spans="7:16" x14ac:dyDescent="0.2">
      <c r="G11302" s="79"/>
      <c r="I11302" s="79"/>
      <c r="K11302" s="79"/>
      <c r="M11302" s="79"/>
      <c r="N11302" s="80"/>
      <c r="P11302" s="79"/>
    </row>
    <row r="11303" spans="7:16" x14ac:dyDescent="0.2">
      <c r="G11303" s="79"/>
      <c r="I11303" s="79"/>
      <c r="K11303" s="79"/>
      <c r="M11303" s="79"/>
      <c r="N11303" s="80"/>
      <c r="P11303" s="79"/>
    </row>
    <row r="11304" spans="7:16" x14ac:dyDescent="0.2">
      <c r="G11304" s="79"/>
      <c r="I11304" s="79"/>
      <c r="K11304" s="79"/>
      <c r="M11304" s="79"/>
      <c r="N11304" s="80"/>
      <c r="P11304" s="79"/>
    </row>
    <row r="11305" spans="7:16" x14ac:dyDescent="0.2">
      <c r="G11305" s="79"/>
      <c r="I11305" s="79"/>
      <c r="K11305" s="79"/>
      <c r="M11305" s="79"/>
      <c r="N11305" s="80"/>
      <c r="P11305" s="79"/>
    </row>
    <row r="11306" spans="7:16" x14ac:dyDescent="0.2">
      <c r="G11306" s="79"/>
      <c r="I11306" s="79"/>
      <c r="K11306" s="79"/>
      <c r="M11306" s="79"/>
      <c r="N11306" s="80"/>
      <c r="P11306" s="79"/>
    </row>
    <row r="11307" spans="7:16" x14ac:dyDescent="0.2">
      <c r="G11307" s="79"/>
      <c r="I11307" s="79"/>
      <c r="K11307" s="79"/>
      <c r="M11307" s="79"/>
      <c r="N11307" s="80"/>
      <c r="P11307" s="79"/>
    </row>
    <row r="11308" spans="7:16" x14ac:dyDescent="0.2">
      <c r="G11308" s="79"/>
      <c r="I11308" s="79"/>
      <c r="K11308" s="79"/>
      <c r="M11308" s="79"/>
      <c r="N11308" s="80"/>
      <c r="P11308" s="79"/>
    </row>
    <row r="11309" spans="7:16" x14ac:dyDescent="0.2">
      <c r="G11309" s="79"/>
      <c r="I11309" s="79"/>
      <c r="K11309" s="79"/>
      <c r="M11309" s="79"/>
      <c r="N11309" s="80"/>
      <c r="P11309" s="79"/>
    </row>
    <row r="11310" spans="7:16" x14ac:dyDescent="0.2">
      <c r="G11310" s="79"/>
      <c r="I11310" s="79"/>
      <c r="K11310" s="79"/>
      <c r="M11310" s="79"/>
      <c r="N11310" s="80"/>
      <c r="P11310" s="79"/>
    </row>
    <row r="11311" spans="7:16" x14ac:dyDescent="0.2">
      <c r="G11311" s="79"/>
      <c r="I11311" s="79"/>
      <c r="K11311" s="79"/>
      <c r="M11311" s="79"/>
      <c r="N11311" s="80"/>
      <c r="P11311" s="79"/>
    </row>
    <row r="11312" spans="7:16" x14ac:dyDescent="0.2">
      <c r="G11312" s="79"/>
      <c r="I11312" s="79"/>
      <c r="K11312" s="79"/>
      <c r="M11312" s="79"/>
      <c r="N11312" s="80"/>
      <c r="P11312" s="79"/>
    </row>
    <row r="11313" spans="7:16" x14ac:dyDescent="0.2">
      <c r="G11313" s="79"/>
      <c r="I11313" s="79"/>
      <c r="K11313" s="79"/>
      <c r="M11313" s="79"/>
      <c r="N11313" s="80"/>
      <c r="P11313" s="79"/>
    </row>
    <row r="11314" spans="7:16" x14ac:dyDescent="0.2">
      <c r="G11314" s="79"/>
      <c r="I11314" s="79"/>
      <c r="K11314" s="79"/>
      <c r="M11314" s="79"/>
      <c r="N11314" s="80"/>
      <c r="P11314" s="79"/>
    </row>
    <row r="11315" spans="7:16" x14ac:dyDescent="0.2">
      <c r="G11315" s="79"/>
      <c r="I11315" s="79"/>
      <c r="K11315" s="79"/>
      <c r="M11315" s="79"/>
      <c r="N11315" s="80"/>
      <c r="P11315" s="79"/>
    </row>
    <row r="11316" spans="7:16" x14ac:dyDescent="0.2">
      <c r="G11316" s="79"/>
      <c r="I11316" s="79"/>
      <c r="K11316" s="79"/>
      <c r="M11316" s="79"/>
      <c r="N11316" s="80"/>
      <c r="P11316" s="79"/>
    </row>
    <row r="11317" spans="7:16" x14ac:dyDescent="0.2">
      <c r="G11317" s="79"/>
      <c r="I11317" s="79"/>
      <c r="K11317" s="79"/>
      <c r="M11317" s="79"/>
      <c r="N11317" s="80"/>
      <c r="P11317" s="79"/>
    </row>
    <row r="11318" spans="7:16" x14ac:dyDescent="0.2">
      <c r="G11318" s="79"/>
      <c r="I11318" s="79"/>
      <c r="K11318" s="79"/>
      <c r="M11318" s="79"/>
      <c r="N11318" s="80"/>
      <c r="P11318" s="79"/>
    </row>
    <row r="11319" spans="7:16" x14ac:dyDescent="0.2">
      <c r="G11319" s="79"/>
      <c r="I11319" s="79"/>
      <c r="K11319" s="79"/>
      <c r="M11319" s="79"/>
      <c r="N11319" s="80"/>
      <c r="P11319" s="79"/>
    </row>
    <row r="11320" spans="7:16" x14ac:dyDescent="0.2">
      <c r="G11320" s="79"/>
      <c r="I11320" s="79"/>
      <c r="K11320" s="79"/>
      <c r="M11320" s="79"/>
      <c r="N11320" s="80"/>
      <c r="P11320" s="79"/>
    </row>
    <row r="11321" spans="7:16" x14ac:dyDescent="0.2">
      <c r="G11321" s="79"/>
      <c r="I11321" s="79"/>
      <c r="K11321" s="79"/>
      <c r="M11321" s="79"/>
      <c r="N11321" s="80"/>
      <c r="P11321" s="79"/>
    </row>
    <row r="11322" spans="7:16" x14ac:dyDescent="0.2">
      <c r="G11322" s="79"/>
      <c r="I11322" s="79"/>
      <c r="K11322" s="79"/>
      <c r="M11322" s="79"/>
      <c r="N11322" s="80"/>
      <c r="P11322" s="79"/>
    </row>
    <row r="11323" spans="7:16" x14ac:dyDescent="0.2">
      <c r="G11323" s="79"/>
      <c r="I11323" s="79"/>
      <c r="K11323" s="79"/>
      <c r="M11323" s="79"/>
      <c r="N11323" s="80"/>
      <c r="P11323" s="79"/>
    </row>
    <row r="11324" spans="7:16" x14ac:dyDescent="0.2">
      <c r="G11324" s="79"/>
      <c r="I11324" s="79"/>
      <c r="K11324" s="79"/>
      <c r="M11324" s="79"/>
      <c r="N11324" s="80"/>
      <c r="P11324" s="79"/>
    </row>
    <row r="11325" spans="7:16" x14ac:dyDescent="0.2">
      <c r="G11325" s="79"/>
      <c r="I11325" s="79"/>
      <c r="K11325" s="79"/>
      <c r="M11325" s="79"/>
      <c r="N11325" s="80"/>
      <c r="P11325" s="79"/>
    </row>
    <row r="11326" spans="7:16" x14ac:dyDescent="0.2">
      <c r="G11326" s="79"/>
      <c r="I11326" s="79"/>
      <c r="K11326" s="79"/>
      <c r="M11326" s="79"/>
      <c r="N11326" s="80"/>
      <c r="P11326" s="79"/>
    </row>
    <row r="11327" spans="7:16" x14ac:dyDescent="0.2">
      <c r="G11327" s="79"/>
      <c r="I11327" s="79"/>
      <c r="K11327" s="79"/>
      <c r="M11327" s="79"/>
      <c r="N11327" s="80"/>
      <c r="P11327" s="79"/>
    </row>
    <row r="11328" spans="7:16" x14ac:dyDescent="0.2">
      <c r="G11328" s="79"/>
      <c r="I11328" s="79"/>
      <c r="K11328" s="79"/>
      <c r="M11328" s="79"/>
      <c r="N11328" s="80"/>
      <c r="P11328" s="79"/>
    </row>
    <row r="11329" spans="7:16" x14ac:dyDescent="0.2">
      <c r="G11329" s="79"/>
      <c r="I11329" s="79"/>
      <c r="K11329" s="79"/>
      <c r="M11329" s="79"/>
      <c r="N11329" s="80"/>
      <c r="P11329" s="79"/>
    </row>
    <row r="11330" spans="7:16" x14ac:dyDescent="0.2">
      <c r="G11330" s="79"/>
      <c r="I11330" s="79"/>
      <c r="K11330" s="79"/>
      <c r="M11330" s="79"/>
      <c r="N11330" s="80"/>
      <c r="P11330" s="79"/>
    </row>
    <row r="11331" spans="7:16" x14ac:dyDescent="0.2">
      <c r="G11331" s="79"/>
      <c r="I11331" s="79"/>
      <c r="K11331" s="79"/>
      <c r="M11331" s="79"/>
      <c r="N11331" s="80"/>
      <c r="P11331" s="79"/>
    </row>
    <row r="11332" spans="7:16" x14ac:dyDescent="0.2">
      <c r="G11332" s="79"/>
      <c r="I11332" s="79"/>
      <c r="K11332" s="79"/>
      <c r="M11332" s="79"/>
      <c r="N11332" s="80"/>
      <c r="P11332" s="79"/>
    </row>
    <row r="11333" spans="7:16" x14ac:dyDescent="0.2">
      <c r="G11333" s="79"/>
      <c r="I11333" s="79"/>
      <c r="K11333" s="79"/>
      <c r="M11333" s="79"/>
      <c r="N11333" s="80"/>
      <c r="P11333" s="79"/>
    </row>
    <row r="11334" spans="7:16" x14ac:dyDescent="0.2">
      <c r="G11334" s="79"/>
      <c r="I11334" s="79"/>
      <c r="K11334" s="79"/>
      <c r="M11334" s="79"/>
      <c r="N11334" s="80"/>
      <c r="P11334" s="79"/>
    </row>
    <row r="11335" spans="7:16" x14ac:dyDescent="0.2">
      <c r="G11335" s="79"/>
      <c r="I11335" s="79"/>
      <c r="K11335" s="79"/>
      <c r="M11335" s="79"/>
      <c r="N11335" s="80"/>
      <c r="P11335" s="79"/>
    </row>
    <row r="11336" spans="7:16" x14ac:dyDescent="0.2">
      <c r="G11336" s="79"/>
      <c r="I11336" s="79"/>
      <c r="K11336" s="79"/>
      <c r="M11336" s="79"/>
      <c r="N11336" s="80"/>
      <c r="P11336" s="79"/>
    </row>
    <row r="11337" spans="7:16" x14ac:dyDescent="0.2">
      <c r="G11337" s="79"/>
      <c r="I11337" s="79"/>
      <c r="K11337" s="79"/>
      <c r="M11337" s="79"/>
      <c r="N11337" s="80"/>
      <c r="P11337" s="79"/>
    </row>
    <row r="11338" spans="7:16" x14ac:dyDescent="0.2">
      <c r="G11338" s="79"/>
      <c r="I11338" s="79"/>
      <c r="K11338" s="79"/>
      <c r="M11338" s="79"/>
      <c r="N11338" s="80"/>
      <c r="P11338" s="79"/>
    </row>
    <row r="11339" spans="7:16" x14ac:dyDescent="0.2">
      <c r="G11339" s="79"/>
      <c r="I11339" s="79"/>
      <c r="K11339" s="79"/>
      <c r="M11339" s="79"/>
      <c r="N11339" s="80"/>
      <c r="P11339" s="79"/>
    </row>
    <row r="11340" spans="7:16" x14ac:dyDescent="0.2">
      <c r="G11340" s="79"/>
      <c r="I11340" s="79"/>
      <c r="K11340" s="79"/>
      <c r="M11340" s="79"/>
      <c r="N11340" s="80"/>
      <c r="P11340" s="79"/>
    </row>
    <row r="11341" spans="7:16" x14ac:dyDescent="0.2">
      <c r="G11341" s="79"/>
      <c r="I11341" s="79"/>
      <c r="K11341" s="79"/>
      <c r="M11341" s="79"/>
      <c r="N11341" s="80"/>
      <c r="P11341" s="79"/>
    </row>
    <row r="11342" spans="7:16" x14ac:dyDescent="0.2">
      <c r="G11342" s="79"/>
      <c r="I11342" s="79"/>
      <c r="K11342" s="79"/>
      <c r="M11342" s="79"/>
      <c r="N11342" s="80"/>
      <c r="P11342" s="79"/>
    </row>
    <row r="11343" spans="7:16" x14ac:dyDescent="0.2">
      <c r="G11343" s="79"/>
      <c r="I11343" s="79"/>
      <c r="K11343" s="79"/>
      <c r="M11343" s="79"/>
      <c r="N11343" s="80"/>
      <c r="P11343" s="79"/>
    </row>
    <row r="11344" spans="7:16" x14ac:dyDescent="0.2">
      <c r="G11344" s="79"/>
      <c r="I11344" s="79"/>
      <c r="K11344" s="79"/>
      <c r="M11344" s="79"/>
      <c r="N11344" s="80"/>
      <c r="P11344" s="79"/>
    </row>
    <row r="11345" spans="7:16" x14ac:dyDescent="0.2">
      <c r="G11345" s="79"/>
      <c r="I11345" s="79"/>
      <c r="K11345" s="79"/>
      <c r="M11345" s="79"/>
      <c r="N11345" s="80"/>
      <c r="P11345" s="79"/>
    </row>
    <row r="11346" spans="7:16" x14ac:dyDescent="0.2">
      <c r="G11346" s="79"/>
      <c r="I11346" s="79"/>
      <c r="K11346" s="79"/>
      <c r="M11346" s="79"/>
      <c r="N11346" s="80"/>
      <c r="P11346" s="79"/>
    </row>
    <row r="11347" spans="7:16" x14ac:dyDescent="0.2">
      <c r="G11347" s="79"/>
      <c r="I11347" s="79"/>
      <c r="K11347" s="79"/>
      <c r="M11347" s="79"/>
      <c r="N11347" s="80"/>
      <c r="P11347" s="79"/>
    </row>
    <row r="11348" spans="7:16" x14ac:dyDescent="0.2">
      <c r="G11348" s="79"/>
      <c r="I11348" s="79"/>
      <c r="K11348" s="79"/>
      <c r="M11348" s="79"/>
      <c r="N11348" s="80"/>
      <c r="P11348" s="79"/>
    </row>
    <row r="11349" spans="7:16" x14ac:dyDescent="0.2">
      <c r="G11349" s="79"/>
      <c r="I11349" s="79"/>
      <c r="K11349" s="79"/>
      <c r="M11349" s="79"/>
      <c r="N11349" s="80"/>
      <c r="P11349" s="79"/>
    </row>
    <row r="11350" spans="7:16" x14ac:dyDescent="0.2">
      <c r="G11350" s="79"/>
      <c r="I11350" s="79"/>
      <c r="K11350" s="79"/>
      <c r="M11350" s="79"/>
      <c r="N11350" s="80"/>
      <c r="P11350" s="79"/>
    </row>
    <row r="11351" spans="7:16" x14ac:dyDescent="0.2">
      <c r="G11351" s="79"/>
      <c r="I11351" s="79"/>
      <c r="K11351" s="79"/>
      <c r="M11351" s="79"/>
      <c r="N11351" s="80"/>
      <c r="P11351" s="79"/>
    </row>
    <row r="11352" spans="7:16" x14ac:dyDescent="0.2">
      <c r="G11352" s="79"/>
      <c r="I11352" s="79"/>
      <c r="K11352" s="79"/>
      <c r="M11352" s="79"/>
      <c r="N11352" s="80"/>
      <c r="P11352" s="79"/>
    </row>
    <row r="11353" spans="7:16" x14ac:dyDescent="0.2">
      <c r="G11353" s="79"/>
      <c r="I11353" s="79"/>
      <c r="K11353" s="79"/>
      <c r="M11353" s="79"/>
      <c r="N11353" s="80"/>
      <c r="P11353" s="79"/>
    </row>
    <row r="11354" spans="7:16" x14ac:dyDescent="0.2">
      <c r="G11354" s="79"/>
      <c r="I11354" s="79"/>
      <c r="K11354" s="79"/>
      <c r="M11354" s="79"/>
      <c r="N11354" s="80"/>
      <c r="P11354" s="79"/>
    </row>
    <row r="11355" spans="7:16" x14ac:dyDescent="0.2">
      <c r="G11355" s="79"/>
      <c r="I11355" s="79"/>
      <c r="K11355" s="79"/>
      <c r="M11355" s="79"/>
      <c r="N11355" s="80"/>
      <c r="P11355" s="79"/>
    </row>
    <row r="11356" spans="7:16" x14ac:dyDescent="0.2">
      <c r="G11356" s="79"/>
      <c r="I11356" s="79"/>
      <c r="K11356" s="79"/>
      <c r="M11356" s="79"/>
      <c r="N11356" s="80"/>
      <c r="P11356" s="79"/>
    </row>
    <row r="11357" spans="7:16" x14ac:dyDescent="0.2">
      <c r="G11357" s="79"/>
      <c r="I11357" s="79"/>
      <c r="K11357" s="79"/>
      <c r="M11357" s="79"/>
      <c r="N11357" s="80"/>
      <c r="P11357" s="79"/>
    </row>
    <row r="11358" spans="7:16" x14ac:dyDescent="0.2">
      <c r="G11358" s="79"/>
      <c r="I11358" s="79"/>
      <c r="K11358" s="79"/>
      <c r="M11358" s="79"/>
      <c r="N11358" s="80"/>
      <c r="P11358" s="79"/>
    </row>
    <row r="11359" spans="7:16" x14ac:dyDescent="0.2">
      <c r="G11359" s="79"/>
      <c r="I11359" s="79"/>
      <c r="K11359" s="79"/>
      <c r="M11359" s="79"/>
      <c r="N11359" s="80"/>
      <c r="P11359" s="79"/>
    </row>
    <row r="11360" spans="7:16" x14ac:dyDescent="0.2">
      <c r="G11360" s="79"/>
      <c r="I11360" s="79"/>
      <c r="K11360" s="79"/>
      <c r="M11360" s="79"/>
      <c r="N11360" s="80"/>
      <c r="P11360" s="79"/>
    </row>
    <row r="11361" spans="7:16" x14ac:dyDescent="0.2">
      <c r="G11361" s="79"/>
      <c r="I11361" s="79"/>
      <c r="K11361" s="79"/>
      <c r="M11361" s="79"/>
      <c r="N11361" s="80"/>
      <c r="P11361" s="79"/>
    </row>
    <row r="11362" spans="7:16" x14ac:dyDescent="0.2">
      <c r="G11362" s="79"/>
      <c r="I11362" s="79"/>
      <c r="K11362" s="79"/>
      <c r="M11362" s="79"/>
      <c r="N11362" s="80"/>
      <c r="P11362" s="79"/>
    </row>
    <row r="11363" spans="7:16" x14ac:dyDescent="0.2">
      <c r="G11363" s="79"/>
      <c r="I11363" s="79"/>
      <c r="K11363" s="79"/>
      <c r="M11363" s="79"/>
      <c r="N11363" s="80"/>
      <c r="P11363" s="79"/>
    </row>
    <row r="11364" spans="7:16" x14ac:dyDescent="0.2">
      <c r="G11364" s="79"/>
      <c r="I11364" s="79"/>
      <c r="K11364" s="79"/>
      <c r="M11364" s="79"/>
      <c r="N11364" s="80"/>
      <c r="P11364" s="79"/>
    </row>
    <row r="11365" spans="7:16" x14ac:dyDescent="0.2">
      <c r="G11365" s="79"/>
      <c r="I11365" s="79"/>
      <c r="K11365" s="79"/>
      <c r="M11365" s="79"/>
      <c r="N11365" s="80"/>
      <c r="P11365" s="79"/>
    </row>
    <row r="11366" spans="7:16" x14ac:dyDescent="0.2">
      <c r="G11366" s="79"/>
      <c r="I11366" s="79"/>
      <c r="K11366" s="79"/>
      <c r="M11366" s="79"/>
      <c r="N11366" s="80"/>
      <c r="P11366" s="79"/>
    </row>
    <row r="11367" spans="7:16" x14ac:dyDescent="0.2">
      <c r="G11367" s="79"/>
      <c r="I11367" s="79"/>
      <c r="K11367" s="79"/>
      <c r="M11367" s="79"/>
      <c r="N11367" s="80"/>
      <c r="P11367" s="79"/>
    </row>
    <row r="11368" spans="7:16" x14ac:dyDescent="0.2">
      <c r="G11368" s="79"/>
      <c r="I11368" s="79"/>
      <c r="K11368" s="79"/>
      <c r="M11368" s="79"/>
      <c r="N11368" s="80"/>
      <c r="P11368" s="79"/>
    </row>
    <row r="11369" spans="7:16" x14ac:dyDescent="0.2">
      <c r="G11369" s="79"/>
      <c r="I11369" s="79"/>
      <c r="K11369" s="79"/>
      <c r="M11369" s="79"/>
      <c r="N11369" s="80"/>
      <c r="P11369" s="79"/>
    </row>
    <row r="11370" spans="7:16" x14ac:dyDescent="0.2">
      <c r="G11370" s="79"/>
      <c r="I11370" s="79"/>
      <c r="K11370" s="79"/>
      <c r="M11370" s="79"/>
      <c r="N11370" s="80"/>
      <c r="P11370" s="79"/>
    </row>
    <row r="11371" spans="7:16" x14ac:dyDescent="0.2">
      <c r="G11371" s="79"/>
      <c r="I11371" s="79"/>
      <c r="K11371" s="79"/>
      <c r="M11371" s="79"/>
      <c r="N11371" s="80"/>
      <c r="P11371" s="79"/>
    </row>
    <row r="11372" spans="7:16" x14ac:dyDescent="0.2">
      <c r="G11372" s="79"/>
      <c r="I11372" s="79"/>
      <c r="K11372" s="79"/>
      <c r="M11372" s="79"/>
      <c r="N11372" s="80"/>
      <c r="P11372" s="79"/>
    </row>
    <row r="11373" spans="7:16" x14ac:dyDescent="0.2">
      <c r="G11373" s="79"/>
      <c r="I11373" s="79"/>
      <c r="K11373" s="79"/>
      <c r="M11373" s="79"/>
      <c r="N11373" s="80"/>
      <c r="P11373" s="79"/>
    </row>
    <row r="11374" spans="7:16" x14ac:dyDescent="0.2">
      <c r="G11374" s="79"/>
      <c r="I11374" s="79"/>
      <c r="K11374" s="79"/>
      <c r="M11374" s="79"/>
      <c r="N11374" s="80"/>
      <c r="P11374" s="79"/>
    </row>
    <row r="11375" spans="7:16" x14ac:dyDescent="0.2">
      <c r="G11375" s="79"/>
      <c r="I11375" s="79"/>
      <c r="K11375" s="79"/>
      <c r="M11375" s="79"/>
      <c r="N11375" s="80"/>
      <c r="P11375" s="79"/>
    </row>
    <row r="11376" spans="7:16" x14ac:dyDescent="0.2">
      <c r="G11376" s="79"/>
      <c r="I11376" s="79"/>
      <c r="K11376" s="79"/>
      <c r="M11376" s="79"/>
      <c r="N11376" s="80"/>
      <c r="P11376" s="79"/>
    </row>
    <row r="11377" spans="7:16" x14ac:dyDescent="0.2">
      <c r="G11377" s="79"/>
      <c r="I11377" s="79"/>
      <c r="K11377" s="79"/>
      <c r="M11377" s="79"/>
      <c r="N11377" s="80"/>
      <c r="P11377" s="79"/>
    </row>
    <row r="11378" spans="7:16" x14ac:dyDescent="0.2">
      <c r="G11378" s="79"/>
      <c r="I11378" s="79"/>
      <c r="K11378" s="79"/>
      <c r="M11378" s="79"/>
      <c r="N11378" s="80"/>
      <c r="P11378" s="79"/>
    </row>
    <row r="11379" spans="7:16" x14ac:dyDescent="0.2">
      <c r="G11379" s="79"/>
      <c r="I11379" s="79"/>
      <c r="K11379" s="79"/>
      <c r="M11379" s="79"/>
      <c r="N11379" s="80"/>
      <c r="P11379" s="79"/>
    </row>
    <row r="11380" spans="7:16" x14ac:dyDescent="0.2">
      <c r="G11380" s="79"/>
      <c r="I11380" s="79"/>
      <c r="K11380" s="79"/>
      <c r="M11380" s="79"/>
      <c r="N11380" s="80"/>
      <c r="P11380" s="79"/>
    </row>
    <row r="11381" spans="7:16" x14ac:dyDescent="0.2">
      <c r="G11381" s="79"/>
      <c r="I11381" s="79"/>
      <c r="K11381" s="79"/>
      <c r="M11381" s="79"/>
      <c r="N11381" s="80"/>
      <c r="P11381" s="79"/>
    </row>
    <row r="11382" spans="7:16" x14ac:dyDescent="0.2">
      <c r="G11382" s="79"/>
      <c r="I11382" s="79"/>
      <c r="K11382" s="79"/>
      <c r="M11382" s="79"/>
      <c r="N11382" s="80"/>
      <c r="P11382" s="79"/>
    </row>
    <row r="11383" spans="7:16" x14ac:dyDescent="0.2">
      <c r="G11383" s="79"/>
      <c r="I11383" s="79"/>
      <c r="K11383" s="79"/>
      <c r="M11383" s="79"/>
      <c r="N11383" s="80"/>
      <c r="P11383" s="79"/>
    </row>
    <row r="11384" spans="7:16" x14ac:dyDescent="0.2">
      <c r="G11384" s="79"/>
      <c r="I11384" s="79"/>
      <c r="K11384" s="79"/>
      <c r="M11384" s="79"/>
      <c r="N11384" s="80"/>
      <c r="P11384" s="79"/>
    </row>
    <row r="11385" spans="7:16" x14ac:dyDescent="0.2">
      <c r="G11385" s="79"/>
      <c r="I11385" s="79"/>
      <c r="K11385" s="79"/>
      <c r="M11385" s="79"/>
      <c r="N11385" s="80"/>
      <c r="P11385" s="79"/>
    </row>
    <row r="11386" spans="7:16" x14ac:dyDescent="0.2">
      <c r="G11386" s="79"/>
      <c r="I11386" s="79"/>
      <c r="K11386" s="79"/>
      <c r="M11386" s="79"/>
      <c r="N11386" s="80"/>
      <c r="P11386" s="79"/>
    </row>
    <row r="11387" spans="7:16" x14ac:dyDescent="0.2">
      <c r="G11387" s="79"/>
      <c r="I11387" s="79"/>
      <c r="K11387" s="79"/>
      <c r="M11387" s="79"/>
      <c r="N11387" s="80"/>
      <c r="P11387" s="79"/>
    </row>
    <row r="11388" spans="7:16" x14ac:dyDescent="0.2">
      <c r="G11388" s="79"/>
      <c r="I11388" s="79"/>
      <c r="K11388" s="79"/>
      <c r="M11388" s="79"/>
      <c r="N11388" s="80"/>
      <c r="P11388" s="79"/>
    </row>
    <row r="11389" spans="7:16" x14ac:dyDescent="0.2">
      <c r="G11389" s="79"/>
      <c r="I11389" s="79"/>
      <c r="K11389" s="79"/>
      <c r="M11389" s="79"/>
      <c r="N11389" s="80"/>
      <c r="P11389" s="79"/>
    </row>
    <row r="11390" spans="7:16" x14ac:dyDescent="0.2">
      <c r="G11390" s="79"/>
      <c r="I11390" s="79"/>
      <c r="K11390" s="79"/>
      <c r="M11390" s="79"/>
      <c r="N11390" s="80"/>
      <c r="P11390" s="79"/>
    </row>
    <row r="11391" spans="7:16" x14ac:dyDescent="0.2">
      <c r="G11391" s="79"/>
      <c r="I11391" s="79"/>
      <c r="K11391" s="79"/>
      <c r="M11391" s="79"/>
      <c r="N11391" s="80"/>
      <c r="P11391" s="79"/>
    </row>
    <row r="11392" spans="7:16" x14ac:dyDescent="0.2">
      <c r="G11392" s="79"/>
      <c r="I11392" s="79"/>
      <c r="K11392" s="79"/>
      <c r="M11392" s="79"/>
      <c r="N11392" s="80"/>
      <c r="P11392" s="79"/>
    </row>
    <row r="11393" spans="7:16" x14ac:dyDescent="0.2">
      <c r="G11393" s="79"/>
      <c r="I11393" s="79"/>
      <c r="K11393" s="79"/>
      <c r="M11393" s="79"/>
      <c r="N11393" s="80"/>
      <c r="P11393" s="79"/>
    </row>
    <row r="11394" spans="7:16" x14ac:dyDescent="0.2">
      <c r="G11394" s="79"/>
      <c r="I11394" s="79"/>
      <c r="K11394" s="79"/>
      <c r="M11394" s="79"/>
      <c r="N11394" s="80"/>
      <c r="P11394" s="79"/>
    </row>
    <row r="11395" spans="7:16" x14ac:dyDescent="0.2">
      <c r="G11395" s="79"/>
      <c r="I11395" s="79"/>
      <c r="K11395" s="79"/>
      <c r="M11395" s="79"/>
      <c r="N11395" s="80"/>
      <c r="P11395" s="79"/>
    </row>
    <row r="11396" spans="7:16" x14ac:dyDescent="0.2">
      <c r="G11396" s="79"/>
      <c r="I11396" s="79"/>
      <c r="K11396" s="79"/>
      <c r="M11396" s="79"/>
      <c r="N11396" s="80"/>
      <c r="P11396" s="79"/>
    </row>
    <row r="11397" spans="7:16" x14ac:dyDescent="0.2">
      <c r="G11397" s="79"/>
      <c r="I11397" s="79"/>
      <c r="K11397" s="79"/>
      <c r="M11397" s="79"/>
      <c r="N11397" s="80"/>
      <c r="P11397" s="79"/>
    </row>
    <row r="11398" spans="7:16" x14ac:dyDescent="0.2">
      <c r="G11398" s="79"/>
      <c r="I11398" s="79"/>
      <c r="K11398" s="79"/>
      <c r="M11398" s="79"/>
      <c r="N11398" s="80"/>
      <c r="P11398" s="79"/>
    </row>
    <row r="11399" spans="7:16" x14ac:dyDescent="0.2">
      <c r="G11399" s="79"/>
      <c r="I11399" s="79"/>
      <c r="K11399" s="79"/>
      <c r="M11399" s="79"/>
      <c r="N11399" s="80"/>
      <c r="P11399" s="79"/>
    </row>
    <row r="11400" spans="7:16" x14ac:dyDescent="0.2">
      <c r="G11400" s="79"/>
      <c r="I11400" s="79"/>
      <c r="K11400" s="79"/>
      <c r="M11400" s="79"/>
      <c r="N11400" s="80"/>
      <c r="P11400" s="79"/>
    </row>
    <row r="11401" spans="7:16" x14ac:dyDescent="0.2">
      <c r="G11401" s="79"/>
      <c r="I11401" s="79"/>
      <c r="K11401" s="79"/>
      <c r="M11401" s="79"/>
      <c r="N11401" s="80"/>
      <c r="P11401" s="79"/>
    </row>
    <row r="11402" spans="7:16" x14ac:dyDescent="0.2">
      <c r="G11402" s="79"/>
      <c r="I11402" s="79"/>
      <c r="K11402" s="79"/>
      <c r="M11402" s="79"/>
      <c r="N11402" s="80"/>
      <c r="P11402" s="79"/>
    </row>
    <row r="11403" spans="7:16" x14ac:dyDescent="0.2">
      <c r="G11403" s="79"/>
      <c r="I11403" s="79"/>
      <c r="K11403" s="79"/>
      <c r="M11403" s="79"/>
      <c r="N11403" s="80"/>
      <c r="P11403" s="79"/>
    </row>
    <row r="11404" spans="7:16" x14ac:dyDescent="0.2">
      <c r="G11404" s="79"/>
      <c r="I11404" s="79"/>
      <c r="K11404" s="79"/>
      <c r="M11404" s="79"/>
      <c r="N11404" s="80"/>
      <c r="P11404" s="79"/>
    </row>
    <row r="11405" spans="7:16" x14ac:dyDescent="0.2">
      <c r="G11405" s="79"/>
      <c r="I11405" s="79"/>
      <c r="K11405" s="79"/>
      <c r="M11405" s="79"/>
      <c r="N11405" s="80"/>
      <c r="P11405" s="79"/>
    </row>
    <row r="11406" spans="7:16" x14ac:dyDescent="0.2">
      <c r="G11406" s="79"/>
      <c r="I11406" s="79"/>
      <c r="K11406" s="79"/>
      <c r="M11406" s="79"/>
      <c r="N11406" s="80"/>
      <c r="P11406" s="79"/>
    </row>
    <row r="11407" spans="7:16" x14ac:dyDescent="0.2">
      <c r="G11407" s="79"/>
      <c r="I11407" s="79"/>
      <c r="K11407" s="79"/>
      <c r="M11407" s="79"/>
      <c r="N11407" s="80"/>
      <c r="P11407" s="79"/>
    </row>
    <row r="11408" spans="7:16" x14ac:dyDescent="0.2">
      <c r="G11408" s="79"/>
      <c r="I11408" s="79"/>
      <c r="K11408" s="79"/>
      <c r="M11408" s="79"/>
      <c r="N11408" s="80"/>
      <c r="P11408" s="79"/>
    </row>
    <row r="11409" spans="7:16" x14ac:dyDescent="0.2">
      <c r="G11409" s="79"/>
      <c r="I11409" s="79"/>
      <c r="K11409" s="79"/>
      <c r="M11409" s="79"/>
      <c r="N11409" s="80"/>
      <c r="P11409" s="79"/>
    </row>
    <row r="11410" spans="7:16" x14ac:dyDescent="0.2">
      <c r="G11410" s="79"/>
      <c r="I11410" s="79"/>
      <c r="K11410" s="79"/>
      <c r="M11410" s="79"/>
      <c r="N11410" s="80"/>
      <c r="P11410" s="79"/>
    </row>
    <row r="11411" spans="7:16" x14ac:dyDescent="0.2">
      <c r="G11411" s="79"/>
      <c r="I11411" s="79"/>
      <c r="K11411" s="79"/>
      <c r="M11411" s="79"/>
      <c r="N11411" s="80"/>
      <c r="P11411" s="79"/>
    </row>
    <row r="11412" spans="7:16" x14ac:dyDescent="0.2">
      <c r="G11412" s="79"/>
      <c r="I11412" s="79"/>
      <c r="K11412" s="79"/>
      <c r="M11412" s="79"/>
      <c r="N11412" s="80"/>
      <c r="P11412" s="79"/>
    </row>
    <row r="11413" spans="7:16" x14ac:dyDescent="0.2">
      <c r="G11413" s="79"/>
      <c r="I11413" s="79"/>
      <c r="K11413" s="79"/>
      <c r="M11413" s="79"/>
      <c r="N11413" s="80"/>
      <c r="P11413" s="79"/>
    </row>
    <row r="11414" spans="7:16" x14ac:dyDescent="0.2">
      <c r="G11414" s="79"/>
      <c r="I11414" s="79"/>
      <c r="K11414" s="79"/>
      <c r="M11414" s="79"/>
      <c r="N11414" s="80"/>
      <c r="P11414" s="79"/>
    </row>
    <row r="11415" spans="7:16" x14ac:dyDescent="0.2">
      <c r="G11415" s="79"/>
      <c r="I11415" s="79"/>
      <c r="K11415" s="79"/>
      <c r="M11415" s="79"/>
      <c r="N11415" s="80"/>
      <c r="P11415" s="79"/>
    </row>
    <row r="11416" spans="7:16" x14ac:dyDescent="0.2">
      <c r="G11416" s="79"/>
      <c r="I11416" s="79"/>
      <c r="K11416" s="79"/>
      <c r="M11416" s="79"/>
      <c r="N11416" s="80"/>
      <c r="P11416" s="79"/>
    </row>
    <row r="11417" spans="7:16" x14ac:dyDescent="0.2">
      <c r="G11417" s="79"/>
      <c r="I11417" s="79"/>
      <c r="K11417" s="79"/>
      <c r="M11417" s="79"/>
      <c r="N11417" s="80"/>
      <c r="P11417" s="79"/>
    </row>
    <row r="11418" spans="7:16" x14ac:dyDescent="0.2">
      <c r="G11418" s="79"/>
      <c r="I11418" s="79"/>
      <c r="K11418" s="79"/>
      <c r="M11418" s="79"/>
      <c r="N11418" s="80"/>
      <c r="P11418" s="79"/>
    </row>
    <row r="11419" spans="7:16" x14ac:dyDescent="0.2">
      <c r="G11419" s="79"/>
      <c r="I11419" s="79"/>
      <c r="K11419" s="79"/>
      <c r="M11419" s="79"/>
      <c r="N11419" s="80"/>
      <c r="P11419" s="79"/>
    </row>
    <row r="11420" spans="7:16" x14ac:dyDescent="0.2">
      <c r="G11420" s="79"/>
      <c r="I11420" s="79"/>
      <c r="K11420" s="79"/>
      <c r="M11420" s="79"/>
      <c r="N11420" s="80"/>
      <c r="P11420" s="79"/>
    </row>
    <row r="11421" spans="7:16" x14ac:dyDescent="0.2">
      <c r="G11421" s="79"/>
      <c r="I11421" s="79"/>
      <c r="K11421" s="79"/>
      <c r="M11421" s="79"/>
      <c r="N11421" s="80"/>
      <c r="P11421" s="79"/>
    </row>
    <row r="11422" spans="7:16" x14ac:dyDescent="0.2">
      <c r="G11422" s="79"/>
      <c r="I11422" s="79"/>
      <c r="K11422" s="79"/>
      <c r="M11422" s="79"/>
      <c r="N11422" s="80"/>
      <c r="P11422" s="79"/>
    </row>
    <row r="11423" spans="7:16" x14ac:dyDescent="0.2">
      <c r="G11423" s="79"/>
      <c r="I11423" s="79"/>
      <c r="K11423" s="79"/>
      <c r="M11423" s="79"/>
      <c r="N11423" s="80"/>
      <c r="P11423" s="79"/>
    </row>
    <row r="11424" spans="7:16" x14ac:dyDescent="0.2">
      <c r="G11424" s="79"/>
      <c r="I11424" s="79"/>
      <c r="K11424" s="79"/>
      <c r="M11424" s="79"/>
      <c r="N11424" s="80"/>
      <c r="P11424" s="79"/>
    </row>
    <row r="11425" spans="7:16" x14ac:dyDescent="0.2">
      <c r="G11425" s="79"/>
      <c r="I11425" s="79"/>
      <c r="K11425" s="79"/>
      <c r="M11425" s="79"/>
      <c r="N11425" s="80"/>
      <c r="P11425" s="79"/>
    </row>
    <row r="11426" spans="7:16" x14ac:dyDescent="0.2">
      <c r="G11426" s="79"/>
      <c r="I11426" s="79"/>
      <c r="K11426" s="79"/>
      <c r="M11426" s="79"/>
      <c r="N11426" s="80"/>
      <c r="P11426" s="79"/>
    </row>
    <row r="11427" spans="7:16" x14ac:dyDescent="0.2">
      <c r="G11427" s="79"/>
      <c r="I11427" s="79"/>
      <c r="K11427" s="79"/>
      <c r="M11427" s="79"/>
      <c r="N11427" s="80"/>
      <c r="P11427" s="79"/>
    </row>
    <row r="11428" spans="7:16" x14ac:dyDescent="0.2">
      <c r="G11428" s="79"/>
      <c r="I11428" s="79"/>
      <c r="K11428" s="79"/>
      <c r="M11428" s="79"/>
      <c r="N11428" s="80"/>
      <c r="P11428" s="79"/>
    </row>
    <row r="11429" spans="7:16" x14ac:dyDescent="0.2">
      <c r="G11429" s="79"/>
      <c r="I11429" s="79"/>
      <c r="K11429" s="79"/>
      <c r="M11429" s="79"/>
      <c r="N11429" s="80"/>
      <c r="P11429" s="79"/>
    </row>
    <row r="11430" spans="7:16" x14ac:dyDescent="0.2">
      <c r="G11430" s="79"/>
      <c r="I11430" s="79"/>
      <c r="K11430" s="79"/>
      <c r="M11430" s="79"/>
      <c r="N11430" s="80"/>
      <c r="P11430" s="79"/>
    </row>
    <row r="11431" spans="7:16" x14ac:dyDescent="0.2">
      <c r="G11431" s="79"/>
      <c r="I11431" s="79"/>
      <c r="K11431" s="79"/>
      <c r="M11431" s="79"/>
      <c r="N11431" s="80"/>
      <c r="P11431" s="79"/>
    </row>
    <row r="11432" spans="7:16" x14ac:dyDescent="0.2">
      <c r="G11432" s="79"/>
      <c r="I11432" s="79"/>
      <c r="K11432" s="79"/>
      <c r="M11432" s="79"/>
      <c r="N11432" s="80"/>
      <c r="P11432" s="79"/>
    </row>
    <row r="11433" spans="7:16" x14ac:dyDescent="0.2">
      <c r="G11433" s="79"/>
      <c r="I11433" s="79"/>
      <c r="K11433" s="79"/>
      <c r="M11433" s="79"/>
      <c r="N11433" s="80"/>
      <c r="P11433" s="79"/>
    </row>
    <row r="11434" spans="7:16" x14ac:dyDescent="0.2">
      <c r="G11434" s="79"/>
      <c r="I11434" s="79"/>
      <c r="K11434" s="79"/>
      <c r="M11434" s="79"/>
      <c r="N11434" s="80"/>
      <c r="P11434" s="79"/>
    </row>
    <row r="11435" spans="7:16" x14ac:dyDescent="0.2">
      <c r="G11435" s="79"/>
      <c r="I11435" s="79"/>
      <c r="K11435" s="79"/>
      <c r="M11435" s="79"/>
      <c r="N11435" s="80"/>
      <c r="P11435" s="79"/>
    </row>
    <row r="11436" spans="7:16" x14ac:dyDescent="0.2">
      <c r="G11436" s="79"/>
      <c r="I11436" s="79"/>
      <c r="K11436" s="79"/>
      <c r="M11436" s="79"/>
      <c r="N11436" s="80"/>
      <c r="P11436" s="79"/>
    </row>
    <row r="11437" spans="7:16" x14ac:dyDescent="0.2">
      <c r="G11437" s="79"/>
      <c r="I11437" s="79"/>
      <c r="K11437" s="79"/>
      <c r="M11437" s="79"/>
      <c r="N11437" s="80"/>
      <c r="P11437" s="79"/>
    </row>
    <row r="11438" spans="7:16" x14ac:dyDescent="0.2">
      <c r="G11438" s="79"/>
      <c r="I11438" s="79"/>
      <c r="K11438" s="79"/>
      <c r="M11438" s="79"/>
      <c r="N11438" s="80"/>
      <c r="P11438" s="79"/>
    </row>
    <row r="11439" spans="7:16" x14ac:dyDescent="0.2">
      <c r="G11439" s="79"/>
      <c r="I11439" s="79"/>
      <c r="K11439" s="79"/>
      <c r="M11439" s="79"/>
      <c r="N11439" s="80"/>
      <c r="P11439" s="79"/>
    </row>
    <row r="11440" spans="7:16" x14ac:dyDescent="0.2">
      <c r="G11440" s="79"/>
      <c r="I11440" s="79"/>
      <c r="K11440" s="79"/>
      <c r="M11440" s="79"/>
      <c r="N11440" s="80"/>
      <c r="P11440" s="79"/>
    </row>
    <row r="11441" spans="7:16" x14ac:dyDescent="0.2">
      <c r="G11441" s="79"/>
      <c r="I11441" s="79"/>
      <c r="K11441" s="79"/>
      <c r="M11441" s="79"/>
      <c r="N11441" s="80"/>
      <c r="P11441" s="79"/>
    </row>
    <row r="11442" spans="7:16" x14ac:dyDescent="0.2">
      <c r="G11442" s="79"/>
      <c r="I11442" s="79"/>
      <c r="K11442" s="79"/>
      <c r="M11442" s="79"/>
      <c r="N11442" s="80"/>
      <c r="P11442" s="79"/>
    </row>
    <row r="11443" spans="7:16" x14ac:dyDescent="0.2">
      <c r="G11443" s="79"/>
      <c r="I11443" s="79"/>
      <c r="K11443" s="79"/>
      <c r="M11443" s="79"/>
      <c r="N11443" s="80"/>
      <c r="P11443" s="79"/>
    </row>
    <row r="11444" spans="7:16" x14ac:dyDescent="0.2">
      <c r="G11444" s="79"/>
      <c r="I11444" s="79"/>
      <c r="K11444" s="79"/>
      <c r="M11444" s="79"/>
      <c r="N11444" s="80"/>
      <c r="P11444" s="79"/>
    </row>
    <row r="11445" spans="7:16" x14ac:dyDescent="0.2">
      <c r="G11445" s="79"/>
      <c r="I11445" s="79"/>
      <c r="K11445" s="79"/>
      <c r="M11445" s="79"/>
      <c r="N11445" s="80"/>
      <c r="P11445" s="79"/>
    </row>
    <row r="11446" spans="7:16" x14ac:dyDescent="0.2">
      <c r="G11446" s="79"/>
      <c r="I11446" s="79"/>
      <c r="K11446" s="79"/>
      <c r="M11446" s="79"/>
      <c r="N11446" s="80"/>
      <c r="P11446" s="79"/>
    </row>
    <row r="11447" spans="7:16" x14ac:dyDescent="0.2">
      <c r="G11447" s="79"/>
      <c r="I11447" s="79"/>
      <c r="K11447" s="79"/>
      <c r="M11447" s="79"/>
      <c r="N11447" s="80"/>
      <c r="P11447" s="79"/>
    </row>
    <row r="11448" spans="7:16" x14ac:dyDescent="0.2">
      <c r="G11448" s="79"/>
      <c r="I11448" s="79"/>
      <c r="K11448" s="79"/>
      <c r="M11448" s="79"/>
      <c r="N11448" s="80"/>
      <c r="P11448" s="79"/>
    </row>
    <row r="11449" spans="7:16" x14ac:dyDescent="0.2">
      <c r="G11449" s="79"/>
      <c r="I11449" s="79"/>
      <c r="K11449" s="79"/>
      <c r="M11449" s="79"/>
      <c r="N11449" s="80"/>
      <c r="P11449" s="79"/>
    </row>
    <row r="11450" spans="7:16" x14ac:dyDescent="0.2">
      <c r="G11450" s="79"/>
      <c r="I11450" s="79"/>
      <c r="K11450" s="79"/>
      <c r="M11450" s="79"/>
      <c r="N11450" s="80"/>
      <c r="P11450" s="79"/>
    </row>
    <row r="11451" spans="7:16" x14ac:dyDescent="0.2">
      <c r="G11451" s="79"/>
      <c r="I11451" s="79"/>
      <c r="K11451" s="79"/>
      <c r="M11451" s="79"/>
      <c r="N11451" s="80"/>
      <c r="P11451" s="79"/>
    </row>
    <row r="11452" spans="7:16" x14ac:dyDescent="0.2">
      <c r="G11452" s="79"/>
      <c r="I11452" s="79"/>
      <c r="K11452" s="79"/>
      <c r="M11452" s="79"/>
      <c r="N11452" s="80"/>
      <c r="P11452" s="79"/>
    </row>
    <row r="11453" spans="7:16" x14ac:dyDescent="0.2">
      <c r="G11453" s="79"/>
      <c r="I11453" s="79"/>
      <c r="K11453" s="79"/>
      <c r="M11453" s="79"/>
      <c r="N11453" s="80"/>
      <c r="P11453" s="79"/>
    </row>
    <row r="11454" spans="7:16" x14ac:dyDescent="0.2">
      <c r="G11454" s="79"/>
      <c r="I11454" s="79"/>
      <c r="K11454" s="79"/>
      <c r="M11454" s="79"/>
      <c r="N11454" s="80"/>
      <c r="P11454" s="79"/>
    </row>
    <row r="11455" spans="7:16" x14ac:dyDescent="0.2">
      <c r="G11455" s="79"/>
      <c r="I11455" s="79"/>
      <c r="K11455" s="79"/>
      <c r="M11455" s="79"/>
      <c r="N11455" s="80"/>
      <c r="P11455" s="79"/>
    </row>
    <row r="11456" spans="7:16" x14ac:dyDescent="0.2">
      <c r="G11456" s="79"/>
      <c r="I11456" s="79"/>
      <c r="K11456" s="79"/>
      <c r="M11456" s="79"/>
      <c r="N11456" s="80"/>
      <c r="P11456" s="79"/>
    </row>
    <row r="11457" spans="7:16" x14ac:dyDescent="0.2">
      <c r="G11457" s="79"/>
      <c r="I11457" s="79"/>
      <c r="K11457" s="79"/>
      <c r="M11457" s="79"/>
      <c r="N11457" s="80"/>
      <c r="P11457" s="79"/>
    </row>
    <row r="11458" spans="7:16" x14ac:dyDescent="0.2">
      <c r="G11458" s="79"/>
      <c r="I11458" s="79"/>
      <c r="K11458" s="79"/>
      <c r="M11458" s="79"/>
      <c r="N11458" s="80"/>
      <c r="P11458" s="79"/>
    </row>
    <row r="11459" spans="7:16" x14ac:dyDescent="0.2">
      <c r="G11459" s="79"/>
      <c r="I11459" s="79"/>
      <c r="K11459" s="79"/>
      <c r="M11459" s="79"/>
      <c r="N11459" s="80"/>
      <c r="P11459" s="79"/>
    </row>
    <row r="11460" spans="7:16" x14ac:dyDescent="0.2">
      <c r="G11460" s="79"/>
      <c r="I11460" s="79"/>
      <c r="K11460" s="79"/>
      <c r="M11460" s="79"/>
      <c r="N11460" s="80"/>
      <c r="P11460" s="79"/>
    </row>
    <row r="11461" spans="7:16" x14ac:dyDescent="0.2">
      <c r="G11461" s="79"/>
      <c r="I11461" s="79"/>
      <c r="K11461" s="79"/>
      <c r="M11461" s="79"/>
      <c r="N11461" s="80"/>
      <c r="P11461" s="79"/>
    </row>
    <row r="11462" spans="7:16" x14ac:dyDescent="0.2">
      <c r="G11462" s="79"/>
      <c r="I11462" s="79"/>
      <c r="K11462" s="79"/>
      <c r="M11462" s="79"/>
      <c r="N11462" s="80"/>
      <c r="P11462" s="79"/>
    </row>
    <row r="11463" spans="7:16" x14ac:dyDescent="0.2">
      <c r="G11463" s="79"/>
      <c r="I11463" s="79"/>
      <c r="K11463" s="79"/>
      <c r="M11463" s="79"/>
      <c r="N11463" s="80"/>
      <c r="P11463" s="79"/>
    </row>
    <row r="11464" spans="7:16" x14ac:dyDescent="0.2">
      <c r="G11464" s="79"/>
      <c r="I11464" s="79"/>
      <c r="K11464" s="79"/>
      <c r="M11464" s="79"/>
      <c r="N11464" s="80"/>
      <c r="P11464" s="79"/>
    </row>
    <row r="11465" spans="7:16" x14ac:dyDescent="0.2">
      <c r="G11465" s="79"/>
      <c r="I11465" s="79"/>
      <c r="K11465" s="79"/>
      <c r="M11465" s="79"/>
      <c r="N11465" s="80"/>
      <c r="P11465" s="79"/>
    </row>
    <row r="11466" spans="7:16" x14ac:dyDescent="0.2">
      <c r="G11466" s="79"/>
      <c r="I11466" s="79"/>
      <c r="K11466" s="79"/>
      <c r="M11466" s="79"/>
      <c r="N11466" s="80"/>
      <c r="P11466" s="79"/>
    </row>
    <row r="11467" spans="7:16" x14ac:dyDescent="0.2">
      <c r="G11467" s="79"/>
      <c r="I11467" s="79"/>
      <c r="K11467" s="79"/>
      <c r="M11467" s="79"/>
      <c r="N11467" s="80"/>
      <c r="P11467" s="79"/>
    </row>
    <row r="11468" spans="7:16" x14ac:dyDescent="0.2">
      <c r="G11468" s="79"/>
      <c r="I11468" s="79"/>
      <c r="K11468" s="79"/>
      <c r="M11468" s="79"/>
      <c r="N11468" s="80"/>
      <c r="P11468" s="79"/>
    </row>
    <row r="11469" spans="7:16" x14ac:dyDescent="0.2">
      <c r="G11469" s="79"/>
      <c r="I11469" s="79"/>
      <c r="K11469" s="79"/>
      <c r="M11469" s="79"/>
      <c r="N11469" s="80"/>
      <c r="P11469" s="79"/>
    </row>
    <row r="11470" spans="7:16" x14ac:dyDescent="0.2">
      <c r="G11470" s="79"/>
      <c r="I11470" s="79"/>
      <c r="K11470" s="79"/>
      <c r="M11470" s="79"/>
      <c r="N11470" s="80"/>
      <c r="P11470" s="79"/>
    </row>
    <row r="11471" spans="7:16" x14ac:dyDescent="0.2">
      <c r="G11471" s="79"/>
      <c r="I11471" s="79"/>
      <c r="K11471" s="79"/>
      <c r="M11471" s="79"/>
      <c r="N11471" s="80"/>
      <c r="P11471" s="79"/>
    </row>
    <row r="11472" spans="7:16" x14ac:dyDescent="0.2">
      <c r="G11472" s="79"/>
      <c r="I11472" s="79"/>
      <c r="K11472" s="79"/>
      <c r="M11472" s="79"/>
      <c r="N11472" s="80"/>
      <c r="P11472" s="79"/>
    </row>
    <row r="11473" spans="7:16" x14ac:dyDescent="0.2">
      <c r="G11473" s="79"/>
      <c r="I11473" s="79"/>
      <c r="K11473" s="79"/>
      <c r="M11473" s="79"/>
      <c r="N11473" s="80"/>
      <c r="P11473" s="79"/>
    </row>
    <row r="11474" spans="7:16" x14ac:dyDescent="0.2">
      <c r="G11474" s="79"/>
      <c r="I11474" s="79"/>
      <c r="K11474" s="79"/>
      <c r="M11474" s="79"/>
      <c r="N11474" s="80"/>
      <c r="P11474" s="79"/>
    </row>
    <row r="11475" spans="7:16" x14ac:dyDescent="0.2">
      <c r="G11475" s="79"/>
      <c r="I11475" s="79"/>
      <c r="K11475" s="79"/>
      <c r="M11475" s="79"/>
      <c r="N11475" s="80"/>
      <c r="P11475" s="79"/>
    </row>
    <row r="11476" spans="7:16" x14ac:dyDescent="0.2">
      <c r="G11476" s="79"/>
      <c r="I11476" s="79"/>
      <c r="K11476" s="79"/>
      <c r="M11476" s="79"/>
      <c r="N11476" s="80"/>
      <c r="P11476" s="79"/>
    </row>
    <row r="11477" spans="7:16" x14ac:dyDescent="0.2">
      <c r="G11477" s="79"/>
      <c r="I11477" s="79"/>
      <c r="K11477" s="79"/>
      <c r="M11477" s="79"/>
      <c r="N11477" s="80"/>
      <c r="P11477" s="79"/>
    </row>
    <row r="11478" spans="7:16" x14ac:dyDescent="0.2">
      <c r="G11478" s="79"/>
      <c r="I11478" s="79"/>
      <c r="K11478" s="79"/>
      <c r="M11478" s="79"/>
      <c r="N11478" s="80"/>
      <c r="P11478" s="79"/>
    </row>
    <row r="11479" spans="7:16" x14ac:dyDescent="0.2">
      <c r="G11479" s="79"/>
      <c r="I11479" s="79"/>
      <c r="K11479" s="79"/>
      <c r="M11479" s="79"/>
      <c r="N11479" s="80"/>
      <c r="P11479" s="79"/>
    </row>
    <row r="11480" spans="7:16" x14ac:dyDescent="0.2">
      <c r="G11480" s="79"/>
      <c r="I11480" s="79"/>
      <c r="K11480" s="79"/>
      <c r="M11480" s="79"/>
      <c r="N11480" s="80"/>
      <c r="P11480" s="79"/>
    </row>
    <row r="11481" spans="7:16" x14ac:dyDescent="0.2">
      <c r="G11481" s="79"/>
      <c r="I11481" s="79"/>
      <c r="K11481" s="79"/>
      <c r="M11481" s="79"/>
      <c r="N11481" s="80"/>
      <c r="P11481" s="79"/>
    </row>
    <row r="11482" spans="7:16" x14ac:dyDescent="0.2">
      <c r="G11482" s="79"/>
      <c r="I11482" s="79"/>
      <c r="K11482" s="79"/>
      <c r="M11482" s="79"/>
      <c r="N11482" s="80"/>
      <c r="P11482" s="79"/>
    </row>
    <row r="11483" spans="7:16" x14ac:dyDescent="0.2">
      <c r="G11483" s="79"/>
      <c r="I11483" s="79"/>
      <c r="K11483" s="79"/>
      <c r="M11483" s="79"/>
      <c r="N11483" s="80"/>
      <c r="P11483" s="79"/>
    </row>
    <row r="11484" spans="7:16" x14ac:dyDescent="0.2">
      <c r="G11484" s="79"/>
      <c r="I11484" s="79"/>
      <c r="K11484" s="79"/>
      <c r="M11484" s="79"/>
      <c r="N11484" s="80"/>
      <c r="P11484" s="79"/>
    </row>
    <row r="11485" spans="7:16" x14ac:dyDescent="0.2">
      <c r="G11485" s="79"/>
      <c r="I11485" s="79"/>
      <c r="K11485" s="79"/>
      <c r="M11485" s="79"/>
      <c r="N11485" s="80"/>
      <c r="P11485" s="79"/>
    </row>
    <row r="11486" spans="7:16" x14ac:dyDescent="0.2">
      <c r="G11486" s="79"/>
      <c r="I11486" s="79"/>
      <c r="K11486" s="79"/>
      <c r="M11486" s="79"/>
      <c r="N11486" s="80"/>
      <c r="P11486" s="79"/>
    </row>
    <row r="11487" spans="7:16" x14ac:dyDescent="0.2">
      <c r="G11487" s="79"/>
      <c r="I11487" s="79"/>
      <c r="K11487" s="79"/>
      <c r="M11487" s="79"/>
      <c r="N11487" s="80"/>
      <c r="P11487" s="79"/>
    </row>
    <row r="11488" spans="7:16" x14ac:dyDescent="0.2">
      <c r="G11488" s="79"/>
      <c r="I11488" s="79"/>
      <c r="K11488" s="79"/>
      <c r="M11488" s="79"/>
      <c r="N11488" s="80"/>
      <c r="P11488" s="79"/>
    </row>
    <row r="11489" spans="7:16" x14ac:dyDescent="0.2">
      <c r="G11489" s="79"/>
      <c r="I11489" s="79"/>
      <c r="K11489" s="79"/>
      <c r="M11489" s="79"/>
      <c r="N11489" s="80"/>
      <c r="P11489" s="79"/>
    </row>
    <row r="11490" spans="7:16" x14ac:dyDescent="0.2">
      <c r="G11490" s="79"/>
      <c r="I11490" s="79"/>
      <c r="K11490" s="79"/>
      <c r="M11490" s="79"/>
      <c r="N11490" s="80"/>
      <c r="P11490" s="79"/>
    </row>
    <row r="11491" spans="7:16" x14ac:dyDescent="0.2">
      <c r="G11491" s="79"/>
      <c r="I11491" s="79"/>
      <c r="K11491" s="79"/>
      <c r="M11491" s="79"/>
      <c r="N11491" s="80"/>
      <c r="P11491" s="79"/>
    </row>
    <row r="11492" spans="7:16" x14ac:dyDescent="0.2">
      <c r="G11492" s="79"/>
      <c r="I11492" s="79"/>
      <c r="K11492" s="79"/>
      <c r="M11492" s="79"/>
      <c r="N11492" s="80"/>
      <c r="P11492" s="79"/>
    </row>
    <row r="11493" spans="7:16" x14ac:dyDescent="0.2">
      <c r="G11493" s="79"/>
      <c r="I11493" s="79"/>
      <c r="K11493" s="79"/>
      <c r="M11493" s="79"/>
      <c r="N11493" s="80"/>
      <c r="P11493" s="79"/>
    </row>
    <row r="11494" spans="7:16" x14ac:dyDescent="0.2">
      <c r="G11494" s="79"/>
      <c r="I11494" s="79"/>
      <c r="K11494" s="79"/>
      <c r="M11494" s="79"/>
      <c r="N11494" s="80"/>
      <c r="P11494" s="79"/>
    </row>
    <row r="11495" spans="7:16" x14ac:dyDescent="0.2">
      <c r="G11495" s="79"/>
      <c r="I11495" s="79"/>
      <c r="K11495" s="79"/>
      <c r="M11495" s="79"/>
      <c r="N11495" s="80"/>
      <c r="P11495" s="79"/>
    </row>
    <row r="11496" spans="7:16" x14ac:dyDescent="0.2">
      <c r="G11496" s="79"/>
      <c r="I11496" s="79"/>
      <c r="K11496" s="79"/>
      <c r="M11496" s="79"/>
      <c r="N11496" s="80"/>
      <c r="P11496" s="79"/>
    </row>
    <row r="11497" spans="7:16" x14ac:dyDescent="0.2">
      <c r="G11497" s="79"/>
      <c r="I11497" s="79"/>
      <c r="K11497" s="79"/>
      <c r="M11497" s="79"/>
      <c r="N11497" s="80"/>
      <c r="P11497" s="79"/>
    </row>
    <row r="11498" spans="7:16" x14ac:dyDescent="0.2">
      <c r="G11498" s="79"/>
      <c r="I11498" s="79"/>
      <c r="K11498" s="79"/>
      <c r="M11498" s="79"/>
      <c r="N11498" s="80"/>
      <c r="P11498" s="79"/>
    </row>
    <row r="11499" spans="7:16" x14ac:dyDescent="0.2">
      <c r="G11499" s="79"/>
      <c r="I11499" s="79"/>
      <c r="K11499" s="79"/>
      <c r="M11499" s="79"/>
      <c r="N11499" s="80"/>
      <c r="P11499" s="79"/>
    </row>
    <row r="11500" spans="7:16" x14ac:dyDescent="0.2">
      <c r="G11500" s="79"/>
      <c r="I11500" s="79"/>
      <c r="K11500" s="79"/>
      <c r="M11500" s="79"/>
      <c r="N11500" s="80"/>
      <c r="P11500" s="79"/>
    </row>
    <row r="11501" spans="7:16" x14ac:dyDescent="0.2">
      <c r="G11501" s="79"/>
      <c r="I11501" s="79"/>
      <c r="K11501" s="79"/>
      <c r="M11501" s="79"/>
      <c r="N11501" s="80"/>
      <c r="P11501" s="79"/>
    </row>
    <row r="11502" spans="7:16" x14ac:dyDescent="0.2">
      <c r="G11502" s="79"/>
      <c r="I11502" s="79"/>
      <c r="K11502" s="79"/>
      <c r="M11502" s="79"/>
      <c r="N11502" s="80"/>
      <c r="P11502" s="79"/>
    </row>
    <row r="11503" spans="7:16" x14ac:dyDescent="0.2">
      <c r="G11503" s="79"/>
      <c r="I11503" s="79"/>
      <c r="K11503" s="79"/>
      <c r="M11503" s="79"/>
      <c r="N11503" s="80"/>
      <c r="P11503" s="79"/>
    </row>
    <row r="11504" spans="7:16" x14ac:dyDescent="0.2">
      <c r="G11504" s="79"/>
      <c r="I11504" s="79"/>
      <c r="K11504" s="79"/>
      <c r="M11504" s="79"/>
      <c r="N11504" s="80"/>
      <c r="P11504" s="79"/>
    </row>
    <row r="11505" spans="7:16" x14ac:dyDescent="0.2">
      <c r="G11505" s="79"/>
      <c r="I11505" s="79"/>
      <c r="K11505" s="79"/>
      <c r="M11505" s="79"/>
      <c r="N11505" s="80"/>
      <c r="P11505" s="79"/>
    </row>
    <row r="11506" spans="7:16" x14ac:dyDescent="0.2">
      <c r="G11506" s="79"/>
      <c r="I11506" s="79"/>
      <c r="K11506" s="79"/>
      <c r="M11506" s="79"/>
      <c r="N11506" s="80"/>
      <c r="P11506" s="79"/>
    </row>
    <row r="11507" spans="7:16" x14ac:dyDescent="0.2">
      <c r="G11507" s="79"/>
      <c r="I11507" s="79"/>
      <c r="K11507" s="79"/>
      <c r="M11507" s="79"/>
      <c r="N11507" s="80"/>
      <c r="P11507" s="79"/>
    </row>
    <row r="11508" spans="7:16" x14ac:dyDescent="0.2">
      <c r="G11508" s="79"/>
      <c r="I11508" s="79"/>
      <c r="K11508" s="79"/>
      <c r="M11508" s="79"/>
      <c r="N11508" s="80"/>
      <c r="P11508" s="79"/>
    </row>
    <row r="11509" spans="7:16" x14ac:dyDescent="0.2">
      <c r="G11509" s="79"/>
      <c r="I11509" s="79"/>
      <c r="K11509" s="79"/>
      <c r="M11509" s="79"/>
      <c r="N11509" s="80"/>
      <c r="P11509" s="79"/>
    </row>
    <row r="11510" spans="7:16" x14ac:dyDescent="0.2">
      <c r="G11510" s="79"/>
      <c r="I11510" s="79"/>
      <c r="K11510" s="79"/>
      <c r="M11510" s="79"/>
      <c r="N11510" s="80"/>
      <c r="P11510" s="79"/>
    </row>
    <row r="11511" spans="7:16" x14ac:dyDescent="0.2">
      <c r="G11511" s="79"/>
      <c r="I11511" s="79"/>
      <c r="K11511" s="79"/>
      <c r="M11511" s="79"/>
      <c r="N11511" s="80"/>
      <c r="P11511" s="79"/>
    </row>
    <row r="11512" spans="7:16" x14ac:dyDescent="0.2">
      <c r="G11512" s="79"/>
      <c r="I11512" s="79"/>
      <c r="K11512" s="79"/>
      <c r="M11512" s="79"/>
      <c r="N11512" s="80"/>
      <c r="P11512" s="79"/>
    </row>
    <row r="11513" spans="7:16" x14ac:dyDescent="0.2">
      <c r="G11513" s="79"/>
      <c r="I11513" s="79"/>
      <c r="K11513" s="79"/>
      <c r="M11513" s="79"/>
      <c r="N11513" s="80"/>
      <c r="P11513" s="79"/>
    </row>
    <row r="11514" spans="7:16" x14ac:dyDescent="0.2">
      <c r="G11514" s="79"/>
      <c r="I11514" s="79"/>
      <c r="K11514" s="79"/>
      <c r="M11514" s="79"/>
      <c r="N11514" s="80"/>
      <c r="P11514" s="79"/>
    </row>
    <row r="11515" spans="7:16" x14ac:dyDescent="0.2">
      <c r="G11515" s="79"/>
      <c r="I11515" s="79"/>
      <c r="K11515" s="79"/>
      <c r="M11515" s="79"/>
      <c r="N11515" s="80"/>
      <c r="P11515" s="79"/>
    </row>
    <row r="11516" spans="7:16" x14ac:dyDescent="0.2">
      <c r="G11516" s="79"/>
      <c r="I11516" s="79"/>
      <c r="K11516" s="79"/>
      <c r="M11516" s="79"/>
      <c r="N11516" s="80"/>
      <c r="P11516" s="79"/>
    </row>
    <row r="11517" spans="7:16" x14ac:dyDescent="0.2">
      <c r="G11517" s="79"/>
      <c r="I11517" s="79"/>
      <c r="K11517" s="79"/>
      <c r="M11517" s="79"/>
      <c r="N11517" s="80"/>
      <c r="P11517" s="79"/>
    </row>
    <row r="11518" spans="7:16" x14ac:dyDescent="0.2">
      <c r="G11518" s="79"/>
      <c r="I11518" s="79"/>
      <c r="K11518" s="79"/>
      <c r="M11518" s="79"/>
      <c r="N11518" s="80"/>
      <c r="P11518" s="79"/>
    </row>
    <row r="11519" spans="7:16" x14ac:dyDescent="0.2">
      <c r="G11519" s="79"/>
      <c r="I11519" s="79"/>
      <c r="K11519" s="79"/>
      <c r="M11519" s="79"/>
      <c r="N11519" s="80"/>
      <c r="P11519" s="79"/>
    </row>
    <row r="11520" spans="7:16" x14ac:dyDescent="0.2">
      <c r="G11520" s="79"/>
      <c r="I11520" s="79"/>
      <c r="K11520" s="79"/>
      <c r="M11520" s="79"/>
      <c r="N11520" s="80"/>
      <c r="P11520" s="79"/>
    </row>
    <row r="11521" spans="7:16" x14ac:dyDescent="0.2">
      <c r="G11521" s="79"/>
      <c r="I11521" s="79"/>
      <c r="K11521" s="79"/>
      <c r="M11521" s="79"/>
      <c r="N11521" s="80"/>
      <c r="P11521" s="79"/>
    </row>
    <row r="11522" spans="7:16" x14ac:dyDescent="0.2">
      <c r="G11522" s="79"/>
      <c r="I11522" s="79"/>
      <c r="K11522" s="79"/>
      <c r="M11522" s="79"/>
      <c r="N11522" s="80"/>
      <c r="P11522" s="79"/>
    </row>
    <row r="11523" spans="7:16" x14ac:dyDescent="0.2">
      <c r="G11523" s="79"/>
      <c r="I11523" s="79"/>
      <c r="K11523" s="79"/>
      <c r="M11523" s="79"/>
      <c r="N11523" s="80"/>
      <c r="P11523" s="79"/>
    </row>
    <row r="11524" spans="7:16" x14ac:dyDescent="0.2">
      <c r="G11524" s="79"/>
      <c r="I11524" s="79"/>
      <c r="K11524" s="79"/>
      <c r="M11524" s="79"/>
      <c r="N11524" s="80"/>
      <c r="P11524" s="79"/>
    </row>
    <row r="11525" spans="7:16" x14ac:dyDescent="0.2">
      <c r="G11525" s="79"/>
      <c r="I11525" s="79"/>
      <c r="K11525" s="79"/>
      <c r="M11525" s="79"/>
      <c r="N11525" s="80"/>
      <c r="P11525" s="79"/>
    </row>
    <row r="11526" spans="7:16" x14ac:dyDescent="0.2">
      <c r="G11526" s="79"/>
      <c r="I11526" s="79"/>
      <c r="K11526" s="79"/>
      <c r="M11526" s="79"/>
      <c r="N11526" s="80"/>
      <c r="P11526" s="79"/>
    </row>
    <row r="11527" spans="7:16" x14ac:dyDescent="0.2">
      <c r="G11527" s="79"/>
      <c r="I11527" s="79"/>
      <c r="K11527" s="79"/>
      <c r="M11527" s="79"/>
      <c r="N11527" s="80"/>
      <c r="P11527" s="79"/>
    </row>
    <row r="11528" spans="7:16" x14ac:dyDescent="0.2">
      <c r="G11528" s="79"/>
      <c r="I11528" s="79"/>
      <c r="K11528" s="79"/>
      <c r="M11528" s="79"/>
      <c r="N11528" s="80"/>
      <c r="P11528" s="79"/>
    </row>
    <row r="11529" spans="7:16" x14ac:dyDescent="0.2">
      <c r="G11529" s="79"/>
      <c r="I11529" s="79"/>
      <c r="K11529" s="79"/>
      <c r="M11529" s="79"/>
      <c r="N11529" s="80"/>
      <c r="P11529" s="79"/>
    </row>
    <row r="11530" spans="7:16" x14ac:dyDescent="0.2">
      <c r="G11530" s="79"/>
      <c r="I11530" s="79"/>
      <c r="K11530" s="79"/>
      <c r="M11530" s="79"/>
      <c r="N11530" s="80"/>
      <c r="P11530" s="79"/>
    </row>
    <row r="11531" spans="7:16" x14ac:dyDescent="0.2">
      <c r="G11531" s="79"/>
      <c r="I11531" s="79"/>
      <c r="K11531" s="79"/>
      <c r="M11531" s="79"/>
      <c r="N11531" s="80"/>
      <c r="P11531" s="79"/>
    </row>
    <row r="11532" spans="7:16" x14ac:dyDescent="0.2">
      <c r="G11532" s="79"/>
      <c r="I11532" s="79"/>
      <c r="K11532" s="79"/>
      <c r="M11532" s="79"/>
      <c r="N11532" s="80"/>
      <c r="P11532" s="79"/>
    </row>
    <row r="11533" spans="7:16" x14ac:dyDescent="0.2">
      <c r="G11533" s="79"/>
      <c r="I11533" s="79"/>
      <c r="K11533" s="79"/>
      <c r="M11533" s="79"/>
      <c r="N11533" s="80"/>
      <c r="P11533" s="79"/>
    </row>
    <row r="11534" spans="7:16" x14ac:dyDescent="0.2">
      <c r="G11534" s="79"/>
      <c r="I11534" s="79"/>
      <c r="K11534" s="79"/>
      <c r="M11534" s="79"/>
      <c r="N11534" s="80"/>
      <c r="P11534" s="79"/>
    </row>
    <row r="11535" spans="7:16" x14ac:dyDescent="0.2">
      <c r="G11535" s="79"/>
      <c r="I11535" s="79"/>
      <c r="K11535" s="79"/>
      <c r="M11535" s="79"/>
      <c r="N11535" s="80"/>
      <c r="P11535" s="79"/>
    </row>
    <row r="11536" spans="7:16" x14ac:dyDescent="0.2">
      <c r="G11536" s="79"/>
      <c r="I11536" s="79"/>
      <c r="K11536" s="79"/>
      <c r="M11536" s="79"/>
      <c r="N11536" s="80"/>
      <c r="P11536" s="79"/>
    </row>
    <row r="11537" spans="7:16" x14ac:dyDescent="0.2">
      <c r="G11537" s="79"/>
      <c r="I11537" s="79"/>
      <c r="K11537" s="79"/>
      <c r="M11537" s="79"/>
      <c r="N11537" s="80"/>
      <c r="P11537" s="79"/>
    </row>
    <row r="11538" spans="7:16" x14ac:dyDescent="0.2">
      <c r="G11538" s="79"/>
      <c r="I11538" s="79"/>
      <c r="K11538" s="79"/>
      <c r="M11538" s="79"/>
      <c r="N11538" s="80"/>
      <c r="P11538" s="79"/>
    </row>
    <row r="11539" spans="7:16" x14ac:dyDescent="0.2">
      <c r="G11539" s="79"/>
      <c r="I11539" s="79"/>
      <c r="K11539" s="79"/>
      <c r="M11539" s="79"/>
      <c r="N11539" s="80"/>
      <c r="P11539" s="79"/>
    </row>
    <row r="11540" spans="7:16" x14ac:dyDescent="0.2">
      <c r="G11540" s="79"/>
      <c r="I11540" s="79"/>
      <c r="K11540" s="79"/>
      <c r="M11540" s="79"/>
      <c r="N11540" s="80"/>
      <c r="P11540" s="79"/>
    </row>
    <row r="11541" spans="7:16" x14ac:dyDescent="0.2">
      <c r="G11541" s="79"/>
      <c r="I11541" s="79"/>
      <c r="K11541" s="79"/>
      <c r="M11541" s="79"/>
      <c r="N11541" s="80"/>
      <c r="P11541" s="79"/>
    </row>
    <row r="11542" spans="7:16" x14ac:dyDescent="0.2">
      <c r="G11542" s="79"/>
      <c r="I11542" s="79"/>
      <c r="K11542" s="79"/>
      <c r="M11542" s="79"/>
      <c r="N11542" s="80"/>
      <c r="P11542" s="79"/>
    </row>
    <row r="11543" spans="7:16" x14ac:dyDescent="0.2">
      <c r="G11543" s="79"/>
      <c r="I11543" s="79"/>
      <c r="K11543" s="79"/>
      <c r="M11543" s="79"/>
      <c r="N11543" s="80"/>
      <c r="P11543" s="79"/>
    </row>
    <row r="11544" spans="7:16" x14ac:dyDescent="0.2">
      <c r="G11544" s="79"/>
      <c r="I11544" s="79"/>
      <c r="K11544" s="79"/>
      <c r="M11544" s="79"/>
      <c r="N11544" s="80"/>
      <c r="P11544" s="79"/>
    </row>
    <row r="11545" spans="7:16" x14ac:dyDescent="0.2">
      <c r="G11545" s="79"/>
      <c r="I11545" s="79"/>
      <c r="K11545" s="79"/>
      <c r="M11545" s="79"/>
      <c r="N11545" s="80"/>
      <c r="P11545" s="79"/>
    </row>
    <row r="11546" spans="7:16" x14ac:dyDescent="0.2">
      <c r="G11546" s="79"/>
      <c r="I11546" s="79"/>
      <c r="K11546" s="79"/>
      <c r="M11546" s="79"/>
      <c r="N11546" s="80"/>
      <c r="P11546" s="79"/>
    </row>
    <row r="11547" spans="7:16" x14ac:dyDescent="0.2">
      <c r="G11547" s="79"/>
      <c r="I11547" s="79"/>
      <c r="K11547" s="79"/>
      <c r="M11547" s="79"/>
      <c r="N11547" s="80"/>
      <c r="P11547" s="79"/>
    </row>
    <row r="11548" spans="7:16" x14ac:dyDescent="0.2">
      <c r="G11548" s="79"/>
      <c r="I11548" s="79"/>
      <c r="K11548" s="79"/>
      <c r="M11548" s="79"/>
      <c r="N11548" s="80"/>
      <c r="P11548" s="79"/>
    </row>
    <row r="11549" spans="7:16" x14ac:dyDescent="0.2">
      <c r="G11549" s="79"/>
      <c r="I11549" s="79"/>
      <c r="K11549" s="79"/>
      <c r="M11549" s="79"/>
      <c r="N11549" s="80"/>
      <c r="P11549" s="79"/>
    </row>
    <row r="11550" spans="7:16" x14ac:dyDescent="0.2">
      <c r="G11550" s="79"/>
      <c r="I11550" s="79"/>
      <c r="K11550" s="79"/>
      <c r="M11550" s="79"/>
      <c r="N11550" s="80"/>
      <c r="P11550" s="79"/>
    </row>
    <row r="11551" spans="7:16" x14ac:dyDescent="0.2">
      <c r="G11551" s="79"/>
      <c r="I11551" s="79"/>
      <c r="K11551" s="79"/>
      <c r="M11551" s="79"/>
      <c r="N11551" s="80"/>
      <c r="P11551" s="79"/>
    </row>
    <row r="11552" spans="7:16" x14ac:dyDescent="0.2">
      <c r="G11552" s="79"/>
      <c r="I11552" s="79"/>
      <c r="K11552" s="79"/>
      <c r="M11552" s="79"/>
      <c r="N11552" s="80"/>
      <c r="P11552" s="79"/>
    </row>
    <row r="11553" spans="7:16" x14ac:dyDescent="0.2">
      <c r="G11553" s="79"/>
      <c r="I11553" s="79"/>
      <c r="K11553" s="79"/>
      <c r="M11553" s="79"/>
      <c r="N11553" s="80"/>
      <c r="P11553" s="79"/>
    </row>
    <row r="11554" spans="7:16" x14ac:dyDescent="0.2">
      <c r="G11554" s="79"/>
      <c r="I11554" s="79"/>
      <c r="K11554" s="79"/>
      <c r="M11554" s="79"/>
      <c r="N11554" s="80"/>
      <c r="P11554" s="79"/>
    </row>
    <row r="11555" spans="7:16" x14ac:dyDescent="0.2">
      <c r="G11555" s="79"/>
      <c r="I11555" s="79"/>
      <c r="K11555" s="79"/>
      <c r="M11555" s="79"/>
      <c r="N11555" s="80"/>
      <c r="P11555" s="79"/>
    </row>
    <row r="11556" spans="7:16" x14ac:dyDescent="0.2">
      <c r="G11556" s="79"/>
      <c r="I11556" s="79"/>
      <c r="K11556" s="79"/>
      <c r="M11556" s="79"/>
      <c r="N11556" s="80"/>
      <c r="P11556" s="79"/>
    </row>
    <row r="11557" spans="7:16" x14ac:dyDescent="0.2">
      <c r="G11557" s="79"/>
      <c r="I11557" s="79"/>
      <c r="K11557" s="79"/>
      <c r="M11557" s="79"/>
      <c r="N11557" s="80"/>
      <c r="P11557" s="79"/>
    </row>
    <row r="11558" spans="7:16" x14ac:dyDescent="0.2">
      <c r="G11558" s="79"/>
      <c r="I11558" s="79"/>
      <c r="K11558" s="79"/>
      <c r="M11558" s="79"/>
      <c r="N11558" s="80"/>
      <c r="P11558" s="79"/>
    </row>
    <row r="11559" spans="7:16" x14ac:dyDescent="0.2">
      <c r="G11559" s="79"/>
      <c r="I11559" s="79"/>
      <c r="K11559" s="79"/>
      <c r="M11559" s="79"/>
      <c r="N11559" s="80"/>
      <c r="P11559" s="79"/>
    </row>
    <row r="11560" spans="7:16" x14ac:dyDescent="0.2">
      <c r="G11560" s="79"/>
      <c r="I11560" s="79"/>
      <c r="K11560" s="79"/>
      <c r="M11560" s="79"/>
      <c r="N11560" s="80"/>
      <c r="P11560" s="79"/>
    </row>
    <row r="11561" spans="7:16" x14ac:dyDescent="0.2">
      <c r="G11561" s="79"/>
      <c r="I11561" s="79"/>
      <c r="K11561" s="79"/>
      <c r="M11561" s="79"/>
      <c r="N11561" s="80"/>
      <c r="P11561" s="79"/>
    </row>
    <row r="11562" spans="7:16" x14ac:dyDescent="0.2">
      <c r="G11562" s="79"/>
      <c r="I11562" s="79"/>
      <c r="K11562" s="79"/>
      <c r="M11562" s="79"/>
      <c r="N11562" s="80"/>
      <c r="P11562" s="79"/>
    </row>
    <row r="11563" spans="7:16" x14ac:dyDescent="0.2">
      <c r="G11563" s="79"/>
      <c r="I11563" s="79"/>
      <c r="K11563" s="79"/>
      <c r="M11563" s="79"/>
      <c r="N11563" s="80"/>
      <c r="P11563" s="79"/>
    </row>
    <row r="11564" spans="7:16" x14ac:dyDescent="0.2">
      <c r="G11564" s="79"/>
      <c r="I11564" s="79"/>
      <c r="K11564" s="79"/>
      <c r="M11564" s="79"/>
      <c r="N11564" s="80"/>
      <c r="P11564" s="79"/>
    </row>
    <row r="11565" spans="7:16" x14ac:dyDescent="0.2">
      <c r="G11565" s="79"/>
      <c r="I11565" s="79"/>
      <c r="K11565" s="79"/>
      <c r="M11565" s="79"/>
      <c r="N11565" s="80"/>
      <c r="P11565" s="79"/>
    </row>
    <row r="11566" spans="7:16" x14ac:dyDescent="0.2">
      <c r="G11566" s="79"/>
      <c r="I11566" s="79"/>
      <c r="K11566" s="79"/>
      <c r="M11566" s="79"/>
      <c r="N11566" s="80"/>
      <c r="P11566" s="79"/>
    </row>
    <row r="11567" spans="7:16" x14ac:dyDescent="0.2">
      <c r="G11567" s="79"/>
      <c r="I11567" s="79"/>
      <c r="K11567" s="79"/>
      <c r="M11567" s="79"/>
      <c r="N11567" s="80"/>
      <c r="P11567" s="79"/>
    </row>
    <row r="11568" spans="7:16" x14ac:dyDescent="0.2">
      <c r="G11568" s="79"/>
      <c r="I11568" s="79"/>
      <c r="K11568" s="79"/>
      <c r="M11568" s="79"/>
      <c r="N11568" s="80"/>
      <c r="P11568" s="79"/>
    </row>
    <row r="11569" spans="7:16" x14ac:dyDescent="0.2">
      <c r="G11569" s="79"/>
      <c r="I11569" s="79"/>
      <c r="K11569" s="79"/>
      <c r="M11569" s="79"/>
      <c r="N11569" s="80"/>
      <c r="P11569" s="79"/>
    </row>
    <row r="11570" spans="7:16" x14ac:dyDescent="0.2">
      <c r="G11570" s="79"/>
      <c r="I11570" s="79"/>
      <c r="K11570" s="79"/>
      <c r="M11570" s="79"/>
      <c r="N11570" s="80"/>
      <c r="P11570" s="79"/>
    </row>
    <row r="11571" spans="7:16" x14ac:dyDescent="0.2">
      <c r="G11571" s="79"/>
      <c r="I11571" s="79"/>
      <c r="K11571" s="79"/>
      <c r="M11571" s="79"/>
      <c r="N11571" s="80"/>
      <c r="P11571" s="79"/>
    </row>
    <row r="11572" spans="7:16" x14ac:dyDescent="0.2">
      <c r="G11572" s="79"/>
      <c r="I11572" s="79"/>
      <c r="K11572" s="79"/>
      <c r="M11572" s="79"/>
      <c r="N11572" s="80"/>
      <c r="P11572" s="79"/>
    </row>
    <row r="11573" spans="7:16" x14ac:dyDescent="0.2">
      <c r="G11573" s="79"/>
      <c r="I11573" s="79"/>
      <c r="K11573" s="79"/>
      <c r="M11573" s="79"/>
      <c r="N11573" s="80"/>
      <c r="P11573" s="79"/>
    </row>
    <row r="11574" spans="7:16" x14ac:dyDescent="0.2">
      <c r="G11574" s="79"/>
      <c r="I11574" s="79"/>
      <c r="K11574" s="79"/>
      <c r="M11574" s="79"/>
      <c r="N11574" s="80"/>
      <c r="P11574" s="79"/>
    </row>
    <row r="11575" spans="7:16" x14ac:dyDescent="0.2">
      <c r="G11575" s="79"/>
      <c r="I11575" s="79"/>
      <c r="K11575" s="79"/>
      <c r="M11575" s="79"/>
      <c r="N11575" s="80"/>
      <c r="P11575" s="79"/>
    </row>
    <row r="11576" spans="7:16" x14ac:dyDescent="0.2">
      <c r="G11576" s="79"/>
      <c r="I11576" s="79"/>
      <c r="K11576" s="79"/>
      <c r="M11576" s="79"/>
      <c r="N11576" s="80"/>
      <c r="P11576" s="79"/>
    </row>
    <row r="11577" spans="7:16" x14ac:dyDescent="0.2">
      <c r="G11577" s="79"/>
      <c r="I11577" s="79"/>
      <c r="K11577" s="79"/>
      <c r="M11577" s="79"/>
      <c r="N11577" s="80"/>
      <c r="P11577" s="79"/>
    </row>
    <row r="11578" spans="7:16" x14ac:dyDescent="0.2">
      <c r="G11578" s="79"/>
      <c r="I11578" s="79"/>
      <c r="K11578" s="79"/>
      <c r="M11578" s="79"/>
      <c r="N11578" s="80"/>
      <c r="P11578" s="79"/>
    </row>
    <row r="11579" spans="7:16" x14ac:dyDescent="0.2">
      <c r="G11579" s="79"/>
      <c r="I11579" s="79"/>
      <c r="K11579" s="79"/>
      <c r="M11579" s="79"/>
      <c r="N11579" s="80"/>
      <c r="P11579" s="79"/>
    </row>
    <row r="11580" spans="7:16" x14ac:dyDescent="0.2">
      <c r="G11580" s="79"/>
      <c r="I11580" s="79"/>
      <c r="K11580" s="79"/>
      <c r="M11580" s="79"/>
      <c r="N11580" s="80"/>
      <c r="P11580" s="79"/>
    </row>
    <row r="11581" spans="7:16" x14ac:dyDescent="0.2">
      <c r="G11581" s="79"/>
      <c r="I11581" s="79"/>
      <c r="K11581" s="79"/>
      <c r="M11581" s="79"/>
      <c r="N11581" s="80"/>
      <c r="P11581" s="79"/>
    </row>
    <row r="11582" spans="7:16" x14ac:dyDescent="0.2">
      <c r="G11582" s="79"/>
      <c r="I11582" s="79"/>
      <c r="K11582" s="79"/>
      <c r="M11582" s="79"/>
      <c r="N11582" s="80"/>
      <c r="P11582" s="79"/>
    </row>
    <row r="11583" spans="7:16" x14ac:dyDescent="0.2">
      <c r="G11583" s="79"/>
      <c r="I11583" s="79"/>
      <c r="K11583" s="79"/>
      <c r="M11583" s="79"/>
      <c r="N11583" s="80"/>
      <c r="P11583" s="79"/>
    </row>
    <row r="11584" spans="7:16" x14ac:dyDescent="0.2">
      <c r="G11584" s="79"/>
      <c r="I11584" s="79"/>
      <c r="K11584" s="79"/>
      <c r="M11584" s="79"/>
      <c r="N11584" s="80"/>
      <c r="P11584" s="79"/>
    </row>
    <row r="11585" spans="7:16" x14ac:dyDescent="0.2">
      <c r="G11585" s="79"/>
      <c r="I11585" s="79"/>
      <c r="K11585" s="79"/>
      <c r="M11585" s="79"/>
      <c r="N11585" s="80"/>
      <c r="P11585" s="79"/>
    </row>
    <row r="11586" spans="7:16" x14ac:dyDescent="0.2">
      <c r="G11586" s="79"/>
      <c r="I11586" s="79"/>
      <c r="K11586" s="79"/>
      <c r="M11586" s="79"/>
      <c r="N11586" s="80"/>
      <c r="P11586" s="79"/>
    </row>
    <row r="11587" spans="7:16" x14ac:dyDescent="0.2">
      <c r="G11587" s="79"/>
      <c r="I11587" s="79"/>
      <c r="K11587" s="79"/>
      <c r="M11587" s="79"/>
      <c r="N11587" s="80"/>
      <c r="P11587" s="79"/>
    </row>
    <row r="11588" spans="7:16" x14ac:dyDescent="0.2">
      <c r="G11588" s="79"/>
      <c r="I11588" s="79"/>
      <c r="K11588" s="79"/>
      <c r="M11588" s="79"/>
      <c r="N11588" s="80"/>
      <c r="P11588" s="79"/>
    </row>
    <row r="11589" spans="7:16" x14ac:dyDescent="0.2">
      <c r="G11589" s="79"/>
      <c r="I11589" s="79"/>
      <c r="K11589" s="79"/>
      <c r="M11589" s="79"/>
      <c r="N11589" s="80"/>
      <c r="P11589" s="79"/>
    </row>
    <row r="11590" spans="7:16" x14ac:dyDescent="0.2">
      <c r="G11590" s="79"/>
      <c r="I11590" s="79"/>
      <c r="K11590" s="79"/>
      <c r="M11590" s="79"/>
      <c r="N11590" s="80"/>
      <c r="P11590" s="79"/>
    </row>
    <row r="11591" spans="7:16" x14ac:dyDescent="0.2">
      <c r="G11591" s="79"/>
      <c r="I11591" s="79"/>
      <c r="K11591" s="79"/>
      <c r="M11591" s="79"/>
      <c r="N11591" s="80"/>
      <c r="P11591" s="79"/>
    </row>
    <row r="11592" spans="7:16" x14ac:dyDescent="0.2">
      <c r="G11592" s="79"/>
      <c r="I11592" s="79"/>
      <c r="K11592" s="79"/>
      <c r="M11592" s="79"/>
      <c r="N11592" s="80"/>
      <c r="P11592" s="79"/>
    </row>
    <row r="11593" spans="7:16" x14ac:dyDescent="0.2">
      <c r="G11593" s="79"/>
      <c r="I11593" s="79"/>
      <c r="K11593" s="79"/>
      <c r="M11593" s="79"/>
      <c r="N11593" s="80"/>
      <c r="P11593" s="79"/>
    </row>
    <row r="11594" spans="7:16" x14ac:dyDescent="0.2">
      <c r="G11594" s="79"/>
      <c r="I11594" s="79"/>
      <c r="K11594" s="79"/>
      <c r="M11594" s="79"/>
      <c r="N11594" s="80"/>
      <c r="P11594" s="79"/>
    </row>
    <row r="11595" spans="7:16" x14ac:dyDescent="0.2">
      <c r="G11595" s="79"/>
      <c r="I11595" s="79"/>
      <c r="K11595" s="79"/>
      <c r="M11595" s="79"/>
      <c r="N11595" s="80"/>
      <c r="P11595" s="79"/>
    </row>
    <row r="11596" spans="7:16" x14ac:dyDescent="0.2">
      <c r="G11596" s="79"/>
      <c r="I11596" s="79"/>
      <c r="K11596" s="79"/>
      <c r="M11596" s="79"/>
      <c r="N11596" s="80"/>
      <c r="P11596" s="79"/>
    </row>
    <row r="11597" spans="7:16" x14ac:dyDescent="0.2">
      <c r="G11597" s="79"/>
      <c r="I11597" s="79"/>
      <c r="K11597" s="79"/>
      <c r="M11597" s="79"/>
      <c r="N11597" s="80"/>
      <c r="P11597" s="79"/>
    </row>
    <row r="11598" spans="7:16" x14ac:dyDescent="0.2">
      <c r="G11598" s="79"/>
      <c r="I11598" s="79"/>
      <c r="K11598" s="79"/>
      <c r="M11598" s="79"/>
      <c r="N11598" s="80"/>
      <c r="P11598" s="79"/>
    </row>
    <row r="11599" spans="7:16" x14ac:dyDescent="0.2">
      <c r="G11599" s="79"/>
      <c r="I11599" s="79"/>
      <c r="K11599" s="79"/>
      <c r="M11599" s="79"/>
      <c r="N11599" s="80"/>
      <c r="P11599" s="79"/>
    </row>
    <row r="11600" spans="7:16" x14ac:dyDescent="0.2">
      <c r="G11600" s="79"/>
      <c r="I11600" s="79"/>
      <c r="K11600" s="79"/>
      <c r="M11600" s="79"/>
      <c r="N11600" s="80"/>
      <c r="P11600" s="79"/>
    </row>
    <row r="11601" spans="7:16" x14ac:dyDescent="0.2">
      <c r="G11601" s="79"/>
      <c r="I11601" s="79"/>
      <c r="K11601" s="79"/>
      <c r="M11601" s="79"/>
      <c r="N11601" s="80"/>
      <c r="P11601" s="79"/>
    </row>
    <row r="11602" spans="7:16" x14ac:dyDescent="0.2">
      <c r="G11602" s="79"/>
      <c r="I11602" s="79"/>
      <c r="K11602" s="79"/>
      <c r="M11602" s="79"/>
      <c r="N11602" s="80"/>
      <c r="P11602" s="79"/>
    </row>
    <row r="11603" spans="7:16" x14ac:dyDescent="0.2">
      <c r="G11603" s="79"/>
      <c r="I11603" s="79"/>
      <c r="K11603" s="79"/>
      <c r="M11603" s="79"/>
      <c r="N11603" s="80"/>
      <c r="P11603" s="79"/>
    </row>
    <row r="11604" spans="7:16" x14ac:dyDescent="0.2">
      <c r="G11604" s="79"/>
      <c r="I11604" s="79"/>
      <c r="K11604" s="79"/>
      <c r="M11604" s="79"/>
      <c r="N11604" s="80"/>
      <c r="P11604" s="79"/>
    </row>
    <row r="11605" spans="7:16" x14ac:dyDescent="0.2">
      <c r="G11605" s="79"/>
      <c r="I11605" s="79"/>
      <c r="K11605" s="79"/>
      <c r="M11605" s="79"/>
      <c r="N11605" s="80"/>
      <c r="P11605" s="79"/>
    </row>
    <row r="11606" spans="7:16" x14ac:dyDescent="0.2">
      <c r="G11606" s="79"/>
      <c r="I11606" s="79"/>
      <c r="K11606" s="79"/>
      <c r="M11606" s="79"/>
      <c r="N11606" s="80"/>
      <c r="P11606" s="79"/>
    </row>
    <row r="11607" spans="7:16" x14ac:dyDescent="0.2">
      <c r="G11607" s="79"/>
      <c r="I11607" s="79"/>
      <c r="K11607" s="79"/>
      <c r="M11607" s="79"/>
      <c r="N11607" s="80"/>
      <c r="P11607" s="79"/>
    </row>
    <row r="11608" spans="7:16" x14ac:dyDescent="0.2">
      <c r="G11608" s="79"/>
      <c r="I11608" s="79"/>
      <c r="K11608" s="79"/>
      <c r="M11608" s="79"/>
      <c r="N11608" s="80"/>
      <c r="P11608" s="79"/>
    </row>
    <row r="11609" spans="7:16" x14ac:dyDescent="0.2">
      <c r="G11609" s="79"/>
      <c r="I11609" s="79"/>
      <c r="K11609" s="79"/>
      <c r="M11609" s="79"/>
      <c r="N11609" s="80"/>
      <c r="P11609" s="79"/>
    </row>
    <row r="11610" spans="7:16" x14ac:dyDescent="0.2">
      <c r="G11610" s="79"/>
      <c r="I11610" s="79"/>
      <c r="K11610" s="79"/>
      <c r="M11610" s="79"/>
      <c r="N11610" s="80"/>
      <c r="P11610" s="79"/>
    </row>
    <row r="11611" spans="7:16" x14ac:dyDescent="0.2">
      <c r="G11611" s="79"/>
      <c r="I11611" s="79"/>
      <c r="K11611" s="79"/>
      <c r="M11611" s="79"/>
      <c r="N11611" s="80"/>
      <c r="P11611" s="79"/>
    </row>
    <row r="11612" spans="7:16" x14ac:dyDescent="0.2">
      <c r="G11612" s="79"/>
      <c r="I11612" s="79"/>
      <c r="K11612" s="79"/>
      <c r="M11612" s="79"/>
      <c r="N11612" s="80"/>
      <c r="P11612" s="79"/>
    </row>
    <row r="11613" spans="7:16" x14ac:dyDescent="0.2">
      <c r="G11613" s="79"/>
      <c r="I11613" s="79"/>
      <c r="K11613" s="79"/>
      <c r="M11613" s="79"/>
      <c r="N11613" s="80"/>
      <c r="P11613" s="79"/>
    </row>
    <row r="11614" spans="7:16" x14ac:dyDescent="0.2">
      <c r="G11614" s="79"/>
      <c r="I11614" s="79"/>
      <c r="K11614" s="79"/>
      <c r="M11614" s="79"/>
      <c r="N11614" s="80"/>
      <c r="P11614" s="79"/>
    </row>
    <row r="11615" spans="7:16" x14ac:dyDescent="0.2">
      <c r="G11615" s="79"/>
      <c r="I11615" s="79"/>
      <c r="K11615" s="79"/>
      <c r="M11615" s="79"/>
      <c r="N11615" s="80"/>
      <c r="P11615" s="79"/>
    </row>
    <row r="11616" spans="7:16" x14ac:dyDescent="0.2">
      <c r="G11616" s="79"/>
      <c r="I11616" s="79"/>
      <c r="K11616" s="79"/>
      <c r="M11616" s="79"/>
      <c r="N11616" s="80"/>
      <c r="P11616" s="79"/>
    </row>
    <row r="11617" spans="7:16" x14ac:dyDescent="0.2">
      <c r="G11617" s="79"/>
      <c r="I11617" s="79"/>
      <c r="K11617" s="79"/>
      <c r="M11617" s="79"/>
      <c r="N11617" s="80"/>
      <c r="P11617" s="79"/>
    </row>
    <row r="11618" spans="7:16" x14ac:dyDescent="0.2">
      <c r="G11618" s="79"/>
      <c r="I11618" s="79"/>
      <c r="K11618" s="79"/>
      <c r="M11618" s="79"/>
      <c r="N11618" s="80"/>
      <c r="P11618" s="79"/>
    </row>
    <row r="11619" spans="7:16" x14ac:dyDescent="0.2">
      <c r="G11619" s="79"/>
      <c r="I11619" s="79"/>
      <c r="K11619" s="79"/>
      <c r="M11619" s="79"/>
      <c r="N11619" s="80"/>
      <c r="P11619" s="79"/>
    </row>
    <row r="11620" spans="7:16" x14ac:dyDescent="0.2">
      <c r="G11620" s="79"/>
      <c r="I11620" s="79"/>
      <c r="K11620" s="79"/>
      <c r="M11620" s="79"/>
      <c r="N11620" s="80"/>
      <c r="P11620" s="79"/>
    </row>
    <row r="11621" spans="7:16" x14ac:dyDescent="0.2">
      <c r="G11621" s="79"/>
      <c r="I11621" s="79"/>
      <c r="K11621" s="79"/>
      <c r="M11621" s="79"/>
      <c r="N11621" s="80"/>
      <c r="P11621" s="79"/>
    </row>
    <row r="11622" spans="7:16" x14ac:dyDescent="0.2">
      <c r="G11622" s="79"/>
      <c r="I11622" s="79"/>
      <c r="K11622" s="79"/>
      <c r="M11622" s="79"/>
      <c r="N11622" s="80"/>
      <c r="P11622" s="79"/>
    </row>
    <row r="11623" spans="7:16" x14ac:dyDescent="0.2">
      <c r="G11623" s="79"/>
      <c r="I11623" s="79"/>
      <c r="K11623" s="79"/>
      <c r="M11623" s="79"/>
      <c r="N11623" s="80"/>
      <c r="P11623" s="79"/>
    </row>
    <row r="11624" spans="7:16" x14ac:dyDescent="0.2">
      <c r="G11624" s="79"/>
      <c r="I11624" s="79"/>
      <c r="K11624" s="79"/>
      <c r="M11624" s="79"/>
      <c r="N11624" s="80"/>
      <c r="P11624" s="79"/>
    </row>
    <row r="11625" spans="7:16" x14ac:dyDescent="0.2">
      <c r="G11625" s="79"/>
      <c r="I11625" s="79"/>
      <c r="K11625" s="79"/>
      <c r="M11625" s="79"/>
      <c r="N11625" s="80"/>
      <c r="P11625" s="79"/>
    </row>
    <row r="11626" spans="7:16" x14ac:dyDescent="0.2">
      <c r="G11626" s="79"/>
      <c r="I11626" s="79"/>
      <c r="K11626" s="79"/>
      <c r="M11626" s="79"/>
      <c r="N11626" s="80"/>
      <c r="P11626" s="79"/>
    </row>
    <row r="11627" spans="7:16" x14ac:dyDescent="0.2">
      <c r="G11627" s="79"/>
      <c r="I11627" s="79"/>
      <c r="K11627" s="79"/>
      <c r="M11627" s="79"/>
      <c r="N11627" s="80"/>
      <c r="P11627" s="79"/>
    </row>
    <row r="11628" spans="7:16" x14ac:dyDescent="0.2">
      <c r="G11628" s="79"/>
      <c r="I11628" s="79"/>
      <c r="K11628" s="79"/>
      <c r="M11628" s="79"/>
      <c r="N11628" s="80"/>
      <c r="P11628" s="79"/>
    </row>
    <row r="11629" spans="7:16" x14ac:dyDescent="0.2">
      <c r="G11629" s="79"/>
      <c r="I11629" s="79"/>
      <c r="K11629" s="79"/>
      <c r="M11629" s="79"/>
      <c r="N11629" s="80"/>
      <c r="P11629" s="79"/>
    </row>
    <row r="11630" spans="7:16" x14ac:dyDescent="0.2">
      <c r="G11630" s="79"/>
      <c r="I11630" s="79"/>
      <c r="K11630" s="79"/>
      <c r="M11630" s="79"/>
      <c r="N11630" s="80"/>
      <c r="P11630" s="79"/>
    </row>
    <row r="11631" spans="7:16" x14ac:dyDescent="0.2">
      <c r="G11631" s="79"/>
      <c r="I11631" s="79"/>
      <c r="K11631" s="79"/>
      <c r="M11631" s="79"/>
      <c r="N11631" s="80"/>
      <c r="P11631" s="79"/>
    </row>
    <row r="11632" spans="7:16" x14ac:dyDescent="0.2">
      <c r="G11632" s="79"/>
      <c r="I11632" s="79"/>
      <c r="K11632" s="79"/>
      <c r="M11632" s="79"/>
      <c r="N11632" s="80"/>
      <c r="P11632" s="79"/>
    </row>
    <row r="11633" spans="7:16" x14ac:dyDescent="0.2">
      <c r="G11633" s="79"/>
      <c r="I11633" s="79"/>
      <c r="K11633" s="79"/>
      <c r="M11633" s="79"/>
      <c r="N11633" s="80"/>
      <c r="P11633" s="79"/>
    </row>
    <row r="11634" spans="7:16" x14ac:dyDescent="0.2">
      <c r="G11634" s="79"/>
      <c r="I11634" s="79"/>
      <c r="K11634" s="79"/>
      <c r="M11634" s="79"/>
      <c r="N11634" s="80"/>
      <c r="P11634" s="79"/>
    </row>
    <row r="11635" spans="7:16" x14ac:dyDescent="0.2">
      <c r="G11635" s="79"/>
      <c r="I11635" s="79"/>
      <c r="K11635" s="79"/>
      <c r="M11635" s="79"/>
      <c r="N11635" s="80"/>
      <c r="P11635" s="79"/>
    </row>
    <row r="11636" spans="7:16" x14ac:dyDescent="0.2">
      <c r="G11636" s="79"/>
      <c r="I11636" s="79"/>
      <c r="K11636" s="79"/>
      <c r="M11636" s="79"/>
      <c r="N11636" s="80"/>
      <c r="P11636" s="79"/>
    </row>
    <row r="11637" spans="7:16" x14ac:dyDescent="0.2">
      <c r="G11637" s="79"/>
      <c r="I11637" s="79"/>
      <c r="K11637" s="79"/>
      <c r="M11637" s="79"/>
      <c r="N11637" s="80"/>
      <c r="P11637" s="79"/>
    </row>
    <row r="11638" spans="7:16" x14ac:dyDescent="0.2">
      <c r="G11638" s="79"/>
      <c r="I11638" s="79"/>
      <c r="K11638" s="79"/>
      <c r="M11638" s="79"/>
      <c r="N11638" s="80"/>
      <c r="P11638" s="79"/>
    </row>
    <row r="11639" spans="7:16" x14ac:dyDescent="0.2">
      <c r="G11639" s="79"/>
      <c r="I11639" s="79"/>
      <c r="K11639" s="79"/>
      <c r="M11639" s="79"/>
      <c r="N11639" s="80"/>
      <c r="P11639" s="79"/>
    </row>
    <row r="11640" spans="7:16" x14ac:dyDescent="0.2">
      <c r="G11640" s="79"/>
      <c r="I11640" s="79"/>
      <c r="K11640" s="79"/>
      <c r="M11640" s="79"/>
      <c r="N11640" s="80"/>
      <c r="P11640" s="79"/>
    </row>
    <row r="11641" spans="7:16" x14ac:dyDescent="0.2">
      <c r="G11641" s="79"/>
      <c r="I11641" s="79"/>
      <c r="K11641" s="79"/>
      <c r="M11641" s="79"/>
      <c r="N11641" s="80"/>
      <c r="P11641" s="79"/>
    </row>
    <row r="11642" spans="7:16" x14ac:dyDescent="0.2">
      <c r="G11642" s="79"/>
      <c r="I11642" s="79"/>
      <c r="K11642" s="79"/>
      <c r="M11642" s="79"/>
      <c r="N11642" s="80"/>
      <c r="P11642" s="79"/>
    </row>
    <row r="11643" spans="7:16" x14ac:dyDescent="0.2">
      <c r="G11643" s="79"/>
      <c r="I11643" s="79"/>
      <c r="K11643" s="79"/>
      <c r="M11643" s="79"/>
      <c r="N11643" s="80"/>
      <c r="P11643" s="79"/>
    </row>
    <row r="11644" spans="7:16" x14ac:dyDescent="0.2">
      <c r="G11644" s="79"/>
      <c r="I11644" s="79"/>
      <c r="K11644" s="79"/>
      <c r="M11644" s="79"/>
      <c r="N11644" s="80"/>
      <c r="P11644" s="79"/>
    </row>
    <row r="11645" spans="7:16" x14ac:dyDescent="0.2">
      <c r="G11645" s="79"/>
      <c r="I11645" s="79"/>
      <c r="K11645" s="79"/>
      <c r="M11645" s="79"/>
      <c r="N11645" s="80"/>
      <c r="P11645" s="79"/>
    </row>
    <row r="11646" spans="7:16" x14ac:dyDescent="0.2">
      <c r="G11646" s="79"/>
      <c r="I11646" s="79"/>
      <c r="K11646" s="79"/>
      <c r="M11646" s="79"/>
      <c r="N11646" s="80"/>
      <c r="P11646" s="79"/>
    </row>
    <row r="11647" spans="7:16" x14ac:dyDescent="0.2">
      <c r="G11647" s="79"/>
      <c r="I11647" s="79"/>
      <c r="K11647" s="79"/>
      <c r="M11647" s="79"/>
      <c r="N11647" s="80"/>
      <c r="P11647" s="79"/>
    </row>
    <row r="11648" spans="7:16" x14ac:dyDescent="0.2">
      <c r="G11648" s="79"/>
      <c r="I11648" s="79"/>
      <c r="K11648" s="79"/>
      <c r="M11648" s="79"/>
      <c r="N11648" s="80"/>
      <c r="P11648" s="79"/>
    </row>
    <row r="11649" spans="7:16" x14ac:dyDescent="0.2">
      <c r="G11649" s="79"/>
      <c r="I11649" s="79"/>
      <c r="K11649" s="79"/>
      <c r="M11649" s="79"/>
      <c r="N11649" s="80"/>
      <c r="P11649" s="79"/>
    </row>
    <row r="11650" spans="7:16" x14ac:dyDescent="0.2">
      <c r="G11650" s="79"/>
      <c r="I11650" s="79"/>
      <c r="K11650" s="79"/>
      <c r="M11650" s="79"/>
      <c r="N11650" s="80"/>
      <c r="P11650" s="79"/>
    </row>
    <row r="11651" spans="7:16" x14ac:dyDescent="0.2">
      <c r="G11651" s="79"/>
      <c r="I11651" s="79"/>
      <c r="K11651" s="79"/>
      <c r="M11651" s="79"/>
      <c r="N11651" s="80"/>
      <c r="P11651" s="79"/>
    </row>
    <row r="11652" spans="7:16" x14ac:dyDescent="0.2">
      <c r="G11652" s="79"/>
      <c r="I11652" s="79"/>
      <c r="K11652" s="79"/>
      <c r="M11652" s="79"/>
      <c r="N11652" s="80"/>
      <c r="P11652" s="79"/>
    </row>
    <row r="11653" spans="7:16" x14ac:dyDescent="0.2">
      <c r="G11653" s="79"/>
      <c r="I11653" s="79"/>
      <c r="K11653" s="79"/>
      <c r="M11653" s="79"/>
      <c r="N11653" s="80"/>
      <c r="P11653" s="79"/>
    </row>
    <row r="11654" spans="7:16" x14ac:dyDescent="0.2">
      <c r="G11654" s="79"/>
      <c r="I11654" s="79"/>
      <c r="K11654" s="79"/>
      <c r="M11654" s="79"/>
      <c r="N11654" s="80"/>
      <c r="P11654" s="79"/>
    </row>
    <row r="11655" spans="7:16" x14ac:dyDescent="0.2">
      <c r="G11655" s="79"/>
      <c r="I11655" s="79"/>
      <c r="K11655" s="79"/>
      <c r="M11655" s="79"/>
      <c r="N11655" s="80"/>
      <c r="P11655" s="79"/>
    </row>
    <row r="11656" spans="7:16" x14ac:dyDescent="0.2">
      <c r="G11656" s="79"/>
      <c r="I11656" s="79"/>
      <c r="K11656" s="79"/>
      <c r="M11656" s="79"/>
      <c r="N11656" s="80"/>
      <c r="P11656" s="79"/>
    </row>
    <row r="11657" spans="7:16" x14ac:dyDescent="0.2">
      <c r="G11657" s="79"/>
      <c r="I11657" s="79"/>
      <c r="K11657" s="79"/>
      <c r="M11657" s="79"/>
      <c r="N11657" s="80"/>
      <c r="P11657" s="79"/>
    </row>
    <row r="11658" spans="7:16" x14ac:dyDescent="0.2">
      <c r="G11658" s="79"/>
      <c r="I11658" s="79"/>
      <c r="K11658" s="79"/>
      <c r="M11658" s="79"/>
      <c r="N11658" s="80"/>
      <c r="P11658" s="79"/>
    </row>
    <row r="11659" spans="7:16" x14ac:dyDescent="0.2">
      <c r="G11659" s="79"/>
      <c r="I11659" s="79"/>
      <c r="K11659" s="79"/>
      <c r="M11659" s="79"/>
      <c r="N11659" s="80"/>
      <c r="P11659" s="79"/>
    </row>
    <row r="11660" spans="7:16" x14ac:dyDescent="0.2">
      <c r="G11660" s="79"/>
      <c r="I11660" s="79"/>
      <c r="K11660" s="79"/>
      <c r="M11660" s="79"/>
      <c r="N11660" s="80"/>
      <c r="P11660" s="79"/>
    </row>
    <row r="11661" spans="7:16" x14ac:dyDescent="0.2">
      <c r="G11661" s="79"/>
      <c r="I11661" s="79"/>
      <c r="K11661" s="79"/>
      <c r="M11661" s="79"/>
      <c r="N11661" s="80"/>
      <c r="P11661" s="79"/>
    </row>
    <row r="11662" spans="7:16" x14ac:dyDescent="0.2">
      <c r="G11662" s="79"/>
      <c r="I11662" s="79"/>
      <c r="K11662" s="79"/>
      <c r="M11662" s="79"/>
      <c r="N11662" s="80"/>
      <c r="P11662" s="79"/>
    </row>
    <row r="11663" spans="7:16" x14ac:dyDescent="0.2">
      <c r="G11663" s="79"/>
      <c r="I11663" s="79"/>
      <c r="K11663" s="79"/>
      <c r="M11663" s="79"/>
      <c r="N11663" s="80"/>
      <c r="P11663" s="79"/>
    </row>
    <row r="11664" spans="7:16" x14ac:dyDescent="0.2">
      <c r="G11664" s="79"/>
      <c r="I11664" s="79"/>
      <c r="K11664" s="79"/>
      <c r="M11664" s="79"/>
      <c r="N11664" s="80"/>
      <c r="P11664" s="79"/>
    </row>
    <row r="11665" spans="7:16" x14ac:dyDescent="0.2">
      <c r="G11665" s="79"/>
      <c r="I11665" s="79"/>
      <c r="K11665" s="79"/>
      <c r="M11665" s="79"/>
      <c r="N11665" s="80"/>
      <c r="P11665" s="79"/>
    </row>
    <row r="11666" spans="7:16" x14ac:dyDescent="0.2">
      <c r="G11666" s="79"/>
      <c r="I11666" s="79"/>
      <c r="K11666" s="79"/>
      <c r="M11666" s="79"/>
      <c r="N11666" s="80"/>
      <c r="P11666" s="79"/>
    </row>
    <row r="11667" spans="7:16" x14ac:dyDescent="0.2">
      <c r="G11667" s="79"/>
      <c r="I11667" s="79"/>
      <c r="K11667" s="79"/>
      <c r="M11667" s="79"/>
      <c r="N11667" s="80"/>
      <c r="P11667" s="79"/>
    </row>
    <row r="11668" spans="7:16" x14ac:dyDescent="0.2">
      <c r="G11668" s="79"/>
      <c r="I11668" s="79"/>
      <c r="K11668" s="79"/>
      <c r="M11668" s="79"/>
      <c r="N11668" s="80"/>
      <c r="P11668" s="79"/>
    </row>
    <row r="11669" spans="7:16" x14ac:dyDescent="0.2">
      <c r="G11669" s="79"/>
      <c r="I11669" s="79"/>
      <c r="K11669" s="79"/>
      <c r="M11669" s="79"/>
      <c r="N11669" s="80"/>
      <c r="P11669" s="79"/>
    </row>
    <row r="11670" spans="7:16" x14ac:dyDescent="0.2">
      <c r="G11670" s="79"/>
      <c r="I11670" s="79"/>
      <c r="K11670" s="79"/>
      <c r="M11670" s="79"/>
      <c r="N11670" s="80"/>
      <c r="P11670" s="79"/>
    </row>
    <row r="11671" spans="7:16" x14ac:dyDescent="0.2">
      <c r="G11671" s="79"/>
      <c r="I11671" s="79"/>
      <c r="K11671" s="79"/>
      <c r="M11671" s="79"/>
      <c r="N11671" s="80"/>
      <c r="P11671" s="79"/>
    </row>
    <row r="11672" spans="7:16" x14ac:dyDescent="0.2">
      <c r="G11672" s="79"/>
      <c r="I11672" s="79"/>
      <c r="K11672" s="79"/>
      <c r="M11672" s="79"/>
      <c r="N11672" s="80"/>
      <c r="P11672" s="79"/>
    </row>
    <row r="11673" spans="7:16" x14ac:dyDescent="0.2">
      <c r="G11673" s="79"/>
      <c r="I11673" s="79"/>
      <c r="K11673" s="79"/>
      <c r="M11673" s="79"/>
      <c r="N11673" s="80"/>
      <c r="P11673" s="79"/>
    </row>
    <row r="11674" spans="7:16" x14ac:dyDescent="0.2">
      <c r="G11674" s="79"/>
      <c r="I11674" s="79"/>
      <c r="K11674" s="79"/>
      <c r="M11674" s="79"/>
      <c r="N11674" s="80"/>
      <c r="P11674" s="79"/>
    </row>
    <row r="11675" spans="7:16" x14ac:dyDescent="0.2">
      <c r="G11675" s="79"/>
      <c r="I11675" s="79"/>
      <c r="K11675" s="79"/>
      <c r="M11675" s="79"/>
      <c r="N11675" s="80"/>
      <c r="P11675" s="79"/>
    </row>
    <row r="11676" spans="7:16" x14ac:dyDescent="0.2">
      <c r="G11676" s="79"/>
      <c r="I11676" s="79"/>
      <c r="K11676" s="79"/>
      <c r="M11676" s="79"/>
      <c r="N11676" s="80"/>
      <c r="P11676" s="79"/>
    </row>
    <row r="11677" spans="7:16" x14ac:dyDescent="0.2">
      <c r="G11677" s="79"/>
      <c r="I11677" s="79"/>
      <c r="K11677" s="79"/>
      <c r="M11677" s="79"/>
      <c r="N11677" s="80"/>
      <c r="P11677" s="79"/>
    </row>
    <row r="11678" spans="7:16" x14ac:dyDescent="0.2">
      <c r="G11678" s="79"/>
      <c r="I11678" s="79"/>
      <c r="K11678" s="79"/>
      <c r="M11678" s="79"/>
      <c r="N11678" s="80"/>
      <c r="P11678" s="79"/>
    </row>
    <row r="11679" spans="7:16" x14ac:dyDescent="0.2">
      <c r="G11679" s="79"/>
      <c r="I11679" s="79"/>
      <c r="K11679" s="79"/>
      <c r="M11679" s="79"/>
      <c r="N11679" s="80"/>
      <c r="P11679" s="79"/>
    </row>
    <row r="11680" spans="7:16" x14ac:dyDescent="0.2">
      <c r="G11680" s="79"/>
      <c r="I11680" s="79"/>
      <c r="K11680" s="79"/>
      <c r="M11680" s="79"/>
      <c r="N11680" s="80"/>
      <c r="P11680" s="79"/>
    </row>
    <row r="11681" spans="7:16" x14ac:dyDescent="0.2">
      <c r="G11681" s="79"/>
      <c r="I11681" s="79"/>
      <c r="K11681" s="79"/>
      <c r="M11681" s="79"/>
      <c r="N11681" s="80"/>
      <c r="P11681" s="79"/>
    </row>
    <row r="11682" spans="7:16" x14ac:dyDescent="0.2">
      <c r="G11682" s="79"/>
      <c r="I11682" s="79"/>
      <c r="K11682" s="79"/>
      <c r="M11682" s="79"/>
      <c r="N11682" s="80"/>
      <c r="P11682" s="79"/>
    </row>
    <row r="11683" spans="7:16" x14ac:dyDescent="0.2">
      <c r="G11683" s="79"/>
      <c r="I11683" s="79"/>
      <c r="K11683" s="79"/>
      <c r="M11683" s="79"/>
      <c r="N11683" s="80"/>
      <c r="P11683" s="79"/>
    </row>
    <row r="11684" spans="7:16" x14ac:dyDescent="0.2">
      <c r="G11684" s="79"/>
      <c r="I11684" s="79"/>
      <c r="K11684" s="79"/>
      <c r="M11684" s="79"/>
      <c r="N11684" s="80"/>
      <c r="P11684" s="79"/>
    </row>
    <row r="11685" spans="7:16" x14ac:dyDescent="0.2">
      <c r="G11685" s="79"/>
      <c r="I11685" s="79"/>
      <c r="K11685" s="79"/>
      <c r="M11685" s="79"/>
      <c r="N11685" s="80"/>
      <c r="P11685" s="79"/>
    </row>
    <row r="11686" spans="7:16" x14ac:dyDescent="0.2">
      <c r="G11686" s="79"/>
      <c r="I11686" s="79"/>
      <c r="K11686" s="79"/>
      <c r="M11686" s="79"/>
      <c r="N11686" s="80"/>
      <c r="P11686" s="79"/>
    </row>
    <row r="11687" spans="7:16" x14ac:dyDescent="0.2">
      <c r="G11687" s="79"/>
      <c r="I11687" s="79"/>
      <c r="K11687" s="79"/>
      <c r="M11687" s="79"/>
      <c r="N11687" s="80"/>
      <c r="P11687" s="79"/>
    </row>
    <row r="11688" spans="7:16" x14ac:dyDescent="0.2">
      <c r="G11688" s="79"/>
      <c r="I11688" s="79"/>
      <c r="K11688" s="79"/>
      <c r="M11688" s="79"/>
      <c r="N11688" s="80"/>
      <c r="P11688" s="79"/>
    </row>
    <row r="11689" spans="7:16" x14ac:dyDescent="0.2">
      <c r="G11689" s="79"/>
      <c r="I11689" s="79"/>
      <c r="K11689" s="79"/>
      <c r="M11689" s="79"/>
      <c r="N11689" s="80"/>
      <c r="P11689" s="79"/>
    </row>
    <row r="11690" spans="7:16" x14ac:dyDescent="0.2">
      <c r="G11690" s="79"/>
      <c r="I11690" s="79"/>
      <c r="K11690" s="79"/>
      <c r="M11690" s="79"/>
      <c r="N11690" s="80"/>
      <c r="P11690" s="79"/>
    </row>
    <row r="11691" spans="7:16" x14ac:dyDescent="0.2">
      <c r="G11691" s="79"/>
      <c r="I11691" s="79"/>
      <c r="K11691" s="79"/>
      <c r="M11691" s="79"/>
      <c r="N11691" s="80"/>
      <c r="P11691" s="79"/>
    </row>
    <row r="11692" spans="7:16" x14ac:dyDescent="0.2">
      <c r="G11692" s="79"/>
      <c r="I11692" s="79"/>
      <c r="K11692" s="79"/>
      <c r="M11692" s="79"/>
      <c r="N11692" s="80"/>
      <c r="P11692" s="79"/>
    </row>
    <row r="11693" spans="7:16" x14ac:dyDescent="0.2">
      <c r="G11693" s="79"/>
      <c r="I11693" s="79"/>
      <c r="K11693" s="79"/>
      <c r="M11693" s="79"/>
      <c r="N11693" s="80"/>
      <c r="P11693" s="79"/>
    </row>
    <row r="11694" spans="7:16" x14ac:dyDescent="0.2">
      <c r="G11694" s="79"/>
      <c r="I11694" s="79"/>
      <c r="K11694" s="79"/>
      <c r="M11694" s="79"/>
      <c r="N11694" s="80"/>
      <c r="P11694" s="79"/>
    </row>
    <row r="11695" spans="7:16" x14ac:dyDescent="0.2">
      <c r="G11695" s="79"/>
      <c r="I11695" s="79"/>
      <c r="K11695" s="79"/>
      <c r="M11695" s="79"/>
      <c r="N11695" s="80"/>
      <c r="P11695" s="79"/>
    </row>
    <row r="11696" spans="7:16" x14ac:dyDescent="0.2">
      <c r="G11696" s="79"/>
      <c r="I11696" s="79"/>
      <c r="K11696" s="79"/>
      <c r="M11696" s="79"/>
      <c r="N11696" s="80"/>
      <c r="P11696" s="79"/>
    </row>
    <row r="11697" spans="7:16" x14ac:dyDescent="0.2">
      <c r="G11697" s="79"/>
      <c r="I11697" s="79"/>
      <c r="K11697" s="79"/>
      <c r="M11697" s="79"/>
      <c r="N11697" s="80"/>
      <c r="P11697" s="79"/>
    </row>
    <row r="11698" spans="7:16" x14ac:dyDescent="0.2">
      <c r="G11698" s="79"/>
      <c r="I11698" s="79"/>
      <c r="K11698" s="79"/>
      <c r="M11698" s="79"/>
      <c r="N11698" s="80"/>
      <c r="P11698" s="79"/>
    </row>
    <row r="11699" spans="7:16" x14ac:dyDescent="0.2">
      <c r="G11699" s="79"/>
      <c r="I11699" s="79"/>
      <c r="K11699" s="79"/>
      <c r="M11699" s="79"/>
      <c r="N11699" s="80"/>
      <c r="P11699" s="79"/>
    </row>
    <row r="11700" spans="7:16" x14ac:dyDescent="0.2">
      <c r="G11700" s="79"/>
      <c r="I11700" s="79"/>
      <c r="K11700" s="79"/>
      <c r="M11700" s="79"/>
      <c r="N11700" s="80"/>
      <c r="P11700" s="79"/>
    </row>
    <row r="11701" spans="7:16" x14ac:dyDescent="0.2">
      <c r="G11701" s="79"/>
      <c r="I11701" s="79"/>
      <c r="K11701" s="79"/>
      <c r="M11701" s="79"/>
      <c r="N11701" s="80"/>
      <c r="P11701" s="79"/>
    </row>
    <row r="11702" spans="7:16" x14ac:dyDescent="0.2">
      <c r="G11702" s="79"/>
      <c r="I11702" s="79"/>
      <c r="K11702" s="79"/>
      <c r="M11702" s="79"/>
      <c r="N11702" s="80"/>
      <c r="P11702" s="79"/>
    </row>
    <row r="11703" spans="7:16" x14ac:dyDescent="0.2">
      <c r="G11703" s="79"/>
      <c r="I11703" s="79"/>
      <c r="K11703" s="79"/>
      <c r="M11703" s="79"/>
      <c r="N11703" s="80"/>
      <c r="P11703" s="79"/>
    </row>
    <row r="11704" spans="7:16" x14ac:dyDescent="0.2">
      <c r="G11704" s="79"/>
      <c r="I11704" s="79"/>
      <c r="K11704" s="79"/>
      <c r="M11704" s="79"/>
      <c r="N11704" s="80"/>
      <c r="P11704" s="79"/>
    </row>
    <row r="11705" spans="7:16" x14ac:dyDescent="0.2">
      <c r="G11705" s="79"/>
      <c r="I11705" s="79"/>
      <c r="K11705" s="79"/>
      <c r="M11705" s="79"/>
      <c r="N11705" s="80"/>
      <c r="P11705" s="79"/>
    </row>
    <row r="11706" spans="7:16" x14ac:dyDescent="0.2">
      <c r="G11706" s="79"/>
      <c r="I11706" s="79"/>
      <c r="K11706" s="79"/>
      <c r="M11706" s="79"/>
      <c r="N11706" s="80"/>
      <c r="P11706" s="79"/>
    </row>
    <row r="11707" spans="7:16" x14ac:dyDescent="0.2">
      <c r="G11707" s="79"/>
      <c r="I11707" s="79"/>
      <c r="K11707" s="79"/>
      <c r="M11707" s="79"/>
      <c r="N11707" s="80"/>
      <c r="P11707" s="79"/>
    </row>
    <row r="11708" spans="7:16" x14ac:dyDescent="0.2">
      <c r="G11708" s="79"/>
      <c r="I11708" s="79"/>
      <c r="K11708" s="79"/>
      <c r="M11708" s="79"/>
      <c r="N11708" s="80"/>
      <c r="P11708" s="79"/>
    </row>
    <row r="11709" spans="7:16" x14ac:dyDescent="0.2">
      <c r="G11709" s="79"/>
      <c r="I11709" s="79"/>
      <c r="K11709" s="79"/>
      <c r="M11709" s="79"/>
      <c r="N11709" s="80"/>
      <c r="P11709" s="79"/>
    </row>
    <row r="11710" spans="7:16" x14ac:dyDescent="0.2">
      <c r="G11710" s="79"/>
      <c r="I11710" s="79"/>
      <c r="K11710" s="79"/>
      <c r="M11710" s="79"/>
      <c r="N11710" s="80"/>
      <c r="P11710" s="79"/>
    </row>
    <row r="11711" spans="7:16" x14ac:dyDescent="0.2">
      <c r="G11711" s="79"/>
      <c r="I11711" s="79"/>
      <c r="K11711" s="79"/>
      <c r="M11711" s="79"/>
      <c r="N11711" s="80"/>
      <c r="P11711" s="79"/>
    </row>
    <row r="11712" spans="7:16" x14ac:dyDescent="0.2">
      <c r="G11712" s="79"/>
      <c r="I11712" s="79"/>
      <c r="K11712" s="79"/>
      <c r="M11712" s="79"/>
      <c r="N11712" s="80"/>
      <c r="P11712" s="79"/>
    </row>
    <row r="11713" spans="7:16" x14ac:dyDescent="0.2">
      <c r="G11713" s="79"/>
      <c r="I11713" s="79"/>
      <c r="K11713" s="79"/>
      <c r="M11713" s="79"/>
      <c r="N11713" s="80"/>
      <c r="P11713" s="79"/>
    </row>
    <row r="11714" spans="7:16" x14ac:dyDescent="0.2">
      <c r="G11714" s="79"/>
      <c r="I11714" s="79"/>
      <c r="K11714" s="79"/>
      <c r="M11714" s="79"/>
      <c r="N11714" s="80"/>
      <c r="P11714" s="79"/>
    </row>
    <row r="11715" spans="7:16" x14ac:dyDescent="0.2">
      <c r="G11715" s="79"/>
      <c r="I11715" s="79"/>
      <c r="K11715" s="79"/>
      <c r="M11715" s="79"/>
      <c r="N11715" s="80"/>
      <c r="P11715" s="79"/>
    </row>
    <row r="11716" spans="7:16" x14ac:dyDescent="0.2">
      <c r="G11716" s="79"/>
      <c r="I11716" s="79"/>
      <c r="K11716" s="79"/>
      <c r="M11716" s="79"/>
      <c r="N11716" s="80"/>
      <c r="P11716" s="79"/>
    </row>
    <row r="11717" spans="7:16" x14ac:dyDescent="0.2">
      <c r="G11717" s="79"/>
      <c r="I11717" s="79"/>
      <c r="K11717" s="79"/>
      <c r="M11717" s="79"/>
      <c r="N11717" s="80"/>
      <c r="P11717" s="79"/>
    </row>
    <row r="11718" spans="7:16" x14ac:dyDescent="0.2">
      <c r="G11718" s="79"/>
      <c r="I11718" s="79"/>
      <c r="K11718" s="79"/>
      <c r="M11718" s="79"/>
      <c r="N11718" s="80"/>
      <c r="P11718" s="79"/>
    </row>
    <row r="11719" spans="7:16" x14ac:dyDescent="0.2">
      <c r="G11719" s="79"/>
      <c r="I11719" s="79"/>
      <c r="K11719" s="79"/>
      <c r="M11719" s="79"/>
      <c r="N11719" s="80"/>
      <c r="P11719" s="79"/>
    </row>
    <row r="11720" spans="7:16" x14ac:dyDescent="0.2">
      <c r="G11720" s="79"/>
      <c r="I11720" s="79"/>
      <c r="K11720" s="79"/>
      <c r="M11720" s="79"/>
      <c r="N11720" s="80"/>
      <c r="P11720" s="79"/>
    </row>
    <row r="11721" spans="7:16" x14ac:dyDescent="0.2">
      <c r="G11721" s="79"/>
      <c r="I11721" s="79"/>
      <c r="K11721" s="79"/>
      <c r="M11721" s="79"/>
      <c r="N11721" s="80"/>
      <c r="P11721" s="79"/>
    </row>
    <row r="11722" spans="7:16" x14ac:dyDescent="0.2">
      <c r="G11722" s="79"/>
      <c r="I11722" s="79"/>
      <c r="K11722" s="79"/>
      <c r="M11722" s="79"/>
      <c r="N11722" s="80"/>
      <c r="P11722" s="79"/>
    </row>
    <row r="11723" spans="7:16" x14ac:dyDescent="0.2">
      <c r="G11723" s="79"/>
      <c r="I11723" s="79"/>
      <c r="K11723" s="79"/>
      <c r="M11723" s="79"/>
      <c r="N11723" s="80"/>
      <c r="P11723" s="79"/>
    </row>
    <row r="11724" spans="7:16" x14ac:dyDescent="0.2">
      <c r="G11724" s="79"/>
      <c r="I11724" s="79"/>
      <c r="K11724" s="79"/>
      <c r="M11724" s="79"/>
      <c r="N11724" s="80"/>
      <c r="P11724" s="79"/>
    </row>
    <row r="11725" spans="7:16" x14ac:dyDescent="0.2">
      <c r="G11725" s="79"/>
      <c r="I11725" s="79"/>
      <c r="K11725" s="79"/>
      <c r="M11725" s="79"/>
      <c r="N11725" s="80"/>
      <c r="P11725" s="79"/>
    </row>
    <row r="11726" spans="7:16" x14ac:dyDescent="0.2">
      <c r="G11726" s="79"/>
      <c r="I11726" s="79"/>
      <c r="K11726" s="79"/>
      <c r="M11726" s="79"/>
      <c r="N11726" s="80"/>
      <c r="P11726" s="79"/>
    </row>
    <row r="11727" spans="7:16" x14ac:dyDescent="0.2">
      <c r="G11727" s="79"/>
      <c r="I11727" s="79"/>
      <c r="K11727" s="79"/>
      <c r="M11727" s="79"/>
      <c r="N11727" s="80"/>
      <c r="P11727" s="79"/>
    </row>
    <row r="11728" spans="7:16" x14ac:dyDescent="0.2">
      <c r="G11728" s="79"/>
      <c r="I11728" s="79"/>
      <c r="K11728" s="79"/>
      <c r="M11728" s="79"/>
      <c r="N11728" s="80"/>
      <c r="P11728" s="79"/>
    </row>
    <row r="11729" spans="7:16" x14ac:dyDescent="0.2">
      <c r="G11729" s="79"/>
      <c r="I11729" s="79"/>
      <c r="K11729" s="79"/>
      <c r="M11729" s="79"/>
      <c r="N11729" s="80"/>
      <c r="P11729" s="79"/>
    </row>
    <row r="11730" spans="7:16" x14ac:dyDescent="0.2">
      <c r="G11730" s="79"/>
      <c r="I11730" s="79"/>
      <c r="K11730" s="79"/>
      <c r="M11730" s="79"/>
      <c r="N11730" s="80"/>
      <c r="P11730" s="79"/>
    </row>
    <row r="11731" spans="7:16" x14ac:dyDescent="0.2">
      <c r="G11731" s="79"/>
      <c r="I11731" s="79"/>
      <c r="K11731" s="79"/>
      <c r="M11731" s="79"/>
      <c r="N11731" s="80"/>
      <c r="P11731" s="79"/>
    </row>
    <row r="11732" spans="7:16" x14ac:dyDescent="0.2">
      <c r="G11732" s="79"/>
      <c r="I11732" s="79"/>
      <c r="K11732" s="79"/>
      <c r="M11732" s="79"/>
      <c r="N11732" s="80"/>
      <c r="P11732" s="79"/>
    </row>
    <row r="11733" spans="7:16" x14ac:dyDescent="0.2">
      <c r="G11733" s="79"/>
      <c r="I11733" s="79"/>
      <c r="K11733" s="79"/>
      <c r="M11733" s="79"/>
      <c r="N11733" s="80"/>
      <c r="P11733" s="79"/>
    </row>
    <row r="11734" spans="7:16" x14ac:dyDescent="0.2">
      <c r="G11734" s="79"/>
      <c r="I11734" s="79"/>
      <c r="K11734" s="79"/>
      <c r="M11734" s="79"/>
      <c r="N11734" s="80"/>
      <c r="P11734" s="79"/>
    </row>
    <row r="11735" spans="7:16" x14ac:dyDescent="0.2">
      <c r="G11735" s="79"/>
      <c r="I11735" s="79"/>
      <c r="K11735" s="79"/>
      <c r="M11735" s="79"/>
      <c r="N11735" s="80"/>
      <c r="P11735" s="79"/>
    </row>
    <row r="11736" spans="7:16" x14ac:dyDescent="0.2">
      <c r="G11736" s="79"/>
      <c r="I11736" s="79"/>
      <c r="K11736" s="79"/>
      <c r="M11736" s="79"/>
      <c r="N11736" s="80"/>
      <c r="P11736" s="79"/>
    </row>
    <row r="11737" spans="7:16" x14ac:dyDescent="0.2">
      <c r="G11737" s="79"/>
      <c r="I11737" s="79"/>
      <c r="K11737" s="79"/>
      <c r="M11737" s="79"/>
      <c r="N11737" s="80"/>
      <c r="P11737" s="79"/>
    </row>
    <row r="11738" spans="7:16" x14ac:dyDescent="0.2">
      <c r="G11738" s="79"/>
      <c r="I11738" s="79"/>
      <c r="K11738" s="79"/>
      <c r="M11738" s="79"/>
      <c r="N11738" s="80"/>
      <c r="P11738" s="79"/>
    </row>
    <row r="11739" spans="7:16" x14ac:dyDescent="0.2">
      <c r="G11739" s="79"/>
      <c r="I11739" s="79"/>
      <c r="K11739" s="79"/>
      <c r="M11739" s="79"/>
      <c r="N11739" s="80"/>
      <c r="P11739" s="79"/>
    </row>
    <row r="11740" spans="7:16" x14ac:dyDescent="0.2">
      <c r="G11740" s="79"/>
      <c r="I11740" s="79"/>
      <c r="K11740" s="79"/>
      <c r="M11740" s="79"/>
      <c r="N11740" s="80"/>
      <c r="P11740" s="79"/>
    </row>
    <row r="11741" spans="7:16" x14ac:dyDescent="0.2">
      <c r="G11741" s="79"/>
      <c r="I11741" s="79"/>
      <c r="K11741" s="79"/>
      <c r="M11741" s="79"/>
      <c r="N11741" s="80"/>
      <c r="P11741" s="79"/>
    </row>
    <row r="11742" spans="7:16" x14ac:dyDescent="0.2">
      <c r="G11742" s="79"/>
      <c r="I11742" s="79"/>
      <c r="K11742" s="79"/>
      <c r="M11742" s="79"/>
      <c r="N11742" s="80"/>
      <c r="P11742" s="79"/>
    </row>
    <row r="11743" spans="7:16" x14ac:dyDescent="0.2">
      <c r="G11743" s="79"/>
      <c r="I11743" s="79"/>
      <c r="K11743" s="79"/>
      <c r="M11743" s="79"/>
      <c r="N11743" s="80"/>
      <c r="P11743" s="79"/>
    </row>
    <row r="11744" spans="7:16" x14ac:dyDescent="0.2">
      <c r="G11744" s="79"/>
      <c r="I11744" s="79"/>
      <c r="K11744" s="79"/>
      <c r="M11744" s="79"/>
      <c r="N11744" s="80"/>
      <c r="P11744" s="79"/>
    </row>
    <row r="11745" spans="7:16" x14ac:dyDescent="0.2">
      <c r="G11745" s="79"/>
      <c r="I11745" s="79"/>
      <c r="K11745" s="79"/>
      <c r="M11745" s="79"/>
      <c r="N11745" s="80"/>
      <c r="P11745" s="79"/>
    </row>
    <row r="11746" spans="7:16" x14ac:dyDescent="0.2">
      <c r="G11746" s="79"/>
      <c r="I11746" s="79"/>
      <c r="K11746" s="79"/>
      <c r="M11746" s="79"/>
      <c r="N11746" s="80"/>
      <c r="P11746" s="79"/>
    </row>
    <row r="11747" spans="7:16" x14ac:dyDescent="0.2">
      <c r="G11747" s="79"/>
      <c r="I11747" s="79"/>
      <c r="K11747" s="79"/>
      <c r="M11747" s="79"/>
      <c r="N11747" s="80"/>
      <c r="P11747" s="79"/>
    </row>
    <row r="11748" spans="7:16" x14ac:dyDescent="0.2">
      <c r="G11748" s="79"/>
      <c r="I11748" s="79"/>
      <c r="K11748" s="79"/>
      <c r="M11748" s="79"/>
      <c r="N11748" s="80"/>
      <c r="P11748" s="79"/>
    </row>
    <row r="11749" spans="7:16" x14ac:dyDescent="0.2">
      <c r="G11749" s="79"/>
      <c r="I11749" s="79"/>
      <c r="K11749" s="79"/>
      <c r="M11749" s="79"/>
      <c r="N11749" s="80"/>
      <c r="P11749" s="79"/>
    </row>
    <row r="11750" spans="7:16" x14ac:dyDescent="0.2">
      <c r="G11750" s="79"/>
      <c r="I11750" s="79"/>
      <c r="K11750" s="79"/>
      <c r="M11750" s="79"/>
      <c r="N11750" s="80"/>
      <c r="P11750" s="79"/>
    </row>
    <row r="11751" spans="7:16" x14ac:dyDescent="0.2">
      <c r="G11751" s="79"/>
      <c r="I11751" s="79"/>
      <c r="K11751" s="79"/>
      <c r="M11751" s="79"/>
      <c r="N11751" s="80"/>
      <c r="P11751" s="79"/>
    </row>
    <row r="11752" spans="7:16" x14ac:dyDescent="0.2">
      <c r="G11752" s="79"/>
      <c r="I11752" s="79"/>
      <c r="K11752" s="79"/>
      <c r="M11752" s="79"/>
      <c r="N11752" s="80"/>
      <c r="P11752" s="79"/>
    </row>
    <row r="11753" spans="7:16" x14ac:dyDescent="0.2">
      <c r="G11753" s="79"/>
      <c r="I11753" s="79"/>
      <c r="K11753" s="79"/>
      <c r="M11753" s="79"/>
      <c r="N11753" s="80"/>
      <c r="P11753" s="79"/>
    </row>
    <row r="11754" spans="7:16" x14ac:dyDescent="0.2">
      <c r="G11754" s="79"/>
      <c r="I11754" s="79"/>
      <c r="K11754" s="79"/>
      <c r="M11754" s="79"/>
      <c r="N11754" s="80"/>
      <c r="P11754" s="79"/>
    </row>
    <row r="11755" spans="7:16" x14ac:dyDescent="0.2">
      <c r="G11755" s="79"/>
      <c r="I11755" s="79"/>
      <c r="K11755" s="79"/>
      <c r="M11755" s="79"/>
      <c r="N11755" s="80"/>
      <c r="P11755" s="79"/>
    </row>
    <row r="11756" spans="7:16" x14ac:dyDescent="0.2">
      <c r="G11756" s="79"/>
      <c r="I11756" s="79"/>
      <c r="K11756" s="79"/>
      <c r="M11756" s="79"/>
      <c r="N11756" s="80"/>
      <c r="P11756" s="79"/>
    </row>
    <row r="11757" spans="7:16" x14ac:dyDescent="0.2">
      <c r="G11757" s="79"/>
      <c r="I11757" s="79"/>
      <c r="K11757" s="79"/>
      <c r="M11757" s="79"/>
      <c r="N11757" s="80"/>
      <c r="P11757" s="79"/>
    </row>
    <row r="11758" spans="7:16" x14ac:dyDescent="0.2">
      <c r="G11758" s="79"/>
      <c r="I11758" s="79"/>
      <c r="K11758" s="79"/>
      <c r="M11758" s="79"/>
      <c r="N11758" s="80"/>
      <c r="P11758" s="79"/>
    </row>
    <row r="11759" spans="7:16" x14ac:dyDescent="0.2">
      <c r="G11759" s="79"/>
      <c r="I11759" s="79"/>
      <c r="K11759" s="79"/>
      <c r="M11759" s="79"/>
      <c r="N11759" s="80"/>
      <c r="P11759" s="79"/>
    </row>
    <row r="11760" spans="7:16" x14ac:dyDescent="0.2">
      <c r="G11760" s="79"/>
      <c r="I11760" s="79"/>
      <c r="K11760" s="79"/>
      <c r="M11760" s="79"/>
      <c r="N11760" s="80"/>
      <c r="P11760" s="79"/>
    </row>
    <row r="11761" spans="7:16" x14ac:dyDescent="0.2">
      <c r="G11761" s="79"/>
      <c r="I11761" s="79"/>
      <c r="K11761" s="79"/>
      <c r="M11761" s="79"/>
      <c r="N11761" s="80"/>
      <c r="P11761" s="79"/>
    </row>
    <row r="11762" spans="7:16" x14ac:dyDescent="0.2">
      <c r="G11762" s="79"/>
      <c r="I11762" s="79"/>
      <c r="K11762" s="79"/>
      <c r="M11762" s="79"/>
      <c r="N11762" s="80"/>
      <c r="P11762" s="79"/>
    </row>
    <row r="11763" spans="7:16" x14ac:dyDescent="0.2">
      <c r="G11763" s="79"/>
      <c r="I11763" s="79"/>
      <c r="K11763" s="79"/>
      <c r="M11763" s="79"/>
      <c r="N11763" s="80"/>
      <c r="P11763" s="79"/>
    </row>
    <row r="11764" spans="7:16" x14ac:dyDescent="0.2">
      <c r="G11764" s="79"/>
      <c r="I11764" s="79"/>
      <c r="K11764" s="79"/>
      <c r="M11764" s="79"/>
      <c r="N11764" s="80"/>
      <c r="P11764" s="79"/>
    </row>
    <row r="11765" spans="7:16" x14ac:dyDescent="0.2">
      <c r="G11765" s="79"/>
      <c r="I11765" s="79"/>
      <c r="K11765" s="79"/>
      <c r="M11765" s="79"/>
      <c r="N11765" s="80"/>
      <c r="P11765" s="79"/>
    </row>
    <row r="11766" spans="7:16" x14ac:dyDescent="0.2">
      <c r="G11766" s="79"/>
      <c r="I11766" s="79"/>
      <c r="K11766" s="79"/>
      <c r="M11766" s="79"/>
      <c r="N11766" s="80"/>
      <c r="P11766" s="79"/>
    </row>
    <row r="11767" spans="7:16" x14ac:dyDescent="0.2">
      <c r="G11767" s="79"/>
      <c r="I11767" s="79"/>
      <c r="K11767" s="79"/>
      <c r="M11767" s="79"/>
      <c r="N11767" s="80"/>
      <c r="P11767" s="79"/>
    </row>
    <row r="11768" spans="7:16" x14ac:dyDescent="0.2">
      <c r="G11768" s="79"/>
      <c r="I11768" s="79"/>
      <c r="K11768" s="79"/>
      <c r="M11768" s="79"/>
      <c r="N11768" s="80"/>
      <c r="P11768" s="79"/>
    </row>
    <row r="11769" spans="7:16" x14ac:dyDescent="0.2">
      <c r="G11769" s="79"/>
      <c r="I11769" s="79"/>
      <c r="K11769" s="79"/>
      <c r="M11769" s="79"/>
      <c r="N11769" s="80"/>
      <c r="P11769" s="79"/>
    </row>
    <row r="11770" spans="7:16" x14ac:dyDescent="0.2">
      <c r="G11770" s="79"/>
      <c r="I11770" s="79"/>
      <c r="K11770" s="79"/>
      <c r="M11770" s="79"/>
      <c r="N11770" s="80"/>
      <c r="P11770" s="79"/>
    </row>
    <row r="11771" spans="7:16" x14ac:dyDescent="0.2">
      <c r="G11771" s="79"/>
      <c r="I11771" s="79"/>
      <c r="K11771" s="79"/>
      <c r="M11771" s="79"/>
      <c r="N11771" s="80"/>
      <c r="P11771" s="79"/>
    </row>
    <row r="11772" spans="7:16" x14ac:dyDescent="0.2">
      <c r="G11772" s="79"/>
      <c r="I11772" s="79"/>
      <c r="K11772" s="79"/>
      <c r="M11772" s="79"/>
      <c r="N11772" s="80"/>
      <c r="P11772" s="79"/>
    </row>
    <row r="11773" spans="7:16" x14ac:dyDescent="0.2">
      <c r="G11773" s="79"/>
      <c r="I11773" s="79"/>
      <c r="K11773" s="79"/>
      <c r="M11773" s="79"/>
      <c r="N11773" s="80"/>
      <c r="P11773" s="79"/>
    </row>
    <row r="11774" spans="7:16" x14ac:dyDescent="0.2">
      <c r="G11774" s="79"/>
      <c r="I11774" s="79"/>
      <c r="K11774" s="79"/>
      <c r="M11774" s="79"/>
      <c r="N11774" s="80"/>
      <c r="P11774" s="79"/>
    </row>
    <row r="11775" spans="7:16" x14ac:dyDescent="0.2">
      <c r="G11775" s="79"/>
      <c r="I11775" s="79"/>
      <c r="K11775" s="79"/>
      <c r="M11775" s="79"/>
      <c r="N11775" s="80"/>
      <c r="P11775" s="79"/>
    </row>
    <row r="11776" spans="7:16" x14ac:dyDescent="0.2">
      <c r="G11776" s="79"/>
      <c r="I11776" s="79"/>
      <c r="K11776" s="79"/>
      <c r="M11776" s="79"/>
      <c r="N11776" s="80"/>
      <c r="P11776" s="79"/>
    </row>
    <row r="11777" spans="7:16" x14ac:dyDescent="0.2">
      <c r="G11777" s="79"/>
      <c r="I11777" s="79"/>
      <c r="K11777" s="79"/>
      <c r="M11777" s="79"/>
      <c r="N11777" s="80"/>
      <c r="P11777" s="79"/>
    </row>
    <row r="11778" spans="7:16" x14ac:dyDescent="0.2">
      <c r="G11778" s="79"/>
      <c r="I11778" s="79"/>
      <c r="K11778" s="79"/>
      <c r="M11778" s="79"/>
      <c r="N11778" s="80"/>
      <c r="P11778" s="79"/>
    </row>
    <row r="11779" spans="7:16" x14ac:dyDescent="0.2">
      <c r="G11779" s="79"/>
      <c r="I11779" s="79"/>
      <c r="K11779" s="79"/>
      <c r="M11779" s="79"/>
      <c r="N11779" s="80"/>
      <c r="P11779" s="79"/>
    </row>
    <row r="11780" spans="7:16" x14ac:dyDescent="0.2">
      <c r="G11780" s="79"/>
      <c r="I11780" s="79"/>
      <c r="K11780" s="79"/>
      <c r="M11780" s="79"/>
      <c r="N11780" s="80"/>
      <c r="P11780" s="79"/>
    </row>
    <row r="11781" spans="7:16" x14ac:dyDescent="0.2">
      <c r="G11781" s="79"/>
      <c r="I11781" s="79"/>
      <c r="K11781" s="79"/>
      <c r="M11781" s="79"/>
      <c r="N11781" s="80"/>
      <c r="P11781" s="79"/>
    </row>
    <row r="11782" spans="7:16" x14ac:dyDescent="0.2">
      <c r="G11782" s="79"/>
      <c r="I11782" s="79"/>
      <c r="K11782" s="79"/>
      <c r="M11782" s="79"/>
      <c r="N11782" s="80"/>
      <c r="P11782" s="79"/>
    </row>
    <row r="11783" spans="7:16" x14ac:dyDescent="0.2">
      <c r="G11783" s="79"/>
      <c r="I11783" s="79"/>
      <c r="K11783" s="79"/>
      <c r="M11783" s="79"/>
      <c r="N11783" s="80"/>
      <c r="P11783" s="79"/>
    </row>
    <row r="11784" spans="7:16" x14ac:dyDescent="0.2">
      <c r="G11784" s="79"/>
      <c r="I11784" s="79"/>
      <c r="K11784" s="79"/>
      <c r="M11784" s="79"/>
      <c r="N11784" s="80"/>
      <c r="P11784" s="79"/>
    </row>
    <row r="11785" spans="7:16" x14ac:dyDescent="0.2">
      <c r="G11785" s="79"/>
      <c r="I11785" s="79"/>
      <c r="K11785" s="79"/>
      <c r="M11785" s="79"/>
      <c r="N11785" s="80"/>
      <c r="P11785" s="79"/>
    </row>
    <row r="11786" spans="7:16" x14ac:dyDescent="0.2">
      <c r="G11786" s="79"/>
      <c r="I11786" s="79"/>
      <c r="K11786" s="79"/>
      <c r="M11786" s="79"/>
      <c r="N11786" s="80"/>
      <c r="P11786" s="79"/>
    </row>
    <row r="11787" spans="7:16" x14ac:dyDescent="0.2">
      <c r="G11787" s="79"/>
      <c r="I11787" s="79"/>
      <c r="K11787" s="79"/>
      <c r="M11787" s="79"/>
      <c r="N11787" s="80"/>
      <c r="P11787" s="79"/>
    </row>
    <row r="11788" spans="7:16" x14ac:dyDescent="0.2">
      <c r="G11788" s="79"/>
      <c r="I11788" s="79"/>
      <c r="K11788" s="79"/>
      <c r="M11788" s="79"/>
      <c r="N11788" s="80"/>
      <c r="P11788" s="79"/>
    </row>
    <row r="11789" spans="7:16" x14ac:dyDescent="0.2">
      <c r="G11789" s="79"/>
      <c r="I11789" s="79"/>
      <c r="K11789" s="79"/>
      <c r="M11789" s="79"/>
      <c r="N11789" s="80"/>
      <c r="P11789" s="79"/>
    </row>
    <row r="11790" spans="7:16" x14ac:dyDescent="0.2">
      <c r="G11790" s="79"/>
      <c r="I11790" s="79"/>
      <c r="K11790" s="79"/>
      <c r="M11790" s="79"/>
      <c r="N11790" s="80"/>
      <c r="P11790" s="79"/>
    </row>
    <row r="11791" spans="7:16" x14ac:dyDescent="0.2">
      <c r="G11791" s="79"/>
      <c r="I11791" s="79"/>
      <c r="K11791" s="79"/>
      <c r="M11791" s="79"/>
      <c r="N11791" s="80"/>
      <c r="P11791" s="79"/>
    </row>
    <row r="11792" spans="7:16" x14ac:dyDescent="0.2">
      <c r="G11792" s="79"/>
      <c r="I11792" s="79"/>
      <c r="K11792" s="79"/>
      <c r="M11792" s="79"/>
      <c r="N11792" s="80"/>
      <c r="P11792" s="79"/>
    </row>
    <row r="11793" spans="7:16" x14ac:dyDescent="0.2">
      <c r="G11793" s="79"/>
      <c r="I11793" s="79"/>
      <c r="K11793" s="79"/>
      <c r="M11793" s="79"/>
      <c r="N11793" s="80"/>
      <c r="P11793" s="79"/>
    </row>
    <row r="11794" spans="7:16" x14ac:dyDescent="0.2">
      <c r="G11794" s="79"/>
      <c r="I11794" s="79"/>
      <c r="K11794" s="79"/>
      <c r="M11794" s="79"/>
      <c r="N11794" s="80"/>
      <c r="P11794" s="79"/>
    </row>
    <row r="11795" spans="7:16" x14ac:dyDescent="0.2">
      <c r="G11795" s="79"/>
      <c r="I11795" s="79"/>
      <c r="K11795" s="79"/>
      <c r="M11795" s="79"/>
      <c r="N11795" s="80"/>
      <c r="P11795" s="79"/>
    </row>
    <row r="11796" spans="7:16" x14ac:dyDescent="0.2">
      <c r="G11796" s="79"/>
      <c r="I11796" s="79"/>
      <c r="K11796" s="79"/>
      <c r="M11796" s="79"/>
      <c r="N11796" s="80"/>
      <c r="P11796" s="79"/>
    </row>
    <row r="11797" spans="7:16" x14ac:dyDescent="0.2">
      <c r="G11797" s="79"/>
      <c r="I11797" s="79"/>
      <c r="K11797" s="79"/>
      <c r="M11797" s="79"/>
      <c r="N11797" s="80"/>
      <c r="P11797" s="79"/>
    </row>
    <row r="11798" spans="7:16" x14ac:dyDescent="0.2">
      <c r="G11798" s="79"/>
      <c r="I11798" s="79"/>
      <c r="K11798" s="79"/>
      <c r="M11798" s="79"/>
      <c r="N11798" s="80"/>
      <c r="P11798" s="79"/>
    </row>
    <row r="11799" spans="7:16" x14ac:dyDescent="0.2">
      <c r="G11799" s="79"/>
      <c r="I11799" s="79"/>
      <c r="K11799" s="79"/>
      <c r="M11799" s="79"/>
      <c r="N11799" s="80"/>
      <c r="P11799" s="79"/>
    </row>
    <row r="11800" spans="7:16" x14ac:dyDescent="0.2">
      <c r="G11800" s="79"/>
      <c r="I11800" s="79"/>
      <c r="K11800" s="79"/>
      <c r="M11800" s="79"/>
      <c r="N11800" s="80"/>
      <c r="P11800" s="79"/>
    </row>
    <row r="11801" spans="7:16" x14ac:dyDescent="0.2">
      <c r="G11801" s="79"/>
      <c r="I11801" s="79"/>
      <c r="K11801" s="79"/>
      <c r="M11801" s="79"/>
      <c r="N11801" s="80"/>
      <c r="P11801" s="79"/>
    </row>
    <row r="11802" spans="7:16" x14ac:dyDescent="0.2">
      <c r="G11802" s="79"/>
      <c r="I11802" s="79"/>
      <c r="K11802" s="79"/>
      <c r="M11802" s="79"/>
      <c r="N11802" s="80"/>
      <c r="P11802" s="79"/>
    </row>
    <row r="11803" spans="7:16" x14ac:dyDescent="0.2">
      <c r="G11803" s="79"/>
      <c r="I11803" s="79"/>
      <c r="K11803" s="79"/>
      <c r="M11803" s="79"/>
      <c r="N11803" s="80"/>
      <c r="P11803" s="79"/>
    </row>
    <row r="11804" spans="7:16" x14ac:dyDescent="0.2">
      <c r="G11804" s="79"/>
      <c r="I11804" s="79"/>
      <c r="K11804" s="79"/>
      <c r="M11804" s="79"/>
      <c r="N11804" s="80"/>
      <c r="P11804" s="79"/>
    </row>
    <row r="11805" spans="7:16" x14ac:dyDescent="0.2">
      <c r="G11805" s="79"/>
      <c r="I11805" s="79"/>
      <c r="K11805" s="79"/>
      <c r="M11805" s="79"/>
      <c r="N11805" s="80"/>
      <c r="P11805" s="79"/>
    </row>
    <row r="11806" spans="7:16" x14ac:dyDescent="0.2">
      <c r="G11806" s="79"/>
      <c r="I11806" s="79"/>
      <c r="K11806" s="79"/>
      <c r="M11806" s="79"/>
      <c r="N11806" s="80"/>
      <c r="P11806" s="79"/>
    </row>
    <row r="11807" spans="7:16" x14ac:dyDescent="0.2">
      <c r="G11807" s="79"/>
      <c r="I11807" s="79"/>
      <c r="K11807" s="79"/>
      <c r="M11807" s="79"/>
      <c r="N11807" s="80"/>
      <c r="P11807" s="79"/>
    </row>
    <row r="11808" spans="7:16" x14ac:dyDescent="0.2">
      <c r="G11808" s="79"/>
      <c r="I11808" s="79"/>
      <c r="K11808" s="79"/>
      <c r="M11808" s="79"/>
      <c r="N11808" s="80"/>
      <c r="P11808" s="79"/>
    </row>
    <row r="11809" spans="7:16" x14ac:dyDescent="0.2">
      <c r="G11809" s="79"/>
      <c r="I11809" s="79"/>
      <c r="K11809" s="79"/>
      <c r="M11809" s="79"/>
      <c r="N11809" s="80"/>
      <c r="P11809" s="79"/>
    </row>
    <row r="11810" spans="7:16" x14ac:dyDescent="0.2">
      <c r="G11810" s="79"/>
      <c r="I11810" s="79"/>
      <c r="K11810" s="79"/>
      <c r="M11810" s="79"/>
      <c r="N11810" s="80"/>
      <c r="P11810" s="79"/>
    </row>
    <row r="11811" spans="7:16" x14ac:dyDescent="0.2">
      <c r="G11811" s="79"/>
      <c r="I11811" s="79"/>
      <c r="K11811" s="79"/>
      <c r="M11811" s="79"/>
      <c r="N11811" s="80"/>
      <c r="P11811" s="79"/>
    </row>
    <row r="11812" spans="7:16" x14ac:dyDescent="0.2">
      <c r="G11812" s="79"/>
      <c r="I11812" s="79"/>
      <c r="K11812" s="79"/>
      <c r="M11812" s="79"/>
      <c r="N11812" s="80"/>
      <c r="P11812" s="79"/>
    </row>
    <row r="11813" spans="7:16" x14ac:dyDescent="0.2">
      <c r="G11813" s="79"/>
      <c r="I11813" s="79"/>
      <c r="K11813" s="79"/>
      <c r="M11813" s="79"/>
      <c r="N11813" s="80"/>
      <c r="P11813" s="79"/>
    </row>
    <row r="11814" spans="7:16" x14ac:dyDescent="0.2">
      <c r="G11814" s="79"/>
      <c r="I11814" s="79"/>
      <c r="K11814" s="79"/>
      <c r="M11814" s="79"/>
      <c r="N11814" s="80"/>
      <c r="P11814" s="79"/>
    </row>
    <row r="11815" spans="7:16" x14ac:dyDescent="0.2">
      <c r="G11815" s="79"/>
      <c r="I11815" s="79"/>
      <c r="K11815" s="79"/>
      <c r="M11815" s="79"/>
      <c r="N11815" s="80"/>
      <c r="P11815" s="79"/>
    </row>
    <row r="11816" spans="7:16" x14ac:dyDescent="0.2">
      <c r="G11816" s="79"/>
      <c r="I11816" s="79"/>
      <c r="K11816" s="79"/>
      <c r="M11816" s="79"/>
      <c r="N11816" s="80"/>
      <c r="P11816" s="79"/>
    </row>
    <row r="11817" spans="7:16" x14ac:dyDescent="0.2">
      <c r="G11817" s="79"/>
      <c r="I11817" s="79"/>
      <c r="K11817" s="79"/>
      <c r="M11817" s="79"/>
      <c r="N11817" s="80"/>
      <c r="P11817" s="79"/>
    </row>
    <row r="11818" spans="7:16" x14ac:dyDescent="0.2">
      <c r="G11818" s="79"/>
      <c r="I11818" s="79"/>
      <c r="K11818" s="79"/>
      <c r="M11818" s="79"/>
      <c r="N11818" s="80"/>
      <c r="P11818" s="79"/>
    </row>
    <row r="11819" spans="7:16" x14ac:dyDescent="0.2">
      <c r="G11819" s="79"/>
      <c r="I11819" s="79"/>
      <c r="K11819" s="79"/>
      <c r="M11819" s="79"/>
      <c r="N11819" s="80"/>
      <c r="P11819" s="79"/>
    </row>
    <row r="11820" spans="7:16" x14ac:dyDescent="0.2">
      <c r="G11820" s="79"/>
      <c r="I11820" s="79"/>
      <c r="K11820" s="79"/>
      <c r="M11820" s="79"/>
      <c r="N11820" s="80"/>
      <c r="P11820" s="79"/>
    </row>
    <row r="11821" spans="7:16" x14ac:dyDescent="0.2">
      <c r="G11821" s="79"/>
      <c r="I11821" s="79"/>
      <c r="K11821" s="79"/>
      <c r="M11821" s="79"/>
      <c r="N11821" s="80"/>
      <c r="P11821" s="79"/>
    </row>
    <row r="11822" spans="7:16" x14ac:dyDescent="0.2">
      <c r="G11822" s="79"/>
      <c r="I11822" s="79"/>
      <c r="K11822" s="79"/>
      <c r="M11822" s="79"/>
      <c r="N11822" s="80"/>
      <c r="P11822" s="79"/>
    </row>
    <row r="11823" spans="7:16" x14ac:dyDescent="0.2">
      <c r="G11823" s="79"/>
      <c r="I11823" s="79"/>
      <c r="K11823" s="79"/>
      <c r="M11823" s="79"/>
      <c r="N11823" s="80"/>
      <c r="P11823" s="79"/>
    </row>
    <row r="11824" spans="7:16" x14ac:dyDescent="0.2">
      <c r="G11824" s="79"/>
      <c r="I11824" s="79"/>
      <c r="K11824" s="79"/>
      <c r="M11824" s="79"/>
      <c r="N11824" s="80"/>
      <c r="P11824" s="79"/>
    </row>
    <row r="11825" spans="7:16" x14ac:dyDescent="0.2">
      <c r="G11825" s="79"/>
      <c r="I11825" s="79"/>
      <c r="K11825" s="79"/>
      <c r="M11825" s="79"/>
      <c r="N11825" s="80"/>
      <c r="P11825" s="79"/>
    </row>
    <row r="11826" spans="7:16" x14ac:dyDescent="0.2">
      <c r="G11826" s="79"/>
      <c r="I11826" s="79"/>
      <c r="K11826" s="79"/>
      <c r="M11826" s="79"/>
      <c r="N11826" s="80"/>
      <c r="P11826" s="79"/>
    </row>
    <row r="11827" spans="7:16" x14ac:dyDescent="0.2">
      <c r="G11827" s="79"/>
      <c r="I11827" s="79"/>
      <c r="K11827" s="79"/>
      <c r="M11827" s="79"/>
      <c r="N11827" s="80"/>
      <c r="P11827" s="79"/>
    </row>
    <row r="11828" spans="7:16" x14ac:dyDescent="0.2">
      <c r="G11828" s="79"/>
      <c r="I11828" s="79"/>
      <c r="K11828" s="79"/>
      <c r="M11828" s="79"/>
      <c r="N11828" s="80"/>
      <c r="P11828" s="79"/>
    </row>
    <row r="11829" spans="7:16" x14ac:dyDescent="0.2">
      <c r="G11829" s="79"/>
      <c r="I11829" s="79"/>
      <c r="K11829" s="79"/>
      <c r="M11829" s="79"/>
      <c r="N11829" s="80"/>
      <c r="P11829" s="79"/>
    </row>
    <row r="11830" spans="7:16" x14ac:dyDescent="0.2">
      <c r="G11830" s="79"/>
      <c r="I11830" s="79"/>
      <c r="K11830" s="79"/>
      <c r="M11830" s="79"/>
      <c r="N11830" s="80"/>
      <c r="P11830" s="79"/>
    </row>
    <row r="11831" spans="7:16" x14ac:dyDescent="0.2">
      <c r="G11831" s="79"/>
      <c r="I11831" s="79"/>
      <c r="K11831" s="79"/>
      <c r="M11831" s="79"/>
      <c r="N11831" s="80"/>
      <c r="P11831" s="79"/>
    </row>
    <row r="11832" spans="7:16" x14ac:dyDescent="0.2">
      <c r="G11832" s="79"/>
      <c r="I11832" s="79"/>
      <c r="K11832" s="79"/>
      <c r="M11832" s="79"/>
      <c r="N11832" s="80"/>
      <c r="P11832" s="79"/>
    </row>
    <row r="11833" spans="7:16" x14ac:dyDescent="0.2">
      <c r="G11833" s="79"/>
      <c r="I11833" s="79"/>
      <c r="K11833" s="79"/>
      <c r="M11833" s="79"/>
      <c r="N11833" s="80"/>
      <c r="P11833" s="79"/>
    </row>
    <row r="11834" spans="7:16" x14ac:dyDescent="0.2">
      <c r="G11834" s="79"/>
      <c r="I11834" s="79"/>
      <c r="K11834" s="79"/>
      <c r="M11834" s="79"/>
      <c r="N11834" s="80"/>
      <c r="P11834" s="79"/>
    </row>
    <row r="11835" spans="7:16" x14ac:dyDescent="0.2">
      <c r="G11835" s="79"/>
      <c r="I11835" s="79"/>
      <c r="K11835" s="79"/>
      <c r="M11835" s="79"/>
      <c r="N11835" s="80"/>
      <c r="P11835" s="79"/>
    </row>
    <row r="11836" spans="7:16" x14ac:dyDescent="0.2">
      <c r="G11836" s="79"/>
      <c r="I11836" s="79"/>
      <c r="K11836" s="79"/>
      <c r="M11836" s="79"/>
      <c r="N11836" s="80"/>
      <c r="P11836" s="79"/>
    </row>
    <row r="11837" spans="7:16" x14ac:dyDescent="0.2">
      <c r="G11837" s="79"/>
      <c r="I11837" s="79"/>
      <c r="K11837" s="79"/>
      <c r="M11837" s="79"/>
      <c r="N11837" s="80"/>
      <c r="P11837" s="79"/>
    </row>
    <row r="11838" spans="7:16" x14ac:dyDescent="0.2">
      <c r="G11838" s="79"/>
      <c r="I11838" s="79"/>
      <c r="K11838" s="79"/>
      <c r="M11838" s="79"/>
      <c r="N11838" s="80"/>
      <c r="P11838" s="79"/>
    </row>
    <row r="11839" spans="7:16" x14ac:dyDescent="0.2">
      <c r="G11839" s="79"/>
      <c r="I11839" s="79"/>
      <c r="K11839" s="79"/>
      <c r="M11839" s="79"/>
      <c r="N11839" s="80"/>
      <c r="P11839" s="79"/>
    </row>
    <row r="11840" spans="7:16" x14ac:dyDescent="0.2">
      <c r="G11840" s="79"/>
      <c r="I11840" s="79"/>
      <c r="K11840" s="79"/>
      <c r="M11840" s="79"/>
      <c r="N11840" s="80"/>
      <c r="P11840" s="79"/>
    </row>
    <row r="11841" spans="7:16" x14ac:dyDescent="0.2">
      <c r="G11841" s="79"/>
      <c r="I11841" s="79"/>
      <c r="K11841" s="79"/>
      <c r="M11841" s="79"/>
      <c r="N11841" s="80"/>
      <c r="P11841" s="79"/>
    </row>
    <row r="11842" spans="7:16" x14ac:dyDescent="0.2">
      <c r="G11842" s="79"/>
      <c r="I11842" s="79"/>
      <c r="K11842" s="79"/>
      <c r="M11842" s="79"/>
      <c r="N11842" s="80"/>
      <c r="P11842" s="79"/>
    </row>
    <row r="11843" spans="7:16" x14ac:dyDescent="0.2">
      <c r="G11843" s="79"/>
      <c r="I11843" s="79"/>
      <c r="K11843" s="79"/>
      <c r="M11843" s="79"/>
      <c r="N11843" s="80"/>
      <c r="P11843" s="79"/>
    </row>
    <row r="11844" spans="7:16" x14ac:dyDescent="0.2">
      <c r="G11844" s="79"/>
      <c r="I11844" s="79"/>
      <c r="K11844" s="79"/>
      <c r="M11844" s="79"/>
      <c r="N11844" s="80"/>
      <c r="P11844" s="79"/>
    </row>
    <row r="11845" spans="7:16" x14ac:dyDescent="0.2">
      <c r="G11845" s="79"/>
      <c r="I11845" s="79"/>
      <c r="K11845" s="79"/>
      <c r="M11845" s="79"/>
      <c r="N11845" s="80"/>
      <c r="P11845" s="79"/>
    </row>
    <row r="11846" spans="7:16" x14ac:dyDescent="0.2">
      <c r="G11846" s="79"/>
      <c r="I11846" s="79"/>
      <c r="K11846" s="79"/>
      <c r="M11846" s="79"/>
      <c r="N11846" s="80"/>
      <c r="P11846" s="79"/>
    </row>
    <row r="11847" spans="7:16" x14ac:dyDescent="0.2">
      <c r="G11847" s="79"/>
      <c r="I11847" s="79"/>
      <c r="K11847" s="79"/>
      <c r="M11847" s="79"/>
      <c r="N11847" s="80"/>
      <c r="P11847" s="79"/>
    </row>
    <row r="11848" spans="7:16" x14ac:dyDescent="0.2">
      <c r="G11848" s="79"/>
      <c r="I11848" s="79"/>
      <c r="K11848" s="79"/>
      <c r="M11848" s="79"/>
      <c r="N11848" s="80"/>
      <c r="P11848" s="79"/>
    </row>
    <row r="11849" spans="7:16" x14ac:dyDescent="0.2">
      <c r="G11849" s="79"/>
      <c r="I11849" s="79"/>
      <c r="K11849" s="79"/>
      <c r="M11849" s="79"/>
      <c r="N11849" s="80"/>
      <c r="P11849" s="79"/>
    </row>
    <row r="11850" spans="7:16" x14ac:dyDescent="0.2">
      <c r="G11850" s="79"/>
      <c r="I11850" s="79"/>
      <c r="K11850" s="79"/>
      <c r="M11850" s="79"/>
      <c r="N11850" s="80"/>
      <c r="P11850" s="79"/>
    </row>
    <row r="11851" spans="7:16" x14ac:dyDescent="0.2">
      <c r="G11851" s="79"/>
      <c r="I11851" s="79"/>
      <c r="K11851" s="79"/>
      <c r="M11851" s="79"/>
      <c r="N11851" s="80"/>
      <c r="P11851" s="79"/>
    </row>
    <row r="11852" spans="7:16" x14ac:dyDescent="0.2">
      <c r="G11852" s="79"/>
      <c r="I11852" s="79"/>
      <c r="K11852" s="79"/>
      <c r="M11852" s="79"/>
      <c r="N11852" s="80"/>
      <c r="P11852" s="79"/>
    </row>
    <row r="11853" spans="7:16" x14ac:dyDescent="0.2">
      <c r="G11853" s="79"/>
      <c r="I11853" s="79"/>
      <c r="K11853" s="79"/>
      <c r="M11853" s="79"/>
      <c r="N11853" s="80"/>
      <c r="P11853" s="79"/>
    </row>
    <row r="11854" spans="7:16" x14ac:dyDescent="0.2">
      <c r="G11854" s="79"/>
      <c r="I11854" s="79"/>
      <c r="K11854" s="79"/>
      <c r="M11854" s="79"/>
      <c r="N11854" s="80"/>
      <c r="P11854" s="79"/>
    </row>
    <row r="11855" spans="7:16" x14ac:dyDescent="0.2">
      <c r="G11855" s="79"/>
      <c r="I11855" s="79"/>
      <c r="K11855" s="79"/>
      <c r="M11855" s="79"/>
      <c r="N11855" s="80"/>
      <c r="P11855" s="79"/>
    </row>
    <row r="11856" spans="7:16" x14ac:dyDescent="0.2">
      <c r="G11856" s="79"/>
      <c r="I11856" s="79"/>
      <c r="K11856" s="79"/>
      <c r="M11856" s="79"/>
      <c r="N11856" s="80"/>
      <c r="P11856" s="79"/>
    </row>
    <row r="11857" spans="7:16" x14ac:dyDescent="0.2">
      <c r="G11857" s="79"/>
      <c r="I11857" s="79"/>
      <c r="K11857" s="79"/>
      <c r="M11857" s="79"/>
      <c r="N11857" s="80"/>
      <c r="P11857" s="79"/>
    </row>
    <row r="11858" spans="7:16" x14ac:dyDescent="0.2">
      <c r="G11858" s="79"/>
      <c r="I11858" s="79"/>
      <c r="K11858" s="79"/>
      <c r="M11858" s="79"/>
      <c r="N11858" s="80"/>
      <c r="P11858" s="79"/>
    </row>
    <row r="11859" spans="7:16" x14ac:dyDescent="0.2">
      <c r="G11859" s="79"/>
      <c r="I11859" s="79"/>
      <c r="K11859" s="79"/>
      <c r="M11859" s="79"/>
      <c r="N11859" s="80"/>
      <c r="P11859" s="79"/>
    </row>
    <row r="11860" spans="7:16" x14ac:dyDescent="0.2">
      <c r="G11860" s="79"/>
      <c r="I11860" s="79"/>
      <c r="K11860" s="79"/>
      <c r="M11860" s="79"/>
      <c r="N11860" s="80"/>
      <c r="P11860" s="79"/>
    </row>
    <row r="11861" spans="7:16" x14ac:dyDescent="0.2">
      <c r="G11861" s="79"/>
      <c r="I11861" s="79"/>
      <c r="K11861" s="79"/>
      <c r="M11861" s="79"/>
      <c r="N11861" s="80"/>
      <c r="P11861" s="79"/>
    </row>
    <row r="11862" spans="7:16" x14ac:dyDescent="0.2">
      <c r="G11862" s="79"/>
      <c r="I11862" s="79"/>
      <c r="K11862" s="79"/>
      <c r="M11862" s="79"/>
      <c r="N11862" s="80"/>
      <c r="P11862" s="79"/>
    </row>
    <row r="11863" spans="7:16" x14ac:dyDescent="0.2">
      <c r="G11863" s="79"/>
      <c r="I11863" s="79"/>
      <c r="K11863" s="79"/>
      <c r="M11863" s="79"/>
      <c r="N11863" s="80"/>
      <c r="P11863" s="79"/>
    </row>
    <row r="11864" spans="7:16" x14ac:dyDescent="0.2">
      <c r="G11864" s="79"/>
      <c r="I11864" s="79"/>
      <c r="K11864" s="79"/>
      <c r="M11864" s="79"/>
      <c r="N11864" s="80"/>
      <c r="P11864" s="79"/>
    </row>
    <row r="11865" spans="7:16" x14ac:dyDescent="0.2">
      <c r="G11865" s="79"/>
      <c r="I11865" s="79"/>
      <c r="K11865" s="79"/>
      <c r="M11865" s="79"/>
      <c r="N11865" s="80"/>
      <c r="P11865" s="79"/>
    </row>
    <row r="11866" spans="7:16" x14ac:dyDescent="0.2">
      <c r="G11866" s="79"/>
      <c r="I11866" s="79"/>
      <c r="K11866" s="79"/>
      <c r="M11866" s="79"/>
      <c r="N11866" s="80"/>
      <c r="P11866" s="79"/>
    </row>
    <row r="11867" spans="7:16" x14ac:dyDescent="0.2">
      <c r="G11867" s="79"/>
      <c r="I11867" s="79"/>
      <c r="K11867" s="79"/>
      <c r="M11867" s="79"/>
      <c r="N11867" s="80"/>
      <c r="P11867" s="79"/>
    </row>
    <row r="11868" spans="7:16" x14ac:dyDescent="0.2">
      <c r="G11868" s="79"/>
      <c r="I11868" s="79"/>
      <c r="K11868" s="79"/>
      <c r="M11868" s="79"/>
      <c r="N11868" s="80"/>
      <c r="P11868" s="79"/>
    </row>
    <row r="11869" spans="7:16" x14ac:dyDescent="0.2">
      <c r="G11869" s="79"/>
      <c r="I11869" s="79"/>
      <c r="K11869" s="79"/>
      <c r="M11869" s="79"/>
      <c r="N11869" s="80"/>
      <c r="P11869" s="79"/>
    </row>
    <row r="11870" spans="7:16" x14ac:dyDescent="0.2">
      <c r="G11870" s="79"/>
      <c r="I11870" s="79"/>
      <c r="K11870" s="79"/>
      <c r="M11870" s="79"/>
      <c r="N11870" s="80"/>
      <c r="P11870" s="79"/>
    </row>
    <row r="11871" spans="7:16" x14ac:dyDescent="0.2">
      <c r="G11871" s="79"/>
      <c r="I11871" s="79"/>
      <c r="K11871" s="79"/>
      <c r="M11871" s="79"/>
      <c r="N11871" s="80"/>
      <c r="P11871" s="79"/>
    </row>
    <row r="11872" spans="7:16" x14ac:dyDescent="0.2">
      <c r="G11872" s="79"/>
      <c r="I11872" s="79"/>
      <c r="K11872" s="79"/>
      <c r="M11872" s="79"/>
      <c r="N11872" s="80"/>
      <c r="P11872" s="79"/>
    </row>
    <row r="11873" spans="7:16" x14ac:dyDescent="0.2">
      <c r="G11873" s="79"/>
      <c r="I11873" s="79"/>
      <c r="K11873" s="79"/>
      <c r="M11873" s="79"/>
      <c r="N11873" s="80"/>
      <c r="P11873" s="79"/>
    </row>
    <row r="11874" spans="7:16" x14ac:dyDescent="0.2">
      <c r="G11874" s="79"/>
      <c r="I11874" s="79"/>
      <c r="K11874" s="79"/>
      <c r="M11874" s="79"/>
      <c r="N11874" s="80"/>
      <c r="P11874" s="79"/>
    </row>
    <row r="11875" spans="7:16" x14ac:dyDescent="0.2">
      <c r="G11875" s="79"/>
      <c r="I11875" s="79"/>
      <c r="K11875" s="79"/>
      <c r="M11875" s="79"/>
      <c r="N11875" s="80"/>
      <c r="P11875" s="79"/>
    </row>
    <row r="11876" spans="7:16" x14ac:dyDescent="0.2">
      <c r="G11876" s="79"/>
      <c r="I11876" s="79"/>
      <c r="K11876" s="79"/>
      <c r="M11876" s="79"/>
      <c r="N11876" s="80"/>
      <c r="P11876" s="79"/>
    </row>
    <row r="11877" spans="7:16" x14ac:dyDescent="0.2">
      <c r="G11877" s="79"/>
      <c r="I11877" s="79"/>
      <c r="K11877" s="79"/>
      <c r="M11877" s="79"/>
      <c r="N11877" s="80"/>
      <c r="P11877" s="79"/>
    </row>
    <row r="11878" spans="7:16" x14ac:dyDescent="0.2">
      <c r="G11878" s="79"/>
      <c r="I11878" s="79"/>
      <c r="K11878" s="79"/>
      <c r="M11878" s="79"/>
      <c r="N11878" s="80"/>
      <c r="P11878" s="79"/>
    </row>
    <row r="11879" spans="7:16" x14ac:dyDescent="0.2">
      <c r="G11879" s="79"/>
      <c r="I11879" s="79"/>
      <c r="K11879" s="79"/>
      <c r="M11879" s="79"/>
      <c r="N11879" s="80"/>
      <c r="P11879" s="79"/>
    </row>
    <row r="11880" spans="7:16" x14ac:dyDescent="0.2">
      <c r="G11880" s="79"/>
      <c r="I11880" s="79"/>
      <c r="K11880" s="79"/>
      <c r="M11880" s="79"/>
      <c r="N11880" s="80"/>
      <c r="P11880" s="79"/>
    </row>
    <row r="11881" spans="7:16" x14ac:dyDescent="0.2">
      <c r="G11881" s="79"/>
      <c r="I11881" s="79"/>
      <c r="K11881" s="79"/>
      <c r="M11881" s="79"/>
      <c r="N11881" s="80"/>
      <c r="P11881" s="79"/>
    </row>
    <row r="11882" spans="7:16" x14ac:dyDescent="0.2">
      <c r="G11882" s="79"/>
      <c r="I11882" s="79"/>
      <c r="K11882" s="79"/>
      <c r="M11882" s="79"/>
      <c r="N11882" s="80"/>
      <c r="P11882" s="79"/>
    </row>
    <row r="11883" spans="7:16" x14ac:dyDescent="0.2">
      <c r="G11883" s="79"/>
      <c r="I11883" s="79"/>
      <c r="K11883" s="79"/>
      <c r="M11883" s="79"/>
      <c r="N11883" s="80"/>
      <c r="P11883" s="79"/>
    </row>
    <row r="11884" spans="7:16" x14ac:dyDescent="0.2">
      <c r="G11884" s="79"/>
      <c r="I11884" s="79"/>
      <c r="K11884" s="79"/>
      <c r="M11884" s="79"/>
      <c r="N11884" s="80"/>
      <c r="P11884" s="79"/>
    </row>
    <row r="11885" spans="7:16" x14ac:dyDescent="0.2">
      <c r="G11885" s="79"/>
      <c r="I11885" s="79"/>
      <c r="K11885" s="79"/>
      <c r="M11885" s="79"/>
      <c r="N11885" s="80"/>
      <c r="P11885" s="79"/>
    </row>
    <row r="11886" spans="7:16" x14ac:dyDescent="0.2">
      <c r="G11886" s="79"/>
      <c r="I11886" s="79"/>
      <c r="K11886" s="79"/>
      <c r="M11886" s="79"/>
      <c r="N11886" s="80"/>
      <c r="P11886" s="79"/>
    </row>
    <row r="11887" spans="7:16" x14ac:dyDescent="0.2">
      <c r="G11887" s="79"/>
      <c r="I11887" s="79"/>
      <c r="K11887" s="79"/>
      <c r="M11887" s="79"/>
      <c r="N11887" s="80"/>
      <c r="P11887" s="79"/>
    </row>
    <row r="11888" spans="7:16" x14ac:dyDescent="0.2">
      <c r="G11888" s="79"/>
      <c r="I11888" s="79"/>
      <c r="K11888" s="79"/>
      <c r="M11888" s="79"/>
      <c r="N11888" s="80"/>
      <c r="P11888" s="79"/>
    </row>
    <row r="11889" spans="7:16" x14ac:dyDescent="0.2">
      <c r="G11889" s="79"/>
      <c r="I11889" s="79"/>
      <c r="K11889" s="79"/>
      <c r="M11889" s="79"/>
      <c r="N11889" s="80"/>
      <c r="P11889" s="79"/>
    </row>
    <row r="11890" spans="7:16" x14ac:dyDescent="0.2">
      <c r="G11890" s="79"/>
      <c r="I11890" s="79"/>
      <c r="K11890" s="79"/>
      <c r="M11890" s="79"/>
      <c r="N11890" s="80"/>
      <c r="P11890" s="79"/>
    </row>
    <row r="11891" spans="7:16" x14ac:dyDescent="0.2">
      <c r="G11891" s="79"/>
      <c r="I11891" s="79"/>
      <c r="K11891" s="79"/>
      <c r="M11891" s="79"/>
      <c r="N11891" s="80"/>
      <c r="P11891" s="79"/>
    </row>
    <row r="11892" spans="7:16" x14ac:dyDescent="0.2">
      <c r="G11892" s="79"/>
      <c r="I11892" s="79"/>
      <c r="K11892" s="79"/>
      <c r="M11892" s="79"/>
      <c r="N11892" s="80"/>
      <c r="P11892" s="79"/>
    </row>
    <row r="11893" spans="7:16" x14ac:dyDescent="0.2">
      <c r="G11893" s="79"/>
      <c r="I11893" s="79"/>
      <c r="K11893" s="79"/>
      <c r="M11893" s="79"/>
      <c r="N11893" s="80"/>
      <c r="P11893" s="79"/>
    </row>
    <row r="11894" spans="7:16" x14ac:dyDescent="0.2">
      <c r="G11894" s="79"/>
      <c r="I11894" s="79"/>
      <c r="K11894" s="79"/>
      <c r="M11894" s="79"/>
      <c r="N11894" s="80"/>
      <c r="P11894" s="79"/>
    </row>
    <row r="11895" spans="7:16" x14ac:dyDescent="0.2">
      <c r="G11895" s="79"/>
      <c r="I11895" s="79"/>
      <c r="K11895" s="79"/>
      <c r="M11895" s="79"/>
      <c r="N11895" s="80"/>
      <c r="P11895" s="79"/>
    </row>
    <row r="11896" spans="7:16" x14ac:dyDescent="0.2">
      <c r="G11896" s="79"/>
      <c r="I11896" s="79"/>
      <c r="K11896" s="79"/>
      <c r="M11896" s="79"/>
      <c r="N11896" s="80"/>
      <c r="P11896" s="79"/>
    </row>
    <row r="11897" spans="7:16" x14ac:dyDescent="0.2">
      <c r="G11897" s="79"/>
      <c r="I11897" s="79"/>
      <c r="K11897" s="79"/>
      <c r="M11897" s="79"/>
      <c r="N11897" s="80"/>
      <c r="P11897" s="79"/>
    </row>
    <row r="11898" spans="7:16" x14ac:dyDescent="0.2">
      <c r="G11898" s="79"/>
      <c r="I11898" s="79"/>
      <c r="K11898" s="79"/>
      <c r="M11898" s="79"/>
      <c r="N11898" s="80"/>
      <c r="P11898" s="79"/>
    </row>
    <row r="11899" spans="7:16" x14ac:dyDescent="0.2">
      <c r="G11899" s="79"/>
      <c r="I11899" s="79"/>
      <c r="K11899" s="79"/>
      <c r="M11899" s="79"/>
      <c r="N11899" s="80"/>
      <c r="P11899" s="79"/>
    </row>
    <row r="11900" spans="7:16" x14ac:dyDescent="0.2">
      <c r="G11900" s="79"/>
      <c r="I11900" s="79"/>
      <c r="K11900" s="79"/>
      <c r="M11900" s="79"/>
      <c r="N11900" s="80"/>
      <c r="P11900" s="79"/>
    </row>
    <row r="11901" spans="7:16" x14ac:dyDescent="0.2">
      <c r="G11901" s="79"/>
      <c r="I11901" s="79"/>
      <c r="K11901" s="79"/>
      <c r="M11901" s="79"/>
      <c r="N11901" s="80"/>
      <c r="P11901" s="79"/>
    </row>
    <row r="11902" spans="7:16" x14ac:dyDescent="0.2">
      <c r="G11902" s="79"/>
      <c r="I11902" s="79"/>
      <c r="K11902" s="79"/>
      <c r="M11902" s="79"/>
      <c r="N11902" s="80"/>
      <c r="P11902" s="79"/>
    </row>
    <row r="11903" spans="7:16" x14ac:dyDescent="0.2">
      <c r="G11903" s="79"/>
      <c r="I11903" s="79"/>
      <c r="K11903" s="79"/>
      <c r="M11903" s="79"/>
      <c r="N11903" s="80"/>
      <c r="P11903" s="79"/>
    </row>
    <row r="11904" spans="7:16" x14ac:dyDescent="0.2">
      <c r="G11904" s="79"/>
      <c r="I11904" s="79"/>
      <c r="K11904" s="79"/>
      <c r="M11904" s="79"/>
      <c r="N11904" s="80"/>
      <c r="P11904" s="79"/>
    </row>
    <row r="11905" spans="7:16" x14ac:dyDescent="0.2">
      <c r="G11905" s="79"/>
      <c r="I11905" s="79"/>
      <c r="K11905" s="79"/>
      <c r="M11905" s="79"/>
      <c r="N11905" s="80"/>
      <c r="P11905" s="79"/>
    </row>
    <row r="11906" spans="7:16" x14ac:dyDescent="0.2">
      <c r="G11906" s="79"/>
      <c r="I11906" s="79"/>
      <c r="K11906" s="79"/>
      <c r="M11906" s="79"/>
      <c r="N11906" s="80"/>
      <c r="P11906" s="79"/>
    </row>
    <row r="11907" spans="7:16" x14ac:dyDescent="0.2">
      <c r="G11907" s="79"/>
      <c r="I11907" s="79"/>
      <c r="K11907" s="79"/>
      <c r="M11907" s="79"/>
      <c r="N11907" s="80"/>
      <c r="P11907" s="79"/>
    </row>
    <row r="11908" spans="7:16" x14ac:dyDescent="0.2">
      <c r="G11908" s="79"/>
      <c r="I11908" s="79"/>
      <c r="K11908" s="79"/>
      <c r="M11908" s="79"/>
      <c r="N11908" s="80"/>
      <c r="P11908" s="79"/>
    </row>
    <row r="11909" spans="7:16" x14ac:dyDescent="0.2">
      <c r="G11909" s="79"/>
      <c r="I11909" s="79"/>
      <c r="K11909" s="79"/>
      <c r="M11909" s="79"/>
      <c r="N11909" s="80"/>
      <c r="P11909" s="79"/>
    </row>
    <row r="11910" spans="7:16" x14ac:dyDescent="0.2">
      <c r="G11910" s="79"/>
      <c r="I11910" s="79"/>
      <c r="K11910" s="79"/>
      <c r="M11910" s="79"/>
      <c r="N11910" s="80"/>
      <c r="P11910" s="79"/>
    </row>
    <row r="11911" spans="7:16" x14ac:dyDescent="0.2">
      <c r="G11911" s="79"/>
      <c r="I11911" s="79"/>
      <c r="K11911" s="79"/>
      <c r="M11911" s="79"/>
      <c r="N11911" s="80"/>
      <c r="P11911" s="79"/>
    </row>
    <row r="11912" spans="7:16" x14ac:dyDescent="0.2">
      <c r="G11912" s="79"/>
      <c r="I11912" s="79"/>
      <c r="K11912" s="79"/>
      <c r="M11912" s="79"/>
      <c r="N11912" s="80"/>
      <c r="P11912" s="79"/>
    </row>
    <row r="11913" spans="7:16" x14ac:dyDescent="0.2">
      <c r="G11913" s="79"/>
      <c r="I11913" s="79"/>
      <c r="K11913" s="79"/>
      <c r="M11913" s="79"/>
      <c r="N11913" s="80"/>
      <c r="P11913" s="79"/>
    </row>
    <row r="11914" spans="7:16" x14ac:dyDescent="0.2">
      <c r="G11914" s="79"/>
      <c r="I11914" s="79"/>
      <c r="K11914" s="79"/>
      <c r="M11914" s="79"/>
      <c r="N11914" s="80"/>
      <c r="P11914" s="79"/>
    </row>
    <row r="11915" spans="7:16" x14ac:dyDescent="0.2">
      <c r="G11915" s="79"/>
      <c r="I11915" s="79"/>
      <c r="K11915" s="79"/>
      <c r="M11915" s="79"/>
      <c r="N11915" s="80"/>
      <c r="P11915" s="79"/>
    </row>
    <row r="11916" spans="7:16" x14ac:dyDescent="0.2">
      <c r="G11916" s="79"/>
      <c r="I11916" s="79"/>
      <c r="K11916" s="79"/>
      <c r="M11916" s="79"/>
      <c r="N11916" s="80"/>
      <c r="P11916" s="79"/>
    </row>
    <row r="11917" spans="7:16" x14ac:dyDescent="0.2">
      <c r="G11917" s="79"/>
      <c r="I11917" s="79"/>
      <c r="K11917" s="79"/>
      <c r="M11917" s="79"/>
      <c r="N11917" s="80"/>
      <c r="P11917" s="79"/>
    </row>
    <row r="11918" spans="7:16" x14ac:dyDescent="0.2">
      <c r="G11918" s="79"/>
      <c r="I11918" s="79"/>
      <c r="K11918" s="79"/>
      <c r="M11918" s="79"/>
      <c r="N11918" s="80"/>
      <c r="P11918" s="79"/>
    </row>
    <row r="11919" spans="7:16" x14ac:dyDescent="0.2">
      <c r="G11919" s="79"/>
      <c r="I11919" s="79"/>
      <c r="K11919" s="79"/>
      <c r="M11919" s="79"/>
      <c r="N11919" s="80"/>
      <c r="P11919" s="79"/>
    </row>
    <row r="11920" spans="7:16" x14ac:dyDescent="0.2">
      <c r="G11920" s="79"/>
      <c r="I11920" s="79"/>
      <c r="K11920" s="79"/>
      <c r="M11920" s="79"/>
      <c r="N11920" s="80"/>
      <c r="P11920" s="79"/>
    </row>
    <row r="11921" spans="7:16" x14ac:dyDescent="0.2">
      <c r="G11921" s="79"/>
      <c r="I11921" s="79"/>
      <c r="K11921" s="79"/>
      <c r="M11921" s="79"/>
      <c r="N11921" s="80"/>
      <c r="P11921" s="79"/>
    </row>
    <row r="11922" spans="7:16" x14ac:dyDescent="0.2">
      <c r="G11922" s="79"/>
      <c r="I11922" s="79"/>
      <c r="K11922" s="79"/>
      <c r="M11922" s="79"/>
      <c r="N11922" s="80"/>
      <c r="P11922" s="79"/>
    </row>
    <row r="11923" spans="7:16" x14ac:dyDescent="0.2">
      <c r="G11923" s="79"/>
      <c r="I11923" s="79"/>
      <c r="K11923" s="79"/>
      <c r="M11923" s="79"/>
      <c r="N11923" s="80"/>
      <c r="P11923" s="79"/>
    </row>
    <row r="11924" spans="7:16" x14ac:dyDescent="0.2">
      <c r="G11924" s="79"/>
      <c r="I11924" s="79"/>
      <c r="K11924" s="79"/>
      <c r="M11924" s="79"/>
      <c r="N11924" s="80"/>
      <c r="P11924" s="79"/>
    </row>
    <row r="11925" spans="7:16" x14ac:dyDescent="0.2">
      <c r="G11925" s="79"/>
      <c r="I11925" s="79"/>
      <c r="K11925" s="79"/>
      <c r="M11925" s="79"/>
      <c r="N11925" s="80"/>
      <c r="P11925" s="79"/>
    </row>
    <row r="11926" spans="7:16" x14ac:dyDescent="0.2">
      <c r="G11926" s="79"/>
      <c r="I11926" s="79"/>
      <c r="K11926" s="79"/>
      <c r="M11926" s="79"/>
      <c r="N11926" s="80"/>
      <c r="P11926" s="79"/>
    </row>
    <row r="11927" spans="7:16" x14ac:dyDescent="0.2">
      <c r="G11927" s="79"/>
      <c r="I11927" s="79"/>
      <c r="K11927" s="79"/>
      <c r="M11927" s="79"/>
      <c r="N11927" s="80"/>
      <c r="P11927" s="79"/>
    </row>
    <row r="11928" spans="7:16" x14ac:dyDescent="0.2">
      <c r="G11928" s="79"/>
      <c r="I11928" s="79"/>
      <c r="K11928" s="79"/>
      <c r="M11928" s="79"/>
      <c r="N11928" s="80"/>
      <c r="P11928" s="79"/>
    </row>
    <row r="11929" spans="7:16" x14ac:dyDescent="0.2">
      <c r="G11929" s="79"/>
      <c r="I11929" s="79"/>
      <c r="K11929" s="79"/>
      <c r="M11929" s="79"/>
      <c r="N11929" s="80"/>
      <c r="P11929" s="79"/>
    </row>
    <row r="11930" spans="7:16" x14ac:dyDescent="0.2">
      <c r="G11930" s="79"/>
      <c r="I11930" s="79"/>
      <c r="K11930" s="79"/>
      <c r="M11930" s="79"/>
      <c r="N11930" s="80"/>
      <c r="P11930" s="79"/>
    </row>
    <row r="11931" spans="7:16" x14ac:dyDescent="0.2">
      <c r="G11931" s="79"/>
      <c r="I11931" s="79"/>
      <c r="K11931" s="79"/>
      <c r="M11931" s="79"/>
      <c r="N11931" s="80"/>
      <c r="P11931" s="79"/>
    </row>
    <row r="11932" spans="7:16" x14ac:dyDescent="0.2">
      <c r="G11932" s="79"/>
      <c r="I11932" s="79"/>
      <c r="K11932" s="79"/>
      <c r="M11932" s="79"/>
      <c r="N11932" s="80"/>
      <c r="P11932" s="79"/>
    </row>
    <row r="11933" spans="7:16" x14ac:dyDescent="0.2">
      <c r="G11933" s="79"/>
      <c r="I11933" s="79"/>
      <c r="K11933" s="79"/>
      <c r="M11933" s="79"/>
      <c r="N11933" s="80"/>
      <c r="P11933" s="79"/>
    </row>
    <row r="11934" spans="7:16" x14ac:dyDescent="0.2">
      <c r="G11934" s="79"/>
      <c r="I11934" s="79"/>
      <c r="K11934" s="79"/>
      <c r="M11934" s="79"/>
      <c r="N11934" s="80"/>
      <c r="P11934" s="79"/>
    </row>
    <row r="11935" spans="7:16" x14ac:dyDescent="0.2">
      <c r="G11935" s="79"/>
      <c r="I11935" s="79"/>
      <c r="K11935" s="79"/>
      <c r="M11935" s="79"/>
      <c r="N11935" s="80"/>
      <c r="P11935" s="79"/>
    </row>
    <row r="11936" spans="7:16" x14ac:dyDescent="0.2">
      <c r="G11936" s="79"/>
      <c r="I11936" s="79"/>
      <c r="K11936" s="79"/>
      <c r="M11936" s="79"/>
      <c r="N11936" s="80"/>
      <c r="P11936" s="79"/>
    </row>
    <row r="11937" spans="7:16" x14ac:dyDescent="0.2">
      <c r="G11937" s="79"/>
      <c r="I11937" s="79"/>
      <c r="K11937" s="79"/>
      <c r="M11937" s="79"/>
      <c r="N11937" s="80"/>
      <c r="P11937" s="79"/>
    </row>
    <row r="11938" spans="7:16" x14ac:dyDescent="0.2">
      <c r="G11938" s="79"/>
      <c r="I11938" s="79"/>
      <c r="K11938" s="79"/>
      <c r="M11938" s="79"/>
      <c r="N11938" s="80"/>
      <c r="P11938" s="79"/>
    </row>
    <row r="11939" spans="7:16" x14ac:dyDescent="0.2">
      <c r="G11939" s="79"/>
      <c r="I11939" s="79"/>
      <c r="K11939" s="79"/>
      <c r="M11939" s="79"/>
      <c r="N11939" s="80"/>
      <c r="P11939" s="79"/>
    </row>
    <row r="11940" spans="7:16" x14ac:dyDescent="0.2">
      <c r="G11940" s="79"/>
      <c r="I11940" s="79"/>
      <c r="K11940" s="79"/>
      <c r="M11940" s="79"/>
      <c r="N11940" s="80"/>
      <c r="P11940" s="79"/>
    </row>
    <row r="11941" spans="7:16" x14ac:dyDescent="0.2">
      <c r="G11941" s="79"/>
      <c r="I11941" s="79"/>
      <c r="K11941" s="79"/>
      <c r="M11941" s="79"/>
      <c r="N11941" s="80"/>
      <c r="P11941" s="79"/>
    </row>
    <row r="11942" spans="7:16" x14ac:dyDescent="0.2">
      <c r="G11942" s="79"/>
      <c r="I11942" s="79"/>
      <c r="K11942" s="79"/>
      <c r="M11942" s="79"/>
      <c r="N11942" s="80"/>
      <c r="P11942" s="79"/>
    </row>
    <row r="11943" spans="7:16" x14ac:dyDescent="0.2">
      <c r="G11943" s="79"/>
      <c r="I11943" s="79"/>
      <c r="K11943" s="79"/>
      <c r="M11943" s="79"/>
      <c r="N11943" s="80"/>
      <c r="P11943" s="79"/>
    </row>
    <row r="11944" spans="7:16" x14ac:dyDescent="0.2">
      <c r="G11944" s="79"/>
      <c r="I11944" s="79"/>
      <c r="K11944" s="79"/>
      <c r="M11944" s="79"/>
      <c r="N11944" s="80"/>
      <c r="P11944" s="79"/>
    </row>
    <row r="11945" spans="7:16" x14ac:dyDescent="0.2">
      <c r="G11945" s="79"/>
      <c r="I11945" s="79"/>
      <c r="K11945" s="79"/>
      <c r="M11945" s="79"/>
      <c r="N11945" s="80"/>
      <c r="P11945" s="79"/>
    </row>
    <row r="11946" spans="7:16" x14ac:dyDescent="0.2">
      <c r="G11946" s="79"/>
      <c r="I11946" s="79"/>
      <c r="K11946" s="79"/>
      <c r="M11946" s="79"/>
      <c r="N11946" s="80"/>
      <c r="P11946" s="79"/>
    </row>
    <row r="11947" spans="7:16" x14ac:dyDescent="0.2">
      <c r="G11947" s="79"/>
      <c r="I11947" s="79"/>
      <c r="K11947" s="79"/>
      <c r="M11947" s="79"/>
      <c r="N11947" s="80"/>
      <c r="P11947" s="79"/>
    </row>
    <row r="11948" spans="7:16" x14ac:dyDescent="0.2">
      <c r="G11948" s="79"/>
      <c r="I11948" s="79"/>
      <c r="K11948" s="79"/>
      <c r="M11948" s="79"/>
      <c r="N11948" s="80"/>
      <c r="P11948" s="79"/>
    </row>
    <row r="11949" spans="7:16" x14ac:dyDescent="0.2">
      <c r="G11949" s="79"/>
      <c r="I11949" s="79"/>
      <c r="K11949" s="79"/>
      <c r="M11949" s="79"/>
      <c r="N11949" s="80"/>
      <c r="P11949" s="79"/>
    </row>
    <row r="11950" spans="7:16" x14ac:dyDescent="0.2">
      <c r="G11950" s="79"/>
      <c r="I11950" s="79"/>
      <c r="K11950" s="79"/>
      <c r="M11950" s="79"/>
      <c r="N11950" s="80"/>
      <c r="P11950" s="79"/>
    </row>
    <row r="11951" spans="7:16" x14ac:dyDescent="0.2">
      <c r="G11951" s="79"/>
      <c r="I11951" s="79"/>
      <c r="K11951" s="79"/>
      <c r="M11951" s="79"/>
      <c r="N11951" s="80"/>
      <c r="P11951" s="79"/>
    </row>
    <row r="11952" spans="7:16" x14ac:dyDescent="0.2">
      <c r="G11952" s="79"/>
      <c r="I11952" s="79"/>
      <c r="K11952" s="79"/>
      <c r="M11952" s="79"/>
      <c r="N11952" s="80"/>
      <c r="P11952" s="79"/>
    </row>
    <row r="11953" spans="7:16" x14ac:dyDescent="0.2">
      <c r="G11953" s="79"/>
      <c r="I11953" s="79"/>
      <c r="K11953" s="79"/>
      <c r="M11953" s="79"/>
      <c r="N11953" s="80"/>
      <c r="P11953" s="79"/>
    </row>
    <row r="11954" spans="7:16" x14ac:dyDescent="0.2">
      <c r="G11954" s="79"/>
      <c r="I11954" s="79"/>
      <c r="K11954" s="79"/>
      <c r="M11954" s="79"/>
      <c r="N11954" s="80"/>
      <c r="P11954" s="79"/>
    </row>
    <row r="11955" spans="7:16" x14ac:dyDescent="0.2">
      <c r="G11955" s="79"/>
      <c r="I11955" s="79"/>
      <c r="K11955" s="79"/>
      <c r="M11955" s="79"/>
      <c r="N11955" s="80"/>
      <c r="P11955" s="79"/>
    </row>
    <row r="11956" spans="7:16" x14ac:dyDescent="0.2">
      <c r="G11956" s="79"/>
      <c r="I11956" s="79"/>
      <c r="K11956" s="79"/>
      <c r="M11956" s="79"/>
      <c r="N11956" s="80"/>
      <c r="P11956" s="79"/>
    </row>
    <row r="11957" spans="7:16" x14ac:dyDescent="0.2">
      <c r="G11957" s="79"/>
      <c r="I11957" s="79"/>
      <c r="K11957" s="79"/>
      <c r="M11957" s="79"/>
      <c r="N11957" s="80"/>
      <c r="P11957" s="79"/>
    </row>
    <row r="11958" spans="7:16" x14ac:dyDescent="0.2">
      <c r="G11958" s="79"/>
      <c r="I11958" s="79"/>
      <c r="K11958" s="79"/>
      <c r="M11958" s="79"/>
      <c r="N11958" s="80"/>
      <c r="P11958" s="79"/>
    </row>
    <row r="11959" spans="7:16" x14ac:dyDescent="0.2">
      <c r="G11959" s="79"/>
      <c r="I11959" s="79"/>
      <c r="K11959" s="79"/>
      <c r="M11959" s="79"/>
      <c r="N11959" s="80"/>
      <c r="P11959" s="79"/>
    </row>
    <row r="11960" spans="7:16" x14ac:dyDescent="0.2">
      <c r="G11960" s="79"/>
      <c r="I11960" s="79"/>
      <c r="K11960" s="79"/>
      <c r="M11960" s="79"/>
      <c r="N11960" s="80"/>
      <c r="P11960" s="79"/>
    </row>
    <row r="11961" spans="7:16" x14ac:dyDescent="0.2">
      <c r="G11961" s="79"/>
      <c r="I11961" s="79"/>
      <c r="K11961" s="79"/>
      <c r="M11961" s="79"/>
      <c r="N11961" s="80"/>
      <c r="P11961" s="79"/>
    </row>
    <row r="11962" spans="7:16" x14ac:dyDescent="0.2">
      <c r="G11962" s="79"/>
      <c r="I11962" s="79"/>
      <c r="K11962" s="79"/>
      <c r="M11962" s="79"/>
      <c r="N11962" s="80"/>
      <c r="P11962" s="79"/>
    </row>
    <row r="11963" spans="7:16" x14ac:dyDescent="0.2">
      <c r="G11963" s="79"/>
      <c r="I11963" s="79"/>
      <c r="K11963" s="79"/>
      <c r="M11963" s="79"/>
      <c r="N11963" s="80"/>
      <c r="P11963" s="79"/>
    </row>
    <row r="11964" spans="7:16" x14ac:dyDescent="0.2">
      <c r="G11964" s="79"/>
      <c r="I11964" s="79"/>
      <c r="K11964" s="79"/>
      <c r="M11964" s="79"/>
      <c r="N11964" s="80"/>
      <c r="P11964" s="79"/>
    </row>
    <row r="11965" spans="7:16" x14ac:dyDescent="0.2">
      <c r="G11965" s="79"/>
      <c r="I11965" s="79"/>
      <c r="K11965" s="79"/>
      <c r="M11965" s="79"/>
      <c r="N11965" s="80"/>
      <c r="P11965" s="79"/>
    </row>
    <row r="11966" spans="7:16" x14ac:dyDescent="0.2">
      <c r="G11966" s="79"/>
      <c r="I11966" s="79"/>
      <c r="K11966" s="79"/>
      <c r="M11966" s="79"/>
      <c r="N11966" s="80"/>
      <c r="P11966" s="79"/>
    </row>
    <row r="11967" spans="7:16" x14ac:dyDescent="0.2">
      <c r="G11967" s="79"/>
      <c r="I11967" s="79"/>
      <c r="K11967" s="79"/>
      <c r="M11967" s="79"/>
      <c r="N11967" s="80"/>
      <c r="P11967" s="79"/>
    </row>
    <row r="11968" spans="7:16" x14ac:dyDescent="0.2">
      <c r="G11968" s="79"/>
      <c r="I11968" s="79"/>
      <c r="K11968" s="79"/>
      <c r="M11968" s="79"/>
      <c r="N11968" s="80"/>
      <c r="P11968" s="79"/>
    </row>
    <row r="11969" spans="7:16" x14ac:dyDescent="0.2">
      <c r="G11969" s="79"/>
      <c r="I11969" s="79"/>
      <c r="K11969" s="79"/>
      <c r="M11969" s="79"/>
      <c r="N11969" s="80"/>
      <c r="P11969" s="79"/>
    </row>
    <row r="11970" spans="7:16" x14ac:dyDescent="0.2">
      <c r="G11970" s="79"/>
      <c r="I11970" s="79"/>
      <c r="K11970" s="79"/>
      <c r="M11970" s="79"/>
      <c r="N11970" s="80"/>
      <c r="P11970" s="79"/>
    </row>
    <row r="11971" spans="7:16" x14ac:dyDescent="0.2">
      <c r="G11971" s="79"/>
      <c r="I11971" s="79"/>
      <c r="K11971" s="79"/>
      <c r="M11971" s="79"/>
      <c r="N11971" s="80"/>
      <c r="P11971" s="79"/>
    </row>
    <row r="11972" spans="7:16" x14ac:dyDescent="0.2">
      <c r="G11972" s="79"/>
      <c r="I11972" s="79"/>
      <c r="K11972" s="79"/>
      <c r="M11972" s="79"/>
      <c r="N11972" s="80"/>
      <c r="P11972" s="79"/>
    </row>
    <row r="11973" spans="7:16" x14ac:dyDescent="0.2">
      <c r="G11973" s="79"/>
      <c r="I11973" s="79"/>
      <c r="K11973" s="79"/>
      <c r="M11973" s="79"/>
      <c r="N11973" s="80"/>
      <c r="P11973" s="79"/>
    </row>
    <row r="11974" spans="7:16" x14ac:dyDescent="0.2">
      <c r="G11974" s="79"/>
      <c r="I11974" s="79"/>
      <c r="K11974" s="79"/>
      <c r="M11974" s="79"/>
      <c r="N11974" s="80"/>
      <c r="P11974" s="79"/>
    </row>
    <row r="11975" spans="7:16" x14ac:dyDescent="0.2">
      <c r="G11975" s="79"/>
      <c r="I11975" s="79"/>
      <c r="K11975" s="79"/>
      <c r="M11975" s="79"/>
      <c r="N11975" s="80"/>
      <c r="P11975" s="79"/>
    </row>
    <row r="11976" spans="7:16" x14ac:dyDescent="0.2">
      <c r="G11976" s="79"/>
      <c r="I11976" s="79"/>
      <c r="K11976" s="79"/>
      <c r="M11976" s="79"/>
      <c r="N11976" s="80"/>
      <c r="P11976" s="79"/>
    </row>
    <row r="11977" spans="7:16" x14ac:dyDescent="0.2">
      <c r="G11977" s="79"/>
      <c r="I11977" s="79"/>
      <c r="K11977" s="79"/>
      <c r="M11977" s="79"/>
      <c r="N11977" s="80"/>
      <c r="P11977" s="79"/>
    </row>
    <row r="11978" spans="7:16" x14ac:dyDescent="0.2">
      <c r="G11978" s="79"/>
      <c r="I11978" s="79"/>
      <c r="K11978" s="79"/>
      <c r="M11978" s="79"/>
      <c r="N11978" s="80"/>
      <c r="P11978" s="79"/>
    </row>
    <row r="11979" spans="7:16" x14ac:dyDescent="0.2">
      <c r="G11979" s="79"/>
      <c r="I11979" s="79"/>
      <c r="K11979" s="79"/>
      <c r="M11979" s="79"/>
      <c r="N11979" s="80"/>
      <c r="P11979" s="79"/>
    </row>
    <row r="11980" spans="7:16" x14ac:dyDescent="0.2">
      <c r="G11980" s="79"/>
      <c r="I11980" s="79"/>
      <c r="K11980" s="79"/>
      <c r="M11980" s="79"/>
      <c r="N11980" s="80"/>
      <c r="P11980" s="79"/>
    </row>
    <row r="11981" spans="7:16" x14ac:dyDescent="0.2">
      <c r="G11981" s="79"/>
      <c r="I11981" s="79"/>
      <c r="K11981" s="79"/>
      <c r="M11981" s="79"/>
      <c r="N11981" s="80"/>
      <c r="P11981" s="79"/>
    </row>
    <row r="11982" spans="7:16" x14ac:dyDescent="0.2">
      <c r="G11982" s="79"/>
      <c r="I11982" s="79"/>
      <c r="K11982" s="79"/>
      <c r="M11982" s="79"/>
      <c r="N11982" s="80"/>
      <c r="P11982" s="79"/>
    </row>
    <row r="11983" spans="7:16" x14ac:dyDescent="0.2">
      <c r="G11983" s="79"/>
      <c r="I11983" s="79"/>
      <c r="K11983" s="79"/>
      <c r="M11983" s="79"/>
      <c r="N11983" s="80"/>
      <c r="P11983" s="79"/>
    </row>
    <row r="11984" spans="7:16" x14ac:dyDescent="0.2">
      <c r="G11984" s="79"/>
      <c r="I11984" s="79"/>
      <c r="K11984" s="79"/>
      <c r="M11984" s="79"/>
      <c r="N11984" s="80"/>
      <c r="P11984" s="79"/>
    </row>
    <row r="11985" spans="7:16" x14ac:dyDescent="0.2">
      <c r="G11985" s="79"/>
      <c r="I11985" s="79"/>
      <c r="K11985" s="79"/>
      <c r="M11985" s="79"/>
      <c r="N11985" s="80"/>
      <c r="P11985" s="79"/>
    </row>
    <row r="11986" spans="7:16" x14ac:dyDescent="0.2">
      <c r="G11986" s="79"/>
      <c r="I11986" s="79"/>
      <c r="K11986" s="79"/>
      <c r="M11986" s="79"/>
      <c r="N11986" s="80"/>
      <c r="P11986" s="79"/>
    </row>
    <row r="11987" spans="7:16" x14ac:dyDescent="0.2">
      <c r="G11987" s="79"/>
      <c r="I11987" s="79"/>
      <c r="K11987" s="79"/>
      <c r="M11987" s="79"/>
      <c r="N11987" s="80"/>
      <c r="P11987" s="79"/>
    </row>
    <row r="11988" spans="7:16" x14ac:dyDescent="0.2">
      <c r="G11988" s="79"/>
      <c r="I11988" s="79"/>
      <c r="K11988" s="79"/>
      <c r="M11988" s="79"/>
      <c r="N11988" s="80"/>
      <c r="P11988" s="79"/>
    </row>
    <row r="11989" spans="7:16" x14ac:dyDescent="0.2">
      <c r="G11989" s="79"/>
      <c r="I11989" s="79"/>
      <c r="K11989" s="79"/>
      <c r="M11989" s="79"/>
      <c r="N11989" s="80"/>
      <c r="P11989" s="79"/>
    </row>
    <row r="11990" spans="7:16" x14ac:dyDescent="0.2">
      <c r="G11990" s="79"/>
      <c r="I11990" s="79"/>
      <c r="K11990" s="79"/>
      <c r="M11990" s="79"/>
      <c r="N11990" s="80"/>
      <c r="P11990" s="79"/>
    </row>
    <row r="11991" spans="7:16" x14ac:dyDescent="0.2">
      <c r="G11991" s="79"/>
      <c r="I11991" s="79"/>
      <c r="K11991" s="79"/>
      <c r="M11991" s="79"/>
      <c r="N11991" s="80"/>
      <c r="P11991" s="79"/>
    </row>
    <row r="11992" spans="7:16" x14ac:dyDescent="0.2">
      <c r="G11992" s="79"/>
      <c r="I11992" s="79"/>
      <c r="K11992" s="79"/>
      <c r="M11992" s="79"/>
      <c r="N11992" s="80"/>
      <c r="P11992" s="79"/>
    </row>
    <row r="11993" spans="7:16" x14ac:dyDescent="0.2">
      <c r="G11993" s="79"/>
      <c r="I11993" s="79"/>
      <c r="K11993" s="79"/>
      <c r="M11993" s="79"/>
      <c r="N11993" s="80"/>
      <c r="P11993" s="79"/>
    </row>
    <row r="11994" spans="7:16" x14ac:dyDescent="0.2">
      <c r="G11994" s="79"/>
      <c r="I11994" s="79"/>
      <c r="K11994" s="79"/>
      <c r="M11994" s="79"/>
      <c r="N11994" s="80"/>
      <c r="P11994" s="79"/>
    </row>
    <row r="11995" spans="7:16" x14ac:dyDescent="0.2">
      <c r="G11995" s="79"/>
      <c r="I11995" s="79"/>
      <c r="K11995" s="79"/>
      <c r="M11995" s="79"/>
      <c r="N11995" s="80"/>
      <c r="P11995" s="79"/>
    </row>
    <row r="11996" spans="7:16" x14ac:dyDescent="0.2">
      <c r="G11996" s="79"/>
      <c r="I11996" s="79"/>
      <c r="K11996" s="79"/>
      <c r="M11996" s="79"/>
      <c r="N11996" s="80"/>
      <c r="P11996" s="79"/>
    </row>
    <row r="11997" spans="7:16" x14ac:dyDescent="0.2">
      <c r="G11997" s="79"/>
      <c r="I11997" s="79"/>
      <c r="K11997" s="79"/>
      <c r="M11997" s="79"/>
      <c r="N11997" s="80"/>
      <c r="P11997" s="79"/>
    </row>
    <row r="11998" spans="7:16" x14ac:dyDescent="0.2">
      <c r="G11998" s="79"/>
      <c r="I11998" s="79"/>
      <c r="K11998" s="79"/>
      <c r="M11998" s="79"/>
      <c r="N11998" s="80"/>
      <c r="P11998" s="79"/>
    </row>
    <row r="11999" spans="7:16" x14ac:dyDescent="0.2">
      <c r="G11999" s="79"/>
      <c r="I11999" s="79"/>
      <c r="K11999" s="79"/>
      <c r="M11999" s="79"/>
      <c r="N11999" s="80"/>
      <c r="P11999" s="79"/>
    </row>
    <row r="12000" spans="7:16" x14ac:dyDescent="0.2">
      <c r="G12000" s="79"/>
      <c r="I12000" s="79"/>
      <c r="K12000" s="79"/>
      <c r="M12000" s="79"/>
      <c r="N12000" s="80"/>
      <c r="P12000" s="79"/>
    </row>
    <row r="12001" spans="7:16" x14ac:dyDescent="0.2">
      <c r="G12001" s="79"/>
      <c r="I12001" s="79"/>
      <c r="K12001" s="79"/>
      <c r="M12001" s="79"/>
      <c r="N12001" s="80"/>
      <c r="P12001" s="79"/>
    </row>
    <row r="12002" spans="7:16" x14ac:dyDescent="0.2">
      <c r="G12002" s="79"/>
      <c r="I12002" s="79"/>
      <c r="K12002" s="79"/>
      <c r="M12002" s="79"/>
      <c r="N12002" s="80"/>
      <c r="P12002" s="79"/>
    </row>
    <row r="12003" spans="7:16" x14ac:dyDescent="0.2">
      <c r="G12003" s="79"/>
      <c r="I12003" s="79"/>
      <c r="K12003" s="79"/>
      <c r="M12003" s="79"/>
      <c r="N12003" s="80"/>
      <c r="P12003" s="79"/>
    </row>
    <row r="12004" spans="7:16" x14ac:dyDescent="0.2">
      <c r="G12004" s="79"/>
      <c r="I12004" s="79"/>
      <c r="K12004" s="79"/>
      <c r="M12004" s="79"/>
      <c r="N12004" s="80"/>
      <c r="P12004" s="79"/>
    </row>
    <row r="12005" spans="7:16" x14ac:dyDescent="0.2">
      <c r="G12005" s="79"/>
      <c r="I12005" s="79"/>
      <c r="K12005" s="79"/>
      <c r="M12005" s="79"/>
      <c r="N12005" s="80"/>
      <c r="P12005" s="79"/>
    </row>
    <row r="12006" spans="7:16" x14ac:dyDescent="0.2">
      <c r="G12006" s="79"/>
      <c r="I12006" s="79"/>
      <c r="K12006" s="79"/>
      <c r="M12006" s="79"/>
      <c r="N12006" s="80"/>
      <c r="P12006" s="79"/>
    </row>
    <row r="12007" spans="7:16" x14ac:dyDescent="0.2">
      <c r="G12007" s="79"/>
      <c r="I12007" s="79"/>
      <c r="K12007" s="79"/>
      <c r="M12007" s="79"/>
      <c r="N12007" s="80"/>
      <c r="P12007" s="79"/>
    </row>
    <row r="12008" spans="7:16" x14ac:dyDescent="0.2">
      <c r="G12008" s="79"/>
      <c r="I12008" s="79"/>
      <c r="K12008" s="79"/>
      <c r="M12008" s="79"/>
      <c r="N12008" s="80"/>
      <c r="P12008" s="79"/>
    </row>
    <row r="12009" spans="7:16" x14ac:dyDescent="0.2">
      <c r="G12009" s="79"/>
      <c r="I12009" s="79"/>
      <c r="K12009" s="79"/>
      <c r="M12009" s="79"/>
      <c r="N12009" s="80"/>
      <c r="P12009" s="79"/>
    </row>
    <row r="12010" spans="7:16" x14ac:dyDescent="0.2">
      <c r="G12010" s="79"/>
      <c r="I12010" s="79"/>
      <c r="K12010" s="79"/>
      <c r="M12010" s="79"/>
      <c r="N12010" s="80"/>
      <c r="P12010" s="79"/>
    </row>
    <row r="12011" spans="7:16" x14ac:dyDescent="0.2">
      <c r="G12011" s="79"/>
      <c r="I12011" s="79"/>
      <c r="K12011" s="79"/>
      <c r="M12011" s="79"/>
      <c r="N12011" s="80"/>
      <c r="P12011" s="79"/>
    </row>
    <row r="12012" spans="7:16" x14ac:dyDescent="0.2">
      <c r="G12012" s="79"/>
      <c r="I12012" s="79"/>
      <c r="K12012" s="79"/>
      <c r="M12012" s="79"/>
      <c r="N12012" s="80"/>
      <c r="P12012" s="79"/>
    </row>
    <row r="12013" spans="7:16" x14ac:dyDescent="0.2">
      <c r="G12013" s="79"/>
      <c r="I12013" s="79"/>
      <c r="K12013" s="79"/>
      <c r="M12013" s="79"/>
      <c r="N12013" s="80"/>
      <c r="P12013" s="79"/>
    </row>
    <row r="12014" spans="7:16" x14ac:dyDescent="0.2">
      <c r="G12014" s="79"/>
      <c r="I12014" s="79"/>
      <c r="K12014" s="79"/>
      <c r="M12014" s="79"/>
      <c r="N12014" s="80"/>
      <c r="P12014" s="79"/>
    </row>
    <row r="12015" spans="7:16" x14ac:dyDescent="0.2">
      <c r="G12015" s="79"/>
      <c r="I12015" s="79"/>
      <c r="K12015" s="79"/>
      <c r="M12015" s="79"/>
      <c r="N12015" s="80"/>
      <c r="P12015" s="79"/>
    </row>
    <row r="12016" spans="7:16" x14ac:dyDescent="0.2">
      <c r="G12016" s="79"/>
      <c r="I12016" s="79"/>
      <c r="K12016" s="79"/>
      <c r="M12016" s="79"/>
      <c r="N12016" s="80"/>
      <c r="P12016" s="79"/>
    </row>
    <row r="12017" spans="7:16" x14ac:dyDescent="0.2">
      <c r="G12017" s="79"/>
      <c r="I12017" s="79"/>
      <c r="K12017" s="79"/>
      <c r="M12017" s="79"/>
      <c r="N12017" s="80"/>
      <c r="P12017" s="79"/>
    </row>
    <row r="12018" spans="7:16" x14ac:dyDescent="0.2">
      <c r="G12018" s="79"/>
      <c r="I12018" s="79"/>
      <c r="K12018" s="79"/>
      <c r="M12018" s="79"/>
      <c r="N12018" s="80"/>
      <c r="P12018" s="79"/>
    </row>
    <row r="12019" spans="7:16" x14ac:dyDescent="0.2">
      <c r="G12019" s="79"/>
      <c r="I12019" s="79"/>
      <c r="K12019" s="79"/>
      <c r="M12019" s="79"/>
      <c r="N12019" s="80"/>
      <c r="P12019" s="79"/>
    </row>
    <row r="12020" spans="7:16" x14ac:dyDescent="0.2">
      <c r="G12020" s="79"/>
      <c r="I12020" s="79"/>
      <c r="K12020" s="79"/>
      <c r="M12020" s="79"/>
      <c r="N12020" s="80"/>
      <c r="P12020" s="79"/>
    </row>
    <row r="12021" spans="7:16" x14ac:dyDescent="0.2">
      <c r="G12021" s="79"/>
      <c r="I12021" s="79"/>
      <c r="K12021" s="79"/>
      <c r="M12021" s="79"/>
      <c r="N12021" s="80"/>
      <c r="P12021" s="79"/>
    </row>
    <row r="12022" spans="7:16" x14ac:dyDescent="0.2">
      <c r="G12022" s="79"/>
      <c r="I12022" s="79"/>
      <c r="K12022" s="79"/>
      <c r="M12022" s="79"/>
      <c r="N12022" s="80"/>
      <c r="P12022" s="79"/>
    </row>
    <row r="12023" spans="7:16" x14ac:dyDescent="0.2">
      <c r="G12023" s="79"/>
      <c r="I12023" s="79"/>
      <c r="K12023" s="79"/>
      <c r="M12023" s="79"/>
      <c r="N12023" s="80"/>
      <c r="P12023" s="79"/>
    </row>
    <row r="12024" spans="7:16" x14ac:dyDescent="0.2">
      <c r="G12024" s="79"/>
      <c r="I12024" s="79"/>
      <c r="K12024" s="79"/>
      <c r="M12024" s="79"/>
      <c r="N12024" s="80"/>
      <c r="P12024" s="79"/>
    </row>
    <row r="12025" spans="7:16" x14ac:dyDescent="0.2">
      <c r="G12025" s="79"/>
      <c r="I12025" s="79"/>
      <c r="K12025" s="79"/>
      <c r="M12025" s="79"/>
      <c r="N12025" s="80"/>
      <c r="P12025" s="79"/>
    </row>
    <row r="12026" spans="7:16" x14ac:dyDescent="0.2">
      <c r="G12026" s="79"/>
      <c r="I12026" s="79"/>
      <c r="K12026" s="79"/>
      <c r="M12026" s="79"/>
      <c r="N12026" s="80"/>
      <c r="P12026" s="79"/>
    </row>
    <row r="12027" spans="7:16" x14ac:dyDescent="0.2">
      <c r="G12027" s="79"/>
      <c r="I12027" s="79"/>
      <c r="K12027" s="79"/>
      <c r="M12027" s="79"/>
      <c r="N12027" s="80"/>
      <c r="P12027" s="79"/>
    </row>
    <row r="12028" spans="7:16" x14ac:dyDescent="0.2">
      <c r="G12028" s="79"/>
      <c r="I12028" s="79"/>
      <c r="K12028" s="79"/>
      <c r="M12028" s="79"/>
      <c r="N12028" s="80"/>
      <c r="P12028" s="79"/>
    </row>
    <row r="12029" spans="7:16" x14ac:dyDescent="0.2">
      <c r="G12029" s="79"/>
      <c r="I12029" s="79"/>
      <c r="K12029" s="79"/>
      <c r="M12029" s="79"/>
      <c r="N12029" s="80"/>
      <c r="P12029" s="79"/>
    </row>
    <row r="12030" spans="7:16" x14ac:dyDescent="0.2">
      <c r="G12030" s="79"/>
      <c r="I12030" s="79"/>
      <c r="K12030" s="79"/>
      <c r="M12030" s="79"/>
      <c r="N12030" s="80"/>
      <c r="P12030" s="79"/>
    </row>
    <row r="12031" spans="7:16" x14ac:dyDescent="0.2">
      <c r="G12031" s="79"/>
      <c r="I12031" s="79"/>
      <c r="K12031" s="79"/>
      <c r="M12031" s="79"/>
      <c r="N12031" s="80"/>
      <c r="P12031" s="79"/>
    </row>
    <row r="12032" spans="7:16" x14ac:dyDescent="0.2">
      <c r="G12032" s="79"/>
      <c r="I12032" s="79"/>
      <c r="K12032" s="79"/>
      <c r="M12032" s="79"/>
      <c r="N12032" s="80"/>
      <c r="P12032" s="79"/>
    </row>
    <row r="12033" spans="7:16" x14ac:dyDescent="0.2">
      <c r="G12033" s="79"/>
      <c r="I12033" s="79"/>
      <c r="K12033" s="79"/>
      <c r="M12033" s="79"/>
      <c r="N12033" s="80"/>
      <c r="P12033" s="79"/>
    </row>
    <row r="12034" spans="7:16" x14ac:dyDescent="0.2">
      <c r="G12034" s="79"/>
      <c r="I12034" s="79"/>
      <c r="K12034" s="79"/>
      <c r="M12034" s="79"/>
      <c r="N12034" s="80"/>
      <c r="P12034" s="79"/>
    </row>
    <row r="12035" spans="7:16" x14ac:dyDescent="0.2">
      <c r="G12035" s="79"/>
      <c r="I12035" s="79"/>
      <c r="K12035" s="79"/>
      <c r="M12035" s="79"/>
      <c r="N12035" s="80"/>
      <c r="P12035" s="79"/>
    </row>
    <row r="12036" spans="7:16" x14ac:dyDescent="0.2">
      <c r="G12036" s="79"/>
      <c r="I12036" s="79"/>
      <c r="K12036" s="79"/>
      <c r="M12036" s="79"/>
      <c r="N12036" s="80"/>
      <c r="P12036" s="79"/>
    </row>
    <row r="12037" spans="7:16" x14ac:dyDescent="0.2">
      <c r="G12037" s="79"/>
      <c r="I12037" s="79"/>
      <c r="K12037" s="79"/>
      <c r="M12037" s="79"/>
      <c r="N12037" s="80"/>
      <c r="P12037" s="79"/>
    </row>
    <row r="12038" spans="7:16" x14ac:dyDescent="0.2">
      <c r="G12038" s="79"/>
      <c r="I12038" s="79"/>
      <c r="K12038" s="79"/>
      <c r="M12038" s="79"/>
      <c r="N12038" s="80"/>
      <c r="P12038" s="79"/>
    </row>
    <row r="12039" spans="7:16" x14ac:dyDescent="0.2">
      <c r="G12039" s="79"/>
      <c r="I12039" s="79"/>
      <c r="K12039" s="79"/>
      <c r="M12039" s="79"/>
      <c r="N12039" s="80"/>
      <c r="P12039" s="79"/>
    </row>
    <row r="12040" spans="7:16" x14ac:dyDescent="0.2">
      <c r="G12040" s="79"/>
      <c r="I12040" s="79"/>
      <c r="K12040" s="79"/>
      <c r="M12040" s="79"/>
      <c r="N12040" s="80"/>
      <c r="P12040" s="79"/>
    </row>
    <row r="12041" spans="7:16" x14ac:dyDescent="0.2">
      <c r="G12041" s="79"/>
      <c r="I12041" s="79"/>
      <c r="K12041" s="79"/>
      <c r="M12041" s="79"/>
      <c r="N12041" s="80"/>
      <c r="P12041" s="79"/>
    </row>
    <row r="12042" spans="7:16" x14ac:dyDescent="0.2">
      <c r="G12042" s="79"/>
      <c r="I12042" s="79"/>
      <c r="K12042" s="79"/>
      <c r="M12042" s="79"/>
      <c r="N12042" s="80"/>
      <c r="P12042" s="79"/>
    </row>
    <row r="12043" spans="7:16" x14ac:dyDescent="0.2">
      <c r="G12043" s="79"/>
      <c r="I12043" s="79"/>
      <c r="K12043" s="79"/>
      <c r="M12043" s="79"/>
      <c r="N12043" s="80"/>
      <c r="P12043" s="79"/>
    </row>
    <row r="12044" spans="7:16" x14ac:dyDescent="0.2">
      <c r="G12044" s="79"/>
      <c r="I12044" s="79"/>
      <c r="K12044" s="79"/>
      <c r="M12044" s="79"/>
      <c r="N12044" s="80"/>
      <c r="P12044" s="79"/>
    </row>
    <row r="12045" spans="7:16" x14ac:dyDescent="0.2">
      <c r="G12045" s="79"/>
      <c r="I12045" s="79"/>
      <c r="K12045" s="79"/>
      <c r="M12045" s="79"/>
      <c r="N12045" s="80"/>
      <c r="P12045" s="79"/>
    </row>
    <row r="12046" spans="7:16" x14ac:dyDescent="0.2">
      <c r="G12046" s="79"/>
      <c r="I12046" s="79"/>
      <c r="K12046" s="79"/>
      <c r="M12046" s="79"/>
      <c r="N12046" s="80"/>
      <c r="P12046" s="79"/>
    </row>
    <row r="12047" spans="7:16" x14ac:dyDescent="0.2">
      <c r="G12047" s="79"/>
      <c r="I12047" s="79"/>
      <c r="K12047" s="79"/>
      <c r="M12047" s="79"/>
      <c r="N12047" s="80"/>
      <c r="P12047" s="79"/>
    </row>
    <row r="12048" spans="7:16" x14ac:dyDescent="0.2">
      <c r="G12048" s="79"/>
      <c r="I12048" s="79"/>
      <c r="K12048" s="79"/>
      <c r="M12048" s="79"/>
      <c r="N12048" s="80"/>
      <c r="P12048" s="79"/>
    </row>
    <row r="12049" spans="7:16" x14ac:dyDescent="0.2">
      <c r="G12049" s="79"/>
      <c r="I12049" s="79"/>
      <c r="K12049" s="79"/>
      <c r="M12049" s="79"/>
      <c r="N12049" s="80"/>
      <c r="P12049" s="79"/>
    </row>
    <row r="12050" spans="7:16" x14ac:dyDescent="0.2">
      <c r="G12050" s="79"/>
      <c r="I12050" s="79"/>
      <c r="K12050" s="79"/>
      <c r="M12050" s="79"/>
      <c r="N12050" s="80"/>
      <c r="P12050" s="79"/>
    </row>
    <row r="12051" spans="7:16" x14ac:dyDescent="0.2">
      <c r="G12051" s="79"/>
      <c r="I12051" s="79"/>
      <c r="K12051" s="79"/>
      <c r="M12051" s="79"/>
      <c r="N12051" s="80"/>
      <c r="P12051" s="79"/>
    </row>
    <row r="12052" spans="7:16" x14ac:dyDescent="0.2">
      <c r="G12052" s="79"/>
      <c r="I12052" s="79"/>
      <c r="K12052" s="79"/>
      <c r="M12052" s="79"/>
      <c r="N12052" s="80"/>
      <c r="P12052" s="79"/>
    </row>
    <row r="12053" spans="7:16" x14ac:dyDescent="0.2">
      <c r="G12053" s="79"/>
      <c r="I12053" s="79"/>
      <c r="K12053" s="79"/>
      <c r="M12053" s="79"/>
      <c r="N12053" s="80"/>
      <c r="P12053" s="79"/>
    </row>
    <row r="12054" spans="7:16" x14ac:dyDescent="0.2">
      <c r="G12054" s="79"/>
      <c r="I12054" s="79"/>
      <c r="K12054" s="79"/>
      <c r="M12054" s="79"/>
      <c r="N12054" s="80"/>
      <c r="P12054" s="79"/>
    </row>
    <row r="12055" spans="7:16" x14ac:dyDescent="0.2">
      <c r="G12055" s="79"/>
      <c r="I12055" s="79"/>
      <c r="K12055" s="79"/>
      <c r="M12055" s="79"/>
      <c r="N12055" s="80"/>
      <c r="P12055" s="79"/>
    </row>
    <row r="12056" spans="7:16" x14ac:dyDescent="0.2">
      <c r="G12056" s="79"/>
      <c r="I12056" s="79"/>
      <c r="K12056" s="79"/>
      <c r="M12056" s="79"/>
      <c r="N12056" s="80"/>
      <c r="P12056" s="79"/>
    </row>
    <row r="12057" spans="7:16" x14ac:dyDescent="0.2">
      <c r="G12057" s="79"/>
      <c r="I12057" s="79"/>
      <c r="K12057" s="79"/>
      <c r="M12057" s="79"/>
      <c r="N12057" s="80"/>
      <c r="P12057" s="79"/>
    </row>
    <row r="12058" spans="7:16" x14ac:dyDescent="0.2">
      <c r="G12058" s="79"/>
      <c r="I12058" s="79"/>
      <c r="K12058" s="79"/>
      <c r="M12058" s="79"/>
      <c r="N12058" s="80"/>
      <c r="P12058" s="79"/>
    </row>
    <row r="12059" spans="7:16" x14ac:dyDescent="0.2">
      <c r="G12059" s="79"/>
      <c r="I12059" s="79"/>
      <c r="K12059" s="79"/>
      <c r="M12059" s="79"/>
      <c r="N12059" s="80"/>
      <c r="P12059" s="79"/>
    </row>
    <row r="12060" spans="7:16" x14ac:dyDescent="0.2">
      <c r="G12060" s="79"/>
      <c r="I12060" s="79"/>
      <c r="K12060" s="79"/>
      <c r="M12060" s="79"/>
      <c r="N12060" s="80"/>
      <c r="P12060" s="79"/>
    </row>
    <row r="12061" spans="7:16" x14ac:dyDescent="0.2">
      <c r="G12061" s="79"/>
      <c r="I12061" s="79"/>
      <c r="K12061" s="79"/>
      <c r="M12061" s="79"/>
      <c r="N12061" s="80"/>
      <c r="P12061" s="79"/>
    </row>
    <row r="12062" spans="7:16" x14ac:dyDescent="0.2">
      <c r="G12062" s="79"/>
      <c r="I12062" s="79"/>
      <c r="K12062" s="79"/>
      <c r="M12062" s="79"/>
      <c r="N12062" s="80"/>
      <c r="P12062" s="79"/>
    </row>
    <row r="12063" spans="7:16" x14ac:dyDescent="0.2">
      <c r="G12063" s="79"/>
      <c r="I12063" s="79"/>
      <c r="K12063" s="79"/>
      <c r="M12063" s="79"/>
      <c r="N12063" s="80"/>
      <c r="P12063" s="79"/>
    </row>
    <row r="12064" spans="7:16" x14ac:dyDescent="0.2">
      <c r="G12064" s="79"/>
      <c r="I12064" s="79"/>
      <c r="K12064" s="79"/>
      <c r="M12064" s="79"/>
      <c r="N12064" s="80"/>
      <c r="P12064" s="79"/>
    </row>
    <row r="12065" spans="7:16" x14ac:dyDescent="0.2">
      <c r="G12065" s="79"/>
      <c r="I12065" s="79"/>
      <c r="K12065" s="79"/>
      <c r="M12065" s="79"/>
      <c r="N12065" s="80"/>
      <c r="P12065" s="79"/>
    </row>
    <row r="12066" spans="7:16" x14ac:dyDescent="0.2">
      <c r="G12066" s="79"/>
      <c r="I12066" s="79"/>
      <c r="K12066" s="79"/>
      <c r="M12066" s="79"/>
      <c r="N12066" s="80"/>
      <c r="P12066" s="79"/>
    </row>
    <row r="12067" spans="7:16" x14ac:dyDescent="0.2">
      <c r="G12067" s="79"/>
      <c r="I12067" s="79"/>
      <c r="K12067" s="79"/>
      <c r="M12067" s="79"/>
      <c r="N12067" s="80"/>
      <c r="P12067" s="79"/>
    </row>
    <row r="12068" spans="7:16" x14ac:dyDescent="0.2">
      <c r="G12068" s="79"/>
      <c r="I12068" s="79"/>
      <c r="K12068" s="79"/>
      <c r="M12068" s="79"/>
      <c r="N12068" s="80"/>
      <c r="P12068" s="79"/>
    </row>
    <row r="12069" spans="7:16" x14ac:dyDescent="0.2">
      <c r="G12069" s="79"/>
      <c r="I12069" s="79"/>
      <c r="K12069" s="79"/>
      <c r="M12069" s="79"/>
      <c r="N12069" s="80"/>
      <c r="P12069" s="79"/>
    </row>
    <row r="12070" spans="7:16" x14ac:dyDescent="0.2">
      <c r="G12070" s="79"/>
      <c r="I12070" s="79"/>
      <c r="K12070" s="79"/>
      <c r="M12070" s="79"/>
      <c r="N12070" s="80"/>
      <c r="P12070" s="79"/>
    </row>
    <row r="12071" spans="7:16" x14ac:dyDescent="0.2">
      <c r="G12071" s="79"/>
      <c r="I12071" s="79"/>
      <c r="K12071" s="79"/>
      <c r="M12071" s="79"/>
      <c r="N12071" s="80"/>
      <c r="P12071" s="79"/>
    </row>
    <row r="12072" spans="7:16" x14ac:dyDescent="0.2">
      <c r="G12072" s="79"/>
      <c r="I12072" s="79"/>
      <c r="K12072" s="79"/>
      <c r="M12072" s="79"/>
      <c r="N12072" s="80"/>
      <c r="P12072" s="79"/>
    </row>
    <row r="12073" spans="7:16" x14ac:dyDescent="0.2">
      <c r="G12073" s="79"/>
      <c r="I12073" s="79"/>
      <c r="K12073" s="79"/>
      <c r="M12073" s="79"/>
      <c r="N12073" s="80"/>
      <c r="P12073" s="79"/>
    </row>
    <row r="12074" spans="7:16" x14ac:dyDescent="0.2">
      <c r="G12074" s="79"/>
      <c r="I12074" s="79"/>
      <c r="K12074" s="79"/>
      <c r="M12074" s="79"/>
      <c r="N12074" s="80"/>
      <c r="P12074" s="79"/>
    </row>
    <row r="12075" spans="7:16" x14ac:dyDescent="0.2">
      <c r="G12075" s="79"/>
      <c r="I12075" s="79"/>
      <c r="K12075" s="79"/>
      <c r="M12075" s="79"/>
      <c r="N12075" s="80"/>
      <c r="P12075" s="79"/>
    </row>
    <row r="12076" spans="7:16" x14ac:dyDescent="0.2">
      <c r="G12076" s="79"/>
      <c r="I12076" s="79"/>
      <c r="K12076" s="79"/>
      <c r="M12076" s="79"/>
      <c r="N12076" s="80"/>
      <c r="P12076" s="79"/>
    </row>
    <row r="12077" spans="7:16" x14ac:dyDescent="0.2">
      <c r="G12077" s="79"/>
      <c r="I12077" s="79"/>
      <c r="K12077" s="79"/>
      <c r="M12077" s="79"/>
      <c r="N12077" s="80"/>
      <c r="P12077" s="79"/>
    </row>
    <row r="12078" spans="7:16" x14ac:dyDescent="0.2">
      <c r="G12078" s="79"/>
      <c r="I12078" s="79"/>
      <c r="K12078" s="79"/>
      <c r="M12078" s="79"/>
      <c r="N12078" s="80"/>
      <c r="P12078" s="79"/>
    </row>
    <row r="12079" spans="7:16" x14ac:dyDescent="0.2">
      <c r="G12079" s="79"/>
      <c r="I12079" s="79"/>
      <c r="K12079" s="79"/>
      <c r="M12079" s="79"/>
      <c r="N12079" s="80"/>
      <c r="P12079" s="79"/>
    </row>
    <row r="12080" spans="7:16" x14ac:dyDescent="0.2">
      <c r="G12080" s="79"/>
      <c r="I12080" s="79"/>
      <c r="K12080" s="79"/>
      <c r="M12080" s="79"/>
      <c r="N12080" s="80"/>
      <c r="P12080" s="79"/>
    </row>
    <row r="12081" spans="7:16" x14ac:dyDescent="0.2">
      <c r="G12081" s="79"/>
      <c r="I12081" s="79"/>
      <c r="K12081" s="79"/>
      <c r="M12081" s="79"/>
      <c r="N12081" s="80"/>
      <c r="P12081" s="79"/>
    </row>
    <row r="12082" spans="7:16" x14ac:dyDescent="0.2">
      <c r="G12082" s="79"/>
      <c r="I12082" s="79"/>
      <c r="K12082" s="79"/>
      <c r="M12082" s="79"/>
      <c r="N12082" s="80"/>
      <c r="P12082" s="79"/>
    </row>
    <row r="12083" spans="7:16" x14ac:dyDescent="0.2">
      <c r="G12083" s="79"/>
      <c r="I12083" s="79"/>
      <c r="K12083" s="79"/>
      <c r="M12083" s="79"/>
      <c r="N12083" s="80"/>
      <c r="P12083" s="79"/>
    </row>
    <row r="12084" spans="7:16" x14ac:dyDescent="0.2">
      <c r="G12084" s="79"/>
      <c r="I12084" s="79"/>
      <c r="K12084" s="79"/>
      <c r="M12084" s="79"/>
      <c r="N12084" s="80"/>
      <c r="P12084" s="79"/>
    </row>
    <row r="12085" spans="7:16" x14ac:dyDescent="0.2">
      <c r="G12085" s="79"/>
      <c r="I12085" s="79"/>
      <c r="K12085" s="79"/>
      <c r="M12085" s="79"/>
      <c r="N12085" s="80"/>
      <c r="P12085" s="79"/>
    </row>
    <row r="12086" spans="7:16" x14ac:dyDescent="0.2">
      <c r="G12086" s="79"/>
      <c r="I12086" s="79"/>
      <c r="K12086" s="79"/>
      <c r="M12086" s="79"/>
      <c r="N12086" s="80"/>
      <c r="P12086" s="79"/>
    </row>
    <row r="12087" spans="7:16" x14ac:dyDescent="0.2">
      <c r="G12087" s="79"/>
      <c r="I12087" s="79"/>
      <c r="K12087" s="79"/>
      <c r="M12087" s="79"/>
      <c r="N12087" s="80"/>
      <c r="P12087" s="79"/>
    </row>
    <row r="12088" spans="7:16" x14ac:dyDescent="0.2">
      <c r="G12088" s="79"/>
      <c r="I12088" s="79"/>
      <c r="K12088" s="79"/>
      <c r="M12088" s="79"/>
      <c r="N12088" s="80"/>
      <c r="P12088" s="79"/>
    </row>
    <row r="12089" spans="7:16" x14ac:dyDescent="0.2">
      <c r="G12089" s="79"/>
      <c r="I12089" s="79"/>
      <c r="K12089" s="79"/>
      <c r="M12089" s="79"/>
      <c r="N12089" s="80"/>
      <c r="P12089" s="79"/>
    </row>
    <row r="12090" spans="7:16" x14ac:dyDescent="0.2">
      <c r="G12090" s="79"/>
      <c r="I12090" s="79"/>
      <c r="K12090" s="79"/>
      <c r="M12090" s="79"/>
      <c r="N12090" s="80"/>
      <c r="P12090" s="79"/>
    </row>
    <row r="12091" spans="7:16" x14ac:dyDescent="0.2">
      <c r="G12091" s="79"/>
      <c r="I12091" s="79"/>
      <c r="K12091" s="79"/>
      <c r="M12091" s="79"/>
      <c r="N12091" s="80"/>
      <c r="P12091" s="79"/>
    </row>
    <row r="12092" spans="7:16" x14ac:dyDescent="0.2">
      <c r="G12092" s="79"/>
      <c r="I12092" s="79"/>
      <c r="K12092" s="79"/>
      <c r="M12092" s="79"/>
      <c r="N12092" s="80"/>
      <c r="P12092" s="79"/>
    </row>
    <row r="12093" spans="7:16" x14ac:dyDescent="0.2">
      <c r="G12093" s="79"/>
      <c r="I12093" s="79"/>
      <c r="K12093" s="79"/>
      <c r="M12093" s="79"/>
      <c r="N12093" s="80"/>
      <c r="P12093" s="79"/>
    </row>
    <row r="12094" spans="7:16" x14ac:dyDescent="0.2">
      <c r="G12094" s="79"/>
      <c r="I12094" s="79"/>
      <c r="K12094" s="79"/>
      <c r="M12094" s="79"/>
      <c r="N12094" s="80"/>
      <c r="P12094" s="79"/>
    </row>
    <row r="12095" spans="7:16" x14ac:dyDescent="0.2">
      <c r="G12095" s="79"/>
      <c r="I12095" s="79"/>
      <c r="K12095" s="79"/>
      <c r="M12095" s="79"/>
      <c r="N12095" s="80"/>
      <c r="P12095" s="79"/>
    </row>
    <row r="12096" spans="7:16" x14ac:dyDescent="0.2">
      <c r="G12096" s="79"/>
      <c r="I12096" s="79"/>
      <c r="K12096" s="79"/>
      <c r="M12096" s="79"/>
      <c r="N12096" s="80"/>
      <c r="P12096" s="79"/>
    </row>
    <row r="12097" spans="7:16" x14ac:dyDescent="0.2">
      <c r="G12097" s="79"/>
      <c r="I12097" s="79"/>
      <c r="K12097" s="79"/>
      <c r="M12097" s="79"/>
      <c r="N12097" s="80"/>
      <c r="P12097" s="79"/>
    </row>
    <row r="12098" spans="7:16" x14ac:dyDescent="0.2">
      <c r="G12098" s="79"/>
      <c r="I12098" s="79"/>
      <c r="K12098" s="79"/>
      <c r="M12098" s="79"/>
      <c r="N12098" s="80"/>
      <c r="P12098" s="79"/>
    </row>
    <row r="12099" spans="7:16" x14ac:dyDescent="0.2">
      <c r="G12099" s="79"/>
      <c r="I12099" s="79"/>
      <c r="K12099" s="79"/>
      <c r="M12099" s="79"/>
      <c r="N12099" s="80"/>
      <c r="P12099" s="79"/>
    </row>
    <row r="12100" spans="7:16" x14ac:dyDescent="0.2">
      <c r="G12100" s="79"/>
      <c r="I12100" s="79"/>
      <c r="K12100" s="79"/>
      <c r="M12100" s="79"/>
      <c r="N12100" s="80"/>
      <c r="P12100" s="79"/>
    </row>
    <row r="12101" spans="7:16" x14ac:dyDescent="0.2">
      <c r="G12101" s="79"/>
      <c r="I12101" s="79"/>
      <c r="K12101" s="79"/>
      <c r="M12101" s="79"/>
      <c r="N12101" s="80"/>
      <c r="P12101" s="79"/>
    </row>
    <row r="12102" spans="7:16" x14ac:dyDescent="0.2">
      <c r="G12102" s="79"/>
      <c r="I12102" s="79"/>
      <c r="K12102" s="79"/>
      <c r="M12102" s="79"/>
      <c r="N12102" s="80"/>
      <c r="P12102" s="79"/>
    </row>
    <row r="12103" spans="7:16" x14ac:dyDescent="0.2">
      <c r="G12103" s="79"/>
      <c r="I12103" s="79"/>
      <c r="K12103" s="79"/>
      <c r="M12103" s="79"/>
      <c r="N12103" s="80"/>
      <c r="P12103" s="79"/>
    </row>
    <row r="12104" spans="7:16" x14ac:dyDescent="0.2">
      <c r="G12104" s="79"/>
      <c r="I12104" s="79"/>
      <c r="K12104" s="79"/>
      <c r="M12104" s="79"/>
      <c r="N12104" s="80"/>
      <c r="P12104" s="79"/>
    </row>
    <row r="12105" spans="7:16" x14ac:dyDescent="0.2">
      <c r="G12105" s="79"/>
      <c r="I12105" s="79"/>
      <c r="K12105" s="79"/>
      <c r="M12105" s="79"/>
      <c r="N12105" s="80"/>
      <c r="P12105" s="79"/>
    </row>
    <row r="12106" spans="7:16" x14ac:dyDescent="0.2">
      <c r="G12106" s="79"/>
      <c r="I12106" s="79"/>
      <c r="K12106" s="79"/>
      <c r="M12106" s="79"/>
      <c r="N12106" s="80"/>
      <c r="P12106" s="79"/>
    </row>
    <row r="12107" spans="7:16" x14ac:dyDescent="0.2">
      <c r="G12107" s="79"/>
      <c r="I12107" s="79"/>
      <c r="K12107" s="79"/>
      <c r="M12107" s="79"/>
      <c r="N12107" s="80"/>
      <c r="P12107" s="79"/>
    </row>
    <row r="12108" spans="7:16" x14ac:dyDescent="0.2">
      <c r="G12108" s="79"/>
      <c r="I12108" s="79"/>
      <c r="K12108" s="79"/>
      <c r="M12108" s="79"/>
      <c r="N12108" s="80"/>
      <c r="P12108" s="79"/>
    </row>
    <row r="12109" spans="7:16" x14ac:dyDescent="0.2">
      <c r="G12109" s="79"/>
      <c r="I12109" s="79"/>
      <c r="K12109" s="79"/>
      <c r="M12109" s="79"/>
      <c r="N12109" s="80"/>
      <c r="P12109" s="79"/>
    </row>
    <row r="12110" spans="7:16" x14ac:dyDescent="0.2">
      <c r="G12110" s="79"/>
      <c r="I12110" s="79"/>
      <c r="K12110" s="79"/>
      <c r="M12110" s="79"/>
      <c r="N12110" s="80"/>
      <c r="P12110" s="79"/>
    </row>
    <row r="12111" spans="7:16" x14ac:dyDescent="0.2">
      <c r="G12111" s="79"/>
      <c r="I12111" s="79"/>
      <c r="K12111" s="79"/>
      <c r="M12111" s="79"/>
      <c r="N12111" s="80"/>
      <c r="P12111" s="79"/>
    </row>
    <row r="12112" spans="7:16" x14ac:dyDescent="0.2">
      <c r="G12112" s="79"/>
      <c r="I12112" s="79"/>
      <c r="K12112" s="79"/>
      <c r="M12112" s="79"/>
      <c r="N12112" s="80"/>
      <c r="P12112" s="79"/>
    </row>
    <row r="12113" spans="7:16" x14ac:dyDescent="0.2">
      <c r="G12113" s="79"/>
      <c r="I12113" s="79"/>
      <c r="K12113" s="79"/>
      <c r="M12113" s="79"/>
      <c r="N12113" s="80"/>
      <c r="P12113" s="79"/>
    </row>
    <row r="12114" spans="7:16" x14ac:dyDescent="0.2">
      <c r="G12114" s="79"/>
      <c r="I12114" s="79"/>
      <c r="K12114" s="79"/>
      <c r="M12114" s="79"/>
      <c r="N12114" s="80"/>
      <c r="P12114" s="79"/>
    </row>
    <row r="12115" spans="7:16" x14ac:dyDescent="0.2">
      <c r="G12115" s="79"/>
      <c r="I12115" s="79"/>
      <c r="K12115" s="79"/>
      <c r="M12115" s="79"/>
      <c r="N12115" s="80"/>
      <c r="P12115" s="79"/>
    </row>
    <row r="12116" spans="7:16" x14ac:dyDescent="0.2">
      <c r="G12116" s="79"/>
      <c r="I12116" s="79"/>
      <c r="K12116" s="79"/>
      <c r="M12116" s="79"/>
      <c r="N12116" s="80"/>
      <c r="P12116" s="79"/>
    </row>
    <row r="12117" spans="7:16" x14ac:dyDescent="0.2">
      <c r="G12117" s="79"/>
      <c r="I12117" s="79"/>
      <c r="K12117" s="79"/>
      <c r="M12117" s="79"/>
      <c r="N12117" s="80"/>
      <c r="P12117" s="79"/>
    </row>
    <row r="12118" spans="7:16" x14ac:dyDescent="0.2">
      <c r="G12118" s="79"/>
      <c r="I12118" s="79"/>
      <c r="K12118" s="79"/>
      <c r="M12118" s="79"/>
      <c r="N12118" s="80"/>
      <c r="P12118" s="79"/>
    </row>
    <row r="12119" spans="7:16" x14ac:dyDescent="0.2">
      <c r="G12119" s="79"/>
      <c r="I12119" s="79"/>
      <c r="K12119" s="79"/>
      <c r="M12119" s="79"/>
      <c r="N12119" s="80"/>
      <c r="P12119" s="79"/>
    </row>
    <row r="12120" spans="7:16" x14ac:dyDescent="0.2">
      <c r="G12120" s="79"/>
      <c r="I12120" s="79"/>
      <c r="K12120" s="79"/>
      <c r="M12120" s="79"/>
      <c r="N12120" s="80"/>
      <c r="P12120" s="79"/>
    </row>
    <row r="12121" spans="7:16" x14ac:dyDescent="0.2">
      <c r="G12121" s="79"/>
      <c r="I12121" s="79"/>
      <c r="K12121" s="79"/>
      <c r="M12121" s="79"/>
      <c r="N12121" s="80"/>
      <c r="P12121" s="79"/>
    </row>
    <row r="12122" spans="7:16" x14ac:dyDescent="0.2">
      <c r="G12122" s="79"/>
      <c r="I12122" s="79"/>
      <c r="K12122" s="79"/>
      <c r="M12122" s="79"/>
      <c r="N12122" s="80"/>
      <c r="P12122" s="79"/>
    </row>
    <row r="12123" spans="7:16" x14ac:dyDescent="0.2">
      <c r="G12123" s="79"/>
      <c r="I12123" s="79"/>
      <c r="K12123" s="79"/>
      <c r="M12123" s="79"/>
      <c r="N12123" s="80"/>
      <c r="P12123" s="79"/>
    </row>
    <row r="12124" spans="7:16" x14ac:dyDescent="0.2">
      <c r="G12124" s="79"/>
      <c r="I12124" s="79"/>
      <c r="K12124" s="79"/>
      <c r="M12124" s="79"/>
      <c r="N12124" s="80"/>
      <c r="P12124" s="79"/>
    </row>
    <row r="12125" spans="7:16" x14ac:dyDescent="0.2">
      <c r="G12125" s="79"/>
      <c r="I12125" s="79"/>
      <c r="K12125" s="79"/>
      <c r="M12125" s="79"/>
      <c r="N12125" s="80"/>
      <c r="P12125" s="79"/>
    </row>
    <row r="12126" spans="7:16" x14ac:dyDescent="0.2">
      <c r="G12126" s="79"/>
      <c r="I12126" s="79"/>
      <c r="K12126" s="79"/>
      <c r="M12126" s="79"/>
      <c r="N12126" s="80"/>
      <c r="P12126" s="79"/>
    </row>
    <row r="12127" spans="7:16" x14ac:dyDescent="0.2">
      <c r="G12127" s="79"/>
      <c r="I12127" s="79"/>
      <c r="K12127" s="79"/>
      <c r="M12127" s="79"/>
      <c r="N12127" s="80"/>
      <c r="P12127" s="79"/>
    </row>
    <row r="12128" spans="7:16" x14ac:dyDescent="0.2">
      <c r="G12128" s="79"/>
      <c r="I12128" s="79"/>
      <c r="K12128" s="79"/>
      <c r="M12128" s="79"/>
      <c r="N12128" s="80"/>
      <c r="P12128" s="79"/>
    </row>
    <row r="12129" spans="7:16" x14ac:dyDescent="0.2">
      <c r="G12129" s="79"/>
      <c r="I12129" s="79"/>
      <c r="K12129" s="79"/>
      <c r="M12129" s="79"/>
      <c r="N12129" s="80"/>
      <c r="P12129" s="79"/>
    </row>
    <row r="12130" spans="7:16" x14ac:dyDescent="0.2">
      <c r="G12130" s="79"/>
      <c r="I12130" s="79"/>
      <c r="K12130" s="79"/>
      <c r="M12130" s="79"/>
      <c r="N12130" s="80"/>
      <c r="P12130" s="79"/>
    </row>
    <row r="12131" spans="7:16" x14ac:dyDescent="0.2">
      <c r="G12131" s="79"/>
      <c r="I12131" s="79"/>
      <c r="K12131" s="79"/>
      <c r="M12131" s="79"/>
      <c r="N12131" s="80"/>
      <c r="P12131" s="79"/>
    </row>
    <row r="12132" spans="7:16" x14ac:dyDescent="0.2">
      <c r="G12132" s="79"/>
      <c r="I12132" s="79"/>
      <c r="K12132" s="79"/>
      <c r="M12132" s="79"/>
      <c r="N12132" s="80"/>
      <c r="P12132" s="79"/>
    </row>
    <row r="12133" spans="7:16" x14ac:dyDescent="0.2">
      <c r="G12133" s="79"/>
      <c r="I12133" s="79"/>
      <c r="K12133" s="79"/>
      <c r="M12133" s="79"/>
      <c r="N12133" s="80"/>
      <c r="P12133" s="79"/>
    </row>
    <row r="12134" spans="7:16" x14ac:dyDescent="0.2">
      <c r="G12134" s="79"/>
      <c r="I12134" s="79"/>
      <c r="K12134" s="79"/>
      <c r="M12134" s="79"/>
      <c r="N12134" s="80"/>
      <c r="P12134" s="79"/>
    </row>
    <row r="12135" spans="7:16" x14ac:dyDescent="0.2">
      <c r="G12135" s="79"/>
      <c r="I12135" s="79"/>
      <c r="K12135" s="79"/>
      <c r="M12135" s="79"/>
      <c r="N12135" s="80"/>
      <c r="P12135" s="79"/>
    </row>
    <row r="12136" spans="7:16" x14ac:dyDescent="0.2">
      <c r="G12136" s="79"/>
      <c r="I12136" s="79"/>
      <c r="K12136" s="79"/>
      <c r="M12136" s="79"/>
      <c r="N12136" s="80"/>
      <c r="P12136" s="79"/>
    </row>
    <row r="12137" spans="7:16" x14ac:dyDescent="0.2">
      <c r="G12137" s="79"/>
      <c r="I12137" s="79"/>
      <c r="K12137" s="79"/>
      <c r="M12137" s="79"/>
      <c r="N12137" s="80"/>
      <c r="P12137" s="79"/>
    </row>
    <row r="12138" spans="7:16" x14ac:dyDescent="0.2">
      <c r="G12138" s="79"/>
      <c r="I12138" s="79"/>
      <c r="K12138" s="79"/>
      <c r="M12138" s="79"/>
      <c r="N12138" s="80"/>
      <c r="P12138" s="79"/>
    </row>
    <row r="12139" spans="7:16" x14ac:dyDescent="0.2">
      <c r="G12139" s="79"/>
      <c r="I12139" s="79"/>
      <c r="K12139" s="79"/>
      <c r="M12139" s="79"/>
      <c r="N12139" s="80"/>
      <c r="P12139" s="79"/>
    </row>
    <row r="12140" spans="7:16" x14ac:dyDescent="0.2">
      <c r="G12140" s="79"/>
      <c r="I12140" s="79"/>
      <c r="K12140" s="79"/>
      <c r="M12140" s="79"/>
      <c r="N12140" s="80"/>
      <c r="P12140" s="79"/>
    </row>
    <row r="12141" spans="7:16" x14ac:dyDescent="0.2">
      <c r="G12141" s="79"/>
      <c r="I12141" s="79"/>
      <c r="K12141" s="79"/>
      <c r="M12141" s="79"/>
      <c r="N12141" s="80"/>
      <c r="P12141" s="79"/>
    </row>
    <row r="12142" spans="7:16" x14ac:dyDescent="0.2">
      <c r="G12142" s="79"/>
      <c r="I12142" s="79"/>
      <c r="K12142" s="79"/>
      <c r="M12142" s="79"/>
      <c r="N12142" s="80"/>
      <c r="P12142" s="79"/>
    </row>
    <row r="12143" spans="7:16" x14ac:dyDescent="0.2">
      <c r="G12143" s="79"/>
      <c r="I12143" s="79"/>
      <c r="K12143" s="79"/>
      <c r="M12143" s="79"/>
      <c r="N12143" s="80"/>
      <c r="P12143" s="79"/>
    </row>
    <row r="12144" spans="7:16" x14ac:dyDescent="0.2">
      <c r="G12144" s="79"/>
      <c r="I12144" s="79"/>
      <c r="K12144" s="79"/>
      <c r="M12144" s="79"/>
      <c r="N12144" s="80"/>
      <c r="P12144" s="79"/>
    </row>
    <row r="12145" spans="7:16" x14ac:dyDescent="0.2">
      <c r="G12145" s="79"/>
      <c r="I12145" s="79"/>
      <c r="K12145" s="79"/>
      <c r="M12145" s="79"/>
      <c r="N12145" s="80"/>
      <c r="P12145" s="79"/>
    </row>
    <row r="12146" spans="7:16" x14ac:dyDescent="0.2">
      <c r="G12146" s="79"/>
      <c r="I12146" s="79"/>
      <c r="K12146" s="79"/>
      <c r="M12146" s="79"/>
      <c r="N12146" s="80"/>
      <c r="P12146" s="79"/>
    </row>
    <row r="12147" spans="7:16" x14ac:dyDescent="0.2">
      <c r="G12147" s="79"/>
      <c r="I12147" s="79"/>
      <c r="K12147" s="79"/>
      <c r="M12147" s="79"/>
      <c r="N12147" s="80"/>
      <c r="P12147" s="79"/>
    </row>
    <row r="12148" spans="7:16" x14ac:dyDescent="0.2">
      <c r="G12148" s="79"/>
      <c r="I12148" s="79"/>
      <c r="K12148" s="79"/>
      <c r="M12148" s="79"/>
      <c r="N12148" s="80"/>
      <c r="P12148" s="79"/>
    </row>
    <row r="12149" spans="7:16" x14ac:dyDescent="0.2">
      <c r="G12149" s="79"/>
      <c r="I12149" s="79"/>
      <c r="K12149" s="79"/>
      <c r="M12149" s="79"/>
      <c r="N12149" s="80"/>
      <c r="P12149" s="79"/>
    </row>
    <row r="12150" spans="7:16" x14ac:dyDescent="0.2">
      <c r="G12150" s="79"/>
      <c r="I12150" s="79"/>
      <c r="K12150" s="79"/>
      <c r="M12150" s="79"/>
      <c r="N12150" s="80"/>
      <c r="P12150" s="79"/>
    </row>
    <row r="12151" spans="7:16" x14ac:dyDescent="0.2">
      <c r="G12151" s="79"/>
      <c r="I12151" s="79"/>
      <c r="K12151" s="79"/>
      <c r="M12151" s="79"/>
      <c r="N12151" s="80"/>
      <c r="P12151" s="79"/>
    </row>
    <row r="12152" spans="7:16" x14ac:dyDescent="0.2">
      <c r="G12152" s="79"/>
      <c r="I12152" s="79"/>
      <c r="K12152" s="79"/>
      <c r="M12152" s="79"/>
      <c r="N12152" s="80"/>
      <c r="P12152" s="79"/>
    </row>
    <row r="12153" spans="7:16" x14ac:dyDescent="0.2">
      <c r="G12153" s="79"/>
      <c r="I12153" s="79"/>
      <c r="K12153" s="79"/>
      <c r="M12153" s="79"/>
      <c r="N12153" s="80"/>
      <c r="P12153" s="79"/>
    </row>
    <row r="12154" spans="7:16" x14ac:dyDescent="0.2">
      <c r="G12154" s="79"/>
      <c r="I12154" s="79"/>
      <c r="K12154" s="79"/>
      <c r="M12154" s="79"/>
      <c r="N12154" s="80"/>
      <c r="P12154" s="79"/>
    </row>
    <row r="12155" spans="7:16" x14ac:dyDescent="0.2">
      <c r="G12155" s="79"/>
      <c r="I12155" s="79"/>
      <c r="K12155" s="79"/>
      <c r="M12155" s="79"/>
      <c r="N12155" s="80"/>
      <c r="P12155" s="79"/>
    </row>
    <row r="12156" spans="7:16" x14ac:dyDescent="0.2">
      <c r="G12156" s="79"/>
      <c r="I12156" s="79"/>
      <c r="K12156" s="79"/>
      <c r="M12156" s="79"/>
      <c r="N12156" s="80"/>
      <c r="P12156" s="79"/>
    </row>
    <row r="12157" spans="7:16" x14ac:dyDescent="0.2">
      <c r="G12157" s="79"/>
      <c r="I12157" s="79"/>
      <c r="K12157" s="79"/>
      <c r="M12157" s="79"/>
      <c r="N12157" s="80"/>
      <c r="P12157" s="79"/>
    </row>
    <row r="12158" spans="7:16" x14ac:dyDescent="0.2">
      <c r="G12158" s="79"/>
      <c r="I12158" s="79"/>
      <c r="K12158" s="79"/>
      <c r="M12158" s="79"/>
      <c r="N12158" s="80"/>
      <c r="P12158" s="79"/>
    </row>
    <row r="12159" spans="7:16" x14ac:dyDescent="0.2">
      <c r="G12159" s="79"/>
      <c r="I12159" s="79"/>
      <c r="K12159" s="79"/>
      <c r="M12159" s="79"/>
      <c r="N12159" s="80"/>
      <c r="P12159" s="79"/>
    </row>
    <row r="12160" spans="7:16" x14ac:dyDescent="0.2">
      <c r="G12160" s="79"/>
      <c r="I12160" s="79"/>
      <c r="K12160" s="79"/>
      <c r="M12160" s="79"/>
      <c r="N12160" s="80"/>
      <c r="P12160" s="79"/>
    </row>
    <row r="12161" spans="7:16" x14ac:dyDescent="0.2">
      <c r="G12161" s="79"/>
      <c r="I12161" s="79"/>
      <c r="K12161" s="79"/>
      <c r="M12161" s="79"/>
      <c r="N12161" s="80"/>
      <c r="P12161" s="79"/>
    </row>
    <row r="12162" spans="7:16" x14ac:dyDescent="0.2">
      <c r="G12162" s="79"/>
      <c r="I12162" s="79"/>
      <c r="K12162" s="79"/>
      <c r="M12162" s="79"/>
      <c r="N12162" s="80"/>
      <c r="P12162" s="79"/>
    </row>
    <row r="12163" spans="7:16" x14ac:dyDescent="0.2">
      <c r="G12163" s="79"/>
      <c r="I12163" s="79"/>
      <c r="K12163" s="79"/>
      <c r="M12163" s="79"/>
      <c r="N12163" s="80"/>
      <c r="P12163" s="79"/>
    </row>
    <row r="12164" spans="7:16" x14ac:dyDescent="0.2">
      <c r="G12164" s="79"/>
      <c r="I12164" s="79"/>
      <c r="K12164" s="79"/>
      <c r="M12164" s="79"/>
      <c r="N12164" s="80"/>
      <c r="P12164" s="79"/>
    </row>
    <row r="12165" spans="7:16" x14ac:dyDescent="0.2">
      <c r="G12165" s="79"/>
      <c r="I12165" s="79"/>
      <c r="K12165" s="79"/>
      <c r="M12165" s="79"/>
      <c r="N12165" s="80"/>
      <c r="P12165" s="79"/>
    </row>
    <row r="12166" spans="7:16" x14ac:dyDescent="0.2">
      <c r="G12166" s="79"/>
      <c r="I12166" s="79"/>
      <c r="K12166" s="79"/>
      <c r="M12166" s="79"/>
      <c r="N12166" s="80"/>
      <c r="P12166" s="79"/>
    </row>
    <row r="12167" spans="7:16" x14ac:dyDescent="0.2">
      <c r="G12167" s="79"/>
      <c r="I12167" s="79"/>
      <c r="K12167" s="79"/>
      <c r="M12167" s="79"/>
      <c r="N12167" s="80"/>
      <c r="P12167" s="79"/>
    </row>
    <row r="12168" spans="7:16" x14ac:dyDescent="0.2">
      <c r="G12168" s="79"/>
      <c r="I12168" s="79"/>
      <c r="K12168" s="79"/>
      <c r="M12168" s="79"/>
      <c r="N12168" s="80"/>
      <c r="P12168" s="79"/>
    </row>
    <row r="12169" spans="7:16" x14ac:dyDescent="0.2">
      <c r="G12169" s="79"/>
      <c r="I12169" s="79"/>
      <c r="K12169" s="79"/>
      <c r="M12169" s="79"/>
      <c r="N12169" s="80"/>
      <c r="P12169" s="79"/>
    </row>
    <row r="12170" spans="7:16" x14ac:dyDescent="0.2">
      <c r="G12170" s="79"/>
      <c r="I12170" s="79"/>
      <c r="K12170" s="79"/>
      <c r="M12170" s="79"/>
      <c r="N12170" s="80"/>
      <c r="P12170" s="79"/>
    </row>
    <row r="12171" spans="7:16" x14ac:dyDescent="0.2">
      <c r="G12171" s="79"/>
      <c r="I12171" s="79"/>
      <c r="K12171" s="79"/>
      <c r="M12171" s="79"/>
      <c r="N12171" s="80"/>
      <c r="P12171" s="79"/>
    </row>
    <row r="12172" spans="7:16" x14ac:dyDescent="0.2">
      <c r="G12172" s="79"/>
      <c r="I12172" s="79"/>
      <c r="K12172" s="79"/>
      <c r="M12172" s="79"/>
      <c r="N12172" s="80"/>
      <c r="P12172" s="79"/>
    </row>
    <row r="12173" spans="7:16" x14ac:dyDescent="0.2">
      <c r="G12173" s="79"/>
      <c r="I12173" s="79"/>
      <c r="K12173" s="79"/>
      <c r="M12173" s="79"/>
      <c r="N12173" s="80"/>
      <c r="P12173" s="79"/>
    </row>
    <row r="12174" spans="7:16" x14ac:dyDescent="0.2">
      <c r="G12174" s="79"/>
      <c r="I12174" s="79"/>
      <c r="K12174" s="79"/>
      <c r="M12174" s="79"/>
      <c r="N12174" s="80"/>
      <c r="P12174" s="79"/>
    </row>
    <row r="12175" spans="7:16" x14ac:dyDescent="0.2">
      <c r="G12175" s="79"/>
      <c r="I12175" s="79"/>
      <c r="K12175" s="79"/>
      <c r="M12175" s="79"/>
      <c r="N12175" s="80"/>
      <c r="P12175" s="79"/>
    </row>
    <row r="12176" spans="7:16" x14ac:dyDescent="0.2">
      <c r="G12176" s="79"/>
      <c r="I12176" s="79"/>
      <c r="K12176" s="79"/>
      <c r="M12176" s="79"/>
      <c r="N12176" s="80"/>
      <c r="P12176" s="79"/>
    </row>
    <row r="12177" spans="7:16" x14ac:dyDescent="0.2">
      <c r="G12177" s="79"/>
      <c r="I12177" s="79"/>
      <c r="K12177" s="79"/>
      <c r="M12177" s="79"/>
      <c r="N12177" s="80"/>
      <c r="P12177" s="79"/>
    </row>
    <row r="12178" spans="7:16" x14ac:dyDescent="0.2">
      <c r="G12178" s="79"/>
      <c r="I12178" s="79"/>
      <c r="K12178" s="79"/>
      <c r="M12178" s="79"/>
      <c r="N12178" s="80"/>
      <c r="P12178" s="79"/>
    </row>
    <row r="12179" spans="7:16" x14ac:dyDescent="0.2">
      <c r="G12179" s="79"/>
      <c r="I12179" s="79"/>
      <c r="K12179" s="79"/>
      <c r="M12179" s="79"/>
      <c r="N12179" s="80"/>
      <c r="P12179" s="79"/>
    </row>
    <row r="12180" spans="7:16" x14ac:dyDescent="0.2">
      <c r="G12180" s="79"/>
      <c r="I12180" s="79"/>
      <c r="K12180" s="79"/>
      <c r="M12180" s="79"/>
      <c r="N12180" s="80"/>
      <c r="P12180" s="79"/>
    </row>
    <row r="12181" spans="7:16" x14ac:dyDescent="0.2">
      <c r="G12181" s="79"/>
      <c r="I12181" s="79"/>
      <c r="K12181" s="79"/>
      <c r="M12181" s="79"/>
      <c r="N12181" s="80"/>
      <c r="P12181" s="79"/>
    </row>
    <row r="12182" spans="7:16" x14ac:dyDescent="0.2">
      <c r="G12182" s="79"/>
      <c r="I12182" s="79"/>
      <c r="K12182" s="79"/>
      <c r="M12182" s="79"/>
      <c r="N12182" s="80"/>
      <c r="P12182" s="79"/>
    </row>
    <row r="12183" spans="7:16" x14ac:dyDescent="0.2">
      <c r="G12183" s="79"/>
      <c r="I12183" s="79"/>
      <c r="K12183" s="79"/>
      <c r="M12183" s="79"/>
      <c r="N12183" s="80"/>
      <c r="P12183" s="79"/>
    </row>
    <row r="12184" spans="7:16" x14ac:dyDescent="0.2">
      <c r="G12184" s="79"/>
      <c r="I12184" s="79"/>
      <c r="K12184" s="79"/>
      <c r="M12184" s="79"/>
      <c r="N12184" s="80"/>
      <c r="P12184" s="79"/>
    </row>
    <row r="12185" spans="7:16" x14ac:dyDescent="0.2">
      <c r="G12185" s="79"/>
      <c r="I12185" s="79"/>
      <c r="K12185" s="79"/>
      <c r="M12185" s="79"/>
      <c r="N12185" s="80"/>
      <c r="P12185" s="79"/>
    </row>
    <row r="12186" spans="7:16" x14ac:dyDescent="0.2">
      <c r="G12186" s="79"/>
      <c r="I12186" s="79"/>
      <c r="K12186" s="79"/>
      <c r="M12186" s="79"/>
      <c r="N12186" s="80"/>
      <c r="P12186" s="79"/>
    </row>
    <row r="12187" spans="7:16" x14ac:dyDescent="0.2">
      <c r="G12187" s="79"/>
      <c r="I12187" s="79"/>
      <c r="K12187" s="79"/>
      <c r="M12187" s="79"/>
      <c r="N12187" s="80"/>
      <c r="P12187" s="79"/>
    </row>
    <row r="12188" spans="7:16" x14ac:dyDescent="0.2">
      <c r="G12188" s="79"/>
      <c r="I12188" s="79"/>
      <c r="K12188" s="79"/>
      <c r="M12188" s="79"/>
      <c r="N12188" s="80"/>
      <c r="P12188" s="79"/>
    </row>
    <row r="12189" spans="7:16" x14ac:dyDescent="0.2">
      <c r="G12189" s="79"/>
      <c r="I12189" s="79"/>
      <c r="K12189" s="79"/>
      <c r="M12189" s="79"/>
      <c r="N12189" s="80"/>
      <c r="P12189" s="79"/>
    </row>
    <row r="12190" spans="7:16" x14ac:dyDescent="0.2">
      <c r="G12190" s="79"/>
      <c r="I12190" s="79"/>
      <c r="K12190" s="79"/>
      <c r="M12190" s="79"/>
      <c r="N12190" s="80"/>
      <c r="P12190" s="79"/>
    </row>
    <row r="12191" spans="7:16" x14ac:dyDescent="0.2">
      <c r="G12191" s="79"/>
      <c r="I12191" s="79"/>
      <c r="K12191" s="79"/>
      <c r="M12191" s="79"/>
      <c r="N12191" s="80"/>
      <c r="P12191" s="79"/>
    </row>
    <row r="12192" spans="7:16" x14ac:dyDescent="0.2">
      <c r="G12192" s="79"/>
      <c r="I12192" s="79"/>
      <c r="K12192" s="79"/>
      <c r="M12192" s="79"/>
      <c r="N12192" s="80"/>
      <c r="P12192" s="79"/>
    </row>
    <row r="12193" spans="7:16" x14ac:dyDescent="0.2">
      <c r="G12193" s="79"/>
      <c r="I12193" s="79"/>
      <c r="K12193" s="79"/>
      <c r="M12193" s="79"/>
      <c r="N12193" s="80"/>
      <c r="P12193" s="79"/>
    </row>
    <row r="12194" spans="7:16" x14ac:dyDescent="0.2">
      <c r="G12194" s="79"/>
      <c r="I12194" s="79"/>
      <c r="K12194" s="79"/>
      <c r="M12194" s="79"/>
      <c r="N12194" s="80"/>
      <c r="P12194" s="79"/>
    </row>
    <row r="12195" spans="7:16" x14ac:dyDescent="0.2">
      <c r="G12195" s="79"/>
      <c r="I12195" s="79"/>
      <c r="K12195" s="79"/>
      <c r="M12195" s="79"/>
      <c r="N12195" s="80"/>
      <c r="P12195" s="79"/>
    </row>
    <row r="12196" spans="7:16" x14ac:dyDescent="0.2">
      <c r="G12196" s="79"/>
      <c r="I12196" s="79"/>
      <c r="K12196" s="79"/>
      <c r="M12196" s="79"/>
      <c r="N12196" s="80"/>
      <c r="P12196" s="79"/>
    </row>
    <row r="12197" spans="7:16" x14ac:dyDescent="0.2">
      <c r="G12197" s="79"/>
      <c r="I12197" s="79"/>
      <c r="K12197" s="79"/>
      <c r="M12197" s="79"/>
      <c r="N12197" s="80"/>
      <c r="P12197" s="79"/>
    </row>
    <row r="12198" spans="7:16" x14ac:dyDescent="0.2">
      <c r="G12198" s="79"/>
      <c r="I12198" s="79"/>
      <c r="K12198" s="79"/>
      <c r="M12198" s="79"/>
      <c r="N12198" s="80"/>
      <c r="P12198" s="79"/>
    </row>
    <row r="12199" spans="7:16" x14ac:dyDescent="0.2">
      <c r="G12199" s="79"/>
      <c r="I12199" s="79"/>
      <c r="K12199" s="79"/>
      <c r="M12199" s="79"/>
      <c r="N12199" s="80"/>
      <c r="P12199" s="79"/>
    </row>
    <row r="12200" spans="7:16" x14ac:dyDescent="0.2">
      <c r="G12200" s="79"/>
      <c r="I12200" s="79"/>
      <c r="K12200" s="79"/>
      <c r="M12200" s="79"/>
      <c r="N12200" s="80"/>
      <c r="P12200" s="79"/>
    </row>
    <row r="12201" spans="7:16" x14ac:dyDescent="0.2">
      <c r="G12201" s="79"/>
      <c r="I12201" s="79"/>
      <c r="K12201" s="79"/>
      <c r="M12201" s="79"/>
      <c r="N12201" s="80"/>
      <c r="P12201" s="79"/>
    </row>
    <row r="12202" spans="7:16" x14ac:dyDescent="0.2">
      <c r="G12202" s="79"/>
      <c r="I12202" s="79"/>
      <c r="K12202" s="79"/>
      <c r="M12202" s="79"/>
      <c r="N12202" s="80"/>
      <c r="P12202" s="79"/>
    </row>
    <row r="12203" spans="7:16" x14ac:dyDescent="0.2">
      <c r="G12203" s="79"/>
      <c r="I12203" s="79"/>
      <c r="K12203" s="79"/>
      <c r="M12203" s="79"/>
      <c r="N12203" s="80"/>
      <c r="P12203" s="79"/>
    </row>
    <row r="12204" spans="7:16" x14ac:dyDescent="0.2">
      <c r="G12204" s="79"/>
      <c r="I12204" s="79"/>
      <c r="K12204" s="79"/>
      <c r="M12204" s="79"/>
      <c r="N12204" s="80"/>
      <c r="P12204" s="79"/>
    </row>
    <row r="12205" spans="7:16" x14ac:dyDescent="0.2">
      <c r="G12205" s="79"/>
      <c r="I12205" s="79"/>
      <c r="K12205" s="79"/>
      <c r="M12205" s="79"/>
      <c r="N12205" s="80"/>
      <c r="P12205" s="79"/>
    </row>
    <row r="12206" spans="7:16" x14ac:dyDescent="0.2">
      <c r="G12206" s="79"/>
      <c r="I12206" s="79"/>
      <c r="K12206" s="79"/>
      <c r="M12206" s="79"/>
      <c r="N12206" s="80"/>
      <c r="P12206" s="79"/>
    </row>
    <row r="12207" spans="7:16" x14ac:dyDescent="0.2">
      <c r="G12207" s="79"/>
      <c r="I12207" s="79"/>
      <c r="K12207" s="79"/>
      <c r="M12207" s="79"/>
      <c r="N12207" s="80"/>
      <c r="P12207" s="79"/>
    </row>
    <row r="12208" spans="7:16" x14ac:dyDescent="0.2">
      <c r="G12208" s="79"/>
      <c r="I12208" s="79"/>
      <c r="K12208" s="79"/>
      <c r="M12208" s="79"/>
      <c r="N12208" s="80"/>
      <c r="P12208" s="79"/>
    </row>
    <row r="12209" spans="7:16" x14ac:dyDescent="0.2">
      <c r="G12209" s="79"/>
      <c r="I12209" s="79"/>
      <c r="K12209" s="79"/>
      <c r="M12209" s="79"/>
      <c r="N12209" s="80"/>
      <c r="P12209" s="79"/>
    </row>
    <row r="12210" spans="7:16" x14ac:dyDescent="0.2">
      <c r="G12210" s="79"/>
      <c r="I12210" s="79"/>
      <c r="K12210" s="79"/>
      <c r="M12210" s="79"/>
      <c r="N12210" s="80"/>
      <c r="P12210" s="79"/>
    </row>
    <row r="12211" spans="7:16" x14ac:dyDescent="0.2">
      <c r="G12211" s="79"/>
      <c r="I12211" s="79"/>
      <c r="K12211" s="79"/>
      <c r="M12211" s="79"/>
      <c r="N12211" s="80"/>
      <c r="P12211" s="79"/>
    </row>
    <row r="12212" spans="7:16" x14ac:dyDescent="0.2">
      <c r="G12212" s="79"/>
      <c r="I12212" s="79"/>
      <c r="K12212" s="79"/>
      <c r="M12212" s="79"/>
      <c r="N12212" s="80"/>
      <c r="P12212" s="79"/>
    </row>
    <row r="12213" spans="7:16" x14ac:dyDescent="0.2">
      <c r="G12213" s="79"/>
      <c r="I12213" s="79"/>
      <c r="K12213" s="79"/>
      <c r="M12213" s="79"/>
      <c r="N12213" s="80"/>
      <c r="P12213" s="79"/>
    </row>
    <row r="12214" spans="7:16" x14ac:dyDescent="0.2">
      <c r="G12214" s="79"/>
      <c r="I12214" s="79"/>
      <c r="K12214" s="79"/>
      <c r="M12214" s="79"/>
      <c r="N12214" s="80"/>
      <c r="P12214" s="79"/>
    </row>
    <row r="12215" spans="7:16" x14ac:dyDescent="0.2">
      <c r="G12215" s="79"/>
      <c r="I12215" s="79"/>
      <c r="K12215" s="79"/>
      <c r="M12215" s="79"/>
      <c r="N12215" s="80"/>
      <c r="P12215" s="79"/>
    </row>
    <row r="12216" spans="7:16" x14ac:dyDescent="0.2">
      <c r="G12216" s="79"/>
      <c r="I12216" s="79"/>
      <c r="K12216" s="79"/>
      <c r="M12216" s="79"/>
      <c r="N12216" s="80"/>
      <c r="P12216" s="79"/>
    </row>
    <row r="12217" spans="7:16" x14ac:dyDescent="0.2">
      <c r="G12217" s="79"/>
      <c r="I12217" s="79"/>
      <c r="K12217" s="79"/>
      <c r="M12217" s="79"/>
      <c r="N12217" s="80"/>
      <c r="P12217" s="79"/>
    </row>
    <row r="12218" spans="7:16" x14ac:dyDescent="0.2">
      <c r="G12218" s="79"/>
      <c r="I12218" s="79"/>
      <c r="K12218" s="79"/>
      <c r="M12218" s="79"/>
      <c r="N12218" s="80"/>
      <c r="P12218" s="79"/>
    </row>
    <row r="12219" spans="7:16" x14ac:dyDescent="0.2">
      <c r="G12219" s="79"/>
      <c r="I12219" s="79"/>
      <c r="K12219" s="79"/>
      <c r="M12219" s="79"/>
      <c r="N12219" s="80"/>
      <c r="P12219" s="79"/>
    </row>
    <row r="12220" spans="7:16" x14ac:dyDescent="0.2">
      <c r="G12220" s="79"/>
      <c r="I12220" s="79"/>
      <c r="K12220" s="79"/>
      <c r="M12220" s="79"/>
      <c r="N12220" s="80"/>
      <c r="P12220" s="79"/>
    </row>
    <row r="12221" spans="7:16" x14ac:dyDescent="0.2">
      <c r="G12221" s="79"/>
      <c r="I12221" s="79"/>
      <c r="K12221" s="79"/>
      <c r="M12221" s="79"/>
      <c r="N12221" s="80"/>
      <c r="P12221" s="79"/>
    </row>
    <row r="12222" spans="7:16" x14ac:dyDescent="0.2">
      <c r="G12222" s="79"/>
      <c r="I12222" s="79"/>
      <c r="K12222" s="79"/>
      <c r="M12222" s="79"/>
      <c r="N12222" s="80"/>
      <c r="P12222" s="79"/>
    </row>
    <row r="12223" spans="7:16" x14ac:dyDescent="0.2">
      <c r="G12223" s="79"/>
      <c r="I12223" s="79"/>
      <c r="K12223" s="79"/>
      <c r="M12223" s="79"/>
      <c r="N12223" s="80"/>
      <c r="P12223" s="79"/>
    </row>
    <row r="12224" spans="7:16" x14ac:dyDescent="0.2">
      <c r="G12224" s="79"/>
      <c r="I12224" s="79"/>
      <c r="K12224" s="79"/>
      <c r="M12224" s="79"/>
      <c r="N12224" s="80"/>
      <c r="P12224" s="79"/>
    </row>
    <row r="12225" spans="7:16" x14ac:dyDescent="0.2">
      <c r="G12225" s="79"/>
      <c r="I12225" s="79"/>
      <c r="K12225" s="79"/>
      <c r="M12225" s="79"/>
      <c r="N12225" s="80"/>
      <c r="P12225" s="79"/>
    </row>
    <row r="12226" spans="7:16" x14ac:dyDescent="0.2">
      <c r="G12226" s="79"/>
      <c r="I12226" s="79"/>
      <c r="K12226" s="79"/>
      <c r="M12226" s="79"/>
      <c r="N12226" s="80"/>
      <c r="P12226" s="79"/>
    </row>
    <row r="12227" spans="7:16" x14ac:dyDescent="0.2">
      <c r="G12227" s="79"/>
      <c r="I12227" s="79"/>
      <c r="K12227" s="79"/>
      <c r="M12227" s="79"/>
      <c r="N12227" s="80"/>
      <c r="P12227" s="79"/>
    </row>
    <row r="12228" spans="7:16" x14ac:dyDescent="0.2">
      <c r="G12228" s="79"/>
      <c r="I12228" s="79"/>
      <c r="K12228" s="79"/>
      <c r="M12228" s="79"/>
      <c r="N12228" s="80"/>
      <c r="P12228" s="79"/>
    </row>
    <row r="12229" spans="7:16" x14ac:dyDescent="0.2">
      <c r="G12229" s="79"/>
      <c r="I12229" s="79"/>
      <c r="K12229" s="79"/>
      <c r="M12229" s="79"/>
      <c r="N12229" s="80"/>
      <c r="P12229" s="79"/>
    </row>
    <row r="12230" spans="7:16" x14ac:dyDescent="0.2">
      <c r="G12230" s="79"/>
      <c r="I12230" s="79"/>
      <c r="K12230" s="79"/>
      <c r="M12230" s="79"/>
      <c r="N12230" s="80"/>
      <c r="P12230" s="79"/>
    </row>
    <row r="12231" spans="7:16" x14ac:dyDescent="0.2">
      <c r="G12231" s="79"/>
      <c r="I12231" s="79"/>
      <c r="K12231" s="79"/>
      <c r="M12231" s="79"/>
      <c r="N12231" s="80"/>
      <c r="P12231" s="79"/>
    </row>
    <row r="12232" spans="7:16" x14ac:dyDescent="0.2">
      <c r="G12232" s="79"/>
      <c r="I12232" s="79"/>
      <c r="K12232" s="79"/>
      <c r="M12232" s="79"/>
      <c r="N12232" s="80"/>
      <c r="P12232" s="79"/>
    </row>
    <row r="12233" spans="7:16" x14ac:dyDescent="0.2">
      <c r="G12233" s="79"/>
      <c r="I12233" s="79"/>
      <c r="K12233" s="79"/>
      <c r="M12233" s="79"/>
      <c r="N12233" s="80"/>
      <c r="P12233" s="79"/>
    </row>
    <row r="12234" spans="7:16" x14ac:dyDescent="0.2">
      <c r="G12234" s="79"/>
      <c r="I12234" s="79"/>
      <c r="K12234" s="79"/>
      <c r="M12234" s="79"/>
      <c r="N12234" s="80"/>
      <c r="P12234" s="79"/>
    </row>
    <row r="12235" spans="7:16" x14ac:dyDescent="0.2">
      <c r="G12235" s="79"/>
      <c r="I12235" s="79"/>
      <c r="K12235" s="79"/>
      <c r="M12235" s="79"/>
      <c r="N12235" s="80"/>
      <c r="P12235" s="79"/>
    </row>
    <row r="12236" spans="7:16" x14ac:dyDescent="0.2">
      <c r="G12236" s="79"/>
      <c r="I12236" s="79"/>
      <c r="K12236" s="79"/>
      <c r="M12236" s="79"/>
      <c r="N12236" s="80"/>
      <c r="P12236" s="79"/>
    </row>
    <row r="12237" spans="7:16" x14ac:dyDescent="0.2">
      <c r="G12237" s="79"/>
      <c r="I12237" s="79"/>
      <c r="K12237" s="79"/>
      <c r="M12237" s="79"/>
      <c r="N12237" s="80"/>
      <c r="P12237" s="79"/>
    </row>
    <row r="12238" spans="7:16" x14ac:dyDescent="0.2">
      <c r="G12238" s="79"/>
      <c r="I12238" s="79"/>
      <c r="K12238" s="79"/>
      <c r="M12238" s="79"/>
      <c r="N12238" s="80"/>
      <c r="P12238" s="79"/>
    </row>
    <row r="12239" spans="7:16" x14ac:dyDescent="0.2">
      <c r="G12239" s="79"/>
      <c r="I12239" s="79"/>
      <c r="K12239" s="79"/>
      <c r="M12239" s="79"/>
      <c r="N12239" s="80"/>
      <c r="P12239" s="79"/>
    </row>
    <row r="12240" spans="7:16" x14ac:dyDescent="0.2">
      <c r="G12240" s="79"/>
      <c r="I12240" s="79"/>
      <c r="K12240" s="79"/>
      <c r="M12240" s="79"/>
      <c r="N12240" s="80"/>
      <c r="P12240" s="79"/>
    </row>
    <row r="12241" spans="7:16" x14ac:dyDescent="0.2">
      <c r="G12241" s="79"/>
      <c r="I12241" s="79"/>
      <c r="K12241" s="79"/>
      <c r="M12241" s="79"/>
      <c r="N12241" s="80"/>
      <c r="P12241" s="79"/>
    </row>
    <row r="12242" spans="7:16" x14ac:dyDescent="0.2">
      <c r="G12242" s="79"/>
      <c r="I12242" s="79"/>
      <c r="K12242" s="79"/>
      <c r="M12242" s="79"/>
      <c r="N12242" s="80"/>
      <c r="P12242" s="79"/>
    </row>
    <row r="12243" spans="7:16" x14ac:dyDescent="0.2">
      <c r="G12243" s="79"/>
      <c r="I12243" s="79"/>
      <c r="K12243" s="79"/>
      <c r="M12243" s="79"/>
      <c r="N12243" s="80"/>
      <c r="P12243" s="79"/>
    </row>
    <row r="12244" spans="7:16" x14ac:dyDescent="0.2">
      <c r="G12244" s="79"/>
      <c r="I12244" s="79"/>
      <c r="K12244" s="79"/>
      <c r="M12244" s="79"/>
      <c r="N12244" s="80"/>
      <c r="P12244" s="79"/>
    </row>
    <row r="12245" spans="7:16" x14ac:dyDescent="0.2">
      <c r="G12245" s="79"/>
      <c r="I12245" s="79"/>
      <c r="K12245" s="79"/>
      <c r="M12245" s="79"/>
      <c r="N12245" s="80"/>
      <c r="P12245" s="79"/>
    </row>
    <row r="12246" spans="7:16" x14ac:dyDescent="0.2">
      <c r="G12246" s="79"/>
      <c r="I12246" s="79"/>
      <c r="K12246" s="79"/>
      <c r="M12246" s="79"/>
      <c r="N12246" s="80"/>
      <c r="P12246" s="79"/>
    </row>
    <row r="12247" spans="7:16" x14ac:dyDescent="0.2">
      <c r="G12247" s="79"/>
      <c r="I12247" s="79"/>
      <c r="K12247" s="79"/>
      <c r="M12247" s="79"/>
      <c r="N12247" s="80"/>
      <c r="P12247" s="79"/>
    </row>
    <row r="12248" spans="7:16" x14ac:dyDescent="0.2">
      <c r="G12248" s="79"/>
      <c r="I12248" s="79"/>
      <c r="K12248" s="79"/>
      <c r="M12248" s="79"/>
      <c r="N12248" s="80"/>
      <c r="P12248" s="79"/>
    </row>
    <row r="12249" spans="7:16" x14ac:dyDescent="0.2">
      <c r="G12249" s="79"/>
      <c r="I12249" s="79"/>
      <c r="K12249" s="79"/>
      <c r="M12249" s="79"/>
      <c r="N12249" s="80"/>
      <c r="P12249" s="79"/>
    </row>
    <row r="12250" spans="7:16" x14ac:dyDescent="0.2">
      <c r="G12250" s="79"/>
      <c r="I12250" s="79"/>
      <c r="K12250" s="79"/>
      <c r="M12250" s="79"/>
      <c r="N12250" s="80"/>
      <c r="P12250" s="79"/>
    </row>
    <row r="12251" spans="7:16" x14ac:dyDescent="0.2">
      <c r="G12251" s="79"/>
      <c r="I12251" s="79"/>
      <c r="K12251" s="79"/>
      <c r="M12251" s="79"/>
      <c r="N12251" s="80"/>
      <c r="P12251" s="79"/>
    </row>
    <row r="12252" spans="7:16" x14ac:dyDescent="0.2">
      <c r="G12252" s="79"/>
      <c r="I12252" s="79"/>
      <c r="K12252" s="79"/>
      <c r="M12252" s="79"/>
      <c r="N12252" s="80"/>
      <c r="P12252" s="79"/>
    </row>
    <row r="12253" spans="7:16" x14ac:dyDescent="0.2">
      <c r="G12253" s="79"/>
      <c r="I12253" s="79"/>
      <c r="K12253" s="79"/>
      <c r="M12253" s="79"/>
      <c r="N12253" s="80"/>
      <c r="P12253" s="79"/>
    </row>
    <row r="12254" spans="7:16" x14ac:dyDescent="0.2">
      <c r="G12254" s="79"/>
      <c r="I12254" s="79"/>
      <c r="K12254" s="79"/>
      <c r="M12254" s="79"/>
      <c r="N12254" s="80"/>
      <c r="P12254" s="79"/>
    </row>
    <row r="12255" spans="7:16" x14ac:dyDescent="0.2">
      <c r="G12255" s="79"/>
      <c r="I12255" s="79"/>
      <c r="K12255" s="79"/>
      <c r="M12255" s="79"/>
      <c r="N12255" s="80"/>
      <c r="P12255" s="79"/>
    </row>
    <row r="12256" spans="7:16" x14ac:dyDescent="0.2">
      <c r="G12256" s="79"/>
      <c r="I12256" s="79"/>
      <c r="K12256" s="79"/>
      <c r="M12256" s="79"/>
      <c r="N12256" s="80"/>
      <c r="P12256" s="79"/>
    </row>
    <row r="12257" spans="7:16" x14ac:dyDescent="0.2">
      <c r="G12257" s="79"/>
      <c r="I12257" s="79"/>
      <c r="K12257" s="79"/>
      <c r="M12257" s="79"/>
      <c r="N12257" s="80"/>
      <c r="P12257" s="79"/>
    </row>
    <row r="12258" spans="7:16" x14ac:dyDescent="0.2">
      <c r="G12258" s="79"/>
      <c r="I12258" s="79"/>
      <c r="K12258" s="79"/>
      <c r="M12258" s="79"/>
      <c r="N12258" s="80"/>
      <c r="P12258" s="79"/>
    </row>
    <row r="12259" spans="7:16" x14ac:dyDescent="0.2">
      <c r="G12259" s="79"/>
      <c r="I12259" s="79"/>
      <c r="K12259" s="79"/>
      <c r="M12259" s="79"/>
      <c r="N12259" s="80"/>
      <c r="P12259" s="79"/>
    </row>
    <row r="12260" spans="7:16" x14ac:dyDescent="0.2">
      <c r="G12260" s="79"/>
      <c r="I12260" s="79"/>
      <c r="K12260" s="79"/>
      <c r="M12260" s="79"/>
      <c r="N12260" s="80"/>
      <c r="P12260" s="79"/>
    </row>
    <row r="12261" spans="7:16" x14ac:dyDescent="0.2">
      <c r="G12261" s="79"/>
      <c r="I12261" s="79"/>
      <c r="K12261" s="79"/>
      <c r="M12261" s="79"/>
      <c r="N12261" s="80"/>
      <c r="P12261" s="79"/>
    </row>
    <row r="12262" spans="7:16" x14ac:dyDescent="0.2">
      <c r="G12262" s="79"/>
      <c r="I12262" s="79"/>
      <c r="K12262" s="79"/>
      <c r="M12262" s="79"/>
      <c r="N12262" s="80"/>
      <c r="P12262" s="79"/>
    </row>
    <row r="12263" spans="7:16" x14ac:dyDescent="0.2">
      <c r="G12263" s="79"/>
      <c r="I12263" s="79"/>
      <c r="K12263" s="79"/>
      <c r="M12263" s="79"/>
      <c r="N12263" s="80"/>
      <c r="P12263" s="79"/>
    </row>
    <row r="12264" spans="7:16" x14ac:dyDescent="0.2">
      <c r="G12264" s="79"/>
      <c r="I12264" s="79"/>
      <c r="K12264" s="79"/>
      <c r="M12264" s="79"/>
      <c r="N12264" s="80"/>
      <c r="P12264" s="79"/>
    </row>
    <row r="12265" spans="7:16" x14ac:dyDescent="0.2">
      <c r="G12265" s="79"/>
      <c r="I12265" s="79"/>
      <c r="K12265" s="79"/>
      <c r="M12265" s="79"/>
      <c r="N12265" s="80"/>
      <c r="P12265" s="79"/>
    </row>
    <row r="12266" spans="7:16" x14ac:dyDescent="0.2">
      <c r="G12266" s="79"/>
      <c r="I12266" s="79"/>
      <c r="K12266" s="79"/>
      <c r="M12266" s="79"/>
      <c r="N12266" s="80"/>
      <c r="P12266" s="79"/>
    </row>
    <row r="12267" spans="7:16" x14ac:dyDescent="0.2">
      <c r="G12267" s="79"/>
      <c r="I12267" s="79"/>
      <c r="K12267" s="79"/>
      <c r="M12267" s="79"/>
      <c r="N12267" s="80"/>
      <c r="P12267" s="79"/>
    </row>
    <row r="12268" spans="7:16" x14ac:dyDescent="0.2">
      <c r="G12268" s="79"/>
      <c r="I12268" s="79"/>
      <c r="K12268" s="79"/>
      <c r="M12268" s="79"/>
      <c r="N12268" s="80"/>
      <c r="P12268" s="79"/>
    </row>
    <row r="12269" spans="7:16" x14ac:dyDescent="0.2">
      <c r="G12269" s="79"/>
      <c r="I12269" s="79"/>
      <c r="K12269" s="79"/>
      <c r="M12269" s="79"/>
      <c r="N12269" s="80"/>
      <c r="P12269" s="79"/>
    </row>
    <row r="12270" spans="7:16" x14ac:dyDescent="0.2">
      <c r="G12270" s="79"/>
      <c r="I12270" s="79"/>
      <c r="K12270" s="79"/>
      <c r="M12270" s="79"/>
      <c r="N12270" s="80"/>
      <c r="P12270" s="79"/>
    </row>
    <row r="12271" spans="7:16" x14ac:dyDescent="0.2">
      <c r="G12271" s="79"/>
      <c r="I12271" s="79"/>
      <c r="K12271" s="79"/>
      <c r="M12271" s="79"/>
      <c r="N12271" s="80"/>
      <c r="P12271" s="79"/>
    </row>
    <row r="12272" spans="7:16" x14ac:dyDescent="0.2">
      <c r="G12272" s="79"/>
      <c r="I12272" s="79"/>
      <c r="K12272" s="79"/>
      <c r="M12272" s="79"/>
      <c r="N12272" s="80"/>
      <c r="P12272" s="79"/>
    </row>
    <row r="12273" spans="7:16" x14ac:dyDescent="0.2">
      <c r="G12273" s="79"/>
      <c r="I12273" s="79"/>
      <c r="K12273" s="79"/>
      <c r="M12273" s="79"/>
      <c r="N12273" s="80"/>
      <c r="P12273" s="79"/>
    </row>
    <row r="12274" spans="7:16" x14ac:dyDescent="0.2">
      <c r="G12274" s="79"/>
      <c r="I12274" s="79"/>
      <c r="K12274" s="79"/>
      <c r="M12274" s="79"/>
      <c r="N12274" s="80"/>
      <c r="P12274" s="79"/>
    </row>
    <row r="12275" spans="7:16" x14ac:dyDescent="0.2">
      <c r="G12275" s="79"/>
      <c r="I12275" s="79"/>
      <c r="K12275" s="79"/>
      <c r="M12275" s="79"/>
      <c r="N12275" s="80"/>
      <c r="P12275" s="79"/>
    </row>
    <row r="12276" spans="7:16" x14ac:dyDescent="0.2">
      <c r="G12276" s="79"/>
      <c r="I12276" s="79"/>
      <c r="K12276" s="79"/>
      <c r="M12276" s="79"/>
      <c r="N12276" s="80"/>
      <c r="P12276" s="79"/>
    </row>
    <row r="12277" spans="7:16" x14ac:dyDescent="0.2">
      <c r="G12277" s="79"/>
      <c r="I12277" s="79"/>
      <c r="K12277" s="79"/>
      <c r="M12277" s="79"/>
      <c r="N12277" s="80"/>
      <c r="P12277" s="79"/>
    </row>
    <row r="12278" spans="7:16" x14ac:dyDescent="0.2">
      <c r="G12278" s="79"/>
      <c r="I12278" s="79"/>
      <c r="K12278" s="79"/>
      <c r="M12278" s="79"/>
      <c r="N12278" s="80"/>
      <c r="P12278" s="79"/>
    </row>
    <row r="12279" spans="7:16" x14ac:dyDescent="0.2">
      <c r="G12279" s="79"/>
      <c r="I12279" s="79"/>
      <c r="K12279" s="79"/>
      <c r="M12279" s="79"/>
      <c r="N12279" s="80"/>
      <c r="P12279" s="79"/>
    </row>
    <row r="12280" spans="7:16" x14ac:dyDescent="0.2">
      <c r="G12280" s="79"/>
      <c r="I12280" s="79"/>
      <c r="K12280" s="79"/>
      <c r="M12280" s="79"/>
      <c r="N12280" s="80"/>
      <c r="P12280" s="79"/>
    </row>
    <row r="12281" spans="7:16" x14ac:dyDescent="0.2">
      <c r="G12281" s="79"/>
      <c r="I12281" s="79"/>
      <c r="K12281" s="79"/>
      <c r="M12281" s="79"/>
      <c r="N12281" s="80"/>
      <c r="P12281" s="79"/>
    </row>
    <row r="12282" spans="7:16" x14ac:dyDescent="0.2">
      <c r="G12282" s="79"/>
      <c r="I12282" s="79"/>
      <c r="K12282" s="79"/>
      <c r="M12282" s="79"/>
      <c r="N12282" s="80"/>
      <c r="P12282" s="79"/>
    </row>
    <row r="12283" spans="7:16" x14ac:dyDescent="0.2">
      <c r="G12283" s="79"/>
      <c r="I12283" s="79"/>
      <c r="K12283" s="79"/>
      <c r="M12283" s="79"/>
      <c r="N12283" s="80"/>
      <c r="P12283" s="79"/>
    </row>
    <row r="12284" spans="7:16" x14ac:dyDescent="0.2">
      <c r="G12284" s="79"/>
      <c r="I12284" s="79"/>
      <c r="K12284" s="79"/>
      <c r="M12284" s="79"/>
      <c r="N12284" s="80"/>
      <c r="P12284" s="79"/>
    </row>
    <row r="12285" spans="7:16" x14ac:dyDescent="0.2">
      <c r="G12285" s="79"/>
      <c r="I12285" s="79"/>
      <c r="K12285" s="79"/>
      <c r="M12285" s="79"/>
      <c r="N12285" s="80"/>
      <c r="P12285" s="79"/>
    </row>
    <row r="12286" spans="7:16" x14ac:dyDescent="0.2">
      <c r="G12286" s="79"/>
      <c r="I12286" s="79"/>
      <c r="K12286" s="79"/>
      <c r="M12286" s="79"/>
      <c r="N12286" s="80"/>
      <c r="P12286" s="79"/>
    </row>
    <row r="12287" spans="7:16" x14ac:dyDescent="0.2">
      <c r="G12287" s="79"/>
      <c r="I12287" s="79"/>
      <c r="K12287" s="79"/>
      <c r="M12287" s="79"/>
      <c r="N12287" s="80"/>
      <c r="P12287" s="79"/>
    </row>
    <row r="12288" spans="7:16" x14ac:dyDescent="0.2">
      <c r="G12288" s="79"/>
      <c r="I12288" s="79"/>
      <c r="K12288" s="79"/>
      <c r="M12288" s="79"/>
      <c r="N12288" s="80"/>
      <c r="P12288" s="79"/>
    </row>
    <row r="12289" spans="7:16" x14ac:dyDescent="0.2">
      <c r="G12289" s="79"/>
      <c r="I12289" s="79"/>
      <c r="K12289" s="79"/>
      <c r="M12289" s="79"/>
      <c r="N12289" s="80"/>
      <c r="P12289" s="79"/>
    </row>
    <row r="12290" spans="7:16" x14ac:dyDescent="0.2">
      <c r="G12290" s="79"/>
      <c r="I12290" s="79"/>
      <c r="K12290" s="79"/>
      <c r="M12290" s="79"/>
      <c r="N12290" s="80"/>
      <c r="P12290" s="79"/>
    </row>
    <row r="12291" spans="7:16" x14ac:dyDescent="0.2">
      <c r="G12291" s="79"/>
      <c r="I12291" s="79"/>
      <c r="K12291" s="79"/>
      <c r="M12291" s="79"/>
      <c r="N12291" s="80"/>
      <c r="P12291" s="79"/>
    </row>
    <row r="12292" spans="7:16" x14ac:dyDescent="0.2">
      <c r="G12292" s="79"/>
      <c r="I12292" s="79"/>
      <c r="K12292" s="79"/>
      <c r="M12292" s="79"/>
      <c r="N12292" s="80"/>
      <c r="P12292" s="79"/>
    </row>
    <row r="12293" spans="7:16" x14ac:dyDescent="0.2">
      <c r="G12293" s="79"/>
      <c r="I12293" s="79"/>
      <c r="K12293" s="79"/>
      <c r="M12293" s="79"/>
      <c r="N12293" s="80"/>
      <c r="P12293" s="79"/>
    </row>
    <row r="12294" spans="7:16" x14ac:dyDescent="0.2">
      <c r="G12294" s="79"/>
      <c r="I12294" s="79"/>
      <c r="K12294" s="79"/>
      <c r="M12294" s="79"/>
      <c r="N12294" s="80"/>
      <c r="P12294" s="79"/>
    </row>
    <row r="12295" spans="7:16" x14ac:dyDescent="0.2">
      <c r="G12295" s="79"/>
      <c r="I12295" s="79"/>
      <c r="K12295" s="79"/>
      <c r="M12295" s="79"/>
      <c r="N12295" s="80"/>
      <c r="P12295" s="79"/>
    </row>
    <row r="12296" spans="7:16" x14ac:dyDescent="0.2">
      <c r="G12296" s="79"/>
      <c r="I12296" s="79"/>
      <c r="K12296" s="79"/>
      <c r="M12296" s="79"/>
      <c r="N12296" s="80"/>
      <c r="P12296" s="79"/>
    </row>
    <row r="12297" spans="7:16" x14ac:dyDescent="0.2">
      <c r="G12297" s="79"/>
      <c r="I12297" s="79"/>
      <c r="K12297" s="79"/>
      <c r="M12297" s="79"/>
      <c r="N12297" s="80"/>
      <c r="P12297" s="79"/>
    </row>
    <row r="12298" spans="7:16" x14ac:dyDescent="0.2">
      <c r="G12298" s="79"/>
      <c r="I12298" s="79"/>
      <c r="K12298" s="79"/>
      <c r="M12298" s="79"/>
      <c r="N12298" s="80"/>
      <c r="P12298" s="79"/>
    </row>
    <row r="12299" spans="7:16" x14ac:dyDescent="0.2">
      <c r="G12299" s="79"/>
      <c r="I12299" s="79"/>
      <c r="K12299" s="79"/>
      <c r="M12299" s="79"/>
      <c r="N12299" s="80"/>
      <c r="P12299" s="79"/>
    </row>
    <row r="12300" spans="7:16" x14ac:dyDescent="0.2">
      <c r="G12300" s="79"/>
      <c r="I12300" s="79"/>
      <c r="K12300" s="79"/>
      <c r="M12300" s="79"/>
      <c r="N12300" s="80"/>
      <c r="P12300" s="79"/>
    </row>
    <row r="12301" spans="7:16" x14ac:dyDescent="0.2">
      <c r="G12301" s="79"/>
      <c r="I12301" s="79"/>
      <c r="K12301" s="79"/>
      <c r="M12301" s="79"/>
      <c r="N12301" s="80"/>
      <c r="P12301" s="79"/>
    </row>
    <row r="12302" spans="7:16" x14ac:dyDescent="0.2">
      <c r="G12302" s="79"/>
      <c r="I12302" s="79"/>
      <c r="K12302" s="79"/>
      <c r="M12302" s="79"/>
      <c r="N12302" s="80"/>
      <c r="P12302" s="79"/>
    </row>
    <row r="12303" spans="7:16" x14ac:dyDescent="0.2">
      <c r="G12303" s="79"/>
      <c r="I12303" s="79"/>
      <c r="K12303" s="79"/>
      <c r="M12303" s="79"/>
      <c r="N12303" s="80"/>
      <c r="P12303" s="79"/>
    </row>
    <row r="12304" spans="7:16" x14ac:dyDescent="0.2">
      <c r="G12304" s="79"/>
      <c r="I12304" s="79"/>
      <c r="K12304" s="79"/>
      <c r="M12304" s="79"/>
      <c r="N12304" s="80"/>
      <c r="P12304" s="79"/>
    </row>
    <row r="12305" spans="7:16" x14ac:dyDescent="0.2">
      <c r="G12305" s="79"/>
      <c r="I12305" s="79"/>
      <c r="K12305" s="79"/>
      <c r="M12305" s="79"/>
      <c r="N12305" s="80"/>
      <c r="P12305" s="79"/>
    </row>
    <row r="12306" spans="7:16" x14ac:dyDescent="0.2">
      <c r="G12306" s="79"/>
      <c r="I12306" s="79"/>
      <c r="K12306" s="79"/>
      <c r="M12306" s="79"/>
      <c r="N12306" s="80"/>
      <c r="P12306" s="79"/>
    </row>
    <row r="12307" spans="7:16" x14ac:dyDescent="0.2">
      <c r="G12307" s="79"/>
      <c r="I12307" s="79"/>
      <c r="K12307" s="79"/>
      <c r="M12307" s="79"/>
      <c r="N12307" s="80"/>
      <c r="P12307" s="79"/>
    </row>
    <row r="12308" spans="7:16" x14ac:dyDescent="0.2">
      <c r="G12308" s="79"/>
      <c r="I12308" s="79"/>
      <c r="K12308" s="79"/>
      <c r="M12308" s="79"/>
      <c r="N12308" s="80"/>
      <c r="P12308" s="79"/>
    </row>
    <row r="12309" spans="7:16" x14ac:dyDescent="0.2">
      <c r="G12309" s="79"/>
      <c r="I12309" s="79"/>
      <c r="K12309" s="79"/>
      <c r="M12309" s="79"/>
      <c r="N12309" s="80"/>
      <c r="P12309" s="79"/>
    </row>
    <row r="12310" spans="7:16" x14ac:dyDescent="0.2">
      <c r="G12310" s="79"/>
      <c r="I12310" s="79"/>
      <c r="K12310" s="79"/>
      <c r="M12310" s="79"/>
      <c r="N12310" s="80"/>
      <c r="P12310" s="79"/>
    </row>
    <row r="12311" spans="7:16" x14ac:dyDescent="0.2">
      <c r="G12311" s="79"/>
      <c r="I12311" s="79"/>
      <c r="K12311" s="79"/>
      <c r="M12311" s="79"/>
      <c r="N12311" s="80"/>
      <c r="P12311" s="79"/>
    </row>
    <row r="12312" spans="7:16" x14ac:dyDescent="0.2">
      <c r="G12312" s="79"/>
      <c r="I12312" s="79"/>
      <c r="K12312" s="79"/>
      <c r="M12312" s="79"/>
      <c r="N12312" s="80"/>
      <c r="P12312" s="79"/>
    </row>
    <row r="12313" spans="7:16" x14ac:dyDescent="0.2">
      <c r="G12313" s="79"/>
      <c r="I12313" s="79"/>
      <c r="K12313" s="79"/>
      <c r="M12313" s="79"/>
      <c r="N12313" s="80"/>
      <c r="P12313" s="79"/>
    </row>
    <row r="12314" spans="7:16" x14ac:dyDescent="0.2">
      <c r="G12314" s="79"/>
      <c r="I12314" s="79"/>
      <c r="K12314" s="79"/>
      <c r="M12314" s="79"/>
      <c r="N12314" s="80"/>
      <c r="P12314" s="79"/>
    </row>
    <row r="12315" spans="7:16" x14ac:dyDescent="0.2">
      <c r="G12315" s="79"/>
      <c r="I12315" s="79"/>
      <c r="K12315" s="79"/>
      <c r="M12315" s="79"/>
      <c r="N12315" s="80"/>
      <c r="P12315" s="79"/>
    </row>
    <row r="12316" spans="7:16" x14ac:dyDescent="0.2">
      <c r="G12316" s="79"/>
      <c r="I12316" s="79"/>
      <c r="K12316" s="79"/>
      <c r="M12316" s="79"/>
      <c r="N12316" s="80"/>
      <c r="P12316" s="79"/>
    </row>
    <row r="12317" spans="7:16" x14ac:dyDescent="0.2">
      <c r="G12317" s="79"/>
      <c r="I12317" s="79"/>
      <c r="K12317" s="79"/>
      <c r="M12317" s="79"/>
      <c r="N12317" s="80"/>
      <c r="P12317" s="79"/>
    </row>
    <row r="12318" spans="7:16" x14ac:dyDescent="0.2">
      <c r="G12318" s="79"/>
      <c r="I12318" s="79"/>
      <c r="K12318" s="79"/>
      <c r="M12318" s="79"/>
      <c r="N12318" s="80"/>
      <c r="P12318" s="79"/>
    </row>
    <row r="12319" spans="7:16" x14ac:dyDescent="0.2">
      <c r="G12319" s="79"/>
      <c r="I12319" s="79"/>
      <c r="K12319" s="79"/>
      <c r="M12319" s="79"/>
      <c r="N12319" s="80"/>
      <c r="P12319" s="79"/>
    </row>
    <row r="12320" spans="7:16" x14ac:dyDescent="0.2">
      <c r="G12320" s="79"/>
      <c r="I12320" s="79"/>
      <c r="K12320" s="79"/>
      <c r="M12320" s="79"/>
      <c r="N12320" s="80"/>
      <c r="P12320" s="79"/>
    </row>
    <row r="12321" spans="7:16" x14ac:dyDescent="0.2">
      <c r="G12321" s="79"/>
      <c r="I12321" s="79"/>
      <c r="K12321" s="79"/>
      <c r="M12321" s="79"/>
      <c r="N12321" s="80"/>
      <c r="P12321" s="79"/>
    </row>
    <row r="12322" spans="7:16" x14ac:dyDescent="0.2">
      <c r="G12322" s="79"/>
      <c r="I12322" s="79"/>
      <c r="K12322" s="79"/>
      <c r="M12322" s="79"/>
      <c r="N12322" s="80"/>
      <c r="P12322" s="79"/>
    </row>
    <row r="12323" spans="7:16" x14ac:dyDescent="0.2">
      <c r="G12323" s="79"/>
      <c r="I12323" s="79"/>
      <c r="K12323" s="79"/>
      <c r="M12323" s="79"/>
      <c r="N12323" s="80"/>
      <c r="P12323" s="79"/>
    </row>
    <row r="12324" spans="7:16" x14ac:dyDescent="0.2">
      <c r="G12324" s="79"/>
      <c r="I12324" s="79"/>
      <c r="K12324" s="79"/>
      <c r="M12324" s="79"/>
      <c r="N12324" s="80"/>
      <c r="P12324" s="79"/>
    </row>
    <row r="12325" spans="7:16" x14ac:dyDescent="0.2">
      <c r="G12325" s="79"/>
      <c r="I12325" s="79"/>
      <c r="K12325" s="79"/>
      <c r="M12325" s="79"/>
      <c r="N12325" s="80"/>
      <c r="P12325" s="79"/>
    </row>
    <row r="12326" spans="7:16" x14ac:dyDescent="0.2">
      <c r="G12326" s="79"/>
      <c r="I12326" s="79"/>
      <c r="K12326" s="79"/>
      <c r="M12326" s="79"/>
      <c r="N12326" s="80"/>
      <c r="P12326" s="79"/>
    </row>
    <row r="12327" spans="7:16" x14ac:dyDescent="0.2">
      <c r="G12327" s="79"/>
      <c r="I12327" s="79"/>
      <c r="K12327" s="79"/>
      <c r="M12327" s="79"/>
      <c r="N12327" s="80"/>
      <c r="P12327" s="79"/>
    </row>
    <row r="12328" spans="7:16" x14ac:dyDescent="0.2">
      <c r="G12328" s="79"/>
      <c r="I12328" s="79"/>
      <c r="K12328" s="79"/>
      <c r="M12328" s="79"/>
      <c r="N12328" s="80"/>
      <c r="P12328" s="79"/>
    </row>
    <row r="12329" spans="7:16" x14ac:dyDescent="0.2">
      <c r="G12329" s="79"/>
      <c r="I12329" s="79"/>
      <c r="K12329" s="79"/>
      <c r="M12329" s="79"/>
      <c r="N12329" s="80"/>
      <c r="P12329" s="79"/>
    </row>
    <row r="12330" spans="7:16" x14ac:dyDescent="0.2">
      <c r="G12330" s="79"/>
      <c r="I12330" s="79"/>
      <c r="K12330" s="79"/>
      <c r="M12330" s="79"/>
      <c r="N12330" s="80"/>
      <c r="P12330" s="79"/>
    </row>
    <row r="12331" spans="7:16" x14ac:dyDescent="0.2">
      <c r="G12331" s="79"/>
      <c r="I12331" s="79"/>
      <c r="K12331" s="79"/>
      <c r="M12331" s="79"/>
      <c r="N12331" s="80"/>
      <c r="P12331" s="79"/>
    </row>
    <row r="12332" spans="7:16" x14ac:dyDescent="0.2">
      <c r="G12332" s="79"/>
      <c r="I12332" s="79"/>
      <c r="K12332" s="79"/>
      <c r="M12332" s="79"/>
      <c r="N12332" s="80"/>
      <c r="P12332" s="79"/>
    </row>
    <row r="12333" spans="7:16" x14ac:dyDescent="0.2">
      <c r="G12333" s="79"/>
      <c r="I12333" s="79"/>
      <c r="K12333" s="79"/>
      <c r="M12333" s="79"/>
      <c r="N12333" s="80"/>
      <c r="P12333" s="79"/>
    </row>
    <row r="12334" spans="7:16" x14ac:dyDescent="0.2">
      <c r="G12334" s="79"/>
      <c r="I12334" s="79"/>
      <c r="K12334" s="79"/>
      <c r="M12334" s="79"/>
      <c r="N12334" s="80"/>
      <c r="P12334" s="79"/>
    </row>
    <row r="12335" spans="7:16" x14ac:dyDescent="0.2">
      <c r="G12335" s="79"/>
      <c r="I12335" s="79"/>
      <c r="K12335" s="79"/>
      <c r="M12335" s="79"/>
      <c r="N12335" s="80"/>
      <c r="P12335" s="79"/>
    </row>
    <row r="12336" spans="7:16" x14ac:dyDescent="0.2">
      <c r="G12336" s="79"/>
      <c r="I12336" s="79"/>
      <c r="K12336" s="79"/>
      <c r="M12336" s="79"/>
      <c r="N12336" s="80"/>
      <c r="P12336" s="79"/>
    </row>
    <row r="12337" spans="7:16" x14ac:dyDescent="0.2">
      <c r="G12337" s="79"/>
      <c r="I12337" s="79"/>
      <c r="K12337" s="79"/>
      <c r="M12337" s="79"/>
      <c r="N12337" s="80"/>
      <c r="P12337" s="79"/>
    </row>
    <row r="12338" spans="7:16" x14ac:dyDescent="0.2">
      <c r="G12338" s="79"/>
      <c r="I12338" s="79"/>
      <c r="K12338" s="79"/>
      <c r="M12338" s="79"/>
      <c r="N12338" s="80"/>
      <c r="P12338" s="79"/>
    </row>
    <row r="12339" spans="7:16" x14ac:dyDescent="0.2">
      <c r="G12339" s="79"/>
      <c r="I12339" s="79"/>
      <c r="K12339" s="79"/>
      <c r="M12339" s="79"/>
      <c r="N12339" s="80"/>
      <c r="P12339" s="79"/>
    </row>
    <row r="12340" spans="7:16" x14ac:dyDescent="0.2">
      <c r="G12340" s="79"/>
      <c r="I12340" s="79"/>
      <c r="K12340" s="79"/>
      <c r="M12340" s="79"/>
      <c r="N12340" s="80"/>
      <c r="P12340" s="79"/>
    </row>
    <row r="12341" spans="7:16" x14ac:dyDescent="0.2">
      <c r="G12341" s="79"/>
      <c r="I12341" s="79"/>
      <c r="K12341" s="79"/>
      <c r="M12341" s="79"/>
      <c r="N12341" s="80"/>
      <c r="P12341" s="79"/>
    </row>
    <row r="12342" spans="7:16" x14ac:dyDescent="0.2">
      <c r="G12342" s="79"/>
      <c r="I12342" s="79"/>
      <c r="K12342" s="79"/>
      <c r="M12342" s="79"/>
      <c r="N12342" s="80"/>
      <c r="P12342" s="79"/>
    </row>
    <row r="12343" spans="7:16" x14ac:dyDescent="0.2">
      <c r="G12343" s="79"/>
      <c r="I12343" s="79"/>
      <c r="K12343" s="79"/>
      <c r="M12343" s="79"/>
      <c r="N12343" s="80"/>
      <c r="P12343" s="79"/>
    </row>
    <row r="12344" spans="7:16" x14ac:dyDescent="0.2">
      <c r="G12344" s="79"/>
      <c r="I12344" s="79"/>
      <c r="K12344" s="79"/>
      <c r="M12344" s="79"/>
      <c r="N12344" s="80"/>
      <c r="P12344" s="79"/>
    </row>
    <row r="12345" spans="7:16" x14ac:dyDescent="0.2">
      <c r="G12345" s="79"/>
      <c r="I12345" s="79"/>
      <c r="K12345" s="79"/>
      <c r="M12345" s="79"/>
      <c r="N12345" s="80"/>
      <c r="P12345" s="79"/>
    </row>
    <row r="12346" spans="7:16" x14ac:dyDescent="0.2">
      <c r="G12346" s="79"/>
      <c r="I12346" s="79"/>
      <c r="K12346" s="79"/>
      <c r="M12346" s="79"/>
      <c r="N12346" s="80"/>
      <c r="P12346" s="79"/>
    </row>
    <row r="12347" spans="7:16" x14ac:dyDescent="0.2">
      <c r="G12347" s="79"/>
      <c r="I12347" s="79"/>
      <c r="K12347" s="79"/>
      <c r="M12347" s="79"/>
      <c r="N12347" s="80"/>
      <c r="P12347" s="79"/>
    </row>
    <row r="12348" spans="7:16" x14ac:dyDescent="0.2">
      <c r="G12348" s="79"/>
      <c r="I12348" s="79"/>
      <c r="K12348" s="79"/>
      <c r="M12348" s="79"/>
      <c r="N12348" s="80"/>
      <c r="P12348" s="79"/>
    </row>
    <row r="12349" spans="7:16" x14ac:dyDescent="0.2">
      <c r="G12349" s="79"/>
      <c r="I12349" s="79"/>
      <c r="K12349" s="79"/>
      <c r="M12349" s="79"/>
      <c r="N12349" s="80"/>
      <c r="P12349" s="79"/>
    </row>
    <row r="12350" spans="7:16" x14ac:dyDescent="0.2">
      <c r="G12350" s="79"/>
      <c r="I12350" s="79"/>
      <c r="K12350" s="79"/>
      <c r="M12350" s="79"/>
      <c r="N12350" s="80"/>
      <c r="P12350" s="79"/>
    </row>
    <row r="12351" spans="7:16" x14ac:dyDescent="0.2">
      <c r="G12351" s="79"/>
      <c r="I12351" s="79"/>
      <c r="K12351" s="79"/>
      <c r="M12351" s="79"/>
      <c r="N12351" s="80"/>
      <c r="P12351" s="79"/>
    </row>
    <row r="12352" spans="7:16" x14ac:dyDescent="0.2">
      <c r="G12352" s="79"/>
      <c r="I12352" s="79"/>
      <c r="K12352" s="79"/>
      <c r="M12352" s="79"/>
      <c r="N12352" s="80"/>
      <c r="P12352" s="79"/>
    </row>
    <row r="12353" spans="7:16" x14ac:dyDescent="0.2">
      <c r="G12353" s="79"/>
      <c r="I12353" s="79"/>
      <c r="K12353" s="79"/>
      <c r="M12353" s="79"/>
      <c r="N12353" s="80"/>
      <c r="P12353" s="79"/>
    </row>
    <row r="12354" spans="7:16" x14ac:dyDescent="0.2">
      <c r="G12354" s="79"/>
      <c r="I12354" s="79"/>
      <c r="K12354" s="79"/>
      <c r="M12354" s="79"/>
      <c r="N12354" s="80"/>
      <c r="P12354" s="79"/>
    </row>
    <row r="12355" spans="7:16" x14ac:dyDescent="0.2">
      <c r="G12355" s="79"/>
      <c r="I12355" s="79"/>
      <c r="K12355" s="79"/>
      <c r="M12355" s="79"/>
      <c r="N12355" s="80"/>
      <c r="P12355" s="79"/>
    </row>
    <row r="12356" spans="7:16" x14ac:dyDescent="0.2">
      <c r="G12356" s="79"/>
      <c r="I12356" s="79"/>
      <c r="K12356" s="79"/>
      <c r="M12356" s="79"/>
      <c r="N12356" s="80"/>
      <c r="P12356" s="79"/>
    </row>
    <row r="12357" spans="7:16" x14ac:dyDescent="0.2">
      <c r="G12357" s="79"/>
      <c r="I12357" s="79"/>
      <c r="K12357" s="79"/>
      <c r="M12357" s="79"/>
      <c r="N12357" s="80"/>
      <c r="P12357" s="79"/>
    </row>
    <row r="12358" spans="7:16" x14ac:dyDescent="0.2">
      <c r="G12358" s="79"/>
      <c r="I12358" s="79"/>
      <c r="K12358" s="79"/>
      <c r="M12358" s="79"/>
      <c r="N12358" s="80"/>
      <c r="P12358" s="79"/>
    </row>
    <row r="12359" spans="7:16" x14ac:dyDescent="0.2">
      <c r="G12359" s="79"/>
      <c r="I12359" s="79"/>
      <c r="K12359" s="79"/>
      <c r="M12359" s="79"/>
      <c r="N12359" s="80"/>
      <c r="P12359" s="79"/>
    </row>
    <row r="12360" spans="7:16" x14ac:dyDescent="0.2">
      <c r="G12360" s="79"/>
      <c r="I12360" s="79"/>
      <c r="K12360" s="79"/>
      <c r="M12360" s="79"/>
      <c r="N12360" s="80"/>
      <c r="P12360" s="79"/>
    </row>
    <row r="12361" spans="7:16" x14ac:dyDescent="0.2">
      <c r="G12361" s="79"/>
      <c r="I12361" s="79"/>
      <c r="K12361" s="79"/>
      <c r="M12361" s="79"/>
      <c r="N12361" s="80"/>
      <c r="P12361" s="79"/>
    </row>
    <row r="12362" spans="7:16" x14ac:dyDescent="0.2">
      <c r="G12362" s="79"/>
      <c r="I12362" s="79"/>
      <c r="K12362" s="79"/>
      <c r="M12362" s="79"/>
      <c r="N12362" s="80"/>
      <c r="P12362" s="79"/>
    </row>
    <row r="12363" spans="7:16" x14ac:dyDescent="0.2">
      <c r="G12363" s="79"/>
      <c r="I12363" s="79"/>
      <c r="K12363" s="79"/>
      <c r="M12363" s="79"/>
      <c r="N12363" s="80"/>
      <c r="P12363" s="79"/>
    </row>
    <row r="12364" spans="7:16" x14ac:dyDescent="0.2">
      <c r="G12364" s="79"/>
      <c r="I12364" s="79"/>
      <c r="K12364" s="79"/>
      <c r="M12364" s="79"/>
      <c r="N12364" s="80"/>
      <c r="P12364" s="79"/>
    </row>
    <row r="12365" spans="7:16" x14ac:dyDescent="0.2">
      <c r="G12365" s="79"/>
      <c r="I12365" s="79"/>
      <c r="K12365" s="79"/>
      <c r="M12365" s="79"/>
      <c r="N12365" s="80"/>
      <c r="P12365" s="79"/>
    </row>
    <row r="12366" spans="7:16" x14ac:dyDescent="0.2">
      <c r="G12366" s="79"/>
      <c r="I12366" s="79"/>
      <c r="K12366" s="79"/>
      <c r="M12366" s="79"/>
      <c r="N12366" s="80"/>
      <c r="P12366" s="79"/>
    </row>
    <row r="12367" spans="7:16" x14ac:dyDescent="0.2">
      <c r="G12367" s="79"/>
      <c r="I12367" s="79"/>
      <c r="K12367" s="79"/>
      <c r="M12367" s="79"/>
      <c r="N12367" s="80"/>
      <c r="P12367" s="79"/>
    </row>
    <row r="12368" spans="7:16" x14ac:dyDescent="0.2">
      <c r="G12368" s="79"/>
      <c r="I12368" s="79"/>
      <c r="K12368" s="79"/>
      <c r="M12368" s="79"/>
      <c r="N12368" s="80"/>
      <c r="P12368" s="79"/>
    </row>
    <row r="12369" spans="7:16" x14ac:dyDescent="0.2">
      <c r="G12369" s="79"/>
      <c r="I12369" s="79"/>
      <c r="K12369" s="79"/>
      <c r="M12369" s="79"/>
      <c r="N12369" s="80"/>
      <c r="P12369" s="79"/>
    </row>
    <row r="12370" spans="7:16" x14ac:dyDescent="0.2">
      <c r="G12370" s="79"/>
      <c r="I12370" s="79"/>
      <c r="K12370" s="79"/>
      <c r="M12370" s="79"/>
      <c r="N12370" s="80"/>
      <c r="P12370" s="79"/>
    </row>
    <row r="12371" spans="7:16" x14ac:dyDescent="0.2">
      <c r="G12371" s="79"/>
      <c r="I12371" s="79"/>
      <c r="K12371" s="79"/>
      <c r="M12371" s="79"/>
      <c r="N12371" s="80"/>
      <c r="P12371" s="79"/>
    </row>
    <row r="12372" spans="7:16" x14ac:dyDescent="0.2">
      <c r="G12372" s="79"/>
      <c r="I12372" s="79"/>
      <c r="K12372" s="79"/>
      <c r="M12372" s="79"/>
      <c r="N12372" s="80"/>
      <c r="P12372" s="79"/>
    </row>
    <row r="12373" spans="7:16" x14ac:dyDescent="0.2">
      <c r="G12373" s="79"/>
      <c r="I12373" s="79"/>
      <c r="K12373" s="79"/>
      <c r="M12373" s="79"/>
      <c r="N12373" s="80"/>
      <c r="P12373" s="79"/>
    </row>
    <row r="12374" spans="7:16" x14ac:dyDescent="0.2">
      <c r="G12374" s="79"/>
      <c r="I12374" s="79"/>
      <c r="K12374" s="79"/>
      <c r="M12374" s="79"/>
      <c r="N12374" s="80"/>
      <c r="P12374" s="79"/>
    </row>
    <row r="12375" spans="7:16" x14ac:dyDescent="0.2">
      <c r="G12375" s="79"/>
      <c r="I12375" s="79"/>
      <c r="K12375" s="79"/>
      <c r="M12375" s="79"/>
      <c r="N12375" s="80"/>
      <c r="P12375" s="79"/>
    </row>
    <row r="12376" spans="7:16" x14ac:dyDescent="0.2">
      <c r="G12376" s="79"/>
      <c r="I12376" s="79"/>
      <c r="K12376" s="79"/>
      <c r="M12376" s="79"/>
      <c r="N12376" s="80"/>
      <c r="P12376" s="79"/>
    </row>
    <row r="12377" spans="7:16" x14ac:dyDescent="0.2">
      <c r="G12377" s="79"/>
      <c r="I12377" s="79"/>
      <c r="K12377" s="79"/>
      <c r="M12377" s="79"/>
      <c r="N12377" s="80"/>
      <c r="P12377" s="79"/>
    </row>
    <row r="12378" spans="7:16" x14ac:dyDescent="0.2">
      <c r="G12378" s="79"/>
      <c r="I12378" s="79"/>
      <c r="K12378" s="79"/>
      <c r="M12378" s="79"/>
      <c r="N12378" s="80"/>
      <c r="P12378" s="79"/>
    </row>
    <row r="12379" spans="7:16" x14ac:dyDescent="0.2">
      <c r="G12379" s="79"/>
      <c r="I12379" s="79"/>
      <c r="K12379" s="79"/>
      <c r="M12379" s="79"/>
      <c r="N12379" s="80"/>
      <c r="P12379" s="79"/>
    </row>
    <row r="12380" spans="7:16" x14ac:dyDescent="0.2">
      <c r="G12380" s="79"/>
      <c r="I12380" s="79"/>
      <c r="K12380" s="79"/>
      <c r="M12380" s="79"/>
      <c r="N12380" s="80"/>
      <c r="P12380" s="79"/>
    </row>
    <row r="12381" spans="7:16" x14ac:dyDescent="0.2">
      <c r="G12381" s="79"/>
      <c r="I12381" s="79"/>
      <c r="K12381" s="79"/>
      <c r="M12381" s="79"/>
      <c r="N12381" s="80"/>
      <c r="P12381" s="79"/>
    </row>
    <row r="12382" spans="7:16" x14ac:dyDescent="0.2">
      <c r="G12382" s="79"/>
      <c r="I12382" s="79"/>
      <c r="K12382" s="79"/>
      <c r="M12382" s="79"/>
      <c r="N12382" s="80"/>
      <c r="P12382" s="79"/>
    </row>
    <row r="12383" spans="7:16" x14ac:dyDescent="0.2">
      <c r="G12383" s="79"/>
      <c r="I12383" s="79"/>
      <c r="K12383" s="79"/>
      <c r="M12383" s="79"/>
      <c r="N12383" s="80"/>
      <c r="P12383" s="79"/>
    </row>
    <row r="12384" spans="7:16" x14ac:dyDescent="0.2">
      <c r="G12384" s="79"/>
      <c r="I12384" s="79"/>
      <c r="K12384" s="79"/>
      <c r="M12384" s="79"/>
      <c r="N12384" s="80"/>
      <c r="P12384" s="79"/>
    </row>
    <row r="12385" spans="7:16" x14ac:dyDescent="0.2">
      <c r="G12385" s="79"/>
      <c r="I12385" s="79"/>
      <c r="K12385" s="79"/>
      <c r="M12385" s="79"/>
      <c r="N12385" s="80"/>
      <c r="P12385" s="79"/>
    </row>
    <row r="12386" spans="7:16" x14ac:dyDescent="0.2">
      <c r="G12386" s="79"/>
      <c r="I12386" s="79"/>
      <c r="K12386" s="79"/>
      <c r="M12386" s="79"/>
      <c r="N12386" s="80"/>
      <c r="P12386" s="79"/>
    </row>
    <row r="12387" spans="7:16" x14ac:dyDescent="0.2">
      <c r="G12387" s="79"/>
      <c r="I12387" s="79"/>
      <c r="K12387" s="79"/>
      <c r="M12387" s="79"/>
      <c r="N12387" s="80"/>
      <c r="P12387" s="79"/>
    </row>
    <row r="12388" spans="7:16" x14ac:dyDescent="0.2">
      <c r="G12388" s="79"/>
      <c r="I12388" s="79"/>
      <c r="K12388" s="79"/>
      <c r="M12388" s="79"/>
      <c r="N12388" s="80"/>
      <c r="P12388" s="79"/>
    </row>
    <row r="12389" spans="7:16" x14ac:dyDescent="0.2">
      <c r="G12389" s="79"/>
      <c r="I12389" s="79"/>
      <c r="K12389" s="79"/>
      <c r="M12389" s="79"/>
      <c r="N12389" s="80"/>
      <c r="P12389" s="79"/>
    </row>
    <row r="12390" spans="7:16" x14ac:dyDescent="0.2">
      <c r="G12390" s="79"/>
      <c r="I12390" s="79"/>
      <c r="K12390" s="79"/>
      <c r="M12390" s="79"/>
      <c r="N12390" s="80"/>
      <c r="P12390" s="79"/>
    </row>
    <row r="12391" spans="7:16" x14ac:dyDescent="0.2">
      <c r="G12391" s="79"/>
      <c r="I12391" s="79"/>
      <c r="K12391" s="79"/>
      <c r="M12391" s="79"/>
      <c r="N12391" s="80"/>
      <c r="P12391" s="79"/>
    </row>
    <row r="12392" spans="7:16" x14ac:dyDescent="0.2">
      <c r="G12392" s="79"/>
      <c r="I12392" s="79"/>
      <c r="K12392" s="79"/>
      <c r="M12392" s="79"/>
      <c r="N12392" s="80"/>
      <c r="P12392" s="79"/>
    </row>
    <row r="12393" spans="7:16" x14ac:dyDescent="0.2">
      <c r="G12393" s="79"/>
      <c r="I12393" s="79"/>
      <c r="K12393" s="79"/>
      <c r="M12393" s="79"/>
      <c r="N12393" s="80"/>
      <c r="P12393" s="79"/>
    </row>
    <row r="12394" spans="7:16" x14ac:dyDescent="0.2">
      <c r="G12394" s="79"/>
      <c r="I12394" s="79"/>
      <c r="K12394" s="79"/>
      <c r="M12394" s="79"/>
      <c r="N12394" s="80"/>
      <c r="P12394" s="79"/>
    </row>
    <row r="12395" spans="7:16" x14ac:dyDescent="0.2">
      <c r="G12395" s="79"/>
      <c r="I12395" s="79"/>
      <c r="K12395" s="79"/>
      <c r="M12395" s="79"/>
      <c r="N12395" s="80"/>
      <c r="P12395" s="79"/>
    </row>
    <row r="12396" spans="7:16" x14ac:dyDescent="0.2">
      <c r="G12396" s="79"/>
      <c r="I12396" s="79"/>
      <c r="K12396" s="79"/>
      <c r="M12396" s="79"/>
      <c r="N12396" s="80"/>
      <c r="P12396" s="79"/>
    </row>
    <row r="12397" spans="7:16" x14ac:dyDescent="0.2">
      <c r="G12397" s="79"/>
      <c r="I12397" s="79"/>
      <c r="K12397" s="79"/>
      <c r="M12397" s="79"/>
      <c r="N12397" s="80"/>
      <c r="P12397" s="79"/>
    </row>
    <row r="12398" spans="7:16" x14ac:dyDescent="0.2">
      <c r="G12398" s="79"/>
      <c r="I12398" s="79"/>
      <c r="K12398" s="79"/>
      <c r="M12398" s="79"/>
      <c r="N12398" s="80"/>
      <c r="P12398" s="79"/>
    </row>
    <row r="12399" spans="7:16" x14ac:dyDescent="0.2">
      <c r="G12399" s="79"/>
      <c r="I12399" s="79"/>
      <c r="K12399" s="79"/>
      <c r="M12399" s="79"/>
      <c r="N12399" s="80"/>
      <c r="P12399" s="79"/>
    </row>
    <row r="12400" spans="7:16" x14ac:dyDescent="0.2">
      <c r="G12400" s="79"/>
      <c r="I12400" s="79"/>
      <c r="K12400" s="79"/>
      <c r="M12400" s="79"/>
      <c r="N12400" s="80"/>
      <c r="P12400" s="79"/>
    </row>
    <row r="12401" spans="7:16" x14ac:dyDescent="0.2">
      <c r="G12401" s="79"/>
      <c r="I12401" s="79"/>
      <c r="K12401" s="79"/>
      <c r="M12401" s="79"/>
      <c r="N12401" s="80"/>
      <c r="P12401" s="79"/>
    </row>
    <row r="12402" spans="7:16" x14ac:dyDescent="0.2">
      <c r="G12402" s="79"/>
      <c r="I12402" s="79"/>
      <c r="K12402" s="79"/>
      <c r="M12402" s="79"/>
      <c r="N12402" s="80"/>
      <c r="P12402" s="79"/>
    </row>
    <row r="12403" spans="7:16" x14ac:dyDescent="0.2">
      <c r="G12403" s="79"/>
      <c r="I12403" s="79"/>
      <c r="K12403" s="79"/>
      <c r="M12403" s="79"/>
      <c r="N12403" s="80"/>
      <c r="P12403" s="79"/>
    </row>
    <row r="12404" spans="7:16" x14ac:dyDescent="0.2">
      <c r="G12404" s="79"/>
      <c r="I12404" s="79"/>
      <c r="K12404" s="79"/>
      <c r="M12404" s="79"/>
      <c r="N12404" s="80"/>
      <c r="P12404" s="79"/>
    </row>
    <row r="12405" spans="7:16" x14ac:dyDescent="0.2">
      <c r="G12405" s="79"/>
      <c r="I12405" s="79"/>
      <c r="K12405" s="79"/>
      <c r="M12405" s="79"/>
      <c r="N12405" s="80"/>
      <c r="P12405" s="79"/>
    </row>
    <row r="12406" spans="7:16" x14ac:dyDescent="0.2">
      <c r="G12406" s="79"/>
      <c r="I12406" s="79"/>
      <c r="K12406" s="79"/>
      <c r="M12406" s="79"/>
      <c r="N12406" s="80"/>
      <c r="P12406" s="79"/>
    </row>
    <row r="12407" spans="7:16" x14ac:dyDescent="0.2">
      <c r="G12407" s="79"/>
      <c r="I12407" s="79"/>
      <c r="K12407" s="79"/>
      <c r="M12407" s="79"/>
      <c r="N12407" s="80"/>
      <c r="P12407" s="79"/>
    </row>
    <row r="12408" spans="7:16" x14ac:dyDescent="0.2">
      <c r="G12408" s="79"/>
      <c r="I12408" s="79"/>
      <c r="K12408" s="79"/>
      <c r="M12408" s="79"/>
      <c r="N12408" s="80"/>
      <c r="P12408" s="79"/>
    </row>
    <row r="12409" spans="7:16" x14ac:dyDescent="0.2">
      <c r="G12409" s="79"/>
      <c r="I12409" s="79"/>
      <c r="K12409" s="79"/>
      <c r="M12409" s="79"/>
      <c r="N12409" s="80"/>
      <c r="P12409" s="79"/>
    </row>
    <row r="12410" spans="7:16" x14ac:dyDescent="0.2">
      <c r="G12410" s="79"/>
      <c r="I12410" s="79"/>
      <c r="K12410" s="79"/>
      <c r="M12410" s="79"/>
      <c r="N12410" s="80"/>
      <c r="P12410" s="79"/>
    </row>
    <row r="12411" spans="7:16" x14ac:dyDescent="0.2">
      <c r="G12411" s="79"/>
      <c r="I12411" s="79"/>
      <c r="K12411" s="79"/>
      <c r="M12411" s="79"/>
      <c r="N12411" s="80"/>
      <c r="P12411" s="79"/>
    </row>
    <row r="12412" spans="7:16" x14ac:dyDescent="0.2">
      <c r="G12412" s="79"/>
      <c r="I12412" s="79"/>
      <c r="K12412" s="79"/>
      <c r="M12412" s="79"/>
      <c r="N12412" s="80"/>
      <c r="P12412" s="79"/>
    </row>
    <row r="12413" spans="7:16" x14ac:dyDescent="0.2">
      <c r="G12413" s="79"/>
      <c r="I12413" s="79"/>
      <c r="K12413" s="79"/>
      <c r="M12413" s="79"/>
      <c r="N12413" s="80"/>
      <c r="P12413" s="79"/>
    </row>
    <row r="12414" spans="7:16" x14ac:dyDescent="0.2">
      <c r="G12414" s="79"/>
      <c r="I12414" s="79"/>
      <c r="K12414" s="79"/>
      <c r="M12414" s="79"/>
      <c r="N12414" s="80"/>
      <c r="P12414" s="79"/>
    </row>
    <row r="12415" spans="7:16" x14ac:dyDescent="0.2">
      <c r="G12415" s="79"/>
      <c r="I12415" s="79"/>
      <c r="K12415" s="79"/>
      <c r="M12415" s="79"/>
      <c r="N12415" s="80"/>
      <c r="P12415" s="79"/>
    </row>
    <row r="12416" spans="7:16" x14ac:dyDescent="0.2">
      <c r="G12416" s="79"/>
      <c r="I12416" s="79"/>
      <c r="K12416" s="79"/>
      <c r="M12416" s="79"/>
      <c r="N12416" s="80"/>
      <c r="P12416" s="79"/>
    </row>
    <row r="12417" spans="7:16" x14ac:dyDescent="0.2">
      <c r="G12417" s="79"/>
      <c r="I12417" s="79"/>
      <c r="K12417" s="79"/>
      <c r="M12417" s="79"/>
      <c r="N12417" s="80"/>
      <c r="P12417" s="79"/>
    </row>
    <row r="12418" spans="7:16" x14ac:dyDescent="0.2">
      <c r="G12418" s="79"/>
      <c r="I12418" s="79"/>
      <c r="K12418" s="79"/>
      <c r="M12418" s="79"/>
      <c r="N12418" s="80"/>
      <c r="P12418" s="79"/>
    </row>
    <row r="12419" spans="7:16" x14ac:dyDescent="0.2">
      <c r="G12419" s="79"/>
      <c r="I12419" s="79"/>
      <c r="K12419" s="79"/>
      <c r="M12419" s="79"/>
      <c r="N12419" s="80"/>
      <c r="P12419" s="79"/>
    </row>
    <row r="12420" spans="7:16" x14ac:dyDescent="0.2">
      <c r="G12420" s="79"/>
      <c r="I12420" s="79"/>
      <c r="K12420" s="79"/>
      <c r="M12420" s="79"/>
      <c r="N12420" s="80"/>
      <c r="P12420" s="79"/>
    </row>
    <row r="12421" spans="7:16" x14ac:dyDescent="0.2">
      <c r="G12421" s="79"/>
      <c r="I12421" s="79"/>
      <c r="K12421" s="79"/>
      <c r="M12421" s="79"/>
      <c r="N12421" s="80"/>
      <c r="P12421" s="79"/>
    </row>
    <row r="12422" spans="7:16" x14ac:dyDescent="0.2">
      <c r="G12422" s="79"/>
      <c r="I12422" s="79"/>
      <c r="K12422" s="79"/>
      <c r="M12422" s="79"/>
      <c r="N12422" s="80"/>
      <c r="P12422" s="79"/>
    </row>
    <row r="12423" spans="7:16" x14ac:dyDescent="0.2">
      <c r="G12423" s="79"/>
      <c r="I12423" s="79"/>
      <c r="K12423" s="79"/>
      <c r="M12423" s="79"/>
      <c r="N12423" s="80"/>
      <c r="P12423" s="79"/>
    </row>
    <row r="12424" spans="7:16" x14ac:dyDescent="0.2">
      <c r="G12424" s="79"/>
      <c r="I12424" s="79"/>
      <c r="K12424" s="79"/>
      <c r="M12424" s="79"/>
      <c r="N12424" s="80"/>
      <c r="P12424" s="79"/>
    </row>
    <row r="12425" spans="7:16" x14ac:dyDescent="0.2">
      <c r="G12425" s="79"/>
      <c r="I12425" s="79"/>
      <c r="K12425" s="79"/>
      <c r="M12425" s="79"/>
      <c r="N12425" s="80"/>
      <c r="P12425" s="79"/>
    </row>
    <row r="12426" spans="7:16" x14ac:dyDescent="0.2">
      <c r="G12426" s="79"/>
      <c r="I12426" s="79"/>
      <c r="K12426" s="79"/>
      <c r="M12426" s="79"/>
      <c r="N12426" s="80"/>
      <c r="P12426" s="79"/>
    </row>
    <row r="12427" spans="7:16" x14ac:dyDescent="0.2">
      <c r="G12427" s="79"/>
      <c r="I12427" s="79"/>
      <c r="K12427" s="79"/>
      <c r="M12427" s="79"/>
      <c r="N12427" s="80"/>
      <c r="P12427" s="79"/>
    </row>
    <row r="12428" spans="7:16" x14ac:dyDescent="0.2">
      <c r="G12428" s="79"/>
      <c r="I12428" s="79"/>
      <c r="K12428" s="79"/>
      <c r="M12428" s="79"/>
      <c r="N12428" s="80"/>
      <c r="P12428" s="79"/>
    </row>
    <row r="12429" spans="7:16" x14ac:dyDescent="0.2">
      <c r="G12429" s="79"/>
      <c r="I12429" s="79"/>
      <c r="K12429" s="79"/>
      <c r="M12429" s="79"/>
      <c r="N12429" s="80"/>
      <c r="P12429" s="79"/>
    </row>
    <row r="12430" spans="7:16" x14ac:dyDescent="0.2">
      <c r="G12430" s="79"/>
      <c r="I12430" s="79"/>
      <c r="K12430" s="79"/>
      <c r="M12430" s="79"/>
      <c r="N12430" s="80"/>
      <c r="P12430" s="79"/>
    </row>
    <row r="12431" spans="7:16" x14ac:dyDescent="0.2">
      <c r="G12431" s="79"/>
      <c r="I12431" s="79"/>
      <c r="K12431" s="79"/>
      <c r="M12431" s="79"/>
      <c r="N12431" s="80"/>
      <c r="P12431" s="79"/>
    </row>
    <row r="12432" spans="7:16" x14ac:dyDescent="0.2">
      <c r="G12432" s="79"/>
      <c r="I12432" s="79"/>
      <c r="K12432" s="79"/>
      <c r="M12432" s="79"/>
      <c r="N12432" s="80"/>
      <c r="P12432" s="79"/>
    </row>
    <row r="12433" spans="7:16" x14ac:dyDescent="0.2">
      <c r="G12433" s="79"/>
      <c r="I12433" s="79"/>
      <c r="K12433" s="79"/>
      <c r="M12433" s="79"/>
      <c r="N12433" s="80"/>
      <c r="P12433" s="79"/>
    </row>
    <row r="12434" spans="7:16" x14ac:dyDescent="0.2">
      <c r="G12434" s="79"/>
      <c r="I12434" s="79"/>
      <c r="K12434" s="79"/>
      <c r="M12434" s="79"/>
      <c r="N12434" s="80"/>
      <c r="P12434" s="79"/>
    </row>
    <row r="12435" spans="7:16" x14ac:dyDescent="0.2">
      <c r="G12435" s="79"/>
      <c r="I12435" s="79"/>
      <c r="K12435" s="79"/>
      <c r="M12435" s="79"/>
      <c r="N12435" s="80"/>
      <c r="P12435" s="79"/>
    </row>
    <row r="12436" spans="7:16" x14ac:dyDescent="0.2">
      <c r="G12436" s="79"/>
      <c r="I12436" s="79"/>
      <c r="K12436" s="79"/>
      <c r="M12436" s="79"/>
      <c r="N12436" s="80"/>
      <c r="P12436" s="79"/>
    </row>
    <row r="12437" spans="7:16" x14ac:dyDescent="0.2">
      <c r="G12437" s="79"/>
      <c r="I12437" s="79"/>
      <c r="K12437" s="79"/>
      <c r="M12437" s="79"/>
      <c r="N12437" s="80"/>
      <c r="P12437" s="79"/>
    </row>
    <row r="12438" spans="7:16" x14ac:dyDescent="0.2">
      <c r="G12438" s="79"/>
      <c r="I12438" s="79"/>
      <c r="K12438" s="79"/>
      <c r="M12438" s="79"/>
      <c r="N12438" s="80"/>
      <c r="P12438" s="79"/>
    </row>
    <row r="12439" spans="7:16" x14ac:dyDescent="0.2">
      <c r="G12439" s="79"/>
      <c r="I12439" s="79"/>
      <c r="K12439" s="79"/>
      <c r="M12439" s="79"/>
      <c r="N12439" s="80"/>
      <c r="P12439" s="79"/>
    </row>
    <row r="12440" spans="7:16" x14ac:dyDescent="0.2">
      <c r="G12440" s="79"/>
      <c r="I12440" s="79"/>
      <c r="K12440" s="79"/>
      <c r="M12440" s="79"/>
      <c r="N12440" s="80"/>
      <c r="P12440" s="79"/>
    </row>
    <row r="12441" spans="7:16" x14ac:dyDescent="0.2">
      <c r="G12441" s="79"/>
      <c r="I12441" s="79"/>
      <c r="K12441" s="79"/>
      <c r="M12441" s="79"/>
      <c r="N12441" s="80"/>
      <c r="P12441" s="79"/>
    </row>
    <row r="12442" spans="7:16" x14ac:dyDescent="0.2">
      <c r="G12442" s="79"/>
      <c r="I12442" s="79"/>
      <c r="K12442" s="79"/>
      <c r="M12442" s="79"/>
      <c r="N12442" s="80"/>
      <c r="P12442" s="79"/>
    </row>
    <row r="12443" spans="7:16" x14ac:dyDescent="0.2">
      <c r="G12443" s="79"/>
      <c r="I12443" s="79"/>
      <c r="K12443" s="79"/>
      <c r="M12443" s="79"/>
      <c r="N12443" s="80"/>
      <c r="P12443" s="79"/>
    </row>
    <row r="12444" spans="7:16" x14ac:dyDescent="0.2">
      <c r="G12444" s="79"/>
      <c r="I12444" s="79"/>
      <c r="K12444" s="79"/>
      <c r="M12444" s="79"/>
      <c r="N12444" s="80"/>
      <c r="P12444" s="79"/>
    </row>
    <row r="12445" spans="7:16" x14ac:dyDescent="0.2">
      <c r="G12445" s="79"/>
      <c r="I12445" s="79"/>
      <c r="K12445" s="79"/>
      <c r="M12445" s="79"/>
      <c r="N12445" s="80"/>
      <c r="P12445" s="79"/>
    </row>
    <row r="12446" spans="7:16" x14ac:dyDescent="0.2">
      <c r="G12446" s="79"/>
      <c r="I12446" s="79"/>
      <c r="K12446" s="79"/>
      <c r="M12446" s="79"/>
      <c r="N12446" s="80"/>
      <c r="P12446" s="79"/>
    </row>
    <row r="12447" spans="7:16" x14ac:dyDescent="0.2">
      <c r="G12447" s="79"/>
      <c r="I12447" s="79"/>
      <c r="K12447" s="79"/>
      <c r="M12447" s="79"/>
      <c r="N12447" s="80"/>
      <c r="P12447" s="79"/>
    </row>
    <row r="12448" spans="7:16" x14ac:dyDescent="0.2">
      <c r="G12448" s="79"/>
      <c r="I12448" s="79"/>
      <c r="K12448" s="79"/>
      <c r="M12448" s="79"/>
      <c r="N12448" s="80"/>
      <c r="P12448" s="79"/>
    </row>
    <row r="12449" spans="7:16" x14ac:dyDescent="0.2">
      <c r="G12449" s="79"/>
      <c r="I12449" s="79"/>
      <c r="K12449" s="79"/>
      <c r="M12449" s="79"/>
      <c r="N12449" s="80"/>
      <c r="P12449" s="79"/>
    </row>
    <row r="12450" spans="7:16" x14ac:dyDescent="0.2">
      <c r="G12450" s="79"/>
      <c r="I12450" s="79"/>
      <c r="K12450" s="79"/>
      <c r="M12450" s="79"/>
      <c r="N12450" s="80"/>
      <c r="P12450" s="79"/>
    </row>
    <row r="12451" spans="7:16" x14ac:dyDescent="0.2">
      <c r="G12451" s="79"/>
      <c r="I12451" s="79"/>
      <c r="K12451" s="79"/>
      <c r="M12451" s="79"/>
      <c r="N12451" s="80"/>
      <c r="P12451" s="79"/>
    </row>
    <row r="12452" spans="7:16" x14ac:dyDescent="0.2">
      <c r="G12452" s="79"/>
      <c r="I12452" s="79"/>
      <c r="K12452" s="79"/>
      <c r="M12452" s="79"/>
      <c r="N12452" s="80"/>
      <c r="P12452" s="79"/>
    </row>
    <row r="12453" spans="7:16" x14ac:dyDescent="0.2">
      <c r="G12453" s="79"/>
      <c r="I12453" s="79"/>
      <c r="K12453" s="79"/>
      <c r="M12453" s="79"/>
      <c r="N12453" s="80"/>
      <c r="P12453" s="79"/>
    </row>
    <row r="12454" spans="7:16" x14ac:dyDescent="0.2">
      <c r="G12454" s="79"/>
      <c r="I12454" s="79"/>
      <c r="K12454" s="79"/>
      <c r="M12454" s="79"/>
      <c r="N12454" s="80"/>
      <c r="P12454" s="79"/>
    </row>
    <row r="12455" spans="7:16" x14ac:dyDescent="0.2">
      <c r="G12455" s="79"/>
      <c r="I12455" s="79"/>
      <c r="K12455" s="79"/>
      <c r="M12455" s="79"/>
      <c r="N12455" s="80"/>
      <c r="P12455" s="79"/>
    </row>
    <row r="12456" spans="7:16" x14ac:dyDescent="0.2">
      <c r="G12456" s="79"/>
      <c r="I12456" s="79"/>
      <c r="K12456" s="79"/>
      <c r="M12456" s="79"/>
      <c r="N12456" s="80"/>
      <c r="P12456" s="79"/>
    </row>
    <row r="12457" spans="7:16" x14ac:dyDescent="0.2">
      <c r="G12457" s="79"/>
      <c r="I12457" s="79"/>
      <c r="K12457" s="79"/>
      <c r="M12457" s="79"/>
      <c r="N12457" s="80"/>
      <c r="P12457" s="79"/>
    </row>
    <row r="12458" spans="7:16" x14ac:dyDescent="0.2">
      <c r="G12458" s="79"/>
      <c r="I12458" s="79"/>
      <c r="K12458" s="79"/>
      <c r="M12458" s="79"/>
      <c r="N12458" s="80"/>
      <c r="P12458" s="79"/>
    </row>
    <row r="12459" spans="7:16" x14ac:dyDescent="0.2">
      <c r="G12459" s="79"/>
      <c r="I12459" s="79"/>
      <c r="K12459" s="79"/>
      <c r="M12459" s="79"/>
      <c r="N12459" s="80"/>
      <c r="P12459" s="79"/>
    </row>
    <row r="12460" spans="7:16" x14ac:dyDescent="0.2">
      <c r="G12460" s="79"/>
      <c r="I12460" s="79"/>
      <c r="K12460" s="79"/>
      <c r="M12460" s="79"/>
      <c r="N12460" s="80"/>
      <c r="P12460" s="79"/>
    </row>
    <row r="12461" spans="7:16" x14ac:dyDescent="0.2">
      <c r="G12461" s="79"/>
      <c r="I12461" s="79"/>
      <c r="K12461" s="79"/>
      <c r="M12461" s="79"/>
      <c r="N12461" s="80"/>
      <c r="P12461" s="79"/>
    </row>
    <row r="12462" spans="7:16" x14ac:dyDescent="0.2">
      <c r="G12462" s="79"/>
      <c r="I12462" s="79"/>
      <c r="K12462" s="79"/>
      <c r="M12462" s="79"/>
      <c r="N12462" s="80"/>
      <c r="P12462" s="79"/>
    </row>
    <row r="12463" spans="7:16" x14ac:dyDescent="0.2">
      <c r="G12463" s="79"/>
      <c r="I12463" s="79"/>
      <c r="K12463" s="79"/>
      <c r="M12463" s="79"/>
      <c r="N12463" s="80"/>
      <c r="P12463" s="79"/>
    </row>
    <row r="12464" spans="7:16" x14ac:dyDescent="0.2">
      <c r="G12464" s="79"/>
      <c r="I12464" s="79"/>
      <c r="K12464" s="79"/>
      <c r="M12464" s="79"/>
      <c r="N12464" s="80"/>
      <c r="P12464" s="79"/>
    </row>
    <row r="12465" spans="7:16" x14ac:dyDescent="0.2">
      <c r="G12465" s="79"/>
      <c r="I12465" s="79"/>
      <c r="K12465" s="79"/>
      <c r="M12465" s="79"/>
      <c r="N12465" s="80"/>
      <c r="P12465" s="79"/>
    </row>
    <row r="12466" spans="7:16" x14ac:dyDescent="0.2">
      <c r="G12466" s="79"/>
      <c r="I12466" s="79"/>
      <c r="K12466" s="79"/>
      <c r="M12466" s="79"/>
      <c r="N12466" s="80"/>
      <c r="P12466" s="79"/>
    </row>
    <row r="12467" spans="7:16" x14ac:dyDescent="0.2">
      <c r="G12467" s="79"/>
      <c r="I12467" s="79"/>
      <c r="K12467" s="79"/>
      <c r="M12467" s="79"/>
      <c r="N12467" s="80"/>
      <c r="P12467" s="79"/>
    </row>
    <row r="12468" spans="7:16" x14ac:dyDescent="0.2">
      <c r="G12468" s="79"/>
      <c r="I12468" s="79"/>
      <c r="K12468" s="79"/>
      <c r="M12468" s="79"/>
      <c r="N12468" s="80"/>
      <c r="P12468" s="79"/>
    </row>
    <row r="12469" spans="7:16" x14ac:dyDescent="0.2">
      <c r="G12469" s="79"/>
      <c r="I12469" s="79"/>
      <c r="K12469" s="79"/>
      <c r="M12469" s="79"/>
      <c r="N12469" s="80"/>
      <c r="P12469" s="79"/>
    </row>
    <row r="12470" spans="7:16" x14ac:dyDescent="0.2">
      <c r="G12470" s="79"/>
      <c r="I12470" s="79"/>
      <c r="K12470" s="79"/>
      <c r="M12470" s="79"/>
      <c r="N12470" s="80"/>
      <c r="P12470" s="79"/>
    </row>
    <row r="12471" spans="7:16" x14ac:dyDescent="0.2">
      <c r="G12471" s="79"/>
      <c r="I12471" s="79"/>
      <c r="K12471" s="79"/>
      <c r="M12471" s="79"/>
      <c r="N12471" s="80"/>
      <c r="P12471" s="79"/>
    </row>
    <row r="12472" spans="7:16" x14ac:dyDescent="0.2">
      <c r="G12472" s="79"/>
      <c r="I12472" s="79"/>
      <c r="K12472" s="79"/>
      <c r="M12472" s="79"/>
      <c r="N12472" s="80"/>
      <c r="P12472" s="79"/>
    </row>
    <row r="12473" spans="7:16" x14ac:dyDescent="0.2">
      <c r="G12473" s="79"/>
      <c r="I12473" s="79"/>
      <c r="K12473" s="79"/>
      <c r="M12473" s="79"/>
      <c r="N12473" s="80"/>
      <c r="P12473" s="79"/>
    </row>
    <row r="12474" spans="7:16" x14ac:dyDescent="0.2">
      <c r="G12474" s="79"/>
      <c r="I12474" s="79"/>
      <c r="K12474" s="79"/>
      <c r="M12474" s="79"/>
      <c r="N12474" s="80"/>
      <c r="P12474" s="79"/>
    </row>
    <row r="12475" spans="7:16" x14ac:dyDescent="0.2">
      <c r="G12475" s="79"/>
      <c r="I12475" s="79"/>
      <c r="K12475" s="79"/>
      <c r="M12475" s="79"/>
      <c r="N12475" s="80"/>
      <c r="P12475" s="79"/>
    </row>
    <row r="12476" spans="7:16" x14ac:dyDescent="0.2">
      <c r="G12476" s="79"/>
      <c r="I12476" s="79"/>
      <c r="K12476" s="79"/>
      <c r="M12476" s="79"/>
      <c r="N12476" s="80"/>
      <c r="P12476" s="79"/>
    </row>
    <row r="12477" spans="7:16" x14ac:dyDescent="0.2">
      <c r="G12477" s="79"/>
      <c r="I12477" s="79"/>
      <c r="K12477" s="79"/>
      <c r="M12477" s="79"/>
      <c r="N12477" s="80"/>
      <c r="P12477" s="79"/>
    </row>
    <row r="12478" spans="7:16" x14ac:dyDescent="0.2">
      <c r="G12478" s="79"/>
      <c r="I12478" s="79"/>
      <c r="K12478" s="79"/>
      <c r="M12478" s="79"/>
      <c r="N12478" s="80"/>
      <c r="P12478" s="79"/>
    </row>
    <row r="12479" spans="7:16" x14ac:dyDescent="0.2">
      <c r="G12479" s="79"/>
      <c r="I12479" s="79"/>
      <c r="K12479" s="79"/>
      <c r="M12479" s="79"/>
      <c r="N12479" s="80"/>
      <c r="P12479" s="79"/>
    </row>
    <row r="12480" spans="7:16" x14ac:dyDescent="0.2">
      <c r="G12480" s="79"/>
      <c r="I12480" s="79"/>
      <c r="K12480" s="79"/>
      <c r="M12480" s="79"/>
      <c r="N12480" s="80"/>
      <c r="P12480" s="79"/>
    </row>
    <row r="12481" spans="7:16" x14ac:dyDescent="0.2">
      <c r="G12481" s="79"/>
      <c r="I12481" s="79"/>
      <c r="K12481" s="79"/>
      <c r="M12481" s="79"/>
      <c r="N12481" s="80"/>
      <c r="P12481" s="79"/>
    </row>
    <row r="12482" spans="7:16" x14ac:dyDescent="0.2">
      <c r="G12482" s="79"/>
      <c r="I12482" s="79"/>
      <c r="K12482" s="79"/>
      <c r="M12482" s="79"/>
      <c r="N12482" s="80"/>
      <c r="P12482" s="79"/>
    </row>
    <row r="12483" spans="7:16" x14ac:dyDescent="0.2">
      <c r="G12483" s="79"/>
      <c r="I12483" s="79"/>
      <c r="K12483" s="79"/>
      <c r="M12483" s="79"/>
      <c r="N12483" s="80"/>
      <c r="P12483" s="79"/>
    </row>
    <row r="12484" spans="7:16" x14ac:dyDescent="0.2">
      <c r="G12484" s="79"/>
      <c r="I12484" s="79"/>
      <c r="K12484" s="79"/>
      <c r="M12484" s="79"/>
      <c r="N12484" s="80"/>
      <c r="P12484" s="79"/>
    </row>
    <row r="12485" spans="7:16" x14ac:dyDescent="0.2">
      <c r="G12485" s="79"/>
      <c r="I12485" s="79"/>
      <c r="K12485" s="79"/>
      <c r="M12485" s="79"/>
      <c r="N12485" s="80"/>
      <c r="P12485" s="79"/>
    </row>
    <row r="12486" spans="7:16" x14ac:dyDescent="0.2">
      <c r="G12486" s="79"/>
      <c r="I12486" s="79"/>
      <c r="K12486" s="79"/>
      <c r="M12486" s="79"/>
      <c r="N12486" s="80"/>
      <c r="P12486" s="79"/>
    </row>
    <row r="12487" spans="7:16" x14ac:dyDescent="0.2">
      <c r="G12487" s="79"/>
      <c r="I12487" s="79"/>
      <c r="K12487" s="79"/>
      <c r="M12487" s="79"/>
      <c r="N12487" s="80"/>
      <c r="P12487" s="79"/>
    </row>
    <row r="12488" spans="7:16" x14ac:dyDescent="0.2">
      <c r="G12488" s="79"/>
      <c r="I12488" s="79"/>
      <c r="K12488" s="79"/>
      <c r="M12488" s="79"/>
      <c r="N12488" s="80"/>
      <c r="P12488" s="79"/>
    </row>
    <row r="12489" spans="7:16" x14ac:dyDescent="0.2">
      <c r="G12489" s="79"/>
      <c r="I12489" s="79"/>
      <c r="K12489" s="79"/>
      <c r="M12489" s="79"/>
      <c r="N12489" s="80"/>
      <c r="P12489" s="79"/>
    </row>
    <row r="12490" spans="7:16" x14ac:dyDescent="0.2">
      <c r="G12490" s="79"/>
      <c r="I12490" s="79"/>
      <c r="K12490" s="79"/>
      <c r="M12490" s="79"/>
      <c r="N12490" s="80"/>
      <c r="P12490" s="79"/>
    </row>
    <row r="12491" spans="7:16" x14ac:dyDescent="0.2">
      <c r="G12491" s="79"/>
      <c r="I12491" s="79"/>
      <c r="K12491" s="79"/>
      <c r="M12491" s="79"/>
      <c r="N12491" s="80"/>
      <c r="P12491" s="79"/>
    </row>
    <row r="12492" spans="7:16" x14ac:dyDescent="0.2">
      <c r="G12492" s="79"/>
      <c r="I12492" s="79"/>
      <c r="K12492" s="79"/>
      <c r="M12492" s="79"/>
      <c r="N12492" s="80"/>
      <c r="P12492" s="79"/>
    </row>
    <row r="12493" spans="7:16" x14ac:dyDescent="0.2">
      <c r="G12493" s="79"/>
      <c r="I12493" s="79"/>
      <c r="K12493" s="79"/>
      <c r="M12493" s="79"/>
      <c r="N12493" s="80"/>
      <c r="P12493" s="79"/>
    </row>
    <row r="12494" spans="7:16" x14ac:dyDescent="0.2">
      <c r="G12494" s="79"/>
      <c r="I12494" s="79"/>
      <c r="K12494" s="79"/>
      <c r="M12494" s="79"/>
      <c r="N12494" s="80"/>
      <c r="P12494" s="79"/>
    </row>
    <row r="12495" spans="7:16" x14ac:dyDescent="0.2">
      <c r="G12495" s="79"/>
      <c r="I12495" s="79"/>
      <c r="K12495" s="79"/>
      <c r="M12495" s="79"/>
      <c r="N12495" s="80"/>
      <c r="P12495" s="79"/>
    </row>
    <row r="12496" spans="7:16" x14ac:dyDescent="0.2">
      <c r="G12496" s="79"/>
      <c r="I12496" s="79"/>
      <c r="K12496" s="79"/>
      <c r="M12496" s="79"/>
      <c r="N12496" s="80"/>
      <c r="P12496" s="79"/>
    </row>
    <row r="12497" spans="7:16" x14ac:dyDescent="0.2">
      <c r="G12497" s="79"/>
      <c r="I12497" s="79"/>
      <c r="K12497" s="79"/>
      <c r="M12497" s="79"/>
      <c r="N12497" s="80"/>
      <c r="P12497" s="79"/>
    </row>
    <row r="12498" spans="7:16" x14ac:dyDescent="0.2">
      <c r="G12498" s="79"/>
      <c r="I12498" s="79"/>
      <c r="K12498" s="79"/>
      <c r="M12498" s="79"/>
      <c r="N12498" s="80"/>
      <c r="P12498" s="79"/>
    </row>
    <row r="12499" spans="7:16" x14ac:dyDescent="0.2">
      <c r="G12499" s="79"/>
      <c r="I12499" s="79"/>
      <c r="K12499" s="79"/>
      <c r="M12499" s="79"/>
      <c r="N12499" s="80"/>
      <c r="P12499" s="79"/>
    </row>
    <row r="12500" spans="7:16" x14ac:dyDescent="0.2">
      <c r="G12500" s="79"/>
      <c r="I12500" s="79"/>
      <c r="K12500" s="79"/>
      <c r="M12500" s="79"/>
      <c r="N12500" s="80"/>
      <c r="P12500" s="79"/>
    </row>
    <row r="12501" spans="7:16" x14ac:dyDescent="0.2">
      <c r="G12501" s="79"/>
      <c r="I12501" s="79"/>
      <c r="K12501" s="79"/>
      <c r="M12501" s="79"/>
      <c r="N12501" s="80"/>
      <c r="P12501" s="79"/>
    </row>
    <row r="12502" spans="7:16" x14ac:dyDescent="0.2">
      <c r="G12502" s="79"/>
      <c r="I12502" s="79"/>
      <c r="K12502" s="79"/>
      <c r="M12502" s="79"/>
      <c r="N12502" s="80"/>
      <c r="P12502" s="79"/>
    </row>
    <row r="12503" spans="7:16" x14ac:dyDescent="0.2">
      <c r="G12503" s="79"/>
      <c r="I12503" s="79"/>
      <c r="K12503" s="79"/>
      <c r="M12503" s="79"/>
      <c r="N12503" s="80"/>
      <c r="P12503" s="79"/>
    </row>
    <row r="12504" spans="7:16" x14ac:dyDescent="0.2">
      <c r="G12504" s="79"/>
      <c r="I12504" s="79"/>
      <c r="K12504" s="79"/>
      <c r="M12504" s="79"/>
      <c r="N12504" s="80"/>
      <c r="P12504" s="79"/>
    </row>
    <row r="12505" spans="7:16" x14ac:dyDescent="0.2">
      <c r="G12505" s="79"/>
      <c r="I12505" s="79"/>
      <c r="K12505" s="79"/>
      <c r="M12505" s="79"/>
      <c r="N12505" s="80"/>
      <c r="P12505" s="79"/>
    </row>
    <row r="12506" spans="7:16" x14ac:dyDescent="0.2">
      <c r="G12506" s="79"/>
      <c r="I12506" s="79"/>
      <c r="K12506" s="79"/>
      <c r="M12506" s="79"/>
      <c r="N12506" s="80"/>
      <c r="P12506" s="79"/>
    </row>
    <row r="12507" spans="7:16" x14ac:dyDescent="0.2">
      <c r="G12507" s="79"/>
      <c r="I12507" s="79"/>
      <c r="K12507" s="79"/>
      <c r="M12507" s="79"/>
      <c r="N12507" s="80"/>
      <c r="P12507" s="79"/>
    </row>
    <row r="12508" spans="7:16" x14ac:dyDescent="0.2">
      <c r="G12508" s="79"/>
      <c r="I12508" s="79"/>
      <c r="K12508" s="79"/>
      <c r="M12508" s="79"/>
      <c r="N12508" s="80"/>
      <c r="P12508" s="79"/>
    </row>
    <row r="12509" spans="7:16" x14ac:dyDescent="0.2">
      <c r="G12509" s="79"/>
      <c r="I12509" s="79"/>
      <c r="K12509" s="79"/>
      <c r="M12509" s="79"/>
      <c r="N12509" s="80"/>
      <c r="P12509" s="79"/>
    </row>
    <row r="12510" spans="7:16" x14ac:dyDescent="0.2">
      <c r="G12510" s="79"/>
      <c r="I12510" s="79"/>
      <c r="K12510" s="79"/>
      <c r="M12510" s="79"/>
      <c r="N12510" s="80"/>
      <c r="P12510" s="79"/>
    </row>
    <row r="12511" spans="7:16" x14ac:dyDescent="0.2">
      <c r="G12511" s="79"/>
      <c r="I12511" s="79"/>
      <c r="K12511" s="79"/>
      <c r="M12511" s="79"/>
      <c r="N12511" s="80"/>
      <c r="P12511" s="79"/>
    </row>
    <row r="12512" spans="7:16" x14ac:dyDescent="0.2">
      <c r="G12512" s="79"/>
      <c r="I12512" s="79"/>
      <c r="K12512" s="79"/>
      <c r="M12512" s="79"/>
      <c r="N12512" s="80"/>
      <c r="P12512" s="79"/>
    </row>
    <row r="12513" spans="7:16" x14ac:dyDescent="0.2">
      <c r="G12513" s="79"/>
      <c r="I12513" s="79"/>
      <c r="K12513" s="79"/>
      <c r="M12513" s="79"/>
      <c r="N12513" s="80"/>
      <c r="P12513" s="79"/>
    </row>
    <row r="12514" spans="7:16" x14ac:dyDescent="0.2">
      <c r="G12514" s="79"/>
      <c r="I12514" s="79"/>
      <c r="K12514" s="79"/>
      <c r="M12514" s="79"/>
      <c r="N12514" s="80"/>
      <c r="P12514" s="79"/>
    </row>
    <row r="12515" spans="7:16" x14ac:dyDescent="0.2">
      <c r="G12515" s="79"/>
      <c r="I12515" s="79"/>
      <c r="K12515" s="79"/>
      <c r="M12515" s="79"/>
      <c r="N12515" s="80"/>
      <c r="P12515" s="79"/>
    </row>
    <row r="12516" spans="7:16" x14ac:dyDescent="0.2">
      <c r="G12516" s="79"/>
      <c r="I12516" s="79"/>
      <c r="K12516" s="79"/>
      <c r="M12516" s="79"/>
      <c r="N12516" s="80"/>
      <c r="P12516" s="79"/>
    </row>
    <row r="12517" spans="7:16" x14ac:dyDescent="0.2">
      <c r="G12517" s="79"/>
      <c r="I12517" s="79"/>
      <c r="K12517" s="79"/>
      <c r="M12517" s="79"/>
      <c r="N12517" s="80"/>
      <c r="P12517" s="79"/>
    </row>
    <row r="12518" spans="7:16" x14ac:dyDescent="0.2">
      <c r="G12518" s="79"/>
      <c r="I12518" s="79"/>
      <c r="K12518" s="79"/>
      <c r="M12518" s="79"/>
      <c r="N12518" s="80"/>
      <c r="P12518" s="79"/>
    </row>
    <row r="12519" spans="7:16" x14ac:dyDescent="0.2">
      <c r="G12519" s="79"/>
      <c r="I12519" s="79"/>
      <c r="K12519" s="79"/>
      <c r="M12519" s="79"/>
      <c r="N12519" s="80"/>
      <c r="P12519" s="79"/>
    </row>
    <row r="12520" spans="7:16" x14ac:dyDescent="0.2">
      <c r="G12520" s="79"/>
      <c r="I12520" s="79"/>
      <c r="K12520" s="79"/>
      <c r="M12520" s="79"/>
      <c r="N12520" s="80"/>
      <c r="P12520" s="79"/>
    </row>
    <row r="12521" spans="7:16" x14ac:dyDescent="0.2">
      <c r="G12521" s="79"/>
      <c r="I12521" s="79"/>
      <c r="K12521" s="79"/>
      <c r="M12521" s="79"/>
      <c r="N12521" s="80"/>
      <c r="P12521" s="79"/>
    </row>
    <row r="12522" spans="7:16" x14ac:dyDescent="0.2">
      <c r="G12522" s="79"/>
      <c r="I12522" s="79"/>
      <c r="K12522" s="79"/>
      <c r="M12522" s="79"/>
      <c r="N12522" s="80"/>
      <c r="P12522" s="79"/>
    </row>
    <row r="12523" spans="7:16" x14ac:dyDescent="0.2">
      <c r="G12523" s="79"/>
      <c r="I12523" s="79"/>
      <c r="K12523" s="79"/>
      <c r="M12523" s="79"/>
      <c r="N12523" s="80"/>
      <c r="P12523" s="79"/>
    </row>
    <row r="12524" spans="7:16" x14ac:dyDescent="0.2">
      <c r="G12524" s="79"/>
      <c r="I12524" s="79"/>
      <c r="K12524" s="79"/>
      <c r="M12524" s="79"/>
      <c r="N12524" s="80"/>
      <c r="P12524" s="79"/>
    </row>
    <row r="12525" spans="7:16" x14ac:dyDescent="0.2">
      <c r="G12525" s="79"/>
      <c r="I12525" s="79"/>
      <c r="K12525" s="79"/>
      <c r="M12525" s="79"/>
      <c r="N12525" s="80"/>
      <c r="P12525" s="79"/>
    </row>
    <row r="12526" spans="7:16" x14ac:dyDescent="0.2">
      <c r="G12526" s="79"/>
      <c r="I12526" s="79"/>
      <c r="K12526" s="79"/>
      <c r="M12526" s="79"/>
      <c r="N12526" s="80"/>
      <c r="P12526" s="79"/>
    </row>
    <row r="12527" spans="7:16" x14ac:dyDescent="0.2">
      <c r="G12527" s="79"/>
      <c r="I12527" s="79"/>
      <c r="K12527" s="79"/>
      <c r="M12527" s="79"/>
      <c r="N12527" s="80"/>
      <c r="P12527" s="79"/>
    </row>
    <row r="12528" spans="7:16" x14ac:dyDescent="0.2">
      <c r="G12528" s="79"/>
      <c r="I12528" s="79"/>
      <c r="K12528" s="79"/>
      <c r="M12528" s="79"/>
      <c r="N12528" s="80"/>
      <c r="P12528" s="79"/>
    </row>
    <row r="12529" spans="7:16" x14ac:dyDescent="0.2">
      <c r="G12529" s="79"/>
      <c r="I12529" s="79"/>
      <c r="K12529" s="79"/>
      <c r="M12529" s="79"/>
      <c r="N12529" s="80"/>
      <c r="P12529" s="79"/>
    </row>
    <row r="12530" spans="7:16" x14ac:dyDescent="0.2">
      <c r="G12530" s="79"/>
      <c r="I12530" s="79"/>
      <c r="K12530" s="79"/>
      <c r="M12530" s="79"/>
      <c r="N12530" s="80"/>
      <c r="P12530" s="79"/>
    </row>
    <row r="12531" spans="7:16" x14ac:dyDescent="0.2">
      <c r="G12531" s="79"/>
      <c r="I12531" s="79"/>
      <c r="K12531" s="79"/>
      <c r="M12531" s="79"/>
      <c r="N12531" s="80"/>
      <c r="P12531" s="79"/>
    </row>
    <row r="12532" spans="7:16" x14ac:dyDescent="0.2">
      <c r="G12532" s="79"/>
      <c r="I12532" s="79"/>
      <c r="K12532" s="79"/>
      <c r="M12532" s="79"/>
      <c r="N12532" s="80"/>
      <c r="P12532" s="79"/>
    </row>
    <row r="12533" spans="7:16" x14ac:dyDescent="0.2">
      <c r="G12533" s="79"/>
      <c r="I12533" s="79"/>
      <c r="K12533" s="79"/>
      <c r="M12533" s="79"/>
      <c r="N12533" s="80"/>
      <c r="P12533" s="79"/>
    </row>
    <row r="12534" spans="7:16" x14ac:dyDescent="0.2">
      <c r="G12534" s="79"/>
      <c r="I12534" s="79"/>
      <c r="K12534" s="79"/>
      <c r="M12534" s="79"/>
      <c r="N12534" s="80"/>
      <c r="P12534" s="79"/>
    </row>
    <row r="12535" spans="7:16" x14ac:dyDescent="0.2">
      <c r="G12535" s="79"/>
      <c r="I12535" s="79"/>
      <c r="K12535" s="79"/>
      <c r="M12535" s="79"/>
      <c r="N12535" s="80"/>
      <c r="P12535" s="79"/>
    </row>
    <row r="12536" spans="7:16" x14ac:dyDescent="0.2">
      <c r="G12536" s="79"/>
      <c r="I12536" s="79"/>
      <c r="K12536" s="79"/>
      <c r="M12536" s="79"/>
      <c r="N12536" s="80"/>
      <c r="P12536" s="79"/>
    </row>
    <row r="12537" spans="7:16" x14ac:dyDescent="0.2">
      <c r="G12537" s="79"/>
      <c r="I12537" s="79"/>
      <c r="K12537" s="79"/>
      <c r="M12537" s="79"/>
      <c r="N12537" s="80"/>
      <c r="P12537" s="79"/>
    </row>
    <row r="12538" spans="7:16" x14ac:dyDescent="0.2">
      <c r="G12538" s="79"/>
      <c r="I12538" s="79"/>
      <c r="K12538" s="79"/>
      <c r="M12538" s="79"/>
      <c r="N12538" s="80"/>
      <c r="P12538" s="79"/>
    </row>
    <row r="12539" spans="7:16" x14ac:dyDescent="0.2">
      <c r="G12539" s="79"/>
      <c r="I12539" s="79"/>
      <c r="K12539" s="79"/>
      <c r="M12539" s="79"/>
      <c r="N12539" s="80"/>
      <c r="P12539" s="79"/>
    </row>
    <row r="12540" spans="7:16" x14ac:dyDescent="0.2">
      <c r="G12540" s="79"/>
      <c r="I12540" s="79"/>
      <c r="K12540" s="79"/>
      <c r="M12540" s="79"/>
      <c r="N12540" s="80"/>
      <c r="P12540" s="79"/>
    </row>
    <row r="12541" spans="7:16" x14ac:dyDescent="0.2">
      <c r="G12541" s="79"/>
      <c r="I12541" s="79"/>
      <c r="K12541" s="79"/>
      <c r="M12541" s="79"/>
      <c r="N12541" s="80"/>
      <c r="P12541" s="79"/>
    </row>
    <row r="12542" spans="7:16" x14ac:dyDescent="0.2">
      <c r="G12542" s="79"/>
      <c r="I12542" s="79"/>
      <c r="K12542" s="79"/>
      <c r="M12542" s="79"/>
      <c r="N12542" s="80"/>
      <c r="P12542" s="79"/>
    </row>
    <row r="12543" spans="7:16" x14ac:dyDescent="0.2">
      <c r="G12543" s="79"/>
      <c r="I12543" s="79"/>
      <c r="K12543" s="79"/>
      <c r="M12543" s="79"/>
      <c r="N12543" s="80"/>
      <c r="P12543" s="79"/>
    </row>
    <row r="12544" spans="7:16" x14ac:dyDescent="0.2">
      <c r="G12544" s="79"/>
      <c r="I12544" s="79"/>
      <c r="K12544" s="79"/>
      <c r="M12544" s="79"/>
      <c r="N12544" s="80"/>
      <c r="P12544" s="79"/>
    </row>
    <row r="12545" spans="7:16" x14ac:dyDescent="0.2">
      <c r="G12545" s="79"/>
      <c r="I12545" s="79"/>
      <c r="K12545" s="79"/>
      <c r="M12545" s="79"/>
      <c r="N12545" s="80"/>
      <c r="P12545" s="79"/>
    </row>
    <row r="12546" spans="7:16" x14ac:dyDescent="0.2">
      <c r="G12546" s="79"/>
      <c r="I12546" s="79"/>
      <c r="K12546" s="79"/>
      <c r="M12546" s="79"/>
      <c r="N12546" s="80"/>
      <c r="P12546" s="79"/>
    </row>
    <row r="12547" spans="7:16" x14ac:dyDescent="0.2">
      <c r="G12547" s="79"/>
      <c r="I12547" s="79"/>
      <c r="K12547" s="79"/>
      <c r="M12547" s="79"/>
      <c r="N12547" s="80"/>
      <c r="P12547" s="79"/>
    </row>
    <row r="12548" spans="7:16" x14ac:dyDescent="0.2">
      <c r="G12548" s="79"/>
      <c r="I12548" s="79"/>
      <c r="K12548" s="79"/>
      <c r="M12548" s="79"/>
      <c r="N12548" s="80"/>
      <c r="P12548" s="79"/>
    </row>
    <row r="12549" spans="7:16" x14ac:dyDescent="0.2">
      <c r="G12549" s="79"/>
      <c r="I12549" s="79"/>
      <c r="K12549" s="79"/>
      <c r="M12549" s="79"/>
      <c r="N12549" s="80"/>
      <c r="P12549" s="79"/>
    </row>
    <row r="12550" spans="7:16" x14ac:dyDescent="0.2">
      <c r="G12550" s="79"/>
      <c r="I12550" s="79"/>
      <c r="K12550" s="79"/>
      <c r="M12550" s="79"/>
      <c r="N12550" s="80"/>
      <c r="P12550" s="79"/>
    </row>
    <row r="12551" spans="7:16" x14ac:dyDescent="0.2">
      <c r="G12551" s="79"/>
      <c r="I12551" s="79"/>
      <c r="K12551" s="79"/>
      <c r="M12551" s="79"/>
      <c r="N12551" s="80"/>
      <c r="P12551" s="79"/>
    </row>
    <row r="12552" spans="7:16" x14ac:dyDescent="0.2">
      <c r="G12552" s="79"/>
      <c r="I12552" s="79"/>
      <c r="K12552" s="79"/>
      <c r="M12552" s="79"/>
      <c r="N12552" s="80"/>
      <c r="P12552" s="79"/>
    </row>
    <row r="12553" spans="7:16" x14ac:dyDescent="0.2">
      <c r="G12553" s="79"/>
      <c r="I12553" s="79"/>
      <c r="K12553" s="79"/>
      <c r="M12553" s="79"/>
      <c r="N12553" s="80"/>
      <c r="P12553" s="79"/>
    </row>
    <row r="12554" spans="7:16" x14ac:dyDescent="0.2">
      <c r="G12554" s="79"/>
      <c r="I12554" s="79"/>
      <c r="K12554" s="79"/>
      <c r="M12554" s="79"/>
      <c r="N12554" s="80"/>
      <c r="P12554" s="79"/>
    </row>
    <row r="12555" spans="7:16" x14ac:dyDescent="0.2">
      <c r="G12555" s="79"/>
      <c r="I12555" s="79"/>
      <c r="K12555" s="79"/>
      <c r="M12555" s="79"/>
      <c r="N12555" s="80"/>
      <c r="P12555" s="79"/>
    </row>
    <row r="12556" spans="7:16" x14ac:dyDescent="0.2">
      <c r="G12556" s="79"/>
      <c r="I12556" s="79"/>
      <c r="K12556" s="79"/>
      <c r="M12556" s="79"/>
      <c r="N12556" s="80"/>
      <c r="P12556" s="79"/>
    </row>
    <row r="12557" spans="7:16" x14ac:dyDescent="0.2">
      <c r="G12557" s="79"/>
      <c r="I12557" s="79"/>
      <c r="K12557" s="79"/>
      <c r="M12557" s="79"/>
      <c r="N12557" s="80"/>
      <c r="P12557" s="79"/>
    </row>
    <row r="12558" spans="7:16" x14ac:dyDescent="0.2">
      <c r="G12558" s="79"/>
      <c r="I12558" s="79"/>
      <c r="K12558" s="79"/>
      <c r="M12558" s="79"/>
      <c r="N12558" s="80"/>
      <c r="P12558" s="79"/>
    </row>
    <row r="12559" spans="7:16" x14ac:dyDescent="0.2">
      <c r="G12559" s="79"/>
      <c r="I12559" s="79"/>
      <c r="K12559" s="79"/>
      <c r="M12559" s="79"/>
      <c r="N12559" s="80"/>
      <c r="P12559" s="79"/>
    </row>
    <row r="12560" spans="7:16" x14ac:dyDescent="0.2">
      <c r="G12560" s="79"/>
      <c r="I12560" s="79"/>
      <c r="K12560" s="79"/>
      <c r="M12560" s="79"/>
      <c r="N12560" s="80"/>
      <c r="P12560" s="79"/>
    </row>
    <row r="12561" spans="7:16" x14ac:dyDescent="0.2">
      <c r="G12561" s="79"/>
      <c r="I12561" s="79"/>
      <c r="K12561" s="79"/>
      <c r="M12561" s="79"/>
      <c r="N12561" s="80"/>
      <c r="P12561" s="79"/>
    </row>
    <row r="12562" spans="7:16" x14ac:dyDescent="0.2">
      <c r="G12562" s="79"/>
      <c r="I12562" s="79"/>
      <c r="K12562" s="79"/>
      <c r="M12562" s="79"/>
      <c r="N12562" s="80"/>
      <c r="P12562" s="79"/>
    </row>
    <row r="12563" spans="7:16" x14ac:dyDescent="0.2">
      <c r="G12563" s="79"/>
      <c r="I12563" s="79"/>
      <c r="K12563" s="79"/>
      <c r="M12563" s="79"/>
      <c r="N12563" s="80"/>
      <c r="P12563" s="79"/>
    </row>
    <row r="12564" spans="7:16" x14ac:dyDescent="0.2">
      <c r="G12564" s="79"/>
      <c r="I12564" s="79"/>
      <c r="K12564" s="79"/>
      <c r="M12564" s="79"/>
      <c r="N12564" s="80"/>
      <c r="P12564" s="79"/>
    </row>
    <row r="12565" spans="7:16" x14ac:dyDescent="0.2">
      <c r="G12565" s="79"/>
      <c r="I12565" s="79"/>
      <c r="K12565" s="79"/>
      <c r="M12565" s="79"/>
      <c r="N12565" s="80"/>
      <c r="P12565" s="79"/>
    </row>
    <row r="12566" spans="7:16" x14ac:dyDescent="0.2">
      <c r="G12566" s="79"/>
      <c r="I12566" s="79"/>
      <c r="K12566" s="79"/>
      <c r="M12566" s="79"/>
      <c r="N12566" s="80"/>
      <c r="P12566" s="79"/>
    </row>
    <row r="12567" spans="7:16" x14ac:dyDescent="0.2">
      <c r="G12567" s="79"/>
      <c r="I12567" s="79"/>
      <c r="K12567" s="79"/>
      <c r="M12567" s="79"/>
      <c r="N12567" s="80"/>
      <c r="P12567" s="79"/>
    </row>
    <row r="12568" spans="7:16" x14ac:dyDescent="0.2">
      <c r="G12568" s="79"/>
      <c r="I12568" s="79"/>
      <c r="K12568" s="79"/>
      <c r="M12568" s="79"/>
      <c r="N12568" s="80"/>
      <c r="P12568" s="79"/>
    </row>
    <row r="12569" spans="7:16" x14ac:dyDescent="0.2">
      <c r="G12569" s="79"/>
      <c r="I12569" s="79"/>
      <c r="K12569" s="79"/>
      <c r="M12569" s="79"/>
      <c r="N12569" s="80"/>
      <c r="P12569" s="79"/>
    </row>
    <row r="12570" spans="7:16" x14ac:dyDescent="0.2">
      <c r="G12570" s="79"/>
      <c r="I12570" s="79"/>
      <c r="K12570" s="79"/>
      <c r="M12570" s="79"/>
      <c r="N12570" s="80"/>
      <c r="P12570" s="79"/>
    </row>
    <row r="12571" spans="7:16" x14ac:dyDescent="0.2">
      <c r="G12571" s="79"/>
      <c r="I12571" s="79"/>
      <c r="K12571" s="79"/>
      <c r="M12571" s="79"/>
      <c r="N12571" s="80"/>
      <c r="P12571" s="79"/>
    </row>
    <row r="12572" spans="7:16" x14ac:dyDescent="0.2">
      <c r="G12572" s="79"/>
      <c r="I12572" s="79"/>
      <c r="K12572" s="79"/>
      <c r="M12572" s="79"/>
      <c r="N12572" s="80"/>
      <c r="P12572" s="79"/>
    </row>
    <row r="12573" spans="7:16" x14ac:dyDescent="0.2">
      <c r="G12573" s="79"/>
      <c r="I12573" s="79"/>
      <c r="K12573" s="79"/>
      <c r="M12573" s="79"/>
      <c r="N12573" s="80"/>
      <c r="P12573" s="79"/>
    </row>
    <row r="12574" spans="7:16" x14ac:dyDescent="0.2">
      <c r="G12574" s="79"/>
      <c r="I12574" s="79"/>
      <c r="K12574" s="79"/>
      <c r="M12574" s="79"/>
      <c r="N12574" s="80"/>
      <c r="P12574" s="79"/>
    </row>
    <row r="12575" spans="7:16" x14ac:dyDescent="0.2">
      <c r="G12575" s="79"/>
      <c r="I12575" s="79"/>
      <c r="K12575" s="79"/>
      <c r="M12575" s="79"/>
      <c r="N12575" s="80"/>
      <c r="P12575" s="79"/>
    </row>
    <row r="12576" spans="7:16" x14ac:dyDescent="0.2">
      <c r="G12576" s="79"/>
      <c r="I12576" s="79"/>
      <c r="K12576" s="79"/>
      <c r="M12576" s="79"/>
      <c r="N12576" s="80"/>
      <c r="P12576" s="79"/>
    </row>
    <row r="12577" spans="7:16" x14ac:dyDescent="0.2">
      <c r="G12577" s="79"/>
      <c r="I12577" s="79"/>
      <c r="K12577" s="79"/>
      <c r="M12577" s="79"/>
      <c r="N12577" s="80"/>
      <c r="P12577" s="79"/>
    </row>
    <row r="12578" spans="7:16" x14ac:dyDescent="0.2">
      <c r="G12578" s="79"/>
      <c r="I12578" s="79"/>
      <c r="K12578" s="79"/>
      <c r="M12578" s="79"/>
      <c r="N12578" s="80"/>
      <c r="P12578" s="79"/>
    </row>
    <row r="12579" spans="7:16" x14ac:dyDescent="0.2">
      <c r="G12579" s="79"/>
      <c r="I12579" s="79"/>
      <c r="K12579" s="79"/>
      <c r="M12579" s="79"/>
      <c r="N12579" s="80"/>
      <c r="P12579" s="79"/>
    </row>
    <row r="12580" spans="7:16" x14ac:dyDescent="0.2">
      <c r="G12580" s="79"/>
      <c r="I12580" s="79"/>
      <c r="K12580" s="79"/>
      <c r="M12580" s="79"/>
      <c r="N12580" s="80"/>
      <c r="P12580" s="79"/>
    </row>
    <row r="12581" spans="7:16" x14ac:dyDescent="0.2">
      <c r="G12581" s="79"/>
      <c r="I12581" s="79"/>
      <c r="K12581" s="79"/>
      <c r="M12581" s="79"/>
      <c r="N12581" s="80"/>
      <c r="P12581" s="79"/>
    </row>
    <row r="12582" spans="7:16" x14ac:dyDescent="0.2">
      <c r="G12582" s="79"/>
      <c r="I12582" s="79"/>
      <c r="K12582" s="79"/>
      <c r="M12582" s="79"/>
      <c r="N12582" s="80"/>
      <c r="P12582" s="79"/>
    </row>
    <row r="12583" spans="7:16" x14ac:dyDescent="0.2">
      <c r="G12583" s="79"/>
      <c r="I12583" s="79"/>
      <c r="K12583" s="79"/>
      <c r="M12583" s="79"/>
      <c r="N12583" s="80"/>
      <c r="P12583" s="79"/>
    </row>
    <row r="12584" spans="7:16" x14ac:dyDescent="0.2">
      <c r="G12584" s="79"/>
      <c r="I12584" s="79"/>
      <c r="K12584" s="79"/>
      <c r="M12584" s="79"/>
      <c r="N12584" s="80"/>
      <c r="P12584" s="79"/>
    </row>
    <row r="12585" spans="7:16" x14ac:dyDescent="0.2">
      <c r="G12585" s="79"/>
      <c r="I12585" s="79"/>
      <c r="K12585" s="79"/>
      <c r="M12585" s="79"/>
      <c r="N12585" s="80"/>
      <c r="P12585" s="79"/>
    </row>
    <row r="12586" spans="7:16" x14ac:dyDescent="0.2">
      <c r="G12586" s="79"/>
      <c r="I12586" s="79"/>
      <c r="K12586" s="79"/>
      <c r="M12586" s="79"/>
      <c r="N12586" s="80"/>
      <c r="P12586" s="79"/>
    </row>
    <row r="12587" spans="7:16" x14ac:dyDescent="0.2">
      <c r="G12587" s="79"/>
      <c r="I12587" s="79"/>
      <c r="K12587" s="79"/>
      <c r="M12587" s="79"/>
      <c r="N12587" s="80"/>
      <c r="P12587" s="79"/>
    </row>
    <row r="12588" spans="7:16" x14ac:dyDescent="0.2">
      <c r="G12588" s="79"/>
      <c r="I12588" s="79"/>
      <c r="K12588" s="79"/>
      <c r="M12588" s="79"/>
      <c r="N12588" s="80"/>
      <c r="P12588" s="79"/>
    </row>
    <row r="12589" spans="7:16" x14ac:dyDescent="0.2">
      <c r="G12589" s="79"/>
      <c r="I12589" s="79"/>
      <c r="K12589" s="79"/>
      <c r="M12589" s="79"/>
      <c r="N12589" s="80"/>
      <c r="P12589" s="79"/>
    </row>
    <row r="12590" spans="7:16" x14ac:dyDescent="0.2">
      <c r="G12590" s="79"/>
      <c r="I12590" s="79"/>
      <c r="K12590" s="79"/>
      <c r="M12590" s="79"/>
      <c r="N12590" s="80"/>
      <c r="P12590" s="79"/>
    </row>
    <row r="12591" spans="7:16" x14ac:dyDescent="0.2">
      <c r="G12591" s="79"/>
      <c r="I12591" s="79"/>
      <c r="K12591" s="79"/>
      <c r="M12591" s="79"/>
      <c r="N12591" s="80"/>
      <c r="P12591" s="79"/>
    </row>
    <row r="12592" spans="7:16" x14ac:dyDescent="0.2">
      <c r="G12592" s="79"/>
      <c r="I12592" s="79"/>
      <c r="K12592" s="79"/>
      <c r="M12592" s="79"/>
      <c r="N12592" s="80"/>
      <c r="P12592" s="79"/>
    </row>
    <row r="12593" spans="7:16" x14ac:dyDescent="0.2">
      <c r="G12593" s="79"/>
      <c r="I12593" s="79"/>
      <c r="K12593" s="79"/>
      <c r="M12593" s="79"/>
      <c r="N12593" s="80"/>
      <c r="P12593" s="79"/>
    </row>
    <row r="12594" spans="7:16" x14ac:dyDescent="0.2">
      <c r="G12594" s="79"/>
      <c r="I12594" s="79"/>
      <c r="K12594" s="79"/>
      <c r="M12594" s="79"/>
      <c r="N12594" s="80"/>
      <c r="P12594" s="79"/>
    </row>
    <row r="12595" spans="7:16" x14ac:dyDescent="0.2">
      <c r="G12595" s="79"/>
      <c r="I12595" s="79"/>
      <c r="K12595" s="79"/>
      <c r="M12595" s="79"/>
      <c r="N12595" s="80"/>
      <c r="P12595" s="79"/>
    </row>
    <row r="12596" spans="7:16" x14ac:dyDescent="0.2">
      <c r="G12596" s="79"/>
      <c r="I12596" s="79"/>
      <c r="K12596" s="79"/>
      <c r="M12596" s="79"/>
      <c r="N12596" s="80"/>
      <c r="P12596" s="79"/>
    </row>
    <row r="12597" spans="7:16" x14ac:dyDescent="0.2">
      <c r="G12597" s="79"/>
      <c r="I12597" s="79"/>
      <c r="K12597" s="79"/>
      <c r="M12597" s="79"/>
      <c r="N12597" s="80"/>
      <c r="P12597" s="79"/>
    </row>
    <row r="12598" spans="7:16" x14ac:dyDescent="0.2">
      <c r="G12598" s="79"/>
      <c r="I12598" s="79"/>
      <c r="K12598" s="79"/>
      <c r="M12598" s="79"/>
      <c r="N12598" s="80"/>
      <c r="P12598" s="79"/>
    </row>
    <row r="12599" spans="7:16" x14ac:dyDescent="0.2">
      <c r="G12599" s="79"/>
      <c r="I12599" s="79"/>
      <c r="K12599" s="79"/>
      <c r="M12599" s="79"/>
      <c r="N12599" s="80"/>
      <c r="P12599" s="79"/>
    </row>
    <row r="12600" spans="7:16" x14ac:dyDescent="0.2">
      <c r="G12600" s="79"/>
      <c r="I12600" s="79"/>
      <c r="K12600" s="79"/>
      <c r="M12600" s="79"/>
      <c r="N12600" s="80"/>
      <c r="P12600" s="79"/>
    </row>
    <row r="12601" spans="7:16" x14ac:dyDescent="0.2">
      <c r="G12601" s="79"/>
      <c r="I12601" s="79"/>
      <c r="K12601" s="79"/>
      <c r="M12601" s="79"/>
      <c r="N12601" s="80"/>
      <c r="P12601" s="79"/>
    </row>
    <row r="12602" spans="7:16" x14ac:dyDescent="0.2">
      <c r="G12602" s="79"/>
      <c r="I12602" s="79"/>
      <c r="K12602" s="79"/>
      <c r="M12602" s="79"/>
      <c r="N12602" s="80"/>
      <c r="P12602" s="79"/>
    </row>
    <row r="12603" spans="7:16" x14ac:dyDescent="0.2">
      <c r="G12603" s="79"/>
      <c r="I12603" s="79"/>
      <c r="K12603" s="79"/>
      <c r="M12603" s="79"/>
      <c r="N12603" s="80"/>
      <c r="P12603" s="79"/>
    </row>
    <row r="12604" spans="7:16" x14ac:dyDescent="0.2">
      <c r="G12604" s="79"/>
      <c r="I12604" s="79"/>
      <c r="K12604" s="79"/>
      <c r="M12604" s="79"/>
      <c r="N12604" s="80"/>
      <c r="P12604" s="79"/>
    </row>
    <row r="12605" spans="7:16" x14ac:dyDescent="0.2">
      <c r="G12605" s="79"/>
      <c r="I12605" s="79"/>
      <c r="K12605" s="79"/>
      <c r="M12605" s="79"/>
      <c r="N12605" s="80"/>
      <c r="P12605" s="79"/>
    </row>
    <row r="12606" spans="7:16" x14ac:dyDescent="0.2">
      <c r="G12606" s="79"/>
      <c r="I12606" s="79"/>
      <c r="K12606" s="79"/>
      <c r="M12606" s="79"/>
      <c r="N12606" s="80"/>
      <c r="P12606" s="79"/>
    </row>
    <row r="12607" spans="7:16" x14ac:dyDescent="0.2">
      <c r="G12607" s="79"/>
      <c r="I12607" s="79"/>
      <c r="K12607" s="79"/>
      <c r="M12607" s="79"/>
      <c r="N12607" s="80"/>
      <c r="P12607" s="79"/>
    </row>
    <row r="12608" spans="7:16" x14ac:dyDescent="0.2">
      <c r="G12608" s="79"/>
      <c r="I12608" s="79"/>
      <c r="K12608" s="79"/>
      <c r="M12608" s="79"/>
      <c r="N12608" s="80"/>
      <c r="P12608" s="79"/>
    </row>
    <row r="12609" spans="7:16" x14ac:dyDescent="0.2">
      <c r="G12609" s="79"/>
      <c r="I12609" s="79"/>
      <c r="K12609" s="79"/>
      <c r="M12609" s="79"/>
      <c r="N12609" s="80"/>
      <c r="P12609" s="79"/>
    </row>
    <row r="12610" spans="7:16" x14ac:dyDescent="0.2">
      <c r="G12610" s="79"/>
      <c r="I12610" s="79"/>
      <c r="K12610" s="79"/>
      <c r="M12610" s="79"/>
      <c r="N12610" s="80"/>
      <c r="P12610" s="79"/>
    </row>
    <row r="12611" spans="7:16" x14ac:dyDescent="0.2">
      <c r="G12611" s="79"/>
      <c r="I12611" s="79"/>
      <c r="K12611" s="79"/>
      <c r="M12611" s="79"/>
      <c r="N12611" s="80"/>
      <c r="P12611" s="79"/>
    </row>
    <row r="12612" spans="7:16" x14ac:dyDescent="0.2">
      <c r="G12612" s="79"/>
      <c r="I12612" s="79"/>
      <c r="K12612" s="79"/>
      <c r="M12612" s="79"/>
      <c r="N12612" s="80"/>
      <c r="P12612" s="79"/>
    </row>
    <row r="12613" spans="7:16" x14ac:dyDescent="0.2">
      <c r="G12613" s="79"/>
      <c r="I12613" s="79"/>
      <c r="K12613" s="79"/>
      <c r="M12613" s="79"/>
      <c r="N12613" s="80"/>
      <c r="P12613" s="79"/>
    </row>
    <row r="12614" spans="7:16" x14ac:dyDescent="0.2">
      <c r="G12614" s="79"/>
      <c r="I12614" s="79"/>
      <c r="K12614" s="79"/>
      <c r="M12614" s="79"/>
      <c r="N12614" s="80"/>
      <c r="P12614" s="79"/>
    </row>
    <row r="12615" spans="7:16" x14ac:dyDescent="0.2">
      <c r="G12615" s="79"/>
      <c r="I12615" s="79"/>
      <c r="K12615" s="79"/>
      <c r="M12615" s="79"/>
      <c r="N12615" s="80"/>
      <c r="P12615" s="79"/>
    </row>
    <row r="12616" spans="7:16" x14ac:dyDescent="0.2">
      <c r="G12616" s="79"/>
      <c r="I12616" s="79"/>
      <c r="K12616" s="79"/>
      <c r="M12616" s="79"/>
      <c r="N12616" s="80"/>
      <c r="P12616" s="79"/>
    </row>
    <row r="12617" spans="7:16" x14ac:dyDescent="0.2">
      <c r="G12617" s="79"/>
      <c r="I12617" s="79"/>
      <c r="K12617" s="79"/>
      <c r="M12617" s="79"/>
      <c r="N12617" s="80"/>
      <c r="P12617" s="79"/>
    </row>
    <row r="12618" spans="7:16" x14ac:dyDescent="0.2">
      <c r="G12618" s="79"/>
      <c r="I12618" s="79"/>
      <c r="K12618" s="79"/>
      <c r="M12618" s="79"/>
      <c r="N12618" s="80"/>
      <c r="P12618" s="79"/>
    </row>
    <row r="12619" spans="7:16" x14ac:dyDescent="0.2">
      <c r="G12619" s="79"/>
      <c r="I12619" s="79"/>
      <c r="K12619" s="79"/>
      <c r="M12619" s="79"/>
      <c r="N12619" s="80"/>
      <c r="P12619" s="79"/>
    </row>
    <row r="12620" spans="7:16" x14ac:dyDescent="0.2">
      <c r="G12620" s="79"/>
      <c r="I12620" s="79"/>
      <c r="K12620" s="79"/>
      <c r="M12620" s="79"/>
      <c r="N12620" s="80"/>
      <c r="P12620" s="79"/>
    </row>
    <row r="12621" spans="7:16" x14ac:dyDescent="0.2">
      <c r="G12621" s="79"/>
      <c r="I12621" s="79"/>
      <c r="K12621" s="79"/>
      <c r="M12621" s="79"/>
      <c r="N12621" s="80"/>
      <c r="P12621" s="79"/>
    </row>
    <row r="12622" spans="7:16" x14ac:dyDescent="0.2">
      <c r="G12622" s="79"/>
      <c r="I12622" s="79"/>
      <c r="K12622" s="79"/>
      <c r="M12622" s="79"/>
      <c r="N12622" s="80"/>
      <c r="P12622" s="79"/>
    </row>
    <row r="12623" spans="7:16" x14ac:dyDescent="0.2">
      <c r="G12623" s="79"/>
      <c r="I12623" s="79"/>
      <c r="K12623" s="79"/>
      <c r="M12623" s="79"/>
      <c r="N12623" s="80"/>
      <c r="P12623" s="79"/>
    </row>
    <row r="12624" spans="7:16" x14ac:dyDescent="0.2">
      <c r="G12624" s="79"/>
      <c r="I12624" s="79"/>
      <c r="K12624" s="79"/>
      <c r="M12624" s="79"/>
      <c r="N12624" s="80"/>
      <c r="P12624" s="79"/>
    </row>
    <row r="12625" spans="7:16" x14ac:dyDescent="0.2">
      <c r="G12625" s="79"/>
      <c r="I12625" s="79"/>
      <c r="K12625" s="79"/>
      <c r="M12625" s="79"/>
      <c r="N12625" s="80"/>
      <c r="P12625" s="79"/>
    </row>
    <row r="12626" spans="7:16" x14ac:dyDescent="0.2">
      <c r="G12626" s="79"/>
      <c r="I12626" s="79"/>
      <c r="K12626" s="79"/>
      <c r="M12626" s="79"/>
      <c r="N12626" s="80"/>
      <c r="P12626" s="79"/>
    </row>
    <row r="12627" spans="7:16" x14ac:dyDescent="0.2">
      <c r="G12627" s="79"/>
      <c r="I12627" s="79"/>
      <c r="K12627" s="79"/>
      <c r="M12627" s="79"/>
      <c r="N12627" s="80"/>
      <c r="P12627" s="79"/>
    </row>
    <row r="12628" spans="7:16" x14ac:dyDescent="0.2">
      <c r="G12628" s="79"/>
      <c r="I12628" s="79"/>
      <c r="K12628" s="79"/>
      <c r="M12628" s="79"/>
      <c r="N12628" s="80"/>
      <c r="P12628" s="79"/>
    </row>
    <row r="12629" spans="7:16" x14ac:dyDescent="0.2">
      <c r="G12629" s="79"/>
      <c r="I12629" s="79"/>
      <c r="K12629" s="79"/>
      <c r="M12629" s="79"/>
      <c r="N12629" s="80"/>
      <c r="P12629" s="79"/>
    </row>
    <row r="12630" spans="7:16" x14ac:dyDescent="0.2">
      <c r="G12630" s="79"/>
      <c r="I12630" s="79"/>
      <c r="K12630" s="79"/>
      <c r="M12630" s="79"/>
      <c r="N12630" s="80"/>
      <c r="P12630" s="79"/>
    </row>
    <row r="12631" spans="7:16" x14ac:dyDescent="0.2">
      <c r="G12631" s="79"/>
      <c r="I12631" s="79"/>
      <c r="K12631" s="79"/>
      <c r="M12631" s="79"/>
      <c r="N12631" s="80"/>
      <c r="P12631" s="79"/>
    </row>
    <row r="12632" spans="7:16" x14ac:dyDescent="0.2">
      <c r="G12632" s="79"/>
      <c r="I12632" s="79"/>
      <c r="K12632" s="79"/>
      <c r="M12632" s="79"/>
      <c r="N12632" s="80"/>
      <c r="P12632" s="79"/>
    </row>
    <row r="12633" spans="7:16" x14ac:dyDescent="0.2">
      <c r="G12633" s="79"/>
      <c r="I12633" s="79"/>
      <c r="K12633" s="79"/>
      <c r="M12633" s="79"/>
      <c r="N12633" s="80"/>
      <c r="P12633" s="79"/>
    </row>
    <row r="12634" spans="7:16" x14ac:dyDescent="0.2">
      <c r="G12634" s="79"/>
      <c r="I12634" s="79"/>
      <c r="K12634" s="79"/>
      <c r="M12634" s="79"/>
      <c r="N12634" s="80"/>
      <c r="P12634" s="79"/>
    </row>
    <row r="12635" spans="7:16" x14ac:dyDescent="0.2">
      <c r="G12635" s="79"/>
      <c r="I12635" s="79"/>
      <c r="K12635" s="79"/>
      <c r="M12635" s="79"/>
      <c r="N12635" s="80"/>
      <c r="P12635" s="79"/>
    </row>
    <row r="12636" spans="7:16" x14ac:dyDescent="0.2">
      <c r="G12636" s="79"/>
      <c r="I12636" s="79"/>
      <c r="K12636" s="79"/>
      <c r="M12636" s="79"/>
      <c r="N12636" s="80"/>
      <c r="P12636" s="79"/>
    </row>
    <row r="12637" spans="7:16" x14ac:dyDescent="0.2">
      <c r="G12637" s="79"/>
      <c r="I12637" s="79"/>
      <c r="K12637" s="79"/>
      <c r="M12637" s="79"/>
      <c r="N12637" s="80"/>
      <c r="P12637" s="79"/>
    </row>
    <row r="12638" spans="7:16" x14ac:dyDescent="0.2">
      <c r="G12638" s="79"/>
      <c r="I12638" s="79"/>
      <c r="K12638" s="79"/>
      <c r="M12638" s="79"/>
      <c r="N12638" s="80"/>
      <c r="P12638" s="79"/>
    </row>
    <row r="12639" spans="7:16" x14ac:dyDescent="0.2">
      <c r="G12639" s="79"/>
      <c r="I12639" s="79"/>
      <c r="K12639" s="79"/>
      <c r="M12639" s="79"/>
      <c r="N12639" s="80"/>
      <c r="P12639" s="79"/>
    </row>
    <row r="12640" spans="7:16" x14ac:dyDescent="0.2">
      <c r="G12640" s="79"/>
      <c r="I12640" s="79"/>
      <c r="K12640" s="79"/>
      <c r="M12640" s="79"/>
      <c r="N12640" s="80"/>
      <c r="P12640" s="79"/>
    </row>
    <row r="12641" spans="7:16" x14ac:dyDescent="0.2">
      <c r="G12641" s="79"/>
      <c r="I12641" s="79"/>
      <c r="K12641" s="79"/>
      <c r="M12641" s="79"/>
      <c r="N12641" s="80"/>
      <c r="P12641" s="79"/>
    </row>
    <row r="12642" spans="7:16" x14ac:dyDescent="0.2">
      <c r="G12642" s="79"/>
      <c r="I12642" s="79"/>
      <c r="K12642" s="79"/>
      <c r="M12642" s="79"/>
      <c r="N12642" s="80"/>
      <c r="P12642" s="79"/>
    </row>
    <row r="12643" spans="7:16" x14ac:dyDescent="0.2">
      <c r="G12643" s="79"/>
      <c r="I12643" s="79"/>
      <c r="K12643" s="79"/>
      <c r="M12643" s="79"/>
      <c r="N12643" s="80"/>
      <c r="P12643" s="79"/>
    </row>
    <row r="12644" spans="7:16" x14ac:dyDescent="0.2">
      <c r="G12644" s="79"/>
      <c r="I12644" s="79"/>
      <c r="K12644" s="79"/>
      <c r="M12644" s="79"/>
      <c r="N12644" s="80"/>
      <c r="P12644" s="79"/>
    </row>
    <row r="12645" spans="7:16" x14ac:dyDescent="0.2">
      <c r="G12645" s="79"/>
      <c r="I12645" s="79"/>
      <c r="K12645" s="79"/>
      <c r="M12645" s="79"/>
      <c r="N12645" s="80"/>
      <c r="P12645" s="79"/>
    </row>
    <row r="12646" spans="7:16" x14ac:dyDescent="0.2">
      <c r="G12646" s="79"/>
      <c r="I12646" s="79"/>
      <c r="K12646" s="79"/>
      <c r="M12646" s="79"/>
      <c r="N12646" s="80"/>
      <c r="P12646" s="79"/>
    </row>
    <row r="12647" spans="7:16" x14ac:dyDescent="0.2">
      <c r="G12647" s="79"/>
      <c r="I12647" s="79"/>
      <c r="K12647" s="79"/>
      <c r="M12647" s="79"/>
      <c r="N12647" s="80"/>
      <c r="P12647" s="79"/>
    </row>
    <row r="12648" spans="7:16" x14ac:dyDescent="0.2">
      <c r="G12648" s="79"/>
      <c r="I12648" s="79"/>
      <c r="K12648" s="79"/>
      <c r="M12648" s="79"/>
      <c r="N12648" s="80"/>
      <c r="P12648" s="79"/>
    </row>
    <row r="12649" spans="7:16" x14ac:dyDescent="0.2">
      <c r="G12649" s="79"/>
      <c r="I12649" s="79"/>
      <c r="K12649" s="79"/>
      <c r="M12649" s="79"/>
      <c r="N12649" s="80"/>
      <c r="P12649" s="79"/>
    </row>
    <row r="12650" spans="7:16" x14ac:dyDescent="0.2">
      <c r="G12650" s="79"/>
      <c r="I12650" s="79"/>
      <c r="K12650" s="79"/>
      <c r="M12650" s="79"/>
      <c r="N12650" s="80"/>
      <c r="P12650" s="79"/>
    </row>
    <row r="12651" spans="7:16" x14ac:dyDescent="0.2">
      <c r="G12651" s="79"/>
      <c r="I12651" s="79"/>
      <c r="K12651" s="79"/>
      <c r="M12651" s="79"/>
      <c r="N12651" s="80"/>
      <c r="P12651" s="79"/>
    </row>
    <row r="12652" spans="7:16" x14ac:dyDescent="0.2">
      <c r="G12652" s="79"/>
      <c r="I12652" s="79"/>
      <c r="K12652" s="79"/>
      <c r="M12652" s="79"/>
      <c r="N12652" s="80"/>
      <c r="P12652" s="79"/>
    </row>
    <row r="12653" spans="7:16" x14ac:dyDescent="0.2">
      <c r="G12653" s="79"/>
      <c r="I12653" s="79"/>
      <c r="K12653" s="79"/>
      <c r="M12653" s="79"/>
      <c r="N12653" s="80"/>
      <c r="P12653" s="79"/>
    </row>
    <row r="12654" spans="7:16" x14ac:dyDescent="0.2">
      <c r="G12654" s="79"/>
      <c r="I12654" s="79"/>
      <c r="K12654" s="79"/>
      <c r="M12654" s="79"/>
      <c r="N12654" s="80"/>
      <c r="P12654" s="79"/>
    </row>
    <row r="12655" spans="7:16" x14ac:dyDescent="0.2">
      <c r="G12655" s="79"/>
      <c r="I12655" s="79"/>
      <c r="K12655" s="79"/>
      <c r="M12655" s="79"/>
      <c r="N12655" s="80"/>
      <c r="P12655" s="79"/>
    </row>
    <row r="12656" spans="7:16" x14ac:dyDescent="0.2">
      <c r="G12656" s="79"/>
      <c r="I12656" s="79"/>
      <c r="K12656" s="79"/>
      <c r="M12656" s="79"/>
      <c r="N12656" s="80"/>
      <c r="P12656" s="79"/>
    </row>
    <row r="12657" spans="7:16" x14ac:dyDescent="0.2">
      <c r="G12657" s="79"/>
      <c r="I12657" s="79"/>
      <c r="K12657" s="79"/>
      <c r="M12657" s="79"/>
      <c r="N12657" s="80"/>
      <c r="P12657" s="79"/>
    </row>
    <row r="12658" spans="7:16" x14ac:dyDescent="0.2">
      <c r="G12658" s="79"/>
      <c r="I12658" s="79"/>
      <c r="K12658" s="79"/>
      <c r="M12658" s="79"/>
      <c r="N12658" s="80"/>
      <c r="P12658" s="79"/>
    </row>
    <row r="12659" spans="7:16" x14ac:dyDescent="0.2">
      <c r="G12659" s="79"/>
      <c r="I12659" s="79"/>
      <c r="K12659" s="79"/>
      <c r="M12659" s="79"/>
      <c r="N12659" s="80"/>
      <c r="P12659" s="79"/>
    </row>
    <row r="12660" spans="7:16" x14ac:dyDescent="0.2">
      <c r="G12660" s="79"/>
      <c r="I12660" s="79"/>
      <c r="K12660" s="79"/>
      <c r="M12660" s="79"/>
      <c r="N12660" s="80"/>
      <c r="P12660" s="79"/>
    </row>
    <row r="12661" spans="7:16" x14ac:dyDescent="0.2">
      <c r="G12661" s="79"/>
      <c r="I12661" s="79"/>
      <c r="K12661" s="79"/>
      <c r="M12661" s="79"/>
      <c r="N12661" s="80"/>
      <c r="P12661" s="79"/>
    </row>
    <row r="12662" spans="7:16" x14ac:dyDescent="0.2">
      <c r="G12662" s="79"/>
      <c r="I12662" s="79"/>
      <c r="K12662" s="79"/>
      <c r="M12662" s="79"/>
      <c r="N12662" s="80"/>
      <c r="P12662" s="79"/>
    </row>
    <row r="12663" spans="7:16" x14ac:dyDescent="0.2">
      <c r="G12663" s="79"/>
      <c r="I12663" s="79"/>
      <c r="K12663" s="79"/>
      <c r="M12663" s="79"/>
      <c r="N12663" s="80"/>
      <c r="P12663" s="79"/>
    </row>
    <row r="12664" spans="7:16" x14ac:dyDescent="0.2">
      <c r="G12664" s="79"/>
      <c r="I12664" s="79"/>
      <c r="K12664" s="79"/>
      <c r="M12664" s="79"/>
      <c r="N12664" s="80"/>
      <c r="P12664" s="79"/>
    </row>
    <row r="12665" spans="7:16" x14ac:dyDescent="0.2">
      <c r="G12665" s="79"/>
      <c r="I12665" s="79"/>
      <c r="K12665" s="79"/>
      <c r="M12665" s="79"/>
      <c r="N12665" s="80"/>
      <c r="P12665" s="79"/>
    </row>
    <row r="12666" spans="7:16" x14ac:dyDescent="0.2">
      <c r="G12666" s="79"/>
      <c r="I12666" s="79"/>
      <c r="K12666" s="79"/>
      <c r="M12666" s="79"/>
      <c r="N12666" s="80"/>
      <c r="P12666" s="79"/>
    </row>
    <row r="12667" spans="7:16" x14ac:dyDescent="0.2">
      <c r="G12667" s="79"/>
      <c r="I12667" s="79"/>
      <c r="K12667" s="79"/>
      <c r="M12667" s="79"/>
      <c r="N12667" s="80"/>
      <c r="P12667" s="79"/>
    </row>
    <row r="12668" spans="7:16" x14ac:dyDescent="0.2">
      <c r="G12668" s="79"/>
      <c r="I12668" s="79"/>
      <c r="K12668" s="79"/>
      <c r="M12668" s="79"/>
      <c r="N12668" s="80"/>
      <c r="P12668" s="79"/>
    </row>
    <row r="12669" spans="7:16" x14ac:dyDescent="0.2">
      <c r="G12669" s="79"/>
      <c r="I12669" s="79"/>
      <c r="K12669" s="79"/>
      <c r="M12669" s="79"/>
      <c r="N12669" s="80"/>
      <c r="P12669" s="79"/>
    </row>
    <row r="12670" spans="7:16" x14ac:dyDescent="0.2">
      <c r="G12670" s="79"/>
      <c r="I12670" s="79"/>
      <c r="K12670" s="79"/>
      <c r="M12670" s="79"/>
      <c r="N12670" s="80"/>
      <c r="P12670" s="79"/>
    </row>
    <row r="12671" spans="7:16" x14ac:dyDescent="0.2">
      <c r="G12671" s="79"/>
      <c r="I12671" s="79"/>
      <c r="K12671" s="79"/>
      <c r="M12671" s="79"/>
      <c r="N12671" s="80"/>
      <c r="P12671" s="79"/>
    </row>
    <row r="12672" spans="7:16" x14ac:dyDescent="0.2">
      <c r="G12672" s="79"/>
      <c r="I12672" s="79"/>
      <c r="K12672" s="79"/>
      <c r="M12672" s="79"/>
      <c r="N12672" s="80"/>
      <c r="P12672" s="79"/>
    </row>
    <row r="12673" spans="7:16" x14ac:dyDescent="0.2">
      <c r="G12673" s="79"/>
      <c r="I12673" s="79"/>
      <c r="K12673" s="79"/>
      <c r="M12673" s="79"/>
      <c r="N12673" s="80"/>
      <c r="P12673" s="79"/>
    </row>
    <row r="12674" spans="7:16" x14ac:dyDescent="0.2">
      <c r="G12674" s="79"/>
      <c r="I12674" s="79"/>
      <c r="K12674" s="79"/>
      <c r="M12674" s="79"/>
      <c r="N12674" s="80"/>
      <c r="P12674" s="79"/>
    </row>
    <row r="12675" spans="7:16" x14ac:dyDescent="0.2">
      <c r="G12675" s="79"/>
      <c r="I12675" s="79"/>
      <c r="K12675" s="79"/>
      <c r="M12675" s="79"/>
      <c r="N12675" s="80"/>
      <c r="P12675" s="79"/>
    </row>
    <row r="12676" spans="7:16" x14ac:dyDescent="0.2">
      <c r="G12676" s="79"/>
      <c r="I12676" s="79"/>
      <c r="K12676" s="79"/>
      <c r="M12676" s="79"/>
      <c r="N12676" s="80"/>
      <c r="P12676" s="79"/>
    </row>
    <row r="12677" spans="7:16" x14ac:dyDescent="0.2">
      <c r="G12677" s="79"/>
      <c r="I12677" s="79"/>
      <c r="K12677" s="79"/>
      <c r="M12677" s="79"/>
      <c r="N12677" s="80"/>
      <c r="P12677" s="79"/>
    </row>
    <row r="12678" spans="7:16" x14ac:dyDescent="0.2">
      <c r="G12678" s="79"/>
      <c r="I12678" s="79"/>
      <c r="K12678" s="79"/>
      <c r="M12678" s="79"/>
      <c r="N12678" s="80"/>
      <c r="P12678" s="79"/>
    </row>
    <row r="12679" spans="7:16" x14ac:dyDescent="0.2">
      <c r="G12679" s="79"/>
      <c r="I12679" s="79"/>
      <c r="K12679" s="79"/>
      <c r="M12679" s="79"/>
      <c r="N12679" s="80"/>
      <c r="P12679" s="79"/>
    </row>
    <row r="12680" spans="7:16" x14ac:dyDescent="0.2">
      <c r="G12680" s="79"/>
      <c r="I12680" s="79"/>
      <c r="K12680" s="79"/>
      <c r="M12680" s="79"/>
      <c r="N12680" s="80"/>
      <c r="P12680" s="79"/>
    </row>
    <row r="12681" spans="7:16" x14ac:dyDescent="0.2">
      <c r="G12681" s="79"/>
      <c r="I12681" s="79"/>
      <c r="K12681" s="79"/>
      <c r="M12681" s="79"/>
      <c r="N12681" s="80"/>
      <c r="P12681" s="79"/>
    </row>
    <row r="12682" spans="7:16" x14ac:dyDescent="0.2">
      <c r="G12682" s="79"/>
      <c r="I12682" s="79"/>
      <c r="K12682" s="79"/>
      <c r="M12682" s="79"/>
      <c r="N12682" s="80"/>
      <c r="P12682" s="79"/>
    </row>
    <row r="12683" spans="7:16" x14ac:dyDescent="0.2">
      <c r="G12683" s="79"/>
      <c r="I12683" s="79"/>
      <c r="K12683" s="79"/>
      <c r="M12683" s="79"/>
      <c r="N12683" s="80"/>
      <c r="P12683" s="79"/>
    </row>
    <row r="12684" spans="7:16" x14ac:dyDescent="0.2">
      <c r="G12684" s="79"/>
      <c r="I12684" s="79"/>
      <c r="K12684" s="79"/>
      <c r="M12684" s="79"/>
      <c r="N12684" s="80"/>
      <c r="P12684" s="79"/>
    </row>
    <row r="12685" spans="7:16" x14ac:dyDescent="0.2">
      <c r="G12685" s="79"/>
      <c r="I12685" s="79"/>
      <c r="K12685" s="79"/>
      <c r="M12685" s="79"/>
      <c r="N12685" s="80"/>
      <c r="P12685" s="79"/>
    </row>
    <row r="12686" spans="7:16" x14ac:dyDescent="0.2">
      <c r="G12686" s="79"/>
      <c r="I12686" s="79"/>
      <c r="K12686" s="79"/>
      <c r="M12686" s="79"/>
      <c r="N12686" s="80"/>
      <c r="P12686" s="79"/>
    </row>
    <row r="12687" spans="7:16" x14ac:dyDescent="0.2">
      <c r="G12687" s="79"/>
      <c r="I12687" s="79"/>
      <c r="K12687" s="79"/>
      <c r="M12687" s="79"/>
      <c r="N12687" s="80"/>
      <c r="P12687" s="79"/>
    </row>
    <row r="12688" spans="7:16" x14ac:dyDescent="0.2">
      <c r="G12688" s="79"/>
      <c r="I12688" s="79"/>
      <c r="K12688" s="79"/>
      <c r="M12688" s="79"/>
      <c r="N12688" s="80"/>
      <c r="P12688" s="79"/>
    </row>
    <row r="12689" spans="7:16" x14ac:dyDescent="0.2">
      <c r="G12689" s="79"/>
      <c r="I12689" s="79"/>
      <c r="K12689" s="79"/>
      <c r="M12689" s="79"/>
      <c r="N12689" s="80"/>
      <c r="P12689" s="79"/>
    </row>
    <row r="12690" spans="7:16" x14ac:dyDescent="0.2">
      <c r="G12690" s="79"/>
      <c r="I12690" s="79"/>
      <c r="K12690" s="79"/>
      <c r="M12690" s="79"/>
      <c r="N12690" s="80"/>
      <c r="P12690" s="79"/>
    </row>
    <row r="12691" spans="7:16" x14ac:dyDescent="0.2">
      <c r="G12691" s="79"/>
      <c r="I12691" s="79"/>
      <c r="K12691" s="79"/>
      <c r="M12691" s="79"/>
      <c r="N12691" s="80"/>
      <c r="P12691" s="79"/>
    </row>
    <row r="12692" spans="7:16" x14ac:dyDescent="0.2">
      <c r="G12692" s="79"/>
      <c r="I12692" s="79"/>
      <c r="K12692" s="79"/>
      <c r="M12692" s="79"/>
      <c r="N12692" s="80"/>
      <c r="P12692" s="79"/>
    </row>
    <row r="12693" spans="7:16" x14ac:dyDescent="0.2">
      <c r="G12693" s="79"/>
      <c r="I12693" s="79"/>
      <c r="K12693" s="79"/>
      <c r="M12693" s="79"/>
      <c r="N12693" s="80"/>
      <c r="P12693" s="79"/>
    </row>
    <row r="12694" spans="7:16" x14ac:dyDescent="0.2">
      <c r="G12694" s="79"/>
      <c r="I12694" s="79"/>
      <c r="K12694" s="79"/>
      <c r="M12694" s="79"/>
      <c r="N12694" s="80"/>
      <c r="P12694" s="79"/>
    </row>
    <row r="12695" spans="7:16" x14ac:dyDescent="0.2">
      <c r="G12695" s="79"/>
      <c r="I12695" s="79"/>
      <c r="K12695" s="79"/>
      <c r="M12695" s="79"/>
      <c r="N12695" s="80"/>
      <c r="P12695" s="79"/>
    </row>
    <row r="12696" spans="7:16" x14ac:dyDescent="0.2">
      <c r="G12696" s="79"/>
      <c r="I12696" s="79"/>
      <c r="K12696" s="79"/>
      <c r="M12696" s="79"/>
      <c r="N12696" s="80"/>
      <c r="P12696" s="79"/>
    </row>
    <row r="12697" spans="7:16" x14ac:dyDescent="0.2">
      <c r="G12697" s="79"/>
      <c r="I12697" s="79"/>
      <c r="K12697" s="79"/>
      <c r="M12697" s="79"/>
      <c r="N12697" s="80"/>
      <c r="P12697" s="79"/>
    </row>
    <row r="12698" spans="7:16" x14ac:dyDescent="0.2">
      <c r="G12698" s="79"/>
      <c r="I12698" s="79"/>
      <c r="K12698" s="79"/>
      <c r="M12698" s="79"/>
      <c r="N12698" s="80"/>
      <c r="P12698" s="79"/>
    </row>
    <row r="12699" spans="7:16" x14ac:dyDescent="0.2">
      <c r="G12699" s="79"/>
      <c r="I12699" s="79"/>
      <c r="K12699" s="79"/>
      <c r="M12699" s="79"/>
      <c r="N12699" s="80"/>
      <c r="P12699" s="79"/>
    </row>
    <row r="12700" spans="7:16" x14ac:dyDescent="0.2">
      <c r="G12700" s="79"/>
      <c r="I12700" s="79"/>
      <c r="K12700" s="79"/>
      <c r="M12700" s="79"/>
      <c r="N12700" s="80"/>
      <c r="P12700" s="79"/>
    </row>
    <row r="12701" spans="7:16" x14ac:dyDescent="0.2">
      <c r="G12701" s="79"/>
      <c r="I12701" s="79"/>
      <c r="K12701" s="79"/>
      <c r="M12701" s="79"/>
      <c r="N12701" s="80"/>
      <c r="P12701" s="79"/>
    </row>
    <row r="12702" spans="7:16" x14ac:dyDescent="0.2">
      <c r="G12702" s="79"/>
      <c r="I12702" s="79"/>
      <c r="K12702" s="79"/>
      <c r="M12702" s="79"/>
      <c r="N12702" s="80"/>
      <c r="P12702" s="79"/>
    </row>
    <row r="12703" spans="7:16" x14ac:dyDescent="0.2">
      <c r="G12703" s="79"/>
      <c r="I12703" s="79"/>
      <c r="K12703" s="79"/>
      <c r="M12703" s="79"/>
      <c r="N12703" s="80"/>
      <c r="P12703" s="79"/>
    </row>
    <row r="12704" spans="7:16" x14ac:dyDescent="0.2">
      <c r="G12704" s="79"/>
      <c r="I12704" s="79"/>
      <c r="K12704" s="79"/>
      <c r="M12704" s="79"/>
      <c r="N12704" s="80"/>
      <c r="P12704" s="79"/>
    </row>
    <row r="12705" spans="7:16" x14ac:dyDescent="0.2">
      <c r="G12705" s="79"/>
      <c r="I12705" s="79"/>
      <c r="K12705" s="79"/>
      <c r="M12705" s="79"/>
      <c r="N12705" s="80"/>
      <c r="P12705" s="79"/>
    </row>
    <row r="12706" spans="7:16" x14ac:dyDescent="0.2">
      <c r="G12706" s="79"/>
      <c r="I12706" s="79"/>
      <c r="K12706" s="79"/>
      <c r="M12706" s="79"/>
      <c r="N12706" s="80"/>
      <c r="P12706" s="79"/>
    </row>
    <row r="12707" spans="7:16" x14ac:dyDescent="0.2">
      <c r="G12707" s="79"/>
      <c r="I12707" s="79"/>
      <c r="K12707" s="79"/>
      <c r="M12707" s="79"/>
      <c r="N12707" s="80"/>
      <c r="P12707" s="79"/>
    </row>
    <row r="12708" spans="7:16" x14ac:dyDescent="0.2">
      <c r="G12708" s="79"/>
      <c r="I12708" s="79"/>
      <c r="K12708" s="79"/>
      <c r="M12708" s="79"/>
      <c r="N12708" s="80"/>
      <c r="P12708" s="79"/>
    </row>
    <row r="12709" spans="7:16" x14ac:dyDescent="0.2">
      <c r="G12709" s="79"/>
      <c r="I12709" s="79"/>
      <c r="K12709" s="79"/>
      <c r="M12709" s="79"/>
      <c r="N12709" s="80"/>
      <c r="P12709" s="79"/>
    </row>
    <row r="12710" spans="7:16" x14ac:dyDescent="0.2">
      <c r="G12710" s="79"/>
      <c r="I12710" s="79"/>
      <c r="K12710" s="79"/>
      <c r="M12710" s="79"/>
      <c r="N12710" s="80"/>
      <c r="P12710" s="79"/>
    </row>
    <row r="12711" spans="7:16" x14ac:dyDescent="0.2">
      <c r="G12711" s="79"/>
      <c r="I12711" s="79"/>
      <c r="K12711" s="79"/>
      <c r="M12711" s="79"/>
      <c r="N12711" s="80"/>
      <c r="P12711" s="79"/>
    </row>
    <row r="12712" spans="7:16" x14ac:dyDescent="0.2">
      <c r="G12712" s="79"/>
      <c r="I12712" s="79"/>
      <c r="K12712" s="79"/>
      <c r="M12712" s="79"/>
      <c r="N12712" s="80"/>
      <c r="P12712" s="79"/>
    </row>
    <row r="12713" spans="7:16" x14ac:dyDescent="0.2">
      <c r="G12713" s="79"/>
      <c r="I12713" s="79"/>
      <c r="K12713" s="79"/>
      <c r="M12713" s="79"/>
      <c r="N12713" s="80"/>
      <c r="P12713" s="79"/>
    </row>
    <row r="12714" spans="7:16" x14ac:dyDescent="0.2">
      <c r="G12714" s="79"/>
      <c r="I12714" s="79"/>
      <c r="K12714" s="79"/>
      <c r="M12714" s="79"/>
      <c r="N12714" s="80"/>
      <c r="P12714" s="79"/>
    </row>
    <row r="12715" spans="7:16" x14ac:dyDescent="0.2">
      <c r="G12715" s="79"/>
      <c r="I12715" s="79"/>
      <c r="K12715" s="79"/>
      <c r="M12715" s="79"/>
      <c r="N12715" s="80"/>
      <c r="P12715" s="79"/>
    </row>
    <row r="12716" spans="7:16" x14ac:dyDescent="0.2">
      <c r="G12716" s="79"/>
      <c r="I12716" s="79"/>
      <c r="K12716" s="79"/>
      <c r="M12716" s="79"/>
      <c r="N12716" s="80"/>
      <c r="P12716" s="79"/>
    </row>
    <row r="12717" spans="7:16" x14ac:dyDescent="0.2">
      <c r="G12717" s="79"/>
      <c r="I12717" s="79"/>
      <c r="K12717" s="79"/>
      <c r="M12717" s="79"/>
      <c r="N12717" s="80"/>
      <c r="P12717" s="79"/>
    </row>
    <row r="12718" spans="7:16" x14ac:dyDescent="0.2">
      <c r="G12718" s="79"/>
      <c r="I12718" s="79"/>
      <c r="K12718" s="79"/>
      <c r="M12718" s="79"/>
      <c r="N12718" s="80"/>
      <c r="P12718" s="79"/>
    </row>
    <row r="12719" spans="7:16" x14ac:dyDescent="0.2">
      <c r="G12719" s="79"/>
      <c r="I12719" s="79"/>
      <c r="K12719" s="79"/>
      <c r="M12719" s="79"/>
      <c r="N12719" s="80"/>
      <c r="P12719" s="79"/>
    </row>
    <row r="12720" spans="7:16" x14ac:dyDescent="0.2">
      <c r="G12720" s="79"/>
      <c r="I12720" s="79"/>
      <c r="K12720" s="79"/>
      <c r="M12720" s="79"/>
      <c r="N12720" s="80"/>
      <c r="P12720" s="79"/>
    </row>
    <row r="12721" spans="7:16" x14ac:dyDescent="0.2">
      <c r="G12721" s="79"/>
      <c r="I12721" s="79"/>
      <c r="K12721" s="79"/>
      <c r="M12721" s="79"/>
      <c r="N12721" s="80"/>
      <c r="P12721" s="79"/>
    </row>
    <row r="12722" spans="7:16" x14ac:dyDescent="0.2">
      <c r="G12722" s="79"/>
      <c r="I12722" s="79"/>
      <c r="K12722" s="79"/>
      <c r="M12722" s="79"/>
      <c r="N12722" s="80"/>
      <c r="P12722" s="79"/>
    </row>
    <row r="12723" spans="7:16" x14ac:dyDescent="0.2">
      <c r="G12723" s="79"/>
      <c r="I12723" s="79"/>
      <c r="K12723" s="79"/>
      <c r="M12723" s="79"/>
      <c r="N12723" s="80"/>
      <c r="P12723" s="79"/>
    </row>
    <row r="12724" spans="7:16" x14ac:dyDescent="0.2">
      <c r="G12724" s="79"/>
      <c r="I12724" s="79"/>
      <c r="K12724" s="79"/>
      <c r="M12724" s="79"/>
      <c r="N12724" s="80"/>
      <c r="P12724" s="79"/>
    </row>
    <row r="12725" spans="7:16" x14ac:dyDescent="0.2">
      <c r="G12725" s="79"/>
      <c r="I12725" s="79"/>
      <c r="K12725" s="79"/>
      <c r="M12725" s="79"/>
      <c r="N12725" s="80"/>
      <c r="P12725" s="79"/>
    </row>
    <row r="12726" spans="7:16" x14ac:dyDescent="0.2">
      <c r="G12726" s="79"/>
      <c r="I12726" s="79"/>
      <c r="K12726" s="79"/>
      <c r="M12726" s="79"/>
      <c r="N12726" s="80"/>
      <c r="P12726" s="79"/>
    </row>
    <row r="12727" spans="7:16" x14ac:dyDescent="0.2">
      <c r="G12727" s="79"/>
      <c r="I12727" s="79"/>
      <c r="K12727" s="79"/>
      <c r="M12727" s="79"/>
      <c r="N12727" s="80"/>
      <c r="P12727" s="79"/>
    </row>
    <row r="12728" spans="7:16" x14ac:dyDescent="0.2">
      <c r="G12728" s="79"/>
      <c r="I12728" s="79"/>
      <c r="K12728" s="79"/>
      <c r="M12728" s="79"/>
      <c r="N12728" s="80"/>
      <c r="P12728" s="79"/>
    </row>
    <row r="12729" spans="7:16" x14ac:dyDescent="0.2">
      <c r="G12729" s="79"/>
      <c r="I12729" s="79"/>
      <c r="K12729" s="79"/>
      <c r="M12729" s="79"/>
      <c r="N12729" s="80"/>
      <c r="P12729" s="79"/>
    </row>
    <row r="12730" spans="7:16" x14ac:dyDescent="0.2">
      <c r="G12730" s="79"/>
      <c r="I12730" s="79"/>
      <c r="K12730" s="79"/>
      <c r="M12730" s="79"/>
      <c r="N12730" s="80"/>
      <c r="P12730" s="79"/>
    </row>
    <row r="12731" spans="7:16" x14ac:dyDescent="0.2">
      <c r="G12731" s="79"/>
      <c r="I12731" s="79"/>
      <c r="K12731" s="79"/>
      <c r="M12731" s="79"/>
      <c r="N12731" s="80"/>
      <c r="P12731" s="79"/>
    </row>
    <row r="12732" spans="7:16" x14ac:dyDescent="0.2">
      <c r="G12732" s="79"/>
      <c r="I12732" s="79"/>
      <c r="K12732" s="79"/>
      <c r="M12732" s="79"/>
      <c r="N12732" s="80"/>
      <c r="P12732" s="79"/>
    </row>
    <row r="12733" spans="7:16" x14ac:dyDescent="0.2">
      <c r="G12733" s="79"/>
      <c r="I12733" s="79"/>
      <c r="K12733" s="79"/>
      <c r="M12733" s="79"/>
      <c r="N12733" s="80"/>
      <c r="P12733" s="79"/>
    </row>
    <row r="12734" spans="7:16" x14ac:dyDescent="0.2">
      <c r="G12734" s="79"/>
      <c r="I12734" s="79"/>
      <c r="K12734" s="79"/>
      <c r="M12734" s="79"/>
      <c r="N12734" s="80"/>
      <c r="P12734" s="79"/>
    </row>
    <row r="12735" spans="7:16" x14ac:dyDescent="0.2">
      <c r="G12735" s="79"/>
      <c r="I12735" s="79"/>
      <c r="K12735" s="79"/>
      <c r="M12735" s="79"/>
      <c r="N12735" s="80"/>
      <c r="P12735" s="79"/>
    </row>
    <row r="12736" spans="7:16" x14ac:dyDescent="0.2">
      <c r="G12736" s="79"/>
      <c r="I12736" s="79"/>
      <c r="K12736" s="79"/>
      <c r="M12736" s="79"/>
      <c r="N12736" s="80"/>
      <c r="P12736" s="79"/>
    </row>
    <row r="12737" spans="7:16" x14ac:dyDescent="0.2">
      <c r="G12737" s="79"/>
      <c r="I12737" s="79"/>
      <c r="K12737" s="79"/>
      <c r="M12737" s="79"/>
      <c r="N12737" s="80"/>
      <c r="P12737" s="79"/>
    </row>
    <row r="12738" spans="7:16" x14ac:dyDescent="0.2">
      <c r="G12738" s="79"/>
      <c r="I12738" s="79"/>
      <c r="K12738" s="79"/>
      <c r="M12738" s="79"/>
      <c r="N12738" s="80"/>
      <c r="P12738" s="79"/>
    </row>
    <row r="12739" spans="7:16" x14ac:dyDescent="0.2">
      <c r="G12739" s="79"/>
      <c r="I12739" s="79"/>
      <c r="K12739" s="79"/>
      <c r="M12739" s="79"/>
      <c r="N12739" s="80"/>
      <c r="P12739" s="79"/>
    </row>
    <row r="12740" spans="7:16" x14ac:dyDescent="0.2">
      <c r="G12740" s="79"/>
      <c r="I12740" s="79"/>
      <c r="K12740" s="79"/>
      <c r="M12740" s="79"/>
      <c r="N12740" s="80"/>
      <c r="P12740" s="79"/>
    </row>
    <row r="12741" spans="7:16" x14ac:dyDescent="0.2">
      <c r="G12741" s="79"/>
      <c r="I12741" s="79"/>
      <c r="K12741" s="79"/>
      <c r="M12741" s="79"/>
      <c r="N12741" s="80"/>
      <c r="P12741" s="79"/>
    </row>
    <row r="12742" spans="7:16" x14ac:dyDescent="0.2">
      <c r="G12742" s="79"/>
      <c r="I12742" s="79"/>
      <c r="K12742" s="79"/>
      <c r="M12742" s="79"/>
      <c r="N12742" s="80"/>
      <c r="P12742" s="79"/>
    </row>
    <row r="12743" spans="7:16" x14ac:dyDescent="0.2">
      <c r="G12743" s="79"/>
      <c r="I12743" s="79"/>
      <c r="K12743" s="79"/>
      <c r="M12743" s="79"/>
      <c r="N12743" s="80"/>
      <c r="P12743" s="79"/>
    </row>
    <row r="12744" spans="7:16" x14ac:dyDescent="0.2">
      <c r="G12744" s="79"/>
      <c r="I12744" s="79"/>
      <c r="K12744" s="79"/>
      <c r="M12744" s="79"/>
      <c r="N12744" s="80"/>
      <c r="P12744" s="79"/>
    </row>
    <row r="12745" spans="7:16" x14ac:dyDescent="0.2">
      <c r="G12745" s="79"/>
      <c r="I12745" s="79"/>
      <c r="K12745" s="79"/>
      <c r="M12745" s="79"/>
      <c r="N12745" s="80"/>
      <c r="P12745" s="79"/>
    </row>
    <row r="12746" spans="7:16" x14ac:dyDescent="0.2">
      <c r="G12746" s="79"/>
      <c r="I12746" s="79"/>
      <c r="K12746" s="79"/>
      <c r="M12746" s="79"/>
      <c r="N12746" s="80"/>
      <c r="P12746" s="79"/>
    </row>
    <row r="12747" spans="7:16" x14ac:dyDescent="0.2">
      <c r="G12747" s="79"/>
      <c r="I12747" s="79"/>
      <c r="K12747" s="79"/>
      <c r="M12747" s="79"/>
      <c r="N12747" s="80"/>
      <c r="P12747" s="79"/>
    </row>
    <row r="12748" spans="7:16" x14ac:dyDescent="0.2">
      <c r="G12748" s="79"/>
      <c r="I12748" s="79"/>
      <c r="K12748" s="79"/>
      <c r="M12748" s="79"/>
      <c r="N12748" s="80"/>
      <c r="P12748" s="79"/>
    </row>
    <row r="12749" spans="7:16" x14ac:dyDescent="0.2">
      <c r="G12749" s="79"/>
      <c r="I12749" s="79"/>
      <c r="K12749" s="79"/>
      <c r="M12749" s="79"/>
      <c r="N12749" s="80"/>
      <c r="P12749" s="79"/>
    </row>
    <row r="12750" spans="7:16" x14ac:dyDescent="0.2">
      <c r="G12750" s="79"/>
      <c r="I12750" s="79"/>
      <c r="K12750" s="79"/>
      <c r="M12750" s="79"/>
      <c r="N12750" s="80"/>
      <c r="P12750" s="79"/>
    </row>
    <row r="12751" spans="7:16" x14ac:dyDescent="0.2">
      <c r="G12751" s="79"/>
      <c r="I12751" s="79"/>
      <c r="K12751" s="79"/>
      <c r="M12751" s="79"/>
      <c r="N12751" s="80"/>
      <c r="P12751" s="79"/>
    </row>
    <row r="12752" spans="7:16" x14ac:dyDescent="0.2">
      <c r="G12752" s="79"/>
      <c r="I12752" s="79"/>
      <c r="K12752" s="79"/>
      <c r="M12752" s="79"/>
      <c r="N12752" s="80"/>
      <c r="P12752" s="79"/>
    </row>
    <row r="12753" spans="7:16" x14ac:dyDescent="0.2">
      <c r="G12753" s="79"/>
      <c r="I12753" s="79"/>
      <c r="K12753" s="79"/>
      <c r="M12753" s="79"/>
      <c r="N12753" s="80"/>
      <c r="P12753" s="79"/>
    </row>
    <row r="12754" spans="7:16" x14ac:dyDescent="0.2">
      <c r="G12754" s="79"/>
      <c r="I12754" s="79"/>
      <c r="K12754" s="79"/>
      <c r="M12754" s="79"/>
      <c r="N12754" s="80"/>
      <c r="P12754" s="79"/>
    </row>
    <row r="12755" spans="7:16" x14ac:dyDescent="0.2">
      <c r="G12755" s="79"/>
      <c r="I12755" s="79"/>
      <c r="K12755" s="79"/>
      <c r="M12755" s="79"/>
      <c r="N12755" s="80"/>
      <c r="P12755" s="79"/>
    </row>
    <row r="12756" spans="7:16" x14ac:dyDescent="0.2">
      <c r="G12756" s="79"/>
      <c r="I12756" s="79"/>
      <c r="K12756" s="79"/>
      <c r="M12756" s="79"/>
      <c r="N12756" s="80"/>
      <c r="P12756" s="79"/>
    </row>
    <row r="12757" spans="7:16" x14ac:dyDescent="0.2">
      <c r="G12757" s="79"/>
      <c r="I12757" s="79"/>
      <c r="K12757" s="79"/>
      <c r="M12757" s="79"/>
      <c r="N12757" s="80"/>
      <c r="P12757" s="79"/>
    </row>
    <row r="12758" spans="7:16" x14ac:dyDescent="0.2">
      <c r="G12758" s="79"/>
      <c r="I12758" s="79"/>
      <c r="K12758" s="79"/>
      <c r="M12758" s="79"/>
      <c r="N12758" s="80"/>
      <c r="P12758" s="79"/>
    </row>
    <row r="12759" spans="7:16" x14ac:dyDescent="0.2">
      <c r="G12759" s="79"/>
      <c r="I12759" s="79"/>
      <c r="K12759" s="79"/>
      <c r="M12759" s="79"/>
      <c r="N12759" s="80"/>
      <c r="P12759" s="79"/>
    </row>
    <row r="12760" spans="7:16" x14ac:dyDescent="0.2">
      <c r="G12760" s="79"/>
      <c r="I12760" s="79"/>
      <c r="K12760" s="79"/>
      <c r="M12760" s="79"/>
      <c r="N12760" s="80"/>
      <c r="P12760" s="79"/>
    </row>
    <row r="12761" spans="7:16" x14ac:dyDescent="0.2">
      <c r="G12761" s="79"/>
      <c r="I12761" s="79"/>
      <c r="K12761" s="79"/>
      <c r="M12761" s="79"/>
      <c r="N12761" s="80"/>
      <c r="P12761" s="79"/>
    </row>
    <row r="12762" spans="7:16" x14ac:dyDescent="0.2">
      <c r="G12762" s="79"/>
      <c r="I12762" s="79"/>
      <c r="K12762" s="79"/>
      <c r="M12762" s="79"/>
      <c r="N12762" s="80"/>
      <c r="P12762" s="79"/>
    </row>
    <row r="12763" spans="7:16" x14ac:dyDescent="0.2">
      <c r="G12763" s="79"/>
      <c r="I12763" s="79"/>
      <c r="K12763" s="79"/>
      <c r="M12763" s="79"/>
      <c r="N12763" s="80"/>
      <c r="P12763" s="79"/>
    </row>
    <row r="12764" spans="7:16" x14ac:dyDescent="0.2">
      <c r="G12764" s="79"/>
      <c r="I12764" s="79"/>
      <c r="K12764" s="79"/>
      <c r="M12764" s="79"/>
      <c r="N12764" s="80"/>
      <c r="P12764" s="79"/>
    </row>
    <row r="12765" spans="7:16" x14ac:dyDescent="0.2">
      <c r="G12765" s="79"/>
      <c r="I12765" s="79"/>
      <c r="K12765" s="79"/>
      <c r="M12765" s="79"/>
      <c r="N12765" s="80"/>
      <c r="P12765" s="79"/>
    </row>
    <row r="12766" spans="7:16" x14ac:dyDescent="0.2">
      <c r="G12766" s="79"/>
      <c r="I12766" s="79"/>
      <c r="K12766" s="79"/>
      <c r="M12766" s="79"/>
      <c r="N12766" s="80"/>
      <c r="P12766" s="79"/>
    </row>
    <row r="12767" spans="7:16" x14ac:dyDescent="0.2">
      <c r="G12767" s="79"/>
      <c r="I12767" s="79"/>
      <c r="K12767" s="79"/>
      <c r="M12767" s="79"/>
      <c r="N12767" s="80"/>
      <c r="P12767" s="79"/>
    </row>
    <row r="12768" spans="7:16" x14ac:dyDescent="0.2">
      <c r="G12768" s="79"/>
      <c r="I12768" s="79"/>
      <c r="K12768" s="79"/>
      <c r="M12768" s="79"/>
      <c r="N12768" s="80"/>
      <c r="P12768" s="79"/>
    </row>
    <row r="12769" spans="7:16" x14ac:dyDescent="0.2">
      <c r="G12769" s="79"/>
      <c r="I12769" s="79"/>
      <c r="K12769" s="79"/>
      <c r="M12769" s="79"/>
      <c r="N12769" s="80"/>
      <c r="P12769" s="79"/>
    </row>
    <row r="12770" spans="7:16" x14ac:dyDescent="0.2">
      <c r="G12770" s="79"/>
      <c r="I12770" s="79"/>
      <c r="K12770" s="79"/>
      <c r="M12770" s="79"/>
      <c r="N12770" s="80"/>
      <c r="P12770" s="79"/>
    </row>
    <row r="12771" spans="7:16" x14ac:dyDescent="0.2">
      <c r="G12771" s="79"/>
      <c r="I12771" s="79"/>
      <c r="K12771" s="79"/>
      <c r="M12771" s="79"/>
      <c r="N12771" s="80"/>
      <c r="P12771" s="79"/>
    </row>
    <row r="12772" spans="7:16" x14ac:dyDescent="0.2">
      <c r="G12772" s="79"/>
      <c r="I12772" s="79"/>
      <c r="K12772" s="79"/>
      <c r="M12772" s="79"/>
      <c r="N12772" s="80"/>
      <c r="P12772" s="79"/>
    </row>
    <row r="12773" spans="7:16" x14ac:dyDescent="0.2">
      <c r="G12773" s="79"/>
      <c r="I12773" s="79"/>
      <c r="K12773" s="79"/>
      <c r="M12773" s="79"/>
      <c r="N12773" s="80"/>
      <c r="P12773" s="79"/>
    </row>
    <row r="12774" spans="7:16" x14ac:dyDescent="0.2">
      <c r="G12774" s="79"/>
      <c r="I12774" s="79"/>
      <c r="K12774" s="79"/>
      <c r="M12774" s="79"/>
      <c r="N12774" s="80"/>
      <c r="P12774" s="79"/>
    </row>
    <row r="12775" spans="7:16" x14ac:dyDescent="0.2">
      <c r="G12775" s="79"/>
      <c r="I12775" s="79"/>
      <c r="K12775" s="79"/>
      <c r="M12775" s="79"/>
      <c r="N12775" s="80"/>
      <c r="P12775" s="79"/>
    </row>
    <row r="12776" spans="7:16" x14ac:dyDescent="0.2">
      <c r="G12776" s="79"/>
      <c r="I12776" s="79"/>
      <c r="K12776" s="79"/>
      <c r="M12776" s="79"/>
      <c r="N12776" s="80"/>
      <c r="P12776" s="79"/>
    </row>
    <row r="12777" spans="7:16" x14ac:dyDescent="0.2">
      <c r="G12777" s="79"/>
      <c r="I12777" s="79"/>
      <c r="K12777" s="79"/>
      <c r="M12777" s="79"/>
      <c r="N12777" s="80"/>
      <c r="P12777" s="79"/>
    </row>
    <row r="12778" spans="7:16" x14ac:dyDescent="0.2">
      <c r="G12778" s="79"/>
      <c r="I12778" s="79"/>
      <c r="K12778" s="79"/>
      <c r="M12778" s="79"/>
      <c r="N12778" s="80"/>
      <c r="P12778" s="79"/>
    </row>
    <row r="12779" spans="7:16" x14ac:dyDescent="0.2">
      <c r="G12779" s="79"/>
      <c r="I12779" s="79"/>
      <c r="K12779" s="79"/>
      <c r="M12779" s="79"/>
      <c r="N12779" s="80"/>
      <c r="P12779" s="79"/>
    </row>
    <row r="12780" spans="7:16" x14ac:dyDescent="0.2">
      <c r="G12780" s="79"/>
      <c r="I12780" s="79"/>
      <c r="K12780" s="79"/>
      <c r="M12780" s="79"/>
      <c r="N12780" s="80"/>
      <c r="P12780" s="79"/>
    </row>
    <row r="12781" spans="7:16" x14ac:dyDescent="0.2">
      <c r="G12781" s="79"/>
      <c r="I12781" s="79"/>
      <c r="K12781" s="79"/>
      <c r="M12781" s="79"/>
      <c r="N12781" s="80"/>
      <c r="P12781" s="79"/>
    </row>
    <row r="12782" spans="7:16" x14ac:dyDescent="0.2">
      <c r="G12782" s="79"/>
      <c r="I12782" s="79"/>
      <c r="K12782" s="79"/>
      <c r="M12782" s="79"/>
      <c r="N12782" s="80"/>
      <c r="P12782" s="79"/>
    </row>
    <row r="12783" spans="7:16" x14ac:dyDescent="0.2">
      <c r="G12783" s="79"/>
      <c r="I12783" s="79"/>
      <c r="K12783" s="79"/>
      <c r="M12783" s="79"/>
      <c r="N12783" s="80"/>
      <c r="P12783" s="79"/>
    </row>
    <row r="12784" spans="7:16" x14ac:dyDescent="0.2">
      <c r="G12784" s="79"/>
      <c r="I12784" s="79"/>
      <c r="K12784" s="79"/>
      <c r="M12784" s="79"/>
      <c r="N12784" s="80"/>
      <c r="P12784" s="79"/>
    </row>
    <row r="12785" spans="7:16" x14ac:dyDescent="0.2">
      <c r="G12785" s="79"/>
      <c r="I12785" s="79"/>
      <c r="K12785" s="79"/>
      <c r="M12785" s="79"/>
      <c r="N12785" s="80"/>
      <c r="P12785" s="79"/>
    </row>
    <row r="12786" spans="7:16" x14ac:dyDescent="0.2">
      <c r="G12786" s="79"/>
      <c r="I12786" s="79"/>
      <c r="K12786" s="79"/>
      <c r="M12786" s="79"/>
      <c r="N12786" s="80"/>
      <c r="P12786" s="79"/>
    </row>
    <row r="12787" spans="7:16" x14ac:dyDescent="0.2">
      <c r="G12787" s="79"/>
      <c r="I12787" s="79"/>
      <c r="K12787" s="79"/>
      <c r="M12787" s="79"/>
      <c r="N12787" s="80"/>
      <c r="P12787" s="79"/>
    </row>
    <row r="12788" spans="7:16" x14ac:dyDescent="0.2">
      <c r="G12788" s="79"/>
      <c r="I12788" s="79"/>
      <c r="K12788" s="79"/>
      <c r="M12788" s="79"/>
      <c r="N12788" s="80"/>
      <c r="P12788" s="79"/>
    </row>
    <row r="12789" spans="7:16" x14ac:dyDescent="0.2">
      <c r="G12789" s="79"/>
      <c r="I12789" s="79"/>
      <c r="K12789" s="79"/>
      <c r="M12789" s="79"/>
      <c r="N12789" s="80"/>
      <c r="P12789" s="79"/>
    </row>
    <row r="12790" spans="7:16" x14ac:dyDescent="0.2">
      <c r="G12790" s="79"/>
      <c r="I12790" s="79"/>
      <c r="K12790" s="79"/>
      <c r="M12790" s="79"/>
      <c r="N12790" s="80"/>
      <c r="P12790" s="79"/>
    </row>
    <row r="12791" spans="7:16" x14ac:dyDescent="0.2">
      <c r="G12791" s="79"/>
      <c r="I12791" s="79"/>
      <c r="K12791" s="79"/>
      <c r="M12791" s="79"/>
      <c r="N12791" s="80"/>
      <c r="P12791" s="79"/>
    </row>
    <row r="12792" spans="7:16" x14ac:dyDescent="0.2">
      <c r="G12792" s="79"/>
      <c r="I12792" s="79"/>
      <c r="K12792" s="79"/>
      <c r="M12792" s="79"/>
      <c r="N12792" s="80"/>
      <c r="P12792" s="79"/>
    </row>
    <row r="12793" spans="7:16" x14ac:dyDescent="0.2">
      <c r="G12793" s="79"/>
      <c r="I12793" s="79"/>
      <c r="K12793" s="79"/>
      <c r="M12793" s="79"/>
      <c r="N12793" s="80"/>
      <c r="P12793" s="79"/>
    </row>
    <row r="12794" spans="7:16" x14ac:dyDescent="0.2">
      <c r="G12794" s="79"/>
      <c r="I12794" s="79"/>
      <c r="K12794" s="79"/>
      <c r="M12794" s="79"/>
      <c r="N12794" s="80"/>
      <c r="P12794" s="79"/>
    </row>
    <row r="12795" spans="7:16" x14ac:dyDescent="0.2">
      <c r="G12795" s="79"/>
      <c r="I12795" s="79"/>
      <c r="K12795" s="79"/>
      <c r="M12795" s="79"/>
      <c r="N12795" s="80"/>
      <c r="P12795" s="79"/>
    </row>
    <row r="12796" spans="7:16" x14ac:dyDescent="0.2">
      <c r="G12796" s="79"/>
      <c r="I12796" s="79"/>
      <c r="K12796" s="79"/>
      <c r="M12796" s="79"/>
      <c r="N12796" s="80"/>
      <c r="P12796" s="79"/>
    </row>
    <row r="12797" spans="7:16" x14ac:dyDescent="0.2">
      <c r="G12797" s="79"/>
      <c r="I12797" s="79"/>
      <c r="K12797" s="79"/>
      <c r="M12797" s="79"/>
      <c r="N12797" s="80"/>
      <c r="P12797" s="79"/>
    </row>
    <row r="12798" spans="7:16" x14ac:dyDescent="0.2">
      <c r="G12798" s="79"/>
      <c r="I12798" s="79"/>
      <c r="K12798" s="79"/>
      <c r="M12798" s="79"/>
      <c r="N12798" s="80"/>
      <c r="P12798" s="79"/>
    </row>
    <row r="12799" spans="7:16" x14ac:dyDescent="0.2">
      <c r="G12799" s="79"/>
      <c r="I12799" s="79"/>
      <c r="K12799" s="79"/>
      <c r="M12799" s="79"/>
      <c r="N12799" s="80"/>
      <c r="P12799" s="79"/>
    </row>
    <row r="12800" spans="7:16" x14ac:dyDescent="0.2">
      <c r="G12800" s="79"/>
      <c r="I12800" s="79"/>
      <c r="K12800" s="79"/>
      <c r="M12800" s="79"/>
      <c r="N12800" s="80"/>
      <c r="P12800" s="79"/>
    </row>
    <row r="12801" spans="7:16" x14ac:dyDescent="0.2">
      <c r="G12801" s="79"/>
      <c r="I12801" s="79"/>
      <c r="K12801" s="79"/>
      <c r="M12801" s="79"/>
      <c r="N12801" s="80"/>
      <c r="P12801" s="79"/>
    </row>
    <row r="12802" spans="7:16" x14ac:dyDescent="0.2">
      <c r="G12802" s="79"/>
      <c r="I12802" s="79"/>
      <c r="K12802" s="79"/>
      <c r="M12802" s="79"/>
      <c r="N12802" s="80"/>
      <c r="P12802" s="79"/>
    </row>
    <row r="12803" spans="7:16" x14ac:dyDescent="0.2">
      <c r="G12803" s="79"/>
      <c r="I12803" s="79"/>
      <c r="K12803" s="79"/>
      <c r="M12803" s="79"/>
      <c r="N12803" s="80"/>
      <c r="P12803" s="79"/>
    </row>
    <row r="12804" spans="7:16" x14ac:dyDescent="0.2">
      <c r="G12804" s="79"/>
      <c r="I12804" s="79"/>
      <c r="K12804" s="79"/>
      <c r="M12804" s="79"/>
      <c r="N12804" s="80"/>
      <c r="P12804" s="79"/>
    </row>
    <row r="12805" spans="7:16" x14ac:dyDescent="0.2">
      <c r="G12805" s="79"/>
      <c r="I12805" s="79"/>
      <c r="K12805" s="79"/>
      <c r="M12805" s="79"/>
      <c r="N12805" s="80"/>
      <c r="P12805" s="79"/>
    </row>
    <row r="12806" spans="7:16" x14ac:dyDescent="0.2">
      <c r="G12806" s="79"/>
      <c r="I12806" s="79"/>
      <c r="K12806" s="79"/>
      <c r="M12806" s="79"/>
      <c r="N12806" s="80"/>
      <c r="P12806" s="79"/>
    </row>
    <row r="12807" spans="7:16" x14ac:dyDescent="0.2">
      <c r="G12807" s="79"/>
      <c r="I12807" s="79"/>
      <c r="K12807" s="79"/>
      <c r="M12807" s="79"/>
      <c r="N12807" s="80"/>
      <c r="P12807" s="79"/>
    </row>
    <row r="12808" spans="7:16" x14ac:dyDescent="0.2">
      <c r="G12808" s="79"/>
      <c r="I12808" s="79"/>
      <c r="K12808" s="79"/>
      <c r="M12808" s="79"/>
      <c r="N12808" s="80"/>
      <c r="P12808" s="79"/>
    </row>
    <row r="12809" spans="7:16" x14ac:dyDescent="0.2">
      <c r="G12809" s="79"/>
      <c r="I12809" s="79"/>
      <c r="K12809" s="79"/>
      <c r="M12809" s="79"/>
      <c r="N12809" s="80"/>
      <c r="P12809" s="79"/>
    </row>
    <row r="12810" spans="7:16" x14ac:dyDescent="0.2">
      <c r="G12810" s="79"/>
      <c r="I12810" s="79"/>
      <c r="K12810" s="79"/>
      <c r="M12810" s="79"/>
      <c r="N12810" s="80"/>
      <c r="P12810" s="79"/>
    </row>
    <row r="12811" spans="7:16" x14ac:dyDescent="0.2">
      <c r="G12811" s="79"/>
      <c r="I12811" s="79"/>
      <c r="K12811" s="79"/>
      <c r="M12811" s="79"/>
      <c r="N12811" s="80"/>
      <c r="P12811" s="79"/>
    </row>
    <row r="12812" spans="7:16" x14ac:dyDescent="0.2">
      <c r="G12812" s="79"/>
      <c r="I12812" s="79"/>
      <c r="K12812" s="79"/>
      <c r="M12812" s="79"/>
      <c r="N12812" s="80"/>
      <c r="P12812" s="79"/>
    </row>
    <row r="12813" spans="7:16" x14ac:dyDescent="0.2">
      <c r="G12813" s="79"/>
      <c r="I12813" s="79"/>
      <c r="K12813" s="79"/>
      <c r="M12813" s="79"/>
      <c r="N12813" s="80"/>
      <c r="P12813" s="79"/>
    </row>
    <row r="12814" spans="7:16" x14ac:dyDescent="0.2">
      <c r="G12814" s="79"/>
      <c r="I12814" s="79"/>
      <c r="K12814" s="79"/>
      <c r="M12814" s="79"/>
      <c r="N12814" s="80"/>
      <c r="P12814" s="79"/>
    </row>
    <row r="12815" spans="7:16" x14ac:dyDescent="0.2">
      <c r="G12815" s="79"/>
      <c r="I12815" s="79"/>
      <c r="K12815" s="79"/>
      <c r="M12815" s="79"/>
      <c r="N12815" s="80"/>
      <c r="P12815" s="79"/>
    </row>
    <row r="12816" spans="7:16" x14ac:dyDescent="0.2">
      <c r="G12816" s="79"/>
      <c r="I12816" s="79"/>
      <c r="K12816" s="79"/>
      <c r="M12816" s="79"/>
      <c r="N12816" s="80"/>
      <c r="P12816" s="79"/>
    </row>
    <row r="12817" spans="7:16" x14ac:dyDescent="0.2">
      <c r="G12817" s="79"/>
      <c r="I12817" s="79"/>
      <c r="K12817" s="79"/>
      <c r="M12817" s="79"/>
      <c r="N12817" s="80"/>
      <c r="P12817" s="79"/>
    </row>
    <row r="12818" spans="7:16" x14ac:dyDescent="0.2">
      <c r="G12818" s="79"/>
      <c r="I12818" s="79"/>
      <c r="K12818" s="79"/>
      <c r="M12818" s="79"/>
      <c r="N12818" s="80"/>
      <c r="P12818" s="79"/>
    </row>
    <row r="12819" spans="7:16" x14ac:dyDescent="0.2">
      <c r="G12819" s="79"/>
      <c r="I12819" s="79"/>
      <c r="K12819" s="79"/>
      <c r="M12819" s="79"/>
      <c r="N12819" s="80"/>
      <c r="P12819" s="79"/>
    </row>
    <row r="12820" spans="7:16" x14ac:dyDescent="0.2">
      <c r="G12820" s="79"/>
      <c r="I12820" s="79"/>
      <c r="K12820" s="79"/>
      <c r="M12820" s="79"/>
      <c r="N12820" s="80"/>
      <c r="P12820" s="79"/>
    </row>
    <row r="12821" spans="7:16" x14ac:dyDescent="0.2">
      <c r="G12821" s="79"/>
      <c r="I12821" s="79"/>
      <c r="K12821" s="79"/>
      <c r="M12821" s="79"/>
      <c r="N12821" s="80"/>
      <c r="P12821" s="79"/>
    </row>
    <row r="12822" spans="7:16" x14ac:dyDescent="0.2">
      <c r="G12822" s="79"/>
      <c r="I12822" s="79"/>
      <c r="K12822" s="79"/>
      <c r="M12822" s="79"/>
      <c r="N12822" s="80"/>
      <c r="P12822" s="79"/>
    </row>
    <row r="12823" spans="7:16" x14ac:dyDescent="0.2">
      <c r="G12823" s="79"/>
      <c r="I12823" s="79"/>
      <c r="K12823" s="79"/>
      <c r="M12823" s="79"/>
      <c r="N12823" s="80"/>
      <c r="P12823" s="79"/>
    </row>
    <row r="12824" spans="7:16" x14ac:dyDescent="0.2">
      <c r="G12824" s="79"/>
      <c r="I12824" s="79"/>
      <c r="K12824" s="79"/>
      <c r="M12824" s="79"/>
      <c r="N12824" s="80"/>
      <c r="P12824" s="79"/>
    </row>
    <row r="12825" spans="7:16" x14ac:dyDescent="0.2">
      <c r="G12825" s="79"/>
      <c r="I12825" s="79"/>
      <c r="K12825" s="79"/>
      <c r="M12825" s="79"/>
      <c r="N12825" s="80"/>
      <c r="P12825" s="79"/>
    </row>
    <row r="12826" spans="7:16" x14ac:dyDescent="0.2">
      <c r="G12826" s="79"/>
      <c r="I12826" s="79"/>
      <c r="K12826" s="79"/>
      <c r="M12826" s="79"/>
      <c r="N12826" s="80"/>
      <c r="P12826" s="79"/>
    </row>
    <row r="12827" spans="7:16" x14ac:dyDescent="0.2">
      <c r="G12827" s="79"/>
      <c r="I12827" s="79"/>
      <c r="K12827" s="79"/>
      <c r="M12827" s="79"/>
      <c r="N12827" s="80"/>
      <c r="P12827" s="79"/>
    </row>
    <row r="12828" spans="7:16" x14ac:dyDescent="0.2">
      <c r="G12828" s="79"/>
      <c r="I12828" s="79"/>
      <c r="K12828" s="79"/>
      <c r="M12828" s="79"/>
      <c r="N12828" s="80"/>
      <c r="P12828" s="79"/>
    </row>
    <row r="12829" spans="7:16" x14ac:dyDescent="0.2">
      <c r="G12829" s="79"/>
      <c r="I12829" s="79"/>
      <c r="K12829" s="79"/>
      <c r="M12829" s="79"/>
      <c r="N12829" s="80"/>
      <c r="P12829" s="79"/>
    </row>
    <row r="12830" spans="7:16" x14ac:dyDescent="0.2">
      <c r="G12830" s="79"/>
      <c r="I12830" s="79"/>
      <c r="K12830" s="79"/>
      <c r="M12830" s="79"/>
      <c r="N12830" s="80"/>
      <c r="P12830" s="79"/>
    </row>
    <row r="12831" spans="7:16" x14ac:dyDescent="0.2">
      <c r="G12831" s="79"/>
      <c r="I12831" s="79"/>
      <c r="K12831" s="79"/>
      <c r="M12831" s="79"/>
      <c r="N12831" s="80"/>
      <c r="P12831" s="79"/>
    </row>
    <row r="12832" spans="7:16" x14ac:dyDescent="0.2">
      <c r="G12832" s="79"/>
      <c r="I12832" s="79"/>
      <c r="K12832" s="79"/>
      <c r="M12832" s="79"/>
      <c r="N12832" s="80"/>
      <c r="P12832" s="79"/>
    </row>
    <row r="12833" spans="7:16" x14ac:dyDescent="0.2">
      <c r="G12833" s="79"/>
      <c r="I12833" s="79"/>
      <c r="K12833" s="79"/>
      <c r="M12833" s="79"/>
      <c r="N12833" s="80"/>
      <c r="P12833" s="79"/>
    </row>
    <row r="12834" spans="7:16" x14ac:dyDescent="0.2">
      <c r="G12834" s="79"/>
      <c r="I12834" s="79"/>
      <c r="K12834" s="79"/>
      <c r="M12834" s="79"/>
      <c r="N12834" s="80"/>
      <c r="P12834" s="79"/>
    </row>
    <row r="12835" spans="7:16" x14ac:dyDescent="0.2">
      <c r="G12835" s="79"/>
      <c r="I12835" s="79"/>
      <c r="K12835" s="79"/>
      <c r="M12835" s="79"/>
      <c r="N12835" s="80"/>
      <c r="P12835" s="79"/>
    </row>
    <row r="12836" spans="7:16" x14ac:dyDescent="0.2">
      <c r="G12836" s="79"/>
      <c r="I12836" s="79"/>
      <c r="K12836" s="79"/>
      <c r="M12836" s="79"/>
      <c r="N12836" s="80"/>
      <c r="P12836" s="79"/>
    </row>
    <row r="12837" spans="7:16" x14ac:dyDescent="0.2">
      <c r="G12837" s="79"/>
      <c r="I12837" s="79"/>
      <c r="K12837" s="79"/>
      <c r="M12837" s="79"/>
      <c r="N12837" s="80"/>
      <c r="P12837" s="79"/>
    </row>
    <row r="12838" spans="7:16" x14ac:dyDescent="0.2">
      <c r="G12838" s="79"/>
      <c r="I12838" s="79"/>
      <c r="K12838" s="79"/>
      <c r="M12838" s="79"/>
      <c r="N12838" s="80"/>
      <c r="P12838" s="79"/>
    </row>
    <row r="12839" spans="7:16" x14ac:dyDescent="0.2">
      <c r="G12839" s="79"/>
      <c r="I12839" s="79"/>
      <c r="K12839" s="79"/>
      <c r="M12839" s="79"/>
      <c r="N12839" s="80"/>
      <c r="P12839" s="79"/>
    </row>
    <row r="12840" spans="7:16" x14ac:dyDescent="0.2">
      <c r="G12840" s="79"/>
      <c r="I12840" s="79"/>
      <c r="K12840" s="79"/>
      <c r="M12840" s="79"/>
      <c r="N12840" s="80"/>
      <c r="P12840" s="79"/>
    </row>
    <row r="12841" spans="7:16" x14ac:dyDescent="0.2">
      <c r="G12841" s="79"/>
      <c r="I12841" s="79"/>
      <c r="K12841" s="79"/>
      <c r="M12841" s="79"/>
      <c r="N12841" s="80"/>
      <c r="P12841" s="79"/>
    </row>
    <row r="12842" spans="7:16" x14ac:dyDescent="0.2">
      <c r="G12842" s="79"/>
      <c r="I12842" s="79"/>
      <c r="K12842" s="79"/>
      <c r="M12842" s="79"/>
      <c r="N12842" s="80"/>
      <c r="P12842" s="79"/>
    </row>
    <row r="12843" spans="7:16" x14ac:dyDescent="0.2">
      <c r="G12843" s="79"/>
      <c r="I12843" s="79"/>
      <c r="K12843" s="79"/>
      <c r="M12843" s="79"/>
      <c r="N12843" s="80"/>
      <c r="P12843" s="79"/>
    </row>
    <row r="12844" spans="7:16" x14ac:dyDescent="0.2">
      <c r="G12844" s="79"/>
      <c r="I12844" s="79"/>
      <c r="K12844" s="79"/>
      <c r="M12844" s="79"/>
      <c r="N12844" s="80"/>
      <c r="P12844" s="79"/>
    </row>
    <row r="12845" spans="7:16" x14ac:dyDescent="0.2">
      <c r="G12845" s="79"/>
      <c r="I12845" s="79"/>
      <c r="K12845" s="79"/>
      <c r="M12845" s="79"/>
      <c r="N12845" s="80"/>
      <c r="P12845" s="79"/>
    </row>
    <row r="12846" spans="7:16" x14ac:dyDescent="0.2">
      <c r="G12846" s="79"/>
      <c r="I12846" s="79"/>
      <c r="K12846" s="79"/>
      <c r="M12846" s="79"/>
      <c r="N12846" s="80"/>
      <c r="P12846" s="79"/>
    </row>
    <row r="12847" spans="7:16" x14ac:dyDescent="0.2">
      <c r="G12847" s="79"/>
      <c r="I12847" s="79"/>
      <c r="K12847" s="79"/>
      <c r="M12847" s="79"/>
      <c r="N12847" s="80"/>
      <c r="P12847" s="79"/>
    </row>
    <row r="12848" spans="7:16" x14ac:dyDescent="0.2">
      <c r="G12848" s="79"/>
      <c r="I12848" s="79"/>
      <c r="K12848" s="79"/>
      <c r="M12848" s="79"/>
      <c r="N12848" s="80"/>
      <c r="P12848" s="79"/>
    </row>
    <row r="12849" spans="7:16" x14ac:dyDescent="0.2">
      <c r="G12849" s="79"/>
      <c r="I12849" s="79"/>
      <c r="K12849" s="79"/>
      <c r="M12849" s="79"/>
      <c r="N12849" s="80"/>
      <c r="P12849" s="79"/>
    </row>
    <row r="12850" spans="7:16" x14ac:dyDescent="0.2">
      <c r="G12850" s="79"/>
      <c r="I12850" s="79"/>
      <c r="K12850" s="79"/>
      <c r="M12850" s="79"/>
      <c r="N12850" s="80"/>
      <c r="P12850" s="79"/>
    </row>
    <row r="12851" spans="7:16" x14ac:dyDescent="0.2">
      <c r="G12851" s="79"/>
      <c r="I12851" s="79"/>
      <c r="K12851" s="79"/>
      <c r="M12851" s="79"/>
      <c r="N12851" s="80"/>
      <c r="P12851" s="79"/>
    </row>
    <row r="12852" spans="7:16" x14ac:dyDescent="0.2">
      <c r="G12852" s="79"/>
      <c r="I12852" s="79"/>
      <c r="K12852" s="79"/>
      <c r="M12852" s="79"/>
      <c r="N12852" s="80"/>
      <c r="P12852" s="79"/>
    </row>
    <row r="12853" spans="7:16" x14ac:dyDescent="0.2">
      <c r="G12853" s="79"/>
      <c r="I12853" s="79"/>
      <c r="K12853" s="79"/>
      <c r="M12853" s="79"/>
      <c r="N12853" s="80"/>
      <c r="P12853" s="79"/>
    </row>
    <row r="12854" spans="7:16" x14ac:dyDescent="0.2">
      <c r="G12854" s="79"/>
      <c r="I12854" s="79"/>
      <c r="K12854" s="79"/>
      <c r="M12854" s="79"/>
      <c r="N12854" s="80"/>
      <c r="P12854" s="79"/>
    </row>
    <row r="12855" spans="7:16" x14ac:dyDescent="0.2">
      <c r="G12855" s="79"/>
      <c r="I12855" s="79"/>
      <c r="K12855" s="79"/>
      <c r="M12855" s="79"/>
      <c r="N12855" s="80"/>
      <c r="P12855" s="79"/>
    </row>
    <row r="12856" spans="7:16" x14ac:dyDescent="0.2">
      <c r="G12856" s="79"/>
      <c r="I12856" s="79"/>
      <c r="K12856" s="79"/>
      <c r="M12856" s="79"/>
      <c r="N12856" s="80"/>
      <c r="P12856" s="79"/>
    </row>
    <row r="12857" spans="7:16" x14ac:dyDescent="0.2">
      <c r="G12857" s="79"/>
      <c r="I12857" s="79"/>
      <c r="K12857" s="79"/>
      <c r="M12857" s="79"/>
      <c r="N12857" s="80"/>
      <c r="P12857" s="79"/>
    </row>
    <row r="12858" spans="7:16" x14ac:dyDescent="0.2">
      <c r="G12858" s="79"/>
      <c r="I12858" s="79"/>
      <c r="K12858" s="79"/>
      <c r="M12858" s="79"/>
      <c r="N12858" s="80"/>
      <c r="P12858" s="79"/>
    </row>
    <row r="12859" spans="7:16" x14ac:dyDescent="0.2">
      <c r="G12859" s="79"/>
      <c r="I12859" s="79"/>
      <c r="K12859" s="79"/>
      <c r="M12859" s="79"/>
      <c r="N12859" s="80"/>
      <c r="P12859" s="79"/>
    </row>
    <row r="12860" spans="7:16" x14ac:dyDescent="0.2">
      <c r="G12860" s="79"/>
      <c r="I12860" s="79"/>
      <c r="K12860" s="79"/>
      <c r="M12860" s="79"/>
      <c r="N12860" s="80"/>
      <c r="P12860" s="79"/>
    </row>
    <row r="12861" spans="7:16" x14ac:dyDescent="0.2">
      <c r="G12861" s="79"/>
      <c r="I12861" s="79"/>
      <c r="K12861" s="79"/>
      <c r="M12861" s="79"/>
      <c r="N12861" s="80"/>
      <c r="P12861" s="79"/>
    </row>
    <row r="12862" spans="7:16" x14ac:dyDescent="0.2">
      <c r="G12862" s="79"/>
      <c r="I12862" s="79"/>
      <c r="K12862" s="79"/>
      <c r="M12862" s="79"/>
      <c r="N12862" s="80"/>
      <c r="P12862" s="79"/>
    </row>
    <row r="12863" spans="7:16" x14ac:dyDescent="0.2">
      <c r="G12863" s="79"/>
      <c r="I12863" s="79"/>
      <c r="K12863" s="79"/>
      <c r="M12863" s="79"/>
      <c r="N12863" s="80"/>
      <c r="P12863" s="79"/>
    </row>
    <row r="12864" spans="7:16" x14ac:dyDescent="0.2">
      <c r="G12864" s="79"/>
      <c r="I12864" s="79"/>
      <c r="K12864" s="79"/>
      <c r="M12864" s="79"/>
      <c r="N12864" s="80"/>
      <c r="P12864" s="79"/>
    </row>
    <row r="12865" spans="7:16" x14ac:dyDescent="0.2">
      <c r="G12865" s="79"/>
      <c r="I12865" s="79"/>
      <c r="K12865" s="79"/>
      <c r="M12865" s="79"/>
      <c r="N12865" s="80"/>
      <c r="P12865" s="79"/>
    </row>
    <row r="12866" spans="7:16" x14ac:dyDescent="0.2">
      <c r="G12866" s="79"/>
      <c r="I12866" s="79"/>
      <c r="K12866" s="79"/>
      <c r="M12866" s="79"/>
      <c r="N12866" s="80"/>
      <c r="P12866" s="79"/>
    </row>
    <row r="12867" spans="7:16" x14ac:dyDescent="0.2">
      <c r="G12867" s="79"/>
      <c r="I12867" s="79"/>
      <c r="K12867" s="79"/>
      <c r="M12867" s="79"/>
      <c r="N12867" s="80"/>
      <c r="P12867" s="79"/>
    </row>
    <row r="12868" spans="7:16" x14ac:dyDescent="0.2">
      <c r="G12868" s="79"/>
      <c r="I12868" s="79"/>
      <c r="K12868" s="79"/>
      <c r="M12868" s="79"/>
      <c r="N12868" s="80"/>
      <c r="P12868" s="79"/>
    </row>
    <row r="12869" spans="7:16" x14ac:dyDescent="0.2">
      <c r="G12869" s="79"/>
      <c r="I12869" s="79"/>
      <c r="K12869" s="79"/>
      <c r="M12869" s="79"/>
      <c r="N12869" s="80"/>
      <c r="P12869" s="79"/>
    </row>
    <row r="12870" spans="7:16" x14ac:dyDescent="0.2">
      <c r="G12870" s="79"/>
      <c r="I12870" s="79"/>
      <c r="K12870" s="79"/>
      <c r="M12870" s="79"/>
      <c r="N12870" s="80"/>
      <c r="P12870" s="79"/>
    </row>
    <row r="12871" spans="7:16" x14ac:dyDescent="0.2">
      <c r="G12871" s="79"/>
      <c r="I12871" s="79"/>
      <c r="K12871" s="79"/>
      <c r="M12871" s="79"/>
      <c r="N12871" s="80"/>
      <c r="P12871" s="79"/>
    </row>
    <row r="12872" spans="7:16" x14ac:dyDescent="0.2">
      <c r="G12872" s="79"/>
      <c r="I12872" s="79"/>
      <c r="K12872" s="79"/>
      <c r="M12872" s="79"/>
      <c r="N12872" s="80"/>
      <c r="P12872" s="79"/>
    </row>
    <row r="12873" spans="7:16" x14ac:dyDescent="0.2">
      <c r="G12873" s="79"/>
      <c r="I12873" s="79"/>
      <c r="K12873" s="79"/>
      <c r="M12873" s="79"/>
      <c r="N12873" s="80"/>
      <c r="P12873" s="79"/>
    </row>
    <row r="12874" spans="7:16" x14ac:dyDescent="0.2">
      <c r="G12874" s="79"/>
      <c r="I12874" s="79"/>
      <c r="K12874" s="79"/>
      <c r="M12874" s="79"/>
      <c r="N12874" s="80"/>
      <c r="P12874" s="79"/>
    </row>
    <row r="12875" spans="7:16" x14ac:dyDescent="0.2">
      <c r="G12875" s="79"/>
      <c r="I12875" s="79"/>
      <c r="K12875" s="79"/>
      <c r="M12875" s="79"/>
      <c r="N12875" s="80"/>
      <c r="P12875" s="79"/>
    </row>
    <row r="12876" spans="7:16" x14ac:dyDescent="0.2">
      <c r="G12876" s="79"/>
      <c r="I12876" s="79"/>
      <c r="K12876" s="79"/>
      <c r="M12876" s="79"/>
      <c r="N12876" s="80"/>
      <c r="P12876" s="79"/>
    </row>
    <row r="12877" spans="7:16" x14ac:dyDescent="0.2">
      <c r="G12877" s="79"/>
      <c r="I12877" s="79"/>
      <c r="K12877" s="79"/>
      <c r="M12877" s="79"/>
      <c r="N12877" s="80"/>
      <c r="P12877" s="79"/>
    </row>
    <row r="12878" spans="7:16" x14ac:dyDescent="0.2">
      <c r="G12878" s="79"/>
      <c r="I12878" s="79"/>
      <c r="K12878" s="79"/>
      <c r="M12878" s="79"/>
      <c r="N12878" s="80"/>
      <c r="P12878" s="79"/>
    </row>
    <row r="12879" spans="7:16" x14ac:dyDescent="0.2">
      <c r="G12879" s="79"/>
      <c r="I12879" s="79"/>
      <c r="K12879" s="79"/>
      <c r="M12879" s="79"/>
      <c r="N12879" s="80"/>
      <c r="P12879" s="79"/>
    </row>
    <row r="12880" spans="7:16" x14ac:dyDescent="0.2">
      <c r="G12880" s="79"/>
      <c r="I12880" s="79"/>
      <c r="K12880" s="79"/>
      <c r="M12880" s="79"/>
      <c r="N12880" s="80"/>
      <c r="P12880" s="79"/>
    </row>
    <row r="12881" spans="7:16" x14ac:dyDescent="0.2">
      <c r="G12881" s="79"/>
      <c r="I12881" s="79"/>
      <c r="K12881" s="79"/>
      <c r="M12881" s="79"/>
      <c r="N12881" s="80"/>
      <c r="P12881" s="79"/>
    </row>
    <row r="12882" spans="7:16" x14ac:dyDescent="0.2">
      <c r="G12882" s="79"/>
      <c r="I12882" s="79"/>
      <c r="K12882" s="79"/>
      <c r="M12882" s="79"/>
      <c r="N12882" s="80"/>
      <c r="P12882" s="79"/>
    </row>
    <row r="12883" spans="7:16" x14ac:dyDescent="0.2">
      <c r="G12883" s="79"/>
      <c r="I12883" s="79"/>
      <c r="K12883" s="79"/>
      <c r="M12883" s="79"/>
      <c r="N12883" s="80"/>
      <c r="P12883" s="79"/>
    </row>
    <row r="12884" spans="7:16" x14ac:dyDescent="0.2">
      <c r="G12884" s="79"/>
      <c r="I12884" s="79"/>
      <c r="K12884" s="79"/>
      <c r="M12884" s="79"/>
      <c r="N12884" s="80"/>
      <c r="P12884" s="79"/>
    </row>
    <row r="12885" spans="7:16" x14ac:dyDescent="0.2">
      <c r="G12885" s="79"/>
      <c r="I12885" s="79"/>
      <c r="K12885" s="79"/>
      <c r="M12885" s="79"/>
      <c r="N12885" s="80"/>
      <c r="P12885" s="79"/>
    </row>
    <row r="12886" spans="7:16" x14ac:dyDescent="0.2">
      <c r="G12886" s="79"/>
      <c r="I12886" s="79"/>
      <c r="K12886" s="79"/>
      <c r="M12886" s="79"/>
      <c r="N12886" s="80"/>
      <c r="P12886" s="79"/>
    </row>
    <row r="12887" spans="7:16" x14ac:dyDescent="0.2">
      <c r="G12887" s="79"/>
      <c r="I12887" s="79"/>
      <c r="K12887" s="79"/>
      <c r="M12887" s="79"/>
      <c r="N12887" s="80"/>
      <c r="P12887" s="79"/>
    </row>
    <row r="12888" spans="7:16" x14ac:dyDescent="0.2">
      <c r="G12888" s="79"/>
      <c r="I12888" s="79"/>
      <c r="K12888" s="79"/>
      <c r="M12888" s="79"/>
      <c r="N12888" s="80"/>
      <c r="P12888" s="79"/>
    </row>
    <row r="12889" spans="7:16" x14ac:dyDescent="0.2">
      <c r="G12889" s="79"/>
      <c r="I12889" s="79"/>
      <c r="K12889" s="79"/>
      <c r="M12889" s="79"/>
      <c r="N12889" s="80"/>
      <c r="P12889" s="79"/>
    </row>
    <row r="12890" spans="7:16" x14ac:dyDescent="0.2">
      <c r="G12890" s="79"/>
      <c r="I12890" s="79"/>
      <c r="K12890" s="79"/>
      <c r="M12890" s="79"/>
      <c r="N12890" s="80"/>
      <c r="P12890" s="79"/>
    </row>
    <row r="12891" spans="7:16" x14ac:dyDescent="0.2">
      <c r="G12891" s="79"/>
      <c r="I12891" s="79"/>
      <c r="K12891" s="79"/>
      <c r="M12891" s="79"/>
      <c r="N12891" s="80"/>
      <c r="P12891" s="79"/>
    </row>
    <row r="12892" spans="7:16" x14ac:dyDescent="0.2">
      <c r="G12892" s="79"/>
      <c r="I12892" s="79"/>
      <c r="K12892" s="79"/>
      <c r="M12892" s="79"/>
      <c r="N12892" s="80"/>
      <c r="P12892" s="79"/>
    </row>
    <row r="12893" spans="7:16" x14ac:dyDescent="0.2">
      <c r="G12893" s="79"/>
      <c r="I12893" s="79"/>
      <c r="K12893" s="79"/>
      <c r="M12893" s="79"/>
      <c r="N12893" s="80"/>
      <c r="P12893" s="79"/>
    </row>
    <row r="12894" spans="7:16" x14ac:dyDescent="0.2">
      <c r="G12894" s="79"/>
      <c r="I12894" s="79"/>
      <c r="K12894" s="79"/>
      <c r="M12894" s="79"/>
      <c r="N12894" s="80"/>
      <c r="P12894" s="79"/>
    </row>
    <row r="12895" spans="7:16" x14ac:dyDescent="0.2">
      <c r="G12895" s="79"/>
      <c r="I12895" s="79"/>
      <c r="K12895" s="79"/>
      <c r="M12895" s="79"/>
      <c r="N12895" s="80"/>
      <c r="P12895" s="79"/>
    </row>
    <row r="12896" spans="7:16" x14ac:dyDescent="0.2">
      <c r="G12896" s="79"/>
      <c r="I12896" s="79"/>
      <c r="K12896" s="79"/>
      <c r="M12896" s="79"/>
      <c r="N12896" s="80"/>
      <c r="P12896" s="79"/>
    </row>
    <row r="12897" spans="7:16" x14ac:dyDescent="0.2">
      <c r="G12897" s="79"/>
      <c r="I12897" s="79"/>
      <c r="K12897" s="79"/>
      <c r="M12897" s="79"/>
      <c r="N12897" s="80"/>
      <c r="P12897" s="79"/>
    </row>
    <row r="12898" spans="7:16" x14ac:dyDescent="0.2">
      <c r="G12898" s="79"/>
      <c r="I12898" s="79"/>
      <c r="K12898" s="79"/>
      <c r="M12898" s="79"/>
      <c r="N12898" s="80"/>
      <c r="P12898" s="79"/>
    </row>
    <row r="12899" spans="7:16" x14ac:dyDescent="0.2">
      <c r="G12899" s="79"/>
      <c r="I12899" s="79"/>
      <c r="K12899" s="79"/>
      <c r="M12899" s="79"/>
      <c r="N12899" s="80"/>
      <c r="P12899" s="79"/>
    </row>
    <row r="12900" spans="7:16" x14ac:dyDescent="0.2">
      <c r="G12900" s="79"/>
      <c r="I12900" s="79"/>
      <c r="K12900" s="79"/>
      <c r="M12900" s="79"/>
      <c r="N12900" s="80"/>
      <c r="P12900" s="79"/>
    </row>
    <row r="12901" spans="7:16" x14ac:dyDescent="0.2">
      <c r="G12901" s="79"/>
      <c r="I12901" s="79"/>
      <c r="K12901" s="79"/>
      <c r="M12901" s="79"/>
      <c r="N12901" s="80"/>
      <c r="P12901" s="79"/>
    </row>
    <row r="12902" spans="7:16" x14ac:dyDescent="0.2">
      <c r="G12902" s="79"/>
      <c r="I12902" s="79"/>
      <c r="K12902" s="79"/>
      <c r="M12902" s="79"/>
      <c r="N12902" s="80"/>
      <c r="P12902" s="79"/>
    </row>
    <row r="12903" spans="7:16" x14ac:dyDescent="0.2">
      <c r="G12903" s="79"/>
      <c r="I12903" s="79"/>
      <c r="K12903" s="79"/>
      <c r="M12903" s="79"/>
      <c r="N12903" s="80"/>
      <c r="P12903" s="79"/>
    </row>
    <row r="12904" spans="7:16" x14ac:dyDescent="0.2">
      <c r="G12904" s="79"/>
      <c r="I12904" s="79"/>
      <c r="K12904" s="79"/>
      <c r="M12904" s="79"/>
      <c r="N12904" s="80"/>
      <c r="P12904" s="79"/>
    </row>
    <row r="12905" spans="7:16" x14ac:dyDescent="0.2">
      <c r="G12905" s="79"/>
      <c r="I12905" s="79"/>
      <c r="K12905" s="79"/>
      <c r="M12905" s="79"/>
      <c r="N12905" s="80"/>
      <c r="P12905" s="79"/>
    </row>
    <row r="12906" spans="7:16" x14ac:dyDescent="0.2">
      <c r="G12906" s="79"/>
      <c r="I12906" s="79"/>
      <c r="K12906" s="79"/>
      <c r="M12906" s="79"/>
      <c r="N12906" s="80"/>
      <c r="P12906" s="79"/>
    </row>
    <row r="12907" spans="7:16" x14ac:dyDescent="0.2">
      <c r="G12907" s="79"/>
      <c r="I12907" s="79"/>
      <c r="K12907" s="79"/>
      <c r="M12907" s="79"/>
      <c r="N12907" s="80"/>
      <c r="P12907" s="79"/>
    </row>
    <row r="12908" spans="7:16" x14ac:dyDescent="0.2">
      <c r="G12908" s="79"/>
      <c r="I12908" s="79"/>
      <c r="K12908" s="79"/>
      <c r="M12908" s="79"/>
      <c r="N12908" s="80"/>
      <c r="P12908" s="79"/>
    </row>
    <row r="12909" spans="7:16" x14ac:dyDescent="0.2">
      <c r="G12909" s="79"/>
      <c r="I12909" s="79"/>
      <c r="K12909" s="79"/>
      <c r="M12909" s="79"/>
      <c r="N12909" s="80"/>
      <c r="P12909" s="79"/>
    </row>
    <row r="12910" spans="7:16" x14ac:dyDescent="0.2">
      <c r="G12910" s="79"/>
      <c r="I12910" s="79"/>
      <c r="K12910" s="79"/>
      <c r="M12910" s="79"/>
      <c r="N12910" s="80"/>
      <c r="P12910" s="79"/>
    </row>
    <row r="12911" spans="7:16" x14ac:dyDescent="0.2">
      <c r="G12911" s="79"/>
      <c r="I12911" s="79"/>
      <c r="K12911" s="79"/>
      <c r="M12911" s="79"/>
      <c r="N12911" s="80"/>
      <c r="P12911" s="79"/>
    </row>
    <row r="12912" spans="7:16" x14ac:dyDescent="0.2">
      <c r="G12912" s="79"/>
      <c r="I12912" s="79"/>
      <c r="K12912" s="79"/>
      <c r="M12912" s="79"/>
      <c r="N12912" s="80"/>
      <c r="P12912" s="79"/>
    </row>
    <row r="12913" spans="7:16" x14ac:dyDescent="0.2">
      <c r="G12913" s="79"/>
      <c r="I12913" s="79"/>
      <c r="K12913" s="79"/>
      <c r="M12913" s="79"/>
      <c r="N12913" s="80"/>
      <c r="P12913" s="79"/>
    </row>
    <row r="12914" spans="7:16" x14ac:dyDescent="0.2">
      <c r="G12914" s="79"/>
      <c r="I12914" s="79"/>
      <c r="K12914" s="79"/>
      <c r="M12914" s="79"/>
      <c r="N12914" s="80"/>
      <c r="P12914" s="79"/>
    </row>
    <row r="12915" spans="7:16" x14ac:dyDescent="0.2">
      <c r="G12915" s="79"/>
      <c r="I12915" s="79"/>
      <c r="K12915" s="79"/>
      <c r="M12915" s="79"/>
      <c r="N12915" s="80"/>
      <c r="P12915" s="79"/>
    </row>
    <row r="12916" spans="7:16" x14ac:dyDescent="0.2">
      <c r="G12916" s="79"/>
      <c r="I12916" s="79"/>
      <c r="K12916" s="79"/>
      <c r="M12916" s="79"/>
      <c r="N12916" s="80"/>
      <c r="P12916" s="79"/>
    </row>
    <row r="12917" spans="7:16" x14ac:dyDescent="0.2">
      <c r="G12917" s="79"/>
      <c r="I12917" s="79"/>
      <c r="K12917" s="79"/>
      <c r="M12917" s="79"/>
      <c r="N12917" s="80"/>
      <c r="P12917" s="79"/>
    </row>
    <row r="12918" spans="7:16" x14ac:dyDescent="0.2">
      <c r="G12918" s="79"/>
      <c r="I12918" s="79"/>
      <c r="K12918" s="79"/>
      <c r="M12918" s="79"/>
      <c r="N12918" s="80"/>
      <c r="P12918" s="79"/>
    </row>
    <row r="12919" spans="7:16" x14ac:dyDescent="0.2">
      <c r="G12919" s="79"/>
      <c r="I12919" s="79"/>
      <c r="K12919" s="79"/>
      <c r="M12919" s="79"/>
      <c r="N12919" s="80"/>
      <c r="P12919" s="79"/>
    </row>
    <row r="12920" spans="7:16" x14ac:dyDescent="0.2">
      <c r="G12920" s="79"/>
      <c r="I12920" s="79"/>
      <c r="K12920" s="79"/>
      <c r="M12920" s="79"/>
      <c r="N12920" s="80"/>
      <c r="P12920" s="79"/>
    </row>
    <row r="12921" spans="7:16" x14ac:dyDescent="0.2">
      <c r="G12921" s="79"/>
      <c r="I12921" s="79"/>
      <c r="K12921" s="79"/>
      <c r="M12921" s="79"/>
      <c r="N12921" s="80"/>
      <c r="P12921" s="79"/>
    </row>
    <row r="12922" spans="7:16" x14ac:dyDescent="0.2">
      <c r="G12922" s="79"/>
      <c r="I12922" s="79"/>
      <c r="K12922" s="79"/>
      <c r="M12922" s="79"/>
      <c r="N12922" s="80"/>
      <c r="P12922" s="79"/>
    </row>
    <row r="12923" spans="7:16" x14ac:dyDescent="0.2">
      <c r="G12923" s="79"/>
      <c r="I12923" s="79"/>
      <c r="K12923" s="79"/>
      <c r="M12923" s="79"/>
      <c r="N12923" s="80"/>
      <c r="P12923" s="79"/>
    </row>
    <row r="12924" spans="7:16" x14ac:dyDescent="0.2">
      <c r="G12924" s="79"/>
      <c r="I12924" s="79"/>
      <c r="K12924" s="79"/>
      <c r="M12924" s="79"/>
      <c r="N12924" s="80"/>
      <c r="P12924" s="79"/>
    </row>
    <row r="12925" spans="7:16" x14ac:dyDescent="0.2">
      <c r="G12925" s="79"/>
      <c r="I12925" s="79"/>
      <c r="K12925" s="79"/>
      <c r="M12925" s="79"/>
      <c r="N12925" s="80"/>
      <c r="P12925" s="79"/>
    </row>
    <row r="12926" spans="7:16" x14ac:dyDescent="0.2">
      <c r="G12926" s="79"/>
      <c r="I12926" s="79"/>
      <c r="K12926" s="79"/>
      <c r="M12926" s="79"/>
      <c r="N12926" s="80"/>
      <c r="P12926" s="79"/>
    </row>
    <row r="12927" spans="7:16" x14ac:dyDescent="0.2">
      <c r="G12927" s="79"/>
      <c r="I12927" s="79"/>
      <c r="K12927" s="79"/>
      <c r="M12927" s="79"/>
      <c r="N12927" s="80"/>
      <c r="P12927" s="79"/>
    </row>
    <row r="12928" spans="7:16" x14ac:dyDescent="0.2">
      <c r="G12928" s="79"/>
      <c r="I12928" s="79"/>
      <c r="K12928" s="79"/>
      <c r="M12928" s="79"/>
      <c r="N12928" s="80"/>
      <c r="P12928" s="79"/>
    </row>
    <row r="12929" spans="7:16" x14ac:dyDescent="0.2">
      <c r="G12929" s="79"/>
      <c r="I12929" s="79"/>
      <c r="K12929" s="79"/>
      <c r="M12929" s="79"/>
      <c r="N12929" s="80"/>
      <c r="P12929" s="79"/>
    </row>
    <row r="12930" spans="7:16" x14ac:dyDescent="0.2">
      <c r="G12930" s="79"/>
      <c r="I12930" s="79"/>
      <c r="K12930" s="79"/>
      <c r="M12930" s="79"/>
      <c r="N12930" s="80"/>
      <c r="P12930" s="79"/>
    </row>
    <row r="12931" spans="7:16" x14ac:dyDescent="0.2">
      <c r="G12931" s="79"/>
      <c r="I12931" s="79"/>
      <c r="K12931" s="79"/>
      <c r="M12931" s="79"/>
      <c r="N12931" s="80"/>
      <c r="P12931" s="79"/>
    </row>
    <row r="12932" spans="7:16" x14ac:dyDescent="0.2">
      <c r="G12932" s="79"/>
      <c r="I12932" s="79"/>
      <c r="K12932" s="79"/>
      <c r="M12932" s="79"/>
      <c r="N12932" s="80"/>
      <c r="P12932" s="79"/>
    </row>
    <row r="12933" spans="7:16" x14ac:dyDescent="0.2">
      <c r="G12933" s="79"/>
      <c r="I12933" s="79"/>
      <c r="K12933" s="79"/>
      <c r="M12933" s="79"/>
      <c r="N12933" s="80"/>
      <c r="P12933" s="79"/>
    </row>
    <row r="12934" spans="7:16" x14ac:dyDescent="0.2">
      <c r="G12934" s="79"/>
      <c r="I12934" s="79"/>
      <c r="K12934" s="79"/>
      <c r="M12934" s="79"/>
      <c r="N12934" s="80"/>
      <c r="P12934" s="79"/>
    </row>
    <row r="12935" spans="7:16" x14ac:dyDescent="0.2">
      <c r="G12935" s="79"/>
      <c r="I12935" s="79"/>
      <c r="K12935" s="79"/>
      <c r="M12935" s="79"/>
      <c r="N12935" s="80"/>
      <c r="P12935" s="79"/>
    </row>
    <row r="12936" spans="7:16" x14ac:dyDescent="0.2">
      <c r="G12936" s="79"/>
      <c r="I12936" s="79"/>
      <c r="K12936" s="79"/>
      <c r="M12936" s="79"/>
      <c r="N12936" s="80"/>
      <c r="P12936" s="79"/>
    </row>
    <row r="12937" spans="7:16" x14ac:dyDescent="0.2">
      <c r="G12937" s="79"/>
      <c r="I12937" s="79"/>
      <c r="K12937" s="79"/>
      <c r="M12937" s="79"/>
      <c r="N12937" s="80"/>
      <c r="P12937" s="79"/>
    </row>
    <row r="12938" spans="7:16" x14ac:dyDescent="0.2">
      <c r="G12938" s="79"/>
      <c r="I12938" s="79"/>
      <c r="K12938" s="79"/>
      <c r="M12938" s="79"/>
      <c r="N12938" s="80"/>
      <c r="P12938" s="79"/>
    </row>
    <row r="12939" spans="7:16" x14ac:dyDescent="0.2">
      <c r="G12939" s="79"/>
      <c r="I12939" s="79"/>
      <c r="K12939" s="79"/>
      <c r="M12939" s="79"/>
      <c r="N12939" s="80"/>
      <c r="P12939" s="79"/>
    </row>
    <row r="12940" spans="7:16" x14ac:dyDescent="0.2">
      <c r="G12940" s="79"/>
      <c r="I12940" s="79"/>
      <c r="K12940" s="79"/>
      <c r="M12940" s="79"/>
      <c r="N12940" s="80"/>
      <c r="P12940" s="79"/>
    </row>
    <row r="12941" spans="7:16" x14ac:dyDescent="0.2">
      <c r="G12941" s="79"/>
      <c r="I12941" s="79"/>
      <c r="K12941" s="79"/>
      <c r="M12941" s="79"/>
      <c r="N12941" s="80"/>
      <c r="P12941" s="79"/>
    </row>
    <row r="12942" spans="7:16" x14ac:dyDescent="0.2">
      <c r="G12942" s="79"/>
      <c r="I12942" s="79"/>
      <c r="K12942" s="79"/>
      <c r="M12942" s="79"/>
      <c r="N12942" s="80"/>
      <c r="P12942" s="79"/>
    </row>
    <row r="12943" spans="7:16" x14ac:dyDescent="0.2">
      <c r="G12943" s="79"/>
      <c r="I12943" s="79"/>
      <c r="K12943" s="79"/>
      <c r="M12943" s="79"/>
      <c r="N12943" s="80"/>
      <c r="P12943" s="79"/>
    </row>
    <row r="12944" spans="7:16" x14ac:dyDescent="0.2">
      <c r="G12944" s="79"/>
      <c r="I12944" s="79"/>
      <c r="K12944" s="79"/>
      <c r="M12944" s="79"/>
      <c r="N12944" s="80"/>
      <c r="P12944" s="79"/>
    </row>
    <row r="12945" spans="7:16" x14ac:dyDescent="0.2">
      <c r="G12945" s="79"/>
      <c r="I12945" s="79"/>
      <c r="K12945" s="79"/>
      <c r="M12945" s="79"/>
      <c r="N12945" s="80"/>
      <c r="P12945" s="79"/>
    </row>
    <row r="12946" spans="7:16" x14ac:dyDescent="0.2">
      <c r="G12946" s="79"/>
      <c r="I12946" s="79"/>
      <c r="K12946" s="79"/>
      <c r="M12946" s="79"/>
      <c r="N12946" s="80"/>
      <c r="P12946" s="79"/>
    </row>
    <row r="12947" spans="7:16" x14ac:dyDescent="0.2">
      <c r="G12947" s="79"/>
      <c r="I12947" s="79"/>
      <c r="K12947" s="79"/>
      <c r="M12947" s="79"/>
      <c r="N12947" s="80"/>
      <c r="P12947" s="79"/>
    </row>
    <row r="12948" spans="7:16" x14ac:dyDescent="0.2">
      <c r="G12948" s="79"/>
      <c r="I12948" s="79"/>
      <c r="K12948" s="79"/>
      <c r="M12948" s="79"/>
      <c r="N12948" s="80"/>
      <c r="P12948" s="79"/>
    </row>
    <row r="12949" spans="7:16" x14ac:dyDescent="0.2">
      <c r="G12949" s="79"/>
      <c r="I12949" s="79"/>
      <c r="K12949" s="79"/>
      <c r="M12949" s="79"/>
      <c r="N12949" s="80"/>
      <c r="P12949" s="79"/>
    </row>
    <row r="12950" spans="7:16" x14ac:dyDescent="0.2">
      <c r="G12950" s="79"/>
      <c r="I12950" s="79"/>
      <c r="K12950" s="79"/>
      <c r="M12950" s="79"/>
      <c r="N12950" s="80"/>
      <c r="P12950" s="79"/>
    </row>
    <row r="12951" spans="7:16" x14ac:dyDescent="0.2">
      <c r="G12951" s="79"/>
      <c r="I12951" s="79"/>
      <c r="K12951" s="79"/>
      <c r="M12951" s="79"/>
      <c r="N12951" s="80"/>
      <c r="P12951" s="79"/>
    </row>
    <row r="12952" spans="7:16" x14ac:dyDescent="0.2">
      <c r="G12952" s="79"/>
      <c r="I12952" s="79"/>
      <c r="K12952" s="79"/>
      <c r="M12952" s="79"/>
      <c r="N12952" s="80"/>
      <c r="P12952" s="79"/>
    </row>
    <row r="12953" spans="7:16" x14ac:dyDescent="0.2">
      <c r="G12953" s="79"/>
      <c r="I12953" s="79"/>
      <c r="K12953" s="79"/>
      <c r="M12953" s="79"/>
      <c r="N12953" s="80"/>
      <c r="P12953" s="79"/>
    </row>
    <row r="12954" spans="7:16" x14ac:dyDescent="0.2">
      <c r="G12954" s="79"/>
      <c r="I12954" s="79"/>
      <c r="K12954" s="79"/>
      <c r="M12954" s="79"/>
      <c r="N12954" s="80"/>
      <c r="P12954" s="79"/>
    </row>
    <row r="12955" spans="7:16" x14ac:dyDescent="0.2">
      <c r="G12955" s="79"/>
      <c r="I12955" s="79"/>
      <c r="K12955" s="79"/>
      <c r="M12955" s="79"/>
      <c r="N12955" s="80"/>
      <c r="P12955" s="79"/>
    </row>
    <row r="12956" spans="7:16" x14ac:dyDescent="0.2">
      <c r="G12956" s="79"/>
      <c r="I12956" s="79"/>
      <c r="K12956" s="79"/>
      <c r="M12956" s="79"/>
      <c r="N12956" s="80"/>
      <c r="P12956" s="79"/>
    </row>
    <row r="12957" spans="7:16" x14ac:dyDescent="0.2">
      <c r="G12957" s="79"/>
      <c r="I12957" s="79"/>
      <c r="K12957" s="79"/>
      <c r="M12957" s="79"/>
      <c r="N12957" s="80"/>
      <c r="P12957" s="79"/>
    </row>
    <row r="12958" spans="7:16" x14ac:dyDescent="0.2">
      <c r="G12958" s="79"/>
      <c r="I12958" s="79"/>
      <c r="K12958" s="79"/>
      <c r="M12958" s="79"/>
      <c r="N12958" s="80"/>
      <c r="P12958" s="79"/>
    </row>
    <row r="12959" spans="7:16" x14ac:dyDescent="0.2">
      <c r="G12959" s="79"/>
      <c r="I12959" s="79"/>
      <c r="K12959" s="79"/>
      <c r="M12959" s="79"/>
      <c r="N12959" s="80"/>
      <c r="P12959" s="79"/>
    </row>
    <row r="12960" spans="7:16" x14ac:dyDescent="0.2">
      <c r="G12960" s="79"/>
      <c r="I12960" s="79"/>
      <c r="K12960" s="79"/>
      <c r="M12960" s="79"/>
      <c r="N12960" s="80"/>
      <c r="P12960" s="79"/>
    </row>
    <row r="12961" spans="7:16" x14ac:dyDescent="0.2">
      <c r="G12961" s="79"/>
      <c r="I12961" s="79"/>
      <c r="K12961" s="79"/>
      <c r="M12961" s="79"/>
      <c r="N12961" s="80"/>
      <c r="P12961" s="79"/>
    </row>
    <row r="12962" spans="7:16" x14ac:dyDescent="0.2">
      <c r="G12962" s="79"/>
      <c r="I12962" s="79"/>
      <c r="K12962" s="79"/>
      <c r="M12962" s="79"/>
      <c r="N12962" s="80"/>
      <c r="P12962" s="79"/>
    </row>
    <row r="12963" spans="7:16" x14ac:dyDescent="0.2">
      <c r="G12963" s="79"/>
      <c r="I12963" s="79"/>
      <c r="K12963" s="79"/>
      <c r="M12963" s="79"/>
      <c r="N12963" s="80"/>
      <c r="P12963" s="79"/>
    </row>
    <row r="12964" spans="7:16" x14ac:dyDescent="0.2">
      <c r="G12964" s="79"/>
      <c r="I12964" s="79"/>
      <c r="K12964" s="79"/>
      <c r="M12964" s="79"/>
      <c r="N12964" s="80"/>
      <c r="P12964" s="79"/>
    </row>
    <row r="12965" spans="7:16" x14ac:dyDescent="0.2">
      <c r="G12965" s="79"/>
      <c r="I12965" s="79"/>
      <c r="K12965" s="79"/>
      <c r="M12965" s="79"/>
      <c r="N12965" s="80"/>
      <c r="P12965" s="79"/>
    </row>
    <row r="12966" spans="7:16" x14ac:dyDescent="0.2">
      <c r="G12966" s="79"/>
      <c r="I12966" s="79"/>
      <c r="K12966" s="79"/>
      <c r="M12966" s="79"/>
      <c r="N12966" s="80"/>
      <c r="P12966" s="79"/>
    </row>
    <row r="12967" spans="7:16" x14ac:dyDescent="0.2">
      <c r="G12967" s="79"/>
      <c r="I12967" s="79"/>
      <c r="K12967" s="79"/>
      <c r="M12967" s="79"/>
      <c r="N12967" s="80"/>
      <c r="P12967" s="79"/>
    </row>
    <row r="12968" spans="7:16" x14ac:dyDescent="0.2">
      <c r="G12968" s="79"/>
      <c r="I12968" s="79"/>
      <c r="K12968" s="79"/>
      <c r="M12968" s="79"/>
      <c r="N12968" s="80"/>
      <c r="P12968" s="79"/>
    </row>
    <row r="12969" spans="7:16" x14ac:dyDescent="0.2">
      <c r="G12969" s="79"/>
      <c r="I12969" s="79"/>
      <c r="K12969" s="79"/>
      <c r="M12969" s="79"/>
      <c r="N12969" s="80"/>
      <c r="P12969" s="79"/>
    </row>
    <row r="12970" spans="7:16" x14ac:dyDescent="0.2">
      <c r="G12970" s="79"/>
      <c r="I12970" s="79"/>
      <c r="K12970" s="79"/>
      <c r="M12970" s="79"/>
      <c r="N12970" s="80"/>
      <c r="P12970" s="79"/>
    </row>
    <row r="12971" spans="7:16" x14ac:dyDescent="0.2">
      <c r="G12971" s="79"/>
      <c r="I12971" s="79"/>
      <c r="K12971" s="79"/>
      <c r="M12971" s="79"/>
      <c r="N12971" s="80"/>
      <c r="P12971" s="79"/>
    </row>
    <row r="12972" spans="7:16" x14ac:dyDescent="0.2">
      <c r="G12972" s="79"/>
      <c r="I12972" s="79"/>
      <c r="K12972" s="79"/>
      <c r="M12972" s="79"/>
      <c r="N12972" s="80"/>
      <c r="P12972" s="79"/>
    </row>
    <row r="12973" spans="7:16" x14ac:dyDescent="0.2">
      <c r="G12973" s="79"/>
      <c r="I12973" s="79"/>
      <c r="K12973" s="79"/>
      <c r="M12973" s="79"/>
      <c r="N12973" s="80"/>
      <c r="P12973" s="79"/>
    </row>
    <row r="12974" spans="7:16" x14ac:dyDescent="0.2">
      <c r="G12974" s="79"/>
      <c r="I12974" s="79"/>
      <c r="K12974" s="79"/>
      <c r="M12974" s="79"/>
      <c r="N12974" s="80"/>
      <c r="P12974" s="79"/>
    </row>
    <row r="12975" spans="7:16" x14ac:dyDescent="0.2">
      <c r="G12975" s="79"/>
      <c r="I12975" s="79"/>
      <c r="K12975" s="79"/>
      <c r="M12975" s="79"/>
      <c r="N12975" s="80"/>
      <c r="P12975" s="79"/>
    </row>
    <row r="12976" spans="7:16" x14ac:dyDescent="0.2">
      <c r="G12976" s="79"/>
      <c r="I12976" s="79"/>
      <c r="K12976" s="79"/>
      <c r="M12976" s="79"/>
      <c r="N12976" s="80"/>
      <c r="P12976" s="79"/>
    </row>
    <row r="12977" spans="7:16" x14ac:dyDescent="0.2">
      <c r="G12977" s="79"/>
      <c r="I12977" s="79"/>
      <c r="K12977" s="79"/>
      <c r="M12977" s="79"/>
      <c r="N12977" s="80"/>
      <c r="P12977" s="79"/>
    </row>
    <row r="12978" spans="7:16" x14ac:dyDescent="0.2">
      <c r="G12978" s="79"/>
      <c r="I12978" s="79"/>
      <c r="K12978" s="79"/>
      <c r="M12978" s="79"/>
      <c r="N12978" s="80"/>
      <c r="P12978" s="79"/>
    </row>
    <row r="12979" spans="7:16" x14ac:dyDescent="0.2">
      <c r="G12979" s="79"/>
      <c r="I12979" s="79"/>
      <c r="K12979" s="79"/>
      <c r="M12979" s="79"/>
      <c r="N12979" s="80"/>
      <c r="P12979" s="79"/>
    </row>
    <row r="12980" spans="7:16" x14ac:dyDescent="0.2">
      <c r="G12980" s="79"/>
      <c r="I12980" s="79"/>
      <c r="K12980" s="79"/>
      <c r="M12980" s="79"/>
      <c r="N12980" s="80"/>
      <c r="P12980" s="79"/>
    </row>
    <row r="12981" spans="7:16" x14ac:dyDescent="0.2">
      <c r="G12981" s="79"/>
      <c r="I12981" s="79"/>
      <c r="K12981" s="79"/>
      <c r="M12981" s="79"/>
      <c r="N12981" s="80"/>
      <c r="P12981" s="79"/>
    </row>
    <row r="12982" spans="7:16" x14ac:dyDescent="0.2">
      <c r="G12982" s="79"/>
      <c r="I12982" s="79"/>
      <c r="K12982" s="79"/>
      <c r="M12982" s="79"/>
      <c r="N12982" s="80"/>
      <c r="P12982" s="79"/>
    </row>
    <row r="12983" spans="7:16" x14ac:dyDescent="0.2">
      <c r="G12983" s="79"/>
      <c r="I12983" s="79"/>
      <c r="K12983" s="79"/>
      <c r="M12983" s="79"/>
      <c r="N12983" s="80"/>
      <c r="P12983" s="79"/>
    </row>
    <row r="12984" spans="7:16" x14ac:dyDescent="0.2">
      <c r="G12984" s="79"/>
      <c r="I12984" s="79"/>
      <c r="K12984" s="79"/>
      <c r="M12984" s="79"/>
      <c r="N12984" s="80"/>
      <c r="P12984" s="79"/>
    </row>
    <row r="12985" spans="7:16" x14ac:dyDescent="0.2">
      <c r="G12985" s="79"/>
      <c r="I12985" s="79"/>
      <c r="K12985" s="79"/>
      <c r="M12985" s="79"/>
      <c r="N12985" s="80"/>
      <c r="P12985" s="79"/>
    </row>
    <row r="12986" spans="7:16" x14ac:dyDescent="0.2">
      <c r="G12986" s="79"/>
      <c r="I12986" s="79"/>
      <c r="K12986" s="79"/>
      <c r="M12986" s="79"/>
      <c r="N12986" s="80"/>
      <c r="P12986" s="79"/>
    </row>
    <row r="12987" spans="7:16" x14ac:dyDescent="0.2">
      <c r="G12987" s="79"/>
      <c r="I12987" s="79"/>
      <c r="K12987" s="79"/>
      <c r="M12987" s="79"/>
      <c r="N12987" s="80"/>
      <c r="P12987" s="79"/>
    </row>
    <row r="12988" spans="7:16" x14ac:dyDescent="0.2">
      <c r="G12988" s="79"/>
      <c r="I12988" s="79"/>
      <c r="K12988" s="79"/>
      <c r="M12988" s="79"/>
      <c r="N12988" s="80"/>
      <c r="P12988" s="79"/>
    </row>
    <row r="12989" spans="7:16" x14ac:dyDescent="0.2">
      <c r="G12989" s="79"/>
      <c r="I12989" s="79"/>
      <c r="K12989" s="79"/>
      <c r="M12989" s="79"/>
      <c r="N12989" s="80"/>
      <c r="P12989" s="79"/>
    </row>
    <row r="12990" spans="7:16" x14ac:dyDescent="0.2">
      <c r="G12990" s="79"/>
      <c r="I12990" s="79"/>
      <c r="K12990" s="79"/>
      <c r="M12990" s="79"/>
      <c r="N12990" s="80"/>
      <c r="P12990" s="79"/>
    </row>
    <row r="12991" spans="7:16" x14ac:dyDescent="0.2">
      <c r="G12991" s="79"/>
      <c r="I12991" s="79"/>
      <c r="K12991" s="79"/>
      <c r="M12991" s="79"/>
      <c r="N12991" s="80"/>
      <c r="P12991" s="79"/>
    </row>
    <row r="12992" spans="7:16" x14ac:dyDescent="0.2">
      <c r="G12992" s="79"/>
      <c r="I12992" s="79"/>
      <c r="K12992" s="79"/>
      <c r="M12992" s="79"/>
      <c r="N12992" s="80"/>
      <c r="P12992" s="79"/>
    </row>
    <row r="12993" spans="7:16" x14ac:dyDescent="0.2">
      <c r="G12993" s="79"/>
      <c r="I12993" s="79"/>
      <c r="K12993" s="79"/>
      <c r="M12993" s="79"/>
      <c r="N12993" s="80"/>
      <c r="P12993" s="79"/>
    </row>
    <row r="12994" spans="7:16" x14ac:dyDescent="0.2">
      <c r="G12994" s="79"/>
      <c r="I12994" s="79"/>
      <c r="K12994" s="79"/>
      <c r="M12994" s="79"/>
      <c r="N12994" s="80"/>
      <c r="P12994" s="79"/>
    </row>
    <row r="12995" spans="7:16" x14ac:dyDescent="0.2">
      <c r="G12995" s="79"/>
      <c r="I12995" s="79"/>
      <c r="K12995" s="79"/>
      <c r="M12995" s="79"/>
      <c r="N12995" s="80"/>
      <c r="P12995" s="79"/>
    </row>
    <row r="12996" spans="7:16" x14ac:dyDescent="0.2">
      <c r="G12996" s="79"/>
      <c r="I12996" s="79"/>
      <c r="K12996" s="79"/>
      <c r="M12996" s="79"/>
      <c r="N12996" s="80"/>
      <c r="P12996" s="79"/>
    </row>
    <row r="12997" spans="7:16" x14ac:dyDescent="0.2">
      <c r="G12997" s="79"/>
      <c r="I12997" s="79"/>
      <c r="K12997" s="79"/>
      <c r="M12997" s="79"/>
      <c r="N12997" s="80"/>
      <c r="P12997" s="79"/>
    </row>
    <row r="12998" spans="7:16" x14ac:dyDescent="0.2">
      <c r="G12998" s="79"/>
      <c r="I12998" s="79"/>
      <c r="K12998" s="79"/>
      <c r="M12998" s="79"/>
      <c r="N12998" s="80"/>
      <c r="P12998" s="79"/>
    </row>
    <row r="12999" spans="7:16" x14ac:dyDescent="0.2">
      <c r="G12999" s="79"/>
      <c r="I12999" s="79"/>
      <c r="K12999" s="79"/>
      <c r="M12999" s="79"/>
      <c r="N12999" s="80"/>
      <c r="P12999" s="79"/>
    </row>
    <row r="13000" spans="7:16" x14ac:dyDescent="0.2">
      <c r="G13000" s="79"/>
      <c r="I13000" s="79"/>
      <c r="K13000" s="79"/>
      <c r="M13000" s="79"/>
      <c r="N13000" s="80"/>
      <c r="P13000" s="79"/>
    </row>
    <row r="13001" spans="7:16" x14ac:dyDescent="0.2">
      <c r="G13001" s="79"/>
      <c r="I13001" s="79"/>
      <c r="K13001" s="79"/>
      <c r="M13001" s="79"/>
      <c r="N13001" s="80"/>
      <c r="P13001" s="79"/>
    </row>
    <row r="13002" spans="7:16" x14ac:dyDescent="0.2">
      <c r="G13002" s="79"/>
      <c r="I13002" s="79"/>
      <c r="K13002" s="79"/>
      <c r="M13002" s="79"/>
      <c r="N13002" s="80"/>
      <c r="P13002" s="79"/>
    </row>
    <row r="13003" spans="7:16" x14ac:dyDescent="0.2">
      <c r="G13003" s="79"/>
      <c r="I13003" s="79"/>
      <c r="K13003" s="79"/>
      <c r="M13003" s="79"/>
      <c r="N13003" s="80"/>
      <c r="P13003" s="79"/>
    </row>
    <row r="13004" spans="7:16" x14ac:dyDescent="0.2">
      <c r="G13004" s="79"/>
      <c r="I13004" s="79"/>
      <c r="K13004" s="79"/>
      <c r="M13004" s="79"/>
      <c r="N13004" s="80"/>
      <c r="P13004" s="79"/>
    </row>
    <row r="13005" spans="7:16" x14ac:dyDescent="0.2">
      <c r="G13005" s="79"/>
      <c r="I13005" s="79"/>
      <c r="K13005" s="79"/>
      <c r="M13005" s="79"/>
      <c r="N13005" s="80"/>
      <c r="P13005" s="79"/>
    </row>
    <row r="13006" spans="7:16" x14ac:dyDescent="0.2">
      <c r="G13006" s="79"/>
      <c r="I13006" s="79"/>
      <c r="K13006" s="79"/>
      <c r="M13006" s="79"/>
      <c r="N13006" s="80"/>
      <c r="P13006" s="79"/>
    </row>
    <row r="13007" spans="7:16" x14ac:dyDescent="0.2">
      <c r="G13007" s="79"/>
      <c r="I13007" s="79"/>
      <c r="K13007" s="79"/>
      <c r="M13007" s="79"/>
      <c r="N13007" s="80"/>
      <c r="P13007" s="79"/>
    </row>
    <row r="13008" spans="7:16" x14ac:dyDescent="0.2">
      <c r="G13008" s="79"/>
      <c r="I13008" s="79"/>
      <c r="K13008" s="79"/>
      <c r="M13008" s="79"/>
      <c r="N13008" s="80"/>
      <c r="P13008" s="79"/>
    </row>
    <row r="13009" spans="7:16" x14ac:dyDescent="0.2">
      <c r="G13009" s="79"/>
      <c r="I13009" s="79"/>
      <c r="K13009" s="79"/>
      <c r="M13009" s="79"/>
      <c r="N13009" s="80"/>
      <c r="P13009" s="79"/>
    </row>
    <row r="13010" spans="7:16" x14ac:dyDescent="0.2">
      <c r="G13010" s="79"/>
      <c r="I13010" s="79"/>
      <c r="K13010" s="79"/>
      <c r="M13010" s="79"/>
      <c r="N13010" s="80"/>
      <c r="P13010" s="79"/>
    </row>
    <row r="13011" spans="7:16" x14ac:dyDescent="0.2">
      <c r="G13011" s="79"/>
      <c r="I13011" s="79"/>
      <c r="K13011" s="79"/>
      <c r="M13011" s="79"/>
      <c r="N13011" s="80"/>
      <c r="P13011" s="79"/>
    </row>
    <row r="13012" spans="7:16" x14ac:dyDescent="0.2">
      <c r="G13012" s="79"/>
      <c r="I13012" s="79"/>
      <c r="K13012" s="79"/>
      <c r="M13012" s="79"/>
      <c r="N13012" s="80"/>
      <c r="P13012" s="79"/>
    </row>
    <row r="13013" spans="7:16" x14ac:dyDescent="0.2">
      <c r="G13013" s="79"/>
      <c r="I13013" s="79"/>
      <c r="K13013" s="79"/>
      <c r="M13013" s="79"/>
      <c r="N13013" s="80"/>
      <c r="P13013" s="79"/>
    </row>
    <row r="13014" spans="7:16" x14ac:dyDescent="0.2">
      <c r="G13014" s="79"/>
      <c r="I13014" s="79"/>
      <c r="K13014" s="79"/>
      <c r="M13014" s="79"/>
      <c r="N13014" s="80"/>
      <c r="P13014" s="79"/>
    </row>
    <row r="13015" spans="7:16" x14ac:dyDescent="0.2">
      <c r="G13015" s="79"/>
      <c r="I13015" s="79"/>
      <c r="K13015" s="79"/>
      <c r="M13015" s="79"/>
      <c r="N13015" s="80"/>
      <c r="P13015" s="79"/>
    </row>
    <row r="13016" spans="7:16" x14ac:dyDescent="0.2">
      <c r="G13016" s="79"/>
      <c r="I13016" s="79"/>
      <c r="K13016" s="79"/>
      <c r="M13016" s="79"/>
      <c r="N13016" s="80"/>
      <c r="P13016" s="79"/>
    </row>
    <row r="13017" spans="7:16" x14ac:dyDescent="0.2">
      <c r="G13017" s="79"/>
      <c r="I13017" s="79"/>
      <c r="K13017" s="79"/>
      <c r="M13017" s="79"/>
      <c r="N13017" s="80"/>
      <c r="P13017" s="79"/>
    </row>
    <row r="13018" spans="7:16" x14ac:dyDescent="0.2">
      <c r="G13018" s="79"/>
      <c r="I13018" s="79"/>
      <c r="K13018" s="79"/>
      <c r="M13018" s="79"/>
      <c r="N13018" s="80"/>
      <c r="P13018" s="79"/>
    </row>
    <row r="13019" spans="7:16" x14ac:dyDescent="0.2">
      <c r="G13019" s="79"/>
      <c r="I13019" s="79"/>
      <c r="K13019" s="79"/>
      <c r="M13019" s="79"/>
      <c r="N13019" s="80"/>
      <c r="P13019" s="79"/>
    </row>
    <row r="13020" spans="7:16" x14ac:dyDescent="0.2">
      <c r="G13020" s="79"/>
      <c r="I13020" s="79"/>
      <c r="K13020" s="79"/>
      <c r="M13020" s="79"/>
      <c r="N13020" s="80"/>
      <c r="P13020" s="79"/>
    </row>
    <row r="13021" spans="7:16" x14ac:dyDescent="0.2">
      <c r="G13021" s="79"/>
      <c r="I13021" s="79"/>
      <c r="K13021" s="79"/>
      <c r="M13021" s="79"/>
      <c r="N13021" s="80"/>
      <c r="P13021" s="79"/>
    </row>
    <row r="13022" spans="7:16" x14ac:dyDescent="0.2">
      <c r="G13022" s="79"/>
      <c r="I13022" s="79"/>
      <c r="K13022" s="79"/>
      <c r="M13022" s="79"/>
      <c r="N13022" s="80"/>
      <c r="P13022" s="79"/>
    </row>
    <row r="13023" spans="7:16" x14ac:dyDescent="0.2">
      <c r="G13023" s="79"/>
      <c r="I13023" s="79"/>
      <c r="K13023" s="79"/>
      <c r="M13023" s="79"/>
      <c r="N13023" s="80"/>
      <c r="P13023" s="79"/>
    </row>
    <row r="13024" spans="7:16" x14ac:dyDescent="0.2">
      <c r="G13024" s="79"/>
      <c r="I13024" s="79"/>
      <c r="K13024" s="79"/>
      <c r="M13024" s="79"/>
      <c r="N13024" s="80"/>
      <c r="P13024" s="79"/>
    </row>
    <row r="13025" spans="7:16" x14ac:dyDescent="0.2">
      <c r="G13025" s="79"/>
      <c r="I13025" s="79"/>
      <c r="K13025" s="79"/>
      <c r="M13025" s="79"/>
      <c r="N13025" s="80"/>
      <c r="P13025" s="79"/>
    </row>
    <row r="13026" spans="7:16" x14ac:dyDescent="0.2">
      <c r="G13026" s="79"/>
      <c r="I13026" s="79"/>
      <c r="K13026" s="79"/>
      <c r="M13026" s="79"/>
      <c r="N13026" s="80"/>
      <c r="P13026" s="79"/>
    </row>
    <row r="13027" spans="7:16" x14ac:dyDescent="0.2">
      <c r="G13027" s="79"/>
      <c r="I13027" s="79"/>
      <c r="K13027" s="79"/>
      <c r="M13027" s="79"/>
      <c r="N13027" s="80"/>
      <c r="P13027" s="79"/>
    </row>
    <row r="13028" spans="7:16" x14ac:dyDescent="0.2">
      <c r="G13028" s="79"/>
      <c r="I13028" s="79"/>
      <c r="K13028" s="79"/>
      <c r="M13028" s="79"/>
      <c r="N13028" s="80"/>
      <c r="P13028" s="79"/>
    </row>
    <row r="13029" spans="7:16" x14ac:dyDescent="0.2">
      <c r="G13029" s="79"/>
      <c r="I13029" s="79"/>
      <c r="K13029" s="79"/>
      <c r="M13029" s="79"/>
      <c r="N13029" s="80"/>
      <c r="P13029" s="79"/>
    </row>
    <row r="13030" spans="7:16" x14ac:dyDescent="0.2">
      <c r="G13030" s="79"/>
      <c r="I13030" s="79"/>
      <c r="K13030" s="79"/>
      <c r="M13030" s="79"/>
      <c r="N13030" s="80"/>
      <c r="P13030" s="79"/>
    </row>
    <row r="13031" spans="7:16" x14ac:dyDescent="0.2">
      <c r="G13031" s="79"/>
      <c r="I13031" s="79"/>
      <c r="K13031" s="79"/>
      <c r="M13031" s="79"/>
      <c r="N13031" s="80"/>
      <c r="P13031" s="79"/>
    </row>
    <row r="13032" spans="7:16" x14ac:dyDescent="0.2">
      <c r="G13032" s="79"/>
      <c r="I13032" s="79"/>
      <c r="K13032" s="79"/>
      <c r="M13032" s="79"/>
      <c r="N13032" s="80"/>
      <c r="P13032" s="79"/>
    </row>
    <row r="13033" spans="7:16" x14ac:dyDescent="0.2">
      <c r="G13033" s="79"/>
      <c r="I13033" s="79"/>
      <c r="K13033" s="79"/>
      <c r="M13033" s="79"/>
      <c r="N13033" s="80"/>
      <c r="P13033" s="79"/>
    </row>
    <row r="13034" spans="7:16" x14ac:dyDescent="0.2">
      <c r="G13034" s="79"/>
      <c r="I13034" s="79"/>
      <c r="K13034" s="79"/>
      <c r="M13034" s="79"/>
      <c r="N13034" s="80"/>
      <c r="P13034" s="79"/>
    </row>
    <row r="13035" spans="7:16" x14ac:dyDescent="0.2">
      <c r="G13035" s="79"/>
      <c r="I13035" s="79"/>
      <c r="K13035" s="79"/>
      <c r="M13035" s="79"/>
      <c r="N13035" s="80"/>
      <c r="P13035" s="79"/>
    </row>
    <row r="13036" spans="7:16" x14ac:dyDescent="0.2">
      <c r="G13036" s="79"/>
      <c r="I13036" s="79"/>
      <c r="K13036" s="79"/>
      <c r="M13036" s="79"/>
      <c r="N13036" s="80"/>
      <c r="P13036" s="79"/>
    </row>
    <row r="13037" spans="7:16" x14ac:dyDescent="0.2">
      <c r="G13037" s="79"/>
      <c r="I13037" s="79"/>
      <c r="K13037" s="79"/>
      <c r="M13037" s="79"/>
      <c r="N13037" s="80"/>
      <c r="P13037" s="79"/>
    </row>
    <row r="13038" spans="7:16" x14ac:dyDescent="0.2">
      <c r="G13038" s="79"/>
      <c r="I13038" s="79"/>
      <c r="K13038" s="79"/>
      <c r="M13038" s="79"/>
      <c r="N13038" s="80"/>
      <c r="P13038" s="79"/>
    </row>
    <row r="13039" spans="7:16" x14ac:dyDescent="0.2">
      <c r="G13039" s="79"/>
      <c r="I13039" s="79"/>
      <c r="K13039" s="79"/>
      <c r="M13039" s="79"/>
      <c r="N13039" s="80"/>
      <c r="P13039" s="79"/>
    </row>
    <row r="13040" spans="7:16" x14ac:dyDescent="0.2">
      <c r="G13040" s="79"/>
      <c r="I13040" s="79"/>
      <c r="K13040" s="79"/>
      <c r="M13040" s="79"/>
      <c r="N13040" s="80"/>
      <c r="P13040" s="79"/>
    </row>
    <row r="13041" spans="7:16" x14ac:dyDescent="0.2">
      <c r="G13041" s="79"/>
      <c r="I13041" s="79"/>
      <c r="K13041" s="79"/>
      <c r="M13041" s="79"/>
      <c r="N13041" s="80"/>
      <c r="P13041" s="79"/>
    </row>
    <row r="13042" spans="7:16" x14ac:dyDescent="0.2">
      <c r="G13042" s="79"/>
      <c r="I13042" s="79"/>
      <c r="K13042" s="79"/>
      <c r="M13042" s="79"/>
      <c r="N13042" s="80"/>
      <c r="P13042" s="79"/>
    </row>
    <row r="13043" spans="7:16" x14ac:dyDescent="0.2">
      <c r="G13043" s="79"/>
      <c r="I13043" s="79"/>
      <c r="K13043" s="79"/>
      <c r="M13043" s="79"/>
      <c r="N13043" s="80"/>
      <c r="P13043" s="79"/>
    </row>
    <row r="13044" spans="7:16" x14ac:dyDescent="0.2">
      <c r="G13044" s="79"/>
      <c r="I13044" s="79"/>
      <c r="K13044" s="79"/>
      <c r="M13044" s="79"/>
      <c r="N13044" s="80"/>
      <c r="P13044" s="79"/>
    </row>
    <row r="13045" spans="7:16" x14ac:dyDescent="0.2">
      <c r="G13045" s="79"/>
      <c r="I13045" s="79"/>
      <c r="K13045" s="79"/>
      <c r="M13045" s="79"/>
      <c r="N13045" s="80"/>
      <c r="P13045" s="79"/>
    </row>
    <row r="13046" spans="7:16" x14ac:dyDescent="0.2">
      <c r="G13046" s="79"/>
      <c r="I13046" s="79"/>
      <c r="K13046" s="79"/>
      <c r="M13046" s="79"/>
      <c r="N13046" s="80"/>
      <c r="P13046" s="79"/>
    </row>
    <row r="13047" spans="7:16" x14ac:dyDescent="0.2">
      <c r="G13047" s="79"/>
      <c r="I13047" s="79"/>
      <c r="K13047" s="79"/>
      <c r="M13047" s="79"/>
      <c r="N13047" s="80"/>
      <c r="P13047" s="79"/>
    </row>
    <row r="13048" spans="7:16" x14ac:dyDescent="0.2">
      <c r="G13048" s="79"/>
      <c r="I13048" s="79"/>
      <c r="K13048" s="79"/>
      <c r="M13048" s="79"/>
      <c r="N13048" s="80"/>
      <c r="P13048" s="79"/>
    </row>
    <row r="13049" spans="7:16" x14ac:dyDescent="0.2">
      <c r="G13049" s="79"/>
      <c r="I13049" s="79"/>
      <c r="K13049" s="79"/>
      <c r="M13049" s="79"/>
      <c r="N13049" s="80"/>
      <c r="P13049" s="79"/>
    </row>
    <row r="13050" spans="7:16" x14ac:dyDescent="0.2">
      <c r="G13050" s="79"/>
      <c r="I13050" s="79"/>
      <c r="K13050" s="79"/>
      <c r="M13050" s="79"/>
      <c r="N13050" s="80"/>
      <c r="P13050" s="79"/>
    </row>
    <row r="13051" spans="7:16" x14ac:dyDescent="0.2">
      <c r="G13051" s="79"/>
      <c r="I13051" s="79"/>
      <c r="K13051" s="79"/>
      <c r="M13051" s="79"/>
      <c r="N13051" s="80"/>
      <c r="P13051" s="79"/>
    </row>
    <row r="13052" spans="7:16" x14ac:dyDescent="0.2">
      <c r="G13052" s="79"/>
      <c r="I13052" s="79"/>
      <c r="K13052" s="79"/>
      <c r="M13052" s="79"/>
      <c r="N13052" s="80"/>
      <c r="P13052" s="79"/>
    </row>
    <row r="13053" spans="7:16" x14ac:dyDescent="0.2">
      <c r="G13053" s="79"/>
      <c r="I13053" s="79"/>
      <c r="K13053" s="79"/>
      <c r="M13053" s="79"/>
      <c r="N13053" s="80"/>
      <c r="P13053" s="79"/>
    </row>
    <row r="13054" spans="7:16" x14ac:dyDescent="0.2">
      <c r="G13054" s="79"/>
      <c r="I13054" s="79"/>
      <c r="K13054" s="79"/>
      <c r="M13054" s="79"/>
      <c r="N13054" s="80"/>
      <c r="P13054" s="79"/>
    </row>
    <row r="13055" spans="7:16" x14ac:dyDescent="0.2">
      <c r="G13055" s="79"/>
      <c r="I13055" s="79"/>
      <c r="K13055" s="79"/>
      <c r="M13055" s="79"/>
      <c r="N13055" s="80"/>
      <c r="P13055" s="79"/>
    </row>
    <row r="13056" spans="7:16" x14ac:dyDescent="0.2">
      <c r="G13056" s="79"/>
      <c r="I13056" s="79"/>
      <c r="K13056" s="79"/>
      <c r="M13056" s="79"/>
      <c r="N13056" s="80"/>
      <c r="P13056" s="79"/>
    </row>
    <row r="13057" spans="7:16" x14ac:dyDescent="0.2">
      <c r="G13057" s="79"/>
      <c r="I13057" s="79"/>
      <c r="K13057" s="79"/>
      <c r="M13057" s="79"/>
      <c r="N13057" s="80"/>
      <c r="P13057" s="79"/>
    </row>
    <row r="13058" spans="7:16" x14ac:dyDescent="0.2">
      <c r="G13058" s="79"/>
      <c r="I13058" s="79"/>
      <c r="K13058" s="79"/>
      <c r="M13058" s="79"/>
      <c r="N13058" s="80"/>
      <c r="P13058" s="79"/>
    </row>
    <row r="13059" spans="7:16" x14ac:dyDescent="0.2">
      <c r="G13059" s="79"/>
      <c r="I13059" s="79"/>
      <c r="K13059" s="79"/>
      <c r="M13059" s="79"/>
      <c r="N13059" s="80"/>
      <c r="P13059" s="79"/>
    </row>
    <row r="13060" spans="7:16" x14ac:dyDescent="0.2">
      <c r="G13060" s="79"/>
      <c r="I13060" s="79"/>
      <c r="K13060" s="79"/>
      <c r="M13060" s="79"/>
      <c r="N13060" s="80"/>
      <c r="P13060" s="79"/>
    </row>
    <row r="13061" spans="7:16" x14ac:dyDescent="0.2">
      <c r="G13061" s="79"/>
      <c r="I13061" s="79"/>
      <c r="K13061" s="79"/>
      <c r="M13061" s="79"/>
      <c r="N13061" s="80"/>
      <c r="P13061" s="79"/>
    </row>
    <row r="13062" spans="7:16" x14ac:dyDescent="0.2">
      <c r="G13062" s="79"/>
      <c r="I13062" s="79"/>
      <c r="K13062" s="79"/>
      <c r="M13062" s="79"/>
      <c r="N13062" s="80"/>
      <c r="P13062" s="79"/>
    </row>
    <row r="13063" spans="7:16" x14ac:dyDescent="0.2">
      <c r="G13063" s="79"/>
      <c r="I13063" s="79"/>
      <c r="K13063" s="79"/>
      <c r="M13063" s="79"/>
      <c r="N13063" s="80"/>
      <c r="P13063" s="79"/>
    </row>
    <row r="13064" spans="7:16" x14ac:dyDescent="0.2">
      <c r="G13064" s="79"/>
      <c r="I13064" s="79"/>
      <c r="K13064" s="79"/>
      <c r="M13064" s="79"/>
      <c r="N13064" s="80"/>
      <c r="P13064" s="79"/>
    </row>
    <row r="13065" spans="7:16" x14ac:dyDescent="0.2">
      <c r="G13065" s="79"/>
      <c r="I13065" s="79"/>
      <c r="K13065" s="79"/>
      <c r="M13065" s="79"/>
      <c r="N13065" s="80"/>
      <c r="P13065" s="79"/>
    </row>
    <row r="13066" spans="7:16" x14ac:dyDescent="0.2">
      <c r="G13066" s="79"/>
      <c r="I13066" s="79"/>
      <c r="K13066" s="79"/>
      <c r="M13066" s="79"/>
      <c r="N13066" s="80"/>
      <c r="P13066" s="79"/>
    </row>
    <row r="13067" spans="7:16" x14ac:dyDescent="0.2">
      <c r="G13067" s="79"/>
      <c r="I13067" s="79"/>
      <c r="K13067" s="79"/>
      <c r="M13067" s="79"/>
      <c r="N13067" s="80"/>
      <c r="P13067" s="79"/>
    </row>
    <row r="13068" spans="7:16" x14ac:dyDescent="0.2">
      <c r="G13068" s="79"/>
      <c r="I13068" s="79"/>
      <c r="K13068" s="79"/>
      <c r="M13068" s="79"/>
      <c r="N13068" s="80"/>
      <c r="P13068" s="79"/>
    </row>
    <row r="13069" spans="7:16" x14ac:dyDescent="0.2">
      <c r="G13069" s="79"/>
      <c r="I13069" s="79"/>
      <c r="K13069" s="79"/>
      <c r="M13069" s="79"/>
      <c r="N13069" s="80"/>
      <c r="P13069" s="79"/>
    </row>
    <row r="13070" spans="7:16" x14ac:dyDescent="0.2">
      <c r="G13070" s="79"/>
      <c r="I13070" s="79"/>
      <c r="K13070" s="79"/>
      <c r="M13070" s="79"/>
      <c r="N13070" s="80"/>
      <c r="P13070" s="79"/>
    </row>
    <row r="13071" spans="7:16" x14ac:dyDescent="0.2">
      <c r="G13071" s="79"/>
      <c r="I13071" s="79"/>
      <c r="K13071" s="79"/>
      <c r="M13071" s="79"/>
      <c r="N13071" s="80"/>
      <c r="P13071" s="79"/>
    </row>
    <row r="13072" spans="7:16" x14ac:dyDescent="0.2">
      <c r="G13072" s="79"/>
      <c r="I13072" s="79"/>
      <c r="K13072" s="79"/>
      <c r="M13072" s="79"/>
      <c r="N13072" s="80"/>
      <c r="P13072" s="79"/>
    </row>
    <row r="13073" spans="7:16" x14ac:dyDescent="0.2">
      <c r="G13073" s="79"/>
      <c r="I13073" s="79"/>
      <c r="K13073" s="79"/>
      <c r="M13073" s="79"/>
      <c r="N13073" s="80"/>
      <c r="P13073" s="79"/>
    </row>
    <row r="13074" spans="7:16" x14ac:dyDescent="0.2">
      <c r="G13074" s="79"/>
      <c r="I13074" s="79"/>
      <c r="K13074" s="79"/>
      <c r="M13074" s="79"/>
      <c r="N13074" s="80"/>
      <c r="P13074" s="79"/>
    </row>
    <row r="13075" spans="7:16" x14ac:dyDescent="0.2">
      <c r="G13075" s="79"/>
      <c r="I13075" s="79"/>
      <c r="K13075" s="79"/>
      <c r="M13075" s="79"/>
      <c r="N13075" s="80"/>
      <c r="P13075" s="79"/>
    </row>
    <row r="13076" spans="7:16" x14ac:dyDescent="0.2">
      <c r="G13076" s="79"/>
      <c r="I13076" s="79"/>
      <c r="K13076" s="79"/>
      <c r="M13076" s="79"/>
      <c r="N13076" s="80"/>
      <c r="P13076" s="79"/>
    </row>
    <row r="13077" spans="7:16" x14ac:dyDescent="0.2">
      <c r="G13077" s="79"/>
      <c r="I13077" s="79"/>
      <c r="K13077" s="79"/>
      <c r="M13077" s="79"/>
      <c r="N13077" s="80"/>
      <c r="P13077" s="79"/>
    </row>
    <row r="13078" spans="7:16" x14ac:dyDescent="0.2">
      <c r="G13078" s="79"/>
      <c r="I13078" s="79"/>
      <c r="K13078" s="79"/>
      <c r="M13078" s="79"/>
      <c r="N13078" s="80"/>
      <c r="P13078" s="79"/>
    </row>
    <row r="13079" spans="7:16" x14ac:dyDescent="0.2">
      <c r="G13079" s="79"/>
      <c r="I13079" s="79"/>
      <c r="K13079" s="79"/>
      <c r="M13079" s="79"/>
      <c r="N13079" s="80"/>
      <c r="P13079" s="79"/>
    </row>
    <row r="13080" spans="7:16" x14ac:dyDescent="0.2">
      <c r="G13080" s="79"/>
      <c r="I13080" s="79"/>
      <c r="K13080" s="79"/>
      <c r="M13080" s="79"/>
      <c r="N13080" s="80"/>
      <c r="P13080" s="79"/>
    </row>
    <row r="13081" spans="7:16" x14ac:dyDescent="0.2">
      <c r="G13081" s="79"/>
      <c r="I13081" s="79"/>
      <c r="K13081" s="79"/>
      <c r="M13081" s="79"/>
      <c r="N13081" s="80"/>
      <c r="P13081" s="79"/>
    </row>
    <row r="13082" spans="7:16" x14ac:dyDescent="0.2">
      <c r="G13082" s="79"/>
      <c r="I13082" s="79"/>
      <c r="K13082" s="79"/>
      <c r="M13082" s="79"/>
      <c r="N13082" s="80"/>
      <c r="P13082" s="79"/>
    </row>
    <row r="13083" spans="7:16" x14ac:dyDescent="0.2">
      <c r="G13083" s="79"/>
      <c r="I13083" s="79"/>
      <c r="K13083" s="79"/>
      <c r="M13083" s="79"/>
      <c r="N13083" s="80"/>
      <c r="P13083" s="79"/>
    </row>
    <row r="13084" spans="7:16" x14ac:dyDescent="0.2">
      <c r="G13084" s="79"/>
      <c r="I13084" s="79"/>
      <c r="K13084" s="79"/>
      <c r="M13084" s="79"/>
      <c r="N13084" s="80"/>
      <c r="P13084" s="79"/>
    </row>
    <row r="13085" spans="7:16" x14ac:dyDescent="0.2">
      <c r="G13085" s="79"/>
      <c r="I13085" s="79"/>
      <c r="K13085" s="79"/>
      <c r="M13085" s="79"/>
      <c r="N13085" s="80"/>
      <c r="P13085" s="79"/>
    </row>
    <row r="13086" spans="7:16" x14ac:dyDescent="0.2">
      <c r="G13086" s="79"/>
      <c r="I13086" s="79"/>
      <c r="K13086" s="79"/>
      <c r="M13086" s="79"/>
      <c r="N13086" s="80"/>
      <c r="P13086" s="79"/>
    </row>
    <row r="13087" spans="7:16" x14ac:dyDescent="0.2">
      <c r="G13087" s="79"/>
      <c r="I13087" s="79"/>
      <c r="K13087" s="79"/>
      <c r="M13087" s="79"/>
      <c r="N13087" s="80"/>
      <c r="P13087" s="79"/>
    </row>
    <row r="13088" spans="7:16" x14ac:dyDescent="0.2">
      <c r="G13088" s="79"/>
      <c r="I13088" s="79"/>
      <c r="K13088" s="79"/>
      <c r="M13088" s="79"/>
      <c r="N13088" s="80"/>
      <c r="P13088" s="79"/>
    </row>
    <row r="13089" spans="7:16" x14ac:dyDescent="0.2">
      <c r="G13089" s="79"/>
      <c r="I13089" s="79"/>
      <c r="K13089" s="79"/>
      <c r="M13089" s="79"/>
      <c r="N13089" s="80"/>
      <c r="P13089" s="79"/>
    </row>
    <row r="13090" spans="7:16" x14ac:dyDescent="0.2">
      <c r="G13090" s="79"/>
      <c r="I13090" s="79"/>
      <c r="K13090" s="79"/>
      <c r="M13090" s="79"/>
      <c r="N13090" s="80"/>
      <c r="P13090" s="79"/>
    </row>
    <row r="13091" spans="7:16" x14ac:dyDescent="0.2">
      <c r="G13091" s="79"/>
      <c r="I13091" s="79"/>
      <c r="K13091" s="79"/>
      <c r="M13091" s="79"/>
      <c r="N13091" s="80"/>
      <c r="P13091" s="79"/>
    </row>
    <row r="13092" spans="7:16" x14ac:dyDescent="0.2">
      <c r="G13092" s="79"/>
      <c r="I13092" s="79"/>
      <c r="K13092" s="79"/>
      <c r="M13092" s="79"/>
      <c r="N13092" s="80"/>
      <c r="P13092" s="79"/>
    </row>
    <row r="13093" spans="7:16" x14ac:dyDescent="0.2">
      <c r="G13093" s="79"/>
      <c r="I13093" s="79"/>
      <c r="K13093" s="79"/>
      <c r="M13093" s="79"/>
      <c r="N13093" s="80"/>
      <c r="P13093" s="79"/>
    </row>
    <row r="13094" spans="7:16" x14ac:dyDescent="0.2">
      <c r="G13094" s="79"/>
      <c r="I13094" s="79"/>
      <c r="K13094" s="79"/>
      <c r="M13094" s="79"/>
      <c r="N13094" s="80"/>
      <c r="P13094" s="79"/>
    </row>
    <row r="13095" spans="7:16" x14ac:dyDescent="0.2">
      <c r="G13095" s="79"/>
      <c r="I13095" s="79"/>
      <c r="K13095" s="79"/>
      <c r="M13095" s="79"/>
      <c r="N13095" s="80"/>
      <c r="P13095" s="79"/>
    </row>
    <row r="13096" spans="7:16" x14ac:dyDescent="0.2">
      <c r="G13096" s="79"/>
      <c r="I13096" s="79"/>
      <c r="K13096" s="79"/>
      <c r="M13096" s="79"/>
      <c r="N13096" s="80"/>
      <c r="P13096" s="79"/>
    </row>
    <row r="13097" spans="7:16" x14ac:dyDescent="0.2">
      <c r="G13097" s="79"/>
      <c r="I13097" s="79"/>
      <c r="K13097" s="79"/>
      <c r="M13097" s="79"/>
      <c r="N13097" s="80"/>
      <c r="P13097" s="79"/>
    </row>
    <row r="13098" spans="7:16" x14ac:dyDescent="0.2">
      <c r="G13098" s="79"/>
      <c r="I13098" s="79"/>
      <c r="K13098" s="79"/>
      <c r="M13098" s="79"/>
      <c r="N13098" s="80"/>
      <c r="P13098" s="79"/>
    </row>
    <row r="13099" spans="7:16" x14ac:dyDescent="0.2">
      <c r="G13099" s="79"/>
      <c r="I13099" s="79"/>
      <c r="K13099" s="79"/>
      <c r="M13099" s="79"/>
      <c r="N13099" s="80"/>
      <c r="P13099" s="79"/>
    </row>
    <row r="13100" spans="7:16" x14ac:dyDescent="0.2">
      <c r="G13100" s="79"/>
      <c r="I13100" s="79"/>
      <c r="K13100" s="79"/>
      <c r="M13100" s="79"/>
      <c r="N13100" s="80"/>
      <c r="P13100" s="79"/>
    </row>
    <row r="13101" spans="7:16" x14ac:dyDescent="0.2">
      <c r="G13101" s="79"/>
      <c r="I13101" s="79"/>
      <c r="K13101" s="79"/>
      <c r="M13101" s="79"/>
      <c r="N13101" s="80"/>
      <c r="P13101" s="79"/>
    </row>
    <row r="13102" spans="7:16" x14ac:dyDescent="0.2">
      <c r="G13102" s="79"/>
      <c r="I13102" s="79"/>
      <c r="K13102" s="79"/>
      <c r="M13102" s="79"/>
      <c r="N13102" s="80"/>
      <c r="P13102" s="79"/>
    </row>
    <row r="13103" spans="7:16" x14ac:dyDescent="0.2">
      <c r="G13103" s="79"/>
      <c r="I13103" s="79"/>
      <c r="K13103" s="79"/>
      <c r="M13103" s="79"/>
      <c r="N13103" s="80"/>
      <c r="P13103" s="79"/>
    </row>
    <row r="13104" spans="7:16" x14ac:dyDescent="0.2">
      <c r="G13104" s="79"/>
      <c r="I13104" s="79"/>
      <c r="K13104" s="79"/>
      <c r="M13104" s="79"/>
      <c r="N13104" s="80"/>
      <c r="P13104" s="79"/>
    </row>
    <row r="13105" spans="7:16" x14ac:dyDescent="0.2">
      <c r="G13105" s="79"/>
      <c r="I13105" s="79"/>
      <c r="K13105" s="79"/>
      <c r="M13105" s="79"/>
      <c r="N13105" s="80"/>
      <c r="P13105" s="79"/>
    </row>
    <row r="13106" spans="7:16" x14ac:dyDescent="0.2">
      <c r="G13106" s="79"/>
      <c r="I13106" s="79"/>
      <c r="K13106" s="79"/>
      <c r="M13106" s="79"/>
      <c r="N13106" s="80"/>
      <c r="P13106" s="79"/>
    </row>
    <row r="13107" spans="7:16" x14ac:dyDescent="0.2">
      <c r="G13107" s="79"/>
      <c r="I13107" s="79"/>
      <c r="K13107" s="79"/>
      <c r="M13107" s="79"/>
      <c r="N13107" s="80"/>
      <c r="P13107" s="79"/>
    </row>
    <row r="13108" spans="7:16" x14ac:dyDescent="0.2">
      <c r="G13108" s="79"/>
      <c r="I13108" s="79"/>
      <c r="K13108" s="79"/>
      <c r="M13108" s="79"/>
      <c r="N13108" s="80"/>
      <c r="P13108" s="79"/>
    </row>
    <row r="13109" spans="7:16" x14ac:dyDescent="0.2">
      <c r="G13109" s="79"/>
      <c r="I13109" s="79"/>
      <c r="K13109" s="79"/>
      <c r="M13109" s="79"/>
      <c r="N13109" s="80"/>
      <c r="P13109" s="79"/>
    </row>
    <row r="13110" spans="7:16" x14ac:dyDescent="0.2">
      <c r="G13110" s="79"/>
      <c r="I13110" s="79"/>
      <c r="K13110" s="79"/>
      <c r="M13110" s="79"/>
      <c r="N13110" s="80"/>
      <c r="P13110" s="79"/>
    </row>
    <row r="13111" spans="7:16" x14ac:dyDescent="0.2">
      <c r="G13111" s="79"/>
      <c r="I13111" s="79"/>
      <c r="K13111" s="79"/>
      <c r="M13111" s="79"/>
      <c r="N13111" s="80"/>
      <c r="P13111" s="79"/>
    </row>
    <row r="13112" spans="7:16" x14ac:dyDescent="0.2">
      <c r="G13112" s="79"/>
      <c r="I13112" s="79"/>
      <c r="K13112" s="79"/>
      <c r="M13112" s="79"/>
      <c r="N13112" s="80"/>
      <c r="P13112" s="79"/>
    </row>
    <row r="13113" spans="7:16" x14ac:dyDescent="0.2">
      <c r="G13113" s="79"/>
      <c r="I13113" s="79"/>
      <c r="K13113" s="79"/>
      <c r="M13113" s="79"/>
      <c r="N13113" s="80"/>
      <c r="P13113" s="79"/>
    </row>
    <row r="13114" spans="7:16" x14ac:dyDescent="0.2">
      <c r="G13114" s="79"/>
      <c r="I13114" s="79"/>
      <c r="K13114" s="79"/>
      <c r="M13114" s="79"/>
      <c r="N13114" s="80"/>
      <c r="P13114" s="79"/>
    </row>
    <row r="13115" spans="7:16" x14ac:dyDescent="0.2">
      <c r="G13115" s="79"/>
      <c r="I13115" s="79"/>
      <c r="K13115" s="79"/>
      <c r="M13115" s="79"/>
      <c r="N13115" s="80"/>
      <c r="P13115" s="79"/>
    </row>
    <row r="13116" spans="7:16" x14ac:dyDescent="0.2">
      <c r="G13116" s="79"/>
      <c r="I13116" s="79"/>
      <c r="K13116" s="79"/>
      <c r="M13116" s="79"/>
      <c r="N13116" s="80"/>
      <c r="P13116" s="79"/>
    </row>
    <row r="13117" spans="7:16" x14ac:dyDescent="0.2">
      <c r="G13117" s="79"/>
      <c r="I13117" s="79"/>
      <c r="K13117" s="79"/>
      <c r="M13117" s="79"/>
      <c r="N13117" s="80"/>
      <c r="P13117" s="79"/>
    </row>
    <row r="13118" spans="7:16" x14ac:dyDescent="0.2">
      <c r="G13118" s="79"/>
      <c r="I13118" s="79"/>
      <c r="K13118" s="79"/>
      <c r="M13118" s="79"/>
      <c r="N13118" s="80"/>
      <c r="P13118" s="79"/>
    </row>
    <row r="13119" spans="7:16" x14ac:dyDescent="0.2">
      <c r="G13119" s="79"/>
      <c r="I13119" s="79"/>
      <c r="K13119" s="79"/>
      <c r="M13119" s="79"/>
      <c r="N13119" s="80"/>
      <c r="P13119" s="79"/>
    </row>
    <row r="13120" spans="7:16" x14ac:dyDescent="0.2">
      <c r="G13120" s="79"/>
      <c r="I13120" s="79"/>
      <c r="K13120" s="79"/>
      <c r="M13120" s="79"/>
      <c r="N13120" s="80"/>
      <c r="P13120" s="79"/>
    </row>
    <row r="13121" spans="7:16" x14ac:dyDescent="0.2">
      <c r="G13121" s="79"/>
      <c r="I13121" s="79"/>
      <c r="K13121" s="79"/>
      <c r="M13121" s="79"/>
      <c r="N13121" s="80"/>
      <c r="P13121" s="79"/>
    </row>
    <row r="13122" spans="7:16" x14ac:dyDescent="0.2">
      <c r="G13122" s="79"/>
      <c r="I13122" s="79"/>
      <c r="K13122" s="79"/>
      <c r="M13122" s="79"/>
      <c r="N13122" s="80"/>
      <c r="P13122" s="79"/>
    </row>
    <row r="13123" spans="7:16" x14ac:dyDescent="0.2">
      <c r="G13123" s="79"/>
      <c r="I13123" s="79"/>
      <c r="K13123" s="79"/>
      <c r="M13123" s="79"/>
      <c r="N13123" s="80"/>
      <c r="P13123" s="79"/>
    </row>
    <row r="13124" spans="7:16" x14ac:dyDescent="0.2">
      <c r="G13124" s="79"/>
      <c r="I13124" s="79"/>
      <c r="K13124" s="79"/>
      <c r="M13124" s="79"/>
      <c r="N13124" s="80"/>
      <c r="P13124" s="79"/>
    </row>
    <row r="13125" spans="7:16" x14ac:dyDescent="0.2">
      <c r="G13125" s="79"/>
      <c r="I13125" s="79"/>
      <c r="K13125" s="79"/>
      <c r="M13125" s="79"/>
      <c r="N13125" s="80"/>
      <c r="P13125" s="79"/>
    </row>
    <row r="13126" spans="7:16" x14ac:dyDescent="0.2">
      <c r="G13126" s="79"/>
      <c r="I13126" s="79"/>
      <c r="K13126" s="79"/>
      <c r="M13126" s="79"/>
      <c r="N13126" s="80"/>
      <c r="P13126" s="79"/>
    </row>
    <row r="13127" spans="7:16" x14ac:dyDescent="0.2">
      <c r="G13127" s="79"/>
      <c r="I13127" s="79"/>
      <c r="K13127" s="79"/>
      <c r="M13127" s="79"/>
      <c r="N13127" s="80"/>
      <c r="P13127" s="79"/>
    </row>
    <row r="13128" spans="7:16" x14ac:dyDescent="0.2">
      <c r="G13128" s="79"/>
      <c r="I13128" s="79"/>
      <c r="K13128" s="79"/>
      <c r="M13128" s="79"/>
      <c r="N13128" s="80"/>
      <c r="P13128" s="79"/>
    </row>
    <row r="13129" spans="7:16" x14ac:dyDescent="0.2">
      <c r="G13129" s="79"/>
      <c r="I13129" s="79"/>
      <c r="K13129" s="79"/>
      <c r="M13129" s="79"/>
      <c r="N13129" s="80"/>
      <c r="P13129" s="79"/>
    </row>
    <row r="13130" spans="7:16" x14ac:dyDescent="0.2">
      <c r="G13130" s="79"/>
      <c r="I13130" s="79"/>
      <c r="K13130" s="79"/>
      <c r="M13130" s="79"/>
      <c r="N13130" s="80"/>
      <c r="P13130" s="79"/>
    </row>
    <row r="13131" spans="7:16" x14ac:dyDescent="0.2">
      <c r="G13131" s="79"/>
      <c r="I13131" s="79"/>
      <c r="K13131" s="79"/>
      <c r="M13131" s="79"/>
      <c r="N13131" s="80"/>
      <c r="P13131" s="79"/>
    </row>
    <row r="13132" spans="7:16" x14ac:dyDescent="0.2">
      <c r="G13132" s="79"/>
      <c r="I13132" s="79"/>
      <c r="K13132" s="79"/>
      <c r="M13132" s="79"/>
      <c r="N13132" s="80"/>
      <c r="P13132" s="79"/>
    </row>
    <row r="13133" spans="7:16" x14ac:dyDescent="0.2">
      <c r="G13133" s="79"/>
      <c r="I13133" s="79"/>
      <c r="K13133" s="79"/>
      <c r="M13133" s="79"/>
      <c r="N13133" s="80"/>
      <c r="P13133" s="79"/>
    </row>
    <row r="13134" spans="7:16" x14ac:dyDescent="0.2">
      <c r="G13134" s="79"/>
      <c r="I13134" s="79"/>
      <c r="K13134" s="79"/>
      <c r="M13134" s="79"/>
      <c r="N13134" s="80"/>
      <c r="P13134" s="79"/>
    </row>
    <row r="13135" spans="7:16" x14ac:dyDescent="0.2">
      <c r="G13135" s="79"/>
      <c r="I13135" s="79"/>
      <c r="K13135" s="79"/>
      <c r="M13135" s="79"/>
      <c r="N13135" s="80"/>
      <c r="P13135" s="79"/>
    </row>
    <row r="13136" spans="7:16" x14ac:dyDescent="0.2">
      <c r="G13136" s="79"/>
      <c r="I13136" s="79"/>
      <c r="K13136" s="79"/>
      <c r="M13136" s="79"/>
      <c r="N13136" s="80"/>
      <c r="P13136" s="79"/>
    </row>
    <row r="13137" spans="7:16" x14ac:dyDescent="0.2">
      <c r="G13137" s="79"/>
      <c r="I13137" s="79"/>
      <c r="K13137" s="79"/>
      <c r="M13137" s="79"/>
      <c r="N13137" s="80"/>
      <c r="P13137" s="79"/>
    </row>
    <row r="13138" spans="7:16" x14ac:dyDescent="0.2">
      <c r="G13138" s="79"/>
      <c r="I13138" s="79"/>
      <c r="K13138" s="79"/>
      <c r="M13138" s="79"/>
      <c r="N13138" s="80"/>
      <c r="P13138" s="79"/>
    </row>
    <row r="13139" spans="7:16" x14ac:dyDescent="0.2">
      <c r="G13139" s="79"/>
      <c r="I13139" s="79"/>
      <c r="K13139" s="79"/>
      <c r="M13139" s="79"/>
      <c r="N13139" s="80"/>
      <c r="P13139" s="79"/>
    </row>
    <row r="13140" spans="7:16" x14ac:dyDescent="0.2">
      <c r="G13140" s="79"/>
      <c r="I13140" s="79"/>
      <c r="K13140" s="79"/>
      <c r="M13140" s="79"/>
      <c r="N13140" s="80"/>
      <c r="P13140" s="79"/>
    </row>
    <row r="13141" spans="7:16" x14ac:dyDescent="0.2">
      <c r="G13141" s="79"/>
      <c r="I13141" s="79"/>
      <c r="K13141" s="79"/>
      <c r="M13141" s="79"/>
      <c r="N13141" s="80"/>
      <c r="P13141" s="79"/>
    </row>
    <row r="13142" spans="7:16" x14ac:dyDescent="0.2">
      <c r="G13142" s="79"/>
      <c r="I13142" s="79"/>
      <c r="K13142" s="79"/>
      <c r="M13142" s="79"/>
      <c r="N13142" s="80"/>
      <c r="P13142" s="79"/>
    </row>
    <row r="13143" spans="7:16" x14ac:dyDescent="0.2">
      <c r="G13143" s="79"/>
      <c r="I13143" s="79"/>
      <c r="K13143" s="79"/>
      <c r="M13143" s="79"/>
      <c r="N13143" s="80"/>
      <c r="P13143" s="79"/>
    </row>
    <row r="13144" spans="7:16" x14ac:dyDescent="0.2">
      <c r="G13144" s="79"/>
      <c r="I13144" s="79"/>
      <c r="K13144" s="79"/>
      <c r="M13144" s="79"/>
      <c r="N13144" s="80"/>
      <c r="P13144" s="79"/>
    </row>
    <row r="13145" spans="7:16" x14ac:dyDescent="0.2">
      <c r="G13145" s="79"/>
      <c r="I13145" s="79"/>
      <c r="K13145" s="79"/>
      <c r="M13145" s="79"/>
      <c r="N13145" s="80"/>
      <c r="P13145" s="79"/>
    </row>
    <row r="13146" spans="7:16" x14ac:dyDescent="0.2">
      <c r="G13146" s="79"/>
      <c r="I13146" s="79"/>
      <c r="K13146" s="79"/>
      <c r="M13146" s="79"/>
      <c r="N13146" s="80"/>
      <c r="P13146" s="79"/>
    </row>
    <row r="13147" spans="7:16" x14ac:dyDescent="0.2">
      <c r="G13147" s="79"/>
      <c r="I13147" s="79"/>
      <c r="K13147" s="79"/>
      <c r="M13147" s="79"/>
      <c r="N13147" s="80"/>
      <c r="P13147" s="79"/>
    </row>
    <row r="13148" spans="7:16" x14ac:dyDescent="0.2">
      <c r="G13148" s="79"/>
      <c r="I13148" s="79"/>
      <c r="K13148" s="79"/>
      <c r="M13148" s="79"/>
      <c r="N13148" s="80"/>
      <c r="P13148" s="79"/>
    </row>
    <row r="13149" spans="7:16" x14ac:dyDescent="0.2">
      <c r="G13149" s="79"/>
      <c r="I13149" s="79"/>
      <c r="K13149" s="79"/>
      <c r="M13149" s="79"/>
      <c r="N13149" s="80"/>
      <c r="P13149" s="79"/>
    </row>
    <row r="13150" spans="7:16" x14ac:dyDescent="0.2">
      <c r="G13150" s="79"/>
      <c r="I13150" s="79"/>
      <c r="K13150" s="79"/>
      <c r="M13150" s="79"/>
      <c r="N13150" s="80"/>
      <c r="P13150" s="79"/>
    </row>
    <row r="13151" spans="7:16" x14ac:dyDescent="0.2">
      <c r="G13151" s="79"/>
      <c r="I13151" s="79"/>
      <c r="K13151" s="79"/>
      <c r="M13151" s="79"/>
      <c r="N13151" s="80"/>
      <c r="P13151" s="79"/>
    </row>
    <row r="13152" spans="7:16" x14ac:dyDescent="0.2">
      <c r="G13152" s="79"/>
      <c r="I13152" s="79"/>
      <c r="K13152" s="79"/>
      <c r="M13152" s="79"/>
      <c r="N13152" s="80"/>
      <c r="P13152" s="79"/>
    </row>
    <row r="13153" spans="7:16" x14ac:dyDescent="0.2">
      <c r="G13153" s="79"/>
      <c r="I13153" s="79"/>
      <c r="K13153" s="79"/>
      <c r="M13153" s="79"/>
      <c r="N13153" s="80"/>
      <c r="P13153" s="79"/>
    </row>
    <row r="13154" spans="7:16" x14ac:dyDescent="0.2">
      <c r="G13154" s="79"/>
      <c r="I13154" s="79"/>
      <c r="K13154" s="79"/>
      <c r="M13154" s="79"/>
      <c r="N13154" s="80"/>
      <c r="P13154" s="79"/>
    </row>
    <row r="13155" spans="7:16" x14ac:dyDescent="0.2">
      <c r="G13155" s="79"/>
      <c r="I13155" s="79"/>
      <c r="K13155" s="79"/>
      <c r="M13155" s="79"/>
      <c r="N13155" s="80"/>
      <c r="P13155" s="79"/>
    </row>
    <row r="13156" spans="7:16" x14ac:dyDescent="0.2">
      <c r="G13156" s="79"/>
      <c r="I13156" s="79"/>
      <c r="K13156" s="79"/>
      <c r="M13156" s="79"/>
      <c r="N13156" s="80"/>
      <c r="P13156" s="79"/>
    </row>
    <row r="13157" spans="7:16" x14ac:dyDescent="0.2">
      <c r="G13157" s="79"/>
      <c r="I13157" s="79"/>
      <c r="K13157" s="79"/>
      <c r="M13157" s="79"/>
      <c r="N13157" s="80"/>
      <c r="P13157" s="79"/>
    </row>
    <row r="13158" spans="7:16" x14ac:dyDescent="0.2">
      <c r="G13158" s="79"/>
      <c r="I13158" s="79"/>
      <c r="K13158" s="79"/>
      <c r="M13158" s="79"/>
      <c r="N13158" s="80"/>
      <c r="P13158" s="79"/>
    </row>
    <row r="13159" spans="7:16" x14ac:dyDescent="0.2">
      <c r="G13159" s="79"/>
      <c r="I13159" s="79"/>
      <c r="K13159" s="79"/>
      <c r="M13159" s="79"/>
      <c r="N13159" s="80"/>
      <c r="P13159" s="79"/>
    </row>
    <row r="13160" spans="7:16" x14ac:dyDescent="0.2">
      <c r="G13160" s="79"/>
      <c r="I13160" s="79"/>
      <c r="K13160" s="79"/>
      <c r="M13160" s="79"/>
      <c r="N13160" s="80"/>
      <c r="P13160" s="79"/>
    </row>
    <row r="13161" spans="7:16" x14ac:dyDescent="0.2">
      <c r="G13161" s="79"/>
      <c r="I13161" s="79"/>
      <c r="K13161" s="79"/>
      <c r="M13161" s="79"/>
      <c r="N13161" s="80"/>
      <c r="P13161" s="79"/>
    </row>
    <row r="13162" spans="7:16" x14ac:dyDescent="0.2">
      <c r="G13162" s="79"/>
      <c r="I13162" s="79"/>
      <c r="K13162" s="79"/>
      <c r="M13162" s="79"/>
      <c r="N13162" s="80"/>
      <c r="P13162" s="79"/>
    </row>
    <row r="13163" spans="7:16" x14ac:dyDescent="0.2">
      <c r="G13163" s="79"/>
      <c r="I13163" s="79"/>
      <c r="K13163" s="79"/>
      <c r="M13163" s="79"/>
      <c r="N13163" s="80"/>
      <c r="P13163" s="79"/>
    </row>
    <row r="13164" spans="7:16" x14ac:dyDescent="0.2">
      <c r="G13164" s="79"/>
      <c r="I13164" s="79"/>
      <c r="K13164" s="79"/>
      <c r="M13164" s="79"/>
      <c r="N13164" s="80"/>
      <c r="P13164" s="79"/>
    </row>
    <row r="13165" spans="7:16" x14ac:dyDescent="0.2">
      <c r="G13165" s="79"/>
      <c r="I13165" s="79"/>
      <c r="K13165" s="79"/>
      <c r="M13165" s="79"/>
      <c r="N13165" s="80"/>
      <c r="P13165" s="79"/>
    </row>
    <row r="13166" spans="7:16" x14ac:dyDescent="0.2">
      <c r="G13166" s="79"/>
      <c r="I13166" s="79"/>
      <c r="K13166" s="79"/>
      <c r="M13166" s="79"/>
      <c r="N13166" s="80"/>
      <c r="P13166" s="79"/>
    </row>
    <row r="13167" spans="7:16" x14ac:dyDescent="0.2">
      <c r="G13167" s="79"/>
      <c r="I13167" s="79"/>
      <c r="K13167" s="79"/>
      <c r="M13167" s="79"/>
      <c r="N13167" s="80"/>
      <c r="P13167" s="79"/>
    </row>
    <row r="13168" spans="7:16" x14ac:dyDescent="0.2">
      <c r="G13168" s="79"/>
      <c r="I13168" s="79"/>
      <c r="K13168" s="79"/>
      <c r="M13168" s="79"/>
      <c r="N13168" s="80"/>
      <c r="P13168" s="79"/>
    </row>
    <row r="13169" spans="7:16" x14ac:dyDescent="0.2">
      <c r="G13169" s="79"/>
      <c r="I13169" s="79"/>
      <c r="K13169" s="79"/>
      <c r="M13169" s="79"/>
      <c r="N13169" s="80"/>
      <c r="P13169" s="79"/>
    </row>
    <row r="13170" spans="7:16" x14ac:dyDescent="0.2">
      <c r="G13170" s="79"/>
      <c r="I13170" s="79"/>
      <c r="K13170" s="79"/>
      <c r="M13170" s="79"/>
      <c r="N13170" s="80"/>
      <c r="P13170" s="79"/>
    </row>
    <row r="13171" spans="7:16" x14ac:dyDescent="0.2">
      <c r="G13171" s="79"/>
      <c r="I13171" s="79"/>
      <c r="K13171" s="79"/>
      <c r="M13171" s="79"/>
      <c r="N13171" s="80"/>
      <c r="P13171" s="79"/>
    </row>
    <row r="13172" spans="7:16" x14ac:dyDescent="0.2">
      <c r="G13172" s="79"/>
      <c r="I13172" s="79"/>
      <c r="K13172" s="79"/>
      <c r="M13172" s="79"/>
      <c r="N13172" s="80"/>
      <c r="P13172" s="79"/>
    </row>
    <row r="13173" spans="7:16" x14ac:dyDescent="0.2">
      <c r="G13173" s="79"/>
      <c r="I13173" s="79"/>
      <c r="K13173" s="79"/>
      <c r="M13173" s="79"/>
      <c r="N13173" s="80"/>
      <c r="P13173" s="79"/>
    </row>
    <row r="13174" spans="7:16" x14ac:dyDescent="0.2">
      <c r="G13174" s="79"/>
      <c r="I13174" s="79"/>
      <c r="K13174" s="79"/>
      <c r="M13174" s="79"/>
      <c r="N13174" s="80"/>
      <c r="P13174" s="79"/>
    </row>
    <row r="13175" spans="7:16" x14ac:dyDescent="0.2">
      <c r="G13175" s="79"/>
      <c r="I13175" s="79"/>
      <c r="K13175" s="79"/>
      <c r="M13175" s="79"/>
      <c r="N13175" s="80"/>
      <c r="P13175" s="79"/>
    </row>
    <row r="13176" spans="7:16" x14ac:dyDescent="0.2">
      <c r="G13176" s="79"/>
      <c r="I13176" s="79"/>
      <c r="K13176" s="79"/>
      <c r="M13176" s="79"/>
      <c r="N13176" s="80"/>
      <c r="P13176" s="79"/>
    </row>
    <row r="13177" spans="7:16" x14ac:dyDescent="0.2">
      <c r="G13177" s="79"/>
      <c r="I13177" s="79"/>
      <c r="K13177" s="79"/>
      <c r="M13177" s="79"/>
      <c r="N13177" s="80"/>
      <c r="P13177" s="79"/>
    </row>
    <row r="13178" spans="7:16" x14ac:dyDescent="0.2">
      <c r="G13178" s="79"/>
      <c r="I13178" s="79"/>
      <c r="K13178" s="79"/>
      <c r="M13178" s="79"/>
      <c r="N13178" s="80"/>
      <c r="P13178" s="79"/>
    </row>
    <row r="13179" spans="7:16" x14ac:dyDescent="0.2">
      <c r="G13179" s="79"/>
      <c r="I13179" s="79"/>
      <c r="K13179" s="79"/>
      <c r="M13179" s="79"/>
      <c r="N13179" s="80"/>
      <c r="P13179" s="79"/>
    </row>
    <row r="13180" spans="7:16" x14ac:dyDescent="0.2">
      <c r="G13180" s="79"/>
      <c r="I13180" s="79"/>
      <c r="K13180" s="79"/>
      <c r="M13180" s="79"/>
      <c r="N13180" s="80"/>
      <c r="P13180" s="79"/>
    </row>
    <row r="13181" spans="7:16" x14ac:dyDescent="0.2">
      <c r="G13181" s="79"/>
      <c r="I13181" s="79"/>
      <c r="K13181" s="79"/>
      <c r="M13181" s="79"/>
      <c r="N13181" s="80"/>
      <c r="P13181" s="79"/>
    </row>
    <row r="13182" spans="7:16" x14ac:dyDescent="0.2">
      <c r="G13182" s="79"/>
      <c r="I13182" s="79"/>
      <c r="K13182" s="79"/>
      <c r="M13182" s="79"/>
      <c r="N13182" s="80"/>
      <c r="P13182" s="79"/>
    </row>
    <row r="13183" spans="7:16" x14ac:dyDescent="0.2">
      <c r="G13183" s="79"/>
      <c r="I13183" s="79"/>
      <c r="K13183" s="79"/>
      <c r="M13183" s="79"/>
      <c r="N13183" s="80"/>
      <c r="P13183" s="79"/>
    </row>
    <row r="13184" spans="7:16" x14ac:dyDescent="0.2">
      <c r="G13184" s="79"/>
      <c r="I13184" s="79"/>
      <c r="K13184" s="79"/>
      <c r="M13184" s="79"/>
      <c r="N13184" s="80"/>
      <c r="P13184" s="79"/>
    </row>
    <row r="13185" spans="7:16" x14ac:dyDescent="0.2">
      <c r="G13185" s="79"/>
      <c r="I13185" s="79"/>
      <c r="K13185" s="79"/>
      <c r="M13185" s="79"/>
      <c r="N13185" s="80"/>
      <c r="P13185" s="79"/>
    </row>
    <row r="13186" spans="7:16" x14ac:dyDescent="0.2">
      <c r="G13186" s="79"/>
      <c r="I13186" s="79"/>
      <c r="K13186" s="79"/>
      <c r="M13186" s="79"/>
      <c r="N13186" s="80"/>
      <c r="P13186" s="79"/>
    </row>
    <row r="13187" spans="7:16" x14ac:dyDescent="0.2">
      <c r="G13187" s="79"/>
      <c r="I13187" s="79"/>
      <c r="K13187" s="79"/>
      <c r="M13187" s="79"/>
      <c r="N13187" s="80"/>
      <c r="P13187" s="79"/>
    </row>
    <row r="13188" spans="7:16" x14ac:dyDescent="0.2">
      <c r="G13188" s="79"/>
      <c r="I13188" s="79"/>
      <c r="K13188" s="79"/>
      <c r="M13188" s="79"/>
      <c r="N13188" s="80"/>
      <c r="P13188" s="79"/>
    </row>
    <row r="13189" spans="7:16" x14ac:dyDescent="0.2">
      <c r="G13189" s="79"/>
      <c r="I13189" s="79"/>
      <c r="K13189" s="79"/>
      <c r="M13189" s="79"/>
      <c r="N13189" s="80"/>
      <c r="P13189" s="79"/>
    </row>
    <row r="13190" spans="7:16" x14ac:dyDescent="0.2">
      <c r="G13190" s="79"/>
      <c r="I13190" s="79"/>
      <c r="K13190" s="79"/>
      <c r="M13190" s="79"/>
      <c r="N13190" s="80"/>
      <c r="P13190" s="79"/>
    </row>
    <row r="13191" spans="7:16" x14ac:dyDescent="0.2">
      <c r="G13191" s="79"/>
      <c r="I13191" s="79"/>
      <c r="K13191" s="79"/>
      <c r="M13191" s="79"/>
      <c r="N13191" s="80"/>
      <c r="P13191" s="79"/>
    </row>
    <row r="13192" spans="7:16" x14ac:dyDescent="0.2">
      <c r="G13192" s="79"/>
      <c r="I13192" s="79"/>
      <c r="K13192" s="79"/>
      <c r="M13192" s="79"/>
      <c r="N13192" s="80"/>
      <c r="P13192" s="79"/>
    </row>
    <row r="13193" spans="7:16" x14ac:dyDescent="0.2">
      <c r="G13193" s="79"/>
      <c r="I13193" s="79"/>
      <c r="K13193" s="79"/>
      <c r="M13193" s="79"/>
      <c r="N13193" s="80"/>
      <c r="P13193" s="79"/>
    </row>
    <row r="13194" spans="7:16" x14ac:dyDescent="0.2">
      <c r="G13194" s="79"/>
      <c r="I13194" s="79"/>
      <c r="K13194" s="79"/>
      <c r="M13194" s="79"/>
      <c r="N13194" s="80"/>
      <c r="P13194" s="79"/>
    </row>
    <row r="13195" spans="7:16" x14ac:dyDescent="0.2">
      <c r="G13195" s="79"/>
      <c r="I13195" s="79"/>
      <c r="K13195" s="79"/>
      <c r="M13195" s="79"/>
      <c r="N13195" s="80"/>
      <c r="P13195" s="79"/>
    </row>
    <row r="13196" spans="7:16" x14ac:dyDescent="0.2">
      <c r="G13196" s="79"/>
      <c r="I13196" s="79"/>
      <c r="K13196" s="79"/>
      <c r="M13196" s="79"/>
      <c r="N13196" s="80"/>
      <c r="P13196" s="79"/>
    </row>
    <row r="13197" spans="7:16" x14ac:dyDescent="0.2">
      <c r="G13197" s="79"/>
      <c r="I13197" s="79"/>
      <c r="K13197" s="79"/>
      <c r="M13197" s="79"/>
      <c r="N13197" s="80"/>
      <c r="P13197" s="79"/>
    </row>
    <row r="13198" spans="7:16" x14ac:dyDescent="0.2">
      <c r="G13198" s="79"/>
      <c r="I13198" s="79"/>
      <c r="K13198" s="79"/>
      <c r="M13198" s="79"/>
      <c r="N13198" s="80"/>
      <c r="P13198" s="79"/>
    </row>
    <row r="13199" spans="7:16" x14ac:dyDescent="0.2">
      <c r="G13199" s="79"/>
      <c r="I13199" s="79"/>
      <c r="K13199" s="79"/>
      <c r="M13199" s="79"/>
      <c r="N13199" s="80"/>
      <c r="P13199" s="79"/>
    </row>
    <row r="13200" spans="7:16" x14ac:dyDescent="0.2">
      <c r="G13200" s="79"/>
      <c r="I13200" s="79"/>
      <c r="K13200" s="79"/>
      <c r="M13200" s="79"/>
      <c r="N13200" s="80"/>
      <c r="P13200" s="79"/>
    </row>
    <row r="13201" spans="7:16" x14ac:dyDescent="0.2">
      <c r="G13201" s="79"/>
      <c r="I13201" s="79"/>
      <c r="K13201" s="79"/>
      <c r="M13201" s="79"/>
      <c r="N13201" s="80"/>
      <c r="P13201" s="79"/>
    </row>
    <row r="13202" spans="7:16" x14ac:dyDescent="0.2">
      <c r="G13202" s="79"/>
      <c r="I13202" s="79"/>
      <c r="K13202" s="79"/>
      <c r="M13202" s="79"/>
      <c r="N13202" s="80"/>
      <c r="P13202" s="79"/>
    </row>
    <row r="13203" spans="7:16" x14ac:dyDescent="0.2">
      <c r="G13203" s="79"/>
      <c r="I13203" s="79"/>
      <c r="K13203" s="79"/>
      <c r="M13203" s="79"/>
      <c r="N13203" s="80"/>
      <c r="P13203" s="79"/>
    </row>
    <row r="13204" spans="7:16" x14ac:dyDescent="0.2">
      <c r="G13204" s="79"/>
      <c r="I13204" s="79"/>
      <c r="K13204" s="79"/>
      <c r="M13204" s="79"/>
      <c r="N13204" s="80"/>
      <c r="P13204" s="79"/>
    </row>
    <row r="13205" spans="7:16" x14ac:dyDescent="0.2">
      <c r="G13205" s="79"/>
      <c r="I13205" s="79"/>
      <c r="K13205" s="79"/>
      <c r="M13205" s="79"/>
      <c r="N13205" s="80"/>
      <c r="P13205" s="79"/>
    </row>
    <row r="13206" spans="7:16" x14ac:dyDescent="0.2">
      <c r="G13206" s="79"/>
      <c r="I13206" s="79"/>
      <c r="K13206" s="79"/>
      <c r="M13206" s="79"/>
      <c r="N13206" s="80"/>
      <c r="P13206" s="79"/>
    </row>
    <row r="13207" spans="7:16" x14ac:dyDescent="0.2">
      <c r="G13207" s="79"/>
      <c r="I13207" s="79"/>
      <c r="K13207" s="79"/>
      <c r="M13207" s="79"/>
      <c r="N13207" s="80"/>
      <c r="P13207" s="79"/>
    </row>
    <row r="13208" spans="7:16" x14ac:dyDescent="0.2">
      <c r="G13208" s="79"/>
      <c r="I13208" s="79"/>
      <c r="K13208" s="79"/>
      <c r="M13208" s="79"/>
      <c r="N13208" s="80"/>
      <c r="P13208" s="79"/>
    </row>
    <row r="13209" spans="7:16" x14ac:dyDescent="0.2">
      <c r="G13209" s="79"/>
      <c r="I13209" s="79"/>
      <c r="K13209" s="79"/>
      <c r="M13209" s="79"/>
      <c r="N13209" s="80"/>
      <c r="P13209" s="79"/>
    </row>
    <row r="13210" spans="7:16" x14ac:dyDescent="0.2">
      <c r="G13210" s="79"/>
      <c r="I13210" s="79"/>
      <c r="K13210" s="79"/>
      <c r="M13210" s="79"/>
      <c r="N13210" s="80"/>
      <c r="P13210" s="79"/>
    </row>
    <row r="13211" spans="7:16" x14ac:dyDescent="0.2">
      <c r="G13211" s="79"/>
      <c r="I13211" s="79"/>
      <c r="K13211" s="79"/>
      <c r="M13211" s="79"/>
      <c r="N13211" s="80"/>
      <c r="P13211" s="79"/>
    </row>
    <row r="13212" spans="7:16" x14ac:dyDescent="0.2">
      <c r="G13212" s="79"/>
      <c r="I13212" s="79"/>
      <c r="K13212" s="79"/>
      <c r="M13212" s="79"/>
      <c r="N13212" s="80"/>
      <c r="P13212" s="79"/>
    </row>
    <row r="13213" spans="7:16" x14ac:dyDescent="0.2">
      <c r="G13213" s="79"/>
      <c r="I13213" s="79"/>
      <c r="K13213" s="79"/>
      <c r="M13213" s="79"/>
      <c r="N13213" s="80"/>
      <c r="P13213" s="79"/>
    </row>
    <row r="13214" spans="7:16" x14ac:dyDescent="0.2">
      <c r="G13214" s="79"/>
      <c r="I13214" s="79"/>
      <c r="K13214" s="79"/>
      <c r="M13214" s="79"/>
      <c r="N13214" s="80"/>
      <c r="P13214" s="79"/>
    </row>
    <row r="13215" spans="7:16" x14ac:dyDescent="0.2">
      <c r="G13215" s="79"/>
      <c r="I13215" s="79"/>
      <c r="K13215" s="79"/>
      <c r="M13215" s="79"/>
      <c r="N13215" s="80"/>
      <c r="P13215" s="79"/>
    </row>
    <row r="13216" spans="7:16" x14ac:dyDescent="0.2">
      <c r="G13216" s="79"/>
      <c r="I13216" s="79"/>
      <c r="K13216" s="79"/>
      <c r="M13216" s="79"/>
      <c r="N13216" s="80"/>
      <c r="P13216" s="79"/>
    </row>
    <row r="13217" spans="7:16" x14ac:dyDescent="0.2">
      <c r="G13217" s="79"/>
      <c r="I13217" s="79"/>
      <c r="K13217" s="79"/>
      <c r="M13217" s="79"/>
      <c r="N13217" s="80"/>
      <c r="P13217" s="79"/>
    </row>
    <row r="13218" spans="7:16" x14ac:dyDescent="0.2">
      <c r="G13218" s="79"/>
      <c r="I13218" s="79"/>
      <c r="K13218" s="79"/>
      <c r="M13218" s="79"/>
      <c r="N13218" s="80"/>
      <c r="P13218" s="79"/>
    </row>
    <row r="13219" spans="7:16" x14ac:dyDescent="0.2">
      <c r="G13219" s="79"/>
      <c r="I13219" s="79"/>
      <c r="K13219" s="79"/>
      <c r="M13219" s="79"/>
      <c r="N13219" s="80"/>
      <c r="P13219" s="79"/>
    </row>
    <row r="13220" spans="7:16" x14ac:dyDescent="0.2">
      <c r="G13220" s="79"/>
      <c r="I13220" s="79"/>
      <c r="K13220" s="79"/>
      <c r="M13220" s="79"/>
      <c r="N13220" s="80"/>
      <c r="P13220" s="79"/>
    </row>
    <row r="13221" spans="7:16" x14ac:dyDescent="0.2">
      <c r="G13221" s="79"/>
      <c r="I13221" s="79"/>
      <c r="K13221" s="79"/>
      <c r="M13221" s="79"/>
      <c r="N13221" s="80"/>
      <c r="P13221" s="79"/>
    </row>
    <row r="13222" spans="7:16" x14ac:dyDescent="0.2">
      <c r="G13222" s="79"/>
      <c r="I13222" s="79"/>
      <c r="K13222" s="79"/>
      <c r="M13222" s="79"/>
      <c r="N13222" s="80"/>
      <c r="P13222" s="79"/>
    </row>
    <row r="13223" spans="7:16" x14ac:dyDescent="0.2">
      <c r="G13223" s="79"/>
      <c r="I13223" s="79"/>
      <c r="K13223" s="79"/>
      <c r="M13223" s="79"/>
      <c r="N13223" s="80"/>
      <c r="P13223" s="79"/>
    </row>
    <row r="13224" spans="7:16" x14ac:dyDescent="0.2">
      <c r="G13224" s="79"/>
      <c r="I13224" s="79"/>
      <c r="K13224" s="79"/>
      <c r="M13224" s="79"/>
      <c r="N13224" s="80"/>
      <c r="P13224" s="79"/>
    </row>
    <row r="13225" spans="7:16" x14ac:dyDescent="0.2">
      <c r="G13225" s="79"/>
      <c r="I13225" s="79"/>
      <c r="K13225" s="79"/>
      <c r="M13225" s="79"/>
      <c r="N13225" s="80"/>
      <c r="P13225" s="79"/>
    </row>
    <row r="13226" spans="7:16" x14ac:dyDescent="0.2">
      <c r="G13226" s="79"/>
      <c r="I13226" s="79"/>
      <c r="K13226" s="79"/>
      <c r="M13226" s="79"/>
      <c r="N13226" s="80"/>
      <c r="P13226" s="79"/>
    </row>
    <row r="13227" spans="7:16" x14ac:dyDescent="0.2">
      <c r="G13227" s="79"/>
      <c r="I13227" s="79"/>
      <c r="K13227" s="79"/>
      <c r="M13227" s="79"/>
      <c r="N13227" s="80"/>
      <c r="P13227" s="79"/>
    </row>
    <row r="13228" spans="7:16" x14ac:dyDescent="0.2">
      <c r="G13228" s="79"/>
      <c r="I13228" s="79"/>
      <c r="K13228" s="79"/>
      <c r="M13228" s="79"/>
      <c r="N13228" s="80"/>
      <c r="P13228" s="79"/>
    </row>
    <row r="13229" spans="7:16" x14ac:dyDescent="0.2">
      <c r="G13229" s="79"/>
      <c r="I13229" s="79"/>
      <c r="K13229" s="79"/>
      <c r="M13229" s="79"/>
      <c r="N13229" s="80"/>
      <c r="P13229" s="79"/>
    </row>
    <row r="13230" spans="7:16" x14ac:dyDescent="0.2">
      <c r="G13230" s="79"/>
      <c r="I13230" s="79"/>
      <c r="K13230" s="79"/>
      <c r="M13230" s="79"/>
      <c r="N13230" s="80"/>
      <c r="P13230" s="79"/>
    </row>
    <row r="13231" spans="7:16" x14ac:dyDescent="0.2">
      <c r="G13231" s="79"/>
      <c r="I13231" s="79"/>
      <c r="K13231" s="79"/>
      <c r="M13231" s="79"/>
      <c r="N13231" s="80"/>
      <c r="P13231" s="79"/>
    </row>
    <row r="13232" spans="7:16" x14ac:dyDescent="0.2">
      <c r="G13232" s="79"/>
      <c r="I13232" s="79"/>
      <c r="K13232" s="79"/>
      <c r="M13232" s="79"/>
      <c r="N13232" s="80"/>
      <c r="P13232" s="79"/>
    </row>
    <row r="13233" spans="7:16" x14ac:dyDescent="0.2">
      <c r="G13233" s="79"/>
      <c r="I13233" s="79"/>
      <c r="K13233" s="79"/>
      <c r="M13233" s="79"/>
      <c r="N13233" s="80"/>
      <c r="P13233" s="79"/>
    </row>
    <row r="13234" spans="7:16" x14ac:dyDescent="0.2">
      <c r="G13234" s="79"/>
      <c r="I13234" s="79"/>
      <c r="K13234" s="79"/>
      <c r="M13234" s="79"/>
      <c r="N13234" s="80"/>
      <c r="P13234" s="79"/>
    </row>
    <row r="13235" spans="7:16" x14ac:dyDescent="0.2">
      <c r="G13235" s="79"/>
      <c r="I13235" s="79"/>
      <c r="K13235" s="79"/>
      <c r="M13235" s="79"/>
      <c r="N13235" s="80"/>
      <c r="P13235" s="79"/>
    </row>
    <row r="13236" spans="7:16" x14ac:dyDescent="0.2">
      <c r="G13236" s="79"/>
      <c r="I13236" s="79"/>
      <c r="K13236" s="79"/>
      <c r="M13236" s="79"/>
      <c r="N13236" s="80"/>
      <c r="P13236" s="79"/>
    </row>
    <row r="13237" spans="7:16" x14ac:dyDescent="0.2">
      <c r="G13237" s="79"/>
      <c r="I13237" s="79"/>
      <c r="K13237" s="79"/>
      <c r="M13237" s="79"/>
      <c r="N13237" s="80"/>
      <c r="P13237" s="79"/>
    </row>
    <row r="13238" spans="7:16" x14ac:dyDescent="0.2">
      <c r="G13238" s="79"/>
      <c r="I13238" s="79"/>
      <c r="K13238" s="79"/>
      <c r="M13238" s="79"/>
      <c r="N13238" s="80"/>
      <c r="P13238" s="79"/>
    </row>
    <row r="13239" spans="7:16" x14ac:dyDescent="0.2">
      <c r="G13239" s="79"/>
      <c r="I13239" s="79"/>
      <c r="K13239" s="79"/>
      <c r="M13239" s="79"/>
      <c r="N13239" s="80"/>
      <c r="P13239" s="79"/>
    </row>
    <row r="13240" spans="7:16" x14ac:dyDescent="0.2">
      <c r="G13240" s="79"/>
      <c r="I13240" s="79"/>
      <c r="K13240" s="79"/>
      <c r="M13240" s="79"/>
      <c r="N13240" s="80"/>
      <c r="P13240" s="79"/>
    </row>
    <row r="13241" spans="7:16" x14ac:dyDescent="0.2">
      <c r="G13241" s="79"/>
      <c r="I13241" s="79"/>
      <c r="K13241" s="79"/>
      <c r="M13241" s="79"/>
      <c r="N13241" s="80"/>
      <c r="P13241" s="79"/>
    </row>
    <row r="13242" spans="7:16" x14ac:dyDescent="0.2">
      <c r="G13242" s="79"/>
      <c r="I13242" s="79"/>
      <c r="K13242" s="79"/>
      <c r="M13242" s="79"/>
      <c r="N13242" s="80"/>
      <c r="P13242" s="79"/>
    </row>
    <row r="13243" spans="7:16" x14ac:dyDescent="0.2">
      <c r="G13243" s="79"/>
      <c r="I13243" s="79"/>
      <c r="K13243" s="79"/>
      <c r="M13243" s="79"/>
      <c r="N13243" s="80"/>
      <c r="P13243" s="79"/>
    </row>
    <row r="13244" spans="7:16" x14ac:dyDescent="0.2">
      <c r="G13244" s="79"/>
      <c r="I13244" s="79"/>
      <c r="K13244" s="79"/>
      <c r="M13244" s="79"/>
      <c r="N13244" s="80"/>
      <c r="P13244" s="79"/>
    </row>
    <row r="13245" spans="7:16" x14ac:dyDescent="0.2">
      <c r="G13245" s="79"/>
      <c r="I13245" s="79"/>
      <c r="K13245" s="79"/>
      <c r="M13245" s="79"/>
      <c r="N13245" s="80"/>
      <c r="P13245" s="79"/>
    </row>
    <row r="13246" spans="7:16" x14ac:dyDescent="0.2">
      <c r="G13246" s="79"/>
      <c r="I13246" s="79"/>
      <c r="K13246" s="79"/>
      <c r="M13246" s="79"/>
      <c r="N13246" s="80"/>
      <c r="P13246" s="79"/>
    </row>
    <row r="13247" spans="7:16" x14ac:dyDescent="0.2">
      <c r="G13247" s="79"/>
      <c r="I13247" s="79"/>
      <c r="K13247" s="79"/>
      <c r="M13247" s="79"/>
      <c r="N13247" s="80"/>
      <c r="P13247" s="79"/>
    </row>
    <row r="13248" spans="7:16" x14ac:dyDescent="0.2">
      <c r="G13248" s="79"/>
      <c r="I13248" s="79"/>
      <c r="K13248" s="79"/>
      <c r="M13248" s="79"/>
      <c r="N13248" s="80"/>
      <c r="P13248" s="79"/>
    </row>
    <row r="13249" spans="7:16" x14ac:dyDescent="0.2">
      <c r="G13249" s="79"/>
      <c r="I13249" s="79"/>
      <c r="K13249" s="79"/>
      <c r="M13249" s="79"/>
      <c r="N13249" s="80"/>
      <c r="P13249" s="79"/>
    </row>
    <row r="13250" spans="7:16" x14ac:dyDescent="0.2">
      <c r="G13250" s="79"/>
      <c r="I13250" s="79"/>
      <c r="K13250" s="79"/>
      <c r="M13250" s="79"/>
      <c r="N13250" s="80"/>
      <c r="P13250" s="79"/>
    </row>
    <row r="13251" spans="7:16" x14ac:dyDescent="0.2">
      <c r="G13251" s="79"/>
      <c r="I13251" s="79"/>
      <c r="K13251" s="79"/>
      <c r="M13251" s="79"/>
      <c r="N13251" s="80"/>
      <c r="P13251" s="79"/>
    </row>
    <row r="13252" spans="7:16" x14ac:dyDescent="0.2">
      <c r="G13252" s="79"/>
      <c r="I13252" s="79"/>
      <c r="K13252" s="79"/>
      <c r="M13252" s="79"/>
      <c r="N13252" s="80"/>
      <c r="P13252" s="79"/>
    </row>
    <row r="13253" spans="7:16" x14ac:dyDescent="0.2">
      <c r="G13253" s="79"/>
      <c r="I13253" s="79"/>
      <c r="K13253" s="79"/>
      <c r="M13253" s="79"/>
      <c r="N13253" s="80"/>
      <c r="P13253" s="79"/>
    </row>
    <row r="13254" spans="7:16" x14ac:dyDescent="0.2">
      <c r="G13254" s="79"/>
      <c r="I13254" s="79"/>
      <c r="K13254" s="79"/>
      <c r="M13254" s="79"/>
      <c r="N13254" s="80"/>
      <c r="P13254" s="79"/>
    </row>
    <row r="13255" spans="7:16" x14ac:dyDescent="0.2">
      <c r="G13255" s="79"/>
      <c r="I13255" s="79"/>
      <c r="K13255" s="79"/>
      <c r="M13255" s="79"/>
      <c r="N13255" s="80"/>
      <c r="P13255" s="79"/>
    </row>
    <row r="13256" spans="7:16" x14ac:dyDescent="0.2">
      <c r="G13256" s="79"/>
      <c r="I13256" s="79"/>
      <c r="K13256" s="79"/>
      <c r="M13256" s="79"/>
      <c r="N13256" s="80"/>
      <c r="P13256" s="79"/>
    </row>
    <row r="13257" spans="7:16" x14ac:dyDescent="0.2">
      <c r="G13257" s="79"/>
      <c r="I13257" s="79"/>
      <c r="K13257" s="79"/>
      <c r="M13257" s="79"/>
      <c r="N13257" s="80"/>
      <c r="P13257" s="79"/>
    </row>
    <row r="13258" spans="7:16" x14ac:dyDescent="0.2">
      <c r="G13258" s="79"/>
      <c r="I13258" s="79"/>
      <c r="K13258" s="79"/>
      <c r="M13258" s="79"/>
      <c r="N13258" s="80"/>
      <c r="P13258" s="79"/>
    </row>
    <row r="13259" spans="7:16" x14ac:dyDescent="0.2">
      <c r="G13259" s="79"/>
      <c r="I13259" s="79"/>
      <c r="K13259" s="79"/>
      <c r="M13259" s="79"/>
      <c r="N13259" s="80"/>
      <c r="P13259" s="79"/>
    </row>
    <row r="13260" spans="7:16" x14ac:dyDescent="0.2">
      <c r="G13260" s="79"/>
      <c r="I13260" s="79"/>
      <c r="K13260" s="79"/>
      <c r="M13260" s="79"/>
      <c r="N13260" s="80"/>
      <c r="P13260" s="79"/>
    </row>
    <row r="13261" spans="7:16" x14ac:dyDescent="0.2">
      <c r="G13261" s="79"/>
      <c r="I13261" s="79"/>
      <c r="K13261" s="79"/>
      <c r="M13261" s="79"/>
      <c r="N13261" s="80"/>
      <c r="P13261" s="79"/>
    </row>
    <row r="13262" spans="7:16" x14ac:dyDescent="0.2">
      <c r="G13262" s="79"/>
      <c r="I13262" s="79"/>
      <c r="K13262" s="79"/>
      <c r="M13262" s="79"/>
      <c r="N13262" s="80"/>
      <c r="P13262" s="79"/>
    </row>
    <row r="13263" spans="7:16" x14ac:dyDescent="0.2">
      <c r="G13263" s="79"/>
      <c r="I13263" s="79"/>
      <c r="K13263" s="79"/>
      <c r="M13263" s="79"/>
      <c r="N13263" s="80"/>
      <c r="P13263" s="79"/>
    </row>
    <row r="13264" spans="7:16" x14ac:dyDescent="0.2">
      <c r="G13264" s="79"/>
      <c r="I13264" s="79"/>
      <c r="K13264" s="79"/>
      <c r="M13264" s="79"/>
      <c r="N13264" s="80"/>
      <c r="P13264" s="79"/>
    </row>
    <row r="13265" spans="7:16" x14ac:dyDescent="0.2">
      <c r="G13265" s="79"/>
      <c r="I13265" s="79"/>
      <c r="K13265" s="79"/>
      <c r="M13265" s="79"/>
      <c r="N13265" s="80"/>
      <c r="P13265" s="79"/>
    </row>
    <row r="13266" spans="7:16" x14ac:dyDescent="0.2">
      <c r="G13266" s="79"/>
      <c r="I13266" s="79"/>
      <c r="K13266" s="79"/>
      <c r="M13266" s="79"/>
      <c r="N13266" s="80"/>
      <c r="P13266" s="79"/>
    </row>
    <row r="13267" spans="7:16" x14ac:dyDescent="0.2">
      <c r="G13267" s="79"/>
      <c r="I13267" s="79"/>
      <c r="K13267" s="79"/>
      <c r="M13267" s="79"/>
      <c r="N13267" s="80"/>
      <c r="P13267" s="79"/>
    </row>
    <row r="13268" spans="7:16" x14ac:dyDescent="0.2">
      <c r="G13268" s="79"/>
      <c r="I13268" s="79"/>
      <c r="K13268" s="79"/>
      <c r="M13268" s="79"/>
      <c r="N13268" s="80"/>
      <c r="P13268" s="79"/>
    </row>
    <row r="13269" spans="7:16" x14ac:dyDescent="0.2">
      <c r="G13269" s="79"/>
      <c r="I13269" s="79"/>
      <c r="K13269" s="79"/>
      <c r="M13269" s="79"/>
      <c r="N13269" s="80"/>
      <c r="P13269" s="79"/>
    </row>
    <row r="13270" spans="7:16" x14ac:dyDescent="0.2">
      <c r="G13270" s="79"/>
      <c r="I13270" s="79"/>
      <c r="K13270" s="79"/>
      <c r="M13270" s="79"/>
      <c r="N13270" s="80"/>
      <c r="P13270" s="79"/>
    </row>
    <row r="13271" spans="7:16" x14ac:dyDescent="0.2">
      <c r="G13271" s="79"/>
      <c r="I13271" s="79"/>
      <c r="K13271" s="79"/>
      <c r="M13271" s="79"/>
      <c r="N13271" s="80"/>
      <c r="P13271" s="79"/>
    </row>
    <row r="13272" spans="7:16" x14ac:dyDescent="0.2">
      <c r="G13272" s="79"/>
      <c r="I13272" s="79"/>
      <c r="K13272" s="79"/>
      <c r="M13272" s="79"/>
      <c r="N13272" s="80"/>
      <c r="P13272" s="79"/>
    </row>
    <row r="13273" spans="7:16" x14ac:dyDescent="0.2">
      <c r="G13273" s="79"/>
      <c r="I13273" s="79"/>
      <c r="K13273" s="79"/>
      <c r="M13273" s="79"/>
      <c r="N13273" s="80"/>
      <c r="P13273" s="79"/>
    </row>
    <row r="13274" spans="7:16" x14ac:dyDescent="0.2">
      <c r="G13274" s="79"/>
      <c r="I13274" s="79"/>
      <c r="K13274" s="79"/>
      <c r="M13274" s="79"/>
      <c r="N13274" s="80"/>
      <c r="P13274" s="79"/>
    </row>
    <row r="13275" spans="7:16" x14ac:dyDescent="0.2">
      <c r="G13275" s="79"/>
      <c r="I13275" s="79"/>
      <c r="K13275" s="79"/>
      <c r="M13275" s="79"/>
      <c r="N13275" s="80"/>
      <c r="P13275" s="79"/>
    </row>
    <row r="13276" spans="7:16" x14ac:dyDescent="0.2">
      <c r="G13276" s="79"/>
      <c r="I13276" s="79"/>
      <c r="K13276" s="79"/>
      <c r="M13276" s="79"/>
      <c r="N13276" s="80"/>
      <c r="P13276" s="79"/>
    </row>
    <row r="13277" spans="7:16" x14ac:dyDescent="0.2">
      <c r="G13277" s="79"/>
      <c r="I13277" s="79"/>
      <c r="K13277" s="79"/>
      <c r="M13277" s="79"/>
      <c r="N13277" s="80"/>
      <c r="P13277" s="79"/>
    </row>
    <row r="13278" spans="7:16" x14ac:dyDescent="0.2">
      <c r="G13278" s="79"/>
      <c r="I13278" s="79"/>
      <c r="K13278" s="79"/>
      <c r="M13278" s="79"/>
      <c r="N13278" s="80"/>
      <c r="P13278" s="79"/>
    </row>
    <row r="13279" spans="7:16" x14ac:dyDescent="0.2">
      <c r="G13279" s="79"/>
      <c r="I13279" s="79"/>
      <c r="K13279" s="79"/>
      <c r="M13279" s="79"/>
      <c r="N13279" s="80"/>
      <c r="P13279" s="79"/>
    </row>
    <row r="13280" spans="7:16" x14ac:dyDescent="0.2">
      <c r="G13280" s="79"/>
      <c r="I13280" s="79"/>
      <c r="K13280" s="79"/>
      <c r="M13280" s="79"/>
      <c r="N13280" s="80"/>
      <c r="P13280" s="79"/>
    </row>
    <row r="13281" spans="7:16" x14ac:dyDescent="0.2">
      <c r="G13281" s="79"/>
      <c r="I13281" s="79"/>
      <c r="K13281" s="79"/>
      <c r="M13281" s="79"/>
      <c r="N13281" s="80"/>
      <c r="P13281" s="79"/>
    </row>
    <row r="13282" spans="7:16" x14ac:dyDescent="0.2">
      <c r="G13282" s="79"/>
      <c r="I13282" s="79"/>
      <c r="K13282" s="79"/>
      <c r="M13282" s="79"/>
      <c r="N13282" s="80"/>
      <c r="P13282" s="79"/>
    </row>
    <row r="13283" spans="7:16" x14ac:dyDescent="0.2">
      <c r="G13283" s="79"/>
      <c r="I13283" s="79"/>
      <c r="K13283" s="79"/>
      <c r="M13283" s="79"/>
      <c r="N13283" s="80"/>
      <c r="P13283" s="79"/>
    </row>
    <row r="13284" spans="7:16" x14ac:dyDescent="0.2">
      <c r="G13284" s="79"/>
      <c r="I13284" s="79"/>
      <c r="K13284" s="79"/>
      <c r="M13284" s="79"/>
      <c r="N13284" s="80"/>
      <c r="P13284" s="79"/>
    </row>
    <row r="13285" spans="7:16" x14ac:dyDescent="0.2">
      <c r="G13285" s="79"/>
      <c r="I13285" s="79"/>
      <c r="K13285" s="79"/>
      <c r="M13285" s="79"/>
      <c r="N13285" s="80"/>
      <c r="P13285" s="79"/>
    </row>
    <row r="13286" spans="7:16" x14ac:dyDescent="0.2">
      <c r="G13286" s="79"/>
      <c r="I13286" s="79"/>
      <c r="K13286" s="79"/>
      <c r="M13286" s="79"/>
      <c r="N13286" s="80"/>
      <c r="P13286" s="79"/>
    </row>
    <row r="13287" spans="7:16" x14ac:dyDescent="0.2">
      <c r="G13287" s="79"/>
      <c r="I13287" s="79"/>
      <c r="K13287" s="79"/>
      <c r="M13287" s="79"/>
      <c r="N13287" s="80"/>
      <c r="P13287" s="79"/>
    </row>
    <row r="13288" spans="7:16" x14ac:dyDescent="0.2">
      <c r="G13288" s="79"/>
      <c r="I13288" s="79"/>
      <c r="K13288" s="79"/>
      <c r="M13288" s="79"/>
      <c r="N13288" s="80"/>
      <c r="P13288" s="79"/>
    </row>
    <row r="13289" spans="7:16" x14ac:dyDescent="0.2">
      <c r="G13289" s="79"/>
      <c r="I13289" s="79"/>
      <c r="K13289" s="79"/>
      <c r="M13289" s="79"/>
      <c r="N13289" s="80"/>
      <c r="P13289" s="79"/>
    </row>
    <row r="13290" spans="7:16" x14ac:dyDescent="0.2">
      <c r="G13290" s="79"/>
      <c r="I13290" s="79"/>
      <c r="K13290" s="79"/>
      <c r="M13290" s="79"/>
      <c r="N13290" s="80"/>
      <c r="P13290" s="79"/>
    </row>
    <row r="13291" spans="7:16" x14ac:dyDescent="0.2">
      <c r="G13291" s="79"/>
      <c r="I13291" s="79"/>
      <c r="K13291" s="79"/>
      <c r="M13291" s="79"/>
      <c r="N13291" s="80"/>
      <c r="P13291" s="79"/>
    </row>
    <row r="13292" spans="7:16" x14ac:dyDescent="0.2">
      <c r="G13292" s="79"/>
      <c r="I13292" s="79"/>
      <c r="K13292" s="79"/>
      <c r="M13292" s="79"/>
      <c r="N13292" s="80"/>
      <c r="P13292" s="79"/>
    </row>
    <row r="13293" spans="7:16" x14ac:dyDescent="0.2">
      <c r="G13293" s="79"/>
      <c r="I13293" s="79"/>
      <c r="K13293" s="79"/>
      <c r="M13293" s="79"/>
      <c r="N13293" s="80"/>
      <c r="P13293" s="79"/>
    </row>
    <row r="13294" spans="7:16" x14ac:dyDescent="0.2">
      <c r="G13294" s="79"/>
      <c r="I13294" s="79"/>
      <c r="K13294" s="79"/>
      <c r="M13294" s="79"/>
      <c r="N13294" s="80"/>
      <c r="P13294" s="79"/>
    </row>
    <row r="13295" spans="7:16" x14ac:dyDescent="0.2">
      <c r="G13295" s="79"/>
      <c r="I13295" s="79"/>
      <c r="K13295" s="79"/>
      <c r="M13295" s="79"/>
      <c r="N13295" s="80"/>
      <c r="P13295" s="79"/>
    </row>
    <row r="13296" spans="7:16" x14ac:dyDescent="0.2">
      <c r="G13296" s="79"/>
      <c r="I13296" s="79"/>
      <c r="K13296" s="79"/>
      <c r="M13296" s="79"/>
      <c r="N13296" s="80"/>
      <c r="P13296" s="79"/>
    </row>
    <row r="13297" spans="7:16" x14ac:dyDescent="0.2">
      <c r="G13297" s="79"/>
      <c r="I13297" s="79"/>
      <c r="K13297" s="79"/>
      <c r="M13297" s="79"/>
      <c r="N13297" s="80"/>
      <c r="P13297" s="79"/>
    </row>
    <row r="13298" spans="7:16" x14ac:dyDescent="0.2">
      <c r="G13298" s="79"/>
      <c r="I13298" s="79"/>
      <c r="K13298" s="79"/>
      <c r="M13298" s="79"/>
      <c r="N13298" s="80"/>
      <c r="P13298" s="79"/>
    </row>
    <row r="13299" spans="7:16" x14ac:dyDescent="0.2">
      <c r="G13299" s="79"/>
      <c r="I13299" s="79"/>
      <c r="K13299" s="79"/>
      <c r="M13299" s="79"/>
      <c r="N13299" s="80"/>
      <c r="P13299" s="79"/>
    </row>
    <row r="13300" spans="7:16" x14ac:dyDescent="0.2">
      <c r="G13300" s="79"/>
      <c r="I13300" s="79"/>
      <c r="K13300" s="79"/>
      <c r="M13300" s="79"/>
      <c r="N13300" s="80"/>
      <c r="P13300" s="79"/>
    </row>
    <row r="13301" spans="7:16" x14ac:dyDescent="0.2">
      <c r="G13301" s="79"/>
      <c r="I13301" s="79"/>
      <c r="K13301" s="79"/>
      <c r="M13301" s="79"/>
      <c r="N13301" s="80"/>
      <c r="P13301" s="79"/>
    </row>
    <row r="13302" spans="7:16" x14ac:dyDescent="0.2">
      <c r="G13302" s="79"/>
      <c r="I13302" s="79"/>
      <c r="K13302" s="79"/>
      <c r="M13302" s="79"/>
      <c r="N13302" s="80"/>
      <c r="P13302" s="79"/>
    </row>
    <row r="13303" spans="7:16" x14ac:dyDescent="0.2">
      <c r="G13303" s="79"/>
      <c r="I13303" s="79"/>
      <c r="K13303" s="79"/>
      <c r="M13303" s="79"/>
      <c r="N13303" s="80"/>
      <c r="P13303" s="79"/>
    </row>
    <row r="13304" spans="7:16" x14ac:dyDescent="0.2">
      <c r="G13304" s="79"/>
      <c r="I13304" s="79"/>
      <c r="K13304" s="79"/>
      <c r="M13304" s="79"/>
      <c r="N13304" s="80"/>
      <c r="P13304" s="79"/>
    </row>
    <row r="13305" spans="7:16" x14ac:dyDescent="0.2">
      <c r="G13305" s="79"/>
      <c r="I13305" s="79"/>
      <c r="K13305" s="79"/>
      <c r="M13305" s="79"/>
      <c r="N13305" s="80"/>
      <c r="P13305" s="79"/>
    </row>
    <row r="13306" spans="7:16" x14ac:dyDescent="0.2">
      <c r="G13306" s="79"/>
      <c r="I13306" s="79"/>
      <c r="K13306" s="79"/>
      <c r="M13306" s="79"/>
      <c r="N13306" s="80"/>
      <c r="P13306" s="79"/>
    </row>
    <row r="13307" spans="7:16" x14ac:dyDescent="0.2">
      <c r="G13307" s="79"/>
      <c r="I13307" s="79"/>
      <c r="K13307" s="79"/>
      <c r="M13307" s="79"/>
      <c r="N13307" s="80"/>
      <c r="P13307" s="79"/>
    </row>
    <row r="13308" spans="7:16" x14ac:dyDescent="0.2">
      <c r="G13308" s="79"/>
      <c r="I13308" s="79"/>
      <c r="K13308" s="79"/>
      <c r="M13308" s="79"/>
      <c r="N13308" s="80"/>
      <c r="P13308" s="79"/>
    </row>
    <row r="13309" spans="7:16" x14ac:dyDescent="0.2">
      <c r="G13309" s="79"/>
      <c r="I13309" s="79"/>
      <c r="K13309" s="79"/>
      <c r="M13309" s="79"/>
      <c r="N13309" s="80"/>
      <c r="P13309" s="79"/>
    </row>
    <row r="13310" spans="7:16" x14ac:dyDescent="0.2">
      <c r="G13310" s="79"/>
      <c r="I13310" s="79"/>
      <c r="K13310" s="79"/>
      <c r="M13310" s="79"/>
      <c r="N13310" s="80"/>
      <c r="P13310" s="79"/>
    </row>
    <row r="13311" spans="7:16" x14ac:dyDescent="0.2">
      <c r="G13311" s="79"/>
      <c r="I13311" s="79"/>
      <c r="K13311" s="79"/>
      <c r="M13311" s="79"/>
      <c r="N13311" s="80"/>
      <c r="P13311" s="79"/>
    </row>
    <row r="13312" spans="7:16" x14ac:dyDescent="0.2">
      <c r="G13312" s="79"/>
      <c r="I13312" s="79"/>
      <c r="K13312" s="79"/>
      <c r="M13312" s="79"/>
      <c r="N13312" s="80"/>
      <c r="P13312" s="79"/>
    </row>
    <row r="13313" spans="7:16" x14ac:dyDescent="0.2">
      <c r="G13313" s="79"/>
      <c r="I13313" s="79"/>
      <c r="K13313" s="79"/>
      <c r="M13313" s="79"/>
      <c r="N13313" s="80"/>
      <c r="P13313" s="79"/>
    </row>
    <row r="13314" spans="7:16" x14ac:dyDescent="0.2">
      <c r="G13314" s="79"/>
      <c r="I13314" s="79"/>
      <c r="K13314" s="79"/>
      <c r="M13314" s="79"/>
      <c r="N13314" s="80"/>
      <c r="P13314" s="79"/>
    </row>
    <row r="13315" spans="7:16" x14ac:dyDescent="0.2">
      <c r="G13315" s="79"/>
      <c r="I13315" s="79"/>
      <c r="K13315" s="79"/>
      <c r="M13315" s="79"/>
      <c r="N13315" s="80"/>
      <c r="P13315" s="79"/>
    </row>
    <row r="13316" spans="7:16" x14ac:dyDescent="0.2">
      <c r="G13316" s="79"/>
      <c r="I13316" s="79"/>
      <c r="K13316" s="79"/>
      <c r="M13316" s="79"/>
      <c r="N13316" s="80"/>
      <c r="P13316" s="79"/>
    </row>
    <row r="13317" spans="7:16" x14ac:dyDescent="0.2">
      <c r="G13317" s="79"/>
      <c r="I13317" s="79"/>
      <c r="K13317" s="79"/>
      <c r="M13317" s="79"/>
      <c r="N13317" s="80"/>
      <c r="P13317" s="79"/>
    </row>
    <row r="13318" spans="7:16" x14ac:dyDescent="0.2">
      <c r="G13318" s="79"/>
      <c r="I13318" s="79"/>
      <c r="K13318" s="79"/>
      <c r="M13318" s="79"/>
      <c r="N13318" s="80"/>
      <c r="P13318" s="79"/>
    </row>
    <row r="13319" spans="7:16" x14ac:dyDescent="0.2">
      <c r="G13319" s="79"/>
      <c r="I13319" s="79"/>
      <c r="K13319" s="79"/>
      <c r="M13319" s="79"/>
      <c r="N13319" s="80"/>
      <c r="P13319" s="79"/>
    </row>
    <row r="13320" spans="7:16" x14ac:dyDescent="0.2">
      <c r="G13320" s="79"/>
      <c r="I13320" s="79"/>
      <c r="K13320" s="79"/>
      <c r="M13320" s="79"/>
      <c r="N13320" s="80"/>
      <c r="P13320" s="79"/>
    </row>
    <row r="13321" spans="7:16" x14ac:dyDescent="0.2">
      <c r="G13321" s="79"/>
      <c r="I13321" s="79"/>
      <c r="K13321" s="79"/>
      <c r="M13321" s="79"/>
      <c r="N13321" s="80"/>
      <c r="P13321" s="79"/>
    </row>
    <row r="13322" spans="7:16" x14ac:dyDescent="0.2">
      <c r="G13322" s="79"/>
      <c r="I13322" s="79"/>
      <c r="K13322" s="79"/>
      <c r="M13322" s="79"/>
      <c r="N13322" s="80"/>
      <c r="P13322" s="79"/>
    </row>
    <row r="13323" spans="7:16" x14ac:dyDescent="0.2">
      <c r="G13323" s="79"/>
      <c r="I13323" s="79"/>
      <c r="K13323" s="79"/>
      <c r="M13323" s="79"/>
      <c r="N13323" s="80"/>
      <c r="P13323" s="79"/>
    </row>
    <row r="13324" spans="7:16" x14ac:dyDescent="0.2">
      <c r="G13324" s="79"/>
      <c r="I13324" s="79"/>
      <c r="K13324" s="79"/>
      <c r="M13324" s="79"/>
      <c r="N13324" s="80"/>
      <c r="P13324" s="79"/>
    </row>
    <row r="13325" spans="7:16" x14ac:dyDescent="0.2">
      <c r="G13325" s="79"/>
      <c r="I13325" s="79"/>
      <c r="K13325" s="79"/>
      <c r="M13325" s="79"/>
      <c r="N13325" s="80"/>
      <c r="P13325" s="79"/>
    </row>
    <row r="13326" spans="7:16" x14ac:dyDescent="0.2">
      <c r="G13326" s="79"/>
      <c r="I13326" s="79"/>
      <c r="K13326" s="79"/>
      <c r="M13326" s="79"/>
      <c r="N13326" s="80"/>
      <c r="P13326" s="79"/>
    </row>
    <row r="13327" spans="7:16" x14ac:dyDescent="0.2">
      <c r="G13327" s="79"/>
      <c r="I13327" s="79"/>
      <c r="K13327" s="79"/>
      <c r="M13327" s="79"/>
      <c r="N13327" s="80"/>
      <c r="P13327" s="79"/>
    </row>
    <row r="13328" spans="7:16" x14ac:dyDescent="0.2">
      <c r="G13328" s="79"/>
      <c r="I13328" s="79"/>
      <c r="K13328" s="79"/>
      <c r="M13328" s="79"/>
      <c r="N13328" s="80"/>
      <c r="P13328" s="79"/>
    </row>
    <row r="13329" spans="7:16" x14ac:dyDescent="0.2">
      <c r="G13329" s="79"/>
      <c r="I13329" s="79"/>
      <c r="K13329" s="79"/>
      <c r="M13329" s="79"/>
      <c r="N13329" s="80"/>
      <c r="P13329" s="79"/>
    </row>
    <row r="13330" spans="7:16" x14ac:dyDescent="0.2">
      <c r="G13330" s="79"/>
      <c r="I13330" s="79"/>
      <c r="K13330" s="79"/>
      <c r="M13330" s="79"/>
      <c r="N13330" s="80"/>
      <c r="P13330" s="79"/>
    </row>
    <row r="13331" spans="7:16" x14ac:dyDescent="0.2">
      <c r="G13331" s="79"/>
      <c r="I13331" s="79"/>
      <c r="K13331" s="79"/>
      <c r="M13331" s="79"/>
      <c r="N13331" s="80"/>
      <c r="P13331" s="79"/>
    </row>
    <row r="13332" spans="7:16" x14ac:dyDescent="0.2">
      <c r="G13332" s="79"/>
      <c r="I13332" s="79"/>
      <c r="K13332" s="79"/>
      <c r="M13332" s="79"/>
      <c r="N13332" s="80"/>
      <c r="P13332" s="79"/>
    </row>
    <row r="13333" spans="7:16" x14ac:dyDescent="0.2">
      <c r="G13333" s="79"/>
      <c r="I13333" s="79"/>
      <c r="K13333" s="79"/>
      <c r="M13333" s="79"/>
      <c r="N13333" s="80"/>
      <c r="P13333" s="79"/>
    </row>
    <row r="13334" spans="7:16" x14ac:dyDescent="0.2">
      <c r="G13334" s="79"/>
      <c r="I13334" s="79"/>
      <c r="K13334" s="79"/>
      <c r="M13334" s="79"/>
      <c r="N13334" s="80"/>
      <c r="P13334" s="79"/>
    </row>
    <row r="13335" spans="7:16" x14ac:dyDescent="0.2">
      <c r="G13335" s="79"/>
      <c r="I13335" s="79"/>
      <c r="K13335" s="79"/>
      <c r="M13335" s="79"/>
      <c r="N13335" s="80"/>
      <c r="P13335" s="79"/>
    </row>
    <row r="13336" spans="7:16" x14ac:dyDescent="0.2">
      <c r="G13336" s="79"/>
      <c r="I13336" s="79"/>
      <c r="K13336" s="79"/>
      <c r="M13336" s="79"/>
      <c r="N13336" s="80"/>
      <c r="P13336" s="79"/>
    </row>
    <row r="13337" spans="7:16" x14ac:dyDescent="0.2">
      <c r="G13337" s="79"/>
      <c r="I13337" s="79"/>
      <c r="K13337" s="79"/>
      <c r="M13337" s="79"/>
      <c r="N13337" s="80"/>
      <c r="P13337" s="79"/>
    </row>
    <row r="13338" spans="7:16" x14ac:dyDescent="0.2">
      <c r="G13338" s="79"/>
      <c r="I13338" s="79"/>
      <c r="K13338" s="79"/>
      <c r="M13338" s="79"/>
      <c r="N13338" s="80"/>
      <c r="P13338" s="79"/>
    </row>
    <row r="13339" spans="7:16" x14ac:dyDescent="0.2">
      <c r="G13339" s="79"/>
      <c r="I13339" s="79"/>
      <c r="K13339" s="79"/>
      <c r="M13339" s="79"/>
      <c r="N13339" s="80"/>
      <c r="P13339" s="79"/>
    </row>
    <row r="13340" spans="7:16" x14ac:dyDescent="0.2">
      <c r="G13340" s="79"/>
      <c r="I13340" s="79"/>
      <c r="K13340" s="79"/>
      <c r="M13340" s="79"/>
      <c r="N13340" s="80"/>
      <c r="P13340" s="79"/>
    </row>
    <row r="13341" spans="7:16" x14ac:dyDescent="0.2">
      <c r="G13341" s="79"/>
      <c r="I13341" s="79"/>
      <c r="K13341" s="79"/>
      <c r="M13341" s="79"/>
      <c r="N13341" s="80"/>
      <c r="P13341" s="79"/>
    </row>
    <row r="13342" spans="7:16" x14ac:dyDescent="0.2">
      <c r="G13342" s="79"/>
      <c r="I13342" s="79"/>
      <c r="K13342" s="79"/>
      <c r="M13342" s="79"/>
      <c r="N13342" s="80"/>
      <c r="P13342" s="79"/>
    </row>
    <row r="13343" spans="7:16" x14ac:dyDescent="0.2">
      <c r="G13343" s="79"/>
      <c r="I13343" s="79"/>
      <c r="K13343" s="79"/>
      <c r="M13343" s="79"/>
      <c r="N13343" s="80"/>
      <c r="P13343" s="79"/>
    </row>
    <row r="13344" spans="7:16" x14ac:dyDescent="0.2">
      <c r="G13344" s="79"/>
      <c r="I13344" s="79"/>
      <c r="K13344" s="79"/>
      <c r="M13344" s="79"/>
      <c r="N13344" s="80"/>
      <c r="P13344" s="79"/>
    </row>
    <row r="13345" spans="7:16" x14ac:dyDescent="0.2">
      <c r="G13345" s="79"/>
      <c r="I13345" s="79"/>
      <c r="K13345" s="79"/>
      <c r="M13345" s="79"/>
      <c r="N13345" s="80"/>
      <c r="P13345" s="79"/>
    </row>
    <row r="13346" spans="7:16" x14ac:dyDescent="0.2">
      <c r="G13346" s="79"/>
      <c r="I13346" s="79"/>
      <c r="K13346" s="79"/>
      <c r="M13346" s="79"/>
      <c r="N13346" s="80"/>
      <c r="P13346" s="79"/>
    </row>
    <row r="13347" spans="7:16" x14ac:dyDescent="0.2">
      <c r="G13347" s="79"/>
      <c r="I13347" s="79"/>
      <c r="K13347" s="79"/>
      <c r="M13347" s="79"/>
      <c r="N13347" s="80"/>
      <c r="P13347" s="79"/>
    </row>
    <row r="13348" spans="7:16" x14ac:dyDescent="0.2">
      <c r="G13348" s="79"/>
      <c r="I13348" s="79"/>
      <c r="K13348" s="79"/>
      <c r="M13348" s="79"/>
      <c r="N13348" s="80"/>
      <c r="P13348" s="79"/>
    </row>
    <row r="13349" spans="7:16" x14ac:dyDescent="0.2">
      <c r="G13349" s="79"/>
      <c r="I13349" s="79"/>
      <c r="K13349" s="79"/>
      <c r="M13349" s="79"/>
      <c r="N13349" s="80"/>
      <c r="P13349" s="79"/>
    </row>
    <row r="13350" spans="7:16" x14ac:dyDescent="0.2">
      <c r="G13350" s="79"/>
      <c r="I13350" s="79"/>
      <c r="K13350" s="79"/>
      <c r="M13350" s="79"/>
      <c r="N13350" s="80"/>
      <c r="P13350" s="79"/>
    </row>
    <row r="13351" spans="7:16" x14ac:dyDescent="0.2">
      <c r="G13351" s="79"/>
      <c r="I13351" s="79"/>
      <c r="K13351" s="79"/>
      <c r="M13351" s="79"/>
      <c r="N13351" s="80"/>
      <c r="P13351" s="79"/>
    </row>
    <row r="13352" spans="7:16" x14ac:dyDescent="0.2">
      <c r="G13352" s="79"/>
      <c r="I13352" s="79"/>
      <c r="K13352" s="79"/>
      <c r="M13352" s="79"/>
      <c r="N13352" s="80"/>
      <c r="P13352" s="79"/>
    </row>
    <row r="13353" spans="7:16" x14ac:dyDescent="0.2">
      <c r="G13353" s="79"/>
      <c r="I13353" s="79"/>
      <c r="K13353" s="79"/>
      <c r="M13353" s="79"/>
      <c r="N13353" s="80"/>
      <c r="P13353" s="79"/>
    </row>
    <row r="13354" spans="7:16" x14ac:dyDescent="0.2">
      <c r="G13354" s="79"/>
      <c r="I13354" s="79"/>
      <c r="K13354" s="79"/>
      <c r="M13354" s="79"/>
      <c r="N13354" s="80"/>
      <c r="P13354" s="79"/>
    </row>
    <row r="13355" spans="7:16" x14ac:dyDescent="0.2">
      <c r="G13355" s="79"/>
      <c r="I13355" s="79"/>
      <c r="K13355" s="79"/>
      <c r="M13355" s="79"/>
      <c r="N13355" s="80"/>
      <c r="P13355" s="79"/>
    </row>
    <row r="13356" spans="7:16" x14ac:dyDescent="0.2">
      <c r="G13356" s="79"/>
      <c r="I13356" s="79"/>
      <c r="K13356" s="79"/>
      <c r="M13356" s="79"/>
      <c r="N13356" s="80"/>
      <c r="P13356" s="79"/>
    </row>
    <row r="13357" spans="7:16" x14ac:dyDescent="0.2">
      <c r="G13357" s="79"/>
      <c r="I13357" s="79"/>
      <c r="K13357" s="79"/>
      <c r="M13357" s="79"/>
      <c r="N13357" s="80"/>
      <c r="P13357" s="79"/>
    </row>
    <row r="13358" spans="7:16" x14ac:dyDescent="0.2">
      <c r="G13358" s="79"/>
      <c r="I13358" s="79"/>
      <c r="K13358" s="79"/>
      <c r="M13358" s="79"/>
      <c r="N13358" s="80"/>
      <c r="P13358" s="79"/>
    </row>
    <row r="13359" spans="7:16" x14ac:dyDescent="0.2">
      <c r="G13359" s="79"/>
      <c r="I13359" s="79"/>
      <c r="K13359" s="79"/>
      <c r="M13359" s="79"/>
      <c r="N13359" s="80"/>
      <c r="P13359" s="79"/>
    </row>
    <row r="13360" spans="7:16" x14ac:dyDescent="0.2">
      <c r="G13360" s="79"/>
      <c r="I13360" s="79"/>
      <c r="K13360" s="79"/>
      <c r="M13360" s="79"/>
      <c r="N13360" s="80"/>
      <c r="P13360" s="79"/>
    </row>
    <row r="13361" spans="7:16" x14ac:dyDescent="0.2">
      <c r="G13361" s="79"/>
      <c r="I13361" s="79"/>
      <c r="K13361" s="79"/>
      <c r="M13361" s="79"/>
      <c r="N13361" s="80"/>
      <c r="P13361" s="79"/>
    </row>
    <row r="13362" spans="7:16" x14ac:dyDescent="0.2">
      <c r="G13362" s="79"/>
      <c r="I13362" s="79"/>
      <c r="K13362" s="79"/>
      <c r="M13362" s="79"/>
      <c r="N13362" s="80"/>
      <c r="P13362" s="79"/>
    </row>
    <row r="13363" spans="7:16" x14ac:dyDescent="0.2">
      <c r="G13363" s="79"/>
      <c r="I13363" s="79"/>
      <c r="K13363" s="79"/>
      <c r="M13363" s="79"/>
      <c r="N13363" s="80"/>
      <c r="P13363" s="79"/>
    </row>
    <row r="13364" spans="7:16" x14ac:dyDescent="0.2">
      <c r="G13364" s="79"/>
      <c r="I13364" s="79"/>
      <c r="K13364" s="79"/>
      <c r="M13364" s="79"/>
      <c r="N13364" s="80"/>
      <c r="P13364" s="79"/>
    </row>
    <row r="13365" spans="7:16" x14ac:dyDescent="0.2">
      <c r="G13365" s="79"/>
      <c r="I13365" s="79"/>
      <c r="K13365" s="79"/>
      <c r="M13365" s="79"/>
      <c r="N13365" s="80"/>
      <c r="P13365" s="79"/>
    </row>
    <row r="13366" spans="7:16" x14ac:dyDescent="0.2">
      <c r="G13366" s="79"/>
      <c r="I13366" s="79"/>
      <c r="K13366" s="79"/>
      <c r="M13366" s="79"/>
      <c r="N13366" s="80"/>
      <c r="P13366" s="79"/>
    </row>
    <row r="13367" spans="7:16" x14ac:dyDescent="0.2">
      <c r="G13367" s="79"/>
      <c r="I13367" s="79"/>
      <c r="K13367" s="79"/>
      <c r="M13367" s="79"/>
      <c r="N13367" s="80"/>
      <c r="P13367" s="79"/>
    </row>
    <row r="13368" spans="7:16" x14ac:dyDescent="0.2">
      <c r="G13368" s="79"/>
      <c r="I13368" s="79"/>
      <c r="K13368" s="79"/>
      <c r="M13368" s="79"/>
      <c r="N13368" s="80"/>
      <c r="P13368" s="79"/>
    </row>
    <row r="13369" spans="7:16" x14ac:dyDescent="0.2">
      <c r="G13369" s="79"/>
      <c r="I13369" s="79"/>
      <c r="K13369" s="79"/>
      <c r="M13369" s="79"/>
      <c r="N13369" s="80"/>
      <c r="P13369" s="79"/>
    </row>
    <row r="13370" spans="7:16" x14ac:dyDescent="0.2">
      <c r="G13370" s="79"/>
      <c r="I13370" s="79"/>
      <c r="K13370" s="79"/>
      <c r="M13370" s="79"/>
      <c r="N13370" s="80"/>
      <c r="P13370" s="79"/>
    </row>
    <row r="13371" spans="7:16" x14ac:dyDescent="0.2">
      <c r="G13371" s="79"/>
      <c r="I13371" s="79"/>
      <c r="K13371" s="79"/>
      <c r="M13371" s="79"/>
      <c r="N13371" s="80"/>
      <c r="P13371" s="79"/>
    </row>
    <row r="13372" spans="7:16" x14ac:dyDescent="0.2">
      <c r="G13372" s="79"/>
      <c r="I13372" s="79"/>
      <c r="K13372" s="79"/>
      <c r="M13372" s="79"/>
      <c r="N13372" s="80"/>
      <c r="P13372" s="79"/>
    </row>
    <row r="13373" spans="7:16" x14ac:dyDescent="0.2">
      <c r="G13373" s="79"/>
      <c r="I13373" s="79"/>
      <c r="K13373" s="79"/>
      <c r="M13373" s="79"/>
      <c r="N13373" s="80"/>
      <c r="P13373" s="79"/>
    </row>
    <row r="13374" spans="7:16" x14ac:dyDescent="0.2">
      <c r="G13374" s="79"/>
      <c r="I13374" s="79"/>
      <c r="K13374" s="79"/>
      <c r="M13374" s="79"/>
      <c r="N13374" s="80"/>
      <c r="P13374" s="79"/>
    </row>
    <row r="13375" spans="7:16" x14ac:dyDescent="0.2">
      <c r="G13375" s="79"/>
      <c r="I13375" s="79"/>
      <c r="K13375" s="79"/>
      <c r="M13375" s="79"/>
      <c r="N13375" s="80"/>
      <c r="P13375" s="79"/>
    </row>
    <row r="13376" spans="7:16" x14ac:dyDescent="0.2">
      <c r="G13376" s="79"/>
      <c r="I13376" s="79"/>
      <c r="K13376" s="79"/>
      <c r="M13376" s="79"/>
      <c r="N13376" s="80"/>
      <c r="P13376" s="79"/>
    </row>
    <row r="13377" spans="7:16" x14ac:dyDescent="0.2">
      <c r="G13377" s="79"/>
      <c r="I13377" s="79"/>
      <c r="K13377" s="79"/>
      <c r="M13377" s="79"/>
      <c r="N13377" s="80"/>
      <c r="P13377" s="79"/>
    </row>
    <row r="13378" spans="7:16" x14ac:dyDescent="0.2">
      <c r="G13378" s="79"/>
      <c r="I13378" s="79"/>
      <c r="K13378" s="79"/>
      <c r="M13378" s="79"/>
      <c r="N13378" s="80"/>
      <c r="P13378" s="79"/>
    </row>
    <row r="13379" spans="7:16" x14ac:dyDescent="0.2">
      <c r="G13379" s="79"/>
      <c r="I13379" s="79"/>
      <c r="K13379" s="79"/>
      <c r="M13379" s="79"/>
      <c r="N13379" s="80"/>
      <c r="P13379" s="79"/>
    </row>
    <row r="13380" spans="7:16" x14ac:dyDescent="0.2">
      <c r="G13380" s="79"/>
      <c r="I13380" s="79"/>
      <c r="K13380" s="79"/>
      <c r="M13380" s="79"/>
      <c r="N13380" s="80"/>
      <c r="P13380" s="79"/>
    </row>
    <row r="13381" spans="7:16" x14ac:dyDescent="0.2">
      <c r="G13381" s="79"/>
      <c r="I13381" s="79"/>
      <c r="K13381" s="79"/>
      <c r="M13381" s="79"/>
      <c r="N13381" s="80"/>
      <c r="P13381" s="79"/>
    </row>
    <row r="13382" spans="7:16" x14ac:dyDescent="0.2">
      <c r="G13382" s="79"/>
      <c r="I13382" s="79"/>
      <c r="K13382" s="79"/>
      <c r="M13382" s="79"/>
      <c r="N13382" s="80"/>
      <c r="P13382" s="79"/>
    </row>
    <row r="13383" spans="7:16" x14ac:dyDescent="0.2">
      <c r="G13383" s="79"/>
      <c r="I13383" s="79"/>
      <c r="K13383" s="79"/>
      <c r="M13383" s="79"/>
      <c r="N13383" s="80"/>
      <c r="P13383" s="79"/>
    </row>
    <row r="13384" spans="7:16" x14ac:dyDescent="0.2">
      <c r="G13384" s="79"/>
      <c r="I13384" s="79"/>
      <c r="K13384" s="79"/>
      <c r="M13384" s="79"/>
      <c r="N13384" s="80"/>
      <c r="P13384" s="79"/>
    </row>
    <row r="13385" spans="7:16" x14ac:dyDescent="0.2">
      <c r="G13385" s="79"/>
      <c r="I13385" s="79"/>
      <c r="K13385" s="79"/>
      <c r="M13385" s="79"/>
      <c r="N13385" s="80"/>
      <c r="P13385" s="79"/>
    </row>
    <row r="13386" spans="7:16" x14ac:dyDescent="0.2">
      <c r="G13386" s="79"/>
      <c r="I13386" s="79"/>
      <c r="K13386" s="79"/>
      <c r="M13386" s="79"/>
      <c r="N13386" s="80"/>
      <c r="P13386" s="79"/>
    </row>
    <row r="13387" spans="7:16" x14ac:dyDescent="0.2">
      <c r="G13387" s="79"/>
      <c r="I13387" s="79"/>
      <c r="K13387" s="79"/>
      <c r="M13387" s="79"/>
      <c r="N13387" s="80"/>
      <c r="P13387" s="79"/>
    </row>
    <row r="13388" spans="7:16" x14ac:dyDescent="0.2">
      <c r="G13388" s="79"/>
      <c r="I13388" s="79"/>
      <c r="K13388" s="79"/>
      <c r="M13388" s="79"/>
      <c r="N13388" s="80"/>
      <c r="P13388" s="79"/>
    </row>
    <row r="13389" spans="7:16" x14ac:dyDescent="0.2">
      <c r="G13389" s="79"/>
      <c r="I13389" s="79"/>
      <c r="K13389" s="79"/>
      <c r="M13389" s="79"/>
      <c r="N13389" s="80"/>
      <c r="P13389" s="79"/>
    </row>
    <row r="13390" spans="7:16" x14ac:dyDescent="0.2">
      <c r="G13390" s="79"/>
      <c r="I13390" s="79"/>
      <c r="K13390" s="79"/>
      <c r="M13390" s="79"/>
      <c r="N13390" s="80"/>
      <c r="P13390" s="79"/>
    </row>
    <row r="13391" spans="7:16" x14ac:dyDescent="0.2">
      <c r="G13391" s="79"/>
      <c r="I13391" s="79"/>
      <c r="K13391" s="79"/>
      <c r="M13391" s="79"/>
      <c r="N13391" s="80"/>
      <c r="P13391" s="79"/>
    </row>
    <row r="13392" spans="7:16" x14ac:dyDescent="0.2">
      <c r="G13392" s="79"/>
      <c r="I13392" s="79"/>
      <c r="K13392" s="79"/>
      <c r="M13392" s="79"/>
      <c r="N13392" s="80"/>
      <c r="P13392" s="79"/>
    </row>
    <row r="13393" spans="7:16" x14ac:dyDescent="0.2">
      <c r="G13393" s="79"/>
      <c r="I13393" s="79"/>
      <c r="K13393" s="79"/>
      <c r="M13393" s="79"/>
      <c r="N13393" s="80"/>
      <c r="P13393" s="79"/>
    </row>
    <row r="13394" spans="7:16" x14ac:dyDescent="0.2">
      <c r="G13394" s="79"/>
      <c r="I13394" s="79"/>
      <c r="K13394" s="79"/>
      <c r="M13394" s="79"/>
      <c r="N13394" s="80"/>
      <c r="P13394" s="79"/>
    </row>
    <row r="13395" spans="7:16" x14ac:dyDescent="0.2">
      <c r="G13395" s="79"/>
      <c r="I13395" s="79"/>
      <c r="K13395" s="79"/>
      <c r="M13395" s="79"/>
      <c r="N13395" s="80"/>
      <c r="P13395" s="79"/>
    </row>
    <row r="13396" spans="7:16" x14ac:dyDescent="0.2">
      <c r="G13396" s="79"/>
      <c r="I13396" s="79"/>
      <c r="K13396" s="79"/>
      <c r="M13396" s="79"/>
      <c r="N13396" s="80"/>
      <c r="P13396" s="79"/>
    </row>
    <row r="13397" spans="7:16" x14ac:dyDescent="0.2">
      <c r="G13397" s="79"/>
      <c r="I13397" s="79"/>
      <c r="K13397" s="79"/>
      <c r="M13397" s="79"/>
      <c r="N13397" s="80"/>
      <c r="P13397" s="79"/>
    </row>
    <row r="13398" spans="7:16" x14ac:dyDescent="0.2">
      <c r="G13398" s="79"/>
      <c r="I13398" s="79"/>
      <c r="K13398" s="79"/>
      <c r="M13398" s="79"/>
      <c r="N13398" s="80"/>
      <c r="P13398" s="79"/>
    </row>
    <row r="13399" spans="7:16" x14ac:dyDescent="0.2">
      <c r="G13399" s="79"/>
      <c r="I13399" s="79"/>
      <c r="K13399" s="79"/>
      <c r="M13399" s="79"/>
      <c r="N13399" s="80"/>
      <c r="P13399" s="79"/>
    </row>
    <row r="13400" spans="7:16" x14ac:dyDescent="0.2">
      <c r="G13400" s="79"/>
      <c r="I13400" s="79"/>
      <c r="K13400" s="79"/>
      <c r="M13400" s="79"/>
      <c r="N13400" s="80"/>
      <c r="P13400" s="79"/>
    </row>
    <row r="13401" spans="7:16" x14ac:dyDescent="0.2">
      <c r="G13401" s="79"/>
      <c r="I13401" s="79"/>
      <c r="K13401" s="79"/>
      <c r="M13401" s="79"/>
      <c r="N13401" s="80"/>
      <c r="P13401" s="79"/>
    </row>
    <row r="13402" spans="7:16" x14ac:dyDescent="0.2">
      <c r="G13402" s="79"/>
      <c r="I13402" s="79"/>
      <c r="K13402" s="79"/>
      <c r="M13402" s="79"/>
      <c r="N13402" s="80"/>
      <c r="P13402" s="79"/>
    </row>
    <row r="13403" spans="7:16" x14ac:dyDescent="0.2">
      <c r="G13403" s="79"/>
      <c r="I13403" s="79"/>
      <c r="K13403" s="79"/>
      <c r="M13403" s="79"/>
      <c r="N13403" s="80"/>
      <c r="P13403" s="79"/>
    </row>
    <row r="13404" spans="7:16" x14ac:dyDescent="0.2">
      <c r="G13404" s="79"/>
      <c r="I13404" s="79"/>
      <c r="K13404" s="79"/>
      <c r="M13404" s="79"/>
      <c r="N13404" s="80"/>
      <c r="P13404" s="79"/>
    </row>
    <row r="13405" spans="7:16" x14ac:dyDescent="0.2">
      <c r="G13405" s="79"/>
      <c r="I13405" s="79"/>
      <c r="K13405" s="79"/>
      <c r="M13405" s="79"/>
      <c r="N13405" s="80"/>
      <c r="P13405" s="79"/>
    </row>
    <row r="13406" spans="7:16" x14ac:dyDescent="0.2">
      <c r="G13406" s="79"/>
      <c r="I13406" s="79"/>
      <c r="K13406" s="79"/>
      <c r="M13406" s="79"/>
      <c r="N13406" s="80"/>
      <c r="P13406" s="79"/>
    </row>
    <row r="13407" spans="7:16" x14ac:dyDescent="0.2">
      <c r="G13407" s="79"/>
      <c r="I13407" s="79"/>
      <c r="K13407" s="79"/>
      <c r="M13407" s="79"/>
      <c r="N13407" s="80"/>
      <c r="P13407" s="79"/>
    </row>
    <row r="13408" spans="7:16" x14ac:dyDescent="0.2">
      <c r="G13408" s="79"/>
      <c r="I13408" s="79"/>
      <c r="K13408" s="79"/>
      <c r="M13408" s="79"/>
      <c r="N13408" s="80"/>
      <c r="P13408" s="79"/>
    </row>
    <row r="13409" spans="7:16" x14ac:dyDescent="0.2">
      <c r="G13409" s="79"/>
      <c r="I13409" s="79"/>
      <c r="K13409" s="79"/>
      <c r="M13409" s="79"/>
      <c r="N13409" s="80"/>
      <c r="P13409" s="79"/>
    </row>
    <row r="13410" spans="7:16" x14ac:dyDescent="0.2">
      <c r="G13410" s="79"/>
      <c r="I13410" s="79"/>
      <c r="K13410" s="79"/>
      <c r="M13410" s="79"/>
      <c r="N13410" s="80"/>
      <c r="P13410" s="79"/>
    </row>
    <row r="13411" spans="7:16" x14ac:dyDescent="0.2">
      <c r="G13411" s="79"/>
      <c r="I13411" s="79"/>
      <c r="K13411" s="79"/>
      <c r="M13411" s="79"/>
      <c r="N13411" s="80"/>
      <c r="P13411" s="79"/>
    </row>
    <row r="13412" spans="7:16" x14ac:dyDescent="0.2">
      <c r="G13412" s="79"/>
      <c r="I13412" s="79"/>
      <c r="K13412" s="79"/>
      <c r="M13412" s="79"/>
      <c r="N13412" s="80"/>
      <c r="P13412" s="79"/>
    </row>
    <row r="13413" spans="7:16" x14ac:dyDescent="0.2">
      <c r="G13413" s="79"/>
      <c r="I13413" s="79"/>
      <c r="K13413" s="79"/>
      <c r="M13413" s="79"/>
      <c r="N13413" s="80"/>
      <c r="P13413" s="79"/>
    </row>
    <row r="13414" spans="7:16" x14ac:dyDescent="0.2">
      <c r="G13414" s="79"/>
      <c r="I13414" s="79"/>
      <c r="K13414" s="79"/>
      <c r="M13414" s="79"/>
      <c r="N13414" s="80"/>
      <c r="P13414" s="79"/>
    </row>
    <row r="13415" spans="7:16" x14ac:dyDescent="0.2">
      <c r="G13415" s="79"/>
      <c r="I13415" s="79"/>
      <c r="K13415" s="79"/>
      <c r="M13415" s="79"/>
      <c r="N13415" s="80"/>
      <c r="P13415" s="79"/>
    </row>
    <row r="13416" spans="7:16" x14ac:dyDescent="0.2">
      <c r="G13416" s="79"/>
      <c r="I13416" s="79"/>
      <c r="K13416" s="79"/>
      <c r="M13416" s="79"/>
      <c r="N13416" s="80"/>
      <c r="P13416" s="79"/>
    </row>
    <row r="13417" spans="7:16" x14ac:dyDescent="0.2">
      <c r="G13417" s="79"/>
      <c r="I13417" s="79"/>
      <c r="K13417" s="79"/>
      <c r="M13417" s="79"/>
      <c r="N13417" s="80"/>
      <c r="P13417" s="79"/>
    </row>
    <row r="13418" spans="7:16" x14ac:dyDescent="0.2">
      <c r="G13418" s="79"/>
      <c r="I13418" s="79"/>
      <c r="K13418" s="79"/>
      <c r="M13418" s="79"/>
      <c r="N13418" s="80"/>
      <c r="P13418" s="79"/>
    </row>
    <row r="13419" spans="7:16" x14ac:dyDescent="0.2">
      <c r="G13419" s="79"/>
      <c r="I13419" s="79"/>
      <c r="K13419" s="79"/>
      <c r="M13419" s="79"/>
      <c r="N13419" s="80"/>
      <c r="P13419" s="79"/>
    </row>
    <row r="13420" spans="7:16" x14ac:dyDescent="0.2">
      <c r="G13420" s="79"/>
      <c r="I13420" s="79"/>
      <c r="K13420" s="79"/>
      <c r="M13420" s="79"/>
      <c r="N13420" s="80"/>
      <c r="P13420" s="79"/>
    </row>
    <row r="13421" spans="7:16" x14ac:dyDescent="0.2">
      <c r="G13421" s="79"/>
      <c r="I13421" s="79"/>
      <c r="K13421" s="79"/>
      <c r="M13421" s="79"/>
      <c r="N13421" s="80"/>
      <c r="P13421" s="79"/>
    </row>
    <row r="13422" spans="7:16" x14ac:dyDescent="0.2">
      <c r="G13422" s="79"/>
      <c r="I13422" s="79"/>
      <c r="K13422" s="79"/>
      <c r="M13422" s="79"/>
      <c r="N13422" s="80"/>
      <c r="P13422" s="79"/>
    </row>
    <row r="13423" spans="7:16" x14ac:dyDescent="0.2">
      <c r="G13423" s="79"/>
      <c r="I13423" s="79"/>
      <c r="K13423" s="79"/>
      <c r="M13423" s="79"/>
      <c r="N13423" s="80"/>
      <c r="P13423" s="79"/>
    </row>
    <row r="13424" spans="7:16" x14ac:dyDescent="0.2">
      <c r="G13424" s="79"/>
      <c r="I13424" s="79"/>
      <c r="K13424" s="79"/>
      <c r="M13424" s="79"/>
      <c r="N13424" s="80"/>
      <c r="P13424" s="79"/>
    </row>
    <row r="13425" spans="7:16" x14ac:dyDescent="0.2">
      <c r="G13425" s="79"/>
      <c r="I13425" s="79"/>
      <c r="K13425" s="79"/>
      <c r="M13425" s="79"/>
      <c r="N13425" s="80"/>
      <c r="P13425" s="79"/>
    </row>
    <row r="13426" spans="7:16" x14ac:dyDescent="0.2">
      <c r="G13426" s="79"/>
      <c r="I13426" s="79"/>
      <c r="K13426" s="79"/>
      <c r="M13426" s="79"/>
      <c r="N13426" s="80"/>
      <c r="P13426" s="79"/>
    </row>
    <row r="13427" spans="7:16" x14ac:dyDescent="0.2">
      <c r="G13427" s="79"/>
      <c r="I13427" s="79"/>
      <c r="K13427" s="79"/>
      <c r="M13427" s="79"/>
      <c r="N13427" s="80"/>
      <c r="P13427" s="79"/>
    </row>
    <row r="13428" spans="7:16" x14ac:dyDescent="0.2">
      <c r="G13428" s="79"/>
      <c r="I13428" s="79"/>
      <c r="K13428" s="79"/>
      <c r="M13428" s="79"/>
      <c r="N13428" s="80"/>
      <c r="P13428" s="79"/>
    </row>
    <row r="13429" spans="7:16" x14ac:dyDescent="0.2">
      <c r="G13429" s="79"/>
      <c r="I13429" s="79"/>
      <c r="K13429" s="79"/>
      <c r="M13429" s="79"/>
      <c r="N13429" s="80"/>
      <c r="P13429" s="79"/>
    </row>
    <row r="13430" spans="7:16" x14ac:dyDescent="0.2">
      <c r="G13430" s="79"/>
      <c r="I13430" s="79"/>
      <c r="K13430" s="79"/>
      <c r="M13430" s="79"/>
      <c r="N13430" s="80"/>
      <c r="P13430" s="79"/>
    </row>
    <row r="13431" spans="7:16" x14ac:dyDescent="0.2">
      <c r="G13431" s="79"/>
      <c r="I13431" s="79"/>
      <c r="K13431" s="79"/>
      <c r="M13431" s="79"/>
      <c r="N13431" s="80"/>
      <c r="P13431" s="79"/>
    </row>
    <row r="13432" spans="7:16" x14ac:dyDescent="0.2">
      <c r="G13432" s="79"/>
      <c r="I13432" s="79"/>
      <c r="K13432" s="79"/>
      <c r="M13432" s="79"/>
      <c r="N13432" s="80"/>
      <c r="P13432" s="79"/>
    </row>
    <row r="13433" spans="7:16" x14ac:dyDescent="0.2">
      <c r="G13433" s="79"/>
      <c r="I13433" s="79"/>
      <c r="K13433" s="79"/>
      <c r="M13433" s="79"/>
      <c r="N13433" s="80"/>
      <c r="P13433" s="79"/>
    </row>
    <row r="13434" spans="7:16" x14ac:dyDescent="0.2">
      <c r="G13434" s="79"/>
      <c r="I13434" s="79"/>
      <c r="K13434" s="79"/>
      <c r="M13434" s="79"/>
      <c r="N13434" s="80"/>
      <c r="P13434" s="79"/>
    </row>
    <row r="13435" spans="7:16" x14ac:dyDescent="0.2">
      <c r="G13435" s="79"/>
      <c r="I13435" s="79"/>
      <c r="K13435" s="79"/>
      <c r="M13435" s="79"/>
      <c r="N13435" s="80"/>
      <c r="P13435" s="79"/>
    </row>
    <row r="13436" spans="7:16" x14ac:dyDescent="0.2">
      <c r="G13436" s="79"/>
      <c r="I13436" s="79"/>
      <c r="K13436" s="79"/>
      <c r="M13436" s="79"/>
      <c r="N13436" s="80"/>
      <c r="P13436" s="79"/>
    </row>
    <row r="13437" spans="7:16" x14ac:dyDescent="0.2">
      <c r="G13437" s="79"/>
      <c r="I13437" s="79"/>
      <c r="K13437" s="79"/>
      <c r="M13437" s="79"/>
      <c r="N13437" s="80"/>
      <c r="P13437" s="79"/>
    </row>
    <row r="13438" spans="7:16" x14ac:dyDescent="0.2">
      <c r="G13438" s="79"/>
      <c r="I13438" s="79"/>
      <c r="K13438" s="79"/>
      <c r="M13438" s="79"/>
      <c r="N13438" s="80"/>
      <c r="P13438" s="79"/>
    </row>
    <row r="13439" spans="7:16" x14ac:dyDescent="0.2">
      <c r="G13439" s="79"/>
      <c r="I13439" s="79"/>
      <c r="K13439" s="79"/>
      <c r="M13439" s="79"/>
      <c r="N13439" s="80"/>
      <c r="P13439" s="79"/>
    </row>
    <row r="13440" spans="7:16" x14ac:dyDescent="0.2">
      <c r="G13440" s="79"/>
      <c r="I13440" s="79"/>
      <c r="K13440" s="79"/>
      <c r="M13440" s="79"/>
      <c r="N13440" s="80"/>
      <c r="P13440" s="79"/>
    </row>
    <row r="13441" spans="7:16" x14ac:dyDescent="0.2">
      <c r="G13441" s="79"/>
      <c r="I13441" s="79"/>
      <c r="K13441" s="79"/>
      <c r="M13441" s="79"/>
      <c r="N13441" s="80"/>
      <c r="P13441" s="79"/>
    </row>
    <row r="13442" spans="7:16" x14ac:dyDescent="0.2">
      <c r="G13442" s="79"/>
      <c r="I13442" s="79"/>
      <c r="K13442" s="79"/>
      <c r="M13442" s="79"/>
      <c r="N13442" s="80"/>
      <c r="P13442" s="79"/>
    </row>
    <row r="13443" spans="7:16" x14ac:dyDescent="0.2">
      <c r="G13443" s="79"/>
      <c r="I13443" s="79"/>
      <c r="K13443" s="79"/>
      <c r="M13443" s="79"/>
      <c r="N13443" s="80"/>
      <c r="P13443" s="79"/>
    </row>
    <row r="13444" spans="7:16" x14ac:dyDescent="0.2">
      <c r="G13444" s="79"/>
      <c r="I13444" s="79"/>
      <c r="K13444" s="79"/>
      <c r="M13444" s="79"/>
      <c r="N13444" s="80"/>
      <c r="P13444" s="79"/>
    </row>
    <row r="13445" spans="7:16" x14ac:dyDescent="0.2">
      <c r="G13445" s="79"/>
      <c r="I13445" s="79"/>
      <c r="K13445" s="79"/>
      <c r="M13445" s="79"/>
      <c r="N13445" s="80"/>
      <c r="P13445" s="79"/>
    </row>
    <row r="13446" spans="7:16" x14ac:dyDescent="0.2">
      <c r="G13446" s="79"/>
      <c r="I13446" s="79"/>
      <c r="K13446" s="79"/>
      <c r="M13446" s="79"/>
      <c r="N13446" s="80"/>
      <c r="P13446" s="79"/>
    </row>
    <row r="13447" spans="7:16" x14ac:dyDescent="0.2">
      <c r="G13447" s="79"/>
      <c r="I13447" s="79"/>
      <c r="K13447" s="79"/>
      <c r="M13447" s="79"/>
      <c r="N13447" s="80"/>
      <c r="P13447" s="79"/>
    </row>
    <row r="13448" spans="7:16" x14ac:dyDescent="0.2">
      <c r="G13448" s="79"/>
      <c r="I13448" s="79"/>
      <c r="K13448" s="79"/>
      <c r="M13448" s="79"/>
      <c r="N13448" s="80"/>
      <c r="P13448" s="79"/>
    </row>
    <row r="13449" spans="7:16" x14ac:dyDescent="0.2">
      <c r="G13449" s="79"/>
      <c r="I13449" s="79"/>
      <c r="K13449" s="79"/>
      <c r="M13449" s="79"/>
      <c r="N13449" s="80"/>
      <c r="P13449" s="79"/>
    </row>
    <row r="13450" spans="7:16" x14ac:dyDescent="0.2">
      <c r="G13450" s="79"/>
      <c r="I13450" s="79"/>
      <c r="K13450" s="79"/>
      <c r="M13450" s="79"/>
      <c r="N13450" s="80"/>
      <c r="P13450" s="79"/>
    </row>
    <row r="13451" spans="7:16" x14ac:dyDescent="0.2">
      <c r="G13451" s="79"/>
      <c r="I13451" s="79"/>
      <c r="K13451" s="79"/>
      <c r="M13451" s="79"/>
      <c r="N13451" s="80"/>
      <c r="P13451" s="79"/>
    </row>
    <row r="13452" spans="7:16" x14ac:dyDescent="0.2">
      <c r="G13452" s="79"/>
      <c r="I13452" s="79"/>
      <c r="K13452" s="79"/>
      <c r="M13452" s="79"/>
      <c r="N13452" s="80"/>
      <c r="P13452" s="79"/>
    </row>
    <row r="13453" spans="7:16" x14ac:dyDescent="0.2">
      <c r="G13453" s="79"/>
      <c r="I13453" s="79"/>
      <c r="K13453" s="79"/>
      <c r="M13453" s="79"/>
      <c r="N13453" s="80"/>
      <c r="P13453" s="79"/>
    </row>
    <row r="13454" spans="7:16" x14ac:dyDescent="0.2">
      <c r="G13454" s="79"/>
      <c r="I13454" s="79"/>
      <c r="K13454" s="79"/>
      <c r="M13454" s="79"/>
      <c r="N13454" s="80"/>
      <c r="P13454" s="79"/>
    </row>
    <row r="13455" spans="7:16" x14ac:dyDescent="0.2">
      <c r="G13455" s="79"/>
      <c r="I13455" s="79"/>
      <c r="K13455" s="79"/>
      <c r="M13455" s="79"/>
      <c r="N13455" s="80"/>
      <c r="P13455" s="79"/>
    </row>
    <row r="13456" spans="7:16" x14ac:dyDescent="0.2">
      <c r="G13456" s="79"/>
      <c r="I13456" s="79"/>
      <c r="K13456" s="79"/>
      <c r="M13456" s="79"/>
      <c r="N13456" s="80"/>
      <c r="P13456" s="79"/>
    </row>
    <row r="13457" spans="7:16" x14ac:dyDescent="0.2">
      <c r="G13457" s="79"/>
      <c r="I13457" s="79"/>
      <c r="K13457" s="79"/>
      <c r="M13457" s="79"/>
      <c r="N13457" s="80"/>
      <c r="P13457" s="79"/>
    </row>
    <row r="13458" spans="7:16" x14ac:dyDescent="0.2">
      <c r="G13458" s="79"/>
      <c r="I13458" s="79"/>
      <c r="K13458" s="79"/>
      <c r="M13458" s="79"/>
      <c r="N13458" s="80"/>
      <c r="P13458" s="79"/>
    </row>
    <row r="13459" spans="7:16" x14ac:dyDescent="0.2">
      <c r="G13459" s="79"/>
      <c r="I13459" s="79"/>
      <c r="K13459" s="79"/>
      <c r="M13459" s="79"/>
      <c r="N13459" s="80"/>
      <c r="P13459" s="79"/>
    </row>
    <row r="13460" spans="7:16" x14ac:dyDescent="0.2">
      <c r="G13460" s="79"/>
      <c r="I13460" s="79"/>
      <c r="K13460" s="79"/>
      <c r="M13460" s="79"/>
      <c r="N13460" s="80"/>
      <c r="P13460" s="79"/>
    </row>
    <row r="13461" spans="7:16" x14ac:dyDescent="0.2">
      <c r="G13461" s="79"/>
      <c r="I13461" s="79"/>
      <c r="K13461" s="79"/>
      <c r="M13461" s="79"/>
      <c r="N13461" s="80"/>
      <c r="P13461" s="79"/>
    </row>
    <row r="13462" spans="7:16" x14ac:dyDescent="0.2">
      <c r="G13462" s="79"/>
      <c r="I13462" s="79"/>
      <c r="K13462" s="79"/>
      <c r="M13462" s="79"/>
      <c r="N13462" s="80"/>
      <c r="P13462" s="79"/>
    </row>
    <row r="13463" spans="7:16" x14ac:dyDescent="0.2">
      <c r="G13463" s="79"/>
      <c r="I13463" s="79"/>
      <c r="K13463" s="79"/>
      <c r="M13463" s="79"/>
      <c r="N13463" s="80"/>
      <c r="P13463" s="79"/>
    </row>
    <row r="13464" spans="7:16" x14ac:dyDescent="0.2">
      <c r="G13464" s="79"/>
      <c r="I13464" s="79"/>
      <c r="K13464" s="79"/>
      <c r="M13464" s="79"/>
      <c r="N13464" s="80"/>
      <c r="P13464" s="79"/>
    </row>
    <row r="13465" spans="7:16" x14ac:dyDescent="0.2">
      <c r="G13465" s="79"/>
      <c r="I13465" s="79"/>
      <c r="K13465" s="79"/>
      <c r="M13465" s="79"/>
      <c r="N13465" s="80"/>
      <c r="P13465" s="79"/>
    </row>
    <row r="13466" spans="7:16" x14ac:dyDescent="0.2">
      <c r="G13466" s="79"/>
      <c r="I13466" s="79"/>
      <c r="K13466" s="79"/>
      <c r="M13466" s="79"/>
      <c r="N13466" s="80"/>
      <c r="P13466" s="79"/>
    </row>
    <row r="13467" spans="7:16" x14ac:dyDescent="0.2">
      <c r="G13467" s="79"/>
      <c r="I13467" s="79"/>
      <c r="K13467" s="79"/>
      <c r="M13467" s="79"/>
      <c r="N13467" s="80"/>
      <c r="P13467" s="79"/>
    </row>
    <row r="13468" spans="7:16" x14ac:dyDescent="0.2">
      <c r="G13468" s="79"/>
      <c r="I13468" s="79"/>
      <c r="K13468" s="79"/>
      <c r="M13468" s="79"/>
      <c r="N13468" s="80"/>
      <c r="P13468" s="79"/>
    </row>
    <row r="13469" spans="7:16" x14ac:dyDescent="0.2">
      <c r="G13469" s="79"/>
      <c r="I13469" s="79"/>
      <c r="K13469" s="79"/>
      <c r="M13469" s="79"/>
      <c r="N13469" s="80"/>
      <c r="P13469" s="79"/>
    </row>
    <row r="13470" spans="7:16" x14ac:dyDescent="0.2">
      <c r="G13470" s="79"/>
      <c r="I13470" s="79"/>
      <c r="K13470" s="79"/>
      <c r="M13470" s="79"/>
      <c r="N13470" s="80"/>
      <c r="P13470" s="79"/>
    </row>
    <row r="13471" spans="7:16" x14ac:dyDescent="0.2">
      <c r="G13471" s="79"/>
      <c r="I13471" s="79"/>
      <c r="K13471" s="79"/>
      <c r="M13471" s="79"/>
      <c r="N13471" s="80"/>
      <c r="P13471" s="79"/>
    </row>
    <row r="13472" spans="7:16" x14ac:dyDescent="0.2">
      <c r="G13472" s="79"/>
      <c r="I13472" s="79"/>
      <c r="K13472" s="79"/>
      <c r="M13472" s="79"/>
      <c r="N13472" s="80"/>
      <c r="P13472" s="79"/>
    </row>
    <row r="13473" spans="7:16" x14ac:dyDescent="0.2">
      <c r="G13473" s="79"/>
      <c r="I13473" s="79"/>
      <c r="K13473" s="79"/>
      <c r="M13473" s="79"/>
      <c r="N13473" s="80"/>
      <c r="P13473" s="79"/>
    </row>
    <row r="13474" spans="7:16" x14ac:dyDescent="0.2">
      <c r="G13474" s="79"/>
      <c r="I13474" s="79"/>
      <c r="K13474" s="79"/>
      <c r="M13474" s="79"/>
      <c r="N13474" s="80"/>
      <c r="P13474" s="79"/>
    </row>
    <row r="13475" spans="7:16" x14ac:dyDescent="0.2">
      <c r="G13475" s="79"/>
      <c r="I13475" s="79"/>
      <c r="K13475" s="79"/>
      <c r="M13475" s="79"/>
      <c r="N13475" s="80"/>
      <c r="P13475" s="79"/>
    </row>
    <row r="13476" spans="7:16" x14ac:dyDescent="0.2">
      <c r="G13476" s="79"/>
      <c r="I13476" s="79"/>
      <c r="K13476" s="79"/>
      <c r="M13476" s="79"/>
      <c r="N13476" s="80"/>
      <c r="P13476" s="79"/>
    </row>
    <row r="13477" spans="7:16" x14ac:dyDescent="0.2">
      <c r="G13477" s="79"/>
      <c r="I13477" s="79"/>
      <c r="K13477" s="79"/>
      <c r="M13477" s="79"/>
      <c r="N13477" s="80"/>
      <c r="P13477" s="79"/>
    </row>
    <row r="13478" spans="7:16" x14ac:dyDescent="0.2">
      <c r="G13478" s="79"/>
      <c r="I13478" s="79"/>
      <c r="K13478" s="79"/>
      <c r="M13478" s="79"/>
      <c r="N13478" s="80"/>
      <c r="P13478" s="79"/>
    </row>
    <row r="13479" spans="7:16" x14ac:dyDescent="0.2">
      <c r="G13479" s="79"/>
      <c r="I13479" s="79"/>
      <c r="K13479" s="79"/>
      <c r="M13479" s="79"/>
      <c r="N13479" s="80"/>
      <c r="P13479" s="79"/>
    </row>
    <row r="13480" spans="7:16" x14ac:dyDescent="0.2">
      <c r="G13480" s="79"/>
      <c r="I13480" s="79"/>
      <c r="K13480" s="79"/>
      <c r="M13480" s="79"/>
      <c r="N13480" s="80"/>
      <c r="P13480" s="79"/>
    </row>
    <row r="13481" spans="7:16" x14ac:dyDescent="0.2">
      <c r="G13481" s="79"/>
      <c r="I13481" s="79"/>
      <c r="K13481" s="79"/>
      <c r="M13481" s="79"/>
      <c r="N13481" s="80"/>
      <c r="P13481" s="79"/>
    </row>
    <row r="13482" spans="7:16" x14ac:dyDescent="0.2">
      <c r="G13482" s="79"/>
      <c r="I13482" s="79"/>
      <c r="K13482" s="79"/>
      <c r="M13482" s="79"/>
      <c r="N13482" s="80"/>
      <c r="P13482" s="79"/>
    </row>
    <row r="13483" spans="7:16" x14ac:dyDescent="0.2">
      <c r="G13483" s="79"/>
      <c r="I13483" s="79"/>
      <c r="K13483" s="79"/>
      <c r="M13483" s="79"/>
      <c r="N13483" s="80"/>
      <c r="P13483" s="79"/>
    </row>
    <row r="13484" spans="7:16" x14ac:dyDescent="0.2">
      <c r="G13484" s="79"/>
      <c r="I13484" s="79"/>
      <c r="K13484" s="79"/>
      <c r="M13484" s="79"/>
      <c r="N13484" s="80"/>
      <c r="P13484" s="79"/>
    </row>
    <row r="13485" spans="7:16" x14ac:dyDescent="0.2">
      <c r="G13485" s="79"/>
      <c r="I13485" s="79"/>
      <c r="K13485" s="79"/>
      <c r="M13485" s="79"/>
      <c r="N13485" s="80"/>
      <c r="P13485" s="79"/>
    </row>
    <row r="13486" spans="7:16" x14ac:dyDescent="0.2">
      <c r="G13486" s="79"/>
      <c r="I13486" s="79"/>
      <c r="K13486" s="79"/>
      <c r="M13486" s="79"/>
      <c r="N13486" s="80"/>
      <c r="P13486" s="79"/>
    </row>
    <row r="13487" spans="7:16" x14ac:dyDescent="0.2">
      <c r="G13487" s="79"/>
      <c r="I13487" s="79"/>
      <c r="K13487" s="79"/>
      <c r="M13487" s="79"/>
      <c r="N13487" s="80"/>
      <c r="P13487" s="79"/>
    </row>
    <row r="13488" spans="7:16" x14ac:dyDescent="0.2">
      <c r="G13488" s="79"/>
      <c r="I13488" s="79"/>
      <c r="K13488" s="79"/>
      <c r="M13488" s="79"/>
      <c r="N13488" s="80"/>
      <c r="P13488" s="79"/>
    </row>
    <row r="13489" spans="7:16" x14ac:dyDescent="0.2">
      <c r="G13489" s="79"/>
      <c r="I13489" s="79"/>
      <c r="K13489" s="79"/>
      <c r="M13489" s="79"/>
      <c r="N13489" s="80"/>
      <c r="P13489" s="79"/>
    </row>
    <row r="13490" spans="7:16" x14ac:dyDescent="0.2">
      <c r="G13490" s="79"/>
      <c r="I13490" s="79"/>
      <c r="K13490" s="79"/>
      <c r="M13490" s="79"/>
      <c r="N13490" s="80"/>
      <c r="P13490" s="79"/>
    </row>
    <row r="13491" spans="7:16" x14ac:dyDescent="0.2">
      <c r="G13491" s="79"/>
      <c r="I13491" s="79"/>
      <c r="K13491" s="79"/>
      <c r="M13491" s="79"/>
      <c r="N13491" s="80"/>
      <c r="P13491" s="79"/>
    </row>
    <row r="13492" spans="7:16" x14ac:dyDescent="0.2">
      <c r="G13492" s="79"/>
      <c r="I13492" s="79"/>
      <c r="K13492" s="79"/>
      <c r="M13492" s="79"/>
      <c r="N13492" s="80"/>
      <c r="P13492" s="79"/>
    </row>
    <row r="13493" spans="7:16" x14ac:dyDescent="0.2">
      <c r="G13493" s="79"/>
      <c r="I13493" s="79"/>
      <c r="K13493" s="79"/>
      <c r="M13493" s="79"/>
      <c r="N13493" s="80"/>
      <c r="P13493" s="79"/>
    </row>
    <row r="13494" spans="7:16" x14ac:dyDescent="0.2">
      <c r="G13494" s="79"/>
      <c r="I13494" s="79"/>
      <c r="K13494" s="79"/>
      <c r="M13494" s="79"/>
      <c r="N13494" s="80"/>
      <c r="P13494" s="79"/>
    </row>
    <row r="13495" spans="7:16" x14ac:dyDescent="0.2">
      <c r="G13495" s="79"/>
      <c r="I13495" s="79"/>
      <c r="K13495" s="79"/>
      <c r="M13495" s="79"/>
      <c r="N13495" s="80"/>
      <c r="P13495" s="79"/>
    </row>
    <row r="13496" spans="7:16" x14ac:dyDescent="0.2">
      <c r="G13496" s="79"/>
      <c r="I13496" s="79"/>
      <c r="K13496" s="79"/>
      <c r="M13496" s="79"/>
      <c r="N13496" s="80"/>
      <c r="P13496" s="79"/>
    </row>
    <row r="13497" spans="7:16" x14ac:dyDescent="0.2">
      <c r="G13497" s="79"/>
      <c r="I13497" s="79"/>
      <c r="K13497" s="79"/>
      <c r="M13497" s="79"/>
      <c r="N13497" s="80"/>
      <c r="P13497" s="79"/>
    </row>
    <row r="13498" spans="7:16" x14ac:dyDescent="0.2">
      <c r="G13498" s="79"/>
      <c r="I13498" s="79"/>
      <c r="K13498" s="79"/>
      <c r="M13498" s="79"/>
      <c r="N13498" s="80"/>
      <c r="P13498" s="79"/>
    </row>
    <row r="13499" spans="7:16" x14ac:dyDescent="0.2">
      <c r="G13499" s="79"/>
      <c r="I13499" s="79"/>
      <c r="K13499" s="79"/>
      <c r="M13499" s="79"/>
      <c r="N13499" s="80"/>
      <c r="P13499" s="79"/>
    </row>
    <row r="13500" spans="7:16" x14ac:dyDescent="0.2">
      <c r="G13500" s="79"/>
      <c r="I13500" s="79"/>
      <c r="K13500" s="79"/>
      <c r="M13500" s="79"/>
      <c r="N13500" s="80"/>
      <c r="P13500" s="79"/>
    </row>
    <row r="13501" spans="7:16" x14ac:dyDescent="0.2">
      <c r="G13501" s="79"/>
      <c r="I13501" s="79"/>
      <c r="K13501" s="79"/>
      <c r="M13501" s="79"/>
      <c r="N13501" s="80"/>
      <c r="P13501" s="79"/>
    </row>
    <row r="13502" spans="7:16" x14ac:dyDescent="0.2">
      <c r="G13502" s="79"/>
      <c r="I13502" s="79"/>
      <c r="K13502" s="79"/>
      <c r="M13502" s="79"/>
      <c r="N13502" s="80"/>
      <c r="P13502" s="79"/>
    </row>
    <row r="13503" spans="7:16" x14ac:dyDescent="0.2">
      <c r="G13503" s="79"/>
      <c r="I13503" s="79"/>
      <c r="K13503" s="79"/>
      <c r="M13503" s="79"/>
      <c r="N13503" s="80"/>
      <c r="P13503" s="79"/>
    </row>
    <row r="13504" spans="7:16" x14ac:dyDescent="0.2">
      <c r="G13504" s="79"/>
      <c r="I13504" s="79"/>
      <c r="K13504" s="79"/>
      <c r="M13504" s="79"/>
      <c r="N13504" s="80"/>
      <c r="P13504" s="79"/>
    </row>
    <row r="13505" spans="7:16" x14ac:dyDescent="0.2">
      <c r="G13505" s="79"/>
      <c r="I13505" s="79"/>
      <c r="K13505" s="79"/>
      <c r="M13505" s="79"/>
      <c r="N13505" s="80"/>
      <c r="P13505" s="79"/>
    </row>
    <row r="13506" spans="7:16" x14ac:dyDescent="0.2">
      <c r="G13506" s="79"/>
      <c r="I13506" s="79"/>
      <c r="K13506" s="79"/>
      <c r="M13506" s="79"/>
      <c r="N13506" s="80"/>
      <c r="P13506" s="79"/>
    </row>
    <row r="13507" spans="7:16" x14ac:dyDescent="0.2">
      <c r="G13507" s="79"/>
      <c r="I13507" s="79"/>
      <c r="K13507" s="79"/>
      <c r="M13507" s="79"/>
      <c r="N13507" s="80"/>
      <c r="P13507" s="79"/>
    </row>
    <row r="13508" spans="7:16" x14ac:dyDescent="0.2">
      <c r="G13508" s="79"/>
      <c r="I13508" s="79"/>
      <c r="K13508" s="79"/>
      <c r="M13508" s="79"/>
      <c r="N13508" s="80"/>
      <c r="P13508" s="79"/>
    </row>
    <row r="13509" spans="7:16" x14ac:dyDescent="0.2">
      <c r="G13509" s="79"/>
      <c r="I13509" s="79"/>
      <c r="K13509" s="79"/>
      <c r="M13509" s="79"/>
      <c r="N13509" s="80"/>
      <c r="P13509" s="79"/>
    </row>
    <row r="13510" spans="7:16" x14ac:dyDescent="0.2">
      <c r="G13510" s="79"/>
      <c r="I13510" s="79"/>
      <c r="K13510" s="79"/>
      <c r="M13510" s="79"/>
      <c r="N13510" s="80"/>
      <c r="P13510" s="79"/>
    </row>
    <row r="13511" spans="7:16" x14ac:dyDescent="0.2">
      <c r="G13511" s="79"/>
      <c r="I13511" s="79"/>
      <c r="K13511" s="79"/>
      <c r="M13511" s="79"/>
      <c r="N13511" s="80"/>
      <c r="P13511" s="79"/>
    </row>
    <row r="13512" spans="7:16" x14ac:dyDescent="0.2">
      <c r="G13512" s="79"/>
      <c r="I13512" s="79"/>
      <c r="K13512" s="79"/>
      <c r="M13512" s="79"/>
      <c r="N13512" s="80"/>
      <c r="P13512" s="79"/>
    </row>
    <row r="13513" spans="7:16" x14ac:dyDescent="0.2">
      <c r="G13513" s="79"/>
      <c r="I13513" s="79"/>
      <c r="K13513" s="79"/>
      <c r="M13513" s="79"/>
      <c r="N13513" s="80"/>
      <c r="P13513" s="79"/>
    </row>
    <row r="13514" spans="7:16" x14ac:dyDescent="0.2">
      <c r="G13514" s="79"/>
      <c r="I13514" s="79"/>
      <c r="K13514" s="79"/>
      <c r="M13514" s="79"/>
      <c r="N13514" s="80"/>
      <c r="P13514" s="79"/>
    </row>
    <row r="13515" spans="7:16" x14ac:dyDescent="0.2">
      <c r="G13515" s="79"/>
      <c r="I13515" s="79"/>
      <c r="K13515" s="79"/>
      <c r="M13515" s="79"/>
      <c r="N13515" s="80"/>
      <c r="P13515" s="79"/>
    </row>
    <row r="13516" spans="7:16" x14ac:dyDescent="0.2">
      <c r="G13516" s="79"/>
      <c r="I13516" s="79"/>
      <c r="K13516" s="79"/>
      <c r="M13516" s="79"/>
      <c r="N13516" s="80"/>
      <c r="P13516" s="79"/>
    </row>
    <row r="13517" spans="7:16" x14ac:dyDescent="0.2">
      <c r="G13517" s="79"/>
      <c r="I13517" s="79"/>
      <c r="K13517" s="79"/>
      <c r="M13517" s="79"/>
      <c r="N13517" s="80"/>
      <c r="P13517" s="79"/>
    </row>
    <row r="13518" spans="7:16" x14ac:dyDescent="0.2">
      <c r="G13518" s="79"/>
      <c r="I13518" s="79"/>
      <c r="K13518" s="79"/>
      <c r="M13518" s="79"/>
      <c r="N13518" s="80"/>
      <c r="P13518" s="79"/>
    </row>
    <row r="13519" spans="7:16" x14ac:dyDescent="0.2">
      <c r="G13519" s="79"/>
      <c r="I13519" s="79"/>
      <c r="K13519" s="79"/>
      <c r="M13519" s="79"/>
      <c r="N13519" s="80"/>
      <c r="P13519" s="79"/>
    </row>
    <row r="13520" spans="7:16" x14ac:dyDescent="0.2">
      <c r="G13520" s="79"/>
      <c r="I13520" s="79"/>
      <c r="K13520" s="79"/>
      <c r="M13520" s="79"/>
      <c r="N13520" s="80"/>
      <c r="P13520" s="79"/>
    </row>
    <row r="13521" spans="7:16" x14ac:dyDescent="0.2">
      <c r="G13521" s="79"/>
      <c r="I13521" s="79"/>
      <c r="K13521" s="79"/>
      <c r="M13521" s="79"/>
      <c r="N13521" s="80"/>
      <c r="P13521" s="79"/>
    </row>
    <row r="13522" spans="7:16" x14ac:dyDescent="0.2">
      <c r="G13522" s="79"/>
      <c r="I13522" s="79"/>
      <c r="K13522" s="79"/>
      <c r="M13522" s="79"/>
      <c r="N13522" s="80"/>
      <c r="P13522" s="79"/>
    </row>
    <row r="13523" spans="7:16" x14ac:dyDescent="0.2">
      <c r="G13523" s="79"/>
      <c r="I13523" s="79"/>
      <c r="K13523" s="79"/>
      <c r="M13523" s="79"/>
      <c r="N13523" s="80"/>
      <c r="P13523" s="79"/>
    </row>
    <row r="13524" spans="7:16" x14ac:dyDescent="0.2">
      <c r="G13524" s="79"/>
      <c r="I13524" s="79"/>
      <c r="K13524" s="79"/>
      <c r="M13524" s="79"/>
      <c r="N13524" s="80"/>
      <c r="P13524" s="79"/>
    </row>
    <row r="13525" spans="7:16" x14ac:dyDescent="0.2">
      <c r="G13525" s="79"/>
      <c r="I13525" s="79"/>
      <c r="K13525" s="79"/>
      <c r="M13525" s="79"/>
      <c r="N13525" s="80"/>
      <c r="P13525" s="79"/>
    </row>
    <row r="13526" spans="7:16" x14ac:dyDescent="0.2">
      <c r="G13526" s="79"/>
      <c r="I13526" s="79"/>
      <c r="K13526" s="79"/>
      <c r="M13526" s="79"/>
      <c r="N13526" s="80"/>
      <c r="P13526" s="79"/>
    </row>
    <row r="13527" spans="7:16" x14ac:dyDescent="0.2">
      <c r="G13527" s="79"/>
      <c r="I13527" s="79"/>
      <c r="K13527" s="79"/>
      <c r="M13527" s="79"/>
      <c r="N13527" s="80"/>
      <c r="P13527" s="79"/>
    </row>
    <row r="13528" spans="7:16" x14ac:dyDescent="0.2">
      <c r="G13528" s="79"/>
      <c r="I13528" s="79"/>
      <c r="K13528" s="79"/>
      <c r="M13528" s="79"/>
      <c r="N13528" s="80"/>
      <c r="P13528" s="79"/>
    </row>
    <row r="13529" spans="7:16" x14ac:dyDescent="0.2">
      <c r="G13529" s="79"/>
      <c r="I13529" s="79"/>
      <c r="K13529" s="79"/>
      <c r="M13529" s="79"/>
      <c r="N13529" s="80"/>
      <c r="P13529" s="79"/>
    </row>
    <row r="13530" spans="7:16" x14ac:dyDescent="0.2">
      <c r="G13530" s="79"/>
      <c r="I13530" s="79"/>
      <c r="K13530" s="79"/>
      <c r="M13530" s="79"/>
      <c r="N13530" s="80"/>
      <c r="P13530" s="79"/>
    </row>
    <row r="13531" spans="7:16" x14ac:dyDescent="0.2">
      <c r="G13531" s="79"/>
      <c r="I13531" s="79"/>
      <c r="K13531" s="79"/>
      <c r="M13531" s="79"/>
      <c r="N13531" s="80"/>
      <c r="P13531" s="79"/>
    </row>
    <row r="13532" spans="7:16" x14ac:dyDescent="0.2">
      <c r="G13532" s="79"/>
      <c r="I13532" s="79"/>
      <c r="K13532" s="79"/>
      <c r="M13532" s="79"/>
      <c r="N13532" s="80"/>
      <c r="P13532" s="79"/>
    </row>
    <row r="13533" spans="7:16" x14ac:dyDescent="0.2">
      <c r="G13533" s="79"/>
      <c r="I13533" s="79"/>
      <c r="K13533" s="79"/>
      <c r="M13533" s="79"/>
      <c r="N13533" s="80"/>
      <c r="P13533" s="79"/>
    </row>
    <row r="13534" spans="7:16" x14ac:dyDescent="0.2">
      <c r="G13534" s="79"/>
      <c r="I13534" s="79"/>
      <c r="K13534" s="79"/>
      <c r="M13534" s="79"/>
      <c r="N13534" s="80"/>
      <c r="P13534" s="79"/>
    </row>
    <row r="13535" spans="7:16" x14ac:dyDescent="0.2">
      <c r="G13535" s="79"/>
      <c r="I13535" s="79"/>
      <c r="K13535" s="79"/>
      <c r="M13535" s="79"/>
      <c r="N13535" s="80"/>
      <c r="P13535" s="79"/>
    </row>
    <row r="13536" spans="7:16" x14ac:dyDescent="0.2">
      <c r="G13536" s="79"/>
      <c r="I13536" s="79"/>
      <c r="K13536" s="79"/>
      <c r="M13536" s="79"/>
      <c r="N13536" s="80"/>
      <c r="P13536" s="79"/>
    </row>
    <row r="13537" spans="7:16" x14ac:dyDescent="0.2">
      <c r="G13537" s="79"/>
      <c r="I13537" s="79"/>
      <c r="K13537" s="79"/>
      <c r="M13537" s="79"/>
      <c r="N13537" s="80"/>
      <c r="P13537" s="79"/>
    </row>
    <row r="13538" spans="7:16" x14ac:dyDescent="0.2">
      <c r="G13538" s="79"/>
      <c r="I13538" s="79"/>
      <c r="K13538" s="79"/>
      <c r="M13538" s="79"/>
      <c r="N13538" s="80"/>
      <c r="P13538" s="79"/>
    </row>
    <row r="13539" spans="7:16" x14ac:dyDescent="0.2">
      <c r="G13539" s="79"/>
      <c r="I13539" s="79"/>
      <c r="K13539" s="79"/>
      <c r="M13539" s="79"/>
      <c r="N13539" s="80"/>
      <c r="P13539" s="79"/>
    </row>
    <row r="13540" spans="7:16" x14ac:dyDescent="0.2">
      <c r="G13540" s="79"/>
      <c r="I13540" s="79"/>
      <c r="K13540" s="79"/>
      <c r="M13540" s="79"/>
      <c r="N13540" s="80"/>
      <c r="P13540" s="79"/>
    </row>
    <row r="13541" spans="7:16" x14ac:dyDescent="0.2">
      <c r="G13541" s="79"/>
      <c r="I13541" s="79"/>
      <c r="K13541" s="79"/>
      <c r="M13541" s="79"/>
      <c r="N13541" s="80"/>
      <c r="P13541" s="79"/>
    </row>
    <row r="13542" spans="7:16" x14ac:dyDescent="0.2">
      <c r="G13542" s="79"/>
      <c r="I13542" s="79"/>
      <c r="K13542" s="79"/>
      <c r="M13542" s="79"/>
      <c r="N13542" s="80"/>
      <c r="P13542" s="79"/>
    </row>
    <row r="13543" spans="7:16" x14ac:dyDescent="0.2">
      <c r="G13543" s="79"/>
      <c r="I13543" s="79"/>
      <c r="K13543" s="79"/>
      <c r="M13543" s="79"/>
      <c r="N13543" s="80"/>
      <c r="P13543" s="79"/>
    </row>
    <row r="13544" spans="7:16" x14ac:dyDescent="0.2">
      <c r="G13544" s="79"/>
      <c r="I13544" s="79"/>
      <c r="K13544" s="79"/>
      <c r="M13544" s="79"/>
      <c r="N13544" s="80"/>
      <c r="P13544" s="79"/>
    </row>
    <row r="13545" spans="7:16" x14ac:dyDescent="0.2">
      <c r="G13545" s="79"/>
      <c r="I13545" s="79"/>
      <c r="K13545" s="79"/>
      <c r="M13545" s="79"/>
      <c r="N13545" s="80"/>
      <c r="P13545" s="79"/>
    </row>
    <row r="13546" spans="7:16" x14ac:dyDescent="0.2">
      <c r="G13546" s="79"/>
      <c r="I13546" s="79"/>
      <c r="K13546" s="79"/>
      <c r="M13546" s="79"/>
      <c r="N13546" s="80"/>
      <c r="P13546" s="79"/>
    </row>
    <row r="13547" spans="7:16" x14ac:dyDescent="0.2">
      <c r="G13547" s="79"/>
      <c r="I13547" s="79"/>
      <c r="K13547" s="79"/>
      <c r="M13547" s="79"/>
      <c r="N13547" s="80"/>
      <c r="P13547" s="79"/>
    </row>
    <row r="13548" spans="7:16" x14ac:dyDescent="0.2">
      <c r="G13548" s="79"/>
      <c r="I13548" s="79"/>
      <c r="K13548" s="79"/>
      <c r="M13548" s="79"/>
      <c r="N13548" s="80"/>
      <c r="P13548" s="79"/>
    </row>
    <row r="13549" spans="7:16" x14ac:dyDescent="0.2">
      <c r="G13549" s="79"/>
      <c r="I13549" s="79"/>
      <c r="K13549" s="79"/>
      <c r="M13549" s="79"/>
      <c r="N13549" s="80"/>
      <c r="P13549" s="79"/>
    </row>
    <row r="13550" spans="7:16" x14ac:dyDescent="0.2">
      <c r="G13550" s="79"/>
      <c r="I13550" s="79"/>
      <c r="K13550" s="79"/>
      <c r="M13550" s="79"/>
      <c r="N13550" s="80"/>
      <c r="P13550" s="79"/>
    </row>
    <row r="13551" spans="7:16" x14ac:dyDescent="0.2">
      <c r="G13551" s="79"/>
      <c r="I13551" s="79"/>
      <c r="K13551" s="79"/>
      <c r="M13551" s="79"/>
      <c r="N13551" s="80"/>
      <c r="P13551" s="79"/>
    </row>
    <row r="13552" spans="7:16" x14ac:dyDescent="0.2">
      <c r="G13552" s="79"/>
      <c r="I13552" s="79"/>
      <c r="K13552" s="79"/>
      <c r="M13552" s="79"/>
      <c r="N13552" s="80"/>
      <c r="P13552" s="79"/>
    </row>
    <row r="13553" spans="7:16" x14ac:dyDescent="0.2">
      <c r="G13553" s="79"/>
      <c r="I13553" s="79"/>
      <c r="K13553" s="79"/>
      <c r="M13553" s="79"/>
      <c r="N13553" s="80"/>
      <c r="P13553" s="79"/>
    </row>
    <row r="13554" spans="7:16" x14ac:dyDescent="0.2">
      <c r="G13554" s="79"/>
      <c r="I13554" s="79"/>
      <c r="K13554" s="79"/>
      <c r="M13554" s="79"/>
      <c r="N13554" s="80"/>
      <c r="P13554" s="79"/>
    </row>
    <row r="13555" spans="7:16" x14ac:dyDescent="0.2">
      <c r="G13555" s="79"/>
      <c r="I13555" s="79"/>
      <c r="K13555" s="79"/>
      <c r="M13555" s="79"/>
      <c r="N13555" s="80"/>
      <c r="P13555" s="79"/>
    </row>
    <row r="13556" spans="7:16" x14ac:dyDescent="0.2">
      <c r="G13556" s="79"/>
      <c r="I13556" s="79"/>
      <c r="K13556" s="79"/>
      <c r="M13556" s="79"/>
      <c r="N13556" s="80"/>
      <c r="P13556" s="79"/>
    </row>
    <row r="13557" spans="7:16" x14ac:dyDescent="0.2">
      <c r="G13557" s="79"/>
      <c r="I13557" s="79"/>
      <c r="K13557" s="79"/>
      <c r="M13557" s="79"/>
      <c r="N13557" s="80"/>
      <c r="P13557" s="79"/>
    </row>
    <row r="13558" spans="7:16" x14ac:dyDescent="0.2">
      <c r="G13558" s="79"/>
      <c r="I13558" s="79"/>
      <c r="K13558" s="79"/>
      <c r="M13558" s="79"/>
      <c r="N13558" s="80"/>
      <c r="P13558" s="79"/>
    </row>
    <row r="13559" spans="7:16" x14ac:dyDescent="0.2">
      <c r="G13559" s="79"/>
      <c r="I13559" s="79"/>
      <c r="K13559" s="79"/>
      <c r="M13559" s="79"/>
      <c r="N13559" s="80"/>
      <c r="P13559" s="79"/>
    </row>
    <row r="13560" spans="7:16" x14ac:dyDescent="0.2">
      <c r="G13560" s="79"/>
      <c r="I13560" s="79"/>
      <c r="K13560" s="79"/>
      <c r="M13560" s="79"/>
      <c r="N13560" s="80"/>
      <c r="P13560" s="79"/>
    </row>
    <row r="13561" spans="7:16" x14ac:dyDescent="0.2">
      <c r="G13561" s="79"/>
      <c r="I13561" s="79"/>
      <c r="K13561" s="79"/>
      <c r="M13561" s="79"/>
      <c r="N13561" s="80"/>
      <c r="P13561" s="79"/>
    </row>
    <row r="13562" spans="7:16" x14ac:dyDescent="0.2">
      <c r="G13562" s="79"/>
      <c r="I13562" s="79"/>
      <c r="K13562" s="79"/>
      <c r="M13562" s="79"/>
      <c r="N13562" s="80"/>
      <c r="P13562" s="79"/>
    </row>
    <row r="13563" spans="7:16" x14ac:dyDescent="0.2">
      <c r="G13563" s="79"/>
      <c r="I13563" s="79"/>
      <c r="K13563" s="79"/>
      <c r="M13563" s="79"/>
      <c r="N13563" s="80"/>
      <c r="P13563" s="79"/>
    </row>
    <row r="13564" spans="7:16" x14ac:dyDescent="0.2">
      <c r="G13564" s="79"/>
      <c r="I13564" s="79"/>
      <c r="K13564" s="79"/>
      <c r="M13564" s="79"/>
      <c r="N13564" s="80"/>
      <c r="P13564" s="79"/>
    </row>
    <row r="13565" spans="7:16" x14ac:dyDescent="0.2">
      <c r="G13565" s="79"/>
      <c r="I13565" s="79"/>
      <c r="K13565" s="79"/>
      <c r="M13565" s="79"/>
      <c r="N13565" s="80"/>
      <c r="P13565" s="79"/>
    </row>
    <row r="13566" spans="7:16" x14ac:dyDescent="0.2">
      <c r="G13566" s="79"/>
      <c r="I13566" s="79"/>
      <c r="K13566" s="79"/>
      <c r="M13566" s="79"/>
      <c r="N13566" s="80"/>
      <c r="P13566" s="79"/>
    </row>
    <row r="13567" spans="7:16" x14ac:dyDescent="0.2">
      <c r="G13567" s="79"/>
      <c r="I13567" s="79"/>
      <c r="K13567" s="79"/>
      <c r="M13567" s="79"/>
      <c r="N13567" s="80"/>
      <c r="P13567" s="79"/>
    </row>
    <row r="13568" spans="7:16" x14ac:dyDescent="0.2">
      <c r="G13568" s="79"/>
      <c r="I13568" s="79"/>
      <c r="K13568" s="79"/>
      <c r="M13568" s="79"/>
      <c r="N13568" s="80"/>
      <c r="P13568" s="79"/>
    </row>
    <row r="13569" spans="7:16" x14ac:dyDescent="0.2">
      <c r="G13569" s="79"/>
      <c r="I13569" s="79"/>
      <c r="K13569" s="79"/>
      <c r="M13569" s="79"/>
      <c r="N13569" s="80"/>
      <c r="P13569" s="79"/>
    </row>
    <row r="13570" spans="7:16" x14ac:dyDescent="0.2">
      <c r="G13570" s="79"/>
      <c r="I13570" s="79"/>
      <c r="K13570" s="79"/>
      <c r="M13570" s="79"/>
      <c r="N13570" s="80"/>
      <c r="P13570" s="79"/>
    </row>
    <row r="13571" spans="7:16" x14ac:dyDescent="0.2">
      <c r="G13571" s="79"/>
      <c r="I13571" s="79"/>
      <c r="K13571" s="79"/>
      <c r="M13571" s="79"/>
      <c r="N13571" s="80"/>
      <c r="P13571" s="79"/>
    </row>
    <row r="13572" spans="7:16" x14ac:dyDescent="0.2">
      <c r="G13572" s="79"/>
      <c r="I13572" s="79"/>
      <c r="K13572" s="79"/>
      <c r="M13572" s="79"/>
      <c r="N13572" s="80"/>
      <c r="P13572" s="79"/>
    </row>
    <row r="13573" spans="7:16" x14ac:dyDescent="0.2">
      <c r="G13573" s="79"/>
      <c r="I13573" s="79"/>
      <c r="K13573" s="79"/>
      <c r="M13573" s="79"/>
      <c r="N13573" s="80"/>
      <c r="P13573" s="79"/>
    </row>
    <row r="13574" spans="7:16" x14ac:dyDescent="0.2">
      <c r="G13574" s="79"/>
      <c r="I13574" s="79"/>
      <c r="K13574" s="79"/>
      <c r="M13574" s="79"/>
      <c r="N13574" s="80"/>
      <c r="P13574" s="79"/>
    </row>
    <row r="13575" spans="7:16" x14ac:dyDescent="0.2">
      <c r="G13575" s="79"/>
      <c r="I13575" s="79"/>
      <c r="K13575" s="79"/>
      <c r="M13575" s="79"/>
      <c r="N13575" s="80"/>
      <c r="P13575" s="79"/>
    </row>
    <row r="13576" spans="7:16" x14ac:dyDescent="0.2">
      <c r="G13576" s="79"/>
      <c r="I13576" s="79"/>
      <c r="K13576" s="79"/>
      <c r="M13576" s="79"/>
      <c r="N13576" s="80"/>
      <c r="P13576" s="79"/>
    </row>
    <row r="13577" spans="7:16" x14ac:dyDescent="0.2">
      <c r="G13577" s="79"/>
      <c r="I13577" s="79"/>
      <c r="K13577" s="79"/>
      <c r="M13577" s="79"/>
      <c r="N13577" s="80"/>
      <c r="P13577" s="79"/>
    </row>
    <row r="13578" spans="7:16" x14ac:dyDescent="0.2">
      <c r="G13578" s="79"/>
      <c r="I13578" s="79"/>
      <c r="K13578" s="79"/>
      <c r="M13578" s="79"/>
      <c r="N13578" s="80"/>
      <c r="P13578" s="79"/>
    </row>
    <row r="13579" spans="7:16" x14ac:dyDescent="0.2">
      <c r="G13579" s="79"/>
      <c r="I13579" s="79"/>
      <c r="K13579" s="79"/>
      <c r="M13579" s="79"/>
      <c r="N13579" s="80"/>
      <c r="P13579" s="79"/>
    </row>
    <row r="13580" spans="7:16" x14ac:dyDescent="0.2">
      <c r="G13580" s="79"/>
      <c r="I13580" s="79"/>
      <c r="K13580" s="79"/>
      <c r="M13580" s="79"/>
      <c r="N13580" s="80"/>
      <c r="P13580" s="79"/>
    </row>
    <row r="13581" spans="7:16" x14ac:dyDescent="0.2">
      <c r="G13581" s="79"/>
      <c r="I13581" s="79"/>
      <c r="K13581" s="79"/>
      <c r="M13581" s="79"/>
      <c r="N13581" s="80"/>
      <c r="P13581" s="79"/>
    </row>
    <row r="13582" spans="7:16" x14ac:dyDescent="0.2">
      <c r="G13582" s="79"/>
      <c r="I13582" s="79"/>
      <c r="K13582" s="79"/>
      <c r="M13582" s="79"/>
      <c r="N13582" s="80"/>
      <c r="P13582" s="79"/>
    </row>
    <row r="13583" spans="7:16" x14ac:dyDescent="0.2">
      <c r="G13583" s="79"/>
      <c r="I13583" s="79"/>
      <c r="K13583" s="79"/>
      <c r="M13583" s="79"/>
      <c r="N13583" s="80"/>
      <c r="P13583" s="79"/>
    </row>
    <row r="13584" spans="7:16" x14ac:dyDescent="0.2">
      <c r="G13584" s="79"/>
      <c r="I13584" s="79"/>
      <c r="K13584" s="79"/>
      <c r="M13584" s="79"/>
      <c r="N13584" s="80"/>
      <c r="P13584" s="79"/>
    </row>
    <row r="13585" spans="7:16" x14ac:dyDescent="0.2">
      <c r="G13585" s="79"/>
      <c r="I13585" s="79"/>
      <c r="K13585" s="79"/>
      <c r="M13585" s="79"/>
      <c r="N13585" s="80"/>
      <c r="P13585" s="79"/>
    </row>
    <row r="13586" spans="7:16" x14ac:dyDescent="0.2">
      <c r="G13586" s="79"/>
      <c r="I13586" s="79"/>
      <c r="K13586" s="79"/>
      <c r="M13586" s="79"/>
      <c r="N13586" s="80"/>
      <c r="P13586" s="79"/>
    </row>
    <row r="13587" spans="7:16" x14ac:dyDescent="0.2">
      <c r="G13587" s="79"/>
      <c r="I13587" s="79"/>
      <c r="K13587" s="79"/>
      <c r="M13587" s="79"/>
      <c r="N13587" s="80"/>
      <c r="P13587" s="79"/>
    </row>
    <row r="13588" spans="7:16" x14ac:dyDescent="0.2">
      <c r="G13588" s="79"/>
      <c r="I13588" s="79"/>
      <c r="K13588" s="79"/>
      <c r="M13588" s="79"/>
      <c r="N13588" s="80"/>
      <c r="P13588" s="79"/>
    </row>
    <row r="13589" spans="7:16" x14ac:dyDescent="0.2">
      <c r="G13589" s="79"/>
      <c r="I13589" s="79"/>
      <c r="K13589" s="79"/>
      <c r="M13589" s="79"/>
      <c r="N13589" s="80"/>
      <c r="P13589" s="79"/>
    </row>
    <row r="13590" spans="7:16" x14ac:dyDescent="0.2">
      <c r="G13590" s="79"/>
      <c r="I13590" s="79"/>
      <c r="K13590" s="79"/>
      <c r="M13590" s="79"/>
      <c r="N13590" s="80"/>
      <c r="P13590" s="79"/>
    </row>
    <row r="13591" spans="7:16" x14ac:dyDescent="0.2">
      <c r="G13591" s="79"/>
      <c r="I13591" s="79"/>
      <c r="K13591" s="79"/>
      <c r="M13591" s="79"/>
      <c r="N13591" s="80"/>
      <c r="P13591" s="79"/>
    </row>
    <row r="13592" spans="7:16" x14ac:dyDescent="0.2">
      <c r="G13592" s="79"/>
      <c r="I13592" s="79"/>
      <c r="K13592" s="79"/>
      <c r="M13592" s="79"/>
      <c r="N13592" s="80"/>
      <c r="P13592" s="79"/>
    </row>
    <row r="13593" spans="7:16" x14ac:dyDescent="0.2">
      <c r="G13593" s="79"/>
      <c r="I13593" s="79"/>
      <c r="K13593" s="79"/>
      <c r="M13593" s="79"/>
      <c r="N13593" s="80"/>
      <c r="P13593" s="79"/>
    </row>
    <row r="13594" spans="7:16" x14ac:dyDescent="0.2">
      <c r="G13594" s="79"/>
      <c r="I13594" s="79"/>
      <c r="K13594" s="79"/>
      <c r="M13594" s="79"/>
      <c r="N13594" s="80"/>
      <c r="P13594" s="79"/>
    </row>
    <row r="13595" spans="7:16" x14ac:dyDescent="0.2">
      <c r="G13595" s="79"/>
      <c r="I13595" s="79"/>
      <c r="K13595" s="79"/>
      <c r="M13595" s="79"/>
      <c r="N13595" s="80"/>
      <c r="P13595" s="79"/>
    </row>
    <row r="13596" spans="7:16" x14ac:dyDescent="0.2">
      <c r="G13596" s="79"/>
      <c r="I13596" s="79"/>
      <c r="K13596" s="79"/>
      <c r="M13596" s="79"/>
      <c r="N13596" s="80"/>
      <c r="P13596" s="79"/>
    </row>
    <row r="13597" spans="7:16" x14ac:dyDescent="0.2">
      <c r="G13597" s="79"/>
      <c r="I13597" s="79"/>
      <c r="K13597" s="79"/>
      <c r="M13597" s="79"/>
      <c r="N13597" s="80"/>
      <c r="P13597" s="79"/>
    </row>
    <row r="13598" spans="7:16" x14ac:dyDescent="0.2">
      <c r="G13598" s="79"/>
      <c r="I13598" s="79"/>
      <c r="K13598" s="79"/>
      <c r="M13598" s="79"/>
      <c r="N13598" s="80"/>
      <c r="P13598" s="79"/>
    </row>
    <row r="13599" spans="7:16" x14ac:dyDescent="0.2">
      <c r="G13599" s="79"/>
      <c r="I13599" s="79"/>
      <c r="K13599" s="79"/>
      <c r="M13599" s="79"/>
      <c r="N13599" s="80"/>
      <c r="P13599" s="79"/>
    </row>
    <row r="13600" spans="7:16" x14ac:dyDescent="0.2">
      <c r="G13600" s="79"/>
      <c r="I13600" s="79"/>
      <c r="K13600" s="79"/>
      <c r="M13600" s="79"/>
      <c r="N13600" s="80"/>
      <c r="P13600" s="79"/>
    </row>
    <row r="13601" spans="7:16" x14ac:dyDescent="0.2">
      <c r="G13601" s="79"/>
      <c r="I13601" s="79"/>
      <c r="K13601" s="79"/>
      <c r="M13601" s="79"/>
      <c r="N13601" s="80"/>
      <c r="P13601" s="79"/>
    </row>
    <row r="13602" spans="7:16" x14ac:dyDescent="0.2">
      <c r="G13602" s="79"/>
      <c r="I13602" s="79"/>
      <c r="K13602" s="79"/>
      <c r="M13602" s="79"/>
      <c r="N13602" s="80"/>
      <c r="P13602" s="79"/>
    </row>
    <row r="13603" spans="7:16" x14ac:dyDescent="0.2">
      <c r="G13603" s="79"/>
      <c r="I13603" s="79"/>
      <c r="K13603" s="79"/>
      <c r="M13603" s="79"/>
      <c r="N13603" s="80"/>
      <c r="P13603" s="79"/>
    </row>
    <row r="13604" spans="7:16" x14ac:dyDescent="0.2">
      <c r="G13604" s="79"/>
      <c r="I13604" s="79"/>
      <c r="K13604" s="79"/>
      <c r="M13604" s="79"/>
      <c r="N13604" s="80"/>
      <c r="P13604" s="79"/>
    </row>
    <row r="13605" spans="7:16" x14ac:dyDescent="0.2">
      <c r="G13605" s="79"/>
      <c r="I13605" s="79"/>
      <c r="K13605" s="79"/>
      <c r="M13605" s="79"/>
      <c r="N13605" s="80"/>
      <c r="P13605" s="79"/>
    </row>
    <row r="13606" spans="7:16" x14ac:dyDescent="0.2">
      <c r="G13606" s="79"/>
      <c r="I13606" s="79"/>
      <c r="K13606" s="79"/>
      <c r="M13606" s="79"/>
      <c r="N13606" s="80"/>
      <c r="P13606" s="79"/>
    </row>
    <row r="13607" spans="7:16" x14ac:dyDescent="0.2">
      <c r="G13607" s="79"/>
      <c r="I13607" s="79"/>
      <c r="K13607" s="79"/>
      <c r="M13607" s="79"/>
      <c r="N13607" s="80"/>
      <c r="P13607" s="79"/>
    </row>
    <row r="13608" spans="7:16" x14ac:dyDescent="0.2">
      <c r="G13608" s="79"/>
      <c r="I13608" s="79"/>
      <c r="K13608" s="79"/>
      <c r="M13608" s="79"/>
      <c r="N13608" s="80"/>
      <c r="P13608" s="79"/>
    </row>
    <row r="13609" spans="7:16" x14ac:dyDescent="0.2">
      <c r="G13609" s="79"/>
      <c r="I13609" s="79"/>
      <c r="K13609" s="79"/>
      <c r="M13609" s="79"/>
      <c r="N13609" s="80"/>
      <c r="P13609" s="79"/>
    </row>
    <row r="13610" spans="7:16" x14ac:dyDescent="0.2">
      <c r="G13610" s="79"/>
      <c r="I13610" s="79"/>
      <c r="K13610" s="79"/>
      <c r="M13610" s="79"/>
      <c r="N13610" s="80"/>
      <c r="P13610" s="79"/>
    </row>
    <row r="13611" spans="7:16" x14ac:dyDescent="0.2">
      <c r="G13611" s="79"/>
      <c r="I13611" s="79"/>
      <c r="K13611" s="79"/>
      <c r="M13611" s="79"/>
      <c r="N13611" s="80"/>
      <c r="P13611" s="79"/>
    </row>
    <row r="13612" spans="7:16" x14ac:dyDescent="0.2">
      <c r="G13612" s="79"/>
      <c r="I13612" s="79"/>
      <c r="K13612" s="79"/>
      <c r="M13612" s="79"/>
      <c r="N13612" s="80"/>
      <c r="P13612" s="79"/>
    </row>
    <row r="13613" spans="7:16" x14ac:dyDescent="0.2">
      <c r="G13613" s="79"/>
      <c r="I13613" s="79"/>
      <c r="K13613" s="79"/>
      <c r="M13613" s="79"/>
      <c r="N13613" s="80"/>
      <c r="P13613" s="79"/>
    </row>
    <row r="13614" spans="7:16" x14ac:dyDescent="0.2">
      <c r="G13614" s="79"/>
      <c r="I13614" s="79"/>
      <c r="K13614" s="79"/>
      <c r="M13614" s="79"/>
      <c r="N13614" s="80"/>
      <c r="P13614" s="79"/>
    </row>
    <row r="13615" spans="7:16" x14ac:dyDescent="0.2">
      <c r="G13615" s="79"/>
      <c r="I13615" s="79"/>
      <c r="K13615" s="79"/>
      <c r="M13615" s="79"/>
      <c r="N13615" s="80"/>
      <c r="P13615" s="79"/>
    </row>
    <row r="13616" spans="7:16" x14ac:dyDescent="0.2">
      <c r="G13616" s="79"/>
      <c r="I13616" s="79"/>
      <c r="K13616" s="79"/>
      <c r="M13616" s="79"/>
      <c r="N13616" s="80"/>
      <c r="P13616" s="79"/>
    </row>
    <row r="13617" spans="7:16" x14ac:dyDescent="0.2">
      <c r="G13617" s="79"/>
      <c r="I13617" s="79"/>
      <c r="K13617" s="79"/>
      <c r="M13617" s="79"/>
      <c r="N13617" s="80"/>
      <c r="P13617" s="79"/>
    </row>
    <row r="13618" spans="7:16" x14ac:dyDescent="0.2">
      <c r="G13618" s="79"/>
      <c r="I13618" s="79"/>
      <c r="K13618" s="79"/>
      <c r="M13618" s="79"/>
      <c r="N13618" s="80"/>
      <c r="P13618" s="79"/>
    </row>
    <row r="13619" spans="7:16" x14ac:dyDescent="0.2">
      <c r="G13619" s="79"/>
      <c r="I13619" s="79"/>
      <c r="K13619" s="79"/>
      <c r="M13619" s="79"/>
      <c r="N13619" s="80"/>
      <c r="P13619" s="79"/>
    </row>
    <row r="13620" spans="7:16" x14ac:dyDescent="0.2">
      <c r="G13620" s="79"/>
      <c r="I13620" s="79"/>
      <c r="K13620" s="79"/>
      <c r="M13620" s="79"/>
      <c r="N13620" s="80"/>
      <c r="P13620" s="79"/>
    </row>
    <row r="13621" spans="7:16" x14ac:dyDescent="0.2">
      <c r="G13621" s="79"/>
      <c r="I13621" s="79"/>
      <c r="K13621" s="79"/>
      <c r="M13621" s="79"/>
      <c r="N13621" s="80"/>
      <c r="P13621" s="79"/>
    </row>
    <row r="13622" spans="7:16" x14ac:dyDescent="0.2">
      <c r="G13622" s="79"/>
      <c r="I13622" s="79"/>
      <c r="K13622" s="79"/>
      <c r="M13622" s="79"/>
      <c r="N13622" s="80"/>
      <c r="P13622" s="79"/>
    </row>
    <row r="13623" spans="7:16" x14ac:dyDescent="0.2">
      <c r="G13623" s="79"/>
      <c r="I13623" s="79"/>
      <c r="K13623" s="79"/>
      <c r="M13623" s="79"/>
      <c r="N13623" s="80"/>
      <c r="P13623" s="79"/>
    </row>
    <row r="13624" spans="7:16" x14ac:dyDescent="0.2">
      <c r="G13624" s="79"/>
      <c r="I13624" s="79"/>
      <c r="K13624" s="79"/>
      <c r="M13624" s="79"/>
      <c r="N13624" s="80"/>
      <c r="P13624" s="79"/>
    </row>
    <row r="13625" spans="7:16" x14ac:dyDescent="0.2">
      <c r="G13625" s="79"/>
      <c r="I13625" s="79"/>
      <c r="K13625" s="79"/>
      <c r="M13625" s="79"/>
      <c r="N13625" s="80"/>
      <c r="P13625" s="79"/>
    </row>
    <row r="13626" spans="7:16" x14ac:dyDescent="0.2">
      <c r="G13626" s="79"/>
      <c r="I13626" s="79"/>
      <c r="K13626" s="79"/>
      <c r="M13626" s="79"/>
      <c r="N13626" s="80"/>
      <c r="P13626" s="79"/>
    </row>
    <row r="13627" spans="7:16" x14ac:dyDescent="0.2">
      <c r="G13627" s="79"/>
      <c r="I13627" s="79"/>
      <c r="K13627" s="79"/>
      <c r="M13627" s="79"/>
      <c r="N13627" s="80"/>
      <c r="P13627" s="79"/>
    </row>
    <row r="13628" spans="7:16" x14ac:dyDescent="0.2">
      <c r="G13628" s="79"/>
      <c r="I13628" s="79"/>
      <c r="K13628" s="79"/>
      <c r="M13628" s="79"/>
      <c r="N13628" s="80"/>
      <c r="P13628" s="79"/>
    </row>
    <row r="13629" spans="7:16" x14ac:dyDescent="0.2">
      <c r="G13629" s="79"/>
      <c r="I13629" s="79"/>
      <c r="K13629" s="79"/>
      <c r="M13629" s="79"/>
      <c r="N13629" s="80"/>
      <c r="P13629" s="79"/>
    </row>
    <row r="13630" spans="7:16" x14ac:dyDescent="0.2">
      <c r="G13630" s="79"/>
      <c r="I13630" s="79"/>
      <c r="K13630" s="79"/>
      <c r="M13630" s="79"/>
      <c r="N13630" s="80"/>
      <c r="P13630" s="79"/>
    </row>
    <row r="13631" spans="7:16" x14ac:dyDescent="0.2">
      <c r="G13631" s="79"/>
      <c r="I13631" s="79"/>
      <c r="K13631" s="79"/>
      <c r="M13631" s="79"/>
      <c r="N13631" s="80"/>
      <c r="P13631" s="79"/>
    </row>
    <row r="13632" spans="7:16" x14ac:dyDescent="0.2">
      <c r="G13632" s="79"/>
      <c r="I13632" s="79"/>
      <c r="K13632" s="79"/>
      <c r="M13632" s="79"/>
      <c r="N13632" s="80"/>
      <c r="P13632" s="79"/>
    </row>
    <row r="13633" spans="7:16" x14ac:dyDescent="0.2">
      <c r="G13633" s="79"/>
      <c r="I13633" s="79"/>
      <c r="K13633" s="79"/>
      <c r="M13633" s="79"/>
      <c r="N13633" s="80"/>
      <c r="P13633" s="79"/>
    </row>
    <row r="13634" spans="7:16" x14ac:dyDescent="0.2">
      <c r="G13634" s="79"/>
      <c r="I13634" s="79"/>
      <c r="K13634" s="79"/>
      <c r="M13634" s="79"/>
      <c r="N13634" s="80"/>
      <c r="P13634" s="79"/>
    </row>
    <row r="13635" spans="7:16" x14ac:dyDescent="0.2">
      <c r="G13635" s="79"/>
      <c r="I13635" s="79"/>
      <c r="K13635" s="79"/>
      <c r="M13635" s="79"/>
      <c r="N13635" s="80"/>
      <c r="P13635" s="79"/>
    </row>
    <row r="13636" spans="7:16" x14ac:dyDescent="0.2">
      <c r="G13636" s="79"/>
      <c r="I13636" s="79"/>
      <c r="K13636" s="79"/>
      <c r="M13636" s="79"/>
      <c r="N13636" s="80"/>
      <c r="P13636" s="79"/>
    </row>
    <row r="13637" spans="7:16" x14ac:dyDescent="0.2">
      <c r="G13637" s="79"/>
      <c r="I13637" s="79"/>
      <c r="K13637" s="79"/>
      <c r="M13637" s="79"/>
      <c r="N13637" s="80"/>
      <c r="P13637" s="79"/>
    </row>
    <row r="13638" spans="7:16" x14ac:dyDescent="0.2">
      <c r="G13638" s="79"/>
      <c r="I13638" s="79"/>
      <c r="K13638" s="79"/>
      <c r="M13638" s="79"/>
      <c r="N13638" s="80"/>
      <c r="P13638" s="79"/>
    </row>
    <row r="13639" spans="7:16" x14ac:dyDescent="0.2">
      <c r="G13639" s="79"/>
      <c r="I13639" s="79"/>
      <c r="K13639" s="79"/>
      <c r="M13639" s="79"/>
      <c r="N13639" s="80"/>
      <c r="P13639" s="79"/>
    </row>
    <row r="13640" spans="7:16" x14ac:dyDescent="0.2">
      <c r="G13640" s="79"/>
      <c r="I13640" s="79"/>
      <c r="K13640" s="79"/>
      <c r="M13640" s="79"/>
      <c r="N13640" s="80"/>
      <c r="P13640" s="79"/>
    </row>
    <row r="13641" spans="7:16" x14ac:dyDescent="0.2">
      <c r="G13641" s="79"/>
      <c r="I13641" s="79"/>
      <c r="K13641" s="79"/>
      <c r="M13641" s="79"/>
      <c r="N13641" s="80"/>
      <c r="P13641" s="79"/>
    </row>
    <row r="13642" spans="7:16" x14ac:dyDescent="0.2">
      <c r="G13642" s="79"/>
      <c r="I13642" s="79"/>
      <c r="K13642" s="79"/>
      <c r="M13642" s="79"/>
      <c r="N13642" s="80"/>
      <c r="P13642" s="79"/>
    </row>
    <row r="13643" spans="7:16" x14ac:dyDescent="0.2">
      <c r="G13643" s="79"/>
      <c r="I13643" s="79"/>
      <c r="K13643" s="79"/>
      <c r="M13643" s="79"/>
      <c r="N13643" s="80"/>
      <c r="P13643" s="79"/>
    </row>
    <row r="13644" spans="7:16" x14ac:dyDescent="0.2">
      <c r="G13644" s="79"/>
      <c r="I13644" s="79"/>
      <c r="K13644" s="79"/>
      <c r="M13644" s="79"/>
      <c r="N13644" s="80"/>
      <c r="P13644" s="79"/>
    </row>
    <row r="13645" spans="7:16" x14ac:dyDescent="0.2">
      <c r="G13645" s="79"/>
      <c r="I13645" s="79"/>
      <c r="K13645" s="79"/>
      <c r="M13645" s="79"/>
      <c r="N13645" s="80"/>
      <c r="P13645" s="79"/>
    </row>
    <row r="13646" spans="7:16" x14ac:dyDescent="0.2">
      <c r="G13646" s="79"/>
      <c r="I13646" s="79"/>
      <c r="K13646" s="79"/>
      <c r="M13646" s="79"/>
      <c r="N13646" s="80"/>
      <c r="P13646" s="79"/>
    </row>
    <row r="13647" spans="7:16" x14ac:dyDescent="0.2">
      <c r="G13647" s="79"/>
      <c r="I13647" s="79"/>
      <c r="K13647" s="79"/>
      <c r="M13647" s="79"/>
      <c r="N13647" s="80"/>
      <c r="P13647" s="79"/>
    </row>
    <row r="13648" spans="7:16" x14ac:dyDescent="0.2">
      <c r="G13648" s="79"/>
      <c r="I13648" s="79"/>
      <c r="K13648" s="79"/>
      <c r="M13648" s="79"/>
      <c r="N13648" s="80"/>
      <c r="P13648" s="79"/>
    </row>
    <row r="13649" spans="7:16" x14ac:dyDescent="0.2">
      <c r="G13649" s="79"/>
      <c r="I13649" s="79"/>
      <c r="K13649" s="79"/>
      <c r="M13649" s="79"/>
      <c r="N13649" s="80"/>
      <c r="P13649" s="79"/>
    </row>
    <row r="13650" spans="7:16" x14ac:dyDescent="0.2">
      <c r="G13650" s="79"/>
      <c r="I13650" s="79"/>
      <c r="K13650" s="79"/>
      <c r="M13650" s="79"/>
      <c r="N13650" s="80"/>
      <c r="P13650" s="79"/>
    </row>
    <row r="13651" spans="7:16" x14ac:dyDescent="0.2">
      <c r="G13651" s="79"/>
      <c r="I13651" s="79"/>
      <c r="K13651" s="79"/>
      <c r="M13651" s="79"/>
      <c r="N13651" s="80"/>
      <c r="P13651" s="79"/>
    </row>
    <row r="13652" spans="7:16" x14ac:dyDescent="0.2">
      <c r="G13652" s="79"/>
      <c r="I13652" s="79"/>
      <c r="K13652" s="79"/>
      <c r="M13652" s="79"/>
      <c r="N13652" s="80"/>
      <c r="P13652" s="79"/>
    </row>
    <row r="13653" spans="7:16" x14ac:dyDescent="0.2">
      <c r="G13653" s="79"/>
      <c r="I13653" s="79"/>
      <c r="K13653" s="79"/>
      <c r="M13653" s="79"/>
      <c r="N13653" s="80"/>
      <c r="P13653" s="79"/>
    </row>
    <row r="13654" spans="7:16" x14ac:dyDescent="0.2">
      <c r="G13654" s="79"/>
      <c r="I13654" s="79"/>
      <c r="K13654" s="79"/>
      <c r="M13654" s="79"/>
      <c r="N13654" s="80"/>
      <c r="P13654" s="79"/>
    </row>
    <row r="13655" spans="7:16" x14ac:dyDescent="0.2">
      <c r="G13655" s="79"/>
      <c r="I13655" s="79"/>
      <c r="K13655" s="79"/>
      <c r="M13655" s="79"/>
      <c r="N13655" s="80"/>
      <c r="P13655" s="79"/>
    </row>
    <row r="13656" spans="7:16" x14ac:dyDescent="0.2">
      <c r="G13656" s="79"/>
      <c r="I13656" s="79"/>
      <c r="K13656" s="79"/>
      <c r="M13656" s="79"/>
      <c r="N13656" s="80"/>
      <c r="P13656" s="79"/>
    </row>
    <row r="13657" spans="7:16" x14ac:dyDescent="0.2">
      <c r="G13657" s="79"/>
      <c r="I13657" s="79"/>
      <c r="K13657" s="79"/>
      <c r="M13657" s="79"/>
      <c r="N13657" s="80"/>
      <c r="P13657" s="79"/>
    </row>
    <row r="13658" spans="7:16" x14ac:dyDescent="0.2">
      <c r="G13658" s="79"/>
      <c r="I13658" s="79"/>
      <c r="K13658" s="79"/>
      <c r="M13658" s="79"/>
      <c r="N13658" s="80"/>
      <c r="P13658" s="79"/>
    </row>
    <row r="13659" spans="7:16" x14ac:dyDescent="0.2">
      <c r="G13659" s="79"/>
      <c r="I13659" s="79"/>
      <c r="K13659" s="79"/>
      <c r="M13659" s="79"/>
      <c r="N13659" s="80"/>
      <c r="P13659" s="79"/>
    </row>
    <row r="13660" spans="7:16" x14ac:dyDescent="0.2">
      <c r="G13660" s="79"/>
      <c r="I13660" s="79"/>
      <c r="K13660" s="79"/>
      <c r="M13660" s="79"/>
      <c r="N13660" s="80"/>
      <c r="P13660" s="79"/>
    </row>
    <row r="13661" spans="7:16" x14ac:dyDescent="0.2">
      <c r="G13661" s="79"/>
      <c r="I13661" s="79"/>
      <c r="K13661" s="79"/>
      <c r="M13661" s="79"/>
      <c r="N13661" s="80"/>
      <c r="P13661" s="79"/>
    </row>
    <row r="13662" spans="7:16" x14ac:dyDescent="0.2">
      <c r="G13662" s="79"/>
      <c r="I13662" s="79"/>
      <c r="K13662" s="79"/>
      <c r="M13662" s="79"/>
      <c r="N13662" s="80"/>
      <c r="P13662" s="79"/>
    </row>
    <row r="13663" spans="7:16" x14ac:dyDescent="0.2">
      <c r="G13663" s="79"/>
      <c r="I13663" s="79"/>
      <c r="K13663" s="79"/>
      <c r="M13663" s="79"/>
      <c r="N13663" s="80"/>
      <c r="P13663" s="79"/>
    </row>
    <row r="13664" spans="7:16" x14ac:dyDescent="0.2">
      <c r="G13664" s="79"/>
      <c r="I13664" s="79"/>
      <c r="K13664" s="79"/>
      <c r="M13664" s="79"/>
      <c r="N13664" s="80"/>
      <c r="P13664" s="79"/>
    </row>
    <row r="13665" spans="7:16" x14ac:dyDescent="0.2">
      <c r="G13665" s="79"/>
      <c r="I13665" s="79"/>
      <c r="K13665" s="79"/>
      <c r="M13665" s="79"/>
      <c r="N13665" s="80"/>
      <c r="P13665" s="79"/>
    </row>
    <row r="13666" spans="7:16" x14ac:dyDescent="0.2">
      <c r="G13666" s="79"/>
      <c r="I13666" s="79"/>
      <c r="K13666" s="79"/>
      <c r="M13666" s="79"/>
      <c r="N13666" s="80"/>
      <c r="P13666" s="79"/>
    </row>
    <row r="13667" spans="7:16" x14ac:dyDescent="0.2">
      <c r="G13667" s="79"/>
      <c r="I13667" s="79"/>
      <c r="K13667" s="79"/>
      <c r="M13667" s="79"/>
      <c r="N13667" s="80"/>
      <c r="P13667" s="79"/>
    </row>
    <row r="13668" spans="7:16" x14ac:dyDescent="0.2">
      <c r="G13668" s="79"/>
      <c r="I13668" s="79"/>
      <c r="K13668" s="79"/>
      <c r="M13668" s="79"/>
      <c r="N13668" s="80"/>
      <c r="P13668" s="79"/>
    </row>
    <row r="13669" spans="7:16" x14ac:dyDescent="0.2">
      <c r="G13669" s="79"/>
      <c r="I13669" s="79"/>
      <c r="K13669" s="79"/>
      <c r="M13669" s="79"/>
      <c r="N13669" s="80"/>
      <c r="P13669" s="79"/>
    </row>
    <row r="13670" spans="7:16" x14ac:dyDescent="0.2">
      <c r="G13670" s="79"/>
      <c r="I13670" s="79"/>
      <c r="K13670" s="79"/>
      <c r="M13670" s="79"/>
      <c r="N13670" s="80"/>
      <c r="P13670" s="79"/>
    </row>
    <row r="13671" spans="7:16" x14ac:dyDescent="0.2">
      <c r="G13671" s="79"/>
      <c r="I13671" s="79"/>
      <c r="K13671" s="79"/>
      <c r="M13671" s="79"/>
      <c r="N13671" s="80"/>
      <c r="P13671" s="79"/>
    </row>
    <row r="13672" spans="7:16" x14ac:dyDescent="0.2">
      <c r="G13672" s="79"/>
      <c r="I13672" s="79"/>
      <c r="K13672" s="79"/>
      <c r="M13672" s="79"/>
      <c r="N13672" s="80"/>
      <c r="P13672" s="79"/>
    </row>
    <row r="13673" spans="7:16" x14ac:dyDescent="0.2">
      <c r="G13673" s="79"/>
      <c r="I13673" s="79"/>
      <c r="K13673" s="79"/>
      <c r="M13673" s="79"/>
      <c r="N13673" s="80"/>
      <c r="P13673" s="79"/>
    </row>
    <row r="13674" spans="7:16" x14ac:dyDescent="0.2">
      <c r="G13674" s="79"/>
      <c r="I13674" s="79"/>
      <c r="K13674" s="79"/>
      <c r="M13674" s="79"/>
      <c r="N13674" s="80"/>
      <c r="P13674" s="79"/>
    </row>
    <row r="13675" spans="7:16" x14ac:dyDescent="0.2">
      <c r="G13675" s="79"/>
      <c r="I13675" s="79"/>
      <c r="K13675" s="79"/>
      <c r="M13675" s="79"/>
      <c r="N13675" s="80"/>
      <c r="P13675" s="79"/>
    </row>
    <row r="13676" spans="7:16" x14ac:dyDescent="0.2">
      <c r="G13676" s="79"/>
      <c r="I13676" s="79"/>
      <c r="K13676" s="79"/>
      <c r="M13676" s="79"/>
      <c r="N13676" s="80"/>
      <c r="P13676" s="79"/>
    </row>
    <row r="13677" spans="7:16" x14ac:dyDescent="0.2">
      <c r="G13677" s="79"/>
      <c r="I13677" s="79"/>
      <c r="K13677" s="79"/>
      <c r="M13677" s="79"/>
      <c r="N13677" s="80"/>
      <c r="P13677" s="79"/>
    </row>
    <row r="13678" spans="7:16" x14ac:dyDescent="0.2">
      <c r="G13678" s="79"/>
      <c r="I13678" s="79"/>
      <c r="K13678" s="79"/>
      <c r="M13678" s="79"/>
      <c r="N13678" s="80"/>
      <c r="P13678" s="79"/>
    </row>
    <row r="13679" spans="7:16" x14ac:dyDescent="0.2">
      <c r="G13679" s="79"/>
      <c r="I13679" s="79"/>
      <c r="K13679" s="79"/>
      <c r="M13679" s="79"/>
      <c r="N13679" s="80"/>
      <c r="P13679" s="79"/>
    </row>
    <row r="13680" spans="7:16" x14ac:dyDescent="0.2">
      <c r="G13680" s="79"/>
      <c r="I13680" s="79"/>
      <c r="K13680" s="79"/>
      <c r="M13680" s="79"/>
      <c r="N13680" s="80"/>
      <c r="P13680" s="79"/>
    </row>
    <row r="13681" spans="7:16" x14ac:dyDescent="0.2">
      <c r="G13681" s="79"/>
      <c r="I13681" s="79"/>
      <c r="K13681" s="79"/>
      <c r="M13681" s="79"/>
      <c r="N13681" s="80"/>
      <c r="P13681" s="79"/>
    </row>
    <row r="13682" spans="7:16" x14ac:dyDescent="0.2">
      <c r="G13682" s="79"/>
      <c r="I13682" s="79"/>
      <c r="K13682" s="79"/>
      <c r="M13682" s="79"/>
      <c r="N13682" s="80"/>
      <c r="P13682" s="79"/>
    </row>
    <row r="13683" spans="7:16" x14ac:dyDescent="0.2">
      <c r="G13683" s="79"/>
      <c r="I13683" s="79"/>
      <c r="K13683" s="79"/>
      <c r="M13683" s="79"/>
      <c r="N13683" s="80"/>
      <c r="P13683" s="79"/>
    </row>
    <row r="13684" spans="7:16" x14ac:dyDescent="0.2">
      <c r="G13684" s="79"/>
      <c r="I13684" s="79"/>
      <c r="K13684" s="79"/>
      <c r="M13684" s="79"/>
      <c r="N13684" s="80"/>
      <c r="P13684" s="79"/>
    </row>
    <row r="13685" spans="7:16" x14ac:dyDescent="0.2">
      <c r="G13685" s="79"/>
      <c r="I13685" s="79"/>
      <c r="K13685" s="79"/>
      <c r="M13685" s="79"/>
      <c r="N13685" s="80"/>
      <c r="P13685" s="79"/>
    </row>
    <row r="13686" spans="7:16" x14ac:dyDescent="0.2">
      <c r="G13686" s="79"/>
      <c r="I13686" s="79"/>
      <c r="K13686" s="79"/>
      <c r="M13686" s="79"/>
      <c r="N13686" s="80"/>
      <c r="P13686" s="79"/>
    </row>
    <row r="13687" spans="7:16" x14ac:dyDescent="0.2">
      <c r="G13687" s="79"/>
      <c r="I13687" s="79"/>
      <c r="K13687" s="79"/>
      <c r="M13687" s="79"/>
      <c r="N13687" s="80"/>
      <c r="P13687" s="79"/>
    </row>
    <row r="13688" spans="7:16" x14ac:dyDescent="0.2">
      <c r="G13688" s="79"/>
      <c r="I13688" s="79"/>
      <c r="K13688" s="79"/>
      <c r="M13688" s="79"/>
      <c r="N13688" s="80"/>
      <c r="P13688" s="79"/>
    </row>
    <row r="13689" spans="7:16" x14ac:dyDescent="0.2">
      <c r="G13689" s="79"/>
      <c r="I13689" s="79"/>
      <c r="K13689" s="79"/>
      <c r="M13689" s="79"/>
      <c r="N13689" s="80"/>
      <c r="P13689" s="79"/>
    </row>
    <row r="13690" spans="7:16" x14ac:dyDescent="0.2">
      <c r="G13690" s="79"/>
      <c r="I13690" s="79"/>
      <c r="K13690" s="79"/>
      <c r="M13690" s="79"/>
      <c r="N13690" s="80"/>
      <c r="P13690" s="79"/>
    </row>
    <row r="13691" spans="7:16" x14ac:dyDescent="0.2">
      <c r="G13691" s="79"/>
      <c r="I13691" s="79"/>
      <c r="K13691" s="79"/>
      <c r="M13691" s="79"/>
      <c r="N13691" s="80"/>
      <c r="P13691" s="79"/>
    </row>
    <row r="13692" spans="7:16" x14ac:dyDescent="0.2">
      <c r="G13692" s="79"/>
      <c r="I13692" s="79"/>
      <c r="K13692" s="79"/>
      <c r="M13692" s="79"/>
      <c r="N13692" s="80"/>
      <c r="P13692" s="79"/>
    </row>
    <row r="13693" spans="7:16" x14ac:dyDescent="0.2">
      <c r="G13693" s="79"/>
      <c r="I13693" s="79"/>
      <c r="K13693" s="79"/>
      <c r="M13693" s="79"/>
      <c r="N13693" s="80"/>
      <c r="P13693" s="79"/>
    </row>
    <row r="13694" spans="7:16" x14ac:dyDescent="0.2">
      <c r="G13694" s="79"/>
      <c r="I13694" s="79"/>
      <c r="K13694" s="79"/>
      <c r="M13694" s="79"/>
      <c r="N13694" s="80"/>
      <c r="P13694" s="79"/>
    </row>
    <row r="13695" spans="7:16" x14ac:dyDescent="0.2">
      <c r="G13695" s="79"/>
      <c r="I13695" s="79"/>
      <c r="K13695" s="79"/>
      <c r="M13695" s="79"/>
      <c r="N13695" s="80"/>
      <c r="P13695" s="79"/>
    </row>
    <row r="13696" spans="7:16" x14ac:dyDescent="0.2">
      <c r="G13696" s="79"/>
      <c r="I13696" s="79"/>
      <c r="K13696" s="79"/>
      <c r="M13696" s="79"/>
      <c r="N13696" s="80"/>
      <c r="P13696" s="79"/>
    </row>
    <row r="13697" spans="7:16" x14ac:dyDescent="0.2">
      <c r="G13697" s="79"/>
      <c r="I13697" s="79"/>
      <c r="K13697" s="79"/>
      <c r="M13697" s="79"/>
      <c r="N13697" s="80"/>
      <c r="P13697" s="79"/>
    </row>
    <row r="13698" spans="7:16" x14ac:dyDescent="0.2">
      <c r="G13698" s="79"/>
      <c r="I13698" s="79"/>
      <c r="K13698" s="79"/>
      <c r="M13698" s="79"/>
      <c r="N13698" s="80"/>
      <c r="P13698" s="79"/>
    </row>
    <row r="13699" spans="7:16" x14ac:dyDescent="0.2">
      <c r="G13699" s="79"/>
      <c r="I13699" s="79"/>
      <c r="K13699" s="79"/>
      <c r="M13699" s="79"/>
      <c r="N13699" s="80"/>
      <c r="P13699" s="79"/>
    </row>
    <row r="13700" spans="7:16" x14ac:dyDescent="0.2">
      <c r="G13700" s="79"/>
      <c r="I13700" s="79"/>
      <c r="K13700" s="79"/>
      <c r="M13700" s="79"/>
      <c r="N13700" s="80"/>
      <c r="P13700" s="79"/>
    </row>
    <row r="13701" spans="7:16" x14ac:dyDescent="0.2">
      <c r="G13701" s="79"/>
      <c r="I13701" s="79"/>
      <c r="K13701" s="79"/>
      <c r="M13701" s="79"/>
      <c r="N13701" s="80"/>
      <c r="P13701" s="79"/>
    </row>
    <row r="13702" spans="7:16" x14ac:dyDescent="0.2">
      <c r="G13702" s="79"/>
      <c r="I13702" s="79"/>
      <c r="K13702" s="79"/>
      <c r="M13702" s="79"/>
      <c r="N13702" s="80"/>
      <c r="P13702" s="79"/>
    </row>
    <row r="13703" spans="7:16" x14ac:dyDescent="0.2">
      <c r="G13703" s="79"/>
      <c r="I13703" s="79"/>
      <c r="K13703" s="79"/>
      <c r="M13703" s="79"/>
      <c r="N13703" s="80"/>
      <c r="P13703" s="79"/>
    </row>
    <row r="13704" spans="7:16" x14ac:dyDescent="0.2">
      <c r="G13704" s="79"/>
      <c r="I13704" s="79"/>
      <c r="K13704" s="79"/>
      <c r="M13704" s="79"/>
      <c r="N13704" s="80"/>
      <c r="P13704" s="79"/>
    </row>
    <row r="13705" spans="7:16" x14ac:dyDescent="0.2">
      <c r="G13705" s="79"/>
      <c r="I13705" s="79"/>
      <c r="K13705" s="79"/>
      <c r="M13705" s="79"/>
      <c r="N13705" s="80"/>
      <c r="P13705" s="79"/>
    </row>
    <row r="13706" spans="7:16" x14ac:dyDescent="0.2">
      <c r="G13706" s="79"/>
      <c r="I13706" s="79"/>
      <c r="K13706" s="79"/>
      <c r="M13706" s="79"/>
      <c r="N13706" s="80"/>
      <c r="P13706" s="79"/>
    </row>
    <row r="13707" spans="7:16" x14ac:dyDescent="0.2">
      <c r="G13707" s="79"/>
      <c r="I13707" s="79"/>
      <c r="K13707" s="79"/>
      <c r="M13707" s="79"/>
      <c r="N13707" s="80"/>
      <c r="P13707" s="79"/>
    </row>
    <row r="13708" spans="7:16" x14ac:dyDescent="0.2">
      <c r="G13708" s="79"/>
      <c r="I13708" s="79"/>
      <c r="K13708" s="79"/>
      <c r="M13708" s="79"/>
      <c r="N13708" s="80"/>
      <c r="P13708" s="79"/>
    </row>
    <row r="13709" spans="7:16" x14ac:dyDescent="0.2">
      <c r="G13709" s="79"/>
      <c r="I13709" s="79"/>
      <c r="K13709" s="79"/>
      <c r="M13709" s="79"/>
      <c r="N13709" s="80"/>
      <c r="P13709" s="79"/>
    </row>
    <row r="13710" spans="7:16" x14ac:dyDescent="0.2">
      <c r="G13710" s="79"/>
      <c r="I13710" s="79"/>
      <c r="K13710" s="79"/>
      <c r="M13710" s="79"/>
      <c r="N13710" s="80"/>
      <c r="P13710" s="79"/>
    </row>
    <row r="13711" spans="7:16" x14ac:dyDescent="0.2">
      <c r="G13711" s="79"/>
      <c r="I13711" s="79"/>
      <c r="K13711" s="79"/>
      <c r="M13711" s="79"/>
      <c r="N13711" s="80"/>
      <c r="P13711" s="79"/>
    </row>
    <row r="13712" spans="7:16" x14ac:dyDescent="0.2">
      <c r="G13712" s="79"/>
      <c r="I13712" s="79"/>
      <c r="K13712" s="79"/>
      <c r="M13712" s="79"/>
      <c r="N13712" s="80"/>
      <c r="P13712" s="79"/>
    </row>
    <row r="13713" spans="7:16" x14ac:dyDescent="0.2">
      <c r="G13713" s="79"/>
      <c r="I13713" s="79"/>
      <c r="K13713" s="79"/>
      <c r="M13713" s="79"/>
      <c r="N13713" s="80"/>
      <c r="P13713" s="79"/>
    </row>
    <row r="13714" spans="7:16" x14ac:dyDescent="0.2">
      <c r="G13714" s="79"/>
      <c r="I13714" s="79"/>
      <c r="K13714" s="79"/>
      <c r="M13714" s="79"/>
      <c r="N13714" s="80"/>
      <c r="P13714" s="79"/>
    </row>
    <row r="13715" spans="7:16" x14ac:dyDescent="0.2">
      <c r="G13715" s="79"/>
      <c r="I13715" s="79"/>
      <c r="K13715" s="79"/>
      <c r="M13715" s="79"/>
      <c r="N13715" s="80"/>
      <c r="P13715" s="79"/>
    </row>
    <row r="13716" spans="7:16" x14ac:dyDescent="0.2">
      <c r="G13716" s="79"/>
      <c r="I13716" s="79"/>
      <c r="K13716" s="79"/>
      <c r="M13716" s="79"/>
      <c r="N13716" s="80"/>
      <c r="P13716" s="79"/>
    </row>
    <row r="13717" spans="7:16" x14ac:dyDescent="0.2">
      <c r="G13717" s="79"/>
      <c r="I13717" s="79"/>
      <c r="K13717" s="79"/>
      <c r="M13717" s="79"/>
      <c r="N13717" s="80"/>
      <c r="P13717" s="79"/>
    </row>
    <row r="13718" spans="7:16" x14ac:dyDescent="0.2">
      <c r="G13718" s="79"/>
      <c r="I13718" s="79"/>
      <c r="K13718" s="79"/>
      <c r="M13718" s="79"/>
      <c r="N13718" s="80"/>
      <c r="P13718" s="79"/>
    </row>
    <row r="13719" spans="7:16" x14ac:dyDescent="0.2">
      <c r="G13719" s="79"/>
      <c r="I13719" s="79"/>
      <c r="K13719" s="79"/>
      <c r="M13719" s="79"/>
      <c r="N13719" s="80"/>
      <c r="P13719" s="79"/>
    </row>
    <row r="13720" spans="7:16" x14ac:dyDescent="0.2">
      <c r="G13720" s="79"/>
      <c r="I13720" s="79"/>
      <c r="K13720" s="79"/>
      <c r="M13720" s="79"/>
      <c r="N13720" s="80"/>
      <c r="P13720" s="79"/>
    </row>
    <row r="13721" spans="7:16" x14ac:dyDescent="0.2">
      <c r="G13721" s="79"/>
      <c r="I13721" s="79"/>
      <c r="K13721" s="79"/>
      <c r="M13721" s="79"/>
      <c r="N13721" s="80"/>
      <c r="P13721" s="79"/>
    </row>
    <row r="13722" spans="7:16" x14ac:dyDescent="0.2">
      <c r="G13722" s="79"/>
      <c r="I13722" s="79"/>
      <c r="K13722" s="79"/>
      <c r="M13722" s="79"/>
      <c r="N13722" s="80"/>
      <c r="P13722" s="79"/>
    </row>
    <row r="13723" spans="7:16" x14ac:dyDescent="0.2">
      <c r="G13723" s="79"/>
      <c r="I13723" s="79"/>
      <c r="K13723" s="79"/>
      <c r="M13723" s="79"/>
      <c r="N13723" s="80"/>
      <c r="P13723" s="79"/>
    </row>
    <row r="13724" spans="7:16" x14ac:dyDescent="0.2">
      <c r="G13724" s="79"/>
      <c r="I13724" s="79"/>
      <c r="K13724" s="79"/>
      <c r="M13724" s="79"/>
      <c r="N13724" s="80"/>
      <c r="P13724" s="79"/>
    </row>
    <row r="13725" spans="7:16" x14ac:dyDescent="0.2">
      <c r="G13725" s="79"/>
      <c r="I13725" s="79"/>
      <c r="K13725" s="79"/>
      <c r="M13725" s="79"/>
      <c r="N13725" s="80"/>
      <c r="P13725" s="79"/>
    </row>
    <row r="13726" spans="7:16" x14ac:dyDescent="0.2">
      <c r="G13726" s="79"/>
      <c r="I13726" s="79"/>
      <c r="K13726" s="79"/>
      <c r="M13726" s="79"/>
      <c r="N13726" s="80"/>
      <c r="P13726" s="79"/>
    </row>
    <row r="13727" spans="7:16" x14ac:dyDescent="0.2">
      <c r="G13727" s="79"/>
      <c r="I13727" s="79"/>
      <c r="K13727" s="79"/>
      <c r="M13727" s="79"/>
      <c r="N13727" s="80"/>
      <c r="P13727" s="79"/>
    </row>
    <row r="13728" spans="7:16" x14ac:dyDescent="0.2">
      <c r="G13728" s="79"/>
      <c r="I13728" s="79"/>
      <c r="K13728" s="79"/>
      <c r="M13728" s="79"/>
      <c r="N13728" s="80"/>
      <c r="P13728" s="79"/>
    </row>
    <row r="13729" spans="7:16" x14ac:dyDescent="0.2">
      <c r="G13729" s="79"/>
      <c r="I13729" s="79"/>
      <c r="K13729" s="79"/>
      <c r="M13729" s="79"/>
      <c r="N13729" s="80"/>
      <c r="P13729" s="79"/>
    </row>
    <row r="13730" spans="7:16" x14ac:dyDescent="0.2">
      <c r="G13730" s="79"/>
      <c r="I13730" s="79"/>
      <c r="K13730" s="79"/>
      <c r="M13730" s="79"/>
      <c r="N13730" s="80"/>
      <c r="P13730" s="79"/>
    </row>
    <row r="13731" spans="7:16" x14ac:dyDescent="0.2">
      <c r="G13731" s="79"/>
      <c r="I13731" s="79"/>
      <c r="K13731" s="79"/>
      <c r="M13731" s="79"/>
      <c r="N13731" s="80"/>
      <c r="P13731" s="79"/>
    </row>
    <row r="13732" spans="7:16" x14ac:dyDescent="0.2">
      <c r="G13732" s="79"/>
      <c r="I13732" s="79"/>
      <c r="K13732" s="79"/>
      <c r="M13732" s="79"/>
      <c r="N13732" s="80"/>
      <c r="P13732" s="79"/>
    </row>
    <row r="13733" spans="7:16" x14ac:dyDescent="0.2">
      <c r="G13733" s="79"/>
      <c r="I13733" s="79"/>
      <c r="K13733" s="79"/>
      <c r="M13733" s="79"/>
      <c r="N13733" s="80"/>
      <c r="P13733" s="79"/>
    </row>
    <row r="13734" spans="7:16" x14ac:dyDescent="0.2">
      <c r="G13734" s="79"/>
      <c r="I13734" s="79"/>
      <c r="K13734" s="79"/>
      <c r="M13734" s="79"/>
      <c r="N13734" s="80"/>
      <c r="P13734" s="79"/>
    </row>
    <row r="13735" spans="7:16" x14ac:dyDescent="0.2">
      <c r="G13735" s="79"/>
      <c r="I13735" s="79"/>
      <c r="K13735" s="79"/>
      <c r="M13735" s="79"/>
      <c r="N13735" s="80"/>
      <c r="P13735" s="79"/>
    </row>
    <row r="13736" spans="7:16" x14ac:dyDescent="0.2">
      <c r="G13736" s="79"/>
      <c r="I13736" s="79"/>
      <c r="K13736" s="79"/>
      <c r="M13736" s="79"/>
      <c r="N13736" s="80"/>
      <c r="P13736" s="79"/>
    </row>
    <row r="13737" spans="7:16" x14ac:dyDescent="0.2">
      <c r="G13737" s="79"/>
      <c r="I13737" s="79"/>
      <c r="K13737" s="79"/>
      <c r="M13737" s="79"/>
      <c r="N13737" s="80"/>
      <c r="P13737" s="79"/>
    </row>
    <row r="13738" spans="7:16" x14ac:dyDescent="0.2">
      <c r="G13738" s="79"/>
      <c r="I13738" s="79"/>
      <c r="K13738" s="79"/>
      <c r="M13738" s="79"/>
      <c r="N13738" s="80"/>
      <c r="P13738" s="79"/>
    </row>
    <row r="13739" spans="7:16" x14ac:dyDescent="0.2">
      <c r="G13739" s="79"/>
      <c r="I13739" s="79"/>
      <c r="K13739" s="79"/>
      <c r="M13739" s="79"/>
      <c r="N13739" s="80"/>
      <c r="P13739" s="79"/>
    </row>
    <row r="13740" spans="7:16" x14ac:dyDescent="0.2">
      <c r="G13740" s="79"/>
      <c r="I13740" s="79"/>
      <c r="K13740" s="79"/>
      <c r="M13740" s="79"/>
      <c r="N13740" s="80"/>
      <c r="P13740" s="79"/>
    </row>
    <row r="13741" spans="7:16" x14ac:dyDescent="0.2">
      <c r="G13741" s="79"/>
      <c r="I13741" s="79"/>
      <c r="K13741" s="79"/>
      <c r="M13741" s="79"/>
      <c r="N13741" s="80"/>
      <c r="P13741" s="79"/>
    </row>
    <row r="13742" spans="7:16" x14ac:dyDescent="0.2">
      <c r="G13742" s="79"/>
      <c r="I13742" s="79"/>
      <c r="K13742" s="79"/>
      <c r="M13742" s="79"/>
      <c r="N13742" s="80"/>
      <c r="P13742" s="79"/>
    </row>
    <row r="13743" spans="7:16" x14ac:dyDescent="0.2">
      <c r="G13743" s="79"/>
      <c r="I13743" s="79"/>
      <c r="K13743" s="79"/>
      <c r="M13743" s="79"/>
      <c r="N13743" s="80"/>
      <c r="P13743" s="79"/>
    </row>
    <row r="13744" spans="7:16" x14ac:dyDescent="0.2">
      <c r="G13744" s="79"/>
      <c r="I13744" s="79"/>
      <c r="K13744" s="79"/>
      <c r="M13744" s="79"/>
      <c r="N13744" s="80"/>
      <c r="P13744" s="79"/>
    </row>
    <row r="13745" spans="7:16" x14ac:dyDescent="0.2">
      <c r="G13745" s="79"/>
      <c r="I13745" s="79"/>
      <c r="K13745" s="79"/>
      <c r="M13745" s="79"/>
      <c r="N13745" s="80"/>
      <c r="P13745" s="79"/>
    </row>
    <row r="13746" spans="7:16" x14ac:dyDescent="0.2">
      <c r="G13746" s="79"/>
      <c r="I13746" s="79"/>
      <c r="K13746" s="79"/>
      <c r="M13746" s="79"/>
      <c r="N13746" s="80"/>
      <c r="P13746" s="79"/>
    </row>
    <row r="13747" spans="7:16" x14ac:dyDescent="0.2">
      <c r="G13747" s="79"/>
      <c r="I13747" s="79"/>
      <c r="K13747" s="79"/>
      <c r="M13747" s="79"/>
      <c r="N13747" s="80"/>
      <c r="P13747" s="79"/>
    </row>
    <row r="13748" spans="7:16" x14ac:dyDescent="0.2">
      <c r="G13748" s="79"/>
      <c r="I13748" s="79"/>
      <c r="K13748" s="79"/>
      <c r="M13748" s="79"/>
      <c r="N13748" s="80"/>
      <c r="P13748" s="79"/>
    </row>
    <row r="13749" spans="7:16" x14ac:dyDescent="0.2">
      <c r="G13749" s="79"/>
      <c r="I13749" s="79"/>
      <c r="K13749" s="79"/>
      <c r="M13749" s="79"/>
      <c r="N13749" s="80"/>
      <c r="P13749" s="79"/>
    </row>
    <row r="13750" spans="7:16" x14ac:dyDescent="0.2">
      <c r="G13750" s="79"/>
      <c r="I13750" s="79"/>
      <c r="K13750" s="79"/>
      <c r="M13750" s="79"/>
      <c r="N13750" s="80"/>
      <c r="P13750" s="79"/>
    </row>
    <row r="13751" spans="7:16" x14ac:dyDescent="0.2">
      <c r="G13751" s="79"/>
      <c r="I13751" s="79"/>
      <c r="K13751" s="79"/>
      <c r="M13751" s="79"/>
      <c r="N13751" s="80"/>
      <c r="P13751" s="79"/>
    </row>
    <row r="13752" spans="7:16" x14ac:dyDescent="0.2">
      <c r="G13752" s="79"/>
      <c r="I13752" s="79"/>
      <c r="K13752" s="79"/>
      <c r="M13752" s="79"/>
      <c r="N13752" s="80"/>
      <c r="P13752" s="79"/>
    </row>
    <row r="13753" spans="7:16" x14ac:dyDescent="0.2">
      <c r="G13753" s="79"/>
      <c r="I13753" s="79"/>
      <c r="K13753" s="79"/>
      <c r="M13753" s="79"/>
      <c r="N13753" s="80"/>
      <c r="P13753" s="79"/>
    </row>
    <row r="13754" spans="7:16" x14ac:dyDescent="0.2">
      <c r="G13754" s="79"/>
      <c r="I13754" s="79"/>
      <c r="K13754" s="79"/>
      <c r="M13754" s="79"/>
      <c r="N13754" s="80"/>
      <c r="P13754" s="79"/>
    </row>
    <row r="13755" spans="7:16" x14ac:dyDescent="0.2">
      <c r="G13755" s="79"/>
      <c r="I13755" s="79"/>
      <c r="K13755" s="79"/>
      <c r="M13755" s="79"/>
      <c r="N13755" s="80"/>
      <c r="P13755" s="79"/>
    </row>
    <row r="13756" spans="7:16" x14ac:dyDescent="0.2">
      <c r="G13756" s="79"/>
      <c r="I13756" s="79"/>
      <c r="K13756" s="79"/>
      <c r="M13756" s="79"/>
      <c r="N13756" s="80"/>
      <c r="P13756" s="79"/>
    </row>
    <row r="13757" spans="7:16" x14ac:dyDescent="0.2">
      <c r="G13757" s="79"/>
      <c r="I13757" s="79"/>
      <c r="K13757" s="79"/>
      <c r="M13757" s="79"/>
      <c r="N13757" s="80"/>
      <c r="P13757" s="79"/>
    </row>
    <row r="13758" spans="7:16" x14ac:dyDescent="0.2">
      <c r="G13758" s="79"/>
      <c r="I13758" s="79"/>
      <c r="K13758" s="79"/>
      <c r="M13758" s="79"/>
      <c r="N13758" s="80"/>
      <c r="P13758" s="79"/>
    </row>
    <row r="13759" spans="7:16" x14ac:dyDescent="0.2">
      <c r="G13759" s="79"/>
      <c r="I13759" s="79"/>
      <c r="K13759" s="79"/>
      <c r="M13759" s="79"/>
      <c r="N13759" s="80"/>
      <c r="P13759" s="79"/>
    </row>
    <row r="13760" spans="7:16" x14ac:dyDescent="0.2">
      <c r="G13760" s="79"/>
      <c r="I13760" s="79"/>
      <c r="K13760" s="79"/>
      <c r="M13760" s="79"/>
      <c r="N13760" s="80"/>
      <c r="P13760" s="79"/>
    </row>
    <row r="13761" spans="7:16" x14ac:dyDescent="0.2">
      <c r="G13761" s="79"/>
      <c r="I13761" s="79"/>
      <c r="K13761" s="79"/>
      <c r="M13761" s="79"/>
      <c r="N13761" s="80"/>
      <c r="P13761" s="79"/>
    </row>
    <row r="13762" spans="7:16" x14ac:dyDescent="0.2">
      <c r="G13762" s="79"/>
      <c r="I13762" s="79"/>
      <c r="K13762" s="79"/>
      <c r="M13762" s="79"/>
      <c r="N13762" s="80"/>
      <c r="P13762" s="79"/>
    </row>
    <row r="13763" spans="7:16" x14ac:dyDescent="0.2">
      <c r="G13763" s="79"/>
      <c r="I13763" s="79"/>
      <c r="K13763" s="79"/>
      <c r="M13763" s="79"/>
      <c r="N13763" s="80"/>
      <c r="P13763" s="79"/>
    </row>
    <row r="13764" spans="7:16" x14ac:dyDescent="0.2">
      <c r="G13764" s="79"/>
      <c r="I13764" s="79"/>
      <c r="K13764" s="79"/>
      <c r="M13764" s="79"/>
      <c r="N13764" s="80"/>
      <c r="P13764" s="79"/>
    </row>
    <row r="13765" spans="7:16" x14ac:dyDescent="0.2">
      <c r="G13765" s="79"/>
      <c r="I13765" s="79"/>
      <c r="K13765" s="79"/>
      <c r="M13765" s="79"/>
      <c r="N13765" s="80"/>
      <c r="P13765" s="79"/>
    </row>
    <row r="13766" spans="7:16" x14ac:dyDescent="0.2">
      <c r="G13766" s="79"/>
      <c r="I13766" s="79"/>
      <c r="K13766" s="79"/>
      <c r="M13766" s="79"/>
      <c r="N13766" s="80"/>
      <c r="P13766" s="79"/>
    </row>
    <row r="13767" spans="7:16" x14ac:dyDescent="0.2">
      <c r="G13767" s="79"/>
      <c r="I13767" s="79"/>
      <c r="K13767" s="79"/>
      <c r="M13767" s="79"/>
      <c r="N13767" s="80"/>
      <c r="P13767" s="79"/>
    </row>
    <row r="13768" spans="7:16" x14ac:dyDescent="0.2">
      <c r="G13768" s="79"/>
      <c r="I13768" s="79"/>
      <c r="K13768" s="79"/>
      <c r="M13768" s="79"/>
      <c r="N13768" s="80"/>
      <c r="P13768" s="79"/>
    </row>
    <row r="13769" spans="7:16" x14ac:dyDescent="0.2">
      <c r="G13769" s="79"/>
      <c r="I13769" s="79"/>
      <c r="K13769" s="79"/>
      <c r="M13769" s="79"/>
      <c r="N13769" s="80"/>
      <c r="P13769" s="79"/>
    </row>
    <row r="13770" spans="7:16" x14ac:dyDescent="0.2">
      <c r="G13770" s="79"/>
      <c r="I13770" s="79"/>
      <c r="K13770" s="79"/>
      <c r="M13770" s="79"/>
      <c r="N13770" s="80"/>
      <c r="P13770" s="79"/>
    </row>
    <row r="13771" spans="7:16" x14ac:dyDescent="0.2">
      <c r="G13771" s="79"/>
      <c r="I13771" s="79"/>
      <c r="K13771" s="79"/>
      <c r="M13771" s="79"/>
      <c r="N13771" s="80"/>
      <c r="P13771" s="79"/>
    </row>
    <row r="13772" spans="7:16" x14ac:dyDescent="0.2">
      <c r="G13772" s="79"/>
      <c r="I13772" s="79"/>
      <c r="K13772" s="79"/>
      <c r="M13772" s="79"/>
      <c r="N13772" s="80"/>
      <c r="P13772" s="79"/>
    </row>
    <row r="13773" spans="7:16" x14ac:dyDescent="0.2">
      <c r="G13773" s="79"/>
      <c r="I13773" s="79"/>
      <c r="K13773" s="79"/>
      <c r="M13773" s="79"/>
      <c r="N13773" s="80"/>
      <c r="P13773" s="79"/>
    </row>
    <row r="13774" spans="7:16" x14ac:dyDescent="0.2">
      <c r="G13774" s="79"/>
      <c r="I13774" s="79"/>
      <c r="K13774" s="79"/>
      <c r="M13774" s="79"/>
      <c r="N13774" s="80"/>
      <c r="P13774" s="79"/>
    </row>
    <row r="13775" spans="7:16" x14ac:dyDescent="0.2">
      <c r="G13775" s="79"/>
      <c r="I13775" s="79"/>
      <c r="K13775" s="79"/>
      <c r="M13775" s="79"/>
      <c r="N13775" s="80"/>
      <c r="P13775" s="79"/>
    </row>
    <row r="13776" spans="7:16" x14ac:dyDescent="0.2">
      <c r="G13776" s="79"/>
      <c r="I13776" s="79"/>
      <c r="K13776" s="79"/>
      <c r="M13776" s="79"/>
      <c r="N13776" s="80"/>
      <c r="P13776" s="79"/>
    </row>
    <row r="13777" spans="7:16" x14ac:dyDescent="0.2">
      <c r="G13777" s="79"/>
      <c r="I13777" s="79"/>
      <c r="K13777" s="79"/>
      <c r="M13777" s="79"/>
      <c r="N13777" s="80"/>
      <c r="P13777" s="79"/>
    </row>
    <row r="13778" spans="7:16" x14ac:dyDescent="0.2">
      <c r="G13778" s="79"/>
      <c r="I13778" s="79"/>
      <c r="K13778" s="79"/>
      <c r="M13778" s="79"/>
      <c r="N13778" s="80"/>
      <c r="P13778" s="79"/>
    </row>
    <row r="13779" spans="7:16" x14ac:dyDescent="0.2">
      <c r="G13779" s="79"/>
      <c r="I13779" s="79"/>
      <c r="K13779" s="79"/>
      <c r="M13779" s="79"/>
      <c r="N13779" s="80"/>
      <c r="P13779" s="79"/>
    </row>
    <row r="13780" spans="7:16" x14ac:dyDescent="0.2">
      <c r="G13780" s="79"/>
      <c r="I13780" s="79"/>
      <c r="K13780" s="79"/>
      <c r="M13780" s="79"/>
      <c r="N13780" s="80"/>
      <c r="P13780" s="79"/>
    </row>
    <row r="13781" spans="7:16" x14ac:dyDescent="0.2">
      <c r="G13781" s="79"/>
      <c r="I13781" s="79"/>
      <c r="K13781" s="79"/>
      <c r="M13781" s="79"/>
      <c r="N13781" s="80"/>
      <c r="P13781" s="79"/>
    </row>
    <row r="13782" spans="7:16" x14ac:dyDescent="0.2">
      <c r="G13782" s="79"/>
      <c r="I13782" s="79"/>
      <c r="K13782" s="79"/>
      <c r="M13782" s="79"/>
      <c r="N13782" s="80"/>
      <c r="P13782" s="79"/>
    </row>
    <row r="13783" spans="7:16" x14ac:dyDescent="0.2">
      <c r="G13783" s="79"/>
      <c r="I13783" s="79"/>
      <c r="K13783" s="79"/>
      <c r="M13783" s="79"/>
      <c r="N13783" s="80"/>
      <c r="P13783" s="79"/>
    </row>
    <row r="13784" spans="7:16" x14ac:dyDescent="0.2">
      <c r="G13784" s="79"/>
      <c r="I13784" s="79"/>
      <c r="K13784" s="79"/>
      <c r="M13784" s="79"/>
      <c r="N13784" s="80"/>
      <c r="P13784" s="79"/>
    </row>
    <row r="13785" spans="7:16" x14ac:dyDescent="0.2">
      <c r="G13785" s="79"/>
      <c r="I13785" s="79"/>
      <c r="K13785" s="79"/>
      <c r="M13785" s="79"/>
      <c r="N13785" s="80"/>
      <c r="P13785" s="79"/>
    </row>
    <row r="13786" spans="7:16" x14ac:dyDescent="0.2">
      <c r="G13786" s="79"/>
      <c r="I13786" s="79"/>
      <c r="K13786" s="79"/>
      <c r="M13786" s="79"/>
      <c r="N13786" s="80"/>
      <c r="P13786" s="79"/>
    </row>
    <row r="13787" spans="7:16" x14ac:dyDescent="0.2">
      <c r="G13787" s="79"/>
      <c r="I13787" s="79"/>
      <c r="K13787" s="79"/>
      <c r="M13787" s="79"/>
      <c r="N13787" s="80"/>
      <c r="P13787" s="79"/>
    </row>
    <row r="13788" spans="7:16" x14ac:dyDescent="0.2">
      <c r="G13788" s="79"/>
      <c r="I13788" s="79"/>
      <c r="K13788" s="79"/>
      <c r="M13788" s="79"/>
      <c r="N13788" s="80"/>
      <c r="P13788" s="79"/>
    </row>
    <row r="13789" spans="7:16" x14ac:dyDescent="0.2">
      <c r="G13789" s="79"/>
      <c r="I13789" s="79"/>
      <c r="K13789" s="79"/>
      <c r="M13789" s="79"/>
      <c r="N13789" s="80"/>
      <c r="P13789" s="79"/>
    </row>
    <row r="13790" spans="7:16" x14ac:dyDescent="0.2">
      <c r="G13790" s="79"/>
      <c r="I13790" s="79"/>
      <c r="K13790" s="79"/>
      <c r="M13790" s="79"/>
      <c r="N13790" s="80"/>
      <c r="P13790" s="79"/>
    </row>
    <row r="13791" spans="7:16" x14ac:dyDescent="0.2">
      <c r="G13791" s="79"/>
      <c r="I13791" s="79"/>
      <c r="K13791" s="79"/>
      <c r="M13791" s="79"/>
      <c r="N13791" s="80"/>
      <c r="P13791" s="79"/>
    </row>
    <row r="13792" spans="7:16" x14ac:dyDescent="0.2">
      <c r="G13792" s="79"/>
      <c r="I13792" s="79"/>
      <c r="K13792" s="79"/>
      <c r="M13792" s="79"/>
      <c r="N13792" s="80"/>
      <c r="P13792" s="79"/>
    </row>
    <row r="13793" spans="7:16" x14ac:dyDescent="0.2">
      <c r="G13793" s="79"/>
      <c r="I13793" s="79"/>
      <c r="K13793" s="79"/>
      <c r="M13793" s="79"/>
      <c r="N13793" s="80"/>
      <c r="P13793" s="79"/>
    </row>
    <row r="13794" spans="7:16" x14ac:dyDescent="0.2">
      <c r="G13794" s="79"/>
      <c r="I13794" s="79"/>
      <c r="K13794" s="79"/>
      <c r="M13794" s="79"/>
      <c r="N13794" s="80"/>
      <c r="P13794" s="79"/>
    </row>
    <row r="13795" spans="7:16" x14ac:dyDescent="0.2">
      <c r="G13795" s="79"/>
      <c r="I13795" s="79"/>
      <c r="K13795" s="79"/>
      <c r="M13795" s="79"/>
      <c r="N13795" s="80"/>
      <c r="P13795" s="79"/>
    </row>
    <row r="13796" spans="7:16" x14ac:dyDescent="0.2">
      <c r="G13796" s="79"/>
      <c r="I13796" s="79"/>
      <c r="K13796" s="79"/>
      <c r="M13796" s="79"/>
      <c r="N13796" s="80"/>
      <c r="P13796" s="79"/>
    </row>
    <row r="13797" spans="7:16" x14ac:dyDescent="0.2">
      <c r="G13797" s="79"/>
      <c r="I13797" s="79"/>
      <c r="K13797" s="79"/>
      <c r="M13797" s="79"/>
      <c r="N13797" s="80"/>
      <c r="P13797" s="79"/>
    </row>
    <row r="13798" spans="7:16" x14ac:dyDescent="0.2">
      <c r="G13798" s="79"/>
      <c r="I13798" s="79"/>
      <c r="K13798" s="79"/>
      <c r="M13798" s="79"/>
      <c r="N13798" s="80"/>
      <c r="P13798" s="79"/>
    </row>
    <row r="13799" spans="7:16" x14ac:dyDescent="0.2">
      <c r="G13799" s="79"/>
      <c r="I13799" s="79"/>
      <c r="K13799" s="79"/>
      <c r="M13799" s="79"/>
      <c r="N13799" s="80"/>
      <c r="P13799" s="79"/>
    </row>
    <row r="13800" spans="7:16" x14ac:dyDescent="0.2">
      <c r="G13800" s="79"/>
      <c r="I13800" s="79"/>
      <c r="K13800" s="79"/>
      <c r="M13800" s="79"/>
      <c r="N13800" s="80"/>
      <c r="P13800" s="79"/>
    </row>
    <row r="13801" spans="7:16" x14ac:dyDescent="0.2">
      <c r="G13801" s="79"/>
      <c r="I13801" s="79"/>
      <c r="K13801" s="79"/>
      <c r="M13801" s="79"/>
      <c r="N13801" s="80"/>
      <c r="P13801" s="79"/>
    </row>
    <row r="13802" spans="7:16" x14ac:dyDescent="0.2">
      <c r="G13802" s="79"/>
      <c r="I13802" s="79"/>
      <c r="K13802" s="79"/>
      <c r="M13802" s="79"/>
      <c r="N13802" s="80"/>
      <c r="P13802" s="79"/>
    </row>
    <row r="13803" spans="7:16" x14ac:dyDescent="0.2">
      <c r="G13803" s="79"/>
      <c r="I13803" s="79"/>
      <c r="K13803" s="79"/>
      <c r="M13803" s="79"/>
      <c r="N13803" s="80"/>
      <c r="P13803" s="79"/>
    </row>
    <row r="13804" spans="7:16" x14ac:dyDescent="0.2">
      <c r="G13804" s="79"/>
      <c r="I13804" s="79"/>
      <c r="K13804" s="79"/>
      <c r="M13804" s="79"/>
      <c r="N13804" s="80"/>
      <c r="P13804" s="79"/>
    </row>
    <row r="13805" spans="7:16" x14ac:dyDescent="0.2">
      <c r="G13805" s="79"/>
      <c r="I13805" s="79"/>
      <c r="K13805" s="79"/>
      <c r="M13805" s="79"/>
      <c r="N13805" s="80"/>
      <c r="P13805" s="79"/>
    </row>
    <row r="13806" spans="7:16" x14ac:dyDescent="0.2">
      <c r="G13806" s="79"/>
      <c r="I13806" s="79"/>
      <c r="K13806" s="79"/>
      <c r="M13806" s="79"/>
      <c r="N13806" s="80"/>
      <c r="P13806" s="79"/>
    </row>
    <row r="13807" spans="7:16" x14ac:dyDescent="0.2">
      <c r="G13807" s="79"/>
      <c r="I13807" s="79"/>
      <c r="K13807" s="79"/>
      <c r="M13807" s="79"/>
      <c r="N13807" s="80"/>
      <c r="P13807" s="79"/>
    </row>
    <row r="13808" spans="7:16" x14ac:dyDescent="0.2">
      <c r="G13808" s="79"/>
      <c r="I13808" s="79"/>
      <c r="K13808" s="79"/>
      <c r="M13808" s="79"/>
      <c r="N13808" s="80"/>
      <c r="P13808" s="79"/>
    </row>
    <row r="13809" spans="7:16" x14ac:dyDescent="0.2">
      <c r="G13809" s="79"/>
      <c r="I13809" s="79"/>
      <c r="K13809" s="79"/>
      <c r="M13809" s="79"/>
      <c r="N13809" s="80"/>
      <c r="P13809" s="79"/>
    </row>
    <row r="13810" spans="7:16" x14ac:dyDescent="0.2">
      <c r="G13810" s="79"/>
      <c r="I13810" s="79"/>
      <c r="K13810" s="79"/>
      <c r="M13810" s="79"/>
      <c r="N13810" s="80"/>
      <c r="P13810" s="79"/>
    </row>
    <row r="13811" spans="7:16" x14ac:dyDescent="0.2">
      <c r="G13811" s="79"/>
      <c r="I13811" s="79"/>
      <c r="K13811" s="79"/>
      <c r="M13811" s="79"/>
      <c r="N13811" s="80"/>
      <c r="P13811" s="79"/>
    </row>
    <row r="13812" spans="7:16" x14ac:dyDescent="0.2">
      <c r="G13812" s="79"/>
      <c r="I13812" s="79"/>
      <c r="K13812" s="79"/>
      <c r="M13812" s="79"/>
      <c r="N13812" s="80"/>
      <c r="P13812" s="79"/>
    </row>
    <row r="13813" spans="7:16" x14ac:dyDescent="0.2">
      <c r="G13813" s="79"/>
      <c r="I13813" s="79"/>
      <c r="K13813" s="79"/>
      <c r="M13813" s="79"/>
      <c r="N13813" s="80"/>
      <c r="P13813" s="79"/>
    </row>
    <row r="13814" spans="7:16" x14ac:dyDescent="0.2">
      <c r="G13814" s="79"/>
      <c r="I13814" s="79"/>
      <c r="K13814" s="79"/>
      <c r="M13814" s="79"/>
      <c r="N13814" s="80"/>
      <c r="P13814" s="79"/>
    </row>
    <row r="13815" spans="7:16" x14ac:dyDescent="0.2">
      <c r="G13815" s="79"/>
      <c r="I13815" s="79"/>
      <c r="K13815" s="79"/>
      <c r="M13815" s="79"/>
      <c r="N13815" s="80"/>
      <c r="P13815" s="79"/>
    </row>
    <row r="13816" spans="7:16" x14ac:dyDescent="0.2">
      <c r="G13816" s="79"/>
      <c r="I13816" s="79"/>
      <c r="K13816" s="79"/>
      <c r="M13816" s="79"/>
      <c r="N13816" s="80"/>
      <c r="P13816" s="79"/>
    </row>
    <row r="13817" spans="7:16" x14ac:dyDescent="0.2">
      <c r="G13817" s="79"/>
      <c r="I13817" s="79"/>
      <c r="K13817" s="79"/>
      <c r="M13817" s="79"/>
      <c r="N13817" s="80"/>
      <c r="P13817" s="79"/>
    </row>
    <row r="13818" spans="7:16" x14ac:dyDescent="0.2">
      <c r="G13818" s="79"/>
      <c r="I13818" s="79"/>
      <c r="K13818" s="79"/>
      <c r="M13818" s="79"/>
      <c r="N13818" s="80"/>
      <c r="P13818" s="79"/>
    </row>
    <row r="13819" spans="7:16" x14ac:dyDescent="0.2">
      <c r="G13819" s="79"/>
      <c r="I13819" s="79"/>
      <c r="K13819" s="79"/>
      <c r="M13819" s="79"/>
      <c r="N13819" s="80"/>
      <c r="P13819" s="79"/>
    </row>
    <row r="13820" spans="7:16" x14ac:dyDescent="0.2">
      <c r="G13820" s="79"/>
      <c r="I13820" s="79"/>
      <c r="K13820" s="79"/>
      <c r="M13820" s="79"/>
      <c r="N13820" s="80"/>
      <c r="P13820" s="79"/>
    </row>
    <row r="13821" spans="7:16" x14ac:dyDescent="0.2">
      <c r="G13821" s="79"/>
      <c r="I13821" s="79"/>
      <c r="K13821" s="79"/>
      <c r="M13821" s="79"/>
      <c r="N13821" s="80"/>
      <c r="P13821" s="79"/>
    </row>
    <row r="13822" spans="7:16" x14ac:dyDescent="0.2">
      <c r="G13822" s="79"/>
      <c r="I13822" s="79"/>
      <c r="K13822" s="79"/>
      <c r="M13822" s="79"/>
      <c r="N13822" s="80"/>
      <c r="P13822" s="79"/>
    </row>
    <row r="13823" spans="7:16" x14ac:dyDescent="0.2">
      <c r="G13823" s="79"/>
      <c r="I13823" s="79"/>
      <c r="K13823" s="79"/>
      <c r="M13823" s="79"/>
      <c r="N13823" s="80"/>
      <c r="P13823" s="79"/>
    </row>
    <row r="13824" spans="7:16" x14ac:dyDescent="0.2">
      <c r="G13824" s="79"/>
      <c r="I13824" s="79"/>
      <c r="K13824" s="79"/>
      <c r="M13824" s="79"/>
      <c r="N13824" s="80"/>
      <c r="P13824" s="79"/>
    </row>
    <row r="13825" spans="7:16" x14ac:dyDescent="0.2">
      <c r="G13825" s="79"/>
      <c r="I13825" s="79"/>
      <c r="K13825" s="79"/>
      <c r="M13825" s="79"/>
      <c r="N13825" s="80"/>
      <c r="P13825" s="79"/>
    </row>
    <row r="13826" spans="7:16" x14ac:dyDescent="0.2">
      <c r="G13826" s="79"/>
      <c r="I13826" s="79"/>
      <c r="K13826" s="79"/>
      <c r="M13826" s="79"/>
      <c r="N13826" s="80"/>
      <c r="P13826" s="79"/>
    </row>
    <row r="13827" spans="7:16" x14ac:dyDescent="0.2">
      <c r="G13827" s="79"/>
      <c r="I13827" s="79"/>
      <c r="K13827" s="79"/>
      <c r="M13827" s="79"/>
      <c r="N13827" s="80"/>
      <c r="P13827" s="79"/>
    </row>
    <row r="13828" spans="7:16" x14ac:dyDescent="0.2">
      <c r="G13828" s="79"/>
      <c r="I13828" s="79"/>
      <c r="K13828" s="79"/>
      <c r="M13828" s="79"/>
      <c r="N13828" s="80"/>
      <c r="P13828" s="79"/>
    </row>
    <row r="13829" spans="7:16" x14ac:dyDescent="0.2">
      <c r="G13829" s="79"/>
      <c r="I13829" s="79"/>
      <c r="K13829" s="79"/>
      <c r="M13829" s="79"/>
      <c r="N13829" s="80"/>
      <c r="P13829" s="79"/>
    </row>
    <row r="13830" spans="7:16" x14ac:dyDescent="0.2">
      <c r="G13830" s="79"/>
      <c r="I13830" s="79"/>
      <c r="K13830" s="79"/>
      <c r="M13830" s="79"/>
      <c r="N13830" s="80"/>
      <c r="P13830" s="79"/>
    </row>
    <row r="13831" spans="7:16" x14ac:dyDescent="0.2">
      <c r="G13831" s="79"/>
      <c r="I13831" s="79"/>
      <c r="K13831" s="79"/>
      <c r="M13831" s="79"/>
      <c r="N13831" s="80"/>
      <c r="P13831" s="79"/>
    </row>
    <row r="13832" spans="7:16" x14ac:dyDescent="0.2">
      <c r="G13832" s="79"/>
      <c r="I13832" s="79"/>
      <c r="K13832" s="79"/>
      <c r="M13832" s="79"/>
      <c r="N13832" s="80"/>
      <c r="P13832" s="79"/>
    </row>
    <row r="13833" spans="7:16" x14ac:dyDescent="0.2">
      <c r="G13833" s="79"/>
      <c r="I13833" s="79"/>
      <c r="K13833" s="79"/>
      <c r="M13833" s="79"/>
      <c r="N13833" s="80"/>
      <c r="P13833" s="79"/>
    </row>
    <row r="13834" spans="7:16" x14ac:dyDescent="0.2">
      <c r="G13834" s="79"/>
      <c r="I13834" s="79"/>
      <c r="K13834" s="79"/>
      <c r="M13834" s="79"/>
      <c r="N13834" s="80"/>
      <c r="P13834" s="79"/>
    </row>
    <row r="13835" spans="7:16" x14ac:dyDescent="0.2">
      <c r="G13835" s="79"/>
      <c r="I13835" s="79"/>
      <c r="K13835" s="79"/>
      <c r="M13835" s="79"/>
      <c r="N13835" s="80"/>
      <c r="P13835" s="79"/>
    </row>
    <row r="13836" spans="7:16" x14ac:dyDescent="0.2">
      <c r="G13836" s="79"/>
      <c r="I13836" s="79"/>
      <c r="K13836" s="79"/>
      <c r="M13836" s="79"/>
      <c r="N13836" s="80"/>
      <c r="P13836" s="79"/>
    </row>
    <row r="13837" spans="7:16" x14ac:dyDescent="0.2">
      <c r="G13837" s="79"/>
      <c r="I13837" s="79"/>
      <c r="K13837" s="79"/>
      <c r="M13837" s="79"/>
      <c r="N13837" s="80"/>
      <c r="P13837" s="79"/>
    </row>
    <row r="13838" spans="7:16" x14ac:dyDescent="0.2">
      <c r="G13838" s="79"/>
      <c r="I13838" s="79"/>
      <c r="K13838" s="79"/>
      <c r="M13838" s="79"/>
      <c r="N13838" s="80"/>
      <c r="P13838" s="79"/>
    </row>
    <row r="13839" spans="7:16" x14ac:dyDescent="0.2">
      <c r="G13839" s="79"/>
      <c r="I13839" s="79"/>
      <c r="K13839" s="79"/>
      <c r="M13839" s="79"/>
      <c r="N13839" s="80"/>
      <c r="P13839" s="79"/>
    </row>
    <row r="13840" spans="7:16" x14ac:dyDescent="0.2">
      <c r="G13840" s="79"/>
      <c r="I13840" s="79"/>
      <c r="K13840" s="79"/>
      <c r="M13840" s="79"/>
      <c r="N13840" s="80"/>
      <c r="P13840" s="79"/>
    </row>
    <row r="13841" spans="7:16" x14ac:dyDescent="0.2">
      <c r="G13841" s="79"/>
      <c r="I13841" s="79"/>
      <c r="K13841" s="79"/>
      <c r="M13841" s="79"/>
      <c r="N13841" s="80"/>
      <c r="P13841" s="79"/>
    </row>
    <row r="13842" spans="7:16" x14ac:dyDescent="0.2">
      <c r="G13842" s="79"/>
      <c r="I13842" s="79"/>
      <c r="K13842" s="79"/>
      <c r="M13842" s="79"/>
      <c r="N13842" s="80"/>
      <c r="P13842" s="79"/>
    </row>
    <row r="13843" spans="7:16" x14ac:dyDescent="0.2">
      <c r="G13843" s="79"/>
      <c r="I13843" s="79"/>
      <c r="K13843" s="79"/>
      <c r="M13843" s="79"/>
      <c r="N13843" s="80"/>
      <c r="P13843" s="79"/>
    </row>
    <row r="13844" spans="7:16" x14ac:dyDescent="0.2">
      <c r="G13844" s="79"/>
      <c r="I13844" s="79"/>
      <c r="K13844" s="79"/>
      <c r="M13844" s="79"/>
      <c r="N13844" s="80"/>
      <c r="P13844" s="79"/>
    </row>
    <row r="13845" spans="7:16" x14ac:dyDescent="0.2">
      <c r="G13845" s="79"/>
      <c r="I13845" s="79"/>
      <c r="K13845" s="79"/>
      <c r="M13845" s="79"/>
      <c r="N13845" s="80"/>
      <c r="P13845" s="79"/>
    </row>
    <row r="13846" spans="7:16" x14ac:dyDescent="0.2">
      <c r="G13846" s="79"/>
      <c r="I13846" s="79"/>
      <c r="K13846" s="79"/>
      <c r="M13846" s="79"/>
      <c r="N13846" s="80"/>
      <c r="P13846" s="79"/>
    </row>
    <row r="13847" spans="7:16" x14ac:dyDescent="0.2">
      <c r="G13847" s="79"/>
      <c r="I13847" s="79"/>
      <c r="K13847" s="79"/>
      <c r="M13847" s="79"/>
      <c r="N13847" s="80"/>
      <c r="P13847" s="79"/>
    </row>
    <row r="13848" spans="7:16" x14ac:dyDescent="0.2">
      <c r="G13848" s="79"/>
      <c r="I13848" s="79"/>
      <c r="K13848" s="79"/>
      <c r="M13848" s="79"/>
      <c r="N13848" s="80"/>
      <c r="P13848" s="79"/>
    </row>
    <row r="13849" spans="7:16" x14ac:dyDescent="0.2">
      <c r="G13849" s="79"/>
      <c r="I13849" s="79"/>
      <c r="K13849" s="79"/>
      <c r="M13849" s="79"/>
      <c r="N13849" s="80"/>
      <c r="P13849" s="79"/>
    </row>
    <row r="13850" spans="7:16" x14ac:dyDescent="0.2">
      <c r="G13850" s="79"/>
      <c r="I13850" s="79"/>
      <c r="K13850" s="79"/>
      <c r="M13850" s="79"/>
      <c r="N13850" s="80"/>
      <c r="P13850" s="79"/>
    </row>
    <row r="13851" spans="7:16" x14ac:dyDescent="0.2">
      <c r="G13851" s="79"/>
      <c r="I13851" s="79"/>
      <c r="K13851" s="79"/>
      <c r="M13851" s="79"/>
      <c r="N13851" s="80"/>
      <c r="P13851" s="79"/>
    </row>
    <row r="13852" spans="7:16" x14ac:dyDescent="0.2">
      <c r="G13852" s="79"/>
      <c r="I13852" s="79"/>
      <c r="K13852" s="79"/>
      <c r="M13852" s="79"/>
      <c r="N13852" s="80"/>
      <c r="P13852" s="79"/>
    </row>
    <row r="13853" spans="7:16" x14ac:dyDescent="0.2">
      <c r="G13853" s="79"/>
      <c r="I13853" s="79"/>
      <c r="K13853" s="79"/>
      <c r="M13853" s="79"/>
      <c r="N13853" s="80"/>
      <c r="P13853" s="79"/>
    </row>
    <row r="13854" spans="7:16" x14ac:dyDescent="0.2">
      <c r="G13854" s="79"/>
      <c r="I13854" s="79"/>
      <c r="K13854" s="79"/>
      <c r="M13854" s="79"/>
      <c r="N13854" s="80"/>
      <c r="P13854" s="79"/>
    </row>
    <row r="13855" spans="7:16" x14ac:dyDescent="0.2">
      <c r="G13855" s="79"/>
      <c r="I13855" s="79"/>
      <c r="K13855" s="79"/>
      <c r="M13855" s="79"/>
      <c r="N13855" s="80"/>
      <c r="P13855" s="79"/>
    </row>
    <row r="13856" spans="7:16" x14ac:dyDescent="0.2">
      <c r="G13856" s="79"/>
      <c r="I13856" s="79"/>
      <c r="K13856" s="79"/>
      <c r="M13856" s="79"/>
      <c r="N13856" s="80"/>
      <c r="P13856" s="79"/>
    </row>
    <row r="13857" spans="7:16" x14ac:dyDescent="0.2">
      <c r="G13857" s="79"/>
      <c r="I13857" s="79"/>
      <c r="K13857" s="79"/>
      <c r="M13857" s="79"/>
      <c r="N13857" s="80"/>
      <c r="P13857" s="79"/>
    </row>
    <row r="13858" spans="7:16" x14ac:dyDescent="0.2">
      <c r="G13858" s="79"/>
      <c r="I13858" s="79"/>
      <c r="K13858" s="79"/>
      <c r="M13858" s="79"/>
      <c r="N13858" s="80"/>
      <c r="P13858" s="79"/>
    </row>
    <row r="13859" spans="7:16" x14ac:dyDescent="0.2">
      <c r="G13859" s="79"/>
      <c r="I13859" s="79"/>
      <c r="K13859" s="79"/>
      <c r="M13859" s="79"/>
      <c r="N13859" s="80"/>
      <c r="P13859" s="79"/>
    </row>
    <row r="13860" spans="7:16" x14ac:dyDescent="0.2">
      <c r="G13860" s="79"/>
      <c r="I13860" s="79"/>
      <c r="K13860" s="79"/>
      <c r="M13860" s="79"/>
      <c r="N13860" s="80"/>
      <c r="P13860" s="79"/>
    </row>
    <row r="13861" spans="7:16" x14ac:dyDescent="0.2">
      <c r="G13861" s="79"/>
      <c r="I13861" s="79"/>
      <c r="K13861" s="79"/>
      <c r="M13861" s="79"/>
      <c r="N13861" s="80"/>
      <c r="P13861" s="79"/>
    </row>
    <row r="13862" spans="7:16" x14ac:dyDescent="0.2">
      <c r="G13862" s="79"/>
      <c r="I13862" s="79"/>
      <c r="K13862" s="79"/>
      <c r="M13862" s="79"/>
      <c r="N13862" s="80"/>
      <c r="P13862" s="79"/>
    </row>
    <row r="13863" spans="7:16" x14ac:dyDescent="0.2">
      <c r="G13863" s="79"/>
      <c r="I13863" s="79"/>
      <c r="K13863" s="79"/>
      <c r="M13863" s="79"/>
      <c r="N13863" s="80"/>
      <c r="P13863" s="79"/>
    </row>
    <row r="13864" spans="7:16" x14ac:dyDescent="0.2">
      <c r="G13864" s="79"/>
      <c r="I13864" s="79"/>
      <c r="K13864" s="79"/>
      <c r="M13864" s="79"/>
      <c r="N13864" s="80"/>
      <c r="P13864" s="79"/>
    </row>
    <row r="13865" spans="7:16" x14ac:dyDescent="0.2">
      <c r="G13865" s="79"/>
      <c r="I13865" s="79"/>
      <c r="K13865" s="79"/>
      <c r="M13865" s="79"/>
      <c r="N13865" s="80"/>
      <c r="P13865" s="79"/>
    </row>
    <row r="13866" spans="7:16" x14ac:dyDescent="0.2">
      <c r="G13866" s="79"/>
      <c r="I13866" s="79"/>
      <c r="K13866" s="79"/>
      <c r="M13866" s="79"/>
      <c r="N13866" s="80"/>
      <c r="P13866" s="79"/>
    </row>
    <row r="13867" spans="7:16" x14ac:dyDescent="0.2">
      <c r="G13867" s="79"/>
      <c r="I13867" s="79"/>
      <c r="K13867" s="79"/>
      <c r="M13867" s="79"/>
      <c r="N13867" s="80"/>
      <c r="P13867" s="79"/>
    </row>
    <row r="13868" spans="7:16" x14ac:dyDescent="0.2">
      <c r="G13868" s="79"/>
      <c r="I13868" s="79"/>
      <c r="K13868" s="79"/>
      <c r="M13868" s="79"/>
      <c r="N13868" s="80"/>
      <c r="P13868" s="79"/>
    </row>
    <row r="13869" spans="7:16" x14ac:dyDescent="0.2">
      <c r="G13869" s="79"/>
      <c r="I13869" s="79"/>
      <c r="K13869" s="79"/>
      <c r="M13869" s="79"/>
      <c r="N13869" s="80"/>
      <c r="P13869" s="79"/>
    </row>
    <row r="13870" spans="7:16" x14ac:dyDescent="0.2">
      <c r="G13870" s="79"/>
      <c r="I13870" s="79"/>
      <c r="K13870" s="79"/>
      <c r="M13870" s="79"/>
      <c r="N13870" s="80"/>
      <c r="P13870" s="79"/>
    </row>
    <row r="13871" spans="7:16" x14ac:dyDescent="0.2">
      <c r="G13871" s="79"/>
      <c r="I13871" s="79"/>
      <c r="K13871" s="79"/>
      <c r="M13871" s="79"/>
      <c r="N13871" s="80"/>
      <c r="P13871" s="79"/>
    </row>
    <row r="13872" spans="7:16" x14ac:dyDescent="0.2">
      <c r="G13872" s="79"/>
      <c r="I13872" s="79"/>
      <c r="K13872" s="79"/>
      <c r="M13872" s="79"/>
      <c r="N13872" s="80"/>
      <c r="P13872" s="79"/>
    </row>
    <row r="13873" spans="7:16" x14ac:dyDescent="0.2">
      <c r="G13873" s="79"/>
      <c r="I13873" s="79"/>
      <c r="K13873" s="79"/>
      <c r="M13873" s="79"/>
      <c r="N13873" s="80"/>
      <c r="P13873" s="79"/>
    </row>
    <row r="13874" spans="7:16" x14ac:dyDescent="0.2">
      <c r="G13874" s="79"/>
      <c r="I13874" s="79"/>
      <c r="K13874" s="79"/>
      <c r="M13874" s="79"/>
      <c r="N13874" s="80"/>
      <c r="P13874" s="79"/>
    </row>
    <row r="13875" spans="7:16" x14ac:dyDescent="0.2">
      <c r="G13875" s="79"/>
      <c r="I13875" s="79"/>
      <c r="K13875" s="79"/>
      <c r="M13875" s="79"/>
      <c r="N13875" s="80"/>
      <c r="P13875" s="79"/>
    </row>
    <row r="13876" spans="7:16" x14ac:dyDescent="0.2">
      <c r="G13876" s="79"/>
      <c r="I13876" s="79"/>
      <c r="K13876" s="79"/>
      <c r="M13876" s="79"/>
      <c r="N13876" s="80"/>
      <c r="P13876" s="79"/>
    </row>
    <row r="13877" spans="7:16" x14ac:dyDescent="0.2">
      <c r="G13877" s="79"/>
      <c r="I13877" s="79"/>
      <c r="K13877" s="79"/>
      <c r="M13877" s="79"/>
      <c r="N13877" s="80"/>
      <c r="P13877" s="79"/>
    </row>
    <row r="13878" spans="7:16" x14ac:dyDescent="0.2">
      <c r="G13878" s="79"/>
      <c r="I13878" s="79"/>
      <c r="K13878" s="79"/>
      <c r="M13878" s="79"/>
      <c r="N13878" s="80"/>
      <c r="P13878" s="79"/>
    </row>
    <row r="13879" spans="7:16" x14ac:dyDescent="0.2">
      <c r="G13879" s="79"/>
      <c r="I13879" s="79"/>
      <c r="K13879" s="79"/>
      <c r="M13879" s="79"/>
      <c r="N13879" s="80"/>
      <c r="P13879" s="79"/>
    </row>
    <row r="13880" spans="7:16" x14ac:dyDescent="0.2">
      <c r="G13880" s="79"/>
      <c r="I13880" s="79"/>
      <c r="K13880" s="79"/>
      <c r="M13880" s="79"/>
      <c r="N13880" s="80"/>
      <c r="P13880" s="79"/>
    </row>
    <row r="13881" spans="7:16" x14ac:dyDescent="0.2">
      <c r="G13881" s="79"/>
      <c r="I13881" s="79"/>
      <c r="K13881" s="79"/>
      <c r="M13881" s="79"/>
      <c r="N13881" s="80"/>
      <c r="P13881" s="79"/>
    </row>
    <row r="13882" spans="7:16" x14ac:dyDescent="0.2">
      <c r="G13882" s="79"/>
      <c r="I13882" s="79"/>
      <c r="K13882" s="79"/>
      <c r="M13882" s="79"/>
      <c r="N13882" s="80"/>
      <c r="P13882" s="79"/>
    </row>
    <row r="13883" spans="7:16" x14ac:dyDescent="0.2">
      <c r="G13883" s="79"/>
      <c r="I13883" s="79"/>
      <c r="K13883" s="79"/>
      <c r="M13883" s="79"/>
      <c r="N13883" s="80"/>
      <c r="P13883" s="79"/>
    </row>
    <row r="13884" spans="7:16" x14ac:dyDescent="0.2">
      <c r="G13884" s="79"/>
      <c r="I13884" s="79"/>
      <c r="K13884" s="79"/>
      <c r="M13884" s="79"/>
      <c r="N13884" s="80"/>
      <c r="P13884" s="79"/>
    </row>
    <row r="13885" spans="7:16" x14ac:dyDescent="0.2">
      <c r="G13885" s="79"/>
      <c r="I13885" s="79"/>
      <c r="K13885" s="79"/>
      <c r="M13885" s="79"/>
      <c r="N13885" s="80"/>
      <c r="P13885" s="79"/>
    </row>
    <row r="13886" spans="7:16" x14ac:dyDescent="0.2">
      <c r="G13886" s="79"/>
      <c r="I13886" s="79"/>
      <c r="K13886" s="79"/>
      <c r="M13886" s="79"/>
      <c r="N13886" s="80"/>
      <c r="P13886" s="79"/>
    </row>
    <row r="13887" spans="7:16" x14ac:dyDescent="0.2">
      <c r="G13887" s="79"/>
      <c r="I13887" s="79"/>
      <c r="K13887" s="79"/>
      <c r="M13887" s="79"/>
      <c r="N13887" s="80"/>
      <c r="P13887" s="79"/>
    </row>
    <row r="13888" spans="7:16" x14ac:dyDescent="0.2">
      <c r="G13888" s="79"/>
      <c r="I13888" s="79"/>
      <c r="K13888" s="79"/>
      <c r="M13888" s="79"/>
      <c r="N13888" s="80"/>
      <c r="P13888" s="79"/>
    </row>
    <row r="13889" spans="7:16" x14ac:dyDescent="0.2">
      <c r="G13889" s="79"/>
      <c r="I13889" s="79"/>
      <c r="K13889" s="79"/>
      <c r="M13889" s="79"/>
      <c r="N13889" s="80"/>
      <c r="P13889" s="79"/>
    </row>
    <row r="13890" spans="7:16" x14ac:dyDescent="0.2">
      <c r="G13890" s="79"/>
      <c r="I13890" s="79"/>
      <c r="K13890" s="79"/>
      <c r="M13890" s="79"/>
      <c r="N13890" s="80"/>
      <c r="P13890" s="79"/>
    </row>
    <row r="13891" spans="7:16" x14ac:dyDescent="0.2">
      <c r="G13891" s="79"/>
      <c r="I13891" s="79"/>
      <c r="K13891" s="79"/>
      <c r="M13891" s="79"/>
      <c r="N13891" s="80"/>
      <c r="P13891" s="79"/>
    </row>
    <row r="13892" spans="7:16" x14ac:dyDescent="0.2">
      <c r="G13892" s="79"/>
      <c r="I13892" s="79"/>
      <c r="K13892" s="79"/>
      <c r="M13892" s="79"/>
      <c r="N13892" s="80"/>
      <c r="P13892" s="79"/>
    </row>
    <row r="13893" spans="7:16" x14ac:dyDescent="0.2">
      <c r="G13893" s="79"/>
      <c r="I13893" s="79"/>
      <c r="K13893" s="79"/>
      <c r="M13893" s="79"/>
      <c r="N13893" s="80"/>
      <c r="P13893" s="79"/>
    </row>
    <row r="13894" spans="7:16" x14ac:dyDescent="0.2">
      <c r="G13894" s="79"/>
      <c r="I13894" s="79"/>
      <c r="K13894" s="79"/>
      <c r="M13894" s="79"/>
      <c r="N13894" s="80"/>
      <c r="P13894" s="79"/>
    </row>
    <row r="13895" spans="7:16" x14ac:dyDescent="0.2">
      <c r="G13895" s="79"/>
      <c r="I13895" s="79"/>
      <c r="K13895" s="79"/>
      <c r="M13895" s="79"/>
      <c r="N13895" s="80"/>
      <c r="P13895" s="79"/>
    </row>
    <row r="13896" spans="7:16" x14ac:dyDescent="0.2">
      <c r="G13896" s="79"/>
      <c r="I13896" s="79"/>
      <c r="K13896" s="79"/>
      <c r="M13896" s="79"/>
      <c r="N13896" s="80"/>
      <c r="P13896" s="79"/>
    </row>
    <row r="13897" spans="7:16" x14ac:dyDescent="0.2">
      <c r="G13897" s="79"/>
      <c r="I13897" s="79"/>
      <c r="K13897" s="79"/>
      <c r="M13897" s="79"/>
      <c r="N13897" s="80"/>
      <c r="P13897" s="79"/>
    </row>
    <row r="13898" spans="7:16" x14ac:dyDescent="0.2">
      <c r="G13898" s="79"/>
      <c r="I13898" s="79"/>
      <c r="K13898" s="79"/>
      <c r="M13898" s="79"/>
      <c r="N13898" s="80"/>
      <c r="P13898" s="79"/>
    </row>
    <row r="13899" spans="7:16" x14ac:dyDescent="0.2">
      <c r="G13899" s="79"/>
      <c r="I13899" s="79"/>
      <c r="K13899" s="79"/>
      <c r="M13899" s="79"/>
      <c r="N13899" s="80"/>
      <c r="P13899" s="79"/>
    </row>
    <row r="13900" spans="7:16" x14ac:dyDescent="0.2">
      <c r="G13900" s="79"/>
      <c r="I13900" s="79"/>
      <c r="K13900" s="79"/>
      <c r="M13900" s="79"/>
      <c r="N13900" s="80"/>
      <c r="P13900" s="79"/>
    </row>
    <row r="13901" spans="7:16" x14ac:dyDescent="0.2">
      <c r="G13901" s="79"/>
      <c r="I13901" s="79"/>
      <c r="K13901" s="79"/>
      <c r="M13901" s="79"/>
      <c r="N13901" s="80"/>
      <c r="P13901" s="79"/>
    </row>
    <row r="13902" spans="7:16" x14ac:dyDescent="0.2">
      <c r="G13902" s="79"/>
      <c r="I13902" s="79"/>
      <c r="K13902" s="79"/>
      <c r="M13902" s="79"/>
      <c r="N13902" s="80"/>
      <c r="P13902" s="79"/>
    </row>
    <row r="13903" spans="7:16" x14ac:dyDescent="0.2">
      <c r="G13903" s="79"/>
      <c r="I13903" s="79"/>
      <c r="K13903" s="79"/>
      <c r="M13903" s="79"/>
      <c r="N13903" s="80"/>
      <c r="P13903" s="79"/>
    </row>
    <row r="13904" spans="7:16" x14ac:dyDescent="0.2">
      <c r="G13904" s="79"/>
      <c r="I13904" s="79"/>
      <c r="K13904" s="79"/>
      <c r="M13904" s="79"/>
      <c r="N13904" s="80"/>
      <c r="P13904" s="79"/>
    </row>
    <row r="13905" spans="7:16" x14ac:dyDescent="0.2">
      <c r="G13905" s="79"/>
      <c r="I13905" s="79"/>
      <c r="K13905" s="79"/>
      <c r="M13905" s="79"/>
      <c r="N13905" s="80"/>
      <c r="P13905" s="79"/>
    </row>
    <row r="13906" spans="7:16" x14ac:dyDescent="0.2">
      <c r="G13906" s="79"/>
      <c r="I13906" s="79"/>
      <c r="K13906" s="79"/>
      <c r="M13906" s="79"/>
      <c r="N13906" s="80"/>
      <c r="P13906" s="79"/>
    </row>
    <row r="13907" spans="7:16" x14ac:dyDescent="0.2">
      <c r="G13907" s="79"/>
      <c r="I13907" s="79"/>
      <c r="K13907" s="79"/>
      <c r="M13907" s="79"/>
      <c r="N13907" s="80"/>
      <c r="P13907" s="79"/>
    </row>
    <row r="13908" spans="7:16" x14ac:dyDescent="0.2">
      <c r="G13908" s="79"/>
      <c r="I13908" s="79"/>
      <c r="K13908" s="79"/>
      <c r="M13908" s="79"/>
      <c r="N13908" s="80"/>
      <c r="P13908" s="79"/>
    </row>
    <row r="13909" spans="7:16" x14ac:dyDescent="0.2">
      <c r="G13909" s="79"/>
      <c r="I13909" s="79"/>
      <c r="K13909" s="79"/>
      <c r="M13909" s="79"/>
      <c r="N13909" s="80"/>
      <c r="P13909" s="79"/>
    </row>
    <row r="13910" spans="7:16" x14ac:dyDescent="0.2">
      <c r="G13910" s="79"/>
      <c r="I13910" s="79"/>
      <c r="K13910" s="79"/>
      <c r="M13910" s="79"/>
      <c r="N13910" s="80"/>
      <c r="P13910" s="79"/>
    </row>
    <row r="13911" spans="7:16" x14ac:dyDescent="0.2">
      <c r="G13911" s="79"/>
      <c r="I13911" s="79"/>
      <c r="K13911" s="79"/>
      <c r="M13911" s="79"/>
      <c r="N13911" s="80"/>
      <c r="P13911" s="79"/>
    </row>
    <row r="13912" spans="7:16" x14ac:dyDescent="0.2">
      <c r="G13912" s="79"/>
      <c r="I13912" s="79"/>
      <c r="K13912" s="79"/>
      <c r="M13912" s="79"/>
      <c r="N13912" s="80"/>
      <c r="P13912" s="79"/>
    </row>
    <row r="13913" spans="7:16" x14ac:dyDescent="0.2">
      <c r="G13913" s="79"/>
      <c r="I13913" s="79"/>
      <c r="K13913" s="79"/>
      <c r="M13913" s="79"/>
      <c r="N13913" s="80"/>
      <c r="P13913" s="79"/>
    </row>
    <row r="13914" spans="7:16" x14ac:dyDescent="0.2">
      <c r="G13914" s="79"/>
      <c r="I13914" s="79"/>
      <c r="K13914" s="79"/>
      <c r="M13914" s="79"/>
      <c r="N13914" s="80"/>
      <c r="P13914" s="79"/>
    </row>
    <row r="13915" spans="7:16" x14ac:dyDescent="0.2">
      <c r="G13915" s="79"/>
      <c r="I13915" s="79"/>
      <c r="K13915" s="79"/>
      <c r="M13915" s="79"/>
      <c r="N13915" s="80"/>
      <c r="P13915" s="79"/>
    </row>
    <row r="13916" spans="7:16" x14ac:dyDescent="0.2">
      <c r="G13916" s="79"/>
      <c r="I13916" s="79"/>
      <c r="K13916" s="79"/>
      <c r="M13916" s="79"/>
      <c r="N13916" s="80"/>
      <c r="P13916" s="79"/>
    </row>
    <row r="13917" spans="7:16" x14ac:dyDescent="0.2">
      <c r="G13917" s="79"/>
      <c r="I13917" s="79"/>
      <c r="K13917" s="79"/>
      <c r="M13917" s="79"/>
      <c r="N13917" s="80"/>
      <c r="P13917" s="79"/>
    </row>
    <row r="13918" spans="7:16" x14ac:dyDescent="0.2">
      <c r="G13918" s="79"/>
      <c r="I13918" s="79"/>
      <c r="K13918" s="79"/>
      <c r="M13918" s="79"/>
      <c r="N13918" s="80"/>
      <c r="P13918" s="79"/>
    </row>
    <row r="13919" spans="7:16" x14ac:dyDescent="0.2">
      <c r="G13919" s="79"/>
      <c r="I13919" s="79"/>
      <c r="K13919" s="79"/>
      <c r="M13919" s="79"/>
      <c r="N13919" s="80"/>
      <c r="P13919" s="79"/>
    </row>
    <row r="13920" spans="7:16" x14ac:dyDescent="0.2">
      <c r="G13920" s="79"/>
      <c r="I13920" s="79"/>
      <c r="K13920" s="79"/>
      <c r="M13920" s="79"/>
      <c r="N13920" s="80"/>
      <c r="P13920" s="79"/>
    </row>
    <row r="13921" spans="7:16" x14ac:dyDescent="0.2">
      <c r="G13921" s="79"/>
      <c r="I13921" s="79"/>
      <c r="K13921" s="79"/>
      <c r="M13921" s="79"/>
      <c r="N13921" s="80"/>
      <c r="P13921" s="79"/>
    </row>
    <row r="13922" spans="7:16" x14ac:dyDescent="0.2">
      <c r="G13922" s="79"/>
      <c r="I13922" s="79"/>
      <c r="K13922" s="79"/>
      <c r="M13922" s="79"/>
      <c r="N13922" s="80"/>
      <c r="P13922" s="79"/>
    </row>
    <row r="13923" spans="7:16" x14ac:dyDescent="0.2">
      <c r="G13923" s="79"/>
      <c r="I13923" s="79"/>
      <c r="K13923" s="79"/>
      <c r="M13923" s="79"/>
      <c r="N13923" s="80"/>
      <c r="P13923" s="79"/>
    </row>
    <row r="13924" spans="7:16" x14ac:dyDescent="0.2">
      <c r="G13924" s="79"/>
      <c r="I13924" s="79"/>
      <c r="K13924" s="79"/>
      <c r="M13924" s="79"/>
      <c r="N13924" s="80"/>
      <c r="P13924" s="79"/>
    </row>
    <row r="13925" spans="7:16" x14ac:dyDescent="0.2">
      <c r="G13925" s="79"/>
      <c r="I13925" s="79"/>
      <c r="K13925" s="79"/>
      <c r="M13925" s="79"/>
      <c r="N13925" s="80"/>
      <c r="P13925" s="79"/>
    </row>
    <row r="13926" spans="7:16" x14ac:dyDescent="0.2">
      <c r="G13926" s="79"/>
      <c r="I13926" s="79"/>
      <c r="K13926" s="79"/>
      <c r="M13926" s="79"/>
      <c r="N13926" s="80"/>
      <c r="P13926" s="79"/>
    </row>
    <row r="13927" spans="7:16" x14ac:dyDescent="0.2">
      <c r="G13927" s="79"/>
      <c r="I13927" s="79"/>
      <c r="K13927" s="79"/>
      <c r="M13927" s="79"/>
      <c r="N13927" s="80"/>
      <c r="P13927" s="79"/>
    </row>
    <row r="13928" spans="7:16" x14ac:dyDescent="0.2">
      <c r="G13928" s="79"/>
      <c r="I13928" s="79"/>
      <c r="K13928" s="79"/>
      <c r="M13928" s="79"/>
      <c r="N13928" s="80"/>
      <c r="P13928" s="79"/>
    </row>
    <row r="13929" spans="7:16" x14ac:dyDescent="0.2">
      <c r="G13929" s="79"/>
      <c r="I13929" s="79"/>
      <c r="K13929" s="79"/>
      <c r="M13929" s="79"/>
      <c r="N13929" s="80"/>
      <c r="P13929" s="79"/>
    </row>
    <row r="13930" spans="7:16" x14ac:dyDescent="0.2">
      <c r="G13930" s="79"/>
      <c r="I13930" s="79"/>
      <c r="K13930" s="79"/>
      <c r="M13930" s="79"/>
      <c r="N13930" s="80"/>
      <c r="P13930" s="79"/>
    </row>
    <row r="13931" spans="7:16" x14ac:dyDescent="0.2">
      <c r="G13931" s="79"/>
      <c r="I13931" s="79"/>
      <c r="K13931" s="79"/>
      <c r="M13931" s="79"/>
      <c r="N13931" s="80"/>
      <c r="P13931" s="79"/>
    </row>
    <row r="13932" spans="7:16" x14ac:dyDescent="0.2">
      <c r="G13932" s="79"/>
      <c r="I13932" s="79"/>
      <c r="K13932" s="79"/>
      <c r="M13932" s="79"/>
      <c r="N13932" s="80"/>
      <c r="P13932" s="79"/>
    </row>
    <row r="13933" spans="7:16" x14ac:dyDescent="0.2">
      <c r="G13933" s="79"/>
      <c r="I13933" s="79"/>
      <c r="K13933" s="79"/>
      <c r="M13933" s="79"/>
      <c r="N13933" s="80"/>
      <c r="P13933" s="79"/>
    </row>
    <row r="13934" spans="7:16" x14ac:dyDescent="0.2">
      <c r="G13934" s="79"/>
      <c r="I13934" s="79"/>
      <c r="K13934" s="79"/>
      <c r="M13934" s="79"/>
      <c r="N13934" s="80"/>
      <c r="P13934" s="79"/>
    </row>
    <row r="13935" spans="7:16" x14ac:dyDescent="0.2">
      <c r="G13935" s="79"/>
      <c r="I13935" s="79"/>
      <c r="K13935" s="79"/>
      <c r="M13935" s="79"/>
      <c r="N13935" s="80"/>
      <c r="P13935" s="79"/>
    </row>
    <row r="13936" spans="7:16" x14ac:dyDescent="0.2">
      <c r="G13936" s="79"/>
      <c r="I13936" s="79"/>
      <c r="K13936" s="79"/>
      <c r="M13936" s="79"/>
      <c r="N13936" s="80"/>
      <c r="P13936" s="79"/>
    </row>
    <row r="13937" spans="7:16" x14ac:dyDescent="0.2">
      <c r="G13937" s="79"/>
      <c r="I13937" s="79"/>
      <c r="K13937" s="79"/>
      <c r="M13937" s="79"/>
      <c r="N13937" s="80"/>
      <c r="P13937" s="79"/>
    </row>
    <row r="13938" spans="7:16" x14ac:dyDescent="0.2">
      <c r="G13938" s="79"/>
      <c r="I13938" s="79"/>
      <c r="K13938" s="79"/>
      <c r="M13938" s="79"/>
      <c r="N13938" s="80"/>
      <c r="P13938" s="79"/>
    </row>
    <row r="13939" spans="7:16" x14ac:dyDescent="0.2">
      <c r="G13939" s="79"/>
      <c r="I13939" s="79"/>
      <c r="K13939" s="79"/>
      <c r="M13939" s="79"/>
      <c r="N13939" s="80"/>
      <c r="P13939" s="79"/>
    </row>
    <row r="13940" spans="7:16" x14ac:dyDescent="0.2">
      <c r="G13940" s="79"/>
      <c r="I13940" s="79"/>
      <c r="K13940" s="79"/>
      <c r="M13940" s="79"/>
      <c r="N13940" s="80"/>
      <c r="P13940" s="79"/>
    </row>
    <row r="13941" spans="7:16" x14ac:dyDescent="0.2">
      <c r="G13941" s="79"/>
      <c r="I13941" s="79"/>
      <c r="K13941" s="79"/>
      <c r="M13941" s="79"/>
      <c r="N13941" s="80"/>
      <c r="P13941" s="79"/>
    </row>
    <row r="13942" spans="7:16" x14ac:dyDescent="0.2">
      <c r="G13942" s="79"/>
      <c r="I13942" s="79"/>
      <c r="K13942" s="79"/>
      <c r="M13942" s="79"/>
      <c r="N13942" s="80"/>
      <c r="P13942" s="79"/>
    </row>
    <row r="13943" spans="7:16" x14ac:dyDescent="0.2">
      <c r="G13943" s="79"/>
      <c r="I13943" s="79"/>
      <c r="K13943" s="79"/>
      <c r="M13943" s="79"/>
      <c r="N13943" s="80"/>
      <c r="P13943" s="79"/>
    </row>
    <row r="13944" spans="7:16" x14ac:dyDescent="0.2">
      <c r="G13944" s="79"/>
      <c r="I13944" s="79"/>
      <c r="K13944" s="79"/>
      <c r="M13944" s="79"/>
      <c r="N13944" s="80"/>
      <c r="P13944" s="79"/>
    </row>
    <row r="13945" spans="7:16" x14ac:dyDescent="0.2">
      <c r="G13945" s="79"/>
      <c r="I13945" s="79"/>
      <c r="K13945" s="79"/>
      <c r="M13945" s="79"/>
      <c r="N13945" s="80"/>
      <c r="P13945" s="79"/>
    </row>
    <row r="13946" spans="7:16" x14ac:dyDescent="0.2">
      <c r="G13946" s="79"/>
      <c r="I13946" s="79"/>
      <c r="K13946" s="79"/>
      <c r="M13946" s="79"/>
      <c r="N13946" s="80"/>
      <c r="P13946" s="79"/>
    </row>
    <row r="13947" spans="7:16" x14ac:dyDescent="0.2">
      <c r="G13947" s="79"/>
      <c r="I13947" s="79"/>
      <c r="K13947" s="79"/>
      <c r="M13947" s="79"/>
      <c r="N13947" s="80"/>
      <c r="P13947" s="79"/>
    </row>
    <row r="13948" spans="7:16" x14ac:dyDescent="0.2">
      <c r="G13948" s="79"/>
      <c r="I13948" s="79"/>
      <c r="K13948" s="79"/>
      <c r="M13948" s="79"/>
      <c r="N13948" s="80"/>
      <c r="P13948" s="79"/>
    </row>
    <row r="13949" spans="7:16" x14ac:dyDescent="0.2">
      <c r="G13949" s="79"/>
      <c r="I13949" s="79"/>
      <c r="K13949" s="79"/>
      <c r="M13949" s="79"/>
      <c r="N13949" s="80"/>
      <c r="P13949" s="79"/>
    </row>
    <row r="13950" spans="7:16" x14ac:dyDescent="0.2">
      <c r="G13950" s="79"/>
      <c r="I13950" s="79"/>
      <c r="K13950" s="79"/>
      <c r="M13950" s="79"/>
      <c r="N13950" s="80"/>
      <c r="P13950" s="79"/>
    </row>
    <row r="13951" spans="7:16" x14ac:dyDescent="0.2">
      <c r="G13951" s="79"/>
      <c r="I13951" s="79"/>
      <c r="K13951" s="79"/>
      <c r="M13951" s="79"/>
      <c r="N13951" s="80"/>
      <c r="P13951" s="79"/>
    </row>
    <row r="13952" spans="7:16" x14ac:dyDescent="0.2">
      <c r="G13952" s="79"/>
      <c r="I13952" s="79"/>
      <c r="K13952" s="79"/>
      <c r="M13952" s="79"/>
      <c r="N13952" s="80"/>
      <c r="P13952" s="79"/>
    </row>
    <row r="13953" spans="7:16" x14ac:dyDescent="0.2">
      <c r="G13953" s="79"/>
      <c r="I13953" s="79"/>
      <c r="K13953" s="79"/>
      <c r="M13953" s="79"/>
      <c r="N13953" s="80"/>
      <c r="P13953" s="79"/>
    </row>
    <row r="13954" spans="7:16" x14ac:dyDescent="0.2">
      <c r="G13954" s="79"/>
      <c r="I13954" s="79"/>
      <c r="K13954" s="79"/>
      <c r="M13954" s="79"/>
      <c r="N13954" s="80"/>
      <c r="P13954" s="79"/>
    </row>
    <row r="13955" spans="7:16" x14ac:dyDescent="0.2">
      <c r="G13955" s="79"/>
      <c r="I13955" s="79"/>
      <c r="K13955" s="79"/>
      <c r="M13955" s="79"/>
      <c r="N13955" s="80"/>
      <c r="P13955" s="79"/>
    </row>
    <row r="13956" spans="7:16" x14ac:dyDescent="0.2">
      <c r="G13956" s="79"/>
      <c r="I13956" s="79"/>
      <c r="K13956" s="79"/>
      <c r="M13956" s="79"/>
      <c r="N13956" s="80"/>
      <c r="P13956" s="79"/>
    </row>
    <row r="13957" spans="7:16" x14ac:dyDescent="0.2">
      <c r="G13957" s="79"/>
      <c r="I13957" s="79"/>
      <c r="K13957" s="79"/>
      <c r="M13957" s="79"/>
      <c r="N13957" s="80"/>
      <c r="P13957" s="79"/>
    </row>
    <row r="13958" spans="7:16" x14ac:dyDescent="0.2">
      <c r="G13958" s="79"/>
      <c r="I13958" s="79"/>
      <c r="K13958" s="79"/>
      <c r="M13958" s="79"/>
      <c r="N13958" s="80"/>
      <c r="P13958" s="79"/>
    </row>
    <row r="13959" spans="7:16" x14ac:dyDescent="0.2">
      <c r="G13959" s="79"/>
      <c r="I13959" s="79"/>
      <c r="K13959" s="79"/>
      <c r="M13959" s="79"/>
      <c r="N13959" s="80"/>
      <c r="P13959" s="79"/>
    </row>
    <row r="13960" spans="7:16" x14ac:dyDescent="0.2">
      <c r="G13960" s="79"/>
      <c r="I13960" s="79"/>
      <c r="K13960" s="79"/>
      <c r="M13960" s="79"/>
      <c r="N13960" s="80"/>
      <c r="P13960" s="79"/>
    </row>
    <row r="13961" spans="7:16" x14ac:dyDescent="0.2">
      <c r="G13961" s="79"/>
      <c r="I13961" s="79"/>
      <c r="K13961" s="79"/>
      <c r="M13961" s="79"/>
      <c r="N13961" s="80"/>
      <c r="P13961" s="79"/>
    </row>
    <row r="13962" spans="7:16" x14ac:dyDescent="0.2">
      <c r="G13962" s="79"/>
      <c r="I13962" s="79"/>
      <c r="K13962" s="79"/>
      <c r="M13962" s="79"/>
      <c r="N13962" s="80"/>
      <c r="P13962" s="79"/>
    </row>
    <row r="13963" spans="7:16" x14ac:dyDescent="0.2">
      <c r="G13963" s="79"/>
      <c r="I13963" s="79"/>
      <c r="K13963" s="79"/>
      <c r="M13963" s="79"/>
      <c r="N13963" s="80"/>
      <c r="P13963" s="79"/>
    </row>
    <row r="13964" spans="7:16" x14ac:dyDescent="0.2">
      <c r="G13964" s="79"/>
      <c r="I13964" s="79"/>
      <c r="K13964" s="79"/>
      <c r="M13964" s="79"/>
      <c r="N13964" s="80"/>
      <c r="P13964" s="79"/>
    </row>
    <row r="13965" spans="7:16" x14ac:dyDescent="0.2">
      <c r="G13965" s="79"/>
      <c r="I13965" s="79"/>
      <c r="K13965" s="79"/>
      <c r="M13965" s="79"/>
      <c r="N13965" s="80"/>
      <c r="P13965" s="79"/>
    </row>
    <row r="13966" spans="7:16" x14ac:dyDescent="0.2">
      <c r="G13966" s="79"/>
      <c r="I13966" s="79"/>
      <c r="K13966" s="79"/>
      <c r="M13966" s="79"/>
      <c r="N13966" s="80"/>
      <c r="P13966" s="79"/>
    </row>
    <row r="13967" spans="7:16" x14ac:dyDescent="0.2">
      <c r="G13967" s="79"/>
      <c r="I13967" s="79"/>
      <c r="K13967" s="79"/>
      <c r="M13967" s="79"/>
      <c r="N13967" s="80"/>
      <c r="P13967" s="79"/>
    </row>
    <row r="13968" spans="7:16" x14ac:dyDescent="0.2">
      <c r="G13968" s="79"/>
      <c r="I13968" s="79"/>
      <c r="K13968" s="79"/>
      <c r="M13968" s="79"/>
      <c r="N13968" s="80"/>
      <c r="P13968" s="79"/>
    </row>
    <row r="13969" spans="7:16" x14ac:dyDescent="0.2">
      <c r="G13969" s="79"/>
      <c r="I13969" s="79"/>
      <c r="K13969" s="79"/>
      <c r="M13969" s="79"/>
      <c r="N13969" s="80"/>
      <c r="P13969" s="79"/>
    </row>
    <row r="13970" spans="7:16" x14ac:dyDescent="0.2">
      <c r="G13970" s="79"/>
      <c r="I13970" s="79"/>
      <c r="K13970" s="79"/>
      <c r="M13970" s="79"/>
      <c r="N13970" s="80"/>
      <c r="P13970" s="79"/>
    </row>
    <row r="13971" spans="7:16" x14ac:dyDescent="0.2">
      <c r="G13971" s="79"/>
      <c r="I13971" s="79"/>
      <c r="K13971" s="79"/>
      <c r="M13971" s="79"/>
      <c r="N13971" s="80"/>
      <c r="P13971" s="79"/>
    </row>
    <row r="13972" spans="7:16" x14ac:dyDescent="0.2">
      <c r="G13972" s="79"/>
      <c r="I13972" s="79"/>
      <c r="K13972" s="79"/>
      <c r="M13972" s="79"/>
      <c r="N13972" s="80"/>
      <c r="P13972" s="79"/>
    </row>
    <row r="13973" spans="7:16" x14ac:dyDescent="0.2">
      <c r="G13973" s="79"/>
      <c r="I13973" s="79"/>
      <c r="K13973" s="79"/>
      <c r="M13973" s="79"/>
      <c r="N13973" s="80"/>
      <c r="P13973" s="79"/>
    </row>
    <row r="13974" spans="7:16" x14ac:dyDescent="0.2">
      <c r="G13974" s="79"/>
      <c r="I13974" s="79"/>
      <c r="K13974" s="79"/>
      <c r="M13974" s="79"/>
      <c r="N13974" s="80"/>
      <c r="P13974" s="79"/>
    </row>
    <row r="13975" spans="7:16" x14ac:dyDescent="0.2">
      <c r="G13975" s="79"/>
      <c r="I13975" s="79"/>
      <c r="K13975" s="79"/>
      <c r="M13975" s="79"/>
      <c r="N13975" s="80"/>
      <c r="P13975" s="79"/>
    </row>
    <row r="13976" spans="7:16" x14ac:dyDescent="0.2">
      <c r="G13976" s="79"/>
      <c r="I13976" s="79"/>
      <c r="K13976" s="79"/>
      <c r="M13976" s="79"/>
      <c r="N13976" s="80"/>
      <c r="P13976" s="79"/>
    </row>
    <row r="13977" spans="7:16" x14ac:dyDescent="0.2">
      <c r="G13977" s="79"/>
      <c r="I13977" s="79"/>
      <c r="K13977" s="79"/>
      <c r="M13977" s="79"/>
      <c r="N13977" s="80"/>
      <c r="P13977" s="79"/>
    </row>
    <row r="13978" spans="7:16" x14ac:dyDescent="0.2">
      <c r="G13978" s="79"/>
      <c r="I13978" s="79"/>
      <c r="K13978" s="79"/>
      <c r="M13978" s="79"/>
      <c r="N13978" s="80"/>
      <c r="P13978" s="79"/>
    </row>
    <row r="13979" spans="7:16" x14ac:dyDescent="0.2">
      <c r="G13979" s="79"/>
      <c r="I13979" s="79"/>
      <c r="K13979" s="79"/>
      <c r="M13979" s="79"/>
      <c r="N13979" s="80"/>
      <c r="P13979" s="79"/>
    </row>
    <row r="13980" spans="7:16" x14ac:dyDescent="0.2">
      <c r="G13980" s="79"/>
      <c r="I13980" s="79"/>
      <c r="K13980" s="79"/>
      <c r="M13980" s="79"/>
      <c r="N13980" s="80"/>
      <c r="P13980" s="79"/>
    </row>
    <row r="13981" spans="7:16" x14ac:dyDescent="0.2">
      <c r="G13981" s="79"/>
      <c r="I13981" s="79"/>
      <c r="K13981" s="79"/>
      <c r="M13981" s="79"/>
      <c r="N13981" s="80"/>
      <c r="P13981" s="79"/>
    </row>
    <row r="13982" spans="7:16" x14ac:dyDescent="0.2">
      <c r="G13982" s="79"/>
      <c r="I13982" s="79"/>
      <c r="K13982" s="79"/>
      <c r="M13982" s="79"/>
      <c r="N13982" s="80"/>
      <c r="P13982" s="79"/>
    </row>
    <row r="13983" spans="7:16" x14ac:dyDescent="0.2">
      <c r="G13983" s="79"/>
      <c r="I13983" s="79"/>
      <c r="K13983" s="79"/>
      <c r="M13983" s="79"/>
      <c r="N13983" s="80"/>
      <c r="P13983" s="79"/>
    </row>
    <row r="13984" spans="7:16" x14ac:dyDescent="0.2">
      <c r="G13984" s="79"/>
      <c r="I13984" s="79"/>
      <c r="K13984" s="79"/>
      <c r="M13984" s="79"/>
      <c r="N13984" s="80"/>
      <c r="P13984" s="79"/>
    </row>
    <row r="13985" spans="7:16" x14ac:dyDescent="0.2">
      <c r="G13985" s="79"/>
      <c r="I13985" s="79"/>
      <c r="K13985" s="79"/>
      <c r="M13985" s="79"/>
      <c r="N13985" s="80"/>
      <c r="P13985" s="79"/>
    </row>
    <row r="13986" spans="7:16" x14ac:dyDescent="0.2">
      <c r="G13986" s="79"/>
      <c r="I13986" s="79"/>
      <c r="K13986" s="79"/>
      <c r="M13986" s="79"/>
      <c r="N13986" s="80"/>
      <c r="P13986" s="79"/>
    </row>
    <row r="13987" spans="7:16" x14ac:dyDescent="0.2">
      <c r="G13987" s="79"/>
      <c r="I13987" s="79"/>
      <c r="K13987" s="79"/>
      <c r="M13987" s="79"/>
      <c r="N13987" s="80"/>
      <c r="P13987" s="79"/>
    </row>
    <row r="13988" spans="7:16" x14ac:dyDescent="0.2">
      <c r="G13988" s="79"/>
      <c r="I13988" s="79"/>
      <c r="K13988" s="79"/>
      <c r="M13988" s="79"/>
      <c r="N13988" s="80"/>
      <c r="P13988" s="79"/>
    </row>
    <row r="13989" spans="7:16" x14ac:dyDescent="0.2">
      <c r="G13989" s="79"/>
      <c r="I13989" s="79"/>
      <c r="K13989" s="79"/>
      <c r="M13989" s="79"/>
      <c r="N13989" s="80"/>
      <c r="P13989" s="79"/>
    </row>
    <row r="13990" spans="7:16" x14ac:dyDescent="0.2">
      <c r="G13990" s="79"/>
      <c r="I13990" s="79"/>
      <c r="K13990" s="79"/>
      <c r="M13990" s="79"/>
      <c r="N13990" s="80"/>
      <c r="P13990" s="79"/>
    </row>
    <row r="13991" spans="7:16" x14ac:dyDescent="0.2">
      <c r="G13991" s="79"/>
      <c r="I13991" s="79"/>
      <c r="K13991" s="79"/>
      <c r="M13991" s="79"/>
      <c r="N13991" s="80"/>
      <c r="P13991" s="79"/>
    </row>
    <row r="13992" spans="7:16" x14ac:dyDescent="0.2">
      <c r="G13992" s="79"/>
      <c r="I13992" s="79"/>
      <c r="K13992" s="79"/>
      <c r="M13992" s="79"/>
      <c r="N13992" s="80"/>
      <c r="P13992" s="79"/>
    </row>
    <row r="13993" spans="7:16" x14ac:dyDescent="0.2">
      <c r="G13993" s="79"/>
      <c r="I13993" s="79"/>
      <c r="K13993" s="79"/>
      <c r="M13993" s="79"/>
      <c r="N13993" s="80"/>
      <c r="P13993" s="79"/>
    </row>
    <row r="13994" spans="7:16" x14ac:dyDescent="0.2">
      <c r="G13994" s="79"/>
      <c r="I13994" s="79"/>
      <c r="K13994" s="79"/>
      <c r="M13994" s="79"/>
      <c r="N13994" s="80"/>
      <c r="P13994" s="79"/>
    </row>
    <row r="13995" spans="7:16" x14ac:dyDescent="0.2">
      <c r="G13995" s="79"/>
      <c r="I13995" s="79"/>
      <c r="K13995" s="79"/>
      <c r="M13995" s="79"/>
      <c r="N13995" s="80"/>
      <c r="P13995" s="79"/>
    </row>
    <row r="13996" spans="7:16" x14ac:dyDescent="0.2">
      <c r="G13996" s="79"/>
      <c r="I13996" s="79"/>
      <c r="K13996" s="79"/>
      <c r="M13996" s="79"/>
      <c r="N13996" s="80"/>
      <c r="P13996" s="79"/>
    </row>
    <row r="13997" spans="7:16" x14ac:dyDescent="0.2">
      <c r="G13997" s="79"/>
      <c r="I13997" s="79"/>
      <c r="K13997" s="79"/>
      <c r="M13997" s="79"/>
      <c r="N13997" s="80"/>
      <c r="P13997" s="79"/>
    </row>
    <row r="13998" spans="7:16" x14ac:dyDescent="0.2">
      <c r="G13998" s="79"/>
      <c r="I13998" s="79"/>
      <c r="K13998" s="79"/>
      <c r="M13998" s="79"/>
      <c r="N13998" s="80"/>
      <c r="P13998" s="79"/>
    </row>
    <row r="13999" spans="7:16" x14ac:dyDescent="0.2">
      <c r="G13999" s="79"/>
      <c r="I13999" s="79"/>
      <c r="K13999" s="79"/>
      <c r="M13999" s="79"/>
      <c r="N13999" s="80"/>
      <c r="P13999" s="79"/>
    </row>
    <row r="14000" spans="7:16" x14ac:dyDescent="0.2">
      <c r="G14000" s="79"/>
      <c r="I14000" s="79"/>
      <c r="K14000" s="79"/>
      <c r="M14000" s="79"/>
      <c r="N14000" s="80"/>
      <c r="P14000" s="79"/>
    </row>
    <row r="14001" spans="7:16" x14ac:dyDescent="0.2">
      <c r="G14001" s="79"/>
      <c r="I14001" s="79"/>
      <c r="K14001" s="79"/>
      <c r="M14001" s="79"/>
      <c r="N14001" s="80"/>
      <c r="P14001" s="79"/>
    </row>
    <row r="14002" spans="7:16" x14ac:dyDescent="0.2">
      <c r="G14002" s="79"/>
      <c r="I14002" s="79"/>
      <c r="K14002" s="79"/>
      <c r="M14002" s="79"/>
      <c r="N14002" s="80"/>
      <c r="P14002" s="79"/>
    </row>
    <row r="14003" spans="7:16" x14ac:dyDescent="0.2">
      <c r="G14003" s="79"/>
      <c r="I14003" s="79"/>
      <c r="K14003" s="79"/>
      <c r="M14003" s="79"/>
      <c r="N14003" s="80"/>
      <c r="P14003" s="79"/>
    </row>
    <row r="14004" spans="7:16" x14ac:dyDescent="0.2">
      <c r="G14004" s="79"/>
      <c r="I14004" s="79"/>
      <c r="K14004" s="79"/>
      <c r="M14004" s="79"/>
      <c r="N14004" s="80"/>
      <c r="P14004" s="79"/>
    </row>
    <row r="14005" spans="7:16" x14ac:dyDescent="0.2">
      <c r="G14005" s="79"/>
      <c r="I14005" s="79"/>
      <c r="K14005" s="79"/>
      <c r="M14005" s="79"/>
      <c r="N14005" s="80"/>
      <c r="P14005" s="79"/>
    </row>
    <row r="14006" spans="7:16" x14ac:dyDescent="0.2">
      <c r="G14006" s="79"/>
      <c r="I14006" s="79"/>
      <c r="K14006" s="79"/>
      <c r="M14006" s="79"/>
      <c r="N14006" s="80"/>
      <c r="P14006" s="79"/>
    </row>
    <row r="14007" spans="7:16" x14ac:dyDescent="0.2">
      <c r="G14007" s="79"/>
      <c r="I14007" s="79"/>
      <c r="K14007" s="79"/>
      <c r="M14007" s="79"/>
      <c r="N14007" s="80"/>
      <c r="P14007" s="79"/>
    </row>
    <row r="14008" spans="7:16" x14ac:dyDescent="0.2">
      <c r="G14008" s="79"/>
      <c r="I14008" s="79"/>
      <c r="K14008" s="79"/>
      <c r="M14008" s="79"/>
      <c r="N14008" s="80"/>
      <c r="P14008" s="79"/>
    </row>
    <row r="14009" spans="7:16" x14ac:dyDescent="0.2">
      <c r="G14009" s="79"/>
      <c r="I14009" s="79"/>
      <c r="K14009" s="79"/>
      <c r="M14009" s="79"/>
      <c r="N14009" s="80"/>
      <c r="P14009" s="79"/>
    </row>
    <row r="14010" spans="7:16" x14ac:dyDescent="0.2">
      <c r="G14010" s="79"/>
      <c r="I14010" s="79"/>
      <c r="K14010" s="79"/>
      <c r="M14010" s="79"/>
      <c r="N14010" s="80"/>
      <c r="P14010" s="79"/>
    </row>
    <row r="14011" spans="7:16" x14ac:dyDescent="0.2">
      <c r="G14011" s="79"/>
      <c r="I14011" s="79"/>
      <c r="K14011" s="79"/>
      <c r="M14011" s="79"/>
      <c r="N14011" s="80"/>
      <c r="P14011" s="79"/>
    </row>
    <row r="14012" spans="7:16" x14ac:dyDescent="0.2">
      <c r="G14012" s="79"/>
      <c r="I14012" s="79"/>
      <c r="K14012" s="79"/>
      <c r="M14012" s="79"/>
      <c r="N14012" s="80"/>
      <c r="P14012" s="79"/>
    </row>
    <row r="14013" spans="7:16" x14ac:dyDescent="0.2">
      <c r="G14013" s="79"/>
      <c r="I14013" s="79"/>
      <c r="K14013" s="79"/>
      <c r="M14013" s="79"/>
      <c r="N14013" s="80"/>
      <c r="P14013" s="79"/>
    </row>
    <row r="14014" spans="7:16" x14ac:dyDescent="0.2">
      <c r="G14014" s="79"/>
      <c r="I14014" s="79"/>
      <c r="K14014" s="79"/>
      <c r="M14014" s="79"/>
      <c r="N14014" s="80"/>
      <c r="P14014" s="79"/>
    </row>
    <row r="14015" spans="7:16" x14ac:dyDescent="0.2">
      <c r="G14015" s="79"/>
      <c r="I14015" s="79"/>
      <c r="K14015" s="79"/>
      <c r="M14015" s="79"/>
      <c r="N14015" s="80"/>
      <c r="P14015" s="79"/>
    </row>
    <row r="14016" spans="7:16" x14ac:dyDescent="0.2">
      <c r="G14016" s="79"/>
      <c r="I14016" s="79"/>
      <c r="K14016" s="79"/>
      <c r="M14016" s="79"/>
      <c r="N14016" s="80"/>
      <c r="P14016" s="79"/>
    </row>
    <row r="14017" spans="7:16" x14ac:dyDescent="0.2">
      <c r="G14017" s="79"/>
      <c r="I14017" s="79"/>
      <c r="K14017" s="79"/>
      <c r="M14017" s="79"/>
      <c r="N14017" s="80"/>
      <c r="P14017" s="79"/>
    </row>
    <row r="14018" spans="7:16" x14ac:dyDescent="0.2">
      <c r="G14018" s="79"/>
      <c r="I14018" s="79"/>
      <c r="K14018" s="79"/>
      <c r="M14018" s="79"/>
      <c r="N14018" s="80"/>
      <c r="P14018" s="79"/>
    </row>
    <row r="14019" spans="7:16" x14ac:dyDescent="0.2">
      <c r="G14019" s="79"/>
      <c r="I14019" s="79"/>
      <c r="K14019" s="79"/>
      <c r="M14019" s="79"/>
      <c r="N14019" s="80"/>
      <c r="P14019" s="79"/>
    </row>
    <row r="14020" spans="7:16" x14ac:dyDescent="0.2">
      <c r="G14020" s="79"/>
      <c r="I14020" s="79"/>
      <c r="K14020" s="79"/>
      <c r="M14020" s="79"/>
      <c r="N14020" s="80"/>
      <c r="P14020" s="79"/>
    </row>
    <row r="14021" spans="7:16" x14ac:dyDescent="0.2">
      <c r="G14021" s="79"/>
      <c r="I14021" s="79"/>
      <c r="K14021" s="79"/>
      <c r="M14021" s="79"/>
      <c r="N14021" s="80"/>
      <c r="P14021" s="79"/>
    </row>
    <row r="14022" spans="7:16" x14ac:dyDescent="0.2">
      <c r="G14022" s="79"/>
      <c r="I14022" s="79"/>
      <c r="K14022" s="79"/>
      <c r="M14022" s="79"/>
      <c r="N14022" s="80"/>
      <c r="P14022" s="79"/>
    </row>
    <row r="14023" spans="7:16" x14ac:dyDescent="0.2">
      <c r="G14023" s="79"/>
      <c r="I14023" s="79"/>
      <c r="K14023" s="79"/>
      <c r="M14023" s="79"/>
      <c r="N14023" s="80"/>
      <c r="P14023" s="79"/>
    </row>
    <row r="14024" spans="7:16" x14ac:dyDescent="0.2">
      <c r="G14024" s="79"/>
      <c r="I14024" s="79"/>
      <c r="K14024" s="79"/>
      <c r="M14024" s="79"/>
      <c r="N14024" s="80"/>
      <c r="P14024" s="79"/>
    </row>
    <row r="14025" spans="7:16" x14ac:dyDescent="0.2">
      <c r="G14025" s="79"/>
      <c r="I14025" s="79"/>
      <c r="K14025" s="79"/>
      <c r="M14025" s="79"/>
      <c r="N14025" s="80"/>
      <c r="P14025" s="79"/>
    </row>
    <row r="14026" spans="7:16" x14ac:dyDescent="0.2">
      <c r="G14026" s="79"/>
      <c r="I14026" s="79"/>
      <c r="K14026" s="79"/>
      <c r="M14026" s="79"/>
      <c r="N14026" s="80"/>
      <c r="P14026" s="79"/>
    </row>
    <row r="14027" spans="7:16" x14ac:dyDescent="0.2">
      <c r="G14027" s="79"/>
      <c r="I14027" s="79"/>
      <c r="K14027" s="79"/>
      <c r="M14027" s="79"/>
      <c r="N14027" s="80"/>
      <c r="P14027" s="79"/>
    </row>
    <row r="14028" spans="7:16" x14ac:dyDescent="0.2">
      <c r="G14028" s="79"/>
      <c r="I14028" s="79"/>
      <c r="K14028" s="79"/>
      <c r="M14028" s="79"/>
      <c r="N14028" s="80"/>
      <c r="P14028" s="79"/>
    </row>
    <row r="14029" spans="7:16" x14ac:dyDescent="0.2">
      <c r="G14029" s="79"/>
      <c r="I14029" s="79"/>
      <c r="K14029" s="79"/>
      <c r="M14029" s="79"/>
      <c r="N14029" s="80"/>
      <c r="P14029" s="79"/>
    </row>
    <row r="14030" spans="7:16" x14ac:dyDescent="0.2">
      <c r="G14030" s="79"/>
      <c r="I14030" s="79"/>
      <c r="K14030" s="79"/>
      <c r="M14030" s="79"/>
      <c r="N14030" s="80"/>
      <c r="P14030" s="79"/>
    </row>
    <row r="14031" spans="7:16" x14ac:dyDescent="0.2">
      <c r="G14031" s="79"/>
      <c r="I14031" s="79"/>
      <c r="K14031" s="79"/>
      <c r="M14031" s="79"/>
      <c r="N14031" s="80"/>
      <c r="P14031" s="79"/>
    </row>
    <row r="14032" spans="7:16" x14ac:dyDescent="0.2">
      <c r="G14032" s="79"/>
      <c r="I14032" s="79"/>
      <c r="K14032" s="79"/>
      <c r="M14032" s="79"/>
      <c r="N14032" s="80"/>
      <c r="P14032" s="79"/>
    </row>
    <row r="14033" spans="7:16" x14ac:dyDescent="0.2">
      <c r="G14033" s="79"/>
      <c r="I14033" s="79"/>
      <c r="K14033" s="79"/>
      <c r="M14033" s="79"/>
      <c r="N14033" s="80"/>
      <c r="P14033" s="79"/>
    </row>
    <row r="14034" spans="7:16" x14ac:dyDescent="0.2">
      <c r="G14034" s="79"/>
      <c r="I14034" s="79"/>
      <c r="K14034" s="79"/>
      <c r="M14034" s="79"/>
      <c r="N14034" s="80"/>
      <c r="P14034" s="79"/>
    </row>
    <row r="14035" spans="7:16" x14ac:dyDescent="0.2">
      <c r="G14035" s="79"/>
      <c r="I14035" s="79"/>
      <c r="K14035" s="79"/>
      <c r="M14035" s="79"/>
      <c r="N14035" s="80"/>
      <c r="P14035" s="79"/>
    </row>
    <row r="14036" spans="7:16" x14ac:dyDescent="0.2">
      <c r="G14036" s="79"/>
      <c r="I14036" s="79"/>
      <c r="K14036" s="79"/>
      <c r="M14036" s="79"/>
      <c r="N14036" s="80"/>
      <c r="P14036" s="79"/>
    </row>
    <row r="14037" spans="7:16" x14ac:dyDescent="0.2">
      <c r="G14037" s="79"/>
      <c r="I14037" s="79"/>
      <c r="K14037" s="79"/>
      <c r="M14037" s="79"/>
      <c r="N14037" s="80"/>
      <c r="P14037" s="79"/>
    </row>
    <row r="14038" spans="7:16" x14ac:dyDescent="0.2">
      <c r="G14038" s="79"/>
      <c r="I14038" s="79"/>
      <c r="K14038" s="79"/>
      <c r="M14038" s="79"/>
      <c r="N14038" s="80"/>
      <c r="P14038" s="79"/>
    </row>
    <row r="14039" spans="7:16" x14ac:dyDescent="0.2">
      <c r="G14039" s="79"/>
      <c r="I14039" s="79"/>
      <c r="K14039" s="79"/>
      <c r="M14039" s="79"/>
      <c r="N14039" s="80"/>
      <c r="P14039" s="79"/>
    </row>
    <row r="14040" spans="7:16" x14ac:dyDescent="0.2">
      <c r="G14040" s="79"/>
      <c r="I14040" s="79"/>
      <c r="K14040" s="79"/>
      <c r="M14040" s="79"/>
      <c r="N14040" s="80"/>
      <c r="P14040" s="79"/>
    </row>
    <row r="14041" spans="7:16" x14ac:dyDescent="0.2">
      <c r="G14041" s="79"/>
      <c r="I14041" s="79"/>
      <c r="K14041" s="79"/>
      <c r="M14041" s="79"/>
      <c r="N14041" s="80"/>
      <c r="P14041" s="79"/>
    </row>
    <row r="14042" spans="7:16" x14ac:dyDescent="0.2">
      <c r="G14042" s="79"/>
      <c r="I14042" s="79"/>
      <c r="K14042" s="79"/>
      <c r="M14042" s="79"/>
      <c r="N14042" s="80"/>
      <c r="P14042" s="79"/>
    </row>
    <row r="14043" spans="7:16" x14ac:dyDescent="0.2">
      <c r="G14043" s="79"/>
      <c r="I14043" s="79"/>
      <c r="K14043" s="79"/>
      <c r="M14043" s="79"/>
      <c r="N14043" s="80"/>
      <c r="P14043" s="79"/>
    </row>
    <row r="14044" spans="7:16" x14ac:dyDescent="0.2">
      <c r="G14044" s="79"/>
      <c r="I14044" s="79"/>
      <c r="K14044" s="79"/>
      <c r="M14044" s="79"/>
      <c r="N14044" s="80"/>
      <c r="P14044" s="79"/>
    </row>
    <row r="14045" spans="7:16" x14ac:dyDescent="0.2">
      <c r="G14045" s="79"/>
      <c r="I14045" s="79"/>
      <c r="K14045" s="79"/>
      <c r="M14045" s="79"/>
      <c r="N14045" s="80"/>
      <c r="P14045" s="79"/>
    </row>
    <row r="14046" spans="7:16" x14ac:dyDescent="0.2">
      <c r="G14046" s="79"/>
      <c r="I14046" s="79"/>
      <c r="K14046" s="79"/>
      <c r="M14046" s="79"/>
      <c r="N14046" s="80"/>
      <c r="P14046" s="79"/>
    </row>
    <row r="14047" spans="7:16" x14ac:dyDescent="0.2">
      <c r="G14047" s="79"/>
      <c r="I14047" s="79"/>
      <c r="K14047" s="79"/>
      <c r="M14047" s="79"/>
      <c r="N14047" s="80"/>
      <c r="P14047" s="79"/>
    </row>
    <row r="14048" spans="7:16" x14ac:dyDescent="0.2">
      <c r="G14048" s="79"/>
      <c r="I14048" s="79"/>
      <c r="K14048" s="79"/>
      <c r="M14048" s="79"/>
      <c r="N14048" s="80"/>
      <c r="P14048" s="79"/>
    </row>
    <row r="14049" spans="7:16" x14ac:dyDescent="0.2">
      <c r="G14049" s="79"/>
      <c r="I14049" s="79"/>
      <c r="K14049" s="79"/>
      <c r="M14049" s="79"/>
      <c r="N14049" s="80"/>
      <c r="P14049" s="79"/>
    </row>
    <row r="14050" spans="7:16" x14ac:dyDescent="0.2">
      <c r="G14050" s="79"/>
      <c r="I14050" s="79"/>
      <c r="K14050" s="79"/>
      <c r="M14050" s="79"/>
      <c r="N14050" s="80"/>
      <c r="P14050" s="79"/>
    </row>
    <row r="14051" spans="7:16" x14ac:dyDescent="0.2">
      <c r="G14051" s="79"/>
      <c r="I14051" s="79"/>
      <c r="K14051" s="79"/>
      <c r="M14051" s="79"/>
      <c r="N14051" s="80"/>
      <c r="P14051" s="79"/>
    </row>
    <row r="14052" spans="7:16" x14ac:dyDescent="0.2">
      <c r="G14052" s="79"/>
      <c r="I14052" s="79"/>
      <c r="K14052" s="79"/>
      <c r="M14052" s="79"/>
      <c r="N14052" s="80"/>
      <c r="P14052" s="79"/>
    </row>
    <row r="14053" spans="7:16" x14ac:dyDescent="0.2">
      <c r="G14053" s="79"/>
      <c r="I14053" s="79"/>
      <c r="K14053" s="79"/>
      <c r="M14053" s="79"/>
      <c r="N14053" s="80"/>
      <c r="P14053" s="79"/>
    </row>
    <row r="14054" spans="7:16" x14ac:dyDescent="0.2">
      <c r="G14054" s="79"/>
      <c r="I14054" s="79"/>
      <c r="K14054" s="79"/>
      <c r="M14054" s="79"/>
      <c r="N14054" s="80"/>
      <c r="P14054" s="79"/>
    </row>
    <row r="14055" spans="7:16" x14ac:dyDescent="0.2">
      <c r="G14055" s="79"/>
      <c r="I14055" s="79"/>
      <c r="K14055" s="79"/>
      <c r="M14055" s="79"/>
      <c r="N14055" s="80"/>
      <c r="P14055" s="79"/>
    </row>
    <row r="14056" spans="7:16" x14ac:dyDescent="0.2">
      <c r="G14056" s="79"/>
      <c r="I14056" s="79"/>
      <c r="K14056" s="79"/>
      <c r="M14056" s="79"/>
      <c r="N14056" s="80"/>
      <c r="P14056" s="79"/>
    </row>
    <row r="14057" spans="7:16" x14ac:dyDescent="0.2">
      <c r="G14057" s="79"/>
      <c r="I14057" s="79"/>
      <c r="K14057" s="79"/>
      <c r="M14057" s="79"/>
      <c r="N14057" s="80"/>
      <c r="P14057" s="79"/>
    </row>
    <row r="14058" spans="7:16" x14ac:dyDescent="0.2">
      <c r="G14058" s="79"/>
      <c r="I14058" s="79"/>
      <c r="K14058" s="79"/>
      <c r="M14058" s="79"/>
      <c r="N14058" s="80"/>
      <c r="P14058" s="79"/>
    </row>
    <row r="14059" spans="7:16" x14ac:dyDescent="0.2">
      <c r="G14059" s="79"/>
      <c r="I14059" s="79"/>
      <c r="K14059" s="79"/>
      <c r="M14059" s="79"/>
      <c r="N14059" s="80"/>
      <c r="P14059" s="79"/>
    </row>
    <row r="14060" spans="7:16" x14ac:dyDescent="0.2">
      <c r="G14060" s="79"/>
      <c r="I14060" s="79"/>
      <c r="K14060" s="79"/>
      <c r="M14060" s="79"/>
      <c r="N14060" s="80"/>
      <c r="P14060" s="79"/>
    </row>
    <row r="14061" spans="7:16" x14ac:dyDescent="0.2">
      <c r="G14061" s="79"/>
      <c r="I14061" s="79"/>
      <c r="K14061" s="79"/>
      <c r="M14061" s="79"/>
      <c r="N14061" s="80"/>
      <c r="P14061" s="79"/>
    </row>
    <row r="14062" spans="7:16" x14ac:dyDescent="0.2">
      <c r="G14062" s="79"/>
      <c r="I14062" s="79"/>
      <c r="K14062" s="79"/>
      <c r="M14062" s="79"/>
      <c r="N14062" s="80"/>
      <c r="P14062" s="79"/>
    </row>
    <row r="14063" spans="7:16" x14ac:dyDescent="0.2">
      <c r="G14063" s="79"/>
      <c r="I14063" s="79"/>
      <c r="K14063" s="79"/>
      <c r="M14063" s="79"/>
      <c r="N14063" s="80"/>
      <c r="P14063" s="79"/>
    </row>
    <row r="14064" spans="7:16" x14ac:dyDescent="0.2">
      <c r="G14064" s="79"/>
      <c r="I14064" s="79"/>
      <c r="K14064" s="79"/>
      <c r="M14064" s="79"/>
      <c r="N14064" s="80"/>
      <c r="P14064" s="79"/>
    </row>
    <row r="14065" spans="7:16" x14ac:dyDescent="0.2">
      <c r="G14065" s="79"/>
      <c r="I14065" s="79"/>
      <c r="K14065" s="79"/>
      <c r="M14065" s="79"/>
      <c r="N14065" s="80"/>
      <c r="P14065" s="79"/>
    </row>
    <row r="14066" spans="7:16" x14ac:dyDescent="0.2">
      <c r="G14066" s="79"/>
      <c r="I14066" s="79"/>
      <c r="K14066" s="79"/>
      <c r="M14066" s="79"/>
      <c r="N14066" s="80"/>
      <c r="P14066" s="79"/>
    </row>
    <row r="14067" spans="7:16" x14ac:dyDescent="0.2">
      <c r="G14067" s="79"/>
      <c r="I14067" s="79"/>
      <c r="K14067" s="79"/>
      <c r="M14067" s="79"/>
      <c r="N14067" s="80"/>
      <c r="P14067" s="79"/>
    </row>
    <row r="14068" spans="7:16" x14ac:dyDescent="0.2">
      <c r="G14068" s="79"/>
      <c r="I14068" s="79"/>
      <c r="K14068" s="79"/>
      <c r="M14068" s="79"/>
      <c r="N14068" s="80"/>
      <c r="P14068" s="79"/>
    </row>
    <row r="14069" spans="7:16" x14ac:dyDescent="0.2">
      <c r="G14069" s="79"/>
      <c r="I14069" s="79"/>
      <c r="K14069" s="79"/>
      <c r="M14069" s="79"/>
      <c r="N14069" s="80"/>
      <c r="P14069" s="79"/>
    </row>
    <row r="14070" spans="7:16" x14ac:dyDescent="0.2">
      <c r="G14070" s="79"/>
      <c r="I14070" s="79"/>
      <c r="K14070" s="79"/>
      <c r="M14070" s="79"/>
      <c r="N14070" s="80"/>
      <c r="P14070" s="79"/>
    </row>
    <row r="14071" spans="7:16" x14ac:dyDescent="0.2">
      <c r="G14071" s="79"/>
      <c r="I14071" s="79"/>
      <c r="K14071" s="79"/>
      <c r="M14071" s="79"/>
      <c r="N14071" s="80"/>
      <c r="P14071" s="79"/>
    </row>
    <row r="14072" spans="7:16" x14ac:dyDescent="0.2">
      <c r="G14072" s="79"/>
      <c r="I14072" s="79"/>
      <c r="K14072" s="79"/>
      <c r="M14072" s="79"/>
      <c r="N14072" s="80"/>
      <c r="P14072" s="79"/>
    </row>
    <row r="14073" spans="7:16" x14ac:dyDescent="0.2">
      <c r="G14073" s="79"/>
      <c r="I14073" s="79"/>
      <c r="K14073" s="79"/>
      <c r="M14073" s="79"/>
      <c r="N14073" s="80"/>
      <c r="P14073" s="79"/>
    </row>
    <row r="14074" spans="7:16" x14ac:dyDescent="0.2">
      <c r="G14074" s="79"/>
      <c r="I14074" s="79"/>
      <c r="K14074" s="79"/>
      <c r="M14074" s="79"/>
      <c r="N14074" s="80"/>
      <c r="P14074" s="79"/>
    </row>
    <row r="14075" spans="7:16" x14ac:dyDescent="0.2">
      <c r="G14075" s="79"/>
      <c r="I14075" s="79"/>
      <c r="K14075" s="79"/>
      <c r="M14075" s="79"/>
      <c r="N14075" s="80"/>
      <c r="P14075" s="79"/>
    </row>
    <row r="14076" spans="7:16" x14ac:dyDescent="0.2">
      <c r="G14076" s="79"/>
      <c r="I14076" s="79"/>
      <c r="K14076" s="79"/>
      <c r="M14076" s="79"/>
      <c r="N14076" s="80"/>
      <c r="P14076" s="79"/>
    </row>
    <row r="14077" spans="7:16" x14ac:dyDescent="0.2">
      <c r="G14077" s="79"/>
      <c r="I14077" s="79"/>
      <c r="K14077" s="79"/>
      <c r="M14077" s="79"/>
      <c r="N14077" s="80"/>
      <c r="P14077" s="79"/>
    </row>
    <row r="14078" spans="7:16" x14ac:dyDescent="0.2">
      <c r="G14078" s="79"/>
      <c r="I14078" s="79"/>
      <c r="K14078" s="79"/>
      <c r="M14078" s="79"/>
      <c r="N14078" s="80"/>
      <c r="P14078" s="79"/>
    </row>
    <row r="14079" spans="7:16" x14ac:dyDescent="0.2">
      <c r="G14079" s="79"/>
      <c r="I14079" s="79"/>
      <c r="K14079" s="79"/>
      <c r="M14079" s="79"/>
      <c r="N14079" s="80"/>
      <c r="P14079" s="79"/>
    </row>
    <row r="14080" spans="7:16" x14ac:dyDescent="0.2">
      <c r="G14080" s="79"/>
      <c r="I14080" s="79"/>
      <c r="K14080" s="79"/>
      <c r="M14080" s="79"/>
      <c r="N14080" s="80"/>
      <c r="P14080" s="79"/>
    </row>
    <row r="14081" spans="7:16" x14ac:dyDescent="0.2">
      <c r="G14081" s="79"/>
      <c r="I14081" s="79"/>
      <c r="K14081" s="79"/>
      <c r="M14081" s="79"/>
      <c r="N14081" s="80"/>
      <c r="P14081" s="79"/>
    </row>
    <row r="14082" spans="7:16" x14ac:dyDescent="0.2">
      <c r="G14082" s="79"/>
      <c r="I14082" s="79"/>
      <c r="K14082" s="79"/>
      <c r="M14082" s="79"/>
      <c r="N14082" s="80"/>
      <c r="P14082" s="79"/>
    </row>
    <row r="14083" spans="7:16" x14ac:dyDescent="0.2">
      <c r="G14083" s="79"/>
      <c r="I14083" s="79"/>
      <c r="K14083" s="79"/>
      <c r="M14083" s="79"/>
      <c r="N14083" s="80"/>
      <c r="P14083" s="79"/>
    </row>
    <row r="14084" spans="7:16" x14ac:dyDescent="0.2">
      <c r="G14084" s="79"/>
      <c r="I14084" s="79"/>
      <c r="K14084" s="79"/>
      <c r="M14084" s="79"/>
      <c r="N14084" s="80"/>
      <c r="P14084" s="79"/>
    </row>
    <row r="14085" spans="7:16" x14ac:dyDescent="0.2">
      <c r="G14085" s="79"/>
      <c r="I14085" s="79"/>
      <c r="K14085" s="79"/>
      <c r="M14085" s="79"/>
      <c r="N14085" s="80"/>
      <c r="P14085" s="79"/>
    </row>
    <row r="14086" spans="7:16" x14ac:dyDescent="0.2">
      <c r="G14086" s="79"/>
      <c r="I14086" s="79"/>
      <c r="K14086" s="79"/>
      <c r="M14086" s="79"/>
      <c r="N14086" s="80"/>
      <c r="P14086" s="79"/>
    </row>
    <row r="14087" spans="7:16" x14ac:dyDescent="0.2">
      <c r="G14087" s="79"/>
      <c r="I14087" s="79"/>
      <c r="K14087" s="79"/>
      <c r="M14087" s="79"/>
      <c r="N14087" s="80"/>
      <c r="P14087" s="79"/>
    </row>
    <row r="14088" spans="7:16" x14ac:dyDescent="0.2">
      <c r="G14088" s="79"/>
      <c r="I14088" s="79"/>
      <c r="K14088" s="79"/>
      <c r="M14088" s="79"/>
      <c r="N14088" s="80"/>
      <c r="P14088" s="79"/>
    </row>
    <row r="14089" spans="7:16" x14ac:dyDescent="0.2">
      <c r="G14089" s="79"/>
      <c r="I14089" s="79"/>
      <c r="K14089" s="79"/>
      <c r="M14089" s="79"/>
      <c r="N14089" s="80"/>
      <c r="P14089" s="79"/>
    </row>
    <row r="14090" spans="7:16" x14ac:dyDescent="0.2">
      <c r="G14090" s="79"/>
      <c r="I14090" s="79"/>
      <c r="K14090" s="79"/>
      <c r="M14090" s="79"/>
      <c r="N14090" s="80"/>
      <c r="P14090" s="79"/>
    </row>
    <row r="14091" spans="7:16" x14ac:dyDescent="0.2">
      <c r="G14091" s="79"/>
      <c r="I14091" s="79"/>
      <c r="K14091" s="79"/>
      <c r="M14091" s="79"/>
      <c r="N14091" s="80"/>
      <c r="P14091" s="79"/>
    </row>
    <row r="14092" spans="7:16" x14ac:dyDescent="0.2">
      <c r="G14092" s="79"/>
      <c r="I14092" s="79"/>
      <c r="K14092" s="79"/>
      <c r="M14092" s="79"/>
      <c r="N14092" s="80"/>
      <c r="P14092" s="79"/>
    </row>
    <row r="14093" spans="7:16" x14ac:dyDescent="0.2">
      <c r="G14093" s="79"/>
      <c r="I14093" s="79"/>
      <c r="K14093" s="79"/>
      <c r="M14093" s="79"/>
      <c r="N14093" s="80"/>
      <c r="P14093" s="79"/>
    </row>
    <row r="14094" spans="7:16" x14ac:dyDescent="0.2">
      <c r="G14094" s="79"/>
      <c r="I14094" s="79"/>
      <c r="K14094" s="79"/>
      <c r="M14094" s="79"/>
      <c r="N14094" s="80"/>
      <c r="P14094" s="79"/>
    </row>
    <row r="14095" spans="7:16" x14ac:dyDescent="0.2">
      <c r="G14095" s="79"/>
      <c r="I14095" s="79"/>
      <c r="K14095" s="79"/>
      <c r="M14095" s="79"/>
      <c r="N14095" s="80"/>
      <c r="P14095" s="79"/>
    </row>
    <row r="14096" spans="7:16" x14ac:dyDescent="0.2">
      <c r="G14096" s="79"/>
      <c r="I14096" s="79"/>
      <c r="K14096" s="79"/>
      <c r="M14096" s="79"/>
      <c r="N14096" s="80"/>
      <c r="P14096" s="79"/>
    </row>
    <row r="14097" spans="7:16" x14ac:dyDescent="0.2">
      <c r="G14097" s="79"/>
      <c r="I14097" s="79"/>
      <c r="K14097" s="79"/>
      <c r="M14097" s="79"/>
      <c r="N14097" s="80"/>
      <c r="P14097" s="79"/>
    </row>
    <row r="14098" spans="7:16" x14ac:dyDescent="0.2">
      <c r="G14098" s="79"/>
      <c r="I14098" s="79"/>
      <c r="K14098" s="79"/>
      <c r="M14098" s="79"/>
      <c r="N14098" s="80"/>
      <c r="P14098" s="79"/>
    </row>
    <row r="14099" spans="7:16" x14ac:dyDescent="0.2">
      <c r="G14099" s="79"/>
      <c r="I14099" s="79"/>
      <c r="K14099" s="79"/>
      <c r="M14099" s="79"/>
      <c r="N14099" s="80"/>
      <c r="P14099" s="79"/>
    </row>
    <row r="14100" spans="7:16" x14ac:dyDescent="0.2">
      <c r="G14100" s="79"/>
      <c r="I14100" s="79"/>
      <c r="K14100" s="79"/>
      <c r="M14100" s="79"/>
      <c r="N14100" s="80"/>
      <c r="P14100" s="79"/>
    </row>
    <row r="14101" spans="7:16" x14ac:dyDescent="0.2">
      <c r="G14101" s="79"/>
      <c r="I14101" s="79"/>
      <c r="K14101" s="79"/>
      <c r="M14101" s="79"/>
      <c r="N14101" s="80"/>
      <c r="P14101" s="79"/>
    </row>
    <row r="14102" spans="7:16" x14ac:dyDescent="0.2">
      <c r="G14102" s="79"/>
      <c r="I14102" s="79"/>
      <c r="K14102" s="79"/>
      <c r="M14102" s="79"/>
      <c r="N14102" s="80"/>
      <c r="P14102" s="79"/>
    </row>
    <row r="14103" spans="7:16" x14ac:dyDescent="0.2">
      <c r="G14103" s="79"/>
      <c r="I14103" s="79"/>
      <c r="K14103" s="79"/>
      <c r="M14103" s="79"/>
      <c r="N14103" s="80"/>
      <c r="P14103" s="79"/>
    </row>
    <row r="14104" spans="7:16" x14ac:dyDescent="0.2">
      <c r="G14104" s="79"/>
      <c r="I14104" s="79"/>
      <c r="K14104" s="79"/>
      <c r="M14104" s="79"/>
      <c r="N14104" s="80"/>
      <c r="P14104" s="79"/>
    </row>
    <row r="14105" spans="7:16" x14ac:dyDescent="0.2">
      <c r="G14105" s="79"/>
      <c r="I14105" s="79"/>
      <c r="K14105" s="79"/>
      <c r="M14105" s="79"/>
      <c r="N14105" s="80"/>
      <c r="P14105" s="79"/>
    </row>
    <row r="14106" spans="7:16" x14ac:dyDescent="0.2">
      <c r="G14106" s="79"/>
      <c r="I14106" s="79"/>
      <c r="K14106" s="79"/>
      <c r="M14106" s="79"/>
      <c r="N14106" s="80"/>
      <c r="P14106" s="79"/>
    </row>
    <row r="14107" spans="7:16" x14ac:dyDescent="0.2">
      <c r="G14107" s="79"/>
      <c r="I14107" s="79"/>
      <c r="K14107" s="79"/>
      <c r="M14107" s="79"/>
      <c r="N14107" s="80"/>
      <c r="P14107" s="79"/>
    </row>
    <row r="14108" spans="7:16" x14ac:dyDescent="0.2">
      <c r="G14108" s="79"/>
      <c r="I14108" s="79"/>
      <c r="K14108" s="79"/>
      <c r="M14108" s="79"/>
      <c r="N14108" s="80"/>
      <c r="P14108" s="79"/>
    </row>
    <row r="14109" spans="7:16" x14ac:dyDescent="0.2">
      <c r="G14109" s="79"/>
      <c r="I14109" s="79"/>
      <c r="K14109" s="79"/>
      <c r="M14109" s="79"/>
      <c r="N14109" s="80"/>
      <c r="P14109" s="79"/>
    </row>
    <row r="14110" spans="7:16" x14ac:dyDescent="0.2">
      <c r="G14110" s="79"/>
      <c r="I14110" s="79"/>
      <c r="K14110" s="79"/>
      <c r="M14110" s="79"/>
      <c r="N14110" s="80"/>
      <c r="P14110" s="79"/>
    </row>
    <row r="14111" spans="7:16" x14ac:dyDescent="0.2">
      <c r="G14111" s="79"/>
      <c r="I14111" s="79"/>
      <c r="K14111" s="79"/>
      <c r="M14111" s="79"/>
      <c r="N14111" s="80"/>
      <c r="P14111" s="79"/>
    </row>
    <row r="14112" spans="7:16" x14ac:dyDescent="0.2">
      <c r="G14112" s="79"/>
      <c r="I14112" s="79"/>
      <c r="K14112" s="79"/>
      <c r="M14112" s="79"/>
      <c r="N14112" s="80"/>
      <c r="P14112" s="79"/>
    </row>
    <row r="14113" spans="7:16" x14ac:dyDescent="0.2">
      <c r="G14113" s="79"/>
      <c r="I14113" s="79"/>
      <c r="K14113" s="79"/>
      <c r="M14113" s="79"/>
      <c r="N14113" s="80"/>
      <c r="P14113" s="79"/>
    </row>
    <row r="14114" spans="7:16" x14ac:dyDescent="0.2">
      <c r="G14114" s="79"/>
      <c r="I14114" s="79"/>
      <c r="K14114" s="79"/>
      <c r="M14114" s="79"/>
      <c r="N14114" s="80"/>
      <c r="P14114" s="79"/>
    </row>
    <row r="14115" spans="7:16" x14ac:dyDescent="0.2">
      <c r="G14115" s="79"/>
      <c r="I14115" s="79"/>
      <c r="K14115" s="79"/>
      <c r="M14115" s="79"/>
      <c r="N14115" s="80"/>
      <c r="P14115" s="79"/>
    </row>
    <row r="14116" spans="7:16" x14ac:dyDescent="0.2">
      <c r="G14116" s="79"/>
      <c r="I14116" s="79"/>
      <c r="K14116" s="79"/>
      <c r="M14116" s="79"/>
      <c r="N14116" s="80"/>
      <c r="P14116" s="79"/>
    </row>
    <row r="14117" spans="7:16" x14ac:dyDescent="0.2">
      <c r="G14117" s="79"/>
      <c r="I14117" s="79"/>
      <c r="K14117" s="79"/>
      <c r="M14117" s="79"/>
      <c r="N14117" s="80"/>
      <c r="P14117" s="79"/>
    </row>
    <row r="14118" spans="7:16" x14ac:dyDescent="0.2">
      <c r="G14118" s="79"/>
      <c r="I14118" s="79"/>
      <c r="K14118" s="79"/>
      <c r="M14118" s="79"/>
      <c r="N14118" s="80"/>
      <c r="P14118" s="79"/>
    </row>
    <row r="14119" spans="7:16" x14ac:dyDescent="0.2">
      <c r="G14119" s="79"/>
      <c r="I14119" s="79"/>
      <c r="K14119" s="79"/>
      <c r="M14119" s="79"/>
      <c r="N14119" s="80"/>
      <c r="P14119" s="79"/>
    </row>
    <row r="14120" spans="7:16" x14ac:dyDescent="0.2">
      <c r="G14120" s="79"/>
      <c r="I14120" s="79"/>
      <c r="K14120" s="79"/>
      <c r="M14120" s="79"/>
      <c r="N14120" s="80"/>
      <c r="P14120" s="79"/>
    </row>
    <row r="14121" spans="7:16" x14ac:dyDescent="0.2">
      <c r="G14121" s="79"/>
      <c r="I14121" s="79"/>
      <c r="K14121" s="79"/>
      <c r="M14121" s="79"/>
      <c r="N14121" s="80"/>
      <c r="P14121" s="79"/>
    </row>
    <row r="14122" spans="7:16" x14ac:dyDescent="0.2">
      <c r="G14122" s="79"/>
      <c r="I14122" s="79"/>
      <c r="K14122" s="79"/>
      <c r="M14122" s="79"/>
      <c r="N14122" s="80"/>
      <c r="P14122" s="79"/>
    </row>
    <row r="14123" spans="7:16" x14ac:dyDescent="0.2">
      <c r="G14123" s="79"/>
      <c r="I14123" s="79"/>
      <c r="K14123" s="79"/>
      <c r="M14123" s="79"/>
      <c r="N14123" s="80"/>
      <c r="P14123" s="79"/>
    </row>
    <row r="14124" spans="7:16" x14ac:dyDescent="0.2">
      <c r="G14124" s="79"/>
      <c r="I14124" s="79"/>
      <c r="K14124" s="79"/>
      <c r="M14124" s="79"/>
      <c r="N14124" s="80"/>
      <c r="P14124" s="79"/>
    </row>
    <row r="14125" spans="7:16" x14ac:dyDescent="0.2">
      <c r="G14125" s="79"/>
      <c r="I14125" s="79"/>
      <c r="K14125" s="79"/>
      <c r="M14125" s="79"/>
      <c r="N14125" s="80"/>
      <c r="P14125" s="79"/>
    </row>
    <row r="14126" spans="7:16" x14ac:dyDescent="0.2">
      <c r="G14126" s="79"/>
      <c r="I14126" s="79"/>
      <c r="K14126" s="79"/>
      <c r="M14126" s="79"/>
      <c r="N14126" s="80"/>
      <c r="P14126" s="79"/>
    </row>
    <row r="14127" spans="7:16" x14ac:dyDescent="0.2">
      <c r="G14127" s="79"/>
      <c r="I14127" s="79"/>
      <c r="K14127" s="79"/>
      <c r="M14127" s="79"/>
      <c r="N14127" s="80"/>
      <c r="P14127" s="79"/>
    </row>
    <row r="14128" spans="7:16" x14ac:dyDescent="0.2">
      <c r="G14128" s="79"/>
      <c r="I14128" s="79"/>
      <c r="K14128" s="79"/>
      <c r="M14128" s="79"/>
      <c r="N14128" s="80"/>
      <c r="P14128" s="79"/>
    </row>
    <row r="14129" spans="7:16" x14ac:dyDescent="0.2">
      <c r="G14129" s="79"/>
      <c r="I14129" s="79"/>
      <c r="K14129" s="79"/>
      <c r="M14129" s="79"/>
      <c r="N14129" s="80"/>
      <c r="P14129" s="79"/>
    </row>
    <row r="14130" spans="7:16" x14ac:dyDescent="0.2">
      <c r="G14130" s="79"/>
      <c r="I14130" s="79"/>
      <c r="K14130" s="79"/>
      <c r="M14130" s="79"/>
      <c r="N14130" s="80"/>
      <c r="P14130" s="79"/>
    </row>
    <row r="14131" spans="7:16" x14ac:dyDescent="0.2">
      <c r="G14131" s="79"/>
      <c r="I14131" s="79"/>
      <c r="K14131" s="79"/>
      <c r="M14131" s="79"/>
      <c r="N14131" s="80"/>
      <c r="P14131" s="79"/>
    </row>
    <row r="14132" spans="7:16" x14ac:dyDescent="0.2">
      <c r="G14132" s="79"/>
      <c r="I14132" s="79"/>
      <c r="K14132" s="79"/>
      <c r="M14132" s="79"/>
      <c r="N14132" s="80"/>
      <c r="P14132" s="79"/>
    </row>
    <row r="14133" spans="7:16" x14ac:dyDescent="0.2">
      <c r="G14133" s="79"/>
      <c r="I14133" s="79"/>
      <c r="K14133" s="79"/>
      <c r="M14133" s="79"/>
      <c r="N14133" s="80"/>
      <c r="P14133" s="79"/>
    </row>
    <row r="14134" spans="7:16" x14ac:dyDescent="0.2">
      <c r="G14134" s="79"/>
      <c r="I14134" s="79"/>
      <c r="K14134" s="79"/>
      <c r="M14134" s="79"/>
      <c r="N14134" s="80"/>
      <c r="P14134" s="79"/>
    </row>
    <row r="14135" spans="7:16" x14ac:dyDescent="0.2">
      <c r="G14135" s="79"/>
      <c r="I14135" s="79"/>
      <c r="K14135" s="79"/>
      <c r="M14135" s="79"/>
      <c r="N14135" s="80"/>
      <c r="P14135" s="79"/>
    </row>
    <row r="14136" spans="7:16" x14ac:dyDescent="0.2">
      <c r="G14136" s="79"/>
      <c r="I14136" s="79"/>
      <c r="K14136" s="79"/>
      <c r="M14136" s="79"/>
      <c r="N14136" s="80"/>
      <c r="P14136" s="79"/>
    </row>
    <row r="14137" spans="7:16" x14ac:dyDescent="0.2">
      <c r="G14137" s="79"/>
      <c r="I14137" s="79"/>
      <c r="K14137" s="79"/>
      <c r="M14137" s="79"/>
      <c r="N14137" s="80"/>
      <c r="P14137" s="79"/>
    </row>
    <row r="14138" spans="7:16" x14ac:dyDescent="0.2">
      <c r="G14138" s="79"/>
      <c r="I14138" s="79"/>
      <c r="K14138" s="79"/>
      <c r="M14138" s="79"/>
      <c r="N14138" s="80"/>
      <c r="P14138" s="79"/>
    </row>
    <row r="14139" spans="7:16" x14ac:dyDescent="0.2">
      <c r="G14139" s="79"/>
      <c r="I14139" s="79"/>
      <c r="K14139" s="79"/>
      <c r="M14139" s="79"/>
      <c r="N14139" s="80"/>
      <c r="P14139" s="79"/>
    </row>
    <row r="14140" spans="7:16" x14ac:dyDescent="0.2">
      <c r="G14140" s="79"/>
      <c r="I14140" s="79"/>
      <c r="K14140" s="79"/>
      <c r="M14140" s="79"/>
      <c r="N14140" s="80"/>
      <c r="P14140" s="79"/>
    </row>
    <row r="14141" spans="7:16" x14ac:dyDescent="0.2">
      <c r="G14141" s="79"/>
      <c r="I14141" s="79"/>
      <c r="K14141" s="79"/>
      <c r="M14141" s="79"/>
      <c r="N14141" s="80"/>
      <c r="P14141" s="79"/>
    </row>
    <row r="14142" spans="7:16" x14ac:dyDescent="0.2">
      <c r="G14142" s="79"/>
      <c r="I14142" s="79"/>
      <c r="K14142" s="79"/>
      <c r="M14142" s="79"/>
      <c r="N14142" s="80"/>
      <c r="P14142" s="79"/>
    </row>
    <row r="14143" spans="7:16" x14ac:dyDescent="0.2">
      <c r="G14143" s="79"/>
      <c r="I14143" s="79"/>
      <c r="K14143" s="79"/>
      <c r="M14143" s="79"/>
      <c r="N14143" s="80"/>
      <c r="P14143" s="79"/>
    </row>
    <row r="14144" spans="7:16" x14ac:dyDescent="0.2">
      <c r="G14144" s="79"/>
      <c r="I14144" s="79"/>
      <c r="K14144" s="79"/>
      <c r="M14144" s="79"/>
      <c r="N14144" s="80"/>
      <c r="P14144" s="79"/>
    </row>
    <row r="14145" spans="7:16" x14ac:dyDescent="0.2">
      <c r="G14145" s="79"/>
      <c r="I14145" s="79"/>
      <c r="K14145" s="79"/>
      <c r="M14145" s="79"/>
      <c r="N14145" s="80"/>
      <c r="P14145" s="79"/>
    </row>
    <row r="14146" spans="7:16" x14ac:dyDescent="0.2">
      <c r="G14146" s="79"/>
      <c r="I14146" s="79"/>
      <c r="K14146" s="79"/>
      <c r="M14146" s="79"/>
      <c r="N14146" s="80"/>
      <c r="P14146" s="79"/>
    </row>
    <row r="14147" spans="7:16" x14ac:dyDescent="0.2">
      <c r="G14147" s="79"/>
      <c r="I14147" s="79"/>
      <c r="K14147" s="79"/>
      <c r="M14147" s="79"/>
      <c r="N14147" s="80"/>
      <c r="P14147" s="79"/>
    </row>
    <row r="14148" spans="7:16" x14ac:dyDescent="0.2">
      <c r="G14148" s="79"/>
      <c r="I14148" s="79"/>
      <c r="K14148" s="79"/>
      <c r="M14148" s="79"/>
      <c r="N14148" s="80"/>
      <c r="P14148" s="79"/>
    </row>
    <row r="14149" spans="7:16" x14ac:dyDescent="0.2">
      <c r="G14149" s="79"/>
      <c r="I14149" s="79"/>
      <c r="K14149" s="79"/>
      <c r="M14149" s="79"/>
      <c r="N14149" s="80"/>
      <c r="P14149" s="79"/>
    </row>
    <row r="14150" spans="7:16" x14ac:dyDescent="0.2">
      <c r="G14150" s="79"/>
      <c r="I14150" s="79"/>
      <c r="K14150" s="79"/>
      <c r="M14150" s="79"/>
      <c r="N14150" s="80"/>
      <c r="P14150" s="79"/>
    </row>
    <row r="14151" spans="7:16" x14ac:dyDescent="0.2">
      <c r="G14151" s="79"/>
      <c r="I14151" s="79"/>
      <c r="K14151" s="79"/>
      <c r="M14151" s="79"/>
      <c r="N14151" s="80"/>
      <c r="P14151" s="79"/>
    </row>
    <row r="14152" spans="7:16" x14ac:dyDescent="0.2">
      <c r="G14152" s="79"/>
      <c r="I14152" s="79"/>
      <c r="K14152" s="79"/>
      <c r="M14152" s="79"/>
      <c r="N14152" s="80"/>
      <c r="P14152" s="79"/>
    </row>
    <row r="14153" spans="7:16" x14ac:dyDescent="0.2">
      <c r="G14153" s="79"/>
      <c r="I14153" s="79"/>
      <c r="K14153" s="79"/>
      <c r="M14153" s="79"/>
      <c r="N14153" s="80"/>
      <c r="P14153" s="79"/>
    </row>
    <row r="14154" spans="7:16" x14ac:dyDescent="0.2">
      <c r="G14154" s="79"/>
      <c r="I14154" s="79"/>
      <c r="K14154" s="79"/>
      <c r="M14154" s="79"/>
      <c r="N14154" s="80"/>
      <c r="P14154" s="79"/>
    </row>
    <row r="14155" spans="7:16" x14ac:dyDescent="0.2">
      <c r="G14155" s="79"/>
      <c r="I14155" s="79"/>
      <c r="K14155" s="79"/>
      <c r="M14155" s="79"/>
      <c r="N14155" s="80"/>
      <c r="P14155" s="79"/>
    </row>
    <row r="14156" spans="7:16" x14ac:dyDescent="0.2">
      <c r="G14156" s="79"/>
      <c r="I14156" s="79"/>
      <c r="K14156" s="79"/>
      <c r="M14156" s="79"/>
      <c r="N14156" s="80"/>
      <c r="P14156" s="79"/>
    </row>
    <row r="14157" spans="7:16" x14ac:dyDescent="0.2">
      <c r="G14157" s="79"/>
      <c r="I14157" s="79"/>
      <c r="K14157" s="79"/>
      <c r="M14157" s="79"/>
      <c r="N14157" s="80"/>
      <c r="P14157" s="79"/>
    </row>
    <row r="14158" spans="7:16" x14ac:dyDescent="0.2">
      <c r="G14158" s="79"/>
      <c r="I14158" s="79"/>
      <c r="K14158" s="79"/>
      <c r="M14158" s="79"/>
      <c r="N14158" s="80"/>
      <c r="P14158" s="79"/>
    </row>
    <row r="14159" spans="7:16" x14ac:dyDescent="0.2">
      <c r="G14159" s="79"/>
      <c r="I14159" s="79"/>
      <c r="K14159" s="79"/>
      <c r="M14159" s="79"/>
      <c r="N14159" s="80"/>
      <c r="P14159" s="79"/>
    </row>
    <row r="14160" spans="7:16" x14ac:dyDescent="0.2">
      <c r="G14160" s="79"/>
      <c r="I14160" s="79"/>
      <c r="K14160" s="79"/>
      <c r="M14160" s="79"/>
      <c r="N14160" s="80"/>
      <c r="P14160" s="79"/>
    </row>
    <row r="14161" spans="7:16" x14ac:dyDescent="0.2">
      <c r="G14161" s="79"/>
      <c r="I14161" s="79"/>
      <c r="K14161" s="79"/>
      <c r="M14161" s="79"/>
      <c r="N14161" s="80"/>
      <c r="P14161" s="79"/>
    </row>
    <row r="14162" spans="7:16" x14ac:dyDescent="0.2">
      <c r="G14162" s="79"/>
      <c r="I14162" s="79"/>
      <c r="K14162" s="79"/>
      <c r="M14162" s="79"/>
      <c r="N14162" s="80"/>
      <c r="P14162" s="79"/>
    </row>
    <row r="14163" spans="7:16" x14ac:dyDescent="0.2">
      <c r="G14163" s="79"/>
      <c r="I14163" s="79"/>
      <c r="K14163" s="79"/>
      <c r="M14163" s="79"/>
      <c r="N14163" s="80"/>
      <c r="P14163" s="79"/>
    </row>
    <row r="14164" spans="7:16" x14ac:dyDescent="0.2">
      <c r="G14164" s="79"/>
      <c r="I14164" s="79"/>
      <c r="K14164" s="79"/>
      <c r="M14164" s="79"/>
      <c r="N14164" s="80"/>
      <c r="P14164" s="79"/>
    </row>
    <row r="14165" spans="7:16" x14ac:dyDescent="0.2">
      <c r="G14165" s="79"/>
      <c r="I14165" s="79"/>
      <c r="K14165" s="79"/>
      <c r="M14165" s="79"/>
      <c r="N14165" s="80"/>
      <c r="P14165" s="79"/>
    </row>
    <row r="14166" spans="7:16" x14ac:dyDescent="0.2">
      <c r="G14166" s="79"/>
      <c r="I14166" s="79"/>
      <c r="K14166" s="79"/>
      <c r="M14166" s="79"/>
      <c r="N14166" s="80"/>
      <c r="P14166" s="79"/>
    </row>
    <row r="14167" spans="7:16" x14ac:dyDescent="0.2">
      <c r="G14167" s="79"/>
      <c r="I14167" s="79"/>
      <c r="K14167" s="79"/>
      <c r="M14167" s="79"/>
      <c r="N14167" s="80"/>
      <c r="P14167" s="79"/>
    </row>
    <row r="14168" spans="7:16" x14ac:dyDescent="0.2">
      <c r="G14168" s="79"/>
      <c r="I14168" s="79"/>
      <c r="K14168" s="79"/>
      <c r="M14168" s="79"/>
      <c r="N14168" s="80"/>
      <c r="P14168" s="79"/>
    </row>
    <row r="14169" spans="7:16" x14ac:dyDescent="0.2">
      <c r="G14169" s="79"/>
      <c r="I14169" s="79"/>
      <c r="K14169" s="79"/>
      <c r="M14169" s="79"/>
      <c r="N14169" s="80"/>
      <c r="P14169" s="79"/>
    </row>
    <row r="14170" spans="7:16" x14ac:dyDescent="0.2">
      <c r="G14170" s="79"/>
      <c r="I14170" s="79"/>
      <c r="K14170" s="79"/>
      <c r="M14170" s="79"/>
      <c r="N14170" s="80"/>
      <c r="P14170" s="79"/>
    </row>
    <row r="14171" spans="7:16" x14ac:dyDescent="0.2">
      <c r="G14171" s="79"/>
      <c r="I14171" s="79"/>
      <c r="K14171" s="79"/>
      <c r="M14171" s="79"/>
      <c r="N14171" s="80"/>
      <c r="P14171" s="79"/>
    </row>
    <row r="14172" spans="7:16" x14ac:dyDescent="0.2">
      <c r="G14172" s="79"/>
      <c r="I14172" s="79"/>
      <c r="K14172" s="79"/>
      <c r="M14172" s="79"/>
      <c r="N14172" s="80"/>
      <c r="P14172" s="79"/>
    </row>
    <row r="14173" spans="7:16" x14ac:dyDescent="0.2">
      <c r="G14173" s="79"/>
      <c r="I14173" s="79"/>
      <c r="K14173" s="79"/>
      <c r="M14173" s="79"/>
      <c r="N14173" s="80"/>
      <c r="P14173" s="79"/>
    </row>
    <row r="14174" spans="7:16" x14ac:dyDescent="0.2">
      <c r="G14174" s="79"/>
      <c r="I14174" s="79"/>
      <c r="K14174" s="79"/>
      <c r="M14174" s="79"/>
      <c r="N14174" s="80"/>
      <c r="P14174" s="79"/>
    </row>
    <row r="14175" spans="7:16" x14ac:dyDescent="0.2">
      <c r="G14175" s="79"/>
      <c r="I14175" s="79"/>
      <c r="K14175" s="79"/>
      <c r="M14175" s="79"/>
      <c r="N14175" s="80"/>
      <c r="P14175" s="79"/>
    </row>
    <row r="14176" spans="7:16" x14ac:dyDescent="0.2">
      <c r="G14176" s="79"/>
      <c r="I14176" s="79"/>
      <c r="K14176" s="79"/>
      <c r="M14176" s="79"/>
      <c r="N14176" s="80"/>
      <c r="P14176" s="79"/>
    </row>
    <row r="14177" spans="7:16" x14ac:dyDescent="0.2">
      <c r="G14177" s="79"/>
      <c r="I14177" s="79"/>
      <c r="K14177" s="79"/>
      <c r="M14177" s="79"/>
      <c r="N14177" s="80"/>
      <c r="P14177" s="79"/>
    </row>
    <row r="14178" spans="7:16" x14ac:dyDescent="0.2">
      <c r="G14178" s="79"/>
      <c r="I14178" s="79"/>
      <c r="K14178" s="79"/>
      <c r="M14178" s="79"/>
      <c r="N14178" s="80"/>
      <c r="P14178" s="79"/>
    </row>
    <row r="14179" spans="7:16" x14ac:dyDescent="0.2">
      <c r="G14179" s="79"/>
      <c r="I14179" s="79"/>
      <c r="K14179" s="79"/>
      <c r="M14179" s="79"/>
      <c r="N14179" s="80"/>
      <c r="P14179" s="79"/>
    </row>
    <row r="14180" spans="7:16" x14ac:dyDescent="0.2">
      <c r="G14180" s="79"/>
      <c r="I14180" s="79"/>
      <c r="K14180" s="79"/>
      <c r="M14180" s="79"/>
      <c r="N14180" s="80"/>
      <c r="P14180" s="79"/>
    </row>
    <row r="14181" spans="7:16" x14ac:dyDescent="0.2">
      <c r="G14181" s="79"/>
      <c r="I14181" s="79"/>
      <c r="K14181" s="79"/>
      <c r="M14181" s="79"/>
      <c r="N14181" s="80"/>
      <c r="P14181" s="79"/>
    </row>
    <row r="14182" spans="7:16" x14ac:dyDescent="0.2">
      <c r="G14182" s="79"/>
      <c r="I14182" s="79"/>
      <c r="K14182" s="79"/>
      <c r="M14182" s="79"/>
      <c r="N14182" s="80"/>
      <c r="P14182" s="79"/>
    </row>
    <row r="14183" spans="7:16" x14ac:dyDescent="0.2">
      <c r="G14183" s="79"/>
      <c r="I14183" s="79"/>
      <c r="K14183" s="79"/>
      <c r="M14183" s="79"/>
      <c r="N14183" s="80"/>
      <c r="P14183" s="79"/>
    </row>
    <row r="14184" spans="7:16" x14ac:dyDescent="0.2">
      <c r="G14184" s="79"/>
      <c r="I14184" s="79"/>
      <c r="K14184" s="79"/>
      <c r="M14184" s="79"/>
      <c r="N14184" s="80"/>
      <c r="P14184" s="79"/>
    </row>
    <row r="14185" spans="7:16" x14ac:dyDescent="0.2">
      <c r="G14185" s="79"/>
      <c r="I14185" s="79"/>
      <c r="K14185" s="79"/>
      <c r="M14185" s="79"/>
      <c r="N14185" s="80"/>
      <c r="P14185" s="79"/>
    </row>
    <row r="14186" spans="7:16" x14ac:dyDescent="0.2">
      <c r="G14186" s="79"/>
      <c r="I14186" s="79"/>
      <c r="K14186" s="79"/>
      <c r="M14186" s="79"/>
      <c r="N14186" s="80"/>
      <c r="P14186" s="79"/>
    </row>
    <row r="14187" spans="7:16" x14ac:dyDescent="0.2">
      <c r="G14187" s="79"/>
      <c r="I14187" s="79"/>
      <c r="K14187" s="79"/>
      <c r="M14187" s="79"/>
      <c r="N14187" s="80"/>
      <c r="P14187" s="79"/>
    </row>
    <row r="14188" spans="7:16" x14ac:dyDescent="0.2">
      <c r="G14188" s="79"/>
      <c r="I14188" s="79"/>
      <c r="K14188" s="79"/>
      <c r="M14188" s="79"/>
      <c r="N14188" s="80"/>
      <c r="P14188" s="79"/>
    </row>
    <row r="14189" spans="7:16" x14ac:dyDescent="0.2">
      <c r="G14189" s="79"/>
      <c r="I14189" s="79"/>
      <c r="K14189" s="79"/>
      <c r="M14189" s="79"/>
      <c r="N14189" s="80"/>
      <c r="P14189" s="79"/>
    </row>
    <row r="14190" spans="7:16" x14ac:dyDescent="0.2">
      <c r="G14190" s="79"/>
      <c r="I14190" s="79"/>
      <c r="K14190" s="79"/>
      <c r="M14190" s="79"/>
      <c r="N14190" s="80"/>
      <c r="P14190" s="79"/>
    </row>
    <row r="14191" spans="7:16" x14ac:dyDescent="0.2">
      <c r="G14191" s="79"/>
      <c r="I14191" s="79"/>
      <c r="K14191" s="79"/>
      <c r="M14191" s="79"/>
      <c r="N14191" s="80"/>
      <c r="P14191" s="79"/>
    </row>
    <row r="14192" spans="7:16" x14ac:dyDescent="0.2">
      <c r="G14192" s="79"/>
      <c r="I14192" s="79"/>
      <c r="K14192" s="79"/>
      <c r="M14192" s="79"/>
      <c r="N14192" s="80"/>
      <c r="P14192" s="79"/>
    </row>
    <row r="14193" spans="7:16" x14ac:dyDescent="0.2">
      <c r="G14193" s="79"/>
      <c r="I14193" s="79"/>
      <c r="K14193" s="79"/>
      <c r="M14193" s="79"/>
      <c r="N14193" s="80"/>
      <c r="P14193" s="79"/>
    </row>
    <row r="14194" spans="7:16" x14ac:dyDescent="0.2">
      <c r="G14194" s="79"/>
      <c r="I14194" s="79"/>
      <c r="K14194" s="79"/>
      <c r="M14194" s="79"/>
      <c r="N14194" s="80"/>
      <c r="P14194" s="79"/>
    </row>
    <row r="14195" spans="7:16" x14ac:dyDescent="0.2">
      <c r="G14195" s="79"/>
      <c r="I14195" s="79"/>
      <c r="K14195" s="79"/>
      <c r="M14195" s="79"/>
      <c r="N14195" s="80"/>
      <c r="P14195" s="79"/>
    </row>
    <row r="14196" spans="7:16" x14ac:dyDescent="0.2">
      <c r="G14196" s="79"/>
      <c r="I14196" s="79"/>
      <c r="K14196" s="79"/>
      <c r="M14196" s="79"/>
      <c r="N14196" s="80"/>
      <c r="P14196" s="79"/>
    </row>
    <row r="14197" spans="7:16" x14ac:dyDescent="0.2">
      <c r="G14197" s="79"/>
      <c r="I14197" s="79"/>
      <c r="K14197" s="79"/>
      <c r="M14197" s="79"/>
      <c r="N14197" s="80"/>
      <c r="P14197" s="79"/>
    </row>
    <row r="14198" spans="7:16" x14ac:dyDescent="0.2">
      <c r="G14198" s="79"/>
      <c r="I14198" s="79"/>
      <c r="K14198" s="79"/>
      <c r="M14198" s="79"/>
      <c r="N14198" s="80"/>
      <c r="P14198" s="79"/>
    </row>
    <row r="14199" spans="7:16" x14ac:dyDescent="0.2">
      <c r="G14199" s="79"/>
      <c r="I14199" s="79"/>
      <c r="K14199" s="79"/>
      <c r="M14199" s="79"/>
      <c r="N14199" s="80"/>
      <c r="P14199" s="79"/>
    </row>
    <row r="14200" spans="7:16" x14ac:dyDescent="0.2">
      <c r="G14200" s="79"/>
      <c r="I14200" s="79"/>
      <c r="K14200" s="79"/>
      <c r="M14200" s="79"/>
      <c r="N14200" s="80"/>
      <c r="P14200" s="79"/>
    </row>
    <row r="14201" spans="7:16" x14ac:dyDescent="0.2">
      <c r="G14201" s="79"/>
      <c r="I14201" s="79"/>
      <c r="K14201" s="79"/>
      <c r="M14201" s="79"/>
      <c r="N14201" s="80"/>
      <c r="P14201" s="79"/>
    </row>
    <row r="14202" spans="7:16" x14ac:dyDescent="0.2">
      <c r="G14202" s="79"/>
      <c r="I14202" s="79"/>
      <c r="K14202" s="79"/>
      <c r="M14202" s="79"/>
      <c r="N14202" s="80"/>
      <c r="P14202" s="79"/>
    </row>
    <row r="14203" spans="7:16" x14ac:dyDescent="0.2">
      <c r="G14203" s="79"/>
      <c r="I14203" s="79"/>
      <c r="K14203" s="79"/>
      <c r="M14203" s="79"/>
      <c r="N14203" s="80"/>
      <c r="P14203" s="79"/>
    </row>
    <row r="14204" spans="7:16" x14ac:dyDescent="0.2">
      <c r="G14204" s="79"/>
      <c r="I14204" s="79"/>
      <c r="K14204" s="79"/>
      <c r="M14204" s="79"/>
      <c r="N14204" s="80"/>
      <c r="P14204" s="79"/>
    </row>
    <row r="14205" spans="7:16" x14ac:dyDescent="0.2">
      <c r="G14205" s="79"/>
      <c r="I14205" s="79"/>
      <c r="K14205" s="79"/>
      <c r="M14205" s="79"/>
      <c r="N14205" s="80"/>
      <c r="P14205" s="79"/>
    </row>
    <row r="14206" spans="7:16" x14ac:dyDescent="0.2">
      <c r="G14206" s="79"/>
      <c r="I14206" s="79"/>
      <c r="K14206" s="79"/>
      <c r="M14206" s="79"/>
      <c r="N14206" s="80"/>
      <c r="P14206" s="79"/>
    </row>
    <row r="14207" spans="7:16" x14ac:dyDescent="0.2">
      <c r="G14207" s="79"/>
      <c r="I14207" s="79"/>
      <c r="K14207" s="79"/>
      <c r="M14207" s="79"/>
      <c r="N14207" s="80"/>
      <c r="P14207" s="79"/>
    </row>
    <row r="14208" spans="7:16" x14ac:dyDescent="0.2">
      <c r="G14208" s="79"/>
      <c r="I14208" s="79"/>
      <c r="K14208" s="79"/>
      <c r="M14208" s="79"/>
      <c r="N14208" s="80"/>
      <c r="P14208" s="79"/>
    </row>
    <row r="14209" spans="7:16" x14ac:dyDescent="0.2">
      <c r="G14209" s="79"/>
      <c r="I14209" s="79"/>
      <c r="K14209" s="79"/>
      <c r="M14209" s="79"/>
      <c r="N14209" s="80"/>
      <c r="P14209" s="79"/>
    </row>
    <row r="14210" spans="7:16" x14ac:dyDescent="0.2">
      <c r="G14210" s="79"/>
      <c r="I14210" s="79"/>
      <c r="K14210" s="79"/>
      <c r="M14210" s="79"/>
      <c r="N14210" s="80"/>
      <c r="P14210" s="79"/>
    </row>
    <row r="14211" spans="7:16" x14ac:dyDescent="0.2">
      <c r="G14211" s="79"/>
      <c r="I14211" s="79"/>
      <c r="K14211" s="79"/>
      <c r="M14211" s="79"/>
      <c r="N14211" s="80"/>
      <c r="P14211" s="79"/>
    </row>
    <row r="14212" spans="7:16" x14ac:dyDescent="0.2">
      <c r="G14212" s="79"/>
      <c r="I14212" s="79"/>
      <c r="K14212" s="79"/>
      <c r="M14212" s="79"/>
      <c r="N14212" s="80"/>
      <c r="P14212" s="79"/>
    </row>
    <row r="14213" spans="7:16" x14ac:dyDescent="0.2">
      <c r="G14213" s="79"/>
      <c r="I14213" s="79"/>
      <c r="K14213" s="79"/>
      <c r="M14213" s="79"/>
      <c r="N14213" s="80"/>
      <c r="P14213" s="79"/>
    </row>
    <row r="14214" spans="7:16" x14ac:dyDescent="0.2">
      <c r="G14214" s="79"/>
      <c r="I14214" s="79"/>
      <c r="K14214" s="79"/>
      <c r="M14214" s="79"/>
      <c r="N14214" s="80"/>
      <c r="P14214" s="79"/>
    </row>
    <row r="14215" spans="7:16" x14ac:dyDescent="0.2">
      <c r="G14215" s="79"/>
      <c r="I14215" s="79"/>
      <c r="K14215" s="79"/>
      <c r="M14215" s="79"/>
      <c r="N14215" s="80"/>
      <c r="P14215" s="79"/>
    </row>
    <row r="14216" spans="7:16" x14ac:dyDescent="0.2">
      <c r="G14216" s="79"/>
      <c r="I14216" s="79"/>
      <c r="K14216" s="79"/>
      <c r="M14216" s="79"/>
      <c r="N14216" s="80"/>
      <c r="P14216" s="79"/>
    </row>
    <row r="14217" spans="7:16" x14ac:dyDescent="0.2">
      <c r="G14217" s="79"/>
      <c r="I14217" s="79"/>
      <c r="K14217" s="79"/>
      <c r="M14217" s="79"/>
      <c r="N14217" s="80"/>
      <c r="P14217" s="79"/>
    </row>
    <row r="14218" spans="7:16" x14ac:dyDescent="0.2">
      <c r="G14218" s="79"/>
      <c r="I14218" s="79"/>
      <c r="K14218" s="79"/>
      <c r="M14218" s="79"/>
      <c r="N14218" s="80"/>
      <c r="P14218" s="79"/>
    </row>
    <row r="14219" spans="7:16" x14ac:dyDescent="0.2">
      <c r="G14219" s="79"/>
      <c r="I14219" s="79"/>
      <c r="K14219" s="79"/>
      <c r="M14219" s="79"/>
      <c r="N14219" s="80"/>
      <c r="P14219" s="79"/>
    </row>
    <row r="14220" spans="7:16" x14ac:dyDescent="0.2">
      <c r="G14220" s="79"/>
      <c r="I14220" s="79"/>
      <c r="K14220" s="79"/>
      <c r="M14220" s="79"/>
      <c r="N14220" s="80"/>
      <c r="P14220" s="79"/>
    </row>
    <row r="14221" spans="7:16" x14ac:dyDescent="0.2">
      <c r="G14221" s="79"/>
      <c r="I14221" s="79"/>
      <c r="K14221" s="79"/>
      <c r="M14221" s="79"/>
      <c r="N14221" s="80"/>
      <c r="P14221" s="79"/>
    </row>
    <row r="14222" spans="7:16" x14ac:dyDescent="0.2">
      <c r="G14222" s="79"/>
      <c r="I14222" s="79"/>
      <c r="K14222" s="79"/>
      <c r="M14222" s="79"/>
      <c r="N14222" s="80"/>
      <c r="P14222" s="79"/>
    </row>
    <row r="14223" spans="7:16" x14ac:dyDescent="0.2">
      <c r="G14223" s="79"/>
      <c r="I14223" s="79"/>
      <c r="K14223" s="79"/>
      <c r="M14223" s="79"/>
      <c r="N14223" s="80"/>
      <c r="P14223" s="79"/>
    </row>
    <row r="14224" spans="7:16" x14ac:dyDescent="0.2">
      <c r="G14224" s="79"/>
      <c r="I14224" s="79"/>
      <c r="K14224" s="79"/>
      <c r="M14224" s="79"/>
      <c r="N14224" s="80"/>
      <c r="P14224" s="79"/>
    </row>
    <row r="14225" spans="7:16" x14ac:dyDescent="0.2">
      <c r="G14225" s="79"/>
      <c r="I14225" s="79"/>
      <c r="K14225" s="79"/>
      <c r="M14225" s="79"/>
      <c r="N14225" s="80"/>
      <c r="P14225" s="79"/>
    </row>
    <row r="14226" spans="7:16" x14ac:dyDescent="0.2">
      <c r="G14226" s="79"/>
      <c r="I14226" s="79"/>
      <c r="K14226" s="79"/>
      <c r="M14226" s="79"/>
      <c r="N14226" s="80"/>
      <c r="P14226" s="79"/>
    </row>
    <row r="14227" spans="7:16" x14ac:dyDescent="0.2">
      <c r="G14227" s="79"/>
      <c r="I14227" s="79"/>
      <c r="K14227" s="79"/>
      <c r="M14227" s="79"/>
      <c r="N14227" s="80"/>
      <c r="P14227" s="79"/>
    </row>
    <row r="14228" spans="7:16" x14ac:dyDescent="0.2">
      <c r="G14228" s="79"/>
      <c r="I14228" s="79"/>
      <c r="K14228" s="79"/>
      <c r="M14228" s="79"/>
      <c r="N14228" s="80"/>
      <c r="P14228" s="79"/>
    </row>
    <row r="14229" spans="7:16" x14ac:dyDescent="0.2">
      <c r="G14229" s="79"/>
      <c r="I14229" s="79"/>
      <c r="K14229" s="79"/>
      <c r="M14229" s="79"/>
      <c r="N14229" s="80"/>
      <c r="P14229" s="79"/>
    </row>
    <row r="14230" spans="7:16" x14ac:dyDescent="0.2">
      <c r="G14230" s="79"/>
      <c r="I14230" s="79"/>
      <c r="K14230" s="79"/>
      <c r="M14230" s="79"/>
      <c r="N14230" s="80"/>
      <c r="P14230" s="79"/>
    </row>
    <row r="14231" spans="7:16" x14ac:dyDescent="0.2">
      <c r="G14231" s="79"/>
      <c r="I14231" s="79"/>
      <c r="K14231" s="79"/>
      <c r="M14231" s="79"/>
      <c r="N14231" s="80"/>
      <c r="P14231" s="79"/>
    </row>
    <row r="14232" spans="7:16" x14ac:dyDescent="0.2">
      <c r="G14232" s="79"/>
      <c r="I14232" s="79"/>
      <c r="K14232" s="79"/>
      <c r="M14232" s="79"/>
      <c r="N14232" s="80"/>
      <c r="P14232" s="79"/>
    </row>
    <row r="14233" spans="7:16" x14ac:dyDescent="0.2">
      <c r="G14233" s="79"/>
      <c r="I14233" s="79"/>
      <c r="K14233" s="79"/>
      <c r="M14233" s="79"/>
      <c r="N14233" s="80"/>
      <c r="P14233" s="79"/>
    </row>
    <row r="14234" spans="7:16" x14ac:dyDescent="0.2">
      <c r="G14234" s="79"/>
      <c r="I14234" s="79"/>
      <c r="K14234" s="79"/>
      <c r="M14234" s="79"/>
      <c r="N14234" s="80"/>
      <c r="P14234" s="79"/>
    </row>
    <row r="14235" spans="7:16" x14ac:dyDescent="0.2">
      <c r="G14235" s="79"/>
      <c r="I14235" s="79"/>
      <c r="K14235" s="79"/>
      <c r="M14235" s="79"/>
      <c r="N14235" s="80"/>
      <c r="P14235" s="79"/>
    </row>
    <row r="14236" spans="7:16" x14ac:dyDescent="0.2">
      <c r="G14236" s="79"/>
      <c r="I14236" s="79"/>
      <c r="K14236" s="79"/>
      <c r="M14236" s="79"/>
      <c r="N14236" s="80"/>
      <c r="P14236" s="79"/>
    </row>
    <row r="14237" spans="7:16" x14ac:dyDescent="0.2">
      <c r="G14237" s="79"/>
      <c r="I14237" s="79"/>
      <c r="K14237" s="79"/>
      <c r="M14237" s="79"/>
      <c r="N14237" s="80"/>
      <c r="P14237" s="79"/>
    </row>
    <row r="14238" spans="7:16" x14ac:dyDescent="0.2">
      <c r="G14238" s="79"/>
      <c r="I14238" s="79"/>
      <c r="K14238" s="79"/>
      <c r="M14238" s="79"/>
      <c r="N14238" s="80"/>
      <c r="P14238" s="79"/>
    </row>
    <row r="14239" spans="7:16" x14ac:dyDescent="0.2">
      <c r="G14239" s="79"/>
      <c r="I14239" s="79"/>
      <c r="K14239" s="79"/>
      <c r="M14239" s="79"/>
      <c r="N14239" s="80"/>
      <c r="P14239" s="79"/>
    </row>
    <row r="14240" spans="7:16" x14ac:dyDescent="0.2">
      <c r="G14240" s="79"/>
      <c r="I14240" s="79"/>
      <c r="K14240" s="79"/>
      <c r="M14240" s="79"/>
      <c r="N14240" s="80"/>
      <c r="P14240" s="79"/>
    </row>
    <row r="14241" spans="7:16" x14ac:dyDescent="0.2">
      <c r="G14241" s="79"/>
      <c r="I14241" s="79"/>
      <c r="K14241" s="79"/>
      <c r="M14241" s="79"/>
      <c r="N14241" s="80"/>
      <c r="P14241" s="79"/>
    </row>
    <row r="14242" spans="7:16" x14ac:dyDescent="0.2">
      <c r="G14242" s="79"/>
      <c r="I14242" s="79"/>
      <c r="K14242" s="79"/>
      <c r="M14242" s="79"/>
      <c r="N14242" s="80"/>
      <c r="P14242" s="79"/>
    </row>
    <row r="14243" spans="7:16" x14ac:dyDescent="0.2">
      <c r="G14243" s="79"/>
      <c r="I14243" s="79"/>
      <c r="K14243" s="79"/>
      <c r="M14243" s="79"/>
      <c r="N14243" s="80"/>
      <c r="P14243" s="79"/>
    </row>
    <row r="14244" spans="7:16" x14ac:dyDescent="0.2">
      <c r="G14244" s="79"/>
      <c r="I14244" s="79"/>
      <c r="K14244" s="79"/>
      <c r="M14244" s="79"/>
      <c r="N14244" s="80"/>
      <c r="P14244" s="79"/>
    </row>
    <row r="14245" spans="7:16" x14ac:dyDescent="0.2">
      <c r="G14245" s="79"/>
      <c r="I14245" s="79"/>
      <c r="K14245" s="79"/>
      <c r="M14245" s="79"/>
      <c r="N14245" s="80"/>
      <c r="P14245" s="79"/>
    </row>
    <row r="14246" spans="7:16" x14ac:dyDescent="0.2">
      <c r="G14246" s="79"/>
      <c r="I14246" s="79"/>
      <c r="K14246" s="79"/>
      <c r="M14246" s="79"/>
      <c r="N14246" s="80"/>
      <c r="P14246" s="79"/>
    </row>
    <row r="14247" spans="7:16" x14ac:dyDescent="0.2">
      <c r="G14247" s="79"/>
      <c r="I14247" s="79"/>
      <c r="K14247" s="79"/>
      <c r="M14247" s="79"/>
      <c r="N14247" s="80"/>
      <c r="P14247" s="79"/>
    </row>
    <row r="14248" spans="7:16" x14ac:dyDescent="0.2">
      <c r="G14248" s="79"/>
      <c r="I14248" s="79"/>
      <c r="K14248" s="79"/>
      <c r="M14248" s="79"/>
      <c r="N14248" s="80"/>
      <c r="P14248" s="79"/>
    </row>
    <row r="14249" spans="7:16" x14ac:dyDescent="0.2">
      <c r="G14249" s="79"/>
      <c r="I14249" s="79"/>
      <c r="K14249" s="79"/>
      <c r="M14249" s="79"/>
      <c r="N14249" s="80"/>
      <c r="P14249" s="79"/>
    </row>
    <row r="14250" spans="7:16" x14ac:dyDescent="0.2">
      <c r="G14250" s="79"/>
      <c r="I14250" s="79"/>
      <c r="K14250" s="79"/>
      <c r="M14250" s="79"/>
      <c r="N14250" s="80"/>
      <c r="P14250" s="79"/>
    </row>
    <row r="14251" spans="7:16" x14ac:dyDescent="0.2">
      <c r="G14251" s="79"/>
      <c r="I14251" s="79"/>
      <c r="K14251" s="79"/>
      <c r="M14251" s="79"/>
      <c r="N14251" s="80"/>
      <c r="P14251" s="79"/>
    </row>
    <row r="14252" spans="7:16" x14ac:dyDescent="0.2">
      <c r="G14252" s="79"/>
      <c r="I14252" s="79"/>
      <c r="K14252" s="79"/>
      <c r="M14252" s="79"/>
      <c r="N14252" s="80"/>
      <c r="P14252" s="79"/>
    </row>
    <row r="14253" spans="7:16" x14ac:dyDescent="0.2">
      <c r="G14253" s="79"/>
      <c r="I14253" s="79"/>
      <c r="K14253" s="79"/>
      <c r="M14253" s="79"/>
      <c r="N14253" s="80"/>
      <c r="P14253" s="79"/>
    </row>
    <row r="14254" spans="7:16" x14ac:dyDescent="0.2">
      <c r="G14254" s="79"/>
      <c r="I14254" s="79"/>
      <c r="K14254" s="79"/>
      <c r="M14254" s="79"/>
      <c r="N14254" s="80"/>
      <c r="P14254" s="79"/>
    </row>
    <row r="14255" spans="7:16" x14ac:dyDescent="0.2">
      <c r="G14255" s="79"/>
      <c r="I14255" s="79"/>
      <c r="K14255" s="79"/>
      <c r="M14255" s="79"/>
      <c r="N14255" s="80"/>
      <c r="P14255" s="79"/>
    </row>
    <row r="14256" spans="7:16" x14ac:dyDescent="0.2">
      <c r="G14256" s="79"/>
      <c r="I14256" s="79"/>
      <c r="K14256" s="79"/>
      <c r="M14256" s="79"/>
      <c r="N14256" s="80"/>
      <c r="P14256" s="79"/>
    </row>
    <row r="14257" spans="7:16" x14ac:dyDescent="0.2">
      <c r="G14257" s="79"/>
      <c r="I14257" s="79"/>
      <c r="K14257" s="79"/>
      <c r="M14257" s="79"/>
      <c r="N14257" s="80"/>
      <c r="P14257" s="79"/>
    </row>
    <row r="14258" spans="7:16" x14ac:dyDescent="0.2">
      <c r="G14258" s="79"/>
      <c r="I14258" s="79"/>
      <c r="K14258" s="79"/>
      <c r="M14258" s="79"/>
      <c r="N14258" s="80"/>
      <c r="P14258" s="79"/>
    </row>
    <row r="14259" spans="7:16" x14ac:dyDescent="0.2">
      <c r="G14259" s="79"/>
      <c r="I14259" s="79"/>
      <c r="K14259" s="79"/>
      <c r="M14259" s="79"/>
      <c r="N14259" s="80"/>
      <c r="P14259" s="79"/>
    </row>
    <row r="14260" spans="7:16" x14ac:dyDescent="0.2">
      <c r="G14260" s="79"/>
      <c r="I14260" s="79"/>
      <c r="K14260" s="79"/>
      <c r="M14260" s="79"/>
      <c r="N14260" s="80"/>
      <c r="P14260" s="79"/>
    </row>
    <row r="14261" spans="7:16" x14ac:dyDescent="0.2">
      <c r="G14261" s="79"/>
      <c r="I14261" s="79"/>
      <c r="K14261" s="79"/>
      <c r="M14261" s="79"/>
      <c r="N14261" s="80"/>
      <c r="P14261" s="79"/>
    </row>
    <row r="14262" spans="7:16" x14ac:dyDescent="0.2">
      <c r="G14262" s="79"/>
      <c r="I14262" s="79"/>
      <c r="K14262" s="79"/>
      <c r="M14262" s="79"/>
      <c r="N14262" s="80"/>
      <c r="P14262" s="79"/>
    </row>
    <row r="14263" spans="7:16" x14ac:dyDescent="0.2">
      <c r="G14263" s="79"/>
      <c r="I14263" s="79"/>
      <c r="K14263" s="79"/>
      <c r="M14263" s="79"/>
      <c r="N14263" s="80"/>
      <c r="P14263" s="79"/>
    </row>
    <row r="14264" spans="7:16" x14ac:dyDescent="0.2">
      <c r="G14264" s="79"/>
      <c r="I14264" s="79"/>
      <c r="K14264" s="79"/>
      <c r="M14264" s="79"/>
      <c r="N14264" s="80"/>
      <c r="P14264" s="79"/>
    </row>
    <row r="14265" spans="7:16" x14ac:dyDescent="0.2">
      <c r="G14265" s="79"/>
      <c r="I14265" s="79"/>
      <c r="K14265" s="79"/>
      <c r="M14265" s="79"/>
      <c r="N14265" s="80"/>
      <c r="P14265" s="79"/>
    </row>
    <row r="14266" spans="7:16" x14ac:dyDescent="0.2">
      <c r="G14266" s="79"/>
      <c r="I14266" s="79"/>
      <c r="K14266" s="79"/>
      <c r="M14266" s="79"/>
      <c r="N14266" s="80"/>
      <c r="P14266" s="79"/>
    </row>
    <row r="14267" spans="7:16" x14ac:dyDescent="0.2">
      <c r="G14267" s="79"/>
      <c r="I14267" s="79"/>
      <c r="K14267" s="79"/>
      <c r="M14267" s="79"/>
      <c r="N14267" s="80"/>
      <c r="P14267" s="79"/>
    </row>
    <row r="14268" spans="7:16" x14ac:dyDescent="0.2">
      <c r="G14268" s="79"/>
      <c r="I14268" s="79"/>
      <c r="K14268" s="79"/>
      <c r="M14268" s="79"/>
      <c r="N14268" s="80"/>
      <c r="P14268" s="79"/>
    </row>
    <row r="14269" spans="7:16" x14ac:dyDescent="0.2">
      <c r="G14269" s="79"/>
      <c r="I14269" s="79"/>
      <c r="K14269" s="79"/>
      <c r="M14269" s="79"/>
      <c r="N14269" s="80"/>
      <c r="P14269" s="79"/>
    </row>
    <row r="14270" spans="7:16" x14ac:dyDescent="0.2">
      <c r="G14270" s="79"/>
      <c r="I14270" s="79"/>
      <c r="K14270" s="79"/>
      <c r="M14270" s="79"/>
      <c r="N14270" s="80"/>
      <c r="P14270" s="79"/>
    </row>
    <row r="14271" spans="7:16" x14ac:dyDescent="0.2">
      <c r="G14271" s="79"/>
      <c r="I14271" s="79"/>
      <c r="K14271" s="79"/>
      <c r="M14271" s="79"/>
      <c r="N14271" s="80"/>
      <c r="P14271" s="79"/>
    </row>
    <row r="14272" spans="7:16" x14ac:dyDescent="0.2">
      <c r="G14272" s="79"/>
      <c r="I14272" s="79"/>
      <c r="K14272" s="79"/>
      <c r="M14272" s="79"/>
      <c r="N14272" s="80"/>
      <c r="P14272" s="79"/>
    </row>
    <row r="14273" spans="7:16" x14ac:dyDescent="0.2">
      <c r="G14273" s="79"/>
      <c r="I14273" s="79"/>
      <c r="K14273" s="79"/>
      <c r="M14273" s="79"/>
      <c r="N14273" s="80"/>
      <c r="P14273" s="79"/>
    </row>
    <row r="14274" spans="7:16" x14ac:dyDescent="0.2">
      <c r="G14274" s="79"/>
      <c r="I14274" s="79"/>
      <c r="K14274" s="79"/>
      <c r="M14274" s="79"/>
      <c r="N14274" s="80"/>
      <c r="P14274" s="79"/>
    </row>
    <row r="14275" spans="7:16" x14ac:dyDescent="0.2">
      <c r="G14275" s="79"/>
      <c r="I14275" s="79"/>
      <c r="K14275" s="79"/>
      <c r="M14275" s="79"/>
      <c r="N14275" s="80"/>
      <c r="P14275" s="79"/>
    </row>
    <row r="14276" spans="7:16" x14ac:dyDescent="0.2">
      <c r="G14276" s="79"/>
      <c r="I14276" s="79"/>
      <c r="K14276" s="79"/>
      <c r="M14276" s="79"/>
      <c r="N14276" s="80"/>
      <c r="P14276" s="79"/>
    </row>
    <row r="14277" spans="7:16" x14ac:dyDescent="0.2">
      <c r="G14277" s="79"/>
      <c r="I14277" s="79"/>
      <c r="K14277" s="79"/>
      <c r="M14277" s="79"/>
      <c r="N14277" s="80"/>
      <c r="P14277" s="79"/>
    </row>
    <row r="14278" spans="7:16" x14ac:dyDescent="0.2">
      <c r="G14278" s="79"/>
      <c r="I14278" s="79"/>
      <c r="K14278" s="79"/>
      <c r="M14278" s="79"/>
      <c r="N14278" s="80"/>
      <c r="P14278" s="79"/>
    </row>
    <row r="14279" spans="7:16" x14ac:dyDescent="0.2">
      <c r="G14279" s="79"/>
      <c r="I14279" s="79"/>
      <c r="K14279" s="79"/>
      <c r="M14279" s="79"/>
      <c r="N14279" s="80"/>
      <c r="P14279" s="79"/>
    </row>
    <row r="14280" spans="7:16" x14ac:dyDescent="0.2">
      <c r="G14280" s="79"/>
      <c r="I14280" s="79"/>
      <c r="K14280" s="79"/>
      <c r="M14280" s="79"/>
      <c r="N14280" s="80"/>
      <c r="P14280" s="79"/>
    </row>
    <row r="14281" spans="7:16" x14ac:dyDescent="0.2">
      <c r="G14281" s="79"/>
      <c r="I14281" s="79"/>
      <c r="K14281" s="79"/>
      <c r="M14281" s="79"/>
      <c r="N14281" s="80"/>
      <c r="P14281" s="79"/>
    </row>
    <row r="14282" spans="7:16" x14ac:dyDescent="0.2">
      <c r="G14282" s="79"/>
      <c r="I14282" s="79"/>
      <c r="K14282" s="79"/>
      <c r="M14282" s="79"/>
      <c r="N14282" s="80"/>
      <c r="P14282" s="79"/>
    </row>
    <row r="14283" spans="7:16" x14ac:dyDescent="0.2">
      <c r="G14283" s="79"/>
      <c r="I14283" s="79"/>
      <c r="K14283" s="79"/>
      <c r="M14283" s="79"/>
      <c r="N14283" s="80"/>
      <c r="P14283" s="79"/>
    </row>
    <row r="14284" spans="7:16" x14ac:dyDescent="0.2">
      <c r="G14284" s="79"/>
      <c r="I14284" s="79"/>
      <c r="K14284" s="79"/>
      <c r="M14284" s="79"/>
      <c r="N14284" s="80"/>
      <c r="P14284" s="79"/>
    </row>
    <row r="14285" spans="7:16" x14ac:dyDescent="0.2">
      <c r="G14285" s="79"/>
      <c r="I14285" s="79"/>
      <c r="K14285" s="79"/>
      <c r="M14285" s="79"/>
      <c r="N14285" s="80"/>
      <c r="P14285" s="79"/>
    </row>
    <row r="14286" spans="7:16" x14ac:dyDescent="0.2">
      <c r="G14286" s="79"/>
      <c r="I14286" s="79"/>
      <c r="K14286" s="79"/>
      <c r="M14286" s="79"/>
      <c r="N14286" s="80"/>
      <c r="P14286" s="79"/>
    </row>
    <row r="14287" spans="7:16" x14ac:dyDescent="0.2">
      <c r="G14287" s="79"/>
      <c r="I14287" s="79"/>
      <c r="K14287" s="79"/>
      <c r="M14287" s="79"/>
      <c r="N14287" s="80"/>
      <c r="P14287" s="79"/>
    </row>
    <row r="14288" spans="7:16" x14ac:dyDescent="0.2">
      <c r="G14288" s="79"/>
      <c r="I14288" s="79"/>
      <c r="K14288" s="79"/>
      <c r="M14288" s="79"/>
      <c r="N14288" s="80"/>
      <c r="P14288" s="79"/>
    </row>
    <row r="14289" spans="7:16" x14ac:dyDescent="0.2">
      <c r="G14289" s="79"/>
      <c r="I14289" s="79"/>
      <c r="K14289" s="79"/>
      <c r="M14289" s="79"/>
      <c r="N14289" s="80"/>
      <c r="P14289" s="79"/>
    </row>
    <row r="14290" spans="7:16" x14ac:dyDescent="0.2">
      <c r="G14290" s="79"/>
      <c r="I14290" s="79"/>
      <c r="K14290" s="79"/>
      <c r="M14290" s="79"/>
      <c r="N14290" s="80"/>
      <c r="P14290" s="79"/>
    </row>
    <row r="14291" spans="7:16" x14ac:dyDescent="0.2">
      <c r="G14291" s="79"/>
      <c r="I14291" s="79"/>
      <c r="K14291" s="79"/>
      <c r="M14291" s="79"/>
      <c r="N14291" s="80"/>
      <c r="P14291" s="79"/>
    </row>
    <row r="14292" spans="7:16" x14ac:dyDescent="0.2">
      <c r="G14292" s="79"/>
      <c r="I14292" s="79"/>
      <c r="K14292" s="79"/>
      <c r="M14292" s="79"/>
      <c r="N14292" s="80"/>
      <c r="P14292" s="79"/>
    </row>
    <row r="14293" spans="7:16" x14ac:dyDescent="0.2">
      <c r="G14293" s="79"/>
      <c r="I14293" s="79"/>
      <c r="K14293" s="79"/>
      <c r="M14293" s="79"/>
      <c r="N14293" s="80"/>
      <c r="P14293" s="79"/>
    </row>
    <row r="14294" spans="7:16" x14ac:dyDescent="0.2">
      <c r="G14294" s="79"/>
      <c r="I14294" s="79"/>
      <c r="K14294" s="79"/>
      <c r="M14294" s="79"/>
      <c r="N14294" s="80"/>
      <c r="P14294" s="79"/>
    </row>
    <row r="14295" spans="7:16" x14ac:dyDescent="0.2">
      <c r="G14295" s="79"/>
      <c r="I14295" s="79"/>
      <c r="K14295" s="79"/>
      <c r="M14295" s="79"/>
      <c r="N14295" s="80"/>
      <c r="P14295" s="79"/>
    </row>
    <row r="14296" spans="7:16" x14ac:dyDescent="0.2">
      <c r="G14296" s="79"/>
      <c r="I14296" s="79"/>
      <c r="K14296" s="79"/>
      <c r="M14296" s="79"/>
      <c r="N14296" s="80"/>
      <c r="P14296" s="79"/>
    </row>
    <row r="14297" spans="7:16" x14ac:dyDescent="0.2">
      <c r="G14297" s="79"/>
      <c r="I14297" s="79"/>
      <c r="K14297" s="79"/>
      <c r="M14297" s="79"/>
      <c r="N14297" s="80"/>
      <c r="P14297" s="79"/>
    </row>
    <row r="14298" spans="7:16" x14ac:dyDescent="0.2">
      <c r="G14298" s="79"/>
      <c r="I14298" s="79"/>
      <c r="K14298" s="79"/>
      <c r="M14298" s="79"/>
      <c r="N14298" s="80"/>
      <c r="P14298" s="79"/>
    </row>
    <row r="14299" spans="7:16" x14ac:dyDescent="0.2">
      <c r="G14299" s="79"/>
      <c r="I14299" s="79"/>
      <c r="K14299" s="79"/>
      <c r="M14299" s="79"/>
      <c r="N14299" s="80"/>
      <c r="P14299" s="79"/>
    </row>
    <row r="14300" spans="7:16" x14ac:dyDescent="0.2">
      <c r="G14300" s="79"/>
      <c r="I14300" s="79"/>
      <c r="K14300" s="79"/>
      <c r="M14300" s="79"/>
      <c r="N14300" s="80"/>
      <c r="P14300" s="79"/>
    </row>
    <row r="14301" spans="7:16" x14ac:dyDescent="0.2">
      <c r="G14301" s="79"/>
      <c r="I14301" s="79"/>
      <c r="K14301" s="79"/>
      <c r="M14301" s="79"/>
      <c r="N14301" s="80"/>
      <c r="P14301" s="79"/>
    </row>
    <row r="14302" spans="7:16" x14ac:dyDescent="0.2">
      <c r="G14302" s="79"/>
      <c r="I14302" s="79"/>
      <c r="K14302" s="79"/>
      <c r="M14302" s="79"/>
      <c r="N14302" s="80"/>
      <c r="P14302" s="79"/>
    </row>
    <row r="14303" spans="7:16" x14ac:dyDescent="0.2">
      <c r="G14303" s="79"/>
      <c r="I14303" s="79"/>
      <c r="K14303" s="79"/>
      <c r="M14303" s="79"/>
      <c r="N14303" s="80"/>
      <c r="P14303" s="79"/>
    </row>
    <row r="14304" spans="7:16" x14ac:dyDescent="0.2">
      <c r="G14304" s="79"/>
      <c r="I14304" s="79"/>
      <c r="K14304" s="79"/>
      <c r="M14304" s="79"/>
      <c r="N14304" s="80"/>
      <c r="P14304" s="79"/>
    </row>
    <row r="14305" spans="7:16" x14ac:dyDescent="0.2">
      <c r="G14305" s="79"/>
      <c r="I14305" s="79"/>
      <c r="K14305" s="79"/>
      <c r="M14305" s="79"/>
      <c r="N14305" s="80"/>
      <c r="P14305" s="79"/>
    </row>
    <row r="14306" spans="7:16" x14ac:dyDescent="0.2">
      <c r="G14306" s="79"/>
      <c r="I14306" s="79"/>
      <c r="K14306" s="79"/>
      <c r="M14306" s="79"/>
      <c r="N14306" s="80"/>
      <c r="P14306" s="79"/>
    </row>
    <row r="14307" spans="7:16" x14ac:dyDescent="0.2">
      <c r="G14307" s="79"/>
      <c r="I14307" s="79"/>
      <c r="K14307" s="79"/>
      <c r="M14307" s="79"/>
      <c r="N14307" s="80"/>
      <c r="P14307" s="79"/>
    </row>
    <row r="14308" spans="7:16" x14ac:dyDescent="0.2">
      <c r="G14308" s="79"/>
      <c r="I14308" s="79"/>
      <c r="K14308" s="79"/>
      <c r="M14308" s="79"/>
      <c r="N14308" s="80"/>
      <c r="P14308" s="79"/>
    </row>
    <row r="14309" spans="7:16" x14ac:dyDescent="0.2">
      <c r="G14309" s="79"/>
      <c r="I14309" s="79"/>
      <c r="K14309" s="79"/>
      <c r="M14309" s="79"/>
      <c r="N14309" s="80"/>
      <c r="P14309" s="79"/>
    </row>
    <row r="14310" spans="7:16" x14ac:dyDescent="0.2">
      <c r="G14310" s="79"/>
      <c r="I14310" s="79"/>
      <c r="K14310" s="79"/>
      <c r="M14310" s="79"/>
      <c r="N14310" s="80"/>
      <c r="P14310" s="79"/>
    </row>
    <row r="14311" spans="7:16" x14ac:dyDescent="0.2">
      <c r="G14311" s="79"/>
      <c r="I14311" s="79"/>
      <c r="K14311" s="79"/>
      <c r="M14311" s="79"/>
      <c r="N14311" s="80"/>
      <c r="P14311" s="79"/>
    </row>
    <row r="14312" spans="7:16" x14ac:dyDescent="0.2">
      <c r="G14312" s="79"/>
      <c r="I14312" s="79"/>
      <c r="K14312" s="79"/>
      <c r="M14312" s="79"/>
      <c r="N14312" s="80"/>
      <c r="P14312" s="79"/>
    </row>
    <row r="14313" spans="7:16" x14ac:dyDescent="0.2">
      <c r="G14313" s="79"/>
      <c r="I14313" s="79"/>
      <c r="K14313" s="79"/>
      <c r="M14313" s="79"/>
      <c r="N14313" s="80"/>
      <c r="P14313" s="79"/>
    </row>
    <row r="14314" spans="7:16" x14ac:dyDescent="0.2">
      <c r="G14314" s="79"/>
      <c r="I14314" s="79"/>
      <c r="K14314" s="79"/>
      <c r="M14314" s="79"/>
      <c r="N14314" s="80"/>
      <c r="P14314" s="79"/>
    </row>
    <row r="14315" spans="7:16" x14ac:dyDescent="0.2">
      <c r="G14315" s="79"/>
      <c r="I14315" s="79"/>
      <c r="K14315" s="79"/>
      <c r="M14315" s="79"/>
      <c r="N14315" s="80"/>
      <c r="P14315" s="79"/>
    </row>
    <row r="14316" spans="7:16" x14ac:dyDescent="0.2">
      <c r="G14316" s="79"/>
      <c r="I14316" s="79"/>
      <c r="K14316" s="79"/>
      <c r="M14316" s="79"/>
      <c r="N14316" s="80"/>
      <c r="P14316" s="79"/>
    </row>
    <row r="14317" spans="7:16" x14ac:dyDescent="0.2">
      <c r="G14317" s="79"/>
      <c r="I14317" s="79"/>
      <c r="K14317" s="79"/>
      <c r="M14317" s="79"/>
      <c r="N14317" s="80"/>
      <c r="P14317" s="79"/>
    </row>
    <row r="14318" spans="7:16" x14ac:dyDescent="0.2">
      <c r="G14318" s="79"/>
      <c r="I14318" s="79"/>
      <c r="K14318" s="79"/>
      <c r="M14318" s="79"/>
      <c r="N14318" s="80"/>
      <c r="P14318" s="79"/>
    </row>
    <row r="14319" spans="7:16" x14ac:dyDescent="0.2">
      <c r="G14319" s="79"/>
      <c r="I14319" s="79"/>
      <c r="K14319" s="79"/>
      <c r="M14319" s="79"/>
      <c r="N14319" s="80"/>
      <c r="P14319" s="79"/>
    </row>
    <row r="14320" spans="7:16" x14ac:dyDescent="0.2">
      <c r="G14320" s="79"/>
      <c r="I14320" s="79"/>
      <c r="K14320" s="79"/>
      <c r="M14320" s="79"/>
      <c r="N14320" s="80"/>
      <c r="P14320" s="79"/>
    </row>
    <row r="14321" spans="7:16" x14ac:dyDescent="0.2">
      <c r="G14321" s="79"/>
      <c r="I14321" s="79"/>
      <c r="K14321" s="79"/>
      <c r="M14321" s="79"/>
      <c r="N14321" s="80"/>
      <c r="P14321" s="79"/>
    </row>
    <row r="14322" spans="7:16" x14ac:dyDescent="0.2">
      <c r="G14322" s="79"/>
      <c r="I14322" s="79"/>
      <c r="K14322" s="79"/>
      <c r="M14322" s="79"/>
      <c r="N14322" s="80"/>
      <c r="P14322" s="79"/>
    </row>
    <row r="14323" spans="7:16" x14ac:dyDescent="0.2">
      <c r="G14323" s="79"/>
      <c r="I14323" s="79"/>
      <c r="K14323" s="79"/>
      <c r="M14323" s="79"/>
      <c r="N14323" s="80"/>
      <c r="P14323" s="79"/>
    </row>
    <row r="14324" spans="7:16" x14ac:dyDescent="0.2">
      <c r="G14324" s="79"/>
      <c r="I14324" s="79"/>
      <c r="K14324" s="79"/>
      <c r="M14324" s="79"/>
      <c r="N14324" s="80"/>
      <c r="P14324" s="79"/>
    </row>
    <row r="14325" spans="7:16" x14ac:dyDescent="0.2">
      <c r="G14325" s="79"/>
      <c r="I14325" s="79"/>
      <c r="K14325" s="79"/>
      <c r="M14325" s="79"/>
      <c r="N14325" s="80"/>
      <c r="P14325" s="79"/>
    </row>
    <row r="14326" spans="7:16" x14ac:dyDescent="0.2">
      <c r="G14326" s="79"/>
      <c r="I14326" s="79"/>
      <c r="K14326" s="79"/>
      <c r="M14326" s="79"/>
      <c r="N14326" s="80"/>
      <c r="P14326" s="79"/>
    </row>
    <row r="14327" spans="7:16" x14ac:dyDescent="0.2">
      <c r="G14327" s="79"/>
      <c r="I14327" s="79"/>
      <c r="K14327" s="79"/>
      <c r="M14327" s="79"/>
      <c r="N14327" s="80"/>
      <c r="P14327" s="79"/>
    </row>
    <row r="14328" spans="7:16" x14ac:dyDescent="0.2">
      <c r="G14328" s="79"/>
      <c r="I14328" s="79"/>
      <c r="K14328" s="79"/>
      <c r="M14328" s="79"/>
      <c r="N14328" s="80"/>
      <c r="P14328" s="79"/>
    </row>
    <row r="14329" spans="7:16" x14ac:dyDescent="0.2">
      <c r="G14329" s="79"/>
      <c r="I14329" s="79"/>
      <c r="K14329" s="79"/>
      <c r="M14329" s="79"/>
      <c r="N14329" s="80"/>
      <c r="P14329" s="79"/>
    </row>
    <row r="14330" spans="7:16" x14ac:dyDescent="0.2">
      <c r="G14330" s="79"/>
      <c r="I14330" s="79"/>
      <c r="K14330" s="79"/>
      <c r="M14330" s="79"/>
      <c r="N14330" s="80"/>
      <c r="P14330" s="79"/>
    </row>
    <row r="14331" spans="7:16" x14ac:dyDescent="0.2">
      <c r="G14331" s="79"/>
      <c r="I14331" s="79"/>
      <c r="K14331" s="79"/>
      <c r="M14331" s="79"/>
      <c r="N14331" s="80"/>
      <c r="P14331" s="79"/>
    </row>
    <row r="14332" spans="7:16" x14ac:dyDescent="0.2">
      <c r="G14332" s="79"/>
      <c r="I14332" s="79"/>
      <c r="K14332" s="79"/>
      <c r="M14332" s="79"/>
      <c r="N14332" s="80"/>
      <c r="P14332" s="79"/>
    </row>
    <row r="14333" spans="7:16" x14ac:dyDescent="0.2">
      <c r="G14333" s="79"/>
      <c r="I14333" s="79"/>
      <c r="K14333" s="79"/>
      <c r="M14333" s="79"/>
      <c r="N14333" s="80"/>
      <c r="P14333" s="79"/>
    </row>
    <row r="14334" spans="7:16" x14ac:dyDescent="0.2">
      <c r="G14334" s="79"/>
      <c r="I14334" s="79"/>
      <c r="K14334" s="79"/>
      <c r="M14334" s="79"/>
      <c r="N14334" s="80"/>
      <c r="P14334" s="79"/>
    </row>
    <row r="14335" spans="7:16" x14ac:dyDescent="0.2">
      <c r="G14335" s="79"/>
      <c r="I14335" s="79"/>
      <c r="K14335" s="79"/>
      <c r="M14335" s="79"/>
      <c r="N14335" s="80"/>
      <c r="P14335" s="79"/>
    </row>
    <row r="14336" spans="7:16" x14ac:dyDescent="0.2">
      <c r="G14336" s="79"/>
      <c r="I14336" s="79"/>
      <c r="K14336" s="79"/>
      <c r="M14336" s="79"/>
      <c r="N14336" s="80"/>
      <c r="P14336" s="79"/>
    </row>
    <row r="14337" spans="7:16" x14ac:dyDescent="0.2">
      <c r="G14337" s="79"/>
      <c r="I14337" s="79"/>
      <c r="K14337" s="79"/>
      <c r="M14337" s="79"/>
      <c r="N14337" s="80"/>
      <c r="P14337" s="79"/>
    </row>
    <row r="14338" spans="7:16" x14ac:dyDescent="0.2">
      <c r="G14338" s="79"/>
      <c r="I14338" s="79"/>
      <c r="K14338" s="79"/>
      <c r="M14338" s="79"/>
      <c r="N14338" s="80"/>
      <c r="P14338" s="79"/>
    </row>
    <row r="14339" spans="7:16" x14ac:dyDescent="0.2">
      <c r="G14339" s="79"/>
      <c r="I14339" s="79"/>
      <c r="K14339" s="79"/>
      <c r="M14339" s="79"/>
      <c r="N14339" s="80"/>
      <c r="P14339" s="79"/>
    </row>
    <row r="14340" spans="7:16" x14ac:dyDescent="0.2">
      <c r="G14340" s="79"/>
      <c r="I14340" s="79"/>
      <c r="K14340" s="79"/>
      <c r="M14340" s="79"/>
      <c r="N14340" s="80"/>
      <c r="P14340" s="79"/>
    </row>
    <row r="14341" spans="7:16" x14ac:dyDescent="0.2">
      <c r="G14341" s="79"/>
      <c r="I14341" s="79"/>
      <c r="K14341" s="79"/>
      <c r="M14341" s="79"/>
      <c r="N14341" s="80"/>
      <c r="P14341" s="79"/>
    </row>
    <row r="14342" spans="7:16" x14ac:dyDescent="0.2">
      <c r="G14342" s="79"/>
      <c r="I14342" s="79"/>
      <c r="K14342" s="79"/>
      <c r="M14342" s="79"/>
      <c r="N14342" s="80"/>
      <c r="P14342" s="79"/>
    </row>
    <row r="14343" spans="7:16" x14ac:dyDescent="0.2">
      <c r="G14343" s="79"/>
      <c r="I14343" s="79"/>
      <c r="K14343" s="79"/>
      <c r="M14343" s="79"/>
      <c r="N14343" s="80"/>
      <c r="P14343" s="79"/>
    </row>
    <row r="14344" spans="7:16" x14ac:dyDescent="0.2">
      <c r="G14344" s="79"/>
      <c r="I14344" s="79"/>
      <c r="K14344" s="79"/>
      <c r="M14344" s="79"/>
      <c r="N14344" s="80"/>
      <c r="P14344" s="79"/>
    </row>
    <row r="14345" spans="7:16" x14ac:dyDescent="0.2">
      <c r="G14345" s="79"/>
      <c r="I14345" s="79"/>
      <c r="K14345" s="79"/>
      <c r="M14345" s="79"/>
      <c r="N14345" s="80"/>
      <c r="P14345" s="79"/>
    </row>
    <row r="14346" spans="7:16" x14ac:dyDescent="0.2">
      <c r="G14346" s="79"/>
      <c r="I14346" s="79"/>
      <c r="K14346" s="79"/>
      <c r="M14346" s="79"/>
      <c r="N14346" s="80"/>
      <c r="P14346" s="79"/>
    </row>
    <row r="14347" spans="7:16" x14ac:dyDescent="0.2">
      <c r="G14347" s="79"/>
      <c r="I14347" s="79"/>
      <c r="K14347" s="79"/>
      <c r="M14347" s="79"/>
      <c r="N14347" s="80"/>
      <c r="P14347" s="79"/>
    </row>
    <row r="14348" spans="7:16" x14ac:dyDescent="0.2">
      <c r="G14348" s="79"/>
      <c r="I14348" s="79"/>
      <c r="K14348" s="79"/>
      <c r="M14348" s="79"/>
      <c r="N14348" s="80"/>
      <c r="P14348" s="79"/>
    </row>
    <row r="14349" spans="7:16" x14ac:dyDescent="0.2">
      <c r="G14349" s="79"/>
      <c r="I14349" s="79"/>
      <c r="K14349" s="79"/>
      <c r="M14349" s="79"/>
      <c r="N14349" s="80"/>
      <c r="P14349" s="79"/>
    </row>
    <row r="14350" spans="7:16" x14ac:dyDescent="0.2">
      <c r="G14350" s="79"/>
      <c r="I14350" s="79"/>
      <c r="K14350" s="79"/>
      <c r="M14350" s="79"/>
      <c r="N14350" s="80"/>
      <c r="P14350" s="79"/>
    </row>
    <row r="14351" spans="7:16" x14ac:dyDescent="0.2">
      <c r="G14351" s="79"/>
      <c r="I14351" s="79"/>
      <c r="K14351" s="79"/>
      <c r="M14351" s="79"/>
      <c r="N14351" s="80"/>
      <c r="P14351" s="79"/>
    </row>
    <row r="14352" spans="7:16" x14ac:dyDescent="0.2">
      <c r="G14352" s="79"/>
      <c r="I14352" s="79"/>
      <c r="K14352" s="79"/>
      <c r="M14352" s="79"/>
      <c r="N14352" s="80"/>
      <c r="P14352" s="79"/>
    </row>
    <row r="14353" spans="7:16" x14ac:dyDescent="0.2">
      <c r="G14353" s="79"/>
      <c r="I14353" s="79"/>
      <c r="K14353" s="79"/>
      <c r="M14353" s="79"/>
      <c r="N14353" s="80"/>
      <c r="P14353" s="79"/>
    </row>
    <row r="14354" spans="7:16" x14ac:dyDescent="0.2">
      <c r="G14354" s="79"/>
      <c r="I14354" s="79"/>
      <c r="K14354" s="79"/>
      <c r="M14354" s="79"/>
      <c r="N14354" s="80"/>
      <c r="P14354" s="79"/>
    </row>
    <row r="14355" spans="7:16" x14ac:dyDescent="0.2">
      <c r="G14355" s="79"/>
      <c r="I14355" s="79"/>
      <c r="K14355" s="79"/>
      <c r="M14355" s="79"/>
      <c r="N14355" s="80"/>
      <c r="P14355" s="79"/>
    </row>
    <row r="14356" spans="7:16" x14ac:dyDescent="0.2">
      <c r="G14356" s="79"/>
      <c r="I14356" s="79"/>
      <c r="K14356" s="79"/>
      <c r="M14356" s="79"/>
      <c r="N14356" s="80"/>
      <c r="P14356" s="79"/>
    </row>
    <row r="14357" spans="7:16" x14ac:dyDescent="0.2">
      <c r="G14357" s="79"/>
      <c r="I14357" s="79"/>
      <c r="K14357" s="79"/>
      <c r="M14357" s="79"/>
      <c r="N14357" s="80"/>
      <c r="P14357" s="79"/>
    </row>
    <row r="14358" spans="7:16" x14ac:dyDescent="0.2">
      <c r="G14358" s="79"/>
      <c r="I14358" s="79"/>
      <c r="K14358" s="79"/>
      <c r="M14358" s="79"/>
      <c r="N14358" s="80"/>
      <c r="P14358" s="79"/>
    </row>
    <row r="14359" spans="7:16" x14ac:dyDescent="0.2">
      <c r="G14359" s="79"/>
      <c r="I14359" s="79"/>
      <c r="K14359" s="79"/>
      <c r="M14359" s="79"/>
      <c r="N14359" s="80"/>
      <c r="P14359" s="79"/>
    </row>
    <row r="14360" spans="7:16" x14ac:dyDescent="0.2">
      <c r="G14360" s="79"/>
      <c r="I14360" s="79"/>
      <c r="K14360" s="79"/>
      <c r="M14360" s="79"/>
      <c r="N14360" s="80"/>
      <c r="P14360" s="79"/>
    </row>
    <row r="14361" spans="7:16" x14ac:dyDescent="0.2">
      <c r="G14361" s="79"/>
      <c r="I14361" s="79"/>
      <c r="K14361" s="79"/>
      <c r="M14361" s="79"/>
      <c r="N14361" s="80"/>
      <c r="P14361" s="79"/>
    </row>
    <row r="14362" spans="7:16" x14ac:dyDescent="0.2">
      <c r="G14362" s="79"/>
      <c r="I14362" s="79"/>
      <c r="K14362" s="79"/>
      <c r="M14362" s="79"/>
      <c r="N14362" s="80"/>
      <c r="P14362" s="79"/>
    </row>
    <row r="14363" spans="7:16" x14ac:dyDescent="0.2">
      <c r="G14363" s="79"/>
      <c r="I14363" s="79"/>
      <c r="K14363" s="79"/>
      <c r="M14363" s="79"/>
      <c r="N14363" s="80"/>
      <c r="P14363" s="79"/>
    </row>
    <row r="14364" spans="7:16" x14ac:dyDescent="0.2">
      <c r="G14364" s="79"/>
      <c r="I14364" s="79"/>
      <c r="K14364" s="79"/>
      <c r="M14364" s="79"/>
      <c r="N14364" s="80"/>
      <c r="P14364" s="79"/>
    </row>
    <row r="14365" spans="7:16" x14ac:dyDescent="0.2">
      <c r="G14365" s="79"/>
      <c r="I14365" s="79"/>
      <c r="K14365" s="79"/>
      <c r="M14365" s="79"/>
      <c r="N14365" s="80"/>
      <c r="P14365" s="79"/>
    </row>
    <row r="14366" spans="7:16" x14ac:dyDescent="0.2">
      <c r="G14366" s="79"/>
      <c r="I14366" s="79"/>
      <c r="K14366" s="79"/>
      <c r="M14366" s="79"/>
      <c r="N14366" s="80"/>
      <c r="P14366" s="79"/>
    </row>
    <row r="14367" spans="7:16" x14ac:dyDescent="0.2">
      <c r="G14367" s="79"/>
      <c r="I14367" s="79"/>
      <c r="K14367" s="79"/>
      <c r="M14367" s="79"/>
      <c r="N14367" s="80"/>
      <c r="P14367" s="79"/>
    </row>
    <row r="14368" spans="7:16" x14ac:dyDescent="0.2">
      <c r="G14368" s="79"/>
      <c r="I14368" s="79"/>
      <c r="K14368" s="79"/>
      <c r="M14368" s="79"/>
      <c r="N14368" s="80"/>
      <c r="P14368" s="79"/>
    </row>
    <row r="14369" spans="7:16" x14ac:dyDescent="0.2">
      <c r="G14369" s="79"/>
      <c r="I14369" s="79"/>
      <c r="K14369" s="79"/>
      <c r="M14369" s="79"/>
      <c r="N14369" s="80"/>
      <c r="P14369" s="79"/>
    </row>
    <row r="14370" spans="7:16" x14ac:dyDescent="0.2">
      <c r="G14370" s="79"/>
      <c r="I14370" s="79"/>
      <c r="K14370" s="79"/>
      <c r="M14370" s="79"/>
      <c r="N14370" s="80"/>
      <c r="P14370" s="79"/>
    </row>
    <row r="14371" spans="7:16" x14ac:dyDescent="0.2">
      <c r="G14371" s="79"/>
      <c r="I14371" s="79"/>
      <c r="K14371" s="79"/>
      <c r="M14371" s="79"/>
      <c r="N14371" s="80"/>
      <c r="P14371" s="79"/>
    </row>
    <row r="14372" spans="7:16" x14ac:dyDescent="0.2">
      <c r="G14372" s="79"/>
      <c r="I14372" s="79"/>
      <c r="K14372" s="79"/>
      <c r="M14372" s="79"/>
      <c r="N14372" s="80"/>
      <c r="P14372" s="79"/>
    </row>
    <row r="14373" spans="7:16" x14ac:dyDescent="0.2">
      <c r="G14373" s="79"/>
      <c r="I14373" s="79"/>
      <c r="K14373" s="79"/>
      <c r="M14373" s="79"/>
      <c r="N14373" s="80"/>
      <c r="P14373" s="79"/>
    </row>
    <row r="14374" spans="7:16" x14ac:dyDescent="0.2">
      <c r="G14374" s="79"/>
      <c r="I14374" s="79"/>
      <c r="K14374" s="79"/>
      <c r="M14374" s="79"/>
      <c r="N14374" s="80"/>
      <c r="P14374" s="79"/>
    </row>
    <row r="14375" spans="7:16" x14ac:dyDescent="0.2">
      <c r="G14375" s="79"/>
      <c r="I14375" s="79"/>
      <c r="K14375" s="79"/>
      <c r="M14375" s="79"/>
      <c r="N14375" s="80"/>
      <c r="P14375" s="79"/>
    </row>
    <row r="14376" spans="7:16" x14ac:dyDescent="0.2">
      <c r="G14376" s="79"/>
      <c r="I14376" s="79"/>
      <c r="K14376" s="79"/>
      <c r="M14376" s="79"/>
      <c r="N14376" s="80"/>
      <c r="P14376" s="79"/>
    </row>
    <row r="14377" spans="7:16" x14ac:dyDescent="0.2">
      <c r="G14377" s="79"/>
      <c r="I14377" s="79"/>
      <c r="K14377" s="79"/>
      <c r="M14377" s="79"/>
      <c r="N14377" s="80"/>
      <c r="P14377" s="79"/>
    </row>
    <row r="14378" spans="7:16" x14ac:dyDescent="0.2">
      <c r="G14378" s="79"/>
      <c r="I14378" s="79"/>
      <c r="K14378" s="79"/>
      <c r="M14378" s="79"/>
      <c r="N14378" s="80"/>
      <c r="P14378" s="79"/>
    </row>
    <row r="14379" spans="7:16" x14ac:dyDescent="0.2">
      <c r="G14379" s="79"/>
      <c r="I14379" s="79"/>
      <c r="K14379" s="79"/>
      <c r="M14379" s="79"/>
      <c r="N14379" s="80"/>
      <c r="P14379" s="79"/>
    </row>
    <row r="14380" spans="7:16" x14ac:dyDescent="0.2">
      <c r="G14380" s="79"/>
      <c r="I14380" s="79"/>
      <c r="K14380" s="79"/>
      <c r="M14380" s="79"/>
      <c r="N14380" s="80"/>
      <c r="P14380" s="79"/>
    </row>
    <row r="14381" spans="7:16" x14ac:dyDescent="0.2">
      <c r="G14381" s="79"/>
      <c r="I14381" s="79"/>
      <c r="K14381" s="79"/>
      <c r="M14381" s="79"/>
      <c r="N14381" s="80"/>
      <c r="P14381" s="79"/>
    </row>
    <row r="14382" spans="7:16" x14ac:dyDescent="0.2">
      <c r="G14382" s="79"/>
      <c r="I14382" s="79"/>
      <c r="K14382" s="79"/>
      <c r="M14382" s="79"/>
      <c r="N14382" s="80"/>
      <c r="P14382" s="79"/>
    </row>
    <row r="14383" spans="7:16" x14ac:dyDescent="0.2">
      <c r="G14383" s="79"/>
      <c r="I14383" s="79"/>
      <c r="K14383" s="79"/>
      <c r="M14383" s="79"/>
      <c r="N14383" s="80"/>
      <c r="P14383" s="79"/>
    </row>
    <row r="14384" spans="7:16" x14ac:dyDescent="0.2">
      <c r="G14384" s="79"/>
      <c r="I14384" s="79"/>
      <c r="K14384" s="79"/>
      <c r="M14384" s="79"/>
      <c r="N14384" s="80"/>
      <c r="P14384" s="79"/>
    </row>
    <row r="14385" spans="7:16" x14ac:dyDescent="0.2">
      <c r="G14385" s="79"/>
      <c r="I14385" s="79"/>
      <c r="K14385" s="79"/>
      <c r="M14385" s="79"/>
      <c r="N14385" s="80"/>
      <c r="P14385" s="79"/>
    </row>
    <row r="14386" spans="7:16" x14ac:dyDescent="0.2">
      <c r="G14386" s="79"/>
      <c r="I14386" s="79"/>
      <c r="K14386" s="79"/>
      <c r="M14386" s="79"/>
      <c r="N14386" s="80"/>
      <c r="P14386" s="79"/>
    </row>
    <row r="14387" spans="7:16" x14ac:dyDescent="0.2">
      <c r="G14387" s="79"/>
      <c r="I14387" s="79"/>
      <c r="K14387" s="79"/>
      <c r="M14387" s="79"/>
      <c r="N14387" s="80"/>
      <c r="P14387" s="79"/>
    </row>
    <row r="14388" spans="7:16" x14ac:dyDescent="0.2">
      <c r="G14388" s="79"/>
      <c r="I14388" s="79"/>
      <c r="K14388" s="79"/>
      <c r="M14388" s="79"/>
      <c r="N14388" s="80"/>
      <c r="P14388" s="79"/>
    </row>
    <row r="14389" spans="7:16" x14ac:dyDescent="0.2">
      <c r="G14389" s="79"/>
      <c r="I14389" s="79"/>
      <c r="K14389" s="79"/>
      <c r="M14389" s="79"/>
      <c r="N14389" s="80"/>
      <c r="P14389" s="79"/>
    </row>
    <row r="14390" spans="7:16" x14ac:dyDescent="0.2">
      <c r="G14390" s="79"/>
      <c r="I14390" s="79"/>
      <c r="K14390" s="79"/>
      <c r="M14390" s="79"/>
      <c r="N14390" s="80"/>
      <c r="P14390" s="79"/>
    </row>
    <row r="14391" spans="7:16" x14ac:dyDescent="0.2">
      <c r="G14391" s="79"/>
      <c r="I14391" s="79"/>
      <c r="K14391" s="79"/>
      <c r="M14391" s="79"/>
      <c r="N14391" s="80"/>
      <c r="P14391" s="79"/>
    </row>
    <row r="14392" spans="7:16" x14ac:dyDescent="0.2">
      <c r="G14392" s="79"/>
      <c r="I14392" s="79"/>
      <c r="K14392" s="79"/>
      <c r="M14392" s="79"/>
      <c r="N14392" s="80"/>
      <c r="P14392" s="79"/>
    </row>
    <row r="14393" spans="7:16" x14ac:dyDescent="0.2">
      <c r="G14393" s="79"/>
      <c r="I14393" s="79"/>
      <c r="K14393" s="79"/>
      <c r="M14393" s="79"/>
      <c r="N14393" s="80"/>
      <c r="P14393" s="79"/>
    </row>
    <row r="14394" spans="7:16" x14ac:dyDescent="0.2">
      <c r="G14394" s="79"/>
      <c r="I14394" s="79"/>
      <c r="K14394" s="79"/>
      <c r="M14394" s="79"/>
      <c r="N14394" s="80"/>
      <c r="P14394" s="79"/>
    </row>
    <row r="14395" spans="7:16" x14ac:dyDescent="0.2">
      <c r="G14395" s="79"/>
      <c r="I14395" s="79"/>
      <c r="K14395" s="79"/>
      <c r="M14395" s="79"/>
      <c r="N14395" s="80"/>
      <c r="P14395" s="79"/>
    </row>
    <row r="14396" spans="7:16" x14ac:dyDescent="0.2">
      <c r="G14396" s="79"/>
      <c r="I14396" s="79"/>
      <c r="K14396" s="79"/>
      <c r="M14396" s="79"/>
      <c r="N14396" s="80"/>
      <c r="P14396" s="79"/>
    </row>
    <row r="14397" spans="7:16" x14ac:dyDescent="0.2">
      <c r="G14397" s="79"/>
      <c r="I14397" s="79"/>
      <c r="K14397" s="79"/>
      <c r="M14397" s="79"/>
      <c r="N14397" s="80"/>
      <c r="P14397" s="79"/>
    </row>
    <row r="14398" spans="7:16" x14ac:dyDescent="0.2">
      <c r="G14398" s="79"/>
      <c r="I14398" s="79"/>
      <c r="K14398" s="79"/>
      <c r="M14398" s="79"/>
      <c r="N14398" s="80"/>
      <c r="P14398" s="79"/>
    </row>
    <row r="14399" spans="7:16" x14ac:dyDescent="0.2">
      <c r="G14399" s="79"/>
      <c r="I14399" s="79"/>
      <c r="K14399" s="79"/>
      <c r="M14399" s="79"/>
      <c r="N14399" s="80"/>
      <c r="P14399" s="79"/>
    </row>
    <row r="14400" spans="7:16" x14ac:dyDescent="0.2">
      <c r="G14400" s="79"/>
      <c r="I14400" s="79"/>
      <c r="K14400" s="79"/>
      <c r="M14400" s="79"/>
      <c r="N14400" s="80"/>
      <c r="P14400" s="79"/>
    </row>
    <row r="14401" spans="7:16" x14ac:dyDescent="0.2">
      <c r="G14401" s="79"/>
      <c r="I14401" s="79"/>
      <c r="K14401" s="79"/>
      <c r="M14401" s="79"/>
      <c r="N14401" s="80"/>
      <c r="P14401" s="79"/>
    </row>
    <row r="14402" spans="7:16" x14ac:dyDescent="0.2">
      <c r="G14402" s="79"/>
      <c r="I14402" s="79"/>
      <c r="K14402" s="79"/>
      <c r="M14402" s="79"/>
      <c r="N14402" s="80"/>
      <c r="P14402" s="79"/>
    </row>
    <row r="14403" spans="7:16" x14ac:dyDescent="0.2">
      <c r="G14403" s="79"/>
      <c r="I14403" s="79"/>
      <c r="K14403" s="79"/>
      <c r="M14403" s="79"/>
      <c r="N14403" s="80"/>
      <c r="P14403" s="79"/>
    </row>
    <row r="14404" spans="7:16" x14ac:dyDescent="0.2">
      <c r="G14404" s="79"/>
      <c r="I14404" s="79"/>
      <c r="K14404" s="79"/>
      <c r="M14404" s="79"/>
      <c r="N14404" s="80"/>
      <c r="P14404" s="79"/>
    </row>
    <row r="14405" spans="7:16" x14ac:dyDescent="0.2">
      <c r="G14405" s="79"/>
      <c r="I14405" s="79"/>
      <c r="K14405" s="79"/>
      <c r="M14405" s="79"/>
      <c r="N14405" s="80"/>
      <c r="P14405" s="79"/>
    </row>
    <row r="14406" spans="7:16" x14ac:dyDescent="0.2">
      <c r="G14406" s="79"/>
      <c r="I14406" s="79"/>
      <c r="K14406" s="79"/>
      <c r="M14406" s="79"/>
      <c r="N14406" s="80"/>
      <c r="P14406" s="79"/>
    </row>
    <row r="14407" spans="7:16" x14ac:dyDescent="0.2">
      <c r="G14407" s="79"/>
      <c r="I14407" s="79"/>
      <c r="K14407" s="79"/>
      <c r="M14407" s="79"/>
      <c r="N14407" s="80"/>
      <c r="P14407" s="79"/>
    </row>
    <row r="14408" spans="7:16" x14ac:dyDescent="0.2">
      <c r="G14408" s="79"/>
      <c r="I14408" s="79"/>
      <c r="K14408" s="79"/>
      <c r="M14408" s="79"/>
      <c r="N14408" s="80"/>
      <c r="P14408" s="79"/>
    </row>
    <row r="14409" spans="7:16" x14ac:dyDescent="0.2">
      <c r="G14409" s="79"/>
      <c r="I14409" s="79"/>
      <c r="K14409" s="79"/>
      <c r="M14409" s="79"/>
      <c r="N14409" s="80"/>
      <c r="P14409" s="79"/>
    </row>
    <row r="14410" spans="7:16" x14ac:dyDescent="0.2">
      <c r="G14410" s="79"/>
      <c r="I14410" s="79"/>
      <c r="K14410" s="79"/>
      <c r="M14410" s="79"/>
      <c r="N14410" s="80"/>
      <c r="P14410" s="79"/>
    </row>
    <row r="14411" spans="7:16" x14ac:dyDescent="0.2">
      <c r="G14411" s="79"/>
      <c r="I14411" s="79"/>
      <c r="K14411" s="79"/>
      <c r="M14411" s="79"/>
      <c r="N14411" s="80"/>
      <c r="P14411" s="79"/>
    </row>
    <row r="14412" spans="7:16" x14ac:dyDescent="0.2">
      <c r="G14412" s="79"/>
      <c r="I14412" s="79"/>
      <c r="K14412" s="79"/>
      <c r="M14412" s="79"/>
      <c r="N14412" s="80"/>
      <c r="P14412" s="79"/>
    </row>
    <row r="14413" spans="7:16" x14ac:dyDescent="0.2">
      <c r="G14413" s="79"/>
      <c r="I14413" s="79"/>
      <c r="K14413" s="79"/>
      <c r="M14413" s="79"/>
      <c r="N14413" s="80"/>
      <c r="P14413" s="79"/>
    </row>
    <row r="14414" spans="7:16" x14ac:dyDescent="0.2">
      <c r="G14414" s="79"/>
      <c r="I14414" s="79"/>
      <c r="K14414" s="79"/>
      <c r="M14414" s="79"/>
      <c r="N14414" s="80"/>
      <c r="P14414" s="79"/>
    </row>
    <row r="14415" spans="7:16" x14ac:dyDescent="0.2">
      <c r="G14415" s="79"/>
      <c r="I14415" s="79"/>
      <c r="K14415" s="79"/>
      <c r="M14415" s="79"/>
      <c r="N14415" s="80"/>
      <c r="P14415" s="79"/>
    </row>
    <row r="14416" spans="7:16" x14ac:dyDescent="0.2">
      <c r="G14416" s="79"/>
      <c r="I14416" s="79"/>
      <c r="K14416" s="79"/>
      <c r="M14416" s="79"/>
      <c r="N14416" s="80"/>
      <c r="P14416" s="79"/>
    </row>
    <row r="14417" spans="7:16" x14ac:dyDescent="0.2">
      <c r="G14417" s="79"/>
      <c r="I14417" s="79"/>
      <c r="K14417" s="79"/>
      <c r="M14417" s="79"/>
      <c r="N14417" s="80"/>
      <c r="P14417" s="79"/>
    </row>
    <row r="14418" spans="7:16" x14ac:dyDescent="0.2">
      <c r="G14418" s="79"/>
      <c r="I14418" s="79"/>
      <c r="K14418" s="79"/>
      <c r="M14418" s="79"/>
      <c r="N14418" s="80"/>
      <c r="P14418" s="79"/>
    </row>
    <row r="14419" spans="7:16" x14ac:dyDescent="0.2">
      <c r="G14419" s="79"/>
      <c r="I14419" s="79"/>
      <c r="K14419" s="79"/>
      <c r="M14419" s="79"/>
      <c r="N14419" s="80"/>
      <c r="P14419" s="79"/>
    </row>
    <row r="14420" spans="7:16" x14ac:dyDescent="0.2">
      <c r="G14420" s="79"/>
      <c r="I14420" s="79"/>
      <c r="K14420" s="79"/>
      <c r="M14420" s="79"/>
      <c r="N14420" s="80"/>
      <c r="P14420" s="79"/>
    </row>
    <row r="14421" spans="7:16" x14ac:dyDescent="0.2">
      <c r="G14421" s="79"/>
      <c r="I14421" s="79"/>
      <c r="K14421" s="79"/>
      <c r="M14421" s="79"/>
      <c r="N14421" s="80"/>
      <c r="P14421" s="79"/>
    </row>
    <row r="14422" spans="7:16" x14ac:dyDescent="0.2">
      <c r="G14422" s="79"/>
      <c r="I14422" s="79"/>
      <c r="K14422" s="79"/>
      <c r="M14422" s="79"/>
      <c r="N14422" s="80"/>
      <c r="P14422" s="79"/>
    </row>
    <row r="14423" spans="7:16" x14ac:dyDescent="0.2">
      <c r="G14423" s="79"/>
      <c r="I14423" s="79"/>
      <c r="K14423" s="79"/>
      <c r="M14423" s="79"/>
      <c r="N14423" s="80"/>
      <c r="P14423" s="79"/>
    </row>
    <row r="14424" spans="7:16" x14ac:dyDescent="0.2">
      <c r="G14424" s="79"/>
      <c r="I14424" s="79"/>
      <c r="K14424" s="79"/>
      <c r="M14424" s="79"/>
      <c r="N14424" s="80"/>
      <c r="P14424" s="79"/>
    </row>
    <row r="14425" spans="7:16" x14ac:dyDescent="0.2">
      <c r="G14425" s="79"/>
      <c r="I14425" s="79"/>
      <c r="K14425" s="79"/>
      <c r="M14425" s="79"/>
      <c r="N14425" s="80"/>
      <c r="P14425" s="79"/>
    </row>
    <row r="14426" spans="7:16" x14ac:dyDescent="0.2">
      <c r="G14426" s="79"/>
      <c r="I14426" s="79"/>
      <c r="K14426" s="79"/>
      <c r="M14426" s="79"/>
      <c r="N14426" s="80"/>
      <c r="P14426" s="79"/>
    </row>
    <row r="14427" spans="7:16" x14ac:dyDescent="0.2">
      <c r="G14427" s="79"/>
      <c r="I14427" s="79"/>
      <c r="K14427" s="79"/>
      <c r="M14427" s="79"/>
      <c r="N14427" s="80"/>
      <c r="P14427" s="79"/>
    </row>
    <row r="14428" spans="7:16" x14ac:dyDescent="0.2">
      <c r="G14428" s="79"/>
      <c r="I14428" s="79"/>
      <c r="K14428" s="79"/>
      <c r="M14428" s="79"/>
      <c r="N14428" s="80"/>
      <c r="P14428" s="79"/>
    </row>
    <row r="14429" spans="7:16" x14ac:dyDescent="0.2">
      <c r="G14429" s="79"/>
      <c r="I14429" s="79"/>
      <c r="K14429" s="79"/>
      <c r="M14429" s="79"/>
      <c r="N14429" s="80"/>
      <c r="P14429" s="79"/>
    </row>
    <row r="14430" spans="7:16" x14ac:dyDescent="0.2">
      <c r="G14430" s="79"/>
      <c r="I14430" s="79"/>
      <c r="K14430" s="79"/>
      <c r="M14430" s="79"/>
      <c r="N14430" s="80"/>
      <c r="P14430" s="79"/>
    </row>
    <row r="14431" spans="7:16" x14ac:dyDescent="0.2">
      <c r="G14431" s="79"/>
      <c r="I14431" s="79"/>
      <c r="K14431" s="79"/>
      <c r="M14431" s="79"/>
      <c r="N14431" s="80"/>
      <c r="P14431" s="79"/>
    </row>
    <row r="14432" spans="7:16" x14ac:dyDescent="0.2">
      <c r="G14432" s="79"/>
      <c r="I14432" s="79"/>
      <c r="K14432" s="79"/>
      <c r="M14432" s="79"/>
      <c r="N14432" s="80"/>
      <c r="P14432" s="79"/>
    </row>
    <row r="14433" spans="7:16" x14ac:dyDescent="0.2">
      <c r="G14433" s="79"/>
      <c r="I14433" s="79"/>
      <c r="K14433" s="79"/>
      <c r="M14433" s="79"/>
      <c r="N14433" s="80"/>
      <c r="P14433" s="79"/>
    </row>
    <row r="14434" spans="7:16" x14ac:dyDescent="0.2">
      <c r="G14434" s="79"/>
      <c r="I14434" s="79"/>
      <c r="K14434" s="79"/>
      <c r="M14434" s="79"/>
      <c r="N14434" s="80"/>
      <c r="P14434" s="79"/>
    </row>
    <row r="14435" spans="7:16" x14ac:dyDescent="0.2">
      <c r="G14435" s="79"/>
      <c r="I14435" s="79"/>
      <c r="K14435" s="79"/>
      <c r="M14435" s="79"/>
      <c r="N14435" s="80"/>
      <c r="P14435" s="79"/>
    </row>
    <row r="14436" spans="7:16" x14ac:dyDescent="0.2">
      <c r="G14436" s="79"/>
      <c r="I14436" s="79"/>
      <c r="K14436" s="79"/>
      <c r="M14436" s="79"/>
      <c r="N14436" s="80"/>
      <c r="P14436" s="79"/>
    </row>
    <row r="14437" spans="7:16" x14ac:dyDescent="0.2">
      <c r="G14437" s="79"/>
      <c r="I14437" s="79"/>
      <c r="K14437" s="79"/>
      <c r="M14437" s="79"/>
      <c r="N14437" s="80"/>
      <c r="P14437" s="79"/>
    </row>
    <row r="14438" spans="7:16" x14ac:dyDescent="0.2">
      <c r="G14438" s="79"/>
      <c r="I14438" s="79"/>
      <c r="K14438" s="79"/>
      <c r="M14438" s="79"/>
      <c r="N14438" s="80"/>
      <c r="P14438" s="79"/>
    </row>
    <row r="14439" spans="7:16" x14ac:dyDescent="0.2">
      <c r="G14439" s="79"/>
      <c r="I14439" s="79"/>
      <c r="K14439" s="79"/>
      <c r="M14439" s="79"/>
      <c r="N14439" s="80"/>
      <c r="P14439" s="79"/>
    </row>
    <row r="14440" spans="7:16" x14ac:dyDescent="0.2">
      <c r="G14440" s="79"/>
      <c r="I14440" s="79"/>
      <c r="K14440" s="79"/>
      <c r="M14440" s="79"/>
      <c r="N14440" s="80"/>
      <c r="P14440" s="79"/>
    </row>
    <row r="14441" spans="7:16" x14ac:dyDescent="0.2">
      <c r="G14441" s="79"/>
      <c r="I14441" s="79"/>
      <c r="K14441" s="79"/>
      <c r="M14441" s="79"/>
      <c r="N14441" s="80"/>
      <c r="P14441" s="79"/>
    </row>
    <row r="14442" spans="7:16" x14ac:dyDescent="0.2">
      <c r="G14442" s="79"/>
      <c r="I14442" s="79"/>
      <c r="K14442" s="79"/>
      <c r="M14442" s="79"/>
      <c r="N14442" s="80"/>
      <c r="P14442" s="79"/>
    </row>
    <row r="14443" spans="7:16" x14ac:dyDescent="0.2">
      <c r="G14443" s="79"/>
      <c r="I14443" s="79"/>
      <c r="K14443" s="79"/>
      <c r="M14443" s="79"/>
      <c r="N14443" s="80"/>
      <c r="P14443" s="79"/>
    </row>
    <row r="14444" spans="7:16" x14ac:dyDescent="0.2">
      <c r="G14444" s="79"/>
      <c r="I14444" s="79"/>
      <c r="K14444" s="79"/>
      <c r="M14444" s="79"/>
      <c r="N14444" s="80"/>
      <c r="P14444" s="79"/>
    </row>
    <row r="14445" spans="7:16" x14ac:dyDescent="0.2">
      <c r="G14445" s="79"/>
      <c r="I14445" s="79"/>
      <c r="K14445" s="79"/>
      <c r="M14445" s="79"/>
      <c r="N14445" s="80"/>
      <c r="P14445" s="79"/>
    </row>
    <row r="14446" spans="7:16" x14ac:dyDescent="0.2">
      <c r="G14446" s="79"/>
      <c r="I14446" s="79"/>
      <c r="K14446" s="79"/>
      <c r="M14446" s="79"/>
      <c r="N14446" s="80"/>
      <c r="P14446" s="79"/>
    </row>
    <row r="14447" spans="7:16" x14ac:dyDescent="0.2">
      <c r="G14447" s="79"/>
      <c r="I14447" s="79"/>
      <c r="K14447" s="79"/>
      <c r="M14447" s="79"/>
      <c r="N14447" s="80"/>
      <c r="P14447" s="79"/>
    </row>
    <row r="14448" spans="7:16" x14ac:dyDescent="0.2">
      <c r="G14448" s="79"/>
      <c r="I14448" s="79"/>
      <c r="K14448" s="79"/>
      <c r="M14448" s="79"/>
      <c r="N14448" s="80"/>
      <c r="P14448" s="79"/>
    </row>
    <row r="14449" spans="7:16" x14ac:dyDescent="0.2">
      <c r="G14449" s="79"/>
      <c r="I14449" s="79"/>
      <c r="K14449" s="79"/>
      <c r="M14449" s="79"/>
      <c r="N14449" s="80"/>
      <c r="P14449" s="79"/>
    </row>
    <row r="14450" spans="7:16" x14ac:dyDescent="0.2">
      <c r="G14450" s="79"/>
      <c r="I14450" s="79"/>
      <c r="K14450" s="79"/>
      <c r="M14450" s="79"/>
      <c r="N14450" s="80"/>
      <c r="P14450" s="79"/>
    </row>
    <row r="14451" spans="7:16" x14ac:dyDescent="0.2">
      <c r="G14451" s="79"/>
      <c r="I14451" s="79"/>
      <c r="K14451" s="79"/>
      <c r="M14451" s="79"/>
      <c r="N14451" s="80"/>
      <c r="P14451" s="79"/>
    </row>
    <row r="14452" spans="7:16" x14ac:dyDescent="0.2">
      <c r="G14452" s="79"/>
      <c r="I14452" s="79"/>
      <c r="K14452" s="79"/>
      <c r="M14452" s="79"/>
      <c r="N14452" s="80"/>
      <c r="P14452" s="79"/>
    </row>
    <row r="14453" spans="7:16" x14ac:dyDescent="0.2">
      <c r="G14453" s="79"/>
      <c r="I14453" s="79"/>
      <c r="K14453" s="79"/>
      <c r="M14453" s="79"/>
      <c r="N14453" s="80"/>
      <c r="P14453" s="79"/>
    </row>
    <row r="14454" spans="7:16" x14ac:dyDescent="0.2">
      <c r="G14454" s="79"/>
      <c r="I14454" s="79"/>
      <c r="K14454" s="79"/>
      <c r="M14454" s="79"/>
      <c r="N14454" s="80"/>
      <c r="P14454" s="79"/>
    </row>
    <row r="14455" spans="7:16" x14ac:dyDescent="0.2">
      <c r="G14455" s="79"/>
      <c r="I14455" s="79"/>
      <c r="K14455" s="79"/>
      <c r="M14455" s="79"/>
      <c r="N14455" s="80"/>
      <c r="P14455" s="79"/>
    </row>
    <row r="14456" spans="7:16" x14ac:dyDescent="0.2">
      <c r="G14456" s="79"/>
      <c r="I14456" s="79"/>
      <c r="K14456" s="79"/>
      <c r="M14456" s="79"/>
      <c r="N14456" s="80"/>
      <c r="P14456" s="79"/>
    </row>
    <row r="14457" spans="7:16" x14ac:dyDescent="0.2">
      <c r="G14457" s="79"/>
      <c r="I14457" s="79"/>
      <c r="K14457" s="79"/>
      <c r="M14457" s="79"/>
      <c r="N14457" s="80"/>
      <c r="P14457" s="79"/>
    </row>
    <row r="14458" spans="7:16" x14ac:dyDescent="0.2">
      <c r="G14458" s="79"/>
      <c r="I14458" s="79"/>
      <c r="K14458" s="79"/>
      <c r="M14458" s="79"/>
      <c r="N14458" s="80"/>
      <c r="P14458" s="79"/>
    </row>
    <row r="14459" spans="7:16" x14ac:dyDescent="0.2">
      <c r="G14459" s="79"/>
      <c r="I14459" s="79"/>
      <c r="K14459" s="79"/>
      <c r="M14459" s="79"/>
      <c r="N14459" s="80"/>
      <c r="P14459" s="79"/>
    </row>
    <row r="14460" spans="7:16" x14ac:dyDescent="0.2">
      <c r="G14460" s="79"/>
      <c r="I14460" s="79"/>
      <c r="K14460" s="79"/>
      <c r="M14460" s="79"/>
      <c r="N14460" s="80"/>
      <c r="P14460" s="79"/>
    </row>
    <row r="14461" spans="7:16" x14ac:dyDescent="0.2">
      <c r="G14461" s="79"/>
      <c r="I14461" s="79"/>
      <c r="K14461" s="79"/>
      <c r="M14461" s="79"/>
      <c r="N14461" s="80"/>
      <c r="P14461" s="79"/>
    </row>
    <row r="14462" spans="7:16" x14ac:dyDescent="0.2">
      <c r="G14462" s="79"/>
      <c r="I14462" s="79"/>
      <c r="K14462" s="79"/>
      <c r="M14462" s="79"/>
      <c r="N14462" s="80"/>
      <c r="P14462" s="79"/>
    </row>
    <row r="14463" spans="7:16" x14ac:dyDescent="0.2">
      <c r="G14463" s="79"/>
      <c r="I14463" s="79"/>
      <c r="K14463" s="79"/>
      <c r="M14463" s="79"/>
      <c r="N14463" s="80"/>
      <c r="P14463" s="79"/>
    </row>
    <row r="14464" spans="7:16" x14ac:dyDescent="0.2">
      <c r="G14464" s="79"/>
      <c r="I14464" s="79"/>
      <c r="K14464" s="79"/>
      <c r="M14464" s="79"/>
      <c r="N14464" s="80"/>
      <c r="P14464" s="79"/>
    </row>
    <row r="14465" spans="7:16" x14ac:dyDescent="0.2">
      <c r="G14465" s="79"/>
      <c r="I14465" s="79"/>
      <c r="K14465" s="79"/>
      <c r="M14465" s="79"/>
      <c r="N14465" s="80"/>
      <c r="P14465" s="79"/>
    </row>
    <row r="14466" spans="7:16" x14ac:dyDescent="0.2">
      <c r="G14466" s="79"/>
      <c r="I14466" s="79"/>
      <c r="K14466" s="79"/>
      <c r="M14466" s="79"/>
      <c r="N14466" s="80"/>
      <c r="P14466" s="79"/>
    </row>
    <row r="14467" spans="7:16" x14ac:dyDescent="0.2">
      <c r="G14467" s="79"/>
      <c r="I14467" s="79"/>
      <c r="K14467" s="79"/>
      <c r="M14467" s="79"/>
      <c r="N14467" s="80"/>
      <c r="P14467" s="79"/>
    </row>
    <row r="14468" spans="7:16" x14ac:dyDescent="0.2">
      <c r="G14468" s="79"/>
      <c r="I14468" s="79"/>
      <c r="K14468" s="79"/>
      <c r="M14468" s="79"/>
      <c r="N14468" s="80"/>
      <c r="P14468" s="79"/>
    </row>
    <row r="14469" spans="7:16" x14ac:dyDescent="0.2">
      <c r="G14469" s="79"/>
      <c r="I14469" s="79"/>
      <c r="K14469" s="79"/>
      <c r="M14469" s="79"/>
      <c r="N14469" s="80"/>
      <c r="P14469" s="79"/>
    </row>
    <row r="14470" spans="7:16" x14ac:dyDescent="0.2">
      <c r="G14470" s="79"/>
      <c r="I14470" s="79"/>
      <c r="K14470" s="79"/>
      <c r="M14470" s="79"/>
      <c r="N14470" s="80"/>
      <c r="P14470" s="79"/>
    </row>
    <row r="14471" spans="7:16" x14ac:dyDescent="0.2">
      <c r="G14471" s="79"/>
      <c r="I14471" s="79"/>
      <c r="K14471" s="79"/>
      <c r="M14471" s="79"/>
      <c r="N14471" s="80"/>
      <c r="P14471" s="79"/>
    </row>
    <row r="14472" spans="7:16" x14ac:dyDescent="0.2">
      <c r="G14472" s="79"/>
      <c r="I14472" s="79"/>
      <c r="K14472" s="79"/>
      <c r="M14472" s="79"/>
      <c r="N14472" s="80"/>
      <c r="P14472" s="79"/>
    </row>
    <row r="14473" spans="7:16" x14ac:dyDescent="0.2">
      <c r="G14473" s="79"/>
      <c r="I14473" s="79"/>
      <c r="K14473" s="79"/>
      <c r="M14473" s="79"/>
      <c r="N14473" s="80"/>
      <c r="P14473" s="79"/>
    </row>
    <row r="14474" spans="7:16" x14ac:dyDescent="0.2">
      <c r="G14474" s="79"/>
      <c r="I14474" s="79"/>
      <c r="K14474" s="79"/>
      <c r="M14474" s="79"/>
      <c r="N14474" s="80"/>
      <c r="P14474" s="79"/>
    </row>
    <row r="14475" spans="7:16" x14ac:dyDescent="0.2">
      <c r="G14475" s="79"/>
      <c r="I14475" s="79"/>
      <c r="K14475" s="79"/>
      <c r="M14475" s="79"/>
      <c r="N14475" s="80"/>
      <c r="P14475" s="79"/>
    </row>
    <row r="14476" spans="7:16" x14ac:dyDescent="0.2">
      <c r="G14476" s="79"/>
      <c r="I14476" s="79"/>
      <c r="K14476" s="79"/>
      <c r="M14476" s="79"/>
      <c r="N14476" s="80"/>
      <c r="P14476" s="79"/>
    </row>
    <row r="14477" spans="7:16" x14ac:dyDescent="0.2">
      <c r="G14477" s="79"/>
      <c r="I14477" s="79"/>
      <c r="K14477" s="79"/>
      <c r="M14477" s="79"/>
      <c r="N14477" s="80"/>
      <c r="P14477" s="79"/>
    </row>
    <row r="14478" spans="7:16" x14ac:dyDescent="0.2">
      <c r="G14478" s="79"/>
      <c r="I14478" s="79"/>
      <c r="K14478" s="79"/>
      <c r="M14478" s="79"/>
      <c r="N14478" s="80"/>
      <c r="P14478" s="79"/>
    </row>
    <row r="14479" spans="7:16" x14ac:dyDescent="0.2">
      <c r="G14479" s="79"/>
      <c r="I14479" s="79"/>
      <c r="K14479" s="79"/>
      <c r="M14479" s="79"/>
      <c r="N14479" s="80"/>
      <c r="P14479" s="79"/>
    </row>
    <row r="14480" spans="7:16" x14ac:dyDescent="0.2">
      <c r="G14480" s="79"/>
      <c r="I14480" s="79"/>
      <c r="K14480" s="79"/>
      <c r="M14480" s="79"/>
      <c r="N14480" s="80"/>
      <c r="P14480" s="79"/>
    </row>
    <row r="14481" spans="7:16" x14ac:dyDescent="0.2">
      <c r="G14481" s="79"/>
      <c r="I14481" s="79"/>
      <c r="K14481" s="79"/>
      <c r="M14481" s="79"/>
      <c r="N14481" s="80"/>
      <c r="P14481" s="79"/>
    </row>
    <row r="14482" spans="7:16" x14ac:dyDescent="0.2">
      <c r="G14482" s="79"/>
      <c r="I14482" s="79"/>
      <c r="K14482" s="79"/>
      <c r="M14482" s="79"/>
      <c r="N14482" s="80"/>
      <c r="P14482" s="79"/>
    </row>
    <row r="14483" spans="7:16" x14ac:dyDescent="0.2">
      <c r="G14483" s="79"/>
      <c r="I14483" s="79"/>
      <c r="K14483" s="79"/>
      <c r="M14483" s="79"/>
      <c r="N14483" s="80"/>
      <c r="P14483" s="79"/>
    </row>
    <row r="14484" spans="7:16" x14ac:dyDescent="0.2">
      <c r="G14484" s="79"/>
      <c r="I14484" s="79"/>
      <c r="K14484" s="79"/>
      <c r="M14484" s="79"/>
      <c r="N14484" s="80"/>
      <c r="P14484" s="79"/>
    </row>
    <row r="14485" spans="7:16" x14ac:dyDescent="0.2">
      <c r="G14485" s="79"/>
      <c r="I14485" s="79"/>
      <c r="K14485" s="79"/>
      <c r="M14485" s="79"/>
      <c r="N14485" s="80"/>
      <c r="P14485" s="79"/>
    </row>
    <row r="14486" spans="7:16" x14ac:dyDescent="0.2">
      <c r="G14486" s="79"/>
      <c r="I14486" s="79"/>
      <c r="K14486" s="79"/>
      <c r="M14486" s="79"/>
      <c r="N14486" s="80"/>
      <c r="P14486" s="79"/>
    </row>
    <row r="14487" spans="7:16" x14ac:dyDescent="0.2">
      <c r="G14487" s="79"/>
      <c r="I14487" s="79"/>
      <c r="K14487" s="79"/>
      <c r="M14487" s="79"/>
      <c r="N14487" s="80"/>
      <c r="P14487" s="79"/>
    </row>
    <row r="14488" spans="7:16" x14ac:dyDescent="0.2">
      <c r="G14488" s="79"/>
      <c r="I14488" s="79"/>
      <c r="K14488" s="79"/>
      <c r="M14488" s="79"/>
      <c r="N14488" s="80"/>
      <c r="P14488" s="79"/>
    </row>
    <row r="14489" spans="7:16" x14ac:dyDescent="0.2">
      <c r="G14489" s="79"/>
      <c r="I14489" s="79"/>
      <c r="K14489" s="79"/>
      <c r="M14489" s="79"/>
      <c r="N14489" s="80"/>
      <c r="P14489" s="79"/>
    </row>
    <row r="14490" spans="7:16" x14ac:dyDescent="0.2">
      <c r="G14490" s="79"/>
      <c r="I14490" s="79"/>
      <c r="K14490" s="79"/>
      <c r="M14490" s="79"/>
      <c r="N14490" s="80"/>
      <c r="P14490" s="79"/>
    </row>
    <row r="14491" spans="7:16" x14ac:dyDescent="0.2">
      <c r="G14491" s="79"/>
      <c r="I14491" s="79"/>
      <c r="K14491" s="79"/>
      <c r="M14491" s="79"/>
      <c r="N14491" s="80"/>
      <c r="P14491" s="79"/>
    </row>
    <row r="14492" spans="7:16" x14ac:dyDescent="0.2">
      <c r="G14492" s="79"/>
      <c r="I14492" s="79"/>
      <c r="K14492" s="79"/>
      <c r="M14492" s="79"/>
      <c r="N14492" s="80"/>
      <c r="P14492" s="79"/>
    </row>
    <row r="14493" spans="7:16" x14ac:dyDescent="0.2">
      <c r="G14493" s="79"/>
      <c r="I14493" s="79"/>
      <c r="K14493" s="79"/>
      <c r="M14493" s="79"/>
      <c r="N14493" s="80"/>
      <c r="P14493" s="79"/>
    </row>
    <row r="14494" spans="7:16" x14ac:dyDescent="0.2">
      <c r="G14494" s="79"/>
      <c r="I14494" s="79"/>
      <c r="K14494" s="79"/>
      <c r="M14494" s="79"/>
      <c r="N14494" s="80"/>
      <c r="P14494" s="79"/>
    </row>
    <row r="14495" spans="7:16" x14ac:dyDescent="0.2">
      <c r="G14495" s="79"/>
      <c r="I14495" s="79"/>
      <c r="K14495" s="79"/>
      <c r="M14495" s="79"/>
      <c r="N14495" s="80"/>
      <c r="P14495" s="79"/>
    </row>
    <row r="14496" spans="7:16" x14ac:dyDescent="0.2">
      <c r="G14496" s="79"/>
      <c r="I14496" s="79"/>
      <c r="K14496" s="79"/>
      <c r="M14496" s="79"/>
      <c r="N14496" s="80"/>
      <c r="P14496" s="79"/>
    </row>
    <row r="14497" spans="7:16" x14ac:dyDescent="0.2">
      <c r="G14497" s="79"/>
      <c r="I14497" s="79"/>
      <c r="K14497" s="79"/>
      <c r="M14497" s="79"/>
      <c r="N14497" s="80"/>
      <c r="P14497" s="79"/>
    </row>
    <row r="14498" spans="7:16" x14ac:dyDescent="0.2">
      <c r="G14498" s="79"/>
      <c r="I14498" s="79"/>
      <c r="K14498" s="79"/>
      <c r="M14498" s="79"/>
      <c r="N14498" s="80"/>
      <c r="P14498" s="79"/>
    </row>
    <row r="14499" spans="7:16" x14ac:dyDescent="0.2">
      <c r="G14499" s="79"/>
      <c r="I14499" s="79"/>
      <c r="K14499" s="79"/>
      <c r="M14499" s="79"/>
      <c r="N14499" s="80"/>
      <c r="P14499" s="79"/>
    </row>
    <row r="14500" spans="7:16" x14ac:dyDescent="0.2">
      <c r="G14500" s="79"/>
      <c r="I14500" s="79"/>
      <c r="K14500" s="79"/>
      <c r="M14500" s="79"/>
      <c r="N14500" s="80"/>
      <c r="P14500" s="79"/>
    </row>
    <row r="14501" spans="7:16" x14ac:dyDescent="0.2">
      <c r="G14501" s="79"/>
      <c r="I14501" s="79"/>
      <c r="K14501" s="79"/>
      <c r="M14501" s="79"/>
      <c r="N14501" s="80"/>
      <c r="P14501" s="79"/>
    </row>
    <row r="14502" spans="7:16" x14ac:dyDescent="0.2">
      <c r="G14502" s="79"/>
      <c r="I14502" s="79"/>
      <c r="K14502" s="79"/>
      <c r="M14502" s="79"/>
      <c r="N14502" s="80"/>
      <c r="P14502" s="79"/>
    </row>
    <row r="14503" spans="7:16" x14ac:dyDescent="0.2">
      <c r="G14503" s="79"/>
      <c r="I14503" s="79"/>
      <c r="K14503" s="79"/>
      <c r="M14503" s="79"/>
      <c r="N14503" s="80"/>
      <c r="P14503" s="79"/>
    </row>
    <row r="14504" spans="7:16" x14ac:dyDescent="0.2">
      <c r="G14504" s="79"/>
      <c r="I14504" s="79"/>
      <c r="K14504" s="79"/>
      <c r="M14504" s="79"/>
      <c r="N14504" s="80"/>
      <c r="P14504" s="79"/>
    </row>
    <row r="14505" spans="7:16" x14ac:dyDescent="0.2">
      <c r="G14505" s="79"/>
      <c r="I14505" s="79"/>
      <c r="K14505" s="79"/>
      <c r="M14505" s="79"/>
      <c r="N14505" s="80"/>
      <c r="P14505" s="79"/>
    </row>
    <row r="14506" spans="7:16" x14ac:dyDescent="0.2">
      <c r="G14506" s="79"/>
      <c r="I14506" s="79"/>
      <c r="K14506" s="79"/>
      <c r="M14506" s="79"/>
      <c r="N14506" s="80"/>
      <c r="P14506" s="79"/>
    </row>
    <row r="14507" spans="7:16" x14ac:dyDescent="0.2">
      <c r="G14507" s="79"/>
      <c r="I14507" s="79"/>
      <c r="K14507" s="79"/>
      <c r="M14507" s="79"/>
      <c r="N14507" s="80"/>
      <c r="P14507" s="79"/>
    </row>
    <row r="14508" spans="7:16" x14ac:dyDescent="0.2">
      <c r="G14508" s="79"/>
      <c r="I14508" s="79"/>
      <c r="K14508" s="79"/>
      <c r="M14508" s="79"/>
      <c r="N14508" s="80"/>
      <c r="P14508" s="79"/>
    </row>
    <row r="14509" spans="7:16" x14ac:dyDescent="0.2">
      <c r="G14509" s="79"/>
      <c r="I14509" s="79"/>
      <c r="K14509" s="79"/>
      <c r="M14509" s="79"/>
      <c r="N14509" s="80"/>
      <c r="P14509" s="79"/>
    </row>
    <row r="14510" spans="7:16" x14ac:dyDescent="0.2">
      <c r="G14510" s="79"/>
      <c r="I14510" s="79"/>
      <c r="K14510" s="79"/>
      <c r="M14510" s="79"/>
      <c r="N14510" s="80"/>
      <c r="P14510" s="79"/>
    </row>
    <row r="14511" spans="7:16" x14ac:dyDescent="0.2">
      <c r="G14511" s="79"/>
      <c r="I14511" s="79"/>
      <c r="K14511" s="79"/>
      <c r="M14511" s="79"/>
      <c r="N14511" s="80"/>
      <c r="P14511" s="79"/>
    </row>
    <row r="14512" spans="7:16" x14ac:dyDescent="0.2">
      <c r="G14512" s="79"/>
      <c r="I14512" s="79"/>
      <c r="K14512" s="79"/>
      <c r="M14512" s="79"/>
      <c r="N14512" s="80"/>
      <c r="P14512" s="79"/>
    </row>
    <row r="14513" spans="7:16" x14ac:dyDescent="0.2">
      <c r="G14513" s="79"/>
      <c r="I14513" s="79"/>
      <c r="K14513" s="79"/>
      <c r="M14513" s="79"/>
      <c r="N14513" s="80"/>
      <c r="P14513" s="79"/>
    </row>
    <row r="14514" spans="7:16" x14ac:dyDescent="0.2">
      <c r="G14514" s="79"/>
      <c r="I14514" s="79"/>
      <c r="K14514" s="79"/>
      <c r="M14514" s="79"/>
      <c r="N14514" s="80"/>
      <c r="P14514" s="79"/>
    </row>
    <row r="14515" spans="7:16" x14ac:dyDescent="0.2">
      <c r="G14515" s="79"/>
      <c r="I14515" s="79"/>
      <c r="K14515" s="79"/>
      <c r="M14515" s="79"/>
      <c r="N14515" s="80"/>
      <c r="P14515" s="79"/>
    </row>
    <row r="14516" spans="7:16" x14ac:dyDescent="0.2">
      <c r="G14516" s="79"/>
      <c r="I14516" s="79"/>
      <c r="K14516" s="79"/>
      <c r="M14516" s="79"/>
      <c r="N14516" s="80"/>
      <c r="P14516" s="79"/>
    </row>
    <row r="14517" spans="7:16" x14ac:dyDescent="0.2">
      <c r="G14517" s="79"/>
      <c r="I14517" s="79"/>
      <c r="K14517" s="79"/>
      <c r="M14517" s="79"/>
      <c r="N14517" s="80"/>
      <c r="P14517" s="79"/>
    </row>
    <row r="14518" spans="7:16" x14ac:dyDescent="0.2">
      <c r="G14518" s="79"/>
      <c r="I14518" s="79"/>
      <c r="K14518" s="79"/>
      <c r="M14518" s="79"/>
      <c r="N14518" s="80"/>
      <c r="P14518" s="79"/>
    </row>
    <row r="14519" spans="7:16" x14ac:dyDescent="0.2">
      <c r="G14519" s="79"/>
      <c r="I14519" s="79"/>
      <c r="K14519" s="79"/>
      <c r="M14519" s="79"/>
      <c r="N14519" s="80"/>
      <c r="P14519" s="79"/>
    </row>
    <row r="14520" spans="7:16" x14ac:dyDescent="0.2">
      <c r="G14520" s="79"/>
      <c r="I14520" s="79"/>
      <c r="K14520" s="79"/>
      <c r="M14520" s="79"/>
      <c r="N14520" s="80"/>
      <c r="P14520" s="79"/>
    </row>
    <row r="14521" spans="7:16" x14ac:dyDescent="0.2">
      <c r="G14521" s="79"/>
      <c r="I14521" s="79"/>
      <c r="K14521" s="79"/>
      <c r="M14521" s="79"/>
      <c r="N14521" s="80"/>
      <c r="P14521" s="79"/>
    </row>
    <row r="14522" spans="7:16" x14ac:dyDescent="0.2">
      <c r="G14522" s="79"/>
      <c r="I14522" s="79"/>
      <c r="K14522" s="79"/>
      <c r="M14522" s="79"/>
      <c r="N14522" s="80"/>
      <c r="P14522" s="79"/>
    </row>
    <row r="14523" spans="7:16" x14ac:dyDescent="0.2">
      <c r="G14523" s="79"/>
      <c r="I14523" s="79"/>
      <c r="K14523" s="79"/>
      <c r="M14523" s="79"/>
      <c r="N14523" s="80"/>
      <c r="P14523" s="79"/>
    </row>
    <row r="14524" spans="7:16" x14ac:dyDescent="0.2">
      <c r="G14524" s="79"/>
      <c r="I14524" s="79"/>
      <c r="K14524" s="79"/>
      <c r="M14524" s="79"/>
      <c r="N14524" s="80"/>
      <c r="P14524" s="79"/>
    </row>
    <row r="14525" spans="7:16" x14ac:dyDescent="0.2">
      <c r="G14525" s="79"/>
      <c r="I14525" s="79"/>
      <c r="K14525" s="79"/>
      <c r="M14525" s="79"/>
      <c r="N14525" s="80"/>
      <c r="P14525" s="79"/>
    </row>
    <row r="14526" spans="7:16" x14ac:dyDescent="0.2">
      <c r="G14526" s="79"/>
      <c r="I14526" s="79"/>
      <c r="K14526" s="79"/>
      <c r="M14526" s="79"/>
      <c r="N14526" s="80"/>
      <c r="P14526" s="79"/>
    </row>
    <row r="14527" spans="7:16" x14ac:dyDescent="0.2">
      <c r="G14527" s="79"/>
      <c r="I14527" s="79"/>
      <c r="K14527" s="79"/>
      <c r="M14527" s="79"/>
      <c r="N14527" s="80"/>
      <c r="P14527" s="79"/>
    </row>
    <row r="14528" spans="7:16" x14ac:dyDescent="0.2">
      <c r="G14528" s="79"/>
      <c r="I14528" s="79"/>
      <c r="K14528" s="79"/>
      <c r="M14528" s="79"/>
      <c r="N14528" s="80"/>
      <c r="P14528" s="79"/>
    </row>
    <row r="14529" spans="7:16" x14ac:dyDescent="0.2">
      <c r="G14529" s="79"/>
      <c r="I14529" s="79"/>
      <c r="K14529" s="79"/>
      <c r="M14529" s="79"/>
      <c r="N14529" s="80"/>
      <c r="P14529" s="79"/>
    </row>
    <row r="14530" spans="7:16" x14ac:dyDescent="0.2">
      <c r="G14530" s="79"/>
      <c r="I14530" s="79"/>
      <c r="K14530" s="79"/>
      <c r="M14530" s="79"/>
      <c r="N14530" s="80"/>
      <c r="P14530" s="79"/>
    </row>
    <row r="14531" spans="7:16" x14ac:dyDescent="0.2">
      <c r="G14531" s="79"/>
      <c r="I14531" s="79"/>
      <c r="K14531" s="79"/>
      <c r="M14531" s="79"/>
      <c r="N14531" s="80"/>
      <c r="P14531" s="79"/>
    </row>
    <row r="14532" spans="7:16" x14ac:dyDescent="0.2">
      <c r="G14532" s="79"/>
      <c r="I14532" s="79"/>
      <c r="K14532" s="79"/>
      <c r="M14532" s="79"/>
      <c r="N14532" s="80"/>
      <c r="P14532" s="79"/>
    </row>
    <row r="14533" spans="7:16" x14ac:dyDescent="0.2">
      <c r="G14533" s="79"/>
      <c r="I14533" s="79"/>
      <c r="K14533" s="79"/>
      <c r="M14533" s="79"/>
      <c r="N14533" s="80"/>
      <c r="P14533" s="79"/>
    </row>
    <row r="14534" spans="7:16" x14ac:dyDescent="0.2">
      <c r="G14534" s="79"/>
      <c r="I14534" s="79"/>
      <c r="K14534" s="79"/>
      <c r="M14534" s="79"/>
      <c r="N14534" s="80"/>
      <c r="P14534" s="79"/>
    </row>
    <row r="14535" spans="7:16" x14ac:dyDescent="0.2">
      <c r="G14535" s="79"/>
      <c r="I14535" s="79"/>
      <c r="K14535" s="79"/>
      <c r="M14535" s="79"/>
      <c r="N14535" s="80"/>
      <c r="P14535" s="79"/>
    </row>
    <row r="14536" spans="7:16" x14ac:dyDescent="0.2">
      <c r="G14536" s="79"/>
      <c r="I14536" s="79"/>
      <c r="K14536" s="79"/>
      <c r="M14536" s="79"/>
      <c r="N14536" s="80"/>
      <c r="P14536" s="79"/>
    </row>
    <row r="14537" spans="7:16" x14ac:dyDescent="0.2">
      <c r="G14537" s="79"/>
      <c r="I14537" s="79"/>
      <c r="K14537" s="79"/>
      <c r="M14537" s="79"/>
      <c r="N14537" s="80"/>
      <c r="P14537" s="79"/>
    </row>
    <row r="14538" spans="7:16" x14ac:dyDescent="0.2">
      <c r="G14538" s="79"/>
      <c r="I14538" s="79"/>
      <c r="K14538" s="79"/>
      <c r="M14538" s="79"/>
      <c r="N14538" s="80"/>
      <c r="P14538" s="79"/>
    </row>
    <row r="14539" spans="7:16" x14ac:dyDescent="0.2">
      <c r="G14539" s="79"/>
      <c r="I14539" s="79"/>
      <c r="K14539" s="79"/>
      <c r="M14539" s="79"/>
      <c r="N14539" s="80"/>
      <c r="P14539" s="79"/>
    </row>
    <row r="14540" spans="7:16" x14ac:dyDescent="0.2">
      <c r="G14540" s="79"/>
      <c r="I14540" s="79"/>
      <c r="K14540" s="79"/>
      <c r="M14540" s="79"/>
      <c r="N14540" s="80"/>
      <c r="P14540" s="79"/>
    </row>
    <row r="14541" spans="7:16" x14ac:dyDescent="0.2">
      <c r="G14541" s="79"/>
      <c r="I14541" s="79"/>
      <c r="K14541" s="79"/>
      <c r="M14541" s="79"/>
      <c r="N14541" s="80"/>
      <c r="P14541" s="79"/>
    </row>
    <row r="14542" spans="7:16" x14ac:dyDescent="0.2">
      <c r="G14542" s="79"/>
      <c r="I14542" s="79"/>
      <c r="K14542" s="79"/>
      <c r="M14542" s="79"/>
      <c r="N14542" s="80"/>
      <c r="P14542" s="79"/>
    </row>
    <row r="14543" spans="7:16" x14ac:dyDescent="0.2">
      <c r="G14543" s="79"/>
      <c r="I14543" s="79"/>
      <c r="K14543" s="79"/>
      <c r="M14543" s="79"/>
      <c r="N14543" s="80"/>
      <c r="P14543" s="79"/>
    </row>
    <row r="14544" spans="7:16" x14ac:dyDescent="0.2">
      <c r="G14544" s="79"/>
      <c r="I14544" s="79"/>
      <c r="K14544" s="79"/>
      <c r="M14544" s="79"/>
      <c r="N14544" s="80"/>
      <c r="P14544" s="79"/>
    </row>
    <row r="14545" spans="7:16" x14ac:dyDescent="0.2">
      <c r="G14545" s="79"/>
      <c r="I14545" s="79"/>
      <c r="K14545" s="79"/>
      <c r="M14545" s="79"/>
      <c r="N14545" s="80"/>
      <c r="P14545" s="79"/>
    </row>
    <row r="14546" spans="7:16" x14ac:dyDescent="0.2">
      <c r="G14546" s="79"/>
      <c r="I14546" s="79"/>
      <c r="K14546" s="79"/>
      <c r="M14546" s="79"/>
      <c r="N14546" s="80"/>
      <c r="P14546" s="79"/>
    </row>
    <row r="14547" spans="7:16" x14ac:dyDescent="0.2">
      <c r="G14547" s="79"/>
      <c r="I14547" s="79"/>
      <c r="K14547" s="79"/>
      <c r="M14547" s="79"/>
      <c r="N14547" s="80"/>
      <c r="P14547" s="79"/>
    </row>
    <row r="14548" spans="7:16" x14ac:dyDescent="0.2">
      <c r="G14548" s="79"/>
      <c r="I14548" s="79"/>
      <c r="K14548" s="79"/>
      <c r="M14548" s="79"/>
      <c r="N14548" s="80"/>
      <c r="P14548" s="79"/>
    </row>
    <row r="14549" spans="7:16" x14ac:dyDescent="0.2">
      <c r="G14549" s="79"/>
      <c r="I14549" s="79"/>
      <c r="K14549" s="79"/>
      <c r="M14549" s="79"/>
      <c r="N14549" s="80"/>
      <c r="P14549" s="79"/>
    </row>
    <row r="14550" spans="7:16" x14ac:dyDescent="0.2">
      <c r="G14550" s="79"/>
      <c r="I14550" s="79"/>
      <c r="K14550" s="79"/>
      <c r="M14550" s="79"/>
      <c r="N14550" s="80"/>
      <c r="P14550" s="79"/>
    </row>
    <row r="14551" spans="7:16" x14ac:dyDescent="0.2">
      <c r="G14551" s="79"/>
      <c r="I14551" s="79"/>
      <c r="K14551" s="79"/>
      <c r="M14551" s="79"/>
      <c r="N14551" s="80"/>
      <c r="P14551" s="79"/>
    </row>
    <row r="14552" spans="7:16" x14ac:dyDescent="0.2">
      <c r="G14552" s="79"/>
      <c r="I14552" s="79"/>
      <c r="K14552" s="79"/>
      <c r="M14552" s="79"/>
      <c r="N14552" s="80"/>
      <c r="P14552" s="79"/>
    </row>
    <row r="14553" spans="7:16" x14ac:dyDescent="0.2">
      <c r="G14553" s="79"/>
      <c r="I14553" s="79"/>
      <c r="K14553" s="79"/>
      <c r="M14553" s="79"/>
      <c r="N14553" s="80"/>
      <c r="P14553" s="79"/>
    </row>
    <row r="14554" spans="7:16" x14ac:dyDescent="0.2">
      <c r="G14554" s="79"/>
      <c r="I14554" s="79"/>
      <c r="K14554" s="79"/>
      <c r="M14554" s="79"/>
      <c r="N14554" s="80"/>
      <c r="P14554" s="79"/>
    </row>
    <row r="14555" spans="7:16" x14ac:dyDescent="0.2">
      <c r="G14555" s="79"/>
      <c r="I14555" s="79"/>
      <c r="K14555" s="79"/>
      <c r="M14555" s="79"/>
      <c r="N14555" s="80"/>
      <c r="P14555" s="79"/>
    </row>
    <row r="14556" spans="7:16" x14ac:dyDescent="0.2">
      <c r="G14556" s="79"/>
      <c r="I14556" s="79"/>
      <c r="K14556" s="79"/>
      <c r="M14556" s="79"/>
      <c r="N14556" s="80"/>
      <c r="P14556" s="79"/>
    </row>
    <row r="14557" spans="7:16" x14ac:dyDescent="0.2">
      <c r="G14557" s="79"/>
      <c r="I14557" s="79"/>
      <c r="K14557" s="79"/>
      <c r="M14557" s="79"/>
      <c r="N14557" s="80"/>
      <c r="P14557" s="79"/>
    </row>
    <row r="14558" spans="7:16" x14ac:dyDescent="0.2">
      <c r="G14558" s="79"/>
      <c r="I14558" s="79"/>
      <c r="K14558" s="79"/>
      <c r="M14558" s="79"/>
      <c r="N14558" s="80"/>
      <c r="P14558" s="79"/>
    </row>
    <row r="14559" spans="7:16" x14ac:dyDescent="0.2">
      <c r="G14559" s="79"/>
      <c r="I14559" s="79"/>
      <c r="K14559" s="79"/>
      <c r="M14559" s="79"/>
      <c r="N14559" s="80"/>
      <c r="P14559" s="79"/>
    </row>
    <row r="14560" spans="7:16" x14ac:dyDescent="0.2">
      <c r="G14560" s="79"/>
      <c r="I14560" s="79"/>
      <c r="K14560" s="79"/>
      <c r="M14560" s="79"/>
      <c r="N14560" s="80"/>
      <c r="P14560" s="79"/>
    </row>
    <row r="14561" spans="7:16" x14ac:dyDescent="0.2">
      <c r="G14561" s="79"/>
      <c r="I14561" s="79"/>
      <c r="K14561" s="79"/>
      <c r="M14561" s="79"/>
      <c r="N14561" s="80"/>
      <c r="P14561" s="79"/>
    </row>
    <row r="14562" spans="7:16" x14ac:dyDescent="0.2">
      <c r="G14562" s="79"/>
      <c r="I14562" s="79"/>
      <c r="K14562" s="79"/>
      <c r="M14562" s="79"/>
      <c r="N14562" s="80"/>
      <c r="P14562" s="79"/>
    </row>
    <row r="14563" spans="7:16" x14ac:dyDescent="0.2">
      <c r="G14563" s="79"/>
      <c r="I14563" s="79"/>
      <c r="K14563" s="79"/>
      <c r="M14563" s="79"/>
      <c r="N14563" s="80"/>
      <c r="P14563" s="79"/>
    </row>
    <row r="14564" spans="7:16" x14ac:dyDescent="0.2">
      <c r="G14564" s="79"/>
      <c r="I14564" s="79"/>
      <c r="K14564" s="79"/>
      <c r="M14564" s="79"/>
      <c r="N14564" s="80"/>
      <c r="P14564" s="79"/>
    </row>
    <row r="14565" spans="7:16" x14ac:dyDescent="0.2">
      <c r="G14565" s="79"/>
      <c r="I14565" s="79"/>
      <c r="K14565" s="79"/>
      <c r="M14565" s="79"/>
      <c r="N14565" s="80"/>
      <c r="P14565" s="79"/>
    </row>
    <row r="14566" spans="7:16" x14ac:dyDescent="0.2">
      <c r="G14566" s="79"/>
      <c r="I14566" s="79"/>
      <c r="K14566" s="79"/>
      <c r="M14566" s="79"/>
      <c r="N14566" s="80"/>
      <c r="P14566" s="79"/>
    </row>
    <row r="14567" spans="7:16" x14ac:dyDescent="0.2">
      <c r="G14567" s="79"/>
      <c r="I14567" s="79"/>
      <c r="K14567" s="79"/>
      <c r="M14567" s="79"/>
      <c r="N14567" s="80"/>
      <c r="P14567" s="79"/>
    </row>
    <row r="14568" spans="7:16" x14ac:dyDescent="0.2">
      <c r="G14568" s="79"/>
      <c r="I14568" s="79"/>
      <c r="K14568" s="79"/>
      <c r="M14568" s="79"/>
      <c r="N14568" s="80"/>
      <c r="P14568" s="79"/>
    </row>
    <row r="14569" spans="7:16" x14ac:dyDescent="0.2">
      <c r="G14569" s="79"/>
      <c r="I14569" s="79"/>
      <c r="K14569" s="79"/>
      <c r="M14569" s="79"/>
      <c r="N14569" s="80"/>
      <c r="P14569" s="79"/>
    </row>
    <row r="14570" spans="7:16" x14ac:dyDescent="0.2">
      <c r="G14570" s="79"/>
      <c r="I14570" s="79"/>
      <c r="K14570" s="79"/>
      <c r="M14570" s="79"/>
      <c r="N14570" s="80"/>
      <c r="P14570" s="79"/>
    </row>
    <row r="14571" spans="7:16" x14ac:dyDescent="0.2">
      <c r="G14571" s="79"/>
      <c r="I14571" s="79"/>
      <c r="K14571" s="79"/>
      <c r="M14571" s="79"/>
      <c r="N14571" s="80"/>
      <c r="P14571" s="79"/>
    </row>
    <row r="14572" spans="7:16" x14ac:dyDescent="0.2">
      <c r="G14572" s="79"/>
      <c r="I14572" s="79"/>
      <c r="K14572" s="79"/>
      <c r="M14572" s="79"/>
      <c r="N14572" s="80"/>
      <c r="P14572" s="79"/>
    </row>
    <row r="14573" spans="7:16" x14ac:dyDescent="0.2">
      <c r="G14573" s="79"/>
      <c r="I14573" s="79"/>
      <c r="K14573" s="79"/>
      <c r="M14573" s="79"/>
      <c r="N14573" s="80"/>
      <c r="P14573" s="79"/>
    </row>
    <row r="14574" spans="7:16" x14ac:dyDescent="0.2">
      <c r="G14574" s="79"/>
      <c r="I14574" s="79"/>
      <c r="K14574" s="79"/>
      <c r="M14574" s="79"/>
      <c r="N14574" s="80"/>
      <c r="P14574" s="79"/>
    </row>
    <row r="14575" spans="7:16" x14ac:dyDescent="0.2">
      <c r="G14575" s="79"/>
      <c r="I14575" s="79"/>
      <c r="K14575" s="79"/>
      <c r="M14575" s="79"/>
      <c r="N14575" s="80"/>
      <c r="P14575" s="79"/>
    </row>
    <row r="14576" spans="7:16" x14ac:dyDescent="0.2">
      <c r="G14576" s="79"/>
      <c r="I14576" s="79"/>
      <c r="K14576" s="79"/>
      <c r="M14576" s="79"/>
      <c r="N14576" s="80"/>
      <c r="P14576" s="79"/>
    </row>
    <row r="14577" spans="7:16" x14ac:dyDescent="0.2">
      <c r="G14577" s="79"/>
      <c r="I14577" s="79"/>
      <c r="K14577" s="79"/>
      <c r="M14577" s="79"/>
      <c r="N14577" s="80"/>
      <c r="P14577" s="79"/>
    </row>
    <row r="14578" spans="7:16" x14ac:dyDescent="0.2">
      <c r="G14578" s="79"/>
      <c r="I14578" s="79"/>
      <c r="K14578" s="79"/>
      <c r="M14578" s="79"/>
      <c r="N14578" s="80"/>
      <c r="P14578" s="79"/>
    </row>
    <row r="14579" spans="7:16" x14ac:dyDescent="0.2">
      <c r="G14579" s="79"/>
      <c r="I14579" s="79"/>
      <c r="K14579" s="79"/>
      <c r="M14579" s="79"/>
      <c r="N14579" s="80"/>
      <c r="P14579" s="79"/>
    </row>
    <row r="14580" spans="7:16" x14ac:dyDescent="0.2">
      <c r="G14580" s="79"/>
      <c r="I14580" s="79"/>
      <c r="K14580" s="79"/>
      <c r="M14580" s="79"/>
      <c r="N14580" s="80"/>
      <c r="P14580" s="79"/>
    </row>
    <row r="14581" spans="7:16" x14ac:dyDescent="0.2">
      <c r="G14581" s="79"/>
      <c r="I14581" s="79"/>
      <c r="K14581" s="79"/>
      <c r="M14581" s="79"/>
      <c r="N14581" s="80"/>
      <c r="P14581" s="79"/>
    </row>
    <row r="14582" spans="7:16" x14ac:dyDescent="0.2">
      <c r="G14582" s="79"/>
      <c r="I14582" s="79"/>
      <c r="K14582" s="79"/>
      <c r="M14582" s="79"/>
      <c r="N14582" s="80"/>
      <c r="P14582" s="79"/>
    </row>
    <row r="14583" spans="7:16" x14ac:dyDescent="0.2">
      <c r="G14583" s="79"/>
      <c r="I14583" s="79"/>
      <c r="K14583" s="79"/>
      <c r="M14583" s="79"/>
      <c r="N14583" s="80"/>
      <c r="P14583" s="79"/>
    </row>
    <row r="14584" spans="7:16" x14ac:dyDescent="0.2">
      <c r="G14584" s="79"/>
      <c r="I14584" s="79"/>
      <c r="K14584" s="79"/>
      <c r="M14584" s="79"/>
      <c r="N14584" s="80"/>
      <c r="P14584" s="79"/>
    </row>
    <row r="14585" spans="7:16" x14ac:dyDescent="0.2">
      <c r="G14585" s="79"/>
      <c r="I14585" s="79"/>
      <c r="K14585" s="79"/>
      <c r="M14585" s="79"/>
      <c r="N14585" s="80"/>
      <c r="P14585" s="79"/>
    </row>
    <row r="14586" spans="7:16" x14ac:dyDescent="0.2">
      <c r="G14586" s="79"/>
      <c r="I14586" s="79"/>
      <c r="K14586" s="79"/>
      <c r="M14586" s="79"/>
      <c r="N14586" s="80"/>
      <c r="P14586" s="79"/>
    </row>
    <row r="14587" spans="7:16" x14ac:dyDescent="0.2">
      <c r="G14587" s="79"/>
      <c r="I14587" s="79"/>
      <c r="K14587" s="79"/>
      <c r="M14587" s="79"/>
      <c r="N14587" s="80"/>
      <c r="P14587" s="79"/>
    </row>
    <row r="14588" spans="7:16" x14ac:dyDescent="0.2">
      <c r="G14588" s="79"/>
      <c r="I14588" s="79"/>
      <c r="K14588" s="79"/>
      <c r="M14588" s="79"/>
      <c r="N14588" s="80"/>
      <c r="P14588" s="79"/>
    </row>
    <row r="14589" spans="7:16" x14ac:dyDescent="0.2">
      <c r="G14589" s="79"/>
      <c r="I14589" s="79"/>
      <c r="K14589" s="79"/>
      <c r="M14589" s="79"/>
      <c r="N14589" s="80"/>
      <c r="P14589" s="79"/>
    </row>
    <row r="14590" spans="7:16" x14ac:dyDescent="0.2">
      <c r="G14590" s="79"/>
      <c r="I14590" s="79"/>
      <c r="K14590" s="79"/>
      <c r="M14590" s="79"/>
      <c r="N14590" s="80"/>
      <c r="P14590" s="79"/>
    </row>
    <row r="14591" spans="7:16" x14ac:dyDescent="0.2">
      <c r="G14591" s="79"/>
      <c r="I14591" s="79"/>
      <c r="K14591" s="79"/>
      <c r="M14591" s="79"/>
      <c r="N14591" s="80"/>
      <c r="P14591" s="79"/>
    </row>
    <row r="14592" spans="7:16" x14ac:dyDescent="0.2">
      <c r="G14592" s="79"/>
      <c r="I14592" s="79"/>
      <c r="K14592" s="79"/>
      <c r="M14592" s="79"/>
      <c r="N14592" s="80"/>
      <c r="P14592" s="79"/>
    </row>
    <row r="14593" spans="7:16" x14ac:dyDescent="0.2">
      <c r="G14593" s="79"/>
      <c r="I14593" s="79"/>
      <c r="K14593" s="79"/>
      <c r="M14593" s="79"/>
      <c r="N14593" s="80"/>
      <c r="P14593" s="79"/>
    </row>
    <row r="14594" spans="7:16" x14ac:dyDescent="0.2">
      <c r="G14594" s="79"/>
      <c r="I14594" s="79"/>
      <c r="K14594" s="79"/>
      <c r="M14594" s="79"/>
      <c r="N14594" s="80"/>
      <c r="P14594" s="79"/>
    </row>
    <row r="14595" spans="7:16" x14ac:dyDescent="0.2">
      <c r="G14595" s="79"/>
      <c r="I14595" s="79"/>
      <c r="K14595" s="79"/>
      <c r="M14595" s="79"/>
      <c r="N14595" s="80"/>
      <c r="P14595" s="79"/>
    </row>
    <row r="14596" spans="7:16" x14ac:dyDescent="0.2">
      <c r="G14596" s="79"/>
      <c r="I14596" s="79"/>
      <c r="K14596" s="79"/>
      <c r="M14596" s="79"/>
      <c r="N14596" s="80"/>
      <c r="P14596" s="79"/>
    </row>
    <row r="14597" spans="7:16" x14ac:dyDescent="0.2">
      <c r="G14597" s="79"/>
      <c r="I14597" s="79"/>
      <c r="K14597" s="79"/>
      <c r="M14597" s="79"/>
      <c r="N14597" s="80"/>
      <c r="P14597" s="79"/>
    </row>
    <row r="14598" spans="7:16" x14ac:dyDescent="0.2">
      <c r="G14598" s="79"/>
      <c r="I14598" s="79"/>
      <c r="K14598" s="79"/>
      <c r="M14598" s="79"/>
      <c r="N14598" s="80"/>
      <c r="P14598" s="79"/>
    </row>
    <row r="14599" spans="7:16" x14ac:dyDescent="0.2">
      <c r="G14599" s="79"/>
      <c r="I14599" s="79"/>
      <c r="K14599" s="79"/>
      <c r="M14599" s="79"/>
      <c r="N14599" s="80"/>
      <c r="P14599" s="79"/>
    </row>
    <row r="14600" spans="7:16" x14ac:dyDescent="0.2">
      <c r="G14600" s="79"/>
      <c r="I14600" s="79"/>
      <c r="K14600" s="79"/>
      <c r="M14600" s="79"/>
      <c r="N14600" s="80"/>
      <c r="P14600" s="79"/>
    </row>
    <row r="14601" spans="7:16" x14ac:dyDescent="0.2">
      <c r="G14601" s="79"/>
      <c r="I14601" s="79"/>
      <c r="K14601" s="79"/>
      <c r="M14601" s="79"/>
      <c r="N14601" s="80"/>
      <c r="P14601" s="79"/>
    </row>
    <row r="14602" spans="7:16" x14ac:dyDescent="0.2">
      <c r="G14602" s="79"/>
      <c r="I14602" s="79"/>
      <c r="K14602" s="79"/>
      <c r="M14602" s="79"/>
      <c r="N14602" s="80"/>
      <c r="P14602" s="79"/>
    </row>
    <row r="14603" spans="7:16" x14ac:dyDescent="0.2">
      <c r="G14603" s="79"/>
      <c r="I14603" s="79"/>
      <c r="K14603" s="79"/>
      <c r="M14603" s="79"/>
      <c r="N14603" s="80"/>
      <c r="P14603" s="79"/>
    </row>
    <row r="14604" spans="7:16" x14ac:dyDescent="0.2">
      <c r="G14604" s="79"/>
      <c r="I14604" s="79"/>
      <c r="K14604" s="79"/>
      <c r="M14604" s="79"/>
      <c r="N14604" s="80"/>
      <c r="P14604" s="79"/>
    </row>
    <row r="14605" spans="7:16" x14ac:dyDescent="0.2">
      <c r="G14605" s="79"/>
      <c r="I14605" s="79"/>
      <c r="K14605" s="79"/>
      <c r="M14605" s="79"/>
      <c r="N14605" s="80"/>
      <c r="P14605" s="79"/>
    </row>
    <row r="14606" spans="7:16" x14ac:dyDescent="0.2">
      <c r="G14606" s="79"/>
      <c r="I14606" s="79"/>
      <c r="K14606" s="79"/>
      <c r="M14606" s="79"/>
      <c r="N14606" s="80"/>
      <c r="P14606" s="79"/>
    </row>
    <row r="14607" spans="7:16" x14ac:dyDescent="0.2">
      <c r="G14607" s="79"/>
      <c r="I14607" s="79"/>
      <c r="K14607" s="79"/>
      <c r="M14607" s="79"/>
      <c r="N14607" s="80"/>
      <c r="P14607" s="79"/>
    </row>
    <row r="14608" spans="7:16" x14ac:dyDescent="0.2">
      <c r="G14608" s="79"/>
      <c r="I14608" s="79"/>
      <c r="K14608" s="79"/>
      <c r="M14608" s="79"/>
      <c r="N14608" s="80"/>
      <c r="P14608" s="79"/>
    </row>
    <row r="14609" spans="7:16" x14ac:dyDescent="0.2">
      <c r="G14609" s="79"/>
      <c r="I14609" s="79"/>
      <c r="K14609" s="79"/>
      <c r="M14609" s="79"/>
      <c r="N14609" s="80"/>
      <c r="P14609" s="79"/>
    </row>
    <row r="14610" spans="7:16" x14ac:dyDescent="0.2">
      <c r="G14610" s="79"/>
      <c r="I14610" s="79"/>
      <c r="K14610" s="79"/>
      <c r="M14610" s="79"/>
      <c r="N14610" s="80"/>
      <c r="P14610" s="79"/>
    </row>
    <row r="14611" spans="7:16" x14ac:dyDescent="0.2">
      <c r="G14611" s="79"/>
      <c r="I14611" s="79"/>
      <c r="K14611" s="79"/>
      <c r="M14611" s="79"/>
      <c r="N14611" s="80"/>
      <c r="P14611" s="79"/>
    </row>
    <row r="14612" spans="7:16" x14ac:dyDescent="0.2">
      <c r="G14612" s="79"/>
      <c r="I14612" s="79"/>
      <c r="K14612" s="79"/>
      <c r="M14612" s="79"/>
      <c r="N14612" s="80"/>
      <c r="P14612" s="79"/>
    </row>
    <row r="14613" spans="7:16" x14ac:dyDescent="0.2">
      <c r="G14613" s="79"/>
      <c r="I14613" s="79"/>
      <c r="K14613" s="79"/>
      <c r="M14613" s="79"/>
      <c r="N14613" s="80"/>
      <c r="P14613" s="79"/>
    </row>
    <row r="14614" spans="7:16" x14ac:dyDescent="0.2">
      <c r="G14614" s="79"/>
      <c r="I14614" s="79"/>
      <c r="K14614" s="79"/>
      <c r="M14614" s="79"/>
      <c r="N14614" s="80"/>
      <c r="P14614" s="79"/>
    </row>
    <row r="14615" spans="7:16" x14ac:dyDescent="0.2">
      <c r="G14615" s="79"/>
      <c r="I14615" s="79"/>
      <c r="K14615" s="79"/>
      <c r="M14615" s="79"/>
      <c r="N14615" s="80"/>
      <c r="P14615" s="79"/>
    </row>
    <row r="14616" spans="7:16" x14ac:dyDescent="0.2">
      <c r="G14616" s="79"/>
      <c r="I14616" s="79"/>
      <c r="K14616" s="79"/>
      <c r="M14616" s="79"/>
      <c r="N14616" s="80"/>
      <c r="P14616" s="79"/>
    </row>
    <row r="14617" spans="7:16" x14ac:dyDescent="0.2">
      <c r="G14617" s="79"/>
      <c r="I14617" s="79"/>
      <c r="K14617" s="79"/>
      <c r="M14617" s="79"/>
      <c r="N14617" s="80"/>
      <c r="P14617" s="79"/>
    </row>
    <row r="14618" spans="7:16" x14ac:dyDescent="0.2">
      <c r="G14618" s="79"/>
      <c r="I14618" s="79"/>
      <c r="K14618" s="79"/>
      <c r="M14618" s="79"/>
      <c r="N14618" s="80"/>
      <c r="P14618" s="79"/>
    </row>
    <row r="14619" spans="7:16" x14ac:dyDescent="0.2">
      <c r="G14619" s="79"/>
      <c r="I14619" s="79"/>
      <c r="K14619" s="79"/>
      <c r="M14619" s="79"/>
      <c r="N14619" s="80"/>
      <c r="P14619" s="79"/>
    </row>
    <row r="14620" spans="7:16" x14ac:dyDescent="0.2">
      <c r="G14620" s="79"/>
      <c r="I14620" s="79"/>
      <c r="K14620" s="79"/>
      <c r="M14620" s="79"/>
      <c r="N14620" s="80"/>
      <c r="P14620" s="79"/>
    </row>
    <row r="14621" spans="7:16" x14ac:dyDescent="0.2">
      <c r="G14621" s="79"/>
      <c r="I14621" s="79"/>
      <c r="K14621" s="79"/>
      <c r="M14621" s="79"/>
      <c r="N14621" s="80"/>
      <c r="P14621" s="79"/>
    </row>
    <row r="14622" spans="7:16" x14ac:dyDescent="0.2">
      <c r="G14622" s="79"/>
      <c r="I14622" s="79"/>
      <c r="K14622" s="79"/>
      <c r="M14622" s="79"/>
      <c r="N14622" s="80"/>
      <c r="P14622" s="79"/>
    </row>
    <row r="14623" spans="7:16" x14ac:dyDescent="0.2">
      <c r="G14623" s="79"/>
      <c r="I14623" s="79"/>
      <c r="K14623" s="79"/>
      <c r="M14623" s="79"/>
      <c r="N14623" s="80"/>
      <c r="P14623" s="79"/>
    </row>
    <row r="14624" spans="7:16" x14ac:dyDescent="0.2">
      <c r="G14624" s="79"/>
      <c r="I14624" s="79"/>
      <c r="K14624" s="79"/>
      <c r="M14624" s="79"/>
      <c r="N14624" s="80"/>
      <c r="P14624" s="79"/>
    </row>
    <row r="14625" spans="7:16" x14ac:dyDescent="0.2">
      <c r="G14625" s="79"/>
      <c r="I14625" s="79"/>
      <c r="K14625" s="79"/>
      <c r="M14625" s="79"/>
      <c r="N14625" s="80"/>
      <c r="P14625" s="79"/>
    </row>
    <row r="14626" spans="7:16" x14ac:dyDescent="0.2">
      <c r="G14626" s="79"/>
      <c r="I14626" s="79"/>
      <c r="K14626" s="79"/>
      <c r="M14626" s="79"/>
      <c r="N14626" s="80"/>
      <c r="P14626" s="79"/>
    </row>
    <row r="14627" spans="7:16" x14ac:dyDescent="0.2">
      <c r="G14627" s="79"/>
      <c r="I14627" s="79"/>
      <c r="K14627" s="79"/>
      <c r="M14627" s="79"/>
      <c r="N14627" s="80"/>
      <c r="P14627" s="79"/>
    </row>
    <row r="14628" spans="7:16" x14ac:dyDescent="0.2">
      <c r="G14628" s="79"/>
      <c r="I14628" s="79"/>
      <c r="K14628" s="79"/>
      <c r="M14628" s="79"/>
      <c r="N14628" s="80"/>
      <c r="P14628" s="79"/>
    </row>
    <row r="14629" spans="7:16" x14ac:dyDescent="0.2">
      <c r="G14629" s="79"/>
      <c r="I14629" s="79"/>
      <c r="K14629" s="79"/>
      <c r="M14629" s="79"/>
      <c r="N14629" s="80"/>
      <c r="P14629" s="79"/>
    </row>
    <row r="14630" spans="7:16" x14ac:dyDescent="0.2">
      <c r="G14630" s="79"/>
      <c r="I14630" s="79"/>
      <c r="K14630" s="79"/>
      <c r="M14630" s="79"/>
      <c r="N14630" s="80"/>
      <c r="P14630" s="79"/>
    </row>
    <row r="14631" spans="7:16" x14ac:dyDescent="0.2">
      <c r="G14631" s="79"/>
      <c r="I14631" s="79"/>
      <c r="K14631" s="79"/>
      <c r="M14631" s="79"/>
      <c r="N14631" s="80"/>
      <c r="P14631" s="79"/>
    </row>
    <row r="14632" spans="7:16" x14ac:dyDescent="0.2">
      <c r="G14632" s="79"/>
      <c r="I14632" s="79"/>
      <c r="K14632" s="79"/>
      <c r="M14632" s="79"/>
      <c r="N14632" s="80"/>
      <c r="P14632" s="79"/>
    </row>
    <row r="14633" spans="7:16" x14ac:dyDescent="0.2">
      <c r="G14633" s="79"/>
      <c r="I14633" s="79"/>
      <c r="K14633" s="79"/>
      <c r="M14633" s="79"/>
      <c r="N14633" s="80"/>
      <c r="P14633" s="79"/>
    </row>
    <row r="14634" spans="7:16" x14ac:dyDescent="0.2">
      <c r="G14634" s="79"/>
      <c r="I14634" s="79"/>
      <c r="K14634" s="79"/>
      <c r="M14634" s="79"/>
      <c r="N14634" s="80"/>
      <c r="P14634" s="79"/>
    </row>
    <row r="14635" spans="7:16" x14ac:dyDescent="0.2">
      <c r="G14635" s="79"/>
      <c r="I14635" s="79"/>
      <c r="K14635" s="79"/>
      <c r="M14635" s="79"/>
      <c r="N14635" s="80"/>
      <c r="P14635" s="79"/>
    </row>
    <row r="14636" spans="7:16" x14ac:dyDescent="0.2">
      <c r="G14636" s="79"/>
      <c r="I14636" s="79"/>
      <c r="K14636" s="79"/>
      <c r="M14636" s="79"/>
      <c r="N14636" s="80"/>
      <c r="P14636" s="79"/>
    </row>
    <row r="14637" spans="7:16" x14ac:dyDescent="0.2">
      <c r="G14637" s="79"/>
      <c r="I14637" s="79"/>
      <c r="K14637" s="79"/>
      <c r="M14637" s="79"/>
      <c r="N14637" s="80"/>
      <c r="P14637" s="79"/>
    </row>
    <row r="14638" spans="7:16" x14ac:dyDescent="0.2">
      <c r="G14638" s="79"/>
      <c r="I14638" s="79"/>
      <c r="K14638" s="79"/>
      <c r="M14638" s="79"/>
      <c r="N14638" s="80"/>
      <c r="P14638" s="79"/>
    </row>
    <row r="14639" spans="7:16" x14ac:dyDescent="0.2">
      <c r="G14639" s="79"/>
      <c r="I14639" s="79"/>
      <c r="K14639" s="79"/>
      <c r="M14639" s="79"/>
      <c r="N14639" s="80"/>
      <c r="P14639" s="79"/>
    </row>
    <row r="14640" spans="7:16" x14ac:dyDescent="0.2">
      <c r="G14640" s="79"/>
      <c r="I14640" s="79"/>
      <c r="K14640" s="79"/>
      <c r="M14640" s="79"/>
      <c r="N14640" s="80"/>
      <c r="P14640" s="79"/>
    </row>
    <row r="14641" spans="7:16" x14ac:dyDescent="0.2">
      <c r="G14641" s="79"/>
      <c r="I14641" s="79"/>
      <c r="K14641" s="79"/>
      <c r="M14641" s="79"/>
      <c r="N14641" s="80"/>
      <c r="P14641" s="79"/>
    </row>
    <row r="14642" spans="7:16" x14ac:dyDescent="0.2">
      <c r="G14642" s="79"/>
      <c r="I14642" s="79"/>
      <c r="K14642" s="79"/>
      <c r="M14642" s="79"/>
      <c r="N14642" s="80"/>
      <c r="P14642" s="79"/>
    </row>
    <row r="14643" spans="7:16" x14ac:dyDescent="0.2">
      <c r="G14643" s="79"/>
      <c r="I14643" s="79"/>
      <c r="K14643" s="79"/>
      <c r="M14643" s="79"/>
      <c r="N14643" s="80"/>
      <c r="P14643" s="79"/>
    </row>
    <row r="14644" spans="7:16" x14ac:dyDescent="0.2">
      <c r="G14644" s="79"/>
      <c r="I14644" s="79"/>
      <c r="K14644" s="79"/>
      <c r="M14644" s="79"/>
      <c r="N14644" s="80"/>
      <c r="P14644" s="79"/>
    </row>
    <row r="14645" spans="7:16" x14ac:dyDescent="0.2">
      <c r="G14645" s="79"/>
      <c r="I14645" s="79"/>
      <c r="K14645" s="79"/>
      <c r="M14645" s="79"/>
      <c r="N14645" s="80"/>
      <c r="P14645" s="79"/>
    </row>
    <row r="14646" spans="7:16" x14ac:dyDescent="0.2">
      <c r="G14646" s="79"/>
      <c r="I14646" s="79"/>
      <c r="K14646" s="79"/>
      <c r="M14646" s="79"/>
      <c r="N14646" s="80"/>
      <c r="P14646" s="79"/>
    </row>
    <row r="14647" spans="7:16" x14ac:dyDescent="0.2">
      <c r="G14647" s="79"/>
      <c r="I14647" s="79"/>
      <c r="K14647" s="79"/>
      <c r="M14647" s="79"/>
      <c r="N14647" s="80"/>
      <c r="P14647" s="79"/>
    </row>
    <row r="14648" spans="7:16" x14ac:dyDescent="0.2">
      <c r="G14648" s="79"/>
      <c r="I14648" s="79"/>
      <c r="K14648" s="79"/>
      <c r="M14648" s="79"/>
      <c r="N14648" s="80"/>
      <c r="P14648" s="79"/>
    </row>
    <row r="14649" spans="7:16" x14ac:dyDescent="0.2">
      <c r="G14649" s="79"/>
      <c r="I14649" s="79"/>
      <c r="K14649" s="79"/>
      <c r="M14649" s="79"/>
      <c r="N14649" s="80"/>
      <c r="P14649" s="79"/>
    </row>
    <row r="14650" spans="7:16" x14ac:dyDescent="0.2">
      <c r="G14650" s="79"/>
      <c r="I14650" s="79"/>
      <c r="K14650" s="79"/>
      <c r="M14650" s="79"/>
      <c r="N14650" s="80"/>
      <c r="P14650" s="79"/>
    </row>
    <row r="14651" spans="7:16" x14ac:dyDescent="0.2">
      <c r="G14651" s="79"/>
      <c r="I14651" s="79"/>
      <c r="K14651" s="79"/>
      <c r="M14651" s="79"/>
      <c r="N14651" s="80"/>
      <c r="P14651" s="79"/>
    </row>
    <row r="14652" spans="7:16" x14ac:dyDescent="0.2">
      <c r="G14652" s="79"/>
      <c r="I14652" s="79"/>
      <c r="K14652" s="79"/>
      <c r="M14652" s="79"/>
      <c r="N14652" s="80"/>
      <c r="P14652" s="79"/>
    </row>
    <row r="14653" spans="7:16" x14ac:dyDescent="0.2">
      <c r="G14653" s="79"/>
      <c r="I14653" s="79"/>
      <c r="K14653" s="79"/>
      <c r="M14653" s="79"/>
      <c r="N14653" s="80"/>
      <c r="P14653" s="79"/>
    </row>
    <row r="14654" spans="7:16" x14ac:dyDescent="0.2">
      <c r="G14654" s="79"/>
      <c r="I14654" s="79"/>
      <c r="K14654" s="79"/>
      <c r="M14654" s="79"/>
      <c r="N14654" s="80"/>
      <c r="P14654" s="79"/>
    </row>
    <row r="14655" spans="7:16" x14ac:dyDescent="0.2">
      <c r="G14655" s="79"/>
      <c r="I14655" s="79"/>
      <c r="K14655" s="79"/>
      <c r="M14655" s="79"/>
      <c r="N14655" s="80"/>
      <c r="P14655" s="79"/>
    </row>
    <row r="14656" spans="7:16" x14ac:dyDescent="0.2">
      <c r="G14656" s="79"/>
      <c r="I14656" s="79"/>
      <c r="K14656" s="79"/>
      <c r="M14656" s="79"/>
      <c r="N14656" s="80"/>
      <c r="P14656" s="79"/>
    </row>
    <row r="14657" spans="7:16" x14ac:dyDescent="0.2">
      <c r="G14657" s="79"/>
      <c r="I14657" s="79"/>
      <c r="K14657" s="79"/>
      <c r="M14657" s="79"/>
      <c r="N14657" s="80"/>
      <c r="P14657" s="79"/>
    </row>
    <row r="14658" spans="7:16" x14ac:dyDescent="0.2">
      <c r="G14658" s="79"/>
      <c r="I14658" s="79"/>
      <c r="K14658" s="79"/>
      <c r="M14658" s="79"/>
      <c r="N14658" s="80"/>
      <c r="P14658" s="79"/>
    </row>
    <row r="14659" spans="7:16" x14ac:dyDescent="0.2">
      <c r="G14659" s="79"/>
      <c r="I14659" s="79"/>
      <c r="K14659" s="79"/>
      <c r="M14659" s="79"/>
      <c r="N14659" s="80"/>
      <c r="P14659" s="79"/>
    </row>
    <row r="14660" spans="7:16" x14ac:dyDescent="0.2">
      <c r="G14660" s="79"/>
      <c r="I14660" s="79"/>
      <c r="K14660" s="79"/>
      <c r="M14660" s="79"/>
      <c r="N14660" s="80"/>
      <c r="P14660" s="79"/>
    </row>
    <row r="14661" spans="7:16" x14ac:dyDescent="0.2">
      <c r="G14661" s="79"/>
      <c r="I14661" s="79"/>
      <c r="K14661" s="79"/>
      <c r="M14661" s="79"/>
      <c r="N14661" s="80"/>
      <c r="P14661" s="79"/>
    </row>
    <row r="14662" spans="7:16" x14ac:dyDescent="0.2">
      <c r="G14662" s="79"/>
      <c r="I14662" s="79"/>
      <c r="K14662" s="79"/>
      <c r="M14662" s="79"/>
      <c r="N14662" s="80"/>
      <c r="P14662" s="79"/>
    </row>
    <row r="14663" spans="7:16" x14ac:dyDescent="0.2">
      <c r="G14663" s="79"/>
      <c r="I14663" s="79"/>
      <c r="K14663" s="79"/>
      <c r="M14663" s="79"/>
      <c r="N14663" s="80"/>
      <c r="P14663" s="79"/>
    </row>
    <row r="14664" spans="7:16" x14ac:dyDescent="0.2">
      <c r="G14664" s="79"/>
      <c r="I14664" s="79"/>
      <c r="K14664" s="79"/>
      <c r="M14664" s="79"/>
      <c r="N14664" s="80"/>
      <c r="P14664" s="79"/>
    </row>
    <row r="14665" spans="7:16" x14ac:dyDescent="0.2">
      <c r="G14665" s="79"/>
      <c r="I14665" s="79"/>
      <c r="K14665" s="79"/>
      <c r="M14665" s="79"/>
      <c r="N14665" s="80"/>
      <c r="P14665" s="79"/>
    </row>
    <row r="14666" spans="7:16" x14ac:dyDescent="0.2">
      <c r="G14666" s="79"/>
      <c r="I14666" s="79"/>
      <c r="K14666" s="79"/>
      <c r="M14666" s="79"/>
      <c r="N14666" s="80"/>
      <c r="P14666" s="79"/>
    </row>
    <row r="14667" spans="7:16" x14ac:dyDescent="0.2">
      <c r="G14667" s="79"/>
      <c r="I14667" s="79"/>
      <c r="K14667" s="79"/>
      <c r="M14667" s="79"/>
      <c r="N14667" s="80"/>
      <c r="P14667" s="79"/>
    </row>
    <row r="14668" spans="7:16" x14ac:dyDescent="0.2">
      <c r="G14668" s="79"/>
      <c r="I14668" s="79"/>
      <c r="K14668" s="79"/>
      <c r="M14668" s="79"/>
      <c r="N14668" s="80"/>
      <c r="P14668" s="79"/>
    </row>
    <row r="14669" spans="7:16" x14ac:dyDescent="0.2">
      <c r="G14669" s="79"/>
      <c r="I14669" s="79"/>
      <c r="K14669" s="79"/>
      <c r="M14669" s="79"/>
      <c r="N14669" s="80"/>
      <c r="P14669" s="79"/>
    </row>
    <row r="14670" spans="7:16" x14ac:dyDescent="0.2">
      <c r="G14670" s="79"/>
      <c r="I14670" s="79"/>
      <c r="K14670" s="79"/>
      <c r="M14670" s="79"/>
      <c r="N14670" s="80"/>
      <c r="P14670" s="79"/>
    </row>
    <row r="14671" spans="7:16" x14ac:dyDescent="0.2">
      <c r="G14671" s="79"/>
      <c r="I14671" s="79"/>
      <c r="K14671" s="79"/>
      <c r="M14671" s="79"/>
      <c r="N14671" s="80"/>
      <c r="P14671" s="79"/>
    </row>
    <row r="14672" spans="7:16" x14ac:dyDescent="0.2">
      <c r="G14672" s="79"/>
      <c r="I14672" s="79"/>
      <c r="K14672" s="79"/>
      <c r="M14672" s="79"/>
      <c r="N14672" s="80"/>
      <c r="P14672" s="79"/>
    </row>
    <row r="14673" spans="7:16" x14ac:dyDescent="0.2">
      <c r="G14673" s="79"/>
      <c r="I14673" s="79"/>
      <c r="K14673" s="79"/>
      <c r="M14673" s="79"/>
      <c r="N14673" s="80"/>
      <c r="P14673" s="79"/>
    </row>
    <row r="14674" spans="7:16" x14ac:dyDescent="0.2">
      <c r="G14674" s="79"/>
      <c r="I14674" s="79"/>
      <c r="K14674" s="79"/>
      <c r="M14674" s="79"/>
      <c r="N14674" s="80"/>
      <c r="P14674" s="79"/>
    </row>
    <row r="14675" spans="7:16" x14ac:dyDescent="0.2">
      <c r="G14675" s="79"/>
      <c r="I14675" s="79"/>
      <c r="K14675" s="79"/>
      <c r="M14675" s="79"/>
      <c r="N14675" s="80"/>
      <c r="P14675" s="79"/>
    </row>
    <row r="14676" spans="7:16" x14ac:dyDescent="0.2">
      <c r="G14676" s="79"/>
      <c r="I14676" s="79"/>
      <c r="K14676" s="79"/>
      <c r="M14676" s="79"/>
      <c r="N14676" s="80"/>
      <c r="P14676" s="79"/>
    </row>
    <row r="14677" spans="7:16" x14ac:dyDescent="0.2">
      <c r="G14677" s="79"/>
      <c r="I14677" s="79"/>
      <c r="K14677" s="79"/>
      <c r="M14677" s="79"/>
      <c r="N14677" s="80"/>
      <c r="P14677" s="79"/>
    </row>
    <row r="14678" spans="7:16" x14ac:dyDescent="0.2">
      <c r="G14678" s="79"/>
      <c r="I14678" s="79"/>
      <c r="K14678" s="79"/>
      <c r="M14678" s="79"/>
      <c r="N14678" s="80"/>
      <c r="P14678" s="79"/>
    </row>
    <row r="14679" spans="7:16" x14ac:dyDescent="0.2">
      <c r="G14679" s="79"/>
      <c r="I14679" s="79"/>
      <c r="K14679" s="79"/>
      <c r="M14679" s="79"/>
      <c r="N14679" s="80"/>
      <c r="P14679" s="79"/>
    </row>
    <row r="14680" spans="7:16" x14ac:dyDescent="0.2">
      <c r="G14680" s="79"/>
      <c r="I14680" s="79"/>
      <c r="K14680" s="79"/>
      <c r="M14680" s="79"/>
      <c r="N14680" s="80"/>
      <c r="P14680" s="79"/>
    </row>
    <row r="14681" spans="7:16" x14ac:dyDescent="0.2">
      <c r="G14681" s="79"/>
      <c r="I14681" s="79"/>
      <c r="K14681" s="79"/>
      <c r="M14681" s="79"/>
      <c r="N14681" s="80"/>
      <c r="P14681" s="79"/>
    </row>
    <row r="14682" spans="7:16" x14ac:dyDescent="0.2">
      <c r="G14682" s="79"/>
      <c r="I14682" s="79"/>
      <c r="K14682" s="79"/>
      <c r="M14682" s="79"/>
      <c r="N14682" s="80"/>
      <c r="P14682" s="79"/>
    </row>
    <row r="14683" spans="7:16" x14ac:dyDescent="0.2">
      <c r="G14683" s="79"/>
      <c r="I14683" s="79"/>
      <c r="K14683" s="79"/>
      <c r="M14683" s="79"/>
      <c r="N14683" s="80"/>
      <c r="P14683" s="79"/>
    </row>
    <row r="14684" spans="7:16" x14ac:dyDescent="0.2">
      <c r="G14684" s="79"/>
      <c r="I14684" s="79"/>
      <c r="K14684" s="79"/>
      <c r="M14684" s="79"/>
      <c r="N14684" s="80"/>
      <c r="P14684" s="79"/>
    </row>
    <row r="14685" spans="7:16" x14ac:dyDescent="0.2">
      <c r="G14685" s="79"/>
      <c r="I14685" s="79"/>
      <c r="K14685" s="79"/>
      <c r="M14685" s="79"/>
      <c r="N14685" s="80"/>
      <c r="P14685" s="79"/>
    </row>
    <row r="14686" spans="7:16" x14ac:dyDescent="0.2">
      <c r="G14686" s="79"/>
      <c r="I14686" s="79"/>
      <c r="K14686" s="79"/>
      <c r="M14686" s="79"/>
      <c r="N14686" s="80"/>
      <c r="P14686" s="79"/>
    </row>
    <row r="14687" spans="7:16" x14ac:dyDescent="0.2">
      <c r="G14687" s="79"/>
      <c r="I14687" s="79"/>
      <c r="K14687" s="79"/>
      <c r="M14687" s="79"/>
      <c r="N14687" s="80"/>
      <c r="P14687" s="79"/>
    </row>
    <row r="14688" spans="7:16" x14ac:dyDescent="0.2">
      <c r="G14688" s="79"/>
      <c r="I14688" s="79"/>
      <c r="K14688" s="79"/>
      <c r="M14688" s="79"/>
      <c r="N14688" s="80"/>
      <c r="P14688" s="79"/>
    </row>
    <row r="14689" spans="7:16" x14ac:dyDescent="0.2">
      <c r="G14689" s="79"/>
      <c r="I14689" s="79"/>
      <c r="K14689" s="79"/>
      <c r="M14689" s="79"/>
      <c r="N14689" s="80"/>
      <c r="P14689" s="79"/>
    </row>
    <row r="14690" spans="7:16" x14ac:dyDescent="0.2">
      <c r="G14690" s="79"/>
      <c r="I14690" s="79"/>
      <c r="K14690" s="79"/>
      <c r="M14690" s="79"/>
      <c r="N14690" s="80"/>
      <c r="P14690" s="79"/>
    </row>
    <row r="14691" spans="7:16" x14ac:dyDescent="0.2">
      <c r="G14691" s="79"/>
      <c r="I14691" s="79"/>
      <c r="K14691" s="79"/>
      <c r="M14691" s="79"/>
      <c r="N14691" s="80"/>
      <c r="P14691" s="79"/>
    </row>
    <row r="14692" spans="7:16" x14ac:dyDescent="0.2">
      <c r="G14692" s="79"/>
      <c r="I14692" s="79"/>
      <c r="K14692" s="79"/>
      <c r="M14692" s="79"/>
      <c r="N14692" s="80"/>
      <c r="P14692" s="79"/>
    </row>
    <row r="14693" spans="7:16" x14ac:dyDescent="0.2">
      <c r="G14693" s="79"/>
      <c r="I14693" s="79"/>
      <c r="K14693" s="79"/>
      <c r="M14693" s="79"/>
      <c r="N14693" s="80"/>
      <c r="P14693" s="79"/>
    </row>
    <row r="14694" spans="7:16" x14ac:dyDescent="0.2">
      <c r="G14694" s="79"/>
      <c r="I14694" s="79"/>
      <c r="K14694" s="79"/>
      <c r="M14694" s="79"/>
      <c r="N14694" s="80"/>
      <c r="P14694" s="79"/>
    </row>
    <row r="14695" spans="7:16" x14ac:dyDescent="0.2">
      <c r="G14695" s="79"/>
      <c r="I14695" s="79"/>
      <c r="K14695" s="79"/>
      <c r="M14695" s="79"/>
      <c r="N14695" s="80"/>
      <c r="P14695" s="79"/>
    </row>
    <row r="14696" spans="7:16" x14ac:dyDescent="0.2">
      <c r="G14696" s="79"/>
      <c r="I14696" s="79"/>
      <c r="K14696" s="79"/>
      <c r="M14696" s="79"/>
      <c r="N14696" s="80"/>
      <c r="P14696" s="79"/>
    </row>
    <row r="14697" spans="7:16" x14ac:dyDescent="0.2">
      <c r="G14697" s="79"/>
      <c r="I14697" s="79"/>
      <c r="K14697" s="79"/>
      <c r="M14697" s="79"/>
      <c r="N14697" s="80"/>
      <c r="P14697" s="79"/>
    </row>
    <row r="14698" spans="7:16" x14ac:dyDescent="0.2">
      <c r="G14698" s="79"/>
      <c r="I14698" s="79"/>
      <c r="K14698" s="79"/>
      <c r="M14698" s="79"/>
      <c r="N14698" s="80"/>
      <c r="P14698" s="79"/>
    </row>
    <row r="14699" spans="7:16" x14ac:dyDescent="0.2">
      <c r="G14699" s="79"/>
      <c r="I14699" s="79"/>
      <c r="K14699" s="79"/>
      <c r="M14699" s="79"/>
      <c r="N14699" s="80"/>
      <c r="P14699" s="79"/>
    </row>
    <row r="14700" spans="7:16" x14ac:dyDescent="0.2">
      <c r="G14700" s="79"/>
      <c r="I14700" s="79"/>
      <c r="K14700" s="79"/>
      <c r="M14700" s="79"/>
      <c r="N14700" s="80"/>
      <c r="P14700" s="79"/>
    </row>
    <row r="14701" spans="7:16" x14ac:dyDescent="0.2">
      <c r="G14701" s="79"/>
      <c r="I14701" s="79"/>
      <c r="K14701" s="79"/>
      <c r="M14701" s="79"/>
      <c r="N14701" s="80"/>
      <c r="P14701" s="79"/>
    </row>
    <row r="14702" spans="7:16" x14ac:dyDescent="0.2">
      <c r="G14702" s="79"/>
      <c r="I14702" s="79"/>
      <c r="K14702" s="79"/>
      <c r="M14702" s="79"/>
      <c r="N14702" s="80"/>
      <c r="P14702" s="79"/>
    </row>
    <row r="14703" spans="7:16" x14ac:dyDescent="0.2">
      <c r="G14703" s="79"/>
      <c r="I14703" s="79"/>
      <c r="K14703" s="79"/>
      <c r="M14703" s="79"/>
      <c r="N14703" s="80"/>
      <c r="P14703" s="79"/>
    </row>
    <row r="14704" spans="7:16" x14ac:dyDescent="0.2">
      <c r="G14704" s="79"/>
      <c r="I14704" s="79"/>
      <c r="K14704" s="79"/>
      <c r="M14704" s="79"/>
      <c r="N14704" s="80"/>
      <c r="P14704" s="79"/>
    </row>
    <row r="14705" spans="7:16" x14ac:dyDescent="0.2">
      <c r="G14705" s="79"/>
      <c r="I14705" s="79"/>
      <c r="K14705" s="79"/>
      <c r="M14705" s="79"/>
      <c r="N14705" s="80"/>
      <c r="P14705" s="79"/>
    </row>
    <row r="14706" spans="7:16" x14ac:dyDescent="0.2">
      <c r="G14706" s="79"/>
      <c r="I14706" s="79"/>
      <c r="K14706" s="79"/>
      <c r="M14706" s="79"/>
      <c r="N14706" s="80"/>
      <c r="P14706" s="79"/>
    </row>
    <row r="14707" spans="7:16" x14ac:dyDescent="0.2">
      <c r="G14707" s="79"/>
      <c r="I14707" s="79"/>
      <c r="K14707" s="79"/>
      <c r="M14707" s="79"/>
      <c r="N14707" s="80"/>
      <c r="P14707" s="79"/>
    </row>
    <row r="14708" spans="7:16" x14ac:dyDescent="0.2">
      <c r="G14708" s="79"/>
      <c r="I14708" s="79"/>
      <c r="K14708" s="79"/>
      <c r="M14708" s="79"/>
      <c r="N14708" s="80"/>
      <c r="P14708" s="79"/>
    </row>
    <row r="14709" spans="7:16" x14ac:dyDescent="0.2">
      <c r="G14709" s="79"/>
      <c r="I14709" s="79"/>
      <c r="K14709" s="79"/>
      <c r="M14709" s="79"/>
      <c r="N14709" s="80"/>
      <c r="P14709" s="79"/>
    </row>
    <row r="14710" spans="7:16" x14ac:dyDescent="0.2">
      <c r="G14710" s="79"/>
      <c r="I14710" s="79"/>
      <c r="K14710" s="79"/>
      <c r="M14710" s="79"/>
      <c r="N14710" s="80"/>
      <c r="P14710" s="79"/>
    </row>
    <row r="14711" spans="7:16" x14ac:dyDescent="0.2">
      <c r="G14711" s="79"/>
      <c r="I14711" s="79"/>
      <c r="K14711" s="79"/>
      <c r="M14711" s="79"/>
      <c r="N14711" s="80"/>
      <c r="P14711" s="79"/>
    </row>
    <row r="14712" spans="7:16" x14ac:dyDescent="0.2">
      <c r="G14712" s="79"/>
      <c r="I14712" s="79"/>
      <c r="K14712" s="79"/>
      <c r="M14712" s="79"/>
      <c r="N14712" s="80"/>
      <c r="P14712" s="79"/>
    </row>
    <row r="14713" spans="7:16" x14ac:dyDescent="0.2">
      <c r="G14713" s="79"/>
      <c r="I14713" s="79"/>
      <c r="K14713" s="79"/>
      <c r="M14713" s="79"/>
      <c r="N14713" s="80"/>
      <c r="P14713" s="79"/>
    </row>
    <row r="14714" spans="7:16" x14ac:dyDescent="0.2">
      <c r="G14714" s="79"/>
      <c r="I14714" s="79"/>
      <c r="K14714" s="79"/>
      <c r="M14714" s="79"/>
      <c r="N14714" s="80"/>
      <c r="P14714" s="79"/>
    </row>
    <row r="14715" spans="7:16" x14ac:dyDescent="0.2">
      <c r="G14715" s="79"/>
      <c r="I14715" s="79"/>
      <c r="K14715" s="79"/>
      <c r="M14715" s="79"/>
      <c r="N14715" s="80"/>
      <c r="P14715" s="79"/>
    </row>
    <row r="14716" spans="7:16" x14ac:dyDescent="0.2">
      <c r="G14716" s="79"/>
      <c r="I14716" s="79"/>
      <c r="K14716" s="79"/>
      <c r="M14716" s="79"/>
      <c r="N14716" s="80"/>
      <c r="P14716" s="79"/>
    </row>
    <row r="14717" spans="7:16" x14ac:dyDescent="0.2">
      <c r="G14717" s="79"/>
      <c r="I14717" s="79"/>
      <c r="K14717" s="79"/>
      <c r="M14717" s="79"/>
      <c r="N14717" s="80"/>
      <c r="P14717" s="79"/>
    </row>
    <row r="14718" spans="7:16" x14ac:dyDescent="0.2">
      <c r="G14718" s="79"/>
      <c r="I14718" s="79"/>
      <c r="K14718" s="79"/>
      <c r="M14718" s="79"/>
      <c r="N14718" s="80"/>
      <c r="P14718" s="79"/>
    </row>
    <row r="14719" spans="7:16" x14ac:dyDescent="0.2">
      <c r="G14719" s="79"/>
      <c r="I14719" s="79"/>
      <c r="K14719" s="79"/>
      <c r="M14719" s="79"/>
      <c r="N14719" s="80"/>
      <c r="P14719" s="79"/>
    </row>
    <row r="14720" spans="7:16" x14ac:dyDescent="0.2">
      <c r="G14720" s="79"/>
      <c r="I14720" s="79"/>
      <c r="K14720" s="79"/>
      <c r="M14720" s="79"/>
      <c r="N14720" s="80"/>
      <c r="P14720" s="79"/>
    </row>
    <row r="14721" spans="7:16" x14ac:dyDescent="0.2">
      <c r="G14721" s="79"/>
      <c r="I14721" s="79"/>
      <c r="K14721" s="79"/>
      <c r="M14721" s="79"/>
      <c r="N14721" s="80"/>
      <c r="P14721" s="79"/>
    </row>
    <row r="14722" spans="7:16" x14ac:dyDescent="0.2">
      <c r="G14722" s="79"/>
      <c r="I14722" s="79"/>
      <c r="K14722" s="79"/>
      <c r="M14722" s="79"/>
      <c r="N14722" s="80"/>
      <c r="P14722" s="79"/>
    </row>
    <row r="14723" spans="7:16" x14ac:dyDescent="0.2">
      <c r="G14723" s="79"/>
      <c r="I14723" s="79"/>
      <c r="K14723" s="79"/>
      <c r="M14723" s="79"/>
      <c r="N14723" s="80"/>
      <c r="P14723" s="79"/>
    </row>
    <row r="14724" spans="7:16" x14ac:dyDescent="0.2">
      <c r="G14724" s="79"/>
      <c r="I14724" s="79"/>
      <c r="K14724" s="79"/>
      <c r="M14724" s="79"/>
      <c r="N14724" s="80"/>
      <c r="P14724" s="79"/>
    </row>
    <row r="14725" spans="7:16" x14ac:dyDescent="0.2">
      <c r="G14725" s="79"/>
      <c r="I14725" s="79"/>
      <c r="K14725" s="79"/>
      <c r="M14725" s="79"/>
      <c r="N14725" s="80"/>
      <c r="P14725" s="79"/>
    </row>
    <row r="14726" spans="7:16" x14ac:dyDescent="0.2">
      <c r="G14726" s="79"/>
      <c r="I14726" s="79"/>
      <c r="K14726" s="79"/>
      <c r="M14726" s="79"/>
      <c r="N14726" s="80"/>
      <c r="P14726" s="79"/>
    </row>
    <row r="14727" spans="7:16" x14ac:dyDescent="0.2">
      <c r="G14727" s="79"/>
      <c r="I14727" s="79"/>
      <c r="K14727" s="79"/>
      <c r="M14727" s="79"/>
      <c r="N14727" s="80"/>
      <c r="P14727" s="79"/>
    </row>
    <row r="14728" spans="7:16" x14ac:dyDescent="0.2">
      <c r="G14728" s="79"/>
      <c r="I14728" s="79"/>
      <c r="K14728" s="79"/>
      <c r="M14728" s="79"/>
      <c r="N14728" s="80"/>
      <c r="P14728" s="79"/>
    </row>
    <row r="14729" spans="7:16" x14ac:dyDescent="0.2">
      <c r="G14729" s="79"/>
      <c r="I14729" s="79"/>
      <c r="K14729" s="79"/>
      <c r="M14729" s="79"/>
      <c r="N14729" s="80"/>
      <c r="P14729" s="79"/>
    </row>
    <row r="14730" spans="7:16" x14ac:dyDescent="0.2">
      <c r="G14730" s="79"/>
      <c r="I14730" s="79"/>
      <c r="K14730" s="79"/>
      <c r="M14730" s="79"/>
      <c r="N14730" s="80"/>
      <c r="P14730" s="79"/>
    </row>
    <row r="14731" spans="7:16" x14ac:dyDescent="0.2">
      <c r="G14731" s="79"/>
      <c r="I14731" s="79"/>
      <c r="K14731" s="79"/>
      <c r="M14731" s="79"/>
      <c r="N14731" s="80"/>
      <c r="P14731" s="79"/>
    </row>
    <row r="14732" spans="7:16" x14ac:dyDescent="0.2">
      <c r="G14732" s="79"/>
      <c r="I14732" s="79"/>
      <c r="K14732" s="79"/>
      <c r="M14732" s="79"/>
      <c r="N14732" s="80"/>
      <c r="P14732" s="79"/>
    </row>
    <row r="14733" spans="7:16" x14ac:dyDescent="0.2">
      <c r="G14733" s="79"/>
      <c r="I14733" s="79"/>
      <c r="K14733" s="79"/>
      <c r="M14733" s="79"/>
      <c r="N14733" s="80"/>
      <c r="P14733" s="79"/>
    </row>
    <row r="14734" spans="7:16" x14ac:dyDescent="0.2">
      <c r="G14734" s="79"/>
      <c r="I14734" s="79"/>
      <c r="K14734" s="79"/>
      <c r="M14734" s="79"/>
      <c r="N14734" s="80"/>
      <c r="P14734" s="79"/>
    </row>
    <row r="14735" spans="7:16" x14ac:dyDescent="0.2">
      <c r="G14735" s="79"/>
      <c r="I14735" s="79"/>
      <c r="K14735" s="79"/>
      <c r="M14735" s="79"/>
      <c r="N14735" s="80"/>
      <c r="P14735" s="79"/>
    </row>
    <row r="14736" spans="7:16" x14ac:dyDescent="0.2">
      <c r="G14736" s="79"/>
      <c r="I14736" s="79"/>
      <c r="K14736" s="79"/>
      <c r="M14736" s="79"/>
      <c r="N14736" s="80"/>
      <c r="P14736" s="79"/>
    </row>
    <row r="14737" spans="7:16" x14ac:dyDescent="0.2">
      <c r="G14737" s="79"/>
      <c r="I14737" s="79"/>
      <c r="K14737" s="79"/>
      <c r="M14737" s="79"/>
      <c r="N14737" s="80"/>
      <c r="P14737" s="79"/>
    </row>
    <row r="14738" spans="7:16" x14ac:dyDescent="0.2">
      <c r="G14738" s="79"/>
      <c r="I14738" s="79"/>
      <c r="K14738" s="79"/>
      <c r="M14738" s="79"/>
      <c r="N14738" s="80"/>
      <c r="P14738" s="79"/>
    </row>
    <row r="14739" spans="7:16" x14ac:dyDescent="0.2">
      <c r="G14739" s="79"/>
      <c r="I14739" s="79"/>
      <c r="K14739" s="79"/>
      <c r="M14739" s="79"/>
      <c r="N14739" s="80"/>
      <c r="P14739" s="79"/>
    </row>
    <row r="14740" spans="7:16" x14ac:dyDescent="0.2">
      <c r="G14740" s="79"/>
      <c r="I14740" s="79"/>
      <c r="K14740" s="79"/>
      <c r="M14740" s="79"/>
      <c r="N14740" s="80"/>
      <c r="P14740" s="79"/>
    </row>
    <row r="14741" spans="7:16" x14ac:dyDescent="0.2">
      <c r="G14741" s="79"/>
      <c r="I14741" s="79"/>
      <c r="K14741" s="79"/>
      <c r="M14741" s="79"/>
      <c r="N14741" s="80"/>
      <c r="P14741" s="79"/>
    </row>
    <row r="14742" spans="7:16" x14ac:dyDescent="0.2">
      <c r="G14742" s="79"/>
      <c r="I14742" s="79"/>
      <c r="K14742" s="79"/>
      <c r="M14742" s="79"/>
      <c r="N14742" s="80"/>
      <c r="P14742" s="79"/>
    </row>
    <row r="14743" spans="7:16" x14ac:dyDescent="0.2">
      <c r="G14743" s="79"/>
      <c r="I14743" s="79"/>
      <c r="K14743" s="79"/>
      <c r="M14743" s="79"/>
      <c r="N14743" s="80"/>
      <c r="P14743" s="79"/>
    </row>
    <row r="14744" spans="7:16" x14ac:dyDescent="0.2">
      <c r="G14744" s="79"/>
      <c r="I14744" s="79"/>
      <c r="K14744" s="79"/>
      <c r="M14744" s="79"/>
      <c r="N14744" s="80"/>
      <c r="P14744" s="79"/>
    </row>
    <row r="14745" spans="7:16" x14ac:dyDescent="0.2">
      <c r="G14745" s="79"/>
      <c r="I14745" s="79"/>
      <c r="K14745" s="79"/>
      <c r="M14745" s="79"/>
      <c r="N14745" s="80"/>
      <c r="P14745" s="79"/>
    </row>
    <row r="14746" spans="7:16" x14ac:dyDescent="0.2">
      <c r="G14746" s="79"/>
      <c r="I14746" s="79"/>
      <c r="K14746" s="79"/>
      <c r="M14746" s="79"/>
      <c r="N14746" s="80"/>
      <c r="P14746" s="79"/>
    </row>
    <row r="14747" spans="7:16" x14ac:dyDescent="0.2">
      <c r="G14747" s="79"/>
      <c r="I14747" s="79"/>
      <c r="K14747" s="79"/>
      <c r="M14747" s="79"/>
      <c r="N14747" s="80"/>
      <c r="P14747" s="79"/>
    </row>
    <row r="14748" spans="7:16" x14ac:dyDescent="0.2">
      <c r="G14748" s="79"/>
      <c r="I14748" s="79"/>
      <c r="K14748" s="79"/>
      <c r="M14748" s="79"/>
      <c r="N14748" s="80"/>
      <c r="P14748" s="79"/>
    </row>
    <row r="14749" spans="7:16" x14ac:dyDescent="0.2">
      <c r="G14749" s="79"/>
      <c r="I14749" s="79"/>
      <c r="K14749" s="79"/>
      <c r="M14749" s="79"/>
      <c r="N14749" s="80"/>
      <c r="P14749" s="79"/>
    </row>
    <row r="14750" spans="7:16" x14ac:dyDescent="0.2">
      <c r="G14750" s="79"/>
      <c r="I14750" s="79"/>
      <c r="K14750" s="79"/>
      <c r="M14750" s="79"/>
      <c r="N14750" s="80"/>
      <c r="P14750" s="79"/>
    </row>
    <row r="14751" spans="7:16" x14ac:dyDescent="0.2">
      <c r="G14751" s="79"/>
      <c r="I14751" s="79"/>
      <c r="K14751" s="79"/>
      <c r="M14751" s="79"/>
      <c r="N14751" s="80"/>
      <c r="P14751" s="79"/>
    </row>
    <row r="14752" spans="7:16" x14ac:dyDescent="0.2">
      <c r="G14752" s="79"/>
      <c r="I14752" s="79"/>
      <c r="K14752" s="79"/>
      <c r="M14752" s="79"/>
      <c r="N14752" s="80"/>
      <c r="P14752" s="79"/>
    </row>
    <row r="14753" spans="7:16" x14ac:dyDescent="0.2">
      <c r="G14753" s="79"/>
      <c r="I14753" s="79"/>
      <c r="K14753" s="79"/>
      <c r="M14753" s="79"/>
      <c r="N14753" s="80"/>
      <c r="P14753" s="79"/>
    </row>
    <row r="14754" spans="7:16" x14ac:dyDescent="0.2">
      <c r="G14754" s="79"/>
      <c r="I14754" s="79"/>
      <c r="K14754" s="79"/>
      <c r="M14754" s="79"/>
      <c r="N14754" s="80"/>
      <c r="P14754" s="79"/>
    </row>
    <row r="14755" spans="7:16" x14ac:dyDescent="0.2">
      <c r="G14755" s="79"/>
      <c r="I14755" s="79"/>
      <c r="K14755" s="79"/>
      <c r="M14755" s="79"/>
      <c r="N14755" s="80"/>
      <c r="P14755" s="79"/>
    </row>
    <row r="14756" spans="7:16" x14ac:dyDescent="0.2">
      <c r="G14756" s="79"/>
      <c r="I14756" s="79"/>
      <c r="K14756" s="79"/>
      <c r="M14756" s="79"/>
      <c r="N14756" s="80"/>
      <c r="P14756" s="79"/>
    </row>
    <row r="14757" spans="7:16" x14ac:dyDescent="0.2">
      <c r="G14757" s="79"/>
      <c r="I14757" s="79"/>
      <c r="K14757" s="79"/>
      <c r="M14757" s="79"/>
      <c r="N14757" s="80"/>
      <c r="P14757" s="79"/>
    </row>
    <row r="14758" spans="7:16" x14ac:dyDescent="0.2">
      <c r="G14758" s="79"/>
      <c r="I14758" s="79"/>
      <c r="K14758" s="79"/>
      <c r="M14758" s="79"/>
      <c r="N14758" s="80"/>
      <c r="P14758" s="79"/>
    </row>
    <row r="14759" spans="7:16" x14ac:dyDescent="0.2">
      <c r="G14759" s="79"/>
      <c r="I14759" s="79"/>
      <c r="K14759" s="79"/>
      <c r="M14759" s="79"/>
      <c r="N14759" s="80"/>
      <c r="P14759" s="79"/>
    </row>
    <row r="14760" spans="7:16" x14ac:dyDescent="0.2">
      <c r="G14760" s="79"/>
      <c r="I14760" s="79"/>
      <c r="K14760" s="79"/>
      <c r="M14760" s="79"/>
      <c r="N14760" s="80"/>
      <c r="P14760" s="79"/>
    </row>
    <row r="14761" spans="7:16" x14ac:dyDescent="0.2">
      <c r="G14761" s="79"/>
      <c r="I14761" s="79"/>
      <c r="K14761" s="79"/>
      <c r="M14761" s="79"/>
      <c r="N14761" s="80"/>
      <c r="P14761" s="79"/>
    </row>
    <row r="14762" spans="7:16" x14ac:dyDescent="0.2">
      <c r="G14762" s="79"/>
      <c r="I14762" s="79"/>
      <c r="K14762" s="79"/>
      <c r="M14762" s="79"/>
      <c r="N14762" s="80"/>
      <c r="P14762" s="79"/>
    </row>
    <row r="14763" spans="7:16" x14ac:dyDescent="0.2">
      <c r="G14763" s="79"/>
      <c r="I14763" s="79"/>
      <c r="K14763" s="79"/>
      <c r="M14763" s="79"/>
      <c r="N14763" s="80"/>
      <c r="P14763" s="79"/>
    </row>
    <row r="14764" spans="7:16" x14ac:dyDescent="0.2">
      <c r="G14764" s="79"/>
      <c r="I14764" s="79"/>
      <c r="K14764" s="79"/>
      <c r="M14764" s="79"/>
      <c r="N14764" s="80"/>
      <c r="P14764" s="79"/>
    </row>
    <row r="14765" spans="7:16" x14ac:dyDescent="0.2">
      <c r="G14765" s="79"/>
      <c r="I14765" s="79"/>
      <c r="K14765" s="79"/>
      <c r="M14765" s="79"/>
      <c r="N14765" s="80"/>
      <c r="P14765" s="79"/>
    </row>
    <row r="14766" spans="7:16" x14ac:dyDescent="0.2">
      <c r="G14766" s="79"/>
      <c r="I14766" s="79"/>
      <c r="K14766" s="79"/>
      <c r="M14766" s="79"/>
      <c r="N14766" s="80"/>
      <c r="P14766" s="79"/>
    </row>
    <row r="14767" spans="7:16" x14ac:dyDescent="0.2">
      <c r="G14767" s="79"/>
      <c r="I14767" s="79"/>
      <c r="K14767" s="79"/>
      <c r="M14767" s="79"/>
      <c r="N14767" s="80"/>
      <c r="P14767" s="79"/>
    </row>
    <row r="14768" spans="7:16" x14ac:dyDescent="0.2">
      <c r="G14768" s="79"/>
      <c r="I14768" s="79"/>
      <c r="K14768" s="79"/>
      <c r="M14768" s="79"/>
      <c r="N14768" s="80"/>
      <c r="P14768" s="79"/>
    </row>
    <row r="14769" spans="7:16" x14ac:dyDescent="0.2">
      <c r="G14769" s="79"/>
      <c r="I14769" s="79"/>
      <c r="K14769" s="79"/>
      <c r="M14769" s="79"/>
      <c r="N14769" s="80"/>
      <c r="P14769" s="79"/>
    </row>
    <row r="14770" spans="7:16" x14ac:dyDescent="0.2">
      <c r="G14770" s="79"/>
      <c r="I14770" s="79"/>
      <c r="K14770" s="79"/>
      <c r="M14770" s="79"/>
      <c r="N14770" s="80"/>
      <c r="P14770" s="79"/>
    </row>
    <row r="14771" spans="7:16" x14ac:dyDescent="0.2">
      <c r="G14771" s="79"/>
      <c r="I14771" s="79"/>
      <c r="K14771" s="79"/>
      <c r="M14771" s="79"/>
      <c r="N14771" s="80"/>
      <c r="P14771" s="79"/>
    </row>
    <row r="14772" spans="7:16" x14ac:dyDescent="0.2">
      <c r="G14772" s="79"/>
      <c r="I14772" s="79"/>
      <c r="K14772" s="79"/>
      <c r="M14772" s="79"/>
      <c r="N14772" s="80"/>
      <c r="P14772" s="79"/>
    </row>
    <row r="14773" spans="7:16" x14ac:dyDescent="0.2">
      <c r="G14773" s="79"/>
      <c r="I14773" s="79"/>
      <c r="K14773" s="79"/>
      <c r="M14773" s="79"/>
      <c r="N14773" s="80"/>
      <c r="P14773" s="79"/>
    </row>
    <row r="14774" spans="7:16" x14ac:dyDescent="0.2">
      <c r="G14774" s="79"/>
      <c r="I14774" s="79"/>
      <c r="K14774" s="79"/>
      <c r="M14774" s="79"/>
      <c r="N14774" s="80"/>
      <c r="P14774" s="79"/>
    </row>
    <row r="14775" spans="7:16" x14ac:dyDescent="0.2">
      <c r="G14775" s="79"/>
      <c r="I14775" s="79"/>
      <c r="K14775" s="79"/>
      <c r="M14775" s="79"/>
      <c r="N14775" s="80"/>
      <c r="P14775" s="79"/>
    </row>
    <row r="14776" spans="7:16" x14ac:dyDescent="0.2">
      <c r="G14776" s="79"/>
      <c r="I14776" s="79"/>
      <c r="K14776" s="79"/>
      <c r="M14776" s="79"/>
      <c r="N14776" s="80"/>
      <c r="P14776" s="79"/>
    </row>
    <row r="14777" spans="7:16" x14ac:dyDescent="0.2">
      <c r="G14777" s="79"/>
      <c r="I14777" s="79"/>
      <c r="K14777" s="79"/>
      <c r="M14777" s="79"/>
      <c r="N14777" s="80"/>
      <c r="P14777" s="79"/>
    </row>
    <row r="14778" spans="7:16" x14ac:dyDescent="0.2">
      <c r="G14778" s="79"/>
      <c r="I14778" s="79"/>
      <c r="K14778" s="79"/>
      <c r="M14778" s="79"/>
      <c r="N14778" s="80"/>
      <c r="P14778" s="79"/>
    </row>
    <row r="14779" spans="7:16" x14ac:dyDescent="0.2">
      <c r="G14779" s="79"/>
      <c r="I14779" s="79"/>
      <c r="K14779" s="79"/>
      <c r="M14779" s="79"/>
      <c r="N14779" s="80"/>
      <c r="P14779" s="79"/>
    </row>
    <row r="14780" spans="7:16" x14ac:dyDescent="0.2">
      <c r="G14780" s="79"/>
      <c r="I14780" s="79"/>
      <c r="K14780" s="79"/>
      <c r="M14780" s="79"/>
      <c r="N14780" s="80"/>
      <c r="P14780" s="79"/>
    </row>
    <row r="14781" spans="7:16" x14ac:dyDescent="0.2">
      <c r="G14781" s="79"/>
      <c r="I14781" s="79"/>
      <c r="K14781" s="79"/>
      <c r="M14781" s="79"/>
      <c r="N14781" s="80"/>
      <c r="P14781" s="79"/>
    </row>
    <row r="14782" spans="7:16" x14ac:dyDescent="0.2">
      <c r="G14782" s="79"/>
      <c r="I14782" s="79"/>
      <c r="K14782" s="79"/>
      <c r="M14782" s="79"/>
      <c r="N14782" s="80"/>
      <c r="P14782" s="79"/>
    </row>
    <row r="14783" spans="7:16" x14ac:dyDescent="0.2">
      <c r="G14783" s="79"/>
      <c r="I14783" s="79"/>
      <c r="K14783" s="79"/>
      <c r="M14783" s="79"/>
      <c r="N14783" s="80"/>
      <c r="P14783" s="79"/>
    </row>
    <row r="14784" spans="7:16" x14ac:dyDescent="0.2">
      <c r="G14784" s="79"/>
      <c r="I14784" s="79"/>
      <c r="K14784" s="79"/>
      <c r="M14784" s="79"/>
      <c r="N14784" s="80"/>
      <c r="P14784" s="79"/>
    </row>
    <row r="14785" spans="7:16" x14ac:dyDescent="0.2">
      <c r="G14785" s="79"/>
      <c r="I14785" s="79"/>
      <c r="K14785" s="79"/>
      <c r="M14785" s="79"/>
      <c r="N14785" s="80"/>
      <c r="P14785" s="79"/>
    </row>
    <row r="14786" spans="7:16" x14ac:dyDescent="0.2">
      <c r="G14786" s="79"/>
      <c r="I14786" s="79"/>
      <c r="K14786" s="79"/>
      <c r="M14786" s="79"/>
      <c r="N14786" s="80"/>
      <c r="P14786" s="79"/>
    </row>
    <row r="14787" spans="7:16" x14ac:dyDescent="0.2">
      <c r="G14787" s="79"/>
      <c r="I14787" s="79"/>
      <c r="K14787" s="79"/>
      <c r="M14787" s="79"/>
      <c r="N14787" s="80"/>
      <c r="P14787" s="79"/>
    </row>
    <row r="14788" spans="7:16" x14ac:dyDescent="0.2">
      <c r="G14788" s="79"/>
      <c r="I14788" s="79"/>
      <c r="K14788" s="79"/>
      <c r="M14788" s="79"/>
      <c r="N14788" s="80"/>
      <c r="P14788" s="79"/>
    </row>
    <row r="14789" spans="7:16" x14ac:dyDescent="0.2">
      <c r="G14789" s="79"/>
      <c r="I14789" s="79"/>
      <c r="K14789" s="79"/>
      <c r="M14789" s="79"/>
      <c r="N14789" s="80"/>
      <c r="P14789" s="79"/>
    </row>
    <row r="14790" spans="7:16" x14ac:dyDescent="0.2">
      <c r="G14790" s="79"/>
      <c r="I14790" s="79"/>
      <c r="K14790" s="79"/>
      <c r="M14790" s="79"/>
      <c r="N14790" s="80"/>
      <c r="P14790" s="79"/>
    </row>
    <row r="14791" spans="7:16" x14ac:dyDescent="0.2">
      <c r="G14791" s="79"/>
      <c r="I14791" s="79"/>
      <c r="K14791" s="79"/>
      <c r="M14791" s="79"/>
      <c r="N14791" s="80"/>
      <c r="P14791" s="79"/>
    </row>
    <row r="14792" spans="7:16" x14ac:dyDescent="0.2">
      <c r="G14792" s="79"/>
      <c r="I14792" s="79"/>
      <c r="K14792" s="79"/>
      <c r="M14792" s="79"/>
      <c r="N14792" s="80"/>
      <c r="P14792" s="79"/>
    </row>
    <row r="14793" spans="7:16" x14ac:dyDescent="0.2">
      <c r="G14793" s="79"/>
      <c r="I14793" s="79"/>
      <c r="K14793" s="79"/>
      <c r="M14793" s="79"/>
      <c r="N14793" s="80"/>
      <c r="P14793" s="79"/>
    </row>
    <row r="14794" spans="7:16" x14ac:dyDescent="0.2">
      <c r="G14794" s="79"/>
      <c r="I14794" s="79"/>
      <c r="K14794" s="79"/>
      <c r="M14794" s="79"/>
      <c r="N14794" s="80"/>
      <c r="P14794" s="79"/>
    </row>
    <row r="14795" spans="7:16" x14ac:dyDescent="0.2">
      <c r="G14795" s="79"/>
      <c r="I14795" s="79"/>
      <c r="K14795" s="79"/>
      <c r="M14795" s="79"/>
      <c r="N14795" s="80"/>
      <c r="P14795" s="79"/>
    </row>
    <row r="14796" spans="7:16" x14ac:dyDescent="0.2">
      <c r="G14796" s="79"/>
      <c r="I14796" s="79"/>
      <c r="K14796" s="79"/>
      <c r="M14796" s="79"/>
      <c r="N14796" s="80"/>
      <c r="P14796" s="79"/>
    </row>
    <row r="14797" spans="7:16" x14ac:dyDescent="0.2">
      <c r="G14797" s="79"/>
      <c r="I14797" s="79"/>
      <c r="K14797" s="79"/>
      <c r="M14797" s="79"/>
      <c r="N14797" s="80"/>
      <c r="P14797" s="79"/>
    </row>
    <row r="14798" spans="7:16" x14ac:dyDescent="0.2">
      <c r="G14798" s="79"/>
      <c r="I14798" s="79"/>
      <c r="K14798" s="79"/>
      <c r="M14798" s="79"/>
      <c r="N14798" s="80"/>
      <c r="P14798" s="79"/>
    </row>
    <row r="14799" spans="7:16" x14ac:dyDescent="0.2">
      <c r="G14799" s="79"/>
      <c r="I14799" s="79"/>
      <c r="K14799" s="79"/>
      <c r="M14799" s="79"/>
      <c r="N14799" s="80"/>
      <c r="P14799" s="79"/>
    </row>
    <row r="14800" spans="7:16" x14ac:dyDescent="0.2">
      <c r="G14800" s="79"/>
      <c r="I14800" s="79"/>
      <c r="K14800" s="79"/>
      <c r="M14800" s="79"/>
      <c r="N14800" s="80"/>
      <c r="P14800" s="79"/>
    </row>
    <row r="14801" spans="7:16" x14ac:dyDescent="0.2">
      <c r="G14801" s="79"/>
      <c r="I14801" s="79"/>
      <c r="K14801" s="79"/>
      <c r="M14801" s="79"/>
      <c r="N14801" s="80"/>
      <c r="P14801" s="79"/>
    </row>
    <row r="14802" spans="7:16" x14ac:dyDescent="0.2">
      <c r="G14802" s="79"/>
      <c r="I14802" s="79"/>
      <c r="K14802" s="79"/>
      <c r="M14802" s="79"/>
      <c r="N14802" s="80"/>
      <c r="P14802" s="79"/>
    </row>
    <row r="14803" spans="7:16" x14ac:dyDescent="0.2">
      <c r="G14803" s="79"/>
      <c r="I14803" s="79"/>
      <c r="K14803" s="79"/>
      <c r="M14803" s="79"/>
      <c r="N14803" s="80"/>
      <c r="P14803" s="79"/>
    </row>
    <row r="14804" spans="7:16" x14ac:dyDescent="0.2">
      <c r="G14804" s="79"/>
      <c r="I14804" s="79"/>
      <c r="K14804" s="79"/>
      <c r="M14804" s="79"/>
      <c r="N14804" s="80"/>
      <c r="P14804" s="79"/>
    </row>
    <row r="14805" spans="7:16" x14ac:dyDescent="0.2">
      <c r="G14805" s="79"/>
      <c r="I14805" s="79"/>
      <c r="K14805" s="79"/>
      <c r="M14805" s="79"/>
      <c r="N14805" s="80"/>
      <c r="P14805" s="79"/>
    </row>
    <row r="14806" spans="7:16" x14ac:dyDescent="0.2">
      <c r="G14806" s="79"/>
      <c r="I14806" s="79"/>
      <c r="K14806" s="79"/>
      <c r="M14806" s="79"/>
      <c r="N14806" s="80"/>
      <c r="P14806" s="79"/>
    </row>
    <row r="14807" spans="7:16" x14ac:dyDescent="0.2">
      <c r="G14807" s="79"/>
      <c r="I14807" s="79"/>
      <c r="K14807" s="79"/>
      <c r="M14807" s="79"/>
      <c r="N14807" s="80"/>
      <c r="P14807" s="79"/>
    </row>
    <row r="14808" spans="7:16" x14ac:dyDescent="0.2">
      <c r="G14808" s="79"/>
      <c r="I14808" s="79"/>
      <c r="K14808" s="79"/>
      <c r="M14808" s="79"/>
      <c r="N14808" s="80"/>
      <c r="P14808" s="79"/>
    </row>
    <row r="14809" spans="7:16" x14ac:dyDescent="0.2">
      <c r="G14809" s="79"/>
      <c r="I14809" s="79"/>
      <c r="K14809" s="79"/>
      <c r="M14809" s="79"/>
      <c r="N14809" s="80"/>
      <c r="P14809" s="79"/>
    </row>
    <row r="14810" spans="7:16" x14ac:dyDescent="0.2">
      <c r="G14810" s="79"/>
      <c r="I14810" s="79"/>
      <c r="K14810" s="79"/>
      <c r="M14810" s="79"/>
      <c r="N14810" s="80"/>
      <c r="P14810" s="79"/>
    </row>
    <row r="14811" spans="7:16" x14ac:dyDescent="0.2">
      <c r="G14811" s="79"/>
      <c r="I14811" s="79"/>
      <c r="K14811" s="79"/>
      <c r="M14811" s="79"/>
      <c r="N14811" s="80"/>
      <c r="P14811" s="79"/>
    </row>
    <row r="14812" spans="7:16" x14ac:dyDescent="0.2">
      <c r="G14812" s="79"/>
      <c r="I14812" s="79"/>
      <c r="K14812" s="79"/>
      <c r="M14812" s="79"/>
      <c r="N14812" s="80"/>
      <c r="P14812" s="79"/>
    </row>
    <row r="14813" spans="7:16" x14ac:dyDescent="0.2">
      <c r="G14813" s="79"/>
      <c r="I14813" s="79"/>
      <c r="K14813" s="79"/>
      <c r="M14813" s="79"/>
      <c r="N14813" s="80"/>
      <c r="P14813" s="79"/>
    </row>
    <row r="14814" spans="7:16" x14ac:dyDescent="0.2">
      <c r="G14814" s="79"/>
      <c r="I14814" s="79"/>
      <c r="K14814" s="79"/>
      <c r="M14814" s="79"/>
      <c r="N14814" s="80"/>
      <c r="P14814" s="79"/>
    </row>
    <row r="14815" spans="7:16" x14ac:dyDescent="0.2">
      <c r="G14815" s="79"/>
      <c r="I14815" s="79"/>
      <c r="K14815" s="79"/>
      <c r="M14815" s="79"/>
      <c r="N14815" s="80"/>
      <c r="P14815" s="79"/>
    </row>
    <row r="14816" spans="7:16" x14ac:dyDescent="0.2">
      <c r="G14816" s="79"/>
      <c r="I14816" s="79"/>
      <c r="K14816" s="79"/>
      <c r="M14816" s="79"/>
      <c r="N14816" s="80"/>
      <c r="P14816" s="79"/>
    </row>
    <row r="14817" spans="7:16" x14ac:dyDescent="0.2">
      <c r="G14817" s="79"/>
      <c r="I14817" s="79"/>
      <c r="K14817" s="79"/>
      <c r="M14817" s="79"/>
      <c r="N14817" s="80"/>
      <c r="P14817" s="79"/>
    </row>
    <row r="14818" spans="7:16" x14ac:dyDescent="0.2">
      <c r="G14818" s="79"/>
      <c r="I14818" s="79"/>
      <c r="K14818" s="79"/>
      <c r="M14818" s="79"/>
      <c r="N14818" s="80"/>
      <c r="P14818" s="79"/>
    </row>
    <row r="14819" spans="7:16" x14ac:dyDescent="0.2">
      <c r="G14819" s="79"/>
      <c r="I14819" s="79"/>
      <c r="K14819" s="79"/>
      <c r="M14819" s="79"/>
      <c r="N14819" s="80"/>
      <c r="P14819" s="79"/>
    </row>
    <row r="14820" spans="7:16" x14ac:dyDescent="0.2">
      <c r="G14820" s="79"/>
      <c r="I14820" s="79"/>
      <c r="K14820" s="79"/>
      <c r="M14820" s="79"/>
      <c r="N14820" s="80"/>
      <c r="P14820" s="79"/>
    </row>
    <row r="14821" spans="7:16" x14ac:dyDescent="0.2">
      <c r="G14821" s="79"/>
      <c r="I14821" s="79"/>
      <c r="K14821" s="79"/>
      <c r="M14821" s="79"/>
      <c r="N14821" s="80"/>
      <c r="P14821" s="79"/>
    </row>
    <row r="14822" spans="7:16" x14ac:dyDescent="0.2">
      <c r="G14822" s="79"/>
      <c r="I14822" s="79"/>
      <c r="K14822" s="79"/>
      <c r="M14822" s="79"/>
      <c r="N14822" s="80"/>
      <c r="P14822" s="79"/>
    </row>
    <row r="14823" spans="7:16" x14ac:dyDescent="0.2">
      <c r="G14823" s="79"/>
      <c r="I14823" s="79"/>
      <c r="K14823" s="79"/>
      <c r="M14823" s="79"/>
      <c r="N14823" s="80"/>
      <c r="P14823" s="79"/>
    </row>
    <row r="14824" spans="7:16" x14ac:dyDescent="0.2">
      <c r="G14824" s="79"/>
      <c r="I14824" s="79"/>
      <c r="K14824" s="79"/>
      <c r="M14824" s="79"/>
      <c r="N14824" s="80"/>
      <c r="P14824" s="79"/>
    </row>
    <row r="14825" spans="7:16" x14ac:dyDescent="0.2">
      <c r="G14825" s="79"/>
      <c r="I14825" s="79"/>
      <c r="K14825" s="79"/>
      <c r="M14825" s="79"/>
      <c r="N14825" s="80"/>
      <c r="P14825" s="79"/>
    </row>
    <row r="14826" spans="7:16" x14ac:dyDescent="0.2">
      <c r="G14826" s="79"/>
      <c r="I14826" s="79"/>
      <c r="K14826" s="79"/>
      <c r="M14826" s="79"/>
      <c r="N14826" s="80"/>
      <c r="P14826" s="79"/>
    </row>
    <row r="14827" spans="7:16" x14ac:dyDescent="0.2">
      <c r="G14827" s="79"/>
      <c r="I14827" s="79"/>
      <c r="K14827" s="79"/>
      <c r="M14827" s="79"/>
      <c r="N14827" s="80"/>
      <c r="P14827" s="79"/>
    </row>
    <row r="14828" spans="7:16" x14ac:dyDescent="0.2">
      <c r="G14828" s="79"/>
      <c r="I14828" s="79"/>
      <c r="K14828" s="79"/>
      <c r="M14828" s="79"/>
      <c r="N14828" s="80"/>
      <c r="P14828" s="79"/>
    </row>
    <row r="14829" spans="7:16" x14ac:dyDescent="0.2">
      <c r="G14829" s="79"/>
      <c r="I14829" s="79"/>
      <c r="K14829" s="79"/>
      <c r="M14829" s="79"/>
      <c r="N14829" s="80"/>
      <c r="P14829" s="79"/>
    </row>
    <row r="14830" spans="7:16" x14ac:dyDescent="0.2">
      <c r="G14830" s="79"/>
      <c r="I14830" s="79"/>
      <c r="K14830" s="79"/>
      <c r="M14830" s="79"/>
      <c r="N14830" s="80"/>
      <c r="P14830" s="79"/>
    </row>
    <row r="14831" spans="7:16" x14ac:dyDescent="0.2">
      <c r="G14831" s="79"/>
      <c r="I14831" s="79"/>
      <c r="K14831" s="79"/>
      <c r="M14831" s="79"/>
      <c r="N14831" s="80"/>
      <c r="P14831" s="79"/>
    </row>
    <row r="14832" spans="7:16" x14ac:dyDescent="0.2">
      <c r="G14832" s="79"/>
      <c r="I14832" s="79"/>
      <c r="K14832" s="79"/>
      <c r="M14832" s="79"/>
      <c r="N14832" s="80"/>
      <c r="P14832" s="79"/>
    </row>
    <row r="14833" spans="7:16" x14ac:dyDescent="0.2">
      <c r="G14833" s="79"/>
      <c r="I14833" s="79"/>
      <c r="K14833" s="79"/>
      <c r="M14833" s="79"/>
      <c r="N14833" s="80"/>
      <c r="P14833" s="79"/>
    </row>
    <row r="14834" spans="7:16" x14ac:dyDescent="0.2">
      <c r="G14834" s="79"/>
      <c r="I14834" s="79"/>
      <c r="K14834" s="79"/>
      <c r="M14834" s="79"/>
      <c r="N14834" s="80"/>
      <c r="P14834" s="79"/>
    </row>
    <row r="14835" spans="7:16" x14ac:dyDescent="0.2">
      <c r="G14835" s="79"/>
      <c r="I14835" s="79"/>
      <c r="K14835" s="79"/>
      <c r="M14835" s="79"/>
      <c r="N14835" s="80"/>
      <c r="P14835" s="79"/>
    </row>
    <row r="14836" spans="7:16" x14ac:dyDescent="0.2">
      <c r="G14836" s="79"/>
      <c r="I14836" s="79"/>
      <c r="K14836" s="79"/>
      <c r="M14836" s="79"/>
      <c r="N14836" s="80"/>
      <c r="P14836" s="79"/>
    </row>
    <row r="14837" spans="7:16" x14ac:dyDescent="0.2">
      <c r="G14837" s="79"/>
      <c r="I14837" s="79"/>
      <c r="K14837" s="79"/>
      <c r="M14837" s="79"/>
      <c r="N14837" s="80"/>
      <c r="P14837" s="79"/>
    </row>
    <row r="14838" spans="7:16" x14ac:dyDescent="0.2">
      <c r="G14838" s="79"/>
      <c r="I14838" s="79"/>
      <c r="K14838" s="79"/>
      <c r="M14838" s="79"/>
      <c r="N14838" s="80"/>
      <c r="P14838" s="79"/>
    </row>
    <row r="14839" spans="7:16" x14ac:dyDescent="0.2">
      <c r="G14839" s="79"/>
      <c r="I14839" s="79"/>
      <c r="K14839" s="79"/>
      <c r="M14839" s="79"/>
      <c r="N14839" s="80"/>
      <c r="P14839" s="79"/>
    </row>
    <row r="14840" spans="7:16" x14ac:dyDescent="0.2">
      <c r="G14840" s="79"/>
      <c r="I14840" s="79"/>
      <c r="K14840" s="79"/>
      <c r="M14840" s="79"/>
      <c r="N14840" s="80"/>
      <c r="P14840" s="79"/>
    </row>
    <row r="14841" spans="7:16" x14ac:dyDescent="0.2">
      <c r="G14841" s="79"/>
      <c r="I14841" s="79"/>
      <c r="K14841" s="79"/>
      <c r="M14841" s="79"/>
      <c r="N14841" s="80"/>
      <c r="P14841" s="79"/>
    </row>
    <row r="14842" spans="7:16" x14ac:dyDescent="0.2">
      <c r="G14842" s="79"/>
      <c r="I14842" s="79"/>
      <c r="K14842" s="79"/>
      <c r="M14842" s="79"/>
      <c r="N14842" s="80"/>
      <c r="P14842" s="79"/>
    </row>
    <row r="14843" spans="7:16" x14ac:dyDescent="0.2">
      <c r="G14843" s="79"/>
      <c r="I14843" s="79"/>
      <c r="K14843" s="79"/>
      <c r="M14843" s="79"/>
      <c r="N14843" s="80"/>
      <c r="P14843" s="79"/>
    </row>
    <row r="14844" spans="7:16" x14ac:dyDescent="0.2">
      <c r="G14844" s="79"/>
      <c r="I14844" s="79"/>
      <c r="K14844" s="79"/>
      <c r="M14844" s="79"/>
      <c r="N14844" s="80"/>
      <c r="P14844" s="79"/>
    </row>
    <row r="14845" spans="7:16" x14ac:dyDescent="0.2">
      <c r="G14845" s="79"/>
      <c r="I14845" s="79"/>
      <c r="K14845" s="79"/>
      <c r="M14845" s="79"/>
      <c r="N14845" s="80"/>
      <c r="P14845" s="79"/>
    </row>
    <row r="14846" spans="7:16" x14ac:dyDescent="0.2">
      <c r="G14846" s="79"/>
      <c r="I14846" s="79"/>
      <c r="K14846" s="79"/>
      <c r="M14846" s="79"/>
      <c r="N14846" s="80"/>
      <c r="P14846" s="79"/>
    </row>
    <row r="14847" spans="7:16" x14ac:dyDescent="0.2">
      <c r="G14847" s="79"/>
      <c r="I14847" s="79"/>
      <c r="K14847" s="79"/>
      <c r="M14847" s="79"/>
      <c r="N14847" s="80"/>
      <c r="P14847" s="79"/>
    </row>
    <row r="14848" spans="7:16" x14ac:dyDescent="0.2">
      <c r="G14848" s="79"/>
      <c r="I14848" s="79"/>
      <c r="K14848" s="79"/>
      <c r="M14848" s="79"/>
      <c r="N14848" s="80"/>
      <c r="P14848" s="79"/>
    </row>
    <row r="14849" spans="7:16" x14ac:dyDescent="0.2">
      <c r="G14849" s="79"/>
      <c r="I14849" s="79"/>
      <c r="K14849" s="79"/>
      <c r="M14849" s="79"/>
      <c r="N14849" s="80"/>
      <c r="P14849" s="79"/>
    </row>
    <row r="14850" spans="7:16" x14ac:dyDescent="0.2">
      <c r="G14850" s="79"/>
      <c r="I14850" s="79"/>
      <c r="K14850" s="79"/>
      <c r="M14850" s="79"/>
      <c r="N14850" s="80"/>
      <c r="P14850" s="79"/>
    </row>
    <row r="14851" spans="7:16" x14ac:dyDescent="0.2">
      <c r="G14851" s="79"/>
      <c r="I14851" s="79"/>
      <c r="K14851" s="79"/>
      <c r="M14851" s="79"/>
      <c r="N14851" s="80"/>
      <c r="P14851" s="79"/>
    </row>
    <row r="14852" spans="7:16" x14ac:dyDescent="0.2">
      <c r="G14852" s="79"/>
      <c r="I14852" s="79"/>
      <c r="K14852" s="79"/>
      <c r="M14852" s="79"/>
      <c r="N14852" s="80"/>
      <c r="P14852" s="79"/>
    </row>
    <row r="14853" spans="7:16" x14ac:dyDescent="0.2">
      <c r="G14853" s="79"/>
      <c r="I14853" s="79"/>
      <c r="K14853" s="79"/>
      <c r="M14853" s="79"/>
      <c r="N14853" s="80"/>
      <c r="P14853" s="79"/>
    </row>
    <row r="14854" spans="7:16" x14ac:dyDescent="0.2">
      <c r="G14854" s="79"/>
      <c r="I14854" s="79"/>
      <c r="K14854" s="79"/>
      <c r="M14854" s="79"/>
      <c r="N14854" s="80"/>
      <c r="P14854" s="79"/>
    </row>
    <row r="14855" spans="7:16" x14ac:dyDescent="0.2">
      <c r="G14855" s="79"/>
      <c r="I14855" s="79"/>
      <c r="K14855" s="79"/>
      <c r="M14855" s="79"/>
      <c r="N14855" s="80"/>
      <c r="P14855" s="79"/>
    </row>
    <row r="14856" spans="7:16" x14ac:dyDescent="0.2">
      <c r="G14856" s="79"/>
      <c r="I14856" s="79"/>
      <c r="K14856" s="79"/>
      <c r="M14856" s="79"/>
      <c r="N14856" s="80"/>
      <c r="P14856" s="79"/>
    </row>
    <row r="14857" spans="7:16" x14ac:dyDescent="0.2">
      <c r="G14857" s="79"/>
      <c r="I14857" s="79"/>
      <c r="K14857" s="79"/>
      <c r="M14857" s="79"/>
      <c r="N14857" s="80"/>
      <c r="P14857" s="79"/>
    </row>
    <row r="14858" spans="7:16" x14ac:dyDescent="0.2">
      <c r="G14858" s="79"/>
      <c r="I14858" s="79"/>
      <c r="K14858" s="79"/>
      <c r="M14858" s="79"/>
      <c r="N14858" s="80"/>
      <c r="P14858" s="79"/>
    </row>
    <row r="14859" spans="7:16" x14ac:dyDescent="0.2">
      <c r="G14859" s="79"/>
      <c r="I14859" s="79"/>
      <c r="K14859" s="79"/>
      <c r="M14859" s="79"/>
      <c r="N14859" s="80"/>
      <c r="P14859" s="79"/>
    </row>
    <row r="14860" spans="7:16" x14ac:dyDescent="0.2">
      <c r="G14860" s="79"/>
      <c r="I14860" s="79"/>
      <c r="K14860" s="79"/>
      <c r="M14860" s="79"/>
      <c r="N14860" s="80"/>
      <c r="P14860" s="79"/>
    </row>
    <row r="14861" spans="7:16" x14ac:dyDescent="0.2">
      <c r="G14861" s="79"/>
      <c r="I14861" s="79"/>
      <c r="K14861" s="79"/>
      <c r="M14861" s="79"/>
      <c r="N14861" s="80"/>
      <c r="P14861" s="79"/>
    </row>
    <row r="14862" spans="7:16" x14ac:dyDescent="0.2">
      <c r="G14862" s="79"/>
      <c r="I14862" s="79"/>
      <c r="K14862" s="79"/>
      <c r="M14862" s="79"/>
      <c r="N14862" s="80"/>
      <c r="P14862" s="79"/>
    </row>
    <row r="14863" spans="7:16" x14ac:dyDescent="0.2">
      <c r="G14863" s="79"/>
      <c r="I14863" s="79"/>
      <c r="K14863" s="79"/>
      <c r="M14863" s="79"/>
      <c r="N14863" s="80"/>
      <c r="P14863" s="79"/>
    </row>
    <row r="14864" spans="7:16" x14ac:dyDescent="0.2">
      <c r="G14864" s="79"/>
      <c r="I14864" s="79"/>
      <c r="K14864" s="79"/>
      <c r="M14864" s="79"/>
      <c r="N14864" s="80"/>
      <c r="P14864" s="79"/>
    </row>
    <row r="14865" spans="7:16" x14ac:dyDescent="0.2">
      <c r="G14865" s="79"/>
      <c r="I14865" s="79"/>
      <c r="K14865" s="79"/>
      <c r="M14865" s="79"/>
      <c r="N14865" s="80"/>
      <c r="P14865" s="79"/>
    </row>
    <row r="14866" spans="7:16" x14ac:dyDescent="0.2">
      <c r="G14866" s="79"/>
      <c r="I14866" s="79"/>
      <c r="K14866" s="79"/>
      <c r="M14866" s="79"/>
      <c r="N14866" s="80"/>
      <c r="P14866" s="79"/>
    </row>
    <row r="14867" spans="7:16" x14ac:dyDescent="0.2">
      <c r="G14867" s="79"/>
      <c r="I14867" s="79"/>
      <c r="K14867" s="79"/>
      <c r="M14867" s="79"/>
      <c r="N14867" s="80"/>
      <c r="P14867" s="79"/>
    </row>
    <row r="14868" spans="7:16" x14ac:dyDescent="0.2">
      <c r="G14868" s="79"/>
      <c r="I14868" s="79"/>
      <c r="K14868" s="79"/>
      <c r="M14868" s="79"/>
      <c r="N14868" s="80"/>
      <c r="P14868" s="79"/>
    </row>
    <row r="14869" spans="7:16" x14ac:dyDescent="0.2">
      <c r="G14869" s="79"/>
      <c r="I14869" s="79"/>
      <c r="K14869" s="79"/>
      <c r="M14869" s="79"/>
      <c r="N14869" s="80"/>
      <c r="P14869" s="79"/>
    </row>
    <row r="14870" spans="7:16" x14ac:dyDescent="0.2">
      <c r="G14870" s="79"/>
      <c r="I14870" s="79"/>
      <c r="K14870" s="79"/>
      <c r="M14870" s="79"/>
      <c r="N14870" s="80"/>
      <c r="P14870" s="79"/>
    </row>
    <row r="14871" spans="7:16" x14ac:dyDescent="0.2">
      <c r="G14871" s="79"/>
      <c r="I14871" s="79"/>
      <c r="K14871" s="79"/>
      <c r="M14871" s="79"/>
      <c r="N14871" s="80"/>
      <c r="P14871" s="79"/>
    </row>
    <row r="14872" spans="7:16" x14ac:dyDescent="0.2">
      <c r="G14872" s="79"/>
      <c r="I14872" s="79"/>
      <c r="K14872" s="79"/>
      <c r="M14872" s="79"/>
      <c r="N14872" s="80"/>
      <c r="P14872" s="79"/>
    </row>
    <row r="14873" spans="7:16" x14ac:dyDescent="0.2">
      <c r="G14873" s="79"/>
      <c r="I14873" s="79"/>
      <c r="K14873" s="79"/>
      <c r="M14873" s="79"/>
      <c r="N14873" s="80"/>
      <c r="P14873" s="79"/>
    </row>
    <row r="14874" spans="7:16" x14ac:dyDescent="0.2">
      <c r="G14874" s="79"/>
      <c r="I14874" s="79"/>
      <c r="K14874" s="79"/>
      <c r="M14874" s="79"/>
      <c r="N14874" s="80"/>
      <c r="P14874" s="79"/>
    </row>
    <row r="14875" spans="7:16" x14ac:dyDescent="0.2">
      <c r="G14875" s="79"/>
      <c r="I14875" s="79"/>
      <c r="K14875" s="79"/>
      <c r="M14875" s="79"/>
      <c r="N14875" s="80"/>
      <c r="P14875" s="79"/>
    </row>
    <row r="14876" spans="7:16" x14ac:dyDescent="0.2">
      <c r="G14876" s="79"/>
      <c r="I14876" s="79"/>
      <c r="K14876" s="79"/>
      <c r="M14876" s="79"/>
      <c r="N14876" s="80"/>
      <c r="P14876" s="79"/>
    </row>
    <row r="14877" spans="7:16" x14ac:dyDescent="0.2">
      <c r="G14877" s="79"/>
      <c r="I14877" s="79"/>
      <c r="K14877" s="79"/>
      <c r="M14877" s="79"/>
      <c r="N14877" s="80"/>
      <c r="P14877" s="79"/>
    </row>
    <row r="14878" spans="7:16" x14ac:dyDescent="0.2">
      <c r="G14878" s="79"/>
      <c r="I14878" s="79"/>
      <c r="K14878" s="79"/>
      <c r="M14878" s="79"/>
      <c r="N14878" s="80"/>
      <c r="P14878" s="79"/>
    </row>
    <row r="14879" spans="7:16" x14ac:dyDescent="0.2">
      <c r="G14879" s="79"/>
      <c r="I14879" s="79"/>
      <c r="K14879" s="79"/>
      <c r="M14879" s="79"/>
      <c r="N14879" s="80"/>
      <c r="P14879" s="79"/>
    </row>
    <row r="14880" spans="7:16" x14ac:dyDescent="0.2">
      <c r="G14880" s="79"/>
      <c r="I14880" s="79"/>
      <c r="K14880" s="79"/>
      <c r="M14880" s="79"/>
      <c r="N14880" s="80"/>
      <c r="P14880" s="79"/>
    </row>
    <row r="14881" spans="7:16" x14ac:dyDescent="0.2">
      <c r="G14881" s="79"/>
      <c r="I14881" s="79"/>
      <c r="K14881" s="79"/>
      <c r="M14881" s="79"/>
      <c r="N14881" s="80"/>
      <c r="P14881" s="79"/>
    </row>
    <row r="14882" spans="7:16" x14ac:dyDescent="0.2">
      <c r="G14882" s="79"/>
      <c r="I14882" s="79"/>
      <c r="K14882" s="79"/>
      <c r="M14882" s="79"/>
      <c r="N14882" s="80"/>
      <c r="P14882" s="79"/>
    </row>
    <row r="14883" spans="7:16" x14ac:dyDescent="0.2">
      <c r="G14883" s="79"/>
      <c r="I14883" s="79"/>
      <c r="K14883" s="79"/>
      <c r="M14883" s="79"/>
      <c r="N14883" s="80"/>
      <c r="P14883" s="79"/>
    </row>
    <row r="14884" spans="7:16" x14ac:dyDescent="0.2">
      <c r="G14884" s="79"/>
      <c r="I14884" s="79"/>
      <c r="K14884" s="79"/>
      <c r="M14884" s="79"/>
      <c r="N14884" s="80"/>
      <c r="P14884" s="79"/>
    </row>
    <row r="14885" spans="7:16" x14ac:dyDescent="0.2">
      <c r="G14885" s="79"/>
      <c r="I14885" s="79"/>
      <c r="K14885" s="79"/>
      <c r="M14885" s="79"/>
      <c r="N14885" s="80"/>
      <c r="P14885" s="79"/>
    </row>
    <row r="14886" spans="7:16" x14ac:dyDescent="0.2">
      <c r="G14886" s="79"/>
      <c r="I14886" s="79"/>
      <c r="K14886" s="79"/>
      <c r="M14886" s="79"/>
      <c r="N14886" s="80"/>
      <c r="P14886" s="79"/>
    </row>
    <row r="14887" spans="7:16" x14ac:dyDescent="0.2">
      <c r="G14887" s="79"/>
      <c r="I14887" s="79"/>
      <c r="K14887" s="79"/>
      <c r="M14887" s="79"/>
      <c r="N14887" s="80"/>
      <c r="P14887" s="79"/>
    </row>
    <row r="14888" spans="7:16" x14ac:dyDescent="0.2">
      <c r="G14888" s="79"/>
      <c r="I14888" s="79"/>
      <c r="K14888" s="79"/>
      <c r="M14888" s="79"/>
      <c r="N14888" s="80"/>
      <c r="P14888" s="79"/>
    </row>
    <row r="14889" spans="7:16" x14ac:dyDescent="0.2">
      <c r="G14889" s="79"/>
      <c r="I14889" s="79"/>
      <c r="K14889" s="79"/>
      <c r="M14889" s="79"/>
      <c r="N14889" s="80"/>
      <c r="P14889" s="79"/>
    </row>
    <row r="14890" spans="7:16" x14ac:dyDescent="0.2">
      <c r="G14890" s="79"/>
      <c r="I14890" s="79"/>
      <c r="K14890" s="79"/>
      <c r="M14890" s="79"/>
      <c r="N14890" s="80"/>
      <c r="P14890" s="79"/>
    </row>
    <row r="14891" spans="7:16" x14ac:dyDescent="0.2">
      <c r="G14891" s="79"/>
      <c r="I14891" s="79"/>
      <c r="K14891" s="79"/>
      <c r="M14891" s="79"/>
      <c r="N14891" s="80"/>
      <c r="P14891" s="79"/>
    </row>
    <row r="14892" spans="7:16" x14ac:dyDescent="0.2">
      <c r="G14892" s="79"/>
      <c r="I14892" s="79"/>
      <c r="K14892" s="79"/>
      <c r="M14892" s="79"/>
      <c r="N14892" s="80"/>
      <c r="P14892" s="79"/>
    </row>
    <row r="14893" spans="7:16" x14ac:dyDescent="0.2">
      <c r="G14893" s="79"/>
      <c r="I14893" s="79"/>
      <c r="K14893" s="79"/>
      <c r="M14893" s="79"/>
      <c r="N14893" s="80"/>
      <c r="P14893" s="79"/>
    </row>
    <row r="14894" spans="7:16" x14ac:dyDescent="0.2">
      <c r="G14894" s="79"/>
      <c r="I14894" s="79"/>
      <c r="K14894" s="79"/>
      <c r="M14894" s="79"/>
      <c r="N14894" s="80"/>
      <c r="P14894" s="79"/>
    </row>
    <row r="14895" spans="7:16" x14ac:dyDescent="0.2">
      <c r="G14895" s="79"/>
      <c r="I14895" s="79"/>
      <c r="K14895" s="79"/>
      <c r="M14895" s="79"/>
      <c r="N14895" s="80"/>
      <c r="P14895" s="79"/>
    </row>
    <row r="14896" spans="7:16" x14ac:dyDescent="0.2">
      <c r="G14896" s="79"/>
      <c r="I14896" s="79"/>
      <c r="K14896" s="79"/>
      <c r="M14896" s="79"/>
      <c r="N14896" s="80"/>
      <c r="P14896" s="79"/>
    </row>
    <row r="14897" spans="7:16" x14ac:dyDescent="0.2">
      <c r="G14897" s="79"/>
      <c r="I14897" s="79"/>
      <c r="K14897" s="79"/>
      <c r="M14897" s="79"/>
      <c r="N14897" s="80"/>
      <c r="P14897" s="79"/>
    </row>
    <row r="14898" spans="7:16" x14ac:dyDescent="0.2">
      <c r="G14898" s="79"/>
      <c r="I14898" s="79"/>
      <c r="K14898" s="79"/>
      <c r="M14898" s="79"/>
      <c r="N14898" s="80"/>
      <c r="P14898" s="79"/>
    </row>
    <row r="14899" spans="7:16" x14ac:dyDescent="0.2">
      <c r="G14899" s="79"/>
      <c r="I14899" s="79"/>
      <c r="K14899" s="79"/>
      <c r="M14899" s="79"/>
      <c r="N14899" s="80"/>
      <c r="P14899" s="79"/>
    </row>
    <row r="14900" spans="7:16" x14ac:dyDescent="0.2">
      <c r="G14900" s="79"/>
      <c r="I14900" s="79"/>
      <c r="K14900" s="79"/>
      <c r="M14900" s="79"/>
      <c r="N14900" s="80"/>
      <c r="P14900" s="79"/>
    </row>
    <row r="14901" spans="7:16" x14ac:dyDescent="0.2">
      <c r="G14901" s="79"/>
      <c r="I14901" s="79"/>
      <c r="K14901" s="79"/>
      <c r="M14901" s="79"/>
      <c r="N14901" s="80"/>
      <c r="P14901" s="79"/>
    </row>
    <row r="14902" spans="7:16" x14ac:dyDescent="0.2">
      <c r="G14902" s="79"/>
      <c r="I14902" s="79"/>
      <c r="K14902" s="79"/>
      <c r="M14902" s="79"/>
      <c r="N14902" s="80"/>
      <c r="P14902" s="79"/>
    </row>
    <row r="14903" spans="7:16" x14ac:dyDescent="0.2">
      <c r="G14903" s="79"/>
      <c r="I14903" s="79"/>
      <c r="K14903" s="79"/>
      <c r="M14903" s="79"/>
      <c r="N14903" s="80"/>
      <c r="P14903" s="79"/>
    </row>
    <row r="14904" spans="7:16" x14ac:dyDescent="0.2">
      <c r="G14904" s="79"/>
      <c r="I14904" s="79"/>
      <c r="K14904" s="79"/>
      <c r="M14904" s="79"/>
      <c r="N14904" s="80"/>
      <c r="P14904" s="79"/>
    </row>
    <row r="14905" spans="7:16" x14ac:dyDescent="0.2">
      <c r="G14905" s="79"/>
      <c r="I14905" s="79"/>
      <c r="K14905" s="79"/>
      <c r="M14905" s="79"/>
      <c r="N14905" s="80"/>
      <c r="P14905" s="79"/>
    </row>
    <row r="14906" spans="7:16" x14ac:dyDescent="0.2">
      <c r="G14906" s="79"/>
      <c r="I14906" s="79"/>
      <c r="K14906" s="79"/>
      <c r="M14906" s="79"/>
      <c r="N14906" s="80"/>
      <c r="P14906" s="79"/>
    </row>
    <row r="14907" spans="7:16" x14ac:dyDescent="0.2">
      <c r="G14907" s="79"/>
      <c r="I14907" s="79"/>
      <c r="K14907" s="79"/>
      <c r="M14907" s="79"/>
      <c r="N14907" s="80"/>
      <c r="P14907" s="79"/>
    </row>
    <row r="14908" spans="7:16" x14ac:dyDescent="0.2">
      <c r="G14908" s="79"/>
      <c r="I14908" s="79"/>
      <c r="K14908" s="79"/>
      <c r="M14908" s="79"/>
      <c r="N14908" s="80"/>
      <c r="P14908" s="79"/>
    </row>
    <row r="14909" spans="7:16" x14ac:dyDescent="0.2">
      <c r="G14909" s="79"/>
      <c r="I14909" s="79"/>
      <c r="K14909" s="79"/>
      <c r="M14909" s="79"/>
      <c r="N14909" s="80"/>
      <c r="P14909" s="79"/>
    </row>
    <row r="14910" spans="7:16" x14ac:dyDescent="0.2">
      <c r="G14910" s="79"/>
      <c r="I14910" s="79"/>
      <c r="K14910" s="79"/>
      <c r="M14910" s="79"/>
      <c r="N14910" s="80"/>
      <c r="P14910" s="79"/>
    </row>
    <row r="14911" spans="7:16" x14ac:dyDescent="0.2">
      <c r="G14911" s="79"/>
      <c r="I14911" s="79"/>
      <c r="K14911" s="79"/>
      <c r="M14911" s="79"/>
      <c r="N14911" s="80"/>
      <c r="P14911" s="79"/>
    </row>
    <row r="14912" spans="7:16" x14ac:dyDescent="0.2">
      <c r="G14912" s="79"/>
      <c r="I14912" s="79"/>
      <c r="K14912" s="79"/>
      <c r="M14912" s="79"/>
      <c r="N14912" s="80"/>
      <c r="P14912" s="79"/>
    </row>
    <row r="14913" spans="7:16" x14ac:dyDescent="0.2">
      <c r="G14913" s="79"/>
      <c r="I14913" s="79"/>
      <c r="K14913" s="79"/>
      <c r="M14913" s="79"/>
      <c r="N14913" s="80"/>
      <c r="P14913" s="79"/>
    </row>
    <row r="14914" spans="7:16" x14ac:dyDescent="0.2">
      <c r="G14914" s="79"/>
      <c r="I14914" s="79"/>
      <c r="K14914" s="79"/>
      <c r="M14914" s="79"/>
      <c r="N14914" s="80"/>
      <c r="P14914" s="79"/>
    </row>
    <row r="14915" spans="7:16" x14ac:dyDescent="0.2">
      <c r="G14915" s="79"/>
      <c r="I14915" s="79"/>
      <c r="K14915" s="79"/>
      <c r="M14915" s="79"/>
      <c r="N14915" s="80"/>
      <c r="P14915" s="79"/>
    </row>
    <row r="14916" spans="7:16" x14ac:dyDescent="0.2">
      <c r="G14916" s="79"/>
      <c r="I14916" s="79"/>
      <c r="K14916" s="79"/>
      <c r="M14916" s="79"/>
      <c r="N14916" s="80"/>
      <c r="P14916" s="79"/>
    </row>
    <row r="14917" spans="7:16" x14ac:dyDescent="0.2">
      <c r="G14917" s="79"/>
      <c r="I14917" s="79"/>
      <c r="K14917" s="79"/>
      <c r="M14917" s="79"/>
      <c r="N14917" s="80"/>
      <c r="P14917" s="79"/>
    </row>
    <row r="14918" spans="7:16" x14ac:dyDescent="0.2">
      <c r="G14918" s="79"/>
      <c r="I14918" s="79"/>
      <c r="K14918" s="79"/>
      <c r="M14918" s="79"/>
      <c r="N14918" s="80"/>
      <c r="P14918" s="79"/>
    </row>
    <row r="14919" spans="7:16" x14ac:dyDescent="0.2">
      <c r="G14919" s="79"/>
      <c r="I14919" s="79"/>
      <c r="K14919" s="79"/>
      <c r="M14919" s="79"/>
      <c r="N14919" s="80"/>
      <c r="P14919" s="79"/>
    </row>
    <row r="14920" spans="7:16" x14ac:dyDescent="0.2">
      <c r="G14920" s="79"/>
      <c r="I14920" s="79"/>
      <c r="K14920" s="79"/>
      <c r="M14920" s="79"/>
      <c r="N14920" s="80"/>
      <c r="P14920" s="79"/>
    </row>
    <row r="14921" spans="7:16" x14ac:dyDescent="0.2">
      <c r="G14921" s="79"/>
      <c r="I14921" s="79"/>
      <c r="K14921" s="79"/>
      <c r="M14921" s="79"/>
      <c r="N14921" s="80"/>
      <c r="P14921" s="79"/>
    </row>
    <row r="14922" spans="7:16" x14ac:dyDescent="0.2">
      <c r="G14922" s="79"/>
      <c r="I14922" s="79"/>
      <c r="K14922" s="79"/>
      <c r="M14922" s="79"/>
      <c r="N14922" s="80"/>
      <c r="P14922" s="79"/>
    </row>
    <row r="14923" spans="7:16" x14ac:dyDescent="0.2">
      <c r="G14923" s="79"/>
      <c r="I14923" s="79"/>
      <c r="K14923" s="79"/>
      <c r="M14923" s="79"/>
      <c r="N14923" s="80"/>
      <c r="P14923" s="79"/>
    </row>
    <row r="14924" spans="7:16" x14ac:dyDescent="0.2">
      <c r="G14924" s="79"/>
      <c r="I14924" s="79"/>
      <c r="K14924" s="79"/>
      <c r="M14924" s="79"/>
      <c r="N14924" s="80"/>
      <c r="P14924" s="79"/>
    </row>
    <row r="14925" spans="7:16" x14ac:dyDescent="0.2">
      <c r="G14925" s="79"/>
      <c r="I14925" s="79"/>
      <c r="K14925" s="79"/>
      <c r="M14925" s="79"/>
      <c r="N14925" s="80"/>
      <c r="P14925" s="79"/>
    </row>
    <row r="14926" spans="7:16" x14ac:dyDescent="0.2">
      <c r="G14926" s="79"/>
      <c r="I14926" s="79"/>
      <c r="K14926" s="79"/>
      <c r="M14926" s="79"/>
      <c r="N14926" s="80"/>
      <c r="P14926" s="79"/>
    </row>
    <row r="14927" spans="7:16" x14ac:dyDescent="0.2">
      <c r="G14927" s="79"/>
      <c r="I14927" s="79"/>
      <c r="K14927" s="79"/>
      <c r="M14927" s="79"/>
      <c r="N14927" s="80"/>
      <c r="P14927" s="79"/>
    </row>
    <row r="14928" spans="7:16" x14ac:dyDescent="0.2">
      <c r="G14928" s="79"/>
      <c r="I14928" s="79"/>
      <c r="K14928" s="79"/>
      <c r="M14928" s="79"/>
      <c r="N14928" s="80"/>
      <c r="P14928" s="79"/>
    </row>
    <row r="14929" spans="7:16" x14ac:dyDescent="0.2">
      <c r="G14929" s="79"/>
      <c r="I14929" s="79"/>
      <c r="K14929" s="79"/>
      <c r="M14929" s="79"/>
      <c r="N14929" s="80"/>
      <c r="P14929" s="79"/>
    </row>
    <row r="14930" spans="7:16" x14ac:dyDescent="0.2">
      <c r="G14930" s="79"/>
      <c r="I14930" s="79"/>
      <c r="K14930" s="79"/>
      <c r="M14930" s="79"/>
      <c r="N14930" s="80"/>
      <c r="P14930" s="79"/>
    </row>
    <row r="14931" spans="7:16" x14ac:dyDescent="0.2">
      <c r="G14931" s="79"/>
      <c r="I14931" s="79"/>
      <c r="K14931" s="79"/>
      <c r="M14931" s="79"/>
      <c r="N14931" s="80"/>
      <c r="P14931" s="79"/>
    </row>
    <row r="14932" spans="7:16" x14ac:dyDescent="0.2">
      <c r="G14932" s="79"/>
      <c r="I14932" s="79"/>
      <c r="K14932" s="79"/>
      <c r="M14932" s="79"/>
      <c r="N14932" s="80"/>
      <c r="P14932" s="79"/>
    </row>
    <row r="14933" spans="7:16" x14ac:dyDescent="0.2">
      <c r="G14933" s="79"/>
      <c r="I14933" s="79"/>
      <c r="K14933" s="79"/>
      <c r="M14933" s="79"/>
      <c r="N14933" s="80"/>
      <c r="P14933" s="79"/>
    </row>
    <row r="14934" spans="7:16" x14ac:dyDescent="0.2">
      <c r="G14934" s="79"/>
      <c r="I14934" s="79"/>
      <c r="K14934" s="79"/>
      <c r="M14934" s="79"/>
      <c r="N14934" s="80"/>
      <c r="P14934" s="79"/>
    </row>
    <row r="14935" spans="7:16" x14ac:dyDescent="0.2">
      <c r="G14935" s="79"/>
      <c r="I14935" s="79"/>
      <c r="K14935" s="79"/>
      <c r="M14935" s="79"/>
      <c r="N14935" s="80"/>
      <c r="P14935" s="79"/>
    </row>
    <row r="14936" spans="7:16" x14ac:dyDescent="0.2">
      <c r="G14936" s="79"/>
      <c r="I14936" s="79"/>
      <c r="K14936" s="79"/>
      <c r="M14936" s="79"/>
      <c r="N14936" s="80"/>
      <c r="P14936" s="79"/>
    </row>
    <row r="14937" spans="7:16" x14ac:dyDescent="0.2">
      <c r="G14937" s="79"/>
      <c r="I14937" s="79"/>
      <c r="K14937" s="79"/>
      <c r="M14937" s="79"/>
      <c r="N14937" s="80"/>
      <c r="P14937" s="79"/>
    </row>
    <row r="14938" spans="7:16" x14ac:dyDescent="0.2">
      <c r="G14938" s="79"/>
      <c r="I14938" s="79"/>
      <c r="K14938" s="79"/>
      <c r="M14938" s="79"/>
      <c r="N14938" s="80"/>
      <c r="P14938" s="79"/>
    </row>
    <row r="14939" spans="7:16" x14ac:dyDescent="0.2">
      <c r="G14939" s="79"/>
      <c r="I14939" s="79"/>
      <c r="K14939" s="79"/>
      <c r="M14939" s="79"/>
      <c r="N14939" s="80"/>
      <c r="P14939" s="79"/>
    </row>
    <row r="14940" spans="7:16" x14ac:dyDescent="0.2">
      <c r="G14940" s="79"/>
      <c r="I14940" s="79"/>
      <c r="K14940" s="79"/>
      <c r="M14940" s="79"/>
      <c r="N14940" s="80"/>
      <c r="P14940" s="79"/>
    </row>
    <row r="14941" spans="7:16" x14ac:dyDescent="0.2">
      <c r="G14941" s="79"/>
      <c r="I14941" s="79"/>
      <c r="K14941" s="79"/>
      <c r="M14941" s="79"/>
      <c r="N14941" s="80"/>
      <c r="P14941" s="79"/>
    </row>
    <row r="14942" spans="7:16" x14ac:dyDescent="0.2">
      <c r="G14942" s="79"/>
      <c r="I14942" s="79"/>
      <c r="K14942" s="79"/>
      <c r="M14942" s="79"/>
      <c r="N14942" s="80"/>
      <c r="P14942" s="79"/>
    </row>
    <row r="14943" spans="7:16" x14ac:dyDescent="0.2">
      <c r="G14943" s="79"/>
      <c r="I14943" s="79"/>
      <c r="K14943" s="79"/>
      <c r="M14943" s="79"/>
      <c r="N14943" s="80"/>
      <c r="P14943" s="79"/>
    </row>
    <row r="14944" spans="7:16" x14ac:dyDescent="0.2">
      <c r="G14944" s="79"/>
      <c r="I14944" s="79"/>
      <c r="K14944" s="79"/>
      <c r="M14944" s="79"/>
      <c r="N14944" s="80"/>
      <c r="P14944" s="79"/>
    </row>
    <row r="14945" spans="7:16" x14ac:dyDescent="0.2">
      <c r="G14945" s="79"/>
      <c r="I14945" s="79"/>
      <c r="K14945" s="79"/>
      <c r="M14945" s="79"/>
      <c r="N14945" s="80"/>
      <c r="P14945" s="79"/>
    </row>
    <row r="14946" spans="7:16" x14ac:dyDescent="0.2">
      <c r="G14946" s="79"/>
      <c r="I14946" s="79"/>
      <c r="K14946" s="79"/>
      <c r="M14946" s="79"/>
      <c r="N14946" s="80"/>
      <c r="P14946" s="79"/>
    </row>
    <row r="14947" spans="7:16" x14ac:dyDescent="0.2">
      <c r="G14947" s="79"/>
      <c r="I14947" s="79"/>
      <c r="K14947" s="79"/>
      <c r="M14947" s="79"/>
      <c r="N14947" s="80"/>
      <c r="P14947" s="79"/>
    </row>
    <row r="14948" spans="7:16" x14ac:dyDescent="0.2">
      <c r="G14948" s="79"/>
      <c r="I14948" s="79"/>
      <c r="K14948" s="79"/>
      <c r="M14948" s="79"/>
      <c r="N14948" s="80"/>
      <c r="P14948" s="79"/>
    </row>
    <row r="14949" spans="7:16" x14ac:dyDescent="0.2">
      <c r="G14949" s="79"/>
      <c r="I14949" s="79"/>
      <c r="K14949" s="79"/>
      <c r="M14949" s="79"/>
      <c r="N14949" s="80"/>
      <c r="P14949" s="79"/>
    </row>
    <row r="14950" spans="7:16" x14ac:dyDescent="0.2">
      <c r="G14950" s="79"/>
      <c r="I14950" s="79"/>
      <c r="K14950" s="79"/>
      <c r="M14950" s="79"/>
      <c r="N14950" s="80"/>
      <c r="P14950" s="79"/>
    </row>
    <row r="14951" spans="7:16" x14ac:dyDescent="0.2">
      <c r="G14951" s="79"/>
      <c r="I14951" s="79"/>
      <c r="K14951" s="79"/>
      <c r="M14951" s="79"/>
      <c r="N14951" s="80"/>
      <c r="P14951" s="79"/>
    </row>
    <row r="14952" spans="7:16" x14ac:dyDescent="0.2">
      <c r="G14952" s="79"/>
      <c r="I14952" s="79"/>
      <c r="K14952" s="79"/>
      <c r="M14952" s="79"/>
      <c r="N14952" s="80"/>
      <c r="P14952" s="79"/>
    </row>
    <row r="14953" spans="7:16" x14ac:dyDescent="0.2">
      <c r="G14953" s="79"/>
      <c r="I14953" s="79"/>
      <c r="K14953" s="79"/>
      <c r="M14953" s="79"/>
      <c r="N14953" s="80"/>
      <c r="P14953" s="79"/>
    </row>
    <row r="14954" spans="7:16" x14ac:dyDescent="0.2">
      <c r="G14954" s="79"/>
      <c r="I14954" s="79"/>
      <c r="K14954" s="79"/>
      <c r="M14954" s="79"/>
      <c r="N14954" s="80"/>
      <c r="P14954" s="79"/>
    </row>
    <row r="14955" spans="7:16" x14ac:dyDescent="0.2">
      <c r="G14955" s="79"/>
      <c r="I14955" s="79"/>
      <c r="K14955" s="79"/>
      <c r="M14955" s="79"/>
      <c r="N14955" s="80"/>
      <c r="P14955" s="79"/>
    </row>
    <row r="14956" spans="7:16" x14ac:dyDescent="0.2">
      <c r="G14956" s="79"/>
      <c r="I14956" s="79"/>
      <c r="K14956" s="79"/>
      <c r="M14956" s="79"/>
      <c r="N14956" s="80"/>
      <c r="P14956" s="79"/>
    </row>
    <row r="14957" spans="7:16" x14ac:dyDescent="0.2">
      <c r="G14957" s="79"/>
      <c r="I14957" s="79"/>
      <c r="K14957" s="79"/>
      <c r="M14957" s="79"/>
      <c r="N14957" s="80"/>
      <c r="P14957" s="79"/>
    </row>
    <row r="14958" spans="7:16" x14ac:dyDescent="0.2">
      <c r="G14958" s="79"/>
      <c r="I14958" s="79"/>
      <c r="K14958" s="79"/>
      <c r="M14958" s="79"/>
      <c r="N14958" s="80"/>
      <c r="P14958" s="79"/>
    </row>
    <row r="14959" spans="7:16" x14ac:dyDescent="0.2">
      <c r="G14959" s="79"/>
      <c r="I14959" s="79"/>
      <c r="K14959" s="79"/>
      <c r="M14959" s="79"/>
      <c r="N14959" s="80"/>
      <c r="P14959" s="79"/>
    </row>
    <row r="14960" spans="7:16" x14ac:dyDescent="0.2">
      <c r="G14960" s="79"/>
      <c r="I14960" s="79"/>
      <c r="K14960" s="79"/>
      <c r="M14960" s="79"/>
      <c r="N14960" s="80"/>
      <c r="P14960" s="79"/>
    </row>
    <row r="14961" spans="7:16" x14ac:dyDescent="0.2">
      <c r="G14961" s="79"/>
      <c r="I14961" s="79"/>
      <c r="K14961" s="79"/>
      <c r="M14961" s="79"/>
      <c r="N14961" s="80"/>
      <c r="P14961" s="79"/>
    </row>
    <row r="14962" spans="7:16" x14ac:dyDescent="0.2">
      <c r="G14962" s="79"/>
      <c r="I14962" s="79"/>
      <c r="K14962" s="79"/>
      <c r="M14962" s="79"/>
      <c r="N14962" s="80"/>
      <c r="P14962" s="79"/>
    </row>
    <row r="14963" spans="7:16" x14ac:dyDescent="0.2">
      <c r="G14963" s="79"/>
      <c r="I14963" s="79"/>
      <c r="K14963" s="79"/>
      <c r="M14963" s="79"/>
      <c r="N14963" s="80"/>
      <c r="P14963" s="79"/>
    </row>
    <row r="14964" spans="7:16" x14ac:dyDescent="0.2">
      <c r="G14964" s="79"/>
      <c r="I14964" s="79"/>
      <c r="K14964" s="79"/>
      <c r="M14964" s="79"/>
      <c r="N14964" s="80"/>
      <c r="P14964" s="79"/>
    </row>
    <row r="14965" spans="7:16" x14ac:dyDescent="0.2">
      <c r="G14965" s="79"/>
      <c r="I14965" s="79"/>
      <c r="K14965" s="79"/>
      <c r="M14965" s="79"/>
      <c r="N14965" s="80"/>
      <c r="P14965" s="79"/>
    </row>
    <row r="14966" spans="7:16" x14ac:dyDescent="0.2">
      <c r="G14966" s="79"/>
      <c r="I14966" s="79"/>
      <c r="K14966" s="79"/>
      <c r="M14966" s="79"/>
      <c r="N14966" s="80"/>
      <c r="P14966" s="79"/>
    </row>
    <row r="14967" spans="7:16" x14ac:dyDescent="0.2">
      <c r="G14967" s="79"/>
      <c r="I14967" s="79"/>
      <c r="K14967" s="79"/>
      <c r="M14967" s="79"/>
      <c r="N14967" s="80"/>
      <c r="P14967" s="79"/>
    </row>
    <row r="14968" spans="7:16" x14ac:dyDescent="0.2">
      <c r="G14968" s="79"/>
      <c r="I14968" s="79"/>
      <c r="K14968" s="79"/>
      <c r="M14968" s="79"/>
      <c r="N14968" s="80"/>
      <c r="P14968" s="79"/>
    </row>
    <row r="14969" spans="7:16" x14ac:dyDescent="0.2">
      <c r="G14969" s="79"/>
      <c r="I14969" s="79"/>
      <c r="K14969" s="79"/>
      <c r="M14969" s="79"/>
      <c r="N14969" s="80"/>
      <c r="P14969" s="79"/>
    </row>
    <row r="14970" spans="7:16" x14ac:dyDescent="0.2">
      <c r="G14970" s="79"/>
      <c r="I14970" s="79"/>
      <c r="K14970" s="79"/>
      <c r="M14970" s="79"/>
      <c r="N14970" s="80"/>
      <c r="P14970" s="79"/>
    </row>
    <row r="14971" spans="7:16" x14ac:dyDescent="0.2">
      <c r="G14971" s="79"/>
      <c r="I14971" s="79"/>
      <c r="K14971" s="79"/>
      <c r="M14971" s="79"/>
      <c r="N14971" s="80"/>
      <c r="P14971" s="79"/>
    </row>
    <row r="14972" spans="7:16" x14ac:dyDescent="0.2">
      <c r="G14972" s="79"/>
      <c r="I14972" s="79"/>
      <c r="K14972" s="79"/>
      <c r="M14972" s="79"/>
      <c r="N14972" s="80"/>
      <c r="P14972" s="79"/>
    </row>
    <row r="14973" spans="7:16" x14ac:dyDescent="0.2">
      <c r="G14973" s="79"/>
      <c r="I14973" s="79"/>
      <c r="K14973" s="79"/>
      <c r="M14973" s="79"/>
      <c r="N14973" s="80"/>
      <c r="P14973" s="79"/>
    </row>
    <row r="14974" spans="7:16" x14ac:dyDescent="0.2">
      <c r="G14974" s="79"/>
      <c r="I14974" s="79"/>
      <c r="K14974" s="79"/>
      <c r="M14974" s="79"/>
      <c r="N14974" s="80"/>
      <c r="P14974" s="79"/>
    </row>
    <row r="14975" spans="7:16" x14ac:dyDescent="0.2">
      <c r="G14975" s="79"/>
      <c r="I14975" s="79"/>
      <c r="K14975" s="79"/>
      <c r="M14975" s="79"/>
      <c r="N14975" s="80"/>
      <c r="P14975" s="79"/>
    </row>
    <row r="14976" spans="7:16" x14ac:dyDescent="0.2">
      <c r="G14976" s="79"/>
      <c r="I14976" s="79"/>
      <c r="K14976" s="79"/>
      <c r="M14976" s="79"/>
      <c r="N14976" s="80"/>
      <c r="P14976" s="79"/>
    </row>
    <row r="14977" spans="7:16" x14ac:dyDescent="0.2">
      <c r="G14977" s="79"/>
      <c r="I14977" s="79"/>
      <c r="K14977" s="79"/>
      <c r="M14977" s="79"/>
      <c r="N14977" s="80"/>
      <c r="P14977" s="79"/>
    </row>
    <row r="14978" spans="7:16" x14ac:dyDescent="0.2">
      <c r="G14978" s="79"/>
      <c r="I14978" s="79"/>
      <c r="K14978" s="79"/>
      <c r="M14978" s="79"/>
      <c r="N14978" s="80"/>
      <c r="P14978" s="79"/>
    </row>
    <row r="14979" spans="7:16" x14ac:dyDescent="0.2">
      <c r="G14979" s="79"/>
      <c r="I14979" s="79"/>
      <c r="K14979" s="79"/>
      <c r="M14979" s="79"/>
      <c r="N14979" s="80"/>
      <c r="P14979" s="79"/>
    </row>
    <row r="14980" spans="7:16" x14ac:dyDescent="0.2">
      <c r="G14980" s="79"/>
      <c r="I14980" s="79"/>
      <c r="K14980" s="79"/>
      <c r="M14980" s="79"/>
      <c r="N14980" s="80"/>
      <c r="P14980" s="79"/>
    </row>
    <row r="14981" spans="7:16" x14ac:dyDescent="0.2">
      <c r="G14981" s="79"/>
      <c r="I14981" s="79"/>
      <c r="K14981" s="79"/>
      <c r="M14981" s="79"/>
      <c r="N14981" s="80"/>
      <c r="P14981" s="79"/>
    </row>
    <row r="14982" spans="7:16" x14ac:dyDescent="0.2">
      <c r="G14982" s="79"/>
      <c r="I14982" s="79"/>
      <c r="K14982" s="79"/>
      <c r="M14982" s="79"/>
      <c r="N14982" s="80"/>
      <c r="P14982" s="79"/>
    </row>
    <row r="14983" spans="7:16" x14ac:dyDescent="0.2">
      <c r="G14983" s="79"/>
      <c r="I14983" s="79"/>
      <c r="K14983" s="79"/>
      <c r="M14983" s="79"/>
      <c r="N14983" s="80"/>
      <c r="P14983" s="79"/>
    </row>
    <row r="14984" spans="7:16" x14ac:dyDescent="0.2">
      <c r="G14984" s="79"/>
      <c r="I14984" s="79"/>
      <c r="K14984" s="79"/>
      <c r="M14984" s="79"/>
      <c r="N14984" s="80"/>
      <c r="P14984" s="79"/>
    </row>
    <row r="14985" spans="7:16" x14ac:dyDescent="0.2">
      <c r="G14985" s="79"/>
      <c r="I14985" s="79"/>
      <c r="K14985" s="79"/>
      <c r="M14985" s="79"/>
      <c r="N14985" s="80"/>
      <c r="P14985" s="79"/>
    </row>
    <row r="14986" spans="7:16" x14ac:dyDescent="0.2">
      <c r="G14986" s="79"/>
      <c r="I14986" s="79"/>
      <c r="K14986" s="79"/>
      <c r="M14986" s="79"/>
      <c r="N14986" s="80"/>
      <c r="P14986" s="79"/>
    </row>
    <row r="14987" spans="7:16" x14ac:dyDescent="0.2">
      <c r="G14987" s="79"/>
      <c r="I14987" s="79"/>
      <c r="K14987" s="79"/>
      <c r="M14987" s="79"/>
      <c r="N14987" s="80"/>
      <c r="P14987" s="79"/>
    </row>
    <row r="14988" spans="7:16" x14ac:dyDescent="0.2">
      <c r="G14988" s="79"/>
      <c r="I14988" s="79"/>
      <c r="K14988" s="79"/>
      <c r="M14988" s="79"/>
      <c r="N14988" s="80"/>
      <c r="P14988" s="79"/>
    </row>
    <row r="14989" spans="7:16" x14ac:dyDescent="0.2">
      <c r="G14989" s="79"/>
      <c r="I14989" s="79"/>
      <c r="K14989" s="79"/>
      <c r="M14989" s="79"/>
      <c r="N14989" s="80"/>
      <c r="P14989" s="79"/>
    </row>
    <row r="14990" spans="7:16" x14ac:dyDescent="0.2">
      <c r="G14990" s="79"/>
      <c r="I14990" s="79"/>
      <c r="K14990" s="79"/>
      <c r="M14990" s="79"/>
      <c r="N14990" s="80"/>
      <c r="P14990" s="79"/>
    </row>
    <row r="14991" spans="7:16" x14ac:dyDescent="0.2">
      <c r="G14991" s="79"/>
      <c r="I14991" s="79"/>
      <c r="K14991" s="79"/>
      <c r="M14991" s="79"/>
      <c r="N14991" s="80"/>
      <c r="P14991" s="79"/>
    </row>
    <row r="14992" spans="7:16" x14ac:dyDescent="0.2">
      <c r="G14992" s="79"/>
      <c r="I14992" s="79"/>
      <c r="K14992" s="79"/>
      <c r="M14992" s="79"/>
      <c r="N14992" s="80"/>
      <c r="P14992" s="79"/>
    </row>
    <row r="14993" spans="7:16" x14ac:dyDescent="0.2">
      <c r="G14993" s="79"/>
      <c r="I14993" s="79"/>
      <c r="K14993" s="79"/>
      <c r="M14993" s="79"/>
      <c r="N14993" s="80"/>
      <c r="P14993" s="79"/>
    </row>
    <row r="14994" spans="7:16" x14ac:dyDescent="0.2">
      <c r="G14994" s="79"/>
      <c r="I14994" s="79"/>
      <c r="K14994" s="79"/>
      <c r="M14994" s="79"/>
      <c r="N14994" s="80"/>
      <c r="P14994" s="79"/>
    </row>
    <row r="14995" spans="7:16" x14ac:dyDescent="0.2">
      <c r="G14995" s="79"/>
      <c r="I14995" s="79"/>
      <c r="K14995" s="79"/>
      <c r="M14995" s="79"/>
      <c r="N14995" s="80"/>
      <c r="P14995" s="79"/>
    </row>
    <row r="14996" spans="7:16" x14ac:dyDescent="0.2">
      <c r="G14996" s="79"/>
      <c r="I14996" s="79"/>
      <c r="K14996" s="79"/>
      <c r="M14996" s="79"/>
      <c r="N14996" s="80"/>
      <c r="P14996" s="79"/>
    </row>
    <row r="14997" spans="7:16" x14ac:dyDescent="0.2">
      <c r="G14997" s="79"/>
      <c r="I14997" s="79"/>
      <c r="K14997" s="79"/>
      <c r="M14997" s="79"/>
      <c r="N14997" s="80"/>
      <c r="P14997" s="79"/>
    </row>
    <row r="14998" spans="7:16" x14ac:dyDescent="0.2">
      <c r="G14998" s="79"/>
      <c r="I14998" s="79"/>
      <c r="K14998" s="79"/>
      <c r="M14998" s="79"/>
      <c r="N14998" s="80"/>
      <c r="P14998" s="79"/>
    </row>
    <row r="14999" spans="7:16" x14ac:dyDescent="0.2">
      <c r="G14999" s="79"/>
      <c r="I14999" s="79"/>
      <c r="K14999" s="79"/>
      <c r="M14999" s="79"/>
      <c r="N14999" s="80"/>
      <c r="P14999" s="79"/>
    </row>
    <row r="15000" spans="7:16" x14ac:dyDescent="0.2">
      <c r="G15000" s="79"/>
      <c r="I15000" s="79"/>
      <c r="K15000" s="79"/>
      <c r="M15000" s="79"/>
      <c r="N15000" s="80"/>
      <c r="P15000" s="79"/>
    </row>
    <row r="15001" spans="7:16" x14ac:dyDescent="0.2">
      <c r="G15001" s="79"/>
      <c r="I15001" s="79"/>
      <c r="K15001" s="79"/>
      <c r="M15001" s="79"/>
      <c r="N15001" s="80"/>
      <c r="P15001" s="79"/>
    </row>
    <row r="15002" spans="7:16" x14ac:dyDescent="0.2">
      <c r="G15002" s="79"/>
      <c r="I15002" s="79"/>
      <c r="K15002" s="79"/>
      <c r="M15002" s="79"/>
      <c r="N15002" s="80"/>
      <c r="P15002" s="79"/>
    </row>
    <row r="15003" spans="7:16" x14ac:dyDescent="0.2">
      <c r="G15003" s="79"/>
      <c r="I15003" s="79"/>
      <c r="K15003" s="79"/>
      <c r="M15003" s="79"/>
      <c r="N15003" s="80"/>
      <c r="P15003" s="79"/>
    </row>
    <row r="15004" spans="7:16" x14ac:dyDescent="0.2">
      <c r="G15004" s="79"/>
      <c r="I15004" s="79"/>
      <c r="K15004" s="79"/>
      <c r="M15004" s="79"/>
      <c r="N15004" s="80"/>
      <c r="P15004" s="79"/>
    </row>
    <row r="15005" spans="7:16" x14ac:dyDescent="0.2">
      <c r="G15005" s="79"/>
      <c r="I15005" s="79"/>
      <c r="K15005" s="79"/>
      <c r="M15005" s="79"/>
      <c r="N15005" s="80"/>
      <c r="P15005" s="79"/>
    </row>
    <row r="15006" spans="7:16" x14ac:dyDescent="0.2">
      <c r="G15006" s="79"/>
      <c r="I15006" s="79"/>
      <c r="K15006" s="79"/>
      <c r="M15006" s="79"/>
      <c r="N15006" s="80"/>
      <c r="P15006" s="79"/>
    </row>
    <row r="15007" spans="7:16" x14ac:dyDescent="0.2">
      <c r="G15007" s="79"/>
      <c r="I15007" s="79"/>
      <c r="K15007" s="79"/>
      <c r="M15007" s="79"/>
      <c r="N15007" s="80"/>
      <c r="P15007" s="79"/>
    </row>
    <row r="15008" spans="7:16" x14ac:dyDescent="0.2">
      <c r="G15008" s="79"/>
      <c r="I15008" s="79"/>
      <c r="K15008" s="79"/>
      <c r="M15008" s="79"/>
      <c r="N15008" s="80"/>
      <c r="P15008" s="79"/>
    </row>
    <row r="15009" spans="7:16" x14ac:dyDescent="0.2">
      <c r="G15009" s="79"/>
      <c r="I15009" s="79"/>
      <c r="K15009" s="79"/>
      <c r="M15009" s="79"/>
      <c r="N15009" s="80"/>
      <c r="P15009" s="79"/>
    </row>
    <row r="15010" spans="7:16" x14ac:dyDescent="0.2">
      <c r="G15010" s="79"/>
      <c r="I15010" s="79"/>
      <c r="K15010" s="79"/>
      <c r="M15010" s="79"/>
      <c r="N15010" s="80"/>
      <c r="P15010" s="79"/>
    </row>
    <row r="15011" spans="7:16" x14ac:dyDescent="0.2">
      <c r="G15011" s="79"/>
      <c r="I15011" s="79"/>
      <c r="K15011" s="79"/>
      <c r="M15011" s="79"/>
      <c r="N15011" s="80"/>
      <c r="P15011" s="79"/>
    </row>
    <row r="15012" spans="7:16" x14ac:dyDescent="0.2">
      <c r="G15012" s="79"/>
      <c r="I15012" s="79"/>
      <c r="K15012" s="79"/>
      <c r="M15012" s="79"/>
      <c r="N15012" s="80"/>
      <c r="P15012" s="79"/>
    </row>
    <row r="15013" spans="7:16" x14ac:dyDescent="0.2">
      <c r="G15013" s="79"/>
      <c r="I15013" s="79"/>
      <c r="K15013" s="79"/>
      <c r="M15013" s="79"/>
      <c r="N15013" s="80"/>
      <c r="P15013" s="79"/>
    </row>
    <row r="15014" spans="7:16" x14ac:dyDescent="0.2">
      <c r="G15014" s="79"/>
      <c r="I15014" s="79"/>
      <c r="K15014" s="79"/>
      <c r="M15014" s="79"/>
      <c r="N15014" s="80"/>
      <c r="P15014" s="79"/>
    </row>
    <row r="15015" spans="7:16" x14ac:dyDescent="0.2">
      <c r="G15015" s="79"/>
      <c r="I15015" s="79"/>
      <c r="K15015" s="79"/>
      <c r="M15015" s="79"/>
      <c r="N15015" s="80"/>
      <c r="P15015" s="79"/>
    </row>
    <row r="15016" spans="7:16" x14ac:dyDescent="0.2">
      <c r="G15016" s="79"/>
      <c r="I15016" s="79"/>
      <c r="K15016" s="79"/>
      <c r="M15016" s="79"/>
      <c r="N15016" s="80"/>
      <c r="P15016" s="79"/>
    </row>
    <row r="15017" spans="7:16" x14ac:dyDescent="0.2">
      <c r="G15017" s="79"/>
      <c r="I15017" s="79"/>
      <c r="K15017" s="79"/>
      <c r="M15017" s="79"/>
      <c r="N15017" s="80"/>
      <c r="P15017" s="79"/>
    </row>
    <row r="15018" spans="7:16" x14ac:dyDescent="0.2">
      <c r="G15018" s="79"/>
      <c r="I15018" s="79"/>
      <c r="K15018" s="79"/>
      <c r="M15018" s="79"/>
      <c r="N15018" s="80"/>
      <c r="P15018" s="79"/>
    </row>
    <row r="15019" spans="7:16" x14ac:dyDescent="0.2">
      <c r="G15019" s="79"/>
      <c r="I15019" s="79"/>
      <c r="K15019" s="79"/>
      <c r="M15019" s="79"/>
      <c r="N15019" s="80"/>
      <c r="P15019" s="79"/>
    </row>
    <row r="15020" spans="7:16" x14ac:dyDescent="0.2">
      <c r="G15020" s="79"/>
      <c r="I15020" s="79"/>
      <c r="K15020" s="79"/>
      <c r="M15020" s="79"/>
      <c r="N15020" s="80"/>
      <c r="P15020" s="79"/>
    </row>
    <row r="15021" spans="7:16" x14ac:dyDescent="0.2">
      <c r="G15021" s="79"/>
      <c r="I15021" s="79"/>
      <c r="K15021" s="79"/>
      <c r="M15021" s="79"/>
      <c r="N15021" s="80"/>
      <c r="P15021" s="79"/>
    </row>
    <row r="15022" spans="7:16" x14ac:dyDescent="0.2">
      <c r="G15022" s="79"/>
      <c r="I15022" s="79"/>
      <c r="K15022" s="79"/>
      <c r="M15022" s="79"/>
      <c r="N15022" s="80"/>
      <c r="P15022" s="79"/>
    </row>
    <row r="15023" spans="7:16" x14ac:dyDescent="0.2">
      <c r="G15023" s="79"/>
      <c r="I15023" s="79"/>
      <c r="K15023" s="79"/>
      <c r="M15023" s="79"/>
      <c r="N15023" s="80"/>
      <c r="P15023" s="79"/>
    </row>
    <row r="15024" spans="7:16" x14ac:dyDescent="0.2">
      <c r="G15024" s="79"/>
      <c r="I15024" s="79"/>
      <c r="K15024" s="79"/>
      <c r="M15024" s="79"/>
      <c r="N15024" s="80"/>
      <c r="P15024" s="79"/>
    </row>
    <row r="15025" spans="7:16" x14ac:dyDescent="0.2">
      <c r="G15025" s="79"/>
      <c r="I15025" s="79"/>
      <c r="K15025" s="79"/>
      <c r="M15025" s="79"/>
      <c r="N15025" s="80"/>
      <c r="P15025" s="79"/>
    </row>
    <row r="15026" spans="7:16" x14ac:dyDescent="0.2">
      <c r="G15026" s="79"/>
      <c r="I15026" s="79"/>
      <c r="K15026" s="79"/>
      <c r="M15026" s="79"/>
      <c r="N15026" s="80"/>
      <c r="P15026" s="79"/>
    </row>
    <row r="15027" spans="7:16" x14ac:dyDescent="0.2">
      <c r="G15027" s="79"/>
      <c r="I15027" s="79"/>
      <c r="K15027" s="79"/>
      <c r="M15027" s="79"/>
      <c r="N15027" s="80"/>
      <c r="P15027" s="79"/>
    </row>
    <row r="15028" spans="7:16" x14ac:dyDescent="0.2">
      <c r="G15028" s="79"/>
      <c r="I15028" s="79"/>
      <c r="K15028" s="79"/>
      <c r="M15028" s="79"/>
      <c r="N15028" s="80"/>
      <c r="P15028" s="79"/>
    </row>
    <row r="15029" spans="7:16" x14ac:dyDescent="0.2">
      <c r="G15029" s="79"/>
      <c r="I15029" s="79"/>
      <c r="K15029" s="79"/>
      <c r="M15029" s="79"/>
      <c r="N15029" s="80"/>
      <c r="P15029" s="79"/>
    </row>
    <row r="15030" spans="7:16" x14ac:dyDescent="0.2">
      <c r="G15030" s="79"/>
      <c r="I15030" s="79"/>
      <c r="K15030" s="79"/>
      <c r="M15030" s="79"/>
      <c r="N15030" s="80"/>
      <c r="P15030" s="79"/>
    </row>
    <row r="15031" spans="7:16" x14ac:dyDescent="0.2">
      <c r="G15031" s="79"/>
      <c r="I15031" s="79"/>
      <c r="K15031" s="79"/>
      <c r="M15031" s="79"/>
      <c r="N15031" s="80"/>
      <c r="P15031" s="79"/>
    </row>
    <row r="15032" spans="7:16" x14ac:dyDescent="0.2">
      <c r="G15032" s="79"/>
      <c r="I15032" s="79"/>
      <c r="K15032" s="79"/>
      <c r="M15032" s="79"/>
      <c r="N15032" s="80"/>
      <c r="P15032" s="79"/>
    </row>
    <row r="15033" spans="7:16" x14ac:dyDescent="0.2">
      <c r="G15033" s="79"/>
      <c r="I15033" s="79"/>
      <c r="K15033" s="79"/>
      <c r="M15033" s="79"/>
      <c r="N15033" s="80"/>
      <c r="P15033" s="79"/>
    </row>
    <row r="15034" spans="7:16" x14ac:dyDescent="0.2">
      <c r="G15034" s="79"/>
      <c r="I15034" s="79"/>
      <c r="K15034" s="79"/>
      <c r="M15034" s="79"/>
      <c r="N15034" s="80"/>
      <c r="P15034" s="79"/>
    </row>
    <row r="15035" spans="7:16" x14ac:dyDescent="0.2">
      <c r="G15035" s="79"/>
      <c r="I15035" s="79"/>
      <c r="K15035" s="79"/>
      <c r="M15035" s="79"/>
      <c r="N15035" s="80"/>
      <c r="P15035" s="79"/>
    </row>
    <row r="15036" spans="7:16" x14ac:dyDescent="0.2">
      <c r="G15036" s="79"/>
      <c r="I15036" s="79"/>
      <c r="K15036" s="79"/>
      <c r="M15036" s="79"/>
      <c r="N15036" s="80"/>
      <c r="P15036" s="79"/>
    </row>
    <row r="15037" spans="7:16" x14ac:dyDescent="0.2">
      <c r="G15037" s="79"/>
      <c r="I15037" s="79"/>
      <c r="K15037" s="79"/>
      <c r="M15037" s="79"/>
      <c r="N15037" s="80"/>
      <c r="P15037" s="79"/>
    </row>
    <row r="15038" spans="7:16" x14ac:dyDescent="0.2">
      <c r="G15038" s="79"/>
      <c r="I15038" s="79"/>
      <c r="K15038" s="79"/>
      <c r="M15038" s="79"/>
      <c r="N15038" s="80"/>
      <c r="P15038" s="79"/>
    </row>
    <row r="15039" spans="7:16" x14ac:dyDescent="0.2">
      <c r="G15039" s="79"/>
      <c r="I15039" s="79"/>
      <c r="K15039" s="79"/>
      <c r="M15039" s="79"/>
      <c r="N15039" s="80"/>
      <c r="P15039" s="79"/>
    </row>
    <row r="15040" spans="7:16" x14ac:dyDescent="0.2">
      <c r="G15040" s="79"/>
      <c r="I15040" s="79"/>
      <c r="K15040" s="79"/>
      <c r="M15040" s="79"/>
      <c r="N15040" s="80"/>
      <c r="P15040" s="79"/>
    </row>
    <row r="15041" spans="7:16" x14ac:dyDescent="0.2">
      <c r="G15041" s="79"/>
      <c r="I15041" s="79"/>
      <c r="K15041" s="79"/>
      <c r="M15041" s="79"/>
      <c r="N15041" s="80"/>
      <c r="P15041" s="79"/>
    </row>
    <row r="15042" spans="7:16" x14ac:dyDescent="0.2">
      <c r="G15042" s="79"/>
      <c r="I15042" s="79"/>
      <c r="K15042" s="79"/>
      <c r="M15042" s="79"/>
      <c r="N15042" s="80"/>
      <c r="P15042" s="79"/>
    </row>
    <row r="15043" spans="7:16" x14ac:dyDescent="0.2">
      <c r="G15043" s="79"/>
      <c r="I15043" s="79"/>
      <c r="K15043" s="79"/>
      <c r="M15043" s="79"/>
      <c r="N15043" s="80"/>
      <c r="P15043" s="79"/>
    </row>
    <row r="15044" spans="7:16" x14ac:dyDescent="0.2">
      <c r="G15044" s="79"/>
      <c r="I15044" s="79"/>
      <c r="K15044" s="79"/>
      <c r="M15044" s="79"/>
      <c r="N15044" s="80"/>
      <c r="P15044" s="79"/>
    </row>
    <row r="15045" spans="7:16" x14ac:dyDescent="0.2">
      <c r="G15045" s="79"/>
      <c r="I15045" s="79"/>
      <c r="K15045" s="79"/>
      <c r="M15045" s="79"/>
      <c r="N15045" s="80"/>
      <c r="P15045" s="79"/>
    </row>
    <row r="15046" spans="7:16" x14ac:dyDescent="0.2">
      <c r="G15046" s="79"/>
      <c r="I15046" s="79"/>
      <c r="K15046" s="79"/>
      <c r="M15046" s="79"/>
      <c r="N15046" s="80"/>
      <c r="P15046" s="79"/>
    </row>
    <row r="15047" spans="7:16" x14ac:dyDescent="0.2">
      <c r="G15047" s="79"/>
      <c r="I15047" s="79"/>
      <c r="K15047" s="79"/>
      <c r="M15047" s="79"/>
      <c r="N15047" s="80"/>
      <c r="P15047" s="79"/>
    </row>
    <row r="15048" spans="7:16" x14ac:dyDescent="0.2">
      <c r="G15048" s="79"/>
      <c r="I15048" s="79"/>
      <c r="K15048" s="79"/>
      <c r="M15048" s="79"/>
      <c r="N15048" s="80"/>
      <c r="P15048" s="79"/>
    </row>
    <row r="15049" spans="7:16" x14ac:dyDescent="0.2">
      <c r="G15049" s="79"/>
      <c r="I15049" s="79"/>
      <c r="K15049" s="79"/>
      <c r="M15049" s="79"/>
      <c r="N15049" s="80"/>
      <c r="P15049" s="79"/>
    </row>
    <row r="15050" spans="7:16" x14ac:dyDescent="0.2">
      <c r="G15050" s="79"/>
      <c r="I15050" s="79"/>
      <c r="K15050" s="79"/>
      <c r="M15050" s="79"/>
      <c r="N15050" s="80"/>
      <c r="P15050" s="79"/>
    </row>
    <row r="15051" spans="7:16" x14ac:dyDescent="0.2">
      <c r="G15051" s="79"/>
      <c r="I15051" s="79"/>
      <c r="K15051" s="79"/>
      <c r="M15051" s="79"/>
      <c r="N15051" s="80"/>
      <c r="P15051" s="79"/>
    </row>
    <row r="15052" spans="7:16" x14ac:dyDescent="0.2">
      <c r="G15052" s="79"/>
      <c r="I15052" s="79"/>
      <c r="K15052" s="79"/>
      <c r="M15052" s="79"/>
      <c r="N15052" s="80"/>
      <c r="P15052" s="79"/>
    </row>
    <row r="15053" spans="7:16" x14ac:dyDescent="0.2">
      <c r="G15053" s="79"/>
      <c r="I15053" s="79"/>
      <c r="K15053" s="79"/>
      <c r="M15053" s="79"/>
      <c r="N15053" s="80"/>
      <c r="P15053" s="79"/>
    </row>
    <row r="15054" spans="7:16" x14ac:dyDescent="0.2">
      <c r="G15054" s="79"/>
      <c r="I15054" s="79"/>
      <c r="K15054" s="79"/>
      <c r="M15054" s="79"/>
      <c r="N15054" s="80"/>
      <c r="P15054" s="79"/>
    </row>
    <row r="15055" spans="7:16" x14ac:dyDescent="0.2">
      <c r="G15055" s="79"/>
      <c r="I15055" s="79"/>
      <c r="K15055" s="79"/>
      <c r="M15055" s="79"/>
      <c r="N15055" s="80"/>
      <c r="P15055" s="79"/>
    </row>
    <row r="15056" spans="7:16" x14ac:dyDescent="0.2">
      <c r="G15056" s="79"/>
      <c r="I15056" s="79"/>
      <c r="K15056" s="79"/>
      <c r="M15056" s="79"/>
      <c r="N15056" s="80"/>
      <c r="P15056" s="79"/>
    </row>
    <row r="15057" spans="7:16" x14ac:dyDescent="0.2">
      <c r="G15057" s="79"/>
      <c r="I15057" s="79"/>
      <c r="K15057" s="79"/>
      <c r="M15057" s="79"/>
      <c r="N15057" s="80"/>
      <c r="P15057" s="79"/>
    </row>
    <row r="15058" spans="7:16" x14ac:dyDescent="0.2">
      <c r="G15058" s="79"/>
      <c r="I15058" s="79"/>
      <c r="K15058" s="79"/>
      <c r="M15058" s="79"/>
      <c r="N15058" s="80"/>
      <c r="P15058" s="79"/>
    </row>
    <row r="15059" spans="7:16" x14ac:dyDescent="0.2">
      <c r="G15059" s="79"/>
      <c r="I15059" s="79"/>
      <c r="K15059" s="79"/>
      <c r="M15059" s="79"/>
      <c r="N15059" s="80"/>
      <c r="P15059" s="79"/>
    </row>
    <row r="15060" spans="7:16" x14ac:dyDescent="0.2">
      <c r="G15060" s="79"/>
      <c r="I15060" s="79"/>
      <c r="K15060" s="79"/>
      <c r="M15060" s="79"/>
      <c r="N15060" s="80"/>
      <c r="P15060" s="79"/>
    </row>
    <row r="15061" spans="7:16" x14ac:dyDescent="0.2">
      <c r="G15061" s="79"/>
      <c r="I15061" s="79"/>
      <c r="K15061" s="79"/>
      <c r="M15061" s="79"/>
      <c r="N15061" s="80"/>
      <c r="P15061" s="79"/>
    </row>
    <row r="15062" spans="7:16" x14ac:dyDescent="0.2">
      <c r="G15062" s="79"/>
      <c r="I15062" s="79"/>
      <c r="K15062" s="79"/>
      <c r="M15062" s="79"/>
      <c r="N15062" s="80"/>
      <c r="P15062" s="79"/>
    </row>
    <row r="15063" spans="7:16" x14ac:dyDescent="0.2">
      <c r="G15063" s="79"/>
      <c r="I15063" s="79"/>
      <c r="K15063" s="79"/>
      <c r="M15063" s="79"/>
      <c r="N15063" s="80"/>
      <c r="P15063" s="79"/>
    </row>
    <row r="15064" spans="7:16" x14ac:dyDescent="0.2">
      <c r="G15064" s="79"/>
      <c r="I15064" s="79"/>
      <c r="K15064" s="79"/>
      <c r="M15064" s="79"/>
      <c r="N15064" s="80"/>
      <c r="P15064" s="79"/>
    </row>
    <row r="15065" spans="7:16" x14ac:dyDescent="0.2">
      <c r="G15065" s="79"/>
      <c r="I15065" s="79"/>
      <c r="K15065" s="79"/>
      <c r="M15065" s="79"/>
      <c r="N15065" s="80"/>
      <c r="P15065" s="79"/>
    </row>
    <row r="15066" spans="7:16" x14ac:dyDescent="0.2">
      <c r="G15066" s="79"/>
      <c r="I15066" s="79"/>
      <c r="K15066" s="79"/>
      <c r="M15066" s="79"/>
      <c r="N15066" s="80"/>
      <c r="P15066" s="79"/>
    </row>
    <row r="15067" spans="7:16" x14ac:dyDescent="0.2">
      <c r="G15067" s="79"/>
      <c r="I15067" s="79"/>
      <c r="K15067" s="79"/>
      <c r="M15067" s="79"/>
      <c r="N15067" s="80"/>
      <c r="P15067" s="79"/>
    </row>
    <row r="15068" spans="7:16" x14ac:dyDescent="0.2">
      <c r="G15068" s="79"/>
      <c r="I15068" s="79"/>
      <c r="K15068" s="79"/>
      <c r="M15068" s="79"/>
      <c r="N15068" s="80"/>
      <c r="P15068" s="79"/>
    </row>
    <row r="15069" spans="7:16" x14ac:dyDescent="0.2">
      <c r="G15069" s="79"/>
      <c r="I15069" s="79"/>
      <c r="K15069" s="79"/>
      <c r="M15069" s="79"/>
      <c r="N15069" s="80"/>
      <c r="P15069" s="79"/>
    </row>
    <row r="15070" spans="7:16" x14ac:dyDescent="0.2">
      <c r="G15070" s="79"/>
      <c r="I15070" s="79"/>
      <c r="K15070" s="79"/>
      <c r="M15070" s="79"/>
      <c r="N15070" s="80"/>
      <c r="P15070" s="79"/>
    </row>
    <row r="15071" spans="7:16" x14ac:dyDescent="0.2">
      <c r="G15071" s="79"/>
      <c r="I15071" s="79"/>
      <c r="K15071" s="79"/>
      <c r="M15071" s="79"/>
      <c r="N15071" s="80"/>
      <c r="P15071" s="79"/>
    </row>
    <row r="15072" spans="7:16" x14ac:dyDescent="0.2">
      <c r="G15072" s="79"/>
      <c r="I15072" s="79"/>
      <c r="K15072" s="79"/>
      <c r="M15072" s="79"/>
      <c r="N15072" s="80"/>
      <c r="P15072" s="79"/>
    </row>
    <row r="15073" spans="7:16" x14ac:dyDescent="0.2">
      <c r="G15073" s="79"/>
      <c r="I15073" s="79"/>
      <c r="K15073" s="79"/>
      <c r="M15073" s="79"/>
      <c r="N15073" s="80"/>
      <c r="P15073" s="79"/>
    </row>
    <row r="15074" spans="7:16" x14ac:dyDescent="0.2">
      <c r="G15074" s="79"/>
      <c r="I15074" s="79"/>
      <c r="K15074" s="79"/>
      <c r="M15074" s="79"/>
      <c r="N15074" s="80"/>
      <c r="P15074" s="79"/>
    </row>
    <row r="15075" spans="7:16" x14ac:dyDescent="0.2">
      <c r="G15075" s="79"/>
      <c r="I15075" s="79"/>
      <c r="K15075" s="79"/>
      <c r="M15075" s="79"/>
      <c r="N15075" s="80"/>
      <c r="P15075" s="79"/>
    </row>
    <row r="15076" spans="7:16" x14ac:dyDescent="0.2">
      <c r="G15076" s="79"/>
      <c r="I15076" s="79"/>
      <c r="K15076" s="79"/>
      <c r="M15076" s="79"/>
      <c r="N15076" s="80"/>
      <c r="P15076" s="79"/>
    </row>
    <row r="15077" spans="7:16" x14ac:dyDescent="0.2">
      <c r="G15077" s="79"/>
      <c r="I15077" s="79"/>
      <c r="K15077" s="79"/>
      <c r="M15077" s="79"/>
      <c r="N15077" s="80"/>
      <c r="P15077" s="79"/>
    </row>
    <row r="15078" spans="7:16" x14ac:dyDescent="0.2">
      <c r="G15078" s="79"/>
      <c r="I15078" s="79"/>
      <c r="K15078" s="79"/>
      <c r="M15078" s="79"/>
      <c r="N15078" s="80"/>
      <c r="P15078" s="79"/>
    </row>
    <row r="15079" spans="7:16" x14ac:dyDescent="0.2">
      <c r="G15079" s="79"/>
      <c r="I15079" s="79"/>
      <c r="K15079" s="79"/>
      <c r="M15079" s="79"/>
      <c r="N15079" s="80"/>
      <c r="P15079" s="79"/>
    </row>
    <row r="15080" spans="7:16" x14ac:dyDescent="0.2">
      <c r="G15080" s="79"/>
      <c r="I15080" s="79"/>
      <c r="K15080" s="79"/>
      <c r="M15080" s="79"/>
      <c r="N15080" s="80"/>
      <c r="P15080" s="79"/>
    </row>
    <row r="15081" spans="7:16" x14ac:dyDescent="0.2">
      <c r="G15081" s="79"/>
      <c r="I15081" s="79"/>
      <c r="K15081" s="79"/>
      <c r="M15081" s="79"/>
      <c r="N15081" s="80"/>
      <c r="P15081" s="79"/>
    </row>
    <row r="15082" spans="7:16" x14ac:dyDescent="0.2">
      <c r="G15082" s="79"/>
      <c r="I15082" s="79"/>
      <c r="K15082" s="79"/>
      <c r="M15082" s="79"/>
      <c r="N15082" s="80"/>
      <c r="P15082" s="79"/>
    </row>
    <row r="15083" spans="7:16" x14ac:dyDescent="0.2">
      <c r="G15083" s="79"/>
      <c r="I15083" s="79"/>
      <c r="K15083" s="79"/>
      <c r="M15083" s="79"/>
      <c r="N15083" s="80"/>
      <c r="P15083" s="79"/>
    </row>
    <row r="15084" spans="7:16" x14ac:dyDescent="0.2">
      <c r="G15084" s="79"/>
      <c r="I15084" s="79"/>
      <c r="K15084" s="79"/>
      <c r="M15084" s="79"/>
      <c r="N15084" s="80"/>
      <c r="P15084" s="79"/>
    </row>
    <row r="15085" spans="7:16" x14ac:dyDescent="0.2">
      <c r="G15085" s="79"/>
      <c r="I15085" s="79"/>
      <c r="K15085" s="79"/>
      <c r="M15085" s="79"/>
      <c r="N15085" s="80"/>
      <c r="P15085" s="79"/>
    </row>
    <row r="15086" spans="7:16" x14ac:dyDescent="0.2">
      <c r="G15086" s="79"/>
      <c r="I15086" s="79"/>
      <c r="K15086" s="79"/>
      <c r="M15086" s="79"/>
      <c r="N15086" s="80"/>
      <c r="P15086" s="79"/>
    </row>
    <row r="15087" spans="7:16" x14ac:dyDescent="0.2">
      <c r="G15087" s="79"/>
      <c r="I15087" s="79"/>
      <c r="K15087" s="79"/>
      <c r="M15087" s="79"/>
      <c r="N15087" s="80"/>
      <c r="P15087" s="79"/>
    </row>
    <row r="15088" spans="7:16" x14ac:dyDescent="0.2">
      <c r="G15088" s="79"/>
      <c r="I15088" s="79"/>
      <c r="K15088" s="79"/>
      <c r="M15088" s="79"/>
      <c r="N15088" s="80"/>
      <c r="P15088" s="79"/>
    </row>
    <row r="15089" spans="7:16" x14ac:dyDescent="0.2">
      <c r="G15089" s="79"/>
      <c r="I15089" s="79"/>
      <c r="K15089" s="79"/>
      <c r="M15089" s="79"/>
      <c r="N15089" s="80"/>
      <c r="P15089" s="79"/>
    </row>
    <row r="15090" spans="7:16" x14ac:dyDescent="0.2">
      <c r="G15090" s="79"/>
      <c r="I15090" s="79"/>
      <c r="K15090" s="79"/>
      <c r="M15090" s="79"/>
      <c r="N15090" s="80"/>
      <c r="P15090" s="79"/>
    </row>
    <row r="15091" spans="7:16" x14ac:dyDescent="0.2">
      <c r="G15091" s="79"/>
      <c r="I15091" s="79"/>
      <c r="K15091" s="79"/>
      <c r="M15091" s="79"/>
      <c r="N15091" s="80"/>
      <c r="P15091" s="79"/>
    </row>
    <row r="15092" spans="7:16" x14ac:dyDescent="0.2">
      <c r="G15092" s="79"/>
      <c r="I15092" s="79"/>
      <c r="K15092" s="79"/>
      <c r="M15092" s="79"/>
      <c r="N15092" s="80"/>
      <c r="P15092" s="79"/>
    </row>
    <row r="15093" spans="7:16" x14ac:dyDescent="0.2">
      <c r="G15093" s="79"/>
      <c r="I15093" s="79"/>
      <c r="K15093" s="79"/>
      <c r="M15093" s="79"/>
      <c r="N15093" s="80"/>
      <c r="P15093" s="79"/>
    </row>
    <row r="15094" spans="7:16" x14ac:dyDescent="0.2">
      <c r="G15094" s="79"/>
      <c r="I15094" s="79"/>
      <c r="K15094" s="79"/>
      <c r="M15094" s="79"/>
      <c r="N15094" s="80"/>
      <c r="P15094" s="79"/>
    </row>
    <row r="15095" spans="7:16" x14ac:dyDescent="0.2">
      <c r="G15095" s="79"/>
      <c r="I15095" s="79"/>
      <c r="K15095" s="79"/>
      <c r="M15095" s="79"/>
      <c r="N15095" s="80"/>
      <c r="P15095" s="79"/>
    </row>
    <row r="15096" spans="7:16" x14ac:dyDescent="0.2">
      <c r="G15096" s="79"/>
      <c r="I15096" s="79"/>
      <c r="K15096" s="79"/>
      <c r="M15096" s="79"/>
      <c r="N15096" s="80"/>
      <c r="P15096" s="79"/>
    </row>
    <row r="15097" spans="7:16" x14ac:dyDescent="0.2">
      <c r="G15097" s="79"/>
      <c r="I15097" s="79"/>
      <c r="K15097" s="79"/>
      <c r="M15097" s="79"/>
      <c r="N15097" s="80"/>
      <c r="P15097" s="79"/>
    </row>
    <row r="15098" spans="7:16" x14ac:dyDescent="0.2">
      <c r="G15098" s="79"/>
      <c r="I15098" s="79"/>
      <c r="K15098" s="79"/>
      <c r="M15098" s="79"/>
      <c r="N15098" s="80"/>
      <c r="P15098" s="79"/>
    </row>
    <row r="15099" spans="7:16" x14ac:dyDescent="0.2">
      <c r="G15099" s="79"/>
      <c r="I15099" s="79"/>
      <c r="K15099" s="79"/>
      <c r="M15099" s="79"/>
      <c r="N15099" s="80"/>
      <c r="P15099" s="79"/>
    </row>
    <row r="15100" spans="7:16" x14ac:dyDescent="0.2">
      <c r="G15100" s="79"/>
      <c r="I15100" s="79"/>
      <c r="K15100" s="79"/>
      <c r="M15100" s="79"/>
      <c r="N15100" s="80"/>
      <c r="P15100" s="79"/>
    </row>
    <row r="15101" spans="7:16" x14ac:dyDescent="0.2">
      <c r="G15101" s="79"/>
      <c r="I15101" s="79"/>
      <c r="K15101" s="79"/>
      <c r="M15101" s="79"/>
      <c r="N15101" s="80"/>
      <c r="P15101" s="79"/>
    </row>
    <row r="15102" spans="7:16" x14ac:dyDescent="0.2">
      <c r="G15102" s="79"/>
      <c r="I15102" s="79"/>
      <c r="K15102" s="79"/>
      <c r="M15102" s="79"/>
      <c r="N15102" s="80"/>
      <c r="P15102" s="79"/>
    </row>
    <row r="15103" spans="7:16" x14ac:dyDescent="0.2">
      <c r="G15103" s="79"/>
      <c r="I15103" s="79"/>
      <c r="K15103" s="79"/>
      <c r="M15103" s="79"/>
      <c r="N15103" s="80"/>
      <c r="P15103" s="79"/>
    </row>
    <row r="15104" spans="7:16" x14ac:dyDescent="0.2">
      <c r="G15104" s="79"/>
      <c r="I15104" s="79"/>
      <c r="K15104" s="79"/>
      <c r="M15104" s="79"/>
      <c r="N15104" s="80"/>
      <c r="P15104" s="79"/>
    </row>
    <row r="15105" spans="7:16" x14ac:dyDescent="0.2">
      <c r="G15105" s="79"/>
      <c r="I15105" s="79"/>
      <c r="K15105" s="79"/>
      <c r="M15105" s="79"/>
      <c r="N15105" s="80"/>
      <c r="P15105" s="79"/>
    </row>
    <row r="15106" spans="7:16" x14ac:dyDescent="0.2">
      <c r="G15106" s="79"/>
      <c r="I15106" s="79"/>
      <c r="K15106" s="79"/>
      <c r="M15106" s="79"/>
      <c r="N15106" s="80"/>
      <c r="P15106" s="79"/>
    </row>
    <row r="15107" spans="7:16" x14ac:dyDescent="0.2">
      <c r="G15107" s="79"/>
      <c r="I15107" s="79"/>
      <c r="K15107" s="79"/>
      <c r="M15107" s="79"/>
      <c r="N15107" s="80"/>
      <c r="P15107" s="79"/>
    </row>
    <row r="15108" spans="7:16" x14ac:dyDescent="0.2">
      <c r="G15108" s="79"/>
      <c r="I15108" s="79"/>
      <c r="K15108" s="79"/>
      <c r="M15108" s="79"/>
      <c r="N15108" s="80"/>
      <c r="P15108" s="79"/>
    </row>
    <row r="15109" spans="7:16" x14ac:dyDescent="0.2">
      <c r="G15109" s="79"/>
      <c r="I15109" s="79"/>
      <c r="K15109" s="79"/>
      <c r="M15109" s="79"/>
      <c r="N15109" s="80"/>
      <c r="P15109" s="79"/>
    </row>
    <row r="15110" spans="7:16" x14ac:dyDescent="0.2">
      <c r="G15110" s="79"/>
      <c r="I15110" s="79"/>
      <c r="K15110" s="79"/>
      <c r="M15110" s="79"/>
      <c r="N15110" s="80"/>
      <c r="P15110" s="79"/>
    </row>
    <row r="15111" spans="7:16" x14ac:dyDescent="0.2">
      <c r="G15111" s="79"/>
      <c r="I15111" s="79"/>
      <c r="K15111" s="79"/>
      <c r="M15111" s="79"/>
      <c r="N15111" s="80"/>
      <c r="P15111" s="79"/>
    </row>
    <row r="15112" spans="7:16" x14ac:dyDescent="0.2">
      <c r="G15112" s="79"/>
      <c r="I15112" s="79"/>
      <c r="K15112" s="79"/>
      <c r="M15112" s="79"/>
      <c r="N15112" s="80"/>
      <c r="P15112" s="79"/>
    </row>
    <row r="15113" spans="7:16" x14ac:dyDescent="0.2">
      <c r="G15113" s="79"/>
      <c r="I15113" s="79"/>
      <c r="K15113" s="79"/>
      <c r="M15113" s="79"/>
      <c r="N15113" s="80"/>
      <c r="P15113" s="79"/>
    </row>
    <row r="15114" spans="7:16" x14ac:dyDescent="0.2">
      <c r="G15114" s="79"/>
      <c r="I15114" s="79"/>
      <c r="K15114" s="79"/>
      <c r="M15114" s="79"/>
      <c r="N15114" s="80"/>
      <c r="P15114" s="79"/>
    </row>
    <row r="15115" spans="7:16" x14ac:dyDescent="0.2">
      <c r="G15115" s="79"/>
      <c r="I15115" s="79"/>
      <c r="K15115" s="79"/>
      <c r="M15115" s="79"/>
      <c r="N15115" s="80"/>
      <c r="P15115" s="79"/>
    </row>
    <row r="15116" spans="7:16" x14ac:dyDescent="0.2">
      <c r="G15116" s="79"/>
      <c r="I15116" s="79"/>
      <c r="K15116" s="79"/>
      <c r="M15116" s="79"/>
      <c r="N15116" s="80"/>
      <c r="P15116" s="79"/>
    </row>
    <row r="15117" spans="7:16" x14ac:dyDescent="0.2">
      <c r="G15117" s="79"/>
      <c r="I15117" s="79"/>
      <c r="K15117" s="79"/>
      <c r="M15117" s="79"/>
      <c r="N15117" s="80"/>
      <c r="P15117" s="79"/>
    </row>
    <row r="15118" spans="7:16" x14ac:dyDescent="0.2">
      <c r="G15118" s="79"/>
      <c r="I15118" s="79"/>
      <c r="K15118" s="79"/>
      <c r="M15118" s="79"/>
      <c r="N15118" s="80"/>
      <c r="P15118" s="79"/>
    </row>
    <row r="15119" spans="7:16" x14ac:dyDescent="0.2">
      <c r="G15119" s="79"/>
      <c r="I15119" s="79"/>
      <c r="K15119" s="79"/>
      <c r="M15119" s="79"/>
      <c r="N15119" s="80"/>
      <c r="P15119" s="79"/>
    </row>
    <row r="15120" spans="7:16" x14ac:dyDescent="0.2">
      <c r="G15120" s="79"/>
      <c r="I15120" s="79"/>
      <c r="K15120" s="79"/>
      <c r="M15120" s="79"/>
      <c r="N15120" s="80"/>
      <c r="P15120" s="79"/>
    </row>
    <row r="15121" spans="7:16" x14ac:dyDescent="0.2">
      <c r="G15121" s="79"/>
      <c r="I15121" s="79"/>
      <c r="K15121" s="79"/>
      <c r="M15121" s="79"/>
      <c r="N15121" s="80"/>
      <c r="P15121" s="79"/>
    </row>
    <row r="15122" spans="7:16" x14ac:dyDescent="0.2">
      <c r="G15122" s="79"/>
      <c r="I15122" s="79"/>
      <c r="K15122" s="79"/>
      <c r="M15122" s="79"/>
      <c r="N15122" s="80"/>
      <c r="P15122" s="79"/>
    </row>
    <row r="15123" spans="7:16" x14ac:dyDescent="0.2">
      <c r="G15123" s="79"/>
      <c r="I15123" s="79"/>
      <c r="K15123" s="79"/>
      <c r="M15123" s="79"/>
      <c r="N15123" s="80"/>
      <c r="P15123" s="79"/>
    </row>
    <row r="15124" spans="7:16" x14ac:dyDescent="0.2">
      <c r="G15124" s="79"/>
      <c r="I15124" s="79"/>
      <c r="K15124" s="79"/>
      <c r="M15124" s="79"/>
      <c r="N15124" s="80"/>
      <c r="P15124" s="79"/>
    </row>
    <row r="15125" spans="7:16" x14ac:dyDescent="0.2">
      <c r="G15125" s="79"/>
      <c r="I15125" s="79"/>
      <c r="K15125" s="79"/>
      <c r="M15125" s="79"/>
      <c r="N15125" s="80"/>
      <c r="P15125" s="79"/>
    </row>
    <row r="15126" spans="7:16" x14ac:dyDescent="0.2">
      <c r="G15126" s="79"/>
      <c r="I15126" s="79"/>
      <c r="K15126" s="79"/>
      <c r="M15126" s="79"/>
      <c r="N15126" s="80"/>
      <c r="P15126" s="79"/>
    </row>
    <row r="15127" spans="7:16" x14ac:dyDescent="0.2">
      <c r="G15127" s="79"/>
      <c r="I15127" s="79"/>
      <c r="K15127" s="79"/>
      <c r="M15127" s="79"/>
      <c r="N15127" s="80"/>
      <c r="P15127" s="79"/>
    </row>
    <row r="15128" spans="7:16" x14ac:dyDescent="0.2">
      <c r="G15128" s="79"/>
      <c r="I15128" s="79"/>
      <c r="K15128" s="79"/>
      <c r="M15128" s="79"/>
      <c r="N15128" s="80"/>
      <c r="P15128" s="79"/>
    </row>
    <row r="15129" spans="7:16" x14ac:dyDescent="0.2">
      <c r="G15129" s="79"/>
      <c r="I15129" s="79"/>
      <c r="K15129" s="79"/>
      <c r="M15129" s="79"/>
      <c r="N15129" s="80"/>
      <c r="P15129" s="79"/>
    </row>
    <row r="15130" spans="7:16" x14ac:dyDescent="0.2">
      <c r="G15130" s="79"/>
      <c r="I15130" s="79"/>
      <c r="K15130" s="79"/>
      <c r="M15130" s="79"/>
      <c r="N15130" s="80"/>
      <c r="P15130" s="79"/>
    </row>
    <row r="15131" spans="7:16" x14ac:dyDescent="0.2">
      <c r="G15131" s="79"/>
      <c r="I15131" s="79"/>
      <c r="K15131" s="79"/>
      <c r="M15131" s="79"/>
      <c r="N15131" s="80"/>
      <c r="P15131" s="79"/>
    </row>
    <row r="15132" spans="7:16" x14ac:dyDescent="0.2">
      <c r="G15132" s="79"/>
      <c r="I15132" s="79"/>
      <c r="K15132" s="79"/>
      <c r="M15132" s="79"/>
      <c r="N15132" s="80"/>
      <c r="P15132" s="79"/>
    </row>
    <row r="15133" spans="7:16" x14ac:dyDescent="0.2">
      <c r="G15133" s="79"/>
      <c r="I15133" s="79"/>
      <c r="K15133" s="79"/>
      <c r="M15133" s="79"/>
      <c r="N15133" s="80"/>
      <c r="P15133" s="79"/>
    </row>
    <row r="15134" spans="7:16" x14ac:dyDescent="0.2">
      <c r="G15134" s="79"/>
      <c r="I15134" s="79"/>
      <c r="K15134" s="79"/>
      <c r="M15134" s="79"/>
      <c r="N15134" s="80"/>
      <c r="P15134" s="79"/>
    </row>
    <row r="15135" spans="7:16" x14ac:dyDescent="0.2">
      <c r="G15135" s="79"/>
      <c r="I15135" s="79"/>
      <c r="K15135" s="79"/>
      <c r="M15135" s="79"/>
      <c r="N15135" s="80"/>
      <c r="P15135" s="79"/>
    </row>
    <row r="15136" spans="7:16" x14ac:dyDescent="0.2">
      <c r="G15136" s="79"/>
      <c r="I15136" s="79"/>
      <c r="K15136" s="79"/>
      <c r="M15136" s="79"/>
      <c r="N15136" s="80"/>
      <c r="P15136" s="79"/>
    </row>
    <row r="15137" spans="7:16" x14ac:dyDescent="0.2">
      <c r="G15137" s="79"/>
      <c r="I15137" s="79"/>
      <c r="K15137" s="79"/>
      <c r="M15137" s="79"/>
      <c r="N15137" s="80"/>
      <c r="P15137" s="79"/>
    </row>
    <row r="15138" spans="7:16" x14ac:dyDescent="0.2">
      <c r="G15138" s="79"/>
      <c r="I15138" s="79"/>
      <c r="K15138" s="79"/>
      <c r="M15138" s="79"/>
      <c r="N15138" s="80"/>
      <c r="P15138" s="79"/>
    </row>
    <row r="15139" spans="7:16" x14ac:dyDescent="0.2">
      <c r="G15139" s="79"/>
      <c r="I15139" s="79"/>
      <c r="K15139" s="79"/>
      <c r="M15139" s="79"/>
      <c r="N15139" s="80"/>
      <c r="P15139" s="79"/>
    </row>
    <row r="15140" spans="7:16" x14ac:dyDescent="0.2">
      <c r="G15140" s="79"/>
      <c r="I15140" s="79"/>
      <c r="K15140" s="79"/>
      <c r="M15140" s="79"/>
      <c r="N15140" s="80"/>
      <c r="P15140" s="79"/>
    </row>
    <row r="15141" spans="7:16" x14ac:dyDescent="0.2">
      <c r="G15141" s="79"/>
      <c r="I15141" s="79"/>
      <c r="K15141" s="79"/>
      <c r="M15141" s="79"/>
      <c r="N15141" s="80"/>
      <c r="P15141" s="79"/>
    </row>
    <row r="15142" spans="7:16" x14ac:dyDescent="0.2">
      <c r="G15142" s="79"/>
      <c r="I15142" s="79"/>
      <c r="K15142" s="79"/>
      <c r="M15142" s="79"/>
      <c r="N15142" s="80"/>
      <c r="P15142" s="79"/>
    </row>
    <row r="15143" spans="7:16" x14ac:dyDescent="0.2">
      <c r="G15143" s="79"/>
      <c r="I15143" s="79"/>
      <c r="K15143" s="79"/>
      <c r="M15143" s="79"/>
      <c r="N15143" s="80"/>
      <c r="P15143" s="79"/>
    </row>
    <row r="15144" spans="7:16" x14ac:dyDescent="0.2">
      <c r="G15144" s="79"/>
      <c r="I15144" s="79"/>
      <c r="K15144" s="79"/>
      <c r="M15144" s="79"/>
      <c r="N15144" s="80"/>
      <c r="P15144" s="79"/>
    </row>
    <row r="15145" spans="7:16" x14ac:dyDescent="0.2">
      <c r="G15145" s="79"/>
      <c r="I15145" s="79"/>
      <c r="K15145" s="79"/>
      <c r="M15145" s="79"/>
      <c r="N15145" s="80"/>
      <c r="P15145" s="79"/>
    </row>
    <row r="15146" spans="7:16" x14ac:dyDescent="0.2">
      <c r="G15146" s="79"/>
      <c r="I15146" s="79"/>
      <c r="K15146" s="79"/>
      <c r="M15146" s="79"/>
      <c r="N15146" s="80"/>
      <c r="P15146" s="79"/>
    </row>
    <row r="15147" spans="7:16" x14ac:dyDescent="0.2">
      <c r="G15147" s="79"/>
      <c r="I15147" s="79"/>
      <c r="K15147" s="79"/>
      <c r="M15147" s="79"/>
      <c r="N15147" s="80"/>
      <c r="P15147" s="79"/>
    </row>
    <row r="15148" spans="7:16" x14ac:dyDescent="0.2">
      <c r="G15148" s="79"/>
      <c r="I15148" s="79"/>
      <c r="K15148" s="79"/>
      <c r="M15148" s="79"/>
      <c r="N15148" s="80"/>
      <c r="P15148" s="79"/>
    </row>
    <row r="15149" spans="7:16" x14ac:dyDescent="0.2">
      <c r="G15149" s="79"/>
      <c r="I15149" s="79"/>
      <c r="K15149" s="79"/>
      <c r="M15149" s="79"/>
      <c r="N15149" s="80"/>
      <c r="P15149" s="79"/>
    </row>
    <row r="15150" spans="7:16" x14ac:dyDescent="0.2">
      <c r="G15150" s="79"/>
      <c r="I15150" s="79"/>
      <c r="K15150" s="79"/>
      <c r="M15150" s="79"/>
      <c r="N15150" s="80"/>
      <c r="P15150" s="79"/>
    </row>
    <row r="15151" spans="7:16" x14ac:dyDescent="0.2">
      <c r="G15151" s="79"/>
      <c r="I15151" s="79"/>
      <c r="K15151" s="79"/>
      <c r="M15151" s="79"/>
      <c r="N15151" s="80"/>
      <c r="P15151" s="79"/>
    </row>
    <row r="15152" spans="7:16" x14ac:dyDescent="0.2">
      <c r="G15152" s="79"/>
      <c r="I15152" s="79"/>
      <c r="K15152" s="79"/>
      <c r="M15152" s="79"/>
      <c r="N15152" s="80"/>
      <c r="P15152" s="79"/>
    </row>
    <row r="15153" spans="7:16" x14ac:dyDescent="0.2">
      <c r="G15153" s="79"/>
      <c r="I15153" s="79"/>
      <c r="K15153" s="79"/>
      <c r="M15153" s="79"/>
      <c r="N15153" s="80"/>
      <c r="P15153" s="79"/>
    </row>
    <row r="15154" spans="7:16" x14ac:dyDescent="0.2">
      <c r="G15154" s="79"/>
      <c r="I15154" s="79"/>
      <c r="K15154" s="79"/>
      <c r="M15154" s="79"/>
      <c r="N15154" s="80"/>
      <c r="P15154" s="79"/>
    </row>
    <row r="15155" spans="7:16" x14ac:dyDescent="0.2">
      <c r="G15155" s="79"/>
      <c r="I15155" s="79"/>
      <c r="K15155" s="79"/>
      <c r="M15155" s="79"/>
      <c r="N15155" s="80"/>
      <c r="P15155" s="79"/>
    </row>
    <row r="15156" spans="7:16" x14ac:dyDescent="0.2">
      <c r="G15156" s="79"/>
      <c r="I15156" s="79"/>
      <c r="K15156" s="79"/>
      <c r="M15156" s="79"/>
      <c r="N15156" s="80"/>
      <c r="P15156" s="79"/>
    </row>
    <row r="15157" spans="7:16" x14ac:dyDescent="0.2">
      <c r="G15157" s="79"/>
      <c r="I15157" s="79"/>
      <c r="K15157" s="79"/>
      <c r="M15157" s="79"/>
      <c r="N15157" s="80"/>
      <c r="P15157" s="79"/>
    </row>
    <row r="15158" spans="7:16" x14ac:dyDescent="0.2">
      <c r="G15158" s="79"/>
      <c r="I15158" s="79"/>
      <c r="K15158" s="79"/>
      <c r="M15158" s="79"/>
      <c r="N15158" s="80"/>
      <c r="P15158" s="79"/>
    </row>
    <row r="15159" spans="7:16" x14ac:dyDescent="0.2">
      <c r="G15159" s="79"/>
      <c r="I15159" s="79"/>
      <c r="K15159" s="79"/>
      <c r="M15159" s="79"/>
      <c r="N15159" s="80"/>
      <c r="P15159" s="79"/>
    </row>
    <row r="15160" spans="7:16" x14ac:dyDescent="0.2">
      <c r="G15160" s="79"/>
      <c r="I15160" s="79"/>
      <c r="K15160" s="79"/>
      <c r="M15160" s="79"/>
      <c r="N15160" s="80"/>
      <c r="P15160" s="79"/>
    </row>
    <row r="15161" spans="7:16" x14ac:dyDescent="0.2">
      <c r="G15161" s="79"/>
      <c r="I15161" s="79"/>
      <c r="K15161" s="79"/>
      <c r="M15161" s="79"/>
      <c r="N15161" s="80"/>
      <c r="P15161" s="79"/>
    </row>
    <row r="15162" spans="7:16" x14ac:dyDescent="0.2">
      <c r="G15162" s="79"/>
      <c r="I15162" s="79"/>
      <c r="K15162" s="79"/>
      <c r="M15162" s="79"/>
      <c r="N15162" s="80"/>
      <c r="P15162" s="79"/>
    </row>
    <row r="15163" spans="7:16" x14ac:dyDescent="0.2">
      <c r="G15163" s="79"/>
      <c r="I15163" s="79"/>
      <c r="K15163" s="79"/>
      <c r="M15163" s="79"/>
      <c r="N15163" s="80"/>
      <c r="P15163" s="79"/>
    </row>
    <row r="15164" spans="7:16" x14ac:dyDescent="0.2">
      <c r="G15164" s="79"/>
      <c r="I15164" s="79"/>
      <c r="K15164" s="79"/>
      <c r="M15164" s="79"/>
      <c r="N15164" s="80"/>
      <c r="P15164" s="79"/>
    </row>
    <row r="15165" spans="7:16" x14ac:dyDescent="0.2">
      <c r="G15165" s="79"/>
      <c r="I15165" s="79"/>
      <c r="K15165" s="79"/>
      <c r="M15165" s="79"/>
      <c r="N15165" s="80"/>
      <c r="P15165" s="79"/>
    </row>
    <row r="15166" spans="7:16" x14ac:dyDescent="0.2">
      <c r="G15166" s="79"/>
      <c r="I15166" s="79"/>
      <c r="K15166" s="79"/>
      <c r="M15166" s="79"/>
      <c r="N15166" s="80"/>
      <c r="P15166" s="79"/>
    </row>
    <row r="15167" spans="7:16" x14ac:dyDescent="0.2">
      <c r="G15167" s="79"/>
      <c r="I15167" s="79"/>
      <c r="K15167" s="79"/>
      <c r="M15167" s="79"/>
      <c r="N15167" s="80"/>
      <c r="P15167" s="79"/>
    </row>
    <row r="15168" spans="7:16" x14ac:dyDescent="0.2">
      <c r="G15168" s="79"/>
      <c r="I15168" s="79"/>
      <c r="K15168" s="79"/>
      <c r="M15168" s="79"/>
      <c r="N15168" s="80"/>
      <c r="P15168" s="79"/>
    </row>
    <row r="15169" spans="7:16" x14ac:dyDescent="0.2">
      <c r="G15169" s="79"/>
      <c r="I15169" s="79"/>
      <c r="K15169" s="79"/>
      <c r="M15169" s="79"/>
      <c r="N15169" s="80"/>
      <c r="P15169" s="79"/>
    </row>
    <row r="15170" spans="7:16" x14ac:dyDescent="0.2">
      <c r="G15170" s="79"/>
      <c r="I15170" s="79"/>
      <c r="K15170" s="79"/>
      <c r="M15170" s="79"/>
      <c r="N15170" s="80"/>
      <c r="P15170" s="79"/>
    </row>
    <row r="15171" spans="7:16" x14ac:dyDescent="0.2">
      <c r="G15171" s="79"/>
      <c r="I15171" s="79"/>
      <c r="K15171" s="79"/>
      <c r="M15171" s="79"/>
      <c r="N15171" s="80"/>
      <c r="P15171" s="79"/>
    </row>
    <row r="15172" spans="7:16" x14ac:dyDescent="0.2">
      <c r="G15172" s="79"/>
      <c r="I15172" s="79"/>
      <c r="K15172" s="79"/>
      <c r="M15172" s="79"/>
      <c r="N15172" s="80"/>
      <c r="P15172" s="79"/>
    </row>
    <row r="15173" spans="7:16" x14ac:dyDescent="0.2">
      <c r="G15173" s="79"/>
      <c r="I15173" s="79"/>
      <c r="K15173" s="79"/>
      <c r="M15173" s="79"/>
      <c r="N15173" s="80"/>
      <c r="P15173" s="79"/>
    </row>
    <row r="15174" spans="7:16" x14ac:dyDescent="0.2">
      <c r="G15174" s="79"/>
      <c r="I15174" s="79"/>
      <c r="K15174" s="79"/>
      <c r="M15174" s="79"/>
      <c r="N15174" s="80"/>
      <c r="P15174" s="79"/>
    </row>
    <row r="15175" spans="7:16" x14ac:dyDescent="0.2">
      <c r="G15175" s="79"/>
      <c r="I15175" s="79"/>
      <c r="K15175" s="79"/>
      <c r="M15175" s="79"/>
      <c r="N15175" s="80"/>
      <c r="P15175" s="79"/>
    </row>
    <row r="15176" spans="7:16" x14ac:dyDescent="0.2">
      <c r="G15176" s="79"/>
      <c r="I15176" s="79"/>
      <c r="K15176" s="79"/>
      <c r="M15176" s="79"/>
      <c r="N15176" s="80"/>
      <c r="P15176" s="79"/>
    </row>
    <row r="15177" spans="7:16" x14ac:dyDescent="0.2">
      <c r="G15177" s="79"/>
      <c r="I15177" s="79"/>
      <c r="K15177" s="79"/>
      <c r="M15177" s="79"/>
      <c r="N15177" s="80"/>
      <c r="P15177" s="79"/>
    </row>
    <row r="15178" spans="7:16" x14ac:dyDescent="0.2">
      <c r="G15178" s="79"/>
      <c r="I15178" s="79"/>
      <c r="K15178" s="79"/>
      <c r="M15178" s="79"/>
      <c r="N15178" s="80"/>
      <c r="P15178" s="79"/>
    </row>
    <row r="15179" spans="7:16" x14ac:dyDescent="0.2">
      <c r="G15179" s="79"/>
      <c r="I15179" s="79"/>
      <c r="K15179" s="79"/>
      <c r="M15179" s="79"/>
      <c r="N15179" s="80"/>
      <c r="P15179" s="79"/>
    </row>
    <row r="15180" spans="7:16" x14ac:dyDescent="0.2">
      <c r="G15180" s="79"/>
      <c r="I15180" s="79"/>
      <c r="K15180" s="79"/>
      <c r="M15180" s="79"/>
      <c r="N15180" s="80"/>
      <c r="P15180" s="79"/>
    </row>
    <row r="15181" spans="7:16" x14ac:dyDescent="0.2">
      <c r="G15181" s="79"/>
      <c r="I15181" s="79"/>
      <c r="K15181" s="79"/>
      <c r="M15181" s="79"/>
      <c r="N15181" s="80"/>
      <c r="P15181" s="79"/>
    </row>
    <row r="15182" spans="7:16" x14ac:dyDescent="0.2">
      <c r="G15182" s="79"/>
      <c r="I15182" s="79"/>
      <c r="K15182" s="79"/>
      <c r="M15182" s="79"/>
      <c r="N15182" s="80"/>
      <c r="P15182" s="79"/>
    </row>
    <row r="15183" spans="7:16" x14ac:dyDescent="0.2">
      <c r="G15183" s="79"/>
      <c r="I15183" s="79"/>
      <c r="K15183" s="79"/>
      <c r="M15183" s="79"/>
      <c r="N15183" s="80"/>
      <c r="P15183" s="79"/>
    </row>
    <row r="15184" spans="7:16" x14ac:dyDescent="0.2">
      <c r="G15184" s="79"/>
      <c r="I15184" s="79"/>
      <c r="K15184" s="79"/>
      <c r="M15184" s="79"/>
      <c r="N15184" s="80"/>
      <c r="P15184" s="79"/>
    </row>
    <row r="15185" spans="7:16" x14ac:dyDescent="0.2">
      <c r="G15185" s="79"/>
      <c r="I15185" s="79"/>
      <c r="K15185" s="79"/>
      <c r="M15185" s="79"/>
      <c r="N15185" s="80"/>
      <c r="P15185" s="79"/>
    </row>
    <row r="15186" spans="7:16" x14ac:dyDescent="0.2">
      <c r="G15186" s="79"/>
      <c r="I15186" s="79"/>
      <c r="K15186" s="79"/>
      <c r="M15186" s="79"/>
      <c r="N15186" s="80"/>
      <c r="P15186" s="79"/>
    </row>
    <row r="15187" spans="7:16" x14ac:dyDescent="0.2">
      <c r="G15187" s="79"/>
      <c r="I15187" s="79"/>
      <c r="K15187" s="79"/>
      <c r="M15187" s="79"/>
      <c r="N15187" s="80"/>
      <c r="P15187" s="79"/>
    </row>
    <row r="15188" spans="7:16" x14ac:dyDescent="0.2">
      <c r="G15188" s="79"/>
      <c r="I15188" s="79"/>
      <c r="K15188" s="79"/>
      <c r="M15188" s="79"/>
      <c r="N15188" s="80"/>
      <c r="P15188" s="79"/>
    </row>
    <row r="15189" spans="7:16" x14ac:dyDescent="0.2">
      <c r="G15189" s="79"/>
      <c r="I15189" s="79"/>
      <c r="K15189" s="79"/>
      <c r="M15189" s="79"/>
      <c r="N15189" s="80"/>
      <c r="P15189" s="79"/>
    </row>
    <row r="15190" spans="7:16" x14ac:dyDescent="0.2">
      <c r="G15190" s="79"/>
      <c r="I15190" s="79"/>
      <c r="K15190" s="79"/>
      <c r="M15190" s="79"/>
      <c r="N15190" s="80"/>
      <c r="P15190" s="79"/>
    </row>
    <row r="15191" spans="7:16" x14ac:dyDescent="0.2">
      <c r="G15191" s="79"/>
      <c r="I15191" s="79"/>
      <c r="K15191" s="79"/>
      <c r="M15191" s="79"/>
      <c r="N15191" s="80"/>
      <c r="P15191" s="79"/>
    </row>
    <row r="15192" spans="7:16" x14ac:dyDescent="0.2">
      <c r="G15192" s="79"/>
      <c r="I15192" s="79"/>
      <c r="K15192" s="79"/>
      <c r="M15192" s="79"/>
      <c r="N15192" s="80"/>
      <c r="P15192" s="79"/>
    </row>
    <row r="15193" spans="7:16" x14ac:dyDescent="0.2">
      <c r="G15193" s="79"/>
      <c r="I15193" s="79"/>
      <c r="K15193" s="79"/>
      <c r="M15193" s="79"/>
      <c r="N15193" s="80"/>
      <c r="P15193" s="79"/>
    </row>
    <row r="15194" spans="7:16" x14ac:dyDescent="0.2">
      <c r="G15194" s="79"/>
      <c r="I15194" s="79"/>
      <c r="K15194" s="79"/>
      <c r="M15194" s="79"/>
      <c r="N15194" s="80"/>
      <c r="P15194" s="79"/>
    </row>
    <row r="15195" spans="7:16" x14ac:dyDescent="0.2">
      <c r="G15195" s="79"/>
      <c r="I15195" s="79"/>
      <c r="K15195" s="79"/>
      <c r="M15195" s="79"/>
      <c r="N15195" s="80"/>
      <c r="P15195" s="79"/>
    </row>
    <row r="15196" spans="7:16" x14ac:dyDescent="0.2">
      <c r="G15196" s="79"/>
      <c r="I15196" s="79"/>
      <c r="K15196" s="79"/>
      <c r="M15196" s="79"/>
      <c r="N15196" s="80"/>
      <c r="P15196" s="79"/>
    </row>
    <row r="15197" spans="7:16" x14ac:dyDescent="0.2">
      <c r="G15197" s="79"/>
      <c r="I15197" s="79"/>
      <c r="K15197" s="79"/>
      <c r="M15197" s="79"/>
      <c r="N15197" s="80"/>
      <c r="P15197" s="79"/>
    </row>
    <row r="15198" spans="7:16" x14ac:dyDescent="0.2">
      <c r="G15198" s="79"/>
      <c r="I15198" s="79"/>
      <c r="K15198" s="79"/>
      <c r="M15198" s="79"/>
      <c r="N15198" s="80"/>
      <c r="P15198" s="79"/>
    </row>
    <row r="15199" spans="7:16" x14ac:dyDescent="0.2">
      <c r="G15199" s="79"/>
      <c r="I15199" s="79"/>
      <c r="K15199" s="79"/>
      <c r="M15199" s="79"/>
      <c r="N15199" s="80"/>
      <c r="P15199" s="79"/>
    </row>
    <row r="15200" spans="7:16" x14ac:dyDescent="0.2">
      <c r="G15200" s="79"/>
      <c r="I15200" s="79"/>
      <c r="K15200" s="79"/>
      <c r="M15200" s="79"/>
      <c r="N15200" s="80"/>
      <c r="P15200" s="79"/>
    </row>
    <row r="15201" spans="7:16" x14ac:dyDescent="0.2">
      <c r="G15201" s="79"/>
      <c r="I15201" s="79"/>
      <c r="K15201" s="79"/>
      <c r="M15201" s="79"/>
      <c r="N15201" s="80"/>
      <c r="P15201" s="79"/>
    </row>
    <row r="15202" spans="7:16" x14ac:dyDescent="0.2">
      <c r="G15202" s="79"/>
      <c r="I15202" s="79"/>
      <c r="K15202" s="79"/>
      <c r="M15202" s="79"/>
      <c r="N15202" s="80"/>
      <c r="P15202" s="79"/>
    </row>
    <row r="15203" spans="7:16" x14ac:dyDescent="0.2">
      <c r="G15203" s="79"/>
      <c r="I15203" s="79"/>
      <c r="K15203" s="79"/>
      <c r="M15203" s="79"/>
      <c r="N15203" s="80"/>
      <c r="P15203" s="79"/>
    </row>
    <row r="15204" spans="7:16" x14ac:dyDescent="0.2">
      <c r="G15204" s="79"/>
      <c r="I15204" s="79"/>
      <c r="K15204" s="79"/>
      <c r="M15204" s="79"/>
      <c r="N15204" s="80"/>
      <c r="P15204" s="79"/>
    </row>
    <row r="15205" spans="7:16" x14ac:dyDescent="0.2">
      <c r="G15205" s="79"/>
      <c r="I15205" s="79"/>
      <c r="K15205" s="79"/>
      <c r="M15205" s="79"/>
      <c r="N15205" s="80"/>
      <c r="P15205" s="79"/>
    </row>
    <row r="15206" spans="7:16" x14ac:dyDescent="0.2">
      <c r="G15206" s="79"/>
      <c r="I15206" s="79"/>
      <c r="K15206" s="79"/>
      <c r="M15206" s="79"/>
      <c r="N15206" s="80"/>
      <c r="P15206" s="79"/>
    </row>
    <row r="15207" spans="7:16" x14ac:dyDescent="0.2">
      <c r="G15207" s="79"/>
      <c r="I15207" s="79"/>
      <c r="K15207" s="79"/>
      <c r="M15207" s="79"/>
      <c r="N15207" s="80"/>
      <c r="P15207" s="79"/>
    </row>
    <row r="15208" spans="7:16" x14ac:dyDescent="0.2">
      <c r="G15208" s="79"/>
      <c r="I15208" s="79"/>
      <c r="K15208" s="79"/>
      <c r="M15208" s="79"/>
      <c r="N15208" s="80"/>
      <c r="P15208" s="79"/>
    </row>
    <row r="15209" spans="7:16" x14ac:dyDescent="0.2">
      <c r="G15209" s="79"/>
      <c r="I15209" s="79"/>
      <c r="K15209" s="79"/>
      <c r="M15209" s="79"/>
      <c r="N15209" s="80"/>
      <c r="P15209" s="79"/>
    </row>
    <row r="15210" spans="7:16" x14ac:dyDescent="0.2">
      <c r="G15210" s="79"/>
      <c r="I15210" s="79"/>
      <c r="K15210" s="79"/>
      <c r="M15210" s="79"/>
      <c r="N15210" s="80"/>
      <c r="P15210" s="79"/>
    </row>
    <row r="15211" spans="7:16" x14ac:dyDescent="0.2">
      <c r="G15211" s="79"/>
      <c r="I15211" s="79"/>
      <c r="K15211" s="79"/>
      <c r="M15211" s="79"/>
      <c r="N15211" s="80"/>
      <c r="P15211" s="79"/>
    </row>
    <row r="15212" spans="7:16" x14ac:dyDescent="0.2">
      <c r="G15212" s="79"/>
      <c r="I15212" s="79"/>
      <c r="K15212" s="79"/>
      <c r="M15212" s="79"/>
      <c r="N15212" s="80"/>
      <c r="P15212" s="79"/>
    </row>
    <row r="15213" spans="7:16" x14ac:dyDescent="0.2">
      <c r="G15213" s="79"/>
      <c r="I15213" s="79"/>
      <c r="K15213" s="79"/>
      <c r="M15213" s="79"/>
      <c r="N15213" s="80"/>
      <c r="P15213" s="79"/>
    </row>
    <row r="15214" spans="7:16" x14ac:dyDescent="0.2">
      <c r="G15214" s="79"/>
      <c r="I15214" s="79"/>
      <c r="K15214" s="79"/>
      <c r="M15214" s="79"/>
      <c r="N15214" s="80"/>
      <c r="P15214" s="79"/>
    </row>
    <row r="15215" spans="7:16" x14ac:dyDescent="0.2">
      <c r="G15215" s="79"/>
      <c r="I15215" s="79"/>
      <c r="K15215" s="79"/>
      <c r="M15215" s="79"/>
      <c r="N15215" s="80"/>
      <c r="P15215" s="79"/>
    </row>
    <row r="15216" spans="7:16" x14ac:dyDescent="0.2">
      <c r="G15216" s="79"/>
      <c r="I15216" s="79"/>
      <c r="K15216" s="79"/>
      <c r="M15216" s="79"/>
      <c r="N15216" s="80"/>
      <c r="P15216" s="79"/>
    </row>
    <row r="15217" spans="7:16" x14ac:dyDescent="0.2">
      <c r="G15217" s="79"/>
      <c r="I15217" s="79"/>
      <c r="K15217" s="79"/>
      <c r="M15217" s="79"/>
      <c r="N15217" s="80"/>
      <c r="P15217" s="79"/>
    </row>
    <row r="15218" spans="7:16" x14ac:dyDescent="0.2">
      <c r="G15218" s="79"/>
      <c r="I15218" s="79"/>
      <c r="K15218" s="79"/>
      <c r="M15218" s="79"/>
      <c r="N15218" s="80"/>
      <c r="P15218" s="79"/>
    </row>
    <row r="15219" spans="7:16" x14ac:dyDescent="0.2">
      <c r="G15219" s="79"/>
      <c r="I15219" s="79"/>
      <c r="K15219" s="79"/>
      <c r="M15219" s="79"/>
      <c r="N15219" s="80"/>
      <c r="P15219" s="79"/>
    </row>
    <row r="15220" spans="7:16" x14ac:dyDescent="0.2">
      <c r="G15220" s="79"/>
      <c r="I15220" s="79"/>
      <c r="K15220" s="79"/>
      <c r="M15220" s="79"/>
      <c r="N15220" s="80"/>
      <c r="P15220" s="79"/>
    </row>
    <row r="15221" spans="7:16" x14ac:dyDescent="0.2">
      <c r="G15221" s="79"/>
      <c r="I15221" s="79"/>
      <c r="K15221" s="79"/>
      <c r="M15221" s="79"/>
      <c r="N15221" s="80"/>
      <c r="P15221" s="79"/>
    </row>
    <row r="15222" spans="7:16" x14ac:dyDescent="0.2">
      <c r="G15222" s="79"/>
      <c r="I15222" s="79"/>
      <c r="K15222" s="79"/>
      <c r="M15222" s="79"/>
      <c r="N15222" s="80"/>
      <c r="P15222" s="79"/>
    </row>
    <row r="15223" spans="7:16" x14ac:dyDescent="0.2">
      <c r="G15223" s="79"/>
      <c r="I15223" s="79"/>
      <c r="K15223" s="79"/>
      <c r="M15223" s="79"/>
      <c r="N15223" s="80"/>
      <c r="P15223" s="79"/>
    </row>
    <row r="15224" spans="7:16" x14ac:dyDescent="0.2">
      <c r="G15224" s="79"/>
      <c r="I15224" s="79"/>
      <c r="K15224" s="79"/>
      <c r="M15224" s="79"/>
      <c r="N15224" s="80"/>
      <c r="P15224" s="79"/>
    </row>
    <row r="15225" spans="7:16" x14ac:dyDescent="0.2">
      <c r="G15225" s="79"/>
      <c r="I15225" s="79"/>
      <c r="K15225" s="79"/>
      <c r="M15225" s="79"/>
      <c r="N15225" s="80"/>
      <c r="P15225" s="79"/>
    </row>
    <row r="15226" spans="7:16" x14ac:dyDescent="0.2">
      <c r="G15226" s="79"/>
      <c r="I15226" s="79"/>
      <c r="K15226" s="79"/>
      <c r="M15226" s="79"/>
      <c r="N15226" s="80"/>
      <c r="P15226" s="79"/>
    </row>
    <row r="15227" spans="7:16" x14ac:dyDescent="0.2">
      <c r="G15227" s="79"/>
      <c r="I15227" s="79"/>
      <c r="K15227" s="79"/>
      <c r="M15227" s="79"/>
      <c r="N15227" s="80"/>
      <c r="P15227" s="79"/>
    </row>
    <row r="15228" spans="7:16" x14ac:dyDescent="0.2">
      <c r="G15228" s="79"/>
      <c r="I15228" s="79"/>
      <c r="K15228" s="79"/>
      <c r="M15228" s="79"/>
      <c r="N15228" s="80"/>
      <c r="P15228" s="79"/>
    </row>
    <row r="15229" spans="7:16" x14ac:dyDescent="0.2">
      <c r="G15229" s="79"/>
      <c r="I15229" s="79"/>
      <c r="K15229" s="79"/>
      <c r="M15229" s="79"/>
      <c r="N15229" s="80"/>
      <c r="P15229" s="79"/>
    </row>
    <row r="15230" spans="7:16" x14ac:dyDescent="0.2">
      <c r="G15230" s="79"/>
      <c r="I15230" s="79"/>
      <c r="K15230" s="79"/>
      <c r="M15230" s="79"/>
      <c r="N15230" s="80"/>
      <c r="P15230" s="79"/>
    </row>
    <row r="15231" spans="7:16" x14ac:dyDescent="0.2">
      <c r="G15231" s="79"/>
      <c r="I15231" s="79"/>
      <c r="K15231" s="79"/>
      <c r="M15231" s="79"/>
      <c r="N15231" s="80"/>
      <c r="P15231" s="79"/>
    </row>
    <row r="15232" spans="7:16" x14ac:dyDescent="0.2">
      <c r="G15232" s="79"/>
      <c r="I15232" s="79"/>
      <c r="K15232" s="79"/>
      <c r="M15232" s="79"/>
      <c r="N15232" s="80"/>
      <c r="P15232" s="79"/>
    </row>
    <row r="15233" spans="7:16" x14ac:dyDescent="0.2">
      <c r="G15233" s="79"/>
      <c r="I15233" s="79"/>
      <c r="K15233" s="79"/>
      <c r="M15233" s="79"/>
      <c r="N15233" s="80"/>
      <c r="P15233" s="79"/>
    </row>
    <row r="15234" spans="7:16" x14ac:dyDescent="0.2">
      <c r="G15234" s="79"/>
      <c r="I15234" s="79"/>
      <c r="K15234" s="79"/>
      <c r="M15234" s="79"/>
      <c r="N15234" s="80"/>
      <c r="P15234" s="79"/>
    </row>
    <row r="15235" spans="7:16" x14ac:dyDescent="0.2">
      <c r="G15235" s="79"/>
      <c r="I15235" s="79"/>
      <c r="K15235" s="79"/>
      <c r="M15235" s="79"/>
      <c r="N15235" s="80"/>
      <c r="P15235" s="79"/>
    </row>
    <row r="15236" spans="7:16" x14ac:dyDescent="0.2">
      <c r="G15236" s="79"/>
      <c r="I15236" s="79"/>
      <c r="K15236" s="79"/>
      <c r="M15236" s="79"/>
      <c r="N15236" s="80"/>
      <c r="P15236" s="79"/>
    </row>
    <row r="15237" spans="7:16" x14ac:dyDescent="0.2">
      <c r="G15237" s="79"/>
      <c r="I15237" s="79"/>
      <c r="K15237" s="79"/>
      <c r="M15237" s="79"/>
      <c r="N15237" s="80"/>
      <c r="P15237" s="79"/>
    </row>
    <row r="15238" spans="7:16" x14ac:dyDescent="0.2">
      <c r="G15238" s="79"/>
      <c r="I15238" s="79"/>
      <c r="K15238" s="79"/>
      <c r="M15238" s="79"/>
      <c r="N15238" s="80"/>
      <c r="P15238" s="79"/>
    </row>
    <row r="15239" spans="7:16" x14ac:dyDescent="0.2">
      <c r="G15239" s="79"/>
      <c r="I15239" s="79"/>
      <c r="K15239" s="79"/>
      <c r="M15239" s="79"/>
      <c r="N15239" s="80"/>
      <c r="P15239" s="79"/>
    </row>
    <row r="15240" spans="7:16" x14ac:dyDescent="0.2">
      <c r="G15240" s="79"/>
      <c r="I15240" s="79"/>
      <c r="K15240" s="79"/>
      <c r="M15240" s="79"/>
      <c r="N15240" s="80"/>
      <c r="P15240" s="79"/>
    </row>
    <row r="15241" spans="7:16" x14ac:dyDescent="0.2">
      <c r="G15241" s="79"/>
      <c r="I15241" s="79"/>
      <c r="K15241" s="79"/>
      <c r="M15241" s="79"/>
      <c r="N15241" s="80"/>
      <c r="P15241" s="79"/>
    </row>
    <row r="15242" spans="7:16" x14ac:dyDescent="0.2">
      <c r="G15242" s="79"/>
      <c r="I15242" s="79"/>
      <c r="K15242" s="79"/>
      <c r="M15242" s="79"/>
      <c r="N15242" s="80"/>
      <c r="P15242" s="79"/>
    </row>
    <row r="15243" spans="7:16" x14ac:dyDescent="0.2">
      <c r="G15243" s="79"/>
      <c r="I15243" s="79"/>
      <c r="K15243" s="79"/>
      <c r="M15243" s="79"/>
      <c r="N15243" s="80"/>
      <c r="P15243" s="79"/>
    </row>
    <row r="15244" spans="7:16" x14ac:dyDescent="0.2">
      <c r="G15244" s="79"/>
      <c r="I15244" s="79"/>
      <c r="K15244" s="79"/>
      <c r="M15244" s="79"/>
      <c r="N15244" s="80"/>
      <c r="P15244" s="79"/>
    </row>
    <row r="15245" spans="7:16" x14ac:dyDescent="0.2">
      <c r="G15245" s="79"/>
      <c r="I15245" s="79"/>
      <c r="K15245" s="79"/>
      <c r="M15245" s="79"/>
      <c r="N15245" s="80"/>
      <c r="P15245" s="79"/>
    </row>
    <row r="15246" spans="7:16" x14ac:dyDescent="0.2">
      <c r="G15246" s="79"/>
      <c r="I15246" s="79"/>
      <c r="K15246" s="79"/>
      <c r="M15246" s="79"/>
      <c r="N15246" s="80"/>
      <c r="P15246" s="79"/>
    </row>
    <row r="15247" spans="7:16" x14ac:dyDescent="0.2">
      <c r="G15247" s="79"/>
      <c r="I15247" s="79"/>
      <c r="K15247" s="79"/>
      <c r="M15247" s="79"/>
      <c r="N15247" s="80"/>
      <c r="P15247" s="79"/>
    </row>
    <row r="15248" spans="7:16" x14ac:dyDescent="0.2">
      <c r="G15248" s="79"/>
      <c r="I15248" s="79"/>
      <c r="K15248" s="79"/>
      <c r="M15248" s="79"/>
      <c r="N15248" s="80"/>
      <c r="P15248" s="79"/>
    </row>
    <row r="15249" spans="7:16" x14ac:dyDescent="0.2">
      <c r="G15249" s="79"/>
      <c r="I15249" s="79"/>
      <c r="K15249" s="79"/>
      <c r="M15249" s="79"/>
      <c r="N15249" s="80"/>
      <c r="P15249" s="79"/>
    </row>
    <row r="15250" spans="7:16" x14ac:dyDescent="0.2">
      <c r="G15250" s="79"/>
      <c r="I15250" s="79"/>
      <c r="K15250" s="79"/>
      <c r="M15250" s="79"/>
      <c r="N15250" s="80"/>
      <c r="P15250" s="79"/>
    </row>
    <row r="15251" spans="7:16" x14ac:dyDescent="0.2">
      <c r="G15251" s="79"/>
      <c r="I15251" s="79"/>
      <c r="K15251" s="79"/>
      <c r="M15251" s="79"/>
      <c r="N15251" s="80"/>
      <c r="P15251" s="79"/>
    </row>
    <row r="15252" spans="7:16" x14ac:dyDescent="0.2">
      <c r="G15252" s="79"/>
      <c r="I15252" s="79"/>
      <c r="K15252" s="79"/>
      <c r="M15252" s="79"/>
      <c r="N15252" s="80"/>
      <c r="P15252" s="79"/>
    </row>
    <row r="15253" spans="7:16" x14ac:dyDescent="0.2">
      <c r="G15253" s="79"/>
      <c r="I15253" s="79"/>
      <c r="K15253" s="79"/>
      <c r="M15253" s="79"/>
      <c r="N15253" s="80"/>
      <c r="P15253" s="79"/>
    </row>
    <row r="15254" spans="7:16" x14ac:dyDescent="0.2">
      <c r="G15254" s="79"/>
      <c r="I15254" s="79"/>
      <c r="K15254" s="79"/>
      <c r="M15254" s="79"/>
      <c r="N15254" s="80"/>
      <c r="P15254" s="79"/>
    </row>
    <row r="15255" spans="7:16" x14ac:dyDescent="0.2">
      <c r="G15255" s="79"/>
      <c r="I15255" s="79"/>
      <c r="K15255" s="79"/>
      <c r="M15255" s="79"/>
      <c r="N15255" s="80"/>
      <c r="P15255" s="79"/>
    </row>
    <row r="15256" spans="7:16" x14ac:dyDescent="0.2">
      <c r="G15256" s="79"/>
      <c r="I15256" s="79"/>
      <c r="K15256" s="79"/>
      <c r="M15256" s="79"/>
      <c r="N15256" s="80"/>
      <c r="P15256" s="79"/>
    </row>
    <row r="15257" spans="7:16" x14ac:dyDescent="0.2">
      <c r="G15257" s="79"/>
      <c r="I15257" s="79"/>
      <c r="K15257" s="79"/>
      <c r="M15257" s="79"/>
      <c r="N15257" s="80"/>
      <c r="P15257" s="79"/>
    </row>
    <row r="15258" spans="7:16" x14ac:dyDescent="0.2">
      <c r="G15258" s="79"/>
      <c r="I15258" s="79"/>
      <c r="K15258" s="79"/>
      <c r="M15258" s="79"/>
      <c r="N15258" s="80"/>
      <c r="P15258" s="79"/>
    </row>
    <row r="15259" spans="7:16" x14ac:dyDescent="0.2">
      <c r="G15259" s="79"/>
      <c r="I15259" s="79"/>
      <c r="K15259" s="79"/>
      <c r="M15259" s="79"/>
      <c r="N15259" s="80"/>
      <c r="P15259" s="79"/>
    </row>
    <row r="15260" spans="7:16" x14ac:dyDescent="0.2">
      <c r="G15260" s="79"/>
      <c r="I15260" s="79"/>
      <c r="K15260" s="79"/>
      <c r="M15260" s="79"/>
      <c r="N15260" s="80"/>
      <c r="P15260" s="79"/>
    </row>
    <row r="15261" spans="7:16" x14ac:dyDescent="0.2">
      <c r="G15261" s="79"/>
      <c r="I15261" s="79"/>
      <c r="K15261" s="79"/>
      <c r="M15261" s="79"/>
      <c r="N15261" s="80"/>
      <c r="P15261" s="79"/>
    </row>
    <row r="15262" spans="7:16" x14ac:dyDescent="0.2">
      <c r="G15262" s="79"/>
      <c r="I15262" s="79"/>
      <c r="K15262" s="79"/>
      <c r="M15262" s="79"/>
      <c r="N15262" s="80"/>
      <c r="P15262" s="79"/>
    </row>
    <row r="15263" spans="7:16" x14ac:dyDescent="0.2">
      <c r="G15263" s="79"/>
      <c r="I15263" s="79"/>
      <c r="K15263" s="79"/>
      <c r="M15263" s="79"/>
      <c r="N15263" s="80"/>
      <c r="P15263" s="79"/>
    </row>
    <row r="15264" spans="7:16" x14ac:dyDescent="0.2">
      <c r="G15264" s="79"/>
      <c r="I15264" s="79"/>
      <c r="K15264" s="79"/>
      <c r="M15264" s="79"/>
      <c r="N15264" s="80"/>
      <c r="P15264" s="79"/>
    </row>
    <row r="15265" spans="7:16" x14ac:dyDescent="0.2">
      <c r="G15265" s="79"/>
      <c r="I15265" s="79"/>
      <c r="K15265" s="79"/>
      <c r="M15265" s="79"/>
      <c r="N15265" s="80"/>
      <c r="P15265" s="79"/>
    </row>
    <row r="15266" spans="7:16" x14ac:dyDescent="0.2">
      <c r="G15266" s="79"/>
      <c r="I15266" s="79"/>
      <c r="K15266" s="79"/>
      <c r="M15266" s="79"/>
      <c r="N15266" s="80"/>
      <c r="P15266" s="79"/>
    </row>
    <row r="15267" spans="7:16" x14ac:dyDescent="0.2">
      <c r="G15267" s="79"/>
      <c r="I15267" s="79"/>
      <c r="K15267" s="79"/>
      <c r="M15267" s="79"/>
      <c r="N15267" s="80"/>
      <c r="P15267" s="79"/>
    </row>
    <row r="15268" spans="7:16" x14ac:dyDescent="0.2">
      <c r="G15268" s="79"/>
      <c r="I15268" s="79"/>
      <c r="K15268" s="79"/>
      <c r="M15268" s="79"/>
      <c r="N15268" s="80"/>
      <c r="P15268" s="79"/>
    </row>
    <row r="15269" spans="7:16" x14ac:dyDescent="0.2">
      <c r="G15269" s="79"/>
      <c r="I15269" s="79"/>
      <c r="K15269" s="79"/>
      <c r="M15269" s="79"/>
      <c r="N15269" s="80"/>
      <c r="P15269" s="79"/>
    </row>
    <row r="15270" spans="7:16" x14ac:dyDescent="0.2">
      <c r="G15270" s="79"/>
      <c r="I15270" s="79"/>
      <c r="K15270" s="79"/>
      <c r="M15270" s="79"/>
      <c r="N15270" s="80"/>
      <c r="P15270" s="79"/>
    </row>
    <row r="15271" spans="7:16" x14ac:dyDescent="0.2">
      <c r="G15271" s="79"/>
      <c r="I15271" s="79"/>
      <c r="K15271" s="79"/>
      <c r="M15271" s="79"/>
      <c r="N15271" s="80"/>
      <c r="P15271" s="79"/>
    </row>
    <row r="15272" spans="7:16" x14ac:dyDescent="0.2">
      <c r="G15272" s="79"/>
      <c r="I15272" s="79"/>
      <c r="K15272" s="79"/>
      <c r="M15272" s="79"/>
      <c r="N15272" s="80"/>
      <c r="P15272" s="79"/>
    </row>
    <row r="15273" spans="7:16" x14ac:dyDescent="0.2">
      <c r="G15273" s="79"/>
      <c r="I15273" s="79"/>
      <c r="K15273" s="79"/>
      <c r="M15273" s="79"/>
      <c r="N15273" s="80"/>
      <c r="P15273" s="79"/>
    </row>
    <row r="15274" spans="7:16" x14ac:dyDescent="0.2">
      <c r="G15274" s="79"/>
      <c r="I15274" s="79"/>
      <c r="K15274" s="79"/>
      <c r="M15274" s="79"/>
      <c r="N15274" s="80"/>
      <c r="P15274" s="79"/>
    </row>
    <row r="15275" spans="7:16" x14ac:dyDescent="0.2">
      <c r="G15275" s="79"/>
      <c r="I15275" s="79"/>
      <c r="K15275" s="79"/>
      <c r="M15275" s="79"/>
      <c r="N15275" s="80"/>
      <c r="P15275" s="79"/>
    </row>
    <row r="15276" spans="7:16" x14ac:dyDescent="0.2">
      <c r="G15276" s="79"/>
      <c r="I15276" s="79"/>
      <c r="K15276" s="79"/>
      <c r="M15276" s="79"/>
      <c r="N15276" s="80"/>
      <c r="P15276" s="79"/>
    </row>
    <row r="15277" spans="7:16" x14ac:dyDescent="0.2">
      <c r="G15277" s="79"/>
      <c r="I15277" s="79"/>
      <c r="K15277" s="79"/>
      <c r="M15277" s="79"/>
      <c r="N15277" s="80"/>
      <c r="P15277" s="79"/>
    </row>
    <row r="15278" spans="7:16" x14ac:dyDescent="0.2">
      <c r="G15278" s="79"/>
      <c r="I15278" s="79"/>
      <c r="K15278" s="79"/>
      <c r="M15278" s="79"/>
      <c r="N15278" s="80"/>
      <c r="P15278" s="79"/>
    </row>
    <row r="15279" spans="7:16" x14ac:dyDescent="0.2">
      <c r="G15279" s="79"/>
      <c r="I15279" s="79"/>
      <c r="K15279" s="79"/>
      <c r="M15279" s="79"/>
      <c r="N15279" s="80"/>
      <c r="P15279" s="79"/>
    </row>
    <row r="15280" spans="7:16" x14ac:dyDescent="0.2">
      <c r="G15280" s="79"/>
      <c r="I15280" s="79"/>
      <c r="K15280" s="79"/>
      <c r="M15280" s="79"/>
      <c r="N15280" s="80"/>
      <c r="P15280" s="79"/>
    </row>
    <row r="15281" spans="7:16" x14ac:dyDescent="0.2">
      <c r="G15281" s="79"/>
      <c r="I15281" s="79"/>
      <c r="K15281" s="79"/>
      <c r="M15281" s="79"/>
      <c r="N15281" s="80"/>
      <c r="P15281" s="79"/>
    </row>
    <row r="15282" spans="7:16" x14ac:dyDescent="0.2">
      <c r="G15282" s="79"/>
      <c r="I15282" s="79"/>
      <c r="K15282" s="79"/>
      <c r="M15282" s="79"/>
      <c r="N15282" s="80"/>
      <c r="P15282" s="79"/>
    </row>
    <row r="15283" spans="7:16" x14ac:dyDescent="0.2">
      <c r="G15283" s="79"/>
      <c r="I15283" s="79"/>
      <c r="K15283" s="79"/>
      <c r="M15283" s="79"/>
      <c r="N15283" s="80"/>
      <c r="P15283" s="79"/>
    </row>
    <row r="15284" spans="7:16" x14ac:dyDescent="0.2">
      <c r="G15284" s="79"/>
      <c r="I15284" s="79"/>
      <c r="K15284" s="79"/>
      <c r="M15284" s="79"/>
      <c r="N15284" s="80"/>
      <c r="P15284" s="79"/>
    </row>
    <row r="15285" spans="7:16" x14ac:dyDescent="0.2">
      <c r="G15285" s="79"/>
      <c r="I15285" s="79"/>
      <c r="K15285" s="79"/>
      <c r="M15285" s="79"/>
      <c r="N15285" s="80"/>
      <c r="P15285" s="79"/>
    </row>
    <row r="15286" spans="7:16" x14ac:dyDescent="0.2">
      <c r="G15286" s="79"/>
      <c r="I15286" s="79"/>
      <c r="K15286" s="79"/>
      <c r="M15286" s="79"/>
      <c r="N15286" s="80"/>
      <c r="P15286" s="79"/>
    </row>
    <row r="15287" spans="7:16" x14ac:dyDescent="0.2">
      <c r="G15287" s="79"/>
      <c r="I15287" s="79"/>
      <c r="K15287" s="79"/>
      <c r="M15287" s="79"/>
      <c r="N15287" s="80"/>
      <c r="P15287" s="79"/>
    </row>
    <row r="15288" spans="7:16" x14ac:dyDescent="0.2">
      <c r="G15288" s="79"/>
      <c r="I15288" s="79"/>
      <c r="K15288" s="79"/>
      <c r="M15288" s="79"/>
      <c r="N15288" s="80"/>
      <c r="P15288" s="79"/>
    </row>
    <row r="15289" spans="7:16" x14ac:dyDescent="0.2">
      <c r="G15289" s="79"/>
      <c r="I15289" s="79"/>
      <c r="K15289" s="79"/>
      <c r="M15289" s="79"/>
      <c r="N15289" s="80"/>
      <c r="P15289" s="79"/>
    </row>
    <row r="15290" spans="7:16" x14ac:dyDescent="0.2">
      <c r="G15290" s="79"/>
      <c r="I15290" s="79"/>
      <c r="K15290" s="79"/>
      <c r="M15290" s="79"/>
      <c r="N15290" s="80"/>
      <c r="P15290" s="79"/>
    </row>
    <row r="15291" spans="7:16" x14ac:dyDescent="0.2">
      <c r="G15291" s="79"/>
      <c r="I15291" s="79"/>
      <c r="K15291" s="79"/>
      <c r="M15291" s="79"/>
      <c r="N15291" s="80"/>
      <c r="P15291" s="79"/>
    </row>
    <row r="15292" spans="7:16" x14ac:dyDescent="0.2">
      <c r="G15292" s="79"/>
      <c r="I15292" s="79"/>
      <c r="K15292" s="79"/>
      <c r="M15292" s="79"/>
      <c r="N15292" s="80"/>
      <c r="P15292" s="79"/>
    </row>
    <row r="15293" spans="7:16" x14ac:dyDescent="0.2">
      <c r="G15293" s="79"/>
      <c r="I15293" s="79"/>
      <c r="K15293" s="79"/>
      <c r="M15293" s="79"/>
      <c r="N15293" s="80"/>
      <c r="P15293" s="79"/>
    </row>
    <row r="15294" spans="7:16" x14ac:dyDescent="0.2">
      <c r="G15294" s="79"/>
      <c r="I15294" s="79"/>
      <c r="K15294" s="79"/>
      <c r="M15294" s="79"/>
      <c r="N15294" s="80"/>
      <c r="P15294" s="79"/>
    </row>
    <row r="15295" spans="7:16" x14ac:dyDescent="0.2">
      <c r="G15295" s="79"/>
      <c r="I15295" s="79"/>
      <c r="K15295" s="79"/>
      <c r="M15295" s="79"/>
      <c r="N15295" s="80"/>
      <c r="P15295" s="79"/>
    </row>
    <row r="15296" spans="7:16" x14ac:dyDescent="0.2">
      <c r="G15296" s="79"/>
      <c r="I15296" s="79"/>
      <c r="K15296" s="79"/>
      <c r="M15296" s="79"/>
      <c r="N15296" s="80"/>
      <c r="P15296" s="79"/>
    </row>
    <row r="15297" spans="7:16" x14ac:dyDescent="0.2">
      <c r="G15297" s="79"/>
      <c r="I15297" s="79"/>
      <c r="K15297" s="79"/>
      <c r="M15297" s="79"/>
      <c r="N15297" s="80"/>
      <c r="P15297" s="79"/>
    </row>
    <row r="15298" spans="7:16" x14ac:dyDescent="0.2">
      <c r="G15298" s="79"/>
      <c r="I15298" s="79"/>
      <c r="K15298" s="79"/>
      <c r="M15298" s="79"/>
      <c r="N15298" s="80"/>
      <c r="P15298" s="79"/>
    </row>
    <row r="15299" spans="7:16" x14ac:dyDescent="0.2">
      <c r="G15299" s="79"/>
      <c r="I15299" s="79"/>
      <c r="K15299" s="79"/>
      <c r="M15299" s="79"/>
      <c r="N15299" s="80"/>
      <c r="P15299" s="79"/>
    </row>
    <row r="15300" spans="7:16" x14ac:dyDescent="0.2">
      <c r="G15300" s="79"/>
      <c r="I15300" s="79"/>
      <c r="K15300" s="79"/>
      <c r="M15300" s="79"/>
      <c r="N15300" s="80"/>
      <c r="P15300" s="79"/>
    </row>
    <row r="15301" spans="7:16" x14ac:dyDescent="0.2">
      <c r="G15301" s="79"/>
      <c r="I15301" s="79"/>
      <c r="K15301" s="79"/>
      <c r="M15301" s="79"/>
      <c r="N15301" s="80"/>
      <c r="P15301" s="79"/>
    </row>
    <row r="15302" spans="7:16" x14ac:dyDescent="0.2">
      <c r="G15302" s="79"/>
      <c r="I15302" s="79"/>
      <c r="K15302" s="79"/>
      <c r="M15302" s="79"/>
      <c r="N15302" s="80"/>
      <c r="P15302" s="79"/>
    </row>
    <row r="15303" spans="7:16" x14ac:dyDescent="0.2">
      <c r="G15303" s="79"/>
      <c r="I15303" s="79"/>
      <c r="K15303" s="79"/>
      <c r="M15303" s="79"/>
      <c r="N15303" s="80"/>
      <c r="P15303" s="79"/>
    </row>
    <row r="15304" spans="7:16" x14ac:dyDescent="0.2">
      <c r="G15304" s="79"/>
      <c r="I15304" s="79"/>
      <c r="K15304" s="79"/>
      <c r="M15304" s="79"/>
      <c r="N15304" s="80"/>
      <c r="P15304" s="79"/>
    </row>
    <row r="15305" spans="7:16" x14ac:dyDescent="0.2">
      <c r="G15305" s="79"/>
      <c r="I15305" s="79"/>
      <c r="K15305" s="79"/>
      <c r="M15305" s="79"/>
      <c r="N15305" s="80"/>
      <c r="P15305" s="79"/>
    </row>
    <row r="15306" spans="7:16" x14ac:dyDescent="0.2">
      <c r="G15306" s="79"/>
      <c r="I15306" s="79"/>
      <c r="K15306" s="79"/>
      <c r="M15306" s="79"/>
      <c r="N15306" s="80"/>
      <c r="P15306" s="79"/>
    </row>
    <row r="15307" spans="7:16" x14ac:dyDescent="0.2">
      <c r="G15307" s="79"/>
      <c r="I15307" s="79"/>
      <c r="K15307" s="79"/>
      <c r="M15307" s="79"/>
      <c r="N15307" s="80"/>
      <c r="P15307" s="79"/>
    </row>
    <row r="15308" spans="7:16" x14ac:dyDescent="0.2">
      <c r="G15308" s="79"/>
      <c r="I15308" s="79"/>
      <c r="K15308" s="79"/>
      <c r="M15308" s="79"/>
      <c r="N15308" s="80"/>
      <c r="P15308" s="79"/>
    </row>
    <row r="15309" spans="7:16" x14ac:dyDescent="0.2">
      <c r="G15309" s="79"/>
      <c r="I15309" s="79"/>
      <c r="K15309" s="79"/>
      <c r="M15309" s="79"/>
      <c r="N15309" s="80"/>
      <c r="P15309" s="79"/>
    </row>
    <row r="15310" spans="7:16" x14ac:dyDescent="0.2">
      <c r="G15310" s="79"/>
      <c r="I15310" s="79"/>
      <c r="K15310" s="79"/>
      <c r="M15310" s="79"/>
      <c r="N15310" s="80"/>
      <c r="P15310" s="79"/>
    </row>
    <row r="15311" spans="7:16" x14ac:dyDescent="0.2">
      <c r="G15311" s="79"/>
      <c r="I15311" s="79"/>
      <c r="K15311" s="79"/>
      <c r="M15311" s="79"/>
      <c r="N15311" s="80"/>
      <c r="P15311" s="79"/>
    </row>
    <row r="15312" spans="7:16" x14ac:dyDescent="0.2">
      <c r="G15312" s="79"/>
      <c r="I15312" s="79"/>
      <c r="K15312" s="79"/>
      <c r="M15312" s="79"/>
      <c r="N15312" s="80"/>
      <c r="P15312" s="79"/>
    </row>
    <row r="15313" spans="7:16" x14ac:dyDescent="0.2">
      <c r="G15313" s="79"/>
      <c r="I15313" s="79"/>
      <c r="K15313" s="79"/>
      <c r="M15313" s="79"/>
      <c r="N15313" s="80"/>
      <c r="P15313" s="79"/>
    </row>
    <row r="15314" spans="7:16" x14ac:dyDescent="0.2">
      <c r="G15314" s="79"/>
      <c r="I15314" s="79"/>
      <c r="K15314" s="79"/>
      <c r="M15314" s="79"/>
      <c r="N15314" s="80"/>
      <c r="P15314" s="79"/>
    </row>
    <row r="15315" spans="7:16" x14ac:dyDescent="0.2">
      <c r="G15315" s="79"/>
      <c r="I15315" s="79"/>
      <c r="K15315" s="79"/>
      <c r="M15315" s="79"/>
      <c r="N15315" s="80"/>
      <c r="P15315" s="79"/>
    </row>
    <row r="15316" spans="7:16" x14ac:dyDescent="0.2">
      <c r="G15316" s="79"/>
      <c r="I15316" s="79"/>
      <c r="K15316" s="79"/>
      <c r="M15316" s="79"/>
      <c r="N15316" s="80"/>
      <c r="P15316" s="79"/>
    </row>
    <row r="15317" spans="7:16" x14ac:dyDescent="0.2">
      <c r="G15317" s="79"/>
      <c r="I15317" s="79"/>
      <c r="K15317" s="79"/>
      <c r="M15317" s="79"/>
      <c r="N15317" s="80"/>
      <c r="P15317" s="79"/>
    </row>
    <row r="15318" spans="7:16" x14ac:dyDescent="0.2">
      <c r="G15318" s="79"/>
      <c r="I15318" s="79"/>
      <c r="K15318" s="79"/>
      <c r="M15318" s="79"/>
      <c r="N15318" s="80"/>
      <c r="P15318" s="79"/>
    </row>
    <row r="15319" spans="7:16" x14ac:dyDescent="0.2">
      <c r="G15319" s="79"/>
      <c r="I15319" s="79"/>
      <c r="K15319" s="79"/>
      <c r="M15319" s="79"/>
      <c r="N15319" s="80"/>
      <c r="P15319" s="79"/>
    </row>
    <row r="15320" spans="7:16" x14ac:dyDescent="0.2">
      <c r="G15320" s="79"/>
      <c r="I15320" s="79"/>
      <c r="K15320" s="79"/>
      <c r="M15320" s="79"/>
      <c r="N15320" s="80"/>
      <c r="P15320" s="79"/>
    </row>
    <row r="15321" spans="7:16" x14ac:dyDescent="0.2">
      <c r="G15321" s="79"/>
      <c r="I15321" s="79"/>
      <c r="K15321" s="79"/>
      <c r="M15321" s="79"/>
      <c r="N15321" s="80"/>
      <c r="P15321" s="79"/>
    </row>
    <row r="15322" spans="7:16" x14ac:dyDescent="0.2">
      <c r="G15322" s="79"/>
      <c r="I15322" s="79"/>
      <c r="K15322" s="79"/>
      <c r="M15322" s="79"/>
      <c r="N15322" s="80"/>
      <c r="P15322" s="79"/>
    </row>
    <row r="15323" spans="7:16" x14ac:dyDescent="0.2">
      <c r="G15323" s="79"/>
      <c r="I15323" s="79"/>
      <c r="K15323" s="79"/>
      <c r="M15323" s="79"/>
      <c r="N15323" s="80"/>
      <c r="P15323" s="79"/>
    </row>
    <row r="15324" spans="7:16" x14ac:dyDescent="0.2">
      <c r="G15324" s="79"/>
      <c r="I15324" s="79"/>
      <c r="K15324" s="79"/>
      <c r="M15324" s="79"/>
      <c r="N15324" s="80"/>
      <c r="P15324" s="79"/>
    </row>
    <row r="15325" spans="7:16" x14ac:dyDescent="0.2">
      <c r="G15325" s="79"/>
      <c r="I15325" s="79"/>
      <c r="K15325" s="79"/>
      <c r="M15325" s="79"/>
      <c r="N15325" s="80"/>
      <c r="P15325" s="79"/>
    </row>
    <row r="15326" spans="7:16" x14ac:dyDescent="0.2">
      <c r="G15326" s="79"/>
      <c r="I15326" s="79"/>
      <c r="K15326" s="79"/>
      <c r="M15326" s="79"/>
      <c r="N15326" s="80"/>
      <c r="P15326" s="79"/>
    </row>
    <row r="15327" spans="7:16" x14ac:dyDescent="0.2">
      <c r="G15327" s="79"/>
      <c r="I15327" s="79"/>
      <c r="K15327" s="79"/>
      <c r="M15327" s="79"/>
      <c r="N15327" s="80"/>
      <c r="P15327" s="79"/>
    </row>
    <row r="15328" spans="7:16" x14ac:dyDescent="0.2">
      <c r="G15328" s="79"/>
      <c r="I15328" s="79"/>
      <c r="K15328" s="79"/>
      <c r="M15328" s="79"/>
      <c r="N15328" s="80"/>
      <c r="P15328" s="79"/>
    </row>
    <row r="15329" spans="7:16" x14ac:dyDescent="0.2">
      <c r="G15329" s="79"/>
      <c r="I15329" s="79"/>
      <c r="K15329" s="79"/>
      <c r="M15329" s="79"/>
      <c r="N15329" s="80"/>
      <c r="P15329" s="79"/>
    </row>
    <row r="15330" spans="7:16" x14ac:dyDescent="0.2">
      <c r="G15330" s="79"/>
      <c r="I15330" s="79"/>
      <c r="K15330" s="79"/>
      <c r="M15330" s="79"/>
      <c r="N15330" s="80"/>
      <c r="P15330" s="79"/>
    </row>
    <row r="15331" spans="7:16" x14ac:dyDescent="0.2">
      <c r="G15331" s="79"/>
      <c r="I15331" s="79"/>
      <c r="K15331" s="79"/>
      <c r="M15331" s="79"/>
      <c r="N15331" s="80"/>
      <c r="P15331" s="79"/>
    </row>
    <row r="15332" spans="7:16" x14ac:dyDescent="0.2">
      <c r="G15332" s="79"/>
      <c r="I15332" s="79"/>
      <c r="K15332" s="79"/>
      <c r="M15332" s="79"/>
      <c r="N15332" s="80"/>
      <c r="P15332" s="79"/>
    </row>
    <row r="15333" spans="7:16" x14ac:dyDescent="0.2">
      <c r="G15333" s="79"/>
      <c r="I15333" s="79"/>
      <c r="K15333" s="79"/>
      <c r="M15333" s="79"/>
      <c r="N15333" s="80"/>
      <c r="P15333" s="79"/>
    </row>
    <row r="15334" spans="7:16" x14ac:dyDescent="0.2">
      <c r="G15334" s="79"/>
      <c r="I15334" s="79"/>
      <c r="K15334" s="79"/>
      <c r="M15334" s="79"/>
      <c r="N15334" s="80"/>
      <c r="P15334" s="79"/>
    </row>
    <row r="15335" spans="7:16" x14ac:dyDescent="0.2">
      <c r="G15335" s="79"/>
      <c r="I15335" s="79"/>
      <c r="K15335" s="79"/>
      <c r="M15335" s="79"/>
      <c r="N15335" s="80"/>
      <c r="P15335" s="79"/>
    </row>
    <row r="15336" spans="7:16" x14ac:dyDescent="0.2">
      <c r="G15336" s="79"/>
      <c r="I15336" s="79"/>
      <c r="K15336" s="79"/>
      <c r="M15336" s="79"/>
      <c r="N15336" s="80"/>
      <c r="P15336" s="79"/>
    </row>
    <row r="15337" spans="7:16" x14ac:dyDescent="0.2">
      <c r="G15337" s="79"/>
      <c r="I15337" s="79"/>
      <c r="K15337" s="79"/>
      <c r="M15337" s="79"/>
      <c r="N15337" s="80"/>
      <c r="P15337" s="79"/>
    </row>
    <row r="15338" spans="7:16" x14ac:dyDescent="0.2">
      <c r="G15338" s="79"/>
      <c r="I15338" s="79"/>
      <c r="K15338" s="79"/>
      <c r="M15338" s="79"/>
      <c r="N15338" s="80"/>
      <c r="P15338" s="79"/>
    </row>
    <row r="15339" spans="7:16" x14ac:dyDescent="0.2">
      <c r="G15339" s="79"/>
      <c r="I15339" s="79"/>
      <c r="K15339" s="79"/>
      <c r="M15339" s="79"/>
      <c r="N15339" s="80"/>
      <c r="P15339" s="79"/>
    </row>
    <row r="15340" spans="7:16" x14ac:dyDescent="0.2">
      <c r="G15340" s="79"/>
      <c r="I15340" s="79"/>
      <c r="K15340" s="79"/>
      <c r="M15340" s="79"/>
      <c r="N15340" s="80"/>
      <c r="P15340" s="79"/>
    </row>
    <row r="15341" spans="7:16" x14ac:dyDescent="0.2">
      <c r="G15341" s="79"/>
      <c r="I15341" s="79"/>
      <c r="K15341" s="79"/>
      <c r="M15341" s="79"/>
      <c r="N15341" s="80"/>
      <c r="P15341" s="79"/>
    </row>
    <row r="15342" spans="7:16" x14ac:dyDescent="0.2">
      <c r="G15342" s="79"/>
      <c r="I15342" s="79"/>
      <c r="K15342" s="79"/>
      <c r="M15342" s="79"/>
      <c r="N15342" s="80"/>
      <c r="P15342" s="79"/>
    </row>
    <row r="15343" spans="7:16" x14ac:dyDescent="0.2">
      <c r="G15343" s="79"/>
      <c r="I15343" s="79"/>
      <c r="K15343" s="79"/>
      <c r="M15343" s="79"/>
      <c r="N15343" s="80"/>
      <c r="P15343" s="79"/>
    </row>
    <row r="15344" spans="7:16" x14ac:dyDescent="0.2">
      <c r="G15344" s="79"/>
      <c r="I15344" s="79"/>
      <c r="K15344" s="79"/>
      <c r="M15344" s="79"/>
      <c r="N15344" s="80"/>
      <c r="P15344" s="79"/>
    </row>
    <row r="15345" spans="7:16" x14ac:dyDescent="0.2">
      <c r="G15345" s="79"/>
      <c r="I15345" s="79"/>
      <c r="K15345" s="79"/>
      <c r="M15345" s="79"/>
      <c r="N15345" s="80"/>
      <c r="P15345" s="79"/>
    </row>
    <row r="15346" spans="7:16" x14ac:dyDescent="0.2">
      <c r="G15346" s="79"/>
      <c r="I15346" s="79"/>
      <c r="K15346" s="79"/>
      <c r="M15346" s="79"/>
      <c r="N15346" s="80"/>
      <c r="P15346" s="79"/>
    </row>
    <row r="15347" spans="7:16" x14ac:dyDescent="0.2">
      <c r="G15347" s="79"/>
      <c r="I15347" s="79"/>
      <c r="K15347" s="79"/>
      <c r="M15347" s="79"/>
      <c r="N15347" s="80"/>
      <c r="P15347" s="79"/>
    </row>
    <row r="15348" spans="7:16" x14ac:dyDescent="0.2">
      <c r="G15348" s="79"/>
      <c r="I15348" s="79"/>
      <c r="K15348" s="79"/>
      <c r="M15348" s="79"/>
      <c r="N15348" s="80"/>
      <c r="P15348" s="79"/>
    </row>
    <row r="15349" spans="7:16" x14ac:dyDescent="0.2">
      <c r="G15349" s="79"/>
      <c r="I15349" s="79"/>
      <c r="K15349" s="79"/>
      <c r="M15349" s="79"/>
      <c r="N15349" s="80"/>
      <c r="P15349" s="79"/>
    </row>
    <row r="15350" spans="7:16" x14ac:dyDescent="0.2">
      <c r="G15350" s="79"/>
      <c r="I15350" s="79"/>
      <c r="K15350" s="79"/>
      <c r="M15350" s="79"/>
      <c r="N15350" s="80"/>
      <c r="P15350" s="79"/>
    </row>
    <row r="15351" spans="7:16" x14ac:dyDescent="0.2">
      <c r="G15351" s="79"/>
      <c r="I15351" s="79"/>
      <c r="K15351" s="79"/>
      <c r="M15351" s="79"/>
      <c r="N15351" s="80"/>
      <c r="P15351" s="79"/>
    </row>
    <row r="15352" spans="7:16" x14ac:dyDescent="0.2">
      <c r="G15352" s="79"/>
      <c r="I15352" s="79"/>
      <c r="K15352" s="79"/>
      <c r="M15352" s="79"/>
      <c r="N15352" s="80"/>
      <c r="P15352" s="79"/>
    </row>
    <row r="15353" spans="7:16" x14ac:dyDescent="0.2">
      <c r="G15353" s="79"/>
      <c r="I15353" s="79"/>
      <c r="K15353" s="79"/>
      <c r="M15353" s="79"/>
      <c r="N15353" s="80"/>
      <c r="P15353" s="79"/>
    </row>
    <row r="15354" spans="7:16" x14ac:dyDescent="0.2">
      <c r="G15354" s="79"/>
      <c r="I15354" s="79"/>
      <c r="K15354" s="79"/>
      <c r="M15354" s="79"/>
      <c r="N15354" s="80"/>
      <c r="P15354" s="79"/>
    </row>
    <row r="15355" spans="7:16" x14ac:dyDescent="0.2">
      <c r="G15355" s="79"/>
      <c r="I15355" s="79"/>
      <c r="K15355" s="79"/>
      <c r="M15355" s="79"/>
      <c r="N15355" s="80"/>
      <c r="P15355" s="79"/>
    </row>
    <row r="15356" spans="7:16" x14ac:dyDescent="0.2">
      <c r="G15356" s="79"/>
      <c r="I15356" s="79"/>
      <c r="K15356" s="79"/>
      <c r="M15356" s="79"/>
      <c r="N15356" s="80"/>
      <c r="P15356" s="79"/>
    </row>
    <row r="15357" spans="7:16" x14ac:dyDescent="0.2">
      <c r="G15357" s="79"/>
      <c r="I15357" s="79"/>
      <c r="K15357" s="79"/>
      <c r="M15357" s="79"/>
      <c r="N15357" s="80"/>
      <c r="P15357" s="79"/>
    </row>
    <row r="15358" spans="7:16" x14ac:dyDescent="0.2">
      <c r="G15358" s="79"/>
      <c r="I15358" s="79"/>
      <c r="K15358" s="79"/>
      <c r="M15358" s="79"/>
      <c r="N15358" s="80"/>
      <c r="P15358" s="79"/>
    </row>
    <row r="15359" spans="7:16" x14ac:dyDescent="0.2">
      <c r="G15359" s="79"/>
      <c r="I15359" s="79"/>
      <c r="K15359" s="79"/>
      <c r="M15359" s="79"/>
      <c r="N15359" s="80"/>
      <c r="P15359" s="79"/>
    </row>
    <row r="15360" spans="7:16" x14ac:dyDescent="0.2">
      <c r="G15360" s="79"/>
      <c r="I15360" s="79"/>
      <c r="K15360" s="79"/>
      <c r="M15360" s="79"/>
      <c r="N15360" s="80"/>
      <c r="P15360" s="79"/>
    </row>
    <row r="15361" spans="7:16" x14ac:dyDescent="0.2">
      <c r="G15361" s="79"/>
      <c r="I15361" s="79"/>
      <c r="K15361" s="79"/>
      <c r="M15361" s="79"/>
      <c r="N15361" s="80"/>
      <c r="P15361" s="79"/>
    </row>
    <row r="15362" spans="7:16" x14ac:dyDescent="0.2">
      <c r="G15362" s="79"/>
      <c r="I15362" s="79"/>
      <c r="K15362" s="79"/>
      <c r="M15362" s="79"/>
      <c r="N15362" s="80"/>
      <c r="P15362" s="79"/>
    </row>
    <row r="15363" spans="7:16" x14ac:dyDescent="0.2">
      <c r="G15363" s="79"/>
      <c r="I15363" s="79"/>
      <c r="K15363" s="79"/>
      <c r="M15363" s="79"/>
      <c r="N15363" s="80"/>
      <c r="P15363" s="79"/>
    </row>
    <row r="15364" spans="7:16" x14ac:dyDescent="0.2">
      <c r="G15364" s="79"/>
      <c r="I15364" s="79"/>
      <c r="K15364" s="79"/>
      <c r="M15364" s="79"/>
      <c r="N15364" s="80"/>
      <c r="P15364" s="79"/>
    </row>
    <row r="15365" spans="7:16" x14ac:dyDescent="0.2">
      <c r="G15365" s="79"/>
      <c r="I15365" s="79"/>
      <c r="K15365" s="79"/>
      <c r="M15365" s="79"/>
      <c r="N15365" s="80"/>
      <c r="P15365" s="79"/>
    </row>
    <row r="15366" spans="7:16" x14ac:dyDescent="0.2">
      <c r="G15366" s="79"/>
      <c r="I15366" s="79"/>
      <c r="K15366" s="79"/>
      <c r="M15366" s="79"/>
      <c r="N15366" s="80"/>
      <c r="P15366" s="79"/>
    </row>
    <row r="15367" spans="7:16" x14ac:dyDescent="0.2">
      <c r="G15367" s="79"/>
      <c r="I15367" s="79"/>
      <c r="K15367" s="79"/>
      <c r="M15367" s="79"/>
      <c r="N15367" s="80"/>
      <c r="P15367" s="79"/>
    </row>
    <row r="15368" spans="7:16" x14ac:dyDescent="0.2">
      <c r="G15368" s="79"/>
      <c r="I15368" s="79"/>
      <c r="K15368" s="79"/>
      <c r="M15368" s="79"/>
      <c r="N15368" s="80"/>
      <c r="P15368" s="79"/>
    </row>
    <row r="15369" spans="7:16" x14ac:dyDescent="0.2">
      <c r="G15369" s="79"/>
      <c r="I15369" s="79"/>
      <c r="K15369" s="79"/>
      <c r="M15369" s="79"/>
      <c r="N15369" s="80"/>
      <c r="P15369" s="79"/>
    </row>
    <row r="15370" spans="7:16" x14ac:dyDescent="0.2">
      <c r="G15370" s="79"/>
      <c r="I15370" s="79"/>
      <c r="K15370" s="79"/>
      <c r="M15370" s="79"/>
      <c r="N15370" s="80"/>
      <c r="P15370" s="79"/>
    </row>
    <row r="15371" spans="7:16" x14ac:dyDescent="0.2">
      <c r="G15371" s="79"/>
      <c r="I15371" s="79"/>
      <c r="K15371" s="79"/>
      <c r="M15371" s="79"/>
      <c r="N15371" s="80"/>
      <c r="P15371" s="79"/>
    </row>
    <row r="15372" spans="7:16" x14ac:dyDescent="0.2">
      <c r="G15372" s="79"/>
      <c r="I15372" s="79"/>
      <c r="K15372" s="79"/>
      <c r="M15372" s="79"/>
      <c r="N15372" s="80"/>
      <c r="P15372" s="79"/>
    </row>
    <row r="15373" spans="7:16" x14ac:dyDescent="0.2">
      <c r="G15373" s="79"/>
      <c r="I15373" s="79"/>
      <c r="K15373" s="79"/>
      <c r="M15373" s="79"/>
      <c r="N15373" s="80"/>
      <c r="P15373" s="79"/>
    </row>
    <row r="15374" spans="7:16" x14ac:dyDescent="0.2">
      <c r="G15374" s="79"/>
      <c r="I15374" s="79"/>
      <c r="K15374" s="79"/>
      <c r="M15374" s="79"/>
      <c r="N15374" s="80"/>
      <c r="P15374" s="79"/>
    </row>
    <row r="15375" spans="7:16" x14ac:dyDescent="0.2">
      <c r="G15375" s="79"/>
      <c r="I15375" s="79"/>
      <c r="K15375" s="79"/>
      <c r="M15375" s="79"/>
      <c r="N15375" s="80"/>
      <c r="P15375" s="79"/>
    </row>
    <row r="15376" spans="7:16" x14ac:dyDescent="0.2">
      <c r="G15376" s="79"/>
      <c r="I15376" s="79"/>
      <c r="K15376" s="79"/>
      <c r="M15376" s="79"/>
      <c r="N15376" s="80"/>
      <c r="P15376" s="79"/>
    </row>
    <row r="15377" spans="7:16" x14ac:dyDescent="0.2">
      <c r="G15377" s="79"/>
      <c r="I15377" s="79"/>
      <c r="K15377" s="79"/>
      <c r="M15377" s="79"/>
      <c r="N15377" s="80"/>
      <c r="P15377" s="79"/>
    </row>
    <row r="15378" spans="7:16" x14ac:dyDescent="0.2">
      <c r="G15378" s="79"/>
      <c r="I15378" s="79"/>
      <c r="K15378" s="79"/>
      <c r="M15378" s="79"/>
      <c r="N15378" s="80"/>
      <c r="P15378" s="79"/>
    </row>
    <row r="15379" spans="7:16" x14ac:dyDescent="0.2">
      <c r="G15379" s="79"/>
      <c r="I15379" s="79"/>
      <c r="K15379" s="79"/>
      <c r="M15379" s="79"/>
      <c r="N15379" s="80"/>
      <c r="P15379" s="79"/>
    </row>
    <row r="15380" spans="7:16" x14ac:dyDescent="0.2">
      <c r="G15380" s="79"/>
      <c r="I15380" s="79"/>
      <c r="K15380" s="79"/>
      <c r="M15380" s="79"/>
      <c r="N15380" s="80"/>
      <c r="P15380" s="79"/>
    </row>
    <row r="15381" spans="7:16" x14ac:dyDescent="0.2">
      <c r="G15381" s="79"/>
      <c r="I15381" s="79"/>
      <c r="K15381" s="79"/>
      <c r="M15381" s="79"/>
      <c r="N15381" s="80"/>
      <c r="P15381" s="79"/>
    </row>
    <row r="15382" spans="7:16" x14ac:dyDescent="0.2">
      <c r="G15382" s="79"/>
      <c r="I15382" s="79"/>
      <c r="K15382" s="79"/>
      <c r="M15382" s="79"/>
      <c r="N15382" s="80"/>
      <c r="P15382" s="79"/>
    </row>
    <row r="15383" spans="7:16" x14ac:dyDescent="0.2">
      <c r="G15383" s="79"/>
      <c r="I15383" s="79"/>
      <c r="K15383" s="79"/>
      <c r="M15383" s="79"/>
      <c r="N15383" s="80"/>
      <c r="P15383" s="79"/>
    </row>
    <row r="15384" spans="7:16" x14ac:dyDescent="0.2">
      <c r="G15384" s="79"/>
      <c r="I15384" s="79"/>
      <c r="K15384" s="79"/>
      <c r="M15384" s="79"/>
      <c r="N15384" s="80"/>
      <c r="P15384" s="79"/>
    </row>
    <row r="15385" spans="7:16" x14ac:dyDescent="0.2">
      <c r="G15385" s="79"/>
      <c r="I15385" s="79"/>
      <c r="K15385" s="79"/>
      <c r="M15385" s="79"/>
      <c r="N15385" s="80"/>
      <c r="P15385" s="79"/>
    </row>
    <row r="15386" spans="7:16" x14ac:dyDescent="0.2">
      <c r="G15386" s="79"/>
      <c r="I15386" s="79"/>
      <c r="K15386" s="79"/>
      <c r="M15386" s="79"/>
      <c r="N15386" s="80"/>
      <c r="P15386" s="79"/>
    </row>
    <row r="15387" spans="7:16" x14ac:dyDescent="0.2">
      <c r="G15387" s="79"/>
      <c r="I15387" s="79"/>
      <c r="K15387" s="79"/>
      <c r="M15387" s="79"/>
      <c r="N15387" s="80"/>
      <c r="P15387" s="79"/>
    </row>
    <row r="15388" spans="7:16" x14ac:dyDescent="0.2">
      <c r="G15388" s="79"/>
      <c r="I15388" s="79"/>
      <c r="K15388" s="79"/>
      <c r="M15388" s="79"/>
      <c r="N15388" s="80"/>
      <c r="P15388" s="79"/>
    </row>
    <row r="15389" spans="7:16" x14ac:dyDescent="0.2">
      <c r="G15389" s="79"/>
      <c r="I15389" s="79"/>
      <c r="K15389" s="79"/>
      <c r="M15389" s="79"/>
      <c r="N15389" s="80"/>
      <c r="P15389" s="79"/>
    </row>
    <row r="15390" spans="7:16" x14ac:dyDescent="0.2">
      <c r="G15390" s="79"/>
      <c r="I15390" s="79"/>
      <c r="K15390" s="79"/>
      <c r="M15390" s="79"/>
      <c r="N15390" s="80"/>
      <c r="P15390" s="79"/>
    </row>
    <row r="15391" spans="7:16" x14ac:dyDescent="0.2">
      <c r="G15391" s="79"/>
      <c r="I15391" s="79"/>
      <c r="K15391" s="79"/>
      <c r="M15391" s="79"/>
      <c r="N15391" s="80"/>
      <c r="P15391" s="79"/>
    </row>
    <row r="15392" spans="7:16" x14ac:dyDescent="0.2">
      <c r="G15392" s="79"/>
      <c r="I15392" s="79"/>
      <c r="K15392" s="79"/>
      <c r="M15392" s="79"/>
      <c r="N15392" s="80"/>
      <c r="P15392" s="79"/>
    </row>
    <row r="15393" spans="7:16" x14ac:dyDescent="0.2">
      <c r="G15393" s="79"/>
      <c r="I15393" s="79"/>
      <c r="K15393" s="79"/>
      <c r="M15393" s="79"/>
      <c r="N15393" s="80"/>
      <c r="P15393" s="79"/>
    </row>
    <row r="15394" spans="7:16" x14ac:dyDescent="0.2">
      <c r="G15394" s="79"/>
      <c r="I15394" s="79"/>
      <c r="K15394" s="79"/>
      <c r="M15394" s="79"/>
      <c r="N15394" s="80"/>
      <c r="P15394" s="79"/>
    </row>
    <row r="15395" spans="7:16" x14ac:dyDescent="0.2">
      <c r="G15395" s="79"/>
      <c r="I15395" s="79"/>
      <c r="K15395" s="79"/>
      <c r="M15395" s="79"/>
      <c r="N15395" s="80"/>
      <c r="P15395" s="79"/>
    </row>
    <row r="15396" spans="7:16" x14ac:dyDescent="0.2">
      <c r="G15396" s="79"/>
      <c r="I15396" s="79"/>
      <c r="K15396" s="79"/>
      <c r="M15396" s="79"/>
      <c r="N15396" s="80"/>
      <c r="P15396" s="79"/>
    </row>
    <row r="15397" spans="7:16" x14ac:dyDescent="0.2">
      <c r="G15397" s="79"/>
      <c r="I15397" s="79"/>
      <c r="K15397" s="79"/>
      <c r="M15397" s="79"/>
      <c r="N15397" s="80"/>
      <c r="P15397" s="79"/>
    </row>
    <row r="15398" spans="7:16" x14ac:dyDescent="0.2">
      <c r="G15398" s="79"/>
      <c r="I15398" s="79"/>
      <c r="K15398" s="79"/>
      <c r="M15398" s="79"/>
      <c r="N15398" s="80"/>
      <c r="P15398" s="79"/>
    </row>
    <row r="15399" spans="7:16" x14ac:dyDescent="0.2">
      <c r="G15399" s="79"/>
      <c r="I15399" s="79"/>
      <c r="K15399" s="79"/>
      <c r="M15399" s="79"/>
      <c r="N15399" s="80"/>
      <c r="P15399" s="79"/>
    </row>
    <row r="15400" spans="7:16" x14ac:dyDescent="0.2">
      <c r="G15400" s="79"/>
      <c r="I15400" s="79"/>
      <c r="K15400" s="79"/>
      <c r="M15400" s="79"/>
      <c r="N15400" s="80"/>
      <c r="P15400" s="79"/>
    </row>
    <row r="15401" spans="7:16" x14ac:dyDescent="0.2">
      <c r="G15401" s="79"/>
      <c r="I15401" s="79"/>
      <c r="K15401" s="79"/>
      <c r="M15401" s="79"/>
      <c r="N15401" s="80"/>
      <c r="P15401" s="79"/>
    </row>
    <row r="15402" spans="7:16" x14ac:dyDescent="0.2">
      <c r="G15402" s="79"/>
      <c r="I15402" s="79"/>
      <c r="K15402" s="79"/>
      <c r="M15402" s="79"/>
      <c r="N15402" s="80"/>
      <c r="P15402" s="79"/>
    </row>
    <row r="15403" spans="7:16" x14ac:dyDescent="0.2">
      <c r="G15403" s="79"/>
      <c r="I15403" s="79"/>
      <c r="K15403" s="79"/>
      <c r="M15403" s="79"/>
      <c r="N15403" s="80"/>
      <c r="P15403" s="79"/>
    </row>
    <row r="15404" spans="7:16" x14ac:dyDescent="0.2">
      <c r="G15404" s="79"/>
      <c r="I15404" s="79"/>
      <c r="K15404" s="79"/>
      <c r="M15404" s="79"/>
      <c r="N15404" s="80"/>
      <c r="P15404" s="79"/>
    </row>
    <row r="15405" spans="7:16" x14ac:dyDescent="0.2">
      <c r="G15405" s="79"/>
      <c r="I15405" s="79"/>
      <c r="K15405" s="79"/>
      <c r="M15405" s="79"/>
      <c r="N15405" s="80"/>
      <c r="P15405" s="79"/>
    </row>
    <row r="15406" spans="7:16" x14ac:dyDescent="0.2">
      <c r="G15406" s="79"/>
      <c r="I15406" s="79"/>
      <c r="K15406" s="79"/>
      <c r="M15406" s="79"/>
      <c r="N15406" s="80"/>
      <c r="P15406" s="79"/>
    </row>
    <row r="15407" spans="7:16" x14ac:dyDescent="0.2">
      <c r="G15407" s="79"/>
      <c r="I15407" s="79"/>
      <c r="K15407" s="79"/>
      <c r="M15407" s="79"/>
      <c r="N15407" s="80"/>
      <c r="P15407" s="79"/>
    </row>
    <row r="15408" spans="7:16" x14ac:dyDescent="0.2">
      <c r="G15408" s="79"/>
      <c r="I15408" s="79"/>
      <c r="K15408" s="79"/>
      <c r="M15408" s="79"/>
      <c r="N15408" s="80"/>
      <c r="P15408" s="79"/>
    </row>
    <row r="15409" spans="7:16" x14ac:dyDescent="0.2">
      <c r="G15409" s="79"/>
      <c r="I15409" s="79"/>
      <c r="K15409" s="79"/>
      <c r="M15409" s="79"/>
      <c r="N15409" s="80"/>
      <c r="P15409" s="79"/>
    </row>
    <row r="15410" spans="7:16" x14ac:dyDescent="0.2">
      <c r="G15410" s="79"/>
      <c r="I15410" s="79"/>
      <c r="K15410" s="79"/>
      <c r="M15410" s="79"/>
      <c r="N15410" s="80"/>
      <c r="P15410" s="79"/>
    </row>
    <row r="15411" spans="7:16" x14ac:dyDescent="0.2">
      <c r="G15411" s="79"/>
      <c r="I15411" s="79"/>
      <c r="K15411" s="79"/>
      <c r="M15411" s="79"/>
      <c r="N15411" s="80"/>
      <c r="P15411" s="79"/>
    </row>
    <row r="15412" spans="7:16" x14ac:dyDescent="0.2">
      <c r="G15412" s="79"/>
      <c r="I15412" s="79"/>
      <c r="K15412" s="79"/>
      <c r="M15412" s="79"/>
      <c r="N15412" s="80"/>
      <c r="P15412" s="79"/>
    </row>
    <row r="15413" spans="7:16" x14ac:dyDescent="0.2">
      <c r="G15413" s="79"/>
      <c r="I15413" s="79"/>
      <c r="K15413" s="79"/>
      <c r="M15413" s="79"/>
      <c r="N15413" s="80"/>
      <c r="P15413" s="79"/>
    </row>
    <row r="15414" spans="7:16" x14ac:dyDescent="0.2">
      <c r="G15414" s="79"/>
      <c r="I15414" s="79"/>
      <c r="K15414" s="79"/>
      <c r="M15414" s="79"/>
      <c r="N15414" s="80"/>
      <c r="P15414" s="79"/>
    </row>
    <row r="15415" spans="7:16" x14ac:dyDescent="0.2">
      <c r="G15415" s="79"/>
      <c r="I15415" s="79"/>
      <c r="K15415" s="79"/>
      <c r="M15415" s="79"/>
      <c r="N15415" s="80"/>
      <c r="P15415" s="79"/>
    </row>
    <row r="15416" spans="7:16" x14ac:dyDescent="0.2">
      <c r="G15416" s="79"/>
      <c r="I15416" s="79"/>
      <c r="K15416" s="79"/>
      <c r="M15416" s="79"/>
      <c r="N15416" s="80"/>
      <c r="P15416" s="79"/>
    </row>
    <row r="15417" spans="7:16" x14ac:dyDescent="0.2">
      <c r="G15417" s="79"/>
      <c r="I15417" s="79"/>
      <c r="K15417" s="79"/>
      <c r="M15417" s="79"/>
      <c r="N15417" s="80"/>
      <c r="P15417" s="79"/>
    </row>
    <row r="15418" spans="7:16" x14ac:dyDescent="0.2">
      <c r="G15418" s="79"/>
      <c r="I15418" s="79"/>
      <c r="K15418" s="79"/>
      <c r="M15418" s="79"/>
      <c r="N15418" s="80"/>
      <c r="P15418" s="79"/>
    </row>
    <row r="15419" spans="7:16" x14ac:dyDescent="0.2">
      <c r="G15419" s="79"/>
      <c r="I15419" s="79"/>
      <c r="K15419" s="79"/>
      <c r="M15419" s="79"/>
      <c r="N15419" s="80"/>
      <c r="P15419" s="79"/>
    </row>
    <row r="15420" spans="7:16" x14ac:dyDescent="0.2">
      <c r="G15420" s="79"/>
      <c r="I15420" s="79"/>
      <c r="K15420" s="79"/>
      <c r="M15420" s="79"/>
      <c r="N15420" s="80"/>
      <c r="P15420" s="79"/>
    </row>
    <row r="15421" spans="7:16" x14ac:dyDescent="0.2">
      <c r="G15421" s="79"/>
      <c r="I15421" s="79"/>
      <c r="K15421" s="79"/>
      <c r="M15421" s="79"/>
      <c r="N15421" s="80"/>
      <c r="P15421" s="79"/>
    </row>
    <row r="15422" spans="7:16" x14ac:dyDescent="0.2">
      <c r="G15422" s="79"/>
      <c r="I15422" s="79"/>
      <c r="K15422" s="79"/>
      <c r="M15422" s="79"/>
      <c r="N15422" s="80"/>
      <c r="P15422" s="79"/>
    </row>
    <row r="15423" spans="7:16" x14ac:dyDescent="0.2">
      <c r="G15423" s="79"/>
      <c r="I15423" s="79"/>
      <c r="K15423" s="79"/>
      <c r="M15423" s="79"/>
      <c r="N15423" s="80"/>
      <c r="P15423" s="79"/>
    </row>
    <row r="15424" spans="7:16" x14ac:dyDescent="0.2">
      <c r="G15424" s="79"/>
      <c r="I15424" s="79"/>
      <c r="K15424" s="79"/>
      <c r="M15424" s="79"/>
      <c r="N15424" s="80"/>
      <c r="P15424" s="79"/>
    </row>
    <row r="15425" spans="7:16" x14ac:dyDescent="0.2">
      <c r="G15425" s="79"/>
      <c r="I15425" s="79"/>
      <c r="K15425" s="79"/>
      <c r="M15425" s="79"/>
      <c r="N15425" s="80"/>
      <c r="P15425" s="79"/>
    </row>
    <row r="15426" spans="7:16" x14ac:dyDescent="0.2">
      <c r="G15426" s="79"/>
      <c r="I15426" s="79"/>
      <c r="K15426" s="79"/>
      <c r="M15426" s="79"/>
      <c r="N15426" s="80"/>
      <c r="P15426" s="79"/>
    </row>
    <row r="15427" spans="7:16" x14ac:dyDescent="0.2">
      <c r="G15427" s="79"/>
      <c r="I15427" s="79"/>
      <c r="K15427" s="79"/>
      <c r="M15427" s="79"/>
      <c r="N15427" s="80"/>
      <c r="P15427" s="79"/>
    </row>
    <row r="15428" spans="7:16" x14ac:dyDescent="0.2">
      <c r="G15428" s="79"/>
      <c r="I15428" s="79"/>
      <c r="K15428" s="79"/>
      <c r="M15428" s="79"/>
      <c r="N15428" s="80"/>
      <c r="P15428" s="79"/>
    </row>
    <row r="15429" spans="7:16" x14ac:dyDescent="0.2">
      <c r="G15429" s="79"/>
      <c r="I15429" s="79"/>
      <c r="K15429" s="79"/>
      <c r="M15429" s="79"/>
      <c r="N15429" s="80"/>
      <c r="P15429" s="79"/>
    </row>
    <row r="15430" spans="7:16" x14ac:dyDescent="0.2">
      <c r="G15430" s="79"/>
      <c r="I15430" s="79"/>
      <c r="K15430" s="79"/>
      <c r="M15430" s="79"/>
      <c r="N15430" s="80"/>
      <c r="P15430" s="79"/>
    </row>
    <row r="15431" spans="7:16" x14ac:dyDescent="0.2">
      <c r="G15431" s="79"/>
      <c r="I15431" s="79"/>
      <c r="K15431" s="79"/>
      <c r="M15431" s="79"/>
      <c r="N15431" s="80"/>
      <c r="P15431" s="79"/>
    </row>
    <row r="15432" spans="7:16" x14ac:dyDescent="0.2">
      <c r="G15432" s="79"/>
      <c r="I15432" s="79"/>
      <c r="K15432" s="79"/>
      <c r="M15432" s="79"/>
      <c r="N15432" s="80"/>
      <c r="P15432" s="79"/>
    </row>
    <row r="15433" spans="7:16" x14ac:dyDescent="0.2">
      <c r="G15433" s="79"/>
      <c r="I15433" s="79"/>
      <c r="K15433" s="79"/>
      <c r="M15433" s="79"/>
      <c r="N15433" s="80"/>
      <c r="P15433" s="79"/>
    </row>
    <row r="15434" spans="7:16" x14ac:dyDescent="0.2">
      <c r="G15434" s="79"/>
      <c r="I15434" s="79"/>
      <c r="K15434" s="79"/>
      <c r="M15434" s="79"/>
      <c r="N15434" s="80"/>
      <c r="P15434" s="79"/>
    </row>
    <row r="15435" spans="7:16" x14ac:dyDescent="0.2">
      <c r="G15435" s="79"/>
      <c r="I15435" s="79"/>
      <c r="K15435" s="79"/>
      <c r="M15435" s="79"/>
      <c r="N15435" s="80"/>
      <c r="P15435" s="79"/>
    </row>
    <row r="15436" spans="7:16" x14ac:dyDescent="0.2">
      <c r="G15436" s="79"/>
      <c r="I15436" s="79"/>
      <c r="K15436" s="79"/>
      <c r="M15436" s="79"/>
      <c r="N15436" s="80"/>
      <c r="P15436" s="79"/>
    </row>
    <row r="15437" spans="7:16" x14ac:dyDescent="0.2">
      <c r="G15437" s="79"/>
      <c r="I15437" s="79"/>
      <c r="K15437" s="79"/>
      <c r="M15437" s="79"/>
      <c r="N15437" s="80"/>
      <c r="P15437" s="79"/>
    </row>
    <row r="15438" spans="7:16" x14ac:dyDescent="0.2">
      <c r="G15438" s="79"/>
      <c r="I15438" s="79"/>
      <c r="K15438" s="79"/>
      <c r="M15438" s="79"/>
      <c r="N15438" s="80"/>
      <c r="P15438" s="79"/>
    </row>
    <row r="15439" spans="7:16" x14ac:dyDescent="0.2">
      <c r="G15439" s="79"/>
      <c r="I15439" s="79"/>
      <c r="K15439" s="79"/>
      <c r="M15439" s="79"/>
      <c r="N15439" s="80"/>
      <c r="P15439" s="79"/>
    </row>
    <row r="15440" spans="7:16" x14ac:dyDescent="0.2">
      <c r="G15440" s="79"/>
      <c r="I15440" s="79"/>
      <c r="K15440" s="79"/>
      <c r="M15440" s="79"/>
      <c r="N15440" s="80"/>
      <c r="P15440" s="79"/>
    </row>
    <row r="15441" spans="7:16" x14ac:dyDescent="0.2">
      <c r="G15441" s="79"/>
      <c r="I15441" s="79"/>
      <c r="K15441" s="79"/>
      <c r="M15441" s="79"/>
      <c r="N15441" s="80"/>
      <c r="P15441" s="79"/>
    </row>
    <row r="15442" spans="7:16" x14ac:dyDescent="0.2">
      <c r="G15442" s="79"/>
      <c r="I15442" s="79"/>
      <c r="K15442" s="79"/>
      <c r="M15442" s="79"/>
      <c r="N15442" s="80"/>
      <c r="P15442" s="79"/>
    </row>
    <row r="15443" spans="7:16" x14ac:dyDescent="0.2">
      <c r="G15443" s="79"/>
      <c r="I15443" s="79"/>
      <c r="K15443" s="79"/>
      <c r="M15443" s="79"/>
      <c r="N15443" s="80"/>
      <c r="P15443" s="79"/>
    </row>
    <row r="15444" spans="7:16" x14ac:dyDescent="0.2">
      <c r="G15444" s="79"/>
      <c r="I15444" s="79"/>
      <c r="K15444" s="79"/>
      <c r="M15444" s="79"/>
      <c r="N15444" s="80"/>
      <c r="P15444" s="79"/>
    </row>
    <row r="15445" spans="7:16" x14ac:dyDescent="0.2">
      <c r="G15445" s="79"/>
      <c r="I15445" s="79"/>
      <c r="K15445" s="79"/>
      <c r="M15445" s="79"/>
      <c r="N15445" s="80"/>
      <c r="P15445" s="79"/>
    </row>
    <row r="15446" spans="7:16" x14ac:dyDescent="0.2">
      <c r="G15446" s="79"/>
      <c r="I15446" s="79"/>
      <c r="K15446" s="79"/>
      <c r="M15446" s="79"/>
      <c r="N15446" s="80"/>
      <c r="P15446" s="79"/>
    </row>
    <row r="15447" spans="7:16" x14ac:dyDescent="0.2">
      <c r="G15447" s="79"/>
      <c r="I15447" s="79"/>
      <c r="K15447" s="79"/>
      <c r="M15447" s="79"/>
      <c r="N15447" s="80"/>
      <c r="P15447" s="79"/>
    </row>
    <row r="15448" spans="7:16" x14ac:dyDescent="0.2">
      <c r="G15448" s="79"/>
      <c r="I15448" s="79"/>
      <c r="K15448" s="79"/>
      <c r="M15448" s="79"/>
      <c r="N15448" s="80"/>
      <c r="P15448" s="79"/>
    </row>
    <row r="15449" spans="7:16" x14ac:dyDescent="0.2">
      <c r="G15449" s="79"/>
      <c r="I15449" s="79"/>
      <c r="K15449" s="79"/>
      <c r="M15449" s="79"/>
      <c r="N15449" s="80"/>
      <c r="P15449" s="79"/>
    </row>
    <row r="15450" spans="7:16" x14ac:dyDescent="0.2">
      <c r="G15450" s="79"/>
      <c r="I15450" s="79"/>
      <c r="K15450" s="79"/>
      <c r="M15450" s="79"/>
      <c r="N15450" s="80"/>
      <c r="P15450" s="79"/>
    </row>
    <row r="15451" spans="7:16" x14ac:dyDescent="0.2">
      <c r="G15451" s="79"/>
      <c r="I15451" s="79"/>
      <c r="K15451" s="79"/>
      <c r="M15451" s="79"/>
      <c r="N15451" s="80"/>
      <c r="P15451" s="79"/>
    </row>
    <row r="15452" spans="7:16" x14ac:dyDescent="0.2">
      <c r="G15452" s="79"/>
      <c r="I15452" s="79"/>
      <c r="K15452" s="79"/>
      <c r="M15452" s="79"/>
      <c r="N15452" s="80"/>
      <c r="P15452" s="79"/>
    </row>
    <row r="15453" spans="7:16" x14ac:dyDescent="0.2">
      <c r="G15453" s="79"/>
      <c r="I15453" s="79"/>
      <c r="K15453" s="79"/>
      <c r="M15453" s="79"/>
      <c r="N15453" s="80"/>
      <c r="P15453" s="79"/>
    </row>
    <row r="15454" spans="7:16" x14ac:dyDescent="0.2">
      <c r="G15454" s="79"/>
      <c r="I15454" s="79"/>
      <c r="K15454" s="79"/>
      <c r="M15454" s="79"/>
      <c r="N15454" s="80"/>
      <c r="P15454" s="79"/>
    </row>
    <row r="15455" spans="7:16" x14ac:dyDescent="0.2">
      <c r="G15455" s="79"/>
      <c r="I15455" s="79"/>
      <c r="K15455" s="79"/>
      <c r="M15455" s="79"/>
      <c r="N15455" s="80"/>
      <c r="P15455" s="79"/>
    </row>
    <row r="15456" spans="7:16" x14ac:dyDescent="0.2">
      <c r="G15456" s="79"/>
      <c r="I15456" s="79"/>
      <c r="K15456" s="79"/>
      <c r="M15456" s="79"/>
      <c r="N15456" s="80"/>
      <c r="P15456" s="79"/>
    </row>
    <row r="15457" spans="7:16" x14ac:dyDescent="0.2">
      <c r="G15457" s="79"/>
      <c r="I15457" s="79"/>
      <c r="K15457" s="79"/>
      <c r="M15457" s="79"/>
      <c r="N15457" s="80"/>
      <c r="P15457" s="79"/>
    </row>
    <row r="15458" spans="7:16" x14ac:dyDescent="0.2">
      <c r="G15458" s="79"/>
      <c r="I15458" s="79"/>
      <c r="K15458" s="79"/>
      <c r="M15458" s="79"/>
      <c r="N15458" s="80"/>
      <c r="P15458" s="79"/>
    </row>
    <row r="15459" spans="7:16" x14ac:dyDescent="0.2">
      <c r="G15459" s="79"/>
      <c r="I15459" s="79"/>
      <c r="K15459" s="79"/>
      <c r="M15459" s="79"/>
      <c r="N15459" s="80"/>
      <c r="P15459" s="79"/>
    </row>
    <row r="15460" spans="7:16" x14ac:dyDescent="0.2">
      <c r="G15460" s="79"/>
      <c r="I15460" s="79"/>
      <c r="K15460" s="79"/>
      <c r="M15460" s="79"/>
      <c r="N15460" s="80"/>
      <c r="P15460" s="79"/>
    </row>
    <row r="15461" spans="7:16" x14ac:dyDescent="0.2">
      <c r="G15461" s="79"/>
      <c r="I15461" s="79"/>
      <c r="K15461" s="79"/>
      <c r="M15461" s="79"/>
      <c r="N15461" s="80"/>
      <c r="P15461" s="79"/>
    </row>
    <row r="15462" spans="7:16" x14ac:dyDescent="0.2">
      <c r="G15462" s="79"/>
      <c r="I15462" s="79"/>
      <c r="K15462" s="79"/>
      <c r="M15462" s="79"/>
      <c r="N15462" s="80"/>
      <c r="P15462" s="79"/>
    </row>
    <row r="15463" spans="7:16" x14ac:dyDescent="0.2">
      <c r="G15463" s="79"/>
      <c r="I15463" s="79"/>
      <c r="K15463" s="79"/>
      <c r="M15463" s="79"/>
      <c r="N15463" s="80"/>
      <c r="P15463" s="79"/>
    </row>
    <row r="15464" spans="7:16" x14ac:dyDescent="0.2">
      <c r="G15464" s="79"/>
      <c r="I15464" s="79"/>
      <c r="K15464" s="79"/>
      <c r="M15464" s="79"/>
      <c r="N15464" s="80"/>
      <c r="P15464" s="79"/>
    </row>
    <row r="15465" spans="7:16" x14ac:dyDescent="0.2">
      <c r="G15465" s="79"/>
      <c r="I15465" s="79"/>
      <c r="K15465" s="79"/>
      <c r="M15465" s="79"/>
      <c r="N15465" s="80"/>
      <c r="P15465" s="79"/>
    </row>
    <row r="15466" spans="7:16" x14ac:dyDescent="0.2">
      <c r="G15466" s="79"/>
      <c r="I15466" s="79"/>
      <c r="K15466" s="79"/>
      <c r="M15466" s="79"/>
      <c r="N15466" s="80"/>
      <c r="P15466" s="79"/>
    </row>
    <row r="15467" spans="7:16" x14ac:dyDescent="0.2">
      <c r="G15467" s="79"/>
      <c r="I15467" s="79"/>
      <c r="K15467" s="79"/>
      <c r="M15467" s="79"/>
      <c r="N15467" s="80"/>
      <c r="P15467" s="79"/>
    </row>
    <row r="15468" spans="7:16" x14ac:dyDescent="0.2">
      <c r="G15468" s="79"/>
      <c r="I15468" s="79"/>
      <c r="K15468" s="79"/>
      <c r="M15468" s="79"/>
      <c r="N15468" s="80"/>
      <c r="P15468" s="79"/>
    </row>
    <row r="15469" spans="7:16" x14ac:dyDescent="0.2">
      <c r="G15469" s="79"/>
      <c r="I15469" s="79"/>
      <c r="K15469" s="79"/>
      <c r="M15469" s="79"/>
      <c r="N15469" s="80"/>
      <c r="P15469" s="79"/>
    </row>
    <row r="15470" spans="7:16" x14ac:dyDescent="0.2">
      <c r="G15470" s="79"/>
      <c r="I15470" s="79"/>
      <c r="K15470" s="79"/>
      <c r="M15470" s="79"/>
      <c r="N15470" s="80"/>
      <c r="P15470" s="79"/>
    </row>
    <row r="15471" spans="7:16" x14ac:dyDescent="0.2">
      <c r="G15471" s="79"/>
      <c r="I15471" s="79"/>
      <c r="K15471" s="79"/>
      <c r="M15471" s="79"/>
      <c r="N15471" s="80"/>
      <c r="P15471" s="79"/>
    </row>
    <row r="15472" spans="7:16" x14ac:dyDescent="0.2">
      <c r="G15472" s="79"/>
      <c r="I15472" s="79"/>
      <c r="K15472" s="79"/>
      <c r="M15472" s="79"/>
      <c r="N15472" s="80"/>
      <c r="P15472" s="79"/>
    </row>
    <row r="15473" spans="7:16" x14ac:dyDescent="0.2">
      <c r="G15473" s="79"/>
      <c r="I15473" s="79"/>
      <c r="K15473" s="79"/>
      <c r="M15473" s="79"/>
      <c r="N15473" s="80"/>
      <c r="P15473" s="79"/>
    </row>
    <row r="15474" spans="7:16" x14ac:dyDescent="0.2">
      <c r="G15474" s="79"/>
      <c r="I15474" s="79"/>
      <c r="K15474" s="79"/>
      <c r="M15474" s="79"/>
      <c r="N15474" s="80"/>
      <c r="P15474" s="79"/>
    </row>
    <row r="15475" spans="7:16" x14ac:dyDescent="0.2">
      <c r="G15475" s="79"/>
      <c r="I15475" s="79"/>
      <c r="K15475" s="79"/>
      <c r="M15475" s="79"/>
      <c r="N15475" s="80"/>
      <c r="P15475" s="79"/>
    </row>
    <row r="15476" spans="7:16" x14ac:dyDescent="0.2">
      <c r="G15476" s="79"/>
      <c r="I15476" s="79"/>
      <c r="K15476" s="79"/>
      <c r="M15476" s="79"/>
      <c r="N15476" s="80"/>
      <c r="P15476" s="79"/>
    </row>
    <row r="15477" spans="7:16" x14ac:dyDescent="0.2">
      <c r="G15477" s="79"/>
      <c r="I15477" s="79"/>
      <c r="K15477" s="79"/>
      <c r="M15477" s="79"/>
      <c r="N15477" s="80"/>
      <c r="P15477" s="79"/>
    </row>
    <row r="15478" spans="7:16" x14ac:dyDescent="0.2">
      <c r="G15478" s="79"/>
      <c r="I15478" s="79"/>
      <c r="K15478" s="79"/>
      <c r="M15478" s="79"/>
      <c r="N15478" s="80"/>
      <c r="P15478" s="79"/>
    </row>
    <row r="15479" spans="7:16" x14ac:dyDescent="0.2">
      <c r="G15479" s="79"/>
      <c r="I15479" s="79"/>
      <c r="K15479" s="79"/>
      <c r="M15479" s="79"/>
      <c r="N15479" s="80"/>
      <c r="P15479" s="79"/>
    </row>
    <row r="15480" spans="7:16" x14ac:dyDescent="0.2">
      <c r="G15480" s="79"/>
      <c r="I15480" s="79"/>
      <c r="K15480" s="79"/>
      <c r="M15480" s="79"/>
      <c r="N15480" s="80"/>
      <c r="P15480" s="79"/>
    </row>
    <row r="15481" spans="7:16" x14ac:dyDescent="0.2">
      <c r="G15481" s="79"/>
      <c r="I15481" s="79"/>
      <c r="K15481" s="79"/>
      <c r="M15481" s="79"/>
      <c r="N15481" s="80"/>
      <c r="P15481" s="79"/>
    </row>
    <row r="15482" spans="7:16" x14ac:dyDescent="0.2">
      <c r="G15482" s="79"/>
      <c r="I15482" s="79"/>
      <c r="K15482" s="79"/>
      <c r="M15482" s="79"/>
      <c r="N15482" s="80"/>
      <c r="P15482" s="79"/>
    </row>
    <row r="15483" spans="7:16" x14ac:dyDescent="0.2">
      <c r="G15483" s="79"/>
      <c r="I15483" s="79"/>
      <c r="K15483" s="79"/>
      <c r="M15483" s="79"/>
      <c r="N15483" s="80"/>
      <c r="P15483" s="79"/>
    </row>
    <row r="15484" spans="7:16" x14ac:dyDescent="0.2">
      <c r="G15484" s="79"/>
      <c r="I15484" s="79"/>
      <c r="K15484" s="79"/>
      <c r="M15484" s="79"/>
      <c r="N15484" s="80"/>
      <c r="P15484" s="79"/>
    </row>
    <row r="15485" spans="7:16" x14ac:dyDescent="0.2">
      <c r="G15485" s="79"/>
      <c r="I15485" s="79"/>
      <c r="K15485" s="79"/>
      <c r="M15485" s="79"/>
      <c r="N15485" s="80"/>
      <c r="P15485" s="79"/>
    </row>
    <row r="15486" spans="7:16" x14ac:dyDescent="0.2">
      <c r="G15486" s="79"/>
      <c r="I15486" s="79"/>
      <c r="K15486" s="79"/>
      <c r="M15486" s="79"/>
      <c r="N15486" s="80"/>
      <c r="P15486" s="79"/>
    </row>
    <row r="15487" spans="7:16" x14ac:dyDescent="0.2">
      <c r="G15487" s="79"/>
      <c r="I15487" s="79"/>
      <c r="K15487" s="79"/>
      <c r="M15487" s="79"/>
      <c r="N15487" s="80"/>
      <c r="P15487" s="79"/>
    </row>
    <row r="15488" spans="7:16" x14ac:dyDescent="0.2">
      <c r="G15488" s="79"/>
      <c r="I15488" s="79"/>
      <c r="K15488" s="79"/>
      <c r="M15488" s="79"/>
      <c r="N15488" s="80"/>
      <c r="P15488" s="79"/>
    </row>
    <row r="15489" spans="7:16" x14ac:dyDescent="0.2">
      <c r="G15489" s="79"/>
      <c r="I15489" s="79"/>
      <c r="K15489" s="79"/>
      <c r="M15489" s="79"/>
      <c r="N15489" s="80"/>
      <c r="P15489" s="79"/>
    </row>
    <row r="15490" spans="7:16" x14ac:dyDescent="0.2">
      <c r="G15490" s="79"/>
      <c r="I15490" s="79"/>
      <c r="K15490" s="79"/>
      <c r="M15490" s="79"/>
      <c r="N15490" s="80"/>
      <c r="P15490" s="79"/>
    </row>
    <row r="15491" spans="7:16" x14ac:dyDescent="0.2">
      <c r="G15491" s="79"/>
      <c r="I15491" s="79"/>
      <c r="K15491" s="79"/>
      <c r="M15491" s="79"/>
      <c r="N15491" s="80"/>
      <c r="P15491" s="79"/>
    </row>
    <row r="15492" spans="7:16" x14ac:dyDescent="0.2">
      <c r="G15492" s="79"/>
      <c r="I15492" s="79"/>
      <c r="K15492" s="79"/>
      <c r="M15492" s="79"/>
      <c r="N15492" s="80"/>
      <c r="P15492" s="79"/>
    </row>
    <row r="15493" spans="7:16" x14ac:dyDescent="0.2">
      <c r="G15493" s="79"/>
      <c r="I15493" s="79"/>
      <c r="K15493" s="79"/>
      <c r="M15493" s="79"/>
      <c r="N15493" s="80"/>
      <c r="P15493" s="79"/>
    </row>
    <row r="15494" spans="7:16" x14ac:dyDescent="0.2">
      <c r="G15494" s="79"/>
      <c r="I15494" s="79"/>
      <c r="K15494" s="79"/>
      <c r="M15494" s="79"/>
      <c r="N15494" s="80"/>
      <c r="P15494" s="79"/>
    </row>
    <row r="15495" spans="7:16" x14ac:dyDescent="0.2">
      <c r="G15495" s="79"/>
      <c r="I15495" s="79"/>
      <c r="K15495" s="79"/>
      <c r="M15495" s="79"/>
      <c r="N15495" s="80"/>
      <c r="P15495" s="79"/>
    </row>
    <row r="15496" spans="7:16" x14ac:dyDescent="0.2">
      <c r="G15496" s="79"/>
      <c r="I15496" s="79"/>
      <c r="K15496" s="79"/>
      <c r="M15496" s="79"/>
      <c r="N15496" s="80"/>
      <c r="P15496" s="79"/>
    </row>
    <row r="15497" spans="7:16" x14ac:dyDescent="0.2">
      <c r="G15497" s="79"/>
      <c r="I15497" s="79"/>
      <c r="K15497" s="79"/>
      <c r="M15497" s="79"/>
      <c r="N15497" s="80"/>
      <c r="P15497" s="79"/>
    </row>
    <row r="15498" spans="7:16" x14ac:dyDescent="0.2">
      <c r="G15498" s="79"/>
      <c r="I15498" s="79"/>
      <c r="K15498" s="79"/>
      <c r="M15498" s="79"/>
      <c r="N15498" s="80"/>
      <c r="P15498" s="79"/>
    </row>
    <row r="15499" spans="7:16" x14ac:dyDescent="0.2">
      <c r="G15499" s="79"/>
      <c r="I15499" s="79"/>
      <c r="K15499" s="79"/>
      <c r="M15499" s="79"/>
      <c r="N15499" s="80"/>
      <c r="P15499" s="79"/>
    </row>
    <row r="15500" spans="7:16" x14ac:dyDescent="0.2">
      <c r="G15500" s="79"/>
      <c r="I15500" s="79"/>
      <c r="K15500" s="79"/>
      <c r="M15500" s="79"/>
      <c r="N15500" s="80"/>
      <c r="P15500" s="79"/>
    </row>
    <row r="15501" spans="7:16" x14ac:dyDescent="0.2">
      <c r="G15501" s="79"/>
      <c r="I15501" s="79"/>
      <c r="K15501" s="79"/>
      <c r="M15501" s="79"/>
      <c r="N15501" s="80"/>
      <c r="P15501" s="79"/>
    </row>
    <row r="15502" spans="7:16" x14ac:dyDescent="0.2">
      <c r="G15502" s="79"/>
      <c r="I15502" s="79"/>
      <c r="K15502" s="79"/>
      <c r="M15502" s="79"/>
      <c r="N15502" s="80"/>
      <c r="P15502" s="79"/>
    </row>
    <row r="15503" spans="7:16" x14ac:dyDescent="0.2">
      <c r="G15503" s="79"/>
      <c r="I15503" s="79"/>
      <c r="K15503" s="79"/>
      <c r="M15503" s="79"/>
      <c r="N15503" s="80"/>
      <c r="P15503" s="79"/>
    </row>
    <row r="15504" spans="7:16" x14ac:dyDescent="0.2">
      <c r="G15504" s="79"/>
      <c r="I15504" s="79"/>
      <c r="K15504" s="79"/>
      <c r="M15504" s="79"/>
      <c r="N15504" s="80"/>
      <c r="P15504" s="79"/>
    </row>
    <row r="15505" spans="7:16" x14ac:dyDescent="0.2">
      <c r="G15505" s="79"/>
      <c r="I15505" s="79"/>
      <c r="K15505" s="79"/>
      <c r="M15505" s="79"/>
      <c r="N15505" s="80"/>
      <c r="P15505" s="79"/>
    </row>
    <row r="15506" spans="7:16" x14ac:dyDescent="0.2">
      <c r="G15506" s="79"/>
      <c r="I15506" s="79"/>
      <c r="K15506" s="79"/>
      <c r="M15506" s="79"/>
      <c r="N15506" s="80"/>
      <c r="P15506" s="79"/>
    </row>
    <row r="15507" spans="7:16" x14ac:dyDescent="0.2">
      <c r="G15507" s="79"/>
      <c r="I15507" s="79"/>
      <c r="K15507" s="79"/>
      <c r="M15507" s="79"/>
      <c r="N15507" s="80"/>
      <c r="P15507" s="79"/>
    </row>
    <row r="15508" spans="7:16" x14ac:dyDescent="0.2">
      <c r="G15508" s="79"/>
      <c r="I15508" s="79"/>
      <c r="K15508" s="79"/>
      <c r="M15508" s="79"/>
      <c r="N15508" s="80"/>
      <c r="P15508" s="79"/>
    </row>
    <row r="15509" spans="7:16" x14ac:dyDescent="0.2">
      <c r="G15509" s="79"/>
      <c r="I15509" s="79"/>
      <c r="K15509" s="79"/>
      <c r="M15509" s="79"/>
      <c r="N15509" s="80"/>
      <c r="P15509" s="79"/>
    </row>
    <row r="15510" spans="7:16" x14ac:dyDescent="0.2">
      <c r="G15510" s="79"/>
      <c r="I15510" s="79"/>
      <c r="K15510" s="79"/>
      <c r="M15510" s="79"/>
      <c r="N15510" s="80"/>
      <c r="P15510" s="79"/>
    </row>
    <row r="15511" spans="7:16" x14ac:dyDescent="0.2">
      <c r="G15511" s="79"/>
      <c r="I15511" s="79"/>
      <c r="K15511" s="79"/>
      <c r="M15511" s="79"/>
      <c r="N15511" s="80"/>
      <c r="P15511" s="79"/>
    </row>
    <row r="15512" spans="7:16" x14ac:dyDescent="0.2">
      <c r="G15512" s="79"/>
      <c r="I15512" s="79"/>
      <c r="K15512" s="79"/>
      <c r="M15512" s="79"/>
      <c r="N15512" s="80"/>
      <c r="P15512" s="79"/>
    </row>
    <row r="15513" spans="7:16" x14ac:dyDescent="0.2">
      <c r="G15513" s="79"/>
      <c r="I15513" s="79"/>
      <c r="K15513" s="79"/>
      <c r="M15513" s="79"/>
      <c r="N15513" s="80"/>
      <c r="P15513" s="79"/>
    </row>
    <row r="15514" spans="7:16" x14ac:dyDescent="0.2">
      <c r="G15514" s="79"/>
      <c r="I15514" s="79"/>
      <c r="K15514" s="79"/>
      <c r="M15514" s="79"/>
      <c r="N15514" s="80"/>
      <c r="P15514" s="79"/>
    </row>
    <row r="15515" spans="7:16" x14ac:dyDescent="0.2">
      <c r="G15515" s="79"/>
      <c r="I15515" s="79"/>
      <c r="K15515" s="79"/>
      <c r="M15515" s="79"/>
      <c r="N15515" s="80"/>
      <c r="P15515" s="79"/>
    </row>
    <row r="15516" spans="7:16" x14ac:dyDescent="0.2">
      <c r="G15516" s="79"/>
      <c r="I15516" s="79"/>
      <c r="K15516" s="79"/>
      <c r="M15516" s="79"/>
      <c r="N15516" s="80"/>
      <c r="P15516" s="79"/>
    </row>
    <row r="15517" spans="7:16" x14ac:dyDescent="0.2">
      <c r="G15517" s="79"/>
      <c r="I15517" s="79"/>
      <c r="K15517" s="79"/>
      <c r="M15517" s="79"/>
      <c r="N15517" s="80"/>
      <c r="P15517" s="79"/>
    </row>
    <row r="15518" spans="7:16" x14ac:dyDescent="0.2">
      <c r="G15518" s="79"/>
      <c r="I15518" s="79"/>
      <c r="K15518" s="79"/>
      <c r="M15518" s="79"/>
      <c r="N15518" s="80"/>
      <c r="P15518" s="79"/>
    </row>
    <row r="15519" spans="7:16" x14ac:dyDescent="0.2">
      <c r="G15519" s="79"/>
      <c r="I15519" s="79"/>
      <c r="K15519" s="79"/>
      <c r="M15519" s="79"/>
      <c r="N15519" s="80"/>
      <c r="P15519" s="79"/>
    </row>
    <row r="15520" spans="7:16" x14ac:dyDescent="0.2">
      <c r="G15520" s="79"/>
      <c r="I15520" s="79"/>
      <c r="K15520" s="79"/>
      <c r="M15520" s="79"/>
      <c r="N15520" s="80"/>
      <c r="P15520" s="79"/>
    </row>
    <row r="15521" spans="7:16" x14ac:dyDescent="0.2">
      <c r="G15521" s="79"/>
      <c r="I15521" s="79"/>
      <c r="K15521" s="79"/>
      <c r="M15521" s="79"/>
      <c r="N15521" s="80"/>
      <c r="P15521" s="79"/>
    </row>
    <row r="15522" spans="7:16" x14ac:dyDescent="0.2">
      <c r="G15522" s="79"/>
      <c r="I15522" s="79"/>
      <c r="K15522" s="79"/>
      <c r="M15522" s="79"/>
      <c r="N15522" s="80"/>
      <c r="P15522" s="79"/>
    </row>
    <row r="15523" spans="7:16" x14ac:dyDescent="0.2">
      <c r="G15523" s="79"/>
      <c r="I15523" s="79"/>
      <c r="K15523" s="79"/>
      <c r="M15523" s="79"/>
      <c r="N15523" s="80"/>
      <c r="P15523" s="79"/>
    </row>
    <row r="15524" spans="7:16" x14ac:dyDescent="0.2">
      <c r="G15524" s="79"/>
      <c r="I15524" s="79"/>
      <c r="K15524" s="79"/>
      <c r="M15524" s="79"/>
      <c r="N15524" s="80"/>
      <c r="P15524" s="79"/>
    </row>
    <row r="15525" spans="7:16" x14ac:dyDescent="0.2">
      <c r="G15525" s="79"/>
      <c r="I15525" s="79"/>
      <c r="K15525" s="79"/>
      <c r="M15525" s="79"/>
      <c r="N15525" s="80"/>
      <c r="P15525" s="79"/>
    </row>
    <row r="15526" spans="7:16" x14ac:dyDescent="0.2">
      <c r="G15526" s="79"/>
      <c r="I15526" s="79"/>
      <c r="K15526" s="79"/>
      <c r="M15526" s="79"/>
      <c r="N15526" s="80"/>
      <c r="P15526" s="79"/>
    </row>
    <row r="15527" spans="7:16" x14ac:dyDescent="0.2">
      <c r="G15527" s="79"/>
      <c r="I15527" s="79"/>
      <c r="K15527" s="79"/>
      <c r="M15527" s="79"/>
      <c r="N15527" s="80"/>
      <c r="P15527" s="79"/>
    </row>
    <row r="15528" spans="7:16" x14ac:dyDescent="0.2">
      <c r="G15528" s="79"/>
      <c r="I15528" s="79"/>
      <c r="K15528" s="79"/>
      <c r="M15528" s="79"/>
      <c r="N15528" s="80"/>
      <c r="P15528" s="79"/>
    </row>
    <row r="15529" spans="7:16" x14ac:dyDescent="0.2">
      <c r="G15529" s="79"/>
      <c r="I15529" s="79"/>
      <c r="K15529" s="79"/>
      <c r="M15529" s="79"/>
      <c r="N15529" s="80"/>
      <c r="P15529" s="79"/>
    </row>
    <row r="15530" spans="7:16" x14ac:dyDescent="0.2">
      <c r="G15530" s="79"/>
      <c r="I15530" s="79"/>
      <c r="K15530" s="79"/>
      <c r="M15530" s="79"/>
      <c r="N15530" s="80"/>
      <c r="P15530" s="79"/>
    </row>
    <row r="15531" spans="7:16" x14ac:dyDescent="0.2">
      <c r="G15531" s="79"/>
      <c r="I15531" s="79"/>
      <c r="K15531" s="79"/>
      <c r="M15531" s="79"/>
      <c r="N15531" s="80"/>
      <c r="P15531" s="79"/>
    </row>
    <row r="15532" spans="7:16" x14ac:dyDescent="0.2">
      <c r="G15532" s="79"/>
      <c r="I15532" s="79"/>
      <c r="K15532" s="79"/>
      <c r="M15532" s="79"/>
      <c r="N15532" s="80"/>
      <c r="P15532" s="79"/>
    </row>
    <row r="15533" spans="7:16" x14ac:dyDescent="0.2">
      <c r="G15533" s="79"/>
      <c r="I15533" s="79"/>
      <c r="K15533" s="79"/>
      <c r="M15533" s="79"/>
      <c r="N15533" s="80"/>
      <c r="P15533" s="79"/>
    </row>
    <row r="15534" spans="7:16" x14ac:dyDescent="0.2">
      <c r="G15534" s="79"/>
      <c r="I15534" s="79"/>
      <c r="K15534" s="79"/>
      <c r="M15534" s="79"/>
      <c r="N15534" s="80"/>
      <c r="P15534" s="79"/>
    </row>
    <row r="15535" spans="7:16" x14ac:dyDescent="0.2">
      <c r="G15535" s="79"/>
      <c r="I15535" s="79"/>
      <c r="K15535" s="79"/>
      <c r="M15535" s="79"/>
      <c r="N15535" s="80"/>
      <c r="P15535" s="79"/>
    </row>
    <row r="15536" spans="7:16" x14ac:dyDescent="0.2">
      <c r="G15536" s="79"/>
      <c r="I15536" s="79"/>
      <c r="K15536" s="79"/>
      <c r="M15536" s="79"/>
      <c r="N15536" s="80"/>
      <c r="P15536" s="79"/>
    </row>
    <row r="15537" spans="7:16" x14ac:dyDescent="0.2">
      <c r="G15537" s="79"/>
      <c r="I15537" s="79"/>
      <c r="K15537" s="79"/>
      <c r="M15537" s="79"/>
      <c r="N15537" s="80"/>
      <c r="P15537" s="79"/>
    </row>
    <row r="15538" spans="7:16" x14ac:dyDescent="0.2">
      <c r="G15538" s="79"/>
      <c r="I15538" s="79"/>
      <c r="K15538" s="79"/>
      <c r="M15538" s="79"/>
      <c r="N15538" s="80"/>
      <c r="P15538" s="79"/>
    </row>
    <row r="15539" spans="7:16" x14ac:dyDescent="0.2">
      <c r="G15539" s="79"/>
      <c r="I15539" s="79"/>
      <c r="K15539" s="79"/>
      <c r="M15539" s="79"/>
      <c r="N15539" s="80"/>
      <c r="P15539" s="79"/>
    </row>
    <row r="15540" spans="7:16" x14ac:dyDescent="0.2">
      <c r="G15540" s="79"/>
      <c r="I15540" s="79"/>
      <c r="K15540" s="79"/>
      <c r="M15540" s="79"/>
      <c r="N15540" s="80"/>
      <c r="P15540" s="79"/>
    </row>
    <row r="15541" spans="7:16" x14ac:dyDescent="0.2">
      <c r="G15541" s="79"/>
      <c r="I15541" s="79"/>
      <c r="K15541" s="79"/>
      <c r="M15541" s="79"/>
      <c r="N15541" s="80"/>
      <c r="P15541" s="79"/>
    </row>
    <row r="15542" spans="7:16" x14ac:dyDescent="0.2">
      <c r="G15542" s="79"/>
      <c r="I15542" s="79"/>
      <c r="K15542" s="79"/>
      <c r="M15542" s="79"/>
      <c r="N15542" s="80"/>
      <c r="P15542" s="79"/>
    </row>
    <row r="15543" spans="7:16" x14ac:dyDescent="0.2">
      <c r="G15543" s="79"/>
      <c r="I15543" s="79"/>
      <c r="K15543" s="79"/>
      <c r="M15543" s="79"/>
      <c r="N15543" s="80"/>
      <c r="P15543" s="79"/>
    </row>
    <row r="15544" spans="7:16" x14ac:dyDescent="0.2">
      <c r="G15544" s="79"/>
      <c r="I15544" s="79"/>
      <c r="K15544" s="79"/>
      <c r="M15544" s="79"/>
      <c r="N15544" s="80"/>
      <c r="P15544" s="79"/>
    </row>
    <row r="15545" spans="7:16" x14ac:dyDescent="0.2">
      <c r="G15545" s="79"/>
      <c r="I15545" s="79"/>
      <c r="K15545" s="79"/>
      <c r="M15545" s="79"/>
      <c r="N15545" s="80"/>
      <c r="P15545" s="79"/>
    </row>
    <row r="15546" spans="7:16" x14ac:dyDescent="0.2">
      <c r="G15546" s="79"/>
      <c r="I15546" s="79"/>
      <c r="K15546" s="79"/>
      <c r="M15546" s="79"/>
      <c r="N15546" s="80"/>
      <c r="P15546" s="79"/>
    </row>
    <row r="15547" spans="7:16" x14ac:dyDescent="0.2">
      <c r="G15547" s="79"/>
      <c r="I15547" s="79"/>
      <c r="K15547" s="79"/>
      <c r="M15547" s="79"/>
      <c r="N15547" s="80"/>
      <c r="P15547" s="79"/>
    </row>
    <row r="15548" spans="7:16" x14ac:dyDescent="0.2">
      <c r="G15548" s="79"/>
      <c r="I15548" s="79"/>
      <c r="K15548" s="79"/>
      <c r="M15548" s="79"/>
      <c r="N15548" s="80"/>
      <c r="P15548" s="79"/>
    </row>
    <row r="15549" spans="7:16" x14ac:dyDescent="0.2">
      <c r="G15549" s="79"/>
      <c r="I15549" s="79"/>
      <c r="K15549" s="79"/>
      <c r="M15549" s="79"/>
      <c r="N15549" s="80"/>
      <c r="P15549" s="79"/>
    </row>
    <row r="15550" spans="7:16" x14ac:dyDescent="0.2">
      <c r="G15550" s="79"/>
      <c r="I15550" s="79"/>
      <c r="K15550" s="79"/>
      <c r="M15550" s="79"/>
      <c r="N15550" s="80"/>
      <c r="P15550" s="79"/>
    </row>
    <row r="15551" spans="7:16" x14ac:dyDescent="0.2">
      <c r="G15551" s="79"/>
      <c r="I15551" s="79"/>
      <c r="K15551" s="79"/>
      <c r="M15551" s="79"/>
      <c r="N15551" s="80"/>
      <c r="P15551" s="79"/>
    </row>
    <row r="15552" spans="7:16" x14ac:dyDescent="0.2">
      <c r="G15552" s="79"/>
      <c r="I15552" s="79"/>
      <c r="K15552" s="79"/>
      <c r="M15552" s="79"/>
      <c r="N15552" s="80"/>
      <c r="P15552" s="79"/>
    </row>
    <row r="15553" spans="7:16" x14ac:dyDescent="0.2">
      <c r="G15553" s="79"/>
      <c r="I15553" s="79"/>
      <c r="K15553" s="79"/>
      <c r="M15553" s="79"/>
      <c r="N15553" s="80"/>
      <c r="P15553" s="79"/>
    </row>
    <row r="15554" spans="7:16" x14ac:dyDescent="0.2">
      <c r="G15554" s="79"/>
      <c r="I15554" s="79"/>
      <c r="K15554" s="79"/>
      <c r="M15554" s="79"/>
      <c r="N15554" s="80"/>
      <c r="P15554" s="79"/>
    </row>
    <row r="15555" spans="7:16" x14ac:dyDescent="0.2">
      <c r="G15555" s="79"/>
      <c r="I15555" s="79"/>
      <c r="K15555" s="79"/>
      <c r="M15555" s="79"/>
      <c r="N15555" s="80"/>
      <c r="P15555" s="79"/>
    </row>
    <row r="15556" spans="7:16" x14ac:dyDescent="0.2">
      <c r="G15556" s="79"/>
      <c r="I15556" s="79"/>
      <c r="K15556" s="79"/>
      <c r="M15556" s="79"/>
      <c r="N15556" s="80"/>
      <c r="P15556" s="79"/>
    </row>
    <row r="15557" spans="7:16" x14ac:dyDescent="0.2">
      <c r="G15557" s="79"/>
      <c r="I15557" s="79"/>
      <c r="K15557" s="79"/>
      <c r="M15557" s="79"/>
      <c r="N15557" s="80"/>
      <c r="P15557" s="79"/>
    </row>
    <row r="15558" spans="7:16" x14ac:dyDescent="0.2">
      <c r="G15558" s="79"/>
      <c r="I15558" s="79"/>
      <c r="K15558" s="79"/>
      <c r="M15558" s="79"/>
      <c r="N15558" s="80"/>
      <c r="P15558" s="79"/>
    </row>
    <row r="15559" spans="7:16" x14ac:dyDescent="0.2">
      <c r="G15559" s="79"/>
      <c r="I15559" s="79"/>
      <c r="K15559" s="79"/>
      <c r="M15559" s="79"/>
      <c r="N15559" s="80"/>
      <c r="P15559" s="79"/>
    </row>
    <row r="15560" spans="7:16" x14ac:dyDescent="0.2">
      <c r="G15560" s="79"/>
      <c r="I15560" s="79"/>
      <c r="K15560" s="79"/>
      <c r="M15560" s="79"/>
      <c r="N15560" s="80"/>
      <c r="P15560" s="79"/>
    </row>
    <row r="15561" spans="7:16" x14ac:dyDescent="0.2">
      <c r="G15561" s="79"/>
      <c r="I15561" s="79"/>
      <c r="K15561" s="79"/>
      <c r="M15561" s="79"/>
      <c r="N15561" s="80"/>
      <c r="P15561" s="79"/>
    </row>
    <row r="15562" spans="7:16" x14ac:dyDescent="0.2">
      <c r="G15562" s="79"/>
      <c r="I15562" s="79"/>
      <c r="K15562" s="79"/>
      <c r="M15562" s="79"/>
      <c r="N15562" s="80"/>
      <c r="P15562" s="79"/>
    </row>
    <row r="15563" spans="7:16" x14ac:dyDescent="0.2">
      <c r="G15563" s="79"/>
      <c r="I15563" s="79"/>
      <c r="K15563" s="79"/>
      <c r="M15563" s="79"/>
      <c r="N15563" s="80"/>
      <c r="P15563" s="79"/>
    </row>
    <row r="15564" spans="7:16" x14ac:dyDescent="0.2">
      <c r="G15564" s="79"/>
      <c r="I15564" s="79"/>
      <c r="K15564" s="79"/>
      <c r="M15564" s="79"/>
      <c r="N15564" s="80"/>
      <c r="P15564" s="79"/>
    </row>
    <row r="15565" spans="7:16" x14ac:dyDescent="0.2">
      <c r="G15565" s="79"/>
      <c r="I15565" s="79"/>
      <c r="K15565" s="79"/>
      <c r="M15565" s="79"/>
      <c r="N15565" s="80"/>
      <c r="P15565" s="79"/>
    </row>
    <row r="15566" spans="7:16" x14ac:dyDescent="0.2">
      <c r="G15566" s="79"/>
      <c r="I15566" s="79"/>
      <c r="K15566" s="79"/>
      <c r="M15566" s="79"/>
      <c r="N15566" s="80"/>
      <c r="P15566" s="79"/>
    </row>
    <row r="15567" spans="7:16" x14ac:dyDescent="0.2">
      <c r="G15567" s="79"/>
      <c r="I15567" s="79"/>
      <c r="K15567" s="79"/>
      <c r="M15567" s="79"/>
      <c r="N15567" s="80"/>
      <c r="P15567" s="79"/>
    </row>
    <row r="15568" spans="7:16" x14ac:dyDescent="0.2">
      <c r="G15568" s="79"/>
      <c r="I15568" s="79"/>
      <c r="K15568" s="79"/>
      <c r="M15568" s="79"/>
      <c r="N15568" s="80"/>
      <c r="P15568" s="79"/>
    </row>
    <row r="15569" spans="7:16" x14ac:dyDescent="0.2">
      <c r="G15569" s="79"/>
      <c r="I15569" s="79"/>
      <c r="K15569" s="79"/>
      <c r="M15569" s="79"/>
      <c r="N15569" s="80"/>
      <c r="P15569" s="79"/>
    </row>
    <row r="15570" spans="7:16" x14ac:dyDescent="0.2">
      <c r="G15570" s="79"/>
      <c r="I15570" s="79"/>
      <c r="K15570" s="79"/>
      <c r="M15570" s="79"/>
      <c r="N15570" s="80"/>
      <c r="P15570" s="79"/>
    </row>
    <row r="15571" spans="7:16" x14ac:dyDescent="0.2">
      <c r="G15571" s="79"/>
      <c r="I15571" s="79"/>
      <c r="K15571" s="79"/>
      <c r="M15571" s="79"/>
      <c r="N15571" s="80"/>
      <c r="P15571" s="79"/>
    </row>
    <row r="15572" spans="7:16" x14ac:dyDescent="0.2">
      <c r="G15572" s="79"/>
      <c r="I15572" s="79"/>
      <c r="K15572" s="79"/>
      <c r="M15572" s="79"/>
      <c r="N15572" s="80"/>
      <c r="P15572" s="79"/>
    </row>
    <row r="15573" spans="7:16" x14ac:dyDescent="0.2">
      <c r="G15573" s="79"/>
      <c r="I15573" s="79"/>
      <c r="K15573" s="79"/>
      <c r="M15573" s="79"/>
      <c r="N15573" s="80"/>
      <c r="P15573" s="79"/>
    </row>
    <row r="15574" spans="7:16" x14ac:dyDescent="0.2">
      <c r="G15574" s="79"/>
      <c r="I15574" s="79"/>
      <c r="K15574" s="79"/>
      <c r="M15574" s="79"/>
      <c r="N15574" s="80"/>
      <c r="P15574" s="79"/>
    </row>
    <row r="15575" spans="7:16" x14ac:dyDescent="0.2">
      <c r="G15575" s="79"/>
      <c r="I15575" s="79"/>
      <c r="K15575" s="79"/>
      <c r="M15575" s="79"/>
      <c r="N15575" s="80"/>
      <c r="P15575" s="79"/>
    </row>
    <row r="15576" spans="7:16" x14ac:dyDescent="0.2">
      <c r="G15576" s="79"/>
      <c r="I15576" s="79"/>
      <c r="K15576" s="79"/>
      <c r="M15576" s="79"/>
      <c r="N15576" s="80"/>
      <c r="P15576" s="79"/>
    </row>
    <row r="15577" spans="7:16" x14ac:dyDescent="0.2">
      <c r="G15577" s="79"/>
      <c r="I15577" s="79"/>
      <c r="K15577" s="79"/>
      <c r="M15577" s="79"/>
      <c r="N15577" s="80"/>
      <c r="P15577" s="79"/>
    </row>
    <row r="15578" spans="7:16" x14ac:dyDescent="0.2">
      <c r="G15578" s="79"/>
      <c r="I15578" s="79"/>
      <c r="K15578" s="79"/>
      <c r="M15578" s="79"/>
      <c r="N15578" s="80"/>
      <c r="P15578" s="79"/>
    </row>
    <row r="15579" spans="7:16" x14ac:dyDescent="0.2">
      <c r="G15579" s="79"/>
      <c r="I15579" s="79"/>
      <c r="K15579" s="79"/>
      <c r="M15579" s="79"/>
      <c r="N15579" s="80"/>
      <c r="P15579" s="79"/>
    </row>
    <row r="15580" spans="7:16" x14ac:dyDescent="0.2">
      <c r="G15580" s="79"/>
      <c r="I15580" s="79"/>
      <c r="K15580" s="79"/>
      <c r="M15580" s="79"/>
      <c r="N15580" s="80"/>
      <c r="P15580" s="79"/>
    </row>
    <row r="15581" spans="7:16" x14ac:dyDescent="0.2">
      <c r="G15581" s="79"/>
      <c r="I15581" s="79"/>
      <c r="K15581" s="79"/>
      <c r="M15581" s="79"/>
      <c r="N15581" s="80"/>
      <c r="P15581" s="79"/>
    </row>
    <row r="15582" spans="7:16" x14ac:dyDescent="0.2">
      <c r="G15582" s="79"/>
      <c r="I15582" s="79"/>
      <c r="K15582" s="79"/>
      <c r="M15582" s="79"/>
      <c r="N15582" s="80"/>
      <c r="P15582" s="79"/>
    </row>
    <row r="15583" spans="7:16" x14ac:dyDescent="0.2">
      <c r="G15583" s="79"/>
      <c r="I15583" s="79"/>
      <c r="K15583" s="79"/>
      <c r="M15583" s="79"/>
      <c r="N15583" s="80"/>
      <c r="P15583" s="79"/>
    </row>
    <row r="15584" spans="7:16" x14ac:dyDescent="0.2">
      <c r="G15584" s="79"/>
      <c r="I15584" s="79"/>
      <c r="K15584" s="79"/>
      <c r="M15584" s="79"/>
      <c r="N15584" s="80"/>
      <c r="P15584" s="79"/>
    </row>
    <row r="15585" spans="7:16" x14ac:dyDescent="0.2">
      <c r="G15585" s="79"/>
      <c r="I15585" s="79"/>
      <c r="K15585" s="79"/>
      <c r="M15585" s="79"/>
      <c r="N15585" s="80"/>
      <c r="P15585" s="79"/>
    </row>
    <row r="15586" spans="7:16" x14ac:dyDescent="0.2">
      <c r="G15586" s="79"/>
      <c r="I15586" s="79"/>
      <c r="K15586" s="79"/>
      <c r="M15586" s="79"/>
      <c r="N15586" s="80"/>
      <c r="P15586" s="79"/>
    </row>
    <row r="15587" spans="7:16" x14ac:dyDescent="0.2">
      <c r="G15587" s="79"/>
      <c r="I15587" s="79"/>
      <c r="K15587" s="79"/>
      <c r="M15587" s="79"/>
      <c r="N15587" s="80"/>
      <c r="P15587" s="79"/>
    </row>
    <row r="15588" spans="7:16" x14ac:dyDescent="0.2">
      <c r="G15588" s="79"/>
      <c r="I15588" s="79"/>
      <c r="K15588" s="79"/>
      <c r="M15588" s="79"/>
      <c r="N15588" s="80"/>
      <c r="P15588" s="79"/>
    </row>
    <row r="15589" spans="7:16" x14ac:dyDescent="0.2">
      <c r="G15589" s="79"/>
      <c r="I15589" s="79"/>
      <c r="K15589" s="79"/>
      <c r="M15589" s="79"/>
      <c r="N15589" s="80"/>
      <c r="P15589" s="79"/>
    </row>
    <row r="15590" spans="7:16" x14ac:dyDescent="0.2">
      <c r="G15590" s="79"/>
      <c r="I15590" s="79"/>
      <c r="K15590" s="79"/>
      <c r="M15590" s="79"/>
      <c r="N15590" s="80"/>
      <c r="P15590" s="79"/>
    </row>
    <row r="15591" spans="7:16" x14ac:dyDescent="0.2">
      <c r="G15591" s="79"/>
      <c r="I15591" s="79"/>
      <c r="K15591" s="79"/>
      <c r="M15591" s="79"/>
      <c r="N15591" s="80"/>
      <c r="P15591" s="79"/>
    </row>
    <row r="15592" spans="7:16" x14ac:dyDescent="0.2">
      <c r="G15592" s="79"/>
      <c r="I15592" s="79"/>
      <c r="K15592" s="79"/>
      <c r="M15592" s="79"/>
      <c r="N15592" s="80"/>
      <c r="P15592" s="79"/>
    </row>
    <row r="15593" spans="7:16" x14ac:dyDescent="0.2">
      <c r="G15593" s="79"/>
      <c r="I15593" s="79"/>
      <c r="K15593" s="79"/>
      <c r="M15593" s="79"/>
      <c r="N15593" s="80"/>
      <c r="P15593" s="79"/>
    </row>
    <row r="15594" spans="7:16" x14ac:dyDescent="0.2">
      <c r="G15594" s="79"/>
      <c r="I15594" s="79"/>
      <c r="K15594" s="79"/>
      <c r="M15594" s="79"/>
      <c r="N15594" s="80"/>
      <c r="P15594" s="79"/>
    </row>
    <row r="15595" spans="7:16" x14ac:dyDescent="0.2">
      <c r="G15595" s="79"/>
      <c r="I15595" s="79"/>
      <c r="K15595" s="79"/>
      <c r="M15595" s="79"/>
      <c r="N15595" s="80"/>
      <c r="P15595" s="79"/>
    </row>
    <row r="15596" spans="7:16" x14ac:dyDescent="0.2">
      <c r="G15596" s="79"/>
      <c r="I15596" s="79"/>
      <c r="K15596" s="79"/>
      <c r="M15596" s="79"/>
      <c r="N15596" s="80"/>
      <c r="P15596" s="79"/>
    </row>
    <row r="15597" spans="7:16" x14ac:dyDescent="0.2">
      <c r="G15597" s="79"/>
      <c r="I15597" s="79"/>
      <c r="K15597" s="79"/>
      <c r="M15597" s="79"/>
      <c r="N15597" s="80"/>
      <c r="P15597" s="79"/>
    </row>
    <row r="15598" spans="7:16" x14ac:dyDescent="0.2">
      <c r="G15598" s="79"/>
      <c r="I15598" s="79"/>
      <c r="K15598" s="79"/>
      <c r="M15598" s="79"/>
      <c r="N15598" s="80"/>
      <c r="P15598" s="79"/>
    </row>
    <row r="15599" spans="7:16" x14ac:dyDescent="0.2">
      <c r="G15599" s="79"/>
      <c r="I15599" s="79"/>
      <c r="K15599" s="79"/>
      <c r="M15599" s="79"/>
      <c r="N15599" s="80"/>
      <c r="P15599" s="79"/>
    </row>
    <row r="15600" spans="7:16" x14ac:dyDescent="0.2">
      <c r="G15600" s="79"/>
      <c r="I15600" s="79"/>
      <c r="K15600" s="79"/>
      <c r="M15600" s="79"/>
      <c r="N15600" s="80"/>
      <c r="P15600" s="79"/>
    </row>
    <row r="15601" spans="7:16" x14ac:dyDescent="0.2">
      <c r="G15601" s="79"/>
      <c r="I15601" s="79"/>
      <c r="K15601" s="79"/>
      <c r="M15601" s="79"/>
      <c r="N15601" s="80"/>
      <c r="P15601" s="79"/>
    </row>
    <row r="15602" spans="7:16" x14ac:dyDescent="0.2">
      <c r="G15602" s="79"/>
      <c r="I15602" s="79"/>
      <c r="K15602" s="79"/>
      <c r="M15602" s="79"/>
      <c r="N15602" s="80"/>
      <c r="P15602" s="79"/>
    </row>
    <row r="15603" spans="7:16" x14ac:dyDescent="0.2">
      <c r="G15603" s="79"/>
      <c r="I15603" s="79"/>
      <c r="K15603" s="79"/>
      <c r="M15603" s="79"/>
      <c r="N15603" s="80"/>
      <c r="P15603" s="79"/>
    </row>
    <row r="15604" spans="7:16" x14ac:dyDescent="0.2">
      <c r="G15604" s="79"/>
      <c r="I15604" s="79"/>
      <c r="K15604" s="79"/>
      <c r="M15604" s="79"/>
      <c r="N15604" s="80"/>
      <c r="P15604" s="79"/>
    </row>
    <row r="15605" spans="7:16" x14ac:dyDescent="0.2">
      <c r="G15605" s="79"/>
      <c r="I15605" s="79"/>
      <c r="K15605" s="79"/>
      <c r="M15605" s="79"/>
      <c r="N15605" s="80"/>
      <c r="P15605" s="79"/>
    </row>
    <row r="15606" spans="7:16" x14ac:dyDescent="0.2">
      <c r="G15606" s="79"/>
      <c r="I15606" s="79"/>
      <c r="K15606" s="79"/>
      <c r="M15606" s="79"/>
      <c r="N15606" s="80"/>
      <c r="P15606" s="79"/>
    </row>
    <row r="15607" spans="7:16" x14ac:dyDescent="0.2">
      <c r="G15607" s="79"/>
      <c r="I15607" s="79"/>
      <c r="K15607" s="79"/>
      <c r="M15607" s="79"/>
      <c r="N15607" s="80"/>
      <c r="P15607" s="79"/>
    </row>
    <row r="15608" spans="7:16" x14ac:dyDescent="0.2">
      <c r="G15608" s="79"/>
      <c r="I15608" s="79"/>
      <c r="K15608" s="79"/>
      <c r="M15608" s="79"/>
      <c r="N15608" s="80"/>
      <c r="P15608" s="79"/>
    </row>
    <row r="15609" spans="7:16" x14ac:dyDescent="0.2">
      <c r="G15609" s="79"/>
      <c r="I15609" s="79"/>
      <c r="K15609" s="79"/>
      <c r="M15609" s="79"/>
      <c r="N15609" s="80"/>
      <c r="P15609" s="79"/>
    </row>
    <row r="15610" spans="7:16" x14ac:dyDescent="0.2">
      <c r="G15610" s="79"/>
      <c r="I15610" s="79"/>
      <c r="K15610" s="79"/>
      <c r="M15610" s="79"/>
      <c r="N15610" s="80"/>
      <c r="P15610" s="79"/>
    </row>
    <row r="15611" spans="7:16" x14ac:dyDescent="0.2">
      <c r="G15611" s="79"/>
      <c r="I15611" s="79"/>
      <c r="K15611" s="79"/>
      <c r="M15611" s="79"/>
      <c r="N15611" s="80"/>
      <c r="P15611" s="79"/>
    </row>
    <row r="15612" spans="7:16" x14ac:dyDescent="0.2">
      <c r="G15612" s="79"/>
      <c r="I15612" s="79"/>
      <c r="K15612" s="79"/>
      <c r="M15612" s="79"/>
      <c r="N15612" s="80"/>
      <c r="P15612" s="79"/>
    </row>
    <row r="15613" spans="7:16" x14ac:dyDescent="0.2">
      <c r="G15613" s="79"/>
      <c r="I15613" s="79"/>
      <c r="K15613" s="79"/>
      <c r="M15613" s="79"/>
      <c r="N15613" s="80"/>
      <c r="P15613" s="79"/>
    </row>
    <row r="15614" spans="7:16" x14ac:dyDescent="0.2">
      <c r="G15614" s="79"/>
      <c r="I15614" s="79"/>
      <c r="K15614" s="79"/>
      <c r="M15614" s="79"/>
      <c r="N15614" s="80"/>
      <c r="P15614" s="79"/>
    </row>
    <row r="15615" spans="7:16" x14ac:dyDescent="0.2">
      <c r="G15615" s="79"/>
      <c r="I15615" s="79"/>
      <c r="K15615" s="79"/>
      <c r="M15615" s="79"/>
      <c r="N15615" s="80"/>
      <c r="P15615" s="79"/>
    </row>
    <row r="15616" spans="7:16" x14ac:dyDescent="0.2">
      <c r="G15616" s="79"/>
      <c r="I15616" s="79"/>
      <c r="K15616" s="79"/>
      <c r="M15616" s="79"/>
      <c r="N15616" s="80"/>
      <c r="P15616" s="79"/>
    </row>
    <row r="15617" spans="7:16" x14ac:dyDescent="0.2">
      <c r="G15617" s="79"/>
      <c r="I15617" s="79"/>
      <c r="K15617" s="79"/>
      <c r="M15617" s="79"/>
      <c r="N15617" s="80"/>
      <c r="P15617" s="79"/>
    </row>
    <row r="15618" spans="7:16" x14ac:dyDescent="0.2">
      <c r="G15618" s="79"/>
      <c r="I15618" s="79"/>
      <c r="K15618" s="79"/>
      <c r="M15618" s="79"/>
      <c r="N15618" s="80"/>
      <c r="P15618" s="79"/>
    </row>
    <row r="15619" spans="7:16" x14ac:dyDescent="0.2">
      <c r="G15619" s="79"/>
      <c r="I15619" s="79"/>
      <c r="K15619" s="79"/>
      <c r="M15619" s="79"/>
      <c r="N15619" s="80"/>
      <c r="P15619" s="79"/>
    </row>
    <row r="15620" spans="7:16" x14ac:dyDescent="0.2">
      <c r="G15620" s="79"/>
      <c r="I15620" s="79"/>
      <c r="K15620" s="79"/>
      <c r="M15620" s="79"/>
      <c r="N15620" s="80"/>
      <c r="P15620" s="79"/>
    </row>
    <row r="15621" spans="7:16" x14ac:dyDescent="0.2">
      <c r="G15621" s="79"/>
      <c r="I15621" s="79"/>
      <c r="K15621" s="79"/>
      <c r="M15621" s="79"/>
      <c r="N15621" s="80"/>
      <c r="P15621" s="79"/>
    </row>
    <row r="15622" spans="7:16" x14ac:dyDescent="0.2">
      <c r="G15622" s="79"/>
      <c r="I15622" s="79"/>
      <c r="K15622" s="79"/>
      <c r="M15622" s="79"/>
      <c r="N15622" s="80"/>
      <c r="P15622" s="79"/>
    </row>
    <row r="15623" spans="7:16" x14ac:dyDescent="0.2">
      <c r="G15623" s="79"/>
      <c r="I15623" s="79"/>
      <c r="K15623" s="79"/>
      <c r="M15623" s="79"/>
      <c r="N15623" s="80"/>
      <c r="P15623" s="79"/>
    </row>
    <row r="15624" spans="7:16" x14ac:dyDescent="0.2">
      <c r="G15624" s="79"/>
      <c r="I15624" s="79"/>
      <c r="K15624" s="79"/>
      <c r="M15624" s="79"/>
      <c r="N15624" s="80"/>
      <c r="P15624" s="79"/>
    </row>
    <row r="15625" spans="7:16" x14ac:dyDescent="0.2">
      <c r="G15625" s="79"/>
      <c r="I15625" s="79"/>
      <c r="K15625" s="79"/>
      <c r="M15625" s="79"/>
      <c r="N15625" s="80"/>
      <c r="P15625" s="79"/>
    </row>
    <row r="15626" spans="7:16" x14ac:dyDescent="0.2">
      <c r="G15626" s="79"/>
      <c r="I15626" s="79"/>
      <c r="K15626" s="79"/>
      <c r="M15626" s="79"/>
      <c r="N15626" s="80"/>
      <c r="P15626" s="79"/>
    </row>
    <row r="15627" spans="7:16" x14ac:dyDescent="0.2">
      <c r="G15627" s="79"/>
      <c r="I15627" s="79"/>
      <c r="K15627" s="79"/>
      <c r="M15627" s="79"/>
      <c r="N15627" s="80"/>
      <c r="P15627" s="79"/>
    </row>
    <row r="15628" spans="7:16" x14ac:dyDescent="0.2">
      <c r="G15628" s="79"/>
      <c r="I15628" s="79"/>
      <c r="K15628" s="79"/>
      <c r="M15628" s="79"/>
      <c r="N15628" s="80"/>
      <c r="P15628" s="79"/>
    </row>
    <row r="15629" spans="7:16" x14ac:dyDescent="0.2">
      <c r="G15629" s="79"/>
      <c r="I15629" s="79"/>
      <c r="K15629" s="79"/>
      <c r="M15629" s="79"/>
      <c r="N15629" s="80"/>
      <c r="P15629" s="79"/>
    </row>
    <row r="15630" spans="7:16" x14ac:dyDescent="0.2">
      <c r="G15630" s="79"/>
      <c r="I15630" s="79"/>
      <c r="K15630" s="79"/>
      <c r="M15630" s="79"/>
      <c r="N15630" s="80"/>
      <c r="P15630" s="79"/>
    </row>
    <row r="15631" spans="7:16" x14ac:dyDescent="0.2">
      <c r="G15631" s="79"/>
      <c r="I15631" s="79"/>
      <c r="K15631" s="79"/>
      <c r="M15631" s="79"/>
      <c r="N15631" s="80"/>
      <c r="P15631" s="79"/>
    </row>
    <row r="15632" spans="7:16" x14ac:dyDescent="0.2">
      <c r="G15632" s="79"/>
      <c r="I15632" s="79"/>
      <c r="K15632" s="79"/>
      <c r="M15632" s="79"/>
      <c r="N15632" s="80"/>
      <c r="P15632" s="79"/>
    </row>
    <row r="15633" spans="7:16" x14ac:dyDescent="0.2">
      <c r="G15633" s="79"/>
      <c r="I15633" s="79"/>
      <c r="K15633" s="79"/>
      <c r="M15633" s="79"/>
      <c r="N15633" s="80"/>
      <c r="P15633" s="79"/>
    </row>
    <row r="15634" spans="7:16" x14ac:dyDescent="0.2">
      <c r="G15634" s="79"/>
      <c r="I15634" s="79"/>
      <c r="K15634" s="79"/>
      <c r="M15634" s="79"/>
      <c r="N15634" s="80"/>
      <c r="P15634" s="79"/>
    </row>
    <row r="15635" spans="7:16" x14ac:dyDescent="0.2">
      <c r="G15635" s="79"/>
      <c r="I15635" s="79"/>
      <c r="K15635" s="79"/>
      <c r="M15635" s="79"/>
      <c r="N15635" s="80"/>
      <c r="P15635" s="79"/>
    </row>
    <row r="15636" spans="7:16" x14ac:dyDescent="0.2">
      <c r="G15636" s="79"/>
      <c r="I15636" s="79"/>
      <c r="K15636" s="79"/>
      <c r="M15636" s="79"/>
      <c r="N15636" s="80"/>
      <c r="P15636" s="79"/>
    </row>
    <row r="15637" spans="7:16" x14ac:dyDescent="0.2">
      <c r="G15637" s="79"/>
      <c r="I15637" s="79"/>
      <c r="K15637" s="79"/>
      <c r="M15637" s="79"/>
      <c r="N15637" s="80"/>
      <c r="P15637" s="79"/>
    </row>
    <row r="15638" spans="7:16" x14ac:dyDescent="0.2">
      <c r="G15638" s="79"/>
      <c r="I15638" s="79"/>
      <c r="K15638" s="79"/>
      <c r="M15638" s="79"/>
      <c r="N15638" s="80"/>
      <c r="P15638" s="79"/>
    </row>
    <row r="15639" spans="7:16" x14ac:dyDescent="0.2">
      <c r="G15639" s="79"/>
      <c r="I15639" s="79"/>
      <c r="K15639" s="79"/>
      <c r="M15639" s="79"/>
      <c r="N15639" s="80"/>
      <c r="P15639" s="79"/>
    </row>
    <row r="15640" spans="7:16" x14ac:dyDescent="0.2">
      <c r="G15640" s="79"/>
      <c r="I15640" s="79"/>
      <c r="K15640" s="79"/>
      <c r="M15640" s="79"/>
      <c r="N15640" s="80"/>
      <c r="P15640" s="79"/>
    </row>
    <row r="15641" spans="7:16" x14ac:dyDescent="0.2">
      <c r="G15641" s="79"/>
      <c r="I15641" s="79"/>
      <c r="K15641" s="79"/>
      <c r="M15641" s="79"/>
      <c r="N15641" s="80"/>
      <c r="P15641" s="79"/>
    </row>
    <row r="15642" spans="7:16" x14ac:dyDescent="0.2">
      <c r="G15642" s="79"/>
      <c r="I15642" s="79"/>
      <c r="K15642" s="79"/>
      <c r="M15642" s="79"/>
      <c r="N15642" s="80"/>
      <c r="P15642" s="79"/>
    </row>
    <row r="15643" spans="7:16" x14ac:dyDescent="0.2">
      <c r="G15643" s="79"/>
      <c r="I15643" s="79"/>
      <c r="K15643" s="79"/>
      <c r="M15643" s="79"/>
      <c r="N15643" s="80"/>
      <c r="P15643" s="79"/>
    </row>
    <row r="15644" spans="7:16" x14ac:dyDescent="0.2">
      <c r="G15644" s="79"/>
      <c r="I15644" s="79"/>
      <c r="K15644" s="79"/>
      <c r="M15644" s="79"/>
      <c r="N15644" s="80"/>
      <c r="P15644" s="79"/>
    </row>
    <row r="15645" spans="7:16" x14ac:dyDescent="0.2">
      <c r="G15645" s="79"/>
      <c r="I15645" s="79"/>
      <c r="K15645" s="79"/>
      <c r="M15645" s="79"/>
      <c r="N15645" s="80"/>
      <c r="P15645" s="79"/>
    </row>
    <row r="15646" spans="7:16" x14ac:dyDescent="0.2">
      <c r="G15646" s="79"/>
      <c r="I15646" s="79"/>
      <c r="K15646" s="79"/>
      <c r="M15646" s="79"/>
      <c r="N15646" s="80"/>
      <c r="P15646" s="79"/>
    </row>
    <row r="15647" spans="7:16" x14ac:dyDescent="0.2">
      <c r="G15647" s="79"/>
      <c r="I15647" s="79"/>
      <c r="K15647" s="79"/>
      <c r="M15647" s="79"/>
      <c r="N15647" s="80"/>
      <c r="P15647" s="79"/>
    </row>
    <row r="15648" spans="7:16" x14ac:dyDescent="0.2">
      <c r="G15648" s="79"/>
      <c r="I15648" s="79"/>
      <c r="K15648" s="79"/>
      <c r="M15648" s="79"/>
      <c r="N15648" s="80"/>
      <c r="P15648" s="79"/>
    </row>
    <row r="15649" spans="7:16" x14ac:dyDescent="0.2">
      <c r="G15649" s="79"/>
      <c r="I15649" s="79"/>
      <c r="K15649" s="79"/>
      <c r="M15649" s="79"/>
      <c r="N15649" s="80"/>
      <c r="P15649" s="79"/>
    </row>
    <row r="15650" spans="7:16" x14ac:dyDescent="0.2">
      <c r="G15650" s="79"/>
      <c r="I15650" s="79"/>
      <c r="K15650" s="79"/>
      <c r="M15650" s="79"/>
      <c r="N15650" s="80"/>
      <c r="P15650" s="79"/>
    </row>
    <row r="15651" spans="7:16" x14ac:dyDescent="0.2">
      <c r="G15651" s="79"/>
      <c r="I15651" s="79"/>
      <c r="K15651" s="79"/>
      <c r="M15651" s="79"/>
      <c r="N15651" s="80"/>
      <c r="P15651" s="79"/>
    </row>
    <row r="15652" spans="7:16" x14ac:dyDescent="0.2">
      <c r="G15652" s="79"/>
      <c r="I15652" s="79"/>
      <c r="K15652" s="79"/>
      <c r="M15652" s="79"/>
      <c r="N15652" s="80"/>
      <c r="P15652" s="79"/>
    </row>
    <row r="15653" spans="7:16" x14ac:dyDescent="0.2">
      <c r="G15653" s="79"/>
      <c r="I15653" s="79"/>
      <c r="K15653" s="79"/>
      <c r="M15653" s="79"/>
      <c r="N15653" s="80"/>
      <c r="P15653" s="79"/>
    </row>
    <row r="15654" spans="7:16" x14ac:dyDescent="0.2">
      <c r="G15654" s="79"/>
      <c r="I15654" s="79"/>
      <c r="K15654" s="79"/>
      <c r="M15654" s="79"/>
      <c r="N15654" s="80"/>
      <c r="P15654" s="79"/>
    </row>
    <row r="15655" spans="7:16" x14ac:dyDescent="0.2">
      <c r="G15655" s="79"/>
      <c r="I15655" s="79"/>
      <c r="K15655" s="79"/>
      <c r="M15655" s="79"/>
      <c r="N15655" s="80"/>
      <c r="P15655" s="79"/>
    </row>
    <row r="15656" spans="7:16" x14ac:dyDescent="0.2">
      <c r="G15656" s="79"/>
      <c r="I15656" s="79"/>
      <c r="K15656" s="79"/>
      <c r="M15656" s="79"/>
      <c r="N15656" s="80"/>
      <c r="P15656" s="79"/>
    </row>
    <row r="15657" spans="7:16" x14ac:dyDescent="0.2">
      <c r="G15657" s="79"/>
      <c r="I15657" s="79"/>
      <c r="K15657" s="79"/>
      <c r="M15657" s="79"/>
      <c r="N15657" s="80"/>
      <c r="P15657" s="79"/>
    </row>
    <row r="15658" spans="7:16" x14ac:dyDescent="0.2">
      <c r="G15658" s="79"/>
      <c r="I15658" s="79"/>
      <c r="K15658" s="79"/>
      <c r="M15658" s="79"/>
      <c r="N15658" s="80"/>
      <c r="P15658" s="79"/>
    </row>
    <row r="15659" spans="7:16" x14ac:dyDescent="0.2">
      <c r="G15659" s="79"/>
      <c r="I15659" s="79"/>
      <c r="K15659" s="79"/>
      <c r="M15659" s="79"/>
      <c r="N15659" s="80"/>
      <c r="P15659" s="79"/>
    </row>
    <row r="15660" spans="7:16" x14ac:dyDescent="0.2">
      <c r="G15660" s="79"/>
      <c r="I15660" s="79"/>
      <c r="K15660" s="79"/>
      <c r="M15660" s="79"/>
      <c r="N15660" s="80"/>
      <c r="P15660" s="79"/>
    </row>
    <row r="15661" spans="7:16" x14ac:dyDescent="0.2">
      <c r="G15661" s="79"/>
      <c r="I15661" s="79"/>
      <c r="K15661" s="79"/>
      <c r="M15661" s="79"/>
      <c r="N15661" s="80"/>
      <c r="P15661" s="79"/>
    </row>
    <row r="15662" spans="7:16" x14ac:dyDescent="0.2">
      <c r="G15662" s="79"/>
      <c r="I15662" s="79"/>
      <c r="K15662" s="79"/>
      <c r="M15662" s="79"/>
      <c r="N15662" s="80"/>
      <c r="P15662" s="79"/>
    </row>
    <row r="15663" spans="7:16" x14ac:dyDescent="0.2">
      <c r="G15663" s="79"/>
      <c r="I15663" s="79"/>
      <c r="K15663" s="79"/>
      <c r="M15663" s="79"/>
      <c r="N15663" s="80"/>
      <c r="P15663" s="79"/>
    </row>
    <row r="15664" spans="7:16" x14ac:dyDescent="0.2">
      <c r="G15664" s="79"/>
      <c r="I15664" s="79"/>
      <c r="K15664" s="79"/>
      <c r="M15664" s="79"/>
      <c r="N15664" s="80"/>
      <c r="P15664" s="79"/>
    </row>
    <row r="15665" spans="7:16" x14ac:dyDescent="0.2">
      <c r="G15665" s="79"/>
      <c r="I15665" s="79"/>
      <c r="K15665" s="79"/>
      <c r="M15665" s="79"/>
      <c r="N15665" s="80"/>
      <c r="P15665" s="79"/>
    </row>
    <row r="15666" spans="7:16" x14ac:dyDescent="0.2">
      <c r="G15666" s="79"/>
      <c r="I15666" s="79"/>
      <c r="K15666" s="79"/>
      <c r="M15666" s="79"/>
      <c r="N15666" s="80"/>
      <c r="P15666" s="79"/>
    </row>
    <row r="15667" spans="7:16" x14ac:dyDescent="0.2">
      <c r="G15667" s="79"/>
      <c r="I15667" s="79"/>
      <c r="K15667" s="79"/>
      <c r="M15667" s="79"/>
      <c r="N15667" s="80"/>
      <c r="P15667" s="79"/>
    </row>
    <row r="15668" spans="7:16" x14ac:dyDescent="0.2">
      <c r="G15668" s="79"/>
      <c r="I15668" s="79"/>
      <c r="K15668" s="79"/>
      <c r="M15668" s="79"/>
      <c r="N15668" s="80"/>
      <c r="P15668" s="79"/>
    </row>
    <row r="15669" spans="7:16" x14ac:dyDescent="0.2">
      <c r="G15669" s="79"/>
      <c r="I15669" s="79"/>
      <c r="K15669" s="79"/>
      <c r="M15669" s="79"/>
      <c r="N15669" s="80"/>
      <c r="P15669" s="79"/>
    </row>
    <row r="15670" spans="7:16" x14ac:dyDescent="0.2">
      <c r="G15670" s="79"/>
      <c r="I15670" s="79"/>
      <c r="K15670" s="79"/>
      <c r="M15670" s="79"/>
      <c r="N15670" s="80"/>
      <c r="P15670" s="79"/>
    </row>
    <row r="15671" spans="7:16" x14ac:dyDescent="0.2">
      <c r="G15671" s="79"/>
      <c r="I15671" s="79"/>
      <c r="K15671" s="79"/>
      <c r="M15671" s="79"/>
      <c r="N15671" s="80"/>
      <c r="P15671" s="79"/>
    </row>
    <row r="15672" spans="7:16" x14ac:dyDescent="0.2">
      <c r="G15672" s="79"/>
      <c r="I15672" s="79"/>
      <c r="K15672" s="79"/>
      <c r="M15672" s="79"/>
      <c r="N15672" s="80"/>
      <c r="P15672" s="79"/>
    </row>
    <row r="15673" spans="7:16" x14ac:dyDescent="0.2">
      <c r="G15673" s="79"/>
      <c r="I15673" s="79"/>
      <c r="K15673" s="79"/>
      <c r="M15673" s="79"/>
      <c r="N15673" s="80"/>
      <c r="P15673" s="79"/>
    </row>
    <row r="15674" spans="7:16" x14ac:dyDescent="0.2">
      <c r="G15674" s="79"/>
      <c r="I15674" s="79"/>
      <c r="K15674" s="79"/>
      <c r="M15674" s="79"/>
      <c r="N15674" s="80"/>
      <c r="P15674" s="79"/>
    </row>
    <row r="15675" spans="7:16" x14ac:dyDescent="0.2">
      <c r="G15675" s="79"/>
      <c r="I15675" s="79"/>
      <c r="K15675" s="79"/>
      <c r="M15675" s="79"/>
      <c r="N15675" s="80"/>
      <c r="P15675" s="79"/>
    </row>
    <row r="15676" spans="7:16" x14ac:dyDescent="0.2">
      <c r="G15676" s="79"/>
      <c r="I15676" s="79"/>
      <c r="K15676" s="79"/>
      <c r="M15676" s="79"/>
      <c r="N15676" s="80"/>
      <c r="P15676" s="79"/>
    </row>
    <row r="15677" spans="7:16" x14ac:dyDescent="0.2">
      <c r="G15677" s="79"/>
      <c r="I15677" s="79"/>
      <c r="K15677" s="79"/>
      <c r="M15677" s="79"/>
      <c r="N15677" s="80"/>
      <c r="P15677" s="79"/>
    </row>
    <row r="15678" spans="7:16" x14ac:dyDescent="0.2">
      <c r="G15678" s="79"/>
      <c r="I15678" s="79"/>
      <c r="K15678" s="79"/>
      <c r="M15678" s="79"/>
      <c r="N15678" s="80"/>
      <c r="P15678" s="79"/>
    </row>
    <row r="15679" spans="7:16" x14ac:dyDescent="0.2">
      <c r="G15679" s="79"/>
      <c r="I15679" s="79"/>
      <c r="K15679" s="79"/>
      <c r="M15679" s="79"/>
      <c r="N15679" s="80"/>
      <c r="P15679" s="79"/>
    </row>
    <row r="15680" spans="7:16" x14ac:dyDescent="0.2">
      <c r="G15680" s="79"/>
      <c r="I15680" s="79"/>
      <c r="K15680" s="79"/>
      <c r="M15680" s="79"/>
      <c r="N15680" s="80"/>
      <c r="P15680" s="79"/>
    </row>
    <row r="15681" spans="7:16" x14ac:dyDescent="0.2">
      <c r="G15681" s="79"/>
      <c r="I15681" s="79"/>
      <c r="K15681" s="79"/>
      <c r="M15681" s="79"/>
      <c r="N15681" s="80"/>
      <c r="P15681" s="79"/>
    </row>
    <row r="15682" spans="7:16" x14ac:dyDescent="0.2">
      <c r="G15682" s="79"/>
      <c r="I15682" s="79"/>
      <c r="K15682" s="79"/>
      <c r="M15682" s="79"/>
      <c r="N15682" s="80"/>
      <c r="P15682" s="79"/>
    </row>
    <row r="15683" spans="7:16" x14ac:dyDescent="0.2">
      <c r="G15683" s="79"/>
      <c r="I15683" s="79"/>
      <c r="K15683" s="79"/>
      <c r="M15683" s="79"/>
      <c r="N15683" s="80"/>
      <c r="P15683" s="79"/>
    </row>
    <row r="15684" spans="7:16" x14ac:dyDescent="0.2">
      <c r="G15684" s="79"/>
      <c r="I15684" s="79"/>
      <c r="K15684" s="79"/>
      <c r="M15684" s="79"/>
      <c r="N15684" s="80"/>
      <c r="P15684" s="79"/>
    </row>
    <row r="15685" spans="7:16" x14ac:dyDescent="0.2">
      <c r="G15685" s="79"/>
      <c r="I15685" s="79"/>
      <c r="K15685" s="79"/>
      <c r="M15685" s="79"/>
      <c r="N15685" s="80"/>
      <c r="P15685" s="79"/>
    </row>
    <row r="15686" spans="7:16" x14ac:dyDescent="0.2">
      <c r="G15686" s="79"/>
      <c r="I15686" s="79"/>
      <c r="K15686" s="79"/>
      <c r="M15686" s="79"/>
      <c r="N15686" s="80"/>
      <c r="P15686" s="79"/>
    </row>
    <row r="15687" spans="7:16" x14ac:dyDescent="0.2">
      <c r="G15687" s="79"/>
      <c r="I15687" s="79"/>
      <c r="K15687" s="79"/>
      <c r="M15687" s="79"/>
      <c r="N15687" s="80"/>
      <c r="P15687" s="79"/>
    </row>
    <row r="15688" spans="7:16" x14ac:dyDescent="0.2">
      <c r="G15688" s="79"/>
      <c r="I15688" s="79"/>
      <c r="K15688" s="79"/>
      <c r="M15688" s="79"/>
      <c r="N15688" s="80"/>
      <c r="P15688" s="79"/>
    </row>
    <row r="15689" spans="7:16" x14ac:dyDescent="0.2">
      <c r="G15689" s="79"/>
      <c r="I15689" s="79"/>
      <c r="K15689" s="79"/>
      <c r="M15689" s="79"/>
      <c r="N15689" s="80"/>
      <c r="P15689" s="79"/>
    </row>
    <row r="15690" spans="7:16" x14ac:dyDescent="0.2">
      <c r="G15690" s="79"/>
      <c r="I15690" s="79"/>
      <c r="K15690" s="79"/>
      <c r="M15690" s="79"/>
      <c r="N15690" s="80"/>
      <c r="P15690" s="79"/>
    </row>
    <row r="15691" spans="7:16" x14ac:dyDescent="0.2">
      <c r="G15691" s="79"/>
      <c r="I15691" s="79"/>
      <c r="K15691" s="79"/>
      <c r="M15691" s="79"/>
      <c r="N15691" s="80"/>
      <c r="P15691" s="79"/>
    </row>
    <row r="15692" spans="7:16" x14ac:dyDescent="0.2">
      <c r="G15692" s="79"/>
      <c r="I15692" s="79"/>
      <c r="K15692" s="79"/>
      <c r="M15692" s="79"/>
      <c r="N15692" s="80"/>
      <c r="P15692" s="79"/>
    </row>
    <row r="15693" spans="7:16" x14ac:dyDescent="0.2">
      <c r="G15693" s="79"/>
      <c r="I15693" s="79"/>
      <c r="K15693" s="79"/>
      <c r="M15693" s="79"/>
      <c r="N15693" s="80"/>
      <c r="P15693" s="79"/>
    </row>
    <row r="15694" spans="7:16" x14ac:dyDescent="0.2">
      <c r="G15694" s="79"/>
      <c r="I15694" s="79"/>
      <c r="K15694" s="79"/>
      <c r="M15694" s="79"/>
      <c r="N15694" s="80"/>
      <c r="P15694" s="79"/>
    </row>
    <row r="15695" spans="7:16" x14ac:dyDescent="0.2">
      <c r="G15695" s="79"/>
      <c r="I15695" s="79"/>
      <c r="K15695" s="79"/>
      <c r="M15695" s="79"/>
      <c r="N15695" s="80"/>
      <c r="P15695" s="79"/>
    </row>
    <row r="15696" spans="7:16" x14ac:dyDescent="0.2">
      <c r="G15696" s="79"/>
      <c r="I15696" s="79"/>
      <c r="K15696" s="79"/>
      <c r="M15696" s="79"/>
      <c r="N15696" s="80"/>
      <c r="P15696" s="79"/>
    </row>
    <row r="15697" spans="7:16" x14ac:dyDescent="0.2">
      <c r="G15697" s="79"/>
      <c r="I15697" s="79"/>
      <c r="K15697" s="79"/>
      <c r="M15697" s="79"/>
      <c r="N15697" s="80"/>
      <c r="P15697" s="79"/>
    </row>
    <row r="15698" spans="7:16" x14ac:dyDescent="0.2">
      <c r="G15698" s="79"/>
      <c r="I15698" s="79"/>
      <c r="K15698" s="79"/>
      <c r="M15698" s="79"/>
      <c r="N15698" s="80"/>
      <c r="P15698" s="79"/>
    </row>
    <row r="15699" spans="7:16" x14ac:dyDescent="0.2">
      <c r="G15699" s="79"/>
      <c r="I15699" s="79"/>
      <c r="K15699" s="79"/>
      <c r="M15699" s="79"/>
      <c r="N15699" s="80"/>
      <c r="P15699" s="79"/>
    </row>
    <row r="15700" spans="7:16" x14ac:dyDescent="0.2">
      <c r="G15700" s="79"/>
      <c r="I15700" s="79"/>
      <c r="K15700" s="79"/>
      <c r="M15700" s="79"/>
      <c r="N15700" s="80"/>
      <c r="P15700" s="79"/>
    </row>
    <row r="15701" spans="7:16" x14ac:dyDescent="0.2">
      <c r="G15701" s="79"/>
      <c r="I15701" s="79"/>
      <c r="K15701" s="79"/>
      <c r="M15701" s="79"/>
      <c r="N15701" s="80"/>
      <c r="P15701" s="79"/>
    </row>
    <row r="15702" spans="7:16" x14ac:dyDescent="0.2">
      <c r="G15702" s="79"/>
      <c r="I15702" s="79"/>
      <c r="K15702" s="79"/>
      <c r="M15702" s="79"/>
      <c r="N15702" s="80"/>
      <c r="P15702" s="79"/>
    </row>
    <row r="15703" spans="7:16" x14ac:dyDescent="0.2">
      <c r="G15703" s="79"/>
      <c r="I15703" s="79"/>
      <c r="K15703" s="79"/>
      <c r="M15703" s="79"/>
      <c r="N15703" s="80"/>
      <c r="P15703" s="79"/>
    </row>
    <row r="15704" spans="7:16" x14ac:dyDescent="0.2">
      <c r="G15704" s="79"/>
      <c r="I15704" s="79"/>
      <c r="K15704" s="79"/>
      <c r="M15704" s="79"/>
      <c r="N15704" s="80"/>
      <c r="P15704" s="79"/>
    </row>
    <row r="15705" spans="7:16" x14ac:dyDescent="0.2">
      <c r="G15705" s="79"/>
      <c r="I15705" s="79"/>
      <c r="K15705" s="79"/>
      <c r="M15705" s="79"/>
      <c r="N15705" s="80"/>
      <c r="P15705" s="79"/>
    </row>
    <row r="15706" spans="7:16" x14ac:dyDescent="0.2">
      <c r="G15706" s="79"/>
      <c r="I15706" s="79"/>
      <c r="K15706" s="79"/>
      <c r="M15706" s="79"/>
      <c r="N15706" s="80"/>
      <c r="P15706" s="79"/>
    </row>
    <row r="15707" spans="7:16" x14ac:dyDescent="0.2">
      <c r="G15707" s="79"/>
      <c r="I15707" s="79"/>
      <c r="K15707" s="79"/>
      <c r="M15707" s="79"/>
      <c r="N15707" s="80"/>
      <c r="P15707" s="79"/>
    </row>
    <row r="15708" spans="7:16" x14ac:dyDescent="0.2">
      <c r="G15708" s="79"/>
      <c r="I15708" s="79"/>
      <c r="K15708" s="79"/>
      <c r="M15708" s="79"/>
      <c r="N15708" s="80"/>
      <c r="P15708" s="79"/>
    </row>
    <row r="15709" spans="7:16" x14ac:dyDescent="0.2">
      <c r="G15709" s="79"/>
      <c r="I15709" s="79"/>
      <c r="K15709" s="79"/>
      <c r="M15709" s="79"/>
      <c r="N15709" s="80"/>
      <c r="P15709" s="79"/>
    </row>
    <row r="15710" spans="7:16" x14ac:dyDescent="0.2">
      <c r="G15710" s="79"/>
      <c r="I15710" s="79"/>
      <c r="K15710" s="79"/>
      <c r="M15710" s="79"/>
      <c r="N15710" s="80"/>
      <c r="P15710" s="79"/>
    </row>
    <row r="15711" spans="7:16" x14ac:dyDescent="0.2">
      <c r="G15711" s="79"/>
      <c r="I15711" s="79"/>
      <c r="K15711" s="79"/>
      <c r="M15711" s="79"/>
      <c r="N15711" s="80"/>
      <c r="P15711" s="79"/>
    </row>
    <row r="15712" spans="7:16" x14ac:dyDescent="0.2">
      <c r="G15712" s="79"/>
      <c r="I15712" s="79"/>
      <c r="K15712" s="79"/>
      <c r="M15712" s="79"/>
      <c r="N15712" s="80"/>
      <c r="P15712" s="79"/>
    </row>
    <row r="15713" spans="7:16" x14ac:dyDescent="0.2">
      <c r="G15713" s="79"/>
      <c r="I15713" s="79"/>
      <c r="K15713" s="79"/>
      <c r="M15713" s="79"/>
      <c r="N15713" s="80"/>
      <c r="P15713" s="79"/>
    </row>
    <row r="15714" spans="7:16" x14ac:dyDescent="0.2">
      <c r="G15714" s="79"/>
      <c r="I15714" s="79"/>
      <c r="K15714" s="79"/>
      <c r="M15714" s="79"/>
      <c r="N15714" s="80"/>
      <c r="P15714" s="79"/>
    </row>
    <row r="15715" spans="7:16" x14ac:dyDescent="0.2">
      <c r="G15715" s="79"/>
      <c r="I15715" s="79"/>
      <c r="K15715" s="79"/>
      <c r="M15715" s="79"/>
      <c r="N15715" s="80"/>
      <c r="P15715" s="79"/>
    </row>
    <row r="15716" spans="7:16" x14ac:dyDescent="0.2">
      <c r="G15716" s="79"/>
      <c r="I15716" s="79"/>
      <c r="K15716" s="79"/>
      <c r="M15716" s="79"/>
      <c r="N15716" s="80"/>
      <c r="P15716" s="79"/>
    </row>
    <row r="15717" spans="7:16" x14ac:dyDescent="0.2">
      <c r="G15717" s="79"/>
      <c r="I15717" s="79"/>
      <c r="K15717" s="79"/>
      <c r="M15717" s="79"/>
      <c r="N15717" s="80"/>
      <c r="P15717" s="79"/>
    </row>
    <row r="15718" spans="7:16" x14ac:dyDescent="0.2">
      <c r="G15718" s="79"/>
      <c r="I15718" s="79"/>
      <c r="K15718" s="79"/>
      <c r="M15718" s="79"/>
      <c r="N15718" s="80"/>
      <c r="P15718" s="79"/>
    </row>
    <row r="15719" spans="7:16" x14ac:dyDescent="0.2">
      <c r="G15719" s="79"/>
      <c r="I15719" s="79"/>
      <c r="K15719" s="79"/>
      <c r="M15719" s="79"/>
      <c r="N15719" s="80"/>
      <c r="P15719" s="79"/>
    </row>
    <row r="15720" spans="7:16" x14ac:dyDescent="0.2">
      <c r="G15720" s="79"/>
      <c r="I15720" s="79"/>
      <c r="K15720" s="79"/>
      <c r="M15720" s="79"/>
      <c r="N15720" s="80"/>
      <c r="P15720" s="79"/>
    </row>
    <row r="15721" spans="7:16" x14ac:dyDescent="0.2">
      <c r="G15721" s="79"/>
      <c r="I15721" s="79"/>
      <c r="K15721" s="79"/>
      <c r="M15721" s="79"/>
      <c r="N15721" s="80"/>
      <c r="P15721" s="79"/>
    </row>
    <row r="15722" spans="7:16" x14ac:dyDescent="0.2">
      <c r="G15722" s="79"/>
      <c r="I15722" s="79"/>
      <c r="K15722" s="79"/>
      <c r="M15722" s="79"/>
      <c r="N15722" s="80"/>
      <c r="P15722" s="79"/>
    </row>
    <row r="15723" spans="7:16" x14ac:dyDescent="0.2">
      <c r="G15723" s="79"/>
      <c r="I15723" s="79"/>
      <c r="K15723" s="79"/>
      <c r="M15723" s="79"/>
      <c r="N15723" s="80"/>
      <c r="P15723" s="79"/>
    </row>
    <row r="15724" spans="7:16" x14ac:dyDescent="0.2">
      <c r="G15724" s="79"/>
      <c r="I15724" s="79"/>
      <c r="K15724" s="79"/>
      <c r="M15724" s="79"/>
      <c r="N15724" s="80"/>
      <c r="P15724" s="79"/>
    </row>
    <row r="15725" spans="7:16" x14ac:dyDescent="0.2">
      <c r="G15725" s="79"/>
      <c r="I15725" s="79"/>
      <c r="K15725" s="79"/>
      <c r="M15725" s="79"/>
      <c r="N15725" s="80"/>
      <c r="P15725" s="79"/>
    </row>
    <row r="15726" spans="7:16" x14ac:dyDescent="0.2">
      <c r="G15726" s="79"/>
      <c r="I15726" s="79"/>
      <c r="K15726" s="79"/>
      <c r="M15726" s="79"/>
      <c r="N15726" s="80"/>
      <c r="P15726" s="79"/>
    </row>
    <row r="15727" spans="7:16" x14ac:dyDescent="0.2">
      <c r="G15727" s="79"/>
      <c r="I15727" s="79"/>
      <c r="K15727" s="79"/>
      <c r="M15727" s="79"/>
      <c r="N15727" s="80"/>
      <c r="P15727" s="79"/>
    </row>
    <row r="15728" spans="7:16" x14ac:dyDescent="0.2">
      <c r="G15728" s="79"/>
      <c r="I15728" s="79"/>
      <c r="K15728" s="79"/>
      <c r="M15728" s="79"/>
      <c r="N15728" s="80"/>
      <c r="P15728" s="79"/>
    </row>
    <row r="15729" spans="7:16" x14ac:dyDescent="0.2">
      <c r="G15729" s="79"/>
      <c r="I15729" s="79"/>
      <c r="K15729" s="79"/>
      <c r="M15729" s="79"/>
      <c r="N15729" s="80"/>
      <c r="P15729" s="79"/>
    </row>
    <row r="15730" spans="7:16" x14ac:dyDescent="0.2">
      <c r="G15730" s="79"/>
      <c r="I15730" s="79"/>
      <c r="K15730" s="79"/>
      <c r="M15730" s="79"/>
      <c r="N15730" s="80"/>
      <c r="P15730" s="79"/>
    </row>
    <row r="15731" spans="7:16" x14ac:dyDescent="0.2">
      <c r="G15731" s="79"/>
      <c r="I15731" s="79"/>
      <c r="K15731" s="79"/>
      <c r="M15731" s="79"/>
      <c r="N15731" s="80"/>
      <c r="P15731" s="79"/>
    </row>
    <row r="15732" spans="7:16" x14ac:dyDescent="0.2">
      <c r="G15732" s="79"/>
      <c r="I15732" s="79"/>
      <c r="K15732" s="79"/>
      <c r="M15732" s="79"/>
      <c r="N15732" s="80"/>
      <c r="P15732" s="79"/>
    </row>
    <row r="15733" spans="7:16" x14ac:dyDescent="0.2">
      <c r="G15733" s="79"/>
      <c r="I15733" s="79"/>
      <c r="K15733" s="79"/>
      <c r="M15733" s="79"/>
      <c r="N15733" s="80"/>
      <c r="P15733" s="79"/>
    </row>
    <row r="15734" spans="7:16" x14ac:dyDescent="0.2">
      <c r="G15734" s="79"/>
      <c r="I15734" s="79"/>
      <c r="K15734" s="79"/>
      <c r="M15734" s="79"/>
      <c r="N15734" s="80"/>
      <c r="P15734" s="79"/>
    </row>
    <row r="15735" spans="7:16" x14ac:dyDescent="0.2">
      <c r="G15735" s="79"/>
      <c r="I15735" s="79"/>
      <c r="K15735" s="79"/>
      <c r="M15735" s="79"/>
      <c r="N15735" s="80"/>
      <c r="P15735" s="79"/>
    </row>
    <row r="15736" spans="7:16" x14ac:dyDescent="0.2">
      <c r="G15736" s="79"/>
      <c r="I15736" s="79"/>
      <c r="K15736" s="79"/>
      <c r="M15736" s="79"/>
      <c r="N15736" s="80"/>
      <c r="P15736" s="79"/>
    </row>
    <row r="15737" spans="7:16" x14ac:dyDescent="0.2">
      <c r="G15737" s="79"/>
      <c r="I15737" s="79"/>
      <c r="K15737" s="79"/>
      <c r="M15737" s="79"/>
      <c r="N15737" s="80"/>
      <c r="P15737" s="79"/>
    </row>
    <row r="15738" spans="7:16" x14ac:dyDescent="0.2">
      <c r="G15738" s="79"/>
      <c r="I15738" s="79"/>
      <c r="K15738" s="79"/>
      <c r="M15738" s="79"/>
      <c r="N15738" s="80"/>
      <c r="P15738" s="79"/>
    </row>
    <row r="15739" spans="7:16" x14ac:dyDescent="0.2">
      <c r="G15739" s="79"/>
      <c r="I15739" s="79"/>
      <c r="K15739" s="79"/>
      <c r="M15739" s="79"/>
      <c r="N15739" s="80"/>
      <c r="P15739" s="79"/>
    </row>
    <row r="15740" spans="7:16" x14ac:dyDescent="0.2">
      <c r="G15740" s="79"/>
      <c r="I15740" s="79"/>
      <c r="K15740" s="79"/>
      <c r="M15740" s="79"/>
      <c r="N15740" s="80"/>
      <c r="P15740" s="79"/>
    </row>
    <row r="15741" spans="7:16" x14ac:dyDescent="0.2">
      <c r="G15741" s="79"/>
      <c r="I15741" s="79"/>
      <c r="K15741" s="79"/>
      <c r="M15741" s="79"/>
      <c r="N15741" s="80"/>
      <c r="P15741" s="79"/>
    </row>
    <row r="15742" spans="7:16" x14ac:dyDescent="0.2">
      <c r="G15742" s="79"/>
      <c r="I15742" s="79"/>
      <c r="K15742" s="79"/>
      <c r="M15742" s="79"/>
      <c r="N15742" s="80"/>
      <c r="P15742" s="79"/>
    </row>
    <row r="15743" spans="7:16" x14ac:dyDescent="0.2">
      <c r="G15743" s="79"/>
      <c r="I15743" s="79"/>
      <c r="K15743" s="79"/>
      <c r="M15743" s="79"/>
      <c r="N15743" s="80"/>
      <c r="P15743" s="79"/>
    </row>
    <row r="15744" spans="7:16" x14ac:dyDescent="0.2">
      <c r="G15744" s="79"/>
      <c r="I15744" s="79"/>
      <c r="K15744" s="79"/>
      <c r="M15744" s="79"/>
      <c r="N15744" s="80"/>
      <c r="P15744" s="79"/>
    </row>
    <row r="15745" spans="7:16" x14ac:dyDescent="0.2">
      <c r="G15745" s="79"/>
      <c r="I15745" s="79"/>
      <c r="K15745" s="79"/>
      <c r="M15745" s="79"/>
      <c r="N15745" s="80"/>
      <c r="P15745" s="79"/>
    </row>
    <row r="15746" spans="7:16" x14ac:dyDescent="0.2">
      <c r="G15746" s="79"/>
      <c r="I15746" s="79"/>
      <c r="K15746" s="79"/>
      <c r="M15746" s="79"/>
      <c r="N15746" s="80"/>
      <c r="P15746" s="79"/>
    </row>
    <row r="15747" spans="7:16" x14ac:dyDescent="0.2">
      <c r="G15747" s="79"/>
      <c r="I15747" s="79"/>
      <c r="K15747" s="79"/>
      <c r="M15747" s="79"/>
      <c r="N15747" s="80"/>
      <c r="P15747" s="79"/>
    </row>
    <row r="15748" spans="7:16" x14ac:dyDescent="0.2">
      <c r="G15748" s="79"/>
      <c r="I15748" s="79"/>
      <c r="K15748" s="79"/>
      <c r="M15748" s="79"/>
      <c r="N15748" s="80"/>
      <c r="P15748" s="79"/>
    </row>
    <row r="15749" spans="7:16" x14ac:dyDescent="0.2">
      <c r="G15749" s="79"/>
      <c r="I15749" s="79"/>
      <c r="K15749" s="79"/>
      <c r="M15749" s="79"/>
      <c r="N15749" s="80"/>
      <c r="P15749" s="79"/>
    </row>
    <row r="15750" spans="7:16" x14ac:dyDescent="0.2">
      <c r="G15750" s="79"/>
      <c r="I15750" s="79"/>
      <c r="K15750" s="79"/>
      <c r="M15750" s="79"/>
      <c r="N15750" s="80"/>
      <c r="P15750" s="79"/>
    </row>
    <row r="15751" spans="7:16" x14ac:dyDescent="0.2">
      <c r="G15751" s="79"/>
      <c r="I15751" s="79"/>
      <c r="K15751" s="79"/>
      <c r="M15751" s="79"/>
      <c r="N15751" s="80"/>
      <c r="P15751" s="79"/>
    </row>
    <row r="15752" spans="7:16" x14ac:dyDescent="0.2">
      <c r="G15752" s="79"/>
      <c r="I15752" s="79"/>
      <c r="K15752" s="79"/>
      <c r="M15752" s="79"/>
      <c r="N15752" s="80"/>
      <c r="P15752" s="79"/>
    </row>
    <row r="15753" spans="7:16" x14ac:dyDescent="0.2">
      <c r="G15753" s="79"/>
      <c r="I15753" s="79"/>
      <c r="K15753" s="79"/>
      <c r="M15753" s="79"/>
      <c r="N15753" s="80"/>
      <c r="P15753" s="79"/>
    </row>
    <row r="15754" spans="7:16" x14ac:dyDescent="0.2">
      <c r="G15754" s="79"/>
      <c r="I15754" s="79"/>
      <c r="K15754" s="79"/>
      <c r="M15754" s="79"/>
      <c r="N15754" s="80"/>
      <c r="P15754" s="79"/>
    </row>
    <row r="15755" spans="7:16" x14ac:dyDescent="0.2">
      <c r="G15755" s="79"/>
      <c r="I15755" s="79"/>
      <c r="K15755" s="79"/>
      <c r="M15755" s="79"/>
      <c r="N15755" s="80"/>
      <c r="P15755" s="79"/>
    </row>
    <row r="15756" spans="7:16" x14ac:dyDescent="0.2">
      <c r="G15756" s="79"/>
      <c r="I15756" s="79"/>
      <c r="K15756" s="79"/>
      <c r="M15756" s="79"/>
      <c r="N15756" s="80"/>
      <c r="P15756" s="79"/>
    </row>
    <row r="15757" spans="7:16" x14ac:dyDescent="0.2">
      <c r="G15757" s="79"/>
      <c r="I15757" s="79"/>
      <c r="K15757" s="79"/>
      <c r="M15757" s="79"/>
      <c r="N15757" s="80"/>
      <c r="P15757" s="79"/>
    </row>
    <row r="15758" spans="7:16" x14ac:dyDescent="0.2">
      <c r="G15758" s="79"/>
      <c r="I15758" s="79"/>
      <c r="K15758" s="79"/>
      <c r="M15758" s="79"/>
      <c r="N15758" s="80"/>
      <c r="P15758" s="79"/>
    </row>
    <row r="15759" spans="7:16" x14ac:dyDescent="0.2">
      <c r="G15759" s="79"/>
      <c r="I15759" s="79"/>
      <c r="K15759" s="79"/>
      <c r="M15759" s="79"/>
      <c r="N15759" s="80"/>
      <c r="P15759" s="79"/>
    </row>
    <row r="15760" spans="7:16" x14ac:dyDescent="0.2">
      <c r="G15760" s="79"/>
      <c r="I15760" s="79"/>
      <c r="K15760" s="79"/>
      <c r="M15760" s="79"/>
      <c r="N15760" s="80"/>
      <c r="P15760" s="79"/>
    </row>
    <row r="15761" spans="7:16" x14ac:dyDescent="0.2">
      <c r="G15761" s="79"/>
      <c r="I15761" s="79"/>
      <c r="K15761" s="79"/>
      <c r="M15761" s="79"/>
      <c r="N15761" s="80"/>
      <c r="P15761" s="79"/>
    </row>
    <row r="15762" spans="7:16" x14ac:dyDescent="0.2">
      <c r="G15762" s="79"/>
      <c r="I15762" s="79"/>
      <c r="K15762" s="79"/>
      <c r="M15762" s="79"/>
      <c r="N15762" s="80"/>
      <c r="P15762" s="79"/>
    </row>
    <row r="15763" spans="7:16" x14ac:dyDescent="0.2">
      <c r="G15763" s="79"/>
      <c r="I15763" s="79"/>
      <c r="K15763" s="79"/>
      <c r="M15763" s="79"/>
      <c r="N15763" s="80"/>
      <c r="P15763" s="79"/>
    </row>
    <row r="15764" spans="7:16" x14ac:dyDescent="0.2">
      <c r="G15764" s="79"/>
      <c r="I15764" s="79"/>
      <c r="K15764" s="79"/>
      <c r="M15764" s="79"/>
      <c r="N15764" s="80"/>
      <c r="P15764" s="79"/>
    </row>
    <row r="15765" spans="7:16" x14ac:dyDescent="0.2">
      <c r="G15765" s="79"/>
      <c r="I15765" s="79"/>
      <c r="K15765" s="79"/>
      <c r="M15765" s="79"/>
      <c r="N15765" s="80"/>
      <c r="P15765" s="79"/>
    </row>
    <row r="15766" spans="7:16" x14ac:dyDescent="0.2">
      <c r="G15766" s="79"/>
      <c r="I15766" s="79"/>
      <c r="K15766" s="79"/>
      <c r="M15766" s="79"/>
      <c r="N15766" s="80"/>
      <c r="P15766" s="79"/>
    </row>
    <row r="15767" spans="7:16" x14ac:dyDescent="0.2">
      <c r="G15767" s="79"/>
      <c r="I15767" s="79"/>
      <c r="K15767" s="79"/>
      <c r="M15767" s="79"/>
      <c r="N15767" s="80"/>
      <c r="P15767" s="79"/>
    </row>
    <row r="15768" spans="7:16" x14ac:dyDescent="0.2">
      <c r="G15768" s="79"/>
      <c r="I15768" s="79"/>
      <c r="K15768" s="79"/>
      <c r="M15768" s="79"/>
      <c r="N15768" s="80"/>
      <c r="P15768" s="79"/>
    </row>
    <row r="15769" spans="7:16" x14ac:dyDescent="0.2">
      <c r="G15769" s="79"/>
      <c r="I15769" s="79"/>
      <c r="K15769" s="79"/>
      <c r="M15769" s="79"/>
      <c r="N15769" s="80"/>
      <c r="P15769" s="79"/>
    </row>
    <row r="15770" spans="7:16" x14ac:dyDescent="0.2">
      <c r="G15770" s="79"/>
      <c r="I15770" s="79"/>
      <c r="K15770" s="79"/>
      <c r="M15770" s="79"/>
      <c r="N15770" s="80"/>
      <c r="P15770" s="79"/>
    </row>
    <row r="15771" spans="7:16" x14ac:dyDescent="0.2">
      <c r="G15771" s="79"/>
      <c r="I15771" s="79"/>
      <c r="K15771" s="79"/>
      <c r="M15771" s="79"/>
      <c r="N15771" s="80"/>
      <c r="P15771" s="79"/>
    </row>
    <row r="15772" spans="7:16" x14ac:dyDescent="0.2">
      <c r="G15772" s="79"/>
      <c r="I15772" s="79"/>
      <c r="K15772" s="79"/>
      <c r="M15772" s="79"/>
      <c r="N15772" s="80"/>
      <c r="P15772" s="79"/>
    </row>
    <row r="15773" spans="7:16" x14ac:dyDescent="0.2">
      <c r="G15773" s="79"/>
      <c r="I15773" s="79"/>
      <c r="K15773" s="79"/>
      <c r="M15773" s="79"/>
      <c r="N15773" s="80"/>
      <c r="P15773" s="79"/>
    </row>
    <row r="15774" spans="7:16" x14ac:dyDescent="0.2">
      <c r="G15774" s="79"/>
      <c r="I15774" s="79"/>
      <c r="K15774" s="79"/>
      <c r="M15774" s="79"/>
      <c r="N15774" s="80"/>
      <c r="P15774" s="79"/>
    </row>
    <row r="15775" spans="7:16" x14ac:dyDescent="0.2">
      <c r="G15775" s="79"/>
      <c r="I15775" s="79"/>
      <c r="K15775" s="79"/>
      <c r="M15775" s="79"/>
      <c r="N15775" s="80"/>
      <c r="P15775" s="79"/>
    </row>
    <row r="15776" spans="7:16" x14ac:dyDescent="0.2">
      <c r="G15776" s="79"/>
      <c r="I15776" s="79"/>
      <c r="K15776" s="79"/>
      <c r="M15776" s="79"/>
      <c r="N15776" s="80"/>
      <c r="P15776" s="79"/>
    </row>
    <row r="15777" spans="7:16" x14ac:dyDescent="0.2">
      <c r="G15777" s="79"/>
      <c r="I15777" s="79"/>
      <c r="K15777" s="79"/>
      <c r="M15777" s="79"/>
      <c r="N15777" s="80"/>
      <c r="P15777" s="79"/>
    </row>
    <row r="15778" spans="7:16" x14ac:dyDescent="0.2">
      <c r="G15778" s="79"/>
      <c r="I15778" s="79"/>
      <c r="K15778" s="79"/>
      <c r="M15778" s="79"/>
      <c r="N15778" s="80"/>
      <c r="P15778" s="79"/>
    </row>
    <row r="15779" spans="7:16" x14ac:dyDescent="0.2">
      <c r="G15779" s="79"/>
      <c r="I15779" s="79"/>
      <c r="K15779" s="79"/>
      <c r="M15779" s="79"/>
      <c r="N15779" s="80"/>
      <c r="P15779" s="79"/>
    </row>
    <row r="15780" spans="7:16" x14ac:dyDescent="0.2">
      <c r="G15780" s="79"/>
      <c r="I15780" s="79"/>
      <c r="K15780" s="79"/>
      <c r="M15780" s="79"/>
      <c r="N15780" s="80"/>
      <c r="P15780" s="79"/>
    </row>
    <row r="15781" spans="7:16" x14ac:dyDescent="0.2">
      <c r="G15781" s="79"/>
      <c r="I15781" s="79"/>
      <c r="K15781" s="79"/>
      <c r="M15781" s="79"/>
      <c r="N15781" s="80"/>
      <c r="P15781" s="79"/>
    </row>
    <row r="15782" spans="7:16" x14ac:dyDescent="0.2">
      <c r="G15782" s="79"/>
      <c r="I15782" s="79"/>
      <c r="K15782" s="79"/>
      <c r="M15782" s="79"/>
      <c r="N15782" s="80"/>
      <c r="P15782" s="79"/>
    </row>
    <row r="15783" spans="7:16" x14ac:dyDescent="0.2">
      <c r="G15783" s="79"/>
      <c r="I15783" s="79"/>
      <c r="K15783" s="79"/>
      <c r="M15783" s="79"/>
      <c r="N15783" s="80"/>
      <c r="P15783" s="79"/>
    </row>
    <row r="15784" spans="7:16" x14ac:dyDescent="0.2">
      <c r="G15784" s="79"/>
      <c r="I15784" s="79"/>
      <c r="K15784" s="79"/>
      <c r="M15784" s="79"/>
      <c r="N15784" s="80"/>
      <c r="P15784" s="79"/>
    </row>
    <row r="15785" spans="7:16" x14ac:dyDescent="0.2">
      <c r="G15785" s="79"/>
      <c r="I15785" s="79"/>
      <c r="K15785" s="79"/>
      <c r="M15785" s="79"/>
      <c r="N15785" s="80"/>
      <c r="P15785" s="79"/>
    </row>
    <row r="15786" spans="7:16" x14ac:dyDescent="0.2">
      <c r="G15786" s="79"/>
      <c r="I15786" s="79"/>
      <c r="K15786" s="79"/>
      <c r="M15786" s="79"/>
      <c r="N15786" s="80"/>
      <c r="P15786" s="79"/>
    </row>
    <row r="15787" spans="7:16" x14ac:dyDescent="0.2">
      <c r="G15787" s="79"/>
      <c r="I15787" s="79"/>
      <c r="K15787" s="79"/>
      <c r="M15787" s="79"/>
      <c r="N15787" s="80"/>
      <c r="P15787" s="79"/>
    </row>
    <row r="15788" spans="7:16" x14ac:dyDescent="0.2">
      <c r="G15788" s="79"/>
      <c r="I15788" s="79"/>
      <c r="K15788" s="79"/>
      <c r="M15788" s="79"/>
      <c r="N15788" s="80"/>
      <c r="P15788" s="79"/>
    </row>
    <row r="15789" spans="7:16" x14ac:dyDescent="0.2">
      <c r="G15789" s="79"/>
      <c r="I15789" s="79"/>
      <c r="K15789" s="79"/>
      <c r="M15789" s="79"/>
      <c r="N15789" s="80"/>
      <c r="P15789" s="79"/>
    </row>
    <row r="15790" spans="7:16" x14ac:dyDescent="0.2">
      <c r="G15790" s="79"/>
      <c r="I15790" s="79"/>
      <c r="K15790" s="79"/>
      <c r="M15790" s="79"/>
      <c r="N15790" s="80"/>
      <c r="P15790" s="79"/>
    </row>
    <row r="15791" spans="7:16" x14ac:dyDescent="0.2">
      <c r="G15791" s="79"/>
      <c r="I15791" s="79"/>
      <c r="K15791" s="79"/>
      <c r="M15791" s="79"/>
      <c r="N15791" s="80"/>
      <c r="P15791" s="79"/>
    </row>
    <row r="15792" spans="7:16" x14ac:dyDescent="0.2">
      <c r="G15792" s="79"/>
      <c r="I15792" s="79"/>
      <c r="K15792" s="79"/>
      <c r="M15792" s="79"/>
      <c r="N15792" s="80"/>
      <c r="P15792" s="79"/>
    </row>
    <row r="15793" spans="7:16" x14ac:dyDescent="0.2">
      <c r="G15793" s="79"/>
      <c r="I15793" s="79"/>
      <c r="K15793" s="79"/>
      <c r="M15793" s="79"/>
      <c r="N15793" s="80"/>
      <c r="P15793" s="79"/>
    </row>
    <row r="15794" spans="7:16" x14ac:dyDescent="0.2">
      <c r="G15794" s="79"/>
      <c r="I15794" s="79"/>
      <c r="K15794" s="79"/>
      <c r="M15794" s="79"/>
      <c r="N15794" s="80"/>
      <c r="P15794" s="79"/>
    </row>
    <row r="15795" spans="7:16" x14ac:dyDescent="0.2">
      <c r="G15795" s="79"/>
      <c r="I15795" s="79"/>
      <c r="K15795" s="79"/>
      <c r="M15795" s="79"/>
      <c r="N15795" s="80"/>
      <c r="P15795" s="79"/>
    </row>
    <row r="15796" spans="7:16" x14ac:dyDescent="0.2">
      <c r="G15796" s="79"/>
      <c r="I15796" s="79"/>
      <c r="K15796" s="79"/>
      <c r="M15796" s="79"/>
      <c r="N15796" s="80"/>
      <c r="P15796" s="79"/>
    </row>
    <row r="15797" spans="7:16" x14ac:dyDescent="0.2">
      <c r="G15797" s="79"/>
      <c r="I15797" s="79"/>
      <c r="K15797" s="79"/>
      <c r="M15797" s="79"/>
      <c r="N15797" s="80"/>
      <c r="P15797" s="79"/>
    </row>
    <row r="15798" spans="7:16" x14ac:dyDescent="0.2">
      <c r="G15798" s="79"/>
      <c r="I15798" s="79"/>
      <c r="K15798" s="79"/>
      <c r="M15798" s="79"/>
      <c r="N15798" s="80"/>
      <c r="P15798" s="79"/>
    </row>
    <row r="15799" spans="7:16" x14ac:dyDescent="0.2">
      <c r="G15799" s="79"/>
      <c r="I15799" s="79"/>
      <c r="K15799" s="79"/>
      <c r="M15799" s="79"/>
      <c r="N15799" s="80"/>
      <c r="P15799" s="79"/>
    </row>
    <row r="15800" spans="7:16" x14ac:dyDescent="0.2">
      <c r="G15800" s="79"/>
      <c r="I15800" s="79"/>
      <c r="K15800" s="79"/>
      <c r="M15800" s="79"/>
      <c r="N15800" s="80"/>
      <c r="P15800" s="79"/>
    </row>
    <row r="15801" spans="7:16" x14ac:dyDescent="0.2">
      <c r="G15801" s="79"/>
      <c r="I15801" s="79"/>
      <c r="K15801" s="79"/>
      <c r="M15801" s="79"/>
      <c r="N15801" s="80"/>
      <c r="P15801" s="79"/>
    </row>
    <row r="15802" spans="7:16" x14ac:dyDescent="0.2">
      <c r="G15802" s="79"/>
      <c r="I15802" s="79"/>
      <c r="K15802" s="79"/>
      <c r="M15802" s="79"/>
      <c r="N15802" s="80"/>
      <c r="P15802" s="79"/>
    </row>
    <row r="15803" spans="7:16" x14ac:dyDescent="0.2">
      <c r="G15803" s="79"/>
      <c r="I15803" s="79"/>
      <c r="K15803" s="79"/>
      <c r="M15803" s="79"/>
      <c r="N15803" s="80"/>
      <c r="P15803" s="79"/>
    </row>
    <row r="15804" spans="7:16" x14ac:dyDescent="0.2">
      <c r="G15804" s="79"/>
      <c r="I15804" s="79"/>
      <c r="K15804" s="79"/>
      <c r="M15804" s="79"/>
      <c r="N15804" s="80"/>
      <c r="P15804" s="79"/>
    </row>
    <row r="15805" spans="7:16" x14ac:dyDescent="0.2">
      <c r="G15805" s="79"/>
      <c r="I15805" s="79"/>
      <c r="K15805" s="79"/>
      <c r="M15805" s="79"/>
      <c r="N15805" s="80"/>
      <c r="P15805" s="79"/>
    </row>
    <row r="15806" spans="7:16" x14ac:dyDescent="0.2">
      <c r="G15806" s="79"/>
      <c r="I15806" s="79"/>
      <c r="K15806" s="79"/>
      <c r="M15806" s="79"/>
      <c r="N15806" s="80"/>
      <c r="P15806" s="79"/>
    </row>
    <row r="15807" spans="7:16" x14ac:dyDescent="0.2">
      <c r="G15807" s="79"/>
      <c r="I15807" s="79"/>
      <c r="K15807" s="79"/>
      <c r="M15807" s="79"/>
      <c r="N15807" s="80"/>
      <c r="P15807" s="79"/>
    </row>
    <row r="15808" spans="7:16" x14ac:dyDescent="0.2">
      <c r="G15808" s="79"/>
      <c r="I15808" s="79"/>
      <c r="K15808" s="79"/>
      <c r="M15808" s="79"/>
      <c r="N15808" s="80"/>
      <c r="P15808" s="79"/>
    </row>
    <row r="15809" spans="7:16" x14ac:dyDescent="0.2">
      <c r="G15809" s="79"/>
      <c r="I15809" s="79"/>
      <c r="K15809" s="79"/>
      <c r="M15809" s="79"/>
      <c r="N15809" s="80"/>
      <c r="P15809" s="79"/>
    </row>
    <row r="15810" spans="7:16" x14ac:dyDescent="0.2">
      <c r="G15810" s="79"/>
      <c r="I15810" s="79"/>
      <c r="K15810" s="79"/>
      <c r="M15810" s="79"/>
      <c r="N15810" s="80"/>
      <c r="P15810" s="79"/>
    </row>
    <row r="15811" spans="7:16" x14ac:dyDescent="0.2">
      <c r="G15811" s="79"/>
      <c r="I15811" s="79"/>
      <c r="K15811" s="79"/>
      <c r="M15811" s="79"/>
      <c r="N15811" s="80"/>
      <c r="P15811" s="79"/>
    </row>
    <row r="15812" spans="7:16" x14ac:dyDescent="0.2">
      <c r="G15812" s="79"/>
      <c r="I15812" s="79"/>
      <c r="K15812" s="79"/>
      <c r="M15812" s="79"/>
      <c r="N15812" s="80"/>
      <c r="P15812" s="79"/>
    </row>
    <row r="15813" spans="7:16" x14ac:dyDescent="0.2">
      <c r="G15813" s="79"/>
      <c r="I15813" s="79"/>
      <c r="K15813" s="79"/>
      <c r="M15813" s="79"/>
      <c r="N15813" s="80"/>
      <c r="P15813" s="79"/>
    </row>
    <row r="15814" spans="7:16" x14ac:dyDescent="0.2">
      <c r="G15814" s="79"/>
      <c r="I15814" s="79"/>
      <c r="K15814" s="79"/>
      <c r="M15814" s="79"/>
      <c r="N15814" s="80"/>
      <c r="P15814" s="79"/>
    </row>
    <row r="15815" spans="7:16" x14ac:dyDescent="0.2">
      <c r="G15815" s="79"/>
      <c r="I15815" s="79"/>
      <c r="K15815" s="79"/>
      <c r="M15815" s="79"/>
      <c r="N15815" s="80"/>
      <c r="P15815" s="79"/>
    </row>
    <row r="15816" spans="7:16" x14ac:dyDescent="0.2">
      <c r="G15816" s="79"/>
      <c r="I15816" s="79"/>
      <c r="K15816" s="79"/>
      <c r="M15816" s="79"/>
      <c r="N15816" s="80"/>
      <c r="P15816" s="79"/>
    </row>
    <row r="15817" spans="7:16" x14ac:dyDescent="0.2">
      <c r="G15817" s="79"/>
      <c r="I15817" s="79"/>
      <c r="K15817" s="79"/>
      <c r="M15817" s="79"/>
      <c r="N15817" s="80"/>
      <c r="P15817" s="79"/>
    </row>
    <row r="15818" spans="7:16" x14ac:dyDescent="0.2">
      <c r="G15818" s="79"/>
      <c r="I15818" s="79"/>
      <c r="K15818" s="79"/>
      <c r="M15818" s="79"/>
      <c r="N15818" s="80"/>
      <c r="P15818" s="79"/>
    </row>
    <row r="15819" spans="7:16" x14ac:dyDescent="0.2">
      <c r="G15819" s="79"/>
      <c r="I15819" s="79"/>
      <c r="K15819" s="79"/>
      <c r="M15819" s="79"/>
      <c r="N15819" s="80"/>
      <c r="P15819" s="79"/>
    </row>
    <row r="15820" spans="7:16" x14ac:dyDescent="0.2">
      <c r="G15820" s="79"/>
      <c r="I15820" s="79"/>
      <c r="K15820" s="79"/>
      <c r="M15820" s="79"/>
      <c r="N15820" s="80"/>
      <c r="P15820" s="79"/>
    </row>
    <row r="15821" spans="7:16" x14ac:dyDescent="0.2">
      <c r="G15821" s="79"/>
      <c r="I15821" s="79"/>
      <c r="K15821" s="79"/>
      <c r="M15821" s="79"/>
      <c r="N15821" s="80"/>
      <c r="P15821" s="79"/>
    </row>
    <row r="15822" spans="7:16" x14ac:dyDescent="0.2">
      <c r="G15822" s="79"/>
      <c r="I15822" s="79"/>
      <c r="K15822" s="79"/>
      <c r="M15822" s="79"/>
      <c r="N15822" s="80"/>
      <c r="P15822" s="79"/>
    </row>
    <row r="15823" spans="7:16" x14ac:dyDescent="0.2">
      <c r="G15823" s="79"/>
      <c r="I15823" s="79"/>
      <c r="K15823" s="79"/>
      <c r="M15823" s="79"/>
      <c r="N15823" s="80"/>
      <c r="P15823" s="79"/>
    </row>
    <row r="15824" spans="7:16" x14ac:dyDescent="0.2">
      <c r="G15824" s="79"/>
      <c r="I15824" s="79"/>
      <c r="K15824" s="79"/>
      <c r="M15824" s="79"/>
      <c r="N15824" s="80"/>
      <c r="P15824" s="79"/>
    </row>
    <row r="15825" spans="7:16" x14ac:dyDescent="0.2">
      <c r="G15825" s="79"/>
      <c r="I15825" s="79"/>
      <c r="K15825" s="79"/>
      <c r="M15825" s="79"/>
      <c r="N15825" s="80"/>
      <c r="P15825" s="79"/>
    </row>
    <row r="15826" spans="7:16" x14ac:dyDescent="0.2">
      <c r="G15826" s="79"/>
      <c r="I15826" s="79"/>
      <c r="K15826" s="79"/>
      <c r="M15826" s="79"/>
      <c r="N15826" s="80"/>
      <c r="P15826" s="79"/>
    </row>
    <row r="15827" spans="7:16" x14ac:dyDescent="0.2">
      <c r="G15827" s="79"/>
      <c r="I15827" s="79"/>
      <c r="K15827" s="79"/>
      <c r="M15827" s="79"/>
      <c r="N15827" s="80"/>
      <c r="P15827" s="79"/>
    </row>
    <row r="15828" spans="7:16" x14ac:dyDescent="0.2">
      <c r="G15828" s="79"/>
      <c r="I15828" s="79"/>
      <c r="K15828" s="79"/>
      <c r="M15828" s="79"/>
      <c r="N15828" s="80"/>
      <c r="P15828" s="79"/>
    </row>
    <row r="15829" spans="7:16" x14ac:dyDescent="0.2">
      <c r="G15829" s="79"/>
      <c r="I15829" s="79"/>
      <c r="K15829" s="79"/>
      <c r="M15829" s="79"/>
      <c r="N15829" s="80"/>
      <c r="P15829" s="79"/>
    </row>
    <row r="15830" spans="7:16" x14ac:dyDescent="0.2">
      <c r="G15830" s="79"/>
      <c r="I15830" s="79"/>
      <c r="K15830" s="79"/>
      <c r="M15830" s="79"/>
      <c r="N15830" s="80"/>
      <c r="P15830" s="79"/>
    </row>
    <row r="15831" spans="7:16" x14ac:dyDescent="0.2">
      <c r="G15831" s="79"/>
      <c r="I15831" s="79"/>
      <c r="K15831" s="79"/>
      <c r="M15831" s="79"/>
      <c r="N15831" s="80"/>
      <c r="P15831" s="79"/>
    </row>
    <row r="15832" spans="7:16" x14ac:dyDescent="0.2">
      <c r="G15832" s="79"/>
      <c r="I15832" s="79"/>
      <c r="K15832" s="79"/>
      <c r="M15832" s="79"/>
      <c r="N15832" s="80"/>
      <c r="P15832" s="79"/>
    </row>
    <row r="15833" spans="7:16" x14ac:dyDescent="0.2">
      <c r="G15833" s="79"/>
      <c r="I15833" s="79"/>
      <c r="K15833" s="79"/>
      <c r="M15833" s="79"/>
      <c r="N15833" s="80"/>
      <c r="P15833" s="79"/>
    </row>
    <row r="15834" spans="7:16" x14ac:dyDescent="0.2">
      <c r="G15834" s="79"/>
      <c r="I15834" s="79"/>
      <c r="K15834" s="79"/>
      <c r="M15834" s="79"/>
      <c r="N15834" s="80"/>
      <c r="P15834" s="79"/>
    </row>
    <row r="15835" spans="7:16" x14ac:dyDescent="0.2">
      <c r="G15835" s="79"/>
      <c r="I15835" s="79"/>
      <c r="K15835" s="79"/>
      <c r="M15835" s="79"/>
      <c r="N15835" s="80"/>
      <c r="P15835" s="79"/>
    </row>
    <row r="15836" spans="7:16" x14ac:dyDescent="0.2">
      <c r="G15836" s="79"/>
      <c r="I15836" s="79"/>
      <c r="K15836" s="79"/>
      <c r="M15836" s="79"/>
      <c r="N15836" s="80"/>
      <c r="P15836" s="79"/>
    </row>
    <row r="15837" spans="7:16" x14ac:dyDescent="0.2">
      <c r="G15837" s="79"/>
      <c r="I15837" s="79"/>
      <c r="K15837" s="79"/>
      <c r="M15837" s="79"/>
      <c r="N15837" s="80"/>
      <c r="P15837" s="79"/>
    </row>
    <row r="15838" spans="7:16" x14ac:dyDescent="0.2">
      <c r="G15838" s="79"/>
      <c r="I15838" s="79"/>
      <c r="K15838" s="79"/>
      <c r="M15838" s="79"/>
      <c r="N15838" s="80"/>
      <c r="P15838" s="79"/>
    </row>
    <row r="15839" spans="7:16" x14ac:dyDescent="0.2">
      <c r="G15839" s="79"/>
      <c r="I15839" s="79"/>
      <c r="K15839" s="79"/>
      <c r="M15839" s="79"/>
      <c r="N15839" s="80"/>
      <c r="P15839" s="79"/>
    </row>
    <row r="15840" spans="7:16" x14ac:dyDescent="0.2">
      <c r="G15840" s="79"/>
      <c r="I15840" s="79"/>
      <c r="K15840" s="79"/>
      <c r="M15840" s="79"/>
      <c r="N15840" s="80"/>
      <c r="P15840" s="79"/>
    </row>
    <row r="15841" spans="7:16" x14ac:dyDescent="0.2">
      <c r="G15841" s="79"/>
      <c r="I15841" s="79"/>
      <c r="K15841" s="79"/>
      <c r="M15841" s="79"/>
      <c r="N15841" s="80"/>
      <c r="P15841" s="79"/>
    </row>
    <row r="15842" spans="7:16" x14ac:dyDescent="0.2">
      <c r="G15842" s="79"/>
      <c r="I15842" s="79"/>
      <c r="K15842" s="79"/>
      <c r="M15842" s="79"/>
      <c r="N15842" s="80"/>
      <c r="P15842" s="79"/>
    </row>
    <row r="15843" spans="7:16" x14ac:dyDescent="0.2">
      <c r="G15843" s="79"/>
      <c r="I15843" s="79"/>
      <c r="K15843" s="79"/>
      <c r="M15843" s="79"/>
      <c r="N15843" s="80"/>
      <c r="P15843" s="79"/>
    </row>
    <row r="15844" spans="7:16" x14ac:dyDescent="0.2">
      <c r="G15844" s="79"/>
      <c r="I15844" s="79"/>
      <c r="K15844" s="79"/>
      <c r="M15844" s="79"/>
      <c r="N15844" s="80"/>
      <c r="P15844" s="79"/>
    </row>
    <row r="15845" spans="7:16" x14ac:dyDescent="0.2">
      <c r="G15845" s="79"/>
      <c r="I15845" s="79"/>
      <c r="K15845" s="79"/>
      <c r="M15845" s="79"/>
      <c r="N15845" s="80"/>
      <c r="P15845" s="79"/>
    </row>
    <row r="15846" spans="7:16" x14ac:dyDescent="0.2">
      <c r="G15846" s="79"/>
      <c r="I15846" s="79"/>
      <c r="K15846" s="79"/>
      <c r="M15846" s="79"/>
      <c r="N15846" s="80"/>
      <c r="P15846" s="79"/>
    </row>
    <row r="15847" spans="7:16" x14ac:dyDescent="0.2">
      <c r="G15847" s="79"/>
      <c r="I15847" s="79"/>
      <c r="K15847" s="79"/>
      <c r="M15847" s="79"/>
      <c r="N15847" s="80"/>
      <c r="P15847" s="79"/>
    </row>
    <row r="15848" spans="7:16" x14ac:dyDescent="0.2">
      <c r="G15848" s="79"/>
      <c r="I15848" s="79"/>
      <c r="K15848" s="79"/>
      <c r="M15848" s="79"/>
      <c r="N15848" s="80"/>
      <c r="P15848" s="79"/>
    </row>
    <row r="15849" spans="7:16" x14ac:dyDescent="0.2">
      <c r="G15849" s="79"/>
      <c r="I15849" s="79"/>
      <c r="K15849" s="79"/>
      <c r="M15849" s="79"/>
      <c r="N15849" s="80"/>
      <c r="P15849" s="79"/>
    </row>
    <row r="15850" spans="7:16" x14ac:dyDescent="0.2">
      <c r="G15850" s="79"/>
      <c r="I15850" s="79"/>
      <c r="K15850" s="79"/>
      <c r="M15850" s="79"/>
      <c r="N15850" s="80"/>
      <c r="P15850" s="79"/>
    </row>
    <row r="15851" spans="7:16" x14ac:dyDescent="0.2">
      <c r="G15851" s="79"/>
      <c r="I15851" s="79"/>
      <c r="K15851" s="79"/>
      <c r="M15851" s="79"/>
      <c r="N15851" s="80"/>
      <c r="P15851" s="79"/>
    </row>
    <row r="15852" spans="7:16" x14ac:dyDescent="0.2">
      <c r="G15852" s="79"/>
      <c r="I15852" s="79"/>
      <c r="K15852" s="79"/>
      <c r="M15852" s="79"/>
      <c r="N15852" s="80"/>
      <c r="P15852" s="79"/>
    </row>
    <row r="15853" spans="7:16" x14ac:dyDescent="0.2">
      <c r="G15853" s="79"/>
      <c r="I15853" s="79"/>
      <c r="K15853" s="79"/>
      <c r="M15853" s="79"/>
      <c r="N15853" s="80"/>
      <c r="P15853" s="79"/>
    </row>
    <row r="15854" spans="7:16" x14ac:dyDescent="0.2">
      <c r="G15854" s="79"/>
      <c r="I15854" s="79"/>
      <c r="K15854" s="79"/>
      <c r="M15854" s="79"/>
      <c r="N15854" s="80"/>
      <c r="P15854" s="79"/>
    </row>
    <row r="15855" spans="7:16" x14ac:dyDescent="0.2">
      <c r="G15855" s="79"/>
      <c r="I15855" s="79"/>
      <c r="K15855" s="79"/>
      <c r="M15855" s="79"/>
      <c r="N15855" s="80"/>
      <c r="P15855" s="79"/>
    </row>
    <row r="15856" spans="7:16" x14ac:dyDescent="0.2">
      <c r="G15856" s="79"/>
      <c r="I15856" s="79"/>
      <c r="K15856" s="79"/>
      <c r="M15856" s="79"/>
      <c r="N15856" s="80"/>
      <c r="P15856" s="79"/>
    </row>
    <row r="15857" spans="7:16" x14ac:dyDescent="0.2">
      <c r="G15857" s="79"/>
      <c r="I15857" s="79"/>
      <c r="K15857" s="79"/>
      <c r="M15857" s="79"/>
      <c r="N15857" s="80"/>
      <c r="P15857" s="79"/>
    </row>
    <row r="15858" spans="7:16" x14ac:dyDescent="0.2">
      <c r="G15858" s="79"/>
      <c r="I15858" s="79"/>
      <c r="K15858" s="79"/>
      <c r="M15858" s="79"/>
      <c r="N15858" s="80"/>
      <c r="P15858" s="79"/>
    </row>
    <row r="15859" spans="7:16" x14ac:dyDescent="0.2">
      <c r="G15859" s="79"/>
      <c r="I15859" s="79"/>
      <c r="K15859" s="79"/>
      <c r="M15859" s="79"/>
      <c r="N15859" s="80"/>
      <c r="P15859" s="79"/>
    </row>
    <row r="15860" spans="7:16" x14ac:dyDescent="0.2">
      <c r="G15860" s="79"/>
      <c r="I15860" s="79"/>
      <c r="K15860" s="79"/>
      <c r="M15860" s="79"/>
      <c r="N15860" s="80"/>
      <c r="P15860" s="79"/>
    </row>
    <row r="15861" spans="7:16" x14ac:dyDescent="0.2">
      <c r="G15861" s="79"/>
      <c r="I15861" s="79"/>
      <c r="K15861" s="79"/>
      <c r="M15861" s="79"/>
      <c r="N15861" s="80"/>
      <c r="P15861" s="79"/>
    </row>
    <row r="15862" spans="7:16" x14ac:dyDescent="0.2">
      <c r="G15862" s="79"/>
      <c r="I15862" s="79"/>
      <c r="K15862" s="79"/>
      <c r="M15862" s="79"/>
      <c r="N15862" s="80"/>
      <c r="P15862" s="79"/>
    </row>
    <row r="15863" spans="7:16" x14ac:dyDescent="0.2">
      <c r="G15863" s="79"/>
      <c r="I15863" s="79"/>
      <c r="K15863" s="79"/>
      <c r="M15863" s="79"/>
      <c r="N15863" s="80"/>
      <c r="P15863" s="79"/>
    </row>
    <row r="15864" spans="7:16" x14ac:dyDescent="0.2">
      <c r="G15864" s="79"/>
      <c r="I15864" s="79"/>
      <c r="K15864" s="79"/>
      <c r="M15864" s="79"/>
      <c r="N15864" s="80"/>
      <c r="P15864" s="79"/>
    </row>
    <row r="15865" spans="7:16" x14ac:dyDescent="0.2">
      <c r="G15865" s="79"/>
      <c r="I15865" s="79"/>
      <c r="K15865" s="79"/>
      <c r="M15865" s="79"/>
      <c r="N15865" s="80"/>
      <c r="P15865" s="79"/>
    </row>
    <row r="15866" spans="7:16" x14ac:dyDescent="0.2">
      <c r="G15866" s="79"/>
      <c r="I15866" s="79"/>
      <c r="K15866" s="79"/>
      <c r="M15866" s="79"/>
      <c r="N15866" s="80"/>
      <c r="P15866" s="79"/>
    </row>
    <row r="15867" spans="7:16" x14ac:dyDescent="0.2">
      <c r="G15867" s="79"/>
      <c r="I15867" s="79"/>
      <c r="K15867" s="79"/>
      <c r="M15867" s="79"/>
      <c r="N15867" s="80"/>
      <c r="P15867" s="79"/>
    </row>
    <row r="15868" spans="7:16" x14ac:dyDescent="0.2">
      <c r="G15868" s="79"/>
      <c r="I15868" s="79"/>
      <c r="K15868" s="79"/>
      <c r="M15868" s="79"/>
      <c r="N15868" s="80"/>
      <c r="P15868" s="79"/>
    </row>
    <row r="15869" spans="7:16" x14ac:dyDescent="0.2">
      <c r="G15869" s="79"/>
      <c r="I15869" s="79"/>
      <c r="K15869" s="79"/>
      <c r="M15869" s="79"/>
      <c r="N15869" s="80"/>
      <c r="P15869" s="79"/>
    </row>
    <row r="15870" spans="7:16" x14ac:dyDescent="0.2">
      <c r="G15870" s="79"/>
      <c r="I15870" s="79"/>
      <c r="K15870" s="79"/>
      <c r="M15870" s="79"/>
      <c r="N15870" s="80"/>
      <c r="P15870" s="79"/>
    </row>
    <row r="15871" spans="7:16" x14ac:dyDescent="0.2">
      <c r="G15871" s="79"/>
      <c r="I15871" s="79"/>
      <c r="K15871" s="79"/>
      <c r="M15871" s="79"/>
      <c r="N15871" s="80"/>
      <c r="P15871" s="79"/>
    </row>
    <row r="15872" spans="7:16" x14ac:dyDescent="0.2">
      <c r="G15872" s="79"/>
      <c r="I15872" s="79"/>
      <c r="K15872" s="79"/>
      <c r="M15872" s="79"/>
      <c r="N15872" s="80"/>
      <c r="P15872" s="79"/>
    </row>
    <row r="15873" spans="7:16" x14ac:dyDescent="0.2">
      <c r="G15873" s="79"/>
      <c r="I15873" s="79"/>
      <c r="K15873" s="79"/>
      <c r="M15873" s="79"/>
      <c r="N15873" s="80"/>
      <c r="P15873" s="79"/>
    </row>
    <row r="15874" spans="7:16" x14ac:dyDescent="0.2">
      <c r="G15874" s="79"/>
      <c r="I15874" s="79"/>
      <c r="K15874" s="79"/>
      <c r="M15874" s="79"/>
      <c r="N15874" s="80"/>
      <c r="P15874" s="79"/>
    </row>
    <row r="15875" spans="7:16" x14ac:dyDescent="0.2">
      <c r="G15875" s="79"/>
      <c r="I15875" s="79"/>
      <c r="K15875" s="79"/>
      <c r="M15875" s="79"/>
      <c r="N15875" s="80"/>
      <c r="P15875" s="79"/>
    </row>
    <row r="15876" spans="7:16" x14ac:dyDescent="0.2">
      <c r="G15876" s="79"/>
      <c r="I15876" s="79"/>
      <c r="K15876" s="79"/>
      <c r="M15876" s="79"/>
      <c r="N15876" s="80"/>
      <c r="P15876" s="79"/>
    </row>
    <row r="15877" spans="7:16" x14ac:dyDescent="0.2">
      <c r="G15877" s="79"/>
      <c r="I15877" s="79"/>
      <c r="K15877" s="79"/>
      <c r="M15877" s="79"/>
      <c r="N15877" s="80"/>
      <c r="P15877" s="79"/>
    </row>
    <row r="15878" spans="7:16" x14ac:dyDescent="0.2">
      <c r="G15878" s="79"/>
      <c r="I15878" s="79"/>
      <c r="K15878" s="79"/>
      <c r="M15878" s="79"/>
      <c r="N15878" s="80"/>
      <c r="P15878" s="79"/>
    </row>
    <row r="15879" spans="7:16" x14ac:dyDescent="0.2">
      <c r="G15879" s="79"/>
      <c r="I15879" s="79"/>
      <c r="K15879" s="79"/>
      <c r="M15879" s="79"/>
      <c r="N15879" s="80"/>
      <c r="P15879" s="79"/>
    </row>
    <row r="15880" spans="7:16" x14ac:dyDescent="0.2">
      <c r="G15880" s="79"/>
      <c r="I15880" s="79"/>
      <c r="K15880" s="79"/>
      <c r="M15880" s="79"/>
      <c r="N15880" s="80"/>
      <c r="P15880" s="79"/>
    </row>
    <row r="15881" spans="7:16" x14ac:dyDescent="0.2">
      <c r="G15881" s="79"/>
      <c r="I15881" s="79"/>
      <c r="K15881" s="79"/>
      <c r="M15881" s="79"/>
      <c r="N15881" s="80"/>
      <c r="P15881" s="79"/>
    </row>
    <row r="15882" spans="7:16" x14ac:dyDescent="0.2">
      <c r="G15882" s="79"/>
      <c r="I15882" s="79"/>
      <c r="K15882" s="79"/>
      <c r="M15882" s="79"/>
      <c r="N15882" s="80"/>
      <c r="P15882" s="79"/>
    </row>
    <row r="15883" spans="7:16" x14ac:dyDescent="0.2">
      <c r="G15883" s="79"/>
      <c r="I15883" s="79"/>
      <c r="K15883" s="79"/>
      <c r="M15883" s="79"/>
      <c r="N15883" s="80"/>
      <c r="P15883" s="79"/>
    </row>
    <row r="15884" spans="7:16" x14ac:dyDescent="0.2">
      <c r="G15884" s="79"/>
      <c r="I15884" s="79"/>
      <c r="K15884" s="79"/>
      <c r="M15884" s="79"/>
      <c r="N15884" s="80"/>
      <c r="P15884" s="79"/>
    </row>
    <row r="15885" spans="7:16" x14ac:dyDescent="0.2">
      <c r="G15885" s="79"/>
      <c r="I15885" s="79"/>
      <c r="K15885" s="79"/>
      <c r="M15885" s="79"/>
      <c r="N15885" s="80"/>
      <c r="P15885" s="79"/>
    </row>
    <row r="15886" spans="7:16" x14ac:dyDescent="0.2">
      <c r="G15886" s="79"/>
      <c r="I15886" s="79"/>
      <c r="K15886" s="79"/>
      <c r="M15886" s="79"/>
      <c r="N15886" s="80"/>
      <c r="P15886" s="79"/>
    </row>
    <row r="15887" spans="7:16" x14ac:dyDescent="0.2">
      <c r="G15887" s="79"/>
      <c r="I15887" s="79"/>
      <c r="K15887" s="79"/>
      <c r="M15887" s="79"/>
      <c r="N15887" s="80"/>
      <c r="P15887" s="79"/>
    </row>
    <row r="15888" spans="7:16" x14ac:dyDescent="0.2">
      <c r="G15888" s="79"/>
      <c r="I15888" s="79"/>
      <c r="K15888" s="79"/>
      <c r="M15888" s="79"/>
      <c r="N15888" s="80"/>
      <c r="P15888" s="79"/>
    </row>
    <row r="15889" spans="7:16" x14ac:dyDescent="0.2">
      <c r="G15889" s="79"/>
      <c r="I15889" s="79"/>
      <c r="K15889" s="79"/>
      <c r="M15889" s="79"/>
      <c r="N15889" s="80"/>
      <c r="P15889" s="79"/>
    </row>
    <row r="15890" spans="7:16" x14ac:dyDescent="0.2">
      <c r="G15890" s="79"/>
      <c r="I15890" s="79"/>
      <c r="K15890" s="79"/>
      <c r="M15890" s="79"/>
      <c r="N15890" s="80"/>
      <c r="P15890" s="79"/>
    </row>
    <row r="15891" spans="7:16" x14ac:dyDescent="0.2">
      <c r="G15891" s="79"/>
      <c r="I15891" s="79"/>
      <c r="K15891" s="79"/>
      <c r="M15891" s="79"/>
      <c r="N15891" s="80"/>
      <c r="P15891" s="79"/>
    </row>
    <row r="15892" spans="7:16" x14ac:dyDescent="0.2">
      <c r="G15892" s="79"/>
      <c r="I15892" s="79"/>
      <c r="K15892" s="79"/>
      <c r="M15892" s="79"/>
      <c r="N15892" s="80"/>
      <c r="P15892" s="79"/>
    </row>
    <row r="15893" spans="7:16" x14ac:dyDescent="0.2">
      <c r="G15893" s="79"/>
      <c r="I15893" s="79"/>
      <c r="K15893" s="79"/>
      <c r="M15893" s="79"/>
      <c r="N15893" s="80"/>
      <c r="P15893" s="79"/>
    </row>
    <row r="15894" spans="7:16" x14ac:dyDescent="0.2">
      <c r="G15894" s="79"/>
      <c r="I15894" s="79"/>
      <c r="K15894" s="79"/>
      <c r="M15894" s="79"/>
      <c r="N15894" s="80"/>
      <c r="P15894" s="79"/>
    </row>
    <row r="15895" spans="7:16" x14ac:dyDescent="0.2">
      <c r="G15895" s="79"/>
      <c r="I15895" s="79"/>
      <c r="K15895" s="79"/>
      <c r="M15895" s="79"/>
      <c r="N15895" s="80"/>
      <c r="P15895" s="79"/>
    </row>
    <row r="15896" spans="7:16" x14ac:dyDescent="0.2">
      <c r="G15896" s="79"/>
      <c r="I15896" s="79"/>
      <c r="K15896" s="79"/>
      <c r="M15896" s="79"/>
      <c r="N15896" s="80"/>
      <c r="P15896" s="79"/>
    </row>
    <row r="15897" spans="7:16" x14ac:dyDescent="0.2">
      <c r="G15897" s="79"/>
      <c r="I15897" s="79"/>
      <c r="K15897" s="79"/>
      <c r="M15897" s="79"/>
      <c r="N15897" s="80"/>
      <c r="P15897" s="79"/>
    </row>
    <row r="15898" spans="7:16" x14ac:dyDescent="0.2">
      <c r="G15898" s="79"/>
      <c r="I15898" s="79"/>
      <c r="K15898" s="79"/>
      <c r="M15898" s="79"/>
      <c r="N15898" s="80"/>
      <c r="P15898" s="79"/>
    </row>
    <row r="15899" spans="7:16" x14ac:dyDescent="0.2">
      <c r="G15899" s="79"/>
      <c r="I15899" s="79"/>
      <c r="K15899" s="79"/>
      <c r="M15899" s="79"/>
      <c r="N15899" s="80"/>
      <c r="P15899" s="79"/>
    </row>
    <row r="15900" spans="7:16" x14ac:dyDescent="0.2">
      <c r="G15900" s="79"/>
      <c r="I15900" s="79"/>
      <c r="K15900" s="79"/>
      <c r="M15900" s="79"/>
      <c r="N15900" s="80"/>
      <c r="P15900" s="79"/>
    </row>
    <row r="15901" spans="7:16" x14ac:dyDescent="0.2">
      <c r="G15901" s="79"/>
      <c r="I15901" s="79"/>
      <c r="K15901" s="79"/>
      <c r="M15901" s="79"/>
      <c r="N15901" s="80"/>
      <c r="P15901" s="79"/>
    </row>
    <row r="15902" spans="7:16" x14ac:dyDescent="0.2">
      <c r="G15902" s="79"/>
      <c r="I15902" s="79"/>
      <c r="K15902" s="79"/>
      <c r="M15902" s="79"/>
      <c r="N15902" s="80"/>
      <c r="P15902" s="79"/>
    </row>
    <row r="15903" spans="7:16" x14ac:dyDescent="0.2">
      <c r="G15903" s="79"/>
      <c r="I15903" s="79"/>
      <c r="K15903" s="79"/>
      <c r="M15903" s="79"/>
      <c r="N15903" s="80"/>
      <c r="P15903" s="79"/>
    </row>
    <row r="15904" spans="7:16" x14ac:dyDescent="0.2">
      <c r="G15904" s="79"/>
      <c r="I15904" s="79"/>
      <c r="K15904" s="79"/>
      <c r="M15904" s="79"/>
      <c r="N15904" s="80"/>
      <c r="P15904" s="79"/>
    </row>
    <row r="15905" spans="7:16" x14ac:dyDescent="0.2">
      <c r="G15905" s="79"/>
      <c r="I15905" s="79"/>
      <c r="K15905" s="79"/>
      <c r="M15905" s="79"/>
      <c r="N15905" s="80"/>
      <c r="P15905" s="79"/>
    </row>
    <row r="15906" spans="7:16" x14ac:dyDescent="0.2">
      <c r="G15906" s="79"/>
      <c r="I15906" s="79"/>
      <c r="K15906" s="79"/>
      <c r="M15906" s="79"/>
      <c r="N15906" s="80"/>
      <c r="P15906" s="79"/>
    </row>
    <row r="15907" spans="7:16" x14ac:dyDescent="0.2">
      <c r="G15907" s="79"/>
      <c r="I15907" s="79"/>
      <c r="K15907" s="79"/>
      <c r="M15907" s="79"/>
      <c r="N15907" s="80"/>
      <c r="P15907" s="79"/>
    </row>
    <row r="15908" spans="7:16" x14ac:dyDescent="0.2">
      <c r="G15908" s="79"/>
      <c r="I15908" s="79"/>
      <c r="K15908" s="79"/>
      <c r="M15908" s="79"/>
      <c r="N15908" s="80"/>
      <c r="P15908" s="79"/>
    </row>
    <row r="15909" spans="7:16" x14ac:dyDescent="0.2">
      <c r="G15909" s="79"/>
      <c r="I15909" s="79"/>
      <c r="K15909" s="79"/>
      <c r="M15909" s="79"/>
      <c r="N15909" s="80"/>
      <c r="P15909" s="79"/>
    </row>
    <row r="15910" spans="7:16" x14ac:dyDescent="0.2">
      <c r="G15910" s="79"/>
      <c r="I15910" s="79"/>
      <c r="K15910" s="79"/>
      <c r="M15910" s="79"/>
      <c r="N15910" s="80"/>
      <c r="P15910" s="79"/>
    </row>
    <row r="15911" spans="7:16" x14ac:dyDescent="0.2">
      <c r="G15911" s="79"/>
      <c r="I15911" s="79"/>
      <c r="K15911" s="79"/>
      <c r="M15911" s="79"/>
      <c r="N15911" s="80"/>
      <c r="P15911" s="79"/>
    </row>
    <row r="15912" spans="7:16" x14ac:dyDescent="0.2">
      <c r="G15912" s="79"/>
      <c r="I15912" s="79"/>
      <c r="K15912" s="79"/>
      <c r="M15912" s="79"/>
      <c r="N15912" s="80"/>
      <c r="P15912" s="79"/>
    </row>
    <row r="15913" spans="7:16" x14ac:dyDescent="0.2">
      <c r="G15913" s="79"/>
      <c r="I15913" s="79"/>
      <c r="K15913" s="79"/>
      <c r="M15913" s="79"/>
      <c r="N15913" s="80"/>
      <c r="P15913" s="79"/>
    </row>
    <row r="15914" spans="7:16" x14ac:dyDescent="0.2">
      <c r="G15914" s="79"/>
      <c r="I15914" s="79"/>
      <c r="K15914" s="79"/>
      <c r="M15914" s="79"/>
      <c r="N15914" s="80"/>
      <c r="P15914" s="79"/>
    </row>
    <row r="15915" spans="7:16" x14ac:dyDescent="0.2">
      <c r="G15915" s="79"/>
      <c r="I15915" s="79"/>
      <c r="K15915" s="79"/>
      <c r="M15915" s="79"/>
      <c r="N15915" s="80"/>
      <c r="P15915" s="79"/>
    </row>
    <row r="15916" spans="7:16" x14ac:dyDescent="0.2">
      <c r="G15916" s="79"/>
      <c r="I15916" s="79"/>
      <c r="K15916" s="79"/>
      <c r="M15916" s="79"/>
      <c r="N15916" s="80"/>
      <c r="P15916" s="79"/>
    </row>
    <row r="15917" spans="7:16" x14ac:dyDescent="0.2">
      <c r="G15917" s="79"/>
      <c r="I15917" s="79"/>
      <c r="K15917" s="79"/>
      <c r="M15917" s="79"/>
      <c r="N15917" s="80"/>
      <c r="P15917" s="79"/>
    </row>
    <row r="15918" spans="7:16" x14ac:dyDescent="0.2">
      <c r="G15918" s="79"/>
      <c r="I15918" s="79"/>
      <c r="K15918" s="79"/>
      <c r="M15918" s="79"/>
      <c r="N15918" s="80"/>
      <c r="P15918" s="79"/>
    </row>
    <row r="15919" spans="7:16" x14ac:dyDescent="0.2">
      <c r="G15919" s="79"/>
      <c r="I15919" s="79"/>
      <c r="K15919" s="79"/>
      <c r="M15919" s="79"/>
      <c r="N15919" s="80"/>
      <c r="P15919" s="79"/>
    </row>
    <row r="15920" spans="7:16" x14ac:dyDescent="0.2">
      <c r="G15920" s="79"/>
      <c r="I15920" s="79"/>
      <c r="K15920" s="79"/>
      <c r="M15920" s="79"/>
      <c r="N15920" s="80"/>
      <c r="P15920" s="79"/>
    </row>
    <row r="15921" spans="7:16" x14ac:dyDescent="0.2">
      <c r="G15921" s="79"/>
      <c r="I15921" s="79"/>
      <c r="K15921" s="79"/>
      <c r="M15921" s="79"/>
      <c r="N15921" s="80"/>
      <c r="P15921" s="79"/>
    </row>
    <row r="15922" spans="7:16" x14ac:dyDescent="0.2">
      <c r="G15922" s="79"/>
      <c r="I15922" s="79"/>
      <c r="K15922" s="79"/>
      <c r="M15922" s="79"/>
      <c r="N15922" s="80"/>
      <c r="P15922" s="79"/>
    </row>
    <row r="15923" spans="7:16" x14ac:dyDescent="0.2">
      <c r="G15923" s="79"/>
      <c r="I15923" s="79"/>
      <c r="K15923" s="79"/>
      <c r="M15923" s="79"/>
      <c r="N15923" s="80"/>
      <c r="P15923" s="79"/>
    </row>
    <row r="15924" spans="7:16" x14ac:dyDescent="0.2">
      <c r="G15924" s="79"/>
      <c r="I15924" s="79"/>
      <c r="K15924" s="79"/>
      <c r="M15924" s="79"/>
      <c r="N15924" s="80"/>
      <c r="P15924" s="79"/>
    </row>
    <row r="15925" spans="7:16" x14ac:dyDescent="0.2">
      <c r="G15925" s="79"/>
      <c r="I15925" s="79"/>
      <c r="K15925" s="79"/>
      <c r="M15925" s="79"/>
      <c r="N15925" s="80"/>
      <c r="P15925" s="79"/>
    </row>
    <row r="15926" spans="7:16" x14ac:dyDescent="0.2">
      <c r="G15926" s="79"/>
      <c r="I15926" s="79"/>
      <c r="K15926" s="79"/>
      <c r="M15926" s="79"/>
      <c r="N15926" s="80"/>
      <c r="P15926" s="79"/>
    </row>
    <row r="15927" spans="7:16" x14ac:dyDescent="0.2">
      <c r="G15927" s="79"/>
      <c r="I15927" s="79"/>
      <c r="K15927" s="79"/>
      <c r="M15927" s="79"/>
      <c r="N15927" s="80"/>
      <c r="P15927" s="79"/>
    </row>
    <row r="15928" spans="7:16" x14ac:dyDescent="0.2">
      <c r="G15928" s="79"/>
      <c r="I15928" s="79"/>
      <c r="K15928" s="79"/>
      <c r="M15928" s="79"/>
      <c r="N15928" s="80"/>
      <c r="P15928" s="79"/>
    </row>
    <row r="15929" spans="7:16" x14ac:dyDescent="0.2">
      <c r="G15929" s="79"/>
      <c r="I15929" s="79"/>
      <c r="K15929" s="79"/>
      <c r="M15929" s="79"/>
      <c r="N15929" s="80"/>
      <c r="P15929" s="79"/>
    </row>
    <row r="15930" spans="7:16" x14ac:dyDescent="0.2">
      <c r="G15930" s="79"/>
      <c r="I15930" s="79"/>
      <c r="K15930" s="79"/>
      <c r="M15930" s="79"/>
      <c r="N15930" s="80"/>
      <c r="P15930" s="79"/>
    </row>
    <row r="15931" spans="7:16" x14ac:dyDescent="0.2">
      <c r="G15931" s="79"/>
      <c r="I15931" s="79"/>
      <c r="K15931" s="79"/>
      <c r="M15931" s="79"/>
      <c r="N15931" s="80"/>
      <c r="P15931" s="79"/>
    </row>
    <row r="15932" spans="7:16" x14ac:dyDescent="0.2">
      <c r="G15932" s="79"/>
      <c r="I15932" s="79"/>
      <c r="K15932" s="79"/>
      <c r="M15932" s="79"/>
      <c r="N15932" s="80"/>
      <c r="P15932" s="79"/>
    </row>
    <row r="15933" spans="7:16" x14ac:dyDescent="0.2">
      <c r="G15933" s="79"/>
      <c r="I15933" s="79"/>
      <c r="K15933" s="79"/>
      <c r="M15933" s="79"/>
      <c r="N15933" s="80"/>
      <c r="P15933" s="79"/>
    </row>
    <row r="15934" spans="7:16" x14ac:dyDescent="0.2">
      <c r="G15934" s="79"/>
      <c r="I15934" s="79"/>
      <c r="K15934" s="79"/>
      <c r="M15934" s="79"/>
      <c r="N15934" s="80"/>
      <c r="P15934" s="79"/>
    </row>
    <row r="15935" spans="7:16" x14ac:dyDescent="0.2">
      <c r="G15935" s="79"/>
      <c r="I15935" s="79"/>
      <c r="K15935" s="79"/>
      <c r="M15935" s="79"/>
      <c r="N15935" s="80"/>
      <c r="P15935" s="79"/>
    </row>
    <row r="15936" spans="7:16" x14ac:dyDescent="0.2">
      <c r="G15936" s="79"/>
      <c r="I15936" s="79"/>
      <c r="K15936" s="79"/>
      <c r="M15936" s="79"/>
      <c r="N15936" s="80"/>
      <c r="P15936" s="79"/>
    </row>
    <row r="15937" spans="7:16" x14ac:dyDescent="0.2">
      <c r="G15937" s="79"/>
      <c r="I15937" s="79"/>
      <c r="K15937" s="79"/>
      <c r="M15937" s="79"/>
      <c r="N15937" s="80"/>
      <c r="P15937" s="79"/>
    </row>
    <row r="15938" spans="7:16" x14ac:dyDescent="0.2">
      <c r="G15938" s="79"/>
      <c r="I15938" s="79"/>
      <c r="K15938" s="79"/>
      <c r="M15938" s="79"/>
      <c r="N15938" s="80"/>
      <c r="P15938" s="79"/>
    </row>
    <row r="15939" spans="7:16" x14ac:dyDescent="0.2">
      <c r="G15939" s="79"/>
      <c r="I15939" s="79"/>
      <c r="K15939" s="79"/>
      <c r="M15939" s="79"/>
      <c r="N15939" s="80"/>
      <c r="P15939" s="79"/>
    </row>
    <row r="15940" spans="7:16" x14ac:dyDescent="0.2">
      <c r="G15940" s="79"/>
      <c r="I15940" s="79"/>
      <c r="K15940" s="79"/>
      <c r="M15940" s="79"/>
      <c r="N15940" s="80"/>
      <c r="P15940" s="79"/>
    </row>
    <row r="15941" spans="7:16" x14ac:dyDescent="0.2">
      <c r="G15941" s="79"/>
      <c r="I15941" s="79"/>
      <c r="K15941" s="79"/>
      <c r="M15941" s="79"/>
      <c r="N15941" s="80"/>
      <c r="P15941" s="79"/>
    </row>
    <row r="15942" spans="7:16" x14ac:dyDescent="0.2">
      <c r="G15942" s="79"/>
      <c r="I15942" s="79"/>
      <c r="K15942" s="79"/>
      <c r="M15942" s="79"/>
      <c r="N15942" s="80"/>
      <c r="P15942" s="79"/>
    </row>
    <row r="15943" spans="7:16" x14ac:dyDescent="0.2">
      <c r="G15943" s="79"/>
      <c r="I15943" s="79"/>
      <c r="K15943" s="79"/>
      <c r="M15943" s="79"/>
      <c r="N15943" s="80"/>
      <c r="P15943" s="79"/>
    </row>
    <row r="15944" spans="7:16" x14ac:dyDescent="0.2">
      <c r="G15944" s="79"/>
      <c r="I15944" s="79"/>
      <c r="K15944" s="79"/>
      <c r="M15944" s="79"/>
      <c r="N15944" s="80"/>
      <c r="P15944" s="79"/>
    </row>
    <row r="15945" spans="7:16" x14ac:dyDescent="0.2">
      <c r="G15945" s="79"/>
      <c r="I15945" s="79"/>
      <c r="K15945" s="79"/>
      <c r="M15945" s="79"/>
      <c r="N15945" s="80"/>
      <c r="P15945" s="79"/>
    </row>
    <row r="15946" spans="7:16" x14ac:dyDescent="0.2">
      <c r="G15946" s="79"/>
      <c r="I15946" s="79"/>
      <c r="K15946" s="79"/>
      <c r="M15946" s="79"/>
      <c r="N15946" s="80"/>
      <c r="P15946" s="79"/>
    </row>
    <row r="15947" spans="7:16" x14ac:dyDescent="0.2">
      <c r="G15947" s="79"/>
      <c r="I15947" s="79"/>
      <c r="K15947" s="79"/>
      <c r="M15947" s="79"/>
      <c r="N15947" s="80"/>
      <c r="P15947" s="79"/>
    </row>
    <row r="15948" spans="7:16" x14ac:dyDescent="0.2">
      <c r="G15948" s="79"/>
      <c r="I15948" s="79"/>
      <c r="K15948" s="79"/>
      <c r="M15948" s="79"/>
      <c r="N15948" s="80"/>
      <c r="P15948" s="79"/>
    </row>
    <row r="15949" spans="7:16" x14ac:dyDescent="0.2">
      <c r="G15949" s="79"/>
      <c r="I15949" s="79"/>
      <c r="K15949" s="79"/>
      <c r="M15949" s="79"/>
      <c r="N15949" s="80"/>
      <c r="P15949" s="79"/>
    </row>
    <row r="15950" spans="7:16" x14ac:dyDescent="0.2">
      <c r="G15950" s="79"/>
      <c r="I15950" s="79"/>
      <c r="K15950" s="79"/>
      <c r="M15950" s="79"/>
      <c r="N15950" s="80"/>
      <c r="P15950" s="79"/>
    </row>
    <row r="15951" spans="7:16" x14ac:dyDescent="0.2">
      <c r="G15951" s="79"/>
      <c r="I15951" s="79"/>
      <c r="K15951" s="79"/>
      <c r="M15951" s="79"/>
      <c r="N15951" s="80"/>
      <c r="P15951" s="79"/>
    </row>
    <row r="15952" spans="7:16" x14ac:dyDescent="0.2">
      <c r="G15952" s="79"/>
      <c r="I15952" s="79"/>
      <c r="K15952" s="79"/>
      <c r="M15952" s="79"/>
      <c r="N15952" s="80"/>
      <c r="P15952" s="79"/>
    </row>
    <row r="15953" spans="7:16" x14ac:dyDescent="0.2">
      <c r="G15953" s="79"/>
      <c r="I15953" s="79"/>
      <c r="K15953" s="79"/>
      <c r="M15953" s="79"/>
      <c r="N15953" s="80"/>
      <c r="P15953" s="79"/>
    </row>
    <row r="15954" spans="7:16" x14ac:dyDescent="0.2">
      <c r="G15954" s="79"/>
      <c r="I15954" s="79"/>
      <c r="K15954" s="79"/>
      <c r="M15954" s="79"/>
      <c r="N15954" s="80"/>
      <c r="P15954" s="79"/>
    </row>
    <row r="15955" spans="7:16" x14ac:dyDescent="0.2">
      <c r="G15955" s="79"/>
      <c r="I15955" s="79"/>
      <c r="K15955" s="79"/>
      <c r="M15955" s="79"/>
      <c r="N15955" s="80"/>
      <c r="P15955" s="79"/>
    </row>
    <row r="15956" spans="7:16" x14ac:dyDescent="0.2">
      <c r="G15956" s="79"/>
      <c r="I15956" s="79"/>
      <c r="K15956" s="79"/>
      <c r="M15956" s="79"/>
      <c r="N15956" s="80"/>
      <c r="P15956" s="79"/>
    </row>
    <row r="15957" spans="7:16" x14ac:dyDescent="0.2">
      <c r="G15957" s="79"/>
      <c r="I15957" s="79"/>
      <c r="K15957" s="79"/>
      <c r="M15957" s="79"/>
      <c r="N15957" s="80"/>
      <c r="P15957" s="79"/>
    </row>
    <row r="15958" spans="7:16" x14ac:dyDescent="0.2">
      <c r="G15958" s="79"/>
      <c r="I15958" s="79"/>
      <c r="K15958" s="79"/>
      <c r="M15958" s="79"/>
      <c r="N15958" s="80"/>
      <c r="P15958" s="79"/>
    </row>
    <row r="15959" spans="7:16" x14ac:dyDescent="0.2">
      <c r="G15959" s="79"/>
      <c r="I15959" s="79"/>
      <c r="K15959" s="79"/>
      <c r="M15959" s="79"/>
      <c r="N15959" s="80"/>
      <c r="P15959" s="79"/>
    </row>
    <row r="15960" spans="7:16" x14ac:dyDescent="0.2">
      <c r="G15960" s="79"/>
      <c r="I15960" s="79"/>
      <c r="K15960" s="79"/>
      <c r="M15960" s="79"/>
      <c r="N15960" s="80"/>
      <c r="P15960" s="79"/>
    </row>
    <row r="15961" spans="7:16" x14ac:dyDescent="0.2">
      <c r="G15961" s="79"/>
      <c r="I15961" s="79"/>
      <c r="K15961" s="79"/>
      <c r="M15961" s="79"/>
      <c r="N15961" s="80"/>
      <c r="P15961" s="79"/>
    </row>
    <row r="15962" spans="7:16" x14ac:dyDescent="0.2">
      <c r="G15962" s="79"/>
      <c r="I15962" s="79"/>
      <c r="K15962" s="79"/>
      <c r="M15962" s="79"/>
      <c r="N15962" s="80"/>
      <c r="P15962" s="79"/>
    </row>
    <row r="15963" spans="7:16" x14ac:dyDescent="0.2">
      <c r="G15963" s="79"/>
      <c r="I15963" s="79"/>
      <c r="K15963" s="79"/>
      <c r="M15963" s="79"/>
      <c r="N15963" s="80"/>
      <c r="P15963" s="79"/>
    </row>
    <row r="15964" spans="7:16" x14ac:dyDescent="0.2">
      <c r="G15964" s="79"/>
      <c r="I15964" s="79"/>
      <c r="K15964" s="79"/>
      <c r="M15964" s="79"/>
      <c r="N15964" s="80"/>
      <c r="P15964" s="79"/>
    </row>
    <row r="15965" spans="7:16" x14ac:dyDescent="0.2">
      <c r="G15965" s="79"/>
      <c r="I15965" s="79"/>
      <c r="K15965" s="79"/>
      <c r="M15965" s="79"/>
      <c r="N15965" s="80"/>
      <c r="P15965" s="79"/>
    </row>
    <row r="15966" spans="7:16" x14ac:dyDescent="0.2">
      <c r="G15966" s="79"/>
      <c r="I15966" s="79"/>
      <c r="K15966" s="79"/>
      <c r="M15966" s="79"/>
      <c r="N15966" s="80"/>
      <c r="P15966" s="79"/>
    </row>
    <row r="15967" spans="7:16" x14ac:dyDescent="0.2">
      <c r="G15967" s="79"/>
      <c r="I15967" s="79"/>
      <c r="K15967" s="79"/>
      <c r="M15967" s="79"/>
      <c r="N15967" s="80"/>
      <c r="P15967" s="79"/>
    </row>
    <row r="15968" spans="7:16" x14ac:dyDescent="0.2">
      <c r="G15968" s="79"/>
      <c r="I15968" s="79"/>
      <c r="K15968" s="79"/>
      <c r="M15968" s="79"/>
      <c r="N15968" s="80"/>
      <c r="P15968" s="79"/>
    </row>
    <row r="15969" spans="7:16" x14ac:dyDescent="0.2">
      <c r="G15969" s="79"/>
      <c r="I15969" s="79"/>
      <c r="K15969" s="79"/>
      <c r="M15969" s="79"/>
      <c r="N15969" s="80"/>
      <c r="P15969" s="79"/>
    </row>
    <row r="15970" spans="7:16" x14ac:dyDescent="0.2">
      <c r="G15970" s="79"/>
      <c r="I15970" s="79"/>
      <c r="K15970" s="79"/>
      <c r="M15970" s="79"/>
      <c r="N15970" s="80"/>
      <c r="P15970" s="79"/>
    </row>
    <row r="15971" spans="7:16" x14ac:dyDescent="0.2">
      <c r="G15971" s="79"/>
      <c r="I15971" s="79"/>
      <c r="K15971" s="79"/>
      <c r="M15971" s="79"/>
      <c r="N15971" s="80"/>
      <c r="P15971" s="79"/>
    </row>
    <row r="15972" spans="7:16" x14ac:dyDescent="0.2">
      <c r="G15972" s="79"/>
      <c r="I15972" s="79"/>
      <c r="K15972" s="79"/>
      <c r="M15972" s="79"/>
      <c r="N15972" s="80"/>
      <c r="P15972" s="79"/>
    </row>
    <row r="15973" spans="7:16" x14ac:dyDescent="0.2">
      <c r="G15973" s="79"/>
      <c r="I15973" s="79"/>
      <c r="K15973" s="79"/>
      <c r="M15973" s="79"/>
      <c r="N15973" s="80"/>
      <c r="P15973" s="79"/>
    </row>
    <row r="15974" spans="7:16" x14ac:dyDescent="0.2">
      <c r="G15974" s="79"/>
      <c r="I15974" s="79"/>
      <c r="K15974" s="79"/>
      <c r="M15974" s="79"/>
      <c r="N15974" s="80"/>
      <c r="P15974" s="79"/>
    </row>
    <row r="15975" spans="7:16" x14ac:dyDescent="0.2">
      <c r="G15975" s="79"/>
      <c r="I15975" s="79"/>
      <c r="K15975" s="79"/>
      <c r="M15975" s="79"/>
      <c r="N15975" s="80"/>
      <c r="P15975" s="79"/>
    </row>
    <row r="15976" spans="7:16" x14ac:dyDescent="0.2">
      <c r="G15976" s="79"/>
      <c r="I15976" s="79"/>
      <c r="K15976" s="79"/>
      <c r="M15976" s="79"/>
      <c r="N15976" s="80"/>
      <c r="P15976" s="79"/>
    </row>
    <row r="15977" spans="7:16" x14ac:dyDescent="0.2">
      <c r="G15977" s="79"/>
      <c r="I15977" s="79"/>
      <c r="K15977" s="79"/>
      <c r="M15977" s="79"/>
      <c r="N15977" s="80"/>
      <c r="P15977" s="79"/>
    </row>
    <row r="15978" spans="7:16" x14ac:dyDescent="0.2">
      <c r="G15978" s="79"/>
      <c r="I15978" s="79"/>
      <c r="K15978" s="79"/>
      <c r="M15978" s="79"/>
      <c r="N15978" s="80"/>
      <c r="P15978" s="79"/>
    </row>
    <row r="15979" spans="7:16" x14ac:dyDescent="0.2">
      <c r="G15979" s="79"/>
      <c r="I15979" s="79"/>
      <c r="K15979" s="79"/>
      <c r="M15979" s="79"/>
      <c r="N15979" s="80"/>
      <c r="P15979" s="79"/>
    </row>
    <row r="15980" spans="7:16" x14ac:dyDescent="0.2">
      <c r="G15980" s="79"/>
      <c r="I15980" s="79"/>
      <c r="K15980" s="79"/>
      <c r="M15980" s="79"/>
      <c r="N15980" s="80"/>
      <c r="P15980" s="79"/>
    </row>
    <row r="15981" spans="7:16" x14ac:dyDescent="0.2">
      <c r="G15981" s="79"/>
      <c r="I15981" s="79"/>
      <c r="K15981" s="79"/>
      <c r="M15981" s="79"/>
      <c r="N15981" s="80"/>
      <c r="P15981" s="79"/>
    </row>
    <row r="15982" spans="7:16" x14ac:dyDescent="0.2">
      <c r="G15982" s="79"/>
      <c r="I15982" s="79"/>
      <c r="K15982" s="79"/>
      <c r="M15982" s="79"/>
      <c r="N15982" s="80"/>
      <c r="P15982" s="79"/>
    </row>
    <row r="15983" spans="7:16" x14ac:dyDescent="0.2">
      <c r="G15983" s="79"/>
      <c r="I15983" s="79"/>
      <c r="K15983" s="79"/>
      <c r="M15983" s="79"/>
      <c r="N15983" s="80"/>
      <c r="P15983" s="79"/>
    </row>
    <row r="15984" spans="7:16" x14ac:dyDescent="0.2">
      <c r="G15984" s="79"/>
      <c r="I15984" s="79"/>
      <c r="K15984" s="79"/>
      <c r="M15984" s="79"/>
      <c r="N15984" s="80"/>
      <c r="P15984" s="79"/>
    </row>
    <row r="15985" spans="7:16" x14ac:dyDescent="0.2">
      <c r="G15985" s="79"/>
      <c r="I15985" s="79"/>
      <c r="K15985" s="79"/>
      <c r="M15985" s="79"/>
      <c r="N15985" s="80"/>
      <c r="P15985" s="79"/>
    </row>
    <row r="15986" spans="7:16" x14ac:dyDescent="0.2">
      <c r="G15986" s="79"/>
      <c r="I15986" s="79"/>
      <c r="K15986" s="79"/>
      <c r="M15986" s="79"/>
      <c r="N15986" s="80"/>
      <c r="P15986" s="79"/>
    </row>
    <row r="15987" spans="7:16" x14ac:dyDescent="0.2">
      <c r="G15987" s="79"/>
      <c r="I15987" s="79"/>
      <c r="K15987" s="79"/>
      <c r="M15987" s="79"/>
      <c r="N15987" s="80"/>
      <c r="P15987" s="79"/>
    </row>
    <row r="15988" spans="7:16" x14ac:dyDescent="0.2">
      <c r="G15988" s="79"/>
      <c r="I15988" s="79"/>
      <c r="K15988" s="79"/>
      <c r="M15988" s="79"/>
      <c r="N15988" s="80"/>
      <c r="P15988" s="79"/>
    </row>
    <row r="15989" spans="7:16" x14ac:dyDescent="0.2">
      <c r="G15989" s="79"/>
      <c r="I15989" s="79"/>
      <c r="K15989" s="79"/>
      <c r="M15989" s="79"/>
      <c r="N15989" s="80"/>
      <c r="P15989" s="79"/>
    </row>
    <row r="15990" spans="7:16" x14ac:dyDescent="0.2">
      <c r="G15990" s="79"/>
      <c r="I15990" s="79"/>
      <c r="K15990" s="79"/>
      <c r="M15990" s="79"/>
      <c r="N15990" s="80"/>
      <c r="P15990" s="79"/>
    </row>
    <row r="15991" spans="7:16" x14ac:dyDescent="0.2">
      <c r="G15991" s="79"/>
      <c r="I15991" s="79"/>
      <c r="K15991" s="79"/>
      <c r="M15991" s="79"/>
      <c r="N15991" s="80"/>
      <c r="P15991" s="79"/>
    </row>
    <row r="15992" spans="7:16" x14ac:dyDescent="0.2">
      <c r="G15992" s="79"/>
      <c r="I15992" s="79"/>
      <c r="K15992" s="79"/>
      <c r="M15992" s="79"/>
      <c r="N15992" s="80"/>
      <c r="P15992" s="79"/>
    </row>
    <row r="15993" spans="7:16" x14ac:dyDescent="0.2">
      <c r="G15993" s="79"/>
      <c r="I15993" s="79"/>
      <c r="K15993" s="79"/>
      <c r="M15993" s="79"/>
      <c r="N15993" s="80"/>
      <c r="P15993" s="79"/>
    </row>
    <row r="15994" spans="7:16" x14ac:dyDescent="0.2">
      <c r="G15994" s="79"/>
      <c r="I15994" s="79"/>
      <c r="K15994" s="79"/>
      <c r="M15994" s="79"/>
      <c r="N15994" s="80"/>
      <c r="P15994" s="79"/>
    </row>
    <row r="15995" spans="7:16" x14ac:dyDescent="0.2">
      <c r="G15995" s="79"/>
      <c r="I15995" s="79"/>
      <c r="K15995" s="79"/>
      <c r="M15995" s="79"/>
      <c r="N15995" s="80"/>
      <c r="P15995" s="79"/>
    </row>
    <row r="15996" spans="7:16" x14ac:dyDescent="0.2">
      <c r="G15996" s="79"/>
      <c r="I15996" s="79"/>
      <c r="K15996" s="79"/>
      <c r="M15996" s="79"/>
      <c r="N15996" s="80"/>
      <c r="P15996" s="79"/>
    </row>
    <row r="15997" spans="7:16" x14ac:dyDescent="0.2">
      <c r="G15997" s="79"/>
      <c r="I15997" s="79"/>
      <c r="K15997" s="79"/>
      <c r="M15997" s="79"/>
      <c r="N15997" s="80"/>
      <c r="P15997" s="79"/>
    </row>
    <row r="15998" spans="7:16" x14ac:dyDescent="0.2">
      <c r="G15998" s="79"/>
      <c r="I15998" s="79"/>
      <c r="K15998" s="79"/>
      <c r="M15998" s="79"/>
      <c r="N15998" s="80"/>
      <c r="P15998" s="79"/>
    </row>
    <row r="15999" spans="7:16" x14ac:dyDescent="0.2">
      <c r="G15999" s="79"/>
      <c r="I15999" s="79"/>
      <c r="K15999" s="79"/>
      <c r="M15999" s="79"/>
      <c r="N15999" s="80"/>
      <c r="P15999" s="79"/>
    </row>
    <row r="16000" spans="7:16" x14ac:dyDescent="0.2">
      <c r="G16000" s="79"/>
      <c r="I16000" s="79"/>
      <c r="K16000" s="79"/>
      <c r="M16000" s="79"/>
      <c r="N16000" s="80"/>
      <c r="P16000" s="79"/>
    </row>
    <row r="16001" spans="7:16" x14ac:dyDescent="0.2">
      <c r="G16001" s="79"/>
      <c r="I16001" s="79"/>
      <c r="K16001" s="79"/>
      <c r="M16001" s="79"/>
      <c r="N16001" s="80"/>
      <c r="P16001" s="79"/>
    </row>
    <row r="16002" spans="7:16" x14ac:dyDescent="0.2">
      <c r="G16002" s="79"/>
      <c r="I16002" s="79"/>
      <c r="K16002" s="79"/>
      <c r="M16002" s="79"/>
      <c r="N16002" s="80"/>
      <c r="P16002" s="79"/>
    </row>
    <row r="16003" spans="7:16" x14ac:dyDescent="0.2">
      <c r="G16003" s="79"/>
      <c r="I16003" s="79"/>
      <c r="K16003" s="79"/>
      <c r="M16003" s="79"/>
      <c r="N16003" s="80"/>
      <c r="P16003" s="79"/>
    </row>
    <row r="16004" spans="7:16" x14ac:dyDescent="0.2">
      <c r="G16004" s="79"/>
      <c r="I16004" s="79"/>
      <c r="K16004" s="79"/>
      <c r="M16004" s="79"/>
      <c r="N16004" s="80"/>
      <c r="P16004" s="79"/>
    </row>
    <row r="16005" spans="7:16" x14ac:dyDescent="0.2">
      <c r="G16005" s="79"/>
      <c r="I16005" s="79"/>
      <c r="K16005" s="79"/>
      <c r="M16005" s="79"/>
      <c r="N16005" s="80"/>
      <c r="P16005" s="79"/>
    </row>
    <row r="16006" spans="7:16" x14ac:dyDescent="0.2">
      <c r="G16006" s="79"/>
      <c r="I16006" s="79"/>
      <c r="K16006" s="79"/>
      <c r="M16006" s="79"/>
      <c r="N16006" s="80"/>
      <c r="P16006" s="79"/>
    </row>
    <row r="16007" spans="7:16" x14ac:dyDescent="0.2">
      <c r="G16007" s="79"/>
      <c r="I16007" s="79"/>
      <c r="K16007" s="79"/>
      <c r="M16007" s="79"/>
      <c r="N16007" s="80"/>
      <c r="P16007" s="79"/>
    </row>
    <row r="16008" spans="7:16" x14ac:dyDescent="0.2">
      <c r="G16008" s="79"/>
      <c r="I16008" s="79"/>
      <c r="K16008" s="79"/>
      <c r="M16008" s="79"/>
      <c r="N16008" s="80"/>
      <c r="P16008" s="79"/>
    </row>
    <row r="16009" spans="7:16" x14ac:dyDescent="0.2">
      <c r="G16009" s="79"/>
      <c r="I16009" s="79"/>
      <c r="K16009" s="79"/>
      <c r="M16009" s="79"/>
      <c r="N16009" s="80"/>
      <c r="P16009" s="79"/>
    </row>
    <row r="16010" spans="7:16" x14ac:dyDescent="0.2">
      <c r="G16010" s="79"/>
      <c r="I16010" s="79"/>
      <c r="K16010" s="79"/>
      <c r="M16010" s="79"/>
      <c r="N16010" s="80"/>
      <c r="P16010" s="79"/>
    </row>
    <row r="16011" spans="7:16" x14ac:dyDescent="0.2">
      <c r="G16011" s="79"/>
      <c r="I16011" s="79"/>
      <c r="K16011" s="79"/>
      <c r="M16011" s="79"/>
      <c r="N16011" s="80"/>
      <c r="P16011" s="79"/>
    </row>
    <row r="16012" spans="7:16" x14ac:dyDescent="0.2">
      <c r="G16012" s="79"/>
      <c r="I16012" s="79"/>
      <c r="K16012" s="79"/>
      <c r="M16012" s="79"/>
      <c r="N16012" s="80"/>
      <c r="P16012" s="79"/>
    </row>
    <row r="16013" spans="7:16" x14ac:dyDescent="0.2">
      <c r="G16013" s="79"/>
      <c r="I16013" s="79"/>
      <c r="K16013" s="79"/>
      <c r="M16013" s="79"/>
      <c r="N16013" s="80"/>
      <c r="P16013" s="79"/>
    </row>
    <row r="16014" spans="7:16" x14ac:dyDescent="0.2">
      <c r="G16014" s="79"/>
      <c r="I16014" s="79"/>
      <c r="K16014" s="79"/>
      <c r="M16014" s="79"/>
      <c r="N16014" s="80"/>
      <c r="P16014" s="79"/>
    </row>
    <row r="16015" spans="7:16" x14ac:dyDescent="0.2">
      <c r="G16015" s="79"/>
      <c r="I16015" s="79"/>
      <c r="K16015" s="79"/>
      <c r="M16015" s="79"/>
      <c r="N16015" s="80"/>
      <c r="P16015" s="79"/>
    </row>
    <row r="16016" spans="7:16" x14ac:dyDescent="0.2">
      <c r="G16016" s="79"/>
      <c r="I16016" s="79"/>
      <c r="K16016" s="79"/>
      <c r="M16016" s="79"/>
      <c r="N16016" s="80"/>
      <c r="P16016" s="79"/>
    </row>
    <row r="16017" spans="7:16" x14ac:dyDescent="0.2">
      <c r="G16017" s="79"/>
      <c r="I16017" s="79"/>
      <c r="K16017" s="79"/>
      <c r="M16017" s="79"/>
      <c r="N16017" s="80"/>
      <c r="P16017" s="79"/>
    </row>
    <row r="16018" spans="7:16" x14ac:dyDescent="0.2">
      <c r="G16018" s="79"/>
      <c r="I16018" s="79"/>
      <c r="K16018" s="79"/>
      <c r="M16018" s="79"/>
      <c r="N16018" s="80"/>
      <c r="P16018" s="79"/>
    </row>
    <row r="16019" spans="7:16" x14ac:dyDescent="0.2">
      <c r="G16019" s="79"/>
      <c r="I16019" s="79"/>
      <c r="K16019" s="79"/>
      <c r="M16019" s="79"/>
      <c r="N16019" s="80"/>
      <c r="P16019" s="79"/>
    </row>
    <row r="16020" spans="7:16" x14ac:dyDescent="0.2">
      <c r="G16020" s="79"/>
      <c r="I16020" s="79"/>
      <c r="K16020" s="79"/>
      <c r="M16020" s="79"/>
      <c r="N16020" s="80"/>
      <c r="P16020" s="79"/>
    </row>
    <row r="16021" spans="7:16" x14ac:dyDescent="0.2">
      <c r="G16021" s="79"/>
      <c r="I16021" s="79"/>
      <c r="K16021" s="79"/>
      <c r="M16021" s="79"/>
      <c r="N16021" s="80"/>
      <c r="P16021" s="79"/>
    </row>
    <row r="16022" spans="7:16" x14ac:dyDescent="0.2">
      <c r="G16022" s="79"/>
      <c r="I16022" s="79"/>
      <c r="K16022" s="79"/>
      <c r="M16022" s="79"/>
      <c r="N16022" s="80"/>
      <c r="P16022" s="79"/>
    </row>
    <row r="16023" spans="7:16" x14ac:dyDescent="0.2">
      <c r="G16023" s="79"/>
      <c r="I16023" s="79"/>
      <c r="K16023" s="79"/>
      <c r="M16023" s="79"/>
      <c r="N16023" s="80"/>
      <c r="P16023" s="79"/>
    </row>
    <row r="16024" spans="7:16" x14ac:dyDescent="0.2">
      <c r="G16024" s="79"/>
      <c r="I16024" s="79"/>
      <c r="K16024" s="79"/>
      <c r="M16024" s="79"/>
      <c r="N16024" s="80"/>
      <c r="P16024" s="79"/>
    </row>
    <row r="16025" spans="7:16" x14ac:dyDescent="0.2">
      <c r="G16025" s="79"/>
      <c r="I16025" s="79"/>
      <c r="K16025" s="79"/>
      <c r="M16025" s="79"/>
      <c r="N16025" s="80"/>
      <c r="P16025" s="79"/>
    </row>
    <row r="16026" spans="7:16" x14ac:dyDescent="0.2">
      <c r="G16026" s="79"/>
      <c r="I16026" s="79"/>
      <c r="K16026" s="79"/>
      <c r="M16026" s="79"/>
      <c r="N16026" s="80"/>
      <c r="P16026" s="79"/>
    </row>
    <row r="16027" spans="7:16" x14ac:dyDescent="0.2">
      <c r="G16027" s="79"/>
      <c r="I16027" s="79"/>
      <c r="K16027" s="79"/>
      <c r="M16027" s="79"/>
      <c r="N16027" s="80"/>
      <c r="P16027" s="79"/>
    </row>
    <row r="16028" spans="7:16" x14ac:dyDescent="0.2">
      <c r="G16028" s="79"/>
      <c r="I16028" s="79"/>
      <c r="K16028" s="79"/>
      <c r="M16028" s="79"/>
      <c r="N16028" s="80"/>
      <c r="P16028" s="79"/>
    </row>
    <row r="16029" spans="7:16" x14ac:dyDescent="0.2">
      <c r="G16029" s="79"/>
      <c r="I16029" s="79"/>
      <c r="K16029" s="79"/>
      <c r="M16029" s="79"/>
      <c r="N16029" s="80"/>
      <c r="P16029" s="79"/>
    </row>
    <row r="16030" spans="7:16" x14ac:dyDescent="0.2">
      <c r="G16030" s="79"/>
      <c r="I16030" s="79"/>
      <c r="K16030" s="79"/>
      <c r="M16030" s="79"/>
      <c r="N16030" s="80"/>
      <c r="P16030" s="79"/>
    </row>
    <row r="16031" spans="7:16" x14ac:dyDescent="0.2">
      <c r="G16031" s="79"/>
      <c r="I16031" s="79"/>
      <c r="K16031" s="79"/>
      <c r="M16031" s="79"/>
      <c r="N16031" s="80"/>
      <c r="P16031" s="79"/>
    </row>
    <row r="16032" spans="7:16" x14ac:dyDescent="0.2">
      <c r="G16032" s="79"/>
      <c r="I16032" s="79"/>
      <c r="K16032" s="79"/>
      <c r="M16032" s="79"/>
      <c r="N16032" s="80"/>
      <c r="P16032" s="79"/>
    </row>
    <row r="16033" spans="7:16" x14ac:dyDescent="0.2">
      <c r="G16033" s="79"/>
      <c r="I16033" s="79"/>
      <c r="K16033" s="79"/>
      <c r="M16033" s="79"/>
      <c r="N16033" s="80"/>
      <c r="P16033" s="79"/>
    </row>
    <row r="16034" spans="7:16" x14ac:dyDescent="0.2">
      <c r="G16034" s="79"/>
      <c r="I16034" s="79"/>
      <c r="K16034" s="79"/>
      <c r="M16034" s="79"/>
      <c r="N16034" s="80"/>
      <c r="P16034" s="79"/>
    </row>
    <row r="16035" spans="7:16" x14ac:dyDescent="0.2">
      <c r="G16035" s="79"/>
      <c r="I16035" s="79"/>
      <c r="K16035" s="79"/>
      <c r="M16035" s="79"/>
      <c r="N16035" s="80"/>
      <c r="P16035" s="79"/>
    </row>
    <row r="16036" spans="7:16" x14ac:dyDescent="0.2">
      <c r="G16036" s="79"/>
      <c r="I16036" s="79"/>
      <c r="K16036" s="79"/>
      <c r="M16036" s="79"/>
      <c r="N16036" s="80"/>
      <c r="P16036" s="79"/>
    </row>
    <row r="16037" spans="7:16" x14ac:dyDescent="0.2">
      <c r="G16037" s="79"/>
      <c r="I16037" s="79"/>
      <c r="K16037" s="79"/>
      <c r="M16037" s="79"/>
      <c r="N16037" s="80"/>
      <c r="P16037" s="79"/>
    </row>
    <row r="16038" spans="7:16" x14ac:dyDescent="0.2">
      <c r="G16038" s="79"/>
      <c r="I16038" s="79"/>
      <c r="K16038" s="79"/>
      <c r="M16038" s="79"/>
      <c r="N16038" s="80"/>
      <c r="P16038" s="79"/>
    </row>
    <row r="16039" spans="7:16" x14ac:dyDescent="0.2">
      <c r="G16039" s="79"/>
      <c r="I16039" s="79"/>
      <c r="K16039" s="79"/>
      <c r="M16039" s="79"/>
      <c r="N16039" s="80"/>
      <c r="P16039" s="79"/>
    </row>
    <row r="16040" spans="7:16" x14ac:dyDescent="0.2">
      <c r="G16040" s="79"/>
      <c r="I16040" s="79"/>
      <c r="K16040" s="79"/>
      <c r="M16040" s="79"/>
      <c r="N16040" s="80"/>
      <c r="P16040" s="79"/>
    </row>
    <row r="16041" spans="7:16" x14ac:dyDescent="0.2">
      <c r="G16041" s="79"/>
      <c r="I16041" s="79"/>
      <c r="K16041" s="79"/>
      <c r="M16041" s="79"/>
      <c r="N16041" s="80"/>
      <c r="P16041" s="79"/>
    </row>
    <row r="16042" spans="7:16" x14ac:dyDescent="0.2">
      <c r="G16042" s="79"/>
      <c r="I16042" s="79"/>
      <c r="K16042" s="79"/>
      <c r="M16042" s="79"/>
      <c r="N16042" s="80"/>
      <c r="P16042" s="79"/>
    </row>
    <row r="16043" spans="7:16" x14ac:dyDescent="0.2">
      <c r="G16043" s="79"/>
      <c r="I16043" s="79"/>
      <c r="K16043" s="79"/>
      <c r="M16043" s="79"/>
      <c r="N16043" s="80"/>
      <c r="P16043" s="79"/>
    </row>
    <row r="16044" spans="7:16" x14ac:dyDescent="0.2">
      <c r="G16044" s="79"/>
      <c r="I16044" s="79"/>
      <c r="K16044" s="79"/>
      <c r="M16044" s="79"/>
      <c r="N16044" s="80"/>
      <c r="P16044" s="79"/>
    </row>
    <row r="16045" spans="7:16" x14ac:dyDescent="0.2">
      <c r="G16045" s="79"/>
      <c r="I16045" s="79"/>
      <c r="K16045" s="79"/>
      <c r="M16045" s="79"/>
      <c r="N16045" s="80"/>
      <c r="P16045" s="79"/>
    </row>
    <row r="16046" spans="7:16" x14ac:dyDescent="0.2">
      <c r="G16046" s="79"/>
      <c r="I16046" s="79"/>
      <c r="K16046" s="79"/>
      <c r="M16046" s="79"/>
      <c r="N16046" s="80"/>
      <c r="P16046" s="79"/>
    </row>
    <row r="16047" spans="7:16" x14ac:dyDescent="0.2">
      <c r="G16047" s="79"/>
      <c r="I16047" s="79"/>
      <c r="K16047" s="79"/>
      <c r="M16047" s="79"/>
      <c r="N16047" s="80"/>
      <c r="P16047" s="79"/>
    </row>
    <row r="16048" spans="7:16" x14ac:dyDescent="0.2">
      <c r="G16048" s="79"/>
      <c r="I16048" s="79"/>
      <c r="K16048" s="79"/>
      <c r="M16048" s="79"/>
      <c r="N16048" s="80"/>
      <c r="P16048" s="79"/>
    </row>
    <row r="16049" spans="7:16" x14ac:dyDescent="0.2">
      <c r="G16049" s="79"/>
      <c r="I16049" s="79"/>
      <c r="K16049" s="79"/>
      <c r="M16049" s="79"/>
      <c r="N16049" s="80"/>
      <c r="P16049" s="79"/>
    </row>
    <row r="16050" spans="7:16" x14ac:dyDescent="0.2">
      <c r="G16050" s="79"/>
      <c r="I16050" s="79"/>
      <c r="K16050" s="79"/>
      <c r="M16050" s="79"/>
      <c r="N16050" s="80"/>
      <c r="P16050" s="79"/>
    </row>
    <row r="16051" spans="7:16" x14ac:dyDescent="0.2">
      <c r="G16051" s="79"/>
      <c r="I16051" s="79"/>
      <c r="K16051" s="79"/>
      <c r="M16051" s="79"/>
      <c r="N16051" s="80"/>
      <c r="P16051" s="79"/>
    </row>
    <row r="16052" spans="7:16" x14ac:dyDescent="0.2">
      <c r="G16052" s="79"/>
      <c r="I16052" s="79"/>
      <c r="K16052" s="79"/>
      <c r="M16052" s="79"/>
      <c r="N16052" s="80"/>
      <c r="P16052" s="79"/>
    </row>
    <row r="16053" spans="7:16" x14ac:dyDescent="0.2">
      <c r="G16053" s="79"/>
      <c r="I16053" s="79"/>
      <c r="K16053" s="79"/>
      <c r="M16053" s="79"/>
      <c r="N16053" s="80"/>
      <c r="P16053" s="79"/>
    </row>
    <row r="16054" spans="7:16" x14ac:dyDescent="0.2">
      <c r="G16054" s="79"/>
      <c r="I16054" s="79"/>
      <c r="K16054" s="79"/>
      <c r="M16054" s="79"/>
      <c r="N16054" s="80"/>
      <c r="P16054" s="79"/>
    </row>
    <row r="16055" spans="7:16" x14ac:dyDescent="0.2">
      <c r="G16055" s="79"/>
      <c r="I16055" s="79"/>
      <c r="K16055" s="79"/>
      <c r="M16055" s="79"/>
      <c r="N16055" s="80"/>
      <c r="P16055" s="79"/>
    </row>
    <row r="16056" spans="7:16" x14ac:dyDescent="0.2">
      <c r="G16056" s="79"/>
      <c r="I16056" s="79"/>
      <c r="K16056" s="79"/>
      <c r="M16056" s="79"/>
      <c r="N16056" s="80"/>
      <c r="P16056" s="79"/>
    </row>
    <row r="16057" spans="7:16" x14ac:dyDescent="0.2">
      <c r="G16057" s="79"/>
      <c r="I16057" s="79"/>
      <c r="K16057" s="79"/>
      <c r="M16057" s="79"/>
      <c r="N16057" s="80"/>
      <c r="P16057" s="79"/>
    </row>
    <row r="16058" spans="7:16" x14ac:dyDescent="0.2">
      <c r="G16058" s="79"/>
      <c r="I16058" s="79"/>
      <c r="K16058" s="79"/>
      <c r="M16058" s="79"/>
      <c r="N16058" s="80"/>
      <c r="P16058" s="79"/>
    </row>
    <row r="16059" spans="7:16" x14ac:dyDescent="0.2">
      <c r="G16059" s="79"/>
      <c r="I16059" s="79"/>
      <c r="K16059" s="79"/>
      <c r="M16059" s="79"/>
      <c r="N16059" s="80"/>
      <c r="P16059" s="79"/>
    </row>
    <row r="16060" spans="7:16" x14ac:dyDescent="0.2">
      <c r="G16060" s="79"/>
      <c r="I16060" s="79"/>
      <c r="K16060" s="79"/>
      <c r="M16060" s="79"/>
      <c r="N16060" s="80"/>
      <c r="P16060" s="79"/>
    </row>
    <row r="16061" spans="7:16" x14ac:dyDescent="0.2">
      <c r="G16061" s="79"/>
      <c r="I16061" s="79"/>
      <c r="K16061" s="79"/>
      <c r="M16061" s="79"/>
      <c r="N16061" s="80"/>
      <c r="P16061" s="79"/>
    </row>
    <row r="16062" spans="7:16" x14ac:dyDescent="0.2">
      <c r="G16062" s="79"/>
      <c r="I16062" s="79"/>
      <c r="K16062" s="79"/>
      <c r="M16062" s="79"/>
      <c r="N16062" s="80"/>
      <c r="P16062" s="79"/>
    </row>
    <row r="16063" spans="7:16" x14ac:dyDescent="0.2">
      <c r="G16063" s="79"/>
      <c r="I16063" s="79"/>
      <c r="K16063" s="79"/>
      <c r="M16063" s="79"/>
      <c r="N16063" s="80"/>
      <c r="P16063" s="79"/>
    </row>
    <row r="16064" spans="7:16" x14ac:dyDescent="0.2">
      <c r="G16064" s="79"/>
      <c r="I16064" s="79"/>
      <c r="K16064" s="79"/>
      <c r="M16064" s="79"/>
      <c r="N16064" s="80"/>
      <c r="P16064" s="79"/>
    </row>
    <row r="16065" spans="7:16" x14ac:dyDescent="0.2">
      <c r="G16065" s="79"/>
      <c r="I16065" s="79"/>
      <c r="K16065" s="79"/>
      <c r="M16065" s="79"/>
      <c r="N16065" s="80"/>
      <c r="P16065" s="79"/>
    </row>
    <row r="16066" spans="7:16" x14ac:dyDescent="0.2">
      <c r="G16066" s="79"/>
      <c r="I16066" s="79"/>
      <c r="K16066" s="79"/>
      <c r="M16066" s="79"/>
      <c r="N16066" s="80"/>
      <c r="P16066" s="79"/>
    </row>
    <row r="16067" spans="7:16" x14ac:dyDescent="0.2">
      <c r="G16067" s="79"/>
      <c r="I16067" s="79"/>
      <c r="K16067" s="79"/>
      <c r="M16067" s="79"/>
      <c r="N16067" s="80"/>
      <c r="P16067" s="79"/>
    </row>
    <row r="16068" spans="7:16" x14ac:dyDescent="0.2">
      <c r="G16068" s="79"/>
      <c r="I16068" s="79"/>
      <c r="K16068" s="79"/>
      <c r="M16068" s="79"/>
      <c r="N16068" s="80"/>
      <c r="P16068" s="79"/>
    </row>
    <row r="16069" spans="7:16" x14ac:dyDescent="0.2">
      <c r="G16069" s="79"/>
      <c r="I16069" s="79"/>
      <c r="K16069" s="79"/>
      <c r="M16069" s="79"/>
      <c r="N16069" s="80"/>
      <c r="P16069" s="79"/>
    </row>
    <row r="16070" spans="7:16" x14ac:dyDescent="0.2">
      <c r="G16070" s="79"/>
      <c r="I16070" s="79"/>
      <c r="K16070" s="79"/>
      <c r="M16070" s="79"/>
      <c r="N16070" s="80"/>
      <c r="P16070" s="79"/>
    </row>
    <row r="16071" spans="7:16" x14ac:dyDescent="0.2">
      <c r="G16071" s="79"/>
      <c r="I16071" s="79"/>
      <c r="K16071" s="79"/>
      <c r="M16071" s="79"/>
      <c r="N16071" s="80"/>
      <c r="P16071" s="79"/>
    </row>
    <row r="16072" spans="7:16" x14ac:dyDescent="0.2">
      <c r="G16072" s="79"/>
      <c r="I16072" s="79"/>
      <c r="K16072" s="79"/>
      <c r="M16072" s="79"/>
      <c r="N16072" s="80"/>
      <c r="P16072" s="79"/>
    </row>
    <row r="16073" spans="7:16" x14ac:dyDescent="0.2">
      <c r="G16073" s="79"/>
      <c r="I16073" s="79"/>
      <c r="K16073" s="79"/>
      <c r="M16073" s="79"/>
      <c r="N16073" s="80"/>
      <c r="P16073" s="79"/>
    </row>
    <row r="16074" spans="7:16" x14ac:dyDescent="0.2">
      <c r="G16074" s="79"/>
      <c r="I16074" s="79"/>
      <c r="K16074" s="79"/>
      <c r="M16074" s="79"/>
      <c r="N16074" s="80"/>
      <c r="P16074" s="79"/>
    </row>
    <row r="16075" spans="7:16" x14ac:dyDescent="0.2">
      <c r="G16075" s="79"/>
      <c r="I16075" s="79"/>
      <c r="K16075" s="79"/>
      <c r="M16075" s="79"/>
      <c r="N16075" s="80"/>
      <c r="P16075" s="79"/>
    </row>
    <row r="16076" spans="7:16" x14ac:dyDescent="0.2">
      <c r="G16076" s="79"/>
      <c r="I16076" s="79"/>
      <c r="K16076" s="79"/>
      <c r="M16076" s="79"/>
      <c r="N16076" s="80"/>
      <c r="P16076" s="79"/>
    </row>
    <row r="16077" spans="7:16" x14ac:dyDescent="0.2">
      <c r="G16077" s="79"/>
      <c r="I16077" s="79"/>
      <c r="K16077" s="79"/>
      <c r="M16077" s="79"/>
      <c r="N16077" s="80"/>
      <c r="P16077" s="79"/>
    </row>
    <row r="16078" spans="7:16" x14ac:dyDescent="0.2">
      <c r="G16078" s="79"/>
      <c r="I16078" s="79"/>
      <c r="K16078" s="79"/>
      <c r="M16078" s="79"/>
      <c r="N16078" s="80"/>
      <c r="P16078" s="79"/>
    </row>
    <row r="16079" spans="7:16" x14ac:dyDescent="0.2">
      <c r="G16079" s="79"/>
      <c r="I16079" s="79"/>
      <c r="K16079" s="79"/>
      <c r="M16079" s="79"/>
      <c r="N16079" s="80"/>
      <c r="P16079" s="79"/>
    </row>
    <row r="16080" spans="7:16" x14ac:dyDescent="0.2">
      <c r="G16080" s="79"/>
      <c r="I16080" s="79"/>
      <c r="K16080" s="79"/>
      <c r="M16080" s="79"/>
      <c r="N16080" s="80"/>
      <c r="P16080" s="79"/>
    </row>
    <row r="16081" spans="7:16" x14ac:dyDescent="0.2">
      <c r="G16081" s="79"/>
      <c r="I16081" s="79"/>
      <c r="K16081" s="79"/>
      <c r="M16081" s="79"/>
      <c r="N16081" s="80"/>
      <c r="P16081" s="79"/>
    </row>
    <row r="16082" spans="7:16" x14ac:dyDescent="0.2">
      <c r="G16082" s="79"/>
      <c r="I16082" s="79"/>
      <c r="K16082" s="79"/>
      <c r="M16082" s="79"/>
      <c r="N16082" s="80"/>
      <c r="P16082" s="79"/>
    </row>
    <row r="16083" spans="7:16" x14ac:dyDescent="0.2">
      <c r="G16083" s="79"/>
      <c r="I16083" s="79"/>
      <c r="K16083" s="79"/>
      <c r="M16083" s="79"/>
      <c r="N16083" s="80"/>
      <c r="P16083" s="79"/>
    </row>
    <row r="16084" spans="7:16" x14ac:dyDescent="0.2">
      <c r="G16084" s="79"/>
      <c r="I16084" s="79"/>
      <c r="K16084" s="79"/>
      <c r="M16084" s="79"/>
      <c r="N16084" s="80"/>
      <c r="P16084" s="79"/>
    </row>
    <row r="16085" spans="7:16" x14ac:dyDescent="0.2">
      <c r="G16085" s="79"/>
      <c r="I16085" s="79"/>
      <c r="K16085" s="79"/>
      <c r="M16085" s="79"/>
      <c r="N16085" s="80"/>
      <c r="P16085" s="79"/>
    </row>
    <row r="16086" spans="7:16" x14ac:dyDescent="0.2">
      <c r="G16086" s="79"/>
      <c r="I16086" s="79"/>
      <c r="K16086" s="79"/>
      <c r="M16086" s="79"/>
      <c r="N16086" s="80"/>
      <c r="P16086" s="79"/>
    </row>
    <row r="16087" spans="7:16" x14ac:dyDescent="0.2">
      <c r="G16087" s="79"/>
      <c r="I16087" s="79"/>
      <c r="K16087" s="79"/>
      <c r="M16087" s="79"/>
      <c r="N16087" s="80"/>
      <c r="P16087" s="79"/>
    </row>
    <row r="16088" spans="7:16" x14ac:dyDescent="0.2">
      <c r="G16088" s="79"/>
      <c r="I16088" s="79"/>
      <c r="K16088" s="79"/>
      <c r="M16088" s="79"/>
      <c r="N16088" s="80"/>
      <c r="P16088" s="79"/>
    </row>
    <row r="16089" spans="7:16" x14ac:dyDescent="0.2">
      <c r="G16089" s="79"/>
      <c r="I16089" s="79"/>
      <c r="K16089" s="79"/>
      <c r="M16089" s="79"/>
      <c r="N16089" s="80"/>
      <c r="P16089" s="79"/>
    </row>
    <row r="16090" spans="7:16" x14ac:dyDescent="0.2">
      <c r="G16090" s="79"/>
      <c r="I16090" s="79"/>
      <c r="K16090" s="79"/>
      <c r="M16090" s="79"/>
      <c r="N16090" s="80"/>
      <c r="P16090" s="79"/>
    </row>
    <row r="16091" spans="7:16" x14ac:dyDescent="0.2">
      <c r="G16091" s="79"/>
      <c r="I16091" s="79"/>
      <c r="K16091" s="79"/>
      <c r="M16091" s="79"/>
      <c r="N16091" s="80"/>
      <c r="P16091" s="79"/>
    </row>
    <row r="16092" spans="7:16" x14ac:dyDescent="0.2">
      <c r="G16092" s="79"/>
      <c r="I16092" s="79"/>
      <c r="K16092" s="79"/>
      <c r="M16092" s="79"/>
      <c r="N16092" s="80"/>
      <c r="P16092" s="79"/>
    </row>
    <row r="16093" spans="7:16" x14ac:dyDescent="0.2">
      <c r="G16093" s="79"/>
      <c r="I16093" s="79"/>
      <c r="K16093" s="79"/>
      <c r="M16093" s="79"/>
      <c r="N16093" s="80"/>
      <c r="P16093" s="79"/>
    </row>
    <row r="16094" spans="7:16" x14ac:dyDescent="0.2">
      <c r="G16094" s="79"/>
      <c r="I16094" s="79"/>
      <c r="K16094" s="79"/>
      <c r="M16094" s="79"/>
      <c r="N16094" s="80"/>
      <c r="P16094" s="79"/>
    </row>
    <row r="16095" spans="7:16" x14ac:dyDescent="0.2">
      <c r="G16095" s="79"/>
      <c r="I16095" s="79"/>
      <c r="K16095" s="79"/>
      <c r="M16095" s="79"/>
      <c r="N16095" s="80"/>
      <c r="P16095" s="79"/>
    </row>
    <row r="16096" spans="7:16" x14ac:dyDescent="0.2">
      <c r="G16096" s="79"/>
      <c r="I16096" s="79"/>
      <c r="K16096" s="79"/>
      <c r="M16096" s="79"/>
      <c r="N16096" s="80"/>
      <c r="P16096" s="79"/>
    </row>
    <row r="16097" spans="7:16" x14ac:dyDescent="0.2">
      <c r="G16097" s="79"/>
      <c r="I16097" s="79"/>
      <c r="K16097" s="79"/>
      <c r="M16097" s="79"/>
      <c r="N16097" s="80"/>
      <c r="P16097" s="79"/>
    </row>
    <row r="16098" spans="7:16" x14ac:dyDescent="0.2">
      <c r="G16098" s="79"/>
      <c r="I16098" s="79"/>
      <c r="K16098" s="79"/>
      <c r="M16098" s="79"/>
      <c r="N16098" s="80"/>
      <c r="P16098" s="79"/>
    </row>
    <row r="16099" spans="7:16" x14ac:dyDescent="0.2">
      <c r="G16099" s="79"/>
      <c r="I16099" s="79"/>
      <c r="K16099" s="79"/>
      <c r="M16099" s="79"/>
      <c r="N16099" s="80"/>
      <c r="P16099" s="79"/>
    </row>
    <row r="16100" spans="7:16" x14ac:dyDescent="0.2">
      <c r="G16100" s="79"/>
      <c r="I16100" s="79"/>
      <c r="K16100" s="79"/>
      <c r="M16100" s="79"/>
      <c r="N16100" s="80"/>
      <c r="P16100" s="79"/>
    </row>
    <row r="16101" spans="7:16" x14ac:dyDescent="0.2">
      <c r="G16101" s="79"/>
      <c r="I16101" s="79"/>
      <c r="K16101" s="79"/>
      <c r="M16101" s="79"/>
      <c r="N16101" s="80"/>
      <c r="P16101" s="79"/>
    </row>
    <row r="16102" spans="7:16" x14ac:dyDescent="0.2">
      <c r="G16102" s="79"/>
      <c r="I16102" s="79"/>
      <c r="K16102" s="79"/>
      <c r="M16102" s="79"/>
      <c r="N16102" s="80"/>
      <c r="P16102" s="79"/>
    </row>
    <row r="16103" spans="7:16" x14ac:dyDescent="0.2">
      <c r="G16103" s="79"/>
      <c r="I16103" s="79"/>
      <c r="K16103" s="79"/>
      <c r="M16103" s="79"/>
      <c r="N16103" s="80"/>
      <c r="P16103" s="79"/>
    </row>
    <row r="16104" spans="7:16" x14ac:dyDescent="0.2">
      <c r="G16104" s="79"/>
      <c r="I16104" s="79"/>
      <c r="K16104" s="79"/>
      <c r="M16104" s="79"/>
      <c r="N16104" s="80"/>
      <c r="P16104" s="79"/>
    </row>
    <row r="16105" spans="7:16" x14ac:dyDescent="0.2">
      <c r="G16105" s="79"/>
      <c r="I16105" s="79"/>
      <c r="K16105" s="79"/>
      <c r="M16105" s="79"/>
      <c r="N16105" s="80"/>
      <c r="P16105" s="79"/>
    </row>
    <row r="16106" spans="7:16" x14ac:dyDescent="0.2">
      <c r="G16106" s="79"/>
      <c r="I16106" s="79"/>
      <c r="K16106" s="79"/>
      <c r="M16106" s="79"/>
      <c r="N16106" s="80"/>
      <c r="P16106" s="79"/>
    </row>
    <row r="16107" spans="7:16" x14ac:dyDescent="0.2">
      <c r="G16107" s="79"/>
      <c r="I16107" s="79"/>
      <c r="K16107" s="79"/>
      <c r="M16107" s="79"/>
      <c r="N16107" s="80"/>
      <c r="P16107" s="79"/>
    </row>
    <row r="16108" spans="7:16" x14ac:dyDescent="0.2">
      <c r="G16108" s="79"/>
      <c r="I16108" s="79"/>
      <c r="K16108" s="79"/>
      <c r="M16108" s="79"/>
      <c r="N16108" s="80"/>
      <c r="P16108" s="79"/>
    </row>
    <row r="16109" spans="7:16" x14ac:dyDescent="0.2">
      <c r="G16109" s="79"/>
      <c r="I16109" s="79"/>
      <c r="K16109" s="79"/>
      <c r="M16109" s="79"/>
      <c r="N16109" s="80"/>
      <c r="P16109" s="79"/>
    </row>
    <row r="16110" spans="7:16" x14ac:dyDescent="0.2">
      <c r="G16110" s="79"/>
      <c r="I16110" s="79"/>
      <c r="K16110" s="79"/>
      <c r="M16110" s="79"/>
      <c r="N16110" s="80"/>
      <c r="P16110" s="79"/>
    </row>
    <row r="16111" spans="7:16" x14ac:dyDescent="0.2">
      <c r="G16111" s="79"/>
      <c r="I16111" s="79"/>
      <c r="K16111" s="79"/>
      <c r="M16111" s="79"/>
      <c r="N16111" s="80"/>
      <c r="P16111" s="79"/>
    </row>
    <row r="16112" spans="7:16" x14ac:dyDescent="0.2">
      <c r="G16112" s="79"/>
      <c r="I16112" s="79"/>
      <c r="K16112" s="79"/>
      <c r="M16112" s="79"/>
      <c r="N16112" s="80"/>
      <c r="P16112" s="79"/>
    </row>
    <row r="16113" spans="7:16" x14ac:dyDescent="0.2">
      <c r="G16113" s="79"/>
      <c r="I16113" s="79"/>
      <c r="K16113" s="79"/>
      <c r="M16113" s="79"/>
      <c r="N16113" s="80"/>
      <c r="P16113" s="79"/>
    </row>
    <row r="16114" spans="7:16" x14ac:dyDescent="0.2">
      <c r="G16114" s="79"/>
      <c r="I16114" s="79"/>
      <c r="K16114" s="79"/>
      <c r="M16114" s="79"/>
      <c r="N16114" s="80"/>
      <c r="P16114" s="79"/>
    </row>
    <row r="16115" spans="7:16" x14ac:dyDescent="0.2">
      <c r="G16115" s="79"/>
      <c r="I16115" s="79"/>
      <c r="K16115" s="79"/>
      <c r="M16115" s="79"/>
      <c r="N16115" s="80"/>
      <c r="P16115" s="79"/>
    </row>
    <row r="16116" spans="7:16" x14ac:dyDescent="0.2">
      <c r="G16116" s="79"/>
      <c r="I16116" s="79"/>
      <c r="K16116" s="79"/>
      <c r="M16116" s="79"/>
      <c r="N16116" s="80"/>
      <c r="P16116" s="79"/>
    </row>
    <row r="16117" spans="7:16" x14ac:dyDescent="0.2">
      <c r="G16117" s="79"/>
      <c r="I16117" s="79"/>
      <c r="K16117" s="79"/>
      <c r="M16117" s="79"/>
      <c r="N16117" s="80"/>
      <c r="P16117" s="79"/>
    </row>
    <row r="16118" spans="7:16" x14ac:dyDescent="0.2">
      <c r="G16118" s="79"/>
      <c r="I16118" s="79"/>
      <c r="K16118" s="79"/>
      <c r="M16118" s="79"/>
      <c r="N16118" s="80"/>
      <c r="P16118" s="79"/>
    </row>
    <row r="16119" spans="7:16" x14ac:dyDescent="0.2">
      <c r="G16119" s="79"/>
      <c r="I16119" s="79"/>
      <c r="K16119" s="79"/>
      <c r="M16119" s="79"/>
      <c r="N16119" s="80"/>
      <c r="P16119" s="79"/>
    </row>
    <row r="16120" spans="7:16" x14ac:dyDescent="0.2">
      <c r="G16120" s="79"/>
      <c r="I16120" s="79"/>
      <c r="K16120" s="79"/>
      <c r="M16120" s="79"/>
      <c r="N16120" s="80"/>
      <c r="P16120" s="79"/>
    </row>
    <row r="16121" spans="7:16" x14ac:dyDescent="0.2">
      <c r="G16121" s="79"/>
      <c r="I16121" s="79"/>
      <c r="K16121" s="79"/>
      <c r="M16121" s="79"/>
      <c r="N16121" s="80"/>
      <c r="P16121" s="79"/>
    </row>
    <row r="16122" spans="7:16" x14ac:dyDescent="0.2">
      <c r="G16122" s="79"/>
      <c r="I16122" s="79"/>
      <c r="K16122" s="79"/>
      <c r="M16122" s="79"/>
      <c r="N16122" s="80"/>
      <c r="P16122" s="79"/>
    </row>
    <row r="16123" spans="7:16" x14ac:dyDescent="0.2">
      <c r="G16123" s="79"/>
      <c r="I16123" s="79"/>
      <c r="K16123" s="79"/>
      <c r="M16123" s="79"/>
      <c r="N16123" s="80"/>
      <c r="P16123" s="79"/>
    </row>
    <row r="16124" spans="7:16" x14ac:dyDescent="0.2">
      <c r="G16124" s="79"/>
      <c r="I16124" s="79"/>
      <c r="K16124" s="79"/>
      <c r="M16124" s="79"/>
      <c r="N16124" s="80"/>
      <c r="P16124" s="79"/>
    </row>
    <row r="16125" spans="7:16" x14ac:dyDescent="0.2">
      <c r="G16125" s="79"/>
      <c r="I16125" s="79"/>
      <c r="K16125" s="79"/>
      <c r="M16125" s="79"/>
      <c r="N16125" s="80"/>
      <c r="P16125" s="79"/>
    </row>
    <row r="16126" spans="7:16" x14ac:dyDescent="0.2">
      <c r="G16126" s="79"/>
      <c r="I16126" s="79"/>
      <c r="K16126" s="79"/>
      <c r="M16126" s="79"/>
      <c r="N16126" s="80"/>
      <c r="P16126" s="79"/>
    </row>
    <row r="16127" spans="7:16" x14ac:dyDescent="0.2">
      <c r="G16127" s="79"/>
      <c r="I16127" s="79"/>
      <c r="K16127" s="79"/>
      <c r="M16127" s="79"/>
      <c r="N16127" s="80"/>
      <c r="P16127" s="79"/>
    </row>
    <row r="16128" spans="7:16" x14ac:dyDescent="0.2">
      <c r="G16128" s="79"/>
      <c r="I16128" s="79"/>
      <c r="K16128" s="79"/>
      <c r="M16128" s="79"/>
      <c r="N16128" s="80"/>
      <c r="P16128" s="79"/>
    </row>
    <row r="16129" spans="7:16" x14ac:dyDescent="0.2">
      <c r="G16129" s="79"/>
      <c r="I16129" s="79"/>
      <c r="K16129" s="79"/>
      <c r="M16129" s="79"/>
      <c r="N16129" s="80"/>
      <c r="P16129" s="79"/>
    </row>
    <row r="16130" spans="7:16" x14ac:dyDescent="0.2">
      <c r="G16130" s="79"/>
      <c r="I16130" s="79"/>
      <c r="K16130" s="79"/>
      <c r="M16130" s="79"/>
      <c r="N16130" s="80"/>
      <c r="P16130" s="79"/>
    </row>
    <row r="16131" spans="7:16" x14ac:dyDescent="0.2">
      <c r="G16131" s="79"/>
      <c r="I16131" s="79"/>
      <c r="K16131" s="79"/>
      <c r="M16131" s="79"/>
      <c r="N16131" s="80"/>
      <c r="P16131" s="79"/>
    </row>
    <row r="16132" spans="7:16" x14ac:dyDescent="0.2">
      <c r="G16132" s="79"/>
      <c r="I16132" s="79"/>
      <c r="K16132" s="79"/>
      <c r="M16132" s="79"/>
      <c r="N16132" s="80"/>
      <c r="P16132" s="79"/>
    </row>
    <row r="16133" spans="7:16" x14ac:dyDescent="0.2">
      <c r="G16133" s="79"/>
      <c r="I16133" s="79"/>
      <c r="K16133" s="79"/>
      <c r="M16133" s="79"/>
      <c r="N16133" s="80"/>
      <c r="P16133" s="79"/>
    </row>
    <row r="16134" spans="7:16" x14ac:dyDescent="0.2">
      <c r="G16134" s="79"/>
      <c r="I16134" s="79"/>
      <c r="K16134" s="79"/>
      <c r="M16134" s="79"/>
      <c r="N16134" s="80"/>
      <c r="P16134" s="79"/>
    </row>
    <row r="16135" spans="7:16" x14ac:dyDescent="0.2">
      <c r="G16135" s="79"/>
      <c r="I16135" s="79"/>
      <c r="K16135" s="79"/>
      <c r="M16135" s="79"/>
      <c r="N16135" s="80"/>
      <c r="P16135" s="79"/>
    </row>
    <row r="16136" spans="7:16" x14ac:dyDescent="0.2">
      <c r="G16136" s="79"/>
      <c r="I16136" s="79"/>
      <c r="K16136" s="79"/>
      <c r="M16136" s="79"/>
      <c r="N16136" s="80"/>
      <c r="P16136" s="79"/>
    </row>
    <row r="16137" spans="7:16" x14ac:dyDescent="0.2">
      <c r="G16137" s="79"/>
      <c r="I16137" s="79"/>
      <c r="K16137" s="79"/>
      <c r="M16137" s="79"/>
      <c r="N16137" s="80"/>
      <c r="P16137" s="79"/>
    </row>
    <row r="16138" spans="7:16" x14ac:dyDescent="0.2">
      <c r="G16138" s="79"/>
      <c r="I16138" s="79"/>
      <c r="K16138" s="79"/>
      <c r="M16138" s="79"/>
      <c r="N16138" s="80"/>
      <c r="P16138" s="79"/>
    </row>
    <row r="16139" spans="7:16" x14ac:dyDescent="0.2">
      <c r="G16139" s="79"/>
      <c r="I16139" s="79"/>
      <c r="K16139" s="79"/>
      <c r="M16139" s="79"/>
      <c r="N16139" s="80"/>
      <c r="P16139" s="79"/>
    </row>
    <row r="16140" spans="7:16" x14ac:dyDescent="0.2">
      <c r="G16140" s="79"/>
      <c r="I16140" s="79"/>
      <c r="K16140" s="79"/>
      <c r="M16140" s="79"/>
      <c r="N16140" s="80"/>
      <c r="P16140" s="79"/>
    </row>
    <row r="16141" spans="7:16" x14ac:dyDescent="0.2">
      <c r="G16141" s="79"/>
      <c r="I16141" s="79"/>
      <c r="K16141" s="79"/>
      <c r="M16141" s="79"/>
      <c r="N16141" s="80"/>
      <c r="P16141" s="79"/>
    </row>
    <row r="16142" spans="7:16" x14ac:dyDescent="0.2">
      <c r="G16142" s="79"/>
      <c r="I16142" s="79"/>
      <c r="K16142" s="79"/>
      <c r="M16142" s="79"/>
      <c r="N16142" s="80"/>
      <c r="P16142" s="79"/>
    </row>
    <row r="16143" spans="7:16" x14ac:dyDescent="0.2">
      <c r="G16143" s="79"/>
      <c r="I16143" s="79"/>
      <c r="K16143" s="79"/>
      <c r="M16143" s="79"/>
      <c r="N16143" s="80"/>
      <c r="P16143" s="79"/>
    </row>
    <row r="16144" spans="7:16" x14ac:dyDescent="0.2">
      <c r="G16144" s="79"/>
      <c r="I16144" s="79"/>
      <c r="K16144" s="79"/>
      <c r="M16144" s="79"/>
      <c r="N16144" s="80"/>
      <c r="P16144" s="79"/>
    </row>
    <row r="16145" spans="7:16" x14ac:dyDescent="0.2">
      <c r="G16145" s="79"/>
      <c r="I16145" s="79"/>
      <c r="K16145" s="79"/>
      <c r="M16145" s="79"/>
      <c r="N16145" s="80"/>
      <c r="P16145" s="79"/>
    </row>
    <row r="16146" spans="7:16" x14ac:dyDescent="0.2">
      <c r="G16146" s="79"/>
      <c r="I16146" s="79"/>
      <c r="K16146" s="79"/>
      <c r="M16146" s="79"/>
      <c r="N16146" s="80"/>
      <c r="P16146" s="79"/>
    </row>
    <row r="16147" spans="7:16" x14ac:dyDescent="0.2">
      <c r="G16147" s="79"/>
      <c r="I16147" s="79"/>
      <c r="K16147" s="79"/>
      <c r="M16147" s="79"/>
      <c r="N16147" s="80"/>
      <c r="P16147" s="79"/>
    </row>
    <row r="16148" spans="7:16" x14ac:dyDescent="0.2">
      <c r="G16148" s="79"/>
      <c r="I16148" s="79"/>
      <c r="K16148" s="79"/>
      <c r="M16148" s="79"/>
      <c r="N16148" s="80"/>
      <c r="P16148" s="79"/>
    </row>
    <row r="16149" spans="7:16" x14ac:dyDescent="0.2">
      <c r="G16149" s="79"/>
      <c r="I16149" s="79"/>
      <c r="K16149" s="79"/>
      <c r="M16149" s="79"/>
      <c r="N16149" s="80"/>
      <c r="P16149" s="79"/>
    </row>
    <row r="16150" spans="7:16" x14ac:dyDescent="0.2">
      <c r="G16150" s="79"/>
      <c r="I16150" s="79"/>
      <c r="K16150" s="79"/>
      <c r="M16150" s="79"/>
      <c r="N16150" s="80"/>
      <c r="P16150" s="79"/>
    </row>
    <row r="16151" spans="7:16" x14ac:dyDescent="0.2">
      <c r="G16151" s="79"/>
      <c r="I16151" s="79"/>
      <c r="K16151" s="79"/>
      <c r="M16151" s="79"/>
      <c r="N16151" s="80"/>
      <c r="P16151" s="79"/>
    </row>
    <row r="16152" spans="7:16" x14ac:dyDescent="0.2">
      <c r="G16152" s="79"/>
      <c r="I16152" s="79"/>
      <c r="K16152" s="79"/>
      <c r="M16152" s="79"/>
      <c r="N16152" s="80"/>
      <c r="P16152" s="79"/>
    </row>
    <row r="16153" spans="7:16" x14ac:dyDescent="0.2">
      <c r="G16153" s="79"/>
      <c r="I16153" s="79"/>
      <c r="K16153" s="79"/>
      <c r="M16153" s="79"/>
      <c r="N16153" s="80"/>
      <c r="P16153" s="79"/>
    </row>
    <row r="16154" spans="7:16" x14ac:dyDescent="0.2">
      <c r="G16154" s="79"/>
      <c r="I16154" s="79"/>
      <c r="K16154" s="79"/>
      <c r="M16154" s="79"/>
      <c r="N16154" s="80"/>
      <c r="P16154" s="79"/>
    </row>
    <row r="16155" spans="7:16" x14ac:dyDescent="0.2">
      <c r="G16155" s="79"/>
      <c r="I16155" s="79"/>
      <c r="K16155" s="79"/>
      <c r="M16155" s="79"/>
      <c r="N16155" s="80"/>
      <c r="P16155" s="79"/>
    </row>
    <row r="16156" spans="7:16" x14ac:dyDescent="0.2">
      <c r="G16156" s="79"/>
      <c r="I16156" s="79"/>
      <c r="K16156" s="79"/>
      <c r="M16156" s="79"/>
      <c r="N16156" s="80"/>
      <c r="P16156" s="79"/>
    </row>
    <row r="16157" spans="7:16" x14ac:dyDescent="0.2">
      <c r="G16157" s="79"/>
      <c r="I16157" s="79"/>
      <c r="K16157" s="79"/>
      <c r="M16157" s="79"/>
      <c r="N16157" s="80"/>
      <c r="P16157" s="79"/>
    </row>
    <row r="16158" spans="7:16" x14ac:dyDescent="0.2">
      <c r="G16158" s="79"/>
      <c r="I16158" s="79"/>
      <c r="K16158" s="79"/>
      <c r="M16158" s="79"/>
      <c r="N16158" s="80"/>
      <c r="P16158" s="79"/>
    </row>
    <row r="16159" spans="7:16" x14ac:dyDescent="0.2">
      <c r="G16159" s="79"/>
      <c r="I16159" s="79"/>
      <c r="K16159" s="79"/>
      <c r="M16159" s="79"/>
      <c r="N16159" s="80"/>
      <c r="P16159" s="79"/>
    </row>
    <row r="16160" spans="7:16" x14ac:dyDescent="0.2">
      <c r="G16160" s="79"/>
      <c r="I16160" s="79"/>
      <c r="K16160" s="79"/>
      <c r="M16160" s="79"/>
      <c r="N16160" s="80"/>
      <c r="P16160" s="79"/>
    </row>
    <row r="16161" spans="7:16" x14ac:dyDescent="0.2">
      <c r="G16161" s="79"/>
      <c r="I16161" s="79"/>
      <c r="K16161" s="79"/>
      <c r="M16161" s="79"/>
      <c r="N16161" s="80"/>
      <c r="P16161" s="79"/>
    </row>
    <row r="16162" spans="7:16" x14ac:dyDescent="0.2">
      <c r="G16162" s="79"/>
      <c r="I16162" s="79"/>
      <c r="K16162" s="79"/>
      <c r="M16162" s="79"/>
      <c r="N16162" s="80"/>
      <c r="P16162" s="79"/>
    </row>
    <row r="16163" spans="7:16" x14ac:dyDescent="0.2">
      <c r="G16163" s="79"/>
      <c r="I16163" s="79"/>
      <c r="K16163" s="79"/>
      <c r="M16163" s="79"/>
      <c r="N16163" s="80"/>
      <c r="P16163" s="79"/>
    </row>
    <row r="16164" spans="7:16" x14ac:dyDescent="0.2">
      <c r="G16164" s="79"/>
      <c r="I16164" s="79"/>
      <c r="K16164" s="79"/>
      <c r="M16164" s="79"/>
      <c r="N16164" s="80"/>
      <c r="P16164" s="79"/>
    </row>
    <row r="16165" spans="7:16" x14ac:dyDescent="0.2">
      <c r="G16165" s="79"/>
      <c r="I16165" s="79"/>
      <c r="K16165" s="79"/>
      <c r="M16165" s="79"/>
      <c r="N16165" s="80"/>
      <c r="P16165" s="79"/>
    </row>
    <row r="16166" spans="7:16" x14ac:dyDescent="0.2">
      <c r="G16166" s="79"/>
      <c r="I16166" s="79"/>
      <c r="K16166" s="79"/>
      <c r="M16166" s="79"/>
      <c r="N16166" s="80"/>
      <c r="P16166" s="79"/>
    </row>
    <row r="16167" spans="7:16" x14ac:dyDescent="0.2">
      <c r="G16167" s="79"/>
      <c r="I16167" s="79"/>
      <c r="K16167" s="79"/>
      <c r="M16167" s="79"/>
      <c r="N16167" s="80"/>
      <c r="P16167" s="79"/>
    </row>
    <row r="16168" spans="7:16" x14ac:dyDescent="0.2">
      <c r="G16168" s="79"/>
      <c r="I16168" s="79"/>
      <c r="K16168" s="79"/>
      <c r="M16168" s="79"/>
      <c r="N16168" s="80"/>
      <c r="P16168" s="79"/>
    </row>
    <row r="16169" spans="7:16" x14ac:dyDescent="0.2">
      <c r="G16169" s="79"/>
      <c r="I16169" s="79"/>
      <c r="K16169" s="79"/>
      <c r="M16169" s="79"/>
      <c r="N16169" s="80"/>
      <c r="P16169" s="79"/>
    </row>
    <row r="16170" spans="7:16" x14ac:dyDescent="0.2">
      <c r="G16170" s="79"/>
      <c r="I16170" s="79"/>
      <c r="K16170" s="79"/>
      <c r="M16170" s="79"/>
      <c r="N16170" s="80"/>
      <c r="P16170" s="79"/>
    </row>
    <row r="16171" spans="7:16" x14ac:dyDescent="0.2">
      <c r="G16171" s="79"/>
      <c r="I16171" s="79"/>
      <c r="K16171" s="79"/>
      <c r="M16171" s="79"/>
      <c r="N16171" s="80"/>
      <c r="P16171" s="79"/>
    </row>
    <row r="16172" spans="7:16" x14ac:dyDescent="0.2">
      <c r="G16172" s="79"/>
      <c r="I16172" s="79"/>
      <c r="K16172" s="79"/>
      <c r="M16172" s="79"/>
      <c r="N16172" s="80"/>
      <c r="P16172" s="79"/>
    </row>
    <row r="16173" spans="7:16" x14ac:dyDescent="0.2">
      <c r="G16173" s="79"/>
      <c r="I16173" s="79"/>
      <c r="K16173" s="79"/>
      <c r="M16173" s="79"/>
      <c r="N16173" s="80"/>
      <c r="P16173" s="79"/>
    </row>
    <row r="16174" spans="7:16" x14ac:dyDescent="0.2">
      <c r="G16174" s="79"/>
      <c r="I16174" s="79"/>
      <c r="K16174" s="79"/>
      <c r="M16174" s="79"/>
      <c r="N16174" s="80"/>
      <c r="P16174" s="79"/>
    </row>
    <row r="16175" spans="7:16" x14ac:dyDescent="0.2">
      <c r="G16175" s="79"/>
      <c r="I16175" s="79"/>
      <c r="K16175" s="79"/>
      <c r="M16175" s="79"/>
      <c r="N16175" s="80"/>
      <c r="P16175" s="79"/>
    </row>
    <row r="16176" spans="7:16" x14ac:dyDescent="0.2">
      <c r="G16176" s="79"/>
      <c r="I16176" s="79"/>
      <c r="K16176" s="79"/>
      <c r="M16176" s="79"/>
      <c r="N16176" s="80"/>
      <c r="P16176" s="79"/>
    </row>
    <row r="16177" spans="7:16" x14ac:dyDescent="0.2">
      <c r="G16177" s="79"/>
      <c r="I16177" s="79"/>
      <c r="K16177" s="79"/>
      <c r="M16177" s="79"/>
      <c r="N16177" s="80"/>
      <c r="P16177" s="79"/>
    </row>
    <row r="16178" spans="7:16" x14ac:dyDescent="0.2">
      <c r="G16178" s="79"/>
      <c r="I16178" s="79"/>
      <c r="K16178" s="79"/>
      <c r="M16178" s="79"/>
      <c r="N16178" s="80"/>
      <c r="P16178" s="79"/>
    </row>
    <row r="16179" spans="7:16" x14ac:dyDescent="0.2">
      <c r="G16179" s="79"/>
      <c r="I16179" s="79"/>
      <c r="K16179" s="79"/>
      <c r="M16179" s="79"/>
      <c r="N16179" s="80"/>
      <c r="P16179" s="79"/>
    </row>
    <row r="16180" spans="7:16" x14ac:dyDescent="0.2">
      <c r="G16180" s="79"/>
      <c r="I16180" s="79"/>
      <c r="K16180" s="79"/>
      <c r="M16180" s="79"/>
      <c r="N16180" s="80"/>
      <c r="P16180" s="79"/>
    </row>
    <row r="16181" spans="7:16" x14ac:dyDescent="0.2">
      <c r="G16181" s="79"/>
      <c r="I16181" s="79"/>
      <c r="K16181" s="79"/>
      <c r="M16181" s="79"/>
      <c r="N16181" s="80"/>
      <c r="P16181" s="79"/>
    </row>
    <row r="16182" spans="7:16" x14ac:dyDescent="0.2">
      <c r="G16182" s="79"/>
      <c r="I16182" s="79"/>
      <c r="K16182" s="79"/>
      <c r="M16182" s="79"/>
      <c r="N16182" s="80"/>
      <c r="P16182" s="79"/>
    </row>
    <row r="16183" spans="7:16" x14ac:dyDescent="0.2">
      <c r="G16183" s="79"/>
      <c r="I16183" s="79"/>
      <c r="K16183" s="79"/>
      <c r="M16183" s="79"/>
      <c r="N16183" s="80"/>
      <c r="P16183" s="79"/>
    </row>
    <row r="16184" spans="7:16" x14ac:dyDescent="0.2">
      <c r="G16184" s="79"/>
      <c r="I16184" s="79"/>
      <c r="K16184" s="79"/>
      <c r="M16184" s="79"/>
      <c r="N16184" s="80"/>
      <c r="P16184" s="79"/>
    </row>
    <row r="16185" spans="7:16" x14ac:dyDescent="0.2">
      <c r="G16185" s="79"/>
      <c r="I16185" s="79"/>
      <c r="K16185" s="79"/>
      <c r="M16185" s="79"/>
      <c r="N16185" s="80"/>
      <c r="P16185" s="79"/>
    </row>
    <row r="16186" spans="7:16" x14ac:dyDescent="0.2">
      <c r="G16186" s="79"/>
      <c r="I16186" s="79"/>
      <c r="K16186" s="79"/>
      <c r="M16186" s="79"/>
      <c r="N16186" s="80"/>
      <c r="P16186" s="79"/>
    </row>
    <row r="16187" spans="7:16" x14ac:dyDescent="0.2">
      <c r="G16187" s="79"/>
      <c r="I16187" s="79"/>
      <c r="K16187" s="79"/>
      <c r="M16187" s="79"/>
      <c r="N16187" s="80"/>
      <c r="P16187" s="79"/>
    </row>
    <row r="16188" spans="7:16" x14ac:dyDescent="0.2">
      <c r="G16188" s="79"/>
      <c r="I16188" s="79"/>
      <c r="K16188" s="79"/>
      <c r="M16188" s="79"/>
      <c r="N16188" s="80"/>
      <c r="P16188" s="79"/>
    </row>
    <row r="16189" spans="7:16" x14ac:dyDescent="0.2">
      <c r="G16189" s="79"/>
      <c r="I16189" s="79"/>
      <c r="K16189" s="79"/>
      <c r="M16189" s="79"/>
      <c r="N16189" s="80"/>
      <c r="P16189" s="79"/>
    </row>
    <row r="16190" spans="7:16" x14ac:dyDescent="0.2">
      <c r="G16190" s="79"/>
      <c r="I16190" s="79"/>
      <c r="K16190" s="79"/>
      <c r="M16190" s="79"/>
      <c r="N16190" s="80"/>
      <c r="P16190" s="79"/>
    </row>
    <row r="16191" spans="7:16" x14ac:dyDescent="0.2">
      <c r="G16191" s="79"/>
      <c r="I16191" s="79"/>
      <c r="K16191" s="79"/>
      <c r="M16191" s="79"/>
      <c r="N16191" s="80"/>
      <c r="P16191" s="79"/>
    </row>
    <row r="16192" spans="7:16" x14ac:dyDescent="0.2">
      <c r="G16192" s="79"/>
      <c r="I16192" s="79"/>
      <c r="K16192" s="79"/>
      <c r="M16192" s="79"/>
      <c r="N16192" s="80"/>
      <c r="P16192" s="79"/>
    </row>
    <row r="16193" spans="7:16" x14ac:dyDescent="0.2">
      <c r="G16193" s="79"/>
      <c r="I16193" s="79"/>
      <c r="K16193" s="79"/>
      <c r="M16193" s="79"/>
      <c r="N16193" s="80"/>
      <c r="P16193" s="79"/>
    </row>
    <row r="16194" spans="7:16" x14ac:dyDescent="0.2">
      <c r="G16194" s="79"/>
      <c r="I16194" s="79"/>
      <c r="K16194" s="79"/>
      <c r="M16194" s="79"/>
      <c r="N16194" s="80"/>
      <c r="P16194" s="79"/>
    </row>
    <row r="16195" spans="7:16" x14ac:dyDescent="0.2">
      <c r="G16195" s="79"/>
      <c r="I16195" s="79"/>
      <c r="K16195" s="79"/>
      <c r="M16195" s="79"/>
      <c r="N16195" s="80"/>
      <c r="P16195" s="79"/>
    </row>
    <row r="16196" spans="7:16" x14ac:dyDescent="0.2">
      <c r="G16196" s="79"/>
      <c r="I16196" s="79"/>
      <c r="K16196" s="79"/>
      <c r="M16196" s="79"/>
      <c r="N16196" s="80"/>
      <c r="P16196" s="79"/>
    </row>
    <row r="16197" spans="7:16" x14ac:dyDescent="0.2">
      <c r="G16197" s="79"/>
      <c r="I16197" s="79"/>
      <c r="K16197" s="79"/>
      <c r="M16197" s="79"/>
      <c r="N16197" s="80"/>
      <c r="P16197" s="79"/>
    </row>
    <row r="16198" spans="7:16" x14ac:dyDescent="0.2">
      <c r="G16198" s="79"/>
      <c r="I16198" s="79"/>
      <c r="K16198" s="79"/>
      <c r="M16198" s="79"/>
      <c r="N16198" s="80"/>
      <c r="P16198" s="79"/>
    </row>
    <row r="16199" spans="7:16" x14ac:dyDescent="0.2">
      <c r="G16199" s="79"/>
      <c r="I16199" s="79"/>
      <c r="K16199" s="79"/>
      <c r="M16199" s="79"/>
      <c r="N16199" s="80"/>
      <c r="P16199" s="79"/>
    </row>
    <row r="16200" spans="7:16" x14ac:dyDescent="0.2">
      <c r="G16200" s="79"/>
      <c r="I16200" s="79"/>
      <c r="K16200" s="79"/>
      <c r="M16200" s="79"/>
      <c r="N16200" s="80"/>
      <c r="P16200" s="79"/>
    </row>
    <row r="16201" spans="7:16" x14ac:dyDescent="0.2">
      <c r="G16201" s="79"/>
      <c r="I16201" s="79"/>
      <c r="K16201" s="79"/>
      <c r="M16201" s="79"/>
      <c r="N16201" s="80"/>
      <c r="P16201" s="79"/>
    </row>
    <row r="16202" spans="7:16" x14ac:dyDescent="0.2">
      <c r="G16202" s="79"/>
      <c r="I16202" s="79"/>
      <c r="K16202" s="79"/>
      <c r="M16202" s="79"/>
      <c r="N16202" s="80"/>
      <c r="P16202" s="79"/>
    </row>
    <row r="16203" spans="7:16" x14ac:dyDescent="0.2">
      <c r="G16203" s="79"/>
      <c r="I16203" s="79"/>
      <c r="K16203" s="79"/>
      <c r="M16203" s="79"/>
      <c r="N16203" s="80"/>
      <c r="P16203" s="79"/>
    </row>
    <row r="16204" spans="7:16" x14ac:dyDescent="0.2">
      <c r="G16204" s="79"/>
      <c r="I16204" s="79"/>
      <c r="K16204" s="79"/>
      <c r="M16204" s="79"/>
      <c r="N16204" s="80"/>
      <c r="P16204" s="79"/>
    </row>
    <row r="16205" spans="7:16" x14ac:dyDescent="0.2">
      <c r="G16205" s="79"/>
      <c r="I16205" s="79"/>
      <c r="K16205" s="79"/>
      <c r="M16205" s="79"/>
      <c r="N16205" s="80"/>
      <c r="P16205" s="79"/>
    </row>
    <row r="16206" spans="7:16" x14ac:dyDescent="0.2">
      <c r="G16206" s="79"/>
      <c r="I16206" s="79"/>
      <c r="K16206" s="79"/>
      <c r="M16206" s="79"/>
      <c r="N16206" s="80"/>
      <c r="P16206" s="79"/>
    </row>
    <row r="16207" spans="7:16" x14ac:dyDescent="0.2">
      <c r="G16207" s="79"/>
      <c r="I16207" s="79"/>
      <c r="K16207" s="79"/>
      <c r="M16207" s="79"/>
      <c r="N16207" s="80"/>
      <c r="P16207" s="79"/>
    </row>
    <row r="16208" spans="7:16" x14ac:dyDescent="0.2">
      <c r="G16208" s="79"/>
      <c r="I16208" s="79"/>
      <c r="K16208" s="79"/>
      <c r="M16208" s="79"/>
      <c r="N16208" s="80"/>
      <c r="P16208" s="79"/>
    </row>
    <row r="16209" spans="7:16" x14ac:dyDescent="0.2">
      <c r="G16209" s="79"/>
      <c r="I16209" s="79"/>
      <c r="K16209" s="79"/>
      <c r="M16209" s="79"/>
      <c r="N16209" s="80"/>
      <c r="P16209" s="79"/>
    </row>
    <row r="16210" spans="7:16" x14ac:dyDescent="0.2">
      <c r="G16210" s="79"/>
      <c r="I16210" s="79"/>
      <c r="K16210" s="79"/>
      <c r="M16210" s="79"/>
      <c r="N16210" s="80"/>
      <c r="P16210" s="79"/>
    </row>
    <row r="16211" spans="7:16" x14ac:dyDescent="0.2">
      <c r="G16211" s="79"/>
      <c r="I16211" s="79"/>
      <c r="K16211" s="79"/>
      <c r="M16211" s="79"/>
      <c r="N16211" s="80"/>
      <c r="P16211" s="79"/>
    </row>
    <row r="16212" spans="7:16" x14ac:dyDescent="0.2">
      <c r="G16212" s="79"/>
      <c r="I16212" s="79"/>
      <c r="K16212" s="79"/>
      <c r="M16212" s="79"/>
      <c r="N16212" s="80"/>
      <c r="P16212" s="79"/>
    </row>
    <row r="16213" spans="7:16" x14ac:dyDescent="0.2">
      <c r="G16213" s="79"/>
      <c r="I16213" s="79"/>
      <c r="K16213" s="79"/>
      <c r="M16213" s="79"/>
      <c r="N16213" s="80"/>
      <c r="P16213" s="79"/>
    </row>
    <row r="16214" spans="7:16" x14ac:dyDescent="0.2">
      <c r="G16214" s="79"/>
      <c r="I16214" s="79"/>
      <c r="K16214" s="79"/>
      <c r="M16214" s="79"/>
      <c r="N16214" s="80"/>
      <c r="P16214" s="79"/>
    </row>
    <row r="16215" spans="7:16" x14ac:dyDescent="0.2">
      <c r="G16215" s="79"/>
      <c r="I16215" s="79"/>
      <c r="K16215" s="79"/>
      <c r="M16215" s="79"/>
      <c r="N16215" s="80"/>
      <c r="P16215" s="79"/>
    </row>
    <row r="16216" spans="7:16" x14ac:dyDescent="0.2">
      <c r="G16216" s="79"/>
      <c r="I16216" s="79"/>
      <c r="K16216" s="79"/>
      <c r="M16216" s="79"/>
      <c r="N16216" s="80"/>
      <c r="P16216" s="79"/>
    </row>
    <row r="16217" spans="7:16" x14ac:dyDescent="0.2">
      <c r="G16217" s="79"/>
      <c r="I16217" s="79"/>
      <c r="K16217" s="79"/>
      <c r="M16217" s="79"/>
      <c r="N16217" s="80"/>
      <c r="P16217" s="79"/>
    </row>
    <row r="16218" spans="7:16" x14ac:dyDescent="0.2">
      <c r="G16218" s="79"/>
      <c r="I16218" s="79"/>
      <c r="K16218" s="79"/>
      <c r="M16218" s="79"/>
      <c r="N16218" s="80"/>
      <c r="P16218" s="79"/>
    </row>
    <row r="16219" spans="7:16" x14ac:dyDescent="0.2">
      <c r="G16219" s="79"/>
      <c r="I16219" s="79"/>
      <c r="K16219" s="79"/>
      <c r="M16219" s="79"/>
      <c r="N16219" s="80"/>
      <c r="P16219" s="79"/>
    </row>
    <row r="16220" spans="7:16" x14ac:dyDescent="0.2">
      <c r="G16220" s="79"/>
      <c r="I16220" s="79"/>
      <c r="K16220" s="79"/>
      <c r="M16220" s="79"/>
      <c r="N16220" s="80"/>
      <c r="P16220" s="79"/>
    </row>
    <row r="16221" spans="7:16" x14ac:dyDescent="0.2">
      <c r="G16221" s="79"/>
      <c r="I16221" s="79"/>
      <c r="K16221" s="79"/>
      <c r="M16221" s="79"/>
      <c r="N16221" s="80"/>
      <c r="P16221" s="79"/>
    </row>
    <row r="16222" spans="7:16" x14ac:dyDescent="0.2">
      <c r="G16222" s="79"/>
      <c r="I16222" s="79"/>
      <c r="K16222" s="79"/>
      <c r="M16222" s="79"/>
      <c r="N16222" s="80"/>
      <c r="P16222" s="79"/>
    </row>
    <row r="16223" spans="7:16" x14ac:dyDescent="0.2">
      <c r="G16223" s="79"/>
      <c r="I16223" s="79"/>
      <c r="K16223" s="79"/>
      <c r="M16223" s="79"/>
      <c r="N16223" s="80"/>
      <c r="P16223" s="79"/>
    </row>
    <row r="16224" spans="7:16" x14ac:dyDescent="0.2">
      <c r="G16224" s="79"/>
      <c r="I16224" s="79"/>
      <c r="K16224" s="79"/>
      <c r="M16224" s="79"/>
      <c r="N16224" s="80"/>
      <c r="P16224" s="79"/>
    </row>
    <row r="16225" spans="7:16" x14ac:dyDescent="0.2">
      <c r="G16225" s="79"/>
      <c r="I16225" s="79"/>
      <c r="K16225" s="79"/>
      <c r="M16225" s="79"/>
      <c r="N16225" s="80"/>
      <c r="P16225" s="79"/>
    </row>
    <row r="16226" spans="7:16" x14ac:dyDescent="0.2">
      <c r="G16226" s="79"/>
      <c r="I16226" s="79"/>
      <c r="K16226" s="79"/>
      <c r="M16226" s="79"/>
      <c r="N16226" s="80"/>
      <c r="P16226" s="79"/>
    </row>
    <row r="16227" spans="7:16" x14ac:dyDescent="0.2">
      <c r="G16227" s="79"/>
      <c r="I16227" s="79"/>
      <c r="K16227" s="79"/>
      <c r="M16227" s="79"/>
      <c r="N16227" s="80"/>
      <c r="P16227" s="79"/>
    </row>
    <row r="16228" spans="7:16" x14ac:dyDescent="0.2">
      <c r="G16228" s="79"/>
      <c r="I16228" s="79"/>
      <c r="K16228" s="79"/>
      <c r="M16228" s="79"/>
      <c r="N16228" s="80"/>
      <c r="P16228" s="79"/>
    </row>
    <row r="16229" spans="7:16" x14ac:dyDescent="0.2">
      <c r="G16229" s="79"/>
      <c r="I16229" s="79"/>
      <c r="K16229" s="79"/>
      <c r="M16229" s="79"/>
      <c r="N16229" s="80"/>
      <c r="P16229" s="79"/>
    </row>
    <row r="16230" spans="7:16" x14ac:dyDescent="0.2">
      <c r="G16230" s="79"/>
      <c r="I16230" s="79"/>
      <c r="K16230" s="79"/>
      <c r="M16230" s="79"/>
      <c r="N16230" s="80"/>
      <c r="P16230" s="79"/>
    </row>
    <row r="16231" spans="7:16" x14ac:dyDescent="0.2">
      <c r="G16231" s="79"/>
      <c r="I16231" s="79"/>
      <c r="K16231" s="79"/>
      <c r="M16231" s="79"/>
      <c r="N16231" s="80"/>
      <c r="P16231" s="79"/>
    </row>
    <row r="16232" spans="7:16" x14ac:dyDescent="0.2">
      <c r="G16232" s="79"/>
      <c r="I16232" s="79"/>
      <c r="K16232" s="79"/>
      <c r="M16232" s="79"/>
      <c r="N16232" s="80"/>
      <c r="P16232" s="79"/>
    </row>
    <row r="16233" spans="7:16" x14ac:dyDescent="0.2">
      <c r="G16233" s="79"/>
      <c r="I16233" s="79"/>
      <c r="K16233" s="79"/>
      <c r="M16233" s="79"/>
      <c r="N16233" s="80"/>
      <c r="P16233" s="79"/>
    </row>
    <row r="16234" spans="7:16" x14ac:dyDescent="0.2">
      <c r="G16234" s="79"/>
      <c r="I16234" s="79"/>
      <c r="K16234" s="79"/>
      <c r="M16234" s="79"/>
      <c r="N16234" s="80"/>
      <c r="P16234" s="79"/>
    </row>
    <row r="16235" spans="7:16" x14ac:dyDescent="0.2">
      <c r="G16235" s="79"/>
      <c r="I16235" s="79"/>
      <c r="K16235" s="79"/>
      <c r="M16235" s="79"/>
      <c r="N16235" s="80"/>
      <c r="P16235" s="79"/>
    </row>
    <row r="16236" spans="7:16" x14ac:dyDescent="0.2">
      <c r="G16236" s="79"/>
      <c r="I16236" s="79"/>
      <c r="K16236" s="79"/>
      <c r="M16236" s="79"/>
      <c r="N16236" s="80"/>
      <c r="P16236" s="79"/>
    </row>
    <row r="16237" spans="7:16" x14ac:dyDescent="0.2">
      <c r="G16237" s="79"/>
      <c r="I16237" s="79"/>
      <c r="K16237" s="79"/>
      <c r="M16237" s="79"/>
      <c r="N16237" s="80"/>
      <c r="P16237" s="79"/>
    </row>
    <row r="16238" spans="7:16" x14ac:dyDescent="0.2">
      <c r="G16238" s="79"/>
      <c r="I16238" s="79"/>
      <c r="K16238" s="79"/>
      <c r="M16238" s="79"/>
      <c r="N16238" s="80"/>
      <c r="P16238" s="79"/>
    </row>
    <row r="16239" spans="7:16" x14ac:dyDescent="0.2">
      <c r="G16239" s="79"/>
      <c r="I16239" s="79"/>
      <c r="K16239" s="79"/>
      <c r="M16239" s="79"/>
      <c r="N16239" s="80"/>
      <c r="P16239" s="79"/>
    </row>
    <row r="16240" spans="7:16" x14ac:dyDescent="0.2">
      <c r="G16240" s="79"/>
      <c r="I16240" s="79"/>
      <c r="K16240" s="79"/>
      <c r="M16240" s="79"/>
      <c r="N16240" s="80"/>
      <c r="P16240" s="79"/>
    </row>
    <row r="16241" spans="7:16" x14ac:dyDescent="0.2">
      <c r="G16241" s="79"/>
      <c r="I16241" s="79"/>
      <c r="K16241" s="79"/>
      <c r="M16241" s="79"/>
      <c r="N16241" s="80"/>
      <c r="P16241" s="79"/>
    </row>
    <row r="16242" spans="7:16" x14ac:dyDescent="0.2">
      <c r="G16242" s="79"/>
      <c r="I16242" s="79"/>
      <c r="K16242" s="79"/>
      <c r="M16242" s="79"/>
      <c r="N16242" s="80"/>
      <c r="P16242" s="79"/>
    </row>
    <row r="16243" spans="7:16" x14ac:dyDescent="0.2">
      <c r="G16243" s="79"/>
      <c r="I16243" s="79"/>
      <c r="K16243" s="79"/>
      <c r="M16243" s="79"/>
      <c r="N16243" s="80"/>
      <c r="P16243" s="79"/>
    </row>
    <row r="16244" spans="7:16" x14ac:dyDescent="0.2">
      <c r="G16244" s="79"/>
      <c r="I16244" s="79"/>
      <c r="K16244" s="79"/>
      <c r="M16244" s="79"/>
      <c r="N16244" s="80"/>
      <c r="P16244" s="79"/>
    </row>
    <row r="16245" spans="7:16" x14ac:dyDescent="0.2">
      <c r="G16245" s="79"/>
      <c r="I16245" s="79"/>
      <c r="K16245" s="79"/>
      <c r="M16245" s="79"/>
      <c r="N16245" s="80"/>
      <c r="P16245" s="79"/>
    </row>
    <row r="16246" spans="7:16" x14ac:dyDescent="0.2">
      <c r="G16246" s="79"/>
      <c r="I16246" s="79"/>
      <c r="K16246" s="79"/>
      <c r="M16246" s="79"/>
      <c r="N16246" s="80"/>
      <c r="P16246" s="79"/>
    </row>
    <row r="16247" spans="7:16" x14ac:dyDescent="0.2">
      <c r="G16247" s="79"/>
      <c r="I16247" s="79"/>
      <c r="K16247" s="79"/>
      <c r="M16247" s="79"/>
      <c r="N16247" s="80"/>
      <c r="P16247" s="79"/>
    </row>
    <row r="16248" spans="7:16" x14ac:dyDescent="0.2">
      <c r="G16248" s="79"/>
      <c r="I16248" s="79"/>
      <c r="K16248" s="79"/>
      <c r="M16248" s="79"/>
      <c r="N16248" s="80"/>
      <c r="P16248" s="79"/>
    </row>
    <row r="16249" spans="7:16" x14ac:dyDescent="0.2">
      <c r="G16249" s="79"/>
      <c r="I16249" s="79"/>
      <c r="K16249" s="79"/>
      <c r="M16249" s="79"/>
      <c r="N16249" s="80"/>
      <c r="P16249" s="79"/>
    </row>
    <row r="16250" spans="7:16" x14ac:dyDescent="0.2">
      <c r="G16250" s="79"/>
      <c r="I16250" s="79"/>
      <c r="K16250" s="79"/>
      <c r="M16250" s="79"/>
      <c r="N16250" s="80"/>
      <c r="P16250" s="79"/>
    </row>
    <row r="16251" spans="7:16" x14ac:dyDescent="0.2">
      <c r="G16251" s="79"/>
      <c r="I16251" s="79"/>
      <c r="K16251" s="79"/>
      <c r="M16251" s="79"/>
      <c r="N16251" s="80"/>
      <c r="P16251" s="79"/>
    </row>
    <row r="16252" spans="7:16" x14ac:dyDescent="0.2">
      <c r="G16252" s="79"/>
      <c r="I16252" s="79"/>
      <c r="K16252" s="79"/>
      <c r="M16252" s="79"/>
      <c r="N16252" s="80"/>
      <c r="P16252" s="79"/>
    </row>
    <row r="16253" spans="7:16" x14ac:dyDescent="0.2">
      <c r="G16253" s="79"/>
      <c r="I16253" s="79"/>
      <c r="K16253" s="79"/>
      <c r="M16253" s="79"/>
      <c r="N16253" s="80"/>
      <c r="P16253" s="79"/>
    </row>
    <row r="16254" spans="7:16" x14ac:dyDescent="0.2">
      <c r="G16254" s="79"/>
      <c r="I16254" s="79"/>
      <c r="K16254" s="79"/>
      <c r="M16254" s="79"/>
      <c r="N16254" s="80"/>
      <c r="P16254" s="79"/>
    </row>
    <row r="16255" spans="7:16" x14ac:dyDescent="0.2">
      <c r="G16255" s="79"/>
      <c r="I16255" s="79"/>
      <c r="K16255" s="79"/>
      <c r="M16255" s="79"/>
      <c r="N16255" s="80"/>
      <c r="P16255" s="79"/>
    </row>
    <row r="16256" spans="7:16" x14ac:dyDescent="0.2">
      <c r="G16256" s="79"/>
      <c r="I16256" s="79"/>
      <c r="K16256" s="79"/>
      <c r="M16256" s="79"/>
      <c r="N16256" s="80"/>
      <c r="P16256" s="79"/>
    </row>
    <row r="16257" spans="7:16" x14ac:dyDescent="0.2">
      <c r="G16257" s="79"/>
      <c r="I16257" s="79"/>
      <c r="K16257" s="79"/>
      <c r="M16257" s="79"/>
      <c r="N16257" s="80"/>
      <c r="P16257" s="79"/>
    </row>
    <row r="16258" spans="7:16" x14ac:dyDescent="0.2">
      <c r="G16258" s="79"/>
      <c r="I16258" s="79"/>
      <c r="K16258" s="79"/>
      <c r="M16258" s="79"/>
      <c r="N16258" s="80"/>
      <c r="P16258" s="79"/>
    </row>
    <row r="16259" spans="7:16" x14ac:dyDescent="0.2">
      <c r="G16259" s="79"/>
      <c r="I16259" s="79"/>
      <c r="K16259" s="79"/>
      <c r="M16259" s="79"/>
      <c r="N16259" s="80"/>
      <c r="P16259" s="79"/>
    </row>
    <row r="16260" spans="7:16" x14ac:dyDescent="0.2">
      <c r="G16260" s="79"/>
      <c r="I16260" s="79"/>
      <c r="K16260" s="79"/>
      <c r="M16260" s="79"/>
      <c r="N16260" s="80"/>
      <c r="P16260" s="79"/>
    </row>
    <row r="16261" spans="7:16" x14ac:dyDescent="0.2">
      <c r="G16261" s="79"/>
      <c r="I16261" s="79"/>
      <c r="K16261" s="79"/>
      <c r="M16261" s="79"/>
      <c r="N16261" s="80"/>
      <c r="P16261" s="79"/>
    </row>
    <row r="16262" spans="7:16" x14ac:dyDescent="0.2">
      <c r="G16262" s="79"/>
      <c r="I16262" s="79"/>
      <c r="K16262" s="79"/>
      <c r="M16262" s="79"/>
      <c r="N16262" s="80"/>
      <c r="P16262" s="79"/>
    </row>
    <row r="16263" spans="7:16" x14ac:dyDescent="0.2">
      <c r="G16263" s="79"/>
      <c r="I16263" s="79"/>
      <c r="K16263" s="79"/>
      <c r="M16263" s="79"/>
      <c r="N16263" s="80"/>
      <c r="P16263" s="79"/>
    </row>
    <row r="16264" spans="7:16" x14ac:dyDescent="0.2">
      <c r="G16264" s="79"/>
      <c r="I16264" s="79"/>
      <c r="K16264" s="79"/>
      <c r="M16264" s="79"/>
      <c r="N16264" s="80"/>
      <c r="P16264" s="79"/>
    </row>
    <row r="16265" spans="7:16" x14ac:dyDescent="0.2">
      <c r="G16265" s="79"/>
      <c r="I16265" s="79"/>
      <c r="K16265" s="79"/>
      <c r="M16265" s="79"/>
      <c r="N16265" s="80"/>
      <c r="P16265" s="79"/>
    </row>
    <row r="16266" spans="7:16" x14ac:dyDescent="0.2">
      <c r="G16266" s="79"/>
      <c r="I16266" s="79"/>
      <c r="K16266" s="79"/>
      <c r="M16266" s="79"/>
      <c r="N16266" s="80"/>
      <c r="P16266" s="79"/>
    </row>
    <row r="16267" spans="7:16" x14ac:dyDescent="0.2">
      <c r="G16267" s="79"/>
      <c r="I16267" s="79"/>
      <c r="K16267" s="79"/>
      <c r="M16267" s="79"/>
      <c r="N16267" s="80"/>
      <c r="P16267" s="79"/>
    </row>
    <row r="16268" spans="7:16" x14ac:dyDescent="0.2">
      <c r="G16268" s="79"/>
      <c r="I16268" s="79"/>
      <c r="K16268" s="79"/>
      <c r="M16268" s="79"/>
      <c r="N16268" s="80"/>
      <c r="P16268" s="79"/>
    </row>
    <row r="16269" spans="7:16" x14ac:dyDescent="0.2">
      <c r="G16269" s="79"/>
      <c r="I16269" s="79"/>
      <c r="K16269" s="79"/>
      <c r="M16269" s="79"/>
      <c r="N16269" s="80"/>
      <c r="P16269" s="79"/>
    </row>
    <row r="16270" spans="7:16" x14ac:dyDescent="0.2">
      <c r="G16270" s="79"/>
      <c r="I16270" s="79"/>
      <c r="K16270" s="79"/>
      <c r="M16270" s="79"/>
      <c r="N16270" s="80"/>
      <c r="P16270" s="79"/>
    </row>
    <row r="16271" spans="7:16" x14ac:dyDescent="0.2">
      <c r="G16271" s="79"/>
      <c r="I16271" s="79"/>
      <c r="K16271" s="79"/>
      <c r="M16271" s="79"/>
      <c r="N16271" s="80"/>
      <c r="P16271" s="79"/>
    </row>
    <row r="16272" spans="7:16" x14ac:dyDescent="0.2">
      <c r="G16272" s="79"/>
      <c r="I16272" s="79"/>
      <c r="K16272" s="79"/>
      <c r="M16272" s="79"/>
      <c r="N16272" s="80"/>
      <c r="P16272" s="79"/>
    </row>
    <row r="16273" spans="7:16" x14ac:dyDescent="0.2">
      <c r="G16273" s="79"/>
      <c r="I16273" s="79"/>
      <c r="K16273" s="79"/>
      <c r="M16273" s="79"/>
      <c r="N16273" s="80"/>
      <c r="P16273" s="79"/>
    </row>
    <row r="16274" spans="7:16" x14ac:dyDescent="0.2">
      <c r="G16274" s="79"/>
      <c r="I16274" s="79"/>
      <c r="K16274" s="79"/>
      <c r="M16274" s="79"/>
      <c r="N16274" s="80"/>
      <c r="P16274" s="79"/>
    </row>
    <row r="16275" spans="7:16" x14ac:dyDescent="0.2">
      <c r="G16275" s="79"/>
      <c r="I16275" s="79"/>
      <c r="K16275" s="79"/>
      <c r="M16275" s="79"/>
      <c r="N16275" s="80"/>
      <c r="P16275" s="79"/>
    </row>
    <row r="16276" spans="7:16" x14ac:dyDescent="0.2">
      <c r="G16276" s="79"/>
      <c r="I16276" s="79"/>
      <c r="K16276" s="79"/>
      <c r="M16276" s="79"/>
      <c r="N16276" s="80"/>
      <c r="P16276" s="79"/>
    </row>
    <row r="16277" spans="7:16" x14ac:dyDescent="0.2">
      <c r="G16277" s="79"/>
      <c r="I16277" s="79"/>
      <c r="K16277" s="79"/>
      <c r="M16277" s="79"/>
      <c r="N16277" s="80"/>
      <c r="P16277" s="79"/>
    </row>
    <row r="16278" spans="7:16" x14ac:dyDescent="0.2">
      <c r="G16278" s="79"/>
      <c r="I16278" s="79"/>
      <c r="K16278" s="79"/>
      <c r="M16278" s="79"/>
      <c r="N16278" s="80"/>
      <c r="P16278" s="79"/>
    </row>
    <row r="16279" spans="7:16" x14ac:dyDescent="0.2">
      <c r="G16279" s="79"/>
      <c r="I16279" s="79"/>
      <c r="K16279" s="79"/>
      <c r="M16279" s="79"/>
      <c r="N16279" s="80"/>
      <c r="P16279" s="79"/>
    </row>
    <row r="16280" spans="7:16" x14ac:dyDescent="0.2">
      <c r="G16280" s="79"/>
      <c r="I16280" s="79"/>
      <c r="K16280" s="79"/>
      <c r="M16280" s="79"/>
      <c r="N16280" s="80"/>
      <c r="P16280" s="79"/>
    </row>
    <row r="16281" spans="7:16" x14ac:dyDescent="0.2">
      <c r="G16281" s="79"/>
      <c r="I16281" s="79"/>
      <c r="K16281" s="79"/>
      <c r="M16281" s="79"/>
      <c r="N16281" s="80"/>
      <c r="P16281" s="79"/>
    </row>
    <row r="16282" spans="7:16" x14ac:dyDescent="0.2">
      <c r="G16282" s="79"/>
      <c r="I16282" s="79"/>
      <c r="K16282" s="79"/>
      <c r="M16282" s="79"/>
      <c r="N16282" s="80"/>
      <c r="P16282" s="79"/>
    </row>
    <row r="16283" spans="7:16" x14ac:dyDescent="0.2">
      <c r="G16283" s="79"/>
      <c r="I16283" s="79"/>
      <c r="K16283" s="79"/>
      <c r="M16283" s="79"/>
      <c r="N16283" s="80"/>
      <c r="P16283" s="79"/>
    </row>
    <row r="16284" spans="7:16" x14ac:dyDescent="0.2">
      <c r="G16284" s="79"/>
      <c r="I16284" s="79"/>
      <c r="K16284" s="79"/>
      <c r="M16284" s="79"/>
      <c r="N16284" s="80"/>
      <c r="P16284" s="79"/>
    </row>
    <row r="16285" spans="7:16" x14ac:dyDescent="0.2">
      <c r="G16285" s="79"/>
      <c r="I16285" s="79"/>
      <c r="K16285" s="79"/>
      <c r="M16285" s="79"/>
      <c r="N16285" s="80"/>
      <c r="P16285" s="79"/>
    </row>
    <row r="16286" spans="7:16" x14ac:dyDescent="0.2">
      <c r="G16286" s="79"/>
      <c r="I16286" s="79"/>
      <c r="K16286" s="79"/>
      <c r="M16286" s="79"/>
      <c r="N16286" s="80"/>
      <c r="P16286" s="79"/>
    </row>
    <row r="16287" spans="7:16" x14ac:dyDescent="0.2">
      <c r="G16287" s="79"/>
      <c r="I16287" s="79"/>
      <c r="K16287" s="79"/>
      <c r="M16287" s="79"/>
      <c r="N16287" s="80"/>
      <c r="P16287" s="79"/>
    </row>
    <row r="16288" spans="7:16" x14ac:dyDescent="0.2">
      <c r="G16288" s="79"/>
      <c r="I16288" s="79"/>
      <c r="K16288" s="79"/>
      <c r="M16288" s="79"/>
      <c r="N16288" s="80"/>
      <c r="P16288" s="79"/>
    </row>
    <row r="16289" spans="7:16" x14ac:dyDescent="0.2">
      <c r="G16289" s="79"/>
      <c r="I16289" s="79"/>
      <c r="K16289" s="79"/>
      <c r="M16289" s="79"/>
      <c r="N16289" s="80"/>
      <c r="P16289" s="79"/>
    </row>
    <row r="16290" spans="7:16" x14ac:dyDescent="0.2">
      <c r="G16290" s="79"/>
      <c r="I16290" s="79"/>
      <c r="K16290" s="79"/>
      <c r="M16290" s="79"/>
      <c r="N16290" s="80"/>
      <c r="P16290" s="79"/>
    </row>
    <row r="16291" spans="7:16" x14ac:dyDescent="0.2">
      <c r="G16291" s="79"/>
      <c r="I16291" s="79"/>
      <c r="K16291" s="79"/>
      <c r="M16291" s="79"/>
      <c r="N16291" s="80"/>
      <c r="P16291" s="79"/>
    </row>
    <row r="16292" spans="7:16" x14ac:dyDescent="0.2">
      <c r="G16292" s="79"/>
      <c r="I16292" s="79"/>
      <c r="K16292" s="79"/>
      <c r="M16292" s="79"/>
      <c r="N16292" s="80"/>
      <c r="P16292" s="79"/>
    </row>
    <row r="16293" spans="7:16" x14ac:dyDescent="0.2">
      <c r="G16293" s="79"/>
      <c r="I16293" s="79"/>
      <c r="K16293" s="79"/>
      <c r="M16293" s="79"/>
      <c r="N16293" s="80"/>
      <c r="P16293" s="79"/>
    </row>
    <row r="16294" spans="7:16" x14ac:dyDescent="0.2">
      <c r="G16294" s="79"/>
      <c r="I16294" s="79"/>
      <c r="K16294" s="79"/>
      <c r="M16294" s="79"/>
      <c r="N16294" s="80"/>
      <c r="P16294" s="79"/>
    </row>
    <row r="16295" spans="7:16" x14ac:dyDescent="0.2">
      <c r="G16295" s="79"/>
      <c r="I16295" s="79"/>
      <c r="K16295" s="79"/>
      <c r="M16295" s="79"/>
      <c r="N16295" s="80"/>
      <c r="P16295" s="79"/>
    </row>
    <row r="16296" spans="7:16" x14ac:dyDescent="0.2">
      <c r="G16296" s="79"/>
      <c r="I16296" s="79"/>
      <c r="K16296" s="79"/>
      <c r="M16296" s="79"/>
      <c r="N16296" s="80"/>
      <c r="P16296" s="79"/>
    </row>
    <row r="16297" spans="7:16" x14ac:dyDescent="0.2">
      <c r="G16297" s="79"/>
      <c r="I16297" s="79"/>
      <c r="K16297" s="79"/>
      <c r="M16297" s="79"/>
      <c r="N16297" s="80"/>
      <c r="P16297" s="79"/>
    </row>
    <row r="16298" spans="7:16" x14ac:dyDescent="0.2">
      <c r="G16298" s="79"/>
      <c r="I16298" s="79"/>
      <c r="K16298" s="79"/>
      <c r="M16298" s="79"/>
      <c r="N16298" s="80"/>
      <c r="P16298" s="79"/>
    </row>
    <row r="16299" spans="7:16" x14ac:dyDescent="0.2">
      <c r="G16299" s="79"/>
      <c r="I16299" s="79"/>
      <c r="K16299" s="79"/>
      <c r="M16299" s="79"/>
      <c r="N16299" s="80"/>
      <c r="P16299" s="79"/>
    </row>
    <row r="16300" spans="7:16" x14ac:dyDescent="0.2">
      <c r="G16300" s="79"/>
      <c r="I16300" s="79"/>
      <c r="K16300" s="79"/>
      <c r="M16300" s="79"/>
      <c r="N16300" s="80"/>
      <c r="P16300" s="79"/>
    </row>
    <row r="16301" spans="7:16" x14ac:dyDescent="0.2">
      <c r="G16301" s="79"/>
      <c r="I16301" s="79"/>
      <c r="K16301" s="79"/>
      <c r="M16301" s="79"/>
      <c r="N16301" s="80"/>
      <c r="P16301" s="79"/>
    </row>
    <row r="16302" spans="7:16" x14ac:dyDescent="0.2">
      <c r="G16302" s="79"/>
      <c r="I16302" s="79"/>
      <c r="K16302" s="79"/>
      <c r="M16302" s="79"/>
      <c r="N16302" s="80"/>
      <c r="P16302" s="79"/>
    </row>
    <row r="16303" spans="7:16" x14ac:dyDescent="0.2">
      <c r="G16303" s="79"/>
      <c r="I16303" s="79"/>
      <c r="K16303" s="79"/>
      <c r="M16303" s="79"/>
      <c r="N16303" s="80"/>
      <c r="P16303" s="79"/>
    </row>
    <row r="16304" spans="7:16" x14ac:dyDescent="0.2">
      <c r="G16304" s="79"/>
      <c r="I16304" s="79"/>
      <c r="K16304" s="79"/>
      <c r="M16304" s="79"/>
      <c r="N16304" s="80"/>
      <c r="P16304" s="79"/>
    </row>
    <row r="16305" spans="7:16" x14ac:dyDescent="0.2">
      <c r="G16305" s="79"/>
      <c r="I16305" s="79"/>
      <c r="K16305" s="79"/>
      <c r="M16305" s="79"/>
      <c r="N16305" s="80"/>
      <c r="P16305" s="79"/>
    </row>
    <row r="16306" spans="7:16" x14ac:dyDescent="0.2">
      <c r="G16306" s="79"/>
      <c r="I16306" s="79"/>
      <c r="K16306" s="79"/>
      <c r="M16306" s="79"/>
      <c r="N16306" s="80"/>
      <c r="P16306" s="79"/>
    </row>
    <row r="16307" spans="7:16" x14ac:dyDescent="0.2">
      <c r="G16307" s="79"/>
      <c r="I16307" s="79"/>
      <c r="K16307" s="79"/>
      <c r="M16307" s="79"/>
      <c r="N16307" s="80"/>
      <c r="P16307" s="79"/>
    </row>
    <row r="16308" spans="7:16" x14ac:dyDescent="0.2">
      <c r="G16308" s="79"/>
      <c r="I16308" s="79"/>
      <c r="K16308" s="79"/>
      <c r="M16308" s="79"/>
      <c r="N16308" s="80"/>
      <c r="P16308" s="79"/>
    </row>
    <row r="16309" spans="7:16" x14ac:dyDescent="0.2">
      <c r="G16309" s="79"/>
      <c r="I16309" s="79"/>
      <c r="K16309" s="79"/>
      <c r="M16309" s="79"/>
      <c r="N16309" s="80"/>
      <c r="P16309" s="79"/>
    </row>
    <row r="16310" spans="7:16" x14ac:dyDescent="0.2">
      <c r="G16310" s="79"/>
      <c r="I16310" s="79"/>
      <c r="K16310" s="79"/>
      <c r="M16310" s="79"/>
      <c r="N16310" s="80"/>
      <c r="P16310" s="79"/>
    </row>
    <row r="16311" spans="7:16" x14ac:dyDescent="0.2">
      <c r="G16311" s="79"/>
      <c r="I16311" s="79"/>
      <c r="K16311" s="79"/>
      <c r="M16311" s="79"/>
      <c r="N16311" s="80"/>
      <c r="P16311" s="79"/>
    </row>
    <row r="16312" spans="7:16" x14ac:dyDescent="0.2">
      <c r="G16312" s="79"/>
      <c r="I16312" s="79"/>
      <c r="K16312" s="79"/>
      <c r="M16312" s="79"/>
      <c r="N16312" s="80"/>
      <c r="P16312" s="79"/>
    </row>
    <row r="16313" spans="7:16" x14ac:dyDescent="0.2">
      <c r="G16313" s="79"/>
      <c r="I16313" s="79"/>
      <c r="K16313" s="79"/>
      <c r="M16313" s="79"/>
      <c r="N16313" s="80"/>
      <c r="P16313" s="79"/>
    </row>
    <row r="16314" spans="7:16" x14ac:dyDescent="0.2">
      <c r="G16314" s="79"/>
      <c r="I16314" s="79"/>
      <c r="K16314" s="79"/>
      <c r="M16314" s="79"/>
      <c r="N16314" s="80"/>
      <c r="P16314" s="79"/>
    </row>
    <row r="16315" spans="7:16" x14ac:dyDescent="0.2">
      <c r="G16315" s="79"/>
      <c r="I16315" s="79"/>
      <c r="K16315" s="79"/>
      <c r="M16315" s="79"/>
      <c r="N16315" s="80"/>
      <c r="P16315" s="79"/>
    </row>
    <row r="16316" spans="7:16" x14ac:dyDescent="0.2">
      <c r="G16316" s="79"/>
      <c r="I16316" s="79"/>
      <c r="K16316" s="79"/>
      <c r="M16316" s="79"/>
      <c r="N16316" s="80"/>
      <c r="P16316" s="79"/>
    </row>
    <row r="16317" spans="7:16" x14ac:dyDescent="0.2">
      <c r="G16317" s="79"/>
      <c r="I16317" s="79"/>
      <c r="K16317" s="79"/>
      <c r="M16317" s="79"/>
      <c r="N16317" s="80"/>
      <c r="P16317" s="79"/>
    </row>
    <row r="16318" spans="7:16" x14ac:dyDescent="0.2">
      <c r="G16318" s="79"/>
      <c r="I16318" s="79"/>
      <c r="K16318" s="79"/>
      <c r="M16318" s="79"/>
      <c r="N16318" s="80"/>
      <c r="P16318" s="79"/>
    </row>
    <row r="16319" spans="7:16" x14ac:dyDescent="0.2">
      <c r="G16319" s="79"/>
      <c r="I16319" s="79"/>
      <c r="K16319" s="79"/>
      <c r="M16319" s="79"/>
      <c r="N16319" s="80"/>
      <c r="P16319" s="79"/>
    </row>
    <row r="16320" spans="7:16" x14ac:dyDescent="0.2">
      <c r="G16320" s="79"/>
      <c r="I16320" s="79"/>
      <c r="K16320" s="79"/>
      <c r="M16320" s="79"/>
      <c r="N16320" s="80"/>
      <c r="P16320" s="79"/>
    </row>
    <row r="16321" spans="7:16" x14ac:dyDescent="0.2">
      <c r="G16321" s="79"/>
      <c r="I16321" s="79"/>
      <c r="K16321" s="79"/>
      <c r="M16321" s="79"/>
      <c r="N16321" s="80"/>
      <c r="P16321" s="79"/>
    </row>
    <row r="16322" spans="7:16" x14ac:dyDescent="0.2">
      <c r="G16322" s="79"/>
      <c r="I16322" s="79"/>
      <c r="K16322" s="79"/>
      <c r="M16322" s="79"/>
      <c r="N16322" s="80"/>
      <c r="P16322" s="79"/>
    </row>
    <row r="16323" spans="7:16" x14ac:dyDescent="0.2">
      <c r="G16323" s="79"/>
      <c r="I16323" s="79"/>
      <c r="K16323" s="79"/>
      <c r="M16323" s="79"/>
      <c r="N16323" s="80"/>
      <c r="P16323" s="79"/>
    </row>
    <row r="16324" spans="7:16" x14ac:dyDescent="0.2">
      <c r="G16324" s="79"/>
      <c r="I16324" s="79"/>
      <c r="K16324" s="79"/>
      <c r="M16324" s="79"/>
      <c r="N16324" s="80"/>
      <c r="P16324" s="79"/>
    </row>
    <row r="16325" spans="7:16" x14ac:dyDescent="0.2">
      <c r="G16325" s="79"/>
      <c r="I16325" s="79"/>
      <c r="K16325" s="79"/>
      <c r="M16325" s="79"/>
      <c r="N16325" s="80"/>
      <c r="P16325" s="79"/>
    </row>
    <row r="16326" spans="7:16" x14ac:dyDescent="0.2">
      <c r="G16326" s="79"/>
      <c r="I16326" s="79"/>
      <c r="K16326" s="79"/>
      <c r="M16326" s="79"/>
      <c r="N16326" s="80"/>
      <c r="P16326" s="79"/>
    </row>
    <row r="16327" spans="7:16" x14ac:dyDescent="0.2">
      <c r="G16327" s="79"/>
      <c r="I16327" s="79"/>
      <c r="K16327" s="79"/>
      <c r="M16327" s="79"/>
      <c r="N16327" s="80"/>
      <c r="P16327" s="79"/>
    </row>
    <row r="16328" spans="7:16" x14ac:dyDescent="0.2">
      <c r="G16328" s="79"/>
      <c r="I16328" s="79"/>
      <c r="K16328" s="79"/>
      <c r="M16328" s="79"/>
      <c r="N16328" s="80"/>
      <c r="P16328" s="79"/>
    </row>
    <row r="16329" spans="7:16" x14ac:dyDescent="0.2">
      <c r="G16329" s="79"/>
      <c r="I16329" s="79"/>
      <c r="K16329" s="79"/>
      <c r="M16329" s="79"/>
      <c r="N16329" s="80"/>
      <c r="P16329" s="79"/>
    </row>
    <row r="16330" spans="7:16" x14ac:dyDescent="0.2">
      <c r="G16330" s="79"/>
      <c r="I16330" s="79"/>
      <c r="K16330" s="79"/>
      <c r="M16330" s="79"/>
      <c r="N16330" s="80"/>
      <c r="P16330" s="79"/>
    </row>
    <row r="16331" spans="7:16" x14ac:dyDescent="0.2">
      <c r="G16331" s="79"/>
      <c r="I16331" s="79"/>
      <c r="K16331" s="79"/>
      <c r="M16331" s="79"/>
      <c r="N16331" s="80"/>
      <c r="P16331" s="79"/>
    </row>
    <row r="16332" spans="7:16" x14ac:dyDescent="0.2">
      <c r="G16332" s="79"/>
      <c r="I16332" s="79"/>
      <c r="K16332" s="79"/>
      <c r="M16332" s="79"/>
      <c r="N16332" s="80"/>
      <c r="P16332" s="79"/>
    </row>
    <row r="16333" spans="7:16" x14ac:dyDescent="0.2">
      <c r="G16333" s="79"/>
      <c r="I16333" s="79"/>
      <c r="K16333" s="79"/>
      <c r="M16333" s="79"/>
      <c r="N16333" s="80"/>
      <c r="P16333" s="79"/>
    </row>
    <row r="16334" spans="7:16" x14ac:dyDescent="0.2">
      <c r="G16334" s="79"/>
      <c r="I16334" s="79"/>
      <c r="K16334" s="79"/>
      <c r="M16334" s="79"/>
      <c r="N16334" s="80"/>
      <c r="P16334" s="79"/>
    </row>
    <row r="16335" spans="7:16" x14ac:dyDescent="0.2">
      <c r="G16335" s="79"/>
      <c r="I16335" s="79"/>
      <c r="K16335" s="79"/>
      <c r="M16335" s="79"/>
      <c r="N16335" s="80"/>
      <c r="P16335" s="79"/>
    </row>
    <row r="16336" spans="7:16" x14ac:dyDescent="0.2">
      <c r="G16336" s="79"/>
      <c r="I16336" s="79"/>
      <c r="K16336" s="79"/>
      <c r="M16336" s="79"/>
      <c r="N16336" s="80"/>
      <c r="P16336" s="79"/>
    </row>
    <row r="16337" spans="7:16" x14ac:dyDescent="0.2">
      <c r="G16337" s="79"/>
      <c r="I16337" s="79"/>
      <c r="K16337" s="79"/>
      <c r="M16337" s="79"/>
      <c r="N16337" s="80"/>
      <c r="P16337" s="79"/>
    </row>
    <row r="16338" spans="7:16" x14ac:dyDescent="0.2">
      <c r="G16338" s="79"/>
      <c r="I16338" s="79"/>
      <c r="K16338" s="79"/>
      <c r="M16338" s="79"/>
      <c r="N16338" s="80"/>
      <c r="P16338" s="79"/>
    </row>
    <row r="16339" spans="7:16" x14ac:dyDescent="0.2">
      <c r="G16339" s="79"/>
      <c r="I16339" s="79"/>
      <c r="K16339" s="79"/>
      <c r="M16339" s="79"/>
      <c r="N16339" s="80"/>
      <c r="P16339" s="79"/>
    </row>
    <row r="16340" spans="7:16" x14ac:dyDescent="0.2">
      <c r="G16340" s="79"/>
      <c r="I16340" s="79"/>
      <c r="K16340" s="79"/>
      <c r="M16340" s="79"/>
      <c r="N16340" s="80"/>
      <c r="P16340" s="79"/>
    </row>
    <row r="16341" spans="7:16" x14ac:dyDescent="0.2">
      <c r="G16341" s="79"/>
      <c r="I16341" s="79"/>
      <c r="K16341" s="79"/>
      <c r="M16341" s="79"/>
      <c r="N16341" s="80"/>
      <c r="P16341" s="79"/>
    </row>
    <row r="16342" spans="7:16" x14ac:dyDescent="0.2">
      <c r="G16342" s="79"/>
      <c r="I16342" s="79"/>
      <c r="K16342" s="79"/>
      <c r="M16342" s="79"/>
      <c r="N16342" s="80"/>
      <c r="P16342" s="79"/>
    </row>
    <row r="16343" spans="7:16" x14ac:dyDescent="0.2">
      <c r="G16343" s="79"/>
      <c r="I16343" s="79"/>
      <c r="K16343" s="79"/>
      <c r="M16343" s="79"/>
      <c r="N16343" s="80"/>
      <c r="P16343" s="79"/>
    </row>
    <row r="16344" spans="7:16" x14ac:dyDescent="0.2">
      <c r="G16344" s="79"/>
      <c r="I16344" s="79"/>
      <c r="K16344" s="79"/>
      <c r="M16344" s="79"/>
      <c r="N16344" s="80"/>
      <c r="P16344" s="79"/>
    </row>
    <row r="16345" spans="7:16" x14ac:dyDescent="0.2">
      <c r="G16345" s="79"/>
      <c r="I16345" s="79"/>
      <c r="K16345" s="79"/>
      <c r="M16345" s="79"/>
      <c r="N16345" s="80"/>
      <c r="P16345" s="79"/>
    </row>
    <row r="16346" spans="7:16" x14ac:dyDescent="0.2">
      <c r="G16346" s="79"/>
      <c r="I16346" s="79"/>
      <c r="K16346" s="79"/>
      <c r="M16346" s="79"/>
      <c r="N16346" s="80"/>
      <c r="P16346" s="79"/>
    </row>
    <row r="16347" spans="7:16" x14ac:dyDescent="0.2">
      <c r="G16347" s="79"/>
      <c r="I16347" s="79"/>
      <c r="K16347" s="79"/>
      <c r="M16347" s="79"/>
      <c r="N16347" s="80"/>
      <c r="P16347" s="79"/>
    </row>
    <row r="16348" spans="7:16" x14ac:dyDescent="0.2">
      <c r="G16348" s="79"/>
      <c r="I16348" s="79"/>
      <c r="K16348" s="79"/>
      <c r="M16348" s="79"/>
      <c r="N16348" s="80"/>
      <c r="P16348" s="79"/>
    </row>
    <row r="16349" spans="7:16" x14ac:dyDescent="0.2">
      <c r="G16349" s="79"/>
      <c r="I16349" s="79"/>
      <c r="K16349" s="79"/>
      <c r="M16349" s="79"/>
      <c r="N16349" s="80"/>
      <c r="P16349" s="79"/>
    </row>
    <row r="16350" spans="7:16" x14ac:dyDescent="0.2">
      <c r="G16350" s="79"/>
      <c r="I16350" s="79"/>
      <c r="K16350" s="79"/>
      <c r="M16350" s="79"/>
      <c r="N16350" s="80"/>
      <c r="P16350" s="79"/>
    </row>
    <row r="16351" spans="7:16" x14ac:dyDescent="0.2">
      <c r="G16351" s="79"/>
      <c r="I16351" s="79"/>
      <c r="K16351" s="79"/>
      <c r="M16351" s="79"/>
      <c r="N16351" s="80"/>
      <c r="P16351" s="79"/>
    </row>
    <row r="16352" spans="7:16" x14ac:dyDescent="0.2">
      <c r="G16352" s="79"/>
      <c r="I16352" s="79"/>
      <c r="K16352" s="79"/>
      <c r="M16352" s="79"/>
      <c r="N16352" s="80"/>
      <c r="P16352" s="79"/>
    </row>
    <row r="16353" spans="7:16" x14ac:dyDescent="0.2">
      <c r="G16353" s="79"/>
      <c r="I16353" s="79"/>
      <c r="K16353" s="79"/>
      <c r="M16353" s="79"/>
      <c r="N16353" s="80"/>
      <c r="P16353" s="79"/>
    </row>
    <row r="16354" spans="7:16" x14ac:dyDescent="0.2">
      <c r="G16354" s="79"/>
      <c r="I16354" s="79"/>
      <c r="K16354" s="79"/>
      <c r="M16354" s="79"/>
      <c r="N16354" s="80"/>
      <c r="P16354" s="79"/>
    </row>
    <row r="16355" spans="7:16" x14ac:dyDescent="0.2">
      <c r="G16355" s="79"/>
      <c r="I16355" s="79"/>
      <c r="K16355" s="79"/>
      <c r="M16355" s="79"/>
      <c r="N16355" s="80"/>
      <c r="P16355" s="79"/>
    </row>
    <row r="16356" spans="7:16" x14ac:dyDescent="0.2">
      <c r="G16356" s="79"/>
      <c r="I16356" s="79"/>
      <c r="K16356" s="79"/>
      <c r="M16356" s="79"/>
      <c r="N16356" s="80"/>
      <c r="P16356" s="79"/>
    </row>
    <row r="16357" spans="7:16" x14ac:dyDescent="0.2">
      <c r="G16357" s="79"/>
      <c r="I16357" s="79"/>
      <c r="K16357" s="79"/>
      <c r="M16357" s="79"/>
      <c r="N16357" s="80"/>
      <c r="P16357" s="79"/>
    </row>
    <row r="16358" spans="7:16" x14ac:dyDescent="0.2">
      <c r="G16358" s="79"/>
      <c r="I16358" s="79"/>
      <c r="K16358" s="79"/>
      <c r="M16358" s="79"/>
      <c r="N16358" s="80"/>
      <c r="P16358" s="79"/>
    </row>
    <row r="16359" spans="7:16" x14ac:dyDescent="0.2">
      <c r="G16359" s="79"/>
      <c r="I16359" s="79"/>
      <c r="K16359" s="79"/>
      <c r="M16359" s="79"/>
      <c r="N16359" s="80"/>
      <c r="P16359" s="79"/>
    </row>
    <row r="16360" spans="7:16" x14ac:dyDescent="0.2">
      <c r="G16360" s="79"/>
      <c r="I16360" s="79"/>
      <c r="K16360" s="79"/>
      <c r="M16360" s="79"/>
      <c r="N16360" s="80"/>
      <c r="P16360" s="79"/>
    </row>
    <row r="16361" spans="7:16" x14ac:dyDescent="0.2">
      <c r="G16361" s="79"/>
      <c r="I16361" s="79"/>
      <c r="K16361" s="79"/>
      <c r="M16361" s="79"/>
      <c r="N16361" s="80"/>
      <c r="P16361" s="79"/>
    </row>
    <row r="16362" spans="7:16" x14ac:dyDescent="0.2">
      <c r="G16362" s="79"/>
      <c r="I16362" s="79"/>
      <c r="K16362" s="79"/>
      <c r="M16362" s="79"/>
      <c r="N16362" s="80"/>
      <c r="P16362" s="79"/>
    </row>
    <row r="16363" spans="7:16" x14ac:dyDescent="0.2">
      <c r="G16363" s="79"/>
      <c r="I16363" s="79"/>
      <c r="K16363" s="79"/>
      <c r="M16363" s="79"/>
      <c r="N16363" s="80"/>
      <c r="P16363" s="79"/>
    </row>
    <row r="16364" spans="7:16" x14ac:dyDescent="0.2">
      <c r="G16364" s="79"/>
      <c r="I16364" s="79"/>
      <c r="K16364" s="79"/>
      <c r="M16364" s="79"/>
      <c r="N16364" s="80"/>
      <c r="P16364" s="79"/>
    </row>
    <row r="16365" spans="7:16" x14ac:dyDescent="0.2">
      <c r="G16365" s="79"/>
      <c r="I16365" s="79"/>
      <c r="K16365" s="79"/>
      <c r="M16365" s="79"/>
      <c r="N16365" s="80"/>
      <c r="P16365" s="79"/>
    </row>
    <row r="16366" spans="7:16" x14ac:dyDescent="0.2">
      <c r="G16366" s="79"/>
      <c r="I16366" s="79"/>
      <c r="K16366" s="79"/>
      <c r="M16366" s="79"/>
      <c r="N16366" s="80"/>
      <c r="P16366" s="79"/>
    </row>
    <row r="16367" spans="7:16" x14ac:dyDescent="0.2">
      <c r="G16367" s="79"/>
      <c r="I16367" s="79"/>
      <c r="K16367" s="79"/>
      <c r="M16367" s="79"/>
      <c r="N16367" s="80"/>
      <c r="P16367" s="79"/>
    </row>
    <row r="16368" spans="7:16" x14ac:dyDescent="0.2">
      <c r="G16368" s="79"/>
      <c r="I16368" s="79"/>
      <c r="K16368" s="79"/>
      <c r="M16368" s="79"/>
      <c r="N16368" s="80"/>
      <c r="P16368" s="79"/>
    </row>
    <row r="16369" spans="7:16" x14ac:dyDescent="0.2">
      <c r="G16369" s="79"/>
      <c r="I16369" s="79"/>
      <c r="K16369" s="79"/>
      <c r="M16369" s="79"/>
      <c r="N16369" s="80"/>
      <c r="P16369" s="79"/>
    </row>
    <row r="16370" spans="7:16" x14ac:dyDescent="0.2">
      <c r="G16370" s="79"/>
      <c r="I16370" s="79"/>
      <c r="K16370" s="79"/>
      <c r="M16370" s="79"/>
      <c r="N16370" s="80"/>
      <c r="P16370" s="79"/>
    </row>
    <row r="16371" spans="7:16" x14ac:dyDescent="0.2">
      <c r="G16371" s="79"/>
      <c r="I16371" s="79"/>
      <c r="K16371" s="79"/>
      <c r="M16371" s="79"/>
      <c r="N16371" s="80"/>
      <c r="P16371" s="79"/>
    </row>
    <row r="16372" spans="7:16" x14ac:dyDescent="0.2">
      <c r="G16372" s="79"/>
      <c r="I16372" s="79"/>
      <c r="K16372" s="79"/>
      <c r="M16372" s="79"/>
      <c r="N16372" s="80"/>
      <c r="P16372" s="79"/>
    </row>
    <row r="16373" spans="7:16" x14ac:dyDescent="0.2">
      <c r="G16373" s="79"/>
      <c r="I16373" s="79"/>
      <c r="K16373" s="79"/>
      <c r="M16373" s="79"/>
      <c r="N16373" s="80"/>
      <c r="P16373" s="79"/>
    </row>
    <row r="16374" spans="7:16" x14ac:dyDescent="0.2">
      <c r="G16374" s="79"/>
      <c r="I16374" s="79"/>
      <c r="K16374" s="79"/>
      <c r="M16374" s="79"/>
      <c r="N16374" s="80"/>
      <c r="P16374" s="79"/>
    </row>
    <row r="16375" spans="7:16" x14ac:dyDescent="0.2">
      <c r="G16375" s="79"/>
      <c r="I16375" s="79"/>
      <c r="K16375" s="79"/>
      <c r="M16375" s="79"/>
      <c r="N16375" s="80"/>
      <c r="P16375" s="79"/>
    </row>
    <row r="16376" spans="7:16" x14ac:dyDescent="0.2">
      <c r="G16376" s="79"/>
      <c r="I16376" s="79"/>
      <c r="K16376" s="79"/>
      <c r="M16376" s="79"/>
      <c r="N16376" s="80"/>
      <c r="P16376" s="79"/>
    </row>
    <row r="16377" spans="7:16" x14ac:dyDescent="0.2">
      <c r="G16377" s="79"/>
      <c r="I16377" s="79"/>
      <c r="K16377" s="79"/>
      <c r="M16377" s="79"/>
      <c r="N16377" s="80"/>
      <c r="P16377" s="79"/>
    </row>
    <row r="16378" spans="7:16" x14ac:dyDescent="0.2">
      <c r="G16378" s="79"/>
      <c r="I16378" s="79"/>
      <c r="K16378" s="79"/>
      <c r="M16378" s="79"/>
      <c r="N16378" s="80"/>
      <c r="P16378" s="79"/>
    </row>
    <row r="16379" spans="7:16" x14ac:dyDescent="0.2">
      <c r="G16379" s="79"/>
      <c r="I16379" s="79"/>
      <c r="K16379" s="79"/>
      <c r="M16379" s="79"/>
      <c r="N16379" s="80"/>
      <c r="P16379" s="79"/>
    </row>
    <row r="16380" spans="7:16" x14ac:dyDescent="0.2">
      <c r="G16380" s="79"/>
      <c r="I16380" s="79"/>
      <c r="K16380" s="79"/>
      <c r="M16380" s="79"/>
      <c r="N16380" s="80"/>
      <c r="P16380" s="79"/>
    </row>
    <row r="16381" spans="7:16" x14ac:dyDescent="0.2">
      <c r="G16381" s="79"/>
      <c r="I16381" s="79"/>
      <c r="K16381" s="79"/>
      <c r="M16381" s="79"/>
      <c r="N16381" s="80"/>
      <c r="P16381" s="79"/>
    </row>
    <row r="16382" spans="7:16" x14ac:dyDescent="0.2">
      <c r="G16382" s="79"/>
      <c r="I16382" s="79"/>
      <c r="K16382" s="79"/>
      <c r="M16382" s="79"/>
      <c r="N16382" s="80"/>
      <c r="P16382" s="79"/>
    </row>
    <row r="16383" spans="7:16" x14ac:dyDescent="0.2">
      <c r="G16383" s="79"/>
      <c r="I16383" s="79"/>
      <c r="K16383" s="79"/>
      <c r="M16383" s="79"/>
      <c r="N16383" s="80"/>
      <c r="P16383" s="79"/>
    </row>
    <row r="16384" spans="7:16" x14ac:dyDescent="0.2">
      <c r="G16384" s="79"/>
      <c r="I16384" s="79"/>
      <c r="K16384" s="79"/>
      <c r="M16384" s="79"/>
      <c r="N16384" s="80"/>
      <c r="P16384" s="79"/>
    </row>
    <row r="16385" spans="7:16" x14ac:dyDescent="0.2">
      <c r="G16385" s="79"/>
      <c r="I16385" s="79"/>
      <c r="K16385" s="79"/>
      <c r="M16385" s="79"/>
      <c r="N16385" s="80"/>
      <c r="P16385" s="79"/>
    </row>
    <row r="16386" spans="7:16" x14ac:dyDescent="0.2">
      <c r="G16386" s="79"/>
      <c r="I16386" s="79"/>
      <c r="K16386" s="79"/>
      <c r="M16386" s="79"/>
      <c r="N16386" s="80"/>
      <c r="P16386" s="79"/>
    </row>
    <row r="16387" spans="7:16" x14ac:dyDescent="0.2">
      <c r="G16387" s="79"/>
      <c r="I16387" s="79"/>
      <c r="K16387" s="79"/>
      <c r="M16387" s="79"/>
      <c r="N16387" s="80"/>
      <c r="P16387" s="79"/>
    </row>
    <row r="16388" spans="7:16" x14ac:dyDescent="0.2">
      <c r="G16388" s="79"/>
      <c r="I16388" s="79"/>
      <c r="K16388" s="79"/>
      <c r="M16388" s="79"/>
      <c r="N16388" s="80"/>
      <c r="P16388" s="79"/>
    </row>
    <row r="16389" spans="7:16" x14ac:dyDescent="0.2">
      <c r="G16389" s="79"/>
      <c r="I16389" s="79"/>
      <c r="K16389" s="79"/>
      <c r="M16389" s="79"/>
      <c r="N16389" s="80"/>
      <c r="P16389" s="79"/>
    </row>
    <row r="16390" spans="7:16" x14ac:dyDescent="0.2">
      <c r="G16390" s="79"/>
      <c r="I16390" s="79"/>
      <c r="K16390" s="79"/>
      <c r="M16390" s="79"/>
      <c r="N16390" s="80"/>
      <c r="P16390" s="79"/>
    </row>
    <row r="16391" spans="7:16" x14ac:dyDescent="0.2">
      <c r="G16391" s="79"/>
      <c r="I16391" s="79"/>
      <c r="K16391" s="79"/>
      <c r="M16391" s="79"/>
      <c r="N16391" s="80"/>
      <c r="P16391" s="79"/>
    </row>
    <row r="16392" spans="7:16" x14ac:dyDescent="0.2">
      <c r="G16392" s="79"/>
      <c r="I16392" s="79"/>
      <c r="K16392" s="79"/>
      <c r="M16392" s="79"/>
      <c r="N16392" s="80"/>
      <c r="P16392" s="79"/>
    </row>
    <row r="16393" spans="7:16" x14ac:dyDescent="0.2">
      <c r="G16393" s="79"/>
      <c r="I16393" s="79"/>
      <c r="K16393" s="79"/>
      <c r="M16393" s="79"/>
      <c r="N16393" s="80"/>
      <c r="P16393" s="79"/>
    </row>
    <row r="16394" spans="7:16" x14ac:dyDescent="0.2">
      <c r="G16394" s="79"/>
      <c r="I16394" s="79"/>
      <c r="K16394" s="79"/>
      <c r="M16394" s="79"/>
      <c r="N16394" s="80"/>
      <c r="P16394" s="79"/>
    </row>
    <row r="16395" spans="7:16" x14ac:dyDescent="0.2">
      <c r="G16395" s="79"/>
      <c r="I16395" s="79"/>
      <c r="K16395" s="79"/>
      <c r="M16395" s="79"/>
      <c r="N16395" s="80"/>
      <c r="P16395" s="79"/>
    </row>
    <row r="16396" spans="7:16" x14ac:dyDescent="0.2">
      <c r="G16396" s="79"/>
      <c r="I16396" s="79"/>
      <c r="K16396" s="79"/>
      <c r="M16396" s="79"/>
      <c r="N16396" s="80"/>
      <c r="P16396" s="79"/>
    </row>
    <row r="16397" spans="7:16" x14ac:dyDescent="0.2">
      <c r="G16397" s="79"/>
      <c r="I16397" s="79"/>
      <c r="K16397" s="79"/>
      <c r="M16397" s="79"/>
      <c r="N16397" s="80"/>
      <c r="P16397" s="79"/>
    </row>
    <row r="16398" spans="7:16" x14ac:dyDescent="0.2">
      <c r="G16398" s="79"/>
      <c r="I16398" s="79"/>
      <c r="K16398" s="79"/>
      <c r="M16398" s="79"/>
      <c r="N16398" s="80"/>
      <c r="P16398" s="79"/>
    </row>
    <row r="16399" spans="7:16" x14ac:dyDescent="0.2">
      <c r="G16399" s="79"/>
      <c r="I16399" s="79"/>
      <c r="K16399" s="79"/>
      <c r="M16399" s="79"/>
      <c r="N16399" s="80"/>
      <c r="P16399" s="79"/>
    </row>
    <row r="16400" spans="7:16" x14ac:dyDescent="0.2">
      <c r="G16400" s="79"/>
      <c r="I16400" s="79"/>
      <c r="K16400" s="79"/>
      <c r="M16400" s="79"/>
      <c r="N16400" s="80"/>
      <c r="P16400" s="79"/>
    </row>
    <row r="16401" spans="7:16" x14ac:dyDescent="0.2">
      <c r="G16401" s="79"/>
      <c r="I16401" s="79"/>
      <c r="K16401" s="79"/>
      <c r="M16401" s="79"/>
      <c r="N16401" s="80"/>
      <c r="P16401" s="79"/>
    </row>
    <row r="16402" spans="7:16" x14ac:dyDescent="0.2">
      <c r="G16402" s="79"/>
      <c r="I16402" s="79"/>
      <c r="K16402" s="79"/>
      <c r="M16402" s="79"/>
      <c r="N16402" s="80"/>
      <c r="P16402" s="79"/>
    </row>
    <row r="16403" spans="7:16" x14ac:dyDescent="0.2">
      <c r="G16403" s="79"/>
      <c r="I16403" s="79"/>
      <c r="K16403" s="79"/>
      <c r="M16403" s="79"/>
      <c r="N16403" s="80"/>
      <c r="P16403" s="79"/>
    </row>
    <row r="16404" spans="7:16" x14ac:dyDescent="0.2">
      <c r="G16404" s="79"/>
      <c r="I16404" s="79"/>
      <c r="K16404" s="79"/>
      <c r="M16404" s="79"/>
      <c r="N16404" s="80"/>
      <c r="P16404" s="79"/>
    </row>
    <row r="16405" spans="7:16" x14ac:dyDescent="0.2">
      <c r="G16405" s="79"/>
      <c r="I16405" s="79"/>
      <c r="K16405" s="79"/>
      <c r="M16405" s="79"/>
      <c r="N16405" s="80"/>
      <c r="P16405" s="79"/>
    </row>
    <row r="16406" spans="7:16" x14ac:dyDescent="0.2">
      <c r="G16406" s="79"/>
      <c r="I16406" s="79"/>
      <c r="K16406" s="79"/>
      <c r="M16406" s="79"/>
      <c r="N16406" s="80"/>
      <c r="P16406" s="79"/>
    </row>
    <row r="16407" spans="7:16" x14ac:dyDescent="0.2">
      <c r="G16407" s="79"/>
      <c r="I16407" s="79"/>
      <c r="K16407" s="79"/>
      <c r="M16407" s="79"/>
      <c r="N16407" s="80"/>
      <c r="P16407" s="79"/>
    </row>
    <row r="16408" spans="7:16" x14ac:dyDescent="0.2">
      <c r="G16408" s="79"/>
      <c r="I16408" s="79"/>
      <c r="K16408" s="79"/>
      <c r="M16408" s="79"/>
      <c r="N16408" s="80"/>
      <c r="P16408" s="79"/>
    </row>
    <row r="16409" spans="7:16" x14ac:dyDescent="0.2">
      <c r="G16409" s="79"/>
      <c r="I16409" s="79"/>
      <c r="K16409" s="79"/>
      <c r="M16409" s="79"/>
      <c r="N16409" s="80"/>
      <c r="P16409" s="79"/>
    </row>
    <row r="16410" spans="7:16" x14ac:dyDescent="0.2">
      <c r="G16410" s="79"/>
      <c r="I16410" s="79"/>
      <c r="K16410" s="79"/>
      <c r="M16410" s="79"/>
      <c r="N16410" s="80"/>
      <c r="P16410" s="79"/>
    </row>
    <row r="16411" spans="7:16" x14ac:dyDescent="0.2">
      <c r="G16411" s="79"/>
      <c r="I16411" s="79"/>
      <c r="K16411" s="79"/>
      <c r="M16411" s="79"/>
      <c r="N16411" s="80"/>
      <c r="P16411" s="79"/>
    </row>
    <row r="16412" spans="7:16" x14ac:dyDescent="0.2">
      <c r="G16412" s="79"/>
      <c r="I16412" s="79"/>
      <c r="K16412" s="79"/>
      <c r="M16412" s="79"/>
      <c r="N16412" s="80"/>
      <c r="P16412" s="79"/>
    </row>
    <row r="16413" spans="7:16" x14ac:dyDescent="0.2">
      <c r="G16413" s="79"/>
      <c r="I16413" s="79"/>
      <c r="K16413" s="79"/>
      <c r="M16413" s="79"/>
      <c r="N16413" s="80"/>
      <c r="P16413" s="79"/>
    </row>
    <row r="16414" spans="7:16" x14ac:dyDescent="0.2">
      <c r="G16414" s="79"/>
      <c r="I16414" s="79"/>
      <c r="K16414" s="79"/>
      <c r="M16414" s="79"/>
      <c r="N16414" s="80"/>
      <c r="P16414" s="79"/>
    </row>
    <row r="16415" spans="7:16" x14ac:dyDescent="0.2">
      <c r="G16415" s="79"/>
      <c r="I16415" s="79"/>
      <c r="K16415" s="79"/>
      <c r="M16415" s="79"/>
      <c r="N16415" s="80"/>
      <c r="P16415" s="79"/>
    </row>
    <row r="16416" spans="7:16" x14ac:dyDescent="0.2">
      <c r="G16416" s="79"/>
      <c r="I16416" s="79"/>
      <c r="K16416" s="79"/>
      <c r="M16416" s="79"/>
      <c r="N16416" s="80"/>
      <c r="P16416" s="79"/>
    </row>
    <row r="16417" spans="7:16" x14ac:dyDescent="0.2">
      <c r="G16417" s="79"/>
      <c r="I16417" s="79"/>
      <c r="K16417" s="79"/>
      <c r="M16417" s="79"/>
      <c r="N16417" s="80"/>
      <c r="P16417" s="79"/>
    </row>
    <row r="16418" spans="7:16" x14ac:dyDescent="0.2">
      <c r="G16418" s="79"/>
      <c r="I16418" s="79"/>
      <c r="K16418" s="79"/>
      <c r="M16418" s="79"/>
      <c r="N16418" s="80"/>
      <c r="P16418" s="79"/>
    </row>
  </sheetData>
  <mergeCells count="2">
    <mergeCell ref="A6:A57"/>
    <mergeCell ref="A58:A109"/>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E5A114-B3FD-AC41-B9AC-F1AF443A2E5D}">
  <sheetPr>
    <tabColor theme="9" tint="0.79998168889431442"/>
  </sheetPr>
  <dimension ref="A1:Y51"/>
  <sheetViews>
    <sheetView zoomScale="106" workbookViewId="0">
      <selection activeCell="D39" sqref="D39"/>
    </sheetView>
  </sheetViews>
  <sheetFormatPr baseColWidth="10" defaultRowHeight="16" x14ac:dyDescent="0.2"/>
  <cols>
    <col min="1" max="1" width="17.5" style="54" bestFit="1" customWidth="1"/>
    <col min="2" max="2" width="18.6640625" style="54" customWidth="1"/>
    <col min="3" max="3" width="10.83203125" style="54"/>
    <col min="4" max="4" width="11.83203125" style="54" bestFit="1" customWidth="1"/>
    <col min="5" max="19" width="10.83203125" style="54"/>
    <col min="20" max="20" width="12.1640625" style="54" bestFit="1" customWidth="1"/>
    <col min="21" max="16384" width="10.83203125" style="54"/>
  </cols>
  <sheetData>
    <row r="1" spans="1:25" x14ac:dyDescent="0.2">
      <c r="A1" s="54" t="s">
        <v>135</v>
      </c>
      <c r="B1" s="54" t="s">
        <v>109</v>
      </c>
      <c r="C1" s="54" t="s">
        <v>5</v>
      </c>
      <c r="D1" s="54" t="s">
        <v>0</v>
      </c>
      <c r="E1" s="54" t="s">
        <v>1</v>
      </c>
      <c r="F1" s="54" t="s">
        <v>13</v>
      </c>
      <c r="G1" s="54" t="s">
        <v>2</v>
      </c>
      <c r="H1" s="54" t="s">
        <v>3</v>
      </c>
      <c r="I1" s="54" t="s">
        <v>23</v>
      </c>
      <c r="J1" s="54" t="s">
        <v>4</v>
      </c>
      <c r="K1" s="54" t="s">
        <v>166</v>
      </c>
      <c r="L1" s="54" t="s">
        <v>10</v>
      </c>
      <c r="M1" s="54" t="s">
        <v>6</v>
      </c>
      <c r="N1" s="54" t="s">
        <v>7</v>
      </c>
      <c r="O1" s="54" t="s">
        <v>20</v>
      </c>
      <c r="P1" s="54" t="s">
        <v>167</v>
      </c>
      <c r="Q1" s="54" t="s">
        <v>168</v>
      </c>
      <c r="R1" s="54" t="s">
        <v>15</v>
      </c>
      <c r="S1" s="54" t="s">
        <v>9</v>
      </c>
      <c r="T1" s="56" t="s">
        <v>146</v>
      </c>
      <c r="U1" s="56" t="s">
        <v>147</v>
      </c>
      <c r="V1" s="56" t="s">
        <v>148</v>
      </c>
      <c r="W1" s="56" t="s">
        <v>149</v>
      </c>
      <c r="X1" s="56" t="s">
        <v>150</v>
      </c>
      <c r="Y1" s="56" t="s">
        <v>151</v>
      </c>
    </row>
    <row r="2" spans="1:25" x14ac:dyDescent="0.2">
      <c r="A2" s="54" t="s">
        <v>129</v>
      </c>
      <c r="C2" s="54">
        <v>36.5</v>
      </c>
      <c r="D2" s="54">
        <v>955</v>
      </c>
      <c r="E2" s="54">
        <v>925</v>
      </c>
      <c r="F2" s="54">
        <v>1240</v>
      </c>
      <c r="G2" s="54">
        <v>1350</v>
      </c>
      <c r="H2" s="54">
        <v>885</v>
      </c>
      <c r="I2" s="54">
        <v>1040</v>
      </c>
      <c r="J2" s="54">
        <v>1380</v>
      </c>
      <c r="K2" s="54">
        <v>1200</v>
      </c>
      <c r="L2" s="54">
        <v>1184</v>
      </c>
      <c r="M2" s="54">
        <v>1800</v>
      </c>
      <c r="N2" s="54">
        <v>1220</v>
      </c>
      <c r="O2" s="54">
        <v>1240</v>
      </c>
      <c r="P2" s="54">
        <v>1150</v>
      </c>
      <c r="Q2" s="54">
        <v>1240</v>
      </c>
      <c r="R2" s="54">
        <v>1250</v>
      </c>
      <c r="S2" s="54">
        <v>1260</v>
      </c>
      <c r="T2" s="54">
        <v>1540</v>
      </c>
      <c r="U2" s="54">
        <v>1500</v>
      </c>
      <c r="V2" s="54">
        <v>1520</v>
      </c>
      <c r="W2" s="54">
        <v>1520</v>
      </c>
      <c r="X2" s="54">
        <v>1500</v>
      </c>
      <c r="Y2" s="54">
        <v>1520</v>
      </c>
    </row>
    <row r="3" spans="1:25" x14ac:dyDescent="0.2">
      <c r="A3" s="54" t="s">
        <v>136</v>
      </c>
      <c r="B3" s="54" t="s">
        <v>140</v>
      </c>
      <c r="C3" s="57">
        <v>9.5100000000000007E-16</v>
      </c>
      <c r="D3" s="57">
        <v>3.1699999999999998E-15</v>
      </c>
      <c r="E3" s="57">
        <v>6.3399999999999997E-15</v>
      </c>
      <c r="F3" s="57">
        <v>1.01E-13</v>
      </c>
      <c r="G3" s="57">
        <v>9.5100000000000003E-15</v>
      </c>
      <c r="H3" s="57">
        <v>3.8999999999999998E-14</v>
      </c>
      <c r="I3" s="57">
        <v>9.5100000000000007E-16</v>
      </c>
      <c r="J3" s="57">
        <v>3.1700000000000002E-16</v>
      </c>
      <c r="K3" s="57">
        <v>8.0063300183616196E-15</v>
      </c>
      <c r="L3" s="57">
        <v>3.1700000000000002E-17</v>
      </c>
      <c r="M3" s="57">
        <v>3.3300000000000001E-15</v>
      </c>
      <c r="N3" s="57">
        <v>3.5699999999999999E-12</v>
      </c>
      <c r="O3" s="57">
        <v>2.8500000000000002E-15</v>
      </c>
      <c r="P3" s="57">
        <v>4.705702440682101E-13</v>
      </c>
      <c r="Q3" s="54">
        <v>4.9642264221135824E-14</v>
      </c>
      <c r="R3" s="57">
        <v>3.2099999999999999E-12</v>
      </c>
      <c r="S3" s="57">
        <v>3.7299999999999998E-13</v>
      </c>
      <c r="T3" s="54">
        <v>5.8031411026021516E-13</v>
      </c>
      <c r="U3" s="54">
        <v>1.2270739599921661E-12</v>
      </c>
      <c r="V3" s="54">
        <v>7.787712798271349E-13</v>
      </c>
      <c r="W3" s="54">
        <v>7.787712798271349E-13</v>
      </c>
      <c r="X3" s="54">
        <v>1.2652134353545296E-12</v>
      </c>
      <c r="Y3" s="54">
        <v>1.6460494187547352E-12</v>
      </c>
    </row>
    <row r="4" spans="1:25" x14ac:dyDescent="0.2">
      <c r="A4" s="54" t="s">
        <v>136</v>
      </c>
      <c r="B4" s="54" t="s">
        <v>115</v>
      </c>
      <c r="C4" s="57">
        <v>9.5100000000000007E-16</v>
      </c>
      <c r="D4" s="57">
        <v>3.1699999999999998E-15</v>
      </c>
      <c r="E4" s="57">
        <v>6.3399999999999997E-15</v>
      </c>
      <c r="F4" s="57">
        <v>1.01E-13</v>
      </c>
      <c r="G4" s="57">
        <v>9.5100000000000003E-15</v>
      </c>
      <c r="H4" s="57">
        <v>3.8999999999999998E-14</v>
      </c>
      <c r="I4" s="57">
        <v>9.5100000000000007E-16</v>
      </c>
      <c r="J4" s="57">
        <v>3.1700000000000002E-16</v>
      </c>
      <c r="K4" s="57">
        <v>8.0063300183616196E-15</v>
      </c>
      <c r="L4" s="57">
        <v>3.1700000000000002E-17</v>
      </c>
      <c r="M4" s="57">
        <v>3.3300000000000001E-15</v>
      </c>
      <c r="N4" s="57">
        <v>3.5699999999999999E-12</v>
      </c>
      <c r="O4" s="57">
        <v>2.8500000000000002E-15</v>
      </c>
      <c r="P4" s="57">
        <v>4.705702440682101E-13</v>
      </c>
      <c r="Q4" s="54">
        <v>4.9642264221135824E-14</v>
      </c>
      <c r="R4" s="57">
        <v>3.2099999999999999E-12</v>
      </c>
      <c r="S4" s="57">
        <v>3.7299999999999998E-13</v>
      </c>
      <c r="T4" s="54">
        <v>5.8031411026021516E-13</v>
      </c>
      <c r="U4" s="54">
        <v>1.2270739599921661E-12</v>
      </c>
      <c r="V4" s="54">
        <v>7.787712798271349E-13</v>
      </c>
      <c r="W4" s="54">
        <v>7.787712798271349E-13</v>
      </c>
      <c r="X4" s="54">
        <v>1.2652134353545296E-12</v>
      </c>
      <c r="Y4" s="54">
        <v>1.6460494187547352E-12</v>
      </c>
    </row>
    <row r="5" spans="1:25" x14ac:dyDescent="0.2">
      <c r="A5" s="54" t="s">
        <v>136</v>
      </c>
      <c r="B5" s="54" t="s">
        <v>124</v>
      </c>
      <c r="C5" s="57">
        <v>9.5100000000000007E-16</v>
      </c>
      <c r="D5" s="57">
        <v>3.1699999999999998E-15</v>
      </c>
      <c r="E5" s="57">
        <v>6.3399999999999997E-15</v>
      </c>
      <c r="F5" s="57">
        <v>1.01E-13</v>
      </c>
      <c r="G5" s="57">
        <v>9.5100000000000003E-15</v>
      </c>
      <c r="H5" s="57">
        <v>3.8999999999999998E-14</v>
      </c>
      <c r="I5" s="57">
        <v>9.5100000000000007E-16</v>
      </c>
      <c r="J5" s="57">
        <v>3.1700000000000002E-16</v>
      </c>
      <c r="K5" s="57">
        <v>8.0063300183616196E-15</v>
      </c>
      <c r="L5" s="57">
        <v>3.1700000000000002E-17</v>
      </c>
      <c r="M5" s="57">
        <v>3.3300000000000001E-15</v>
      </c>
      <c r="N5" s="57">
        <v>3.5699999999999999E-12</v>
      </c>
      <c r="O5" s="57">
        <v>2.8500000000000002E-15</v>
      </c>
      <c r="P5" s="57">
        <v>4.705702440682101E-13</v>
      </c>
      <c r="Q5" s="54">
        <v>4.9642264221135824E-14</v>
      </c>
      <c r="R5" s="57">
        <v>3.2099999999999999E-12</v>
      </c>
      <c r="S5" s="57">
        <v>3.7299999999999998E-13</v>
      </c>
      <c r="T5" s="54">
        <v>5.8031411026021516E-13</v>
      </c>
      <c r="U5" s="54">
        <v>1.2270739599921661E-12</v>
      </c>
      <c r="V5" s="54">
        <v>7.787712798271349E-13</v>
      </c>
      <c r="W5" s="54">
        <v>7.787712798271349E-13</v>
      </c>
      <c r="X5" s="54">
        <v>1.2652134353545296E-12</v>
      </c>
      <c r="Y5" s="54">
        <v>1.6460494187547352E-12</v>
      </c>
    </row>
    <row r="6" spans="1:25" x14ac:dyDescent="0.2">
      <c r="A6" s="54" t="s">
        <v>136</v>
      </c>
      <c r="B6" s="54" t="s">
        <v>116</v>
      </c>
      <c r="C6" s="57">
        <v>9.5100000000000007E-16</v>
      </c>
      <c r="D6" s="57">
        <v>3.1699999999999998E-15</v>
      </c>
      <c r="E6" s="57">
        <v>6.3399999999999997E-15</v>
      </c>
      <c r="F6" s="57">
        <v>1.01E-13</v>
      </c>
      <c r="G6" s="57">
        <v>9.5100000000000003E-15</v>
      </c>
      <c r="H6" s="57">
        <v>3.8999999999999998E-14</v>
      </c>
      <c r="I6" s="57">
        <v>9.5100000000000007E-16</v>
      </c>
      <c r="J6" s="57">
        <v>3.1700000000000002E-16</v>
      </c>
      <c r="K6" s="57">
        <v>8.0063300183616196E-15</v>
      </c>
      <c r="L6" s="57">
        <v>3.1700000000000002E-17</v>
      </c>
      <c r="M6" s="57">
        <v>3.3300000000000001E-15</v>
      </c>
      <c r="N6" s="57">
        <v>3.5699999999999999E-12</v>
      </c>
      <c r="O6" s="57">
        <v>2.8500000000000002E-15</v>
      </c>
      <c r="P6" s="57">
        <v>4.705702440682101E-13</v>
      </c>
      <c r="Q6" s="54">
        <v>4.9642264221135824E-14</v>
      </c>
      <c r="R6" s="57">
        <v>3.2099999999999999E-12</v>
      </c>
      <c r="S6" s="57">
        <v>3.7299999999999998E-13</v>
      </c>
      <c r="T6" s="54">
        <v>5.8031411026021516E-13</v>
      </c>
      <c r="U6" s="54">
        <v>1.2270739599921661E-12</v>
      </c>
      <c r="V6" s="54">
        <v>7.787712798271349E-13</v>
      </c>
      <c r="W6" s="54">
        <v>7.787712798271349E-13</v>
      </c>
      <c r="X6" s="54">
        <v>1.2652134353545296E-12</v>
      </c>
      <c r="Y6" s="54">
        <v>1.6460494187547352E-12</v>
      </c>
    </row>
    <row r="7" spans="1:25" x14ac:dyDescent="0.2">
      <c r="A7" s="54" t="s">
        <v>136</v>
      </c>
      <c r="B7" s="54" t="s">
        <v>137</v>
      </c>
      <c r="C7" s="57">
        <v>9.5100000000000007E-16</v>
      </c>
      <c r="D7" s="57">
        <v>3.1699999999999998E-15</v>
      </c>
      <c r="E7" s="57">
        <v>2.23E-14</v>
      </c>
      <c r="F7" s="57">
        <v>1.01E-13</v>
      </c>
      <c r="G7" s="57">
        <v>9.5100000000000003E-15</v>
      </c>
      <c r="H7" s="57">
        <v>2.8500000000000002E-15</v>
      </c>
      <c r="I7" s="57">
        <v>9.5100000000000007E-16</v>
      </c>
      <c r="J7" s="58">
        <v>3.1700000000000002E-16</v>
      </c>
      <c r="K7" s="59">
        <v>8.0063300183616196E-15</v>
      </c>
      <c r="L7" s="57">
        <v>3.1700000000000002E-17</v>
      </c>
      <c r="M7" s="57">
        <v>3.3300000000000001E-15</v>
      </c>
      <c r="N7" s="57">
        <v>1.96E-13</v>
      </c>
      <c r="O7" s="57">
        <v>3.4899999999999998E-17</v>
      </c>
      <c r="P7" s="59">
        <v>4.705702440682101E-13</v>
      </c>
      <c r="Q7" s="60">
        <v>4.9642264221135824E-14</v>
      </c>
      <c r="R7" s="57">
        <v>3.2099999999999999E-12</v>
      </c>
      <c r="S7" s="57">
        <v>3.7299999999999998E-13</v>
      </c>
      <c r="T7" s="54">
        <v>5.8031411026021516E-13</v>
      </c>
      <c r="U7" s="54">
        <v>1.2270739599921661E-12</v>
      </c>
      <c r="V7" s="54">
        <v>7.787712798271349E-13</v>
      </c>
      <c r="W7" s="54">
        <v>7.787712798271349E-13</v>
      </c>
      <c r="X7" s="54">
        <v>1.2652134353545296E-12</v>
      </c>
      <c r="Y7" s="54">
        <v>1.6460494187547352E-12</v>
      </c>
    </row>
    <row r="8" spans="1:25" x14ac:dyDescent="0.2">
      <c r="A8" s="54" t="s">
        <v>136</v>
      </c>
      <c r="B8" s="54" t="s">
        <v>138</v>
      </c>
      <c r="C8" s="57">
        <v>9.5100000000000007E-16</v>
      </c>
      <c r="D8" s="57">
        <v>3.1699999999999998E-15</v>
      </c>
      <c r="E8" s="57">
        <v>2.23E-14</v>
      </c>
      <c r="F8" s="57">
        <v>1.01E-13</v>
      </c>
      <c r="G8" s="57">
        <v>9.5100000000000003E-15</v>
      </c>
      <c r="H8" s="57">
        <v>2.8500000000000002E-15</v>
      </c>
      <c r="I8" s="57">
        <v>9.5100000000000007E-16</v>
      </c>
      <c r="J8" s="58">
        <v>3.1700000000000002E-16</v>
      </c>
      <c r="K8" s="59">
        <v>8.0063300183616196E-15</v>
      </c>
      <c r="L8" s="57">
        <v>3.1700000000000002E-17</v>
      </c>
      <c r="M8" s="57">
        <v>3.3300000000000001E-15</v>
      </c>
      <c r="N8" s="57">
        <v>1.96E-13</v>
      </c>
      <c r="O8" s="57">
        <v>3.4899999999999998E-17</v>
      </c>
      <c r="P8" s="59">
        <v>4.705702440682101E-13</v>
      </c>
      <c r="Q8" s="60">
        <v>4.9642264221135824E-14</v>
      </c>
      <c r="R8" s="57">
        <v>3.2099999999999999E-12</v>
      </c>
      <c r="S8" s="57">
        <v>3.7299999999999998E-13</v>
      </c>
      <c r="T8" s="54">
        <v>5.8031411026021516E-13</v>
      </c>
      <c r="U8" s="54">
        <v>1.2270739599921661E-12</v>
      </c>
      <c r="V8" s="54">
        <v>7.787712798271349E-13</v>
      </c>
      <c r="W8" s="54">
        <v>7.787712798271349E-13</v>
      </c>
      <c r="X8" s="54">
        <v>1.2652134353545296E-12</v>
      </c>
      <c r="Y8" s="54">
        <v>1.6460494187547352E-12</v>
      </c>
    </row>
    <row r="9" spans="1:25" x14ac:dyDescent="0.2">
      <c r="A9" s="54" t="s">
        <v>136</v>
      </c>
      <c r="B9" s="54" t="s">
        <v>139</v>
      </c>
      <c r="C9" s="57">
        <v>9.5100000000000007E-16</v>
      </c>
      <c r="D9" s="57">
        <v>3.1699999999999998E-15</v>
      </c>
      <c r="E9" s="57">
        <v>2.23E-14</v>
      </c>
      <c r="F9" s="57">
        <v>1.01E-13</v>
      </c>
      <c r="G9" s="57">
        <v>9.5100000000000003E-15</v>
      </c>
      <c r="H9" s="57">
        <v>2.8500000000000002E-15</v>
      </c>
      <c r="I9" s="57">
        <v>9.5100000000000007E-16</v>
      </c>
      <c r="J9" s="58">
        <v>3.1700000000000002E-16</v>
      </c>
      <c r="K9" s="59">
        <v>8.0063300183616196E-15</v>
      </c>
      <c r="L9" s="57">
        <v>3.1700000000000002E-17</v>
      </c>
      <c r="M9" s="57">
        <v>3.3300000000000001E-15</v>
      </c>
      <c r="N9" s="57">
        <v>1.96E-13</v>
      </c>
      <c r="O9" s="57">
        <v>3.4899999999999998E-17</v>
      </c>
      <c r="P9" s="59">
        <v>4.705702440682101E-13</v>
      </c>
      <c r="Q9" s="60">
        <v>4.9642264221135824E-14</v>
      </c>
      <c r="R9" s="57">
        <v>3.2099999999999999E-12</v>
      </c>
      <c r="S9" s="57">
        <v>3.7299999999999998E-13</v>
      </c>
      <c r="T9" s="54">
        <v>5.8031411026021516E-13</v>
      </c>
      <c r="U9" s="54">
        <v>1.2270739599921661E-12</v>
      </c>
      <c r="V9" s="54">
        <v>7.787712798271349E-13</v>
      </c>
      <c r="W9" s="54">
        <v>7.787712798271349E-13</v>
      </c>
      <c r="X9" s="54">
        <v>1.2652134353545296E-12</v>
      </c>
      <c r="Y9" s="54">
        <v>1.6460494187547352E-12</v>
      </c>
    </row>
    <row r="10" spans="1:25" x14ac:dyDescent="0.2">
      <c r="A10" s="54" t="s">
        <v>136</v>
      </c>
      <c r="B10" s="54" t="s">
        <v>117</v>
      </c>
      <c r="C10" s="57">
        <v>9.5100000000000007E-16</v>
      </c>
      <c r="D10" s="57">
        <v>3.62E-14</v>
      </c>
      <c r="E10" s="57">
        <v>4.9300000000000002E-13</v>
      </c>
      <c r="F10" s="57">
        <v>1.01E-13</v>
      </c>
      <c r="G10" s="57">
        <v>1.8799999999999999E-14</v>
      </c>
      <c r="H10" s="57">
        <v>2.2000000000000001E-14</v>
      </c>
      <c r="I10" s="57">
        <v>9.5100000000000007E-16</v>
      </c>
      <c r="J10" s="57">
        <v>3.1700000000000002E-16</v>
      </c>
      <c r="K10" s="59">
        <v>8.0063300183616196E-15</v>
      </c>
      <c r="L10" s="57">
        <v>3.1700000000000002E-17</v>
      </c>
      <c r="M10" s="57">
        <v>2.6700000000000002E-13</v>
      </c>
      <c r="N10" s="57">
        <v>3.79E-11</v>
      </c>
      <c r="O10" s="57">
        <v>3.8399999999999998E-12</v>
      </c>
      <c r="P10" s="59">
        <v>4.705702440682101E-13</v>
      </c>
      <c r="Q10" s="60">
        <v>4.9642264221135824E-14</v>
      </c>
      <c r="R10" s="57">
        <v>1.0499999999999999E-11</v>
      </c>
      <c r="S10" s="57">
        <v>1.72E-13</v>
      </c>
      <c r="T10" s="60">
        <v>1.2567358529037943E-13</v>
      </c>
      <c r="U10" s="60">
        <v>1.2567358529037943E-13</v>
      </c>
      <c r="V10" s="60">
        <v>1.2567358529037943E-13</v>
      </c>
      <c r="W10" s="60">
        <v>1.2567358529037943E-13</v>
      </c>
      <c r="X10" s="60">
        <v>1.2567358529037943E-13</v>
      </c>
      <c r="Y10" s="60">
        <v>1.2567358529037943E-13</v>
      </c>
    </row>
    <row r="11" spans="1:25" x14ac:dyDescent="0.2">
      <c r="A11" s="54" t="s">
        <v>136</v>
      </c>
      <c r="B11" s="54" t="s">
        <v>127</v>
      </c>
      <c r="C11" s="57">
        <v>9.5100000000000007E-16</v>
      </c>
      <c r="D11" s="57">
        <v>3.62E-14</v>
      </c>
      <c r="E11" s="57">
        <v>4.9300000000000002E-13</v>
      </c>
      <c r="F11" s="57">
        <v>1.01E-13</v>
      </c>
      <c r="G11" s="57">
        <v>1.8799999999999999E-14</v>
      </c>
      <c r="H11" s="57">
        <v>2.2000000000000001E-14</v>
      </c>
      <c r="I11" s="57">
        <v>9.5100000000000007E-16</v>
      </c>
      <c r="J11" s="57">
        <v>3.1700000000000002E-16</v>
      </c>
      <c r="K11" s="59">
        <v>8.0063300183616196E-15</v>
      </c>
      <c r="L11" s="57">
        <v>3.1700000000000002E-17</v>
      </c>
      <c r="M11" s="57">
        <v>2.6700000000000002E-13</v>
      </c>
      <c r="N11" s="57">
        <v>3.79E-11</v>
      </c>
      <c r="O11" s="57">
        <v>3.8399999999999998E-12</v>
      </c>
      <c r="P11" s="59">
        <v>4.705702440682101E-13</v>
      </c>
      <c r="Q11" s="60">
        <v>4.9642264221135824E-14</v>
      </c>
      <c r="R11" s="57">
        <v>1.0499999999999999E-11</v>
      </c>
      <c r="S11" s="57">
        <v>1.72E-13</v>
      </c>
      <c r="T11" s="60">
        <v>1.2567358529037943E-13</v>
      </c>
      <c r="U11" s="60">
        <v>1.2567358529037943E-13</v>
      </c>
      <c r="V11" s="60">
        <v>1.2567358529037943E-13</v>
      </c>
      <c r="W11" s="60">
        <v>1.2567358529037943E-13</v>
      </c>
      <c r="X11" s="60">
        <v>1.2567358529037943E-13</v>
      </c>
      <c r="Y11" s="60">
        <v>1.2567358529037943E-13</v>
      </c>
    </row>
    <row r="12" spans="1:25" x14ac:dyDescent="0.2">
      <c r="A12" s="54" t="s">
        <v>136</v>
      </c>
      <c r="B12" s="54" t="s">
        <v>118</v>
      </c>
      <c r="C12" s="57">
        <v>9.5100000000000007E-16</v>
      </c>
      <c r="D12" s="57">
        <v>3.62E-14</v>
      </c>
      <c r="E12" s="57">
        <v>4.9300000000000002E-13</v>
      </c>
      <c r="F12" s="57">
        <v>1.01E-13</v>
      </c>
      <c r="G12" s="57">
        <v>1.8799999999999999E-14</v>
      </c>
      <c r="H12" s="57">
        <v>2.2000000000000001E-14</v>
      </c>
      <c r="I12" s="57">
        <v>9.5100000000000007E-16</v>
      </c>
      <c r="J12" s="57">
        <v>3.1700000000000002E-16</v>
      </c>
      <c r="K12" s="59">
        <v>8.0063300183616196E-15</v>
      </c>
      <c r="L12" s="57">
        <v>3.1700000000000002E-17</v>
      </c>
      <c r="M12" s="57">
        <v>2.6700000000000002E-13</v>
      </c>
      <c r="N12" s="57">
        <v>3.79E-11</v>
      </c>
      <c r="O12" s="57">
        <v>3.8399999999999998E-12</v>
      </c>
      <c r="P12" s="59">
        <v>4.705702440682101E-13</v>
      </c>
      <c r="Q12" s="60">
        <v>4.9642264221135824E-14</v>
      </c>
      <c r="R12" s="57">
        <v>1.0499999999999999E-11</v>
      </c>
      <c r="S12" s="57">
        <v>1.72E-13</v>
      </c>
      <c r="T12" s="60">
        <v>1.2567358529037943E-13</v>
      </c>
      <c r="U12" s="60">
        <v>1.2567358529037943E-13</v>
      </c>
      <c r="V12" s="60">
        <v>1.2567358529037943E-13</v>
      </c>
      <c r="W12" s="60">
        <v>1.2567358529037943E-13</v>
      </c>
      <c r="X12" s="60">
        <v>1.2567358529037943E-13</v>
      </c>
      <c r="Y12" s="60">
        <v>1.2567358529037943E-13</v>
      </c>
    </row>
    <row r="13" spans="1:25" x14ac:dyDescent="0.2">
      <c r="A13" s="54" t="s">
        <v>130</v>
      </c>
      <c r="C13" s="54">
        <v>13</v>
      </c>
      <c r="D13" s="54">
        <v>1</v>
      </c>
      <c r="E13" s="54">
        <v>1</v>
      </c>
      <c r="F13" s="54">
        <v>1</v>
      </c>
      <c r="G13" s="54">
        <v>1</v>
      </c>
      <c r="H13" s="54">
        <v>1</v>
      </c>
      <c r="I13" s="54">
        <v>1</v>
      </c>
      <c r="J13" s="54">
        <v>1</v>
      </c>
      <c r="K13" s="54">
        <v>1</v>
      </c>
      <c r="L13" s="54">
        <v>1</v>
      </c>
      <c r="M13" s="57">
        <v>1</v>
      </c>
      <c r="N13" s="54">
        <v>1</v>
      </c>
      <c r="O13" s="54">
        <v>1</v>
      </c>
      <c r="P13" s="54">
        <v>1</v>
      </c>
      <c r="Q13" s="54">
        <v>1</v>
      </c>
      <c r="R13" s="54">
        <v>1</v>
      </c>
      <c r="S13" s="54">
        <v>1</v>
      </c>
      <c r="T13" s="54">
        <v>1</v>
      </c>
      <c r="U13" s="54">
        <v>1</v>
      </c>
      <c r="V13" s="54">
        <v>1</v>
      </c>
      <c r="W13" s="54">
        <v>1</v>
      </c>
      <c r="X13" s="54">
        <v>1</v>
      </c>
      <c r="Y13" s="54">
        <v>1</v>
      </c>
    </row>
    <row r="14" spans="1:25" x14ac:dyDescent="0.2">
      <c r="A14" s="54" t="s">
        <v>134</v>
      </c>
      <c r="C14" s="57">
        <f>'2.1.sed_rates'!D7</f>
        <v>8.3499999999999996E-11</v>
      </c>
      <c r="D14" s="57">
        <f>'2.1.sed_rates'!D9</f>
        <v>5.6699999999999998E-8</v>
      </c>
      <c r="E14" s="57">
        <f>'2.1.sed_rates'!D10</f>
        <v>5.6699999999999998E-8</v>
      </c>
      <c r="F14" s="57"/>
      <c r="G14" s="57"/>
      <c r="H14" s="57">
        <f>'2.1.sed_rates'!D8</f>
        <v>5.6699999999999998E-8</v>
      </c>
      <c r="I14" s="57"/>
      <c r="J14" s="57"/>
      <c r="K14" s="57"/>
      <c r="M14" s="57"/>
      <c r="N14" s="57"/>
      <c r="O14" s="57"/>
      <c r="P14" s="57"/>
      <c r="Q14" s="57"/>
    </row>
    <row r="15" spans="1:25" x14ac:dyDescent="0.2">
      <c r="A15" s="54" t="s">
        <v>202</v>
      </c>
      <c r="C15" s="57" t="s">
        <v>136</v>
      </c>
      <c r="D15" s="57" t="s">
        <v>203</v>
      </c>
      <c r="E15" s="57" t="s">
        <v>203</v>
      </c>
      <c r="F15" s="57" t="s">
        <v>136</v>
      </c>
      <c r="G15" s="57" t="s">
        <v>203</v>
      </c>
      <c r="H15" s="57" t="s">
        <v>203</v>
      </c>
      <c r="I15" s="57" t="s">
        <v>203</v>
      </c>
      <c r="J15" s="57" t="s">
        <v>136</v>
      </c>
      <c r="K15" s="57" t="s">
        <v>136</v>
      </c>
      <c r="L15" s="57" t="s">
        <v>136</v>
      </c>
      <c r="M15" s="57" t="s">
        <v>136</v>
      </c>
      <c r="N15" s="57" t="s">
        <v>136</v>
      </c>
      <c r="O15" s="57" t="s">
        <v>136</v>
      </c>
      <c r="P15" s="57" t="s">
        <v>136</v>
      </c>
      <c r="Q15" s="57" t="s">
        <v>136</v>
      </c>
      <c r="R15" s="57" t="s">
        <v>136</v>
      </c>
      <c r="S15" s="57" t="s">
        <v>136</v>
      </c>
      <c r="T15" s="57" t="s">
        <v>136</v>
      </c>
      <c r="U15" s="57" t="s">
        <v>136</v>
      </c>
      <c r="V15" s="57" t="s">
        <v>136</v>
      </c>
      <c r="W15" s="57" t="s">
        <v>136</v>
      </c>
      <c r="X15" s="57" t="s">
        <v>136</v>
      </c>
      <c r="Y15" s="57" t="s">
        <v>136</v>
      </c>
    </row>
    <row r="16" spans="1:25" x14ac:dyDescent="0.2">
      <c r="A16" s="54" t="s">
        <v>301</v>
      </c>
      <c r="C16" s="54" t="s">
        <v>165</v>
      </c>
      <c r="D16" s="61">
        <v>1.03E-2</v>
      </c>
      <c r="E16" s="61">
        <v>1.11E-2</v>
      </c>
      <c r="F16" s="54" t="s">
        <v>165</v>
      </c>
      <c r="G16" s="61">
        <v>2.43E-4</v>
      </c>
      <c r="H16" s="61">
        <v>5.4999999999999997E-3</v>
      </c>
      <c r="I16" s="61">
        <v>2.7300000000000002E-4</v>
      </c>
      <c r="J16" s="54" t="s">
        <v>165</v>
      </c>
      <c r="K16" s="54" t="s">
        <v>165</v>
      </c>
      <c r="L16" s="54" t="s">
        <v>165</v>
      </c>
      <c r="M16" s="54" t="s">
        <v>165</v>
      </c>
      <c r="N16" s="54" t="s">
        <v>165</v>
      </c>
      <c r="O16" s="54" t="s">
        <v>165</v>
      </c>
      <c r="P16" s="54" t="s">
        <v>165</v>
      </c>
      <c r="Q16" s="54" t="s">
        <v>165</v>
      </c>
      <c r="R16" s="54" t="s">
        <v>165</v>
      </c>
      <c r="S16" s="54" t="s">
        <v>165</v>
      </c>
      <c r="T16" s="54" t="s">
        <v>165</v>
      </c>
      <c r="U16" s="54" t="s">
        <v>165</v>
      </c>
      <c r="V16" s="54" t="s">
        <v>165</v>
      </c>
      <c r="W16" s="54" t="s">
        <v>165</v>
      </c>
      <c r="X16" s="54" t="s">
        <v>165</v>
      </c>
      <c r="Y16" s="54" t="s">
        <v>165</v>
      </c>
    </row>
    <row r="17" spans="1:25" x14ac:dyDescent="0.2">
      <c r="A17" s="54" t="s">
        <v>302</v>
      </c>
      <c r="C17" s="54" t="s">
        <v>165</v>
      </c>
      <c r="D17" s="61">
        <v>3.3599999999999999E-11</v>
      </c>
      <c r="E17" s="61">
        <v>4.9999999999999999E-13</v>
      </c>
      <c r="F17" s="54" t="s">
        <v>165</v>
      </c>
      <c r="G17" s="61">
        <v>0.79100000000000004</v>
      </c>
      <c r="H17" s="61">
        <v>1.37E-2</v>
      </c>
      <c r="I17" s="61">
        <v>0.24299999999999999</v>
      </c>
      <c r="J17" s="54" t="s">
        <v>165</v>
      </c>
      <c r="K17" s="54" t="s">
        <v>165</v>
      </c>
      <c r="L17" s="54" t="s">
        <v>165</v>
      </c>
      <c r="M17" s="54" t="s">
        <v>165</v>
      </c>
      <c r="N17" s="54" t="s">
        <v>165</v>
      </c>
      <c r="O17" s="54" t="s">
        <v>165</v>
      </c>
      <c r="P17" s="54" t="s">
        <v>165</v>
      </c>
      <c r="Q17" s="54" t="s">
        <v>165</v>
      </c>
      <c r="R17" s="54" t="s">
        <v>165</v>
      </c>
      <c r="S17" s="54" t="s">
        <v>165</v>
      </c>
      <c r="T17" s="54" t="s">
        <v>165</v>
      </c>
      <c r="U17" s="54" t="s">
        <v>165</v>
      </c>
      <c r="V17" s="54" t="s">
        <v>165</v>
      </c>
      <c r="W17" s="54" t="s">
        <v>165</v>
      </c>
      <c r="X17" s="54" t="s">
        <v>165</v>
      </c>
      <c r="Y17" s="54" t="s">
        <v>165</v>
      </c>
    </row>
    <row r="18" spans="1:25" x14ac:dyDescent="0.2">
      <c r="A18" s="54" t="s">
        <v>303</v>
      </c>
      <c r="C18" s="54" t="s">
        <v>165</v>
      </c>
      <c r="D18" s="61">
        <v>2.1800000000000001E-3</v>
      </c>
      <c r="E18" s="61">
        <v>1.03E-2</v>
      </c>
      <c r="F18" s="54" t="s">
        <v>165</v>
      </c>
      <c r="G18" s="61">
        <v>1.33E-5</v>
      </c>
      <c r="H18" s="61">
        <v>1.72E-2</v>
      </c>
      <c r="I18" s="61">
        <v>1.44E-2</v>
      </c>
      <c r="J18" s="54" t="s">
        <v>165</v>
      </c>
      <c r="K18" s="54" t="s">
        <v>165</v>
      </c>
      <c r="L18" s="54" t="s">
        <v>165</v>
      </c>
      <c r="M18" s="54" t="s">
        <v>165</v>
      </c>
      <c r="N18" s="54" t="s">
        <v>165</v>
      </c>
      <c r="O18" s="54" t="s">
        <v>165</v>
      </c>
      <c r="P18" s="54" t="s">
        <v>165</v>
      </c>
      <c r="Q18" s="54" t="s">
        <v>165</v>
      </c>
      <c r="R18" s="54" t="s">
        <v>165</v>
      </c>
      <c r="S18" s="54" t="s">
        <v>165</v>
      </c>
      <c r="T18" s="54" t="s">
        <v>165</v>
      </c>
      <c r="U18" s="54" t="s">
        <v>165</v>
      </c>
      <c r="V18" s="54" t="s">
        <v>165</v>
      </c>
      <c r="W18" s="54" t="s">
        <v>165</v>
      </c>
      <c r="X18" s="54" t="s">
        <v>165</v>
      </c>
      <c r="Y18" s="54" t="s">
        <v>165</v>
      </c>
    </row>
    <row r="19" spans="1:25" x14ac:dyDescent="0.2">
      <c r="A19" s="54" t="s">
        <v>304</v>
      </c>
      <c r="C19" s="54" t="s">
        <v>165</v>
      </c>
      <c r="D19" s="61">
        <v>0.29899999999999999</v>
      </c>
      <c r="E19" s="61">
        <v>4.3600000000000002E-3</v>
      </c>
      <c r="F19" s="54" t="s">
        <v>165</v>
      </c>
      <c r="G19" s="61">
        <v>1.88</v>
      </c>
      <c r="H19" s="61">
        <v>0.70499999999999996</v>
      </c>
      <c r="I19" s="61">
        <v>1.01</v>
      </c>
      <c r="J19" s="54" t="s">
        <v>165</v>
      </c>
      <c r="K19" s="54" t="s">
        <v>165</v>
      </c>
      <c r="L19" s="54" t="s">
        <v>165</v>
      </c>
      <c r="M19" s="54" t="s">
        <v>165</v>
      </c>
      <c r="N19" s="54" t="s">
        <v>165</v>
      </c>
      <c r="O19" s="54" t="s">
        <v>165</v>
      </c>
      <c r="P19" s="54" t="s">
        <v>165</v>
      </c>
      <c r="Q19" s="54" t="s">
        <v>165</v>
      </c>
      <c r="R19" s="54" t="s">
        <v>165</v>
      </c>
      <c r="S19" s="54" t="s">
        <v>165</v>
      </c>
      <c r="T19" s="54" t="s">
        <v>165</v>
      </c>
      <c r="U19" s="54" t="s">
        <v>165</v>
      </c>
      <c r="V19" s="54" t="s">
        <v>165</v>
      </c>
      <c r="W19" s="54" t="s">
        <v>165</v>
      </c>
      <c r="X19" s="54" t="s">
        <v>165</v>
      </c>
      <c r="Y19" s="54" t="s">
        <v>165</v>
      </c>
    </row>
    <row r="20" spans="1:25" x14ac:dyDescent="0.2">
      <c r="A20" s="54" t="s">
        <v>305</v>
      </c>
      <c r="C20" s="54" t="s">
        <v>165</v>
      </c>
      <c r="D20" s="61">
        <v>3.7800000000000003E-4</v>
      </c>
      <c r="E20" s="61">
        <v>1.05E-4</v>
      </c>
      <c r="F20" s="54" t="s">
        <v>165</v>
      </c>
      <c r="G20" s="61">
        <v>1.52E-2</v>
      </c>
      <c r="H20" s="61">
        <v>1.6200000000000001E-5</v>
      </c>
      <c r="I20" s="61">
        <v>6.2299999999999996E-5</v>
      </c>
      <c r="J20" s="54" t="s">
        <v>165</v>
      </c>
      <c r="K20" s="54" t="s">
        <v>165</v>
      </c>
      <c r="L20" s="54" t="s">
        <v>165</v>
      </c>
      <c r="M20" s="54" t="s">
        <v>165</v>
      </c>
      <c r="N20" s="54" t="s">
        <v>165</v>
      </c>
      <c r="O20" s="54" t="s">
        <v>165</v>
      </c>
      <c r="P20" s="54" t="s">
        <v>165</v>
      </c>
      <c r="Q20" s="54" t="s">
        <v>165</v>
      </c>
      <c r="R20" s="54" t="s">
        <v>165</v>
      </c>
      <c r="S20" s="54" t="s">
        <v>165</v>
      </c>
      <c r="T20" s="54" t="s">
        <v>165</v>
      </c>
      <c r="U20" s="54" t="s">
        <v>165</v>
      </c>
      <c r="V20" s="54" t="s">
        <v>165</v>
      </c>
      <c r="W20" s="54" t="s">
        <v>165</v>
      </c>
      <c r="X20" s="54" t="s">
        <v>165</v>
      </c>
      <c r="Y20" s="54" t="s">
        <v>165</v>
      </c>
    </row>
    <row r="21" spans="1:25" x14ac:dyDescent="0.2">
      <c r="A21" s="54" t="s">
        <v>306</v>
      </c>
      <c r="C21" s="54" t="s">
        <v>165</v>
      </c>
      <c r="D21" s="61">
        <v>0.216</v>
      </c>
      <c r="E21" s="61">
        <v>0.32400000000000001</v>
      </c>
      <c r="F21" s="54" t="s">
        <v>165</v>
      </c>
      <c r="G21" s="61">
        <v>7.85E-2</v>
      </c>
      <c r="H21" s="61">
        <v>0.442</v>
      </c>
      <c r="I21" s="61">
        <v>0.496</v>
      </c>
      <c r="J21" s="54" t="s">
        <v>165</v>
      </c>
      <c r="K21" s="54" t="s">
        <v>165</v>
      </c>
      <c r="L21" s="54" t="s">
        <v>165</v>
      </c>
      <c r="M21" s="54" t="s">
        <v>165</v>
      </c>
      <c r="N21" s="54" t="s">
        <v>165</v>
      </c>
      <c r="O21" s="54" t="s">
        <v>165</v>
      </c>
      <c r="P21" s="54" t="s">
        <v>165</v>
      </c>
      <c r="Q21" s="54" t="s">
        <v>165</v>
      </c>
      <c r="R21" s="54" t="s">
        <v>165</v>
      </c>
      <c r="S21" s="54" t="s">
        <v>165</v>
      </c>
      <c r="T21" s="54" t="s">
        <v>165</v>
      </c>
      <c r="U21" s="54" t="s">
        <v>165</v>
      </c>
      <c r="V21" s="54" t="s">
        <v>165</v>
      </c>
      <c r="W21" s="54" t="s">
        <v>165</v>
      </c>
      <c r="X21" s="54" t="s">
        <v>165</v>
      </c>
      <c r="Y21" s="54" t="s">
        <v>165</v>
      </c>
    </row>
    <row r="22" spans="1:25" x14ac:dyDescent="0.2">
      <c r="A22" s="54" t="s">
        <v>169</v>
      </c>
      <c r="C22" s="54" t="b">
        <v>0</v>
      </c>
      <c r="D22" s="54" t="b">
        <v>0</v>
      </c>
      <c r="E22" s="54" t="b">
        <v>0</v>
      </c>
      <c r="F22" s="54" t="b">
        <v>1</v>
      </c>
      <c r="G22" s="54" t="b">
        <v>1</v>
      </c>
      <c r="H22" s="54" t="b">
        <v>0</v>
      </c>
      <c r="I22" s="54" t="b">
        <v>0</v>
      </c>
      <c r="J22" s="54" t="b">
        <v>0</v>
      </c>
      <c r="K22" s="54" t="b">
        <v>1</v>
      </c>
      <c r="L22" s="54" t="b">
        <v>1</v>
      </c>
      <c r="M22" s="54" t="b">
        <v>1</v>
      </c>
      <c r="N22" s="54" t="b">
        <v>1</v>
      </c>
      <c r="O22" s="54" t="b">
        <v>1</v>
      </c>
      <c r="P22" s="54" t="b">
        <v>1</v>
      </c>
      <c r="Q22" s="54" t="b">
        <v>1</v>
      </c>
      <c r="R22" s="54" t="b">
        <v>1</v>
      </c>
      <c r="S22" s="54" t="b">
        <v>1</v>
      </c>
      <c r="T22" s="54" t="b">
        <v>1</v>
      </c>
      <c r="U22" s="54" t="b">
        <v>1</v>
      </c>
      <c r="V22" s="54" t="b">
        <v>1</v>
      </c>
      <c r="W22" s="54" t="b">
        <v>1</v>
      </c>
      <c r="X22" s="54" t="b">
        <v>1</v>
      </c>
      <c r="Y22" s="54" t="b">
        <v>1</v>
      </c>
    </row>
    <row r="25" spans="1:25" x14ac:dyDescent="0.2">
      <c r="F25" s="61"/>
      <c r="G25" s="61"/>
      <c r="H25" s="61"/>
      <c r="I25" s="61"/>
      <c r="N25" s="61"/>
      <c r="O25" s="61"/>
    </row>
    <row r="30" spans="1:25" x14ac:dyDescent="0.2">
      <c r="F30" s="61"/>
      <c r="G30" s="61"/>
      <c r="H30" s="61"/>
      <c r="I30" s="61"/>
      <c r="N30" s="61"/>
      <c r="O30" s="61"/>
    </row>
    <row r="31" spans="1:25" x14ac:dyDescent="0.2">
      <c r="F31" s="61"/>
      <c r="G31" s="61"/>
      <c r="H31" s="61"/>
      <c r="I31" s="61"/>
      <c r="N31" s="61"/>
      <c r="O31" s="61"/>
    </row>
    <row r="47" spans="9:11" ht="20" x14ac:dyDescent="0.2">
      <c r="I47" s="62"/>
      <c r="J47" s="62"/>
      <c r="K47" s="63"/>
    </row>
    <row r="48" spans="9:11" ht="20" x14ac:dyDescent="0.2">
      <c r="I48" s="62"/>
      <c r="J48" s="62"/>
      <c r="K48" s="63"/>
    </row>
    <row r="49" spans="9:11" ht="20" x14ac:dyDescent="0.2">
      <c r="I49" s="62"/>
      <c r="J49" s="62"/>
      <c r="K49" s="63"/>
    </row>
    <row r="50" spans="9:11" ht="20" x14ac:dyDescent="0.2">
      <c r="I50" s="62"/>
      <c r="J50" s="62"/>
      <c r="K50" s="63"/>
    </row>
    <row r="51" spans="9:11" ht="20" x14ac:dyDescent="0.2">
      <c r="I51" s="62"/>
      <c r="J51" s="62"/>
      <c r="K51" s="63"/>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7C9FC3-E16C-D845-844D-A1F21B3B2571}">
  <sheetPr>
    <tabColor theme="9" tint="0.79998168889431442"/>
  </sheetPr>
  <dimension ref="A1:V211"/>
  <sheetViews>
    <sheetView topLeftCell="A67" workbookViewId="0">
      <selection activeCell="N37" sqref="N37"/>
    </sheetView>
  </sheetViews>
  <sheetFormatPr baseColWidth="10" defaultRowHeight="15" x14ac:dyDescent="0.2"/>
  <cols>
    <col min="1" max="1" width="10.83203125" style="44"/>
    <col min="2" max="9" width="10.83203125" style="13"/>
    <col min="10" max="10" width="13.6640625" style="13" customWidth="1"/>
    <col min="11" max="14" width="10.83203125" style="13"/>
    <col min="15" max="15" width="36.6640625" style="13" bestFit="1" customWidth="1"/>
    <col min="16" max="16384" width="10.83203125" style="13"/>
  </cols>
  <sheetData>
    <row r="1" spans="1:22" ht="16" x14ac:dyDescent="0.2">
      <c r="A1" s="50" t="s">
        <v>300</v>
      </c>
      <c r="B1" s="209" t="s">
        <v>135</v>
      </c>
      <c r="C1" s="207" t="s">
        <v>108</v>
      </c>
      <c r="D1" s="50" t="s">
        <v>109</v>
      </c>
      <c r="E1" s="50" t="s">
        <v>215</v>
      </c>
      <c r="F1" s="51" t="s">
        <v>216</v>
      </c>
      <c r="G1" s="50" t="s">
        <v>97</v>
      </c>
      <c r="H1" s="50" t="s">
        <v>217</v>
      </c>
      <c r="I1" s="50" t="s">
        <v>218</v>
      </c>
      <c r="J1" s="199" t="s">
        <v>219</v>
      </c>
      <c r="K1" s="200"/>
      <c r="L1" s="40" t="s">
        <v>230</v>
      </c>
      <c r="M1" s="200"/>
      <c r="N1" s="200"/>
      <c r="O1" s="201"/>
      <c r="P1" s="200"/>
      <c r="Q1" s="200"/>
      <c r="R1" s="200"/>
      <c r="S1" s="202"/>
      <c r="T1" s="48"/>
      <c r="U1" s="48"/>
      <c r="V1" s="48"/>
    </row>
    <row r="2" spans="1:22" ht="16" x14ac:dyDescent="0.2">
      <c r="A2" s="41" t="s">
        <v>5</v>
      </c>
      <c r="B2" s="41" t="s">
        <v>136</v>
      </c>
      <c r="C2" s="203"/>
      <c r="D2" s="204" t="s">
        <v>140</v>
      </c>
      <c r="E2" s="203"/>
      <c r="F2" s="203" t="s">
        <v>220</v>
      </c>
      <c r="G2" s="203">
        <v>0</v>
      </c>
      <c r="H2" s="203">
        <f>_xlfn.XLOOKUP($A2,'1.1.SSDR_water'!$B$7:$B$29,'1.1.SSDR_water'!$J$7:$J$29)</f>
        <v>1.3407910091192035</v>
      </c>
      <c r="I2" s="203">
        <f>_xlfn.XLOOKUP($A2,'1.1.SSDR_water'!$B$7:$B$29,'1.1.SSDR_water'!$I$7:$I$29)</f>
        <v>-34.536028505829982</v>
      </c>
      <c r="J2" s="205"/>
      <c r="K2" s="48"/>
      <c r="L2" s="40" t="s">
        <v>231</v>
      </c>
      <c r="M2" s="54"/>
      <c r="N2" s="48"/>
      <c r="O2" s="48"/>
      <c r="P2" s="48"/>
      <c r="Q2" s="48"/>
      <c r="R2" s="48"/>
      <c r="S2" s="48"/>
      <c r="T2" s="48"/>
      <c r="U2" s="48"/>
      <c r="V2" s="48"/>
    </row>
    <row r="3" spans="1:22" ht="16" x14ac:dyDescent="0.2">
      <c r="A3" s="44" t="s">
        <v>5</v>
      </c>
      <c r="B3" s="44" t="s">
        <v>136</v>
      </c>
      <c r="C3" s="42"/>
      <c r="D3" s="54" t="s">
        <v>115</v>
      </c>
      <c r="E3" s="42"/>
      <c r="F3" s="42" t="s">
        <v>220</v>
      </c>
      <c r="G3" s="42">
        <v>0</v>
      </c>
      <c r="H3" s="42">
        <f>_xlfn.XLOOKUP($A3,'1.1.SSDR_water'!$B$7:$B$29,'1.1.SSDR_water'!$J$7:$J$29)</f>
        <v>1.3407910091192035</v>
      </c>
      <c r="I3" s="42">
        <f>_xlfn.XLOOKUP($A3,'1.1.SSDR_water'!$B$7:$B$29,'1.1.SSDR_water'!$I$7:$I$29)</f>
        <v>-34.536028505829982</v>
      </c>
      <c r="J3" s="43"/>
      <c r="K3" s="48"/>
      <c r="L3" s="40" t="s">
        <v>232</v>
      </c>
      <c r="M3" s="54"/>
      <c r="N3" s="48"/>
      <c r="O3" s="48"/>
      <c r="P3" s="48"/>
      <c r="Q3" s="48"/>
      <c r="R3" s="48"/>
      <c r="S3" s="48"/>
      <c r="T3" s="48"/>
      <c r="U3" s="48"/>
      <c r="V3" s="48"/>
    </row>
    <row r="4" spans="1:22" ht="16" x14ac:dyDescent="0.2">
      <c r="A4" s="44" t="s">
        <v>5</v>
      </c>
      <c r="B4" s="44" t="s">
        <v>136</v>
      </c>
      <c r="C4" s="42"/>
      <c r="D4" s="54" t="s">
        <v>124</v>
      </c>
      <c r="E4" s="42"/>
      <c r="F4" s="42" t="s">
        <v>220</v>
      </c>
      <c r="G4" s="42">
        <v>0</v>
      </c>
      <c r="H4" s="42">
        <f>_xlfn.XLOOKUP($A4,'1.1.SSDR_water'!$B$7:$B$29,'1.1.SSDR_water'!$J$7:$J$29)</f>
        <v>1.3407910091192035</v>
      </c>
      <c r="I4" s="42">
        <f>_xlfn.XLOOKUP($A4,'1.1.SSDR_water'!$B$7:$B$29,'1.1.SSDR_water'!$I$7:$I$29)</f>
        <v>-34.536028505829982</v>
      </c>
      <c r="J4" s="43"/>
      <c r="M4" s="54"/>
    </row>
    <row r="5" spans="1:22" ht="16" x14ac:dyDescent="0.2">
      <c r="A5" s="44" t="s">
        <v>5</v>
      </c>
      <c r="B5" s="44" t="s">
        <v>136</v>
      </c>
      <c r="C5" s="42"/>
      <c r="D5" s="54" t="s">
        <v>116</v>
      </c>
      <c r="E5" s="42"/>
      <c r="F5" s="42" t="s">
        <v>220</v>
      </c>
      <c r="G5" s="42">
        <v>0</v>
      </c>
      <c r="H5" s="42">
        <f>_xlfn.XLOOKUP($A5,'1.1.SSDR_water'!$B$7:$B$29,'1.1.SSDR_water'!$J$7:$J$29)</f>
        <v>1.3407910091192035</v>
      </c>
      <c r="I5" s="42">
        <f>_xlfn.XLOOKUP($A5,'1.1.SSDR_water'!$B$7:$B$29,'1.1.SSDR_water'!$I$7:$I$29)</f>
        <v>-34.536028505829982</v>
      </c>
      <c r="J5" s="43"/>
      <c r="L5" s="40" t="s">
        <v>307</v>
      </c>
      <c r="M5" s="54"/>
    </row>
    <row r="6" spans="1:22" ht="16" x14ac:dyDescent="0.2">
      <c r="A6" s="44" t="s">
        <v>5</v>
      </c>
      <c r="B6" s="44" t="s">
        <v>136</v>
      </c>
      <c r="C6" s="42"/>
      <c r="D6" s="54" t="s">
        <v>137</v>
      </c>
      <c r="E6" s="42"/>
      <c r="F6" s="42" t="s">
        <v>220</v>
      </c>
      <c r="G6" s="42">
        <v>0</v>
      </c>
      <c r="H6" s="42">
        <f>_xlfn.XLOOKUP($A6,'1.2.SSDR_sediment'!$B$7:$B$29,'1.2.SSDR_sediment'!$J$7:$J$29)</f>
        <v>1.3407910091192035</v>
      </c>
      <c r="I6" s="42">
        <f>_xlfn.XLOOKUP($A6,'1.2.SSDR_sediment'!$B$7:$B$29,'1.2.SSDR_sediment'!$I$7:$I$29)</f>
        <v>-34.536028505829982</v>
      </c>
      <c r="J6" s="43"/>
      <c r="M6" s="54"/>
    </row>
    <row r="7" spans="1:22" ht="16" x14ac:dyDescent="0.2">
      <c r="A7" s="44" t="s">
        <v>5</v>
      </c>
      <c r="B7" s="44" t="s">
        <v>136</v>
      </c>
      <c r="C7" s="42"/>
      <c r="D7" s="54" t="s">
        <v>138</v>
      </c>
      <c r="E7" s="42"/>
      <c r="F7" s="42" t="s">
        <v>220</v>
      </c>
      <c r="G7" s="42">
        <v>0</v>
      </c>
      <c r="H7" s="42">
        <f>_xlfn.XLOOKUP($A7,'1.2.SSDR_sediment'!$B$7:$B$29,'1.2.SSDR_sediment'!$J$7:$J$29)</f>
        <v>1.3407910091192035</v>
      </c>
      <c r="I7" s="42">
        <f>_xlfn.XLOOKUP($A7,'1.2.SSDR_sediment'!$B$7:$B$29,'1.2.SSDR_sediment'!$I$7:$I$29)</f>
        <v>-34.536028505829982</v>
      </c>
      <c r="J7" s="43"/>
      <c r="M7" s="54"/>
    </row>
    <row r="8" spans="1:22" ht="16" x14ac:dyDescent="0.2">
      <c r="A8" s="44" t="s">
        <v>5</v>
      </c>
      <c r="B8" s="44" t="s">
        <v>136</v>
      </c>
      <c r="C8" s="42"/>
      <c r="D8" s="54" t="s">
        <v>139</v>
      </c>
      <c r="E8" s="42"/>
      <c r="F8" s="42" t="s">
        <v>220</v>
      </c>
      <c r="G8" s="42">
        <v>0</v>
      </c>
      <c r="H8" s="42">
        <f>_xlfn.XLOOKUP($A8,'1.2.SSDR_sediment'!$B$7:$B$29,'1.2.SSDR_sediment'!$J$7:$J$29)</f>
        <v>1.3407910091192035</v>
      </c>
      <c r="I8" s="42">
        <f>_xlfn.XLOOKUP($A8,'1.2.SSDR_sediment'!$B$7:$B$29,'1.2.SSDR_sediment'!$I$7:$I$29)</f>
        <v>-34.536028505829982</v>
      </c>
      <c r="J8" s="43"/>
      <c r="M8" s="54"/>
    </row>
    <row r="9" spans="1:22" ht="16" x14ac:dyDescent="0.2">
      <c r="A9" s="44" t="s">
        <v>5</v>
      </c>
      <c r="B9" s="44" t="s">
        <v>136</v>
      </c>
      <c r="C9" s="42"/>
      <c r="D9" s="54" t="s">
        <v>117</v>
      </c>
      <c r="E9" s="42"/>
      <c r="F9" s="42" t="s">
        <v>220</v>
      </c>
      <c r="G9" s="42">
        <v>0</v>
      </c>
      <c r="H9" s="42">
        <f>_xlfn.XLOOKUP($A9,'1.3.SSDR_soil'!$B$7:$B$29,'1.3.SSDR_soil'!$J$7:$J$29)</f>
        <v>1.3407910091192035</v>
      </c>
      <c r="I9" s="42">
        <f>_xlfn.XLOOKUP($A9,'1.3.SSDR_soil'!$B$7:$B$29,'1.3.SSDR_soil'!$I$7:$I$29)</f>
        <v>-34.536028505829982</v>
      </c>
      <c r="J9" s="43"/>
      <c r="M9" s="54"/>
    </row>
    <row r="10" spans="1:22" ht="16" x14ac:dyDescent="0.2">
      <c r="A10" s="44" t="s">
        <v>5</v>
      </c>
      <c r="B10" s="44" t="s">
        <v>136</v>
      </c>
      <c r="C10" s="42"/>
      <c r="D10" s="54" t="s">
        <v>127</v>
      </c>
      <c r="E10" s="42"/>
      <c r="F10" s="42" t="s">
        <v>220</v>
      </c>
      <c r="G10" s="42">
        <v>0</v>
      </c>
      <c r="H10" s="42">
        <f>_xlfn.XLOOKUP($A10,'1.3.SSDR_soil'!$B$7:$B$29,'1.3.SSDR_soil'!$J$7:$J$29)</f>
        <v>1.3407910091192035</v>
      </c>
      <c r="I10" s="42">
        <f>_xlfn.XLOOKUP($A10,'1.3.SSDR_soil'!$B$7:$B$29,'1.3.SSDR_soil'!$I$7:$I$29)</f>
        <v>-34.536028505829982</v>
      </c>
      <c r="J10" s="43"/>
      <c r="M10" s="54"/>
    </row>
    <row r="11" spans="1:22" ht="16" x14ac:dyDescent="0.2">
      <c r="A11" s="45" t="s">
        <v>5</v>
      </c>
      <c r="B11" s="45" t="s">
        <v>136</v>
      </c>
      <c r="C11" s="46"/>
      <c r="D11" s="206" t="s">
        <v>118</v>
      </c>
      <c r="E11" s="46"/>
      <c r="F11" s="46" t="s">
        <v>220</v>
      </c>
      <c r="G11" s="46">
        <v>0</v>
      </c>
      <c r="H11" s="46">
        <f>_xlfn.XLOOKUP($A11,'1.3.SSDR_soil'!$B$7:$B$29,'1.3.SSDR_soil'!$J$7:$J$29)</f>
        <v>1.3407910091192035</v>
      </c>
      <c r="I11" s="42">
        <f>_xlfn.XLOOKUP($A11,'1.3.SSDR_soil'!$B$7:$B$29,'1.3.SSDR_soil'!$I$7:$I$29)</f>
        <v>-34.536028505829982</v>
      </c>
      <c r="J11" s="47"/>
      <c r="M11" s="54"/>
    </row>
    <row r="12" spans="1:22" ht="16" x14ac:dyDescent="0.2">
      <c r="A12" s="41" t="s">
        <v>0</v>
      </c>
      <c r="B12" s="210" t="s">
        <v>301</v>
      </c>
      <c r="C12" s="203"/>
      <c r="D12" s="204"/>
      <c r="E12" s="203"/>
      <c r="F12" s="203" t="s">
        <v>220</v>
      </c>
      <c r="G12" s="203">
        <v>0</v>
      </c>
      <c r="H12" s="203">
        <f>_xlfn.XLOOKUP($B12,'1.4.plasticFADE constants'!$B$8:$B$13,'1.4.plasticFADE constants'!$F$8:$F$13)</f>
        <v>8.8522568518694625E-4</v>
      </c>
      <c r="I12" s="203">
        <f>_xlfn.XLOOKUP($B12,'1.4.plasticFADE constants'!$B$8:$B$13,'1.4.plasticFADE constants'!$E$8:$E$13)</f>
        <v>-4.5792341493151865</v>
      </c>
      <c r="J12" s="205"/>
    </row>
    <row r="13" spans="1:22" ht="16" x14ac:dyDescent="0.2">
      <c r="A13" s="44" t="s">
        <v>0</v>
      </c>
      <c r="B13" s="211" t="s">
        <v>302</v>
      </c>
      <c r="C13" s="42"/>
      <c r="D13" s="54"/>
      <c r="E13" s="42"/>
      <c r="F13" s="42" t="s">
        <v>220</v>
      </c>
      <c r="G13" s="42">
        <v>0</v>
      </c>
      <c r="H13" s="42">
        <f>_xlfn.XLOOKUP($B13,'1.4.plasticFADE constants'!$B$8:$B$13,'1.4.plasticFADE constants'!$F$8:$F$13)</f>
        <v>0.18031551631660608</v>
      </c>
      <c r="I13" s="42">
        <f>_xlfn.XLOOKUP($B13,'1.4.plasticFADE constants'!$B$8:$B$13,'1.4.plasticFADE constants'!$E$8:$E$13)</f>
        <v>-24.116968942715502</v>
      </c>
      <c r="J13" s="43"/>
    </row>
    <row r="14" spans="1:22" ht="16" x14ac:dyDescent="0.2">
      <c r="A14" s="44" t="s">
        <v>0</v>
      </c>
      <c r="B14" s="211" t="s">
        <v>303</v>
      </c>
      <c r="C14" s="42"/>
      <c r="D14" s="54"/>
      <c r="E14" s="42"/>
      <c r="F14" s="42" t="s">
        <v>220</v>
      </c>
      <c r="G14" s="42">
        <v>0</v>
      </c>
      <c r="H14" s="42">
        <f>_xlfn.XLOOKUP($B14,'1.4.plasticFADE constants'!$B$8:$B$13,'1.4.plasticFADE constants'!$F$8:$F$13)</f>
        <v>4.2838610360828892E-3</v>
      </c>
      <c r="I14" s="42">
        <f>_xlfn.XLOOKUP($B14,'1.4.plasticFADE constants'!$B$8:$B$13,'1.4.plasticFADE constants'!$E$8:$E$13)</f>
        <v>-6.1272712628280415</v>
      </c>
      <c r="J14" s="43"/>
    </row>
    <row r="15" spans="1:22" ht="16" x14ac:dyDescent="0.2">
      <c r="A15" s="44" t="s">
        <v>0</v>
      </c>
      <c r="B15" s="211" t="s">
        <v>304</v>
      </c>
      <c r="C15" s="42"/>
      <c r="D15" s="54"/>
      <c r="E15" s="42"/>
      <c r="F15" s="42" t="s">
        <v>220</v>
      </c>
      <c r="G15" s="42">
        <v>0</v>
      </c>
      <c r="H15" s="42">
        <f>_xlfn.XLOOKUP($B15,'1.4.plasticFADE constants'!$B$8:$B$13,'1.4.plasticFADE constants'!$F$8:$F$13)</f>
        <v>0.56576349322207697</v>
      </c>
      <c r="I15" s="42">
        <f>_xlfn.XLOOKUP($B15,'1.4.plasticFADE constants'!$B$8:$B$13,'1.4.plasticFADE constants'!$E$8:$E$13)</f>
        <v>-1.2071490700077065</v>
      </c>
      <c r="J15" s="43"/>
    </row>
    <row r="16" spans="1:22" ht="16" x14ac:dyDescent="0.2">
      <c r="A16" s="44" t="s">
        <v>0</v>
      </c>
      <c r="B16" s="211" t="s">
        <v>305</v>
      </c>
      <c r="C16" s="42"/>
      <c r="D16" s="54"/>
      <c r="E16" s="42"/>
      <c r="F16" s="42" t="s">
        <v>220</v>
      </c>
      <c r="G16" s="42">
        <v>0</v>
      </c>
      <c r="H16" s="42">
        <f>_xlfn.XLOOKUP($B16,'1.4.plasticFADE constants'!$B$8:$B$13,'1.4.plasticFADE constants'!$F$8:$F$13)</f>
        <v>1.0821863165152337E-3</v>
      </c>
      <c r="I16" s="42">
        <f>_xlfn.XLOOKUP($B16,'1.4.plasticFADE constants'!$B$8:$B$13,'1.4.plasticFADE constants'!$E$8:$E$13)</f>
        <v>-7.8805315500541058</v>
      </c>
      <c r="J16" s="43"/>
    </row>
    <row r="17" spans="1:10" ht="16" x14ac:dyDescent="0.2">
      <c r="A17" s="45" t="s">
        <v>0</v>
      </c>
      <c r="B17" s="212" t="s">
        <v>306</v>
      </c>
      <c r="C17" s="46"/>
      <c r="D17" s="206"/>
      <c r="E17" s="46"/>
      <c r="F17" s="46" t="s">
        <v>220</v>
      </c>
      <c r="G17" s="46">
        <v>0</v>
      </c>
      <c r="H17" s="46">
        <f>_xlfn.XLOOKUP($B17,'1.4.plasticFADE constants'!$B$8:$B$13,'1.4.plasticFADE constants'!$F$8:$F$13)</f>
        <v>0.17415973531339507</v>
      </c>
      <c r="I17" s="46">
        <f>_xlfn.XLOOKUP($B17,'1.4.plasticFADE constants'!$B$8:$B$13,'1.4.plasticFADE constants'!$E$8:$E$13)</f>
        <v>-1.5302212244476034</v>
      </c>
      <c r="J17" s="47"/>
    </row>
    <row r="18" spans="1:10" ht="16" x14ac:dyDescent="0.2">
      <c r="A18" s="41" t="s">
        <v>1</v>
      </c>
      <c r="B18" s="210" t="s">
        <v>301</v>
      </c>
      <c r="C18" s="203"/>
      <c r="D18" s="204"/>
      <c r="E18" s="203"/>
      <c r="F18" s="203" t="s">
        <v>220</v>
      </c>
      <c r="G18" s="203">
        <v>0</v>
      </c>
      <c r="H18" s="203">
        <f>_xlfn.XLOOKUP($B18,'1.4.plasticFADE constants'!$B$8:$B$13,'1.4.plasticFADE constants'!$J$8:$J$13)</f>
        <v>5.7046216926572363E-3</v>
      </c>
      <c r="I18" s="203">
        <f>_xlfn.XLOOKUP($B18,'1.4.plasticFADE constants'!$B$8:$B$13,'1.4.plasticFADE constants'!$I$8:$I$13)</f>
        <v>-4.5052714656577013</v>
      </c>
      <c r="J18" s="205"/>
    </row>
    <row r="19" spans="1:10" ht="16" x14ac:dyDescent="0.2">
      <c r="A19" s="44" t="s">
        <v>1</v>
      </c>
      <c r="B19" s="211" t="s">
        <v>302</v>
      </c>
      <c r="C19" s="42"/>
      <c r="D19" s="54"/>
      <c r="E19" s="42"/>
      <c r="F19" s="42" t="s">
        <v>220</v>
      </c>
      <c r="G19" s="42">
        <v>0</v>
      </c>
      <c r="H19" s="42">
        <f>_xlfn.XLOOKUP($B19,'1.4.plasticFADE constants'!$B$8:$B$13,'1.4.plasticFADE constants'!$J$8:$J$13)</f>
        <v>0.10974721132064617</v>
      </c>
      <c r="I19" s="42">
        <f>_xlfn.XLOOKUP($B19,'1.4.plasticFADE constants'!$B$8:$B$13,'1.4.plasticFADE constants'!$I$8:$I$13)</f>
        <v>-28.324168296488498</v>
      </c>
      <c r="J19" s="43"/>
    </row>
    <row r="20" spans="1:10" ht="16" x14ac:dyDescent="0.2">
      <c r="A20" s="44" t="s">
        <v>1</v>
      </c>
      <c r="B20" s="211" t="s">
        <v>303</v>
      </c>
      <c r="C20" s="42"/>
      <c r="D20" s="54"/>
      <c r="E20" s="42"/>
      <c r="F20" s="42" t="s">
        <v>220</v>
      </c>
      <c r="G20" s="42">
        <v>0</v>
      </c>
      <c r="H20" s="42">
        <f>_xlfn.XLOOKUP($B20,'1.4.plasticFADE constants'!$B$8:$B$13,'1.4.plasticFADE constants'!$J$8:$J$13)</f>
        <v>6.1122893201501606E-3</v>
      </c>
      <c r="I20" s="42">
        <f>_xlfn.XLOOKUP($B20,'1.4.plasticFADE constants'!$B$8:$B$13,'1.4.plasticFADE constants'!$I$8:$I$13)</f>
        <v>-4.5741987776363207</v>
      </c>
      <c r="J20" s="43"/>
    </row>
    <row r="21" spans="1:10" ht="16" x14ac:dyDescent="0.2">
      <c r="A21" s="44" t="s">
        <v>1</v>
      </c>
      <c r="B21" s="211" t="s">
        <v>304</v>
      </c>
      <c r="C21" s="42"/>
      <c r="D21" s="54"/>
      <c r="E21" s="42"/>
      <c r="F21" s="42" t="s">
        <v>220</v>
      </c>
      <c r="G21" s="42">
        <v>0</v>
      </c>
      <c r="H21" s="42">
        <f>_xlfn.XLOOKUP($B21,'1.4.plasticFADE constants'!$B$8:$B$13,'1.4.plasticFADE constants'!$J$8:$J$13)</f>
        <v>3.6211086630142278E-5</v>
      </c>
      <c r="I21" s="42">
        <f>_xlfn.XLOOKUP($B21,'1.4.plasticFADE constants'!$B$8:$B$13,'1.4.plasticFADE constants'!$I$8:$I$13)</f>
        <v>-5.4348195062780258</v>
      </c>
      <c r="J21" s="43"/>
    </row>
    <row r="22" spans="1:10" ht="16" x14ac:dyDescent="0.2">
      <c r="A22" s="44" t="s">
        <v>1</v>
      </c>
      <c r="B22" s="211" t="s">
        <v>305</v>
      </c>
      <c r="C22" s="42"/>
      <c r="D22" s="42"/>
      <c r="E22" s="42"/>
      <c r="F22" s="42" t="s">
        <v>220</v>
      </c>
      <c r="G22" s="42">
        <v>0</v>
      </c>
      <c r="H22" s="42">
        <f>_xlfn.XLOOKUP($B22,'1.4.plasticFADE constants'!$B$8:$B$13,'1.4.plasticFADE constants'!$J$8:$J$13)</f>
        <v>4.4412819089122309E-4</v>
      </c>
      <c r="I22" s="42">
        <f>_xlfn.XLOOKUP($B22,'1.4.plasticFADE constants'!$B$8:$B$13,'1.4.plasticFADE constants'!$I$8:$I$13)</f>
        <v>-9.1638821866653597</v>
      </c>
      <c r="J22" s="43"/>
    </row>
    <row r="23" spans="1:10" ht="16" x14ac:dyDescent="0.2">
      <c r="A23" s="45" t="s">
        <v>1</v>
      </c>
      <c r="B23" s="212" t="s">
        <v>306</v>
      </c>
      <c r="C23" s="46"/>
      <c r="D23" s="46"/>
      <c r="E23" s="46"/>
      <c r="F23" s="46" t="s">
        <v>220</v>
      </c>
      <c r="G23" s="46">
        <v>0</v>
      </c>
      <c r="H23" s="46">
        <f>_xlfn.XLOOKUP($B23,'1.4.plasticFADE constants'!$B$8:$B$13,'1.4.plasticFADE constants'!$J$8:$J$13)</f>
        <v>0.19223313230112987</v>
      </c>
      <c r="I23" s="46">
        <f>_xlfn.XLOOKUP($B23,'1.4.plasticFADE constants'!$B$8:$B$13,'1.4.plasticFADE constants'!$I$8:$I$13)</f>
        <v>-1.1268274552867941</v>
      </c>
      <c r="J23" s="47"/>
    </row>
    <row r="24" spans="1:10" ht="16" x14ac:dyDescent="0.2">
      <c r="A24" s="44" t="s">
        <v>13</v>
      </c>
      <c r="B24" s="41" t="s">
        <v>136</v>
      </c>
      <c r="C24" s="42"/>
      <c r="D24" s="54" t="s">
        <v>140</v>
      </c>
      <c r="E24" s="42"/>
      <c r="F24" s="42" t="s">
        <v>220</v>
      </c>
      <c r="G24" s="42">
        <v>0</v>
      </c>
      <c r="H24" s="203">
        <f>_xlfn.XLOOKUP($A24,'1.1.SSDR_water'!$B$7:$B$29,'1.1.SSDR_water'!$J$7:$J$29)</f>
        <v>1.7877213454922709</v>
      </c>
      <c r="I24" s="203">
        <f>_xlfn.XLOOKUP($A24,'1.1.SSDR_water'!$B$7:$B$29,'1.1.SSDR_water'!$I$7:$I$29)</f>
        <v>-29.919000056533232</v>
      </c>
      <c r="J24" s="43"/>
    </row>
    <row r="25" spans="1:10" ht="16" x14ac:dyDescent="0.2">
      <c r="A25" s="44" t="s">
        <v>13</v>
      </c>
      <c r="B25" s="44" t="s">
        <v>136</v>
      </c>
      <c r="C25" s="42"/>
      <c r="D25" s="54" t="s">
        <v>115</v>
      </c>
      <c r="E25" s="42"/>
      <c r="F25" s="42" t="s">
        <v>220</v>
      </c>
      <c r="G25" s="42">
        <v>0</v>
      </c>
      <c r="H25" s="42">
        <f>_xlfn.XLOOKUP($A25,'1.1.SSDR_water'!$B$7:$B$29,'1.1.SSDR_water'!$J$7:$J$29)</f>
        <v>1.7877213454922709</v>
      </c>
      <c r="I25" s="42">
        <f>_xlfn.XLOOKUP($A25,'1.1.SSDR_water'!$B$7:$B$29,'1.1.SSDR_water'!$I$7:$I$29)</f>
        <v>-29.919000056533232</v>
      </c>
      <c r="J25" s="43"/>
    </row>
    <row r="26" spans="1:10" ht="16" x14ac:dyDescent="0.2">
      <c r="A26" s="44" t="s">
        <v>13</v>
      </c>
      <c r="B26" s="44" t="s">
        <v>136</v>
      </c>
      <c r="C26" s="42"/>
      <c r="D26" s="54" t="s">
        <v>124</v>
      </c>
      <c r="E26" s="42"/>
      <c r="F26" s="42" t="s">
        <v>220</v>
      </c>
      <c r="G26" s="42">
        <v>0</v>
      </c>
      <c r="H26" s="42">
        <f>_xlfn.XLOOKUP($A26,'1.1.SSDR_water'!$B$7:$B$29,'1.1.SSDR_water'!$J$7:$J$29)</f>
        <v>1.7877213454922709</v>
      </c>
      <c r="I26" s="42">
        <f>_xlfn.XLOOKUP($A26,'1.1.SSDR_water'!$B$7:$B$29,'1.1.SSDR_water'!$I$7:$I$29)</f>
        <v>-29.919000056533232</v>
      </c>
      <c r="J26" s="43"/>
    </row>
    <row r="27" spans="1:10" ht="16" x14ac:dyDescent="0.2">
      <c r="A27" s="44" t="s">
        <v>13</v>
      </c>
      <c r="B27" s="44" t="s">
        <v>136</v>
      </c>
      <c r="C27" s="42"/>
      <c r="D27" s="54" t="s">
        <v>116</v>
      </c>
      <c r="E27" s="42"/>
      <c r="F27" s="42" t="s">
        <v>220</v>
      </c>
      <c r="G27" s="42">
        <v>0</v>
      </c>
      <c r="H27" s="42">
        <f>_xlfn.XLOOKUP($A27,'1.1.SSDR_water'!$B$7:$B$29,'1.1.SSDR_water'!$J$7:$J$29)</f>
        <v>1.7877213454922709</v>
      </c>
      <c r="I27" s="42">
        <f>_xlfn.XLOOKUP($A27,'1.1.SSDR_water'!$B$7:$B$29,'1.1.SSDR_water'!$I$7:$I$29)</f>
        <v>-29.919000056533232</v>
      </c>
      <c r="J27" s="43"/>
    </row>
    <row r="28" spans="1:10" ht="16" x14ac:dyDescent="0.2">
      <c r="A28" s="44" t="s">
        <v>13</v>
      </c>
      <c r="B28" s="44" t="s">
        <v>136</v>
      </c>
      <c r="C28" s="42"/>
      <c r="D28" s="54" t="s">
        <v>137</v>
      </c>
      <c r="E28" s="42"/>
      <c r="F28" s="42" t="s">
        <v>220</v>
      </c>
      <c r="G28" s="42">
        <v>0</v>
      </c>
      <c r="H28" s="42">
        <f>_xlfn.XLOOKUP($A28,'1.2.SSDR_sediment'!$B$7:$B$29,'1.2.SSDR_sediment'!$J$7:$J$29)</f>
        <v>1.7877213454922709</v>
      </c>
      <c r="I28" s="42">
        <f>_xlfn.XLOOKUP($A28,'1.2.SSDR_sediment'!$B$7:$B$29,'1.2.SSDR_sediment'!$I$7:$I$29)</f>
        <v>-29.919000056533232</v>
      </c>
      <c r="J28" s="43"/>
    </row>
    <row r="29" spans="1:10" ht="16" x14ac:dyDescent="0.2">
      <c r="A29" s="44" t="s">
        <v>13</v>
      </c>
      <c r="B29" s="44" t="s">
        <v>136</v>
      </c>
      <c r="C29" s="42"/>
      <c r="D29" s="54" t="s">
        <v>138</v>
      </c>
      <c r="E29" s="42"/>
      <c r="F29" s="42" t="s">
        <v>220</v>
      </c>
      <c r="G29" s="42">
        <v>0</v>
      </c>
      <c r="H29" s="42">
        <f>_xlfn.XLOOKUP($A29,'1.2.SSDR_sediment'!$B$7:$B$29,'1.2.SSDR_sediment'!$J$7:$J$29)</f>
        <v>1.7877213454922709</v>
      </c>
      <c r="I29" s="42">
        <f>_xlfn.XLOOKUP($A29,'1.2.SSDR_sediment'!$B$7:$B$29,'1.2.SSDR_sediment'!$I$7:$I$29)</f>
        <v>-29.919000056533232</v>
      </c>
      <c r="J29" s="43"/>
    </row>
    <row r="30" spans="1:10" ht="16" x14ac:dyDescent="0.2">
      <c r="A30" s="44" t="s">
        <v>13</v>
      </c>
      <c r="B30" s="44" t="s">
        <v>136</v>
      </c>
      <c r="C30" s="42"/>
      <c r="D30" s="54" t="s">
        <v>139</v>
      </c>
      <c r="E30" s="42"/>
      <c r="F30" s="42" t="s">
        <v>220</v>
      </c>
      <c r="G30" s="42">
        <v>0</v>
      </c>
      <c r="H30" s="42">
        <f>_xlfn.XLOOKUP($A30,'1.2.SSDR_sediment'!$B$7:$B$29,'1.2.SSDR_sediment'!$J$7:$J$29)</f>
        <v>1.7877213454922709</v>
      </c>
      <c r="I30" s="42">
        <f>_xlfn.XLOOKUP($A30,'1.2.SSDR_sediment'!$B$7:$B$29,'1.2.SSDR_sediment'!$I$7:$I$29)</f>
        <v>-29.919000056533232</v>
      </c>
      <c r="J30" s="43"/>
    </row>
    <row r="31" spans="1:10" ht="16" x14ac:dyDescent="0.2">
      <c r="A31" s="44" t="s">
        <v>13</v>
      </c>
      <c r="B31" s="44" t="s">
        <v>136</v>
      </c>
      <c r="C31" s="42"/>
      <c r="D31" s="54" t="s">
        <v>117</v>
      </c>
      <c r="E31" s="42"/>
      <c r="F31" s="42" t="s">
        <v>220</v>
      </c>
      <c r="G31" s="42">
        <v>0</v>
      </c>
      <c r="H31" s="42">
        <f>_xlfn.XLOOKUP($A31,'1.3.SSDR_soil'!$B$7:$B$29,'1.3.SSDR_soil'!$J$7:$J$29)</f>
        <v>1.7877213454922709</v>
      </c>
      <c r="I31" s="42">
        <f>_xlfn.XLOOKUP($A31,'1.3.SSDR_soil'!$B$7:$B$29,'1.3.SSDR_soil'!$I$7:$I$29)</f>
        <v>-29.919000056533232</v>
      </c>
      <c r="J31" s="43"/>
    </row>
    <row r="32" spans="1:10" ht="16" x14ac:dyDescent="0.2">
      <c r="A32" s="44" t="s">
        <v>13</v>
      </c>
      <c r="B32" s="44" t="s">
        <v>136</v>
      </c>
      <c r="C32" s="42"/>
      <c r="D32" s="54" t="s">
        <v>127</v>
      </c>
      <c r="E32" s="42"/>
      <c r="F32" s="42" t="s">
        <v>220</v>
      </c>
      <c r="G32" s="42">
        <v>0</v>
      </c>
      <c r="H32" s="42">
        <f>_xlfn.XLOOKUP($A32,'1.3.SSDR_soil'!$B$7:$B$29,'1.3.SSDR_soil'!$J$7:$J$29)</f>
        <v>1.7877213454922709</v>
      </c>
      <c r="I32" s="42">
        <f>_xlfn.XLOOKUP($A32,'1.3.SSDR_soil'!$B$7:$B$29,'1.3.SSDR_soil'!$I$7:$I$29)</f>
        <v>-29.919000056533232</v>
      </c>
      <c r="J32" s="43"/>
    </row>
    <row r="33" spans="1:10" ht="16" x14ac:dyDescent="0.2">
      <c r="A33" s="44" t="s">
        <v>13</v>
      </c>
      <c r="B33" s="45" t="s">
        <v>136</v>
      </c>
      <c r="C33" s="42"/>
      <c r="D33" s="54" t="s">
        <v>118</v>
      </c>
      <c r="E33" s="42"/>
      <c r="F33" s="42" t="s">
        <v>220</v>
      </c>
      <c r="G33" s="42">
        <v>0</v>
      </c>
      <c r="H33" s="46">
        <f>_xlfn.XLOOKUP($A33,'1.3.SSDR_soil'!$B$7:$B$29,'1.3.SSDR_soil'!$J$7:$J$29)</f>
        <v>1.7877213454922709</v>
      </c>
      <c r="I33" s="42">
        <f>_xlfn.XLOOKUP($A33,'1.3.SSDR_soil'!$B$7:$B$29,'1.3.SSDR_soil'!$I$7:$I$29)</f>
        <v>-29.919000056533232</v>
      </c>
      <c r="J33" s="43"/>
    </row>
    <row r="34" spans="1:10" ht="16" x14ac:dyDescent="0.2">
      <c r="A34" s="41" t="s">
        <v>2</v>
      </c>
      <c r="B34" s="210" t="s">
        <v>301</v>
      </c>
      <c r="C34" s="203"/>
      <c r="D34" s="204"/>
      <c r="E34" s="203"/>
      <c r="F34" s="203" t="s">
        <v>220</v>
      </c>
      <c r="G34" s="203">
        <v>0</v>
      </c>
      <c r="H34" s="203">
        <f>_xlfn.XLOOKUP($B34,'1.4.plasticFADE constants'!$B$8:$B$13,'1.4.plasticFADE constants'!$N$8:$N$13)</f>
        <v>2.9524825547148014E-4</v>
      </c>
      <c r="I34" s="203">
        <f>_xlfn.XLOOKUP($B34,'1.4.plasticFADE constants'!$B$8:$B$13,'1.4.plasticFADE constants'!$M$8:$M$13)</f>
        <v>-8.3213128615646177</v>
      </c>
      <c r="J34" s="205"/>
    </row>
    <row r="35" spans="1:10" ht="16" x14ac:dyDescent="0.2">
      <c r="A35" s="44" t="s">
        <v>2</v>
      </c>
      <c r="B35" s="211" t="s">
        <v>302</v>
      </c>
      <c r="C35" s="42"/>
      <c r="D35" s="54"/>
      <c r="E35" s="42"/>
      <c r="F35" s="42" t="s">
        <v>220</v>
      </c>
      <c r="G35" s="42">
        <v>0</v>
      </c>
      <c r="H35" s="203">
        <f>_xlfn.XLOOKUP($B35,'1.4.plasticFADE constants'!$B$8:$B$13,'1.4.plasticFADE constants'!$N$8:$N$13)</f>
        <v>0.19332889713928206</v>
      </c>
      <c r="I35" s="203">
        <f>_xlfn.XLOOKUP($B35,'1.4.plasticFADE constants'!$B$8:$B$13,'1.4.plasticFADE constants'!$M$8:$M$13)</f>
        <v>-0.23448794254115907</v>
      </c>
      <c r="J35" s="43"/>
    </row>
    <row r="36" spans="1:10" ht="16" x14ac:dyDescent="0.2">
      <c r="A36" s="44" t="s">
        <v>2</v>
      </c>
      <c r="B36" s="211" t="s">
        <v>303</v>
      </c>
      <c r="C36" s="42"/>
      <c r="D36" s="54"/>
      <c r="E36" s="42"/>
      <c r="F36" s="42" t="s">
        <v>220</v>
      </c>
      <c r="G36" s="42">
        <v>0</v>
      </c>
      <c r="H36" s="203">
        <f>_xlfn.XLOOKUP($B36,'1.4.plasticFADE constants'!$B$8:$B$13,'1.4.plasticFADE constants'!$N$8:$N$13)</f>
        <v>2.1960388534196288E-5</v>
      </c>
      <c r="I36" s="203">
        <f>_xlfn.XLOOKUP($B36,'1.4.plasticFADE constants'!$B$8:$B$13,'1.4.plasticFADE constants'!$M$8:$M$13)</f>
        <v>-11.230611090275636</v>
      </c>
      <c r="J36" s="43"/>
    </row>
    <row r="37" spans="1:10" ht="16" x14ac:dyDescent="0.2">
      <c r="A37" s="44" t="s">
        <v>2</v>
      </c>
      <c r="B37" s="211" t="s">
        <v>304</v>
      </c>
      <c r="C37" s="42"/>
      <c r="D37" s="54"/>
      <c r="E37" s="42"/>
      <c r="F37" s="42" t="s">
        <v>220</v>
      </c>
      <c r="G37" s="42">
        <v>0</v>
      </c>
      <c r="H37" s="203">
        <f>_xlfn.XLOOKUP($B37,'1.4.plasticFADE constants'!$B$8:$B$13,'1.4.plasticFADE constants'!$N$8:$N$13)</f>
        <v>0.22318783126059411</v>
      </c>
      <c r="I37" s="203">
        <f>_xlfn.XLOOKUP($B37,'1.4.plasticFADE constants'!$B$8:$B$13,'1.4.plasticFADE constants'!$M$8:$M$13)</f>
        <v>0.62930292908874985</v>
      </c>
      <c r="J37" s="43"/>
    </row>
    <row r="38" spans="1:10" ht="16" x14ac:dyDescent="0.2">
      <c r="A38" s="44" t="s">
        <v>2</v>
      </c>
      <c r="B38" s="211" t="s">
        <v>305</v>
      </c>
      <c r="C38" s="42"/>
      <c r="D38" s="54"/>
      <c r="E38" s="42"/>
      <c r="F38" s="42" t="s">
        <v>220</v>
      </c>
      <c r="G38" s="42">
        <v>0</v>
      </c>
      <c r="H38" s="203">
        <f>_xlfn.XLOOKUP($B38,'1.4.plasticFADE constants'!$B$8:$B$13,'1.4.plasticFADE constants'!$N$8:$N$13)</f>
        <v>4.4013893320794464E-6</v>
      </c>
      <c r="I38" s="203">
        <f>_xlfn.XLOOKUP($B38,'1.4.plasticFADE constants'!$B$8:$B$13,'1.4.plasticFADE constants'!$M$8:$M$13)</f>
        <v>-4.1852835055615794</v>
      </c>
      <c r="J38" s="43"/>
    </row>
    <row r="39" spans="1:10" ht="16" x14ac:dyDescent="0.2">
      <c r="A39" s="45" t="s">
        <v>2</v>
      </c>
      <c r="B39" s="212" t="s">
        <v>306</v>
      </c>
      <c r="C39" s="46"/>
      <c r="D39" s="206"/>
      <c r="E39" s="46"/>
      <c r="F39" s="46" t="s">
        <v>220</v>
      </c>
      <c r="G39" s="46">
        <v>0</v>
      </c>
      <c r="H39" s="203">
        <f>_xlfn.XLOOKUP($B39,'1.4.plasticFADE constants'!$B$8:$B$13,'1.4.plasticFADE constants'!$N$8:$N$13)</f>
        <v>4.5684842445671371E-2</v>
      </c>
      <c r="I39" s="203">
        <f>_xlfn.XLOOKUP($B39,'1.4.plasticFADE constants'!$B$8:$B$13,'1.4.plasticFADE constants'!$M$8:$M$13)</f>
        <v>-2.5451414914347712</v>
      </c>
      <c r="J39" s="47"/>
    </row>
    <row r="40" spans="1:10" ht="16" x14ac:dyDescent="0.2">
      <c r="A40" s="41" t="s">
        <v>3</v>
      </c>
      <c r="B40" s="210" t="s">
        <v>301</v>
      </c>
      <c r="C40" s="203"/>
      <c r="D40" s="204"/>
      <c r="E40" s="203"/>
      <c r="F40" s="203" t="s">
        <v>220</v>
      </c>
      <c r="G40" s="203">
        <v>0</v>
      </c>
      <c r="H40" s="203">
        <f>_xlfn.XLOOKUP($B40,'1.4.plasticFADE constants'!$B$8:$B$13,'1.4.plasticFADE constants'!$R$8:$R$13)</f>
        <v>5.095161679579672E-3</v>
      </c>
      <c r="I40" s="203">
        <f>_xlfn.XLOOKUP($B40,'1.4.plasticFADE constants'!$B$8:$B$13,'1.4.plasticFADE constants'!$Q$8:$Q$13)</f>
        <v>-5.2033360606110612</v>
      </c>
      <c r="J40" s="205"/>
    </row>
    <row r="41" spans="1:10" ht="16" x14ac:dyDescent="0.2">
      <c r="A41" s="44" t="s">
        <v>3</v>
      </c>
      <c r="B41" s="211" t="s">
        <v>302</v>
      </c>
      <c r="C41" s="42"/>
      <c r="D41" s="54"/>
      <c r="E41" s="42"/>
      <c r="F41" s="42" t="s">
        <v>220</v>
      </c>
      <c r="G41" s="42">
        <v>0</v>
      </c>
      <c r="H41" s="203">
        <f>_xlfn.XLOOKUP($B41,'1.4.plasticFADE constants'!$B$8:$B$13,'1.4.plasticFADE constants'!$R$8:$R$13)</f>
        <v>0.11216725202724696</v>
      </c>
      <c r="I41" s="203">
        <f>_xlfn.XLOOKUP($B41,'1.4.plasticFADE constants'!$B$8:$B$13,'1.4.plasticFADE constants'!$Q$8:$Q$13)</f>
        <v>-4.2888430197046334</v>
      </c>
      <c r="J41" s="43"/>
    </row>
    <row r="42" spans="1:10" ht="16" x14ac:dyDescent="0.2">
      <c r="A42" s="44" t="s">
        <v>3</v>
      </c>
      <c r="B42" s="211" t="s">
        <v>303</v>
      </c>
      <c r="C42" s="42"/>
      <c r="D42" s="54"/>
      <c r="E42" s="42"/>
      <c r="F42" s="42" t="s">
        <v>220</v>
      </c>
      <c r="G42" s="42">
        <v>0</v>
      </c>
      <c r="H42" s="203">
        <f>_xlfn.XLOOKUP($B42,'1.4.plasticFADE constants'!$B$8:$B$13,'1.4.plasticFADE constants'!$R$8:$R$13)</f>
        <v>1.6245854917083305E-3</v>
      </c>
      <c r="I42" s="203">
        <f>_xlfn.XLOOKUP($B42,'1.4.plasticFADE constants'!$B$8:$B$13,'1.4.plasticFADE constants'!$Q$8:$Q$13)</f>
        <v>-4.0602197220386582</v>
      </c>
      <c r="J42" s="43"/>
    </row>
    <row r="43" spans="1:10" ht="16" x14ac:dyDescent="0.2">
      <c r="A43" s="44" t="s">
        <v>3</v>
      </c>
      <c r="B43" s="211" t="s">
        <v>304</v>
      </c>
      <c r="C43" s="42"/>
      <c r="D43" s="54"/>
      <c r="E43" s="42"/>
      <c r="F43" s="42" t="s">
        <v>220</v>
      </c>
      <c r="G43" s="42">
        <v>0</v>
      </c>
      <c r="H43" s="203">
        <f>_xlfn.XLOOKUP($B43,'1.4.plasticFADE constants'!$B$8:$B$13,'1.4.plasticFADE constants'!$R$8:$R$13)</f>
        <v>0.38047219974999136</v>
      </c>
      <c r="I43" s="203">
        <f>_xlfn.XLOOKUP($B43,'1.4.plasticFADE constants'!$B$8:$B$13,'1.4.plasticFADE constants'!$Q$8:$Q$13)</f>
        <v>-0.3488586863441826</v>
      </c>
      <c r="J43" s="43"/>
    </row>
    <row r="44" spans="1:10" ht="16" x14ac:dyDescent="0.2">
      <c r="A44" s="44" t="s">
        <v>3</v>
      </c>
      <c r="B44" s="211" t="s">
        <v>305</v>
      </c>
      <c r="C44" s="42"/>
      <c r="D44" s="54"/>
      <c r="E44" s="42"/>
      <c r="F44" s="42" t="s">
        <v>220</v>
      </c>
      <c r="G44" s="42">
        <v>0</v>
      </c>
      <c r="H44" s="203">
        <f>_xlfn.XLOOKUP($B44,'1.4.plasticFADE constants'!$B$8:$B$13,'1.4.plasticFADE constants'!$R$8:$R$13)</f>
        <v>3.8147496202113584E-5</v>
      </c>
      <c r="I44" s="203">
        <f>_xlfn.XLOOKUP($B44,'1.4.plasticFADE constants'!$B$8:$B$13,'1.4.plasticFADE constants'!$Q$8:$Q$13)</f>
        <v>-11.033061618954534</v>
      </c>
      <c r="J44" s="43"/>
    </row>
    <row r="45" spans="1:10" ht="16" x14ac:dyDescent="0.2">
      <c r="A45" s="45" t="s">
        <v>3</v>
      </c>
      <c r="B45" s="212" t="s">
        <v>306</v>
      </c>
      <c r="C45" s="46"/>
      <c r="D45" s="206"/>
      <c r="E45" s="46"/>
      <c r="F45" s="46" t="s">
        <v>220</v>
      </c>
      <c r="G45" s="46">
        <v>0</v>
      </c>
      <c r="H45" s="208">
        <f>_xlfn.XLOOKUP($B45,'1.4.plasticFADE constants'!$B$8:$B$13,'1.4.plasticFADE constants'!$R$8:$R$13)</f>
        <v>0.11138573469379663</v>
      </c>
      <c r="I45" s="208">
        <f>_xlfn.XLOOKUP($B45,'1.4.plasticFADE constants'!$B$8:$B$13,'1.4.plasticFADE constants'!$Q$8:$Q$13)</f>
        <v>-0.81619839913685255</v>
      </c>
      <c r="J45" s="47"/>
    </row>
    <row r="46" spans="1:10" ht="16" x14ac:dyDescent="0.2">
      <c r="A46" s="44" t="s">
        <v>23</v>
      </c>
      <c r="B46" s="210" t="s">
        <v>301</v>
      </c>
      <c r="C46" s="42"/>
      <c r="D46" s="54"/>
      <c r="E46" s="42"/>
      <c r="F46" s="13" t="s">
        <v>220</v>
      </c>
      <c r="G46" s="42"/>
      <c r="H46" s="42">
        <f>_xlfn.XLOOKUP($B46,'1.4.plasticFADE constants'!$B$8:$B$13,'1.4.plasticFADE constants'!$V$8:$V$13)</f>
        <v>2.0039698122812592E-4</v>
      </c>
      <c r="I46" s="42">
        <f>_xlfn.XLOOKUP($B46,'1.4.plasticFADE constants'!$B$8:$B$13,'1.4.plasticFADE constants'!$U$8:$U$13)</f>
        <v>-8.2051082449468797</v>
      </c>
      <c r="J46" s="43"/>
    </row>
    <row r="47" spans="1:10" ht="16" x14ac:dyDescent="0.2">
      <c r="A47" s="44" t="s">
        <v>23</v>
      </c>
      <c r="B47" s="211" t="s">
        <v>302</v>
      </c>
      <c r="C47" s="42"/>
      <c r="D47" s="54"/>
      <c r="E47" s="42"/>
      <c r="F47" s="13" t="s">
        <v>220</v>
      </c>
      <c r="G47" s="42"/>
      <c r="H47" s="203">
        <f>_xlfn.XLOOKUP($B47,'1.4.plasticFADE constants'!$B$8:$B$13,'1.4.plasticFADE constants'!$V$8:$V$13)</f>
        <v>6.755047266342272E-2</v>
      </c>
      <c r="I47" s="203">
        <f>_xlfn.XLOOKUP($B47,'1.4.plasticFADE constants'!$B$8:$B$13,'1.4.plasticFADE constants'!$U$8:$U$13)</f>
        <v>-1.4134913064196912</v>
      </c>
      <c r="J47" s="43"/>
    </row>
    <row r="48" spans="1:10" ht="16" x14ac:dyDescent="0.2">
      <c r="A48" s="44" t="s">
        <v>23</v>
      </c>
      <c r="B48" s="211" t="s">
        <v>303</v>
      </c>
      <c r="C48" s="42"/>
      <c r="D48" s="54"/>
      <c r="E48" s="42"/>
      <c r="F48" s="13" t="s">
        <v>220</v>
      </c>
      <c r="G48" s="42"/>
      <c r="H48" s="203">
        <f>_xlfn.XLOOKUP($B48,'1.4.plasticFADE constants'!$B$8:$B$13,'1.4.plasticFADE constants'!$V$8:$V$13)</f>
        <v>4.3872181235929018E-6</v>
      </c>
      <c r="I48" s="203">
        <f>_xlfn.XLOOKUP($B48,'1.4.plasticFADE constants'!$B$8:$B$13,'1.4.plasticFADE constants'!$U$8:$U$13)</f>
        <v>-4.2372718068092583</v>
      </c>
      <c r="J48" s="43"/>
    </row>
    <row r="49" spans="1:10" ht="16" x14ac:dyDescent="0.2">
      <c r="A49" s="44" t="s">
        <v>23</v>
      </c>
      <c r="B49" s="211" t="s">
        <v>304</v>
      </c>
      <c r="C49" s="42"/>
      <c r="D49" s="54"/>
      <c r="E49" s="42"/>
      <c r="F49" s="13" t="s">
        <v>220</v>
      </c>
      <c r="G49" s="42"/>
      <c r="H49" s="203">
        <f>_xlfn.XLOOKUP($B49,'1.4.plasticFADE constants'!$B$8:$B$13,'1.4.plasticFADE constants'!$V$8:$V$13)</f>
        <v>0.16004412598369772</v>
      </c>
      <c r="I49" s="203">
        <f>_xlfn.XLOOKUP($B49,'1.4.plasticFADE constants'!$B$8:$B$13,'1.4.plasticFADE constants'!$U$8:$U$13)</f>
        <v>9.0322631995621971E-3</v>
      </c>
      <c r="J49" s="43"/>
    </row>
    <row r="50" spans="1:10" ht="16" x14ac:dyDescent="0.2">
      <c r="A50" s="44" t="s">
        <v>23</v>
      </c>
      <c r="B50" s="211" t="s">
        <v>305</v>
      </c>
      <c r="C50" s="42"/>
      <c r="D50" s="42"/>
      <c r="E50" s="42"/>
      <c r="F50" s="13" t="s">
        <v>220</v>
      </c>
      <c r="G50" s="42"/>
      <c r="H50" s="203">
        <f>_xlfn.XLOOKUP($B50,'1.4.plasticFADE constants'!$B$8:$B$13,'1.4.plasticFADE constants'!$V$8:$V$13)</f>
        <v>1.7657693967440435E-4</v>
      </c>
      <c r="I50" s="203">
        <f>_xlfn.XLOOKUP($B50,'1.4.plasticFADE constants'!$B$8:$B$13,'1.4.plasticFADE constants'!$U$8:$U$13)</f>
        <v>-9.6830593400787937</v>
      </c>
      <c r="J50" s="43"/>
    </row>
    <row r="51" spans="1:10" ht="16" x14ac:dyDescent="0.2">
      <c r="A51" s="45" t="s">
        <v>23</v>
      </c>
      <c r="B51" s="212" t="s">
        <v>306</v>
      </c>
      <c r="C51" s="46"/>
      <c r="D51" s="46"/>
      <c r="E51" s="46"/>
      <c r="F51" s="13" t="s">
        <v>220</v>
      </c>
      <c r="G51" s="46"/>
      <c r="H51" s="203">
        <f>_xlfn.XLOOKUP($B51,'1.4.plasticFADE constants'!$B$8:$B$13,'1.4.plasticFADE constants'!$V$8:$V$13)</f>
        <v>0.12211789796236601</v>
      </c>
      <c r="I51" s="203">
        <f>_xlfn.XLOOKUP($B51,'1.4.plasticFADE constants'!$B$8:$B$13,'1.4.plasticFADE constants'!$U$8:$U$13)</f>
        <v>-0.70110518344601891</v>
      </c>
      <c r="J51" s="47"/>
    </row>
    <row r="52" spans="1:10" ht="16" x14ac:dyDescent="0.2">
      <c r="A52" s="44" t="s">
        <v>4</v>
      </c>
      <c r="B52" s="43" t="s">
        <v>136</v>
      </c>
      <c r="C52" s="42"/>
      <c r="D52" s="54" t="s">
        <v>140</v>
      </c>
      <c r="E52" s="42"/>
      <c r="F52" s="42" t="s">
        <v>220</v>
      </c>
      <c r="G52" s="42">
        <v>0</v>
      </c>
      <c r="H52" s="203">
        <f>_xlfn.XLOOKUP($A52,'1.1.SSDR_water'!$B$7:$B$29,'1.1.SSDR_water'!$J$7:$J$29)</f>
        <v>0.89386067274613612</v>
      </c>
      <c r="I52" s="203">
        <f>_xlfn.XLOOKUP($A52,'1.1.SSDR_water'!$B$7:$B$29,'1.1.SSDR_water'!$I$7:$I$29)</f>
        <v>-35.687321052327007</v>
      </c>
      <c r="J52" s="43"/>
    </row>
    <row r="53" spans="1:10" ht="16" x14ac:dyDescent="0.2">
      <c r="A53" s="44" t="s">
        <v>4</v>
      </c>
      <c r="B53" s="43" t="s">
        <v>136</v>
      </c>
      <c r="C53" s="42"/>
      <c r="D53" s="54" t="s">
        <v>115</v>
      </c>
      <c r="E53" s="42"/>
      <c r="F53" s="42" t="s">
        <v>220</v>
      </c>
      <c r="G53" s="42">
        <v>0</v>
      </c>
      <c r="H53" s="42">
        <f>_xlfn.XLOOKUP($A53,'1.1.SSDR_water'!$B$7:$B$29,'1.1.SSDR_water'!$J$7:$J$29)</f>
        <v>0.89386067274613612</v>
      </c>
      <c r="I53" s="42">
        <f>_xlfn.XLOOKUP($A53,'1.1.SSDR_water'!$B$7:$B$29,'1.1.SSDR_water'!$I$7:$I$29)</f>
        <v>-35.687321052327007</v>
      </c>
      <c r="J53" s="43"/>
    </row>
    <row r="54" spans="1:10" ht="16" x14ac:dyDescent="0.2">
      <c r="A54" s="44" t="s">
        <v>4</v>
      </c>
      <c r="B54" s="43" t="s">
        <v>136</v>
      </c>
      <c r="C54" s="42"/>
      <c r="D54" s="54" t="s">
        <v>124</v>
      </c>
      <c r="E54" s="42"/>
      <c r="F54" s="42" t="s">
        <v>220</v>
      </c>
      <c r="G54" s="42">
        <v>0</v>
      </c>
      <c r="H54" s="42">
        <f>_xlfn.XLOOKUP($A54,'1.1.SSDR_water'!$B$7:$B$29,'1.1.SSDR_water'!$J$7:$J$29)</f>
        <v>0.89386067274613612</v>
      </c>
      <c r="I54" s="42">
        <f>_xlfn.XLOOKUP($A54,'1.1.SSDR_water'!$B$7:$B$29,'1.1.SSDR_water'!$I$7:$I$29)</f>
        <v>-35.687321052327007</v>
      </c>
      <c r="J54" s="43"/>
    </row>
    <row r="55" spans="1:10" ht="16" x14ac:dyDescent="0.2">
      <c r="A55" s="44" t="s">
        <v>4</v>
      </c>
      <c r="B55" s="43" t="s">
        <v>136</v>
      </c>
      <c r="C55" s="42"/>
      <c r="D55" s="54" t="s">
        <v>116</v>
      </c>
      <c r="E55" s="42"/>
      <c r="F55" s="42" t="s">
        <v>220</v>
      </c>
      <c r="G55" s="42">
        <v>0</v>
      </c>
      <c r="H55" s="42">
        <f>_xlfn.XLOOKUP($A55,'1.1.SSDR_water'!$B$7:$B$29,'1.1.SSDR_water'!$J$7:$J$29)</f>
        <v>0.89386067274613612</v>
      </c>
      <c r="I55" s="42">
        <f>_xlfn.XLOOKUP($A55,'1.1.SSDR_water'!$B$7:$B$29,'1.1.SSDR_water'!$I$7:$I$29)</f>
        <v>-35.687321052327007</v>
      </c>
      <c r="J55" s="43"/>
    </row>
    <row r="56" spans="1:10" ht="16" x14ac:dyDescent="0.2">
      <c r="A56" s="44" t="s">
        <v>4</v>
      </c>
      <c r="B56" s="43" t="s">
        <v>136</v>
      </c>
      <c r="C56" s="42"/>
      <c r="D56" s="54" t="s">
        <v>137</v>
      </c>
      <c r="E56" s="42"/>
      <c r="F56" s="42" t="s">
        <v>220</v>
      </c>
      <c r="G56" s="42">
        <v>0</v>
      </c>
      <c r="H56" s="42">
        <f>_xlfn.XLOOKUP($A56,'1.2.SSDR_sediment'!$B$7:$B$29,'1.2.SSDR_sediment'!$J$7:$J$29)</f>
        <v>0.89386067274613612</v>
      </c>
      <c r="I56" s="42">
        <f>_xlfn.XLOOKUP($A56,'1.2.SSDR_sediment'!$B$7:$B$29,'1.2.SSDR_sediment'!$I$7:$I$29)</f>
        <v>-35.687321052327007</v>
      </c>
      <c r="J56" s="43"/>
    </row>
    <row r="57" spans="1:10" ht="16" x14ac:dyDescent="0.2">
      <c r="A57" s="44" t="s">
        <v>4</v>
      </c>
      <c r="B57" s="43" t="s">
        <v>136</v>
      </c>
      <c r="C57" s="42"/>
      <c r="D57" s="54" t="s">
        <v>138</v>
      </c>
      <c r="E57" s="42"/>
      <c r="F57" s="42" t="s">
        <v>220</v>
      </c>
      <c r="G57" s="42">
        <v>0</v>
      </c>
      <c r="H57" s="42">
        <f>_xlfn.XLOOKUP($A57,'1.2.SSDR_sediment'!$B$7:$B$29,'1.2.SSDR_sediment'!$J$7:$J$29)</f>
        <v>0.89386067274613612</v>
      </c>
      <c r="I57" s="42">
        <f>_xlfn.XLOOKUP($A57,'1.2.SSDR_sediment'!$B$7:$B$29,'1.2.SSDR_sediment'!$I$7:$I$29)</f>
        <v>-35.687321052327007</v>
      </c>
      <c r="J57" s="43"/>
    </row>
    <row r="58" spans="1:10" ht="16" x14ac:dyDescent="0.2">
      <c r="A58" s="44" t="s">
        <v>4</v>
      </c>
      <c r="B58" s="43" t="s">
        <v>136</v>
      </c>
      <c r="C58" s="42"/>
      <c r="D58" s="54" t="s">
        <v>139</v>
      </c>
      <c r="E58" s="42"/>
      <c r="F58" s="42" t="s">
        <v>220</v>
      </c>
      <c r="G58" s="42">
        <v>0</v>
      </c>
      <c r="H58" s="42">
        <f>_xlfn.XLOOKUP($A58,'1.2.SSDR_sediment'!$B$7:$B$29,'1.2.SSDR_sediment'!$J$7:$J$29)</f>
        <v>0.89386067274613612</v>
      </c>
      <c r="I58" s="42">
        <f>_xlfn.XLOOKUP($A58,'1.2.SSDR_sediment'!$B$7:$B$29,'1.2.SSDR_sediment'!$I$7:$I$29)</f>
        <v>-35.687321052327007</v>
      </c>
      <c r="J58" s="43"/>
    </row>
    <row r="59" spans="1:10" ht="16" x14ac:dyDescent="0.2">
      <c r="A59" s="44" t="s">
        <v>4</v>
      </c>
      <c r="B59" s="43" t="s">
        <v>136</v>
      </c>
      <c r="C59" s="42"/>
      <c r="D59" s="54" t="s">
        <v>117</v>
      </c>
      <c r="E59" s="42"/>
      <c r="F59" s="42" t="s">
        <v>220</v>
      </c>
      <c r="G59" s="42">
        <v>0</v>
      </c>
      <c r="H59" s="42">
        <f>_xlfn.XLOOKUP($A59,'1.3.SSDR_soil'!$B$7:$B$29,'1.3.SSDR_soil'!$J$7:$J$29)</f>
        <v>0.89386067274613612</v>
      </c>
      <c r="I59" s="42">
        <f>_xlfn.XLOOKUP($A59,'1.3.SSDR_soil'!$B$7:$B$29,'1.3.SSDR_soil'!$I$7:$I$29)</f>
        <v>-35.687321052327007</v>
      </c>
      <c r="J59" s="43"/>
    </row>
    <row r="60" spans="1:10" ht="16" x14ac:dyDescent="0.2">
      <c r="A60" s="44" t="s">
        <v>4</v>
      </c>
      <c r="B60" s="43" t="s">
        <v>136</v>
      </c>
      <c r="C60" s="42"/>
      <c r="D60" s="54" t="s">
        <v>127</v>
      </c>
      <c r="E60" s="42"/>
      <c r="F60" s="42" t="s">
        <v>220</v>
      </c>
      <c r="G60" s="42">
        <v>0</v>
      </c>
      <c r="H60" s="42">
        <f>_xlfn.XLOOKUP($A60,'1.3.SSDR_soil'!$B$7:$B$29,'1.3.SSDR_soil'!$J$7:$J$29)</f>
        <v>0.89386067274613612</v>
      </c>
      <c r="I60" s="42">
        <f>_xlfn.XLOOKUP($A60,'1.3.SSDR_soil'!$B$7:$B$29,'1.3.SSDR_soil'!$I$7:$I$29)</f>
        <v>-35.687321052327007</v>
      </c>
      <c r="J60" s="43"/>
    </row>
    <row r="61" spans="1:10" ht="16" x14ac:dyDescent="0.2">
      <c r="A61" s="45" t="s">
        <v>4</v>
      </c>
      <c r="B61" s="47" t="s">
        <v>136</v>
      </c>
      <c r="C61" s="46"/>
      <c r="D61" s="206" t="s">
        <v>118</v>
      </c>
      <c r="E61" s="46"/>
      <c r="F61" s="46" t="s">
        <v>220</v>
      </c>
      <c r="G61" s="46">
        <v>0</v>
      </c>
      <c r="H61" s="46">
        <f>_xlfn.XLOOKUP($A61,'1.3.SSDR_soil'!$B$7:$B$29,'1.3.SSDR_soil'!$J$7:$J$29)</f>
        <v>0.89386067274613612</v>
      </c>
      <c r="I61" s="42">
        <f>_xlfn.XLOOKUP($A61,'1.3.SSDR_soil'!$B$7:$B$29,'1.3.SSDR_soil'!$I$7:$I$29)</f>
        <v>-35.687321052327007</v>
      </c>
      <c r="J61" s="47"/>
    </row>
    <row r="62" spans="1:10" ht="16" x14ac:dyDescent="0.2">
      <c r="A62" s="44" t="s">
        <v>166</v>
      </c>
      <c r="B62" s="205" t="s">
        <v>136</v>
      </c>
      <c r="C62" s="203"/>
      <c r="D62" s="204" t="s">
        <v>140</v>
      </c>
      <c r="E62" s="203"/>
      <c r="F62" s="203" t="s">
        <v>220</v>
      </c>
      <c r="G62" s="203">
        <v>0</v>
      </c>
      <c r="H62" s="203">
        <f>_xlfn.XLOOKUP($A62,'1.1.SSDR_water'!$B$7:$B$29,'1.1.SSDR_water'!$J$7:$J$29)</f>
        <v>2.1472679470148819</v>
      </c>
      <c r="I62" s="203">
        <f>_xlfn.XLOOKUP($A62,'1.1.SSDR_water'!$B$7:$B$29,'1.1.SSDR_water'!$I$7:$I$29)</f>
        <v>-32.458543913810715</v>
      </c>
      <c r="J62" s="205"/>
    </row>
    <row r="63" spans="1:10" ht="16" x14ac:dyDescent="0.2">
      <c r="A63" s="44" t="s">
        <v>166</v>
      </c>
      <c r="B63" s="43" t="s">
        <v>136</v>
      </c>
      <c r="C63" s="42"/>
      <c r="D63" s="54" t="s">
        <v>115</v>
      </c>
      <c r="E63" s="42"/>
      <c r="F63" s="42" t="s">
        <v>220</v>
      </c>
      <c r="G63" s="42">
        <v>0</v>
      </c>
      <c r="H63" s="42">
        <f>_xlfn.XLOOKUP($A63,'1.1.SSDR_water'!$B$7:$B$29,'1.1.SSDR_water'!$J$7:$J$29)</f>
        <v>2.1472679470148819</v>
      </c>
      <c r="I63" s="42">
        <f>_xlfn.XLOOKUP($A63,'1.1.SSDR_water'!$B$7:$B$29,'1.1.SSDR_water'!$I$7:$I$29)</f>
        <v>-32.458543913810715</v>
      </c>
      <c r="J63" s="43"/>
    </row>
    <row r="64" spans="1:10" ht="16" x14ac:dyDescent="0.2">
      <c r="A64" s="44" t="s">
        <v>166</v>
      </c>
      <c r="B64" s="43" t="s">
        <v>136</v>
      </c>
      <c r="C64" s="42"/>
      <c r="D64" s="54" t="s">
        <v>124</v>
      </c>
      <c r="E64" s="42"/>
      <c r="F64" s="42" t="s">
        <v>220</v>
      </c>
      <c r="G64" s="42">
        <v>0</v>
      </c>
      <c r="H64" s="42">
        <f>_xlfn.XLOOKUP($A64,'1.1.SSDR_water'!$B$7:$B$29,'1.1.SSDR_water'!$J$7:$J$29)</f>
        <v>2.1472679470148819</v>
      </c>
      <c r="I64" s="42">
        <f>_xlfn.XLOOKUP($A64,'1.1.SSDR_water'!$B$7:$B$29,'1.1.SSDR_water'!$I$7:$I$29)</f>
        <v>-32.458543913810715</v>
      </c>
      <c r="J64" s="43"/>
    </row>
    <row r="65" spans="1:10" ht="16" x14ac:dyDescent="0.2">
      <c r="A65" s="44" t="s">
        <v>166</v>
      </c>
      <c r="B65" s="43" t="s">
        <v>136</v>
      </c>
      <c r="C65" s="42"/>
      <c r="D65" s="54" t="s">
        <v>116</v>
      </c>
      <c r="E65" s="42"/>
      <c r="F65" s="42" t="s">
        <v>220</v>
      </c>
      <c r="G65" s="42">
        <v>0</v>
      </c>
      <c r="H65" s="42">
        <f>_xlfn.XLOOKUP($A65,'1.1.SSDR_water'!$B$7:$B$29,'1.1.SSDR_water'!$J$7:$J$29)</f>
        <v>2.1472679470148819</v>
      </c>
      <c r="I65" s="42">
        <f>_xlfn.XLOOKUP($A65,'1.1.SSDR_water'!$B$7:$B$29,'1.1.SSDR_water'!$I$7:$I$29)</f>
        <v>-32.458543913810715</v>
      </c>
      <c r="J65" s="43"/>
    </row>
    <row r="66" spans="1:10" ht="16" x14ac:dyDescent="0.2">
      <c r="A66" s="44" t="s">
        <v>166</v>
      </c>
      <c r="B66" s="43" t="s">
        <v>136</v>
      </c>
      <c r="C66" s="42"/>
      <c r="D66" s="54" t="s">
        <v>137</v>
      </c>
      <c r="E66" s="42"/>
      <c r="F66" s="42" t="s">
        <v>220</v>
      </c>
      <c r="G66" s="42">
        <v>0</v>
      </c>
      <c r="H66" s="42">
        <f>_xlfn.XLOOKUP($A66,'1.2.SSDR_sediment'!$B$7:$B$29,'1.2.SSDR_sediment'!$J$7:$J$29)</f>
        <v>2.1472679470148819</v>
      </c>
      <c r="I66" s="42">
        <f>_xlfn.XLOOKUP($A66,'1.2.SSDR_sediment'!$B$7:$B$29,'1.2.SSDR_sediment'!$I$7:$I$29)</f>
        <v>-32.458543913810715</v>
      </c>
      <c r="J66" s="43"/>
    </row>
    <row r="67" spans="1:10" ht="16" x14ac:dyDescent="0.2">
      <c r="A67" s="44" t="s">
        <v>166</v>
      </c>
      <c r="B67" s="43" t="s">
        <v>136</v>
      </c>
      <c r="C67" s="42"/>
      <c r="D67" s="54" t="s">
        <v>138</v>
      </c>
      <c r="E67" s="42"/>
      <c r="F67" s="42" t="s">
        <v>220</v>
      </c>
      <c r="G67" s="42">
        <v>0</v>
      </c>
      <c r="H67" s="42">
        <f>_xlfn.XLOOKUP($A67,'1.2.SSDR_sediment'!$B$7:$B$29,'1.2.SSDR_sediment'!$J$7:$J$29)</f>
        <v>2.1472679470148819</v>
      </c>
      <c r="I67" s="42">
        <f>_xlfn.XLOOKUP($A67,'1.2.SSDR_sediment'!$B$7:$B$29,'1.2.SSDR_sediment'!$I$7:$I$29)</f>
        <v>-32.458543913810715</v>
      </c>
      <c r="J67" s="43"/>
    </row>
    <row r="68" spans="1:10" ht="16" x14ac:dyDescent="0.2">
      <c r="A68" s="44" t="s">
        <v>166</v>
      </c>
      <c r="B68" s="43" t="s">
        <v>136</v>
      </c>
      <c r="C68" s="42"/>
      <c r="D68" s="54" t="s">
        <v>139</v>
      </c>
      <c r="E68" s="42"/>
      <c r="F68" s="42" t="s">
        <v>220</v>
      </c>
      <c r="G68" s="42">
        <v>0</v>
      </c>
      <c r="H68" s="42">
        <f>_xlfn.XLOOKUP($A68,'1.2.SSDR_sediment'!$B$7:$B$29,'1.2.SSDR_sediment'!$J$7:$J$29)</f>
        <v>2.1472679470148819</v>
      </c>
      <c r="I68" s="42">
        <f>_xlfn.XLOOKUP($A68,'1.2.SSDR_sediment'!$B$7:$B$29,'1.2.SSDR_sediment'!$I$7:$I$29)</f>
        <v>-32.458543913810715</v>
      </c>
      <c r="J68" s="43"/>
    </row>
    <row r="69" spans="1:10" ht="16" x14ac:dyDescent="0.2">
      <c r="A69" s="44" t="s">
        <v>166</v>
      </c>
      <c r="B69" s="43" t="s">
        <v>136</v>
      </c>
      <c r="C69" s="42"/>
      <c r="D69" s="54" t="s">
        <v>117</v>
      </c>
      <c r="E69" s="42"/>
      <c r="F69" s="42" t="s">
        <v>220</v>
      </c>
      <c r="G69" s="42">
        <v>0</v>
      </c>
      <c r="H69" s="42">
        <f>_xlfn.XLOOKUP($A69,'1.3.SSDR_soil'!$B$7:$B$29,'1.3.SSDR_soil'!$J$7:$J$29)</f>
        <v>2.1472679470148819</v>
      </c>
      <c r="I69" s="42">
        <f>_xlfn.XLOOKUP($A69,'1.3.SSDR_soil'!$B$7:$B$29,'1.3.SSDR_soil'!$I$7:$I$29)</f>
        <v>-32.458543913810715</v>
      </c>
      <c r="J69" s="43"/>
    </row>
    <row r="70" spans="1:10" ht="16" x14ac:dyDescent="0.2">
      <c r="A70" s="44" t="s">
        <v>166</v>
      </c>
      <c r="B70" s="43" t="s">
        <v>136</v>
      </c>
      <c r="C70" s="42"/>
      <c r="D70" s="54" t="s">
        <v>127</v>
      </c>
      <c r="E70" s="42"/>
      <c r="F70" s="42" t="s">
        <v>220</v>
      </c>
      <c r="G70" s="42">
        <v>0</v>
      </c>
      <c r="H70" s="42">
        <f>_xlfn.XLOOKUP($A70,'1.3.SSDR_soil'!$B$7:$B$29,'1.3.SSDR_soil'!$J$7:$J$29)</f>
        <v>2.1472679470148819</v>
      </c>
      <c r="I70" s="42">
        <f>_xlfn.XLOOKUP($A70,'1.3.SSDR_soil'!$B$7:$B$29,'1.3.SSDR_soil'!$I$7:$I$29)</f>
        <v>-32.458543913810715</v>
      </c>
      <c r="J70" s="43"/>
    </row>
    <row r="71" spans="1:10" ht="16" x14ac:dyDescent="0.2">
      <c r="A71" s="45" t="s">
        <v>166</v>
      </c>
      <c r="B71" s="47" t="s">
        <v>136</v>
      </c>
      <c r="C71" s="46"/>
      <c r="D71" s="206" t="s">
        <v>118</v>
      </c>
      <c r="E71" s="46"/>
      <c r="F71" s="46" t="s">
        <v>220</v>
      </c>
      <c r="G71" s="46">
        <v>0</v>
      </c>
      <c r="H71" s="46">
        <f>_xlfn.XLOOKUP($A71,'1.3.SSDR_soil'!$B$7:$B$29,'1.3.SSDR_soil'!$J$7:$J$29)</f>
        <v>2.1472679470148819</v>
      </c>
      <c r="I71" s="42">
        <f>_xlfn.XLOOKUP($A71,'1.3.SSDR_soil'!$B$7:$B$29,'1.3.SSDR_soil'!$I$7:$I$29)</f>
        <v>-32.458543913810715</v>
      </c>
      <c r="J71" s="47"/>
    </row>
    <row r="72" spans="1:10" ht="16" x14ac:dyDescent="0.2">
      <c r="A72" s="44" t="s">
        <v>10</v>
      </c>
      <c r="B72" s="205" t="s">
        <v>136</v>
      </c>
      <c r="C72" s="203"/>
      <c r="D72" s="204" t="s">
        <v>140</v>
      </c>
      <c r="E72" s="203"/>
      <c r="F72" s="203" t="s">
        <v>220</v>
      </c>
      <c r="G72" s="203">
        <v>0</v>
      </c>
      <c r="H72" s="203">
        <f>_xlfn.XLOOKUP($A72,'1.1.SSDR_water'!$B$7:$B$29,'1.1.SSDR_water'!$J$7:$J$29)</f>
        <v>0.89386067274613612</v>
      </c>
      <c r="I72" s="203">
        <f>_xlfn.XLOOKUP($A72,'1.1.SSDR_water'!$B$7:$B$29,'1.1.SSDR_water'!$I$7:$I$29)</f>
        <v>-35.687321052327007</v>
      </c>
      <c r="J72" s="205"/>
    </row>
    <row r="73" spans="1:10" ht="16" x14ac:dyDescent="0.2">
      <c r="A73" s="44" t="s">
        <v>10</v>
      </c>
      <c r="B73" s="43" t="s">
        <v>136</v>
      </c>
      <c r="C73" s="42"/>
      <c r="D73" s="54" t="s">
        <v>115</v>
      </c>
      <c r="E73" s="42"/>
      <c r="F73" s="42" t="s">
        <v>220</v>
      </c>
      <c r="G73" s="42">
        <v>0</v>
      </c>
      <c r="H73" s="42">
        <f>_xlfn.XLOOKUP($A73,'1.1.SSDR_water'!$B$7:$B$29,'1.1.SSDR_water'!$J$7:$J$29)</f>
        <v>0.89386067274613612</v>
      </c>
      <c r="I73" s="42">
        <f>_xlfn.XLOOKUP($A73,'1.1.SSDR_water'!$B$7:$B$29,'1.1.SSDR_water'!$I$7:$I$29)</f>
        <v>-35.687321052327007</v>
      </c>
      <c r="J73" s="43"/>
    </row>
    <row r="74" spans="1:10" ht="16" x14ac:dyDescent="0.2">
      <c r="A74" s="44" t="s">
        <v>10</v>
      </c>
      <c r="B74" s="43" t="s">
        <v>136</v>
      </c>
      <c r="C74" s="42"/>
      <c r="D74" s="54" t="s">
        <v>124</v>
      </c>
      <c r="E74" s="42"/>
      <c r="F74" s="42" t="s">
        <v>220</v>
      </c>
      <c r="G74" s="42">
        <v>0</v>
      </c>
      <c r="H74" s="42">
        <f>_xlfn.XLOOKUP($A74,'1.1.SSDR_water'!$B$7:$B$29,'1.1.SSDR_water'!$J$7:$J$29)</f>
        <v>0.89386067274613612</v>
      </c>
      <c r="I74" s="42">
        <f>_xlfn.XLOOKUP($A74,'1.1.SSDR_water'!$B$7:$B$29,'1.1.SSDR_water'!$I$7:$I$29)</f>
        <v>-35.687321052327007</v>
      </c>
      <c r="J74" s="43"/>
    </row>
    <row r="75" spans="1:10" ht="16" x14ac:dyDescent="0.2">
      <c r="A75" s="44" t="s">
        <v>10</v>
      </c>
      <c r="B75" s="43" t="s">
        <v>136</v>
      </c>
      <c r="C75" s="42"/>
      <c r="D75" s="54" t="s">
        <v>116</v>
      </c>
      <c r="E75" s="42"/>
      <c r="F75" s="42" t="s">
        <v>220</v>
      </c>
      <c r="G75" s="42">
        <v>0</v>
      </c>
      <c r="H75" s="42">
        <f>_xlfn.XLOOKUP($A75,'1.1.SSDR_water'!$B$7:$B$29,'1.1.SSDR_water'!$J$7:$J$29)</f>
        <v>0.89386067274613612</v>
      </c>
      <c r="I75" s="42">
        <f>_xlfn.XLOOKUP($A75,'1.1.SSDR_water'!$B$7:$B$29,'1.1.SSDR_water'!$I$7:$I$29)</f>
        <v>-35.687321052327007</v>
      </c>
      <c r="J75" s="43"/>
    </row>
    <row r="76" spans="1:10" ht="16" x14ac:dyDescent="0.2">
      <c r="A76" s="44" t="s">
        <v>10</v>
      </c>
      <c r="B76" s="43" t="s">
        <v>136</v>
      </c>
      <c r="C76" s="42"/>
      <c r="D76" s="54" t="s">
        <v>137</v>
      </c>
      <c r="E76" s="42"/>
      <c r="F76" s="42" t="s">
        <v>220</v>
      </c>
      <c r="G76" s="42">
        <v>0</v>
      </c>
      <c r="H76" s="42">
        <f>_xlfn.XLOOKUP($A76,'1.2.SSDR_sediment'!$B$7:$B$29,'1.2.SSDR_sediment'!$J$7:$J$29)</f>
        <v>0.89386067274613612</v>
      </c>
      <c r="I76" s="42">
        <f>_xlfn.XLOOKUP($A76,'1.2.SSDR_sediment'!$B$7:$B$29,'1.2.SSDR_sediment'!$I$7:$I$29)</f>
        <v>-35.687321052327007</v>
      </c>
      <c r="J76" s="43"/>
    </row>
    <row r="77" spans="1:10" ht="16" x14ac:dyDescent="0.2">
      <c r="A77" s="44" t="s">
        <v>10</v>
      </c>
      <c r="B77" s="43" t="s">
        <v>136</v>
      </c>
      <c r="C77" s="42"/>
      <c r="D77" s="54" t="s">
        <v>138</v>
      </c>
      <c r="E77" s="42"/>
      <c r="F77" s="42" t="s">
        <v>220</v>
      </c>
      <c r="G77" s="42">
        <v>0</v>
      </c>
      <c r="H77" s="42">
        <f>_xlfn.XLOOKUP($A77,'1.2.SSDR_sediment'!$B$7:$B$29,'1.2.SSDR_sediment'!$J$7:$J$29)</f>
        <v>0.89386067274613612</v>
      </c>
      <c r="I77" s="42">
        <f>_xlfn.XLOOKUP($A77,'1.2.SSDR_sediment'!$B$7:$B$29,'1.2.SSDR_sediment'!$I$7:$I$29)</f>
        <v>-35.687321052327007</v>
      </c>
      <c r="J77" s="43"/>
    </row>
    <row r="78" spans="1:10" ht="16" x14ac:dyDescent="0.2">
      <c r="A78" s="44" t="s">
        <v>10</v>
      </c>
      <c r="B78" s="43" t="s">
        <v>136</v>
      </c>
      <c r="C78" s="42"/>
      <c r="D78" s="54" t="s">
        <v>139</v>
      </c>
      <c r="E78" s="42"/>
      <c r="F78" s="42" t="s">
        <v>220</v>
      </c>
      <c r="G78" s="42">
        <v>0</v>
      </c>
      <c r="H78" s="42">
        <f>_xlfn.XLOOKUP($A78,'1.2.SSDR_sediment'!$B$7:$B$29,'1.2.SSDR_sediment'!$J$7:$J$29)</f>
        <v>0.89386067274613612</v>
      </c>
      <c r="I78" s="42">
        <f>_xlfn.XLOOKUP($A78,'1.2.SSDR_sediment'!$B$7:$B$29,'1.2.SSDR_sediment'!$I$7:$I$29)</f>
        <v>-35.687321052327007</v>
      </c>
      <c r="J78" s="43"/>
    </row>
    <row r="79" spans="1:10" ht="16" x14ac:dyDescent="0.2">
      <c r="A79" s="44" t="s">
        <v>10</v>
      </c>
      <c r="B79" s="43" t="s">
        <v>136</v>
      </c>
      <c r="C79" s="42"/>
      <c r="D79" s="54" t="s">
        <v>117</v>
      </c>
      <c r="E79" s="42"/>
      <c r="F79" s="42" t="s">
        <v>220</v>
      </c>
      <c r="G79" s="42">
        <v>0</v>
      </c>
      <c r="H79" s="42">
        <f>_xlfn.XLOOKUP($A79,'1.3.SSDR_soil'!$B$7:$B$29,'1.3.SSDR_soil'!$J$7:$J$29)</f>
        <v>0.89386067274613612</v>
      </c>
      <c r="I79" s="42">
        <f>_xlfn.XLOOKUP($A79,'1.3.SSDR_soil'!$B$7:$B$29,'1.3.SSDR_soil'!$I$7:$I$29)</f>
        <v>-35.687321052327007</v>
      </c>
      <c r="J79" s="43"/>
    </row>
    <row r="80" spans="1:10" ht="16" x14ac:dyDescent="0.2">
      <c r="A80" s="44" t="s">
        <v>10</v>
      </c>
      <c r="B80" s="43" t="s">
        <v>136</v>
      </c>
      <c r="C80" s="42"/>
      <c r="D80" s="54" t="s">
        <v>127</v>
      </c>
      <c r="E80" s="42"/>
      <c r="F80" s="42" t="s">
        <v>220</v>
      </c>
      <c r="G80" s="42">
        <v>0</v>
      </c>
      <c r="H80" s="42">
        <f>_xlfn.XLOOKUP($A80,'1.3.SSDR_soil'!$B$7:$B$29,'1.3.SSDR_soil'!$J$7:$J$29)</f>
        <v>0.89386067274613612</v>
      </c>
      <c r="I80" s="42">
        <f>_xlfn.XLOOKUP($A80,'1.3.SSDR_soil'!$B$7:$B$29,'1.3.SSDR_soil'!$I$7:$I$29)</f>
        <v>-35.687321052327007</v>
      </c>
      <c r="J80" s="43"/>
    </row>
    <row r="81" spans="1:10" ht="16" x14ac:dyDescent="0.2">
      <c r="A81" s="45" t="s">
        <v>10</v>
      </c>
      <c r="B81" s="47" t="s">
        <v>136</v>
      </c>
      <c r="C81" s="46"/>
      <c r="D81" s="206" t="s">
        <v>118</v>
      </c>
      <c r="E81" s="46"/>
      <c r="F81" s="46" t="s">
        <v>220</v>
      </c>
      <c r="G81" s="46">
        <v>0</v>
      </c>
      <c r="H81" s="46">
        <f>_xlfn.XLOOKUP($A81,'1.3.SSDR_soil'!$B$7:$B$29,'1.3.SSDR_soil'!$J$7:$J$29)</f>
        <v>0.89386067274613612</v>
      </c>
      <c r="I81" s="42">
        <f>_xlfn.XLOOKUP($A81,'1.3.SSDR_soil'!$B$7:$B$29,'1.3.SSDR_soil'!$I$7:$I$29)</f>
        <v>-35.687321052327007</v>
      </c>
      <c r="J81" s="47"/>
    </row>
    <row r="82" spans="1:10" ht="16" x14ac:dyDescent="0.2">
      <c r="A82" s="44" t="s">
        <v>6</v>
      </c>
      <c r="B82" s="205" t="s">
        <v>136</v>
      </c>
      <c r="C82" s="203"/>
      <c r="D82" s="204" t="s">
        <v>140</v>
      </c>
      <c r="E82" s="203"/>
      <c r="F82" s="203" t="s">
        <v>220</v>
      </c>
      <c r="G82" s="203">
        <v>0</v>
      </c>
      <c r="H82" s="203">
        <f>_xlfn.XLOOKUP($A82,'1.1.SSDR_water'!$B$7:$B$29,'1.1.SSDR_water'!$J$7:$J$29)</f>
        <v>1.8068413843437594</v>
      </c>
      <c r="I82" s="203">
        <f>_xlfn.XLOOKUP($A82,'1.1.SSDR_water'!$B$7:$B$29,'1.1.SSDR_water'!$I$7:$I$29)</f>
        <v>-33.336167051739913</v>
      </c>
      <c r="J82" s="205"/>
    </row>
    <row r="83" spans="1:10" ht="16" x14ac:dyDescent="0.2">
      <c r="A83" s="44" t="s">
        <v>6</v>
      </c>
      <c r="B83" s="43" t="s">
        <v>136</v>
      </c>
      <c r="C83" s="42"/>
      <c r="D83" s="54" t="s">
        <v>115</v>
      </c>
      <c r="E83" s="42"/>
      <c r="F83" s="42" t="s">
        <v>220</v>
      </c>
      <c r="G83" s="42">
        <v>0</v>
      </c>
      <c r="H83" s="42">
        <f>_xlfn.XLOOKUP($A83,'1.1.SSDR_water'!$B$7:$B$29,'1.1.SSDR_water'!$J$7:$J$29)</f>
        <v>1.8068413843437594</v>
      </c>
      <c r="I83" s="42">
        <f>_xlfn.XLOOKUP($A83,'1.1.SSDR_water'!$B$7:$B$29,'1.1.SSDR_water'!$I$7:$I$29)</f>
        <v>-33.336167051739913</v>
      </c>
      <c r="J83" s="43"/>
    </row>
    <row r="84" spans="1:10" ht="16" x14ac:dyDescent="0.2">
      <c r="A84" s="44" t="s">
        <v>6</v>
      </c>
      <c r="B84" s="43" t="s">
        <v>136</v>
      </c>
      <c r="C84" s="42"/>
      <c r="D84" s="54" t="s">
        <v>124</v>
      </c>
      <c r="E84" s="42"/>
      <c r="F84" s="42" t="s">
        <v>220</v>
      </c>
      <c r="G84" s="42">
        <v>0</v>
      </c>
      <c r="H84" s="42">
        <f>_xlfn.XLOOKUP($A84,'1.1.SSDR_water'!$B$7:$B$29,'1.1.SSDR_water'!$J$7:$J$29)</f>
        <v>1.8068413843437594</v>
      </c>
      <c r="I84" s="42">
        <f>_xlfn.XLOOKUP($A84,'1.1.SSDR_water'!$B$7:$B$29,'1.1.SSDR_water'!$I$7:$I$29)</f>
        <v>-33.336167051739913</v>
      </c>
      <c r="J84" s="43"/>
    </row>
    <row r="85" spans="1:10" ht="16" x14ac:dyDescent="0.2">
      <c r="A85" s="44" t="s">
        <v>6</v>
      </c>
      <c r="B85" s="43" t="s">
        <v>136</v>
      </c>
      <c r="C85" s="42"/>
      <c r="D85" s="54" t="s">
        <v>116</v>
      </c>
      <c r="E85" s="42"/>
      <c r="F85" s="42" t="s">
        <v>220</v>
      </c>
      <c r="G85" s="42">
        <v>0</v>
      </c>
      <c r="H85" s="42">
        <f>_xlfn.XLOOKUP($A85,'1.1.SSDR_water'!$B$7:$B$29,'1.1.SSDR_water'!$J$7:$J$29)</f>
        <v>1.8068413843437594</v>
      </c>
      <c r="I85" s="42">
        <f>_xlfn.XLOOKUP($A85,'1.1.SSDR_water'!$B$7:$B$29,'1.1.SSDR_water'!$I$7:$I$29)</f>
        <v>-33.336167051739913</v>
      </c>
      <c r="J85" s="43"/>
    </row>
    <row r="86" spans="1:10" ht="16" x14ac:dyDescent="0.2">
      <c r="A86" s="44" t="s">
        <v>6</v>
      </c>
      <c r="B86" s="43" t="s">
        <v>136</v>
      </c>
      <c r="C86" s="42"/>
      <c r="D86" s="54" t="s">
        <v>137</v>
      </c>
      <c r="E86" s="42"/>
      <c r="F86" s="42" t="s">
        <v>220</v>
      </c>
      <c r="G86" s="42">
        <v>0</v>
      </c>
      <c r="H86" s="42">
        <f>_xlfn.XLOOKUP($A86,'1.2.SSDR_sediment'!$B$7:$B$29,'1.2.SSDR_sediment'!$J$7:$J$29)</f>
        <v>1.8068413843437594</v>
      </c>
      <c r="I86" s="42">
        <f>_xlfn.XLOOKUP($A86,'1.2.SSDR_sediment'!$B$7:$B$29,'1.2.SSDR_sediment'!$I$7:$I$29)</f>
        <v>-33.336167051739913</v>
      </c>
      <c r="J86" s="43"/>
    </row>
    <row r="87" spans="1:10" ht="16" x14ac:dyDescent="0.2">
      <c r="A87" s="44" t="s">
        <v>6</v>
      </c>
      <c r="B87" s="43" t="s">
        <v>136</v>
      </c>
      <c r="C87" s="42"/>
      <c r="D87" s="54" t="s">
        <v>138</v>
      </c>
      <c r="E87" s="42"/>
      <c r="F87" s="42" t="s">
        <v>220</v>
      </c>
      <c r="G87" s="42">
        <v>0</v>
      </c>
      <c r="H87" s="42">
        <f>_xlfn.XLOOKUP($A87,'1.2.SSDR_sediment'!$B$7:$B$29,'1.2.SSDR_sediment'!$J$7:$J$29)</f>
        <v>1.8068413843437594</v>
      </c>
      <c r="I87" s="42">
        <f>_xlfn.XLOOKUP($A87,'1.2.SSDR_sediment'!$B$7:$B$29,'1.2.SSDR_sediment'!$I$7:$I$29)</f>
        <v>-33.336167051739913</v>
      </c>
      <c r="J87" s="43"/>
    </row>
    <row r="88" spans="1:10" ht="16" x14ac:dyDescent="0.2">
      <c r="A88" s="44" t="s">
        <v>6</v>
      </c>
      <c r="B88" s="43" t="s">
        <v>136</v>
      </c>
      <c r="C88" s="42"/>
      <c r="D88" s="54" t="s">
        <v>139</v>
      </c>
      <c r="E88" s="42"/>
      <c r="F88" s="42" t="s">
        <v>220</v>
      </c>
      <c r="G88" s="42">
        <v>0</v>
      </c>
      <c r="H88" s="42">
        <f>_xlfn.XLOOKUP($A88,'1.2.SSDR_sediment'!$B$7:$B$29,'1.2.SSDR_sediment'!$J$7:$J$29)</f>
        <v>1.8068413843437594</v>
      </c>
      <c r="I88" s="42">
        <f>_xlfn.XLOOKUP($A88,'1.2.SSDR_sediment'!$B$7:$B$29,'1.2.SSDR_sediment'!$I$7:$I$29)</f>
        <v>-33.336167051739913</v>
      </c>
      <c r="J88" s="43"/>
    </row>
    <row r="89" spans="1:10" ht="16" x14ac:dyDescent="0.2">
      <c r="A89" s="44" t="s">
        <v>6</v>
      </c>
      <c r="B89" s="43" t="s">
        <v>136</v>
      </c>
      <c r="C89" s="42"/>
      <c r="D89" s="54" t="s">
        <v>117</v>
      </c>
      <c r="E89" s="42"/>
      <c r="F89" s="42" t="s">
        <v>220</v>
      </c>
      <c r="G89" s="42">
        <v>0</v>
      </c>
      <c r="H89" s="42">
        <f>_xlfn.XLOOKUP($A89,'1.3.SSDR_soil'!$B$7:$B$29,'1.3.SSDR_soil'!$J$7:$J$29)</f>
        <v>0.57051140451199345</v>
      </c>
      <c r="I89" s="42">
        <f>_xlfn.XLOOKUP($A89,'1.3.SSDR_soil'!$B$7:$B$29,'1.3.SSDR_soil'!$I$7:$I$29)</f>
        <v>-28.95002542223116</v>
      </c>
      <c r="J89" s="43"/>
    </row>
    <row r="90" spans="1:10" ht="16" x14ac:dyDescent="0.2">
      <c r="A90" s="44" t="s">
        <v>6</v>
      </c>
      <c r="B90" s="43" t="s">
        <v>136</v>
      </c>
      <c r="C90" s="42"/>
      <c r="D90" s="54" t="s">
        <v>127</v>
      </c>
      <c r="E90" s="42"/>
      <c r="F90" s="42" t="s">
        <v>220</v>
      </c>
      <c r="G90" s="42">
        <v>0</v>
      </c>
      <c r="H90" s="42">
        <f>_xlfn.XLOOKUP($A90,'1.3.SSDR_soil'!$B$7:$B$29,'1.3.SSDR_soil'!$J$7:$J$29)</f>
        <v>0.57051140451199345</v>
      </c>
      <c r="I90" s="42">
        <f>_xlfn.XLOOKUP($A90,'1.3.SSDR_soil'!$B$7:$B$29,'1.3.SSDR_soil'!$I$7:$I$29)</f>
        <v>-28.95002542223116</v>
      </c>
      <c r="J90" s="43"/>
    </row>
    <row r="91" spans="1:10" ht="16" x14ac:dyDescent="0.2">
      <c r="A91" s="45" t="s">
        <v>6</v>
      </c>
      <c r="B91" s="47" t="s">
        <v>136</v>
      </c>
      <c r="C91" s="46"/>
      <c r="D91" s="206" t="s">
        <v>118</v>
      </c>
      <c r="E91" s="46"/>
      <c r="F91" s="46" t="s">
        <v>220</v>
      </c>
      <c r="G91" s="46">
        <v>0</v>
      </c>
      <c r="H91" s="46">
        <f>_xlfn.XLOOKUP($A91,'1.3.SSDR_soil'!$B$7:$B$29,'1.3.SSDR_soil'!$J$7:$J$29)</f>
        <v>0.57051140451199345</v>
      </c>
      <c r="I91" s="42">
        <f>_xlfn.XLOOKUP($A91,'1.3.SSDR_soil'!$B$7:$B$29,'1.3.SSDR_soil'!$I$7:$I$29)</f>
        <v>-28.95002542223116</v>
      </c>
      <c r="J91" s="47"/>
    </row>
    <row r="92" spans="1:10" ht="16" x14ac:dyDescent="0.2">
      <c r="A92" s="44" t="s">
        <v>7</v>
      </c>
      <c r="B92" s="205" t="s">
        <v>136</v>
      </c>
      <c r="C92" s="203"/>
      <c r="D92" s="204" t="s">
        <v>140</v>
      </c>
      <c r="E92" s="203"/>
      <c r="F92" s="203" t="s">
        <v>220</v>
      </c>
      <c r="G92" s="203">
        <v>0</v>
      </c>
      <c r="H92" s="203">
        <f>_xlfn.XLOOKUP($A92,'1.1.SSDR_water'!$B$7:$B$29,'1.1.SSDR_water'!$J$7:$J$29)</f>
        <v>1.0491074357795753</v>
      </c>
      <c r="I92" s="203">
        <f>_xlfn.XLOOKUP($A92,'1.1.SSDR_water'!$B$7:$B$29,'1.1.SSDR_water'!$I$7:$I$29)</f>
        <v>-26.358102548509795</v>
      </c>
      <c r="J92" s="205"/>
    </row>
    <row r="93" spans="1:10" ht="16" x14ac:dyDescent="0.2">
      <c r="A93" s="44" t="s">
        <v>7</v>
      </c>
      <c r="B93" s="43" t="s">
        <v>136</v>
      </c>
      <c r="C93" s="42"/>
      <c r="D93" s="54" t="s">
        <v>115</v>
      </c>
      <c r="E93" s="42"/>
      <c r="F93" s="42" t="s">
        <v>220</v>
      </c>
      <c r="G93" s="42">
        <v>0</v>
      </c>
      <c r="H93" s="42">
        <f>_xlfn.XLOOKUP($A93,'1.1.SSDR_water'!$B$7:$B$29,'1.1.SSDR_water'!$J$7:$J$29)</f>
        <v>1.0491074357795753</v>
      </c>
      <c r="I93" s="42">
        <f>_xlfn.XLOOKUP($A93,'1.1.SSDR_water'!$B$7:$B$29,'1.1.SSDR_water'!$I$7:$I$29)</f>
        <v>-26.358102548509795</v>
      </c>
      <c r="J93" s="43"/>
    </row>
    <row r="94" spans="1:10" ht="16" x14ac:dyDescent="0.2">
      <c r="A94" s="44" t="s">
        <v>7</v>
      </c>
      <c r="B94" s="43" t="s">
        <v>136</v>
      </c>
      <c r="C94" s="42"/>
      <c r="D94" s="54" t="s">
        <v>124</v>
      </c>
      <c r="E94" s="42"/>
      <c r="F94" s="42" t="s">
        <v>220</v>
      </c>
      <c r="G94" s="42">
        <v>0</v>
      </c>
      <c r="H94" s="42">
        <f>_xlfn.XLOOKUP($A94,'1.1.SSDR_water'!$B$7:$B$29,'1.1.SSDR_water'!$J$7:$J$29)</f>
        <v>1.0491074357795753</v>
      </c>
      <c r="I94" s="42">
        <f>_xlfn.XLOOKUP($A94,'1.1.SSDR_water'!$B$7:$B$29,'1.1.SSDR_water'!$I$7:$I$29)</f>
        <v>-26.358102548509795</v>
      </c>
      <c r="J94" s="43"/>
    </row>
    <row r="95" spans="1:10" ht="16" x14ac:dyDescent="0.2">
      <c r="A95" s="44" t="s">
        <v>7</v>
      </c>
      <c r="B95" s="43" t="s">
        <v>136</v>
      </c>
      <c r="C95" s="42"/>
      <c r="D95" s="54" t="s">
        <v>116</v>
      </c>
      <c r="E95" s="42"/>
      <c r="F95" s="42" t="s">
        <v>220</v>
      </c>
      <c r="G95" s="42">
        <v>0</v>
      </c>
      <c r="H95" s="42">
        <f>_xlfn.XLOOKUP($A95,'1.1.SSDR_water'!$B$7:$B$29,'1.1.SSDR_water'!$J$7:$J$29)</f>
        <v>1.0491074357795753</v>
      </c>
      <c r="I95" s="42">
        <f>_xlfn.XLOOKUP($A95,'1.1.SSDR_water'!$B$7:$B$29,'1.1.SSDR_water'!$I$7:$I$29)</f>
        <v>-26.358102548509795</v>
      </c>
      <c r="J95" s="43"/>
    </row>
    <row r="96" spans="1:10" ht="16" x14ac:dyDescent="0.2">
      <c r="A96" s="44" t="s">
        <v>7</v>
      </c>
      <c r="B96" s="43" t="s">
        <v>136</v>
      </c>
      <c r="C96" s="42"/>
      <c r="D96" s="54" t="s">
        <v>137</v>
      </c>
      <c r="E96" s="42"/>
      <c r="F96" s="42" t="s">
        <v>220</v>
      </c>
      <c r="G96" s="42">
        <v>0</v>
      </c>
      <c r="H96" s="42">
        <f>_xlfn.XLOOKUP($A96,'1.2.SSDR_sediment'!$B$7:$B$29,'1.2.SSDR_sediment'!$J$7:$J$29)</f>
        <v>1.2773915843777568</v>
      </c>
      <c r="I96" s="42">
        <f>_xlfn.XLOOKUP($A96,'1.2.SSDR_sediment'!$B$7:$B$29,'1.2.SSDR_sediment'!$I$7:$I$29)</f>
        <v>-29.261266115040751</v>
      </c>
      <c r="J96" s="43"/>
    </row>
    <row r="97" spans="1:10" ht="16" x14ac:dyDescent="0.2">
      <c r="A97" s="44" t="s">
        <v>7</v>
      </c>
      <c r="B97" s="43" t="s">
        <v>136</v>
      </c>
      <c r="C97" s="42"/>
      <c r="D97" s="54" t="s">
        <v>138</v>
      </c>
      <c r="E97" s="42"/>
      <c r="F97" s="42" t="s">
        <v>220</v>
      </c>
      <c r="G97" s="42">
        <v>0</v>
      </c>
      <c r="H97" s="42">
        <f>_xlfn.XLOOKUP($A97,'1.2.SSDR_sediment'!$B$7:$B$29,'1.2.SSDR_sediment'!$J$7:$J$29)</f>
        <v>1.2773915843777568</v>
      </c>
      <c r="I97" s="42">
        <f>_xlfn.XLOOKUP($A97,'1.2.SSDR_sediment'!$B$7:$B$29,'1.2.SSDR_sediment'!$I$7:$I$29)</f>
        <v>-29.261266115040751</v>
      </c>
      <c r="J97" s="43"/>
    </row>
    <row r="98" spans="1:10" ht="16" x14ac:dyDescent="0.2">
      <c r="A98" s="44" t="s">
        <v>7</v>
      </c>
      <c r="B98" s="43" t="s">
        <v>136</v>
      </c>
      <c r="C98" s="42"/>
      <c r="D98" s="54" t="s">
        <v>139</v>
      </c>
      <c r="E98" s="42"/>
      <c r="F98" s="42" t="s">
        <v>220</v>
      </c>
      <c r="G98" s="42">
        <v>0</v>
      </c>
      <c r="H98" s="42">
        <f>_xlfn.XLOOKUP($A98,'1.2.SSDR_sediment'!$B$7:$B$29,'1.2.SSDR_sediment'!$J$7:$J$29)</f>
        <v>1.2773915843777568</v>
      </c>
      <c r="I98" s="42">
        <f>_xlfn.XLOOKUP($A98,'1.2.SSDR_sediment'!$B$7:$B$29,'1.2.SSDR_sediment'!$I$7:$I$29)</f>
        <v>-29.261266115040751</v>
      </c>
      <c r="J98" s="43"/>
    </row>
    <row r="99" spans="1:10" ht="16" x14ac:dyDescent="0.2">
      <c r="A99" s="44" t="s">
        <v>7</v>
      </c>
      <c r="B99" s="43" t="s">
        <v>136</v>
      </c>
      <c r="C99" s="42"/>
      <c r="D99" s="54" t="s">
        <v>117</v>
      </c>
      <c r="E99" s="42"/>
      <c r="F99" s="42" t="s">
        <v>220</v>
      </c>
      <c r="G99" s="42">
        <v>0</v>
      </c>
      <c r="H99" s="42">
        <f>_xlfn.XLOOKUP($A99,'1.3.SSDR_soil'!$B$7:$B$29,'1.3.SSDR_soil'!$J$7:$J$29)</f>
        <v>0.10461941779017071</v>
      </c>
      <c r="I99" s="42">
        <f>_xlfn.XLOOKUP($A99,'1.3.SSDR_soil'!$B$7:$B$29,'1.3.SSDR_soil'!$I$7:$I$29)</f>
        <v>-23.996463160654784</v>
      </c>
      <c r="J99" s="43"/>
    </row>
    <row r="100" spans="1:10" ht="16" x14ac:dyDescent="0.2">
      <c r="A100" s="44" t="s">
        <v>7</v>
      </c>
      <c r="B100" s="43" t="s">
        <v>136</v>
      </c>
      <c r="C100" s="42"/>
      <c r="D100" s="54" t="s">
        <v>127</v>
      </c>
      <c r="E100" s="42"/>
      <c r="F100" s="42" t="s">
        <v>220</v>
      </c>
      <c r="G100" s="42">
        <v>0</v>
      </c>
      <c r="H100" s="42">
        <f>_xlfn.XLOOKUP($A100,'1.3.SSDR_soil'!$B$7:$B$29,'1.3.SSDR_soil'!$J$7:$J$29)</f>
        <v>0.10461941779017071</v>
      </c>
      <c r="I100" s="42">
        <f>_xlfn.XLOOKUP($A100,'1.3.SSDR_soil'!$B$7:$B$29,'1.3.SSDR_soil'!$I$7:$I$29)</f>
        <v>-23.996463160654784</v>
      </c>
      <c r="J100" s="43"/>
    </row>
    <row r="101" spans="1:10" ht="16" x14ac:dyDescent="0.2">
      <c r="A101" s="45" t="s">
        <v>7</v>
      </c>
      <c r="B101" s="47" t="s">
        <v>136</v>
      </c>
      <c r="C101" s="46"/>
      <c r="D101" s="206" t="s">
        <v>118</v>
      </c>
      <c r="E101" s="46"/>
      <c r="F101" s="46" t="s">
        <v>220</v>
      </c>
      <c r="G101" s="46">
        <v>0</v>
      </c>
      <c r="H101" s="46">
        <f>_xlfn.XLOOKUP($A101,'1.3.SSDR_soil'!$B$7:$B$29,'1.3.SSDR_soil'!$J$7:$J$29)</f>
        <v>0.10461941779017071</v>
      </c>
      <c r="I101" s="42">
        <f>_xlfn.XLOOKUP($A101,'1.3.SSDR_soil'!$B$7:$B$29,'1.3.SSDR_soil'!$I$7:$I$29)</f>
        <v>-23.996463160654784</v>
      </c>
      <c r="J101" s="47"/>
    </row>
    <row r="102" spans="1:10" ht="16" x14ac:dyDescent="0.2">
      <c r="A102" s="44" t="s">
        <v>20</v>
      </c>
      <c r="B102" s="205" t="s">
        <v>136</v>
      </c>
      <c r="C102" s="203"/>
      <c r="D102" s="204" t="s">
        <v>140</v>
      </c>
      <c r="E102" s="203"/>
      <c r="F102" s="203" t="s">
        <v>220</v>
      </c>
      <c r="G102" s="203">
        <v>0</v>
      </c>
      <c r="H102" s="203">
        <f>_xlfn.XLOOKUP($A102,'1.1.SSDR_water'!$B$7:$B$29,'1.1.SSDR_water'!$J$7:$J$29)</f>
        <v>1.7318824339138983</v>
      </c>
      <c r="I102" s="203">
        <f>_xlfn.XLOOKUP($A102,'1.1.SSDR_water'!$B$7:$B$29,'1.1.SSDR_water'!$I$7:$I$29)</f>
        <v>-33.528576995558851</v>
      </c>
      <c r="J102" s="205"/>
    </row>
    <row r="103" spans="1:10" ht="16" x14ac:dyDescent="0.2">
      <c r="A103" s="44" t="s">
        <v>20</v>
      </c>
      <c r="B103" s="43" t="s">
        <v>136</v>
      </c>
      <c r="C103" s="42"/>
      <c r="D103" s="54" t="s">
        <v>115</v>
      </c>
      <c r="E103" s="42"/>
      <c r="F103" s="42" t="s">
        <v>220</v>
      </c>
      <c r="G103" s="42">
        <v>0</v>
      </c>
      <c r="H103" s="42">
        <f>_xlfn.XLOOKUP($A103,'1.1.SSDR_water'!$B$7:$B$29,'1.1.SSDR_water'!$J$7:$J$29)</f>
        <v>1.7318824339138983</v>
      </c>
      <c r="I103" s="42">
        <f>_xlfn.XLOOKUP($A103,'1.1.SSDR_water'!$B$7:$B$29,'1.1.SSDR_water'!$I$7:$I$29)</f>
        <v>-33.528576995558851</v>
      </c>
      <c r="J103" s="43"/>
    </row>
    <row r="104" spans="1:10" ht="16" x14ac:dyDescent="0.2">
      <c r="A104" s="44" t="s">
        <v>20</v>
      </c>
      <c r="B104" s="43" t="s">
        <v>136</v>
      </c>
      <c r="C104" s="42"/>
      <c r="D104" s="54" t="s">
        <v>124</v>
      </c>
      <c r="E104" s="42"/>
      <c r="F104" s="42" t="s">
        <v>220</v>
      </c>
      <c r="G104" s="42">
        <v>0</v>
      </c>
      <c r="H104" s="42">
        <f>_xlfn.XLOOKUP($A104,'1.1.SSDR_water'!$B$7:$B$29,'1.1.SSDR_water'!$J$7:$J$29)</f>
        <v>1.7318824339138983</v>
      </c>
      <c r="I104" s="42">
        <f>_xlfn.XLOOKUP($A104,'1.1.SSDR_water'!$B$7:$B$29,'1.1.SSDR_water'!$I$7:$I$29)</f>
        <v>-33.528576995558851</v>
      </c>
      <c r="J104" s="43"/>
    </row>
    <row r="105" spans="1:10" ht="16" x14ac:dyDescent="0.2">
      <c r="A105" s="44" t="s">
        <v>20</v>
      </c>
      <c r="B105" s="43" t="s">
        <v>136</v>
      </c>
      <c r="C105" s="42"/>
      <c r="D105" s="54" t="s">
        <v>116</v>
      </c>
      <c r="E105" s="42"/>
      <c r="F105" s="42" t="s">
        <v>220</v>
      </c>
      <c r="G105" s="42">
        <v>0</v>
      </c>
      <c r="H105" s="42">
        <f>_xlfn.XLOOKUP($A105,'1.1.SSDR_water'!$B$7:$B$29,'1.1.SSDR_water'!$J$7:$J$29)</f>
        <v>1.7318824339138983</v>
      </c>
      <c r="I105" s="42">
        <f>_xlfn.XLOOKUP($A105,'1.1.SSDR_water'!$B$7:$B$29,'1.1.SSDR_water'!$I$7:$I$29)</f>
        <v>-33.528576995558851</v>
      </c>
      <c r="J105" s="43"/>
    </row>
    <row r="106" spans="1:10" ht="16" x14ac:dyDescent="0.2">
      <c r="A106" s="44" t="s">
        <v>20</v>
      </c>
      <c r="B106" s="43" t="s">
        <v>136</v>
      </c>
      <c r="C106" s="42"/>
      <c r="D106" s="54" t="s">
        <v>137</v>
      </c>
      <c r="E106" s="42"/>
      <c r="F106" s="42" t="s">
        <v>220</v>
      </c>
      <c r="G106" s="42">
        <v>0</v>
      </c>
      <c r="H106" s="42">
        <f>_xlfn.XLOOKUP($A106,'1.2.SSDR_sediment'!$B$7:$B$29,'1.2.SSDR_sediment'!$J$7:$J$29)</f>
        <v>1.7318824339138983</v>
      </c>
      <c r="I106" s="42">
        <f>_xlfn.XLOOKUP($A106,'1.2.SSDR_sediment'!$B$7:$B$29,'1.2.SSDR_sediment'!$I$7:$I$29)</f>
        <v>-33.528576995558851</v>
      </c>
      <c r="J106" s="43"/>
    </row>
    <row r="107" spans="1:10" ht="16" x14ac:dyDescent="0.2">
      <c r="A107" s="44" t="s">
        <v>20</v>
      </c>
      <c r="B107" s="43" t="s">
        <v>136</v>
      </c>
      <c r="C107" s="42"/>
      <c r="D107" s="54" t="s">
        <v>138</v>
      </c>
      <c r="E107" s="42"/>
      <c r="F107" s="42" t="s">
        <v>220</v>
      </c>
      <c r="G107" s="42">
        <v>0</v>
      </c>
      <c r="H107" s="42">
        <f>_xlfn.XLOOKUP($A107,'1.2.SSDR_sediment'!$B$7:$B$29,'1.2.SSDR_sediment'!$J$7:$J$29)</f>
        <v>1.7318824339138983</v>
      </c>
      <c r="I107" s="42">
        <f>_xlfn.XLOOKUP($A107,'1.2.SSDR_sediment'!$B$7:$B$29,'1.2.SSDR_sediment'!$I$7:$I$29)</f>
        <v>-33.528576995558851</v>
      </c>
      <c r="J107" s="43"/>
    </row>
    <row r="108" spans="1:10" ht="16" x14ac:dyDescent="0.2">
      <c r="A108" s="44" t="s">
        <v>20</v>
      </c>
      <c r="B108" s="43" t="s">
        <v>136</v>
      </c>
      <c r="C108" s="42"/>
      <c r="D108" s="54" t="s">
        <v>139</v>
      </c>
      <c r="E108" s="42"/>
      <c r="F108" s="42" t="s">
        <v>220</v>
      </c>
      <c r="G108" s="42">
        <v>0</v>
      </c>
      <c r="H108" s="42">
        <f>_xlfn.XLOOKUP($A108,'1.2.SSDR_sediment'!$B$7:$B$29,'1.2.SSDR_sediment'!$J$7:$J$29)</f>
        <v>1.7318824339138983</v>
      </c>
      <c r="I108" s="42">
        <f>_xlfn.XLOOKUP($A108,'1.2.SSDR_sediment'!$B$7:$B$29,'1.2.SSDR_sediment'!$I$7:$I$29)</f>
        <v>-33.528576995558851</v>
      </c>
      <c r="J108" s="43"/>
    </row>
    <row r="109" spans="1:10" ht="16" x14ac:dyDescent="0.2">
      <c r="A109" s="44" t="s">
        <v>20</v>
      </c>
      <c r="B109" s="43" t="s">
        <v>136</v>
      </c>
      <c r="C109" s="42"/>
      <c r="D109" s="54" t="s">
        <v>117</v>
      </c>
      <c r="E109" s="42"/>
      <c r="F109" s="42" t="s">
        <v>220</v>
      </c>
      <c r="G109" s="42">
        <v>0</v>
      </c>
      <c r="H109" s="42">
        <f>_xlfn.XLOOKUP($A109,'1.3.SSDR_soil'!$B$7:$B$29,'1.3.SSDR_soil'!$J$7:$J$29)</f>
        <v>0.16719966768507238</v>
      </c>
      <c r="I109" s="42">
        <f>_xlfn.XLOOKUP($A109,'1.3.SSDR_soil'!$B$7:$B$29,'1.3.SSDR_soil'!$I$7:$I$29)</f>
        <v>-26.285928439835274</v>
      </c>
      <c r="J109" s="43"/>
    </row>
    <row r="110" spans="1:10" ht="16" x14ac:dyDescent="0.2">
      <c r="A110" s="44" t="s">
        <v>20</v>
      </c>
      <c r="B110" s="43" t="s">
        <v>136</v>
      </c>
      <c r="C110" s="42"/>
      <c r="D110" s="54" t="s">
        <v>127</v>
      </c>
      <c r="E110" s="42"/>
      <c r="F110" s="42" t="s">
        <v>220</v>
      </c>
      <c r="G110" s="42">
        <v>0</v>
      </c>
      <c r="H110" s="42">
        <f>_xlfn.XLOOKUP($A110,'1.3.SSDR_soil'!$B$7:$B$29,'1.3.SSDR_soil'!$J$7:$J$29)</f>
        <v>0.16719966768507238</v>
      </c>
      <c r="I110" s="42">
        <f>_xlfn.XLOOKUP($A110,'1.3.SSDR_soil'!$B$7:$B$29,'1.3.SSDR_soil'!$I$7:$I$29)</f>
        <v>-26.285928439835274</v>
      </c>
      <c r="J110" s="43"/>
    </row>
    <row r="111" spans="1:10" ht="16" x14ac:dyDescent="0.2">
      <c r="A111" s="45" t="s">
        <v>20</v>
      </c>
      <c r="B111" s="47" t="s">
        <v>136</v>
      </c>
      <c r="C111" s="46"/>
      <c r="D111" s="206" t="s">
        <v>118</v>
      </c>
      <c r="E111" s="46"/>
      <c r="F111" s="46" t="s">
        <v>220</v>
      </c>
      <c r="G111" s="46">
        <v>0</v>
      </c>
      <c r="H111" s="46">
        <f>_xlfn.XLOOKUP($A111,'1.3.SSDR_soil'!$B$7:$B$29,'1.3.SSDR_soil'!$J$7:$J$29)</f>
        <v>0.16719966768507238</v>
      </c>
      <c r="I111" s="42">
        <f>_xlfn.XLOOKUP($A111,'1.3.SSDR_soil'!$B$7:$B$29,'1.3.SSDR_soil'!$I$7:$I$29)</f>
        <v>-26.285928439835274</v>
      </c>
      <c r="J111" s="47"/>
    </row>
    <row r="112" spans="1:10" ht="16" x14ac:dyDescent="0.2">
      <c r="A112" s="44" t="s">
        <v>167</v>
      </c>
      <c r="B112" s="205" t="s">
        <v>136</v>
      </c>
      <c r="C112" s="203"/>
      <c r="D112" s="204" t="s">
        <v>140</v>
      </c>
      <c r="E112" s="203"/>
      <c r="F112" s="203" t="s">
        <v>220</v>
      </c>
      <c r="G112" s="203">
        <v>0</v>
      </c>
      <c r="H112" s="203">
        <f>_xlfn.XLOOKUP($A112,'1.1.SSDR_water'!$B$7:$B$29,'1.1.SSDR_water'!$J$7:$J$29)</f>
        <v>0.94104116370236246</v>
      </c>
      <c r="I112" s="203">
        <f>_xlfn.XLOOKUP($A112,'1.1.SSDR_water'!$B$7:$B$29,'1.1.SSDR_water'!$I$7:$I$29)</f>
        <v>-28.38483115039082</v>
      </c>
      <c r="J112" s="205"/>
    </row>
    <row r="113" spans="1:10" ht="16" x14ac:dyDescent="0.2">
      <c r="A113" s="44" t="s">
        <v>167</v>
      </c>
      <c r="B113" s="43" t="s">
        <v>136</v>
      </c>
      <c r="C113" s="42"/>
      <c r="D113" s="54" t="s">
        <v>115</v>
      </c>
      <c r="E113" s="42"/>
      <c r="F113" s="42" t="s">
        <v>220</v>
      </c>
      <c r="G113" s="42">
        <v>0</v>
      </c>
      <c r="H113" s="42">
        <f>_xlfn.XLOOKUP($A113,'1.1.SSDR_water'!$B$7:$B$29,'1.1.SSDR_water'!$J$7:$J$29)</f>
        <v>0.94104116370236246</v>
      </c>
      <c r="I113" s="42">
        <f>_xlfn.XLOOKUP($A113,'1.1.SSDR_water'!$B$7:$B$29,'1.1.SSDR_water'!$I$7:$I$29)</f>
        <v>-28.38483115039082</v>
      </c>
      <c r="J113" s="43"/>
    </row>
    <row r="114" spans="1:10" ht="16" x14ac:dyDescent="0.2">
      <c r="A114" s="44" t="s">
        <v>167</v>
      </c>
      <c r="B114" s="43" t="s">
        <v>136</v>
      </c>
      <c r="C114" s="42"/>
      <c r="D114" s="54" t="s">
        <v>124</v>
      </c>
      <c r="E114" s="42"/>
      <c r="F114" s="42" t="s">
        <v>220</v>
      </c>
      <c r="G114" s="42">
        <v>0</v>
      </c>
      <c r="H114" s="42">
        <f>_xlfn.XLOOKUP($A114,'1.1.SSDR_water'!$B$7:$B$29,'1.1.SSDR_water'!$J$7:$J$29)</f>
        <v>0.94104116370236246</v>
      </c>
      <c r="I114" s="42">
        <f>_xlfn.XLOOKUP($A114,'1.1.SSDR_water'!$B$7:$B$29,'1.1.SSDR_water'!$I$7:$I$29)</f>
        <v>-28.38483115039082</v>
      </c>
      <c r="J114" s="43"/>
    </row>
    <row r="115" spans="1:10" ht="16" x14ac:dyDescent="0.2">
      <c r="A115" s="44" t="s">
        <v>167</v>
      </c>
      <c r="B115" s="43" t="s">
        <v>136</v>
      </c>
      <c r="C115" s="42"/>
      <c r="D115" s="54" t="s">
        <v>116</v>
      </c>
      <c r="E115" s="42"/>
      <c r="F115" s="42" t="s">
        <v>220</v>
      </c>
      <c r="G115" s="42">
        <v>0</v>
      </c>
      <c r="H115" s="42">
        <f>_xlfn.XLOOKUP($A115,'1.1.SSDR_water'!$B$7:$B$29,'1.1.SSDR_water'!$J$7:$J$29)</f>
        <v>0.94104116370236246</v>
      </c>
      <c r="I115" s="42">
        <f>_xlfn.XLOOKUP($A115,'1.1.SSDR_water'!$B$7:$B$29,'1.1.SSDR_water'!$I$7:$I$29)</f>
        <v>-28.38483115039082</v>
      </c>
      <c r="J115" s="43"/>
    </row>
    <row r="116" spans="1:10" ht="16" x14ac:dyDescent="0.2">
      <c r="A116" s="44" t="s">
        <v>167</v>
      </c>
      <c r="B116" s="43" t="s">
        <v>136</v>
      </c>
      <c r="C116" s="42"/>
      <c r="D116" s="54" t="s">
        <v>137</v>
      </c>
      <c r="E116" s="42"/>
      <c r="F116" s="42" t="s">
        <v>220</v>
      </c>
      <c r="G116" s="42">
        <v>0</v>
      </c>
      <c r="H116" s="42">
        <f>_xlfn.XLOOKUP($A116,'1.2.SSDR_sediment'!$B$7:$B$29,'1.2.SSDR_sediment'!$J$7:$J$29)</f>
        <v>0.94104116370236246</v>
      </c>
      <c r="I116" s="42">
        <f>_xlfn.XLOOKUP($A116,'1.2.SSDR_sediment'!$B$7:$B$29,'1.2.SSDR_sediment'!$I$7:$I$29)</f>
        <v>-28.38483115039082</v>
      </c>
      <c r="J116" s="43"/>
    </row>
    <row r="117" spans="1:10" ht="16" x14ac:dyDescent="0.2">
      <c r="A117" s="44" t="s">
        <v>167</v>
      </c>
      <c r="B117" s="43" t="s">
        <v>136</v>
      </c>
      <c r="C117" s="42"/>
      <c r="D117" s="54" t="s">
        <v>138</v>
      </c>
      <c r="E117" s="42"/>
      <c r="F117" s="42" t="s">
        <v>220</v>
      </c>
      <c r="G117" s="42">
        <v>0</v>
      </c>
      <c r="H117" s="42">
        <f>_xlfn.XLOOKUP($A117,'1.2.SSDR_sediment'!$B$7:$B$29,'1.2.SSDR_sediment'!$J$7:$J$29)</f>
        <v>0.94104116370236246</v>
      </c>
      <c r="I117" s="42">
        <f>_xlfn.XLOOKUP($A117,'1.2.SSDR_sediment'!$B$7:$B$29,'1.2.SSDR_sediment'!$I$7:$I$29)</f>
        <v>-28.38483115039082</v>
      </c>
      <c r="J117" s="43"/>
    </row>
    <row r="118" spans="1:10" ht="16" x14ac:dyDescent="0.2">
      <c r="A118" s="44" t="s">
        <v>167</v>
      </c>
      <c r="B118" s="43" t="s">
        <v>136</v>
      </c>
      <c r="C118" s="42"/>
      <c r="D118" s="54" t="s">
        <v>139</v>
      </c>
      <c r="E118" s="42"/>
      <c r="F118" s="42" t="s">
        <v>220</v>
      </c>
      <c r="G118" s="42">
        <v>0</v>
      </c>
      <c r="H118" s="42">
        <f>_xlfn.XLOOKUP($A118,'1.2.SSDR_sediment'!$B$7:$B$29,'1.2.SSDR_sediment'!$J$7:$J$29)</f>
        <v>0.94104116370236246</v>
      </c>
      <c r="I118" s="42">
        <f>_xlfn.XLOOKUP($A118,'1.2.SSDR_sediment'!$B$7:$B$29,'1.2.SSDR_sediment'!$I$7:$I$29)</f>
        <v>-28.38483115039082</v>
      </c>
      <c r="J118" s="43"/>
    </row>
    <row r="119" spans="1:10" ht="16" x14ac:dyDescent="0.2">
      <c r="A119" s="44" t="s">
        <v>167</v>
      </c>
      <c r="B119" s="43" t="s">
        <v>136</v>
      </c>
      <c r="C119" s="42"/>
      <c r="D119" s="54" t="s">
        <v>117</v>
      </c>
      <c r="E119" s="42"/>
      <c r="F119" s="42" t="s">
        <v>220</v>
      </c>
      <c r="G119" s="42">
        <v>0</v>
      </c>
      <c r="H119" s="42">
        <f>_xlfn.XLOOKUP($A119,'1.3.SSDR_soil'!$B$7:$B$29,'1.3.SSDR_soil'!$J$7:$J$29)</f>
        <v>0.94104116370236246</v>
      </c>
      <c r="I119" s="42">
        <f>_xlfn.XLOOKUP($A119,'1.3.SSDR_soil'!$B$7:$B$29,'1.3.SSDR_soil'!$I$7:$I$29)</f>
        <v>-28.38483115039082</v>
      </c>
      <c r="J119" s="43"/>
    </row>
    <row r="120" spans="1:10" ht="16" x14ac:dyDescent="0.2">
      <c r="A120" s="44" t="s">
        <v>167</v>
      </c>
      <c r="B120" s="43" t="s">
        <v>136</v>
      </c>
      <c r="C120" s="42"/>
      <c r="D120" s="54" t="s">
        <v>127</v>
      </c>
      <c r="E120" s="42"/>
      <c r="F120" s="42" t="s">
        <v>220</v>
      </c>
      <c r="G120" s="42">
        <v>0</v>
      </c>
      <c r="H120" s="42">
        <f>_xlfn.XLOOKUP($A120,'1.3.SSDR_soil'!$B$7:$B$29,'1.3.SSDR_soil'!$J$7:$J$29)</f>
        <v>0.94104116370236246</v>
      </c>
      <c r="I120" s="42">
        <f>_xlfn.XLOOKUP($A120,'1.3.SSDR_soil'!$B$7:$B$29,'1.3.SSDR_soil'!$I$7:$I$29)</f>
        <v>-28.38483115039082</v>
      </c>
      <c r="J120" s="43"/>
    </row>
    <row r="121" spans="1:10" ht="16" x14ac:dyDescent="0.2">
      <c r="A121" s="45" t="s">
        <v>167</v>
      </c>
      <c r="B121" s="47" t="s">
        <v>136</v>
      </c>
      <c r="C121" s="46"/>
      <c r="D121" s="206" t="s">
        <v>118</v>
      </c>
      <c r="E121" s="46"/>
      <c r="F121" s="46" t="s">
        <v>220</v>
      </c>
      <c r="G121" s="46">
        <v>0</v>
      </c>
      <c r="H121" s="46">
        <f>_xlfn.XLOOKUP($A121,'1.3.SSDR_soil'!$B$7:$B$29,'1.3.SSDR_soil'!$J$7:$J$29)</f>
        <v>0.94104116370236246</v>
      </c>
      <c r="I121" s="42">
        <f>_xlfn.XLOOKUP($A121,'1.3.SSDR_soil'!$B$7:$B$29,'1.3.SSDR_soil'!$I$7:$I$29)</f>
        <v>-28.38483115039082</v>
      </c>
      <c r="J121" s="47"/>
    </row>
    <row r="122" spans="1:10" ht="16" x14ac:dyDescent="0.2">
      <c r="A122" s="44" t="s">
        <v>168</v>
      </c>
      <c r="B122" s="205" t="s">
        <v>136</v>
      </c>
      <c r="C122" s="203"/>
      <c r="D122" s="204" t="s">
        <v>140</v>
      </c>
      <c r="E122" s="203"/>
      <c r="F122" s="203" t="s">
        <v>220</v>
      </c>
      <c r="G122" s="203">
        <v>0</v>
      </c>
      <c r="H122" s="203">
        <f>_xlfn.XLOOKUP($A122,'1.1.SSDR_water'!$B$7:$B$29,'1.1.SSDR_water'!$J$7:$J$29)</f>
        <v>0.36715739152775634</v>
      </c>
      <c r="I122" s="203">
        <f>_xlfn.XLOOKUP($A122,'1.1.SSDR_water'!$B$7:$B$29,'1.1.SSDR_water'!$I$7:$I$29)</f>
        <v>-30.633933822779383</v>
      </c>
      <c r="J122" s="205"/>
    </row>
    <row r="123" spans="1:10" ht="16" x14ac:dyDescent="0.2">
      <c r="A123" s="44" t="s">
        <v>168</v>
      </c>
      <c r="B123" s="43" t="s">
        <v>136</v>
      </c>
      <c r="C123" s="42"/>
      <c r="D123" s="54" t="s">
        <v>115</v>
      </c>
      <c r="E123" s="42"/>
      <c r="F123" s="42" t="s">
        <v>220</v>
      </c>
      <c r="G123" s="42">
        <v>0</v>
      </c>
      <c r="H123" s="42">
        <f>_xlfn.XLOOKUP($A123,'1.1.SSDR_water'!$B$7:$B$29,'1.1.SSDR_water'!$J$7:$J$29)</f>
        <v>0.36715739152775634</v>
      </c>
      <c r="I123" s="42">
        <f>_xlfn.XLOOKUP($A123,'1.1.SSDR_water'!$B$7:$B$29,'1.1.SSDR_water'!$I$7:$I$29)</f>
        <v>-30.633933822779383</v>
      </c>
      <c r="J123" s="43"/>
    </row>
    <row r="124" spans="1:10" ht="16" x14ac:dyDescent="0.2">
      <c r="A124" s="44" t="s">
        <v>168</v>
      </c>
      <c r="B124" s="43" t="s">
        <v>136</v>
      </c>
      <c r="C124" s="42"/>
      <c r="D124" s="54" t="s">
        <v>124</v>
      </c>
      <c r="E124" s="42"/>
      <c r="F124" s="42" t="s">
        <v>220</v>
      </c>
      <c r="G124" s="42">
        <v>0</v>
      </c>
      <c r="H124" s="42">
        <f>_xlfn.XLOOKUP($A124,'1.1.SSDR_water'!$B$7:$B$29,'1.1.SSDR_water'!$J$7:$J$29)</f>
        <v>0.36715739152775634</v>
      </c>
      <c r="I124" s="42">
        <f>_xlfn.XLOOKUP($A124,'1.1.SSDR_water'!$B$7:$B$29,'1.1.SSDR_water'!$I$7:$I$29)</f>
        <v>-30.633933822779383</v>
      </c>
      <c r="J124" s="43"/>
    </row>
    <row r="125" spans="1:10" ht="16" x14ac:dyDescent="0.2">
      <c r="A125" s="44" t="s">
        <v>168</v>
      </c>
      <c r="B125" s="43" t="s">
        <v>136</v>
      </c>
      <c r="C125" s="42"/>
      <c r="D125" s="54" t="s">
        <v>116</v>
      </c>
      <c r="E125" s="42"/>
      <c r="F125" s="42" t="s">
        <v>220</v>
      </c>
      <c r="G125" s="42">
        <v>0</v>
      </c>
      <c r="H125" s="42">
        <f>_xlfn.XLOOKUP($A125,'1.1.SSDR_water'!$B$7:$B$29,'1.1.SSDR_water'!$J$7:$J$29)</f>
        <v>0.36715739152775634</v>
      </c>
      <c r="I125" s="42">
        <f>_xlfn.XLOOKUP($A125,'1.1.SSDR_water'!$B$7:$B$29,'1.1.SSDR_water'!$I$7:$I$29)</f>
        <v>-30.633933822779383</v>
      </c>
      <c r="J125" s="43"/>
    </row>
    <row r="126" spans="1:10" ht="16" x14ac:dyDescent="0.2">
      <c r="A126" s="44" t="s">
        <v>168</v>
      </c>
      <c r="B126" s="43" t="s">
        <v>136</v>
      </c>
      <c r="C126" s="42"/>
      <c r="D126" s="54" t="s">
        <v>137</v>
      </c>
      <c r="E126" s="42"/>
      <c r="F126" s="42" t="s">
        <v>220</v>
      </c>
      <c r="G126" s="42">
        <v>0</v>
      </c>
      <c r="H126" s="42">
        <f>_xlfn.XLOOKUP($A126,'1.2.SSDR_sediment'!$B$7:$B$29,'1.2.SSDR_sediment'!$J$7:$J$29)</f>
        <v>0.36715739152775634</v>
      </c>
      <c r="I126" s="42">
        <f>_xlfn.XLOOKUP($A126,'1.2.SSDR_sediment'!$B$7:$B$29,'1.2.SSDR_sediment'!$I$7:$I$29)</f>
        <v>-30.633933822779383</v>
      </c>
      <c r="J126" s="43"/>
    </row>
    <row r="127" spans="1:10" ht="16" x14ac:dyDescent="0.2">
      <c r="A127" s="44" t="s">
        <v>168</v>
      </c>
      <c r="B127" s="43" t="s">
        <v>136</v>
      </c>
      <c r="C127" s="42"/>
      <c r="D127" s="54" t="s">
        <v>138</v>
      </c>
      <c r="E127" s="42"/>
      <c r="F127" s="42" t="s">
        <v>220</v>
      </c>
      <c r="G127" s="42">
        <v>0</v>
      </c>
      <c r="H127" s="42">
        <f>_xlfn.XLOOKUP($A127,'1.2.SSDR_sediment'!$B$7:$B$29,'1.2.SSDR_sediment'!$J$7:$J$29)</f>
        <v>0.36715739152775634</v>
      </c>
      <c r="I127" s="42">
        <f>_xlfn.XLOOKUP($A127,'1.2.SSDR_sediment'!$B$7:$B$29,'1.2.SSDR_sediment'!$I$7:$I$29)</f>
        <v>-30.633933822779383</v>
      </c>
      <c r="J127" s="43"/>
    </row>
    <row r="128" spans="1:10" ht="16" x14ac:dyDescent="0.2">
      <c r="A128" s="44" t="s">
        <v>168</v>
      </c>
      <c r="B128" s="43" t="s">
        <v>136</v>
      </c>
      <c r="C128" s="42"/>
      <c r="D128" s="54" t="s">
        <v>139</v>
      </c>
      <c r="E128" s="42"/>
      <c r="F128" s="42" t="s">
        <v>220</v>
      </c>
      <c r="G128" s="42">
        <v>0</v>
      </c>
      <c r="H128" s="42">
        <f>_xlfn.XLOOKUP($A128,'1.2.SSDR_sediment'!$B$7:$B$29,'1.2.SSDR_sediment'!$J$7:$J$29)</f>
        <v>0.36715739152775634</v>
      </c>
      <c r="I128" s="42">
        <f>_xlfn.XLOOKUP($A128,'1.2.SSDR_sediment'!$B$7:$B$29,'1.2.SSDR_sediment'!$I$7:$I$29)</f>
        <v>-30.633933822779383</v>
      </c>
      <c r="J128" s="43"/>
    </row>
    <row r="129" spans="1:10" ht="16" x14ac:dyDescent="0.2">
      <c r="A129" s="44" t="s">
        <v>168</v>
      </c>
      <c r="B129" s="43" t="s">
        <v>136</v>
      </c>
      <c r="C129" s="42"/>
      <c r="D129" s="54" t="s">
        <v>117</v>
      </c>
      <c r="E129" s="42"/>
      <c r="F129" s="42" t="s">
        <v>220</v>
      </c>
      <c r="G129" s="42">
        <v>0</v>
      </c>
      <c r="H129" s="42">
        <f>_xlfn.XLOOKUP($A129,'1.3.SSDR_soil'!$B$7:$B$29,'1.3.SSDR_soil'!$J$7:$J$29)</f>
        <v>4.6502771284427306E-2</v>
      </c>
      <c r="I129" s="42">
        <f>_xlfn.XLOOKUP($A129,'1.3.SSDR_soil'!$B$7:$B$29,'1.3.SSDR_soil'!$I$7:$I$29)</f>
        <v>-27.28166585798273</v>
      </c>
      <c r="J129" s="43"/>
    </row>
    <row r="130" spans="1:10" ht="16" x14ac:dyDescent="0.2">
      <c r="A130" s="44" t="s">
        <v>168</v>
      </c>
      <c r="B130" s="43" t="s">
        <v>136</v>
      </c>
      <c r="C130" s="42"/>
      <c r="D130" s="54" t="s">
        <v>127</v>
      </c>
      <c r="E130" s="42"/>
      <c r="F130" s="42" t="s">
        <v>220</v>
      </c>
      <c r="G130" s="42">
        <v>0</v>
      </c>
      <c r="H130" s="42">
        <f>_xlfn.XLOOKUP($A130,'1.3.SSDR_soil'!$B$7:$B$29,'1.3.SSDR_soil'!$J$7:$J$29)</f>
        <v>4.6502771284427306E-2</v>
      </c>
      <c r="I130" s="42">
        <f>_xlfn.XLOOKUP($A130,'1.3.SSDR_soil'!$B$7:$B$29,'1.3.SSDR_soil'!$I$7:$I$29)</f>
        <v>-27.28166585798273</v>
      </c>
      <c r="J130" s="43"/>
    </row>
    <row r="131" spans="1:10" ht="16" x14ac:dyDescent="0.2">
      <c r="A131" s="45" t="s">
        <v>168</v>
      </c>
      <c r="B131" s="47" t="s">
        <v>136</v>
      </c>
      <c r="C131" s="46"/>
      <c r="D131" s="206" t="s">
        <v>118</v>
      </c>
      <c r="E131" s="46"/>
      <c r="F131" s="46" t="s">
        <v>220</v>
      </c>
      <c r="G131" s="46">
        <v>0</v>
      </c>
      <c r="H131" s="46">
        <f>_xlfn.XLOOKUP($A131,'1.3.SSDR_soil'!$B$7:$B$29,'1.3.SSDR_soil'!$J$7:$J$29)</f>
        <v>4.6502771284427306E-2</v>
      </c>
      <c r="I131" s="42">
        <f>_xlfn.XLOOKUP($A131,'1.3.SSDR_soil'!$B$7:$B$29,'1.3.SSDR_soil'!$I$7:$I$29)</f>
        <v>-27.28166585798273</v>
      </c>
      <c r="J131" s="47"/>
    </row>
    <row r="132" spans="1:10" ht="16" x14ac:dyDescent="0.2">
      <c r="A132" s="44" t="s">
        <v>15</v>
      </c>
      <c r="B132" s="205" t="s">
        <v>136</v>
      </c>
      <c r="C132" s="203"/>
      <c r="D132" s="204" t="s">
        <v>140</v>
      </c>
      <c r="E132" s="203"/>
      <c r="F132" s="203" t="s">
        <v>220</v>
      </c>
      <c r="G132" s="203">
        <v>0</v>
      </c>
      <c r="H132" s="203">
        <f>_xlfn.XLOOKUP($A132,'1.1.SSDR_water'!$B$7:$B$29,'1.1.SSDR_water'!$J$7:$J$29)</f>
        <v>0.89386067274613545</v>
      </c>
      <c r="I132" s="203">
        <f>_xlfn.XLOOKUP($A132,'1.1.SSDR_water'!$B$7:$B$29,'1.1.SSDR_water'!$I$7:$I$29)</f>
        <v>-26.464163176640206</v>
      </c>
      <c r="J132" s="205"/>
    </row>
    <row r="133" spans="1:10" ht="16" x14ac:dyDescent="0.2">
      <c r="A133" s="44" t="s">
        <v>15</v>
      </c>
      <c r="B133" s="43" t="s">
        <v>136</v>
      </c>
      <c r="C133" s="42"/>
      <c r="D133" s="54" t="s">
        <v>115</v>
      </c>
      <c r="E133" s="42"/>
      <c r="F133" s="42" t="s">
        <v>220</v>
      </c>
      <c r="G133" s="42">
        <v>0</v>
      </c>
      <c r="H133" s="42">
        <f>_xlfn.XLOOKUP($A133,'1.1.SSDR_water'!$B$7:$B$29,'1.1.SSDR_water'!$J$7:$J$29)</f>
        <v>0.89386067274613545</v>
      </c>
      <c r="I133" s="42">
        <f>_xlfn.XLOOKUP($A133,'1.1.SSDR_water'!$B$7:$B$29,'1.1.SSDR_water'!$I$7:$I$29)</f>
        <v>-26.464163176640206</v>
      </c>
      <c r="J133" s="43"/>
    </row>
    <row r="134" spans="1:10" ht="16" x14ac:dyDescent="0.2">
      <c r="A134" s="44" t="s">
        <v>15</v>
      </c>
      <c r="B134" s="43" t="s">
        <v>136</v>
      </c>
      <c r="C134" s="42"/>
      <c r="D134" s="54" t="s">
        <v>124</v>
      </c>
      <c r="E134" s="42"/>
      <c r="F134" s="42" t="s">
        <v>220</v>
      </c>
      <c r="G134" s="42">
        <v>0</v>
      </c>
      <c r="H134" s="42">
        <f>_xlfn.XLOOKUP($A134,'1.1.SSDR_water'!$B$7:$B$29,'1.1.SSDR_water'!$J$7:$J$29)</f>
        <v>0.89386067274613545</v>
      </c>
      <c r="I134" s="42">
        <f>_xlfn.XLOOKUP($A134,'1.1.SSDR_water'!$B$7:$B$29,'1.1.SSDR_water'!$I$7:$I$29)</f>
        <v>-26.464163176640206</v>
      </c>
      <c r="J134" s="43"/>
    </row>
    <row r="135" spans="1:10" ht="16" x14ac:dyDescent="0.2">
      <c r="A135" s="44" t="s">
        <v>15</v>
      </c>
      <c r="B135" s="43" t="s">
        <v>136</v>
      </c>
      <c r="C135" s="42"/>
      <c r="D135" s="54" t="s">
        <v>116</v>
      </c>
      <c r="E135" s="42"/>
      <c r="F135" s="42" t="s">
        <v>220</v>
      </c>
      <c r="G135" s="42">
        <v>0</v>
      </c>
      <c r="H135" s="42">
        <f>_xlfn.XLOOKUP($A135,'1.1.SSDR_water'!$B$7:$B$29,'1.1.SSDR_water'!$J$7:$J$29)</f>
        <v>0.89386067274613545</v>
      </c>
      <c r="I135" s="42">
        <f>_xlfn.XLOOKUP($A135,'1.1.SSDR_water'!$B$7:$B$29,'1.1.SSDR_water'!$I$7:$I$29)</f>
        <v>-26.464163176640206</v>
      </c>
      <c r="J135" s="43"/>
    </row>
    <row r="136" spans="1:10" ht="16" x14ac:dyDescent="0.2">
      <c r="A136" s="44" t="s">
        <v>15</v>
      </c>
      <c r="B136" s="43" t="s">
        <v>136</v>
      </c>
      <c r="C136" s="42"/>
      <c r="D136" s="54" t="s">
        <v>137</v>
      </c>
      <c r="E136" s="42"/>
      <c r="F136" s="42" t="s">
        <v>220</v>
      </c>
      <c r="G136" s="42">
        <v>0</v>
      </c>
      <c r="H136" s="42">
        <f>_xlfn.XLOOKUP($A136,'1.2.SSDR_sediment'!$B$7:$B$29,'1.2.SSDR_sediment'!$J$7:$J$29)</f>
        <v>0.89386067274613545</v>
      </c>
      <c r="I136" s="42">
        <f>_xlfn.XLOOKUP($A136,'1.2.SSDR_sediment'!$B$7:$B$29,'1.2.SSDR_sediment'!$I$7:$I$29)</f>
        <v>-26.464163176640206</v>
      </c>
      <c r="J136" s="43"/>
    </row>
    <row r="137" spans="1:10" ht="16" x14ac:dyDescent="0.2">
      <c r="A137" s="44" t="s">
        <v>15</v>
      </c>
      <c r="B137" s="43" t="s">
        <v>136</v>
      </c>
      <c r="C137" s="42"/>
      <c r="D137" s="54" t="s">
        <v>138</v>
      </c>
      <c r="E137" s="42"/>
      <c r="F137" s="42" t="s">
        <v>220</v>
      </c>
      <c r="G137" s="42">
        <v>0</v>
      </c>
      <c r="H137" s="42">
        <f>_xlfn.XLOOKUP($A137,'1.2.SSDR_sediment'!$B$7:$B$29,'1.2.SSDR_sediment'!$J$7:$J$29)</f>
        <v>0.89386067274613545</v>
      </c>
      <c r="I137" s="42">
        <f>_xlfn.XLOOKUP($A137,'1.2.SSDR_sediment'!$B$7:$B$29,'1.2.SSDR_sediment'!$I$7:$I$29)</f>
        <v>-26.464163176640206</v>
      </c>
      <c r="J137" s="43"/>
    </row>
    <row r="138" spans="1:10" ht="16" x14ac:dyDescent="0.2">
      <c r="A138" s="44" t="s">
        <v>15</v>
      </c>
      <c r="B138" s="43" t="s">
        <v>136</v>
      </c>
      <c r="C138" s="42"/>
      <c r="D138" s="54" t="s">
        <v>139</v>
      </c>
      <c r="E138" s="42"/>
      <c r="F138" s="42" t="s">
        <v>220</v>
      </c>
      <c r="G138" s="42">
        <v>0</v>
      </c>
      <c r="H138" s="42">
        <f>_xlfn.XLOOKUP($A138,'1.2.SSDR_sediment'!$B$7:$B$29,'1.2.SSDR_sediment'!$J$7:$J$29)</f>
        <v>0.89386067274613545</v>
      </c>
      <c r="I138" s="42">
        <f>_xlfn.XLOOKUP($A138,'1.2.SSDR_sediment'!$B$7:$B$29,'1.2.SSDR_sediment'!$I$7:$I$29)</f>
        <v>-26.464163176640206</v>
      </c>
      <c r="J138" s="43"/>
    </row>
    <row r="139" spans="1:10" ht="16" x14ac:dyDescent="0.2">
      <c r="A139" s="44" t="s">
        <v>15</v>
      </c>
      <c r="B139" s="43" t="s">
        <v>136</v>
      </c>
      <c r="C139" s="42"/>
      <c r="D139" s="54" t="s">
        <v>117</v>
      </c>
      <c r="E139" s="42"/>
      <c r="F139" s="42" t="s">
        <v>220</v>
      </c>
      <c r="G139" s="42">
        <v>0</v>
      </c>
      <c r="H139" s="42">
        <f>_xlfn.XLOOKUP($A139,'1.3.SSDR_soil'!$B$7:$B$29,'1.3.SSDR_soil'!$J$7:$J$29)</f>
        <v>0.79414122987293512</v>
      </c>
      <c r="I139" s="42">
        <f>_xlfn.XLOOKUP($A139,'1.3.SSDR_soil'!$B$7:$B$29,'1.3.SSDR_soil'!$I$7:$I$29)</f>
        <v>-25.281307808295232</v>
      </c>
      <c r="J139" s="43"/>
    </row>
    <row r="140" spans="1:10" ht="16" x14ac:dyDescent="0.2">
      <c r="A140" s="44" t="s">
        <v>15</v>
      </c>
      <c r="B140" s="43" t="s">
        <v>136</v>
      </c>
      <c r="C140" s="42"/>
      <c r="D140" s="54" t="s">
        <v>127</v>
      </c>
      <c r="E140" s="42"/>
      <c r="F140" s="42" t="s">
        <v>220</v>
      </c>
      <c r="G140" s="42">
        <v>0</v>
      </c>
      <c r="H140" s="42">
        <f>_xlfn.XLOOKUP($A140,'1.3.SSDR_soil'!$B$7:$B$29,'1.3.SSDR_soil'!$J$7:$J$29)</f>
        <v>0.79414122987293512</v>
      </c>
      <c r="I140" s="42">
        <f>_xlfn.XLOOKUP($A140,'1.3.SSDR_soil'!$B$7:$B$29,'1.3.SSDR_soil'!$I$7:$I$29)</f>
        <v>-25.281307808295232</v>
      </c>
      <c r="J140" s="43"/>
    </row>
    <row r="141" spans="1:10" ht="16" x14ac:dyDescent="0.2">
      <c r="A141" s="45" t="s">
        <v>15</v>
      </c>
      <c r="B141" s="47" t="s">
        <v>136</v>
      </c>
      <c r="C141" s="46"/>
      <c r="D141" s="206" t="s">
        <v>118</v>
      </c>
      <c r="E141" s="46"/>
      <c r="F141" s="46" t="s">
        <v>220</v>
      </c>
      <c r="G141" s="46">
        <v>0</v>
      </c>
      <c r="H141" s="46">
        <f>_xlfn.XLOOKUP($A141,'1.3.SSDR_soil'!$B$7:$B$29,'1.3.SSDR_soil'!$J$7:$J$29)</f>
        <v>0.79414122987293512</v>
      </c>
      <c r="I141" s="42">
        <f>_xlfn.XLOOKUP($A141,'1.3.SSDR_soil'!$B$7:$B$29,'1.3.SSDR_soil'!$I$7:$I$29)</f>
        <v>-25.281307808295232</v>
      </c>
      <c r="J141" s="47"/>
    </row>
    <row r="142" spans="1:10" ht="16" x14ac:dyDescent="0.2">
      <c r="A142" s="44" t="s">
        <v>9</v>
      </c>
      <c r="B142" s="205" t="s">
        <v>136</v>
      </c>
      <c r="C142" s="203"/>
      <c r="D142" s="204" t="s">
        <v>140</v>
      </c>
      <c r="E142" s="203"/>
      <c r="F142" s="203" t="s">
        <v>220</v>
      </c>
      <c r="G142" s="203">
        <v>0</v>
      </c>
      <c r="H142" s="203">
        <f>_xlfn.XLOOKUP($A142,'1.1.SSDR_water'!$B$7:$B$29,'1.1.SSDR_water'!$J$7:$J$29)</f>
        <v>5.2358711589165545E-2</v>
      </c>
      <c r="I142" s="203">
        <f>_xlfn.XLOOKUP($A142,'1.1.SSDR_water'!$B$7:$B$29,'1.1.SSDR_water'!$I$7:$I$29)</f>
        <v>-28.618047801344755</v>
      </c>
      <c r="J142" s="205"/>
    </row>
    <row r="143" spans="1:10" ht="16" x14ac:dyDescent="0.2">
      <c r="A143" s="44" t="s">
        <v>9</v>
      </c>
      <c r="B143" s="43" t="s">
        <v>136</v>
      </c>
      <c r="C143" s="42"/>
      <c r="D143" s="54" t="s">
        <v>115</v>
      </c>
      <c r="E143" s="42"/>
      <c r="F143" s="42" t="s">
        <v>220</v>
      </c>
      <c r="G143" s="42">
        <v>0</v>
      </c>
      <c r="H143" s="42">
        <f>_xlfn.XLOOKUP($A143,'1.1.SSDR_water'!$B$7:$B$29,'1.1.SSDR_water'!$J$7:$J$29)</f>
        <v>5.2358711589165545E-2</v>
      </c>
      <c r="I143" s="42">
        <f>_xlfn.XLOOKUP($A143,'1.1.SSDR_water'!$B$7:$B$29,'1.1.SSDR_water'!$I$7:$I$29)</f>
        <v>-28.618047801344755</v>
      </c>
      <c r="J143" s="43"/>
    </row>
    <row r="144" spans="1:10" ht="16" x14ac:dyDescent="0.2">
      <c r="A144" s="44" t="s">
        <v>9</v>
      </c>
      <c r="B144" s="43" t="s">
        <v>136</v>
      </c>
      <c r="C144" s="42"/>
      <c r="D144" s="54" t="s">
        <v>124</v>
      </c>
      <c r="E144" s="42"/>
      <c r="F144" s="42" t="s">
        <v>220</v>
      </c>
      <c r="G144" s="42">
        <v>0</v>
      </c>
      <c r="H144" s="42">
        <f>_xlfn.XLOOKUP($A144,'1.1.SSDR_water'!$B$7:$B$29,'1.1.SSDR_water'!$J$7:$J$29)</f>
        <v>5.2358711589165545E-2</v>
      </c>
      <c r="I144" s="42">
        <f>_xlfn.XLOOKUP($A144,'1.1.SSDR_water'!$B$7:$B$29,'1.1.SSDR_water'!$I$7:$I$29)</f>
        <v>-28.618047801344755</v>
      </c>
      <c r="J144" s="43"/>
    </row>
    <row r="145" spans="1:10" ht="16" x14ac:dyDescent="0.2">
      <c r="A145" s="44" t="s">
        <v>9</v>
      </c>
      <c r="B145" s="43" t="s">
        <v>136</v>
      </c>
      <c r="C145" s="42"/>
      <c r="D145" s="54" t="s">
        <v>116</v>
      </c>
      <c r="E145" s="42"/>
      <c r="F145" s="42" t="s">
        <v>220</v>
      </c>
      <c r="G145" s="42">
        <v>0</v>
      </c>
      <c r="H145" s="42">
        <f>_xlfn.XLOOKUP($A145,'1.1.SSDR_water'!$B$7:$B$29,'1.1.SSDR_water'!$J$7:$J$29)</f>
        <v>5.2358711589165545E-2</v>
      </c>
      <c r="I145" s="42">
        <f>_xlfn.XLOOKUP($A145,'1.1.SSDR_water'!$B$7:$B$29,'1.1.SSDR_water'!$I$7:$I$29)</f>
        <v>-28.618047801344755</v>
      </c>
      <c r="J145" s="43"/>
    </row>
    <row r="146" spans="1:10" ht="16" x14ac:dyDescent="0.2">
      <c r="A146" s="44" t="s">
        <v>9</v>
      </c>
      <c r="B146" s="43" t="s">
        <v>136</v>
      </c>
      <c r="C146" s="42"/>
      <c r="D146" s="54" t="s">
        <v>137</v>
      </c>
      <c r="E146" s="42"/>
      <c r="F146" s="42" t="s">
        <v>220</v>
      </c>
      <c r="G146" s="42">
        <v>0</v>
      </c>
      <c r="H146" s="42">
        <f>_xlfn.XLOOKUP($A146,'1.2.SSDR_sediment'!$B$7:$B$29,'1.2.SSDR_sediment'!$J$7:$J$29)</f>
        <v>5.2358711589165545E-2</v>
      </c>
      <c r="I146" s="42">
        <f>_xlfn.XLOOKUP($A146,'1.2.SSDR_sediment'!$B$7:$B$29,'1.2.SSDR_sediment'!$I$7:$I$29)</f>
        <v>-28.618047801344755</v>
      </c>
      <c r="J146" s="43"/>
    </row>
    <row r="147" spans="1:10" ht="16" x14ac:dyDescent="0.2">
      <c r="A147" s="44" t="s">
        <v>9</v>
      </c>
      <c r="B147" s="43" t="s">
        <v>136</v>
      </c>
      <c r="C147" s="42"/>
      <c r="D147" s="54" t="s">
        <v>138</v>
      </c>
      <c r="E147" s="42"/>
      <c r="F147" s="42" t="s">
        <v>220</v>
      </c>
      <c r="G147" s="42">
        <v>0</v>
      </c>
      <c r="H147" s="42">
        <f>_xlfn.XLOOKUP($A147,'1.2.SSDR_sediment'!$B$7:$B$29,'1.2.SSDR_sediment'!$J$7:$J$29)</f>
        <v>5.2358711589165545E-2</v>
      </c>
      <c r="I147" s="42">
        <f>_xlfn.XLOOKUP($A147,'1.2.SSDR_sediment'!$B$7:$B$29,'1.2.SSDR_sediment'!$I$7:$I$29)</f>
        <v>-28.618047801344755</v>
      </c>
      <c r="J147" s="43"/>
    </row>
    <row r="148" spans="1:10" ht="16" x14ac:dyDescent="0.2">
      <c r="A148" s="44" t="s">
        <v>9</v>
      </c>
      <c r="B148" s="43" t="s">
        <v>136</v>
      </c>
      <c r="C148" s="42"/>
      <c r="D148" s="54" t="s">
        <v>139</v>
      </c>
      <c r="E148" s="42"/>
      <c r="F148" s="42" t="s">
        <v>220</v>
      </c>
      <c r="G148" s="42">
        <v>0</v>
      </c>
      <c r="H148" s="42">
        <f>_xlfn.XLOOKUP($A148,'1.2.SSDR_sediment'!$B$7:$B$29,'1.2.SSDR_sediment'!$J$7:$J$29)</f>
        <v>5.2358711589165545E-2</v>
      </c>
      <c r="I148" s="42">
        <f>_xlfn.XLOOKUP($A148,'1.2.SSDR_sediment'!$B$7:$B$29,'1.2.SSDR_sediment'!$I$7:$I$29)</f>
        <v>-28.618047801344755</v>
      </c>
      <c r="J148" s="43"/>
    </row>
    <row r="149" spans="1:10" ht="16" x14ac:dyDescent="0.2">
      <c r="A149" s="44" t="s">
        <v>9</v>
      </c>
      <c r="B149" s="43" t="s">
        <v>136</v>
      </c>
      <c r="C149" s="42"/>
      <c r="D149" s="54" t="s">
        <v>117</v>
      </c>
      <c r="E149" s="42"/>
      <c r="F149" s="42" t="s">
        <v>220</v>
      </c>
      <c r="G149" s="42">
        <v>0</v>
      </c>
      <c r="H149" s="42">
        <f>_xlfn.XLOOKUP($A149,'1.3.SSDR_soil'!$B$7:$B$29,'1.3.SSDR_soil'!$J$7:$J$29)</f>
        <v>0.39501275773675909</v>
      </c>
      <c r="I149" s="42">
        <f>_xlfn.XLOOKUP($A149,'1.3.SSDR_soil'!$B$7:$B$29,'1.3.SSDR_soil'!$I$7:$I$29)</f>
        <v>-29.391653529166593</v>
      </c>
      <c r="J149" s="43"/>
    </row>
    <row r="150" spans="1:10" ht="16" x14ac:dyDescent="0.2">
      <c r="A150" s="44" t="s">
        <v>9</v>
      </c>
      <c r="B150" s="43" t="s">
        <v>136</v>
      </c>
      <c r="C150" s="42"/>
      <c r="D150" s="54" t="s">
        <v>127</v>
      </c>
      <c r="E150" s="42"/>
      <c r="F150" s="42" t="s">
        <v>220</v>
      </c>
      <c r="G150" s="42">
        <v>0</v>
      </c>
      <c r="H150" s="42">
        <f>_xlfn.XLOOKUP($A150,'1.3.SSDR_soil'!$B$7:$B$29,'1.3.SSDR_soil'!$J$7:$J$29)</f>
        <v>0.39501275773675909</v>
      </c>
      <c r="I150" s="42">
        <f>_xlfn.XLOOKUP($A150,'1.3.SSDR_soil'!$B$7:$B$29,'1.3.SSDR_soil'!$I$7:$I$29)</f>
        <v>-29.391653529166593</v>
      </c>
      <c r="J150" s="43"/>
    </row>
    <row r="151" spans="1:10" ht="16" x14ac:dyDescent="0.2">
      <c r="A151" s="45" t="s">
        <v>9</v>
      </c>
      <c r="B151" s="47" t="s">
        <v>136</v>
      </c>
      <c r="C151" s="46"/>
      <c r="D151" s="206" t="s">
        <v>118</v>
      </c>
      <c r="E151" s="46"/>
      <c r="F151" s="46" t="s">
        <v>220</v>
      </c>
      <c r="G151" s="46">
        <v>0</v>
      </c>
      <c r="H151" s="46">
        <f>_xlfn.XLOOKUP($A151,'1.3.SSDR_soil'!$B$7:$B$29,'1.3.SSDR_soil'!$J$7:$J$29)</f>
        <v>0.39501275773675909</v>
      </c>
      <c r="I151" s="42">
        <f>_xlfn.XLOOKUP($A151,'1.3.SSDR_soil'!$B$7:$B$29,'1.3.SSDR_soil'!$I$7:$I$29)</f>
        <v>-29.391653529166593</v>
      </c>
      <c r="J151" s="47"/>
    </row>
    <row r="152" spans="1:10" ht="16" x14ac:dyDescent="0.2">
      <c r="A152" s="44" t="s">
        <v>146</v>
      </c>
      <c r="B152" s="205" t="s">
        <v>136</v>
      </c>
      <c r="C152" s="203"/>
      <c r="D152" s="204" t="s">
        <v>140</v>
      </c>
      <c r="E152" s="203"/>
      <c r="F152" s="203" t="s">
        <v>220</v>
      </c>
      <c r="G152" s="203">
        <v>0</v>
      </c>
      <c r="H152" s="203">
        <f>_xlfn.XLOOKUP($A152,'1.1.SSDR_water'!$B$7:$B$29,'1.1.SSDR_water'!$J$7:$J$29)</f>
        <v>0.43309544095908975</v>
      </c>
      <c r="I152" s="203">
        <f>_xlfn.XLOOKUP($A152,'1.1.SSDR_water'!$B$7:$B$29,'1.1.SSDR_water'!$I$7:$I$29)</f>
        <v>-28.175206868551847</v>
      </c>
      <c r="J152" s="205"/>
    </row>
    <row r="153" spans="1:10" ht="16" x14ac:dyDescent="0.2">
      <c r="A153" s="44" t="s">
        <v>146</v>
      </c>
      <c r="B153" s="43" t="s">
        <v>136</v>
      </c>
      <c r="C153" s="42"/>
      <c r="D153" s="54" t="s">
        <v>115</v>
      </c>
      <c r="E153" s="42"/>
      <c r="F153" s="42" t="s">
        <v>220</v>
      </c>
      <c r="G153" s="42">
        <v>0</v>
      </c>
      <c r="H153" s="42">
        <f>_xlfn.XLOOKUP($A153,'1.1.SSDR_water'!$B$7:$B$29,'1.1.SSDR_water'!$J$7:$J$29)</f>
        <v>0.43309544095908975</v>
      </c>
      <c r="I153" s="42">
        <f>_xlfn.XLOOKUP($A153,'1.1.SSDR_water'!$B$7:$B$29,'1.1.SSDR_water'!$I$7:$I$29)</f>
        <v>-28.175206868551847</v>
      </c>
      <c r="J153" s="43"/>
    </row>
    <row r="154" spans="1:10" ht="16" x14ac:dyDescent="0.2">
      <c r="A154" s="44" t="s">
        <v>146</v>
      </c>
      <c r="B154" s="43" t="s">
        <v>136</v>
      </c>
      <c r="C154" s="42"/>
      <c r="D154" s="54" t="s">
        <v>124</v>
      </c>
      <c r="E154" s="42"/>
      <c r="F154" s="42" t="s">
        <v>220</v>
      </c>
      <c r="G154" s="42">
        <v>0</v>
      </c>
      <c r="H154" s="42">
        <f>_xlfn.XLOOKUP($A154,'1.1.SSDR_water'!$B$7:$B$29,'1.1.SSDR_water'!$J$7:$J$29)</f>
        <v>0.43309544095908975</v>
      </c>
      <c r="I154" s="42">
        <f>_xlfn.XLOOKUP($A154,'1.1.SSDR_water'!$B$7:$B$29,'1.1.SSDR_water'!$I$7:$I$29)</f>
        <v>-28.175206868551847</v>
      </c>
      <c r="J154" s="43"/>
    </row>
    <row r="155" spans="1:10" ht="16" x14ac:dyDescent="0.2">
      <c r="A155" s="44" t="s">
        <v>146</v>
      </c>
      <c r="B155" s="43" t="s">
        <v>136</v>
      </c>
      <c r="C155" s="42"/>
      <c r="D155" s="54" t="s">
        <v>116</v>
      </c>
      <c r="E155" s="42"/>
      <c r="F155" s="42" t="s">
        <v>220</v>
      </c>
      <c r="G155" s="42">
        <v>0</v>
      </c>
      <c r="H155" s="42">
        <f>_xlfn.XLOOKUP($A155,'1.1.SSDR_water'!$B$7:$B$29,'1.1.SSDR_water'!$J$7:$J$29)</f>
        <v>0.43309544095908975</v>
      </c>
      <c r="I155" s="42">
        <f>_xlfn.XLOOKUP($A155,'1.1.SSDR_water'!$B$7:$B$29,'1.1.SSDR_water'!$I$7:$I$29)</f>
        <v>-28.175206868551847</v>
      </c>
      <c r="J155" s="43"/>
    </row>
    <row r="156" spans="1:10" ht="16" x14ac:dyDescent="0.2">
      <c r="A156" s="44" t="s">
        <v>146</v>
      </c>
      <c r="B156" s="43" t="s">
        <v>136</v>
      </c>
      <c r="C156" s="42"/>
      <c r="D156" s="54" t="s">
        <v>137</v>
      </c>
      <c r="E156" s="42"/>
      <c r="F156" s="42" t="s">
        <v>220</v>
      </c>
      <c r="G156" s="42">
        <v>0</v>
      </c>
      <c r="H156" s="42">
        <f>_xlfn.XLOOKUP($A156,'1.2.SSDR_sediment'!$B$7:$B$29,'1.2.SSDR_sediment'!$J$7:$J$29)</f>
        <v>0.43309544095908975</v>
      </c>
      <c r="I156" s="42">
        <f>_xlfn.XLOOKUP($A156,'1.2.SSDR_sediment'!$B$7:$B$29,'1.2.SSDR_sediment'!$I$7:$I$29)</f>
        <v>-28.175206868551847</v>
      </c>
      <c r="J156" s="43"/>
    </row>
    <row r="157" spans="1:10" ht="16" x14ac:dyDescent="0.2">
      <c r="A157" s="44" t="s">
        <v>146</v>
      </c>
      <c r="B157" s="43" t="s">
        <v>136</v>
      </c>
      <c r="C157" s="42"/>
      <c r="D157" s="54" t="s">
        <v>138</v>
      </c>
      <c r="E157" s="42"/>
      <c r="F157" s="42" t="s">
        <v>220</v>
      </c>
      <c r="G157" s="42">
        <v>0</v>
      </c>
      <c r="H157" s="42">
        <f>_xlfn.XLOOKUP($A157,'1.2.SSDR_sediment'!$B$7:$B$29,'1.2.SSDR_sediment'!$J$7:$J$29)</f>
        <v>0.43309544095908975</v>
      </c>
      <c r="I157" s="42">
        <f>_xlfn.XLOOKUP($A157,'1.2.SSDR_sediment'!$B$7:$B$29,'1.2.SSDR_sediment'!$I$7:$I$29)</f>
        <v>-28.175206868551847</v>
      </c>
      <c r="J157" s="43"/>
    </row>
    <row r="158" spans="1:10" ht="16" x14ac:dyDescent="0.2">
      <c r="A158" s="44" t="s">
        <v>146</v>
      </c>
      <c r="B158" s="43" t="s">
        <v>136</v>
      </c>
      <c r="C158" s="42"/>
      <c r="D158" s="54" t="s">
        <v>139</v>
      </c>
      <c r="E158" s="42"/>
      <c r="F158" s="42" t="s">
        <v>220</v>
      </c>
      <c r="G158" s="42">
        <v>0</v>
      </c>
      <c r="H158" s="42">
        <f>_xlfn.XLOOKUP($A158,'1.2.SSDR_sediment'!$B$7:$B$29,'1.2.SSDR_sediment'!$J$7:$J$29)</f>
        <v>0.43309544095908975</v>
      </c>
      <c r="I158" s="42">
        <f>_xlfn.XLOOKUP($A158,'1.2.SSDR_sediment'!$B$7:$B$29,'1.2.SSDR_sediment'!$I$7:$I$29)</f>
        <v>-28.175206868551847</v>
      </c>
      <c r="J158" s="43"/>
    </row>
    <row r="159" spans="1:10" ht="16" x14ac:dyDescent="0.2">
      <c r="A159" s="44" t="s">
        <v>146</v>
      </c>
      <c r="B159" s="43" t="s">
        <v>136</v>
      </c>
      <c r="C159" s="42"/>
      <c r="D159" s="54" t="s">
        <v>117</v>
      </c>
      <c r="E159" s="42"/>
      <c r="F159" s="42" t="s">
        <v>220</v>
      </c>
      <c r="G159" s="42">
        <v>0</v>
      </c>
      <c r="H159" s="42">
        <f>_xlfn.XLOOKUP($A159,'1.3.SSDR_soil'!$B$7:$B$29,'1.3.SSDR_soil'!$J$7:$J$29)</f>
        <v>0.29020538965003162</v>
      </c>
      <c r="I159" s="42">
        <f>_xlfn.XLOOKUP($A159,'1.3.SSDR_soil'!$B$7:$B$29,'1.3.SSDR_soil'!$I$7:$I$29)</f>
        <v>-29.705088442285167</v>
      </c>
      <c r="J159" s="43"/>
    </row>
    <row r="160" spans="1:10" ht="16" x14ac:dyDescent="0.2">
      <c r="A160" s="44" t="s">
        <v>146</v>
      </c>
      <c r="B160" s="43" t="s">
        <v>136</v>
      </c>
      <c r="C160" s="42"/>
      <c r="D160" s="54" t="s">
        <v>127</v>
      </c>
      <c r="E160" s="42"/>
      <c r="F160" s="42" t="s">
        <v>220</v>
      </c>
      <c r="G160" s="42">
        <v>0</v>
      </c>
      <c r="H160" s="42">
        <f>_xlfn.XLOOKUP($A160,'1.3.SSDR_soil'!$B$7:$B$29,'1.3.SSDR_soil'!$J$7:$J$29)</f>
        <v>0.29020538965003162</v>
      </c>
      <c r="I160" s="42">
        <f>_xlfn.XLOOKUP($A160,'1.3.SSDR_soil'!$B$7:$B$29,'1.3.SSDR_soil'!$I$7:$I$29)</f>
        <v>-29.705088442285167</v>
      </c>
      <c r="J160" s="43"/>
    </row>
    <row r="161" spans="1:10" ht="16" x14ac:dyDescent="0.2">
      <c r="A161" s="45" t="s">
        <v>146</v>
      </c>
      <c r="B161" s="47" t="s">
        <v>136</v>
      </c>
      <c r="C161" s="46"/>
      <c r="D161" s="206" t="s">
        <v>118</v>
      </c>
      <c r="E161" s="46"/>
      <c r="F161" s="46" t="s">
        <v>220</v>
      </c>
      <c r="G161" s="46">
        <v>0</v>
      </c>
      <c r="H161" s="46">
        <f>_xlfn.XLOOKUP($A161,'1.3.SSDR_soil'!$B$7:$B$29,'1.3.SSDR_soil'!$J$7:$J$29)</f>
        <v>0.29020538965003162</v>
      </c>
      <c r="I161" s="42">
        <f>_xlfn.XLOOKUP($A161,'1.3.SSDR_soil'!$B$7:$B$29,'1.3.SSDR_soil'!$I$7:$I$29)</f>
        <v>-29.705088442285167</v>
      </c>
      <c r="J161" s="47"/>
    </row>
    <row r="162" spans="1:10" ht="16" x14ac:dyDescent="0.2">
      <c r="A162" s="44" t="s">
        <v>147</v>
      </c>
      <c r="B162" s="205" t="s">
        <v>136</v>
      </c>
      <c r="C162" s="203"/>
      <c r="D162" s="204" t="s">
        <v>140</v>
      </c>
      <c r="E162" s="203"/>
      <c r="F162" s="203" t="s">
        <v>220</v>
      </c>
      <c r="G162" s="203">
        <v>0</v>
      </c>
      <c r="H162" s="203">
        <f>_xlfn.XLOOKUP($A162,'1.1.SSDR_water'!$B$7:$B$29,'1.1.SSDR_water'!$J$7:$J$29)</f>
        <v>0.1583510654359134</v>
      </c>
      <c r="I162" s="203">
        <f>_xlfn.XLOOKUP($A162,'1.1.SSDR_water'!$B$7:$B$29,'1.1.SSDR_water'!$I$7:$I$29)</f>
        <v>-27.595084640082938</v>
      </c>
      <c r="J162" s="205"/>
    </row>
    <row r="163" spans="1:10" ht="16" x14ac:dyDescent="0.2">
      <c r="A163" s="44" t="s">
        <v>147</v>
      </c>
      <c r="B163" s="43" t="s">
        <v>136</v>
      </c>
      <c r="C163" s="42"/>
      <c r="D163" s="54" t="s">
        <v>115</v>
      </c>
      <c r="E163" s="42"/>
      <c r="F163" s="42" t="s">
        <v>220</v>
      </c>
      <c r="G163" s="42">
        <v>0</v>
      </c>
      <c r="H163" s="42">
        <f>_xlfn.XLOOKUP($A163,'1.1.SSDR_water'!$B$7:$B$29,'1.1.SSDR_water'!$J$7:$J$29)</f>
        <v>0.1583510654359134</v>
      </c>
      <c r="I163" s="42">
        <f>_xlfn.XLOOKUP($A163,'1.1.SSDR_water'!$B$7:$B$29,'1.1.SSDR_water'!$I$7:$I$29)</f>
        <v>-27.595084640082938</v>
      </c>
      <c r="J163" s="43"/>
    </row>
    <row r="164" spans="1:10" ht="16" x14ac:dyDescent="0.2">
      <c r="A164" s="44" t="s">
        <v>147</v>
      </c>
      <c r="B164" s="43" t="s">
        <v>136</v>
      </c>
      <c r="C164" s="42"/>
      <c r="D164" s="54" t="s">
        <v>124</v>
      </c>
      <c r="E164" s="42"/>
      <c r="F164" s="42" t="s">
        <v>220</v>
      </c>
      <c r="G164" s="42">
        <v>0</v>
      </c>
      <c r="H164" s="42">
        <f>_xlfn.XLOOKUP($A164,'1.1.SSDR_water'!$B$7:$B$29,'1.1.SSDR_water'!$J$7:$J$29)</f>
        <v>0.1583510654359134</v>
      </c>
      <c r="I164" s="42">
        <f>_xlfn.XLOOKUP($A164,'1.1.SSDR_water'!$B$7:$B$29,'1.1.SSDR_water'!$I$7:$I$29)</f>
        <v>-27.595084640082938</v>
      </c>
      <c r="J164" s="43"/>
    </row>
    <row r="165" spans="1:10" ht="16" x14ac:dyDescent="0.2">
      <c r="A165" s="44" t="s">
        <v>147</v>
      </c>
      <c r="B165" s="43" t="s">
        <v>136</v>
      </c>
      <c r="C165" s="42"/>
      <c r="D165" s="54" t="s">
        <v>116</v>
      </c>
      <c r="E165" s="42"/>
      <c r="F165" s="42" t="s">
        <v>220</v>
      </c>
      <c r="G165" s="42">
        <v>0</v>
      </c>
      <c r="H165" s="42">
        <f>_xlfn.XLOOKUP($A165,'1.1.SSDR_water'!$B$7:$B$29,'1.1.SSDR_water'!$J$7:$J$29)</f>
        <v>0.1583510654359134</v>
      </c>
      <c r="I165" s="42">
        <f>_xlfn.XLOOKUP($A165,'1.1.SSDR_water'!$B$7:$B$29,'1.1.SSDR_water'!$I$7:$I$29)</f>
        <v>-27.595084640082938</v>
      </c>
      <c r="J165" s="43"/>
    </row>
    <row r="166" spans="1:10" ht="16" x14ac:dyDescent="0.2">
      <c r="A166" s="44" t="s">
        <v>147</v>
      </c>
      <c r="B166" s="43" t="s">
        <v>136</v>
      </c>
      <c r="C166" s="42"/>
      <c r="D166" s="54" t="s">
        <v>137</v>
      </c>
      <c r="E166" s="42"/>
      <c r="F166" s="42" t="s">
        <v>220</v>
      </c>
      <c r="G166" s="42">
        <v>0</v>
      </c>
      <c r="H166" s="42">
        <f>_xlfn.XLOOKUP($A166,'1.2.SSDR_sediment'!$B$7:$B$29,'1.2.SSDR_sediment'!$J$7:$J$29)</f>
        <v>0.1583510654359134</v>
      </c>
      <c r="I166" s="42">
        <f>_xlfn.XLOOKUP($A166,'1.2.SSDR_sediment'!$B$7:$B$29,'1.2.SSDR_sediment'!$I$7:$I$29)</f>
        <v>-27.595084640082938</v>
      </c>
      <c r="J166" s="43"/>
    </row>
    <row r="167" spans="1:10" ht="16" x14ac:dyDescent="0.2">
      <c r="A167" s="44" t="s">
        <v>147</v>
      </c>
      <c r="B167" s="43" t="s">
        <v>136</v>
      </c>
      <c r="C167" s="42"/>
      <c r="D167" s="54" t="s">
        <v>138</v>
      </c>
      <c r="E167" s="42"/>
      <c r="F167" s="42" t="s">
        <v>220</v>
      </c>
      <c r="G167" s="42">
        <v>0</v>
      </c>
      <c r="H167" s="42">
        <f>_xlfn.XLOOKUP($A167,'1.2.SSDR_sediment'!$B$7:$B$29,'1.2.SSDR_sediment'!$J$7:$J$29)</f>
        <v>0.1583510654359134</v>
      </c>
      <c r="I167" s="42">
        <f>_xlfn.XLOOKUP($A167,'1.2.SSDR_sediment'!$B$7:$B$29,'1.2.SSDR_sediment'!$I$7:$I$29)</f>
        <v>-27.595084640082938</v>
      </c>
      <c r="J167" s="43"/>
    </row>
    <row r="168" spans="1:10" ht="16" x14ac:dyDescent="0.2">
      <c r="A168" s="44" t="s">
        <v>147</v>
      </c>
      <c r="B168" s="43" t="s">
        <v>136</v>
      </c>
      <c r="C168" s="42"/>
      <c r="D168" s="54" t="s">
        <v>139</v>
      </c>
      <c r="E168" s="42"/>
      <c r="F168" s="42" t="s">
        <v>220</v>
      </c>
      <c r="G168" s="42">
        <v>0</v>
      </c>
      <c r="H168" s="42">
        <f>_xlfn.XLOOKUP($A168,'1.2.SSDR_sediment'!$B$7:$B$29,'1.2.SSDR_sediment'!$J$7:$J$29)</f>
        <v>0.1583510654359134</v>
      </c>
      <c r="I168" s="42">
        <f>_xlfn.XLOOKUP($A168,'1.2.SSDR_sediment'!$B$7:$B$29,'1.2.SSDR_sediment'!$I$7:$I$29)</f>
        <v>-27.595084640082938</v>
      </c>
      <c r="J168" s="43"/>
    </row>
    <row r="169" spans="1:10" ht="16" x14ac:dyDescent="0.2">
      <c r="A169" s="44" t="s">
        <v>147</v>
      </c>
      <c r="B169" s="43" t="s">
        <v>136</v>
      </c>
      <c r="C169" s="42"/>
      <c r="D169" s="54" t="s">
        <v>117</v>
      </c>
      <c r="E169" s="42"/>
      <c r="F169" s="42" t="s">
        <v>220</v>
      </c>
      <c r="G169" s="42">
        <v>0</v>
      </c>
      <c r="H169" s="42">
        <f>_xlfn.XLOOKUP($A169,'1.3.SSDR_soil'!$B$7:$B$29,'1.3.SSDR_soil'!$J$7:$J$29)</f>
        <v>0.29020538965003162</v>
      </c>
      <c r="I169" s="42">
        <f>_xlfn.XLOOKUP($A169,'1.3.SSDR_soil'!$B$7:$B$29,'1.3.SSDR_soil'!$I$7:$I$29)</f>
        <v>-29.705088442285167</v>
      </c>
      <c r="J169" s="43"/>
    </row>
    <row r="170" spans="1:10" ht="16" x14ac:dyDescent="0.2">
      <c r="A170" s="44" t="s">
        <v>147</v>
      </c>
      <c r="B170" s="43" t="s">
        <v>136</v>
      </c>
      <c r="C170" s="42"/>
      <c r="D170" s="54" t="s">
        <v>127</v>
      </c>
      <c r="E170" s="42"/>
      <c r="F170" s="42" t="s">
        <v>220</v>
      </c>
      <c r="G170" s="42">
        <v>0</v>
      </c>
      <c r="H170" s="42">
        <f>_xlfn.XLOOKUP($A170,'1.3.SSDR_soil'!$B$7:$B$29,'1.3.SSDR_soil'!$J$7:$J$29)</f>
        <v>0.29020538965003162</v>
      </c>
      <c r="I170" s="42">
        <f>_xlfn.XLOOKUP($A170,'1.3.SSDR_soil'!$B$7:$B$29,'1.3.SSDR_soil'!$I$7:$I$29)</f>
        <v>-29.705088442285167</v>
      </c>
      <c r="J170" s="43"/>
    </row>
    <row r="171" spans="1:10" ht="16" x14ac:dyDescent="0.2">
      <c r="A171" s="45" t="s">
        <v>147</v>
      </c>
      <c r="B171" s="47" t="s">
        <v>136</v>
      </c>
      <c r="C171" s="46"/>
      <c r="D171" s="206" t="s">
        <v>118</v>
      </c>
      <c r="E171" s="46"/>
      <c r="F171" s="46" t="s">
        <v>220</v>
      </c>
      <c r="G171" s="46">
        <v>0</v>
      </c>
      <c r="H171" s="46">
        <f>_xlfn.XLOOKUP($A171,'1.3.SSDR_soil'!$B$7:$B$29,'1.3.SSDR_soil'!$J$7:$J$29)</f>
        <v>0.29020538965003162</v>
      </c>
      <c r="I171" s="42">
        <f>_xlfn.XLOOKUP($A171,'1.3.SSDR_soil'!$B$7:$B$29,'1.3.SSDR_soil'!$I$7:$I$29)</f>
        <v>-29.705088442285167</v>
      </c>
      <c r="J171" s="47"/>
    </row>
    <row r="172" spans="1:10" ht="16" x14ac:dyDescent="0.2">
      <c r="A172" s="44" t="s">
        <v>148</v>
      </c>
      <c r="B172" s="205" t="s">
        <v>136</v>
      </c>
      <c r="C172" s="203"/>
      <c r="D172" s="204" t="s">
        <v>140</v>
      </c>
      <c r="E172" s="203"/>
      <c r="F172" s="203" t="s">
        <v>220</v>
      </c>
      <c r="G172" s="203">
        <v>0</v>
      </c>
      <c r="H172" s="203">
        <f>_xlfn.XLOOKUP($A172,'1.1.SSDR_water'!$B$7:$B$29,'1.1.SSDR_water'!$J$7:$J$29)</f>
        <v>4.4094154096165475E-2</v>
      </c>
      <c r="I172" s="203">
        <f>_xlfn.XLOOKUP($A172,'1.1.SSDR_water'!$B$7:$B$29,'1.1.SSDR_water'!$I$7:$I$29)</f>
        <v>-27.881058999561642</v>
      </c>
      <c r="J172" s="205"/>
    </row>
    <row r="173" spans="1:10" ht="16" x14ac:dyDescent="0.2">
      <c r="A173" s="44" t="s">
        <v>148</v>
      </c>
      <c r="B173" s="43" t="s">
        <v>136</v>
      </c>
      <c r="C173" s="42"/>
      <c r="D173" s="54" t="s">
        <v>115</v>
      </c>
      <c r="E173" s="42"/>
      <c r="F173" s="42" t="s">
        <v>220</v>
      </c>
      <c r="G173" s="42">
        <v>0</v>
      </c>
      <c r="H173" s="42">
        <f>_xlfn.XLOOKUP($A173,'1.1.SSDR_water'!$B$7:$B$29,'1.1.SSDR_water'!$J$7:$J$29)</f>
        <v>4.4094154096165475E-2</v>
      </c>
      <c r="I173" s="42">
        <f>_xlfn.XLOOKUP($A173,'1.1.SSDR_water'!$B$7:$B$29,'1.1.SSDR_water'!$I$7:$I$29)</f>
        <v>-27.881058999561642</v>
      </c>
      <c r="J173" s="43"/>
    </row>
    <row r="174" spans="1:10" ht="16" x14ac:dyDescent="0.2">
      <c r="A174" s="44" t="s">
        <v>148</v>
      </c>
      <c r="B174" s="43" t="s">
        <v>136</v>
      </c>
      <c r="C174" s="42"/>
      <c r="D174" s="54" t="s">
        <v>124</v>
      </c>
      <c r="E174" s="42"/>
      <c r="F174" s="42" t="s">
        <v>220</v>
      </c>
      <c r="G174" s="42">
        <v>0</v>
      </c>
      <c r="H174" s="42">
        <f>_xlfn.XLOOKUP($A174,'1.1.SSDR_water'!$B$7:$B$29,'1.1.SSDR_water'!$J$7:$J$29)</f>
        <v>4.4094154096165475E-2</v>
      </c>
      <c r="I174" s="42">
        <f>_xlfn.XLOOKUP($A174,'1.1.SSDR_water'!$B$7:$B$29,'1.1.SSDR_water'!$I$7:$I$29)</f>
        <v>-27.881058999561642</v>
      </c>
      <c r="J174" s="43"/>
    </row>
    <row r="175" spans="1:10" ht="16" x14ac:dyDescent="0.2">
      <c r="A175" s="44" t="s">
        <v>148</v>
      </c>
      <c r="B175" s="43" t="s">
        <v>136</v>
      </c>
      <c r="C175" s="42"/>
      <c r="D175" s="54" t="s">
        <v>116</v>
      </c>
      <c r="E175" s="42"/>
      <c r="F175" s="42" t="s">
        <v>220</v>
      </c>
      <c r="G175" s="42">
        <v>0</v>
      </c>
      <c r="H175" s="42">
        <f>_xlfn.XLOOKUP($A175,'1.1.SSDR_water'!$B$7:$B$29,'1.1.SSDR_water'!$J$7:$J$29)</f>
        <v>4.4094154096165475E-2</v>
      </c>
      <c r="I175" s="42">
        <f>_xlfn.XLOOKUP($A175,'1.1.SSDR_water'!$B$7:$B$29,'1.1.SSDR_water'!$I$7:$I$29)</f>
        <v>-27.881058999561642</v>
      </c>
      <c r="J175" s="43"/>
    </row>
    <row r="176" spans="1:10" ht="16" x14ac:dyDescent="0.2">
      <c r="A176" s="44" t="s">
        <v>148</v>
      </c>
      <c r="B176" s="43" t="s">
        <v>136</v>
      </c>
      <c r="C176" s="42"/>
      <c r="D176" s="54" t="s">
        <v>137</v>
      </c>
      <c r="E176" s="42"/>
      <c r="F176" s="42" t="s">
        <v>220</v>
      </c>
      <c r="G176" s="42">
        <v>0</v>
      </c>
      <c r="H176" s="42">
        <f>_xlfn.XLOOKUP($A176,'1.2.SSDR_sediment'!$B$7:$B$29,'1.2.SSDR_sediment'!$J$7:$J$29)</f>
        <v>4.4094154096165475E-2</v>
      </c>
      <c r="I176" s="42">
        <f>_xlfn.XLOOKUP($A176,'1.2.SSDR_sediment'!$B$7:$B$29,'1.2.SSDR_sediment'!$I$7:$I$29)</f>
        <v>-27.881058999561642</v>
      </c>
      <c r="J176" s="43"/>
    </row>
    <row r="177" spans="1:10" ht="16" x14ac:dyDescent="0.2">
      <c r="A177" s="44" t="s">
        <v>148</v>
      </c>
      <c r="B177" s="43" t="s">
        <v>136</v>
      </c>
      <c r="C177" s="42"/>
      <c r="D177" s="54" t="s">
        <v>138</v>
      </c>
      <c r="E177" s="42"/>
      <c r="F177" s="42" t="s">
        <v>220</v>
      </c>
      <c r="G177" s="42">
        <v>0</v>
      </c>
      <c r="H177" s="42">
        <f>_xlfn.XLOOKUP($A177,'1.2.SSDR_sediment'!$B$7:$B$29,'1.2.SSDR_sediment'!$J$7:$J$29)</f>
        <v>4.4094154096165475E-2</v>
      </c>
      <c r="I177" s="42">
        <f>_xlfn.XLOOKUP($A177,'1.2.SSDR_sediment'!$B$7:$B$29,'1.2.SSDR_sediment'!$I$7:$I$29)</f>
        <v>-27.881058999561642</v>
      </c>
      <c r="J177" s="43"/>
    </row>
    <row r="178" spans="1:10" ht="16" x14ac:dyDescent="0.2">
      <c r="A178" s="44" t="s">
        <v>148</v>
      </c>
      <c r="B178" s="43" t="s">
        <v>136</v>
      </c>
      <c r="C178" s="42"/>
      <c r="D178" s="54" t="s">
        <v>139</v>
      </c>
      <c r="E178" s="42"/>
      <c r="F178" s="42" t="s">
        <v>220</v>
      </c>
      <c r="G178" s="42">
        <v>0</v>
      </c>
      <c r="H178" s="42">
        <f>_xlfn.XLOOKUP($A178,'1.2.SSDR_sediment'!$B$7:$B$29,'1.2.SSDR_sediment'!$J$7:$J$29)</f>
        <v>4.4094154096165475E-2</v>
      </c>
      <c r="I178" s="42">
        <f>_xlfn.XLOOKUP($A178,'1.2.SSDR_sediment'!$B$7:$B$29,'1.2.SSDR_sediment'!$I$7:$I$29)</f>
        <v>-27.881058999561642</v>
      </c>
      <c r="J178" s="43"/>
    </row>
    <row r="179" spans="1:10" ht="16" x14ac:dyDescent="0.2">
      <c r="A179" s="44" t="s">
        <v>148</v>
      </c>
      <c r="B179" s="43" t="s">
        <v>136</v>
      </c>
      <c r="C179" s="42"/>
      <c r="D179" s="54" t="s">
        <v>117</v>
      </c>
      <c r="E179" s="42"/>
      <c r="F179" s="42" t="s">
        <v>220</v>
      </c>
      <c r="G179" s="42">
        <v>0</v>
      </c>
      <c r="H179" s="42">
        <f>_xlfn.XLOOKUP($A179,'1.3.SSDR_soil'!$B$7:$B$29,'1.3.SSDR_soil'!$J$7:$J$29)</f>
        <v>0.29020538965003162</v>
      </c>
      <c r="I179" s="42">
        <f>_xlfn.XLOOKUP($A179,'1.3.SSDR_soil'!$B$7:$B$29,'1.3.SSDR_soil'!$I$7:$I$29)</f>
        <v>-29.705088442285167</v>
      </c>
      <c r="J179" s="43"/>
    </row>
    <row r="180" spans="1:10" ht="16" x14ac:dyDescent="0.2">
      <c r="A180" s="44" t="s">
        <v>148</v>
      </c>
      <c r="B180" s="43" t="s">
        <v>136</v>
      </c>
      <c r="C180" s="42"/>
      <c r="D180" s="54" t="s">
        <v>127</v>
      </c>
      <c r="E180" s="42"/>
      <c r="F180" s="42" t="s">
        <v>220</v>
      </c>
      <c r="G180" s="42">
        <v>0</v>
      </c>
      <c r="H180" s="42">
        <f>_xlfn.XLOOKUP($A180,'1.3.SSDR_soil'!$B$7:$B$29,'1.3.SSDR_soil'!$J$7:$J$29)</f>
        <v>0.29020538965003162</v>
      </c>
      <c r="I180" s="42">
        <f>_xlfn.XLOOKUP($A180,'1.3.SSDR_soil'!$B$7:$B$29,'1.3.SSDR_soil'!$I$7:$I$29)</f>
        <v>-29.705088442285167</v>
      </c>
      <c r="J180" s="43"/>
    </row>
    <row r="181" spans="1:10" ht="16" x14ac:dyDescent="0.2">
      <c r="A181" s="45" t="s">
        <v>148</v>
      </c>
      <c r="B181" s="47" t="s">
        <v>136</v>
      </c>
      <c r="C181" s="46"/>
      <c r="D181" s="206" t="s">
        <v>118</v>
      </c>
      <c r="E181" s="46"/>
      <c r="F181" s="46" t="s">
        <v>220</v>
      </c>
      <c r="G181" s="46">
        <v>0</v>
      </c>
      <c r="H181" s="46">
        <f>_xlfn.XLOOKUP($A181,'1.3.SSDR_soil'!$B$7:$B$29,'1.3.SSDR_soil'!$J$7:$J$29)</f>
        <v>0.29020538965003162</v>
      </c>
      <c r="I181" s="42">
        <f>_xlfn.XLOOKUP($A181,'1.3.SSDR_soil'!$B$7:$B$29,'1.3.SSDR_soil'!$I$7:$I$29)</f>
        <v>-29.705088442285167</v>
      </c>
      <c r="J181" s="47"/>
    </row>
    <row r="182" spans="1:10" ht="16" x14ac:dyDescent="0.2">
      <c r="A182" s="44" t="s">
        <v>149</v>
      </c>
      <c r="B182" s="205" t="s">
        <v>136</v>
      </c>
      <c r="C182" s="203"/>
      <c r="D182" s="204" t="s">
        <v>140</v>
      </c>
      <c r="E182" s="203"/>
      <c r="F182" s="203" t="s">
        <v>220</v>
      </c>
      <c r="G182" s="203">
        <v>0</v>
      </c>
      <c r="H182" s="203">
        <f>_xlfn.XLOOKUP($A182,'1.1.SSDR_water'!$B$7:$B$29,'1.1.SSDR_water'!$J$7:$J$29)</f>
        <v>4.4094154096165475E-2</v>
      </c>
      <c r="I182" s="203">
        <f>_xlfn.XLOOKUP($A182,'1.1.SSDR_water'!$B$7:$B$29,'1.1.SSDR_water'!$I$7:$I$29)</f>
        <v>-27.881058999561642</v>
      </c>
      <c r="J182" s="205"/>
    </row>
    <row r="183" spans="1:10" ht="16" x14ac:dyDescent="0.2">
      <c r="A183" s="44" t="s">
        <v>149</v>
      </c>
      <c r="B183" s="43" t="s">
        <v>136</v>
      </c>
      <c r="C183" s="42"/>
      <c r="D183" s="54" t="s">
        <v>115</v>
      </c>
      <c r="E183" s="42"/>
      <c r="F183" s="42" t="s">
        <v>220</v>
      </c>
      <c r="G183" s="42">
        <v>0</v>
      </c>
      <c r="H183" s="42">
        <f>_xlfn.XLOOKUP($A183,'1.1.SSDR_water'!$B$7:$B$29,'1.1.SSDR_water'!$J$7:$J$29)</f>
        <v>4.4094154096165475E-2</v>
      </c>
      <c r="I183" s="42">
        <f>_xlfn.XLOOKUP($A183,'1.1.SSDR_water'!$B$7:$B$29,'1.1.SSDR_water'!$I$7:$I$29)</f>
        <v>-27.881058999561642</v>
      </c>
      <c r="J183" s="43"/>
    </row>
    <row r="184" spans="1:10" ht="16" x14ac:dyDescent="0.2">
      <c r="A184" s="44" t="s">
        <v>149</v>
      </c>
      <c r="B184" s="43" t="s">
        <v>136</v>
      </c>
      <c r="C184" s="42"/>
      <c r="D184" s="54" t="s">
        <v>124</v>
      </c>
      <c r="E184" s="42"/>
      <c r="F184" s="42" t="s">
        <v>220</v>
      </c>
      <c r="G184" s="42">
        <v>0</v>
      </c>
      <c r="H184" s="42">
        <f>_xlfn.XLOOKUP($A184,'1.1.SSDR_water'!$B$7:$B$29,'1.1.SSDR_water'!$J$7:$J$29)</f>
        <v>4.4094154096165475E-2</v>
      </c>
      <c r="I184" s="42">
        <f>_xlfn.XLOOKUP($A184,'1.1.SSDR_water'!$B$7:$B$29,'1.1.SSDR_water'!$I$7:$I$29)</f>
        <v>-27.881058999561642</v>
      </c>
      <c r="J184" s="43"/>
    </row>
    <row r="185" spans="1:10" ht="16" x14ac:dyDescent="0.2">
      <c r="A185" s="44" t="s">
        <v>149</v>
      </c>
      <c r="B185" s="43" t="s">
        <v>136</v>
      </c>
      <c r="C185" s="42"/>
      <c r="D185" s="54" t="s">
        <v>116</v>
      </c>
      <c r="E185" s="42"/>
      <c r="F185" s="42" t="s">
        <v>220</v>
      </c>
      <c r="G185" s="42">
        <v>0</v>
      </c>
      <c r="H185" s="42">
        <f>_xlfn.XLOOKUP($A185,'1.1.SSDR_water'!$B$7:$B$29,'1.1.SSDR_water'!$J$7:$J$29)</f>
        <v>4.4094154096165475E-2</v>
      </c>
      <c r="I185" s="42">
        <f>_xlfn.XLOOKUP($A185,'1.1.SSDR_water'!$B$7:$B$29,'1.1.SSDR_water'!$I$7:$I$29)</f>
        <v>-27.881058999561642</v>
      </c>
      <c r="J185" s="43"/>
    </row>
    <row r="186" spans="1:10" ht="16" x14ac:dyDescent="0.2">
      <c r="A186" s="44" t="s">
        <v>149</v>
      </c>
      <c r="B186" s="43" t="s">
        <v>136</v>
      </c>
      <c r="C186" s="42"/>
      <c r="D186" s="54" t="s">
        <v>137</v>
      </c>
      <c r="E186" s="42"/>
      <c r="F186" s="42" t="s">
        <v>220</v>
      </c>
      <c r="G186" s="42">
        <v>0</v>
      </c>
      <c r="H186" s="42">
        <f>_xlfn.XLOOKUP($A186,'1.2.SSDR_sediment'!$B$7:$B$29,'1.2.SSDR_sediment'!$J$7:$J$29)</f>
        <v>4.4094154096165475E-2</v>
      </c>
      <c r="I186" s="42">
        <f>_xlfn.XLOOKUP($A186,'1.2.SSDR_sediment'!$B$7:$B$29,'1.2.SSDR_sediment'!$I$7:$I$29)</f>
        <v>-27.881058999561642</v>
      </c>
      <c r="J186" s="43"/>
    </row>
    <row r="187" spans="1:10" ht="16" x14ac:dyDescent="0.2">
      <c r="A187" s="44" t="s">
        <v>149</v>
      </c>
      <c r="B187" s="43" t="s">
        <v>136</v>
      </c>
      <c r="C187" s="42"/>
      <c r="D187" s="54" t="s">
        <v>138</v>
      </c>
      <c r="E187" s="42"/>
      <c r="F187" s="42" t="s">
        <v>220</v>
      </c>
      <c r="G187" s="42">
        <v>0</v>
      </c>
      <c r="H187" s="42">
        <f>_xlfn.XLOOKUP($A187,'1.2.SSDR_sediment'!$B$7:$B$29,'1.2.SSDR_sediment'!$J$7:$J$29)</f>
        <v>4.4094154096165475E-2</v>
      </c>
      <c r="I187" s="42">
        <f>_xlfn.XLOOKUP($A187,'1.2.SSDR_sediment'!$B$7:$B$29,'1.2.SSDR_sediment'!$I$7:$I$29)</f>
        <v>-27.881058999561642</v>
      </c>
      <c r="J187" s="43"/>
    </row>
    <row r="188" spans="1:10" ht="16" x14ac:dyDescent="0.2">
      <c r="A188" s="44" t="s">
        <v>149</v>
      </c>
      <c r="B188" s="43" t="s">
        <v>136</v>
      </c>
      <c r="C188" s="42"/>
      <c r="D188" s="54" t="s">
        <v>139</v>
      </c>
      <c r="E188" s="42"/>
      <c r="F188" s="42" t="s">
        <v>220</v>
      </c>
      <c r="G188" s="42">
        <v>0</v>
      </c>
      <c r="H188" s="42">
        <f>_xlfn.XLOOKUP($A188,'1.2.SSDR_sediment'!$B$7:$B$29,'1.2.SSDR_sediment'!$J$7:$J$29)</f>
        <v>4.4094154096165475E-2</v>
      </c>
      <c r="I188" s="42">
        <f>_xlfn.XLOOKUP($A188,'1.2.SSDR_sediment'!$B$7:$B$29,'1.2.SSDR_sediment'!$I$7:$I$29)</f>
        <v>-27.881058999561642</v>
      </c>
      <c r="J188" s="43"/>
    </row>
    <row r="189" spans="1:10" ht="16" x14ac:dyDescent="0.2">
      <c r="A189" s="44" t="s">
        <v>149</v>
      </c>
      <c r="B189" s="43" t="s">
        <v>136</v>
      </c>
      <c r="C189" s="42"/>
      <c r="D189" s="54" t="s">
        <v>117</v>
      </c>
      <c r="E189" s="42"/>
      <c r="F189" s="42" t="s">
        <v>220</v>
      </c>
      <c r="G189" s="42">
        <v>0</v>
      </c>
      <c r="H189" s="42">
        <f>_xlfn.XLOOKUP($A189,'1.3.SSDR_soil'!$B$7:$B$29,'1.3.SSDR_soil'!$J$7:$J$29)</f>
        <v>0.29020538965003162</v>
      </c>
      <c r="I189" s="42">
        <f>_xlfn.XLOOKUP($A189,'1.3.SSDR_soil'!$B$7:$B$29,'1.3.SSDR_soil'!$I$7:$I$29)</f>
        <v>-29.705088442285167</v>
      </c>
      <c r="J189" s="43"/>
    </row>
    <row r="190" spans="1:10" ht="16" x14ac:dyDescent="0.2">
      <c r="A190" s="44" t="s">
        <v>149</v>
      </c>
      <c r="B190" s="43" t="s">
        <v>136</v>
      </c>
      <c r="C190" s="42"/>
      <c r="D190" s="54" t="s">
        <v>127</v>
      </c>
      <c r="E190" s="42"/>
      <c r="F190" s="42" t="s">
        <v>220</v>
      </c>
      <c r="G190" s="42">
        <v>0</v>
      </c>
      <c r="H190" s="42">
        <f>_xlfn.XLOOKUP($A190,'1.3.SSDR_soil'!$B$7:$B$29,'1.3.SSDR_soil'!$J$7:$J$29)</f>
        <v>0.29020538965003162</v>
      </c>
      <c r="I190" s="42">
        <f>_xlfn.XLOOKUP($A190,'1.3.SSDR_soil'!$B$7:$B$29,'1.3.SSDR_soil'!$I$7:$I$29)</f>
        <v>-29.705088442285167</v>
      </c>
      <c r="J190" s="43"/>
    </row>
    <row r="191" spans="1:10" ht="16" x14ac:dyDescent="0.2">
      <c r="A191" s="45" t="s">
        <v>149</v>
      </c>
      <c r="B191" s="47" t="s">
        <v>136</v>
      </c>
      <c r="C191" s="46"/>
      <c r="D191" s="206" t="s">
        <v>118</v>
      </c>
      <c r="E191" s="46"/>
      <c r="F191" s="46" t="s">
        <v>220</v>
      </c>
      <c r="G191" s="46">
        <v>0</v>
      </c>
      <c r="H191" s="46">
        <f>_xlfn.XLOOKUP($A191,'1.3.SSDR_soil'!$B$7:$B$29,'1.3.SSDR_soil'!$J$7:$J$29)</f>
        <v>0.29020538965003162</v>
      </c>
      <c r="I191" s="42">
        <f>_xlfn.XLOOKUP($A191,'1.3.SSDR_soil'!$B$7:$B$29,'1.3.SSDR_soil'!$I$7:$I$29)</f>
        <v>-29.705088442285167</v>
      </c>
      <c r="J191" s="47"/>
    </row>
    <row r="192" spans="1:10" ht="16" x14ac:dyDescent="0.2">
      <c r="A192" s="44" t="s">
        <v>150</v>
      </c>
      <c r="B192" s="205" t="s">
        <v>136</v>
      </c>
      <c r="C192" s="203"/>
      <c r="D192" s="204" t="s">
        <v>140</v>
      </c>
      <c r="E192" s="203"/>
      <c r="F192" s="203" t="s">
        <v>220</v>
      </c>
      <c r="G192" s="203">
        <v>0</v>
      </c>
      <c r="H192" s="203">
        <f>_xlfn.XLOOKUP($A192,'1.1.SSDR_water'!$B$7:$B$29,'1.1.SSDR_water'!$J$7:$J$29)</f>
        <v>2.0993104294683172E-2</v>
      </c>
      <c r="I192" s="203">
        <f>_xlfn.XLOOKUP($A192,'1.1.SSDR_water'!$B$7:$B$29,'1.1.SSDR_water'!$I$7:$I$29)</f>
        <v>-27.395780284380873</v>
      </c>
      <c r="J192" s="205"/>
    </row>
    <row r="193" spans="1:10" ht="16" x14ac:dyDescent="0.2">
      <c r="A193" s="44" t="s">
        <v>150</v>
      </c>
      <c r="B193" s="43" t="s">
        <v>136</v>
      </c>
      <c r="C193" s="42"/>
      <c r="D193" s="54" t="s">
        <v>115</v>
      </c>
      <c r="E193" s="42"/>
      <c r="F193" s="42" t="s">
        <v>220</v>
      </c>
      <c r="G193" s="42">
        <v>0</v>
      </c>
      <c r="H193" s="42">
        <f>_xlfn.XLOOKUP($A193,'1.1.SSDR_water'!$B$7:$B$29,'1.1.SSDR_water'!$J$7:$J$29)</f>
        <v>2.0993104294683172E-2</v>
      </c>
      <c r="I193" s="42">
        <f>_xlfn.XLOOKUP($A193,'1.1.SSDR_water'!$B$7:$B$29,'1.1.SSDR_water'!$I$7:$I$29)</f>
        <v>-27.395780284380873</v>
      </c>
      <c r="J193" s="43"/>
    </row>
    <row r="194" spans="1:10" ht="16" x14ac:dyDescent="0.2">
      <c r="A194" s="44" t="s">
        <v>150</v>
      </c>
      <c r="B194" s="43" t="s">
        <v>136</v>
      </c>
      <c r="C194" s="42"/>
      <c r="D194" s="54" t="s">
        <v>124</v>
      </c>
      <c r="E194" s="42"/>
      <c r="F194" s="42" t="s">
        <v>220</v>
      </c>
      <c r="G194" s="42">
        <v>0</v>
      </c>
      <c r="H194" s="42">
        <f>_xlfn.XLOOKUP($A194,'1.1.SSDR_water'!$B$7:$B$29,'1.1.SSDR_water'!$J$7:$J$29)</f>
        <v>2.0993104294683172E-2</v>
      </c>
      <c r="I194" s="42">
        <f>_xlfn.XLOOKUP($A194,'1.1.SSDR_water'!$B$7:$B$29,'1.1.SSDR_water'!$I$7:$I$29)</f>
        <v>-27.395780284380873</v>
      </c>
      <c r="J194" s="43"/>
    </row>
    <row r="195" spans="1:10" ht="16" x14ac:dyDescent="0.2">
      <c r="A195" s="44" t="s">
        <v>150</v>
      </c>
      <c r="B195" s="43" t="s">
        <v>136</v>
      </c>
      <c r="C195" s="42"/>
      <c r="D195" s="54" t="s">
        <v>116</v>
      </c>
      <c r="E195" s="42"/>
      <c r="F195" s="42" t="s">
        <v>220</v>
      </c>
      <c r="G195" s="42">
        <v>0</v>
      </c>
      <c r="H195" s="42">
        <f>_xlfn.XLOOKUP($A195,'1.1.SSDR_water'!$B$7:$B$29,'1.1.SSDR_water'!$J$7:$J$29)</f>
        <v>2.0993104294683172E-2</v>
      </c>
      <c r="I195" s="42">
        <f>_xlfn.XLOOKUP($A195,'1.1.SSDR_water'!$B$7:$B$29,'1.1.SSDR_water'!$I$7:$I$29)</f>
        <v>-27.395780284380873</v>
      </c>
      <c r="J195" s="43"/>
    </row>
    <row r="196" spans="1:10" ht="16" x14ac:dyDescent="0.2">
      <c r="A196" s="44" t="s">
        <v>150</v>
      </c>
      <c r="B196" s="43" t="s">
        <v>136</v>
      </c>
      <c r="C196" s="42"/>
      <c r="D196" s="54" t="s">
        <v>137</v>
      </c>
      <c r="E196" s="42"/>
      <c r="F196" s="42" t="s">
        <v>220</v>
      </c>
      <c r="G196" s="42">
        <v>0</v>
      </c>
      <c r="H196" s="42">
        <f>_xlfn.XLOOKUP($A196,'1.2.SSDR_sediment'!$B$7:$B$29,'1.2.SSDR_sediment'!$J$7:$J$29)</f>
        <v>2.0993104294683172E-2</v>
      </c>
      <c r="I196" s="42">
        <f>_xlfn.XLOOKUP($A196,'1.2.SSDR_sediment'!$B$7:$B$29,'1.2.SSDR_sediment'!$I$7:$I$29)</f>
        <v>-27.395780284380873</v>
      </c>
      <c r="J196" s="43"/>
    </row>
    <row r="197" spans="1:10" ht="16" x14ac:dyDescent="0.2">
      <c r="A197" s="44" t="s">
        <v>150</v>
      </c>
      <c r="B197" s="43" t="s">
        <v>136</v>
      </c>
      <c r="C197" s="42"/>
      <c r="D197" s="54" t="s">
        <v>138</v>
      </c>
      <c r="E197" s="42"/>
      <c r="F197" s="42" t="s">
        <v>220</v>
      </c>
      <c r="G197" s="42">
        <v>0</v>
      </c>
      <c r="H197" s="42">
        <f>_xlfn.XLOOKUP($A197,'1.2.SSDR_sediment'!$B$7:$B$29,'1.2.SSDR_sediment'!$J$7:$J$29)</f>
        <v>2.0993104294683172E-2</v>
      </c>
      <c r="I197" s="42">
        <f>_xlfn.XLOOKUP($A197,'1.2.SSDR_sediment'!$B$7:$B$29,'1.2.SSDR_sediment'!$I$7:$I$29)</f>
        <v>-27.395780284380873</v>
      </c>
      <c r="J197" s="43"/>
    </row>
    <row r="198" spans="1:10" ht="16" x14ac:dyDescent="0.2">
      <c r="A198" s="44" t="s">
        <v>150</v>
      </c>
      <c r="B198" s="43" t="s">
        <v>136</v>
      </c>
      <c r="C198" s="42"/>
      <c r="D198" s="54" t="s">
        <v>139</v>
      </c>
      <c r="E198" s="42"/>
      <c r="F198" s="42" t="s">
        <v>220</v>
      </c>
      <c r="G198" s="42">
        <v>0</v>
      </c>
      <c r="H198" s="42">
        <f>_xlfn.XLOOKUP($A198,'1.2.SSDR_sediment'!$B$7:$B$29,'1.2.SSDR_sediment'!$J$7:$J$29)</f>
        <v>2.0993104294683172E-2</v>
      </c>
      <c r="I198" s="42">
        <f>_xlfn.XLOOKUP($A198,'1.2.SSDR_sediment'!$B$7:$B$29,'1.2.SSDR_sediment'!$I$7:$I$29)</f>
        <v>-27.395780284380873</v>
      </c>
      <c r="J198" s="43"/>
    </row>
    <row r="199" spans="1:10" ht="16" x14ac:dyDescent="0.2">
      <c r="A199" s="44" t="s">
        <v>150</v>
      </c>
      <c r="B199" s="43" t="s">
        <v>136</v>
      </c>
      <c r="C199" s="42"/>
      <c r="D199" s="54" t="s">
        <v>117</v>
      </c>
      <c r="E199" s="42"/>
      <c r="F199" s="42" t="s">
        <v>220</v>
      </c>
      <c r="G199" s="42">
        <v>0</v>
      </c>
      <c r="H199" s="42">
        <f>_xlfn.XLOOKUP($A199,'1.3.SSDR_soil'!$B$7:$B$29,'1.3.SSDR_soil'!$J$7:$J$29)</f>
        <v>0.29020538965003162</v>
      </c>
      <c r="I199" s="42">
        <f>_xlfn.XLOOKUP($A199,'1.3.SSDR_soil'!$B$7:$B$29,'1.3.SSDR_soil'!$I$7:$I$29)</f>
        <v>-29.705088442285167</v>
      </c>
      <c r="J199" s="43"/>
    </row>
    <row r="200" spans="1:10" ht="16" x14ac:dyDescent="0.2">
      <c r="A200" s="44" t="s">
        <v>150</v>
      </c>
      <c r="B200" s="43" t="s">
        <v>136</v>
      </c>
      <c r="C200" s="42"/>
      <c r="D200" s="54" t="s">
        <v>127</v>
      </c>
      <c r="E200" s="42"/>
      <c r="F200" s="42" t="s">
        <v>220</v>
      </c>
      <c r="G200" s="42">
        <v>0</v>
      </c>
      <c r="H200" s="42">
        <f>_xlfn.XLOOKUP($A200,'1.3.SSDR_soil'!$B$7:$B$29,'1.3.SSDR_soil'!$J$7:$J$29)</f>
        <v>0.29020538965003162</v>
      </c>
      <c r="I200" s="42">
        <f>_xlfn.XLOOKUP($A200,'1.3.SSDR_soil'!$B$7:$B$29,'1.3.SSDR_soil'!$I$7:$I$29)</f>
        <v>-29.705088442285167</v>
      </c>
      <c r="J200" s="43"/>
    </row>
    <row r="201" spans="1:10" ht="16" x14ac:dyDescent="0.2">
      <c r="A201" s="45" t="s">
        <v>150</v>
      </c>
      <c r="B201" s="47" t="s">
        <v>136</v>
      </c>
      <c r="C201" s="46"/>
      <c r="D201" s="206" t="s">
        <v>118</v>
      </c>
      <c r="E201" s="46"/>
      <c r="F201" s="46" t="s">
        <v>220</v>
      </c>
      <c r="G201" s="46">
        <v>0</v>
      </c>
      <c r="H201" s="46">
        <f>_xlfn.XLOOKUP($A201,'1.3.SSDR_soil'!$B$7:$B$29,'1.3.SSDR_soil'!$J$7:$J$29)</f>
        <v>0.29020538965003162</v>
      </c>
      <c r="I201" s="42">
        <f>_xlfn.XLOOKUP($A201,'1.3.SSDR_soil'!$B$7:$B$29,'1.3.SSDR_soil'!$I$7:$I$29)</f>
        <v>-29.705088442285167</v>
      </c>
      <c r="J201" s="47"/>
    </row>
    <row r="202" spans="1:10" ht="16" x14ac:dyDescent="0.2">
      <c r="A202" s="44" t="s">
        <v>151</v>
      </c>
      <c r="B202" s="205" t="s">
        <v>136</v>
      </c>
      <c r="C202" s="216"/>
      <c r="D202" s="204" t="s">
        <v>140</v>
      </c>
      <c r="E202" s="203"/>
      <c r="F202" s="203" t="s">
        <v>220</v>
      </c>
      <c r="G202" s="203">
        <v>0</v>
      </c>
      <c r="H202" s="203">
        <f>_xlfn.XLOOKUP($A202,'1.1.SSDR_water'!$B$7:$B$29,'1.1.SSDR_water'!$J$7:$J$29)</f>
        <v>1.5841304569453384E-2</v>
      </c>
      <c r="I202" s="203">
        <f>_xlfn.XLOOKUP($A202,'1.1.SSDR_water'!$B$7:$B$29,'1.1.SSDR_water'!$I$7:$I$29)</f>
        <v>-27.132642990579573</v>
      </c>
      <c r="J202" s="205"/>
    </row>
    <row r="203" spans="1:10" ht="16" x14ac:dyDescent="0.2">
      <c r="A203" s="44" t="s">
        <v>151</v>
      </c>
      <c r="B203" s="43" t="s">
        <v>136</v>
      </c>
      <c r="C203" s="217"/>
      <c r="D203" s="54" t="s">
        <v>115</v>
      </c>
      <c r="E203" s="42"/>
      <c r="F203" s="42" t="s">
        <v>220</v>
      </c>
      <c r="G203" s="42">
        <v>0</v>
      </c>
      <c r="H203" s="42">
        <f>_xlfn.XLOOKUP($A203,'1.1.SSDR_water'!$B$7:$B$29,'1.1.SSDR_water'!$J$7:$J$29)</f>
        <v>1.5841304569453384E-2</v>
      </c>
      <c r="I203" s="42">
        <f>_xlfn.XLOOKUP($A203,'1.1.SSDR_water'!$B$7:$B$29,'1.1.SSDR_water'!$I$7:$I$29)</f>
        <v>-27.132642990579573</v>
      </c>
      <c r="J203" s="43"/>
    </row>
    <row r="204" spans="1:10" ht="16" x14ac:dyDescent="0.2">
      <c r="A204" s="44" t="s">
        <v>151</v>
      </c>
      <c r="B204" s="43" t="s">
        <v>136</v>
      </c>
      <c r="C204" s="217"/>
      <c r="D204" s="54" t="s">
        <v>124</v>
      </c>
      <c r="E204" s="42"/>
      <c r="F204" s="42" t="s">
        <v>220</v>
      </c>
      <c r="G204" s="42">
        <v>0</v>
      </c>
      <c r="H204" s="42">
        <f>_xlfn.XLOOKUP($A204,'1.1.SSDR_water'!$B$7:$B$29,'1.1.SSDR_water'!$J$7:$J$29)</f>
        <v>1.5841304569453384E-2</v>
      </c>
      <c r="I204" s="42">
        <f>_xlfn.XLOOKUP($A204,'1.1.SSDR_water'!$B$7:$B$29,'1.1.SSDR_water'!$I$7:$I$29)</f>
        <v>-27.132642990579573</v>
      </c>
      <c r="J204" s="43"/>
    </row>
    <row r="205" spans="1:10" ht="16" x14ac:dyDescent="0.2">
      <c r="A205" s="44" t="s">
        <v>151</v>
      </c>
      <c r="B205" s="43" t="s">
        <v>136</v>
      </c>
      <c r="C205" s="217"/>
      <c r="D205" s="54" t="s">
        <v>116</v>
      </c>
      <c r="E205" s="42"/>
      <c r="F205" s="42" t="s">
        <v>220</v>
      </c>
      <c r="G205" s="42">
        <v>0</v>
      </c>
      <c r="H205" s="42">
        <f>_xlfn.XLOOKUP($A205,'1.1.SSDR_water'!$B$7:$B$29,'1.1.SSDR_water'!$J$7:$J$29)</f>
        <v>1.5841304569453384E-2</v>
      </c>
      <c r="I205" s="42">
        <f>_xlfn.XLOOKUP($A205,'1.1.SSDR_water'!$B$7:$B$29,'1.1.SSDR_water'!$I$7:$I$29)</f>
        <v>-27.132642990579573</v>
      </c>
      <c r="J205" s="43"/>
    </row>
    <row r="206" spans="1:10" ht="16" x14ac:dyDescent="0.2">
      <c r="A206" s="44" t="s">
        <v>151</v>
      </c>
      <c r="B206" s="43" t="s">
        <v>136</v>
      </c>
      <c r="C206" s="217"/>
      <c r="D206" s="54" t="s">
        <v>137</v>
      </c>
      <c r="E206" s="42"/>
      <c r="F206" s="42" t="s">
        <v>220</v>
      </c>
      <c r="G206" s="42">
        <v>0</v>
      </c>
      <c r="H206" s="42">
        <f>_xlfn.XLOOKUP($A206,'1.2.SSDR_sediment'!$B$7:$B$29,'1.2.SSDR_sediment'!$J$7:$J$29)</f>
        <v>1.5841304569453384E-2</v>
      </c>
      <c r="I206" s="42">
        <f>_xlfn.XLOOKUP($A206,'1.2.SSDR_sediment'!$B$7:$B$29,'1.2.SSDR_sediment'!$I$7:$I$29)</f>
        <v>-27.132642990579573</v>
      </c>
      <c r="J206" s="43"/>
    </row>
    <row r="207" spans="1:10" ht="16" x14ac:dyDescent="0.2">
      <c r="A207" s="44" t="s">
        <v>151</v>
      </c>
      <c r="B207" s="43" t="s">
        <v>136</v>
      </c>
      <c r="C207" s="217"/>
      <c r="D207" s="54" t="s">
        <v>138</v>
      </c>
      <c r="E207" s="42"/>
      <c r="F207" s="42" t="s">
        <v>220</v>
      </c>
      <c r="G207" s="42">
        <v>0</v>
      </c>
      <c r="H207" s="42">
        <f>_xlfn.XLOOKUP($A207,'1.2.SSDR_sediment'!$B$7:$B$29,'1.2.SSDR_sediment'!$J$7:$J$29)</f>
        <v>1.5841304569453384E-2</v>
      </c>
      <c r="I207" s="42">
        <f>_xlfn.XLOOKUP($A207,'1.2.SSDR_sediment'!$B$7:$B$29,'1.2.SSDR_sediment'!$I$7:$I$29)</f>
        <v>-27.132642990579573</v>
      </c>
      <c r="J207" s="43"/>
    </row>
    <row r="208" spans="1:10" ht="16" x14ac:dyDescent="0.2">
      <c r="A208" s="44" t="s">
        <v>151</v>
      </c>
      <c r="B208" s="43" t="s">
        <v>136</v>
      </c>
      <c r="C208" s="217"/>
      <c r="D208" s="54" t="s">
        <v>139</v>
      </c>
      <c r="E208" s="42"/>
      <c r="F208" s="42" t="s">
        <v>220</v>
      </c>
      <c r="G208" s="42">
        <v>0</v>
      </c>
      <c r="H208" s="42">
        <f>_xlfn.XLOOKUP($A208,'1.2.SSDR_sediment'!$B$7:$B$29,'1.2.SSDR_sediment'!$J$7:$J$29)</f>
        <v>1.5841304569453384E-2</v>
      </c>
      <c r="I208" s="42">
        <f>_xlfn.XLOOKUP($A208,'1.2.SSDR_sediment'!$B$7:$B$29,'1.2.SSDR_sediment'!$I$7:$I$29)</f>
        <v>-27.132642990579573</v>
      </c>
      <c r="J208" s="43"/>
    </row>
    <row r="209" spans="1:10" ht="16" x14ac:dyDescent="0.2">
      <c r="A209" s="44" t="s">
        <v>151</v>
      </c>
      <c r="B209" s="43" t="s">
        <v>136</v>
      </c>
      <c r="C209" s="217"/>
      <c r="D209" s="54" t="s">
        <v>117</v>
      </c>
      <c r="E209" s="42"/>
      <c r="F209" s="42" t="s">
        <v>220</v>
      </c>
      <c r="G209" s="42">
        <v>0</v>
      </c>
      <c r="H209" s="42">
        <f>_xlfn.XLOOKUP($A209,'1.3.SSDR_soil'!$B$7:$B$29,'1.3.SSDR_soil'!$J$7:$J$29)</f>
        <v>0.29020538965003162</v>
      </c>
      <c r="I209" s="42">
        <f>_xlfn.XLOOKUP($A209,'1.3.SSDR_soil'!$B$7:$B$29,'1.3.SSDR_soil'!$I$7:$I$29)</f>
        <v>-29.705088442285167</v>
      </c>
      <c r="J209" s="43"/>
    </row>
    <row r="210" spans="1:10" ht="16" x14ac:dyDescent="0.2">
      <c r="A210" s="44" t="s">
        <v>151</v>
      </c>
      <c r="B210" s="43" t="s">
        <v>136</v>
      </c>
      <c r="C210" s="217"/>
      <c r="D210" s="54" t="s">
        <v>127</v>
      </c>
      <c r="E210" s="42"/>
      <c r="F210" s="42" t="s">
        <v>220</v>
      </c>
      <c r="G210" s="42">
        <v>0</v>
      </c>
      <c r="H210" s="42">
        <f>_xlfn.XLOOKUP($A210,'1.3.SSDR_soil'!$B$7:$B$29,'1.3.SSDR_soil'!$J$7:$J$29)</f>
        <v>0.29020538965003162</v>
      </c>
      <c r="I210" s="42">
        <f>_xlfn.XLOOKUP($A210,'1.3.SSDR_soil'!$B$7:$B$29,'1.3.SSDR_soil'!$I$7:$I$29)</f>
        <v>-29.705088442285167</v>
      </c>
      <c r="J210" s="43"/>
    </row>
    <row r="211" spans="1:10" ht="16" x14ac:dyDescent="0.2">
      <c r="A211" s="45" t="s">
        <v>151</v>
      </c>
      <c r="B211" s="47" t="s">
        <v>136</v>
      </c>
      <c r="C211" s="218"/>
      <c r="D211" s="206" t="s">
        <v>118</v>
      </c>
      <c r="E211" s="46"/>
      <c r="F211" s="46" t="s">
        <v>220</v>
      </c>
      <c r="G211" s="46">
        <v>0</v>
      </c>
      <c r="H211" s="46">
        <f>_xlfn.XLOOKUP($A211,'1.3.SSDR_soil'!$B$7:$B$29,'1.3.SSDR_soil'!$J$7:$J$29)</f>
        <v>0.29020538965003162</v>
      </c>
      <c r="I211" s="46">
        <f>_xlfn.XLOOKUP($A211,'1.3.SSDR_soil'!$B$7:$B$29,'1.3.SSDR_soil'!$I$7:$I$29)</f>
        <v>-29.705088442285167</v>
      </c>
      <c r="J211" s="47"/>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CA9E9-10AC-C642-84B7-715D2DB5BA6E}">
  <sheetPr>
    <tabColor theme="9" tint="0.79998168889431442"/>
  </sheetPr>
  <dimension ref="A1:N12"/>
  <sheetViews>
    <sheetView workbookViewId="0">
      <selection activeCell="N4" sqref="N4"/>
    </sheetView>
  </sheetViews>
  <sheetFormatPr baseColWidth="10" defaultRowHeight="15" x14ac:dyDescent="0.2"/>
  <cols>
    <col min="1" max="8" width="10.83203125" style="13"/>
    <col min="9" max="9" width="21.83203125" style="13" bestFit="1" customWidth="1"/>
    <col min="10" max="10" width="10.83203125" style="13"/>
    <col min="11" max="11" width="17.33203125" style="13" bestFit="1" customWidth="1"/>
    <col min="12" max="12" width="13.6640625" style="13" bestFit="1" customWidth="1"/>
    <col min="13" max="13" width="14.6640625" style="13" bestFit="1" customWidth="1"/>
    <col min="14" max="14" width="71.5" style="13" bestFit="1" customWidth="1"/>
    <col min="15" max="16384" width="10.83203125" style="13"/>
  </cols>
  <sheetData>
    <row r="1" spans="1:14" ht="16" x14ac:dyDescent="0.2">
      <c r="A1" s="50" t="s">
        <v>135</v>
      </c>
      <c r="B1" s="50" t="s">
        <v>108</v>
      </c>
      <c r="C1" s="50" t="s">
        <v>109</v>
      </c>
      <c r="D1" s="50" t="s">
        <v>215</v>
      </c>
      <c r="E1" s="51" t="s">
        <v>216</v>
      </c>
      <c r="F1" s="50" t="s">
        <v>97</v>
      </c>
      <c r="G1" s="50" t="s">
        <v>217</v>
      </c>
      <c r="H1" s="50" t="s">
        <v>218</v>
      </c>
      <c r="I1" s="52" t="s">
        <v>219</v>
      </c>
      <c r="K1" s="53" t="s">
        <v>229</v>
      </c>
      <c r="L1" s="53" t="s">
        <v>227</v>
      </c>
      <c r="M1" s="53" t="s">
        <v>228</v>
      </c>
      <c r="N1" s="53" t="s">
        <v>145</v>
      </c>
    </row>
    <row r="2" spans="1:14" ht="16" x14ac:dyDescent="0.2">
      <c r="A2" s="13" t="s">
        <v>221</v>
      </c>
      <c r="C2" s="54"/>
      <c r="E2" s="13" t="s">
        <v>220</v>
      </c>
      <c r="F2" s="13">
        <v>0</v>
      </c>
      <c r="G2" s="13">
        <f>LN(K2)</f>
        <v>6.9730810612061047</v>
      </c>
      <c r="H2" s="13">
        <f>(LN(M2)-LN(L2))/(2*1.96)</f>
        <v>0.55726717491001576</v>
      </c>
      <c r="I2" s="13" t="s">
        <v>224</v>
      </c>
      <c r="K2" s="55">
        <v>1067.5067424615929</v>
      </c>
      <c r="L2" s="55">
        <v>358.10899607848938</v>
      </c>
      <c r="M2" s="55">
        <v>3182.1893827855502</v>
      </c>
      <c r="N2" s="253" t="s">
        <v>6385</v>
      </c>
    </row>
    <row r="3" spans="1:14" ht="16" x14ac:dyDescent="0.2">
      <c r="A3" s="13" t="s">
        <v>222</v>
      </c>
      <c r="C3" s="54"/>
      <c r="E3" s="13" t="s">
        <v>220</v>
      </c>
      <c r="F3" s="13">
        <v>0</v>
      </c>
      <c r="G3" s="13">
        <f t="shared" ref="G3" si="0">LN(K3)</f>
        <v>2.7833431851376411</v>
      </c>
      <c r="H3" s="13">
        <f>(LN(M3)-LN(L3))/(2*1.96)</f>
        <v>1.1462822280226725</v>
      </c>
      <c r="I3" s="13" t="s">
        <v>225</v>
      </c>
      <c r="K3" s="55">
        <v>16.172999999999998</v>
      </c>
      <c r="L3" s="55">
        <v>1.7102619253088662</v>
      </c>
      <c r="M3" s="55">
        <v>152.94415661588968</v>
      </c>
      <c r="N3" s="253" t="s">
        <v>6385</v>
      </c>
    </row>
    <row r="4" spans="1:14" ht="16" x14ac:dyDescent="0.2">
      <c r="A4" s="13" t="s">
        <v>223</v>
      </c>
      <c r="C4" s="54"/>
      <c r="E4" s="13" t="s">
        <v>220</v>
      </c>
      <c r="F4" s="13">
        <v>0</v>
      </c>
      <c r="G4" s="13">
        <f>LN(GEOMEAN(L4:M4))</f>
        <v>-0.50343693846229121</v>
      </c>
      <c r="H4" s="13">
        <f>(LN(M4)-LN(L4))/(2*0.674)</f>
        <v>0.5973772097037473</v>
      </c>
      <c r="I4" s="13" t="s">
        <v>226</v>
      </c>
      <c r="K4" s="55">
        <f>0.79/1.46</f>
        <v>0.54109589041095896</v>
      </c>
      <c r="L4" s="55">
        <f>0.59/1.46</f>
        <v>0.4041095890410959</v>
      </c>
      <c r="M4" s="55">
        <f>1.32/1.46</f>
        <v>0.90410958904109595</v>
      </c>
      <c r="N4" s="40" t="s">
        <v>10255</v>
      </c>
    </row>
    <row r="5" spans="1:14" ht="16" x14ac:dyDescent="0.2">
      <c r="C5" s="54"/>
    </row>
    <row r="6" spans="1:14" ht="16" x14ac:dyDescent="0.2">
      <c r="C6" s="54"/>
    </row>
    <row r="7" spans="1:14" ht="16" x14ac:dyDescent="0.2">
      <c r="C7" s="54"/>
    </row>
    <row r="8" spans="1:14" ht="16" x14ac:dyDescent="0.2">
      <c r="C8" s="54"/>
    </row>
    <row r="9" spans="1:14" ht="16" x14ac:dyDescent="0.2">
      <c r="C9" s="54"/>
    </row>
    <row r="10" spans="1:14" ht="16" x14ac:dyDescent="0.2">
      <c r="C10" s="54"/>
    </row>
    <row r="11" spans="1:14" ht="16" x14ac:dyDescent="0.2">
      <c r="C11" s="54"/>
    </row>
    <row r="12" spans="1:14" ht="16" x14ac:dyDescent="0.2">
      <c r="C12" s="54"/>
      <c r="K12" s="55"/>
      <c r="L12" s="55"/>
      <c r="M12" s="55"/>
      <c r="N12" s="40"/>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EA85EC-5AC8-F94B-B31B-DDACC49D6443}">
  <sheetPr>
    <tabColor theme="9" tint="0.79998168889431442"/>
  </sheetPr>
  <dimension ref="A1:AK14353"/>
  <sheetViews>
    <sheetView topLeftCell="A11020" workbookViewId="0">
      <selection activeCell="K11053" sqref="K11053"/>
    </sheetView>
  </sheetViews>
  <sheetFormatPr baseColWidth="10" defaultRowHeight="15" x14ac:dyDescent="0.2"/>
  <cols>
    <col min="1" max="1" width="15.5" bestFit="1" customWidth="1"/>
    <col min="3" max="3" width="10.6640625" bestFit="1" customWidth="1"/>
    <col min="6" max="6" width="12.5" bestFit="1" customWidth="1"/>
    <col min="9" max="9" width="11.83203125" bestFit="1" customWidth="1"/>
  </cols>
  <sheetData>
    <row r="1" spans="1:37" x14ac:dyDescent="0.2">
      <c r="A1" t="s">
        <v>6392</v>
      </c>
      <c r="B1" t="s">
        <v>6393</v>
      </c>
      <c r="C1" t="s">
        <v>10278</v>
      </c>
      <c r="D1" t="s">
        <v>6394</v>
      </c>
      <c r="E1" t="s">
        <v>6395</v>
      </c>
      <c r="F1" t="s">
        <v>108</v>
      </c>
      <c r="G1" t="s">
        <v>109</v>
      </c>
      <c r="H1" t="s">
        <v>135</v>
      </c>
      <c r="I1" t="s">
        <v>6397</v>
      </c>
    </row>
    <row r="2" spans="1:37" x14ac:dyDescent="0.2">
      <c r="A2" t="s">
        <v>93</v>
      </c>
      <c r="B2" t="s">
        <v>5</v>
      </c>
      <c r="C2">
        <f>_xlfn.XLOOKUP(B2,'2.1.trackMPD'!$R$7:$R$29,'2.1.trackMPD'!$T$7:$T$29)</f>
        <v>1</v>
      </c>
      <c r="D2">
        <v>1</v>
      </c>
      <c r="E2" t="s">
        <v>6396</v>
      </c>
      <c r="F2" t="s">
        <v>110</v>
      </c>
      <c r="G2" t="s">
        <v>124</v>
      </c>
      <c r="H2" t="s">
        <v>6398</v>
      </c>
      <c r="I2">
        <v>8.3499999999999996E-11</v>
      </c>
    </row>
    <row r="3" spans="1:37" x14ac:dyDescent="0.2">
      <c r="A3" t="s">
        <v>93</v>
      </c>
      <c r="B3" t="s">
        <v>5</v>
      </c>
      <c r="C3">
        <f>_xlfn.XLOOKUP(B3,'2.1.trackMPD'!$R$7:$R$29,'2.1.trackMPD'!$T$7:$T$29)</f>
        <v>1</v>
      </c>
      <c r="D3">
        <v>1</v>
      </c>
      <c r="E3" t="s">
        <v>6396</v>
      </c>
      <c r="F3" t="s">
        <v>110</v>
      </c>
      <c r="G3" t="s">
        <v>140</v>
      </c>
      <c r="H3" t="s">
        <v>6398</v>
      </c>
      <c r="I3">
        <v>8.3499999999999996E-11</v>
      </c>
    </row>
    <row r="4" spans="1:37" x14ac:dyDescent="0.2">
      <c r="A4" t="s">
        <v>93</v>
      </c>
      <c r="B4" t="s">
        <v>5</v>
      </c>
      <c r="C4">
        <f>_xlfn.XLOOKUP(B4,'2.1.trackMPD'!$R$7:$R$29,'2.1.trackMPD'!$T$7:$T$29)</f>
        <v>1</v>
      </c>
      <c r="D4">
        <v>1</v>
      </c>
      <c r="E4" t="s">
        <v>6396</v>
      </c>
      <c r="F4" t="s">
        <v>111</v>
      </c>
      <c r="G4" t="s">
        <v>124</v>
      </c>
      <c r="H4" t="s">
        <v>6398</v>
      </c>
      <c r="I4">
        <v>8.3499999999999996E-11</v>
      </c>
    </row>
    <row r="5" spans="1:37" x14ac:dyDescent="0.2">
      <c r="A5" t="s">
        <v>93</v>
      </c>
      <c r="B5" t="s">
        <v>5</v>
      </c>
      <c r="C5">
        <f>_xlfn.XLOOKUP(B5,'2.1.trackMPD'!$R$7:$R$29,'2.1.trackMPD'!$T$7:$T$29)</f>
        <v>1</v>
      </c>
      <c r="D5">
        <v>1</v>
      </c>
      <c r="E5" t="s">
        <v>6396</v>
      </c>
      <c r="F5" t="s">
        <v>111</v>
      </c>
      <c r="G5" t="s">
        <v>140</v>
      </c>
      <c r="H5" t="s">
        <v>6398</v>
      </c>
      <c r="I5">
        <v>8.3499999999999996E-11</v>
      </c>
    </row>
    <row r="6" spans="1:37" x14ac:dyDescent="0.2">
      <c r="A6" t="s">
        <v>93</v>
      </c>
      <c r="B6" t="s">
        <v>5</v>
      </c>
      <c r="C6">
        <f>_xlfn.XLOOKUP(B6,'2.1.trackMPD'!$R$7:$R$29,'2.1.trackMPD'!$T$7:$T$29)</f>
        <v>1</v>
      </c>
      <c r="D6">
        <v>1</v>
      </c>
      <c r="E6" t="s">
        <v>6396</v>
      </c>
      <c r="F6" t="s">
        <v>110</v>
      </c>
      <c r="G6" t="s">
        <v>124</v>
      </c>
      <c r="H6" t="s">
        <v>6399</v>
      </c>
      <c r="I6" s="262">
        <v>5.9999999999999995E-8</v>
      </c>
    </row>
    <row r="7" spans="1:37" x14ac:dyDescent="0.2">
      <c r="A7" t="s">
        <v>93</v>
      </c>
      <c r="B7" t="s">
        <v>5</v>
      </c>
      <c r="C7">
        <f>_xlfn.XLOOKUP(B7,'2.1.trackMPD'!$R$7:$R$29,'2.1.trackMPD'!$T$7:$T$29)</f>
        <v>1</v>
      </c>
      <c r="D7">
        <v>1</v>
      </c>
      <c r="E7" t="s">
        <v>6396</v>
      </c>
      <c r="F7" t="s">
        <v>110</v>
      </c>
      <c r="G7" t="s">
        <v>140</v>
      </c>
      <c r="H7" t="s">
        <v>6399</v>
      </c>
      <c r="I7" s="262">
        <v>6E-9</v>
      </c>
    </row>
    <row r="8" spans="1:37" x14ac:dyDescent="0.2">
      <c r="A8" t="s">
        <v>93</v>
      </c>
      <c r="B8" t="s">
        <v>5</v>
      </c>
      <c r="C8">
        <f>_xlfn.XLOOKUP(B8,'2.1.trackMPD'!$R$7:$R$29,'2.1.trackMPD'!$T$7:$T$29)</f>
        <v>1</v>
      </c>
      <c r="D8">
        <v>10</v>
      </c>
      <c r="E8" t="s">
        <v>6396</v>
      </c>
      <c r="F8" t="s">
        <v>110</v>
      </c>
      <c r="G8" t="s">
        <v>124</v>
      </c>
      <c r="H8" t="s">
        <v>6398</v>
      </c>
      <c r="I8">
        <v>8.3499999999999996E-11</v>
      </c>
    </row>
    <row r="9" spans="1:37" x14ac:dyDescent="0.2">
      <c r="A9" t="s">
        <v>93</v>
      </c>
      <c r="B9" t="s">
        <v>5</v>
      </c>
      <c r="C9">
        <f>_xlfn.XLOOKUP(B9,'2.1.trackMPD'!$R$7:$R$29,'2.1.trackMPD'!$T$7:$T$29)</f>
        <v>1</v>
      </c>
      <c r="D9">
        <v>10</v>
      </c>
      <c r="E9" t="s">
        <v>6396</v>
      </c>
      <c r="F9" t="s">
        <v>110</v>
      </c>
      <c r="G9" t="s">
        <v>140</v>
      </c>
      <c r="H9" t="s">
        <v>6398</v>
      </c>
      <c r="I9">
        <v>8.3499999999999996E-11</v>
      </c>
    </row>
    <row r="10" spans="1:37" x14ac:dyDescent="0.2">
      <c r="A10" t="s">
        <v>93</v>
      </c>
      <c r="B10" t="s">
        <v>5</v>
      </c>
      <c r="C10">
        <f>_xlfn.XLOOKUP(B10,'2.1.trackMPD'!$R$7:$R$29,'2.1.trackMPD'!$T$7:$T$29)</f>
        <v>1</v>
      </c>
      <c r="D10">
        <v>10</v>
      </c>
      <c r="E10" t="s">
        <v>6396</v>
      </c>
      <c r="F10" t="s">
        <v>111</v>
      </c>
      <c r="G10" t="s">
        <v>124</v>
      </c>
      <c r="H10" t="s">
        <v>6398</v>
      </c>
      <c r="I10">
        <v>8.3499999999999996E-11</v>
      </c>
    </row>
    <row r="11" spans="1:37" x14ac:dyDescent="0.2">
      <c r="A11" t="s">
        <v>93</v>
      </c>
      <c r="B11" t="s">
        <v>5</v>
      </c>
      <c r="C11">
        <f>_xlfn.XLOOKUP(B11,'2.1.trackMPD'!$R$7:$R$29,'2.1.trackMPD'!$T$7:$T$29)</f>
        <v>1</v>
      </c>
      <c r="D11">
        <v>10</v>
      </c>
      <c r="E11" t="s">
        <v>6396</v>
      </c>
      <c r="F11" t="s">
        <v>111</v>
      </c>
      <c r="G11" t="s">
        <v>140</v>
      </c>
      <c r="H11" t="s">
        <v>6398</v>
      </c>
      <c r="I11">
        <v>8.3499999999999996E-11</v>
      </c>
    </row>
    <row r="12" spans="1:37" x14ac:dyDescent="0.2">
      <c r="A12" t="s">
        <v>93</v>
      </c>
      <c r="B12" t="s">
        <v>5</v>
      </c>
      <c r="C12">
        <f>_xlfn.XLOOKUP(B12,'2.1.trackMPD'!$R$7:$R$29,'2.1.trackMPD'!$T$7:$T$29)</f>
        <v>1</v>
      </c>
      <c r="D12">
        <v>10</v>
      </c>
      <c r="E12" t="s">
        <v>6396</v>
      </c>
      <c r="F12" t="s">
        <v>110</v>
      </c>
      <c r="G12" t="s">
        <v>124</v>
      </c>
      <c r="H12" t="s">
        <v>6399</v>
      </c>
      <c r="I12" s="262">
        <v>5.9999999999999995E-8</v>
      </c>
    </row>
    <row r="13" spans="1:37" ht="16" x14ac:dyDescent="0.2">
      <c r="A13" t="s">
        <v>93</v>
      </c>
      <c r="B13" t="s">
        <v>5</v>
      </c>
      <c r="C13">
        <f>_xlfn.XLOOKUP(B13,'2.1.trackMPD'!$R$7:$R$29,'2.1.trackMPD'!$T$7:$T$29)</f>
        <v>1</v>
      </c>
      <c r="D13">
        <v>10</v>
      </c>
      <c r="E13" t="s">
        <v>6396</v>
      </c>
      <c r="F13" t="s">
        <v>110</v>
      </c>
      <c r="G13" t="s">
        <v>140</v>
      </c>
      <c r="H13" t="s">
        <v>6399</v>
      </c>
      <c r="I13" s="262">
        <v>6E-9</v>
      </c>
      <c r="O13" s="54"/>
      <c r="P13" s="54"/>
      <c r="Q13" s="54"/>
      <c r="R13" s="54"/>
      <c r="S13" s="54"/>
      <c r="T13" s="54"/>
      <c r="U13" s="54"/>
      <c r="V13" s="54"/>
      <c r="W13" s="54"/>
      <c r="X13" s="54"/>
      <c r="Y13" s="54"/>
      <c r="Z13" s="54"/>
      <c r="AA13" s="54"/>
      <c r="AB13" s="54"/>
      <c r="AC13" s="54"/>
      <c r="AD13" s="54"/>
      <c r="AE13" s="54"/>
      <c r="AF13" s="56"/>
      <c r="AG13" s="56"/>
      <c r="AH13" s="56"/>
      <c r="AI13" s="56"/>
      <c r="AJ13" s="56"/>
      <c r="AK13" s="56"/>
    </row>
    <row r="14" spans="1:37" ht="16" x14ac:dyDescent="0.2">
      <c r="A14" t="s">
        <v>93</v>
      </c>
      <c r="B14" t="s">
        <v>5</v>
      </c>
      <c r="C14">
        <f>_xlfn.XLOOKUP(B14,'2.1.trackMPD'!$R$7:$R$29,'2.1.trackMPD'!$T$7:$T$29)</f>
        <v>1</v>
      </c>
      <c r="D14">
        <v>100</v>
      </c>
      <c r="E14" t="s">
        <v>6396</v>
      </c>
      <c r="F14" t="s">
        <v>110</v>
      </c>
      <c r="G14" t="s">
        <v>124</v>
      </c>
      <c r="H14" t="s">
        <v>6398</v>
      </c>
      <c r="I14">
        <v>8.3499999999999996E-11</v>
      </c>
      <c r="M14" s="54"/>
    </row>
    <row r="15" spans="1:37" ht="16" x14ac:dyDescent="0.2">
      <c r="A15" t="s">
        <v>93</v>
      </c>
      <c r="B15" t="s">
        <v>5</v>
      </c>
      <c r="C15">
        <f>_xlfn.XLOOKUP(B15,'2.1.trackMPD'!$R$7:$R$29,'2.1.trackMPD'!$T$7:$T$29)</f>
        <v>1</v>
      </c>
      <c r="D15">
        <v>100</v>
      </c>
      <c r="E15" t="s">
        <v>6396</v>
      </c>
      <c r="F15" t="s">
        <v>110</v>
      </c>
      <c r="G15" t="s">
        <v>140</v>
      </c>
      <c r="H15" t="s">
        <v>6398</v>
      </c>
      <c r="I15">
        <v>8.3499999999999996E-11</v>
      </c>
      <c r="M15" s="54"/>
    </row>
    <row r="16" spans="1:37" ht="16" x14ac:dyDescent="0.2">
      <c r="A16" t="s">
        <v>93</v>
      </c>
      <c r="B16" t="s">
        <v>5</v>
      </c>
      <c r="C16">
        <f>_xlfn.XLOOKUP(B16,'2.1.trackMPD'!$R$7:$R$29,'2.1.trackMPD'!$T$7:$T$29)</f>
        <v>1</v>
      </c>
      <c r="D16">
        <v>100</v>
      </c>
      <c r="E16" t="s">
        <v>6396</v>
      </c>
      <c r="F16" t="s">
        <v>111</v>
      </c>
      <c r="G16" t="s">
        <v>124</v>
      </c>
      <c r="H16" t="s">
        <v>6398</v>
      </c>
      <c r="I16">
        <v>8.3499999999999996E-11</v>
      </c>
      <c r="M16" s="54"/>
    </row>
    <row r="17" spans="1:13" ht="16" x14ac:dyDescent="0.2">
      <c r="A17" t="s">
        <v>93</v>
      </c>
      <c r="B17" t="s">
        <v>5</v>
      </c>
      <c r="C17">
        <f>_xlfn.XLOOKUP(B17,'2.1.trackMPD'!$R$7:$R$29,'2.1.trackMPD'!$T$7:$T$29)</f>
        <v>1</v>
      </c>
      <c r="D17">
        <v>100</v>
      </c>
      <c r="E17" t="s">
        <v>6396</v>
      </c>
      <c r="F17" t="s">
        <v>111</v>
      </c>
      <c r="G17" t="s">
        <v>140</v>
      </c>
      <c r="H17" t="s">
        <v>6398</v>
      </c>
      <c r="I17">
        <v>8.3499999999999996E-11</v>
      </c>
      <c r="M17" s="54"/>
    </row>
    <row r="18" spans="1:13" ht="16" x14ac:dyDescent="0.2">
      <c r="A18" t="s">
        <v>93</v>
      </c>
      <c r="B18" t="s">
        <v>5</v>
      </c>
      <c r="C18">
        <f>_xlfn.XLOOKUP(B18,'2.1.trackMPD'!$R$7:$R$29,'2.1.trackMPD'!$T$7:$T$29)</f>
        <v>1</v>
      </c>
      <c r="D18">
        <v>100</v>
      </c>
      <c r="E18" t="s">
        <v>6396</v>
      </c>
      <c r="F18" t="s">
        <v>110</v>
      </c>
      <c r="G18" t="s">
        <v>124</v>
      </c>
      <c r="H18" t="s">
        <v>6399</v>
      </c>
      <c r="I18" s="262">
        <v>5.9999999999999995E-8</v>
      </c>
      <c r="M18" s="54"/>
    </row>
    <row r="19" spans="1:13" ht="16" x14ac:dyDescent="0.2">
      <c r="A19" t="s">
        <v>93</v>
      </c>
      <c r="B19" t="s">
        <v>5</v>
      </c>
      <c r="C19">
        <f>_xlfn.XLOOKUP(B19,'2.1.trackMPD'!$R$7:$R$29,'2.1.trackMPD'!$T$7:$T$29)</f>
        <v>1</v>
      </c>
      <c r="D19">
        <v>100</v>
      </c>
      <c r="E19" t="s">
        <v>6396</v>
      </c>
      <c r="F19" t="s">
        <v>110</v>
      </c>
      <c r="G19" t="s">
        <v>140</v>
      </c>
      <c r="H19" t="s">
        <v>6399</v>
      </c>
      <c r="I19" s="262">
        <v>6E-9</v>
      </c>
      <c r="M19" s="54"/>
    </row>
    <row r="20" spans="1:13" ht="16" x14ac:dyDescent="0.2">
      <c r="A20" t="s">
        <v>93</v>
      </c>
      <c r="B20" t="s">
        <v>5</v>
      </c>
      <c r="C20">
        <f>_xlfn.XLOOKUP(B20,'2.1.trackMPD'!$R$7:$R$29,'2.1.trackMPD'!$T$7:$T$29)</f>
        <v>1</v>
      </c>
      <c r="D20">
        <v>1000</v>
      </c>
      <c r="E20" t="s">
        <v>6396</v>
      </c>
      <c r="F20" t="s">
        <v>110</v>
      </c>
      <c r="G20" t="s">
        <v>124</v>
      </c>
      <c r="H20" t="s">
        <v>6398</v>
      </c>
      <c r="I20">
        <v>8.3499999999999996E-11</v>
      </c>
      <c r="M20" s="54"/>
    </row>
    <row r="21" spans="1:13" ht="16" x14ac:dyDescent="0.2">
      <c r="A21" t="s">
        <v>93</v>
      </c>
      <c r="B21" t="s">
        <v>5</v>
      </c>
      <c r="C21">
        <f>_xlfn.XLOOKUP(B21,'2.1.trackMPD'!$R$7:$R$29,'2.1.trackMPD'!$T$7:$T$29)</f>
        <v>1</v>
      </c>
      <c r="D21">
        <v>1000</v>
      </c>
      <c r="E21" t="s">
        <v>6396</v>
      </c>
      <c r="F21" t="s">
        <v>110</v>
      </c>
      <c r="G21" t="s">
        <v>140</v>
      </c>
      <c r="H21" t="s">
        <v>6398</v>
      </c>
      <c r="I21">
        <v>8.3499999999999996E-11</v>
      </c>
      <c r="M21" s="54"/>
    </row>
    <row r="22" spans="1:13" ht="16" x14ac:dyDescent="0.2">
      <c r="A22" t="s">
        <v>93</v>
      </c>
      <c r="B22" t="s">
        <v>5</v>
      </c>
      <c r="C22">
        <f>_xlfn.XLOOKUP(B22,'2.1.trackMPD'!$R$7:$R$29,'2.1.trackMPD'!$T$7:$T$29)</f>
        <v>1</v>
      </c>
      <c r="D22">
        <v>1000</v>
      </c>
      <c r="E22" t="s">
        <v>6396</v>
      </c>
      <c r="F22" t="s">
        <v>111</v>
      </c>
      <c r="G22" t="s">
        <v>124</v>
      </c>
      <c r="H22" t="s">
        <v>6398</v>
      </c>
      <c r="I22">
        <v>8.3499999999999996E-11</v>
      </c>
      <c r="M22" s="54"/>
    </row>
    <row r="23" spans="1:13" ht="16" x14ac:dyDescent="0.2">
      <c r="A23" t="s">
        <v>93</v>
      </c>
      <c r="B23" t="s">
        <v>5</v>
      </c>
      <c r="C23">
        <f>_xlfn.XLOOKUP(B23,'2.1.trackMPD'!$R$7:$R$29,'2.1.trackMPD'!$T$7:$T$29)</f>
        <v>1</v>
      </c>
      <c r="D23">
        <v>1000</v>
      </c>
      <c r="E23" t="s">
        <v>6396</v>
      </c>
      <c r="F23" t="s">
        <v>111</v>
      </c>
      <c r="G23" t="s">
        <v>140</v>
      </c>
      <c r="H23" t="s">
        <v>6398</v>
      </c>
      <c r="I23">
        <v>8.3499999999999996E-11</v>
      </c>
      <c r="M23" s="54"/>
    </row>
    <row r="24" spans="1:13" ht="16" x14ac:dyDescent="0.2">
      <c r="A24" t="s">
        <v>93</v>
      </c>
      <c r="B24" t="s">
        <v>5</v>
      </c>
      <c r="C24">
        <f>_xlfn.XLOOKUP(B24,'2.1.trackMPD'!$R$7:$R$29,'2.1.trackMPD'!$T$7:$T$29)</f>
        <v>1</v>
      </c>
      <c r="D24">
        <v>1000</v>
      </c>
      <c r="E24" t="s">
        <v>6396</v>
      </c>
      <c r="F24" t="s">
        <v>110</v>
      </c>
      <c r="G24" t="s">
        <v>124</v>
      </c>
      <c r="H24" t="s">
        <v>6399</v>
      </c>
      <c r="I24" s="262">
        <v>5.9999999999999995E-8</v>
      </c>
      <c r="M24" s="54"/>
    </row>
    <row r="25" spans="1:13" ht="16" x14ac:dyDescent="0.2">
      <c r="A25" t="s">
        <v>93</v>
      </c>
      <c r="B25" t="s">
        <v>5</v>
      </c>
      <c r="C25">
        <f>_xlfn.XLOOKUP(B25,'2.1.trackMPD'!$R$7:$R$29,'2.1.trackMPD'!$T$7:$T$29)</f>
        <v>1</v>
      </c>
      <c r="D25">
        <v>1000</v>
      </c>
      <c r="E25" t="s">
        <v>6396</v>
      </c>
      <c r="F25" t="s">
        <v>110</v>
      </c>
      <c r="G25" t="s">
        <v>140</v>
      </c>
      <c r="H25" t="s">
        <v>6399</v>
      </c>
      <c r="I25" s="262">
        <v>6E-9</v>
      </c>
      <c r="M25" s="54"/>
    </row>
    <row r="26" spans="1:13" ht="16" x14ac:dyDescent="0.2">
      <c r="A26" t="s">
        <v>93</v>
      </c>
      <c r="B26" t="s">
        <v>5</v>
      </c>
      <c r="C26">
        <f>_xlfn.XLOOKUP(B26,'2.1.trackMPD'!$R$7:$R$29,'2.1.trackMPD'!$T$7:$T$29)</f>
        <v>1</v>
      </c>
      <c r="D26">
        <v>5000</v>
      </c>
      <c r="E26" t="s">
        <v>6396</v>
      </c>
      <c r="F26" t="s">
        <v>110</v>
      </c>
      <c r="G26" t="s">
        <v>124</v>
      </c>
      <c r="H26" t="s">
        <v>6398</v>
      </c>
      <c r="I26">
        <v>8.3499999999999996E-11</v>
      </c>
      <c r="M26" s="54"/>
    </row>
    <row r="27" spans="1:13" ht="16" x14ac:dyDescent="0.2">
      <c r="A27" t="s">
        <v>93</v>
      </c>
      <c r="B27" t="s">
        <v>5</v>
      </c>
      <c r="C27">
        <f>_xlfn.XLOOKUP(B27,'2.1.trackMPD'!$R$7:$R$29,'2.1.trackMPD'!$T$7:$T$29)</f>
        <v>1</v>
      </c>
      <c r="D27">
        <v>5000</v>
      </c>
      <c r="E27" t="s">
        <v>6396</v>
      </c>
      <c r="F27" t="s">
        <v>110</v>
      </c>
      <c r="G27" t="s">
        <v>140</v>
      </c>
      <c r="H27" t="s">
        <v>6398</v>
      </c>
      <c r="I27">
        <v>8.3499999999999996E-11</v>
      </c>
      <c r="M27" s="54"/>
    </row>
    <row r="28" spans="1:13" ht="16" x14ac:dyDescent="0.2">
      <c r="A28" t="s">
        <v>93</v>
      </c>
      <c r="B28" t="s">
        <v>5</v>
      </c>
      <c r="C28">
        <f>_xlfn.XLOOKUP(B28,'2.1.trackMPD'!$R$7:$R$29,'2.1.trackMPD'!$T$7:$T$29)</f>
        <v>1</v>
      </c>
      <c r="D28">
        <v>5000</v>
      </c>
      <c r="E28" t="s">
        <v>6396</v>
      </c>
      <c r="F28" t="s">
        <v>111</v>
      </c>
      <c r="G28" t="s">
        <v>124</v>
      </c>
      <c r="H28" t="s">
        <v>6398</v>
      </c>
      <c r="I28">
        <v>8.3499999999999996E-11</v>
      </c>
      <c r="M28" s="54"/>
    </row>
    <row r="29" spans="1:13" ht="16" x14ac:dyDescent="0.2">
      <c r="A29" t="s">
        <v>93</v>
      </c>
      <c r="B29" t="s">
        <v>5</v>
      </c>
      <c r="C29">
        <f>_xlfn.XLOOKUP(B29,'2.1.trackMPD'!$R$7:$R$29,'2.1.trackMPD'!$T$7:$T$29)</f>
        <v>1</v>
      </c>
      <c r="D29">
        <v>5000</v>
      </c>
      <c r="E29" t="s">
        <v>6396</v>
      </c>
      <c r="F29" t="s">
        <v>111</v>
      </c>
      <c r="G29" t="s">
        <v>140</v>
      </c>
      <c r="H29" t="s">
        <v>6398</v>
      </c>
      <c r="I29">
        <v>8.3499999999999996E-11</v>
      </c>
      <c r="M29" s="54"/>
    </row>
    <row r="30" spans="1:13" ht="16" x14ac:dyDescent="0.2">
      <c r="A30" t="s">
        <v>93</v>
      </c>
      <c r="B30" t="s">
        <v>5</v>
      </c>
      <c r="C30">
        <f>_xlfn.XLOOKUP(B30,'2.1.trackMPD'!$R$7:$R$29,'2.1.trackMPD'!$T$7:$T$29)</f>
        <v>1</v>
      </c>
      <c r="D30">
        <v>5000</v>
      </c>
      <c r="E30" t="s">
        <v>6396</v>
      </c>
      <c r="F30" t="s">
        <v>110</v>
      </c>
      <c r="G30" t="s">
        <v>124</v>
      </c>
      <c r="H30" t="s">
        <v>6399</v>
      </c>
      <c r="I30" s="262">
        <v>5.9999999999999995E-8</v>
      </c>
      <c r="M30" s="54"/>
    </row>
    <row r="31" spans="1:13" x14ac:dyDescent="0.2">
      <c r="A31" t="s">
        <v>93</v>
      </c>
      <c r="B31" t="s">
        <v>5</v>
      </c>
      <c r="C31">
        <f>_xlfn.XLOOKUP(B31,'2.1.trackMPD'!$R$7:$R$29,'2.1.trackMPD'!$T$7:$T$29)</f>
        <v>1</v>
      </c>
      <c r="D31">
        <v>5000</v>
      </c>
      <c r="E31" t="s">
        <v>6396</v>
      </c>
      <c r="F31" t="s">
        <v>110</v>
      </c>
      <c r="G31" t="s">
        <v>140</v>
      </c>
      <c r="H31" t="s">
        <v>6399</v>
      </c>
      <c r="I31" s="262">
        <v>6E-9</v>
      </c>
      <c r="M31" s="56"/>
    </row>
    <row r="32" spans="1:13" x14ac:dyDescent="0.2">
      <c r="A32" t="s">
        <v>93</v>
      </c>
      <c r="B32" t="s">
        <v>5</v>
      </c>
      <c r="C32">
        <f>_xlfn.XLOOKUP(B32,'2.1.trackMPD'!$R$7:$R$29,'2.1.trackMPD'!$T$7:$T$29)</f>
        <v>1</v>
      </c>
      <c r="D32">
        <v>1</v>
      </c>
      <c r="E32" t="s">
        <v>6400</v>
      </c>
      <c r="F32" t="s">
        <v>110</v>
      </c>
      <c r="G32" t="s">
        <v>124</v>
      </c>
      <c r="H32" t="s">
        <v>6398</v>
      </c>
      <c r="I32">
        <v>8.3499999999999996E-11</v>
      </c>
      <c r="M32" s="56"/>
    </row>
    <row r="33" spans="1:13" x14ac:dyDescent="0.2">
      <c r="A33" t="s">
        <v>93</v>
      </c>
      <c r="B33" t="s">
        <v>5</v>
      </c>
      <c r="C33">
        <f>_xlfn.XLOOKUP(B33,'2.1.trackMPD'!$R$7:$R$29,'2.1.trackMPD'!$T$7:$T$29)</f>
        <v>1</v>
      </c>
      <c r="D33">
        <v>1</v>
      </c>
      <c r="E33" t="s">
        <v>6400</v>
      </c>
      <c r="F33" t="s">
        <v>110</v>
      </c>
      <c r="G33" t="s">
        <v>140</v>
      </c>
      <c r="H33" t="s">
        <v>6398</v>
      </c>
      <c r="I33">
        <v>8.3499999999999996E-11</v>
      </c>
      <c r="M33" s="56"/>
    </row>
    <row r="34" spans="1:13" x14ac:dyDescent="0.2">
      <c r="A34" t="s">
        <v>93</v>
      </c>
      <c r="B34" t="s">
        <v>5</v>
      </c>
      <c r="C34">
        <f>_xlfn.XLOOKUP(B34,'2.1.trackMPD'!$R$7:$R$29,'2.1.trackMPD'!$T$7:$T$29)</f>
        <v>1</v>
      </c>
      <c r="D34">
        <v>1</v>
      </c>
      <c r="E34" t="s">
        <v>6400</v>
      </c>
      <c r="F34" t="s">
        <v>111</v>
      </c>
      <c r="G34" t="s">
        <v>124</v>
      </c>
      <c r="H34" t="s">
        <v>6398</v>
      </c>
      <c r="I34">
        <v>8.3499999999999996E-11</v>
      </c>
      <c r="M34" s="56"/>
    </row>
    <row r="35" spans="1:13" x14ac:dyDescent="0.2">
      <c r="A35" t="s">
        <v>93</v>
      </c>
      <c r="B35" t="s">
        <v>5</v>
      </c>
      <c r="C35">
        <f>_xlfn.XLOOKUP(B35,'2.1.trackMPD'!$R$7:$R$29,'2.1.trackMPD'!$T$7:$T$29)</f>
        <v>1</v>
      </c>
      <c r="D35">
        <v>1</v>
      </c>
      <c r="E35" t="s">
        <v>6400</v>
      </c>
      <c r="F35" t="s">
        <v>111</v>
      </c>
      <c r="G35" t="s">
        <v>140</v>
      </c>
      <c r="H35" t="s">
        <v>6398</v>
      </c>
      <c r="I35">
        <v>8.3499999999999996E-11</v>
      </c>
      <c r="M35" s="56"/>
    </row>
    <row r="36" spans="1:13" x14ac:dyDescent="0.2">
      <c r="A36" t="s">
        <v>93</v>
      </c>
      <c r="B36" t="s">
        <v>5</v>
      </c>
      <c r="C36">
        <f>_xlfn.XLOOKUP(B36,'2.1.trackMPD'!$R$7:$R$29,'2.1.trackMPD'!$T$7:$T$29)</f>
        <v>1</v>
      </c>
      <c r="D36">
        <v>1</v>
      </c>
      <c r="E36" t="s">
        <v>6400</v>
      </c>
      <c r="F36" t="s">
        <v>110</v>
      </c>
      <c r="G36" t="s">
        <v>124</v>
      </c>
      <c r="H36" t="s">
        <v>6399</v>
      </c>
      <c r="I36" s="262">
        <v>5.9999999999999995E-8</v>
      </c>
      <c r="M36" s="56"/>
    </row>
    <row r="37" spans="1:13" x14ac:dyDescent="0.2">
      <c r="A37" t="s">
        <v>93</v>
      </c>
      <c r="B37" t="s">
        <v>5</v>
      </c>
      <c r="C37">
        <f>_xlfn.XLOOKUP(B37,'2.1.trackMPD'!$R$7:$R$29,'2.1.trackMPD'!$T$7:$T$29)</f>
        <v>1</v>
      </c>
      <c r="D37">
        <v>1</v>
      </c>
      <c r="E37" t="s">
        <v>6400</v>
      </c>
      <c r="F37" t="s">
        <v>110</v>
      </c>
      <c r="G37" t="s">
        <v>140</v>
      </c>
      <c r="H37" t="s">
        <v>6399</v>
      </c>
      <c r="I37" s="262">
        <v>6E-9</v>
      </c>
    </row>
    <row r="38" spans="1:13" x14ac:dyDescent="0.2">
      <c r="A38" t="s">
        <v>93</v>
      </c>
      <c r="B38" t="s">
        <v>5</v>
      </c>
      <c r="C38">
        <f>_xlfn.XLOOKUP(B38,'2.1.trackMPD'!$R$7:$R$29,'2.1.trackMPD'!$T$7:$T$29)</f>
        <v>1</v>
      </c>
      <c r="D38">
        <v>10</v>
      </c>
      <c r="E38" t="s">
        <v>6400</v>
      </c>
      <c r="F38" t="s">
        <v>110</v>
      </c>
      <c r="G38" t="s">
        <v>124</v>
      </c>
      <c r="H38" t="s">
        <v>6398</v>
      </c>
      <c r="I38">
        <v>8.3499999999999996E-11</v>
      </c>
    </row>
    <row r="39" spans="1:13" x14ac:dyDescent="0.2">
      <c r="A39" t="s">
        <v>93</v>
      </c>
      <c r="B39" t="s">
        <v>5</v>
      </c>
      <c r="C39">
        <f>_xlfn.XLOOKUP(B39,'2.1.trackMPD'!$R$7:$R$29,'2.1.trackMPD'!$T$7:$T$29)</f>
        <v>1</v>
      </c>
      <c r="D39">
        <v>10</v>
      </c>
      <c r="E39" t="s">
        <v>6400</v>
      </c>
      <c r="F39" t="s">
        <v>110</v>
      </c>
      <c r="G39" t="s">
        <v>140</v>
      </c>
      <c r="H39" t="s">
        <v>6398</v>
      </c>
      <c r="I39">
        <v>8.3499999999999996E-11</v>
      </c>
    </row>
    <row r="40" spans="1:13" x14ac:dyDescent="0.2">
      <c r="A40" t="s">
        <v>93</v>
      </c>
      <c r="B40" t="s">
        <v>5</v>
      </c>
      <c r="C40">
        <f>_xlfn.XLOOKUP(B40,'2.1.trackMPD'!$R$7:$R$29,'2.1.trackMPD'!$T$7:$T$29)</f>
        <v>1</v>
      </c>
      <c r="D40">
        <v>10</v>
      </c>
      <c r="E40" t="s">
        <v>6400</v>
      </c>
      <c r="F40" t="s">
        <v>111</v>
      </c>
      <c r="G40" t="s">
        <v>124</v>
      </c>
      <c r="H40" t="s">
        <v>6398</v>
      </c>
      <c r="I40">
        <v>8.3499999999999996E-11</v>
      </c>
    </row>
    <row r="41" spans="1:13" x14ac:dyDescent="0.2">
      <c r="A41" t="s">
        <v>93</v>
      </c>
      <c r="B41" t="s">
        <v>5</v>
      </c>
      <c r="C41">
        <f>_xlfn.XLOOKUP(B41,'2.1.trackMPD'!$R$7:$R$29,'2.1.trackMPD'!$T$7:$T$29)</f>
        <v>1</v>
      </c>
      <c r="D41">
        <v>10</v>
      </c>
      <c r="E41" t="s">
        <v>6400</v>
      </c>
      <c r="F41" t="s">
        <v>111</v>
      </c>
      <c r="G41" t="s">
        <v>140</v>
      </c>
      <c r="H41" t="s">
        <v>6398</v>
      </c>
      <c r="I41">
        <v>8.3499999999999996E-11</v>
      </c>
    </row>
    <row r="42" spans="1:13" x14ac:dyDescent="0.2">
      <c r="A42" t="s">
        <v>93</v>
      </c>
      <c r="B42" t="s">
        <v>5</v>
      </c>
      <c r="C42">
        <f>_xlfn.XLOOKUP(B42,'2.1.trackMPD'!$R$7:$R$29,'2.1.trackMPD'!$T$7:$T$29)</f>
        <v>1</v>
      </c>
      <c r="D42">
        <v>10</v>
      </c>
      <c r="E42" t="s">
        <v>6400</v>
      </c>
      <c r="F42" t="s">
        <v>110</v>
      </c>
      <c r="G42" t="s">
        <v>124</v>
      </c>
      <c r="H42" t="s">
        <v>6399</v>
      </c>
      <c r="I42" s="262">
        <v>5.9999999999999995E-8</v>
      </c>
    </row>
    <row r="43" spans="1:13" x14ac:dyDescent="0.2">
      <c r="A43" t="s">
        <v>93</v>
      </c>
      <c r="B43" t="s">
        <v>5</v>
      </c>
      <c r="C43">
        <f>_xlfn.XLOOKUP(B43,'2.1.trackMPD'!$R$7:$R$29,'2.1.trackMPD'!$T$7:$T$29)</f>
        <v>1</v>
      </c>
      <c r="D43">
        <v>10</v>
      </c>
      <c r="E43" t="s">
        <v>6400</v>
      </c>
      <c r="F43" t="s">
        <v>110</v>
      </c>
      <c r="G43" t="s">
        <v>140</v>
      </c>
      <c r="H43" t="s">
        <v>6399</v>
      </c>
      <c r="I43" s="262">
        <v>6E-9</v>
      </c>
    </row>
    <row r="44" spans="1:13" x14ac:dyDescent="0.2">
      <c r="A44" t="s">
        <v>93</v>
      </c>
      <c r="B44" t="s">
        <v>5</v>
      </c>
      <c r="C44">
        <f>_xlfn.XLOOKUP(B44,'2.1.trackMPD'!$R$7:$R$29,'2.1.trackMPD'!$T$7:$T$29)</f>
        <v>1</v>
      </c>
      <c r="D44">
        <v>100</v>
      </c>
      <c r="E44" t="s">
        <v>6400</v>
      </c>
      <c r="F44" t="s">
        <v>110</v>
      </c>
      <c r="G44" t="s">
        <v>124</v>
      </c>
      <c r="H44" t="s">
        <v>6398</v>
      </c>
      <c r="I44">
        <v>8.3499999999999996E-11</v>
      </c>
    </row>
    <row r="45" spans="1:13" x14ac:dyDescent="0.2">
      <c r="A45" t="s">
        <v>93</v>
      </c>
      <c r="B45" t="s">
        <v>5</v>
      </c>
      <c r="C45">
        <f>_xlfn.XLOOKUP(B45,'2.1.trackMPD'!$R$7:$R$29,'2.1.trackMPD'!$T$7:$T$29)</f>
        <v>1</v>
      </c>
      <c r="D45">
        <v>100</v>
      </c>
      <c r="E45" t="s">
        <v>6400</v>
      </c>
      <c r="F45" t="s">
        <v>110</v>
      </c>
      <c r="G45" t="s">
        <v>140</v>
      </c>
      <c r="H45" t="s">
        <v>6398</v>
      </c>
      <c r="I45">
        <v>8.3499999999999996E-11</v>
      </c>
    </row>
    <row r="46" spans="1:13" x14ac:dyDescent="0.2">
      <c r="A46" t="s">
        <v>93</v>
      </c>
      <c r="B46" t="s">
        <v>5</v>
      </c>
      <c r="C46">
        <f>_xlfn.XLOOKUP(B46,'2.1.trackMPD'!$R$7:$R$29,'2.1.trackMPD'!$T$7:$T$29)</f>
        <v>1</v>
      </c>
      <c r="D46">
        <v>100</v>
      </c>
      <c r="E46" t="s">
        <v>6400</v>
      </c>
      <c r="F46" t="s">
        <v>111</v>
      </c>
      <c r="G46" t="s">
        <v>124</v>
      </c>
      <c r="H46" t="s">
        <v>6398</v>
      </c>
      <c r="I46">
        <v>8.3499999999999996E-11</v>
      </c>
    </row>
    <row r="47" spans="1:13" x14ac:dyDescent="0.2">
      <c r="A47" t="s">
        <v>93</v>
      </c>
      <c r="B47" t="s">
        <v>5</v>
      </c>
      <c r="C47">
        <f>_xlfn.XLOOKUP(B47,'2.1.trackMPD'!$R$7:$R$29,'2.1.trackMPD'!$T$7:$T$29)</f>
        <v>1</v>
      </c>
      <c r="D47">
        <v>100</v>
      </c>
      <c r="E47" t="s">
        <v>6400</v>
      </c>
      <c r="F47" t="s">
        <v>111</v>
      </c>
      <c r="G47" t="s">
        <v>140</v>
      </c>
      <c r="H47" t="s">
        <v>6398</v>
      </c>
      <c r="I47">
        <v>8.3499999999999996E-11</v>
      </c>
    </row>
    <row r="48" spans="1:13" x14ac:dyDescent="0.2">
      <c r="A48" t="s">
        <v>93</v>
      </c>
      <c r="B48" t="s">
        <v>5</v>
      </c>
      <c r="C48">
        <f>_xlfn.XLOOKUP(B48,'2.1.trackMPD'!$R$7:$R$29,'2.1.trackMPD'!$T$7:$T$29)</f>
        <v>1</v>
      </c>
      <c r="D48">
        <v>100</v>
      </c>
      <c r="E48" t="s">
        <v>6400</v>
      </c>
      <c r="F48" t="s">
        <v>110</v>
      </c>
      <c r="G48" t="s">
        <v>124</v>
      </c>
      <c r="H48" t="s">
        <v>6399</v>
      </c>
      <c r="I48" s="262">
        <v>5.9999999999999995E-8</v>
      </c>
    </row>
    <row r="49" spans="1:9" x14ac:dyDescent="0.2">
      <c r="A49" t="s">
        <v>93</v>
      </c>
      <c r="B49" t="s">
        <v>5</v>
      </c>
      <c r="C49">
        <f>_xlfn.XLOOKUP(B49,'2.1.trackMPD'!$R$7:$R$29,'2.1.trackMPD'!$T$7:$T$29)</f>
        <v>1</v>
      </c>
      <c r="D49">
        <v>100</v>
      </c>
      <c r="E49" t="s">
        <v>6400</v>
      </c>
      <c r="F49" t="s">
        <v>110</v>
      </c>
      <c r="G49" t="s">
        <v>140</v>
      </c>
      <c r="H49" t="s">
        <v>6399</v>
      </c>
      <c r="I49" s="262">
        <v>6E-9</v>
      </c>
    </row>
    <row r="50" spans="1:9" x14ac:dyDescent="0.2">
      <c r="A50" t="s">
        <v>93</v>
      </c>
      <c r="B50" t="s">
        <v>5</v>
      </c>
      <c r="C50">
        <f>_xlfn.XLOOKUP(B50,'2.1.trackMPD'!$R$7:$R$29,'2.1.trackMPD'!$T$7:$T$29)</f>
        <v>1</v>
      </c>
      <c r="D50">
        <v>1000</v>
      </c>
      <c r="E50" t="s">
        <v>6400</v>
      </c>
      <c r="F50" t="s">
        <v>110</v>
      </c>
      <c r="G50" t="s">
        <v>124</v>
      </c>
      <c r="H50" t="s">
        <v>6398</v>
      </c>
      <c r="I50">
        <v>8.3499999999999996E-11</v>
      </c>
    </row>
    <row r="51" spans="1:9" x14ac:dyDescent="0.2">
      <c r="A51" t="s">
        <v>93</v>
      </c>
      <c r="B51" t="s">
        <v>5</v>
      </c>
      <c r="C51">
        <f>_xlfn.XLOOKUP(B51,'2.1.trackMPD'!$R$7:$R$29,'2.1.trackMPD'!$T$7:$T$29)</f>
        <v>1</v>
      </c>
      <c r="D51">
        <v>1000</v>
      </c>
      <c r="E51" t="s">
        <v>6400</v>
      </c>
      <c r="F51" t="s">
        <v>110</v>
      </c>
      <c r="G51" t="s">
        <v>140</v>
      </c>
      <c r="H51" t="s">
        <v>6398</v>
      </c>
      <c r="I51">
        <v>8.3499999999999996E-11</v>
      </c>
    </row>
    <row r="52" spans="1:9" x14ac:dyDescent="0.2">
      <c r="A52" t="s">
        <v>93</v>
      </c>
      <c r="B52" t="s">
        <v>5</v>
      </c>
      <c r="C52">
        <f>_xlfn.XLOOKUP(B52,'2.1.trackMPD'!$R$7:$R$29,'2.1.trackMPD'!$T$7:$T$29)</f>
        <v>1</v>
      </c>
      <c r="D52">
        <v>1000</v>
      </c>
      <c r="E52" t="s">
        <v>6400</v>
      </c>
      <c r="F52" t="s">
        <v>111</v>
      </c>
      <c r="G52" t="s">
        <v>124</v>
      </c>
      <c r="H52" t="s">
        <v>6398</v>
      </c>
      <c r="I52">
        <v>8.3499999999999996E-11</v>
      </c>
    </row>
    <row r="53" spans="1:9" x14ac:dyDescent="0.2">
      <c r="A53" t="s">
        <v>93</v>
      </c>
      <c r="B53" t="s">
        <v>5</v>
      </c>
      <c r="C53">
        <f>_xlfn.XLOOKUP(B53,'2.1.trackMPD'!$R$7:$R$29,'2.1.trackMPD'!$T$7:$T$29)</f>
        <v>1</v>
      </c>
      <c r="D53">
        <v>1000</v>
      </c>
      <c r="E53" t="s">
        <v>6400</v>
      </c>
      <c r="F53" t="s">
        <v>111</v>
      </c>
      <c r="G53" t="s">
        <v>140</v>
      </c>
      <c r="H53" t="s">
        <v>6398</v>
      </c>
      <c r="I53">
        <v>8.3499999999999996E-11</v>
      </c>
    </row>
    <row r="54" spans="1:9" x14ac:dyDescent="0.2">
      <c r="A54" t="s">
        <v>93</v>
      </c>
      <c r="B54" t="s">
        <v>5</v>
      </c>
      <c r="C54">
        <f>_xlfn.XLOOKUP(B54,'2.1.trackMPD'!$R$7:$R$29,'2.1.trackMPD'!$T$7:$T$29)</f>
        <v>1</v>
      </c>
      <c r="D54">
        <v>1000</v>
      </c>
      <c r="E54" t="s">
        <v>6400</v>
      </c>
      <c r="F54" t="s">
        <v>110</v>
      </c>
      <c r="G54" t="s">
        <v>124</v>
      </c>
      <c r="H54" t="s">
        <v>6399</v>
      </c>
      <c r="I54" s="262">
        <v>5.9999999999999995E-8</v>
      </c>
    </row>
    <row r="55" spans="1:9" x14ac:dyDescent="0.2">
      <c r="A55" t="s">
        <v>93</v>
      </c>
      <c r="B55" t="s">
        <v>5</v>
      </c>
      <c r="C55">
        <f>_xlfn.XLOOKUP(B55,'2.1.trackMPD'!$R$7:$R$29,'2.1.trackMPD'!$T$7:$T$29)</f>
        <v>1</v>
      </c>
      <c r="D55">
        <v>1000</v>
      </c>
      <c r="E55" t="s">
        <v>6400</v>
      </c>
      <c r="F55" t="s">
        <v>110</v>
      </c>
      <c r="G55" t="s">
        <v>140</v>
      </c>
      <c r="H55" t="s">
        <v>6399</v>
      </c>
      <c r="I55" s="262">
        <v>6E-9</v>
      </c>
    </row>
    <row r="56" spans="1:9" x14ac:dyDescent="0.2">
      <c r="A56" t="s">
        <v>93</v>
      </c>
      <c r="B56" t="s">
        <v>5</v>
      </c>
      <c r="C56">
        <f>_xlfn.XLOOKUP(B56,'2.1.trackMPD'!$R$7:$R$29,'2.1.trackMPD'!$T$7:$T$29)</f>
        <v>1</v>
      </c>
      <c r="D56">
        <v>5000</v>
      </c>
      <c r="E56" t="s">
        <v>6400</v>
      </c>
      <c r="F56" t="s">
        <v>110</v>
      </c>
      <c r="G56" t="s">
        <v>124</v>
      </c>
      <c r="H56" t="s">
        <v>6398</v>
      </c>
      <c r="I56">
        <v>8.3499999999999996E-11</v>
      </c>
    </row>
    <row r="57" spans="1:9" x14ac:dyDescent="0.2">
      <c r="A57" t="s">
        <v>93</v>
      </c>
      <c r="B57" t="s">
        <v>5</v>
      </c>
      <c r="C57">
        <f>_xlfn.XLOOKUP(B57,'2.1.trackMPD'!$R$7:$R$29,'2.1.trackMPD'!$T$7:$T$29)</f>
        <v>1</v>
      </c>
      <c r="D57">
        <v>5000</v>
      </c>
      <c r="E57" t="s">
        <v>6400</v>
      </c>
      <c r="F57" t="s">
        <v>110</v>
      </c>
      <c r="G57" t="s">
        <v>140</v>
      </c>
      <c r="H57" t="s">
        <v>6398</v>
      </c>
      <c r="I57">
        <v>8.3499999999999996E-11</v>
      </c>
    </row>
    <row r="58" spans="1:9" x14ac:dyDescent="0.2">
      <c r="A58" t="s">
        <v>93</v>
      </c>
      <c r="B58" t="s">
        <v>5</v>
      </c>
      <c r="C58">
        <f>_xlfn.XLOOKUP(B58,'2.1.trackMPD'!$R$7:$R$29,'2.1.trackMPD'!$T$7:$T$29)</f>
        <v>1</v>
      </c>
      <c r="D58">
        <v>5000</v>
      </c>
      <c r="E58" t="s">
        <v>6400</v>
      </c>
      <c r="F58" t="s">
        <v>111</v>
      </c>
      <c r="G58" t="s">
        <v>124</v>
      </c>
      <c r="H58" t="s">
        <v>6398</v>
      </c>
      <c r="I58">
        <v>8.3499999999999996E-11</v>
      </c>
    </row>
    <row r="59" spans="1:9" x14ac:dyDescent="0.2">
      <c r="A59" t="s">
        <v>93</v>
      </c>
      <c r="B59" t="s">
        <v>5</v>
      </c>
      <c r="C59">
        <f>_xlfn.XLOOKUP(B59,'2.1.trackMPD'!$R$7:$R$29,'2.1.trackMPD'!$T$7:$T$29)</f>
        <v>1</v>
      </c>
      <c r="D59">
        <v>5000</v>
      </c>
      <c r="E59" t="s">
        <v>6400</v>
      </c>
      <c r="F59" t="s">
        <v>111</v>
      </c>
      <c r="G59" t="s">
        <v>140</v>
      </c>
      <c r="H59" t="s">
        <v>6398</v>
      </c>
      <c r="I59">
        <v>8.3499999999999996E-11</v>
      </c>
    </row>
    <row r="60" spans="1:9" x14ac:dyDescent="0.2">
      <c r="A60" t="s">
        <v>93</v>
      </c>
      <c r="B60" t="s">
        <v>5</v>
      </c>
      <c r="C60">
        <f>_xlfn.XLOOKUP(B60,'2.1.trackMPD'!$R$7:$R$29,'2.1.trackMPD'!$T$7:$T$29)</f>
        <v>1</v>
      </c>
      <c r="D60">
        <v>5000</v>
      </c>
      <c r="E60" t="s">
        <v>6400</v>
      </c>
      <c r="F60" t="s">
        <v>110</v>
      </c>
      <c r="G60" t="s">
        <v>124</v>
      </c>
      <c r="H60" t="s">
        <v>6399</v>
      </c>
      <c r="I60" s="262">
        <v>5.9999999999999995E-8</v>
      </c>
    </row>
    <row r="61" spans="1:9" x14ac:dyDescent="0.2">
      <c r="A61" t="s">
        <v>93</v>
      </c>
      <c r="B61" t="s">
        <v>5</v>
      </c>
      <c r="C61">
        <f>_xlfn.XLOOKUP(B61,'2.1.trackMPD'!$R$7:$R$29,'2.1.trackMPD'!$T$7:$T$29)</f>
        <v>1</v>
      </c>
      <c r="D61">
        <v>5000</v>
      </c>
      <c r="E61" t="s">
        <v>6400</v>
      </c>
      <c r="F61" t="s">
        <v>110</v>
      </c>
      <c r="G61" t="s">
        <v>140</v>
      </c>
      <c r="H61" t="s">
        <v>6399</v>
      </c>
      <c r="I61" s="262">
        <v>6E-9</v>
      </c>
    </row>
    <row r="62" spans="1:9" x14ac:dyDescent="0.2">
      <c r="A62" t="s">
        <v>93</v>
      </c>
      <c r="B62" t="s">
        <v>5</v>
      </c>
      <c r="C62">
        <f>_xlfn.XLOOKUP(B62,'2.1.trackMPD'!$R$7:$R$29,'2.1.trackMPD'!$T$7:$T$29)</f>
        <v>1</v>
      </c>
      <c r="D62">
        <v>1</v>
      </c>
      <c r="E62" t="s">
        <v>6401</v>
      </c>
      <c r="F62" t="s">
        <v>110</v>
      </c>
      <c r="G62" t="s">
        <v>124</v>
      </c>
      <c r="H62" t="s">
        <v>6398</v>
      </c>
      <c r="I62">
        <v>8.3499999999999996E-11</v>
      </c>
    </row>
    <row r="63" spans="1:9" x14ac:dyDescent="0.2">
      <c r="A63" t="s">
        <v>93</v>
      </c>
      <c r="B63" t="s">
        <v>5</v>
      </c>
      <c r="C63">
        <f>_xlfn.XLOOKUP(B63,'2.1.trackMPD'!$R$7:$R$29,'2.1.trackMPD'!$T$7:$T$29)</f>
        <v>1</v>
      </c>
      <c r="D63">
        <v>1</v>
      </c>
      <c r="E63" t="s">
        <v>6401</v>
      </c>
      <c r="F63" t="s">
        <v>110</v>
      </c>
      <c r="G63" t="s">
        <v>140</v>
      </c>
      <c r="H63" t="s">
        <v>6398</v>
      </c>
      <c r="I63">
        <v>8.3499999999999996E-11</v>
      </c>
    </row>
    <row r="64" spans="1:9" x14ac:dyDescent="0.2">
      <c r="A64" t="s">
        <v>93</v>
      </c>
      <c r="B64" t="s">
        <v>5</v>
      </c>
      <c r="C64">
        <f>_xlfn.XLOOKUP(B64,'2.1.trackMPD'!$R$7:$R$29,'2.1.trackMPD'!$T$7:$T$29)</f>
        <v>1</v>
      </c>
      <c r="D64">
        <v>1</v>
      </c>
      <c r="E64" t="s">
        <v>6401</v>
      </c>
      <c r="F64" t="s">
        <v>111</v>
      </c>
      <c r="G64" t="s">
        <v>124</v>
      </c>
      <c r="H64" t="s">
        <v>6398</v>
      </c>
      <c r="I64">
        <v>8.3499999999999996E-11</v>
      </c>
    </row>
    <row r="65" spans="1:9" x14ac:dyDescent="0.2">
      <c r="A65" t="s">
        <v>93</v>
      </c>
      <c r="B65" t="s">
        <v>5</v>
      </c>
      <c r="C65">
        <f>_xlfn.XLOOKUP(B65,'2.1.trackMPD'!$R$7:$R$29,'2.1.trackMPD'!$T$7:$T$29)</f>
        <v>1</v>
      </c>
      <c r="D65">
        <v>1</v>
      </c>
      <c r="E65" t="s">
        <v>6401</v>
      </c>
      <c r="F65" t="s">
        <v>111</v>
      </c>
      <c r="G65" t="s">
        <v>140</v>
      </c>
      <c r="H65" t="s">
        <v>6398</v>
      </c>
      <c r="I65">
        <v>8.3499999999999996E-11</v>
      </c>
    </row>
    <row r="66" spans="1:9" x14ac:dyDescent="0.2">
      <c r="A66" t="s">
        <v>93</v>
      </c>
      <c r="B66" t="s">
        <v>5</v>
      </c>
      <c r="C66">
        <f>_xlfn.XLOOKUP(B66,'2.1.trackMPD'!$R$7:$R$29,'2.1.trackMPD'!$T$7:$T$29)</f>
        <v>1</v>
      </c>
      <c r="D66">
        <v>1</v>
      </c>
      <c r="E66" t="s">
        <v>6401</v>
      </c>
      <c r="F66" t="s">
        <v>110</v>
      </c>
      <c r="G66" t="s">
        <v>124</v>
      </c>
      <c r="H66" t="s">
        <v>6399</v>
      </c>
      <c r="I66" s="262">
        <v>5.9999999999999995E-8</v>
      </c>
    </row>
    <row r="67" spans="1:9" x14ac:dyDescent="0.2">
      <c r="A67" t="s">
        <v>93</v>
      </c>
      <c r="B67" t="s">
        <v>5</v>
      </c>
      <c r="C67">
        <f>_xlfn.XLOOKUP(B67,'2.1.trackMPD'!$R$7:$R$29,'2.1.trackMPD'!$T$7:$T$29)</f>
        <v>1</v>
      </c>
      <c r="D67">
        <v>1</v>
      </c>
      <c r="E67" t="s">
        <v>6401</v>
      </c>
      <c r="F67" t="s">
        <v>110</v>
      </c>
      <c r="G67" t="s">
        <v>140</v>
      </c>
      <c r="H67" t="s">
        <v>6399</v>
      </c>
      <c r="I67" s="262">
        <v>6E-9</v>
      </c>
    </row>
    <row r="68" spans="1:9" x14ac:dyDescent="0.2">
      <c r="A68" t="s">
        <v>93</v>
      </c>
      <c r="B68" t="s">
        <v>5</v>
      </c>
      <c r="C68">
        <f>_xlfn.XLOOKUP(B68,'2.1.trackMPD'!$R$7:$R$29,'2.1.trackMPD'!$T$7:$T$29)</f>
        <v>1</v>
      </c>
      <c r="D68">
        <v>10</v>
      </c>
      <c r="E68" t="s">
        <v>6401</v>
      </c>
      <c r="F68" t="s">
        <v>110</v>
      </c>
      <c r="G68" t="s">
        <v>124</v>
      </c>
      <c r="H68" t="s">
        <v>6398</v>
      </c>
      <c r="I68">
        <v>8.3499999999999996E-11</v>
      </c>
    </row>
    <row r="69" spans="1:9" x14ac:dyDescent="0.2">
      <c r="A69" t="s">
        <v>93</v>
      </c>
      <c r="B69" t="s">
        <v>5</v>
      </c>
      <c r="C69">
        <f>_xlfn.XLOOKUP(B69,'2.1.trackMPD'!$R$7:$R$29,'2.1.trackMPD'!$T$7:$T$29)</f>
        <v>1</v>
      </c>
      <c r="D69">
        <v>10</v>
      </c>
      <c r="E69" t="s">
        <v>6401</v>
      </c>
      <c r="F69" t="s">
        <v>110</v>
      </c>
      <c r="G69" t="s">
        <v>140</v>
      </c>
      <c r="H69" t="s">
        <v>6398</v>
      </c>
      <c r="I69">
        <v>8.3499999999999996E-11</v>
      </c>
    </row>
    <row r="70" spans="1:9" x14ac:dyDescent="0.2">
      <c r="A70" t="s">
        <v>93</v>
      </c>
      <c r="B70" t="s">
        <v>5</v>
      </c>
      <c r="C70">
        <f>_xlfn.XLOOKUP(B70,'2.1.trackMPD'!$R$7:$R$29,'2.1.trackMPD'!$T$7:$T$29)</f>
        <v>1</v>
      </c>
      <c r="D70">
        <v>10</v>
      </c>
      <c r="E70" t="s">
        <v>6401</v>
      </c>
      <c r="F70" t="s">
        <v>111</v>
      </c>
      <c r="G70" t="s">
        <v>124</v>
      </c>
      <c r="H70" t="s">
        <v>6398</v>
      </c>
      <c r="I70">
        <v>8.3499999999999996E-11</v>
      </c>
    </row>
    <row r="71" spans="1:9" x14ac:dyDescent="0.2">
      <c r="A71" t="s">
        <v>93</v>
      </c>
      <c r="B71" t="s">
        <v>5</v>
      </c>
      <c r="C71">
        <f>_xlfn.XLOOKUP(B71,'2.1.trackMPD'!$R$7:$R$29,'2.1.trackMPD'!$T$7:$T$29)</f>
        <v>1</v>
      </c>
      <c r="D71">
        <v>10</v>
      </c>
      <c r="E71" t="s">
        <v>6401</v>
      </c>
      <c r="F71" t="s">
        <v>111</v>
      </c>
      <c r="G71" t="s">
        <v>140</v>
      </c>
      <c r="H71" t="s">
        <v>6398</v>
      </c>
      <c r="I71">
        <v>8.3499999999999996E-11</v>
      </c>
    </row>
    <row r="72" spans="1:9" x14ac:dyDescent="0.2">
      <c r="A72" t="s">
        <v>93</v>
      </c>
      <c r="B72" t="s">
        <v>5</v>
      </c>
      <c r="C72">
        <f>_xlfn.XLOOKUP(B72,'2.1.trackMPD'!$R$7:$R$29,'2.1.trackMPD'!$T$7:$T$29)</f>
        <v>1</v>
      </c>
      <c r="D72">
        <v>10</v>
      </c>
      <c r="E72" t="s">
        <v>6401</v>
      </c>
      <c r="F72" t="s">
        <v>110</v>
      </c>
      <c r="G72" t="s">
        <v>124</v>
      </c>
      <c r="H72" t="s">
        <v>6399</v>
      </c>
      <c r="I72" s="262">
        <v>5.9999999999999995E-8</v>
      </c>
    </row>
    <row r="73" spans="1:9" x14ac:dyDescent="0.2">
      <c r="A73" t="s">
        <v>93</v>
      </c>
      <c r="B73" t="s">
        <v>5</v>
      </c>
      <c r="C73">
        <f>_xlfn.XLOOKUP(B73,'2.1.trackMPD'!$R$7:$R$29,'2.1.trackMPD'!$T$7:$T$29)</f>
        <v>1</v>
      </c>
      <c r="D73">
        <v>10</v>
      </c>
      <c r="E73" t="s">
        <v>6401</v>
      </c>
      <c r="F73" t="s">
        <v>110</v>
      </c>
      <c r="G73" t="s">
        <v>140</v>
      </c>
      <c r="H73" t="s">
        <v>6399</v>
      </c>
      <c r="I73" s="262">
        <v>6E-9</v>
      </c>
    </row>
    <row r="74" spans="1:9" x14ac:dyDescent="0.2">
      <c r="A74" t="s">
        <v>93</v>
      </c>
      <c r="B74" t="s">
        <v>5</v>
      </c>
      <c r="C74">
        <f>_xlfn.XLOOKUP(B74,'2.1.trackMPD'!$R$7:$R$29,'2.1.trackMPD'!$T$7:$T$29)</f>
        <v>1</v>
      </c>
      <c r="D74">
        <v>100</v>
      </c>
      <c r="E74" t="s">
        <v>6401</v>
      </c>
      <c r="F74" t="s">
        <v>110</v>
      </c>
      <c r="G74" t="s">
        <v>124</v>
      </c>
      <c r="H74" t="s">
        <v>6398</v>
      </c>
      <c r="I74">
        <v>8.3499999999999996E-11</v>
      </c>
    </row>
    <row r="75" spans="1:9" x14ac:dyDescent="0.2">
      <c r="A75" t="s">
        <v>93</v>
      </c>
      <c r="B75" t="s">
        <v>5</v>
      </c>
      <c r="C75">
        <f>_xlfn.XLOOKUP(B75,'2.1.trackMPD'!$R$7:$R$29,'2.1.trackMPD'!$T$7:$T$29)</f>
        <v>1</v>
      </c>
      <c r="D75">
        <v>100</v>
      </c>
      <c r="E75" t="s">
        <v>6401</v>
      </c>
      <c r="F75" t="s">
        <v>110</v>
      </c>
      <c r="G75" t="s">
        <v>140</v>
      </c>
      <c r="H75" t="s">
        <v>6398</v>
      </c>
      <c r="I75">
        <v>8.3499999999999996E-11</v>
      </c>
    </row>
    <row r="76" spans="1:9" x14ac:dyDescent="0.2">
      <c r="A76" t="s">
        <v>93</v>
      </c>
      <c r="B76" t="s">
        <v>5</v>
      </c>
      <c r="C76">
        <f>_xlfn.XLOOKUP(B76,'2.1.trackMPD'!$R$7:$R$29,'2.1.trackMPD'!$T$7:$T$29)</f>
        <v>1</v>
      </c>
      <c r="D76">
        <v>100</v>
      </c>
      <c r="E76" t="s">
        <v>6401</v>
      </c>
      <c r="F76" t="s">
        <v>111</v>
      </c>
      <c r="G76" t="s">
        <v>124</v>
      </c>
      <c r="H76" t="s">
        <v>6398</v>
      </c>
      <c r="I76">
        <v>8.3499999999999996E-11</v>
      </c>
    </row>
    <row r="77" spans="1:9" x14ac:dyDescent="0.2">
      <c r="A77" t="s">
        <v>93</v>
      </c>
      <c r="B77" t="s">
        <v>5</v>
      </c>
      <c r="C77">
        <f>_xlfn.XLOOKUP(B77,'2.1.trackMPD'!$R$7:$R$29,'2.1.trackMPD'!$T$7:$T$29)</f>
        <v>1</v>
      </c>
      <c r="D77">
        <v>100</v>
      </c>
      <c r="E77" t="s">
        <v>6401</v>
      </c>
      <c r="F77" t="s">
        <v>111</v>
      </c>
      <c r="G77" t="s">
        <v>140</v>
      </c>
      <c r="H77" t="s">
        <v>6398</v>
      </c>
      <c r="I77">
        <v>8.3499999999999996E-11</v>
      </c>
    </row>
    <row r="78" spans="1:9" x14ac:dyDescent="0.2">
      <c r="A78" t="s">
        <v>93</v>
      </c>
      <c r="B78" t="s">
        <v>5</v>
      </c>
      <c r="C78">
        <f>_xlfn.XLOOKUP(B78,'2.1.trackMPD'!$R$7:$R$29,'2.1.trackMPD'!$T$7:$T$29)</f>
        <v>1</v>
      </c>
      <c r="D78">
        <v>100</v>
      </c>
      <c r="E78" t="s">
        <v>6401</v>
      </c>
      <c r="F78" t="s">
        <v>110</v>
      </c>
      <c r="G78" t="s">
        <v>124</v>
      </c>
      <c r="H78" t="s">
        <v>6399</v>
      </c>
      <c r="I78" s="262">
        <v>5.9999999999999995E-8</v>
      </c>
    </row>
    <row r="79" spans="1:9" x14ac:dyDescent="0.2">
      <c r="A79" t="s">
        <v>93</v>
      </c>
      <c r="B79" t="s">
        <v>5</v>
      </c>
      <c r="C79">
        <f>_xlfn.XLOOKUP(B79,'2.1.trackMPD'!$R$7:$R$29,'2.1.trackMPD'!$T$7:$T$29)</f>
        <v>1</v>
      </c>
      <c r="D79">
        <v>100</v>
      </c>
      <c r="E79" t="s">
        <v>6401</v>
      </c>
      <c r="F79" t="s">
        <v>110</v>
      </c>
      <c r="G79" t="s">
        <v>140</v>
      </c>
      <c r="H79" t="s">
        <v>6399</v>
      </c>
      <c r="I79" s="262">
        <v>6E-9</v>
      </c>
    </row>
    <row r="80" spans="1:9" x14ac:dyDescent="0.2">
      <c r="A80" t="s">
        <v>93</v>
      </c>
      <c r="B80" t="s">
        <v>0</v>
      </c>
      <c r="C80">
        <f>_xlfn.XLOOKUP(B80,'2.1.trackMPD'!$R$7:$R$29,'2.1.trackMPD'!$T$7:$T$29)</f>
        <v>4</v>
      </c>
      <c r="D80">
        <v>1</v>
      </c>
      <c r="E80" t="s">
        <v>6396</v>
      </c>
      <c r="F80" t="s">
        <v>110</v>
      </c>
      <c r="G80" t="s">
        <v>124</v>
      </c>
      <c r="H80" t="s">
        <v>6398</v>
      </c>
      <c r="I80">
        <v>5.6699999999999998E-8</v>
      </c>
    </row>
    <row r="81" spans="1:9" x14ac:dyDescent="0.2">
      <c r="A81" t="s">
        <v>93</v>
      </c>
      <c r="B81" t="s">
        <v>0</v>
      </c>
      <c r="C81">
        <f>_xlfn.XLOOKUP(B81,'2.1.trackMPD'!$R$7:$R$29,'2.1.trackMPD'!$T$7:$T$29)</f>
        <v>4</v>
      </c>
      <c r="D81">
        <v>1</v>
      </c>
      <c r="E81" t="s">
        <v>6396</v>
      </c>
      <c r="F81" t="s">
        <v>110</v>
      </c>
      <c r="G81" t="s">
        <v>140</v>
      </c>
      <c r="H81" t="s">
        <v>6398</v>
      </c>
      <c r="I81">
        <v>5.6699999999999998E-8</v>
      </c>
    </row>
    <row r="82" spans="1:9" x14ac:dyDescent="0.2">
      <c r="A82" t="s">
        <v>93</v>
      </c>
      <c r="B82" t="s">
        <v>0</v>
      </c>
      <c r="C82">
        <f>_xlfn.XLOOKUP(B82,'2.1.trackMPD'!$R$7:$R$29,'2.1.trackMPD'!$T$7:$T$29)</f>
        <v>4</v>
      </c>
      <c r="D82">
        <v>1</v>
      </c>
      <c r="E82" t="s">
        <v>6396</v>
      </c>
      <c r="F82" t="s">
        <v>111</v>
      </c>
      <c r="G82" t="s">
        <v>124</v>
      </c>
      <c r="H82" t="s">
        <v>6398</v>
      </c>
      <c r="I82">
        <v>5.6699999999999998E-8</v>
      </c>
    </row>
    <row r="83" spans="1:9" x14ac:dyDescent="0.2">
      <c r="A83" t="s">
        <v>93</v>
      </c>
      <c r="B83" t="s">
        <v>0</v>
      </c>
      <c r="C83">
        <f>_xlfn.XLOOKUP(B83,'2.1.trackMPD'!$R$7:$R$29,'2.1.trackMPD'!$T$7:$T$29)</f>
        <v>4</v>
      </c>
      <c r="D83">
        <v>1</v>
      </c>
      <c r="E83" t="s">
        <v>6396</v>
      </c>
      <c r="F83" t="s">
        <v>111</v>
      </c>
      <c r="G83" t="s">
        <v>140</v>
      </c>
      <c r="H83" t="s">
        <v>6398</v>
      </c>
      <c r="I83">
        <v>5.6699999999999998E-8</v>
      </c>
    </row>
    <row r="84" spans="1:9" x14ac:dyDescent="0.2">
      <c r="A84" t="s">
        <v>93</v>
      </c>
      <c r="B84" t="s">
        <v>0</v>
      </c>
      <c r="C84">
        <f>_xlfn.XLOOKUP(B84,'2.1.trackMPD'!$R$7:$R$29,'2.1.trackMPD'!$T$7:$T$29)</f>
        <v>4</v>
      </c>
      <c r="D84">
        <v>1</v>
      </c>
      <c r="E84" t="s">
        <v>6396</v>
      </c>
      <c r="F84" t="s">
        <v>110</v>
      </c>
      <c r="G84" t="s">
        <v>124</v>
      </c>
      <c r="H84" t="s">
        <v>6399</v>
      </c>
    </row>
    <row r="85" spans="1:9" x14ac:dyDescent="0.2">
      <c r="A85" t="s">
        <v>93</v>
      </c>
      <c r="B85" t="s">
        <v>0</v>
      </c>
      <c r="C85">
        <f>_xlfn.XLOOKUP(B85,'2.1.trackMPD'!$R$7:$R$29,'2.1.trackMPD'!$T$7:$T$29)</f>
        <v>4</v>
      </c>
      <c r="D85">
        <v>1</v>
      </c>
      <c r="E85" t="s">
        <v>6396</v>
      </c>
      <c r="F85" t="s">
        <v>110</v>
      </c>
      <c r="G85" t="s">
        <v>140</v>
      </c>
      <c r="H85" t="s">
        <v>6399</v>
      </c>
    </row>
    <row r="86" spans="1:9" x14ac:dyDescent="0.2">
      <c r="A86" t="s">
        <v>93</v>
      </c>
      <c r="B86" t="s">
        <v>0</v>
      </c>
      <c r="C86">
        <f>_xlfn.XLOOKUP(B86,'2.1.trackMPD'!$R$7:$R$29,'2.1.trackMPD'!$T$7:$T$29)</f>
        <v>4</v>
      </c>
      <c r="D86">
        <v>10</v>
      </c>
      <c r="E86" t="s">
        <v>6396</v>
      </c>
      <c r="F86" t="s">
        <v>110</v>
      </c>
      <c r="G86" t="s">
        <v>124</v>
      </c>
      <c r="H86" t="s">
        <v>6398</v>
      </c>
      <c r="I86">
        <v>5.6699999999999998E-8</v>
      </c>
    </row>
    <row r="87" spans="1:9" x14ac:dyDescent="0.2">
      <c r="A87" t="s">
        <v>93</v>
      </c>
      <c r="B87" t="s">
        <v>0</v>
      </c>
      <c r="C87">
        <f>_xlfn.XLOOKUP(B87,'2.1.trackMPD'!$R$7:$R$29,'2.1.trackMPD'!$T$7:$T$29)</f>
        <v>4</v>
      </c>
      <c r="D87">
        <v>10</v>
      </c>
      <c r="E87" t="s">
        <v>6396</v>
      </c>
      <c r="F87" t="s">
        <v>110</v>
      </c>
      <c r="G87" t="s">
        <v>140</v>
      </c>
      <c r="H87" t="s">
        <v>6398</v>
      </c>
      <c r="I87">
        <v>5.6699999999999998E-8</v>
      </c>
    </row>
    <row r="88" spans="1:9" x14ac:dyDescent="0.2">
      <c r="A88" t="s">
        <v>93</v>
      </c>
      <c r="B88" t="s">
        <v>0</v>
      </c>
      <c r="C88">
        <f>_xlfn.XLOOKUP(B88,'2.1.trackMPD'!$R$7:$R$29,'2.1.trackMPD'!$T$7:$T$29)</f>
        <v>4</v>
      </c>
      <c r="D88">
        <v>10</v>
      </c>
      <c r="E88" t="s">
        <v>6396</v>
      </c>
      <c r="F88" t="s">
        <v>111</v>
      </c>
      <c r="G88" t="s">
        <v>124</v>
      </c>
      <c r="H88" t="s">
        <v>6398</v>
      </c>
      <c r="I88">
        <v>5.6699999999999998E-8</v>
      </c>
    </row>
    <row r="89" spans="1:9" x14ac:dyDescent="0.2">
      <c r="A89" t="s">
        <v>93</v>
      </c>
      <c r="B89" t="s">
        <v>0</v>
      </c>
      <c r="C89">
        <f>_xlfn.XLOOKUP(B89,'2.1.trackMPD'!$R$7:$R$29,'2.1.trackMPD'!$T$7:$T$29)</f>
        <v>4</v>
      </c>
      <c r="D89">
        <v>10</v>
      </c>
      <c r="E89" t="s">
        <v>6396</v>
      </c>
      <c r="F89" t="s">
        <v>111</v>
      </c>
      <c r="G89" t="s">
        <v>140</v>
      </c>
      <c r="H89" t="s">
        <v>6398</v>
      </c>
      <c r="I89">
        <v>5.6699999999999998E-8</v>
      </c>
    </row>
    <row r="90" spans="1:9" x14ac:dyDescent="0.2">
      <c r="A90" t="s">
        <v>93</v>
      </c>
      <c r="B90" t="s">
        <v>0</v>
      </c>
      <c r="C90">
        <f>_xlfn.XLOOKUP(B90,'2.1.trackMPD'!$R$7:$R$29,'2.1.trackMPD'!$T$7:$T$29)</f>
        <v>4</v>
      </c>
      <c r="D90">
        <v>10</v>
      </c>
      <c r="E90" t="s">
        <v>6396</v>
      </c>
      <c r="F90" t="s">
        <v>110</v>
      </c>
      <c r="G90" t="s">
        <v>124</v>
      </c>
      <c r="H90" t="s">
        <v>6399</v>
      </c>
    </row>
    <row r="91" spans="1:9" x14ac:dyDescent="0.2">
      <c r="A91" t="s">
        <v>93</v>
      </c>
      <c r="B91" t="s">
        <v>0</v>
      </c>
      <c r="C91">
        <f>_xlfn.XLOOKUP(B91,'2.1.trackMPD'!$R$7:$R$29,'2.1.trackMPD'!$T$7:$T$29)</f>
        <v>4</v>
      </c>
      <c r="D91">
        <v>10</v>
      </c>
      <c r="E91" t="s">
        <v>6396</v>
      </c>
      <c r="F91" t="s">
        <v>110</v>
      </c>
      <c r="G91" t="s">
        <v>140</v>
      </c>
      <c r="H91" t="s">
        <v>6399</v>
      </c>
    </row>
    <row r="92" spans="1:9" x14ac:dyDescent="0.2">
      <c r="A92" t="s">
        <v>93</v>
      </c>
      <c r="B92" t="s">
        <v>0</v>
      </c>
      <c r="C92">
        <f>_xlfn.XLOOKUP(B92,'2.1.trackMPD'!$R$7:$R$29,'2.1.trackMPD'!$T$7:$T$29)</f>
        <v>4</v>
      </c>
      <c r="D92">
        <v>100</v>
      </c>
      <c r="E92" t="s">
        <v>6396</v>
      </c>
      <c r="F92" t="s">
        <v>110</v>
      </c>
      <c r="G92" t="s">
        <v>124</v>
      </c>
      <c r="H92" t="s">
        <v>6398</v>
      </c>
      <c r="I92">
        <v>5.6699999999999998E-8</v>
      </c>
    </row>
    <row r="93" spans="1:9" x14ac:dyDescent="0.2">
      <c r="A93" t="s">
        <v>93</v>
      </c>
      <c r="B93" t="s">
        <v>0</v>
      </c>
      <c r="C93">
        <f>_xlfn.XLOOKUP(B93,'2.1.trackMPD'!$R$7:$R$29,'2.1.trackMPD'!$T$7:$T$29)</f>
        <v>4</v>
      </c>
      <c r="D93">
        <v>100</v>
      </c>
      <c r="E93" t="s">
        <v>6396</v>
      </c>
      <c r="F93" t="s">
        <v>110</v>
      </c>
      <c r="G93" t="s">
        <v>140</v>
      </c>
      <c r="H93" t="s">
        <v>6398</v>
      </c>
      <c r="I93">
        <v>5.6699999999999998E-8</v>
      </c>
    </row>
    <row r="94" spans="1:9" x14ac:dyDescent="0.2">
      <c r="A94" t="s">
        <v>93</v>
      </c>
      <c r="B94" t="s">
        <v>0</v>
      </c>
      <c r="C94">
        <f>_xlfn.XLOOKUP(B94,'2.1.trackMPD'!$R$7:$R$29,'2.1.trackMPD'!$T$7:$T$29)</f>
        <v>4</v>
      </c>
      <c r="D94">
        <v>100</v>
      </c>
      <c r="E94" t="s">
        <v>6396</v>
      </c>
      <c r="F94" t="s">
        <v>111</v>
      </c>
      <c r="G94" t="s">
        <v>124</v>
      </c>
      <c r="H94" t="s">
        <v>6398</v>
      </c>
      <c r="I94">
        <v>5.6699999999999998E-8</v>
      </c>
    </row>
    <row r="95" spans="1:9" x14ac:dyDescent="0.2">
      <c r="A95" t="s">
        <v>93</v>
      </c>
      <c r="B95" t="s">
        <v>0</v>
      </c>
      <c r="C95">
        <f>_xlfn.XLOOKUP(B95,'2.1.trackMPD'!$R$7:$R$29,'2.1.trackMPD'!$T$7:$T$29)</f>
        <v>4</v>
      </c>
      <c r="D95">
        <v>100</v>
      </c>
      <c r="E95" t="s">
        <v>6396</v>
      </c>
      <c r="F95" t="s">
        <v>111</v>
      </c>
      <c r="G95" t="s">
        <v>140</v>
      </c>
      <c r="H95" t="s">
        <v>6398</v>
      </c>
      <c r="I95">
        <v>5.6699999999999998E-8</v>
      </c>
    </row>
    <row r="96" spans="1:9" x14ac:dyDescent="0.2">
      <c r="A96" t="s">
        <v>93</v>
      </c>
      <c r="B96" t="s">
        <v>0</v>
      </c>
      <c r="C96">
        <f>_xlfn.XLOOKUP(B96,'2.1.trackMPD'!$R$7:$R$29,'2.1.trackMPD'!$T$7:$T$29)</f>
        <v>4</v>
      </c>
      <c r="D96">
        <v>100</v>
      </c>
      <c r="E96" t="s">
        <v>6396</v>
      </c>
      <c r="F96" t="s">
        <v>110</v>
      </c>
      <c r="G96" t="s">
        <v>124</v>
      </c>
      <c r="H96" t="s">
        <v>6399</v>
      </c>
    </row>
    <row r="97" spans="1:9" x14ac:dyDescent="0.2">
      <c r="A97" t="s">
        <v>93</v>
      </c>
      <c r="B97" t="s">
        <v>0</v>
      </c>
      <c r="C97">
        <f>_xlfn.XLOOKUP(B97,'2.1.trackMPD'!$R$7:$R$29,'2.1.trackMPD'!$T$7:$T$29)</f>
        <v>4</v>
      </c>
      <c r="D97">
        <v>100</v>
      </c>
      <c r="E97" t="s">
        <v>6396</v>
      </c>
      <c r="F97" t="s">
        <v>110</v>
      </c>
      <c r="G97" t="s">
        <v>140</v>
      </c>
      <c r="H97" t="s">
        <v>6399</v>
      </c>
    </row>
    <row r="98" spans="1:9" x14ac:dyDescent="0.2">
      <c r="A98" t="s">
        <v>93</v>
      </c>
      <c r="B98" t="s">
        <v>0</v>
      </c>
      <c r="C98">
        <f>_xlfn.XLOOKUP(B98,'2.1.trackMPD'!$R$7:$R$29,'2.1.trackMPD'!$T$7:$T$29)</f>
        <v>4</v>
      </c>
      <c r="D98">
        <v>1000</v>
      </c>
      <c r="E98" t="s">
        <v>6396</v>
      </c>
      <c r="F98" t="s">
        <v>110</v>
      </c>
      <c r="G98" t="s">
        <v>124</v>
      </c>
      <c r="H98" t="s">
        <v>6398</v>
      </c>
      <c r="I98">
        <v>5.6699999999999998E-8</v>
      </c>
    </row>
    <row r="99" spans="1:9" x14ac:dyDescent="0.2">
      <c r="A99" t="s">
        <v>93</v>
      </c>
      <c r="B99" t="s">
        <v>0</v>
      </c>
      <c r="C99">
        <f>_xlfn.XLOOKUP(B99,'2.1.trackMPD'!$R$7:$R$29,'2.1.trackMPD'!$T$7:$T$29)</f>
        <v>4</v>
      </c>
      <c r="D99">
        <v>1000</v>
      </c>
      <c r="E99" t="s">
        <v>6396</v>
      </c>
      <c r="F99" t="s">
        <v>110</v>
      </c>
      <c r="G99" t="s">
        <v>140</v>
      </c>
      <c r="H99" t="s">
        <v>6398</v>
      </c>
      <c r="I99">
        <v>5.6699999999999998E-8</v>
      </c>
    </row>
    <row r="100" spans="1:9" x14ac:dyDescent="0.2">
      <c r="A100" t="s">
        <v>93</v>
      </c>
      <c r="B100" t="s">
        <v>0</v>
      </c>
      <c r="C100">
        <f>_xlfn.XLOOKUP(B100,'2.1.trackMPD'!$R$7:$R$29,'2.1.trackMPD'!$T$7:$T$29)</f>
        <v>4</v>
      </c>
      <c r="D100">
        <v>1000</v>
      </c>
      <c r="E100" t="s">
        <v>6396</v>
      </c>
      <c r="F100" t="s">
        <v>111</v>
      </c>
      <c r="G100" t="s">
        <v>124</v>
      </c>
      <c r="H100" t="s">
        <v>6398</v>
      </c>
      <c r="I100">
        <v>5.6699999999999998E-8</v>
      </c>
    </row>
    <row r="101" spans="1:9" x14ac:dyDescent="0.2">
      <c r="A101" t="s">
        <v>93</v>
      </c>
      <c r="B101" t="s">
        <v>0</v>
      </c>
      <c r="C101">
        <f>_xlfn.XLOOKUP(B101,'2.1.trackMPD'!$R$7:$R$29,'2.1.trackMPD'!$T$7:$T$29)</f>
        <v>4</v>
      </c>
      <c r="D101">
        <v>1000</v>
      </c>
      <c r="E101" t="s">
        <v>6396</v>
      </c>
      <c r="F101" t="s">
        <v>111</v>
      </c>
      <c r="G101" t="s">
        <v>140</v>
      </c>
      <c r="H101" t="s">
        <v>6398</v>
      </c>
      <c r="I101">
        <v>5.6699999999999998E-8</v>
      </c>
    </row>
    <row r="102" spans="1:9" x14ac:dyDescent="0.2">
      <c r="A102" t="s">
        <v>93</v>
      </c>
      <c r="B102" t="s">
        <v>0</v>
      </c>
      <c r="C102">
        <f>_xlfn.XLOOKUP(B102,'2.1.trackMPD'!$R$7:$R$29,'2.1.trackMPD'!$T$7:$T$29)</f>
        <v>4</v>
      </c>
      <c r="D102">
        <v>1000</v>
      </c>
      <c r="E102" t="s">
        <v>6396</v>
      </c>
      <c r="F102" t="s">
        <v>110</v>
      </c>
      <c r="G102" t="s">
        <v>124</v>
      </c>
      <c r="H102" t="s">
        <v>6399</v>
      </c>
    </row>
    <row r="103" spans="1:9" x14ac:dyDescent="0.2">
      <c r="A103" t="s">
        <v>93</v>
      </c>
      <c r="B103" t="s">
        <v>0</v>
      </c>
      <c r="C103">
        <f>_xlfn.XLOOKUP(B103,'2.1.trackMPD'!$R$7:$R$29,'2.1.trackMPD'!$T$7:$T$29)</f>
        <v>4</v>
      </c>
      <c r="D103">
        <v>1000</v>
      </c>
      <c r="E103" t="s">
        <v>6396</v>
      </c>
      <c r="F103" t="s">
        <v>110</v>
      </c>
      <c r="G103" t="s">
        <v>140</v>
      </c>
      <c r="H103" t="s">
        <v>6399</v>
      </c>
    </row>
    <row r="104" spans="1:9" x14ac:dyDescent="0.2">
      <c r="A104" t="s">
        <v>93</v>
      </c>
      <c r="B104" t="s">
        <v>0</v>
      </c>
      <c r="C104">
        <f>_xlfn.XLOOKUP(B104,'2.1.trackMPD'!$R$7:$R$29,'2.1.trackMPD'!$T$7:$T$29)</f>
        <v>4</v>
      </c>
      <c r="D104">
        <v>5000</v>
      </c>
      <c r="E104" t="s">
        <v>6396</v>
      </c>
      <c r="F104" t="s">
        <v>110</v>
      </c>
      <c r="G104" t="s">
        <v>124</v>
      </c>
      <c r="H104" t="s">
        <v>6398</v>
      </c>
      <c r="I104">
        <v>5.6699999999999998E-8</v>
      </c>
    </row>
    <row r="105" spans="1:9" x14ac:dyDescent="0.2">
      <c r="A105" t="s">
        <v>93</v>
      </c>
      <c r="B105" t="s">
        <v>0</v>
      </c>
      <c r="C105">
        <f>_xlfn.XLOOKUP(B105,'2.1.trackMPD'!$R$7:$R$29,'2.1.trackMPD'!$T$7:$T$29)</f>
        <v>4</v>
      </c>
      <c r="D105">
        <v>5000</v>
      </c>
      <c r="E105" t="s">
        <v>6396</v>
      </c>
      <c r="F105" t="s">
        <v>110</v>
      </c>
      <c r="G105" t="s">
        <v>140</v>
      </c>
      <c r="H105" t="s">
        <v>6398</v>
      </c>
      <c r="I105">
        <v>5.6699999999999998E-8</v>
      </c>
    </row>
    <row r="106" spans="1:9" x14ac:dyDescent="0.2">
      <c r="A106" t="s">
        <v>93</v>
      </c>
      <c r="B106" t="s">
        <v>0</v>
      </c>
      <c r="C106">
        <f>_xlfn.XLOOKUP(B106,'2.1.trackMPD'!$R$7:$R$29,'2.1.trackMPD'!$T$7:$T$29)</f>
        <v>4</v>
      </c>
      <c r="D106">
        <v>5000</v>
      </c>
      <c r="E106" t="s">
        <v>6396</v>
      </c>
      <c r="F106" t="s">
        <v>111</v>
      </c>
      <c r="G106" t="s">
        <v>124</v>
      </c>
      <c r="H106" t="s">
        <v>6398</v>
      </c>
      <c r="I106">
        <v>5.6699999999999998E-8</v>
      </c>
    </row>
    <row r="107" spans="1:9" x14ac:dyDescent="0.2">
      <c r="A107" t="s">
        <v>93</v>
      </c>
      <c r="B107" t="s">
        <v>0</v>
      </c>
      <c r="C107">
        <f>_xlfn.XLOOKUP(B107,'2.1.trackMPD'!$R$7:$R$29,'2.1.trackMPD'!$T$7:$T$29)</f>
        <v>4</v>
      </c>
      <c r="D107">
        <v>5000</v>
      </c>
      <c r="E107" t="s">
        <v>6396</v>
      </c>
      <c r="F107" t="s">
        <v>111</v>
      </c>
      <c r="G107" t="s">
        <v>140</v>
      </c>
      <c r="H107" t="s">
        <v>6398</v>
      </c>
      <c r="I107">
        <v>5.6699999999999998E-8</v>
      </c>
    </row>
    <row r="108" spans="1:9" x14ac:dyDescent="0.2">
      <c r="A108" t="s">
        <v>93</v>
      </c>
      <c r="B108" t="s">
        <v>0</v>
      </c>
      <c r="C108">
        <f>_xlfn.XLOOKUP(B108,'2.1.trackMPD'!$R$7:$R$29,'2.1.trackMPD'!$T$7:$T$29)</f>
        <v>4</v>
      </c>
      <c r="D108">
        <v>5000</v>
      </c>
      <c r="E108" t="s">
        <v>6396</v>
      </c>
      <c r="F108" t="s">
        <v>110</v>
      </c>
      <c r="G108" t="s">
        <v>124</v>
      </c>
      <c r="H108" t="s">
        <v>6399</v>
      </c>
    </row>
    <row r="109" spans="1:9" x14ac:dyDescent="0.2">
      <c r="A109" t="s">
        <v>93</v>
      </c>
      <c r="B109" t="s">
        <v>0</v>
      </c>
      <c r="C109">
        <f>_xlfn.XLOOKUP(B109,'2.1.trackMPD'!$R$7:$R$29,'2.1.trackMPD'!$T$7:$T$29)</f>
        <v>4</v>
      </c>
      <c r="D109">
        <v>5000</v>
      </c>
      <c r="E109" t="s">
        <v>6396</v>
      </c>
      <c r="F109" t="s">
        <v>110</v>
      </c>
      <c r="G109" t="s">
        <v>140</v>
      </c>
      <c r="H109" t="s">
        <v>6399</v>
      </c>
    </row>
    <row r="110" spans="1:9" x14ac:dyDescent="0.2">
      <c r="A110" t="s">
        <v>93</v>
      </c>
      <c r="B110" t="s">
        <v>0</v>
      </c>
      <c r="C110">
        <f>_xlfn.XLOOKUP(B110,'2.1.trackMPD'!$R$7:$R$29,'2.1.trackMPD'!$T$7:$T$29)</f>
        <v>4</v>
      </c>
      <c r="D110">
        <v>1</v>
      </c>
      <c r="E110" t="s">
        <v>6400</v>
      </c>
      <c r="F110" t="s">
        <v>110</v>
      </c>
      <c r="G110" t="s">
        <v>124</v>
      </c>
      <c r="H110" t="s">
        <v>6398</v>
      </c>
      <c r="I110">
        <v>5.6699999999999998E-8</v>
      </c>
    </row>
    <row r="111" spans="1:9" x14ac:dyDescent="0.2">
      <c r="A111" t="s">
        <v>93</v>
      </c>
      <c r="B111" t="s">
        <v>0</v>
      </c>
      <c r="C111">
        <f>_xlfn.XLOOKUP(B111,'2.1.trackMPD'!$R$7:$R$29,'2.1.trackMPD'!$T$7:$T$29)</f>
        <v>4</v>
      </c>
      <c r="D111">
        <v>1</v>
      </c>
      <c r="E111" t="s">
        <v>6400</v>
      </c>
      <c r="F111" t="s">
        <v>110</v>
      </c>
      <c r="G111" t="s">
        <v>140</v>
      </c>
      <c r="H111" t="s">
        <v>6398</v>
      </c>
      <c r="I111">
        <v>5.6699999999999998E-8</v>
      </c>
    </row>
    <row r="112" spans="1:9" x14ac:dyDescent="0.2">
      <c r="A112" t="s">
        <v>93</v>
      </c>
      <c r="B112" t="s">
        <v>0</v>
      </c>
      <c r="C112">
        <f>_xlfn.XLOOKUP(B112,'2.1.trackMPD'!$R$7:$R$29,'2.1.trackMPD'!$T$7:$T$29)</f>
        <v>4</v>
      </c>
      <c r="D112">
        <v>1</v>
      </c>
      <c r="E112" t="s">
        <v>6400</v>
      </c>
      <c r="F112" t="s">
        <v>111</v>
      </c>
      <c r="G112" t="s">
        <v>124</v>
      </c>
      <c r="H112" t="s">
        <v>6398</v>
      </c>
      <c r="I112">
        <v>5.6699999999999998E-8</v>
      </c>
    </row>
    <row r="113" spans="1:9" x14ac:dyDescent="0.2">
      <c r="A113" t="s">
        <v>93</v>
      </c>
      <c r="B113" t="s">
        <v>0</v>
      </c>
      <c r="C113">
        <f>_xlfn.XLOOKUP(B113,'2.1.trackMPD'!$R$7:$R$29,'2.1.trackMPD'!$T$7:$T$29)</f>
        <v>4</v>
      </c>
      <c r="D113">
        <v>1</v>
      </c>
      <c r="E113" t="s">
        <v>6400</v>
      </c>
      <c r="F113" t="s">
        <v>111</v>
      </c>
      <c r="G113" t="s">
        <v>140</v>
      </c>
      <c r="H113" t="s">
        <v>6398</v>
      </c>
      <c r="I113">
        <v>5.6699999999999998E-8</v>
      </c>
    </row>
    <row r="114" spans="1:9" x14ac:dyDescent="0.2">
      <c r="A114" t="s">
        <v>93</v>
      </c>
      <c r="B114" t="s">
        <v>0</v>
      </c>
      <c r="C114">
        <f>_xlfn.XLOOKUP(B114,'2.1.trackMPD'!$R$7:$R$29,'2.1.trackMPD'!$T$7:$T$29)</f>
        <v>4</v>
      </c>
      <c r="D114">
        <v>1</v>
      </c>
      <c r="E114" t="s">
        <v>6400</v>
      </c>
      <c r="F114" t="s">
        <v>110</v>
      </c>
      <c r="G114" t="s">
        <v>124</v>
      </c>
      <c r="H114" t="s">
        <v>6399</v>
      </c>
    </row>
    <row r="115" spans="1:9" x14ac:dyDescent="0.2">
      <c r="A115" t="s">
        <v>93</v>
      </c>
      <c r="B115" t="s">
        <v>0</v>
      </c>
      <c r="C115">
        <f>_xlfn.XLOOKUP(B115,'2.1.trackMPD'!$R$7:$R$29,'2.1.trackMPD'!$T$7:$T$29)</f>
        <v>4</v>
      </c>
      <c r="D115">
        <v>1</v>
      </c>
      <c r="E115" t="s">
        <v>6400</v>
      </c>
      <c r="F115" t="s">
        <v>110</v>
      </c>
      <c r="G115" t="s">
        <v>140</v>
      </c>
      <c r="H115" t="s">
        <v>6399</v>
      </c>
    </row>
    <row r="116" spans="1:9" x14ac:dyDescent="0.2">
      <c r="A116" t="s">
        <v>93</v>
      </c>
      <c r="B116" t="s">
        <v>0</v>
      </c>
      <c r="C116">
        <f>_xlfn.XLOOKUP(B116,'2.1.trackMPD'!$R$7:$R$29,'2.1.trackMPD'!$T$7:$T$29)</f>
        <v>4</v>
      </c>
      <c r="D116">
        <v>10</v>
      </c>
      <c r="E116" t="s">
        <v>6400</v>
      </c>
      <c r="F116" t="s">
        <v>110</v>
      </c>
      <c r="G116" t="s">
        <v>124</v>
      </c>
      <c r="H116" t="s">
        <v>6398</v>
      </c>
      <c r="I116">
        <v>5.6699999999999998E-8</v>
      </c>
    </row>
    <row r="117" spans="1:9" x14ac:dyDescent="0.2">
      <c r="A117" t="s">
        <v>93</v>
      </c>
      <c r="B117" t="s">
        <v>0</v>
      </c>
      <c r="C117">
        <f>_xlfn.XLOOKUP(B117,'2.1.trackMPD'!$R$7:$R$29,'2.1.trackMPD'!$T$7:$T$29)</f>
        <v>4</v>
      </c>
      <c r="D117">
        <v>10</v>
      </c>
      <c r="E117" t="s">
        <v>6400</v>
      </c>
      <c r="F117" t="s">
        <v>110</v>
      </c>
      <c r="G117" t="s">
        <v>140</v>
      </c>
      <c r="H117" t="s">
        <v>6398</v>
      </c>
      <c r="I117">
        <v>5.6699999999999998E-8</v>
      </c>
    </row>
    <row r="118" spans="1:9" x14ac:dyDescent="0.2">
      <c r="A118" t="s">
        <v>93</v>
      </c>
      <c r="B118" t="s">
        <v>0</v>
      </c>
      <c r="C118">
        <f>_xlfn.XLOOKUP(B118,'2.1.trackMPD'!$R$7:$R$29,'2.1.trackMPD'!$T$7:$T$29)</f>
        <v>4</v>
      </c>
      <c r="D118">
        <v>10</v>
      </c>
      <c r="E118" t="s">
        <v>6400</v>
      </c>
      <c r="F118" t="s">
        <v>111</v>
      </c>
      <c r="G118" t="s">
        <v>124</v>
      </c>
      <c r="H118" t="s">
        <v>6398</v>
      </c>
      <c r="I118">
        <v>5.6699999999999998E-8</v>
      </c>
    </row>
    <row r="119" spans="1:9" x14ac:dyDescent="0.2">
      <c r="A119" t="s">
        <v>93</v>
      </c>
      <c r="B119" t="s">
        <v>0</v>
      </c>
      <c r="C119">
        <f>_xlfn.XLOOKUP(B119,'2.1.trackMPD'!$R$7:$R$29,'2.1.trackMPD'!$T$7:$T$29)</f>
        <v>4</v>
      </c>
      <c r="D119">
        <v>10</v>
      </c>
      <c r="E119" t="s">
        <v>6400</v>
      </c>
      <c r="F119" t="s">
        <v>111</v>
      </c>
      <c r="G119" t="s">
        <v>140</v>
      </c>
      <c r="H119" t="s">
        <v>6398</v>
      </c>
      <c r="I119">
        <v>5.6699999999999998E-8</v>
      </c>
    </row>
    <row r="120" spans="1:9" x14ac:dyDescent="0.2">
      <c r="A120" t="s">
        <v>93</v>
      </c>
      <c r="B120" t="s">
        <v>0</v>
      </c>
      <c r="C120">
        <f>_xlfn.XLOOKUP(B120,'2.1.trackMPD'!$R$7:$R$29,'2.1.trackMPD'!$T$7:$T$29)</f>
        <v>4</v>
      </c>
      <c r="D120">
        <v>10</v>
      </c>
      <c r="E120" t="s">
        <v>6400</v>
      </c>
      <c r="F120" t="s">
        <v>110</v>
      </c>
      <c r="G120" t="s">
        <v>124</v>
      </c>
      <c r="H120" t="s">
        <v>6399</v>
      </c>
    </row>
    <row r="121" spans="1:9" x14ac:dyDescent="0.2">
      <c r="A121" t="s">
        <v>93</v>
      </c>
      <c r="B121" t="s">
        <v>0</v>
      </c>
      <c r="C121">
        <f>_xlfn.XLOOKUP(B121,'2.1.trackMPD'!$R$7:$R$29,'2.1.trackMPD'!$T$7:$T$29)</f>
        <v>4</v>
      </c>
      <c r="D121">
        <v>10</v>
      </c>
      <c r="E121" t="s">
        <v>6400</v>
      </c>
      <c r="F121" t="s">
        <v>110</v>
      </c>
      <c r="G121" t="s">
        <v>140</v>
      </c>
      <c r="H121" t="s">
        <v>6399</v>
      </c>
    </row>
    <row r="122" spans="1:9" x14ac:dyDescent="0.2">
      <c r="A122" t="s">
        <v>93</v>
      </c>
      <c r="B122" t="s">
        <v>0</v>
      </c>
      <c r="C122">
        <f>_xlfn.XLOOKUP(B122,'2.1.trackMPD'!$R$7:$R$29,'2.1.trackMPD'!$T$7:$T$29)</f>
        <v>4</v>
      </c>
      <c r="D122">
        <v>100</v>
      </c>
      <c r="E122" t="s">
        <v>6400</v>
      </c>
      <c r="F122" t="s">
        <v>110</v>
      </c>
      <c r="G122" t="s">
        <v>124</v>
      </c>
      <c r="H122" t="s">
        <v>6398</v>
      </c>
      <c r="I122">
        <v>5.6699999999999998E-8</v>
      </c>
    </row>
    <row r="123" spans="1:9" x14ac:dyDescent="0.2">
      <c r="A123" t="s">
        <v>93</v>
      </c>
      <c r="B123" t="s">
        <v>0</v>
      </c>
      <c r="C123">
        <f>_xlfn.XLOOKUP(B123,'2.1.trackMPD'!$R$7:$R$29,'2.1.trackMPD'!$T$7:$T$29)</f>
        <v>4</v>
      </c>
      <c r="D123">
        <v>100</v>
      </c>
      <c r="E123" t="s">
        <v>6400</v>
      </c>
      <c r="F123" t="s">
        <v>110</v>
      </c>
      <c r="G123" t="s">
        <v>140</v>
      </c>
      <c r="H123" t="s">
        <v>6398</v>
      </c>
      <c r="I123">
        <v>5.6699999999999998E-8</v>
      </c>
    </row>
    <row r="124" spans="1:9" x14ac:dyDescent="0.2">
      <c r="A124" t="s">
        <v>93</v>
      </c>
      <c r="B124" t="s">
        <v>0</v>
      </c>
      <c r="C124">
        <f>_xlfn.XLOOKUP(B124,'2.1.trackMPD'!$R$7:$R$29,'2.1.trackMPD'!$T$7:$T$29)</f>
        <v>4</v>
      </c>
      <c r="D124">
        <v>100</v>
      </c>
      <c r="E124" t="s">
        <v>6400</v>
      </c>
      <c r="F124" t="s">
        <v>111</v>
      </c>
      <c r="G124" t="s">
        <v>124</v>
      </c>
      <c r="H124" t="s">
        <v>6398</v>
      </c>
      <c r="I124">
        <v>5.6699999999999998E-8</v>
      </c>
    </row>
    <row r="125" spans="1:9" x14ac:dyDescent="0.2">
      <c r="A125" t="s">
        <v>93</v>
      </c>
      <c r="B125" t="s">
        <v>0</v>
      </c>
      <c r="C125">
        <f>_xlfn.XLOOKUP(B125,'2.1.trackMPD'!$R$7:$R$29,'2.1.trackMPD'!$T$7:$T$29)</f>
        <v>4</v>
      </c>
      <c r="D125">
        <v>100</v>
      </c>
      <c r="E125" t="s">
        <v>6400</v>
      </c>
      <c r="F125" t="s">
        <v>111</v>
      </c>
      <c r="G125" t="s">
        <v>140</v>
      </c>
      <c r="H125" t="s">
        <v>6398</v>
      </c>
      <c r="I125">
        <v>5.6699999999999998E-8</v>
      </c>
    </row>
    <row r="126" spans="1:9" x14ac:dyDescent="0.2">
      <c r="A126" t="s">
        <v>93</v>
      </c>
      <c r="B126" t="s">
        <v>0</v>
      </c>
      <c r="C126">
        <f>_xlfn.XLOOKUP(B126,'2.1.trackMPD'!$R$7:$R$29,'2.1.trackMPD'!$T$7:$T$29)</f>
        <v>4</v>
      </c>
      <c r="D126">
        <v>100</v>
      </c>
      <c r="E126" t="s">
        <v>6400</v>
      </c>
      <c r="F126" t="s">
        <v>110</v>
      </c>
      <c r="G126" t="s">
        <v>124</v>
      </c>
      <c r="H126" t="s">
        <v>6399</v>
      </c>
    </row>
    <row r="127" spans="1:9" x14ac:dyDescent="0.2">
      <c r="A127" t="s">
        <v>93</v>
      </c>
      <c r="B127" t="s">
        <v>0</v>
      </c>
      <c r="C127">
        <f>_xlfn.XLOOKUP(B127,'2.1.trackMPD'!$R$7:$R$29,'2.1.trackMPD'!$T$7:$T$29)</f>
        <v>4</v>
      </c>
      <c r="D127">
        <v>100</v>
      </c>
      <c r="E127" t="s">
        <v>6400</v>
      </c>
      <c r="F127" t="s">
        <v>110</v>
      </c>
      <c r="G127" t="s">
        <v>140</v>
      </c>
      <c r="H127" t="s">
        <v>6399</v>
      </c>
    </row>
    <row r="128" spans="1:9" x14ac:dyDescent="0.2">
      <c r="A128" t="s">
        <v>93</v>
      </c>
      <c r="B128" t="s">
        <v>0</v>
      </c>
      <c r="C128">
        <f>_xlfn.XLOOKUP(B128,'2.1.trackMPD'!$R$7:$R$29,'2.1.trackMPD'!$T$7:$T$29)</f>
        <v>4</v>
      </c>
      <c r="D128">
        <v>1000</v>
      </c>
      <c r="E128" t="s">
        <v>6400</v>
      </c>
      <c r="F128" t="s">
        <v>110</v>
      </c>
      <c r="G128" t="s">
        <v>124</v>
      </c>
      <c r="H128" t="s">
        <v>6398</v>
      </c>
      <c r="I128">
        <v>5.6699999999999998E-8</v>
      </c>
    </row>
    <row r="129" spans="1:9" x14ac:dyDescent="0.2">
      <c r="A129" t="s">
        <v>93</v>
      </c>
      <c r="B129" t="s">
        <v>0</v>
      </c>
      <c r="C129">
        <f>_xlfn.XLOOKUP(B129,'2.1.trackMPD'!$R$7:$R$29,'2.1.trackMPD'!$T$7:$T$29)</f>
        <v>4</v>
      </c>
      <c r="D129">
        <v>1000</v>
      </c>
      <c r="E129" t="s">
        <v>6400</v>
      </c>
      <c r="F129" t="s">
        <v>110</v>
      </c>
      <c r="G129" t="s">
        <v>140</v>
      </c>
      <c r="H129" t="s">
        <v>6398</v>
      </c>
      <c r="I129">
        <v>5.6699999999999998E-8</v>
      </c>
    </row>
    <row r="130" spans="1:9" x14ac:dyDescent="0.2">
      <c r="A130" t="s">
        <v>93</v>
      </c>
      <c r="B130" t="s">
        <v>0</v>
      </c>
      <c r="C130">
        <f>_xlfn.XLOOKUP(B130,'2.1.trackMPD'!$R$7:$R$29,'2.1.trackMPD'!$T$7:$T$29)</f>
        <v>4</v>
      </c>
      <c r="D130">
        <v>1000</v>
      </c>
      <c r="E130" t="s">
        <v>6400</v>
      </c>
      <c r="F130" t="s">
        <v>111</v>
      </c>
      <c r="G130" t="s">
        <v>124</v>
      </c>
      <c r="H130" t="s">
        <v>6398</v>
      </c>
      <c r="I130">
        <v>5.6699999999999998E-8</v>
      </c>
    </row>
    <row r="131" spans="1:9" x14ac:dyDescent="0.2">
      <c r="A131" t="s">
        <v>93</v>
      </c>
      <c r="B131" t="s">
        <v>0</v>
      </c>
      <c r="C131">
        <f>_xlfn.XLOOKUP(B131,'2.1.trackMPD'!$R$7:$R$29,'2.1.trackMPD'!$T$7:$T$29)</f>
        <v>4</v>
      </c>
      <c r="D131">
        <v>1000</v>
      </c>
      <c r="E131" t="s">
        <v>6400</v>
      </c>
      <c r="F131" t="s">
        <v>111</v>
      </c>
      <c r="G131" t="s">
        <v>140</v>
      </c>
      <c r="H131" t="s">
        <v>6398</v>
      </c>
      <c r="I131">
        <v>5.6699999999999998E-8</v>
      </c>
    </row>
    <row r="132" spans="1:9" x14ac:dyDescent="0.2">
      <c r="A132" t="s">
        <v>93</v>
      </c>
      <c r="B132" t="s">
        <v>0</v>
      </c>
      <c r="C132">
        <f>_xlfn.XLOOKUP(B132,'2.1.trackMPD'!$R$7:$R$29,'2.1.trackMPD'!$T$7:$T$29)</f>
        <v>4</v>
      </c>
      <c r="D132">
        <v>1000</v>
      </c>
      <c r="E132" t="s">
        <v>6400</v>
      </c>
      <c r="F132" t="s">
        <v>110</v>
      </c>
      <c r="G132" t="s">
        <v>124</v>
      </c>
      <c r="H132" t="s">
        <v>6399</v>
      </c>
    </row>
    <row r="133" spans="1:9" x14ac:dyDescent="0.2">
      <c r="A133" t="s">
        <v>93</v>
      </c>
      <c r="B133" t="s">
        <v>0</v>
      </c>
      <c r="C133">
        <f>_xlfn.XLOOKUP(B133,'2.1.trackMPD'!$R$7:$R$29,'2.1.trackMPD'!$T$7:$T$29)</f>
        <v>4</v>
      </c>
      <c r="D133">
        <v>1000</v>
      </c>
      <c r="E133" t="s">
        <v>6400</v>
      </c>
      <c r="F133" t="s">
        <v>110</v>
      </c>
      <c r="G133" t="s">
        <v>140</v>
      </c>
      <c r="H133" t="s">
        <v>6399</v>
      </c>
    </row>
    <row r="134" spans="1:9" x14ac:dyDescent="0.2">
      <c r="A134" t="s">
        <v>93</v>
      </c>
      <c r="B134" t="s">
        <v>0</v>
      </c>
      <c r="C134">
        <f>_xlfn.XLOOKUP(B134,'2.1.trackMPD'!$R$7:$R$29,'2.1.trackMPD'!$T$7:$T$29)</f>
        <v>4</v>
      </c>
      <c r="D134">
        <v>5000</v>
      </c>
      <c r="E134" t="s">
        <v>6400</v>
      </c>
      <c r="F134" t="s">
        <v>110</v>
      </c>
      <c r="G134" t="s">
        <v>124</v>
      </c>
      <c r="H134" t="s">
        <v>6398</v>
      </c>
      <c r="I134">
        <v>5.6699999999999998E-8</v>
      </c>
    </row>
    <row r="135" spans="1:9" x14ac:dyDescent="0.2">
      <c r="A135" t="s">
        <v>93</v>
      </c>
      <c r="B135" t="s">
        <v>0</v>
      </c>
      <c r="C135">
        <f>_xlfn.XLOOKUP(B135,'2.1.trackMPD'!$R$7:$R$29,'2.1.trackMPD'!$T$7:$T$29)</f>
        <v>4</v>
      </c>
      <c r="D135">
        <v>5000</v>
      </c>
      <c r="E135" t="s">
        <v>6400</v>
      </c>
      <c r="F135" t="s">
        <v>110</v>
      </c>
      <c r="G135" t="s">
        <v>140</v>
      </c>
      <c r="H135" t="s">
        <v>6398</v>
      </c>
      <c r="I135">
        <v>5.6699999999999998E-8</v>
      </c>
    </row>
    <row r="136" spans="1:9" x14ac:dyDescent="0.2">
      <c r="A136" t="s">
        <v>93</v>
      </c>
      <c r="B136" t="s">
        <v>0</v>
      </c>
      <c r="C136">
        <f>_xlfn.XLOOKUP(B136,'2.1.trackMPD'!$R$7:$R$29,'2.1.trackMPD'!$T$7:$T$29)</f>
        <v>4</v>
      </c>
      <c r="D136">
        <v>5000</v>
      </c>
      <c r="E136" t="s">
        <v>6400</v>
      </c>
      <c r="F136" t="s">
        <v>111</v>
      </c>
      <c r="G136" t="s">
        <v>124</v>
      </c>
      <c r="H136" t="s">
        <v>6398</v>
      </c>
      <c r="I136">
        <v>5.6699999999999998E-8</v>
      </c>
    </row>
    <row r="137" spans="1:9" x14ac:dyDescent="0.2">
      <c r="A137" t="s">
        <v>93</v>
      </c>
      <c r="B137" t="s">
        <v>0</v>
      </c>
      <c r="C137">
        <f>_xlfn.XLOOKUP(B137,'2.1.trackMPD'!$R$7:$R$29,'2.1.trackMPD'!$T$7:$T$29)</f>
        <v>4</v>
      </c>
      <c r="D137">
        <v>5000</v>
      </c>
      <c r="E137" t="s">
        <v>6400</v>
      </c>
      <c r="F137" t="s">
        <v>111</v>
      </c>
      <c r="G137" t="s">
        <v>140</v>
      </c>
      <c r="H137" t="s">
        <v>6398</v>
      </c>
      <c r="I137">
        <v>5.6699999999999998E-8</v>
      </c>
    </row>
    <row r="138" spans="1:9" x14ac:dyDescent="0.2">
      <c r="A138" t="s">
        <v>93</v>
      </c>
      <c r="B138" t="s">
        <v>0</v>
      </c>
      <c r="C138">
        <f>_xlfn.XLOOKUP(B138,'2.1.trackMPD'!$R$7:$R$29,'2.1.trackMPD'!$T$7:$T$29)</f>
        <v>4</v>
      </c>
      <c r="D138">
        <v>5000</v>
      </c>
      <c r="E138" t="s">
        <v>6400</v>
      </c>
      <c r="F138" t="s">
        <v>110</v>
      </c>
      <c r="G138" t="s">
        <v>124</v>
      </c>
      <c r="H138" t="s">
        <v>6399</v>
      </c>
    </row>
    <row r="139" spans="1:9" x14ac:dyDescent="0.2">
      <c r="A139" t="s">
        <v>93</v>
      </c>
      <c r="B139" t="s">
        <v>0</v>
      </c>
      <c r="C139">
        <f>_xlfn.XLOOKUP(B139,'2.1.trackMPD'!$R$7:$R$29,'2.1.trackMPD'!$T$7:$T$29)</f>
        <v>4</v>
      </c>
      <c r="D139">
        <v>5000</v>
      </c>
      <c r="E139" t="s">
        <v>6400</v>
      </c>
      <c r="F139" t="s">
        <v>110</v>
      </c>
      <c r="G139" t="s">
        <v>140</v>
      </c>
      <c r="H139" t="s">
        <v>6399</v>
      </c>
    </row>
    <row r="140" spans="1:9" x14ac:dyDescent="0.2">
      <c r="A140" t="s">
        <v>93</v>
      </c>
      <c r="B140" t="s">
        <v>0</v>
      </c>
      <c r="C140">
        <f>_xlfn.XLOOKUP(B140,'2.1.trackMPD'!$R$7:$R$29,'2.1.trackMPD'!$T$7:$T$29)</f>
        <v>4</v>
      </c>
      <c r="D140">
        <v>1</v>
      </c>
      <c r="E140" t="s">
        <v>6401</v>
      </c>
      <c r="F140" t="s">
        <v>110</v>
      </c>
      <c r="G140" t="s">
        <v>124</v>
      </c>
      <c r="H140" t="s">
        <v>6398</v>
      </c>
      <c r="I140">
        <v>5.6699999999999998E-8</v>
      </c>
    </row>
    <row r="141" spans="1:9" x14ac:dyDescent="0.2">
      <c r="A141" t="s">
        <v>93</v>
      </c>
      <c r="B141" t="s">
        <v>0</v>
      </c>
      <c r="C141">
        <f>_xlfn.XLOOKUP(B141,'2.1.trackMPD'!$R$7:$R$29,'2.1.trackMPD'!$T$7:$T$29)</f>
        <v>4</v>
      </c>
      <c r="D141">
        <v>1</v>
      </c>
      <c r="E141" t="s">
        <v>6401</v>
      </c>
      <c r="F141" t="s">
        <v>110</v>
      </c>
      <c r="G141" t="s">
        <v>140</v>
      </c>
      <c r="H141" t="s">
        <v>6398</v>
      </c>
      <c r="I141">
        <v>5.6699999999999998E-8</v>
      </c>
    </row>
    <row r="142" spans="1:9" x14ac:dyDescent="0.2">
      <c r="A142" t="s">
        <v>93</v>
      </c>
      <c r="B142" t="s">
        <v>0</v>
      </c>
      <c r="C142">
        <f>_xlfn.XLOOKUP(B142,'2.1.trackMPD'!$R$7:$R$29,'2.1.trackMPD'!$T$7:$T$29)</f>
        <v>4</v>
      </c>
      <c r="D142">
        <v>1</v>
      </c>
      <c r="E142" t="s">
        <v>6401</v>
      </c>
      <c r="F142" t="s">
        <v>111</v>
      </c>
      <c r="G142" t="s">
        <v>124</v>
      </c>
      <c r="H142" t="s">
        <v>6398</v>
      </c>
      <c r="I142">
        <v>5.6699999999999998E-8</v>
      </c>
    </row>
    <row r="143" spans="1:9" x14ac:dyDescent="0.2">
      <c r="A143" t="s">
        <v>93</v>
      </c>
      <c r="B143" t="s">
        <v>0</v>
      </c>
      <c r="C143">
        <f>_xlfn.XLOOKUP(B143,'2.1.trackMPD'!$R$7:$R$29,'2.1.trackMPD'!$T$7:$T$29)</f>
        <v>4</v>
      </c>
      <c r="D143">
        <v>1</v>
      </c>
      <c r="E143" t="s">
        <v>6401</v>
      </c>
      <c r="F143" t="s">
        <v>111</v>
      </c>
      <c r="G143" t="s">
        <v>140</v>
      </c>
      <c r="H143" t="s">
        <v>6398</v>
      </c>
      <c r="I143">
        <v>5.6699999999999998E-8</v>
      </c>
    </row>
    <row r="144" spans="1:9" x14ac:dyDescent="0.2">
      <c r="A144" t="s">
        <v>93</v>
      </c>
      <c r="B144" t="s">
        <v>0</v>
      </c>
      <c r="C144">
        <f>_xlfn.XLOOKUP(B144,'2.1.trackMPD'!$R$7:$R$29,'2.1.trackMPD'!$T$7:$T$29)</f>
        <v>4</v>
      </c>
      <c r="D144">
        <v>1</v>
      </c>
      <c r="E144" t="s">
        <v>6401</v>
      </c>
      <c r="F144" t="s">
        <v>110</v>
      </c>
      <c r="G144" t="s">
        <v>124</v>
      </c>
      <c r="H144" t="s">
        <v>6399</v>
      </c>
    </row>
    <row r="145" spans="1:9" x14ac:dyDescent="0.2">
      <c r="A145" t="s">
        <v>93</v>
      </c>
      <c r="B145" t="s">
        <v>0</v>
      </c>
      <c r="C145">
        <f>_xlfn.XLOOKUP(B145,'2.1.trackMPD'!$R$7:$R$29,'2.1.trackMPD'!$T$7:$T$29)</f>
        <v>4</v>
      </c>
      <c r="D145">
        <v>1</v>
      </c>
      <c r="E145" t="s">
        <v>6401</v>
      </c>
      <c r="F145" t="s">
        <v>110</v>
      </c>
      <c r="G145" t="s">
        <v>140</v>
      </c>
      <c r="H145" t="s">
        <v>6399</v>
      </c>
    </row>
    <row r="146" spans="1:9" x14ac:dyDescent="0.2">
      <c r="A146" t="s">
        <v>93</v>
      </c>
      <c r="B146" t="s">
        <v>0</v>
      </c>
      <c r="C146">
        <f>_xlfn.XLOOKUP(B146,'2.1.trackMPD'!$R$7:$R$29,'2.1.trackMPD'!$T$7:$T$29)</f>
        <v>4</v>
      </c>
      <c r="D146">
        <v>10</v>
      </c>
      <c r="E146" t="s">
        <v>6401</v>
      </c>
      <c r="F146" t="s">
        <v>110</v>
      </c>
      <c r="G146" t="s">
        <v>124</v>
      </c>
      <c r="H146" t="s">
        <v>6398</v>
      </c>
      <c r="I146">
        <v>5.6699999999999998E-8</v>
      </c>
    </row>
    <row r="147" spans="1:9" x14ac:dyDescent="0.2">
      <c r="A147" t="s">
        <v>93</v>
      </c>
      <c r="B147" t="s">
        <v>0</v>
      </c>
      <c r="C147">
        <f>_xlfn.XLOOKUP(B147,'2.1.trackMPD'!$R$7:$R$29,'2.1.trackMPD'!$T$7:$T$29)</f>
        <v>4</v>
      </c>
      <c r="D147">
        <v>10</v>
      </c>
      <c r="E147" t="s">
        <v>6401</v>
      </c>
      <c r="F147" t="s">
        <v>110</v>
      </c>
      <c r="G147" t="s">
        <v>140</v>
      </c>
      <c r="H147" t="s">
        <v>6398</v>
      </c>
      <c r="I147">
        <v>5.6699999999999998E-8</v>
      </c>
    </row>
    <row r="148" spans="1:9" x14ac:dyDescent="0.2">
      <c r="A148" t="s">
        <v>93</v>
      </c>
      <c r="B148" t="s">
        <v>0</v>
      </c>
      <c r="C148">
        <f>_xlfn.XLOOKUP(B148,'2.1.trackMPD'!$R$7:$R$29,'2.1.trackMPD'!$T$7:$T$29)</f>
        <v>4</v>
      </c>
      <c r="D148">
        <v>10</v>
      </c>
      <c r="E148" t="s">
        <v>6401</v>
      </c>
      <c r="F148" t="s">
        <v>111</v>
      </c>
      <c r="G148" t="s">
        <v>124</v>
      </c>
      <c r="H148" t="s">
        <v>6398</v>
      </c>
      <c r="I148">
        <v>5.6699999999999998E-8</v>
      </c>
    </row>
    <row r="149" spans="1:9" x14ac:dyDescent="0.2">
      <c r="A149" t="s">
        <v>93</v>
      </c>
      <c r="B149" t="s">
        <v>0</v>
      </c>
      <c r="C149">
        <f>_xlfn.XLOOKUP(B149,'2.1.trackMPD'!$R$7:$R$29,'2.1.trackMPD'!$T$7:$T$29)</f>
        <v>4</v>
      </c>
      <c r="D149">
        <v>10</v>
      </c>
      <c r="E149" t="s">
        <v>6401</v>
      </c>
      <c r="F149" t="s">
        <v>111</v>
      </c>
      <c r="G149" t="s">
        <v>140</v>
      </c>
      <c r="H149" t="s">
        <v>6398</v>
      </c>
      <c r="I149">
        <v>5.6699999999999998E-8</v>
      </c>
    </row>
    <row r="150" spans="1:9" x14ac:dyDescent="0.2">
      <c r="A150" t="s">
        <v>93</v>
      </c>
      <c r="B150" t="s">
        <v>0</v>
      </c>
      <c r="C150">
        <f>_xlfn.XLOOKUP(B150,'2.1.trackMPD'!$R$7:$R$29,'2.1.trackMPD'!$T$7:$T$29)</f>
        <v>4</v>
      </c>
      <c r="D150">
        <v>10</v>
      </c>
      <c r="E150" t="s">
        <v>6401</v>
      </c>
      <c r="F150" t="s">
        <v>110</v>
      </c>
      <c r="G150" t="s">
        <v>124</v>
      </c>
      <c r="H150" t="s">
        <v>6399</v>
      </c>
    </row>
    <row r="151" spans="1:9" x14ac:dyDescent="0.2">
      <c r="A151" t="s">
        <v>93</v>
      </c>
      <c r="B151" t="s">
        <v>0</v>
      </c>
      <c r="C151">
        <f>_xlfn.XLOOKUP(B151,'2.1.trackMPD'!$R$7:$R$29,'2.1.trackMPD'!$T$7:$T$29)</f>
        <v>4</v>
      </c>
      <c r="D151">
        <v>10</v>
      </c>
      <c r="E151" t="s">
        <v>6401</v>
      </c>
      <c r="F151" t="s">
        <v>110</v>
      </c>
      <c r="G151" t="s">
        <v>140</v>
      </c>
      <c r="H151" t="s">
        <v>6399</v>
      </c>
    </row>
    <row r="152" spans="1:9" x14ac:dyDescent="0.2">
      <c r="A152" t="s">
        <v>93</v>
      </c>
      <c r="B152" t="s">
        <v>0</v>
      </c>
      <c r="C152">
        <f>_xlfn.XLOOKUP(B152,'2.1.trackMPD'!$R$7:$R$29,'2.1.trackMPD'!$T$7:$T$29)</f>
        <v>4</v>
      </c>
      <c r="D152">
        <v>100</v>
      </c>
      <c r="E152" t="s">
        <v>6401</v>
      </c>
      <c r="F152" t="s">
        <v>110</v>
      </c>
      <c r="G152" t="s">
        <v>124</v>
      </c>
      <c r="H152" t="s">
        <v>6398</v>
      </c>
      <c r="I152">
        <v>5.6699999999999998E-8</v>
      </c>
    </row>
    <row r="153" spans="1:9" x14ac:dyDescent="0.2">
      <c r="A153" t="s">
        <v>93</v>
      </c>
      <c r="B153" t="s">
        <v>0</v>
      </c>
      <c r="C153">
        <f>_xlfn.XLOOKUP(B153,'2.1.trackMPD'!$R$7:$R$29,'2.1.trackMPD'!$T$7:$T$29)</f>
        <v>4</v>
      </c>
      <c r="D153">
        <v>100</v>
      </c>
      <c r="E153" t="s">
        <v>6401</v>
      </c>
      <c r="F153" t="s">
        <v>110</v>
      </c>
      <c r="G153" t="s">
        <v>140</v>
      </c>
      <c r="H153" t="s">
        <v>6398</v>
      </c>
      <c r="I153">
        <v>5.6699999999999998E-8</v>
      </c>
    </row>
    <row r="154" spans="1:9" x14ac:dyDescent="0.2">
      <c r="A154" t="s">
        <v>93</v>
      </c>
      <c r="B154" t="s">
        <v>0</v>
      </c>
      <c r="C154">
        <f>_xlfn.XLOOKUP(B154,'2.1.trackMPD'!$R$7:$R$29,'2.1.trackMPD'!$T$7:$T$29)</f>
        <v>4</v>
      </c>
      <c r="D154">
        <v>100</v>
      </c>
      <c r="E154" t="s">
        <v>6401</v>
      </c>
      <c r="F154" t="s">
        <v>111</v>
      </c>
      <c r="G154" t="s">
        <v>124</v>
      </c>
      <c r="H154" t="s">
        <v>6398</v>
      </c>
      <c r="I154">
        <v>5.6699999999999998E-8</v>
      </c>
    </row>
    <row r="155" spans="1:9" x14ac:dyDescent="0.2">
      <c r="A155" t="s">
        <v>93</v>
      </c>
      <c r="B155" t="s">
        <v>0</v>
      </c>
      <c r="C155">
        <f>_xlfn.XLOOKUP(B155,'2.1.trackMPD'!$R$7:$R$29,'2.1.trackMPD'!$T$7:$T$29)</f>
        <v>4</v>
      </c>
      <c r="D155">
        <v>100</v>
      </c>
      <c r="E155" t="s">
        <v>6401</v>
      </c>
      <c r="F155" t="s">
        <v>111</v>
      </c>
      <c r="G155" t="s">
        <v>140</v>
      </c>
      <c r="H155" t="s">
        <v>6398</v>
      </c>
      <c r="I155">
        <v>5.6699999999999998E-8</v>
      </c>
    </row>
    <row r="156" spans="1:9" x14ac:dyDescent="0.2">
      <c r="A156" t="s">
        <v>93</v>
      </c>
      <c r="B156" t="s">
        <v>0</v>
      </c>
      <c r="C156">
        <f>_xlfn.XLOOKUP(B156,'2.1.trackMPD'!$R$7:$R$29,'2.1.trackMPD'!$T$7:$T$29)</f>
        <v>4</v>
      </c>
      <c r="D156">
        <v>100</v>
      </c>
      <c r="E156" t="s">
        <v>6401</v>
      </c>
      <c r="F156" t="s">
        <v>110</v>
      </c>
      <c r="G156" t="s">
        <v>124</v>
      </c>
      <c r="H156" t="s">
        <v>6399</v>
      </c>
    </row>
    <row r="157" spans="1:9" x14ac:dyDescent="0.2">
      <c r="A157" t="s">
        <v>93</v>
      </c>
      <c r="B157" t="s">
        <v>0</v>
      </c>
      <c r="C157">
        <f>_xlfn.XLOOKUP(B157,'2.1.trackMPD'!$R$7:$R$29,'2.1.trackMPD'!$T$7:$T$29)</f>
        <v>4</v>
      </c>
      <c r="D157">
        <v>100</v>
      </c>
      <c r="E157" t="s">
        <v>6401</v>
      </c>
      <c r="F157" t="s">
        <v>110</v>
      </c>
      <c r="G157" t="s">
        <v>140</v>
      </c>
      <c r="H157" t="s">
        <v>6399</v>
      </c>
    </row>
    <row r="158" spans="1:9" x14ac:dyDescent="0.2">
      <c r="A158" t="s">
        <v>93</v>
      </c>
      <c r="B158" t="s">
        <v>1</v>
      </c>
      <c r="C158">
        <f>_xlfn.XLOOKUP(B158,'2.1.trackMPD'!$R$7:$R$29,'2.1.trackMPD'!$T$7:$T$29)</f>
        <v>3</v>
      </c>
      <c r="D158">
        <v>1</v>
      </c>
      <c r="E158" t="s">
        <v>6396</v>
      </c>
      <c r="F158" t="s">
        <v>110</v>
      </c>
      <c r="G158" t="s">
        <v>124</v>
      </c>
      <c r="H158" t="s">
        <v>6398</v>
      </c>
      <c r="I158">
        <v>5.6699999999999998E-8</v>
      </c>
    </row>
    <row r="159" spans="1:9" x14ac:dyDescent="0.2">
      <c r="A159" t="s">
        <v>93</v>
      </c>
      <c r="B159" t="s">
        <v>1</v>
      </c>
      <c r="C159">
        <f>_xlfn.XLOOKUP(B159,'2.1.trackMPD'!$R$7:$R$29,'2.1.trackMPD'!$T$7:$T$29)</f>
        <v>3</v>
      </c>
      <c r="D159">
        <v>1</v>
      </c>
      <c r="E159" t="s">
        <v>6396</v>
      </c>
      <c r="F159" t="s">
        <v>110</v>
      </c>
      <c r="G159" t="s">
        <v>140</v>
      </c>
      <c r="H159" t="s">
        <v>6398</v>
      </c>
      <c r="I159">
        <v>5.6699999999999998E-8</v>
      </c>
    </row>
    <row r="160" spans="1:9" x14ac:dyDescent="0.2">
      <c r="A160" t="s">
        <v>93</v>
      </c>
      <c r="B160" t="s">
        <v>1</v>
      </c>
      <c r="C160">
        <f>_xlfn.XLOOKUP(B160,'2.1.trackMPD'!$R$7:$R$29,'2.1.trackMPD'!$T$7:$T$29)</f>
        <v>3</v>
      </c>
      <c r="D160">
        <v>1</v>
      </c>
      <c r="E160" t="s">
        <v>6396</v>
      </c>
      <c r="F160" t="s">
        <v>111</v>
      </c>
      <c r="G160" t="s">
        <v>124</v>
      </c>
      <c r="H160" t="s">
        <v>6398</v>
      </c>
      <c r="I160">
        <v>5.6699999999999998E-8</v>
      </c>
    </row>
    <row r="161" spans="1:9" x14ac:dyDescent="0.2">
      <c r="A161" t="s">
        <v>93</v>
      </c>
      <c r="B161" t="s">
        <v>1</v>
      </c>
      <c r="C161">
        <f>_xlfn.XLOOKUP(B161,'2.1.trackMPD'!$R$7:$R$29,'2.1.trackMPD'!$T$7:$T$29)</f>
        <v>3</v>
      </c>
      <c r="D161">
        <v>1</v>
      </c>
      <c r="E161" t="s">
        <v>6396</v>
      </c>
      <c r="F161" t="s">
        <v>111</v>
      </c>
      <c r="G161" t="s">
        <v>140</v>
      </c>
      <c r="H161" t="s">
        <v>6398</v>
      </c>
      <c r="I161">
        <v>5.6699999999999998E-8</v>
      </c>
    </row>
    <row r="162" spans="1:9" x14ac:dyDescent="0.2">
      <c r="A162" t="s">
        <v>93</v>
      </c>
      <c r="B162" t="s">
        <v>1</v>
      </c>
      <c r="C162">
        <f>_xlfn.XLOOKUP(B162,'2.1.trackMPD'!$R$7:$R$29,'2.1.trackMPD'!$T$7:$T$29)</f>
        <v>3</v>
      </c>
      <c r="D162">
        <v>1</v>
      </c>
      <c r="E162" t="s">
        <v>6396</v>
      </c>
      <c r="F162" t="s">
        <v>110</v>
      </c>
      <c r="G162" t="s">
        <v>124</v>
      </c>
      <c r="H162" t="s">
        <v>6399</v>
      </c>
    </row>
    <row r="163" spans="1:9" x14ac:dyDescent="0.2">
      <c r="A163" t="s">
        <v>93</v>
      </c>
      <c r="B163" t="s">
        <v>1</v>
      </c>
      <c r="C163">
        <f>_xlfn.XLOOKUP(B163,'2.1.trackMPD'!$R$7:$R$29,'2.1.trackMPD'!$T$7:$T$29)</f>
        <v>3</v>
      </c>
      <c r="D163">
        <v>1</v>
      </c>
      <c r="E163" t="s">
        <v>6396</v>
      </c>
      <c r="F163" t="s">
        <v>110</v>
      </c>
      <c r="G163" t="s">
        <v>140</v>
      </c>
      <c r="H163" t="s">
        <v>6399</v>
      </c>
    </row>
    <row r="164" spans="1:9" x14ac:dyDescent="0.2">
      <c r="A164" t="s">
        <v>93</v>
      </c>
      <c r="B164" t="s">
        <v>1</v>
      </c>
      <c r="C164">
        <f>_xlfn.XLOOKUP(B164,'2.1.trackMPD'!$R$7:$R$29,'2.1.trackMPD'!$T$7:$T$29)</f>
        <v>3</v>
      </c>
      <c r="D164">
        <v>10</v>
      </c>
      <c r="E164" t="s">
        <v>6396</v>
      </c>
      <c r="F164" t="s">
        <v>110</v>
      </c>
      <c r="G164" t="s">
        <v>124</v>
      </c>
      <c r="H164" t="s">
        <v>6398</v>
      </c>
      <c r="I164">
        <v>5.6699999999999998E-8</v>
      </c>
    </row>
    <row r="165" spans="1:9" x14ac:dyDescent="0.2">
      <c r="A165" t="s">
        <v>93</v>
      </c>
      <c r="B165" t="s">
        <v>1</v>
      </c>
      <c r="C165">
        <f>_xlfn.XLOOKUP(B165,'2.1.trackMPD'!$R$7:$R$29,'2.1.trackMPD'!$T$7:$T$29)</f>
        <v>3</v>
      </c>
      <c r="D165">
        <v>10</v>
      </c>
      <c r="E165" t="s">
        <v>6396</v>
      </c>
      <c r="F165" t="s">
        <v>110</v>
      </c>
      <c r="G165" t="s">
        <v>140</v>
      </c>
      <c r="H165" t="s">
        <v>6398</v>
      </c>
      <c r="I165">
        <v>5.6699999999999998E-8</v>
      </c>
    </row>
    <row r="166" spans="1:9" x14ac:dyDescent="0.2">
      <c r="A166" t="s">
        <v>93</v>
      </c>
      <c r="B166" t="s">
        <v>1</v>
      </c>
      <c r="C166">
        <f>_xlfn.XLOOKUP(B166,'2.1.trackMPD'!$R$7:$R$29,'2.1.trackMPD'!$T$7:$T$29)</f>
        <v>3</v>
      </c>
      <c r="D166">
        <v>10</v>
      </c>
      <c r="E166" t="s">
        <v>6396</v>
      </c>
      <c r="F166" t="s">
        <v>111</v>
      </c>
      <c r="G166" t="s">
        <v>124</v>
      </c>
      <c r="H166" t="s">
        <v>6398</v>
      </c>
      <c r="I166">
        <v>5.6699999999999998E-8</v>
      </c>
    </row>
    <row r="167" spans="1:9" x14ac:dyDescent="0.2">
      <c r="A167" t="s">
        <v>93</v>
      </c>
      <c r="B167" t="s">
        <v>1</v>
      </c>
      <c r="C167">
        <f>_xlfn.XLOOKUP(B167,'2.1.trackMPD'!$R$7:$R$29,'2.1.trackMPD'!$T$7:$T$29)</f>
        <v>3</v>
      </c>
      <c r="D167">
        <v>10</v>
      </c>
      <c r="E167" t="s">
        <v>6396</v>
      </c>
      <c r="F167" t="s">
        <v>111</v>
      </c>
      <c r="G167" t="s">
        <v>140</v>
      </c>
      <c r="H167" t="s">
        <v>6398</v>
      </c>
      <c r="I167">
        <v>5.6699999999999998E-8</v>
      </c>
    </row>
    <row r="168" spans="1:9" x14ac:dyDescent="0.2">
      <c r="A168" t="s">
        <v>93</v>
      </c>
      <c r="B168" t="s">
        <v>1</v>
      </c>
      <c r="C168">
        <f>_xlfn.XLOOKUP(B168,'2.1.trackMPD'!$R$7:$R$29,'2.1.trackMPD'!$T$7:$T$29)</f>
        <v>3</v>
      </c>
      <c r="D168">
        <v>10</v>
      </c>
      <c r="E168" t="s">
        <v>6396</v>
      </c>
      <c r="F168" t="s">
        <v>110</v>
      </c>
      <c r="G168" t="s">
        <v>124</v>
      </c>
      <c r="H168" t="s">
        <v>6399</v>
      </c>
    </row>
    <row r="169" spans="1:9" x14ac:dyDescent="0.2">
      <c r="A169" t="s">
        <v>93</v>
      </c>
      <c r="B169" t="s">
        <v>1</v>
      </c>
      <c r="C169">
        <f>_xlfn.XLOOKUP(B169,'2.1.trackMPD'!$R$7:$R$29,'2.1.trackMPD'!$T$7:$T$29)</f>
        <v>3</v>
      </c>
      <c r="D169">
        <v>10</v>
      </c>
      <c r="E169" t="s">
        <v>6396</v>
      </c>
      <c r="F169" t="s">
        <v>110</v>
      </c>
      <c r="G169" t="s">
        <v>140</v>
      </c>
      <c r="H169" t="s">
        <v>6399</v>
      </c>
    </row>
    <row r="170" spans="1:9" x14ac:dyDescent="0.2">
      <c r="A170" t="s">
        <v>93</v>
      </c>
      <c r="B170" t="s">
        <v>1</v>
      </c>
      <c r="C170">
        <f>_xlfn.XLOOKUP(B170,'2.1.trackMPD'!$R$7:$R$29,'2.1.trackMPD'!$T$7:$T$29)</f>
        <v>3</v>
      </c>
      <c r="D170">
        <v>100</v>
      </c>
      <c r="E170" t="s">
        <v>6396</v>
      </c>
      <c r="F170" t="s">
        <v>110</v>
      </c>
      <c r="G170" t="s">
        <v>124</v>
      </c>
      <c r="H170" t="s">
        <v>6398</v>
      </c>
      <c r="I170">
        <v>5.6699999999999998E-8</v>
      </c>
    </row>
    <row r="171" spans="1:9" x14ac:dyDescent="0.2">
      <c r="A171" t="s">
        <v>93</v>
      </c>
      <c r="B171" t="s">
        <v>1</v>
      </c>
      <c r="C171">
        <f>_xlfn.XLOOKUP(B171,'2.1.trackMPD'!$R$7:$R$29,'2.1.trackMPD'!$T$7:$T$29)</f>
        <v>3</v>
      </c>
      <c r="D171">
        <v>100</v>
      </c>
      <c r="E171" t="s">
        <v>6396</v>
      </c>
      <c r="F171" t="s">
        <v>110</v>
      </c>
      <c r="G171" t="s">
        <v>140</v>
      </c>
      <c r="H171" t="s">
        <v>6398</v>
      </c>
      <c r="I171">
        <v>5.6699999999999998E-8</v>
      </c>
    </row>
    <row r="172" spans="1:9" x14ac:dyDescent="0.2">
      <c r="A172" t="s">
        <v>93</v>
      </c>
      <c r="B172" t="s">
        <v>1</v>
      </c>
      <c r="C172">
        <f>_xlfn.XLOOKUP(B172,'2.1.trackMPD'!$R$7:$R$29,'2.1.trackMPD'!$T$7:$T$29)</f>
        <v>3</v>
      </c>
      <c r="D172">
        <v>100</v>
      </c>
      <c r="E172" t="s">
        <v>6396</v>
      </c>
      <c r="F172" t="s">
        <v>111</v>
      </c>
      <c r="G172" t="s">
        <v>124</v>
      </c>
      <c r="H172" t="s">
        <v>6398</v>
      </c>
      <c r="I172">
        <v>5.6699999999999998E-8</v>
      </c>
    </row>
    <row r="173" spans="1:9" x14ac:dyDescent="0.2">
      <c r="A173" t="s">
        <v>93</v>
      </c>
      <c r="B173" t="s">
        <v>1</v>
      </c>
      <c r="C173">
        <f>_xlfn.XLOOKUP(B173,'2.1.trackMPD'!$R$7:$R$29,'2.1.trackMPD'!$T$7:$T$29)</f>
        <v>3</v>
      </c>
      <c r="D173">
        <v>100</v>
      </c>
      <c r="E173" t="s">
        <v>6396</v>
      </c>
      <c r="F173" t="s">
        <v>111</v>
      </c>
      <c r="G173" t="s">
        <v>140</v>
      </c>
      <c r="H173" t="s">
        <v>6398</v>
      </c>
      <c r="I173">
        <v>5.6699999999999998E-8</v>
      </c>
    </row>
    <row r="174" spans="1:9" x14ac:dyDescent="0.2">
      <c r="A174" t="s">
        <v>93</v>
      </c>
      <c r="B174" t="s">
        <v>1</v>
      </c>
      <c r="C174">
        <f>_xlfn.XLOOKUP(B174,'2.1.trackMPD'!$R$7:$R$29,'2.1.trackMPD'!$T$7:$T$29)</f>
        <v>3</v>
      </c>
      <c r="D174">
        <v>100</v>
      </c>
      <c r="E174" t="s">
        <v>6396</v>
      </c>
      <c r="F174" t="s">
        <v>110</v>
      </c>
      <c r="G174" t="s">
        <v>124</v>
      </c>
      <c r="H174" t="s">
        <v>6399</v>
      </c>
    </row>
    <row r="175" spans="1:9" x14ac:dyDescent="0.2">
      <c r="A175" t="s">
        <v>93</v>
      </c>
      <c r="B175" t="s">
        <v>1</v>
      </c>
      <c r="C175">
        <f>_xlfn.XLOOKUP(B175,'2.1.trackMPD'!$R$7:$R$29,'2.1.trackMPD'!$T$7:$T$29)</f>
        <v>3</v>
      </c>
      <c r="D175">
        <v>100</v>
      </c>
      <c r="E175" t="s">
        <v>6396</v>
      </c>
      <c r="F175" t="s">
        <v>110</v>
      </c>
      <c r="G175" t="s">
        <v>140</v>
      </c>
      <c r="H175" t="s">
        <v>6399</v>
      </c>
    </row>
    <row r="176" spans="1:9" x14ac:dyDescent="0.2">
      <c r="A176" t="s">
        <v>93</v>
      </c>
      <c r="B176" t="s">
        <v>1</v>
      </c>
      <c r="C176">
        <f>_xlfn.XLOOKUP(B176,'2.1.trackMPD'!$R$7:$R$29,'2.1.trackMPD'!$T$7:$T$29)</f>
        <v>3</v>
      </c>
      <c r="D176">
        <v>1000</v>
      </c>
      <c r="E176" t="s">
        <v>6396</v>
      </c>
      <c r="F176" t="s">
        <v>110</v>
      </c>
      <c r="G176" t="s">
        <v>124</v>
      </c>
      <c r="H176" t="s">
        <v>6398</v>
      </c>
      <c r="I176">
        <v>5.6699999999999998E-8</v>
      </c>
    </row>
    <row r="177" spans="1:9" x14ac:dyDescent="0.2">
      <c r="A177" t="s">
        <v>93</v>
      </c>
      <c r="B177" t="s">
        <v>1</v>
      </c>
      <c r="C177">
        <f>_xlfn.XLOOKUP(B177,'2.1.trackMPD'!$R$7:$R$29,'2.1.trackMPD'!$T$7:$T$29)</f>
        <v>3</v>
      </c>
      <c r="D177">
        <v>1000</v>
      </c>
      <c r="E177" t="s">
        <v>6396</v>
      </c>
      <c r="F177" t="s">
        <v>110</v>
      </c>
      <c r="G177" t="s">
        <v>140</v>
      </c>
      <c r="H177" t="s">
        <v>6398</v>
      </c>
      <c r="I177">
        <v>5.6699999999999998E-8</v>
      </c>
    </row>
    <row r="178" spans="1:9" x14ac:dyDescent="0.2">
      <c r="A178" t="s">
        <v>93</v>
      </c>
      <c r="B178" t="s">
        <v>1</v>
      </c>
      <c r="C178">
        <f>_xlfn.XLOOKUP(B178,'2.1.trackMPD'!$R$7:$R$29,'2.1.trackMPD'!$T$7:$T$29)</f>
        <v>3</v>
      </c>
      <c r="D178">
        <v>1000</v>
      </c>
      <c r="E178" t="s">
        <v>6396</v>
      </c>
      <c r="F178" t="s">
        <v>111</v>
      </c>
      <c r="G178" t="s">
        <v>124</v>
      </c>
      <c r="H178" t="s">
        <v>6398</v>
      </c>
      <c r="I178">
        <v>5.6699999999999998E-8</v>
      </c>
    </row>
    <row r="179" spans="1:9" x14ac:dyDescent="0.2">
      <c r="A179" t="s">
        <v>93</v>
      </c>
      <c r="B179" t="s">
        <v>1</v>
      </c>
      <c r="C179">
        <f>_xlfn.XLOOKUP(B179,'2.1.trackMPD'!$R$7:$R$29,'2.1.trackMPD'!$T$7:$T$29)</f>
        <v>3</v>
      </c>
      <c r="D179">
        <v>1000</v>
      </c>
      <c r="E179" t="s">
        <v>6396</v>
      </c>
      <c r="F179" t="s">
        <v>111</v>
      </c>
      <c r="G179" t="s">
        <v>140</v>
      </c>
      <c r="H179" t="s">
        <v>6398</v>
      </c>
      <c r="I179">
        <v>5.6699999999999998E-8</v>
      </c>
    </row>
    <row r="180" spans="1:9" x14ac:dyDescent="0.2">
      <c r="A180" t="s">
        <v>93</v>
      </c>
      <c r="B180" t="s">
        <v>1</v>
      </c>
      <c r="C180">
        <f>_xlfn.XLOOKUP(B180,'2.1.trackMPD'!$R$7:$R$29,'2.1.trackMPD'!$T$7:$T$29)</f>
        <v>3</v>
      </c>
      <c r="D180">
        <v>1000</v>
      </c>
      <c r="E180" t="s">
        <v>6396</v>
      </c>
      <c r="F180" t="s">
        <v>110</v>
      </c>
      <c r="G180" t="s">
        <v>124</v>
      </c>
      <c r="H180" t="s">
        <v>6399</v>
      </c>
    </row>
    <row r="181" spans="1:9" x14ac:dyDescent="0.2">
      <c r="A181" t="s">
        <v>93</v>
      </c>
      <c r="B181" t="s">
        <v>1</v>
      </c>
      <c r="C181">
        <f>_xlfn.XLOOKUP(B181,'2.1.trackMPD'!$R$7:$R$29,'2.1.trackMPD'!$T$7:$T$29)</f>
        <v>3</v>
      </c>
      <c r="D181">
        <v>1000</v>
      </c>
      <c r="E181" t="s">
        <v>6396</v>
      </c>
      <c r="F181" t="s">
        <v>110</v>
      </c>
      <c r="G181" t="s">
        <v>140</v>
      </c>
      <c r="H181" t="s">
        <v>6399</v>
      </c>
    </row>
    <row r="182" spans="1:9" x14ac:dyDescent="0.2">
      <c r="A182" t="s">
        <v>93</v>
      </c>
      <c r="B182" t="s">
        <v>1</v>
      </c>
      <c r="C182">
        <f>_xlfn.XLOOKUP(B182,'2.1.trackMPD'!$R$7:$R$29,'2.1.trackMPD'!$T$7:$T$29)</f>
        <v>3</v>
      </c>
      <c r="D182">
        <v>5000</v>
      </c>
      <c r="E182" t="s">
        <v>6396</v>
      </c>
      <c r="F182" t="s">
        <v>110</v>
      </c>
      <c r="G182" t="s">
        <v>124</v>
      </c>
      <c r="H182" t="s">
        <v>6398</v>
      </c>
      <c r="I182">
        <v>5.6699999999999998E-8</v>
      </c>
    </row>
    <row r="183" spans="1:9" x14ac:dyDescent="0.2">
      <c r="A183" t="s">
        <v>93</v>
      </c>
      <c r="B183" t="s">
        <v>1</v>
      </c>
      <c r="C183">
        <f>_xlfn.XLOOKUP(B183,'2.1.trackMPD'!$R$7:$R$29,'2.1.trackMPD'!$T$7:$T$29)</f>
        <v>3</v>
      </c>
      <c r="D183">
        <v>5000</v>
      </c>
      <c r="E183" t="s">
        <v>6396</v>
      </c>
      <c r="F183" t="s">
        <v>110</v>
      </c>
      <c r="G183" t="s">
        <v>140</v>
      </c>
      <c r="H183" t="s">
        <v>6398</v>
      </c>
      <c r="I183">
        <v>5.6699999999999998E-8</v>
      </c>
    </row>
    <row r="184" spans="1:9" x14ac:dyDescent="0.2">
      <c r="A184" t="s">
        <v>93</v>
      </c>
      <c r="B184" t="s">
        <v>1</v>
      </c>
      <c r="C184">
        <f>_xlfn.XLOOKUP(B184,'2.1.trackMPD'!$R$7:$R$29,'2.1.trackMPD'!$T$7:$T$29)</f>
        <v>3</v>
      </c>
      <c r="D184">
        <v>5000</v>
      </c>
      <c r="E184" t="s">
        <v>6396</v>
      </c>
      <c r="F184" t="s">
        <v>111</v>
      </c>
      <c r="G184" t="s">
        <v>124</v>
      </c>
      <c r="H184" t="s">
        <v>6398</v>
      </c>
      <c r="I184">
        <v>5.6699999999999998E-8</v>
      </c>
    </row>
    <row r="185" spans="1:9" x14ac:dyDescent="0.2">
      <c r="A185" t="s">
        <v>93</v>
      </c>
      <c r="B185" t="s">
        <v>1</v>
      </c>
      <c r="C185">
        <f>_xlfn.XLOOKUP(B185,'2.1.trackMPD'!$R$7:$R$29,'2.1.trackMPD'!$T$7:$T$29)</f>
        <v>3</v>
      </c>
      <c r="D185">
        <v>5000</v>
      </c>
      <c r="E185" t="s">
        <v>6396</v>
      </c>
      <c r="F185" t="s">
        <v>111</v>
      </c>
      <c r="G185" t="s">
        <v>140</v>
      </c>
      <c r="H185" t="s">
        <v>6398</v>
      </c>
      <c r="I185">
        <v>5.6699999999999998E-8</v>
      </c>
    </row>
    <row r="186" spans="1:9" x14ac:dyDescent="0.2">
      <c r="A186" t="s">
        <v>93</v>
      </c>
      <c r="B186" t="s">
        <v>1</v>
      </c>
      <c r="C186">
        <f>_xlfn.XLOOKUP(B186,'2.1.trackMPD'!$R$7:$R$29,'2.1.trackMPD'!$T$7:$T$29)</f>
        <v>3</v>
      </c>
      <c r="D186">
        <v>5000</v>
      </c>
      <c r="E186" t="s">
        <v>6396</v>
      </c>
      <c r="F186" t="s">
        <v>110</v>
      </c>
      <c r="G186" t="s">
        <v>124</v>
      </c>
      <c r="H186" t="s">
        <v>6399</v>
      </c>
    </row>
    <row r="187" spans="1:9" x14ac:dyDescent="0.2">
      <c r="A187" t="s">
        <v>93</v>
      </c>
      <c r="B187" t="s">
        <v>1</v>
      </c>
      <c r="C187">
        <f>_xlfn.XLOOKUP(B187,'2.1.trackMPD'!$R$7:$R$29,'2.1.trackMPD'!$T$7:$T$29)</f>
        <v>3</v>
      </c>
      <c r="D187">
        <v>5000</v>
      </c>
      <c r="E187" t="s">
        <v>6396</v>
      </c>
      <c r="F187" t="s">
        <v>110</v>
      </c>
      <c r="G187" t="s">
        <v>140</v>
      </c>
      <c r="H187" t="s">
        <v>6399</v>
      </c>
    </row>
    <row r="188" spans="1:9" x14ac:dyDescent="0.2">
      <c r="A188" t="s">
        <v>93</v>
      </c>
      <c r="B188" t="s">
        <v>1</v>
      </c>
      <c r="C188">
        <f>_xlfn.XLOOKUP(B188,'2.1.trackMPD'!$R$7:$R$29,'2.1.trackMPD'!$T$7:$T$29)</f>
        <v>3</v>
      </c>
      <c r="D188">
        <v>1</v>
      </c>
      <c r="E188" t="s">
        <v>6400</v>
      </c>
      <c r="F188" t="s">
        <v>110</v>
      </c>
      <c r="G188" t="s">
        <v>124</v>
      </c>
      <c r="H188" t="s">
        <v>6398</v>
      </c>
      <c r="I188">
        <v>5.6699999999999998E-8</v>
      </c>
    </row>
    <row r="189" spans="1:9" x14ac:dyDescent="0.2">
      <c r="A189" t="s">
        <v>93</v>
      </c>
      <c r="B189" t="s">
        <v>1</v>
      </c>
      <c r="C189">
        <f>_xlfn.XLOOKUP(B189,'2.1.trackMPD'!$R$7:$R$29,'2.1.trackMPD'!$T$7:$T$29)</f>
        <v>3</v>
      </c>
      <c r="D189">
        <v>1</v>
      </c>
      <c r="E189" t="s">
        <v>6400</v>
      </c>
      <c r="F189" t="s">
        <v>110</v>
      </c>
      <c r="G189" t="s">
        <v>140</v>
      </c>
      <c r="H189" t="s">
        <v>6398</v>
      </c>
      <c r="I189">
        <v>5.6699999999999998E-8</v>
      </c>
    </row>
    <row r="190" spans="1:9" x14ac:dyDescent="0.2">
      <c r="A190" t="s">
        <v>93</v>
      </c>
      <c r="B190" t="s">
        <v>1</v>
      </c>
      <c r="C190">
        <f>_xlfn.XLOOKUP(B190,'2.1.trackMPD'!$R$7:$R$29,'2.1.trackMPD'!$T$7:$T$29)</f>
        <v>3</v>
      </c>
      <c r="D190">
        <v>1</v>
      </c>
      <c r="E190" t="s">
        <v>6400</v>
      </c>
      <c r="F190" t="s">
        <v>111</v>
      </c>
      <c r="G190" t="s">
        <v>124</v>
      </c>
      <c r="H190" t="s">
        <v>6398</v>
      </c>
      <c r="I190">
        <v>5.6699999999999998E-8</v>
      </c>
    </row>
    <row r="191" spans="1:9" x14ac:dyDescent="0.2">
      <c r="A191" t="s">
        <v>93</v>
      </c>
      <c r="B191" t="s">
        <v>1</v>
      </c>
      <c r="C191">
        <f>_xlfn.XLOOKUP(B191,'2.1.trackMPD'!$R$7:$R$29,'2.1.trackMPD'!$T$7:$T$29)</f>
        <v>3</v>
      </c>
      <c r="D191">
        <v>1</v>
      </c>
      <c r="E191" t="s">
        <v>6400</v>
      </c>
      <c r="F191" t="s">
        <v>111</v>
      </c>
      <c r="G191" t="s">
        <v>140</v>
      </c>
      <c r="H191" t="s">
        <v>6398</v>
      </c>
      <c r="I191">
        <v>5.6699999999999998E-8</v>
      </c>
    </row>
    <row r="192" spans="1:9" x14ac:dyDescent="0.2">
      <c r="A192" t="s">
        <v>93</v>
      </c>
      <c r="B192" t="s">
        <v>1</v>
      </c>
      <c r="C192">
        <f>_xlfn.XLOOKUP(B192,'2.1.trackMPD'!$R$7:$R$29,'2.1.trackMPD'!$T$7:$T$29)</f>
        <v>3</v>
      </c>
      <c r="D192">
        <v>1</v>
      </c>
      <c r="E192" t="s">
        <v>6400</v>
      </c>
      <c r="F192" t="s">
        <v>110</v>
      </c>
      <c r="G192" t="s">
        <v>124</v>
      </c>
      <c r="H192" t="s">
        <v>6399</v>
      </c>
    </row>
    <row r="193" spans="1:9" x14ac:dyDescent="0.2">
      <c r="A193" t="s">
        <v>93</v>
      </c>
      <c r="B193" t="s">
        <v>1</v>
      </c>
      <c r="C193">
        <f>_xlfn.XLOOKUP(B193,'2.1.trackMPD'!$R$7:$R$29,'2.1.trackMPD'!$T$7:$T$29)</f>
        <v>3</v>
      </c>
      <c r="D193">
        <v>1</v>
      </c>
      <c r="E193" t="s">
        <v>6400</v>
      </c>
      <c r="F193" t="s">
        <v>110</v>
      </c>
      <c r="G193" t="s">
        <v>140</v>
      </c>
      <c r="H193" t="s">
        <v>6399</v>
      </c>
    </row>
    <row r="194" spans="1:9" x14ac:dyDescent="0.2">
      <c r="A194" t="s">
        <v>93</v>
      </c>
      <c r="B194" t="s">
        <v>1</v>
      </c>
      <c r="C194">
        <f>_xlfn.XLOOKUP(B194,'2.1.trackMPD'!$R$7:$R$29,'2.1.trackMPD'!$T$7:$T$29)</f>
        <v>3</v>
      </c>
      <c r="D194">
        <v>10</v>
      </c>
      <c r="E194" t="s">
        <v>6400</v>
      </c>
      <c r="F194" t="s">
        <v>110</v>
      </c>
      <c r="G194" t="s">
        <v>124</v>
      </c>
      <c r="H194" t="s">
        <v>6398</v>
      </c>
      <c r="I194">
        <v>5.6699999999999998E-8</v>
      </c>
    </row>
    <row r="195" spans="1:9" x14ac:dyDescent="0.2">
      <c r="A195" t="s">
        <v>93</v>
      </c>
      <c r="B195" t="s">
        <v>1</v>
      </c>
      <c r="C195">
        <f>_xlfn.XLOOKUP(B195,'2.1.trackMPD'!$R$7:$R$29,'2.1.trackMPD'!$T$7:$T$29)</f>
        <v>3</v>
      </c>
      <c r="D195">
        <v>10</v>
      </c>
      <c r="E195" t="s">
        <v>6400</v>
      </c>
      <c r="F195" t="s">
        <v>110</v>
      </c>
      <c r="G195" t="s">
        <v>140</v>
      </c>
      <c r="H195" t="s">
        <v>6398</v>
      </c>
      <c r="I195">
        <v>5.6699999999999998E-8</v>
      </c>
    </row>
    <row r="196" spans="1:9" x14ac:dyDescent="0.2">
      <c r="A196" t="s">
        <v>93</v>
      </c>
      <c r="B196" t="s">
        <v>1</v>
      </c>
      <c r="C196">
        <f>_xlfn.XLOOKUP(B196,'2.1.trackMPD'!$R$7:$R$29,'2.1.trackMPD'!$T$7:$T$29)</f>
        <v>3</v>
      </c>
      <c r="D196">
        <v>10</v>
      </c>
      <c r="E196" t="s">
        <v>6400</v>
      </c>
      <c r="F196" t="s">
        <v>111</v>
      </c>
      <c r="G196" t="s">
        <v>124</v>
      </c>
      <c r="H196" t="s">
        <v>6398</v>
      </c>
      <c r="I196">
        <v>5.6699999999999998E-8</v>
      </c>
    </row>
    <row r="197" spans="1:9" x14ac:dyDescent="0.2">
      <c r="A197" t="s">
        <v>93</v>
      </c>
      <c r="B197" t="s">
        <v>1</v>
      </c>
      <c r="C197">
        <f>_xlfn.XLOOKUP(B197,'2.1.trackMPD'!$R$7:$R$29,'2.1.trackMPD'!$T$7:$T$29)</f>
        <v>3</v>
      </c>
      <c r="D197">
        <v>10</v>
      </c>
      <c r="E197" t="s">
        <v>6400</v>
      </c>
      <c r="F197" t="s">
        <v>111</v>
      </c>
      <c r="G197" t="s">
        <v>140</v>
      </c>
      <c r="H197" t="s">
        <v>6398</v>
      </c>
      <c r="I197">
        <v>5.6699999999999998E-8</v>
      </c>
    </row>
    <row r="198" spans="1:9" x14ac:dyDescent="0.2">
      <c r="A198" t="s">
        <v>93</v>
      </c>
      <c r="B198" t="s">
        <v>1</v>
      </c>
      <c r="C198">
        <f>_xlfn.XLOOKUP(B198,'2.1.trackMPD'!$R$7:$R$29,'2.1.trackMPD'!$T$7:$T$29)</f>
        <v>3</v>
      </c>
      <c r="D198">
        <v>10</v>
      </c>
      <c r="E198" t="s">
        <v>6400</v>
      </c>
      <c r="F198" t="s">
        <v>110</v>
      </c>
      <c r="G198" t="s">
        <v>124</v>
      </c>
      <c r="H198" t="s">
        <v>6399</v>
      </c>
    </row>
    <row r="199" spans="1:9" x14ac:dyDescent="0.2">
      <c r="A199" t="s">
        <v>93</v>
      </c>
      <c r="B199" t="s">
        <v>1</v>
      </c>
      <c r="C199">
        <f>_xlfn.XLOOKUP(B199,'2.1.trackMPD'!$R$7:$R$29,'2.1.trackMPD'!$T$7:$T$29)</f>
        <v>3</v>
      </c>
      <c r="D199">
        <v>10</v>
      </c>
      <c r="E199" t="s">
        <v>6400</v>
      </c>
      <c r="F199" t="s">
        <v>110</v>
      </c>
      <c r="G199" t="s">
        <v>140</v>
      </c>
      <c r="H199" t="s">
        <v>6399</v>
      </c>
    </row>
    <row r="200" spans="1:9" x14ac:dyDescent="0.2">
      <c r="A200" t="s">
        <v>93</v>
      </c>
      <c r="B200" t="s">
        <v>1</v>
      </c>
      <c r="C200">
        <f>_xlfn.XLOOKUP(B200,'2.1.trackMPD'!$R$7:$R$29,'2.1.trackMPD'!$T$7:$T$29)</f>
        <v>3</v>
      </c>
      <c r="D200">
        <v>100</v>
      </c>
      <c r="E200" t="s">
        <v>6400</v>
      </c>
      <c r="F200" t="s">
        <v>110</v>
      </c>
      <c r="G200" t="s">
        <v>124</v>
      </c>
      <c r="H200" t="s">
        <v>6398</v>
      </c>
      <c r="I200">
        <v>5.6699999999999998E-8</v>
      </c>
    </row>
    <row r="201" spans="1:9" x14ac:dyDescent="0.2">
      <c r="A201" t="s">
        <v>93</v>
      </c>
      <c r="B201" t="s">
        <v>1</v>
      </c>
      <c r="C201">
        <f>_xlfn.XLOOKUP(B201,'2.1.trackMPD'!$R$7:$R$29,'2.1.trackMPD'!$T$7:$T$29)</f>
        <v>3</v>
      </c>
      <c r="D201">
        <v>100</v>
      </c>
      <c r="E201" t="s">
        <v>6400</v>
      </c>
      <c r="F201" t="s">
        <v>110</v>
      </c>
      <c r="G201" t="s">
        <v>140</v>
      </c>
      <c r="H201" t="s">
        <v>6398</v>
      </c>
      <c r="I201">
        <v>5.6699999999999998E-8</v>
      </c>
    </row>
    <row r="202" spans="1:9" x14ac:dyDescent="0.2">
      <c r="A202" t="s">
        <v>93</v>
      </c>
      <c r="B202" t="s">
        <v>1</v>
      </c>
      <c r="C202">
        <f>_xlfn.XLOOKUP(B202,'2.1.trackMPD'!$R$7:$R$29,'2.1.trackMPD'!$T$7:$T$29)</f>
        <v>3</v>
      </c>
      <c r="D202">
        <v>100</v>
      </c>
      <c r="E202" t="s">
        <v>6400</v>
      </c>
      <c r="F202" t="s">
        <v>111</v>
      </c>
      <c r="G202" t="s">
        <v>124</v>
      </c>
      <c r="H202" t="s">
        <v>6398</v>
      </c>
      <c r="I202">
        <v>5.6699999999999998E-8</v>
      </c>
    </row>
    <row r="203" spans="1:9" x14ac:dyDescent="0.2">
      <c r="A203" t="s">
        <v>93</v>
      </c>
      <c r="B203" t="s">
        <v>1</v>
      </c>
      <c r="C203">
        <f>_xlfn.XLOOKUP(B203,'2.1.trackMPD'!$R$7:$R$29,'2.1.trackMPD'!$T$7:$T$29)</f>
        <v>3</v>
      </c>
      <c r="D203">
        <v>100</v>
      </c>
      <c r="E203" t="s">
        <v>6400</v>
      </c>
      <c r="F203" t="s">
        <v>111</v>
      </c>
      <c r="G203" t="s">
        <v>140</v>
      </c>
      <c r="H203" t="s">
        <v>6398</v>
      </c>
      <c r="I203">
        <v>5.6699999999999998E-8</v>
      </c>
    </row>
    <row r="204" spans="1:9" x14ac:dyDescent="0.2">
      <c r="A204" t="s">
        <v>93</v>
      </c>
      <c r="B204" t="s">
        <v>1</v>
      </c>
      <c r="C204">
        <f>_xlfn.XLOOKUP(B204,'2.1.trackMPD'!$R$7:$R$29,'2.1.trackMPD'!$T$7:$T$29)</f>
        <v>3</v>
      </c>
      <c r="D204">
        <v>100</v>
      </c>
      <c r="E204" t="s">
        <v>6400</v>
      </c>
      <c r="F204" t="s">
        <v>110</v>
      </c>
      <c r="G204" t="s">
        <v>124</v>
      </c>
      <c r="H204" t="s">
        <v>6399</v>
      </c>
    </row>
    <row r="205" spans="1:9" x14ac:dyDescent="0.2">
      <c r="A205" t="s">
        <v>93</v>
      </c>
      <c r="B205" t="s">
        <v>1</v>
      </c>
      <c r="C205">
        <f>_xlfn.XLOOKUP(B205,'2.1.trackMPD'!$R$7:$R$29,'2.1.trackMPD'!$T$7:$T$29)</f>
        <v>3</v>
      </c>
      <c r="D205">
        <v>100</v>
      </c>
      <c r="E205" t="s">
        <v>6400</v>
      </c>
      <c r="F205" t="s">
        <v>110</v>
      </c>
      <c r="G205" t="s">
        <v>140</v>
      </c>
      <c r="H205" t="s">
        <v>6399</v>
      </c>
    </row>
    <row r="206" spans="1:9" x14ac:dyDescent="0.2">
      <c r="A206" t="s">
        <v>93</v>
      </c>
      <c r="B206" t="s">
        <v>1</v>
      </c>
      <c r="C206">
        <f>_xlfn.XLOOKUP(B206,'2.1.trackMPD'!$R$7:$R$29,'2.1.trackMPD'!$T$7:$T$29)</f>
        <v>3</v>
      </c>
      <c r="D206">
        <v>1000</v>
      </c>
      <c r="E206" t="s">
        <v>6400</v>
      </c>
      <c r="F206" t="s">
        <v>110</v>
      </c>
      <c r="G206" t="s">
        <v>124</v>
      </c>
      <c r="H206" t="s">
        <v>6398</v>
      </c>
      <c r="I206">
        <v>5.6699999999999998E-8</v>
      </c>
    </row>
    <row r="207" spans="1:9" x14ac:dyDescent="0.2">
      <c r="A207" t="s">
        <v>93</v>
      </c>
      <c r="B207" t="s">
        <v>1</v>
      </c>
      <c r="C207">
        <f>_xlfn.XLOOKUP(B207,'2.1.trackMPD'!$R$7:$R$29,'2.1.trackMPD'!$T$7:$T$29)</f>
        <v>3</v>
      </c>
      <c r="D207">
        <v>1000</v>
      </c>
      <c r="E207" t="s">
        <v>6400</v>
      </c>
      <c r="F207" t="s">
        <v>110</v>
      </c>
      <c r="G207" t="s">
        <v>140</v>
      </c>
      <c r="H207" t="s">
        <v>6398</v>
      </c>
      <c r="I207">
        <v>5.6699999999999998E-8</v>
      </c>
    </row>
    <row r="208" spans="1:9" x14ac:dyDescent="0.2">
      <c r="A208" t="s">
        <v>93</v>
      </c>
      <c r="B208" t="s">
        <v>1</v>
      </c>
      <c r="C208">
        <f>_xlfn.XLOOKUP(B208,'2.1.trackMPD'!$R$7:$R$29,'2.1.trackMPD'!$T$7:$T$29)</f>
        <v>3</v>
      </c>
      <c r="D208">
        <v>1000</v>
      </c>
      <c r="E208" t="s">
        <v>6400</v>
      </c>
      <c r="F208" t="s">
        <v>111</v>
      </c>
      <c r="G208" t="s">
        <v>124</v>
      </c>
      <c r="H208" t="s">
        <v>6398</v>
      </c>
      <c r="I208">
        <v>5.6699999999999998E-8</v>
      </c>
    </row>
    <row r="209" spans="1:9" x14ac:dyDescent="0.2">
      <c r="A209" t="s">
        <v>93</v>
      </c>
      <c r="B209" t="s">
        <v>1</v>
      </c>
      <c r="C209">
        <f>_xlfn.XLOOKUP(B209,'2.1.trackMPD'!$R$7:$R$29,'2.1.trackMPD'!$T$7:$T$29)</f>
        <v>3</v>
      </c>
      <c r="D209">
        <v>1000</v>
      </c>
      <c r="E209" t="s">
        <v>6400</v>
      </c>
      <c r="F209" t="s">
        <v>111</v>
      </c>
      <c r="G209" t="s">
        <v>140</v>
      </c>
      <c r="H209" t="s">
        <v>6398</v>
      </c>
      <c r="I209">
        <v>5.6699999999999998E-8</v>
      </c>
    </row>
    <row r="210" spans="1:9" x14ac:dyDescent="0.2">
      <c r="A210" t="s">
        <v>93</v>
      </c>
      <c r="B210" t="s">
        <v>1</v>
      </c>
      <c r="C210">
        <f>_xlfn.XLOOKUP(B210,'2.1.trackMPD'!$R$7:$R$29,'2.1.trackMPD'!$T$7:$T$29)</f>
        <v>3</v>
      </c>
      <c r="D210">
        <v>1000</v>
      </c>
      <c r="E210" t="s">
        <v>6400</v>
      </c>
      <c r="F210" t="s">
        <v>110</v>
      </c>
      <c r="G210" t="s">
        <v>124</v>
      </c>
      <c r="H210" t="s">
        <v>6399</v>
      </c>
    </row>
    <row r="211" spans="1:9" x14ac:dyDescent="0.2">
      <c r="A211" t="s">
        <v>93</v>
      </c>
      <c r="B211" t="s">
        <v>1</v>
      </c>
      <c r="C211">
        <f>_xlfn.XLOOKUP(B211,'2.1.trackMPD'!$R$7:$R$29,'2.1.trackMPD'!$T$7:$T$29)</f>
        <v>3</v>
      </c>
      <c r="D211">
        <v>1000</v>
      </c>
      <c r="E211" t="s">
        <v>6400</v>
      </c>
      <c r="F211" t="s">
        <v>110</v>
      </c>
      <c r="G211" t="s">
        <v>140</v>
      </c>
      <c r="H211" t="s">
        <v>6399</v>
      </c>
    </row>
    <row r="212" spans="1:9" x14ac:dyDescent="0.2">
      <c r="A212" t="s">
        <v>93</v>
      </c>
      <c r="B212" t="s">
        <v>1</v>
      </c>
      <c r="C212">
        <f>_xlfn.XLOOKUP(B212,'2.1.trackMPD'!$R$7:$R$29,'2.1.trackMPD'!$T$7:$T$29)</f>
        <v>3</v>
      </c>
      <c r="D212">
        <v>5000</v>
      </c>
      <c r="E212" t="s">
        <v>6400</v>
      </c>
      <c r="F212" t="s">
        <v>110</v>
      </c>
      <c r="G212" t="s">
        <v>124</v>
      </c>
      <c r="H212" t="s">
        <v>6398</v>
      </c>
      <c r="I212">
        <v>5.6699999999999998E-8</v>
      </c>
    </row>
    <row r="213" spans="1:9" x14ac:dyDescent="0.2">
      <c r="A213" t="s">
        <v>93</v>
      </c>
      <c r="B213" t="s">
        <v>1</v>
      </c>
      <c r="C213">
        <f>_xlfn.XLOOKUP(B213,'2.1.trackMPD'!$R$7:$R$29,'2.1.trackMPD'!$T$7:$T$29)</f>
        <v>3</v>
      </c>
      <c r="D213">
        <v>5000</v>
      </c>
      <c r="E213" t="s">
        <v>6400</v>
      </c>
      <c r="F213" t="s">
        <v>110</v>
      </c>
      <c r="G213" t="s">
        <v>140</v>
      </c>
      <c r="H213" t="s">
        <v>6398</v>
      </c>
      <c r="I213">
        <v>5.6699999999999998E-8</v>
      </c>
    </row>
    <row r="214" spans="1:9" x14ac:dyDescent="0.2">
      <c r="A214" t="s">
        <v>93</v>
      </c>
      <c r="B214" t="s">
        <v>1</v>
      </c>
      <c r="C214">
        <f>_xlfn.XLOOKUP(B214,'2.1.trackMPD'!$R$7:$R$29,'2.1.trackMPD'!$T$7:$T$29)</f>
        <v>3</v>
      </c>
      <c r="D214">
        <v>5000</v>
      </c>
      <c r="E214" t="s">
        <v>6400</v>
      </c>
      <c r="F214" t="s">
        <v>111</v>
      </c>
      <c r="G214" t="s">
        <v>124</v>
      </c>
      <c r="H214" t="s">
        <v>6398</v>
      </c>
      <c r="I214">
        <v>5.6699999999999998E-8</v>
      </c>
    </row>
    <row r="215" spans="1:9" x14ac:dyDescent="0.2">
      <c r="A215" t="s">
        <v>93</v>
      </c>
      <c r="B215" t="s">
        <v>1</v>
      </c>
      <c r="C215">
        <f>_xlfn.XLOOKUP(B215,'2.1.trackMPD'!$R$7:$R$29,'2.1.trackMPD'!$T$7:$T$29)</f>
        <v>3</v>
      </c>
      <c r="D215">
        <v>5000</v>
      </c>
      <c r="E215" t="s">
        <v>6400</v>
      </c>
      <c r="F215" t="s">
        <v>111</v>
      </c>
      <c r="G215" t="s">
        <v>140</v>
      </c>
      <c r="H215" t="s">
        <v>6398</v>
      </c>
      <c r="I215">
        <v>5.6699999999999998E-8</v>
      </c>
    </row>
    <row r="216" spans="1:9" x14ac:dyDescent="0.2">
      <c r="A216" t="s">
        <v>93</v>
      </c>
      <c r="B216" t="s">
        <v>1</v>
      </c>
      <c r="C216">
        <f>_xlfn.XLOOKUP(B216,'2.1.trackMPD'!$R$7:$R$29,'2.1.trackMPD'!$T$7:$T$29)</f>
        <v>3</v>
      </c>
      <c r="D216">
        <v>5000</v>
      </c>
      <c r="E216" t="s">
        <v>6400</v>
      </c>
      <c r="F216" t="s">
        <v>110</v>
      </c>
      <c r="G216" t="s">
        <v>124</v>
      </c>
      <c r="H216" t="s">
        <v>6399</v>
      </c>
    </row>
    <row r="217" spans="1:9" x14ac:dyDescent="0.2">
      <c r="A217" t="s">
        <v>93</v>
      </c>
      <c r="B217" t="s">
        <v>1</v>
      </c>
      <c r="C217">
        <f>_xlfn.XLOOKUP(B217,'2.1.trackMPD'!$R$7:$R$29,'2.1.trackMPD'!$T$7:$T$29)</f>
        <v>3</v>
      </c>
      <c r="D217">
        <v>5000</v>
      </c>
      <c r="E217" t="s">
        <v>6400</v>
      </c>
      <c r="F217" t="s">
        <v>110</v>
      </c>
      <c r="G217" t="s">
        <v>140</v>
      </c>
      <c r="H217" t="s">
        <v>6399</v>
      </c>
    </row>
    <row r="218" spans="1:9" x14ac:dyDescent="0.2">
      <c r="A218" t="s">
        <v>93</v>
      </c>
      <c r="B218" t="s">
        <v>1</v>
      </c>
      <c r="C218">
        <f>_xlfn.XLOOKUP(B218,'2.1.trackMPD'!$R$7:$R$29,'2.1.trackMPD'!$T$7:$T$29)</f>
        <v>3</v>
      </c>
      <c r="D218">
        <v>1</v>
      </c>
      <c r="E218" t="s">
        <v>6401</v>
      </c>
      <c r="F218" t="s">
        <v>110</v>
      </c>
      <c r="G218" t="s">
        <v>124</v>
      </c>
      <c r="H218" t="s">
        <v>6398</v>
      </c>
      <c r="I218">
        <v>5.6699999999999998E-8</v>
      </c>
    </row>
    <row r="219" spans="1:9" x14ac:dyDescent="0.2">
      <c r="A219" t="s">
        <v>93</v>
      </c>
      <c r="B219" t="s">
        <v>1</v>
      </c>
      <c r="C219">
        <f>_xlfn.XLOOKUP(B219,'2.1.trackMPD'!$R$7:$R$29,'2.1.trackMPD'!$T$7:$T$29)</f>
        <v>3</v>
      </c>
      <c r="D219">
        <v>1</v>
      </c>
      <c r="E219" t="s">
        <v>6401</v>
      </c>
      <c r="F219" t="s">
        <v>110</v>
      </c>
      <c r="G219" t="s">
        <v>140</v>
      </c>
      <c r="H219" t="s">
        <v>6398</v>
      </c>
      <c r="I219">
        <v>5.6699999999999998E-8</v>
      </c>
    </row>
    <row r="220" spans="1:9" x14ac:dyDescent="0.2">
      <c r="A220" t="s">
        <v>93</v>
      </c>
      <c r="B220" t="s">
        <v>1</v>
      </c>
      <c r="C220">
        <f>_xlfn.XLOOKUP(B220,'2.1.trackMPD'!$R$7:$R$29,'2.1.trackMPD'!$T$7:$T$29)</f>
        <v>3</v>
      </c>
      <c r="D220">
        <v>1</v>
      </c>
      <c r="E220" t="s">
        <v>6401</v>
      </c>
      <c r="F220" t="s">
        <v>111</v>
      </c>
      <c r="G220" t="s">
        <v>124</v>
      </c>
      <c r="H220" t="s">
        <v>6398</v>
      </c>
      <c r="I220">
        <v>5.6699999999999998E-8</v>
      </c>
    </row>
    <row r="221" spans="1:9" x14ac:dyDescent="0.2">
      <c r="A221" t="s">
        <v>93</v>
      </c>
      <c r="B221" t="s">
        <v>1</v>
      </c>
      <c r="C221">
        <f>_xlfn.XLOOKUP(B221,'2.1.trackMPD'!$R$7:$R$29,'2.1.trackMPD'!$T$7:$T$29)</f>
        <v>3</v>
      </c>
      <c r="D221">
        <v>1</v>
      </c>
      <c r="E221" t="s">
        <v>6401</v>
      </c>
      <c r="F221" t="s">
        <v>111</v>
      </c>
      <c r="G221" t="s">
        <v>140</v>
      </c>
      <c r="H221" t="s">
        <v>6398</v>
      </c>
      <c r="I221">
        <v>5.6699999999999998E-8</v>
      </c>
    </row>
    <row r="222" spans="1:9" x14ac:dyDescent="0.2">
      <c r="A222" t="s">
        <v>93</v>
      </c>
      <c r="B222" t="s">
        <v>1</v>
      </c>
      <c r="C222">
        <f>_xlfn.XLOOKUP(B222,'2.1.trackMPD'!$R$7:$R$29,'2.1.trackMPD'!$T$7:$T$29)</f>
        <v>3</v>
      </c>
      <c r="D222">
        <v>1</v>
      </c>
      <c r="E222" t="s">
        <v>6401</v>
      </c>
      <c r="F222" t="s">
        <v>110</v>
      </c>
      <c r="G222" t="s">
        <v>124</v>
      </c>
      <c r="H222" t="s">
        <v>6399</v>
      </c>
    </row>
    <row r="223" spans="1:9" x14ac:dyDescent="0.2">
      <c r="A223" t="s">
        <v>93</v>
      </c>
      <c r="B223" t="s">
        <v>1</v>
      </c>
      <c r="C223">
        <f>_xlfn.XLOOKUP(B223,'2.1.trackMPD'!$R$7:$R$29,'2.1.trackMPD'!$T$7:$T$29)</f>
        <v>3</v>
      </c>
      <c r="D223">
        <v>1</v>
      </c>
      <c r="E223" t="s">
        <v>6401</v>
      </c>
      <c r="F223" t="s">
        <v>110</v>
      </c>
      <c r="G223" t="s">
        <v>140</v>
      </c>
      <c r="H223" t="s">
        <v>6399</v>
      </c>
    </row>
    <row r="224" spans="1:9" x14ac:dyDescent="0.2">
      <c r="A224" t="s">
        <v>93</v>
      </c>
      <c r="B224" t="s">
        <v>1</v>
      </c>
      <c r="C224">
        <f>_xlfn.XLOOKUP(B224,'2.1.trackMPD'!$R$7:$R$29,'2.1.trackMPD'!$T$7:$T$29)</f>
        <v>3</v>
      </c>
      <c r="D224">
        <v>10</v>
      </c>
      <c r="E224" t="s">
        <v>6401</v>
      </c>
      <c r="F224" t="s">
        <v>110</v>
      </c>
      <c r="G224" t="s">
        <v>124</v>
      </c>
      <c r="H224" t="s">
        <v>6398</v>
      </c>
      <c r="I224">
        <v>5.6699999999999998E-8</v>
      </c>
    </row>
    <row r="225" spans="1:9" x14ac:dyDescent="0.2">
      <c r="A225" t="s">
        <v>93</v>
      </c>
      <c r="B225" t="s">
        <v>1</v>
      </c>
      <c r="C225">
        <f>_xlfn.XLOOKUP(B225,'2.1.trackMPD'!$R$7:$R$29,'2.1.trackMPD'!$T$7:$T$29)</f>
        <v>3</v>
      </c>
      <c r="D225">
        <v>10</v>
      </c>
      <c r="E225" t="s">
        <v>6401</v>
      </c>
      <c r="F225" t="s">
        <v>110</v>
      </c>
      <c r="G225" t="s">
        <v>140</v>
      </c>
      <c r="H225" t="s">
        <v>6398</v>
      </c>
      <c r="I225">
        <v>5.6699999999999998E-8</v>
      </c>
    </row>
    <row r="226" spans="1:9" x14ac:dyDescent="0.2">
      <c r="A226" t="s">
        <v>93</v>
      </c>
      <c r="B226" t="s">
        <v>1</v>
      </c>
      <c r="C226">
        <f>_xlfn.XLOOKUP(B226,'2.1.trackMPD'!$R$7:$R$29,'2.1.trackMPD'!$T$7:$T$29)</f>
        <v>3</v>
      </c>
      <c r="D226">
        <v>10</v>
      </c>
      <c r="E226" t="s">
        <v>6401</v>
      </c>
      <c r="F226" t="s">
        <v>111</v>
      </c>
      <c r="G226" t="s">
        <v>124</v>
      </c>
      <c r="H226" t="s">
        <v>6398</v>
      </c>
      <c r="I226">
        <v>5.6699999999999998E-8</v>
      </c>
    </row>
    <row r="227" spans="1:9" x14ac:dyDescent="0.2">
      <c r="A227" t="s">
        <v>93</v>
      </c>
      <c r="B227" t="s">
        <v>1</v>
      </c>
      <c r="C227">
        <f>_xlfn.XLOOKUP(B227,'2.1.trackMPD'!$R$7:$R$29,'2.1.trackMPD'!$T$7:$T$29)</f>
        <v>3</v>
      </c>
      <c r="D227">
        <v>10</v>
      </c>
      <c r="E227" t="s">
        <v>6401</v>
      </c>
      <c r="F227" t="s">
        <v>111</v>
      </c>
      <c r="G227" t="s">
        <v>140</v>
      </c>
      <c r="H227" t="s">
        <v>6398</v>
      </c>
      <c r="I227">
        <v>5.6699999999999998E-8</v>
      </c>
    </row>
    <row r="228" spans="1:9" x14ac:dyDescent="0.2">
      <c r="A228" t="s">
        <v>93</v>
      </c>
      <c r="B228" t="s">
        <v>1</v>
      </c>
      <c r="C228">
        <f>_xlfn.XLOOKUP(B228,'2.1.trackMPD'!$R$7:$R$29,'2.1.trackMPD'!$T$7:$T$29)</f>
        <v>3</v>
      </c>
      <c r="D228">
        <v>10</v>
      </c>
      <c r="E228" t="s">
        <v>6401</v>
      </c>
      <c r="F228" t="s">
        <v>110</v>
      </c>
      <c r="G228" t="s">
        <v>124</v>
      </c>
      <c r="H228" t="s">
        <v>6399</v>
      </c>
    </row>
    <row r="229" spans="1:9" x14ac:dyDescent="0.2">
      <c r="A229" t="s">
        <v>93</v>
      </c>
      <c r="B229" t="s">
        <v>1</v>
      </c>
      <c r="C229">
        <f>_xlfn.XLOOKUP(B229,'2.1.trackMPD'!$R$7:$R$29,'2.1.trackMPD'!$T$7:$T$29)</f>
        <v>3</v>
      </c>
      <c r="D229">
        <v>10</v>
      </c>
      <c r="E229" t="s">
        <v>6401</v>
      </c>
      <c r="F229" t="s">
        <v>110</v>
      </c>
      <c r="G229" t="s">
        <v>140</v>
      </c>
      <c r="H229" t="s">
        <v>6399</v>
      </c>
    </row>
    <row r="230" spans="1:9" x14ac:dyDescent="0.2">
      <c r="A230" t="s">
        <v>93</v>
      </c>
      <c r="B230" t="s">
        <v>1</v>
      </c>
      <c r="C230">
        <f>_xlfn.XLOOKUP(B230,'2.1.trackMPD'!$R$7:$R$29,'2.1.trackMPD'!$T$7:$T$29)</f>
        <v>3</v>
      </c>
      <c r="D230">
        <v>100</v>
      </c>
      <c r="E230" t="s">
        <v>6401</v>
      </c>
      <c r="F230" t="s">
        <v>110</v>
      </c>
      <c r="G230" t="s">
        <v>124</v>
      </c>
      <c r="H230" t="s">
        <v>6398</v>
      </c>
      <c r="I230">
        <v>5.6699999999999998E-8</v>
      </c>
    </row>
    <row r="231" spans="1:9" x14ac:dyDescent="0.2">
      <c r="A231" t="s">
        <v>93</v>
      </c>
      <c r="B231" t="s">
        <v>1</v>
      </c>
      <c r="C231">
        <f>_xlfn.XLOOKUP(B231,'2.1.trackMPD'!$R$7:$R$29,'2.1.trackMPD'!$T$7:$T$29)</f>
        <v>3</v>
      </c>
      <c r="D231">
        <v>100</v>
      </c>
      <c r="E231" t="s">
        <v>6401</v>
      </c>
      <c r="F231" t="s">
        <v>110</v>
      </c>
      <c r="G231" t="s">
        <v>140</v>
      </c>
      <c r="H231" t="s">
        <v>6398</v>
      </c>
      <c r="I231">
        <v>5.6699999999999998E-8</v>
      </c>
    </row>
    <row r="232" spans="1:9" x14ac:dyDescent="0.2">
      <c r="A232" t="s">
        <v>93</v>
      </c>
      <c r="B232" t="s">
        <v>1</v>
      </c>
      <c r="C232">
        <f>_xlfn.XLOOKUP(B232,'2.1.trackMPD'!$R$7:$R$29,'2.1.trackMPD'!$T$7:$T$29)</f>
        <v>3</v>
      </c>
      <c r="D232">
        <v>100</v>
      </c>
      <c r="E232" t="s">
        <v>6401</v>
      </c>
      <c r="F232" t="s">
        <v>111</v>
      </c>
      <c r="G232" t="s">
        <v>124</v>
      </c>
      <c r="H232" t="s">
        <v>6398</v>
      </c>
      <c r="I232">
        <v>5.6699999999999998E-8</v>
      </c>
    </row>
    <row r="233" spans="1:9" x14ac:dyDescent="0.2">
      <c r="A233" t="s">
        <v>93</v>
      </c>
      <c r="B233" t="s">
        <v>1</v>
      </c>
      <c r="C233">
        <f>_xlfn.XLOOKUP(B233,'2.1.trackMPD'!$R$7:$R$29,'2.1.trackMPD'!$T$7:$T$29)</f>
        <v>3</v>
      </c>
      <c r="D233">
        <v>100</v>
      </c>
      <c r="E233" t="s">
        <v>6401</v>
      </c>
      <c r="F233" t="s">
        <v>111</v>
      </c>
      <c r="G233" t="s">
        <v>140</v>
      </c>
      <c r="H233" t="s">
        <v>6398</v>
      </c>
      <c r="I233">
        <v>5.6699999999999998E-8</v>
      </c>
    </row>
    <row r="234" spans="1:9" x14ac:dyDescent="0.2">
      <c r="A234" t="s">
        <v>93</v>
      </c>
      <c r="B234" t="s">
        <v>1</v>
      </c>
      <c r="C234">
        <f>_xlfn.XLOOKUP(B234,'2.1.trackMPD'!$R$7:$R$29,'2.1.trackMPD'!$T$7:$T$29)</f>
        <v>3</v>
      </c>
      <c r="D234">
        <v>100</v>
      </c>
      <c r="E234" t="s">
        <v>6401</v>
      </c>
      <c r="F234" t="s">
        <v>110</v>
      </c>
      <c r="G234" t="s">
        <v>124</v>
      </c>
      <c r="H234" t="s">
        <v>6399</v>
      </c>
    </row>
    <row r="235" spans="1:9" x14ac:dyDescent="0.2">
      <c r="A235" t="s">
        <v>93</v>
      </c>
      <c r="B235" t="s">
        <v>1</v>
      </c>
      <c r="C235">
        <f>_xlfn.XLOOKUP(B235,'2.1.trackMPD'!$R$7:$R$29,'2.1.trackMPD'!$T$7:$T$29)</f>
        <v>3</v>
      </c>
      <c r="D235">
        <v>100</v>
      </c>
      <c r="E235" t="s">
        <v>6401</v>
      </c>
      <c r="F235" t="s">
        <v>110</v>
      </c>
      <c r="G235" t="s">
        <v>140</v>
      </c>
      <c r="H235" t="s">
        <v>6399</v>
      </c>
    </row>
    <row r="236" spans="1:9" x14ac:dyDescent="0.2">
      <c r="A236" t="s">
        <v>93</v>
      </c>
      <c r="B236" t="s">
        <v>13</v>
      </c>
      <c r="C236">
        <f>_xlfn.XLOOKUP(B236,'2.1.trackMPD'!$R$7:$R$29,'2.1.trackMPD'!$T$7:$T$29)</f>
        <v>6</v>
      </c>
      <c r="D236">
        <v>1</v>
      </c>
      <c r="E236" t="s">
        <v>6396</v>
      </c>
      <c r="F236" t="s">
        <v>110</v>
      </c>
      <c r="G236" t="s">
        <v>124</v>
      </c>
      <c r="H236" t="s">
        <v>6398</v>
      </c>
    </row>
    <row r="237" spans="1:9" x14ac:dyDescent="0.2">
      <c r="A237" t="s">
        <v>93</v>
      </c>
      <c r="B237" t="s">
        <v>13</v>
      </c>
      <c r="C237">
        <f>_xlfn.XLOOKUP(B237,'2.1.trackMPD'!$R$7:$R$29,'2.1.trackMPD'!$T$7:$T$29)</f>
        <v>6</v>
      </c>
      <c r="D237">
        <v>1</v>
      </c>
      <c r="E237" t="s">
        <v>6396</v>
      </c>
      <c r="F237" t="s">
        <v>110</v>
      </c>
      <c r="G237" t="s">
        <v>140</v>
      </c>
      <c r="H237" t="s">
        <v>6398</v>
      </c>
    </row>
    <row r="238" spans="1:9" x14ac:dyDescent="0.2">
      <c r="A238" t="s">
        <v>93</v>
      </c>
      <c r="B238" t="s">
        <v>13</v>
      </c>
      <c r="C238">
        <f>_xlfn.XLOOKUP(B238,'2.1.trackMPD'!$R$7:$R$29,'2.1.trackMPD'!$T$7:$T$29)</f>
        <v>6</v>
      </c>
      <c r="D238">
        <v>1</v>
      </c>
      <c r="E238" t="s">
        <v>6396</v>
      </c>
      <c r="F238" t="s">
        <v>111</v>
      </c>
      <c r="G238" t="s">
        <v>124</v>
      </c>
      <c r="H238" t="s">
        <v>6398</v>
      </c>
    </row>
    <row r="239" spans="1:9" x14ac:dyDescent="0.2">
      <c r="A239" t="s">
        <v>93</v>
      </c>
      <c r="B239" t="s">
        <v>13</v>
      </c>
      <c r="C239">
        <f>_xlfn.XLOOKUP(B239,'2.1.trackMPD'!$R$7:$R$29,'2.1.trackMPD'!$T$7:$T$29)</f>
        <v>6</v>
      </c>
      <c r="D239">
        <v>1</v>
      </c>
      <c r="E239" t="s">
        <v>6396</v>
      </c>
      <c r="F239" t="s">
        <v>111</v>
      </c>
      <c r="G239" t="s">
        <v>140</v>
      </c>
      <c r="H239" t="s">
        <v>6398</v>
      </c>
    </row>
    <row r="240" spans="1:9" x14ac:dyDescent="0.2">
      <c r="A240" t="s">
        <v>93</v>
      </c>
      <c r="B240" t="s">
        <v>13</v>
      </c>
      <c r="C240">
        <f>_xlfn.XLOOKUP(B240,'2.1.trackMPD'!$R$7:$R$29,'2.1.trackMPD'!$T$7:$T$29)</f>
        <v>6</v>
      </c>
      <c r="D240">
        <v>1</v>
      </c>
      <c r="E240" t="s">
        <v>6396</v>
      </c>
      <c r="F240" t="s">
        <v>110</v>
      </c>
      <c r="G240" t="s">
        <v>124</v>
      </c>
      <c r="H240" t="s">
        <v>6399</v>
      </c>
    </row>
    <row r="241" spans="1:8" x14ac:dyDescent="0.2">
      <c r="A241" t="s">
        <v>93</v>
      </c>
      <c r="B241" t="s">
        <v>13</v>
      </c>
      <c r="C241">
        <f>_xlfn.XLOOKUP(B241,'2.1.trackMPD'!$R$7:$R$29,'2.1.trackMPD'!$T$7:$T$29)</f>
        <v>6</v>
      </c>
      <c r="D241">
        <v>1</v>
      </c>
      <c r="E241" t="s">
        <v>6396</v>
      </c>
      <c r="F241" t="s">
        <v>110</v>
      </c>
      <c r="G241" t="s">
        <v>140</v>
      </c>
      <c r="H241" t="s">
        <v>6399</v>
      </c>
    </row>
    <row r="242" spans="1:8" x14ac:dyDescent="0.2">
      <c r="A242" t="s">
        <v>93</v>
      </c>
      <c r="B242" t="s">
        <v>13</v>
      </c>
      <c r="C242">
        <f>_xlfn.XLOOKUP(B242,'2.1.trackMPD'!$R$7:$R$29,'2.1.trackMPD'!$T$7:$T$29)</f>
        <v>6</v>
      </c>
      <c r="D242">
        <v>10</v>
      </c>
      <c r="E242" t="s">
        <v>6396</v>
      </c>
      <c r="F242" t="s">
        <v>110</v>
      </c>
      <c r="G242" t="s">
        <v>124</v>
      </c>
      <c r="H242" t="s">
        <v>6398</v>
      </c>
    </row>
    <row r="243" spans="1:8" x14ac:dyDescent="0.2">
      <c r="A243" t="s">
        <v>93</v>
      </c>
      <c r="B243" t="s">
        <v>13</v>
      </c>
      <c r="C243">
        <f>_xlfn.XLOOKUP(B243,'2.1.trackMPD'!$R$7:$R$29,'2.1.trackMPD'!$T$7:$T$29)</f>
        <v>6</v>
      </c>
      <c r="D243">
        <v>10</v>
      </c>
      <c r="E243" t="s">
        <v>6396</v>
      </c>
      <c r="F243" t="s">
        <v>110</v>
      </c>
      <c r="G243" t="s">
        <v>140</v>
      </c>
      <c r="H243" t="s">
        <v>6398</v>
      </c>
    </row>
    <row r="244" spans="1:8" x14ac:dyDescent="0.2">
      <c r="A244" t="s">
        <v>93</v>
      </c>
      <c r="B244" t="s">
        <v>13</v>
      </c>
      <c r="C244">
        <f>_xlfn.XLOOKUP(B244,'2.1.trackMPD'!$R$7:$R$29,'2.1.trackMPD'!$T$7:$T$29)</f>
        <v>6</v>
      </c>
      <c r="D244">
        <v>10</v>
      </c>
      <c r="E244" t="s">
        <v>6396</v>
      </c>
      <c r="F244" t="s">
        <v>111</v>
      </c>
      <c r="G244" t="s">
        <v>124</v>
      </c>
      <c r="H244" t="s">
        <v>6398</v>
      </c>
    </row>
    <row r="245" spans="1:8" x14ac:dyDescent="0.2">
      <c r="A245" t="s">
        <v>93</v>
      </c>
      <c r="B245" t="s">
        <v>13</v>
      </c>
      <c r="C245">
        <f>_xlfn.XLOOKUP(B245,'2.1.trackMPD'!$R$7:$R$29,'2.1.trackMPD'!$T$7:$T$29)</f>
        <v>6</v>
      </c>
      <c r="D245">
        <v>10</v>
      </c>
      <c r="E245" t="s">
        <v>6396</v>
      </c>
      <c r="F245" t="s">
        <v>111</v>
      </c>
      <c r="G245" t="s">
        <v>140</v>
      </c>
      <c r="H245" t="s">
        <v>6398</v>
      </c>
    </row>
    <row r="246" spans="1:8" x14ac:dyDescent="0.2">
      <c r="A246" t="s">
        <v>93</v>
      </c>
      <c r="B246" t="s">
        <v>13</v>
      </c>
      <c r="C246">
        <f>_xlfn.XLOOKUP(B246,'2.1.trackMPD'!$R$7:$R$29,'2.1.trackMPD'!$T$7:$T$29)</f>
        <v>6</v>
      </c>
      <c r="D246">
        <v>10</v>
      </c>
      <c r="E246" t="s">
        <v>6396</v>
      </c>
      <c r="F246" t="s">
        <v>110</v>
      </c>
      <c r="G246" t="s">
        <v>124</v>
      </c>
      <c r="H246" t="s">
        <v>6399</v>
      </c>
    </row>
    <row r="247" spans="1:8" x14ac:dyDescent="0.2">
      <c r="A247" t="s">
        <v>93</v>
      </c>
      <c r="B247" t="s">
        <v>13</v>
      </c>
      <c r="C247">
        <f>_xlfn.XLOOKUP(B247,'2.1.trackMPD'!$R$7:$R$29,'2.1.trackMPD'!$T$7:$T$29)</f>
        <v>6</v>
      </c>
      <c r="D247">
        <v>10</v>
      </c>
      <c r="E247" t="s">
        <v>6396</v>
      </c>
      <c r="F247" t="s">
        <v>110</v>
      </c>
      <c r="G247" t="s">
        <v>140</v>
      </c>
      <c r="H247" t="s">
        <v>6399</v>
      </c>
    </row>
    <row r="248" spans="1:8" x14ac:dyDescent="0.2">
      <c r="A248" t="s">
        <v>93</v>
      </c>
      <c r="B248" t="s">
        <v>13</v>
      </c>
      <c r="C248">
        <f>_xlfn.XLOOKUP(B248,'2.1.trackMPD'!$R$7:$R$29,'2.1.trackMPD'!$T$7:$T$29)</f>
        <v>6</v>
      </c>
      <c r="D248">
        <v>100</v>
      </c>
      <c r="E248" t="s">
        <v>6396</v>
      </c>
      <c r="F248" t="s">
        <v>110</v>
      </c>
      <c r="G248" t="s">
        <v>124</v>
      </c>
      <c r="H248" t="s">
        <v>6398</v>
      </c>
    </row>
    <row r="249" spans="1:8" x14ac:dyDescent="0.2">
      <c r="A249" t="s">
        <v>93</v>
      </c>
      <c r="B249" t="s">
        <v>13</v>
      </c>
      <c r="C249">
        <f>_xlfn.XLOOKUP(B249,'2.1.trackMPD'!$R$7:$R$29,'2.1.trackMPD'!$T$7:$T$29)</f>
        <v>6</v>
      </c>
      <c r="D249">
        <v>100</v>
      </c>
      <c r="E249" t="s">
        <v>6396</v>
      </c>
      <c r="F249" t="s">
        <v>110</v>
      </c>
      <c r="G249" t="s">
        <v>140</v>
      </c>
      <c r="H249" t="s">
        <v>6398</v>
      </c>
    </row>
    <row r="250" spans="1:8" x14ac:dyDescent="0.2">
      <c r="A250" t="s">
        <v>93</v>
      </c>
      <c r="B250" t="s">
        <v>13</v>
      </c>
      <c r="C250">
        <f>_xlfn.XLOOKUP(B250,'2.1.trackMPD'!$R$7:$R$29,'2.1.trackMPD'!$T$7:$T$29)</f>
        <v>6</v>
      </c>
      <c r="D250">
        <v>100</v>
      </c>
      <c r="E250" t="s">
        <v>6396</v>
      </c>
      <c r="F250" t="s">
        <v>111</v>
      </c>
      <c r="G250" t="s">
        <v>124</v>
      </c>
      <c r="H250" t="s">
        <v>6398</v>
      </c>
    </row>
    <row r="251" spans="1:8" x14ac:dyDescent="0.2">
      <c r="A251" t="s">
        <v>93</v>
      </c>
      <c r="B251" t="s">
        <v>13</v>
      </c>
      <c r="C251">
        <f>_xlfn.XLOOKUP(B251,'2.1.trackMPD'!$R$7:$R$29,'2.1.trackMPD'!$T$7:$T$29)</f>
        <v>6</v>
      </c>
      <c r="D251">
        <v>100</v>
      </c>
      <c r="E251" t="s">
        <v>6396</v>
      </c>
      <c r="F251" t="s">
        <v>111</v>
      </c>
      <c r="G251" t="s">
        <v>140</v>
      </c>
      <c r="H251" t="s">
        <v>6398</v>
      </c>
    </row>
    <row r="252" spans="1:8" x14ac:dyDescent="0.2">
      <c r="A252" t="s">
        <v>93</v>
      </c>
      <c r="B252" t="s">
        <v>13</v>
      </c>
      <c r="C252">
        <f>_xlfn.XLOOKUP(B252,'2.1.trackMPD'!$R$7:$R$29,'2.1.trackMPD'!$T$7:$T$29)</f>
        <v>6</v>
      </c>
      <c r="D252">
        <v>100</v>
      </c>
      <c r="E252" t="s">
        <v>6396</v>
      </c>
      <c r="F252" t="s">
        <v>110</v>
      </c>
      <c r="G252" t="s">
        <v>124</v>
      </c>
      <c r="H252" t="s">
        <v>6399</v>
      </c>
    </row>
    <row r="253" spans="1:8" x14ac:dyDescent="0.2">
      <c r="A253" t="s">
        <v>93</v>
      </c>
      <c r="B253" t="s">
        <v>13</v>
      </c>
      <c r="C253">
        <f>_xlfn.XLOOKUP(B253,'2.1.trackMPD'!$R$7:$R$29,'2.1.trackMPD'!$T$7:$T$29)</f>
        <v>6</v>
      </c>
      <c r="D253">
        <v>100</v>
      </c>
      <c r="E253" t="s">
        <v>6396</v>
      </c>
      <c r="F253" t="s">
        <v>110</v>
      </c>
      <c r="G253" t="s">
        <v>140</v>
      </c>
      <c r="H253" t="s">
        <v>6399</v>
      </c>
    </row>
    <row r="254" spans="1:8" x14ac:dyDescent="0.2">
      <c r="A254" t="s">
        <v>93</v>
      </c>
      <c r="B254" t="s">
        <v>13</v>
      </c>
      <c r="C254">
        <f>_xlfn.XLOOKUP(B254,'2.1.trackMPD'!$R$7:$R$29,'2.1.trackMPD'!$T$7:$T$29)</f>
        <v>6</v>
      </c>
      <c r="D254">
        <v>1000</v>
      </c>
      <c r="E254" t="s">
        <v>6396</v>
      </c>
      <c r="F254" t="s">
        <v>110</v>
      </c>
      <c r="G254" t="s">
        <v>124</v>
      </c>
      <c r="H254" t="s">
        <v>6398</v>
      </c>
    </row>
    <row r="255" spans="1:8" x14ac:dyDescent="0.2">
      <c r="A255" t="s">
        <v>93</v>
      </c>
      <c r="B255" t="s">
        <v>13</v>
      </c>
      <c r="C255">
        <f>_xlfn.XLOOKUP(B255,'2.1.trackMPD'!$R$7:$R$29,'2.1.trackMPD'!$T$7:$T$29)</f>
        <v>6</v>
      </c>
      <c r="D255">
        <v>1000</v>
      </c>
      <c r="E255" t="s">
        <v>6396</v>
      </c>
      <c r="F255" t="s">
        <v>110</v>
      </c>
      <c r="G255" t="s">
        <v>140</v>
      </c>
      <c r="H255" t="s">
        <v>6398</v>
      </c>
    </row>
    <row r="256" spans="1:8" x14ac:dyDescent="0.2">
      <c r="A256" t="s">
        <v>93</v>
      </c>
      <c r="B256" t="s">
        <v>13</v>
      </c>
      <c r="C256">
        <f>_xlfn.XLOOKUP(B256,'2.1.trackMPD'!$R$7:$R$29,'2.1.trackMPD'!$T$7:$T$29)</f>
        <v>6</v>
      </c>
      <c r="D256">
        <v>1000</v>
      </c>
      <c r="E256" t="s">
        <v>6396</v>
      </c>
      <c r="F256" t="s">
        <v>111</v>
      </c>
      <c r="G256" t="s">
        <v>124</v>
      </c>
      <c r="H256" t="s">
        <v>6398</v>
      </c>
    </row>
    <row r="257" spans="1:8" x14ac:dyDescent="0.2">
      <c r="A257" t="s">
        <v>93</v>
      </c>
      <c r="B257" t="s">
        <v>13</v>
      </c>
      <c r="C257">
        <f>_xlfn.XLOOKUP(B257,'2.1.trackMPD'!$R$7:$R$29,'2.1.trackMPD'!$T$7:$T$29)</f>
        <v>6</v>
      </c>
      <c r="D257">
        <v>1000</v>
      </c>
      <c r="E257" t="s">
        <v>6396</v>
      </c>
      <c r="F257" t="s">
        <v>111</v>
      </c>
      <c r="G257" t="s">
        <v>140</v>
      </c>
      <c r="H257" t="s">
        <v>6398</v>
      </c>
    </row>
    <row r="258" spans="1:8" x14ac:dyDescent="0.2">
      <c r="A258" t="s">
        <v>93</v>
      </c>
      <c r="B258" t="s">
        <v>13</v>
      </c>
      <c r="C258">
        <f>_xlfn.XLOOKUP(B258,'2.1.trackMPD'!$R$7:$R$29,'2.1.trackMPD'!$T$7:$T$29)</f>
        <v>6</v>
      </c>
      <c r="D258">
        <v>1000</v>
      </c>
      <c r="E258" t="s">
        <v>6396</v>
      </c>
      <c r="F258" t="s">
        <v>110</v>
      </c>
      <c r="G258" t="s">
        <v>124</v>
      </c>
      <c r="H258" t="s">
        <v>6399</v>
      </c>
    </row>
    <row r="259" spans="1:8" x14ac:dyDescent="0.2">
      <c r="A259" t="s">
        <v>93</v>
      </c>
      <c r="B259" t="s">
        <v>13</v>
      </c>
      <c r="C259">
        <f>_xlfn.XLOOKUP(B259,'2.1.trackMPD'!$R$7:$R$29,'2.1.trackMPD'!$T$7:$T$29)</f>
        <v>6</v>
      </c>
      <c r="D259">
        <v>1000</v>
      </c>
      <c r="E259" t="s">
        <v>6396</v>
      </c>
      <c r="F259" t="s">
        <v>110</v>
      </c>
      <c r="G259" t="s">
        <v>140</v>
      </c>
      <c r="H259" t="s">
        <v>6399</v>
      </c>
    </row>
    <row r="260" spans="1:8" x14ac:dyDescent="0.2">
      <c r="A260" t="s">
        <v>93</v>
      </c>
      <c r="B260" t="s">
        <v>13</v>
      </c>
      <c r="C260">
        <f>_xlfn.XLOOKUP(B260,'2.1.trackMPD'!$R$7:$R$29,'2.1.trackMPD'!$T$7:$T$29)</f>
        <v>6</v>
      </c>
      <c r="D260">
        <v>5000</v>
      </c>
      <c r="E260" t="s">
        <v>6396</v>
      </c>
      <c r="F260" t="s">
        <v>110</v>
      </c>
      <c r="G260" t="s">
        <v>124</v>
      </c>
      <c r="H260" t="s">
        <v>6398</v>
      </c>
    </row>
    <row r="261" spans="1:8" x14ac:dyDescent="0.2">
      <c r="A261" t="s">
        <v>93</v>
      </c>
      <c r="B261" t="s">
        <v>13</v>
      </c>
      <c r="C261">
        <f>_xlfn.XLOOKUP(B261,'2.1.trackMPD'!$R$7:$R$29,'2.1.trackMPD'!$T$7:$T$29)</f>
        <v>6</v>
      </c>
      <c r="D261">
        <v>5000</v>
      </c>
      <c r="E261" t="s">
        <v>6396</v>
      </c>
      <c r="F261" t="s">
        <v>110</v>
      </c>
      <c r="G261" t="s">
        <v>140</v>
      </c>
      <c r="H261" t="s">
        <v>6398</v>
      </c>
    </row>
    <row r="262" spans="1:8" x14ac:dyDescent="0.2">
      <c r="A262" t="s">
        <v>93</v>
      </c>
      <c r="B262" t="s">
        <v>13</v>
      </c>
      <c r="C262">
        <f>_xlfn.XLOOKUP(B262,'2.1.trackMPD'!$R$7:$R$29,'2.1.trackMPD'!$T$7:$T$29)</f>
        <v>6</v>
      </c>
      <c r="D262">
        <v>5000</v>
      </c>
      <c r="E262" t="s">
        <v>6396</v>
      </c>
      <c r="F262" t="s">
        <v>111</v>
      </c>
      <c r="G262" t="s">
        <v>124</v>
      </c>
      <c r="H262" t="s">
        <v>6398</v>
      </c>
    </row>
    <row r="263" spans="1:8" x14ac:dyDescent="0.2">
      <c r="A263" t="s">
        <v>93</v>
      </c>
      <c r="B263" t="s">
        <v>13</v>
      </c>
      <c r="C263">
        <f>_xlfn.XLOOKUP(B263,'2.1.trackMPD'!$R$7:$R$29,'2.1.trackMPD'!$T$7:$T$29)</f>
        <v>6</v>
      </c>
      <c r="D263">
        <v>5000</v>
      </c>
      <c r="E263" t="s">
        <v>6396</v>
      </c>
      <c r="F263" t="s">
        <v>111</v>
      </c>
      <c r="G263" t="s">
        <v>140</v>
      </c>
      <c r="H263" t="s">
        <v>6398</v>
      </c>
    </row>
    <row r="264" spans="1:8" x14ac:dyDescent="0.2">
      <c r="A264" t="s">
        <v>93</v>
      </c>
      <c r="B264" t="s">
        <v>13</v>
      </c>
      <c r="C264">
        <f>_xlfn.XLOOKUP(B264,'2.1.trackMPD'!$R$7:$R$29,'2.1.trackMPD'!$T$7:$T$29)</f>
        <v>6</v>
      </c>
      <c r="D264">
        <v>5000</v>
      </c>
      <c r="E264" t="s">
        <v>6396</v>
      </c>
      <c r="F264" t="s">
        <v>110</v>
      </c>
      <c r="G264" t="s">
        <v>124</v>
      </c>
      <c r="H264" t="s">
        <v>6399</v>
      </c>
    </row>
    <row r="265" spans="1:8" x14ac:dyDescent="0.2">
      <c r="A265" t="s">
        <v>93</v>
      </c>
      <c r="B265" t="s">
        <v>13</v>
      </c>
      <c r="C265">
        <f>_xlfn.XLOOKUP(B265,'2.1.trackMPD'!$R$7:$R$29,'2.1.trackMPD'!$T$7:$T$29)</f>
        <v>6</v>
      </c>
      <c r="D265">
        <v>5000</v>
      </c>
      <c r="E265" t="s">
        <v>6396</v>
      </c>
      <c r="F265" t="s">
        <v>110</v>
      </c>
      <c r="G265" t="s">
        <v>140</v>
      </c>
      <c r="H265" t="s">
        <v>6399</v>
      </c>
    </row>
    <row r="266" spans="1:8" x14ac:dyDescent="0.2">
      <c r="A266" t="s">
        <v>93</v>
      </c>
      <c r="B266" t="s">
        <v>13</v>
      </c>
      <c r="C266">
        <f>_xlfn.XLOOKUP(B266,'2.1.trackMPD'!$R$7:$R$29,'2.1.trackMPD'!$T$7:$T$29)</f>
        <v>6</v>
      </c>
      <c r="D266">
        <v>1</v>
      </c>
      <c r="E266" t="s">
        <v>6400</v>
      </c>
      <c r="F266" t="s">
        <v>110</v>
      </c>
      <c r="G266" t="s">
        <v>124</v>
      </c>
      <c r="H266" t="s">
        <v>6398</v>
      </c>
    </row>
    <row r="267" spans="1:8" x14ac:dyDescent="0.2">
      <c r="A267" t="s">
        <v>93</v>
      </c>
      <c r="B267" t="s">
        <v>13</v>
      </c>
      <c r="C267">
        <f>_xlfn.XLOOKUP(B267,'2.1.trackMPD'!$R$7:$R$29,'2.1.trackMPD'!$T$7:$T$29)</f>
        <v>6</v>
      </c>
      <c r="D267">
        <v>1</v>
      </c>
      <c r="E267" t="s">
        <v>6400</v>
      </c>
      <c r="F267" t="s">
        <v>110</v>
      </c>
      <c r="G267" t="s">
        <v>140</v>
      </c>
      <c r="H267" t="s">
        <v>6398</v>
      </c>
    </row>
    <row r="268" spans="1:8" x14ac:dyDescent="0.2">
      <c r="A268" t="s">
        <v>93</v>
      </c>
      <c r="B268" t="s">
        <v>13</v>
      </c>
      <c r="C268">
        <f>_xlfn.XLOOKUP(B268,'2.1.trackMPD'!$R$7:$R$29,'2.1.trackMPD'!$T$7:$T$29)</f>
        <v>6</v>
      </c>
      <c r="D268">
        <v>1</v>
      </c>
      <c r="E268" t="s">
        <v>6400</v>
      </c>
      <c r="F268" t="s">
        <v>111</v>
      </c>
      <c r="G268" t="s">
        <v>124</v>
      </c>
      <c r="H268" t="s">
        <v>6398</v>
      </c>
    </row>
    <row r="269" spans="1:8" x14ac:dyDescent="0.2">
      <c r="A269" t="s">
        <v>93</v>
      </c>
      <c r="B269" t="s">
        <v>13</v>
      </c>
      <c r="C269">
        <f>_xlfn.XLOOKUP(B269,'2.1.trackMPD'!$R$7:$R$29,'2.1.trackMPD'!$T$7:$T$29)</f>
        <v>6</v>
      </c>
      <c r="D269">
        <v>1</v>
      </c>
      <c r="E269" t="s">
        <v>6400</v>
      </c>
      <c r="F269" t="s">
        <v>111</v>
      </c>
      <c r="G269" t="s">
        <v>140</v>
      </c>
      <c r="H269" t="s">
        <v>6398</v>
      </c>
    </row>
    <row r="270" spans="1:8" x14ac:dyDescent="0.2">
      <c r="A270" t="s">
        <v>93</v>
      </c>
      <c r="B270" t="s">
        <v>13</v>
      </c>
      <c r="C270">
        <f>_xlfn.XLOOKUP(B270,'2.1.trackMPD'!$R$7:$R$29,'2.1.trackMPD'!$T$7:$T$29)</f>
        <v>6</v>
      </c>
      <c r="D270">
        <v>1</v>
      </c>
      <c r="E270" t="s">
        <v>6400</v>
      </c>
      <c r="F270" t="s">
        <v>110</v>
      </c>
      <c r="G270" t="s">
        <v>124</v>
      </c>
      <c r="H270" t="s">
        <v>6399</v>
      </c>
    </row>
    <row r="271" spans="1:8" x14ac:dyDescent="0.2">
      <c r="A271" t="s">
        <v>93</v>
      </c>
      <c r="B271" t="s">
        <v>13</v>
      </c>
      <c r="C271">
        <f>_xlfn.XLOOKUP(B271,'2.1.trackMPD'!$R$7:$R$29,'2.1.trackMPD'!$T$7:$T$29)</f>
        <v>6</v>
      </c>
      <c r="D271">
        <v>1</v>
      </c>
      <c r="E271" t="s">
        <v>6400</v>
      </c>
      <c r="F271" t="s">
        <v>110</v>
      </c>
      <c r="G271" t="s">
        <v>140</v>
      </c>
      <c r="H271" t="s">
        <v>6399</v>
      </c>
    </row>
    <row r="272" spans="1:8" x14ac:dyDescent="0.2">
      <c r="A272" t="s">
        <v>93</v>
      </c>
      <c r="B272" t="s">
        <v>13</v>
      </c>
      <c r="C272">
        <f>_xlfn.XLOOKUP(B272,'2.1.trackMPD'!$R$7:$R$29,'2.1.trackMPD'!$T$7:$T$29)</f>
        <v>6</v>
      </c>
      <c r="D272">
        <v>10</v>
      </c>
      <c r="E272" t="s">
        <v>6400</v>
      </c>
      <c r="F272" t="s">
        <v>110</v>
      </c>
      <c r="G272" t="s">
        <v>124</v>
      </c>
      <c r="H272" t="s">
        <v>6398</v>
      </c>
    </row>
    <row r="273" spans="1:8" x14ac:dyDescent="0.2">
      <c r="A273" t="s">
        <v>93</v>
      </c>
      <c r="B273" t="s">
        <v>13</v>
      </c>
      <c r="C273">
        <f>_xlfn.XLOOKUP(B273,'2.1.trackMPD'!$R$7:$R$29,'2.1.trackMPD'!$T$7:$T$29)</f>
        <v>6</v>
      </c>
      <c r="D273">
        <v>10</v>
      </c>
      <c r="E273" t="s">
        <v>6400</v>
      </c>
      <c r="F273" t="s">
        <v>110</v>
      </c>
      <c r="G273" t="s">
        <v>140</v>
      </c>
      <c r="H273" t="s">
        <v>6398</v>
      </c>
    </row>
    <row r="274" spans="1:8" x14ac:dyDescent="0.2">
      <c r="A274" t="s">
        <v>93</v>
      </c>
      <c r="B274" t="s">
        <v>13</v>
      </c>
      <c r="C274">
        <f>_xlfn.XLOOKUP(B274,'2.1.trackMPD'!$R$7:$R$29,'2.1.trackMPD'!$T$7:$T$29)</f>
        <v>6</v>
      </c>
      <c r="D274">
        <v>10</v>
      </c>
      <c r="E274" t="s">
        <v>6400</v>
      </c>
      <c r="F274" t="s">
        <v>111</v>
      </c>
      <c r="G274" t="s">
        <v>124</v>
      </c>
      <c r="H274" t="s">
        <v>6398</v>
      </c>
    </row>
    <row r="275" spans="1:8" x14ac:dyDescent="0.2">
      <c r="A275" t="s">
        <v>93</v>
      </c>
      <c r="B275" t="s">
        <v>13</v>
      </c>
      <c r="C275">
        <f>_xlfn.XLOOKUP(B275,'2.1.trackMPD'!$R$7:$R$29,'2.1.trackMPD'!$T$7:$T$29)</f>
        <v>6</v>
      </c>
      <c r="D275">
        <v>10</v>
      </c>
      <c r="E275" t="s">
        <v>6400</v>
      </c>
      <c r="F275" t="s">
        <v>111</v>
      </c>
      <c r="G275" t="s">
        <v>140</v>
      </c>
      <c r="H275" t="s">
        <v>6398</v>
      </c>
    </row>
    <row r="276" spans="1:8" x14ac:dyDescent="0.2">
      <c r="A276" t="s">
        <v>93</v>
      </c>
      <c r="B276" t="s">
        <v>13</v>
      </c>
      <c r="C276">
        <f>_xlfn.XLOOKUP(B276,'2.1.trackMPD'!$R$7:$R$29,'2.1.trackMPD'!$T$7:$T$29)</f>
        <v>6</v>
      </c>
      <c r="D276">
        <v>10</v>
      </c>
      <c r="E276" t="s">
        <v>6400</v>
      </c>
      <c r="F276" t="s">
        <v>110</v>
      </c>
      <c r="G276" t="s">
        <v>124</v>
      </c>
      <c r="H276" t="s">
        <v>6399</v>
      </c>
    </row>
    <row r="277" spans="1:8" x14ac:dyDescent="0.2">
      <c r="A277" t="s">
        <v>93</v>
      </c>
      <c r="B277" t="s">
        <v>13</v>
      </c>
      <c r="C277">
        <f>_xlfn.XLOOKUP(B277,'2.1.trackMPD'!$R$7:$R$29,'2.1.trackMPD'!$T$7:$T$29)</f>
        <v>6</v>
      </c>
      <c r="D277">
        <v>10</v>
      </c>
      <c r="E277" t="s">
        <v>6400</v>
      </c>
      <c r="F277" t="s">
        <v>110</v>
      </c>
      <c r="G277" t="s">
        <v>140</v>
      </c>
      <c r="H277" t="s">
        <v>6399</v>
      </c>
    </row>
    <row r="278" spans="1:8" x14ac:dyDescent="0.2">
      <c r="A278" t="s">
        <v>93</v>
      </c>
      <c r="B278" t="s">
        <v>13</v>
      </c>
      <c r="C278">
        <f>_xlfn.XLOOKUP(B278,'2.1.trackMPD'!$R$7:$R$29,'2.1.trackMPD'!$T$7:$T$29)</f>
        <v>6</v>
      </c>
      <c r="D278">
        <v>100</v>
      </c>
      <c r="E278" t="s">
        <v>6400</v>
      </c>
      <c r="F278" t="s">
        <v>110</v>
      </c>
      <c r="G278" t="s">
        <v>124</v>
      </c>
      <c r="H278" t="s">
        <v>6398</v>
      </c>
    </row>
    <row r="279" spans="1:8" x14ac:dyDescent="0.2">
      <c r="A279" t="s">
        <v>93</v>
      </c>
      <c r="B279" t="s">
        <v>13</v>
      </c>
      <c r="C279">
        <f>_xlfn.XLOOKUP(B279,'2.1.trackMPD'!$R$7:$R$29,'2.1.trackMPD'!$T$7:$T$29)</f>
        <v>6</v>
      </c>
      <c r="D279">
        <v>100</v>
      </c>
      <c r="E279" t="s">
        <v>6400</v>
      </c>
      <c r="F279" t="s">
        <v>110</v>
      </c>
      <c r="G279" t="s">
        <v>140</v>
      </c>
      <c r="H279" t="s">
        <v>6398</v>
      </c>
    </row>
    <row r="280" spans="1:8" x14ac:dyDescent="0.2">
      <c r="A280" t="s">
        <v>93</v>
      </c>
      <c r="B280" t="s">
        <v>13</v>
      </c>
      <c r="C280">
        <f>_xlfn.XLOOKUP(B280,'2.1.trackMPD'!$R$7:$R$29,'2.1.trackMPD'!$T$7:$T$29)</f>
        <v>6</v>
      </c>
      <c r="D280">
        <v>100</v>
      </c>
      <c r="E280" t="s">
        <v>6400</v>
      </c>
      <c r="F280" t="s">
        <v>111</v>
      </c>
      <c r="G280" t="s">
        <v>124</v>
      </c>
      <c r="H280" t="s">
        <v>6398</v>
      </c>
    </row>
    <row r="281" spans="1:8" x14ac:dyDescent="0.2">
      <c r="A281" t="s">
        <v>93</v>
      </c>
      <c r="B281" t="s">
        <v>13</v>
      </c>
      <c r="C281">
        <f>_xlfn.XLOOKUP(B281,'2.1.trackMPD'!$R$7:$R$29,'2.1.trackMPD'!$T$7:$T$29)</f>
        <v>6</v>
      </c>
      <c r="D281">
        <v>100</v>
      </c>
      <c r="E281" t="s">
        <v>6400</v>
      </c>
      <c r="F281" t="s">
        <v>111</v>
      </c>
      <c r="G281" t="s">
        <v>140</v>
      </c>
      <c r="H281" t="s">
        <v>6398</v>
      </c>
    </row>
    <row r="282" spans="1:8" x14ac:dyDescent="0.2">
      <c r="A282" t="s">
        <v>93</v>
      </c>
      <c r="B282" t="s">
        <v>13</v>
      </c>
      <c r="C282">
        <f>_xlfn.XLOOKUP(B282,'2.1.trackMPD'!$R$7:$R$29,'2.1.trackMPD'!$T$7:$T$29)</f>
        <v>6</v>
      </c>
      <c r="D282">
        <v>100</v>
      </c>
      <c r="E282" t="s">
        <v>6400</v>
      </c>
      <c r="F282" t="s">
        <v>110</v>
      </c>
      <c r="G282" t="s">
        <v>124</v>
      </c>
      <c r="H282" t="s">
        <v>6399</v>
      </c>
    </row>
    <row r="283" spans="1:8" x14ac:dyDescent="0.2">
      <c r="A283" t="s">
        <v>93</v>
      </c>
      <c r="B283" t="s">
        <v>13</v>
      </c>
      <c r="C283">
        <f>_xlfn.XLOOKUP(B283,'2.1.trackMPD'!$R$7:$R$29,'2.1.trackMPD'!$T$7:$T$29)</f>
        <v>6</v>
      </c>
      <c r="D283">
        <v>100</v>
      </c>
      <c r="E283" t="s">
        <v>6400</v>
      </c>
      <c r="F283" t="s">
        <v>110</v>
      </c>
      <c r="G283" t="s">
        <v>140</v>
      </c>
      <c r="H283" t="s">
        <v>6399</v>
      </c>
    </row>
    <row r="284" spans="1:8" x14ac:dyDescent="0.2">
      <c r="A284" t="s">
        <v>93</v>
      </c>
      <c r="B284" t="s">
        <v>13</v>
      </c>
      <c r="C284">
        <f>_xlfn.XLOOKUP(B284,'2.1.trackMPD'!$R$7:$R$29,'2.1.trackMPD'!$T$7:$T$29)</f>
        <v>6</v>
      </c>
      <c r="D284">
        <v>1000</v>
      </c>
      <c r="E284" t="s">
        <v>6400</v>
      </c>
      <c r="F284" t="s">
        <v>110</v>
      </c>
      <c r="G284" t="s">
        <v>124</v>
      </c>
      <c r="H284" t="s">
        <v>6398</v>
      </c>
    </row>
    <row r="285" spans="1:8" x14ac:dyDescent="0.2">
      <c r="A285" t="s">
        <v>93</v>
      </c>
      <c r="B285" t="s">
        <v>13</v>
      </c>
      <c r="C285">
        <f>_xlfn.XLOOKUP(B285,'2.1.trackMPD'!$R$7:$R$29,'2.1.trackMPD'!$T$7:$T$29)</f>
        <v>6</v>
      </c>
      <c r="D285">
        <v>1000</v>
      </c>
      <c r="E285" t="s">
        <v>6400</v>
      </c>
      <c r="F285" t="s">
        <v>110</v>
      </c>
      <c r="G285" t="s">
        <v>140</v>
      </c>
      <c r="H285" t="s">
        <v>6398</v>
      </c>
    </row>
    <row r="286" spans="1:8" x14ac:dyDescent="0.2">
      <c r="A286" t="s">
        <v>93</v>
      </c>
      <c r="B286" t="s">
        <v>13</v>
      </c>
      <c r="C286">
        <f>_xlfn.XLOOKUP(B286,'2.1.trackMPD'!$R$7:$R$29,'2.1.trackMPD'!$T$7:$T$29)</f>
        <v>6</v>
      </c>
      <c r="D286">
        <v>1000</v>
      </c>
      <c r="E286" t="s">
        <v>6400</v>
      </c>
      <c r="F286" t="s">
        <v>111</v>
      </c>
      <c r="G286" t="s">
        <v>124</v>
      </c>
      <c r="H286" t="s">
        <v>6398</v>
      </c>
    </row>
    <row r="287" spans="1:8" x14ac:dyDescent="0.2">
      <c r="A287" t="s">
        <v>93</v>
      </c>
      <c r="B287" t="s">
        <v>13</v>
      </c>
      <c r="C287">
        <f>_xlfn.XLOOKUP(B287,'2.1.trackMPD'!$R$7:$R$29,'2.1.trackMPD'!$T$7:$T$29)</f>
        <v>6</v>
      </c>
      <c r="D287">
        <v>1000</v>
      </c>
      <c r="E287" t="s">
        <v>6400</v>
      </c>
      <c r="F287" t="s">
        <v>111</v>
      </c>
      <c r="G287" t="s">
        <v>140</v>
      </c>
      <c r="H287" t="s">
        <v>6398</v>
      </c>
    </row>
    <row r="288" spans="1:8" x14ac:dyDescent="0.2">
      <c r="A288" t="s">
        <v>93</v>
      </c>
      <c r="B288" t="s">
        <v>13</v>
      </c>
      <c r="C288">
        <f>_xlfn.XLOOKUP(B288,'2.1.trackMPD'!$R$7:$R$29,'2.1.trackMPD'!$T$7:$T$29)</f>
        <v>6</v>
      </c>
      <c r="D288">
        <v>1000</v>
      </c>
      <c r="E288" t="s">
        <v>6400</v>
      </c>
      <c r="F288" t="s">
        <v>110</v>
      </c>
      <c r="G288" t="s">
        <v>124</v>
      </c>
      <c r="H288" t="s">
        <v>6399</v>
      </c>
    </row>
    <row r="289" spans="1:8" x14ac:dyDescent="0.2">
      <c r="A289" t="s">
        <v>93</v>
      </c>
      <c r="B289" t="s">
        <v>13</v>
      </c>
      <c r="C289">
        <f>_xlfn.XLOOKUP(B289,'2.1.trackMPD'!$R$7:$R$29,'2.1.trackMPD'!$T$7:$T$29)</f>
        <v>6</v>
      </c>
      <c r="D289">
        <v>1000</v>
      </c>
      <c r="E289" t="s">
        <v>6400</v>
      </c>
      <c r="F289" t="s">
        <v>110</v>
      </c>
      <c r="G289" t="s">
        <v>140</v>
      </c>
      <c r="H289" t="s">
        <v>6399</v>
      </c>
    </row>
    <row r="290" spans="1:8" x14ac:dyDescent="0.2">
      <c r="A290" t="s">
        <v>93</v>
      </c>
      <c r="B290" t="s">
        <v>13</v>
      </c>
      <c r="C290">
        <f>_xlfn.XLOOKUP(B290,'2.1.trackMPD'!$R$7:$R$29,'2.1.trackMPD'!$T$7:$T$29)</f>
        <v>6</v>
      </c>
      <c r="D290">
        <v>5000</v>
      </c>
      <c r="E290" t="s">
        <v>6400</v>
      </c>
      <c r="F290" t="s">
        <v>110</v>
      </c>
      <c r="G290" t="s">
        <v>124</v>
      </c>
      <c r="H290" t="s">
        <v>6398</v>
      </c>
    </row>
    <row r="291" spans="1:8" x14ac:dyDescent="0.2">
      <c r="A291" t="s">
        <v>93</v>
      </c>
      <c r="B291" t="s">
        <v>13</v>
      </c>
      <c r="C291">
        <f>_xlfn.XLOOKUP(B291,'2.1.trackMPD'!$R$7:$R$29,'2.1.trackMPD'!$T$7:$T$29)</f>
        <v>6</v>
      </c>
      <c r="D291">
        <v>5000</v>
      </c>
      <c r="E291" t="s">
        <v>6400</v>
      </c>
      <c r="F291" t="s">
        <v>110</v>
      </c>
      <c r="G291" t="s">
        <v>140</v>
      </c>
      <c r="H291" t="s">
        <v>6398</v>
      </c>
    </row>
    <row r="292" spans="1:8" x14ac:dyDescent="0.2">
      <c r="A292" t="s">
        <v>93</v>
      </c>
      <c r="B292" t="s">
        <v>13</v>
      </c>
      <c r="C292">
        <f>_xlfn.XLOOKUP(B292,'2.1.trackMPD'!$R$7:$R$29,'2.1.trackMPD'!$T$7:$T$29)</f>
        <v>6</v>
      </c>
      <c r="D292">
        <v>5000</v>
      </c>
      <c r="E292" t="s">
        <v>6400</v>
      </c>
      <c r="F292" t="s">
        <v>111</v>
      </c>
      <c r="G292" t="s">
        <v>124</v>
      </c>
      <c r="H292" t="s">
        <v>6398</v>
      </c>
    </row>
    <row r="293" spans="1:8" x14ac:dyDescent="0.2">
      <c r="A293" t="s">
        <v>93</v>
      </c>
      <c r="B293" t="s">
        <v>13</v>
      </c>
      <c r="C293">
        <f>_xlfn.XLOOKUP(B293,'2.1.trackMPD'!$R$7:$R$29,'2.1.trackMPD'!$T$7:$T$29)</f>
        <v>6</v>
      </c>
      <c r="D293">
        <v>5000</v>
      </c>
      <c r="E293" t="s">
        <v>6400</v>
      </c>
      <c r="F293" t="s">
        <v>111</v>
      </c>
      <c r="G293" t="s">
        <v>140</v>
      </c>
      <c r="H293" t="s">
        <v>6398</v>
      </c>
    </row>
    <row r="294" spans="1:8" x14ac:dyDescent="0.2">
      <c r="A294" t="s">
        <v>93</v>
      </c>
      <c r="B294" t="s">
        <v>13</v>
      </c>
      <c r="C294">
        <f>_xlfn.XLOOKUP(B294,'2.1.trackMPD'!$R$7:$R$29,'2.1.trackMPD'!$T$7:$T$29)</f>
        <v>6</v>
      </c>
      <c r="D294">
        <v>5000</v>
      </c>
      <c r="E294" t="s">
        <v>6400</v>
      </c>
      <c r="F294" t="s">
        <v>110</v>
      </c>
      <c r="G294" t="s">
        <v>124</v>
      </c>
      <c r="H294" t="s">
        <v>6399</v>
      </c>
    </row>
    <row r="295" spans="1:8" x14ac:dyDescent="0.2">
      <c r="A295" t="s">
        <v>93</v>
      </c>
      <c r="B295" t="s">
        <v>13</v>
      </c>
      <c r="C295">
        <f>_xlfn.XLOOKUP(B295,'2.1.trackMPD'!$R$7:$R$29,'2.1.trackMPD'!$T$7:$T$29)</f>
        <v>6</v>
      </c>
      <c r="D295">
        <v>5000</v>
      </c>
      <c r="E295" t="s">
        <v>6400</v>
      </c>
      <c r="F295" t="s">
        <v>110</v>
      </c>
      <c r="G295" t="s">
        <v>140</v>
      </c>
      <c r="H295" t="s">
        <v>6399</v>
      </c>
    </row>
    <row r="296" spans="1:8" x14ac:dyDescent="0.2">
      <c r="A296" t="s">
        <v>93</v>
      </c>
      <c r="B296" t="s">
        <v>13</v>
      </c>
      <c r="C296">
        <f>_xlfn.XLOOKUP(B296,'2.1.trackMPD'!$R$7:$R$29,'2.1.trackMPD'!$T$7:$T$29)</f>
        <v>6</v>
      </c>
      <c r="D296">
        <v>1</v>
      </c>
      <c r="E296" t="s">
        <v>6401</v>
      </c>
      <c r="F296" t="s">
        <v>110</v>
      </c>
      <c r="G296" t="s">
        <v>124</v>
      </c>
      <c r="H296" t="s">
        <v>6398</v>
      </c>
    </row>
    <row r="297" spans="1:8" x14ac:dyDescent="0.2">
      <c r="A297" t="s">
        <v>93</v>
      </c>
      <c r="B297" t="s">
        <v>13</v>
      </c>
      <c r="C297">
        <f>_xlfn.XLOOKUP(B297,'2.1.trackMPD'!$R$7:$R$29,'2.1.trackMPD'!$T$7:$T$29)</f>
        <v>6</v>
      </c>
      <c r="D297">
        <v>1</v>
      </c>
      <c r="E297" t="s">
        <v>6401</v>
      </c>
      <c r="F297" t="s">
        <v>110</v>
      </c>
      <c r="G297" t="s">
        <v>140</v>
      </c>
      <c r="H297" t="s">
        <v>6398</v>
      </c>
    </row>
    <row r="298" spans="1:8" x14ac:dyDescent="0.2">
      <c r="A298" t="s">
        <v>93</v>
      </c>
      <c r="B298" t="s">
        <v>13</v>
      </c>
      <c r="C298">
        <f>_xlfn.XLOOKUP(B298,'2.1.trackMPD'!$R$7:$R$29,'2.1.trackMPD'!$T$7:$T$29)</f>
        <v>6</v>
      </c>
      <c r="D298">
        <v>1</v>
      </c>
      <c r="E298" t="s">
        <v>6401</v>
      </c>
      <c r="F298" t="s">
        <v>111</v>
      </c>
      <c r="G298" t="s">
        <v>124</v>
      </c>
      <c r="H298" t="s">
        <v>6398</v>
      </c>
    </row>
    <row r="299" spans="1:8" x14ac:dyDescent="0.2">
      <c r="A299" t="s">
        <v>93</v>
      </c>
      <c r="B299" t="s">
        <v>13</v>
      </c>
      <c r="C299">
        <f>_xlfn.XLOOKUP(B299,'2.1.trackMPD'!$R$7:$R$29,'2.1.trackMPD'!$T$7:$T$29)</f>
        <v>6</v>
      </c>
      <c r="D299">
        <v>1</v>
      </c>
      <c r="E299" t="s">
        <v>6401</v>
      </c>
      <c r="F299" t="s">
        <v>111</v>
      </c>
      <c r="G299" t="s">
        <v>140</v>
      </c>
      <c r="H299" t="s">
        <v>6398</v>
      </c>
    </row>
    <row r="300" spans="1:8" x14ac:dyDescent="0.2">
      <c r="A300" t="s">
        <v>93</v>
      </c>
      <c r="B300" t="s">
        <v>13</v>
      </c>
      <c r="C300">
        <f>_xlfn.XLOOKUP(B300,'2.1.trackMPD'!$R$7:$R$29,'2.1.trackMPD'!$T$7:$T$29)</f>
        <v>6</v>
      </c>
      <c r="D300">
        <v>1</v>
      </c>
      <c r="E300" t="s">
        <v>6401</v>
      </c>
      <c r="F300" t="s">
        <v>110</v>
      </c>
      <c r="G300" t="s">
        <v>124</v>
      </c>
      <c r="H300" t="s">
        <v>6399</v>
      </c>
    </row>
    <row r="301" spans="1:8" x14ac:dyDescent="0.2">
      <c r="A301" t="s">
        <v>93</v>
      </c>
      <c r="B301" t="s">
        <v>13</v>
      </c>
      <c r="C301">
        <f>_xlfn.XLOOKUP(B301,'2.1.trackMPD'!$R$7:$R$29,'2.1.trackMPD'!$T$7:$T$29)</f>
        <v>6</v>
      </c>
      <c r="D301">
        <v>1</v>
      </c>
      <c r="E301" t="s">
        <v>6401</v>
      </c>
      <c r="F301" t="s">
        <v>110</v>
      </c>
      <c r="G301" t="s">
        <v>140</v>
      </c>
      <c r="H301" t="s">
        <v>6399</v>
      </c>
    </row>
    <row r="302" spans="1:8" x14ac:dyDescent="0.2">
      <c r="A302" t="s">
        <v>93</v>
      </c>
      <c r="B302" t="s">
        <v>13</v>
      </c>
      <c r="C302">
        <f>_xlfn.XLOOKUP(B302,'2.1.trackMPD'!$R$7:$R$29,'2.1.trackMPD'!$T$7:$T$29)</f>
        <v>6</v>
      </c>
      <c r="D302">
        <v>10</v>
      </c>
      <c r="E302" t="s">
        <v>6401</v>
      </c>
      <c r="F302" t="s">
        <v>110</v>
      </c>
      <c r="G302" t="s">
        <v>124</v>
      </c>
      <c r="H302" t="s">
        <v>6398</v>
      </c>
    </row>
    <row r="303" spans="1:8" x14ac:dyDescent="0.2">
      <c r="A303" t="s">
        <v>93</v>
      </c>
      <c r="B303" t="s">
        <v>13</v>
      </c>
      <c r="C303">
        <f>_xlfn.XLOOKUP(B303,'2.1.trackMPD'!$R$7:$R$29,'2.1.trackMPD'!$T$7:$T$29)</f>
        <v>6</v>
      </c>
      <c r="D303">
        <v>10</v>
      </c>
      <c r="E303" t="s">
        <v>6401</v>
      </c>
      <c r="F303" t="s">
        <v>110</v>
      </c>
      <c r="G303" t="s">
        <v>140</v>
      </c>
      <c r="H303" t="s">
        <v>6398</v>
      </c>
    </row>
    <row r="304" spans="1:8" x14ac:dyDescent="0.2">
      <c r="A304" t="s">
        <v>93</v>
      </c>
      <c r="B304" t="s">
        <v>13</v>
      </c>
      <c r="C304">
        <f>_xlfn.XLOOKUP(B304,'2.1.trackMPD'!$R$7:$R$29,'2.1.trackMPD'!$T$7:$T$29)</f>
        <v>6</v>
      </c>
      <c r="D304">
        <v>10</v>
      </c>
      <c r="E304" t="s">
        <v>6401</v>
      </c>
      <c r="F304" t="s">
        <v>111</v>
      </c>
      <c r="G304" t="s">
        <v>124</v>
      </c>
      <c r="H304" t="s">
        <v>6398</v>
      </c>
    </row>
    <row r="305" spans="1:8" x14ac:dyDescent="0.2">
      <c r="A305" t="s">
        <v>93</v>
      </c>
      <c r="B305" t="s">
        <v>13</v>
      </c>
      <c r="C305">
        <f>_xlfn.XLOOKUP(B305,'2.1.trackMPD'!$R$7:$R$29,'2.1.trackMPD'!$T$7:$T$29)</f>
        <v>6</v>
      </c>
      <c r="D305">
        <v>10</v>
      </c>
      <c r="E305" t="s">
        <v>6401</v>
      </c>
      <c r="F305" t="s">
        <v>111</v>
      </c>
      <c r="G305" t="s">
        <v>140</v>
      </c>
      <c r="H305" t="s">
        <v>6398</v>
      </c>
    </row>
    <row r="306" spans="1:8" x14ac:dyDescent="0.2">
      <c r="A306" t="s">
        <v>93</v>
      </c>
      <c r="B306" t="s">
        <v>13</v>
      </c>
      <c r="C306">
        <f>_xlfn.XLOOKUP(B306,'2.1.trackMPD'!$R$7:$R$29,'2.1.trackMPD'!$T$7:$T$29)</f>
        <v>6</v>
      </c>
      <c r="D306">
        <v>10</v>
      </c>
      <c r="E306" t="s">
        <v>6401</v>
      </c>
      <c r="F306" t="s">
        <v>110</v>
      </c>
      <c r="G306" t="s">
        <v>124</v>
      </c>
      <c r="H306" t="s">
        <v>6399</v>
      </c>
    </row>
    <row r="307" spans="1:8" x14ac:dyDescent="0.2">
      <c r="A307" t="s">
        <v>93</v>
      </c>
      <c r="B307" t="s">
        <v>13</v>
      </c>
      <c r="C307">
        <f>_xlfn.XLOOKUP(B307,'2.1.trackMPD'!$R$7:$R$29,'2.1.trackMPD'!$T$7:$T$29)</f>
        <v>6</v>
      </c>
      <c r="D307">
        <v>10</v>
      </c>
      <c r="E307" t="s">
        <v>6401</v>
      </c>
      <c r="F307" t="s">
        <v>110</v>
      </c>
      <c r="G307" t="s">
        <v>140</v>
      </c>
      <c r="H307" t="s">
        <v>6399</v>
      </c>
    </row>
    <row r="308" spans="1:8" x14ac:dyDescent="0.2">
      <c r="A308" t="s">
        <v>93</v>
      </c>
      <c r="B308" t="s">
        <v>13</v>
      </c>
      <c r="C308">
        <f>_xlfn.XLOOKUP(B308,'2.1.trackMPD'!$R$7:$R$29,'2.1.trackMPD'!$T$7:$T$29)</f>
        <v>6</v>
      </c>
      <c r="D308">
        <v>100</v>
      </c>
      <c r="E308" t="s">
        <v>6401</v>
      </c>
      <c r="F308" t="s">
        <v>110</v>
      </c>
      <c r="G308" t="s">
        <v>124</v>
      </c>
      <c r="H308" t="s">
        <v>6398</v>
      </c>
    </row>
    <row r="309" spans="1:8" x14ac:dyDescent="0.2">
      <c r="A309" t="s">
        <v>93</v>
      </c>
      <c r="B309" t="s">
        <v>13</v>
      </c>
      <c r="C309">
        <f>_xlfn.XLOOKUP(B309,'2.1.trackMPD'!$R$7:$R$29,'2.1.trackMPD'!$T$7:$T$29)</f>
        <v>6</v>
      </c>
      <c r="D309">
        <v>100</v>
      </c>
      <c r="E309" t="s">
        <v>6401</v>
      </c>
      <c r="F309" t="s">
        <v>110</v>
      </c>
      <c r="G309" t="s">
        <v>140</v>
      </c>
      <c r="H309" t="s">
        <v>6398</v>
      </c>
    </row>
    <row r="310" spans="1:8" x14ac:dyDescent="0.2">
      <c r="A310" t="s">
        <v>93</v>
      </c>
      <c r="B310" t="s">
        <v>13</v>
      </c>
      <c r="C310">
        <f>_xlfn.XLOOKUP(B310,'2.1.trackMPD'!$R$7:$R$29,'2.1.trackMPD'!$T$7:$T$29)</f>
        <v>6</v>
      </c>
      <c r="D310">
        <v>100</v>
      </c>
      <c r="E310" t="s">
        <v>6401</v>
      </c>
      <c r="F310" t="s">
        <v>111</v>
      </c>
      <c r="G310" t="s">
        <v>124</v>
      </c>
      <c r="H310" t="s">
        <v>6398</v>
      </c>
    </row>
    <row r="311" spans="1:8" x14ac:dyDescent="0.2">
      <c r="A311" t="s">
        <v>93</v>
      </c>
      <c r="B311" t="s">
        <v>13</v>
      </c>
      <c r="C311">
        <f>_xlfn.XLOOKUP(B311,'2.1.trackMPD'!$R$7:$R$29,'2.1.trackMPD'!$T$7:$T$29)</f>
        <v>6</v>
      </c>
      <c r="D311">
        <v>100</v>
      </c>
      <c r="E311" t="s">
        <v>6401</v>
      </c>
      <c r="F311" t="s">
        <v>111</v>
      </c>
      <c r="G311" t="s">
        <v>140</v>
      </c>
      <c r="H311" t="s">
        <v>6398</v>
      </c>
    </row>
    <row r="312" spans="1:8" x14ac:dyDescent="0.2">
      <c r="A312" t="s">
        <v>93</v>
      </c>
      <c r="B312" t="s">
        <v>13</v>
      </c>
      <c r="C312">
        <f>_xlfn.XLOOKUP(B312,'2.1.trackMPD'!$R$7:$R$29,'2.1.trackMPD'!$T$7:$T$29)</f>
        <v>6</v>
      </c>
      <c r="D312">
        <v>100</v>
      </c>
      <c r="E312" t="s">
        <v>6401</v>
      </c>
      <c r="F312" t="s">
        <v>110</v>
      </c>
      <c r="G312" t="s">
        <v>124</v>
      </c>
      <c r="H312" t="s">
        <v>6399</v>
      </c>
    </row>
    <row r="313" spans="1:8" x14ac:dyDescent="0.2">
      <c r="A313" t="s">
        <v>93</v>
      </c>
      <c r="B313" t="s">
        <v>13</v>
      </c>
      <c r="C313">
        <f>_xlfn.XLOOKUP(B313,'2.1.trackMPD'!$R$7:$R$29,'2.1.trackMPD'!$T$7:$T$29)</f>
        <v>6</v>
      </c>
      <c r="D313">
        <v>100</v>
      </c>
      <c r="E313" t="s">
        <v>6401</v>
      </c>
      <c r="F313" t="s">
        <v>110</v>
      </c>
      <c r="G313" t="s">
        <v>140</v>
      </c>
      <c r="H313" t="s">
        <v>6399</v>
      </c>
    </row>
    <row r="314" spans="1:8" x14ac:dyDescent="0.2">
      <c r="A314" t="s">
        <v>93</v>
      </c>
      <c r="B314" t="s">
        <v>2</v>
      </c>
      <c r="C314">
        <f>_xlfn.XLOOKUP(B314,'2.1.trackMPD'!$R$7:$R$29,'2.1.trackMPD'!$T$7:$T$29)</f>
        <v>6</v>
      </c>
      <c r="D314">
        <v>1</v>
      </c>
      <c r="E314" t="s">
        <v>6396</v>
      </c>
      <c r="F314" t="s">
        <v>110</v>
      </c>
      <c r="G314" t="s">
        <v>124</v>
      </c>
      <c r="H314" t="s">
        <v>6398</v>
      </c>
    </row>
    <row r="315" spans="1:8" x14ac:dyDescent="0.2">
      <c r="A315" t="s">
        <v>93</v>
      </c>
      <c r="B315" t="s">
        <v>2</v>
      </c>
      <c r="C315">
        <f>_xlfn.XLOOKUP(B315,'2.1.trackMPD'!$R$7:$R$29,'2.1.trackMPD'!$T$7:$T$29)</f>
        <v>6</v>
      </c>
      <c r="D315">
        <v>1</v>
      </c>
      <c r="E315" t="s">
        <v>6396</v>
      </c>
      <c r="F315" t="s">
        <v>110</v>
      </c>
      <c r="G315" t="s">
        <v>140</v>
      </c>
      <c r="H315" t="s">
        <v>6398</v>
      </c>
    </row>
    <row r="316" spans="1:8" x14ac:dyDescent="0.2">
      <c r="A316" t="s">
        <v>93</v>
      </c>
      <c r="B316" t="s">
        <v>2</v>
      </c>
      <c r="C316">
        <f>_xlfn.XLOOKUP(B316,'2.1.trackMPD'!$R$7:$R$29,'2.1.trackMPD'!$T$7:$T$29)</f>
        <v>6</v>
      </c>
      <c r="D316">
        <v>1</v>
      </c>
      <c r="E316" t="s">
        <v>6396</v>
      </c>
      <c r="F316" t="s">
        <v>111</v>
      </c>
      <c r="G316" t="s">
        <v>124</v>
      </c>
      <c r="H316" t="s">
        <v>6398</v>
      </c>
    </row>
    <row r="317" spans="1:8" x14ac:dyDescent="0.2">
      <c r="A317" t="s">
        <v>93</v>
      </c>
      <c r="B317" t="s">
        <v>2</v>
      </c>
      <c r="C317">
        <f>_xlfn.XLOOKUP(B317,'2.1.trackMPD'!$R$7:$R$29,'2.1.trackMPD'!$T$7:$T$29)</f>
        <v>6</v>
      </c>
      <c r="D317">
        <v>1</v>
      </c>
      <c r="E317" t="s">
        <v>6396</v>
      </c>
      <c r="F317" t="s">
        <v>111</v>
      </c>
      <c r="G317" t="s">
        <v>140</v>
      </c>
      <c r="H317" t="s">
        <v>6398</v>
      </c>
    </row>
    <row r="318" spans="1:8" x14ac:dyDescent="0.2">
      <c r="A318" t="s">
        <v>93</v>
      </c>
      <c r="B318" t="s">
        <v>2</v>
      </c>
      <c r="C318">
        <f>_xlfn.XLOOKUP(B318,'2.1.trackMPD'!$R$7:$R$29,'2.1.trackMPD'!$T$7:$T$29)</f>
        <v>6</v>
      </c>
      <c r="D318">
        <v>1</v>
      </c>
      <c r="E318" t="s">
        <v>6396</v>
      </c>
      <c r="F318" t="s">
        <v>110</v>
      </c>
      <c r="G318" t="s">
        <v>124</v>
      </c>
      <c r="H318" t="s">
        <v>6399</v>
      </c>
    </row>
    <row r="319" spans="1:8" x14ac:dyDescent="0.2">
      <c r="A319" t="s">
        <v>93</v>
      </c>
      <c r="B319" t="s">
        <v>2</v>
      </c>
      <c r="C319">
        <f>_xlfn.XLOOKUP(B319,'2.1.trackMPD'!$R$7:$R$29,'2.1.trackMPD'!$T$7:$T$29)</f>
        <v>6</v>
      </c>
      <c r="D319">
        <v>1</v>
      </c>
      <c r="E319" t="s">
        <v>6396</v>
      </c>
      <c r="F319" t="s">
        <v>110</v>
      </c>
      <c r="G319" t="s">
        <v>140</v>
      </c>
      <c r="H319" t="s">
        <v>6399</v>
      </c>
    </row>
    <row r="320" spans="1:8" x14ac:dyDescent="0.2">
      <c r="A320" t="s">
        <v>93</v>
      </c>
      <c r="B320" t="s">
        <v>2</v>
      </c>
      <c r="C320">
        <f>_xlfn.XLOOKUP(B320,'2.1.trackMPD'!$R$7:$R$29,'2.1.trackMPD'!$T$7:$T$29)</f>
        <v>6</v>
      </c>
      <c r="D320">
        <v>10</v>
      </c>
      <c r="E320" t="s">
        <v>6396</v>
      </c>
      <c r="F320" t="s">
        <v>110</v>
      </c>
      <c r="G320" t="s">
        <v>124</v>
      </c>
      <c r="H320" t="s">
        <v>6398</v>
      </c>
    </row>
    <row r="321" spans="1:8" x14ac:dyDescent="0.2">
      <c r="A321" t="s">
        <v>93</v>
      </c>
      <c r="B321" t="s">
        <v>2</v>
      </c>
      <c r="C321">
        <f>_xlfn.XLOOKUP(B321,'2.1.trackMPD'!$R$7:$R$29,'2.1.trackMPD'!$T$7:$T$29)</f>
        <v>6</v>
      </c>
      <c r="D321">
        <v>10</v>
      </c>
      <c r="E321" t="s">
        <v>6396</v>
      </c>
      <c r="F321" t="s">
        <v>110</v>
      </c>
      <c r="G321" t="s">
        <v>140</v>
      </c>
      <c r="H321" t="s">
        <v>6398</v>
      </c>
    </row>
    <row r="322" spans="1:8" x14ac:dyDescent="0.2">
      <c r="A322" t="s">
        <v>93</v>
      </c>
      <c r="B322" t="s">
        <v>2</v>
      </c>
      <c r="C322">
        <f>_xlfn.XLOOKUP(B322,'2.1.trackMPD'!$R$7:$R$29,'2.1.trackMPD'!$T$7:$T$29)</f>
        <v>6</v>
      </c>
      <c r="D322">
        <v>10</v>
      </c>
      <c r="E322" t="s">
        <v>6396</v>
      </c>
      <c r="F322" t="s">
        <v>111</v>
      </c>
      <c r="G322" t="s">
        <v>124</v>
      </c>
      <c r="H322" t="s">
        <v>6398</v>
      </c>
    </row>
    <row r="323" spans="1:8" x14ac:dyDescent="0.2">
      <c r="A323" t="s">
        <v>93</v>
      </c>
      <c r="B323" t="s">
        <v>2</v>
      </c>
      <c r="C323">
        <f>_xlfn.XLOOKUP(B323,'2.1.trackMPD'!$R$7:$R$29,'2.1.trackMPD'!$T$7:$T$29)</f>
        <v>6</v>
      </c>
      <c r="D323">
        <v>10</v>
      </c>
      <c r="E323" t="s">
        <v>6396</v>
      </c>
      <c r="F323" t="s">
        <v>111</v>
      </c>
      <c r="G323" t="s">
        <v>140</v>
      </c>
      <c r="H323" t="s">
        <v>6398</v>
      </c>
    </row>
    <row r="324" spans="1:8" x14ac:dyDescent="0.2">
      <c r="A324" t="s">
        <v>93</v>
      </c>
      <c r="B324" t="s">
        <v>2</v>
      </c>
      <c r="C324">
        <f>_xlfn.XLOOKUP(B324,'2.1.trackMPD'!$R$7:$R$29,'2.1.trackMPD'!$T$7:$T$29)</f>
        <v>6</v>
      </c>
      <c r="D324">
        <v>10</v>
      </c>
      <c r="E324" t="s">
        <v>6396</v>
      </c>
      <c r="F324" t="s">
        <v>110</v>
      </c>
      <c r="G324" t="s">
        <v>124</v>
      </c>
      <c r="H324" t="s">
        <v>6399</v>
      </c>
    </row>
    <row r="325" spans="1:8" x14ac:dyDescent="0.2">
      <c r="A325" t="s">
        <v>93</v>
      </c>
      <c r="B325" t="s">
        <v>2</v>
      </c>
      <c r="C325">
        <f>_xlfn.XLOOKUP(B325,'2.1.trackMPD'!$R$7:$R$29,'2.1.trackMPD'!$T$7:$T$29)</f>
        <v>6</v>
      </c>
      <c r="D325">
        <v>10</v>
      </c>
      <c r="E325" t="s">
        <v>6396</v>
      </c>
      <c r="F325" t="s">
        <v>110</v>
      </c>
      <c r="G325" t="s">
        <v>140</v>
      </c>
      <c r="H325" t="s">
        <v>6399</v>
      </c>
    </row>
    <row r="326" spans="1:8" x14ac:dyDescent="0.2">
      <c r="A326" t="s">
        <v>93</v>
      </c>
      <c r="B326" t="s">
        <v>2</v>
      </c>
      <c r="C326">
        <f>_xlfn.XLOOKUP(B326,'2.1.trackMPD'!$R$7:$R$29,'2.1.trackMPD'!$T$7:$T$29)</f>
        <v>6</v>
      </c>
      <c r="D326">
        <v>100</v>
      </c>
      <c r="E326" t="s">
        <v>6396</v>
      </c>
      <c r="F326" t="s">
        <v>110</v>
      </c>
      <c r="G326" t="s">
        <v>124</v>
      </c>
      <c r="H326" t="s">
        <v>6398</v>
      </c>
    </row>
    <row r="327" spans="1:8" x14ac:dyDescent="0.2">
      <c r="A327" t="s">
        <v>93</v>
      </c>
      <c r="B327" t="s">
        <v>2</v>
      </c>
      <c r="C327">
        <f>_xlfn.XLOOKUP(B327,'2.1.trackMPD'!$R$7:$R$29,'2.1.trackMPD'!$T$7:$T$29)</f>
        <v>6</v>
      </c>
      <c r="D327">
        <v>100</v>
      </c>
      <c r="E327" t="s">
        <v>6396</v>
      </c>
      <c r="F327" t="s">
        <v>110</v>
      </c>
      <c r="G327" t="s">
        <v>140</v>
      </c>
      <c r="H327" t="s">
        <v>6398</v>
      </c>
    </row>
    <row r="328" spans="1:8" x14ac:dyDescent="0.2">
      <c r="A328" t="s">
        <v>93</v>
      </c>
      <c r="B328" t="s">
        <v>2</v>
      </c>
      <c r="C328">
        <f>_xlfn.XLOOKUP(B328,'2.1.trackMPD'!$R$7:$R$29,'2.1.trackMPD'!$T$7:$T$29)</f>
        <v>6</v>
      </c>
      <c r="D328">
        <v>100</v>
      </c>
      <c r="E328" t="s">
        <v>6396</v>
      </c>
      <c r="F328" t="s">
        <v>111</v>
      </c>
      <c r="G328" t="s">
        <v>124</v>
      </c>
      <c r="H328" t="s">
        <v>6398</v>
      </c>
    </row>
    <row r="329" spans="1:8" x14ac:dyDescent="0.2">
      <c r="A329" t="s">
        <v>93</v>
      </c>
      <c r="B329" t="s">
        <v>2</v>
      </c>
      <c r="C329">
        <f>_xlfn.XLOOKUP(B329,'2.1.trackMPD'!$R$7:$R$29,'2.1.trackMPD'!$T$7:$T$29)</f>
        <v>6</v>
      </c>
      <c r="D329">
        <v>100</v>
      </c>
      <c r="E329" t="s">
        <v>6396</v>
      </c>
      <c r="F329" t="s">
        <v>111</v>
      </c>
      <c r="G329" t="s">
        <v>140</v>
      </c>
      <c r="H329" t="s">
        <v>6398</v>
      </c>
    </row>
    <row r="330" spans="1:8" x14ac:dyDescent="0.2">
      <c r="A330" t="s">
        <v>93</v>
      </c>
      <c r="B330" t="s">
        <v>2</v>
      </c>
      <c r="C330">
        <f>_xlfn.XLOOKUP(B330,'2.1.trackMPD'!$R$7:$R$29,'2.1.trackMPD'!$T$7:$T$29)</f>
        <v>6</v>
      </c>
      <c r="D330">
        <v>100</v>
      </c>
      <c r="E330" t="s">
        <v>6396</v>
      </c>
      <c r="F330" t="s">
        <v>110</v>
      </c>
      <c r="G330" t="s">
        <v>124</v>
      </c>
      <c r="H330" t="s">
        <v>6399</v>
      </c>
    </row>
    <row r="331" spans="1:8" x14ac:dyDescent="0.2">
      <c r="A331" t="s">
        <v>93</v>
      </c>
      <c r="B331" t="s">
        <v>2</v>
      </c>
      <c r="C331">
        <f>_xlfn.XLOOKUP(B331,'2.1.trackMPD'!$R$7:$R$29,'2.1.trackMPD'!$T$7:$T$29)</f>
        <v>6</v>
      </c>
      <c r="D331">
        <v>100</v>
      </c>
      <c r="E331" t="s">
        <v>6396</v>
      </c>
      <c r="F331" t="s">
        <v>110</v>
      </c>
      <c r="G331" t="s">
        <v>140</v>
      </c>
      <c r="H331" t="s">
        <v>6399</v>
      </c>
    </row>
    <row r="332" spans="1:8" x14ac:dyDescent="0.2">
      <c r="A332" t="s">
        <v>93</v>
      </c>
      <c r="B332" t="s">
        <v>2</v>
      </c>
      <c r="C332">
        <f>_xlfn.XLOOKUP(B332,'2.1.trackMPD'!$R$7:$R$29,'2.1.trackMPD'!$T$7:$T$29)</f>
        <v>6</v>
      </c>
      <c r="D332">
        <v>1000</v>
      </c>
      <c r="E332" t="s">
        <v>6396</v>
      </c>
      <c r="F332" t="s">
        <v>110</v>
      </c>
      <c r="G332" t="s">
        <v>124</v>
      </c>
      <c r="H332" t="s">
        <v>6398</v>
      </c>
    </row>
    <row r="333" spans="1:8" x14ac:dyDescent="0.2">
      <c r="A333" t="s">
        <v>93</v>
      </c>
      <c r="B333" t="s">
        <v>2</v>
      </c>
      <c r="C333">
        <f>_xlfn.XLOOKUP(B333,'2.1.trackMPD'!$R$7:$R$29,'2.1.trackMPD'!$T$7:$T$29)</f>
        <v>6</v>
      </c>
      <c r="D333">
        <v>1000</v>
      </c>
      <c r="E333" t="s">
        <v>6396</v>
      </c>
      <c r="F333" t="s">
        <v>110</v>
      </c>
      <c r="G333" t="s">
        <v>140</v>
      </c>
      <c r="H333" t="s">
        <v>6398</v>
      </c>
    </row>
    <row r="334" spans="1:8" x14ac:dyDescent="0.2">
      <c r="A334" t="s">
        <v>93</v>
      </c>
      <c r="B334" t="s">
        <v>2</v>
      </c>
      <c r="C334">
        <f>_xlfn.XLOOKUP(B334,'2.1.trackMPD'!$R$7:$R$29,'2.1.trackMPD'!$T$7:$T$29)</f>
        <v>6</v>
      </c>
      <c r="D334">
        <v>1000</v>
      </c>
      <c r="E334" t="s">
        <v>6396</v>
      </c>
      <c r="F334" t="s">
        <v>111</v>
      </c>
      <c r="G334" t="s">
        <v>124</v>
      </c>
      <c r="H334" t="s">
        <v>6398</v>
      </c>
    </row>
    <row r="335" spans="1:8" x14ac:dyDescent="0.2">
      <c r="A335" t="s">
        <v>93</v>
      </c>
      <c r="B335" t="s">
        <v>2</v>
      </c>
      <c r="C335">
        <f>_xlfn.XLOOKUP(B335,'2.1.trackMPD'!$R$7:$R$29,'2.1.trackMPD'!$T$7:$T$29)</f>
        <v>6</v>
      </c>
      <c r="D335">
        <v>1000</v>
      </c>
      <c r="E335" t="s">
        <v>6396</v>
      </c>
      <c r="F335" t="s">
        <v>111</v>
      </c>
      <c r="G335" t="s">
        <v>140</v>
      </c>
      <c r="H335" t="s">
        <v>6398</v>
      </c>
    </row>
    <row r="336" spans="1:8" x14ac:dyDescent="0.2">
      <c r="A336" t="s">
        <v>93</v>
      </c>
      <c r="B336" t="s">
        <v>2</v>
      </c>
      <c r="C336">
        <f>_xlfn.XLOOKUP(B336,'2.1.trackMPD'!$R$7:$R$29,'2.1.trackMPD'!$T$7:$T$29)</f>
        <v>6</v>
      </c>
      <c r="D336">
        <v>1000</v>
      </c>
      <c r="E336" t="s">
        <v>6396</v>
      </c>
      <c r="F336" t="s">
        <v>110</v>
      </c>
      <c r="G336" t="s">
        <v>124</v>
      </c>
      <c r="H336" t="s">
        <v>6399</v>
      </c>
    </row>
    <row r="337" spans="1:8" x14ac:dyDescent="0.2">
      <c r="A337" t="s">
        <v>93</v>
      </c>
      <c r="B337" t="s">
        <v>2</v>
      </c>
      <c r="C337">
        <f>_xlfn.XLOOKUP(B337,'2.1.trackMPD'!$R$7:$R$29,'2.1.trackMPD'!$T$7:$T$29)</f>
        <v>6</v>
      </c>
      <c r="D337">
        <v>1000</v>
      </c>
      <c r="E337" t="s">
        <v>6396</v>
      </c>
      <c r="F337" t="s">
        <v>110</v>
      </c>
      <c r="G337" t="s">
        <v>140</v>
      </c>
      <c r="H337" t="s">
        <v>6399</v>
      </c>
    </row>
    <row r="338" spans="1:8" x14ac:dyDescent="0.2">
      <c r="A338" t="s">
        <v>93</v>
      </c>
      <c r="B338" t="s">
        <v>2</v>
      </c>
      <c r="C338">
        <f>_xlfn.XLOOKUP(B338,'2.1.trackMPD'!$R$7:$R$29,'2.1.trackMPD'!$T$7:$T$29)</f>
        <v>6</v>
      </c>
      <c r="D338">
        <v>5000</v>
      </c>
      <c r="E338" t="s">
        <v>6396</v>
      </c>
      <c r="F338" t="s">
        <v>110</v>
      </c>
      <c r="G338" t="s">
        <v>124</v>
      </c>
      <c r="H338" t="s">
        <v>6398</v>
      </c>
    </row>
    <row r="339" spans="1:8" x14ac:dyDescent="0.2">
      <c r="A339" t="s">
        <v>93</v>
      </c>
      <c r="B339" t="s">
        <v>2</v>
      </c>
      <c r="C339">
        <f>_xlfn.XLOOKUP(B339,'2.1.trackMPD'!$R$7:$R$29,'2.1.trackMPD'!$T$7:$T$29)</f>
        <v>6</v>
      </c>
      <c r="D339">
        <v>5000</v>
      </c>
      <c r="E339" t="s">
        <v>6396</v>
      </c>
      <c r="F339" t="s">
        <v>110</v>
      </c>
      <c r="G339" t="s">
        <v>140</v>
      </c>
      <c r="H339" t="s">
        <v>6398</v>
      </c>
    </row>
    <row r="340" spans="1:8" x14ac:dyDescent="0.2">
      <c r="A340" t="s">
        <v>93</v>
      </c>
      <c r="B340" t="s">
        <v>2</v>
      </c>
      <c r="C340">
        <f>_xlfn.XLOOKUP(B340,'2.1.trackMPD'!$R$7:$R$29,'2.1.trackMPD'!$T$7:$T$29)</f>
        <v>6</v>
      </c>
      <c r="D340">
        <v>5000</v>
      </c>
      <c r="E340" t="s">
        <v>6396</v>
      </c>
      <c r="F340" t="s">
        <v>111</v>
      </c>
      <c r="G340" t="s">
        <v>124</v>
      </c>
      <c r="H340" t="s">
        <v>6398</v>
      </c>
    </row>
    <row r="341" spans="1:8" x14ac:dyDescent="0.2">
      <c r="A341" t="s">
        <v>93</v>
      </c>
      <c r="B341" t="s">
        <v>2</v>
      </c>
      <c r="C341">
        <f>_xlfn.XLOOKUP(B341,'2.1.trackMPD'!$R$7:$R$29,'2.1.trackMPD'!$T$7:$T$29)</f>
        <v>6</v>
      </c>
      <c r="D341">
        <v>5000</v>
      </c>
      <c r="E341" t="s">
        <v>6396</v>
      </c>
      <c r="F341" t="s">
        <v>111</v>
      </c>
      <c r="G341" t="s">
        <v>140</v>
      </c>
      <c r="H341" t="s">
        <v>6398</v>
      </c>
    </row>
    <row r="342" spans="1:8" x14ac:dyDescent="0.2">
      <c r="A342" t="s">
        <v>93</v>
      </c>
      <c r="B342" t="s">
        <v>2</v>
      </c>
      <c r="C342">
        <f>_xlfn.XLOOKUP(B342,'2.1.trackMPD'!$R$7:$R$29,'2.1.trackMPD'!$T$7:$T$29)</f>
        <v>6</v>
      </c>
      <c r="D342">
        <v>5000</v>
      </c>
      <c r="E342" t="s">
        <v>6396</v>
      </c>
      <c r="F342" t="s">
        <v>110</v>
      </c>
      <c r="G342" t="s">
        <v>124</v>
      </c>
      <c r="H342" t="s">
        <v>6399</v>
      </c>
    </row>
    <row r="343" spans="1:8" x14ac:dyDescent="0.2">
      <c r="A343" t="s">
        <v>93</v>
      </c>
      <c r="B343" t="s">
        <v>2</v>
      </c>
      <c r="C343">
        <f>_xlfn.XLOOKUP(B343,'2.1.trackMPD'!$R$7:$R$29,'2.1.trackMPD'!$T$7:$T$29)</f>
        <v>6</v>
      </c>
      <c r="D343">
        <v>5000</v>
      </c>
      <c r="E343" t="s">
        <v>6396</v>
      </c>
      <c r="F343" t="s">
        <v>110</v>
      </c>
      <c r="G343" t="s">
        <v>140</v>
      </c>
      <c r="H343" t="s">
        <v>6399</v>
      </c>
    </row>
    <row r="344" spans="1:8" x14ac:dyDescent="0.2">
      <c r="A344" t="s">
        <v>93</v>
      </c>
      <c r="B344" t="s">
        <v>2</v>
      </c>
      <c r="C344">
        <f>_xlfn.XLOOKUP(B344,'2.1.trackMPD'!$R$7:$R$29,'2.1.trackMPD'!$T$7:$T$29)</f>
        <v>6</v>
      </c>
      <c r="D344">
        <v>1</v>
      </c>
      <c r="E344" t="s">
        <v>6400</v>
      </c>
      <c r="F344" t="s">
        <v>110</v>
      </c>
      <c r="G344" t="s">
        <v>124</v>
      </c>
      <c r="H344" t="s">
        <v>6398</v>
      </c>
    </row>
    <row r="345" spans="1:8" x14ac:dyDescent="0.2">
      <c r="A345" t="s">
        <v>93</v>
      </c>
      <c r="B345" t="s">
        <v>2</v>
      </c>
      <c r="C345">
        <f>_xlfn.XLOOKUP(B345,'2.1.trackMPD'!$R$7:$R$29,'2.1.trackMPD'!$T$7:$T$29)</f>
        <v>6</v>
      </c>
      <c r="D345">
        <v>1</v>
      </c>
      <c r="E345" t="s">
        <v>6400</v>
      </c>
      <c r="F345" t="s">
        <v>110</v>
      </c>
      <c r="G345" t="s">
        <v>140</v>
      </c>
      <c r="H345" t="s">
        <v>6398</v>
      </c>
    </row>
    <row r="346" spans="1:8" x14ac:dyDescent="0.2">
      <c r="A346" t="s">
        <v>93</v>
      </c>
      <c r="B346" t="s">
        <v>2</v>
      </c>
      <c r="C346">
        <f>_xlfn.XLOOKUP(B346,'2.1.trackMPD'!$R$7:$R$29,'2.1.trackMPD'!$T$7:$T$29)</f>
        <v>6</v>
      </c>
      <c r="D346">
        <v>1</v>
      </c>
      <c r="E346" t="s">
        <v>6400</v>
      </c>
      <c r="F346" t="s">
        <v>111</v>
      </c>
      <c r="G346" t="s">
        <v>124</v>
      </c>
      <c r="H346" t="s">
        <v>6398</v>
      </c>
    </row>
    <row r="347" spans="1:8" x14ac:dyDescent="0.2">
      <c r="A347" t="s">
        <v>93</v>
      </c>
      <c r="B347" t="s">
        <v>2</v>
      </c>
      <c r="C347">
        <f>_xlfn.XLOOKUP(B347,'2.1.trackMPD'!$R$7:$R$29,'2.1.trackMPD'!$T$7:$T$29)</f>
        <v>6</v>
      </c>
      <c r="D347">
        <v>1</v>
      </c>
      <c r="E347" t="s">
        <v>6400</v>
      </c>
      <c r="F347" t="s">
        <v>111</v>
      </c>
      <c r="G347" t="s">
        <v>140</v>
      </c>
      <c r="H347" t="s">
        <v>6398</v>
      </c>
    </row>
    <row r="348" spans="1:8" x14ac:dyDescent="0.2">
      <c r="A348" t="s">
        <v>93</v>
      </c>
      <c r="B348" t="s">
        <v>2</v>
      </c>
      <c r="C348">
        <f>_xlfn.XLOOKUP(B348,'2.1.trackMPD'!$R$7:$R$29,'2.1.trackMPD'!$T$7:$T$29)</f>
        <v>6</v>
      </c>
      <c r="D348">
        <v>1</v>
      </c>
      <c r="E348" t="s">
        <v>6400</v>
      </c>
      <c r="F348" t="s">
        <v>110</v>
      </c>
      <c r="G348" t="s">
        <v>124</v>
      </c>
      <c r="H348" t="s">
        <v>6399</v>
      </c>
    </row>
    <row r="349" spans="1:8" x14ac:dyDescent="0.2">
      <c r="A349" t="s">
        <v>93</v>
      </c>
      <c r="B349" t="s">
        <v>2</v>
      </c>
      <c r="C349">
        <f>_xlfn.XLOOKUP(B349,'2.1.trackMPD'!$R$7:$R$29,'2.1.trackMPD'!$T$7:$T$29)</f>
        <v>6</v>
      </c>
      <c r="D349">
        <v>1</v>
      </c>
      <c r="E349" t="s">
        <v>6400</v>
      </c>
      <c r="F349" t="s">
        <v>110</v>
      </c>
      <c r="G349" t="s">
        <v>140</v>
      </c>
      <c r="H349" t="s">
        <v>6399</v>
      </c>
    </row>
    <row r="350" spans="1:8" x14ac:dyDescent="0.2">
      <c r="A350" t="s">
        <v>93</v>
      </c>
      <c r="B350" t="s">
        <v>2</v>
      </c>
      <c r="C350">
        <f>_xlfn.XLOOKUP(B350,'2.1.trackMPD'!$R$7:$R$29,'2.1.trackMPD'!$T$7:$T$29)</f>
        <v>6</v>
      </c>
      <c r="D350">
        <v>10</v>
      </c>
      <c r="E350" t="s">
        <v>6400</v>
      </c>
      <c r="F350" t="s">
        <v>110</v>
      </c>
      <c r="G350" t="s">
        <v>124</v>
      </c>
      <c r="H350" t="s">
        <v>6398</v>
      </c>
    </row>
    <row r="351" spans="1:8" x14ac:dyDescent="0.2">
      <c r="A351" t="s">
        <v>93</v>
      </c>
      <c r="B351" t="s">
        <v>2</v>
      </c>
      <c r="C351">
        <f>_xlfn.XLOOKUP(B351,'2.1.trackMPD'!$R$7:$R$29,'2.1.trackMPD'!$T$7:$T$29)</f>
        <v>6</v>
      </c>
      <c r="D351">
        <v>10</v>
      </c>
      <c r="E351" t="s">
        <v>6400</v>
      </c>
      <c r="F351" t="s">
        <v>110</v>
      </c>
      <c r="G351" t="s">
        <v>140</v>
      </c>
      <c r="H351" t="s">
        <v>6398</v>
      </c>
    </row>
    <row r="352" spans="1:8" x14ac:dyDescent="0.2">
      <c r="A352" t="s">
        <v>93</v>
      </c>
      <c r="B352" t="s">
        <v>2</v>
      </c>
      <c r="C352">
        <f>_xlfn.XLOOKUP(B352,'2.1.trackMPD'!$R$7:$R$29,'2.1.trackMPD'!$T$7:$T$29)</f>
        <v>6</v>
      </c>
      <c r="D352">
        <v>10</v>
      </c>
      <c r="E352" t="s">
        <v>6400</v>
      </c>
      <c r="F352" t="s">
        <v>111</v>
      </c>
      <c r="G352" t="s">
        <v>124</v>
      </c>
      <c r="H352" t="s">
        <v>6398</v>
      </c>
    </row>
    <row r="353" spans="1:8" x14ac:dyDescent="0.2">
      <c r="A353" t="s">
        <v>93</v>
      </c>
      <c r="B353" t="s">
        <v>2</v>
      </c>
      <c r="C353">
        <f>_xlfn.XLOOKUP(B353,'2.1.trackMPD'!$R$7:$R$29,'2.1.trackMPD'!$T$7:$T$29)</f>
        <v>6</v>
      </c>
      <c r="D353">
        <v>10</v>
      </c>
      <c r="E353" t="s">
        <v>6400</v>
      </c>
      <c r="F353" t="s">
        <v>111</v>
      </c>
      <c r="G353" t="s">
        <v>140</v>
      </c>
      <c r="H353" t="s">
        <v>6398</v>
      </c>
    </row>
    <row r="354" spans="1:8" x14ac:dyDescent="0.2">
      <c r="A354" t="s">
        <v>93</v>
      </c>
      <c r="B354" t="s">
        <v>2</v>
      </c>
      <c r="C354">
        <f>_xlfn.XLOOKUP(B354,'2.1.trackMPD'!$R$7:$R$29,'2.1.trackMPD'!$T$7:$T$29)</f>
        <v>6</v>
      </c>
      <c r="D354">
        <v>10</v>
      </c>
      <c r="E354" t="s">
        <v>6400</v>
      </c>
      <c r="F354" t="s">
        <v>110</v>
      </c>
      <c r="G354" t="s">
        <v>124</v>
      </c>
      <c r="H354" t="s">
        <v>6399</v>
      </c>
    </row>
    <row r="355" spans="1:8" x14ac:dyDescent="0.2">
      <c r="A355" t="s">
        <v>93</v>
      </c>
      <c r="B355" t="s">
        <v>2</v>
      </c>
      <c r="C355">
        <f>_xlfn.XLOOKUP(B355,'2.1.trackMPD'!$R$7:$R$29,'2.1.trackMPD'!$T$7:$T$29)</f>
        <v>6</v>
      </c>
      <c r="D355">
        <v>10</v>
      </c>
      <c r="E355" t="s">
        <v>6400</v>
      </c>
      <c r="F355" t="s">
        <v>110</v>
      </c>
      <c r="G355" t="s">
        <v>140</v>
      </c>
      <c r="H355" t="s">
        <v>6399</v>
      </c>
    </row>
    <row r="356" spans="1:8" x14ac:dyDescent="0.2">
      <c r="A356" t="s">
        <v>93</v>
      </c>
      <c r="B356" t="s">
        <v>2</v>
      </c>
      <c r="C356">
        <f>_xlfn.XLOOKUP(B356,'2.1.trackMPD'!$R$7:$R$29,'2.1.trackMPD'!$T$7:$T$29)</f>
        <v>6</v>
      </c>
      <c r="D356">
        <v>100</v>
      </c>
      <c r="E356" t="s">
        <v>6400</v>
      </c>
      <c r="F356" t="s">
        <v>110</v>
      </c>
      <c r="G356" t="s">
        <v>124</v>
      </c>
      <c r="H356" t="s">
        <v>6398</v>
      </c>
    </row>
    <row r="357" spans="1:8" x14ac:dyDescent="0.2">
      <c r="A357" t="s">
        <v>93</v>
      </c>
      <c r="B357" t="s">
        <v>2</v>
      </c>
      <c r="C357">
        <f>_xlfn.XLOOKUP(B357,'2.1.trackMPD'!$R$7:$R$29,'2.1.trackMPD'!$T$7:$T$29)</f>
        <v>6</v>
      </c>
      <c r="D357">
        <v>100</v>
      </c>
      <c r="E357" t="s">
        <v>6400</v>
      </c>
      <c r="F357" t="s">
        <v>110</v>
      </c>
      <c r="G357" t="s">
        <v>140</v>
      </c>
      <c r="H357" t="s">
        <v>6398</v>
      </c>
    </row>
    <row r="358" spans="1:8" x14ac:dyDescent="0.2">
      <c r="A358" t="s">
        <v>93</v>
      </c>
      <c r="B358" t="s">
        <v>2</v>
      </c>
      <c r="C358">
        <f>_xlfn.XLOOKUP(B358,'2.1.trackMPD'!$R$7:$R$29,'2.1.trackMPD'!$T$7:$T$29)</f>
        <v>6</v>
      </c>
      <c r="D358">
        <v>100</v>
      </c>
      <c r="E358" t="s">
        <v>6400</v>
      </c>
      <c r="F358" t="s">
        <v>111</v>
      </c>
      <c r="G358" t="s">
        <v>124</v>
      </c>
      <c r="H358" t="s">
        <v>6398</v>
      </c>
    </row>
    <row r="359" spans="1:8" x14ac:dyDescent="0.2">
      <c r="A359" t="s">
        <v>93</v>
      </c>
      <c r="B359" t="s">
        <v>2</v>
      </c>
      <c r="C359">
        <f>_xlfn.XLOOKUP(B359,'2.1.trackMPD'!$R$7:$R$29,'2.1.trackMPD'!$T$7:$T$29)</f>
        <v>6</v>
      </c>
      <c r="D359">
        <v>100</v>
      </c>
      <c r="E359" t="s">
        <v>6400</v>
      </c>
      <c r="F359" t="s">
        <v>111</v>
      </c>
      <c r="G359" t="s">
        <v>140</v>
      </c>
      <c r="H359" t="s">
        <v>6398</v>
      </c>
    </row>
    <row r="360" spans="1:8" x14ac:dyDescent="0.2">
      <c r="A360" t="s">
        <v>93</v>
      </c>
      <c r="B360" t="s">
        <v>2</v>
      </c>
      <c r="C360">
        <f>_xlfn.XLOOKUP(B360,'2.1.trackMPD'!$R$7:$R$29,'2.1.trackMPD'!$T$7:$T$29)</f>
        <v>6</v>
      </c>
      <c r="D360">
        <v>100</v>
      </c>
      <c r="E360" t="s">
        <v>6400</v>
      </c>
      <c r="F360" t="s">
        <v>110</v>
      </c>
      <c r="G360" t="s">
        <v>124</v>
      </c>
      <c r="H360" t="s">
        <v>6399</v>
      </c>
    </row>
    <row r="361" spans="1:8" x14ac:dyDescent="0.2">
      <c r="A361" t="s">
        <v>93</v>
      </c>
      <c r="B361" t="s">
        <v>2</v>
      </c>
      <c r="C361">
        <f>_xlfn.XLOOKUP(B361,'2.1.trackMPD'!$R$7:$R$29,'2.1.trackMPD'!$T$7:$T$29)</f>
        <v>6</v>
      </c>
      <c r="D361">
        <v>100</v>
      </c>
      <c r="E361" t="s">
        <v>6400</v>
      </c>
      <c r="F361" t="s">
        <v>110</v>
      </c>
      <c r="G361" t="s">
        <v>140</v>
      </c>
      <c r="H361" t="s">
        <v>6399</v>
      </c>
    </row>
    <row r="362" spans="1:8" x14ac:dyDescent="0.2">
      <c r="A362" t="s">
        <v>93</v>
      </c>
      <c r="B362" t="s">
        <v>2</v>
      </c>
      <c r="C362">
        <f>_xlfn.XLOOKUP(B362,'2.1.trackMPD'!$R$7:$R$29,'2.1.trackMPD'!$T$7:$T$29)</f>
        <v>6</v>
      </c>
      <c r="D362">
        <v>1000</v>
      </c>
      <c r="E362" t="s">
        <v>6400</v>
      </c>
      <c r="F362" t="s">
        <v>110</v>
      </c>
      <c r="G362" t="s">
        <v>124</v>
      </c>
      <c r="H362" t="s">
        <v>6398</v>
      </c>
    </row>
    <row r="363" spans="1:8" x14ac:dyDescent="0.2">
      <c r="A363" t="s">
        <v>93</v>
      </c>
      <c r="B363" t="s">
        <v>2</v>
      </c>
      <c r="C363">
        <f>_xlfn.XLOOKUP(B363,'2.1.trackMPD'!$R$7:$R$29,'2.1.trackMPD'!$T$7:$T$29)</f>
        <v>6</v>
      </c>
      <c r="D363">
        <v>1000</v>
      </c>
      <c r="E363" t="s">
        <v>6400</v>
      </c>
      <c r="F363" t="s">
        <v>110</v>
      </c>
      <c r="G363" t="s">
        <v>140</v>
      </c>
      <c r="H363" t="s">
        <v>6398</v>
      </c>
    </row>
    <row r="364" spans="1:8" x14ac:dyDescent="0.2">
      <c r="A364" t="s">
        <v>93</v>
      </c>
      <c r="B364" t="s">
        <v>2</v>
      </c>
      <c r="C364">
        <f>_xlfn.XLOOKUP(B364,'2.1.trackMPD'!$R$7:$R$29,'2.1.trackMPD'!$T$7:$T$29)</f>
        <v>6</v>
      </c>
      <c r="D364">
        <v>1000</v>
      </c>
      <c r="E364" t="s">
        <v>6400</v>
      </c>
      <c r="F364" t="s">
        <v>111</v>
      </c>
      <c r="G364" t="s">
        <v>124</v>
      </c>
      <c r="H364" t="s">
        <v>6398</v>
      </c>
    </row>
    <row r="365" spans="1:8" x14ac:dyDescent="0.2">
      <c r="A365" t="s">
        <v>93</v>
      </c>
      <c r="B365" t="s">
        <v>2</v>
      </c>
      <c r="C365">
        <f>_xlfn.XLOOKUP(B365,'2.1.trackMPD'!$R$7:$R$29,'2.1.trackMPD'!$T$7:$T$29)</f>
        <v>6</v>
      </c>
      <c r="D365">
        <v>1000</v>
      </c>
      <c r="E365" t="s">
        <v>6400</v>
      </c>
      <c r="F365" t="s">
        <v>111</v>
      </c>
      <c r="G365" t="s">
        <v>140</v>
      </c>
      <c r="H365" t="s">
        <v>6398</v>
      </c>
    </row>
    <row r="366" spans="1:8" x14ac:dyDescent="0.2">
      <c r="A366" t="s">
        <v>93</v>
      </c>
      <c r="B366" t="s">
        <v>2</v>
      </c>
      <c r="C366">
        <f>_xlfn.XLOOKUP(B366,'2.1.trackMPD'!$R$7:$R$29,'2.1.trackMPD'!$T$7:$T$29)</f>
        <v>6</v>
      </c>
      <c r="D366">
        <v>1000</v>
      </c>
      <c r="E366" t="s">
        <v>6400</v>
      </c>
      <c r="F366" t="s">
        <v>110</v>
      </c>
      <c r="G366" t="s">
        <v>124</v>
      </c>
      <c r="H366" t="s">
        <v>6399</v>
      </c>
    </row>
    <row r="367" spans="1:8" x14ac:dyDescent="0.2">
      <c r="A367" t="s">
        <v>93</v>
      </c>
      <c r="B367" t="s">
        <v>2</v>
      </c>
      <c r="C367">
        <f>_xlfn.XLOOKUP(B367,'2.1.trackMPD'!$R$7:$R$29,'2.1.trackMPD'!$T$7:$T$29)</f>
        <v>6</v>
      </c>
      <c r="D367">
        <v>1000</v>
      </c>
      <c r="E367" t="s">
        <v>6400</v>
      </c>
      <c r="F367" t="s">
        <v>110</v>
      </c>
      <c r="G367" t="s">
        <v>140</v>
      </c>
      <c r="H367" t="s">
        <v>6399</v>
      </c>
    </row>
    <row r="368" spans="1:8" x14ac:dyDescent="0.2">
      <c r="A368" t="s">
        <v>93</v>
      </c>
      <c r="B368" t="s">
        <v>2</v>
      </c>
      <c r="C368">
        <f>_xlfn.XLOOKUP(B368,'2.1.trackMPD'!$R$7:$R$29,'2.1.trackMPD'!$T$7:$T$29)</f>
        <v>6</v>
      </c>
      <c r="D368">
        <v>5000</v>
      </c>
      <c r="E368" t="s">
        <v>6400</v>
      </c>
      <c r="F368" t="s">
        <v>110</v>
      </c>
      <c r="G368" t="s">
        <v>124</v>
      </c>
      <c r="H368" t="s">
        <v>6398</v>
      </c>
    </row>
    <row r="369" spans="1:8" x14ac:dyDescent="0.2">
      <c r="A369" t="s">
        <v>93</v>
      </c>
      <c r="B369" t="s">
        <v>2</v>
      </c>
      <c r="C369">
        <f>_xlfn.XLOOKUP(B369,'2.1.trackMPD'!$R$7:$R$29,'2.1.trackMPD'!$T$7:$T$29)</f>
        <v>6</v>
      </c>
      <c r="D369">
        <v>5000</v>
      </c>
      <c r="E369" t="s">
        <v>6400</v>
      </c>
      <c r="F369" t="s">
        <v>110</v>
      </c>
      <c r="G369" t="s">
        <v>140</v>
      </c>
      <c r="H369" t="s">
        <v>6398</v>
      </c>
    </row>
    <row r="370" spans="1:8" x14ac:dyDescent="0.2">
      <c r="A370" t="s">
        <v>93</v>
      </c>
      <c r="B370" t="s">
        <v>2</v>
      </c>
      <c r="C370">
        <f>_xlfn.XLOOKUP(B370,'2.1.trackMPD'!$R$7:$R$29,'2.1.trackMPD'!$T$7:$T$29)</f>
        <v>6</v>
      </c>
      <c r="D370">
        <v>5000</v>
      </c>
      <c r="E370" t="s">
        <v>6400</v>
      </c>
      <c r="F370" t="s">
        <v>111</v>
      </c>
      <c r="G370" t="s">
        <v>124</v>
      </c>
      <c r="H370" t="s">
        <v>6398</v>
      </c>
    </row>
    <row r="371" spans="1:8" x14ac:dyDescent="0.2">
      <c r="A371" t="s">
        <v>93</v>
      </c>
      <c r="B371" t="s">
        <v>2</v>
      </c>
      <c r="C371">
        <f>_xlfn.XLOOKUP(B371,'2.1.trackMPD'!$R$7:$R$29,'2.1.trackMPD'!$T$7:$T$29)</f>
        <v>6</v>
      </c>
      <c r="D371">
        <v>5000</v>
      </c>
      <c r="E371" t="s">
        <v>6400</v>
      </c>
      <c r="F371" t="s">
        <v>111</v>
      </c>
      <c r="G371" t="s">
        <v>140</v>
      </c>
      <c r="H371" t="s">
        <v>6398</v>
      </c>
    </row>
    <row r="372" spans="1:8" x14ac:dyDescent="0.2">
      <c r="A372" t="s">
        <v>93</v>
      </c>
      <c r="B372" t="s">
        <v>2</v>
      </c>
      <c r="C372">
        <f>_xlfn.XLOOKUP(B372,'2.1.trackMPD'!$R$7:$R$29,'2.1.trackMPD'!$T$7:$T$29)</f>
        <v>6</v>
      </c>
      <c r="D372">
        <v>5000</v>
      </c>
      <c r="E372" t="s">
        <v>6400</v>
      </c>
      <c r="F372" t="s">
        <v>110</v>
      </c>
      <c r="G372" t="s">
        <v>124</v>
      </c>
      <c r="H372" t="s">
        <v>6399</v>
      </c>
    </row>
    <row r="373" spans="1:8" x14ac:dyDescent="0.2">
      <c r="A373" t="s">
        <v>93</v>
      </c>
      <c r="B373" t="s">
        <v>2</v>
      </c>
      <c r="C373">
        <f>_xlfn.XLOOKUP(B373,'2.1.trackMPD'!$R$7:$R$29,'2.1.trackMPD'!$T$7:$T$29)</f>
        <v>6</v>
      </c>
      <c r="D373">
        <v>5000</v>
      </c>
      <c r="E373" t="s">
        <v>6400</v>
      </c>
      <c r="F373" t="s">
        <v>110</v>
      </c>
      <c r="G373" t="s">
        <v>140</v>
      </c>
      <c r="H373" t="s">
        <v>6399</v>
      </c>
    </row>
    <row r="374" spans="1:8" x14ac:dyDescent="0.2">
      <c r="A374" t="s">
        <v>93</v>
      </c>
      <c r="B374" t="s">
        <v>2</v>
      </c>
      <c r="C374">
        <f>_xlfn.XLOOKUP(B374,'2.1.trackMPD'!$R$7:$R$29,'2.1.trackMPD'!$T$7:$T$29)</f>
        <v>6</v>
      </c>
      <c r="D374">
        <v>1</v>
      </c>
      <c r="E374" t="s">
        <v>6401</v>
      </c>
      <c r="F374" t="s">
        <v>110</v>
      </c>
      <c r="G374" t="s">
        <v>124</v>
      </c>
      <c r="H374" t="s">
        <v>6398</v>
      </c>
    </row>
    <row r="375" spans="1:8" x14ac:dyDescent="0.2">
      <c r="A375" t="s">
        <v>93</v>
      </c>
      <c r="B375" t="s">
        <v>2</v>
      </c>
      <c r="C375">
        <f>_xlfn.XLOOKUP(B375,'2.1.trackMPD'!$R$7:$R$29,'2.1.trackMPD'!$T$7:$T$29)</f>
        <v>6</v>
      </c>
      <c r="D375">
        <v>1</v>
      </c>
      <c r="E375" t="s">
        <v>6401</v>
      </c>
      <c r="F375" t="s">
        <v>110</v>
      </c>
      <c r="G375" t="s">
        <v>140</v>
      </c>
      <c r="H375" t="s">
        <v>6398</v>
      </c>
    </row>
    <row r="376" spans="1:8" x14ac:dyDescent="0.2">
      <c r="A376" t="s">
        <v>93</v>
      </c>
      <c r="B376" t="s">
        <v>2</v>
      </c>
      <c r="C376">
        <f>_xlfn.XLOOKUP(B376,'2.1.trackMPD'!$R$7:$R$29,'2.1.trackMPD'!$T$7:$T$29)</f>
        <v>6</v>
      </c>
      <c r="D376">
        <v>1</v>
      </c>
      <c r="E376" t="s">
        <v>6401</v>
      </c>
      <c r="F376" t="s">
        <v>111</v>
      </c>
      <c r="G376" t="s">
        <v>124</v>
      </c>
      <c r="H376" t="s">
        <v>6398</v>
      </c>
    </row>
    <row r="377" spans="1:8" x14ac:dyDescent="0.2">
      <c r="A377" t="s">
        <v>93</v>
      </c>
      <c r="B377" t="s">
        <v>2</v>
      </c>
      <c r="C377">
        <f>_xlfn.XLOOKUP(B377,'2.1.trackMPD'!$R$7:$R$29,'2.1.trackMPD'!$T$7:$T$29)</f>
        <v>6</v>
      </c>
      <c r="D377">
        <v>1</v>
      </c>
      <c r="E377" t="s">
        <v>6401</v>
      </c>
      <c r="F377" t="s">
        <v>111</v>
      </c>
      <c r="G377" t="s">
        <v>140</v>
      </c>
      <c r="H377" t="s">
        <v>6398</v>
      </c>
    </row>
    <row r="378" spans="1:8" x14ac:dyDescent="0.2">
      <c r="A378" t="s">
        <v>93</v>
      </c>
      <c r="B378" t="s">
        <v>2</v>
      </c>
      <c r="C378">
        <f>_xlfn.XLOOKUP(B378,'2.1.trackMPD'!$R$7:$R$29,'2.1.trackMPD'!$T$7:$T$29)</f>
        <v>6</v>
      </c>
      <c r="D378">
        <v>1</v>
      </c>
      <c r="E378" t="s">
        <v>6401</v>
      </c>
      <c r="F378" t="s">
        <v>110</v>
      </c>
      <c r="G378" t="s">
        <v>124</v>
      </c>
      <c r="H378" t="s">
        <v>6399</v>
      </c>
    </row>
    <row r="379" spans="1:8" x14ac:dyDescent="0.2">
      <c r="A379" t="s">
        <v>93</v>
      </c>
      <c r="B379" t="s">
        <v>2</v>
      </c>
      <c r="C379">
        <f>_xlfn.XLOOKUP(B379,'2.1.trackMPD'!$R$7:$R$29,'2.1.trackMPD'!$T$7:$T$29)</f>
        <v>6</v>
      </c>
      <c r="D379">
        <v>1</v>
      </c>
      <c r="E379" t="s">
        <v>6401</v>
      </c>
      <c r="F379" t="s">
        <v>110</v>
      </c>
      <c r="G379" t="s">
        <v>140</v>
      </c>
      <c r="H379" t="s">
        <v>6399</v>
      </c>
    </row>
    <row r="380" spans="1:8" x14ac:dyDescent="0.2">
      <c r="A380" t="s">
        <v>93</v>
      </c>
      <c r="B380" t="s">
        <v>2</v>
      </c>
      <c r="C380">
        <f>_xlfn.XLOOKUP(B380,'2.1.trackMPD'!$R$7:$R$29,'2.1.trackMPD'!$T$7:$T$29)</f>
        <v>6</v>
      </c>
      <c r="D380">
        <v>10</v>
      </c>
      <c r="E380" t="s">
        <v>6401</v>
      </c>
      <c r="F380" t="s">
        <v>110</v>
      </c>
      <c r="G380" t="s">
        <v>124</v>
      </c>
      <c r="H380" t="s">
        <v>6398</v>
      </c>
    </row>
    <row r="381" spans="1:8" x14ac:dyDescent="0.2">
      <c r="A381" t="s">
        <v>93</v>
      </c>
      <c r="B381" t="s">
        <v>2</v>
      </c>
      <c r="C381">
        <f>_xlfn.XLOOKUP(B381,'2.1.trackMPD'!$R$7:$R$29,'2.1.trackMPD'!$T$7:$T$29)</f>
        <v>6</v>
      </c>
      <c r="D381">
        <v>10</v>
      </c>
      <c r="E381" t="s">
        <v>6401</v>
      </c>
      <c r="F381" t="s">
        <v>110</v>
      </c>
      <c r="G381" t="s">
        <v>140</v>
      </c>
      <c r="H381" t="s">
        <v>6398</v>
      </c>
    </row>
    <row r="382" spans="1:8" x14ac:dyDescent="0.2">
      <c r="A382" t="s">
        <v>93</v>
      </c>
      <c r="B382" t="s">
        <v>2</v>
      </c>
      <c r="C382">
        <f>_xlfn.XLOOKUP(B382,'2.1.trackMPD'!$R$7:$R$29,'2.1.trackMPD'!$T$7:$T$29)</f>
        <v>6</v>
      </c>
      <c r="D382">
        <v>10</v>
      </c>
      <c r="E382" t="s">
        <v>6401</v>
      </c>
      <c r="F382" t="s">
        <v>111</v>
      </c>
      <c r="G382" t="s">
        <v>124</v>
      </c>
      <c r="H382" t="s">
        <v>6398</v>
      </c>
    </row>
    <row r="383" spans="1:8" x14ac:dyDescent="0.2">
      <c r="A383" t="s">
        <v>93</v>
      </c>
      <c r="B383" t="s">
        <v>2</v>
      </c>
      <c r="C383">
        <f>_xlfn.XLOOKUP(B383,'2.1.trackMPD'!$R$7:$R$29,'2.1.trackMPD'!$T$7:$T$29)</f>
        <v>6</v>
      </c>
      <c r="D383">
        <v>10</v>
      </c>
      <c r="E383" t="s">
        <v>6401</v>
      </c>
      <c r="F383" t="s">
        <v>111</v>
      </c>
      <c r="G383" t="s">
        <v>140</v>
      </c>
      <c r="H383" t="s">
        <v>6398</v>
      </c>
    </row>
    <row r="384" spans="1:8" x14ac:dyDescent="0.2">
      <c r="A384" t="s">
        <v>93</v>
      </c>
      <c r="B384" t="s">
        <v>2</v>
      </c>
      <c r="C384">
        <f>_xlfn.XLOOKUP(B384,'2.1.trackMPD'!$R$7:$R$29,'2.1.trackMPD'!$T$7:$T$29)</f>
        <v>6</v>
      </c>
      <c r="D384">
        <v>10</v>
      </c>
      <c r="E384" t="s">
        <v>6401</v>
      </c>
      <c r="F384" t="s">
        <v>110</v>
      </c>
      <c r="G384" t="s">
        <v>124</v>
      </c>
      <c r="H384" t="s">
        <v>6399</v>
      </c>
    </row>
    <row r="385" spans="1:8" x14ac:dyDescent="0.2">
      <c r="A385" t="s">
        <v>93</v>
      </c>
      <c r="B385" t="s">
        <v>2</v>
      </c>
      <c r="C385">
        <f>_xlfn.XLOOKUP(B385,'2.1.trackMPD'!$R$7:$R$29,'2.1.trackMPD'!$T$7:$T$29)</f>
        <v>6</v>
      </c>
      <c r="D385">
        <v>10</v>
      </c>
      <c r="E385" t="s">
        <v>6401</v>
      </c>
      <c r="F385" t="s">
        <v>110</v>
      </c>
      <c r="G385" t="s">
        <v>140</v>
      </c>
      <c r="H385" t="s">
        <v>6399</v>
      </c>
    </row>
    <row r="386" spans="1:8" x14ac:dyDescent="0.2">
      <c r="A386" t="s">
        <v>93</v>
      </c>
      <c r="B386" t="s">
        <v>2</v>
      </c>
      <c r="C386">
        <f>_xlfn.XLOOKUP(B386,'2.1.trackMPD'!$R$7:$R$29,'2.1.trackMPD'!$T$7:$T$29)</f>
        <v>6</v>
      </c>
      <c r="D386">
        <v>100</v>
      </c>
      <c r="E386" t="s">
        <v>6401</v>
      </c>
      <c r="F386" t="s">
        <v>110</v>
      </c>
      <c r="G386" t="s">
        <v>124</v>
      </c>
      <c r="H386" t="s">
        <v>6398</v>
      </c>
    </row>
    <row r="387" spans="1:8" x14ac:dyDescent="0.2">
      <c r="A387" t="s">
        <v>93</v>
      </c>
      <c r="B387" t="s">
        <v>2</v>
      </c>
      <c r="C387">
        <f>_xlfn.XLOOKUP(B387,'2.1.trackMPD'!$R$7:$R$29,'2.1.trackMPD'!$T$7:$T$29)</f>
        <v>6</v>
      </c>
      <c r="D387">
        <v>100</v>
      </c>
      <c r="E387" t="s">
        <v>6401</v>
      </c>
      <c r="F387" t="s">
        <v>110</v>
      </c>
      <c r="G387" t="s">
        <v>140</v>
      </c>
      <c r="H387" t="s">
        <v>6398</v>
      </c>
    </row>
    <row r="388" spans="1:8" x14ac:dyDescent="0.2">
      <c r="A388" t="s">
        <v>93</v>
      </c>
      <c r="B388" t="s">
        <v>2</v>
      </c>
      <c r="C388">
        <f>_xlfn.XLOOKUP(B388,'2.1.trackMPD'!$R$7:$R$29,'2.1.trackMPD'!$T$7:$T$29)</f>
        <v>6</v>
      </c>
      <c r="D388">
        <v>100</v>
      </c>
      <c r="E388" t="s">
        <v>6401</v>
      </c>
      <c r="F388" t="s">
        <v>111</v>
      </c>
      <c r="G388" t="s">
        <v>124</v>
      </c>
      <c r="H388" t="s">
        <v>6398</v>
      </c>
    </row>
    <row r="389" spans="1:8" x14ac:dyDescent="0.2">
      <c r="A389" t="s">
        <v>93</v>
      </c>
      <c r="B389" t="s">
        <v>2</v>
      </c>
      <c r="C389">
        <f>_xlfn.XLOOKUP(B389,'2.1.trackMPD'!$R$7:$R$29,'2.1.trackMPD'!$T$7:$T$29)</f>
        <v>6</v>
      </c>
      <c r="D389">
        <v>100</v>
      </c>
      <c r="E389" t="s">
        <v>6401</v>
      </c>
      <c r="F389" t="s">
        <v>111</v>
      </c>
      <c r="G389" t="s">
        <v>140</v>
      </c>
      <c r="H389" t="s">
        <v>6398</v>
      </c>
    </row>
    <row r="390" spans="1:8" x14ac:dyDescent="0.2">
      <c r="A390" t="s">
        <v>93</v>
      </c>
      <c r="B390" t="s">
        <v>2</v>
      </c>
      <c r="C390">
        <f>_xlfn.XLOOKUP(B390,'2.1.trackMPD'!$R$7:$R$29,'2.1.trackMPD'!$T$7:$T$29)</f>
        <v>6</v>
      </c>
      <c r="D390">
        <v>100</v>
      </c>
      <c r="E390" t="s">
        <v>6401</v>
      </c>
      <c r="F390" t="s">
        <v>110</v>
      </c>
      <c r="G390" t="s">
        <v>124</v>
      </c>
      <c r="H390" t="s">
        <v>6399</v>
      </c>
    </row>
    <row r="391" spans="1:8" x14ac:dyDescent="0.2">
      <c r="A391" t="s">
        <v>93</v>
      </c>
      <c r="B391" t="s">
        <v>2</v>
      </c>
      <c r="C391">
        <f>_xlfn.XLOOKUP(B391,'2.1.trackMPD'!$R$7:$R$29,'2.1.trackMPD'!$T$7:$T$29)</f>
        <v>6</v>
      </c>
      <c r="D391">
        <v>100</v>
      </c>
      <c r="E391" t="s">
        <v>6401</v>
      </c>
      <c r="F391" t="s">
        <v>110</v>
      </c>
      <c r="G391" t="s">
        <v>140</v>
      </c>
      <c r="H391" t="s">
        <v>6399</v>
      </c>
    </row>
    <row r="392" spans="1:8" x14ac:dyDescent="0.2">
      <c r="A392" t="s">
        <v>93</v>
      </c>
      <c r="B392" t="s">
        <v>3</v>
      </c>
      <c r="C392">
        <f>_xlfn.XLOOKUP(B392,'2.1.trackMPD'!$R$7:$R$29,'2.1.trackMPD'!$T$7:$T$29)</f>
        <v>2</v>
      </c>
      <c r="D392">
        <v>1</v>
      </c>
      <c r="E392" t="s">
        <v>6396</v>
      </c>
      <c r="F392" t="s">
        <v>110</v>
      </c>
      <c r="G392" t="s">
        <v>124</v>
      </c>
      <c r="H392" t="s">
        <v>6398</v>
      </c>
    </row>
    <row r="393" spans="1:8" x14ac:dyDescent="0.2">
      <c r="A393" t="s">
        <v>93</v>
      </c>
      <c r="B393" t="s">
        <v>3</v>
      </c>
      <c r="C393">
        <f>_xlfn.XLOOKUP(B393,'2.1.trackMPD'!$R$7:$R$29,'2.1.trackMPD'!$T$7:$T$29)</f>
        <v>2</v>
      </c>
      <c r="D393">
        <v>1</v>
      </c>
      <c r="E393" t="s">
        <v>6396</v>
      </c>
      <c r="F393" t="s">
        <v>110</v>
      </c>
      <c r="G393" t="s">
        <v>140</v>
      </c>
      <c r="H393" t="s">
        <v>6398</v>
      </c>
    </row>
    <row r="394" spans="1:8" x14ac:dyDescent="0.2">
      <c r="A394" t="s">
        <v>93</v>
      </c>
      <c r="B394" t="s">
        <v>3</v>
      </c>
      <c r="C394">
        <f>_xlfn.XLOOKUP(B394,'2.1.trackMPD'!$R$7:$R$29,'2.1.trackMPD'!$T$7:$T$29)</f>
        <v>2</v>
      </c>
      <c r="D394">
        <v>1</v>
      </c>
      <c r="E394" t="s">
        <v>6396</v>
      </c>
      <c r="F394" t="s">
        <v>111</v>
      </c>
      <c r="G394" t="s">
        <v>124</v>
      </c>
      <c r="H394" t="s">
        <v>6398</v>
      </c>
    </row>
    <row r="395" spans="1:8" x14ac:dyDescent="0.2">
      <c r="A395" t="s">
        <v>93</v>
      </c>
      <c r="B395" t="s">
        <v>3</v>
      </c>
      <c r="C395">
        <f>_xlfn.XLOOKUP(B395,'2.1.trackMPD'!$R$7:$R$29,'2.1.trackMPD'!$T$7:$T$29)</f>
        <v>2</v>
      </c>
      <c r="D395">
        <v>1</v>
      </c>
      <c r="E395" t="s">
        <v>6396</v>
      </c>
      <c r="F395" t="s">
        <v>111</v>
      </c>
      <c r="G395" t="s">
        <v>140</v>
      </c>
      <c r="H395" t="s">
        <v>6398</v>
      </c>
    </row>
    <row r="396" spans="1:8" x14ac:dyDescent="0.2">
      <c r="A396" t="s">
        <v>93</v>
      </c>
      <c r="B396" t="s">
        <v>3</v>
      </c>
      <c r="C396">
        <f>_xlfn.XLOOKUP(B396,'2.1.trackMPD'!$R$7:$R$29,'2.1.trackMPD'!$T$7:$T$29)</f>
        <v>2</v>
      </c>
      <c r="D396">
        <v>1</v>
      </c>
      <c r="E396" t="s">
        <v>6396</v>
      </c>
      <c r="F396" t="s">
        <v>110</v>
      </c>
      <c r="G396" t="s">
        <v>124</v>
      </c>
      <c r="H396" t="s">
        <v>6399</v>
      </c>
    </row>
    <row r="397" spans="1:8" x14ac:dyDescent="0.2">
      <c r="A397" t="s">
        <v>93</v>
      </c>
      <c r="B397" t="s">
        <v>3</v>
      </c>
      <c r="C397">
        <f>_xlfn.XLOOKUP(B397,'2.1.trackMPD'!$R$7:$R$29,'2.1.trackMPD'!$T$7:$T$29)</f>
        <v>2</v>
      </c>
      <c r="D397">
        <v>1</v>
      </c>
      <c r="E397" t="s">
        <v>6396</v>
      </c>
      <c r="F397" t="s">
        <v>110</v>
      </c>
      <c r="G397" t="s">
        <v>140</v>
      </c>
      <c r="H397" t="s">
        <v>6399</v>
      </c>
    </row>
    <row r="398" spans="1:8" x14ac:dyDescent="0.2">
      <c r="A398" t="s">
        <v>93</v>
      </c>
      <c r="B398" t="s">
        <v>3</v>
      </c>
      <c r="C398">
        <f>_xlfn.XLOOKUP(B398,'2.1.trackMPD'!$R$7:$R$29,'2.1.trackMPD'!$T$7:$T$29)</f>
        <v>2</v>
      </c>
      <c r="D398">
        <v>10</v>
      </c>
      <c r="E398" t="s">
        <v>6396</v>
      </c>
      <c r="F398" t="s">
        <v>110</v>
      </c>
      <c r="G398" t="s">
        <v>124</v>
      </c>
      <c r="H398" t="s">
        <v>6398</v>
      </c>
    </row>
    <row r="399" spans="1:8" x14ac:dyDescent="0.2">
      <c r="A399" t="s">
        <v>93</v>
      </c>
      <c r="B399" t="s">
        <v>3</v>
      </c>
      <c r="C399">
        <f>_xlfn.XLOOKUP(B399,'2.1.trackMPD'!$R$7:$R$29,'2.1.trackMPD'!$T$7:$T$29)</f>
        <v>2</v>
      </c>
      <c r="D399">
        <v>10</v>
      </c>
      <c r="E399" t="s">
        <v>6396</v>
      </c>
      <c r="F399" t="s">
        <v>110</v>
      </c>
      <c r="G399" t="s">
        <v>140</v>
      </c>
      <c r="H399" t="s">
        <v>6398</v>
      </c>
    </row>
    <row r="400" spans="1:8" x14ac:dyDescent="0.2">
      <c r="A400" t="s">
        <v>93</v>
      </c>
      <c r="B400" t="s">
        <v>3</v>
      </c>
      <c r="C400">
        <f>_xlfn.XLOOKUP(B400,'2.1.trackMPD'!$R$7:$R$29,'2.1.trackMPD'!$T$7:$T$29)</f>
        <v>2</v>
      </c>
      <c r="D400">
        <v>10</v>
      </c>
      <c r="E400" t="s">
        <v>6396</v>
      </c>
      <c r="F400" t="s">
        <v>111</v>
      </c>
      <c r="G400" t="s">
        <v>124</v>
      </c>
      <c r="H400" t="s">
        <v>6398</v>
      </c>
    </row>
    <row r="401" spans="1:8" x14ac:dyDescent="0.2">
      <c r="A401" t="s">
        <v>93</v>
      </c>
      <c r="B401" t="s">
        <v>3</v>
      </c>
      <c r="C401">
        <f>_xlfn.XLOOKUP(B401,'2.1.trackMPD'!$R$7:$R$29,'2.1.trackMPD'!$T$7:$T$29)</f>
        <v>2</v>
      </c>
      <c r="D401">
        <v>10</v>
      </c>
      <c r="E401" t="s">
        <v>6396</v>
      </c>
      <c r="F401" t="s">
        <v>111</v>
      </c>
      <c r="G401" t="s">
        <v>140</v>
      </c>
      <c r="H401" t="s">
        <v>6398</v>
      </c>
    </row>
    <row r="402" spans="1:8" x14ac:dyDescent="0.2">
      <c r="A402" t="s">
        <v>93</v>
      </c>
      <c r="B402" t="s">
        <v>3</v>
      </c>
      <c r="C402">
        <f>_xlfn.XLOOKUP(B402,'2.1.trackMPD'!$R$7:$R$29,'2.1.trackMPD'!$T$7:$T$29)</f>
        <v>2</v>
      </c>
      <c r="D402">
        <v>10</v>
      </c>
      <c r="E402" t="s">
        <v>6396</v>
      </c>
      <c r="F402" t="s">
        <v>110</v>
      </c>
      <c r="G402" t="s">
        <v>124</v>
      </c>
      <c r="H402" t="s">
        <v>6399</v>
      </c>
    </row>
    <row r="403" spans="1:8" x14ac:dyDescent="0.2">
      <c r="A403" t="s">
        <v>93</v>
      </c>
      <c r="B403" t="s">
        <v>3</v>
      </c>
      <c r="C403">
        <f>_xlfn.XLOOKUP(B403,'2.1.trackMPD'!$R$7:$R$29,'2.1.trackMPD'!$T$7:$T$29)</f>
        <v>2</v>
      </c>
      <c r="D403">
        <v>10</v>
      </c>
      <c r="E403" t="s">
        <v>6396</v>
      </c>
      <c r="F403" t="s">
        <v>110</v>
      </c>
      <c r="G403" t="s">
        <v>140</v>
      </c>
      <c r="H403" t="s">
        <v>6399</v>
      </c>
    </row>
    <row r="404" spans="1:8" x14ac:dyDescent="0.2">
      <c r="A404" t="s">
        <v>93</v>
      </c>
      <c r="B404" t="s">
        <v>3</v>
      </c>
      <c r="C404">
        <f>_xlfn.XLOOKUP(B404,'2.1.trackMPD'!$R$7:$R$29,'2.1.trackMPD'!$T$7:$T$29)</f>
        <v>2</v>
      </c>
      <c r="D404">
        <v>100</v>
      </c>
      <c r="E404" t="s">
        <v>6396</v>
      </c>
      <c r="F404" t="s">
        <v>110</v>
      </c>
      <c r="G404" t="s">
        <v>124</v>
      </c>
      <c r="H404" t="s">
        <v>6398</v>
      </c>
    </row>
    <row r="405" spans="1:8" x14ac:dyDescent="0.2">
      <c r="A405" t="s">
        <v>93</v>
      </c>
      <c r="B405" t="s">
        <v>3</v>
      </c>
      <c r="C405">
        <f>_xlfn.XLOOKUP(B405,'2.1.trackMPD'!$R$7:$R$29,'2.1.trackMPD'!$T$7:$T$29)</f>
        <v>2</v>
      </c>
      <c r="D405">
        <v>100</v>
      </c>
      <c r="E405" t="s">
        <v>6396</v>
      </c>
      <c r="F405" t="s">
        <v>110</v>
      </c>
      <c r="G405" t="s">
        <v>140</v>
      </c>
      <c r="H405" t="s">
        <v>6398</v>
      </c>
    </row>
    <row r="406" spans="1:8" x14ac:dyDescent="0.2">
      <c r="A406" t="s">
        <v>93</v>
      </c>
      <c r="B406" t="s">
        <v>3</v>
      </c>
      <c r="C406">
        <f>_xlfn.XLOOKUP(B406,'2.1.trackMPD'!$R$7:$R$29,'2.1.trackMPD'!$T$7:$T$29)</f>
        <v>2</v>
      </c>
      <c r="D406">
        <v>100</v>
      </c>
      <c r="E406" t="s">
        <v>6396</v>
      </c>
      <c r="F406" t="s">
        <v>111</v>
      </c>
      <c r="G406" t="s">
        <v>124</v>
      </c>
      <c r="H406" t="s">
        <v>6398</v>
      </c>
    </row>
    <row r="407" spans="1:8" x14ac:dyDescent="0.2">
      <c r="A407" t="s">
        <v>93</v>
      </c>
      <c r="B407" t="s">
        <v>3</v>
      </c>
      <c r="C407">
        <f>_xlfn.XLOOKUP(B407,'2.1.trackMPD'!$R$7:$R$29,'2.1.trackMPD'!$T$7:$T$29)</f>
        <v>2</v>
      </c>
      <c r="D407">
        <v>100</v>
      </c>
      <c r="E407" t="s">
        <v>6396</v>
      </c>
      <c r="F407" t="s">
        <v>111</v>
      </c>
      <c r="G407" t="s">
        <v>140</v>
      </c>
      <c r="H407" t="s">
        <v>6398</v>
      </c>
    </row>
    <row r="408" spans="1:8" x14ac:dyDescent="0.2">
      <c r="A408" t="s">
        <v>93</v>
      </c>
      <c r="B408" t="s">
        <v>3</v>
      </c>
      <c r="C408">
        <f>_xlfn.XLOOKUP(B408,'2.1.trackMPD'!$R$7:$R$29,'2.1.trackMPD'!$T$7:$T$29)</f>
        <v>2</v>
      </c>
      <c r="D408">
        <v>100</v>
      </c>
      <c r="E408" t="s">
        <v>6396</v>
      </c>
      <c r="F408" t="s">
        <v>110</v>
      </c>
      <c r="G408" t="s">
        <v>124</v>
      </c>
      <c r="H408" t="s">
        <v>6399</v>
      </c>
    </row>
    <row r="409" spans="1:8" x14ac:dyDescent="0.2">
      <c r="A409" t="s">
        <v>93</v>
      </c>
      <c r="B409" t="s">
        <v>3</v>
      </c>
      <c r="C409">
        <f>_xlfn.XLOOKUP(B409,'2.1.trackMPD'!$R$7:$R$29,'2.1.trackMPD'!$T$7:$T$29)</f>
        <v>2</v>
      </c>
      <c r="D409">
        <v>100</v>
      </c>
      <c r="E409" t="s">
        <v>6396</v>
      </c>
      <c r="F409" t="s">
        <v>110</v>
      </c>
      <c r="G409" t="s">
        <v>140</v>
      </c>
      <c r="H409" t="s">
        <v>6399</v>
      </c>
    </row>
    <row r="410" spans="1:8" x14ac:dyDescent="0.2">
      <c r="A410" t="s">
        <v>93</v>
      </c>
      <c r="B410" t="s">
        <v>3</v>
      </c>
      <c r="C410">
        <f>_xlfn.XLOOKUP(B410,'2.1.trackMPD'!$R$7:$R$29,'2.1.trackMPD'!$T$7:$T$29)</f>
        <v>2</v>
      </c>
      <c r="D410">
        <v>1000</v>
      </c>
      <c r="E410" t="s">
        <v>6396</v>
      </c>
      <c r="F410" t="s">
        <v>110</v>
      </c>
      <c r="G410" t="s">
        <v>124</v>
      </c>
      <c r="H410" t="s">
        <v>6398</v>
      </c>
    </row>
    <row r="411" spans="1:8" x14ac:dyDescent="0.2">
      <c r="A411" t="s">
        <v>93</v>
      </c>
      <c r="B411" t="s">
        <v>3</v>
      </c>
      <c r="C411">
        <f>_xlfn.XLOOKUP(B411,'2.1.trackMPD'!$R$7:$R$29,'2.1.trackMPD'!$T$7:$T$29)</f>
        <v>2</v>
      </c>
      <c r="D411">
        <v>1000</v>
      </c>
      <c r="E411" t="s">
        <v>6396</v>
      </c>
      <c r="F411" t="s">
        <v>110</v>
      </c>
      <c r="G411" t="s">
        <v>140</v>
      </c>
      <c r="H411" t="s">
        <v>6398</v>
      </c>
    </row>
    <row r="412" spans="1:8" x14ac:dyDescent="0.2">
      <c r="A412" t="s">
        <v>93</v>
      </c>
      <c r="B412" t="s">
        <v>3</v>
      </c>
      <c r="C412">
        <f>_xlfn.XLOOKUP(B412,'2.1.trackMPD'!$R$7:$R$29,'2.1.trackMPD'!$T$7:$T$29)</f>
        <v>2</v>
      </c>
      <c r="D412">
        <v>1000</v>
      </c>
      <c r="E412" t="s">
        <v>6396</v>
      </c>
      <c r="F412" t="s">
        <v>111</v>
      </c>
      <c r="G412" t="s">
        <v>124</v>
      </c>
      <c r="H412" t="s">
        <v>6398</v>
      </c>
    </row>
    <row r="413" spans="1:8" x14ac:dyDescent="0.2">
      <c r="A413" t="s">
        <v>93</v>
      </c>
      <c r="B413" t="s">
        <v>3</v>
      </c>
      <c r="C413">
        <f>_xlfn.XLOOKUP(B413,'2.1.trackMPD'!$R$7:$R$29,'2.1.trackMPD'!$T$7:$T$29)</f>
        <v>2</v>
      </c>
      <c r="D413">
        <v>1000</v>
      </c>
      <c r="E413" t="s">
        <v>6396</v>
      </c>
      <c r="F413" t="s">
        <v>111</v>
      </c>
      <c r="G413" t="s">
        <v>140</v>
      </c>
      <c r="H413" t="s">
        <v>6398</v>
      </c>
    </row>
    <row r="414" spans="1:8" x14ac:dyDescent="0.2">
      <c r="A414" t="s">
        <v>93</v>
      </c>
      <c r="B414" t="s">
        <v>3</v>
      </c>
      <c r="C414">
        <f>_xlfn.XLOOKUP(B414,'2.1.trackMPD'!$R$7:$R$29,'2.1.trackMPD'!$T$7:$T$29)</f>
        <v>2</v>
      </c>
      <c r="D414">
        <v>1000</v>
      </c>
      <c r="E414" t="s">
        <v>6396</v>
      </c>
      <c r="F414" t="s">
        <v>110</v>
      </c>
      <c r="G414" t="s">
        <v>124</v>
      </c>
      <c r="H414" t="s">
        <v>6399</v>
      </c>
    </row>
    <row r="415" spans="1:8" x14ac:dyDescent="0.2">
      <c r="A415" t="s">
        <v>93</v>
      </c>
      <c r="B415" t="s">
        <v>3</v>
      </c>
      <c r="C415">
        <f>_xlfn.XLOOKUP(B415,'2.1.trackMPD'!$R$7:$R$29,'2.1.trackMPD'!$T$7:$T$29)</f>
        <v>2</v>
      </c>
      <c r="D415">
        <v>1000</v>
      </c>
      <c r="E415" t="s">
        <v>6396</v>
      </c>
      <c r="F415" t="s">
        <v>110</v>
      </c>
      <c r="G415" t="s">
        <v>140</v>
      </c>
      <c r="H415" t="s">
        <v>6399</v>
      </c>
    </row>
    <row r="416" spans="1:8" x14ac:dyDescent="0.2">
      <c r="A416" t="s">
        <v>93</v>
      </c>
      <c r="B416" t="s">
        <v>3</v>
      </c>
      <c r="C416">
        <f>_xlfn.XLOOKUP(B416,'2.1.trackMPD'!$R$7:$R$29,'2.1.trackMPD'!$T$7:$T$29)</f>
        <v>2</v>
      </c>
      <c r="D416">
        <v>5000</v>
      </c>
      <c r="E416" t="s">
        <v>6396</v>
      </c>
      <c r="F416" t="s">
        <v>110</v>
      </c>
      <c r="G416" t="s">
        <v>124</v>
      </c>
      <c r="H416" t="s">
        <v>6398</v>
      </c>
    </row>
    <row r="417" spans="1:8" x14ac:dyDescent="0.2">
      <c r="A417" t="s">
        <v>93</v>
      </c>
      <c r="B417" t="s">
        <v>3</v>
      </c>
      <c r="C417">
        <f>_xlfn.XLOOKUP(B417,'2.1.trackMPD'!$R$7:$R$29,'2.1.trackMPD'!$T$7:$T$29)</f>
        <v>2</v>
      </c>
      <c r="D417">
        <v>5000</v>
      </c>
      <c r="E417" t="s">
        <v>6396</v>
      </c>
      <c r="F417" t="s">
        <v>110</v>
      </c>
      <c r="G417" t="s">
        <v>140</v>
      </c>
      <c r="H417" t="s">
        <v>6398</v>
      </c>
    </row>
    <row r="418" spans="1:8" x14ac:dyDescent="0.2">
      <c r="A418" t="s">
        <v>93</v>
      </c>
      <c r="B418" t="s">
        <v>3</v>
      </c>
      <c r="C418">
        <f>_xlfn.XLOOKUP(B418,'2.1.trackMPD'!$R$7:$R$29,'2.1.trackMPD'!$T$7:$T$29)</f>
        <v>2</v>
      </c>
      <c r="D418">
        <v>5000</v>
      </c>
      <c r="E418" t="s">
        <v>6396</v>
      </c>
      <c r="F418" t="s">
        <v>111</v>
      </c>
      <c r="G418" t="s">
        <v>124</v>
      </c>
      <c r="H418" t="s">
        <v>6398</v>
      </c>
    </row>
    <row r="419" spans="1:8" x14ac:dyDescent="0.2">
      <c r="A419" t="s">
        <v>93</v>
      </c>
      <c r="B419" t="s">
        <v>3</v>
      </c>
      <c r="C419">
        <f>_xlfn.XLOOKUP(B419,'2.1.trackMPD'!$R$7:$R$29,'2.1.trackMPD'!$T$7:$T$29)</f>
        <v>2</v>
      </c>
      <c r="D419">
        <v>5000</v>
      </c>
      <c r="E419" t="s">
        <v>6396</v>
      </c>
      <c r="F419" t="s">
        <v>111</v>
      </c>
      <c r="G419" t="s">
        <v>140</v>
      </c>
      <c r="H419" t="s">
        <v>6398</v>
      </c>
    </row>
    <row r="420" spans="1:8" x14ac:dyDescent="0.2">
      <c r="A420" t="s">
        <v>93</v>
      </c>
      <c r="B420" t="s">
        <v>3</v>
      </c>
      <c r="C420">
        <f>_xlfn.XLOOKUP(B420,'2.1.trackMPD'!$R$7:$R$29,'2.1.trackMPD'!$T$7:$T$29)</f>
        <v>2</v>
      </c>
      <c r="D420">
        <v>5000</v>
      </c>
      <c r="E420" t="s">
        <v>6396</v>
      </c>
      <c r="F420" t="s">
        <v>110</v>
      </c>
      <c r="G420" t="s">
        <v>124</v>
      </c>
      <c r="H420" t="s">
        <v>6399</v>
      </c>
    </row>
    <row r="421" spans="1:8" x14ac:dyDescent="0.2">
      <c r="A421" t="s">
        <v>93</v>
      </c>
      <c r="B421" t="s">
        <v>3</v>
      </c>
      <c r="C421">
        <f>_xlfn.XLOOKUP(B421,'2.1.trackMPD'!$R$7:$R$29,'2.1.trackMPD'!$T$7:$T$29)</f>
        <v>2</v>
      </c>
      <c r="D421">
        <v>5000</v>
      </c>
      <c r="E421" t="s">
        <v>6396</v>
      </c>
      <c r="F421" t="s">
        <v>110</v>
      </c>
      <c r="G421" t="s">
        <v>140</v>
      </c>
      <c r="H421" t="s">
        <v>6399</v>
      </c>
    </row>
    <row r="422" spans="1:8" x14ac:dyDescent="0.2">
      <c r="A422" t="s">
        <v>93</v>
      </c>
      <c r="B422" t="s">
        <v>3</v>
      </c>
      <c r="C422">
        <f>_xlfn.XLOOKUP(B422,'2.1.trackMPD'!$R$7:$R$29,'2.1.trackMPD'!$T$7:$T$29)</f>
        <v>2</v>
      </c>
      <c r="D422">
        <v>1</v>
      </c>
      <c r="E422" t="s">
        <v>6400</v>
      </c>
      <c r="F422" t="s">
        <v>110</v>
      </c>
      <c r="G422" t="s">
        <v>124</v>
      </c>
      <c r="H422" t="s">
        <v>6398</v>
      </c>
    </row>
    <row r="423" spans="1:8" x14ac:dyDescent="0.2">
      <c r="A423" t="s">
        <v>93</v>
      </c>
      <c r="B423" t="s">
        <v>3</v>
      </c>
      <c r="C423">
        <f>_xlfn.XLOOKUP(B423,'2.1.trackMPD'!$R$7:$R$29,'2.1.trackMPD'!$T$7:$T$29)</f>
        <v>2</v>
      </c>
      <c r="D423">
        <v>1</v>
      </c>
      <c r="E423" t="s">
        <v>6400</v>
      </c>
      <c r="F423" t="s">
        <v>110</v>
      </c>
      <c r="G423" t="s">
        <v>140</v>
      </c>
      <c r="H423" t="s">
        <v>6398</v>
      </c>
    </row>
    <row r="424" spans="1:8" x14ac:dyDescent="0.2">
      <c r="A424" t="s">
        <v>93</v>
      </c>
      <c r="B424" t="s">
        <v>3</v>
      </c>
      <c r="C424">
        <f>_xlfn.XLOOKUP(B424,'2.1.trackMPD'!$R$7:$R$29,'2.1.trackMPD'!$T$7:$T$29)</f>
        <v>2</v>
      </c>
      <c r="D424">
        <v>1</v>
      </c>
      <c r="E424" t="s">
        <v>6400</v>
      </c>
      <c r="F424" t="s">
        <v>111</v>
      </c>
      <c r="G424" t="s">
        <v>124</v>
      </c>
      <c r="H424" t="s">
        <v>6398</v>
      </c>
    </row>
    <row r="425" spans="1:8" x14ac:dyDescent="0.2">
      <c r="A425" t="s">
        <v>93</v>
      </c>
      <c r="B425" t="s">
        <v>3</v>
      </c>
      <c r="C425">
        <f>_xlfn.XLOOKUP(B425,'2.1.trackMPD'!$R$7:$R$29,'2.1.trackMPD'!$T$7:$T$29)</f>
        <v>2</v>
      </c>
      <c r="D425">
        <v>1</v>
      </c>
      <c r="E425" t="s">
        <v>6400</v>
      </c>
      <c r="F425" t="s">
        <v>111</v>
      </c>
      <c r="G425" t="s">
        <v>140</v>
      </c>
      <c r="H425" t="s">
        <v>6398</v>
      </c>
    </row>
    <row r="426" spans="1:8" x14ac:dyDescent="0.2">
      <c r="A426" t="s">
        <v>93</v>
      </c>
      <c r="B426" t="s">
        <v>3</v>
      </c>
      <c r="C426">
        <f>_xlfn.XLOOKUP(B426,'2.1.trackMPD'!$R$7:$R$29,'2.1.trackMPD'!$T$7:$T$29)</f>
        <v>2</v>
      </c>
      <c r="D426">
        <v>1</v>
      </c>
      <c r="E426" t="s">
        <v>6400</v>
      </c>
      <c r="F426" t="s">
        <v>110</v>
      </c>
      <c r="G426" t="s">
        <v>124</v>
      </c>
      <c r="H426" t="s">
        <v>6399</v>
      </c>
    </row>
    <row r="427" spans="1:8" x14ac:dyDescent="0.2">
      <c r="A427" t="s">
        <v>93</v>
      </c>
      <c r="B427" t="s">
        <v>3</v>
      </c>
      <c r="C427">
        <f>_xlfn.XLOOKUP(B427,'2.1.trackMPD'!$R$7:$R$29,'2.1.trackMPD'!$T$7:$T$29)</f>
        <v>2</v>
      </c>
      <c r="D427">
        <v>1</v>
      </c>
      <c r="E427" t="s">
        <v>6400</v>
      </c>
      <c r="F427" t="s">
        <v>110</v>
      </c>
      <c r="G427" t="s">
        <v>140</v>
      </c>
      <c r="H427" t="s">
        <v>6399</v>
      </c>
    </row>
    <row r="428" spans="1:8" x14ac:dyDescent="0.2">
      <c r="A428" t="s">
        <v>93</v>
      </c>
      <c r="B428" t="s">
        <v>3</v>
      </c>
      <c r="C428">
        <f>_xlfn.XLOOKUP(B428,'2.1.trackMPD'!$R$7:$R$29,'2.1.trackMPD'!$T$7:$T$29)</f>
        <v>2</v>
      </c>
      <c r="D428">
        <v>10</v>
      </c>
      <c r="E428" t="s">
        <v>6400</v>
      </c>
      <c r="F428" t="s">
        <v>110</v>
      </c>
      <c r="G428" t="s">
        <v>124</v>
      </c>
      <c r="H428" t="s">
        <v>6398</v>
      </c>
    </row>
    <row r="429" spans="1:8" x14ac:dyDescent="0.2">
      <c r="A429" t="s">
        <v>93</v>
      </c>
      <c r="B429" t="s">
        <v>3</v>
      </c>
      <c r="C429">
        <f>_xlfn.XLOOKUP(B429,'2.1.trackMPD'!$R$7:$R$29,'2.1.trackMPD'!$T$7:$T$29)</f>
        <v>2</v>
      </c>
      <c r="D429">
        <v>10</v>
      </c>
      <c r="E429" t="s">
        <v>6400</v>
      </c>
      <c r="F429" t="s">
        <v>110</v>
      </c>
      <c r="G429" t="s">
        <v>140</v>
      </c>
      <c r="H429" t="s">
        <v>6398</v>
      </c>
    </row>
    <row r="430" spans="1:8" x14ac:dyDescent="0.2">
      <c r="A430" t="s">
        <v>93</v>
      </c>
      <c r="B430" t="s">
        <v>3</v>
      </c>
      <c r="C430">
        <f>_xlfn.XLOOKUP(B430,'2.1.trackMPD'!$R$7:$R$29,'2.1.trackMPD'!$T$7:$T$29)</f>
        <v>2</v>
      </c>
      <c r="D430">
        <v>10</v>
      </c>
      <c r="E430" t="s">
        <v>6400</v>
      </c>
      <c r="F430" t="s">
        <v>111</v>
      </c>
      <c r="G430" t="s">
        <v>124</v>
      </c>
      <c r="H430" t="s">
        <v>6398</v>
      </c>
    </row>
    <row r="431" spans="1:8" x14ac:dyDescent="0.2">
      <c r="A431" t="s">
        <v>93</v>
      </c>
      <c r="B431" t="s">
        <v>3</v>
      </c>
      <c r="C431">
        <f>_xlfn.XLOOKUP(B431,'2.1.trackMPD'!$R$7:$R$29,'2.1.trackMPD'!$T$7:$T$29)</f>
        <v>2</v>
      </c>
      <c r="D431">
        <v>10</v>
      </c>
      <c r="E431" t="s">
        <v>6400</v>
      </c>
      <c r="F431" t="s">
        <v>111</v>
      </c>
      <c r="G431" t="s">
        <v>140</v>
      </c>
      <c r="H431" t="s">
        <v>6398</v>
      </c>
    </row>
    <row r="432" spans="1:8" x14ac:dyDescent="0.2">
      <c r="A432" t="s">
        <v>93</v>
      </c>
      <c r="B432" t="s">
        <v>3</v>
      </c>
      <c r="C432">
        <f>_xlfn.XLOOKUP(B432,'2.1.trackMPD'!$R$7:$R$29,'2.1.trackMPD'!$T$7:$T$29)</f>
        <v>2</v>
      </c>
      <c r="D432">
        <v>10</v>
      </c>
      <c r="E432" t="s">
        <v>6400</v>
      </c>
      <c r="F432" t="s">
        <v>110</v>
      </c>
      <c r="G432" t="s">
        <v>124</v>
      </c>
      <c r="H432" t="s">
        <v>6399</v>
      </c>
    </row>
    <row r="433" spans="1:8" x14ac:dyDescent="0.2">
      <c r="A433" t="s">
        <v>93</v>
      </c>
      <c r="B433" t="s">
        <v>3</v>
      </c>
      <c r="C433">
        <f>_xlfn.XLOOKUP(B433,'2.1.trackMPD'!$R$7:$R$29,'2.1.trackMPD'!$T$7:$T$29)</f>
        <v>2</v>
      </c>
      <c r="D433">
        <v>10</v>
      </c>
      <c r="E433" t="s">
        <v>6400</v>
      </c>
      <c r="F433" t="s">
        <v>110</v>
      </c>
      <c r="G433" t="s">
        <v>140</v>
      </c>
      <c r="H433" t="s">
        <v>6399</v>
      </c>
    </row>
    <row r="434" spans="1:8" x14ac:dyDescent="0.2">
      <c r="A434" t="s">
        <v>93</v>
      </c>
      <c r="B434" t="s">
        <v>3</v>
      </c>
      <c r="C434">
        <f>_xlfn.XLOOKUP(B434,'2.1.trackMPD'!$R$7:$R$29,'2.1.trackMPD'!$T$7:$T$29)</f>
        <v>2</v>
      </c>
      <c r="D434">
        <v>100</v>
      </c>
      <c r="E434" t="s">
        <v>6400</v>
      </c>
      <c r="F434" t="s">
        <v>110</v>
      </c>
      <c r="G434" t="s">
        <v>124</v>
      </c>
      <c r="H434" t="s">
        <v>6398</v>
      </c>
    </row>
    <row r="435" spans="1:8" x14ac:dyDescent="0.2">
      <c r="A435" t="s">
        <v>93</v>
      </c>
      <c r="B435" t="s">
        <v>3</v>
      </c>
      <c r="C435">
        <f>_xlfn.XLOOKUP(B435,'2.1.trackMPD'!$R$7:$R$29,'2.1.trackMPD'!$T$7:$T$29)</f>
        <v>2</v>
      </c>
      <c r="D435">
        <v>100</v>
      </c>
      <c r="E435" t="s">
        <v>6400</v>
      </c>
      <c r="F435" t="s">
        <v>110</v>
      </c>
      <c r="G435" t="s">
        <v>140</v>
      </c>
      <c r="H435" t="s">
        <v>6398</v>
      </c>
    </row>
    <row r="436" spans="1:8" x14ac:dyDescent="0.2">
      <c r="A436" t="s">
        <v>93</v>
      </c>
      <c r="B436" t="s">
        <v>3</v>
      </c>
      <c r="C436">
        <f>_xlfn.XLOOKUP(B436,'2.1.trackMPD'!$R$7:$R$29,'2.1.trackMPD'!$T$7:$T$29)</f>
        <v>2</v>
      </c>
      <c r="D436">
        <v>100</v>
      </c>
      <c r="E436" t="s">
        <v>6400</v>
      </c>
      <c r="F436" t="s">
        <v>111</v>
      </c>
      <c r="G436" t="s">
        <v>124</v>
      </c>
      <c r="H436" t="s">
        <v>6398</v>
      </c>
    </row>
    <row r="437" spans="1:8" x14ac:dyDescent="0.2">
      <c r="A437" t="s">
        <v>93</v>
      </c>
      <c r="B437" t="s">
        <v>3</v>
      </c>
      <c r="C437">
        <f>_xlfn.XLOOKUP(B437,'2.1.trackMPD'!$R$7:$R$29,'2.1.trackMPD'!$T$7:$T$29)</f>
        <v>2</v>
      </c>
      <c r="D437">
        <v>100</v>
      </c>
      <c r="E437" t="s">
        <v>6400</v>
      </c>
      <c r="F437" t="s">
        <v>111</v>
      </c>
      <c r="G437" t="s">
        <v>140</v>
      </c>
      <c r="H437" t="s">
        <v>6398</v>
      </c>
    </row>
    <row r="438" spans="1:8" x14ac:dyDescent="0.2">
      <c r="A438" t="s">
        <v>93</v>
      </c>
      <c r="B438" t="s">
        <v>3</v>
      </c>
      <c r="C438">
        <f>_xlfn.XLOOKUP(B438,'2.1.trackMPD'!$R$7:$R$29,'2.1.trackMPD'!$T$7:$T$29)</f>
        <v>2</v>
      </c>
      <c r="D438">
        <v>100</v>
      </c>
      <c r="E438" t="s">
        <v>6400</v>
      </c>
      <c r="F438" t="s">
        <v>110</v>
      </c>
      <c r="G438" t="s">
        <v>124</v>
      </c>
      <c r="H438" t="s">
        <v>6399</v>
      </c>
    </row>
    <row r="439" spans="1:8" x14ac:dyDescent="0.2">
      <c r="A439" t="s">
        <v>93</v>
      </c>
      <c r="B439" t="s">
        <v>3</v>
      </c>
      <c r="C439">
        <f>_xlfn.XLOOKUP(B439,'2.1.trackMPD'!$R$7:$R$29,'2.1.trackMPD'!$T$7:$T$29)</f>
        <v>2</v>
      </c>
      <c r="D439">
        <v>100</v>
      </c>
      <c r="E439" t="s">
        <v>6400</v>
      </c>
      <c r="F439" t="s">
        <v>110</v>
      </c>
      <c r="G439" t="s">
        <v>140</v>
      </c>
      <c r="H439" t="s">
        <v>6399</v>
      </c>
    </row>
    <row r="440" spans="1:8" x14ac:dyDescent="0.2">
      <c r="A440" t="s">
        <v>93</v>
      </c>
      <c r="B440" t="s">
        <v>3</v>
      </c>
      <c r="C440">
        <f>_xlfn.XLOOKUP(B440,'2.1.trackMPD'!$R$7:$R$29,'2.1.trackMPD'!$T$7:$T$29)</f>
        <v>2</v>
      </c>
      <c r="D440">
        <v>1000</v>
      </c>
      <c r="E440" t="s">
        <v>6400</v>
      </c>
      <c r="F440" t="s">
        <v>110</v>
      </c>
      <c r="G440" t="s">
        <v>124</v>
      </c>
      <c r="H440" t="s">
        <v>6398</v>
      </c>
    </row>
    <row r="441" spans="1:8" x14ac:dyDescent="0.2">
      <c r="A441" t="s">
        <v>93</v>
      </c>
      <c r="B441" t="s">
        <v>3</v>
      </c>
      <c r="C441">
        <f>_xlfn.XLOOKUP(B441,'2.1.trackMPD'!$R$7:$R$29,'2.1.trackMPD'!$T$7:$T$29)</f>
        <v>2</v>
      </c>
      <c r="D441">
        <v>1000</v>
      </c>
      <c r="E441" t="s">
        <v>6400</v>
      </c>
      <c r="F441" t="s">
        <v>110</v>
      </c>
      <c r="G441" t="s">
        <v>140</v>
      </c>
      <c r="H441" t="s">
        <v>6398</v>
      </c>
    </row>
    <row r="442" spans="1:8" x14ac:dyDescent="0.2">
      <c r="A442" t="s">
        <v>93</v>
      </c>
      <c r="B442" t="s">
        <v>3</v>
      </c>
      <c r="C442">
        <f>_xlfn.XLOOKUP(B442,'2.1.trackMPD'!$R$7:$R$29,'2.1.trackMPD'!$T$7:$T$29)</f>
        <v>2</v>
      </c>
      <c r="D442">
        <v>1000</v>
      </c>
      <c r="E442" t="s">
        <v>6400</v>
      </c>
      <c r="F442" t="s">
        <v>111</v>
      </c>
      <c r="G442" t="s">
        <v>124</v>
      </c>
      <c r="H442" t="s">
        <v>6398</v>
      </c>
    </row>
    <row r="443" spans="1:8" x14ac:dyDescent="0.2">
      <c r="A443" t="s">
        <v>93</v>
      </c>
      <c r="B443" t="s">
        <v>3</v>
      </c>
      <c r="C443">
        <f>_xlfn.XLOOKUP(B443,'2.1.trackMPD'!$R$7:$R$29,'2.1.trackMPD'!$T$7:$T$29)</f>
        <v>2</v>
      </c>
      <c r="D443">
        <v>1000</v>
      </c>
      <c r="E443" t="s">
        <v>6400</v>
      </c>
      <c r="F443" t="s">
        <v>111</v>
      </c>
      <c r="G443" t="s">
        <v>140</v>
      </c>
      <c r="H443" t="s">
        <v>6398</v>
      </c>
    </row>
    <row r="444" spans="1:8" x14ac:dyDescent="0.2">
      <c r="A444" t="s">
        <v>93</v>
      </c>
      <c r="B444" t="s">
        <v>3</v>
      </c>
      <c r="C444">
        <f>_xlfn.XLOOKUP(B444,'2.1.trackMPD'!$R$7:$R$29,'2.1.trackMPD'!$T$7:$T$29)</f>
        <v>2</v>
      </c>
      <c r="D444">
        <v>1000</v>
      </c>
      <c r="E444" t="s">
        <v>6400</v>
      </c>
      <c r="F444" t="s">
        <v>110</v>
      </c>
      <c r="G444" t="s">
        <v>124</v>
      </c>
      <c r="H444" t="s">
        <v>6399</v>
      </c>
    </row>
    <row r="445" spans="1:8" x14ac:dyDescent="0.2">
      <c r="A445" t="s">
        <v>93</v>
      </c>
      <c r="B445" t="s">
        <v>3</v>
      </c>
      <c r="C445">
        <f>_xlfn.XLOOKUP(B445,'2.1.trackMPD'!$R$7:$R$29,'2.1.trackMPD'!$T$7:$T$29)</f>
        <v>2</v>
      </c>
      <c r="D445">
        <v>1000</v>
      </c>
      <c r="E445" t="s">
        <v>6400</v>
      </c>
      <c r="F445" t="s">
        <v>110</v>
      </c>
      <c r="G445" t="s">
        <v>140</v>
      </c>
      <c r="H445" t="s">
        <v>6399</v>
      </c>
    </row>
    <row r="446" spans="1:8" x14ac:dyDescent="0.2">
      <c r="A446" t="s">
        <v>93</v>
      </c>
      <c r="B446" t="s">
        <v>3</v>
      </c>
      <c r="C446">
        <f>_xlfn.XLOOKUP(B446,'2.1.trackMPD'!$R$7:$R$29,'2.1.trackMPD'!$T$7:$T$29)</f>
        <v>2</v>
      </c>
      <c r="D446">
        <v>5000</v>
      </c>
      <c r="E446" t="s">
        <v>6400</v>
      </c>
      <c r="F446" t="s">
        <v>110</v>
      </c>
      <c r="G446" t="s">
        <v>124</v>
      </c>
      <c r="H446" t="s">
        <v>6398</v>
      </c>
    </row>
    <row r="447" spans="1:8" x14ac:dyDescent="0.2">
      <c r="A447" t="s">
        <v>93</v>
      </c>
      <c r="B447" t="s">
        <v>3</v>
      </c>
      <c r="C447">
        <f>_xlfn.XLOOKUP(B447,'2.1.trackMPD'!$R$7:$R$29,'2.1.trackMPD'!$T$7:$T$29)</f>
        <v>2</v>
      </c>
      <c r="D447">
        <v>5000</v>
      </c>
      <c r="E447" t="s">
        <v>6400</v>
      </c>
      <c r="F447" t="s">
        <v>110</v>
      </c>
      <c r="G447" t="s">
        <v>140</v>
      </c>
      <c r="H447" t="s">
        <v>6398</v>
      </c>
    </row>
    <row r="448" spans="1:8" x14ac:dyDescent="0.2">
      <c r="A448" t="s">
        <v>93</v>
      </c>
      <c r="B448" t="s">
        <v>3</v>
      </c>
      <c r="C448">
        <f>_xlfn.XLOOKUP(B448,'2.1.trackMPD'!$R$7:$R$29,'2.1.trackMPD'!$T$7:$T$29)</f>
        <v>2</v>
      </c>
      <c r="D448">
        <v>5000</v>
      </c>
      <c r="E448" t="s">
        <v>6400</v>
      </c>
      <c r="F448" t="s">
        <v>111</v>
      </c>
      <c r="G448" t="s">
        <v>124</v>
      </c>
      <c r="H448" t="s">
        <v>6398</v>
      </c>
    </row>
    <row r="449" spans="1:8" x14ac:dyDescent="0.2">
      <c r="A449" t="s">
        <v>93</v>
      </c>
      <c r="B449" t="s">
        <v>3</v>
      </c>
      <c r="C449">
        <f>_xlfn.XLOOKUP(B449,'2.1.trackMPD'!$R$7:$R$29,'2.1.trackMPD'!$T$7:$T$29)</f>
        <v>2</v>
      </c>
      <c r="D449">
        <v>5000</v>
      </c>
      <c r="E449" t="s">
        <v>6400</v>
      </c>
      <c r="F449" t="s">
        <v>111</v>
      </c>
      <c r="G449" t="s">
        <v>140</v>
      </c>
      <c r="H449" t="s">
        <v>6398</v>
      </c>
    </row>
    <row r="450" spans="1:8" x14ac:dyDescent="0.2">
      <c r="A450" t="s">
        <v>93</v>
      </c>
      <c r="B450" t="s">
        <v>3</v>
      </c>
      <c r="C450">
        <f>_xlfn.XLOOKUP(B450,'2.1.trackMPD'!$R$7:$R$29,'2.1.trackMPD'!$T$7:$T$29)</f>
        <v>2</v>
      </c>
      <c r="D450">
        <v>5000</v>
      </c>
      <c r="E450" t="s">
        <v>6400</v>
      </c>
      <c r="F450" t="s">
        <v>110</v>
      </c>
      <c r="G450" t="s">
        <v>124</v>
      </c>
      <c r="H450" t="s">
        <v>6399</v>
      </c>
    </row>
    <row r="451" spans="1:8" x14ac:dyDescent="0.2">
      <c r="A451" t="s">
        <v>93</v>
      </c>
      <c r="B451" t="s">
        <v>3</v>
      </c>
      <c r="C451">
        <f>_xlfn.XLOOKUP(B451,'2.1.trackMPD'!$R$7:$R$29,'2.1.trackMPD'!$T$7:$T$29)</f>
        <v>2</v>
      </c>
      <c r="D451">
        <v>5000</v>
      </c>
      <c r="E451" t="s">
        <v>6400</v>
      </c>
      <c r="F451" t="s">
        <v>110</v>
      </c>
      <c r="G451" t="s">
        <v>140</v>
      </c>
      <c r="H451" t="s">
        <v>6399</v>
      </c>
    </row>
    <row r="452" spans="1:8" x14ac:dyDescent="0.2">
      <c r="A452" t="s">
        <v>93</v>
      </c>
      <c r="B452" t="s">
        <v>3</v>
      </c>
      <c r="C452">
        <f>_xlfn.XLOOKUP(B452,'2.1.trackMPD'!$R$7:$R$29,'2.1.trackMPD'!$T$7:$T$29)</f>
        <v>2</v>
      </c>
      <c r="D452">
        <v>1</v>
      </c>
      <c r="E452" t="s">
        <v>6401</v>
      </c>
      <c r="F452" t="s">
        <v>110</v>
      </c>
      <c r="G452" t="s">
        <v>124</v>
      </c>
      <c r="H452" t="s">
        <v>6398</v>
      </c>
    </row>
    <row r="453" spans="1:8" x14ac:dyDescent="0.2">
      <c r="A453" t="s">
        <v>93</v>
      </c>
      <c r="B453" t="s">
        <v>3</v>
      </c>
      <c r="C453">
        <f>_xlfn.XLOOKUP(B453,'2.1.trackMPD'!$R$7:$R$29,'2.1.trackMPD'!$T$7:$T$29)</f>
        <v>2</v>
      </c>
      <c r="D453">
        <v>1</v>
      </c>
      <c r="E453" t="s">
        <v>6401</v>
      </c>
      <c r="F453" t="s">
        <v>110</v>
      </c>
      <c r="G453" t="s">
        <v>140</v>
      </c>
      <c r="H453" t="s">
        <v>6398</v>
      </c>
    </row>
    <row r="454" spans="1:8" x14ac:dyDescent="0.2">
      <c r="A454" t="s">
        <v>93</v>
      </c>
      <c r="B454" t="s">
        <v>3</v>
      </c>
      <c r="C454">
        <f>_xlfn.XLOOKUP(B454,'2.1.trackMPD'!$R$7:$R$29,'2.1.trackMPD'!$T$7:$T$29)</f>
        <v>2</v>
      </c>
      <c r="D454">
        <v>1</v>
      </c>
      <c r="E454" t="s">
        <v>6401</v>
      </c>
      <c r="F454" t="s">
        <v>111</v>
      </c>
      <c r="G454" t="s">
        <v>124</v>
      </c>
      <c r="H454" t="s">
        <v>6398</v>
      </c>
    </row>
    <row r="455" spans="1:8" x14ac:dyDescent="0.2">
      <c r="A455" t="s">
        <v>93</v>
      </c>
      <c r="B455" t="s">
        <v>3</v>
      </c>
      <c r="C455">
        <f>_xlfn.XLOOKUP(B455,'2.1.trackMPD'!$R$7:$R$29,'2.1.trackMPD'!$T$7:$T$29)</f>
        <v>2</v>
      </c>
      <c r="D455">
        <v>1</v>
      </c>
      <c r="E455" t="s">
        <v>6401</v>
      </c>
      <c r="F455" t="s">
        <v>111</v>
      </c>
      <c r="G455" t="s">
        <v>140</v>
      </c>
      <c r="H455" t="s">
        <v>6398</v>
      </c>
    </row>
    <row r="456" spans="1:8" x14ac:dyDescent="0.2">
      <c r="A456" t="s">
        <v>93</v>
      </c>
      <c r="B456" t="s">
        <v>3</v>
      </c>
      <c r="C456">
        <f>_xlfn.XLOOKUP(B456,'2.1.trackMPD'!$R$7:$R$29,'2.1.trackMPD'!$T$7:$T$29)</f>
        <v>2</v>
      </c>
      <c r="D456">
        <v>1</v>
      </c>
      <c r="E456" t="s">
        <v>6401</v>
      </c>
      <c r="F456" t="s">
        <v>110</v>
      </c>
      <c r="G456" t="s">
        <v>124</v>
      </c>
      <c r="H456" t="s">
        <v>6399</v>
      </c>
    </row>
    <row r="457" spans="1:8" x14ac:dyDescent="0.2">
      <c r="A457" t="s">
        <v>93</v>
      </c>
      <c r="B457" t="s">
        <v>3</v>
      </c>
      <c r="C457">
        <f>_xlfn.XLOOKUP(B457,'2.1.trackMPD'!$R$7:$R$29,'2.1.trackMPD'!$T$7:$T$29)</f>
        <v>2</v>
      </c>
      <c r="D457">
        <v>1</v>
      </c>
      <c r="E457" t="s">
        <v>6401</v>
      </c>
      <c r="F457" t="s">
        <v>110</v>
      </c>
      <c r="G457" t="s">
        <v>140</v>
      </c>
      <c r="H457" t="s">
        <v>6399</v>
      </c>
    </row>
    <row r="458" spans="1:8" x14ac:dyDescent="0.2">
      <c r="A458" t="s">
        <v>93</v>
      </c>
      <c r="B458" t="s">
        <v>3</v>
      </c>
      <c r="C458">
        <f>_xlfn.XLOOKUP(B458,'2.1.trackMPD'!$R$7:$R$29,'2.1.trackMPD'!$T$7:$T$29)</f>
        <v>2</v>
      </c>
      <c r="D458">
        <v>10</v>
      </c>
      <c r="E458" t="s">
        <v>6401</v>
      </c>
      <c r="F458" t="s">
        <v>110</v>
      </c>
      <c r="G458" t="s">
        <v>124</v>
      </c>
      <c r="H458" t="s">
        <v>6398</v>
      </c>
    </row>
    <row r="459" spans="1:8" x14ac:dyDescent="0.2">
      <c r="A459" t="s">
        <v>93</v>
      </c>
      <c r="B459" t="s">
        <v>3</v>
      </c>
      <c r="C459">
        <f>_xlfn.XLOOKUP(B459,'2.1.trackMPD'!$R$7:$R$29,'2.1.trackMPD'!$T$7:$T$29)</f>
        <v>2</v>
      </c>
      <c r="D459">
        <v>10</v>
      </c>
      <c r="E459" t="s">
        <v>6401</v>
      </c>
      <c r="F459" t="s">
        <v>110</v>
      </c>
      <c r="G459" t="s">
        <v>140</v>
      </c>
      <c r="H459" t="s">
        <v>6398</v>
      </c>
    </row>
    <row r="460" spans="1:8" x14ac:dyDescent="0.2">
      <c r="A460" t="s">
        <v>93</v>
      </c>
      <c r="B460" t="s">
        <v>3</v>
      </c>
      <c r="C460">
        <f>_xlfn.XLOOKUP(B460,'2.1.trackMPD'!$R$7:$R$29,'2.1.trackMPD'!$T$7:$T$29)</f>
        <v>2</v>
      </c>
      <c r="D460">
        <v>10</v>
      </c>
      <c r="E460" t="s">
        <v>6401</v>
      </c>
      <c r="F460" t="s">
        <v>111</v>
      </c>
      <c r="G460" t="s">
        <v>124</v>
      </c>
      <c r="H460" t="s">
        <v>6398</v>
      </c>
    </row>
    <row r="461" spans="1:8" x14ac:dyDescent="0.2">
      <c r="A461" t="s">
        <v>93</v>
      </c>
      <c r="B461" t="s">
        <v>3</v>
      </c>
      <c r="C461">
        <f>_xlfn.XLOOKUP(B461,'2.1.trackMPD'!$R$7:$R$29,'2.1.trackMPD'!$T$7:$T$29)</f>
        <v>2</v>
      </c>
      <c r="D461">
        <v>10</v>
      </c>
      <c r="E461" t="s">
        <v>6401</v>
      </c>
      <c r="F461" t="s">
        <v>111</v>
      </c>
      <c r="G461" t="s">
        <v>140</v>
      </c>
      <c r="H461" t="s">
        <v>6398</v>
      </c>
    </row>
    <row r="462" spans="1:8" x14ac:dyDescent="0.2">
      <c r="A462" t="s">
        <v>93</v>
      </c>
      <c r="B462" t="s">
        <v>3</v>
      </c>
      <c r="C462">
        <f>_xlfn.XLOOKUP(B462,'2.1.trackMPD'!$R$7:$R$29,'2.1.trackMPD'!$T$7:$T$29)</f>
        <v>2</v>
      </c>
      <c r="D462">
        <v>10</v>
      </c>
      <c r="E462" t="s">
        <v>6401</v>
      </c>
      <c r="F462" t="s">
        <v>110</v>
      </c>
      <c r="G462" t="s">
        <v>124</v>
      </c>
      <c r="H462" t="s">
        <v>6399</v>
      </c>
    </row>
    <row r="463" spans="1:8" x14ac:dyDescent="0.2">
      <c r="A463" t="s">
        <v>93</v>
      </c>
      <c r="B463" t="s">
        <v>3</v>
      </c>
      <c r="C463">
        <f>_xlfn.XLOOKUP(B463,'2.1.trackMPD'!$R$7:$R$29,'2.1.trackMPD'!$T$7:$T$29)</f>
        <v>2</v>
      </c>
      <c r="D463">
        <v>10</v>
      </c>
      <c r="E463" t="s">
        <v>6401</v>
      </c>
      <c r="F463" t="s">
        <v>110</v>
      </c>
      <c r="G463" t="s">
        <v>140</v>
      </c>
      <c r="H463" t="s">
        <v>6399</v>
      </c>
    </row>
    <row r="464" spans="1:8" x14ac:dyDescent="0.2">
      <c r="A464" t="s">
        <v>93</v>
      </c>
      <c r="B464" t="s">
        <v>3</v>
      </c>
      <c r="C464">
        <f>_xlfn.XLOOKUP(B464,'2.1.trackMPD'!$R$7:$R$29,'2.1.trackMPD'!$T$7:$T$29)</f>
        <v>2</v>
      </c>
      <c r="D464">
        <v>100</v>
      </c>
      <c r="E464" t="s">
        <v>6401</v>
      </c>
      <c r="F464" t="s">
        <v>110</v>
      </c>
      <c r="G464" t="s">
        <v>124</v>
      </c>
      <c r="H464" t="s">
        <v>6398</v>
      </c>
    </row>
    <row r="465" spans="1:8" x14ac:dyDescent="0.2">
      <c r="A465" t="s">
        <v>93</v>
      </c>
      <c r="B465" t="s">
        <v>3</v>
      </c>
      <c r="C465">
        <f>_xlfn.XLOOKUP(B465,'2.1.trackMPD'!$R$7:$R$29,'2.1.trackMPD'!$T$7:$T$29)</f>
        <v>2</v>
      </c>
      <c r="D465">
        <v>100</v>
      </c>
      <c r="E465" t="s">
        <v>6401</v>
      </c>
      <c r="F465" t="s">
        <v>110</v>
      </c>
      <c r="G465" t="s">
        <v>140</v>
      </c>
      <c r="H465" t="s">
        <v>6398</v>
      </c>
    </row>
    <row r="466" spans="1:8" x14ac:dyDescent="0.2">
      <c r="A466" t="s">
        <v>93</v>
      </c>
      <c r="B466" t="s">
        <v>3</v>
      </c>
      <c r="C466">
        <f>_xlfn.XLOOKUP(B466,'2.1.trackMPD'!$R$7:$R$29,'2.1.trackMPD'!$T$7:$T$29)</f>
        <v>2</v>
      </c>
      <c r="D466">
        <v>100</v>
      </c>
      <c r="E466" t="s">
        <v>6401</v>
      </c>
      <c r="F466" t="s">
        <v>111</v>
      </c>
      <c r="G466" t="s">
        <v>124</v>
      </c>
      <c r="H466" t="s">
        <v>6398</v>
      </c>
    </row>
    <row r="467" spans="1:8" x14ac:dyDescent="0.2">
      <c r="A467" t="s">
        <v>93</v>
      </c>
      <c r="B467" t="s">
        <v>3</v>
      </c>
      <c r="C467">
        <f>_xlfn.XLOOKUP(B467,'2.1.trackMPD'!$R$7:$R$29,'2.1.trackMPD'!$T$7:$T$29)</f>
        <v>2</v>
      </c>
      <c r="D467">
        <v>100</v>
      </c>
      <c r="E467" t="s">
        <v>6401</v>
      </c>
      <c r="F467" t="s">
        <v>111</v>
      </c>
      <c r="G467" t="s">
        <v>140</v>
      </c>
      <c r="H467" t="s">
        <v>6398</v>
      </c>
    </row>
    <row r="468" spans="1:8" x14ac:dyDescent="0.2">
      <c r="A468" t="s">
        <v>93</v>
      </c>
      <c r="B468" t="s">
        <v>3</v>
      </c>
      <c r="C468">
        <f>_xlfn.XLOOKUP(B468,'2.1.trackMPD'!$R$7:$R$29,'2.1.trackMPD'!$T$7:$T$29)</f>
        <v>2</v>
      </c>
      <c r="D468">
        <v>100</v>
      </c>
      <c r="E468" t="s">
        <v>6401</v>
      </c>
      <c r="F468" t="s">
        <v>110</v>
      </c>
      <c r="G468" t="s">
        <v>124</v>
      </c>
      <c r="H468" t="s">
        <v>6399</v>
      </c>
    </row>
    <row r="469" spans="1:8" x14ac:dyDescent="0.2">
      <c r="A469" t="s">
        <v>93</v>
      </c>
      <c r="B469" t="s">
        <v>3</v>
      </c>
      <c r="C469">
        <f>_xlfn.XLOOKUP(B469,'2.1.trackMPD'!$R$7:$R$29,'2.1.trackMPD'!$T$7:$T$29)</f>
        <v>2</v>
      </c>
      <c r="D469">
        <v>100</v>
      </c>
      <c r="E469" t="s">
        <v>6401</v>
      </c>
      <c r="F469" t="s">
        <v>110</v>
      </c>
      <c r="G469" t="s">
        <v>140</v>
      </c>
      <c r="H469" t="s">
        <v>6399</v>
      </c>
    </row>
    <row r="470" spans="1:8" x14ac:dyDescent="0.2">
      <c r="A470" t="s">
        <v>93</v>
      </c>
      <c r="B470" t="s">
        <v>23</v>
      </c>
      <c r="C470">
        <f>_xlfn.XLOOKUP(B470,'2.1.trackMPD'!$R$7:$R$29,'2.1.trackMPD'!$T$7:$T$29)</f>
        <v>5</v>
      </c>
      <c r="D470">
        <v>1</v>
      </c>
      <c r="E470" t="s">
        <v>6396</v>
      </c>
      <c r="F470" t="s">
        <v>110</v>
      </c>
      <c r="G470" t="s">
        <v>124</v>
      </c>
      <c r="H470" t="s">
        <v>6398</v>
      </c>
    </row>
    <row r="471" spans="1:8" x14ac:dyDescent="0.2">
      <c r="A471" t="s">
        <v>93</v>
      </c>
      <c r="B471" t="s">
        <v>23</v>
      </c>
      <c r="C471">
        <f>_xlfn.XLOOKUP(B471,'2.1.trackMPD'!$R$7:$R$29,'2.1.trackMPD'!$T$7:$T$29)</f>
        <v>5</v>
      </c>
      <c r="D471">
        <v>1</v>
      </c>
      <c r="E471" t="s">
        <v>6396</v>
      </c>
      <c r="F471" t="s">
        <v>110</v>
      </c>
      <c r="G471" t="s">
        <v>140</v>
      </c>
      <c r="H471" t="s">
        <v>6398</v>
      </c>
    </row>
    <row r="472" spans="1:8" x14ac:dyDescent="0.2">
      <c r="A472" t="s">
        <v>93</v>
      </c>
      <c r="B472" t="s">
        <v>23</v>
      </c>
      <c r="C472">
        <f>_xlfn.XLOOKUP(B472,'2.1.trackMPD'!$R$7:$R$29,'2.1.trackMPD'!$T$7:$T$29)</f>
        <v>5</v>
      </c>
      <c r="D472">
        <v>1</v>
      </c>
      <c r="E472" t="s">
        <v>6396</v>
      </c>
      <c r="F472" t="s">
        <v>111</v>
      </c>
      <c r="G472" t="s">
        <v>124</v>
      </c>
      <c r="H472" t="s">
        <v>6398</v>
      </c>
    </row>
    <row r="473" spans="1:8" x14ac:dyDescent="0.2">
      <c r="A473" t="s">
        <v>93</v>
      </c>
      <c r="B473" t="s">
        <v>23</v>
      </c>
      <c r="C473">
        <f>_xlfn.XLOOKUP(B473,'2.1.trackMPD'!$R$7:$R$29,'2.1.trackMPD'!$T$7:$T$29)</f>
        <v>5</v>
      </c>
      <c r="D473">
        <v>1</v>
      </c>
      <c r="E473" t="s">
        <v>6396</v>
      </c>
      <c r="F473" t="s">
        <v>111</v>
      </c>
      <c r="G473" t="s">
        <v>140</v>
      </c>
      <c r="H473" t="s">
        <v>6398</v>
      </c>
    </row>
    <row r="474" spans="1:8" x14ac:dyDescent="0.2">
      <c r="A474" t="s">
        <v>93</v>
      </c>
      <c r="B474" t="s">
        <v>23</v>
      </c>
      <c r="C474">
        <f>_xlfn.XLOOKUP(B474,'2.1.trackMPD'!$R$7:$R$29,'2.1.trackMPD'!$T$7:$T$29)</f>
        <v>5</v>
      </c>
      <c r="D474">
        <v>1</v>
      </c>
      <c r="E474" t="s">
        <v>6396</v>
      </c>
      <c r="F474" t="s">
        <v>110</v>
      </c>
      <c r="G474" t="s">
        <v>124</v>
      </c>
      <c r="H474" t="s">
        <v>6399</v>
      </c>
    </row>
    <row r="475" spans="1:8" x14ac:dyDescent="0.2">
      <c r="A475" t="s">
        <v>93</v>
      </c>
      <c r="B475" t="s">
        <v>23</v>
      </c>
      <c r="C475">
        <f>_xlfn.XLOOKUP(B475,'2.1.trackMPD'!$R$7:$R$29,'2.1.trackMPD'!$T$7:$T$29)</f>
        <v>5</v>
      </c>
      <c r="D475">
        <v>1</v>
      </c>
      <c r="E475" t="s">
        <v>6396</v>
      </c>
      <c r="F475" t="s">
        <v>110</v>
      </c>
      <c r="G475" t="s">
        <v>140</v>
      </c>
      <c r="H475" t="s">
        <v>6399</v>
      </c>
    </row>
    <row r="476" spans="1:8" x14ac:dyDescent="0.2">
      <c r="A476" t="s">
        <v>93</v>
      </c>
      <c r="B476" t="s">
        <v>23</v>
      </c>
      <c r="C476">
        <f>_xlfn.XLOOKUP(B476,'2.1.trackMPD'!$R$7:$R$29,'2.1.trackMPD'!$T$7:$T$29)</f>
        <v>5</v>
      </c>
      <c r="D476">
        <v>10</v>
      </c>
      <c r="E476" t="s">
        <v>6396</v>
      </c>
      <c r="F476" t="s">
        <v>110</v>
      </c>
      <c r="G476" t="s">
        <v>124</v>
      </c>
      <c r="H476" t="s">
        <v>6398</v>
      </c>
    </row>
    <row r="477" spans="1:8" x14ac:dyDescent="0.2">
      <c r="A477" t="s">
        <v>93</v>
      </c>
      <c r="B477" t="s">
        <v>23</v>
      </c>
      <c r="C477">
        <f>_xlfn.XLOOKUP(B477,'2.1.trackMPD'!$R$7:$R$29,'2.1.trackMPD'!$T$7:$T$29)</f>
        <v>5</v>
      </c>
      <c r="D477">
        <v>10</v>
      </c>
      <c r="E477" t="s">
        <v>6396</v>
      </c>
      <c r="F477" t="s">
        <v>110</v>
      </c>
      <c r="G477" t="s">
        <v>140</v>
      </c>
      <c r="H477" t="s">
        <v>6398</v>
      </c>
    </row>
    <row r="478" spans="1:8" x14ac:dyDescent="0.2">
      <c r="A478" t="s">
        <v>93</v>
      </c>
      <c r="B478" t="s">
        <v>23</v>
      </c>
      <c r="C478">
        <f>_xlfn.XLOOKUP(B478,'2.1.trackMPD'!$R$7:$R$29,'2.1.trackMPD'!$T$7:$T$29)</f>
        <v>5</v>
      </c>
      <c r="D478">
        <v>10</v>
      </c>
      <c r="E478" t="s">
        <v>6396</v>
      </c>
      <c r="F478" t="s">
        <v>111</v>
      </c>
      <c r="G478" t="s">
        <v>124</v>
      </c>
      <c r="H478" t="s">
        <v>6398</v>
      </c>
    </row>
    <row r="479" spans="1:8" x14ac:dyDescent="0.2">
      <c r="A479" t="s">
        <v>93</v>
      </c>
      <c r="B479" t="s">
        <v>23</v>
      </c>
      <c r="C479">
        <f>_xlfn.XLOOKUP(B479,'2.1.trackMPD'!$R$7:$R$29,'2.1.trackMPD'!$T$7:$T$29)</f>
        <v>5</v>
      </c>
      <c r="D479">
        <v>10</v>
      </c>
      <c r="E479" t="s">
        <v>6396</v>
      </c>
      <c r="F479" t="s">
        <v>111</v>
      </c>
      <c r="G479" t="s">
        <v>140</v>
      </c>
      <c r="H479" t="s">
        <v>6398</v>
      </c>
    </row>
    <row r="480" spans="1:8" x14ac:dyDescent="0.2">
      <c r="A480" t="s">
        <v>93</v>
      </c>
      <c r="B480" t="s">
        <v>23</v>
      </c>
      <c r="C480">
        <f>_xlfn.XLOOKUP(B480,'2.1.trackMPD'!$R$7:$R$29,'2.1.trackMPD'!$T$7:$T$29)</f>
        <v>5</v>
      </c>
      <c r="D480">
        <v>10</v>
      </c>
      <c r="E480" t="s">
        <v>6396</v>
      </c>
      <c r="F480" t="s">
        <v>110</v>
      </c>
      <c r="G480" t="s">
        <v>124</v>
      </c>
      <c r="H480" t="s">
        <v>6399</v>
      </c>
    </row>
    <row r="481" spans="1:8" x14ac:dyDescent="0.2">
      <c r="A481" t="s">
        <v>93</v>
      </c>
      <c r="B481" t="s">
        <v>23</v>
      </c>
      <c r="C481">
        <f>_xlfn.XLOOKUP(B481,'2.1.trackMPD'!$R$7:$R$29,'2.1.trackMPD'!$T$7:$T$29)</f>
        <v>5</v>
      </c>
      <c r="D481">
        <v>10</v>
      </c>
      <c r="E481" t="s">
        <v>6396</v>
      </c>
      <c r="F481" t="s">
        <v>110</v>
      </c>
      <c r="G481" t="s">
        <v>140</v>
      </c>
      <c r="H481" t="s">
        <v>6399</v>
      </c>
    </row>
    <row r="482" spans="1:8" x14ac:dyDescent="0.2">
      <c r="A482" t="s">
        <v>93</v>
      </c>
      <c r="B482" t="s">
        <v>23</v>
      </c>
      <c r="C482">
        <f>_xlfn.XLOOKUP(B482,'2.1.trackMPD'!$R$7:$R$29,'2.1.trackMPD'!$T$7:$T$29)</f>
        <v>5</v>
      </c>
      <c r="D482">
        <v>100</v>
      </c>
      <c r="E482" t="s">
        <v>6396</v>
      </c>
      <c r="F482" t="s">
        <v>110</v>
      </c>
      <c r="G482" t="s">
        <v>124</v>
      </c>
      <c r="H482" t="s">
        <v>6398</v>
      </c>
    </row>
    <row r="483" spans="1:8" x14ac:dyDescent="0.2">
      <c r="A483" t="s">
        <v>93</v>
      </c>
      <c r="B483" t="s">
        <v>23</v>
      </c>
      <c r="C483">
        <f>_xlfn.XLOOKUP(B483,'2.1.trackMPD'!$R$7:$R$29,'2.1.trackMPD'!$T$7:$T$29)</f>
        <v>5</v>
      </c>
      <c r="D483">
        <v>100</v>
      </c>
      <c r="E483" t="s">
        <v>6396</v>
      </c>
      <c r="F483" t="s">
        <v>110</v>
      </c>
      <c r="G483" t="s">
        <v>140</v>
      </c>
      <c r="H483" t="s">
        <v>6398</v>
      </c>
    </row>
    <row r="484" spans="1:8" x14ac:dyDescent="0.2">
      <c r="A484" t="s">
        <v>93</v>
      </c>
      <c r="B484" t="s">
        <v>23</v>
      </c>
      <c r="C484">
        <f>_xlfn.XLOOKUP(B484,'2.1.trackMPD'!$R$7:$R$29,'2.1.trackMPD'!$T$7:$T$29)</f>
        <v>5</v>
      </c>
      <c r="D484">
        <v>100</v>
      </c>
      <c r="E484" t="s">
        <v>6396</v>
      </c>
      <c r="F484" t="s">
        <v>111</v>
      </c>
      <c r="G484" t="s">
        <v>124</v>
      </c>
      <c r="H484" t="s">
        <v>6398</v>
      </c>
    </row>
    <row r="485" spans="1:8" x14ac:dyDescent="0.2">
      <c r="A485" t="s">
        <v>93</v>
      </c>
      <c r="B485" t="s">
        <v>23</v>
      </c>
      <c r="C485">
        <f>_xlfn.XLOOKUP(B485,'2.1.trackMPD'!$R$7:$R$29,'2.1.trackMPD'!$T$7:$T$29)</f>
        <v>5</v>
      </c>
      <c r="D485">
        <v>100</v>
      </c>
      <c r="E485" t="s">
        <v>6396</v>
      </c>
      <c r="F485" t="s">
        <v>111</v>
      </c>
      <c r="G485" t="s">
        <v>140</v>
      </c>
      <c r="H485" t="s">
        <v>6398</v>
      </c>
    </row>
    <row r="486" spans="1:8" x14ac:dyDescent="0.2">
      <c r="A486" t="s">
        <v>93</v>
      </c>
      <c r="B486" t="s">
        <v>23</v>
      </c>
      <c r="C486">
        <f>_xlfn.XLOOKUP(B486,'2.1.trackMPD'!$R$7:$R$29,'2.1.trackMPD'!$T$7:$T$29)</f>
        <v>5</v>
      </c>
      <c r="D486">
        <v>100</v>
      </c>
      <c r="E486" t="s">
        <v>6396</v>
      </c>
      <c r="F486" t="s">
        <v>110</v>
      </c>
      <c r="G486" t="s">
        <v>124</v>
      </c>
      <c r="H486" t="s">
        <v>6399</v>
      </c>
    </row>
    <row r="487" spans="1:8" x14ac:dyDescent="0.2">
      <c r="A487" t="s">
        <v>93</v>
      </c>
      <c r="B487" t="s">
        <v>23</v>
      </c>
      <c r="C487">
        <f>_xlfn.XLOOKUP(B487,'2.1.trackMPD'!$R$7:$R$29,'2.1.trackMPD'!$T$7:$T$29)</f>
        <v>5</v>
      </c>
      <c r="D487">
        <v>100</v>
      </c>
      <c r="E487" t="s">
        <v>6396</v>
      </c>
      <c r="F487" t="s">
        <v>110</v>
      </c>
      <c r="G487" t="s">
        <v>140</v>
      </c>
      <c r="H487" t="s">
        <v>6399</v>
      </c>
    </row>
    <row r="488" spans="1:8" x14ac:dyDescent="0.2">
      <c r="A488" t="s">
        <v>93</v>
      </c>
      <c r="B488" t="s">
        <v>23</v>
      </c>
      <c r="C488">
        <f>_xlfn.XLOOKUP(B488,'2.1.trackMPD'!$R$7:$R$29,'2.1.trackMPD'!$T$7:$T$29)</f>
        <v>5</v>
      </c>
      <c r="D488">
        <v>1000</v>
      </c>
      <c r="E488" t="s">
        <v>6396</v>
      </c>
      <c r="F488" t="s">
        <v>110</v>
      </c>
      <c r="G488" t="s">
        <v>124</v>
      </c>
      <c r="H488" t="s">
        <v>6398</v>
      </c>
    </row>
    <row r="489" spans="1:8" x14ac:dyDescent="0.2">
      <c r="A489" t="s">
        <v>93</v>
      </c>
      <c r="B489" t="s">
        <v>23</v>
      </c>
      <c r="C489">
        <f>_xlfn.XLOOKUP(B489,'2.1.trackMPD'!$R$7:$R$29,'2.1.trackMPD'!$T$7:$T$29)</f>
        <v>5</v>
      </c>
      <c r="D489">
        <v>1000</v>
      </c>
      <c r="E489" t="s">
        <v>6396</v>
      </c>
      <c r="F489" t="s">
        <v>110</v>
      </c>
      <c r="G489" t="s">
        <v>140</v>
      </c>
      <c r="H489" t="s">
        <v>6398</v>
      </c>
    </row>
    <row r="490" spans="1:8" x14ac:dyDescent="0.2">
      <c r="A490" t="s">
        <v>93</v>
      </c>
      <c r="B490" t="s">
        <v>23</v>
      </c>
      <c r="C490">
        <f>_xlfn.XLOOKUP(B490,'2.1.trackMPD'!$R$7:$R$29,'2.1.trackMPD'!$T$7:$T$29)</f>
        <v>5</v>
      </c>
      <c r="D490">
        <v>1000</v>
      </c>
      <c r="E490" t="s">
        <v>6396</v>
      </c>
      <c r="F490" t="s">
        <v>111</v>
      </c>
      <c r="G490" t="s">
        <v>124</v>
      </c>
      <c r="H490" t="s">
        <v>6398</v>
      </c>
    </row>
    <row r="491" spans="1:8" x14ac:dyDescent="0.2">
      <c r="A491" t="s">
        <v>93</v>
      </c>
      <c r="B491" t="s">
        <v>23</v>
      </c>
      <c r="C491">
        <f>_xlfn.XLOOKUP(B491,'2.1.trackMPD'!$R$7:$R$29,'2.1.trackMPD'!$T$7:$T$29)</f>
        <v>5</v>
      </c>
      <c r="D491">
        <v>1000</v>
      </c>
      <c r="E491" t="s">
        <v>6396</v>
      </c>
      <c r="F491" t="s">
        <v>111</v>
      </c>
      <c r="G491" t="s">
        <v>140</v>
      </c>
      <c r="H491" t="s">
        <v>6398</v>
      </c>
    </row>
    <row r="492" spans="1:8" x14ac:dyDescent="0.2">
      <c r="A492" t="s">
        <v>93</v>
      </c>
      <c r="B492" t="s">
        <v>23</v>
      </c>
      <c r="C492">
        <f>_xlfn.XLOOKUP(B492,'2.1.trackMPD'!$R$7:$R$29,'2.1.trackMPD'!$T$7:$T$29)</f>
        <v>5</v>
      </c>
      <c r="D492">
        <v>1000</v>
      </c>
      <c r="E492" t="s">
        <v>6396</v>
      </c>
      <c r="F492" t="s">
        <v>110</v>
      </c>
      <c r="G492" t="s">
        <v>124</v>
      </c>
      <c r="H492" t="s">
        <v>6399</v>
      </c>
    </row>
    <row r="493" spans="1:8" x14ac:dyDescent="0.2">
      <c r="A493" t="s">
        <v>93</v>
      </c>
      <c r="B493" t="s">
        <v>23</v>
      </c>
      <c r="C493">
        <f>_xlfn.XLOOKUP(B493,'2.1.trackMPD'!$R$7:$R$29,'2.1.trackMPD'!$T$7:$T$29)</f>
        <v>5</v>
      </c>
      <c r="D493">
        <v>1000</v>
      </c>
      <c r="E493" t="s">
        <v>6396</v>
      </c>
      <c r="F493" t="s">
        <v>110</v>
      </c>
      <c r="G493" t="s">
        <v>140</v>
      </c>
      <c r="H493" t="s">
        <v>6399</v>
      </c>
    </row>
    <row r="494" spans="1:8" x14ac:dyDescent="0.2">
      <c r="A494" t="s">
        <v>93</v>
      </c>
      <c r="B494" t="s">
        <v>23</v>
      </c>
      <c r="C494">
        <f>_xlfn.XLOOKUP(B494,'2.1.trackMPD'!$R$7:$R$29,'2.1.trackMPD'!$T$7:$T$29)</f>
        <v>5</v>
      </c>
      <c r="D494">
        <v>5000</v>
      </c>
      <c r="E494" t="s">
        <v>6396</v>
      </c>
      <c r="F494" t="s">
        <v>110</v>
      </c>
      <c r="G494" t="s">
        <v>124</v>
      </c>
      <c r="H494" t="s">
        <v>6398</v>
      </c>
    </row>
    <row r="495" spans="1:8" x14ac:dyDescent="0.2">
      <c r="A495" t="s">
        <v>93</v>
      </c>
      <c r="B495" t="s">
        <v>23</v>
      </c>
      <c r="C495">
        <f>_xlfn.XLOOKUP(B495,'2.1.trackMPD'!$R$7:$R$29,'2.1.trackMPD'!$T$7:$T$29)</f>
        <v>5</v>
      </c>
      <c r="D495">
        <v>5000</v>
      </c>
      <c r="E495" t="s">
        <v>6396</v>
      </c>
      <c r="F495" t="s">
        <v>110</v>
      </c>
      <c r="G495" t="s">
        <v>140</v>
      </c>
      <c r="H495" t="s">
        <v>6398</v>
      </c>
    </row>
    <row r="496" spans="1:8" x14ac:dyDescent="0.2">
      <c r="A496" t="s">
        <v>93</v>
      </c>
      <c r="B496" t="s">
        <v>23</v>
      </c>
      <c r="C496">
        <f>_xlfn.XLOOKUP(B496,'2.1.trackMPD'!$R$7:$R$29,'2.1.trackMPD'!$T$7:$T$29)</f>
        <v>5</v>
      </c>
      <c r="D496">
        <v>5000</v>
      </c>
      <c r="E496" t="s">
        <v>6396</v>
      </c>
      <c r="F496" t="s">
        <v>111</v>
      </c>
      <c r="G496" t="s">
        <v>124</v>
      </c>
      <c r="H496" t="s">
        <v>6398</v>
      </c>
    </row>
    <row r="497" spans="1:8" x14ac:dyDescent="0.2">
      <c r="A497" t="s">
        <v>93</v>
      </c>
      <c r="B497" t="s">
        <v>23</v>
      </c>
      <c r="C497">
        <f>_xlfn.XLOOKUP(B497,'2.1.trackMPD'!$R$7:$R$29,'2.1.trackMPD'!$T$7:$T$29)</f>
        <v>5</v>
      </c>
      <c r="D497">
        <v>5000</v>
      </c>
      <c r="E497" t="s">
        <v>6396</v>
      </c>
      <c r="F497" t="s">
        <v>111</v>
      </c>
      <c r="G497" t="s">
        <v>140</v>
      </c>
      <c r="H497" t="s">
        <v>6398</v>
      </c>
    </row>
    <row r="498" spans="1:8" x14ac:dyDescent="0.2">
      <c r="A498" t="s">
        <v>93</v>
      </c>
      <c r="B498" t="s">
        <v>23</v>
      </c>
      <c r="C498">
        <f>_xlfn.XLOOKUP(B498,'2.1.trackMPD'!$R$7:$R$29,'2.1.trackMPD'!$T$7:$T$29)</f>
        <v>5</v>
      </c>
      <c r="D498">
        <v>5000</v>
      </c>
      <c r="E498" t="s">
        <v>6396</v>
      </c>
      <c r="F498" t="s">
        <v>110</v>
      </c>
      <c r="G498" t="s">
        <v>124</v>
      </c>
      <c r="H498" t="s">
        <v>6399</v>
      </c>
    </row>
    <row r="499" spans="1:8" x14ac:dyDescent="0.2">
      <c r="A499" t="s">
        <v>93</v>
      </c>
      <c r="B499" t="s">
        <v>23</v>
      </c>
      <c r="C499">
        <f>_xlfn.XLOOKUP(B499,'2.1.trackMPD'!$R$7:$R$29,'2.1.trackMPD'!$T$7:$T$29)</f>
        <v>5</v>
      </c>
      <c r="D499">
        <v>5000</v>
      </c>
      <c r="E499" t="s">
        <v>6396</v>
      </c>
      <c r="F499" t="s">
        <v>110</v>
      </c>
      <c r="G499" t="s">
        <v>140</v>
      </c>
      <c r="H499" t="s">
        <v>6399</v>
      </c>
    </row>
    <row r="500" spans="1:8" x14ac:dyDescent="0.2">
      <c r="A500" t="s">
        <v>93</v>
      </c>
      <c r="B500" t="s">
        <v>23</v>
      </c>
      <c r="C500">
        <f>_xlfn.XLOOKUP(B500,'2.1.trackMPD'!$R$7:$R$29,'2.1.trackMPD'!$T$7:$T$29)</f>
        <v>5</v>
      </c>
      <c r="D500">
        <v>1</v>
      </c>
      <c r="E500" t="s">
        <v>6400</v>
      </c>
      <c r="F500" t="s">
        <v>110</v>
      </c>
      <c r="G500" t="s">
        <v>124</v>
      </c>
      <c r="H500" t="s">
        <v>6398</v>
      </c>
    </row>
    <row r="501" spans="1:8" x14ac:dyDescent="0.2">
      <c r="A501" t="s">
        <v>93</v>
      </c>
      <c r="B501" t="s">
        <v>23</v>
      </c>
      <c r="C501">
        <f>_xlfn.XLOOKUP(B501,'2.1.trackMPD'!$R$7:$R$29,'2.1.trackMPD'!$T$7:$T$29)</f>
        <v>5</v>
      </c>
      <c r="D501">
        <v>1</v>
      </c>
      <c r="E501" t="s">
        <v>6400</v>
      </c>
      <c r="F501" t="s">
        <v>110</v>
      </c>
      <c r="G501" t="s">
        <v>140</v>
      </c>
      <c r="H501" t="s">
        <v>6398</v>
      </c>
    </row>
    <row r="502" spans="1:8" x14ac:dyDescent="0.2">
      <c r="A502" t="s">
        <v>93</v>
      </c>
      <c r="B502" t="s">
        <v>23</v>
      </c>
      <c r="C502">
        <f>_xlfn.XLOOKUP(B502,'2.1.trackMPD'!$R$7:$R$29,'2.1.trackMPD'!$T$7:$T$29)</f>
        <v>5</v>
      </c>
      <c r="D502">
        <v>1</v>
      </c>
      <c r="E502" t="s">
        <v>6400</v>
      </c>
      <c r="F502" t="s">
        <v>111</v>
      </c>
      <c r="G502" t="s">
        <v>124</v>
      </c>
      <c r="H502" t="s">
        <v>6398</v>
      </c>
    </row>
    <row r="503" spans="1:8" x14ac:dyDescent="0.2">
      <c r="A503" t="s">
        <v>93</v>
      </c>
      <c r="B503" t="s">
        <v>23</v>
      </c>
      <c r="C503">
        <f>_xlfn.XLOOKUP(B503,'2.1.trackMPD'!$R$7:$R$29,'2.1.trackMPD'!$T$7:$T$29)</f>
        <v>5</v>
      </c>
      <c r="D503">
        <v>1</v>
      </c>
      <c r="E503" t="s">
        <v>6400</v>
      </c>
      <c r="F503" t="s">
        <v>111</v>
      </c>
      <c r="G503" t="s">
        <v>140</v>
      </c>
      <c r="H503" t="s">
        <v>6398</v>
      </c>
    </row>
    <row r="504" spans="1:8" x14ac:dyDescent="0.2">
      <c r="A504" t="s">
        <v>93</v>
      </c>
      <c r="B504" t="s">
        <v>23</v>
      </c>
      <c r="C504">
        <f>_xlfn.XLOOKUP(B504,'2.1.trackMPD'!$R$7:$R$29,'2.1.trackMPD'!$T$7:$T$29)</f>
        <v>5</v>
      </c>
      <c r="D504">
        <v>1</v>
      </c>
      <c r="E504" t="s">
        <v>6400</v>
      </c>
      <c r="F504" t="s">
        <v>110</v>
      </c>
      <c r="G504" t="s">
        <v>124</v>
      </c>
      <c r="H504" t="s">
        <v>6399</v>
      </c>
    </row>
    <row r="505" spans="1:8" x14ac:dyDescent="0.2">
      <c r="A505" t="s">
        <v>93</v>
      </c>
      <c r="B505" t="s">
        <v>23</v>
      </c>
      <c r="C505">
        <f>_xlfn.XLOOKUP(B505,'2.1.trackMPD'!$R$7:$R$29,'2.1.trackMPD'!$T$7:$T$29)</f>
        <v>5</v>
      </c>
      <c r="D505">
        <v>1</v>
      </c>
      <c r="E505" t="s">
        <v>6400</v>
      </c>
      <c r="F505" t="s">
        <v>110</v>
      </c>
      <c r="G505" t="s">
        <v>140</v>
      </c>
      <c r="H505" t="s">
        <v>6399</v>
      </c>
    </row>
    <row r="506" spans="1:8" x14ac:dyDescent="0.2">
      <c r="A506" t="s">
        <v>93</v>
      </c>
      <c r="B506" t="s">
        <v>23</v>
      </c>
      <c r="C506">
        <f>_xlfn.XLOOKUP(B506,'2.1.trackMPD'!$R$7:$R$29,'2.1.trackMPD'!$T$7:$T$29)</f>
        <v>5</v>
      </c>
      <c r="D506">
        <v>10</v>
      </c>
      <c r="E506" t="s">
        <v>6400</v>
      </c>
      <c r="F506" t="s">
        <v>110</v>
      </c>
      <c r="G506" t="s">
        <v>124</v>
      </c>
      <c r="H506" t="s">
        <v>6398</v>
      </c>
    </row>
    <row r="507" spans="1:8" x14ac:dyDescent="0.2">
      <c r="A507" t="s">
        <v>93</v>
      </c>
      <c r="B507" t="s">
        <v>23</v>
      </c>
      <c r="C507">
        <f>_xlfn.XLOOKUP(B507,'2.1.trackMPD'!$R$7:$R$29,'2.1.trackMPD'!$T$7:$T$29)</f>
        <v>5</v>
      </c>
      <c r="D507">
        <v>10</v>
      </c>
      <c r="E507" t="s">
        <v>6400</v>
      </c>
      <c r="F507" t="s">
        <v>110</v>
      </c>
      <c r="G507" t="s">
        <v>140</v>
      </c>
      <c r="H507" t="s">
        <v>6398</v>
      </c>
    </row>
    <row r="508" spans="1:8" x14ac:dyDescent="0.2">
      <c r="A508" t="s">
        <v>93</v>
      </c>
      <c r="B508" t="s">
        <v>23</v>
      </c>
      <c r="C508">
        <f>_xlfn.XLOOKUP(B508,'2.1.trackMPD'!$R$7:$R$29,'2.1.trackMPD'!$T$7:$T$29)</f>
        <v>5</v>
      </c>
      <c r="D508">
        <v>10</v>
      </c>
      <c r="E508" t="s">
        <v>6400</v>
      </c>
      <c r="F508" t="s">
        <v>111</v>
      </c>
      <c r="G508" t="s">
        <v>124</v>
      </c>
      <c r="H508" t="s">
        <v>6398</v>
      </c>
    </row>
    <row r="509" spans="1:8" x14ac:dyDescent="0.2">
      <c r="A509" t="s">
        <v>93</v>
      </c>
      <c r="B509" t="s">
        <v>23</v>
      </c>
      <c r="C509">
        <f>_xlfn.XLOOKUP(B509,'2.1.trackMPD'!$R$7:$R$29,'2.1.trackMPD'!$T$7:$T$29)</f>
        <v>5</v>
      </c>
      <c r="D509">
        <v>10</v>
      </c>
      <c r="E509" t="s">
        <v>6400</v>
      </c>
      <c r="F509" t="s">
        <v>111</v>
      </c>
      <c r="G509" t="s">
        <v>140</v>
      </c>
      <c r="H509" t="s">
        <v>6398</v>
      </c>
    </row>
    <row r="510" spans="1:8" x14ac:dyDescent="0.2">
      <c r="A510" t="s">
        <v>93</v>
      </c>
      <c r="B510" t="s">
        <v>23</v>
      </c>
      <c r="C510">
        <f>_xlfn.XLOOKUP(B510,'2.1.trackMPD'!$R$7:$R$29,'2.1.trackMPD'!$T$7:$T$29)</f>
        <v>5</v>
      </c>
      <c r="D510">
        <v>10</v>
      </c>
      <c r="E510" t="s">
        <v>6400</v>
      </c>
      <c r="F510" t="s">
        <v>110</v>
      </c>
      <c r="G510" t="s">
        <v>124</v>
      </c>
      <c r="H510" t="s">
        <v>6399</v>
      </c>
    </row>
    <row r="511" spans="1:8" x14ac:dyDescent="0.2">
      <c r="A511" t="s">
        <v>93</v>
      </c>
      <c r="B511" t="s">
        <v>23</v>
      </c>
      <c r="C511">
        <f>_xlfn.XLOOKUP(B511,'2.1.trackMPD'!$R$7:$R$29,'2.1.trackMPD'!$T$7:$T$29)</f>
        <v>5</v>
      </c>
      <c r="D511">
        <v>10</v>
      </c>
      <c r="E511" t="s">
        <v>6400</v>
      </c>
      <c r="F511" t="s">
        <v>110</v>
      </c>
      <c r="G511" t="s">
        <v>140</v>
      </c>
      <c r="H511" t="s">
        <v>6399</v>
      </c>
    </row>
    <row r="512" spans="1:8" x14ac:dyDescent="0.2">
      <c r="A512" t="s">
        <v>93</v>
      </c>
      <c r="B512" t="s">
        <v>23</v>
      </c>
      <c r="C512">
        <f>_xlfn.XLOOKUP(B512,'2.1.trackMPD'!$R$7:$R$29,'2.1.trackMPD'!$T$7:$T$29)</f>
        <v>5</v>
      </c>
      <c r="D512">
        <v>100</v>
      </c>
      <c r="E512" t="s">
        <v>6400</v>
      </c>
      <c r="F512" t="s">
        <v>110</v>
      </c>
      <c r="G512" t="s">
        <v>124</v>
      </c>
      <c r="H512" t="s">
        <v>6398</v>
      </c>
    </row>
    <row r="513" spans="1:8" x14ac:dyDescent="0.2">
      <c r="A513" t="s">
        <v>93</v>
      </c>
      <c r="B513" t="s">
        <v>23</v>
      </c>
      <c r="C513">
        <f>_xlfn.XLOOKUP(B513,'2.1.trackMPD'!$R$7:$R$29,'2.1.trackMPD'!$T$7:$T$29)</f>
        <v>5</v>
      </c>
      <c r="D513">
        <v>100</v>
      </c>
      <c r="E513" t="s">
        <v>6400</v>
      </c>
      <c r="F513" t="s">
        <v>110</v>
      </c>
      <c r="G513" t="s">
        <v>140</v>
      </c>
      <c r="H513" t="s">
        <v>6398</v>
      </c>
    </row>
    <row r="514" spans="1:8" x14ac:dyDescent="0.2">
      <c r="A514" t="s">
        <v>93</v>
      </c>
      <c r="B514" t="s">
        <v>23</v>
      </c>
      <c r="C514">
        <f>_xlfn.XLOOKUP(B514,'2.1.trackMPD'!$R$7:$R$29,'2.1.trackMPD'!$T$7:$T$29)</f>
        <v>5</v>
      </c>
      <c r="D514">
        <v>100</v>
      </c>
      <c r="E514" t="s">
        <v>6400</v>
      </c>
      <c r="F514" t="s">
        <v>111</v>
      </c>
      <c r="G514" t="s">
        <v>124</v>
      </c>
      <c r="H514" t="s">
        <v>6398</v>
      </c>
    </row>
    <row r="515" spans="1:8" x14ac:dyDescent="0.2">
      <c r="A515" t="s">
        <v>93</v>
      </c>
      <c r="B515" t="s">
        <v>23</v>
      </c>
      <c r="C515">
        <f>_xlfn.XLOOKUP(B515,'2.1.trackMPD'!$R$7:$R$29,'2.1.trackMPD'!$T$7:$T$29)</f>
        <v>5</v>
      </c>
      <c r="D515">
        <v>100</v>
      </c>
      <c r="E515" t="s">
        <v>6400</v>
      </c>
      <c r="F515" t="s">
        <v>111</v>
      </c>
      <c r="G515" t="s">
        <v>140</v>
      </c>
      <c r="H515" t="s">
        <v>6398</v>
      </c>
    </row>
    <row r="516" spans="1:8" x14ac:dyDescent="0.2">
      <c r="A516" t="s">
        <v>93</v>
      </c>
      <c r="B516" t="s">
        <v>23</v>
      </c>
      <c r="C516">
        <f>_xlfn.XLOOKUP(B516,'2.1.trackMPD'!$R$7:$R$29,'2.1.trackMPD'!$T$7:$T$29)</f>
        <v>5</v>
      </c>
      <c r="D516">
        <v>100</v>
      </c>
      <c r="E516" t="s">
        <v>6400</v>
      </c>
      <c r="F516" t="s">
        <v>110</v>
      </c>
      <c r="G516" t="s">
        <v>124</v>
      </c>
      <c r="H516" t="s">
        <v>6399</v>
      </c>
    </row>
    <row r="517" spans="1:8" x14ac:dyDescent="0.2">
      <c r="A517" t="s">
        <v>93</v>
      </c>
      <c r="B517" t="s">
        <v>23</v>
      </c>
      <c r="C517">
        <f>_xlfn.XLOOKUP(B517,'2.1.trackMPD'!$R$7:$R$29,'2.1.trackMPD'!$T$7:$T$29)</f>
        <v>5</v>
      </c>
      <c r="D517">
        <v>100</v>
      </c>
      <c r="E517" t="s">
        <v>6400</v>
      </c>
      <c r="F517" t="s">
        <v>110</v>
      </c>
      <c r="G517" t="s">
        <v>140</v>
      </c>
      <c r="H517" t="s">
        <v>6399</v>
      </c>
    </row>
    <row r="518" spans="1:8" x14ac:dyDescent="0.2">
      <c r="A518" t="s">
        <v>93</v>
      </c>
      <c r="B518" t="s">
        <v>23</v>
      </c>
      <c r="C518">
        <f>_xlfn.XLOOKUP(B518,'2.1.trackMPD'!$R$7:$R$29,'2.1.trackMPD'!$T$7:$T$29)</f>
        <v>5</v>
      </c>
      <c r="D518">
        <v>1000</v>
      </c>
      <c r="E518" t="s">
        <v>6400</v>
      </c>
      <c r="F518" t="s">
        <v>110</v>
      </c>
      <c r="G518" t="s">
        <v>124</v>
      </c>
      <c r="H518" t="s">
        <v>6398</v>
      </c>
    </row>
    <row r="519" spans="1:8" x14ac:dyDescent="0.2">
      <c r="A519" t="s">
        <v>93</v>
      </c>
      <c r="B519" t="s">
        <v>23</v>
      </c>
      <c r="C519">
        <f>_xlfn.XLOOKUP(B519,'2.1.trackMPD'!$R$7:$R$29,'2.1.trackMPD'!$T$7:$T$29)</f>
        <v>5</v>
      </c>
      <c r="D519">
        <v>1000</v>
      </c>
      <c r="E519" t="s">
        <v>6400</v>
      </c>
      <c r="F519" t="s">
        <v>110</v>
      </c>
      <c r="G519" t="s">
        <v>140</v>
      </c>
      <c r="H519" t="s">
        <v>6398</v>
      </c>
    </row>
    <row r="520" spans="1:8" x14ac:dyDescent="0.2">
      <c r="A520" t="s">
        <v>93</v>
      </c>
      <c r="B520" t="s">
        <v>23</v>
      </c>
      <c r="C520">
        <f>_xlfn.XLOOKUP(B520,'2.1.trackMPD'!$R$7:$R$29,'2.1.trackMPD'!$T$7:$T$29)</f>
        <v>5</v>
      </c>
      <c r="D520">
        <v>1000</v>
      </c>
      <c r="E520" t="s">
        <v>6400</v>
      </c>
      <c r="F520" t="s">
        <v>111</v>
      </c>
      <c r="G520" t="s">
        <v>124</v>
      </c>
      <c r="H520" t="s">
        <v>6398</v>
      </c>
    </row>
    <row r="521" spans="1:8" x14ac:dyDescent="0.2">
      <c r="A521" t="s">
        <v>93</v>
      </c>
      <c r="B521" t="s">
        <v>23</v>
      </c>
      <c r="C521">
        <f>_xlfn.XLOOKUP(B521,'2.1.trackMPD'!$R$7:$R$29,'2.1.trackMPD'!$T$7:$T$29)</f>
        <v>5</v>
      </c>
      <c r="D521">
        <v>1000</v>
      </c>
      <c r="E521" t="s">
        <v>6400</v>
      </c>
      <c r="F521" t="s">
        <v>111</v>
      </c>
      <c r="G521" t="s">
        <v>140</v>
      </c>
      <c r="H521" t="s">
        <v>6398</v>
      </c>
    </row>
    <row r="522" spans="1:8" x14ac:dyDescent="0.2">
      <c r="A522" t="s">
        <v>93</v>
      </c>
      <c r="B522" t="s">
        <v>23</v>
      </c>
      <c r="C522">
        <f>_xlfn.XLOOKUP(B522,'2.1.trackMPD'!$R$7:$R$29,'2.1.trackMPD'!$T$7:$T$29)</f>
        <v>5</v>
      </c>
      <c r="D522">
        <v>1000</v>
      </c>
      <c r="E522" t="s">
        <v>6400</v>
      </c>
      <c r="F522" t="s">
        <v>110</v>
      </c>
      <c r="G522" t="s">
        <v>124</v>
      </c>
      <c r="H522" t="s">
        <v>6399</v>
      </c>
    </row>
    <row r="523" spans="1:8" x14ac:dyDescent="0.2">
      <c r="A523" t="s">
        <v>93</v>
      </c>
      <c r="B523" t="s">
        <v>23</v>
      </c>
      <c r="C523">
        <f>_xlfn.XLOOKUP(B523,'2.1.trackMPD'!$R$7:$R$29,'2.1.trackMPD'!$T$7:$T$29)</f>
        <v>5</v>
      </c>
      <c r="D523">
        <v>1000</v>
      </c>
      <c r="E523" t="s">
        <v>6400</v>
      </c>
      <c r="F523" t="s">
        <v>110</v>
      </c>
      <c r="G523" t="s">
        <v>140</v>
      </c>
      <c r="H523" t="s">
        <v>6399</v>
      </c>
    </row>
    <row r="524" spans="1:8" x14ac:dyDescent="0.2">
      <c r="A524" t="s">
        <v>93</v>
      </c>
      <c r="B524" t="s">
        <v>23</v>
      </c>
      <c r="C524">
        <f>_xlfn.XLOOKUP(B524,'2.1.trackMPD'!$R$7:$R$29,'2.1.trackMPD'!$T$7:$T$29)</f>
        <v>5</v>
      </c>
      <c r="D524">
        <v>5000</v>
      </c>
      <c r="E524" t="s">
        <v>6400</v>
      </c>
      <c r="F524" t="s">
        <v>110</v>
      </c>
      <c r="G524" t="s">
        <v>124</v>
      </c>
      <c r="H524" t="s">
        <v>6398</v>
      </c>
    </row>
    <row r="525" spans="1:8" x14ac:dyDescent="0.2">
      <c r="A525" t="s">
        <v>93</v>
      </c>
      <c r="B525" t="s">
        <v>23</v>
      </c>
      <c r="C525">
        <f>_xlfn.XLOOKUP(B525,'2.1.trackMPD'!$R$7:$R$29,'2.1.trackMPD'!$T$7:$T$29)</f>
        <v>5</v>
      </c>
      <c r="D525">
        <v>5000</v>
      </c>
      <c r="E525" t="s">
        <v>6400</v>
      </c>
      <c r="F525" t="s">
        <v>110</v>
      </c>
      <c r="G525" t="s">
        <v>140</v>
      </c>
      <c r="H525" t="s">
        <v>6398</v>
      </c>
    </row>
    <row r="526" spans="1:8" x14ac:dyDescent="0.2">
      <c r="A526" t="s">
        <v>93</v>
      </c>
      <c r="B526" t="s">
        <v>23</v>
      </c>
      <c r="C526">
        <f>_xlfn.XLOOKUP(B526,'2.1.trackMPD'!$R$7:$R$29,'2.1.trackMPD'!$T$7:$T$29)</f>
        <v>5</v>
      </c>
      <c r="D526">
        <v>5000</v>
      </c>
      <c r="E526" t="s">
        <v>6400</v>
      </c>
      <c r="F526" t="s">
        <v>111</v>
      </c>
      <c r="G526" t="s">
        <v>124</v>
      </c>
      <c r="H526" t="s">
        <v>6398</v>
      </c>
    </row>
    <row r="527" spans="1:8" x14ac:dyDescent="0.2">
      <c r="A527" t="s">
        <v>93</v>
      </c>
      <c r="B527" t="s">
        <v>23</v>
      </c>
      <c r="C527">
        <f>_xlfn.XLOOKUP(B527,'2.1.trackMPD'!$R$7:$R$29,'2.1.trackMPD'!$T$7:$T$29)</f>
        <v>5</v>
      </c>
      <c r="D527">
        <v>5000</v>
      </c>
      <c r="E527" t="s">
        <v>6400</v>
      </c>
      <c r="F527" t="s">
        <v>111</v>
      </c>
      <c r="G527" t="s">
        <v>140</v>
      </c>
      <c r="H527" t="s">
        <v>6398</v>
      </c>
    </row>
    <row r="528" spans="1:8" x14ac:dyDescent="0.2">
      <c r="A528" t="s">
        <v>93</v>
      </c>
      <c r="B528" t="s">
        <v>23</v>
      </c>
      <c r="C528">
        <f>_xlfn.XLOOKUP(B528,'2.1.trackMPD'!$R$7:$R$29,'2.1.trackMPD'!$T$7:$T$29)</f>
        <v>5</v>
      </c>
      <c r="D528">
        <v>5000</v>
      </c>
      <c r="E528" t="s">
        <v>6400</v>
      </c>
      <c r="F528" t="s">
        <v>110</v>
      </c>
      <c r="G528" t="s">
        <v>124</v>
      </c>
      <c r="H528" t="s">
        <v>6399</v>
      </c>
    </row>
    <row r="529" spans="1:8" x14ac:dyDescent="0.2">
      <c r="A529" t="s">
        <v>93</v>
      </c>
      <c r="B529" t="s">
        <v>23</v>
      </c>
      <c r="C529">
        <f>_xlfn.XLOOKUP(B529,'2.1.trackMPD'!$R$7:$R$29,'2.1.trackMPD'!$T$7:$T$29)</f>
        <v>5</v>
      </c>
      <c r="D529">
        <v>5000</v>
      </c>
      <c r="E529" t="s">
        <v>6400</v>
      </c>
      <c r="F529" t="s">
        <v>110</v>
      </c>
      <c r="G529" t="s">
        <v>140</v>
      </c>
      <c r="H529" t="s">
        <v>6399</v>
      </c>
    </row>
    <row r="530" spans="1:8" x14ac:dyDescent="0.2">
      <c r="A530" t="s">
        <v>93</v>
      </c>
      <c r="B530" t="s">
        <v>23</v>
      </c>
      <c r="C530">
        <f>_xlfn.XLOOKUP(B530,'2.1.trackMPD'!$R$7:$R$29,'2.1.trackMPD'!$T$7:$T$29)</f>
        <v>5</v>
      </c>
      <c r="D530">
        <v>1</v>
      </c>
      <c r="E530" t="s">
        <v>6401</v>
      </c>
      <c r="F530" t="s">
        <v>110</v>
      </c>
      <c r="G530" t="s">
        <v>124</v>
      </c>
      <c r="H530" t="s">
        <v>6398</v>
      </c>
    </row>
    <row r="531" spans="1:8" x14ac:dyDescent="0.2">
      <c r="A531" t="s">
        <v>93</v>
      </c>
      <c r="B531" t="s">
        <v>23</v>
      </c>
      <c r="C531">
        <f>_xlfn.XLOOKUP(B531,'2.1.trackMPD'!$R$7:$R$29,'2.1.trackMPD'!$T$7:$T$29)</f>
        <v>5</v>
      </c>
      <c r="D531">
        <v>1</v>
      </c>
      <c r="E531" t="s">
        <v>6401</v>
      </c>
      <c r="F531" t="s">
        <v>110</v>
      </c>
      <c r="G531" t="s">
        <v>140</v>
      </c>
      <c r="H531" t="s">
        <v>6398</v>
      </c>
    </row>
    <row r="532" spans="1:8" x14ac:dyDescent="0.2">
      <c r="A532" t="s">
        <v>93</v>
      </c>
      <c r="B532" t="s">
        <v>23</v>
      </c>
      <c r="C532">
        <f>_xlfn.XLOOKUP(B532,'2.1.trackMPD'!$R$7:$R$29,'2.1.trackMPD'!$T$7:$T$29)</f>
        <v>5</v>
      </c>
      <c r="D532">
        <v>1</v>
      </c>
      <c r="E532" t="s">
        <v>6401</v>
      </c>
      <c r="F532" t="s">
        <v>111</v>
      </c>
      <c r="G532" t="s">
        <v>124</v>
      </c>
      <c r="H532" t="s">
        <v>6398</v>
      </c>
    </row>
    <row r="533" spans="1:8" x14ac:dyDescent="0.2">
      <c r="A533" t="s">
        <v>93</v>
      </c>
      <c r="B533" t="s">
        <v>23</v>
      </c>
      <c r="C533">
        <f>_xlfn.XLOOKUP(B533,'2.1.trackMPD'!$R$7:$R$29,'2.1.trackMPD'!$T$7:$T$29)</f>
        <v>5</v>
      </c>
      <c r="D533">
        <v>1</v>
      </c>
      <c r="E533" t="s">
        <v>6401</v>
      </c>
      <c r="F533" t="s">
        <v>111</v>
      </c>
      <c r="G533" t="s">
        <v>140</v>
      </c>
      <c r="H533" t="s">
        <v>6398</v>
      </c>
    </row>
    <row r="534" spans="1:8" x14ac:dyDescent="0.2">
      <c r="A534" t="s">
        <v>93</v>
      </c>
      <c r="B534" t="s">
        <v>23</v>
      </c>
      <c r="C534">
        <f>_xlfn.XLOOKUP(B534,'2.1.trackMPD'!$R$7:$R$29,'2.1.trackMPD'!$T$7:$T$29)</f>
        <v>5</v>
      </c>
      <c r="D534">
        <v>1</v>
      </c>
      <c r="E534" t="s">
        <v>6401</v>
      </c>
      <c r="F534" t="s">
        <v>110</v>
      </c>
      <c r="G534" t="s">
        <v>124</v>
      </c>
      <c r="H534" t="s">
        <v>6399</v>
      </c>
    </row>
    <row r="535" spans="1:8" x14ac:dyDescent="0.2">
      <c r="A535" t="s">
        <v>93</v>
      </c>
      <c r="B535" t="s">
        <v>23</v>
      </c>
      <c r="C535">
        <f>_xlfn.XLOOKUP(B535,'2.1.trackMPD'!$R$7:$R$29,'2.1.trackMPD'!$T$7:$T$29)</f>
        <v>5</v>
      </c>
      <c r="D535">
        <v>1</v>
      </c>
      <c r="E535" t="s">
        <v>6401</v>
      </c>
      <c r="F535" t="s">
        <v>110</v>
      </c>
      <c r="G535" t="s">
        <v>140</v>
      </c>
      <c r="H535" t="s">
        <v>6399</v>
      </c>
    </row>
    <row r="536" spans="1:8" x14ac:dyDescent="0.2">
      <c r="A536" t="s">
        <v>93</v>
      </c>
      <c r="B536" t="s">
        <v>23</v>
      </c>
      <c r="C536">
        <f>_xlfn.XLOOKUP(B536,'2.1.trackMPD'!$R$7:$R$29,'2.1.trackMPD'!$T$7:$T$29)</f>
        <v>5</v>
      </c>
      <c r="D536">
        <v>10</v>
      </c>
      <c r="E536" t="s">
        <v>6401</v>
      </c>
      <c r="F536" t="s">
        <v>110</v>
      </c>
      <c r="G536" t="s">
        <v>124</v>
      </c>
      <c r="H536" t="s">
        <v>6398</v>
      </c>
    </row>
    <row r="537" spans="1:8" x14ac:dyDescent="0.2">
      <c r="A537" t="s">
        <v>93</v>
      </c>
      <c r="B537" t="s">
        <v>23</v>
      </c>
      <c r="C537">
        <f>_xlfn.XLOOKUP(B537,'2.1.trackMPD'!$R$7:$R$29,'2.1.trackMPD'!$T$7:$T$29)</f>
        <v>5</v>
      </c>
      <c r="D537">
        <v>10</v>
      </c>
      <c r="E537" t="s">
        <v>6401</v>
      </c>
      <c r="F537" t="s">
        <v>110</v>
      </c>
      <c r="G537" t="s">
        <v>140</v>
      </c>
      <c r="H537" t="s">
        <v>6398</v>
      </c>
    </row>
    <row r="538" spans="1:8" x14ac:dyDescent="0.2">
      <c r="A538" t="s">
        <v>93</v>
      </c>
      <c r="B538" t="s">
        <v>23</v>
      </c>
      <c r="C538">
        <f>_xlfn.XLOOKUP(B538,'2.1.trackMPD'!$R$7:$R$29,'2.1.trackMPD'!$T$7:$T$29)</f>
        <v>5</v>
      </c>
      <c r="D538">
        <v>10</v>
      </c>
      <c r="E538" t="s">
        <v>6401</v>
      </c>
      <c r="F538" t="s">
        <v>111</v>
      </c>
      <c r="G538" t="s">
        <v>124</v>
      </c>
      <c r="H538" t="s">
        <v>6398</v>
      </c>
    </row>
    <row r="539" spans="1:8" x14ac:dyDescent="0.2">
      <c r="A539" t="s">
        <v>93</v>
      </c>
      <c r="B539" t="s">
        <v>23</v>
      </c>
      <c r="C539">
        <f>_xlfn.XLOOKUP(B539,'2.1.trackMPD'!$R$7:$R$29,'2.1.trackMPD'!$T$7:$T$29)</f>
        <v>5</v>
      </c>
      <c r="D539">
        <v>10</v>
      </c>
      <c r="E539" t="s">
        <v>6401</v>
      </c>
      <c r="F539" t="s">
        <v>111</v>
      </c>
      <c r="G539" t="s">
        <v>140</v>
      </c>
      <c r="H539" t="s">
        <v>6398</v>
      </c>
    </row>
    <row r="540" spans="1:8" x14ac:dyDescent="0.2">
      <c r="A540" t="s">
        <v>93</v>
      </c>
      <c r="B540" t="s">
        <v>23</v>
      </c>
      <c r="C540">
        <f>_xlfn.XLOOKUP(B540,'2.1.trackMPD'!$R$7:$R$29,'2.1.trackMPD'!$T$7:$T$29)</f>
        <v>5</v>
      </c>
      <c r="D540">
        <v>10</v>
      </c>
      <c r="E540" t="s">
        <v>6401</v>
      </c>
      <c r="F540" t="s">
        <v>110</v>
      </c>
      <c r="G540" t="s">
        <v>124</v>
      </c>
      <c r="H540" t="s">
        <v>6399</v>
      </c>
    </row>
    <row r="541" spans="1:8" x14ac:dyDescent="0.2">
      <c r="A541" t="s">
        <v>93</v>
      </c>
      <c r="B541" t="s">
        <v>23</v>
      </c>
      <c r="C541">
        <f>_xlfn.XLOOKUP(B541,'2.1.trackMPD'!$R$7:$R$29,'2.1.trackMPD'!$T$7:$T$29)</f>
        <v>5</v>
      </c>
      <c r="D541">
        <v>10</v>
      </c>
      <c r="E541" t="s">
        <v>6401</v>
      </c>
      <c r="F541" t="s">
        <v>110</v>
      </c>
      <c r="G541" t="s">
        <v>140</v>
      </c>
      <c r="H541" t="s">
        <v>6399</v>
      </c>
    </row>
    <row r="542" spans="1:8" x14ac:dyDescent="0.2">
      <c r="A542" t="s">
        <v>93</v>
      </c>
      <c r="B542" t="s">
        <v>23</v>
      </c>
      <c r="C542">
        <f>_xlfn.XLOOKUP(B542,'2.1.trackMPD'!$R$7:$R$29,'2.1.trackMPD'!$T$7:$T$29)</f>
        <v>5</v>
      </c>
      <c r="D542">
        <v>100</v>
      </c>
      <c r="E542" t="s">
        <v>6401</v>
      </c>
      <c r="F542" t="s">
        <v>110</v>
      </c>
      <c r="G542" t="s">
        <v>124</v>
      </c>
      <c r="H542" t="s">
        <v>6398</v>
      </c>
    </row>
    <row r="543" spans="1:8" x14ac:dyDescent="0.2">
      <c r="A543" t="s">
        <v>93</v>
      </c>
      <c r="B543" t="s">
        <v>23</v>
      </c>
      <c r="C543">
        <f>_xlfn.XLOOKUP(B543,'2.1.trackMPD'!$R$7:$R$29,'2.1.trackMPD'!$T$7:$T$29)</f>
        <v>5</v>
      </c>
      <c r="D543">
        <v>100</v>
      </c>
      <c r="E543" t="s">
        <v>6401</v>
      </c>
      <c r="F543" t="s">
        <v>110</v>
      </c>
      <c r="G543" t="s">
        <v>140</v>
      </c>
      <c r="H543" t="s">
        <v>6398</v>
      </c>
    </row>
    <row r="544" spans="1:8" x14ac:dyDescent="0.2">
      <c r="A544" t="s">
        <v>93</v>
      </c>
      <c r="B544" t="s">
        <v>23</v>
      </c>
      <c r="C544">
        <f>_xlfn.XLOOKUP(B544,'2.1.trackMPD'!$R$7:$R$29,'2.1.trackMPD'!$T$7:$T$29)</f>
        <v>5</v>
      </c>
      <c r="D544">
        <v>100</v>
      </c>
      <c r="E544" t="s">
        <v>6401</v>
      </c>
      <c r="F544" t="s">
        <v>111</v>
      </c>
      <c r="G544" t="s">
        <v>124</v>
      </c>
      <c r="H544" t="s">
        <v>6398</v>
      </c>
    </row>
    <row r="545" spans="1:8" x14ac:dyDescent="0.2">
      <c r="A545" t="s">
        <v>93</v>
      </c>
      <c r="B545" t="s">
        <v>23</v>
      </c>
      <c r="C545">
        <f>_xlfn.XLOOKUP(B545,'2.1.trackMPD'!$R$7:$R$29,'2.1.trackMPD'!$T$7:$T$29)</f>
        <v>5</v>
      </c>
      <c r="D545">
        <v>100</v>
      </c>
      <c r="E545" t="s">
        <v>6401</v>
      </c>
      <c r="F545" t="s">
        <v>111</v>
      </c>
      <c r="G545" t="s">
        <v>140</v>
      </c>
      <c r="H545" t="s">
        <v>6398</v>
      </c>
    </row>
    <row r="546" spans="1:8" x14ac:dyDescent="0.2">
      <c r="A546" t="s">
        <v>93</v>
      </c>
      <c r="B546" t="s">
        <v>23</v>
      </c>
      <c r="C546">
        <f>_xlfn.XLOOKUP(B546,'2.1.trackMPD'!$R$7:$R$29,'2.1.trackMPD'!$T$7:$T$29)</f>
        <v>5</v>
      </c>
      <c r="D546">
        <v>100</v>
      </c>
      <c r="E546" t="s">
        <v>6401</v>
      </c>
      <c r="F546" t="s">
        <v>110</v>
      </c>
      <c r="G546" t="s">
        <v>124</v>
      </c>
      <c r="H546" t="s">
        <v>6399</v>
      </c>
    </row>
    <row r="547" spans="1:8" x14ac:dyDescent="0.2">
      <c r="A547" t="s">
        <v>93</v>
      </c>
      <c r="B547" t="s">
        <v>23</v>
      </c>
      <c r="C547">
        <f>_xlfn.XLOOKUP(B547,'2.1.trackMPD'!$R$7:$R$29,'2.1.trackMPD'!$T$7:$T$29)</f>
        <v>5</v>
      </c>
      <c r="D547">
        <v>100</v>
      </c>
      <c r="E547" t="s">
        <v>6401</v>
      </c>
      <c r="F547" t="s">
        <v>110</v>
      </c>
      <c r="G547" t="s">
        <v>140</v>
      </c>
      <c r="H547" t="s">
        <v>6399</v>
      </c>
    </row>
    <row r="548" spans="1:8" x14ac:dyDescent="0.2">
      <c r="A548" t="s">
        <v>93</v>
      </c>
      <c r="B548" t="s">
        <v>4</v>
      </c>
      <c r="C548">
        <f>_xlfn.XLOOKUP(B548,'2.1.trackMPD'!$R$7:$R$29,'2.1.trackMPD'!$T$7:$T$29)</f>
        <v>6</v>
      </c>
      <c r="D548">
        <v>1</v>
      </c>
      <c r="E548" t="s">
        <v>6396</v>
      </c>
      <c r="F548" t="s">
        <v>110</v>
      </c>
      <c r="G548" t="s">
        <v>124</v>
      </c>
      <c r="H548" t="s">
        <v>6398</v>
      </c>
    </row>
    <row r="549" spans="1:8" x14ac:dyDescent="0.2">
      <c r="A549" t="s">
        <v>93</v>
      </c>
      <c r="B549" t="s">
        <v>4</v>
      </c>
      <c r="C549">
        <f>_xlfn.XLOOKUP(B549,'2.1.trackMPD'!$R$7:$R$29,'2.1.trackMPD'!$T$7:$T$29)</f>
        <v>6</v>
      </c>
      <c r="D549">
        <v>1</v>
      </c>
      <c r="E549" t="s">
        <v>6396</v>
      </c>
      <c r="F549" t="s">
        <v>110</v>
      </c>
      <c r="G549" t="s">
        <v>140</v>
      </c>
      <c r="H549" t="s">
        <v>6398</v>
      </c>
    </row>
    <row r="550" spans="1:8" x14ac:dyDescent="0.2">
      <c r="A550" t="s">
        <v>93</v>
      </c>
      <c r="B550" t="s">
        <v>4</v>
      </c>
      <c r="C550">
        <f>_xlfn.XLOOKUP(B550,'2.1.trackMPD'!$R$7:$R$29,'2.1.trackMPD'!$T$7:$T$29)</f>
        <v>6</v>
      </c>
      <c r="D550">
        <v>1</v>
      </c>
      <c r="E550" t="s">
        <v>6396</v>
      </c>
      <c r="F550" t="s">
        <v>111</v>
      </c>
      <c r="G550" t="s">
        <v>124</v>
      </c>
      <c r="H550" t="s">
        <v>6398</v>
      </c>
    </row>
    <row r="551" spans="1:8" x14ac:dyDescent="0.2">
      <c r="A551" t="s">
        <v>93</v>
      </c>
      <c r="B551" t="s">
        <v>4</v>
      </c>
      <c r="C551">
        <f>_xlfn.XLOOKUP(B551,'2.1.trackMPD'!$R$7:$R$29,'2.1.trackMPD'!$T$7:$T$29)</f>
        <v>6</v>
      </c>
      <c r="D551">
        <v>1</v>
      </c>
      <c r="E551" t="s">
        <v>6396</v>
      </c>
      <c r="F551" t="s">
        <v>111</v>
      </c>
      <c r="G551" t="s">
        <v>140</v>
      </c>
      <c r="H551" t="s">
        <v>6398</v>
      </c>
    </row>
    <row r="552" spans="1:8" x14ac:dyDescent="0.2">
      <c r="A552" t="s">
        <v>93</v>
      </c>
      <c r="B552" t="s">
        <v>4</v>
      </c>
      <c r="C552">
        <f>_xlfn.XLOOKUP(B552,'2.1.trackMPD'!$R$7:$R$29,'2.1.trackMPD'!$T$7:$T$29)</f>
        <v>6</v>
      </c>
      <c r="D552">
        <v>1</v>
      </c>
      <c r="E552" t="s">
        <v>6396</v>
      </c>
      <c r="F552" t="s">
        <v>110</v>
      </c>
      <c r="G552" t="s">
        <v>124</v>
      </c>
      <c r="H552" t="s">
        <v>6399</v>
      </c>
    </row>
    <row r="553" spans="1:8" x14ac:dyDescent="0.2">
      <c r="A553" t="s">
        <v>93</v>
      </c>
      <c r="B553" t="s">
        <v>4</v>
      </c>
      <c r="C553">
        <f>_xlfn.XLOOKUP(B553,'2.1.trackMPD'!$R$7:$R$29,'2.1.trackMPD'!$T$7:$T$29)</f>
        <v>6</v>
      </c>
      <c r="D553">
        <v>1</v>
      </c>
      <c r="E553" t="s">
        <v>6396</v>
      </c>
      <c r="F553" t="s">
        <v>110</v>
      </c>
      <c r="G553" t="s">
        <v>140</v>
      </c>
      <c r="H553" t="s">
        <v>6399</v>
      </c>
    </row>
    <row r="554" spans="1:8" x14ac:dyDescent="0.2">
      <c r="A554" t="s">
        <v>93</v>
      </c>
      <c r="B554" t="s">
        <v>4</v>
      </c>
      <c r="C554">
        <f>_xlfn.XLOOKUP(B554,'2.1.trackMPD'!$R$7:$R$29,'2.1.trackMPD'!$T$7:$T$29)</f>
        <v>6</v>
      </c>
      <c r="D554">
        <v>10</v>
      </c>
      <c r="E554" t="s">
        <v>6396</v>
      </c>
      <c r="F554" t="s">
        <v>110</v>
      </c>
      <c r="G554" t="s">
        <v>124</v>
      </c>
      <c r="H554" t="s">
        <v>6398</v>
      </c>
    </row>
    <row r="555" spans="1:8" x14ac:dyDescent="0.2">
      <c r="A555" t="s">
        <v>93</v>
      </c>
      <c r="B555" t="s">
        <v>4</v>
      </c>
      <c r="C555">
        <f>_xlfn.XLOOKUP(B555,'2.1.trackMPD'!$R$7:$R$29,'2.1.trackMPD'!$T$7:$T$29)</f>
        <v>6</v>
      </c>
      <c r="D555">
        <v>10</v>
      </c>
      <c r="E555" t="s">
        <v>6396</v>
      </c>
      <c r="F555" t="s">
        <v>110</v>
      </c>
      <c r="G555" t="s">
        <v>140</v>
      </c>
      <c r="H555" t="s">
        <v>6398</v>
      </c>
    </row>
    <row r="556" spans="1:8" x14ac:dyDescent="0.2">
      <c r="A556" t="s">
        <v>93</v>
      </c>
      <c r="B556" t="s">
        <v>4</v>
      </c>
      <c r="C556">
        <f>_xlfn.XLOOKUP(B556,'2.1.trackMPD'!$R$7:$R$29,'2.1.trackMPD'!$T$7:$T$29)</f>
        <v>6</v>
      </c>
      <c r="D556">
        <v>10</v>
      </c>
      <c r="E556" t="s">
        <v>6396</v>
      </c>
      <c r="F556" t="s">
        <v>111</v>
      </c>
      <c r="G556" t="s">
        <v>124</v>
      </c>
      <c r="H556" t="s">
        <v>6398</v>
      </c>
    </row>
    <row r="557" spans="1:8" x14ac:dyDescent="0.2">
      <c r="A557" t="s">
        <v>93</v>
      </c>
      <c r="B557" t="s">
        <v>4</v>
      </c>
      <c r="C557">
        <f>_xlfn.XLOOKUP(B557,'2.1.trackMPD'!$R$7:$R$29,'2.1.trackMPD'!$T$7:$T$29)</f>
        <v>6</v>
      </c>
      <c r="D557">
        <v>10</v>
      </c>
      <c r="E557" t="s">
        <v>6396</v>
      </c>
      <c r="F557" t="s">
        <v>111</v>
      </c>
      <c r="G557" t="s">
        <v>140</v>
      </c>
      <c r="H557" t="s">
        <v>6398</v>
      </c>
    </row>
    <row r="558" spans="1:8" x14ac:dyDescent="0.2">
      <c r="A558" t="s">
        <v>93</v>
      </c>
      <c r="B558" t="s">
        <v>4</v>
      </c>
      <c r="C558">
        <f>_xlfn.XLOOKUP(B558,'2.1.trackMPD'!$R$7:$R$29,'2.1.trackMPD'!$T$7:$T$29)</f>
        <v>6</v>
      </c>
      <c r="D558">
        <v>10</v>
      </c>
      <c r="E558" t="s">
        <v>6396</v>
      </c>
      <c r="F558" t="s">
        <v>110</v>
      </c>
      <c r="G558" t="s">
        <v>124</v>
      </c>
      <c r="H558" t="s">
        <v>6399</v>
      </c>
    </row>
    <row r="559" spans="1:8" x14ac:dyDescent="0.2">
      <c r="A559" t="s">
        <v>93</v>
      </c>
      <c r="B559" t="s">
        <v>4</v>
      </c>
      <c r="C559">
        <f>_xlfn.XLOOKUP(B559,'2.1.trackMPD'!$R$7:$R$29,'2.1.trackMPD'!$T$7:$T$29)</f>
        <v>6</v>
      </c>
      <c r="D559">
        <v>10</v>
      </c>
      <c r="E559" t="s">
        <v>6396</v>
      </c>
      <c r="F559" t="s">
        <v>110</v>
      </c>
      <c r="G559" t="s">
        <v>140</v>
      </c>
      <c r="H559" t="s">
        <v>6399</v>
      </c>
    </row>
    <row r="560" spans="1:8" x14ac:dyDescent="0.2">
      <c r="A560" t="s">
        <v>93</v>
      </c>
      <c r="B560" t="s">
        <v>4</v>
      </c>
      <c r="C560">
        <f>_xlfn.XLOOKUP(B560,'2.1.trackMPD'!$R$7:$R$29,'2.1.trackMPD'!$T$7:$T$29)</f>
        <v>6</v>
      </c>
      <c r="D560">
        <v>100</v>
      </c>
      <c r="E560" t="s">
        <v>6396</v>
      </c>
      <c r="F560" t="s">
        <v>110</v>
      </c>
      <c r="G560" t="s">
        <v>124</v>
      </c>
      <c r="H560" t="s">
        <v>6398</v>
      </c>
    </row>
    <row r="561" spans="1:8" x14ac:dyDescent="0.2">
      <c r="A561" t="s">
        <v>93</v>
      </c>
      <c r="B561" t="s">
        <v>4</v>
      </c>
      <c r="C561">
        <f>_xlfn.XLOOKUP(B561,'2.1.trackMPD'!$R$7:$R$29,'2.1.trackMPD'!$T$7:$T$29)</f>
        <v>6</v>
      </c>
      <c r="D561">
        <v>100</v>
      </c>
      <c r="E561" t="s">
        <v>6396</v>
      </c>
      <c r="F561" t="s">
        <v>110</v>
      </c>
      <c r="G561" t="s">
        <v>140</v>
      </c>
      <c r="H561" t="s">
        <v>6398</v>
      </c>
    </row>
    <row r="562" spans="1:8" x14ac:dyDescent="0.2">
      <c r="A562" t="s">
        <v>93</v>
      </c>
      <c r="B562" t="s">
        <v>4</v>
      </c>
      <c r="C562">
        <f>_xlfn.XLOOKUP(B562,'2.1.trackMPD'!$R$7:$R$29,'2.1.trackMPD'!$T$7:$T$29)</f>
        <v>6</v>
      </c>
      <c r="D562">
        <v>100</v>
      </c>
      <c r="E562" t="s">
        <v>6396</v>
      </c>
      <c r="F562" t="s">
        <v>111</v>
      </c>
      <c r="G562" t="s">
        <v>124</v>
      </c>
      <c r="H562" t="s">
        <v>6398</v>
      </c>
    </row>
    <row r="563" spans="1:8" x14ac:dyDescent="0.2">
      <c r="A563" t="s">
        <v>93</v>
      </c>
      <c r="B563" t="s">
        <v>4</v>
      </c>
      <c r="C563">
        <f>_xlfn.XLOOKUP(B563,'2.1.trackMPD'!$R$7:$R$29,'2.1.trackMPD'!$T$7:$T$29)</f>
        <v>6</v>
      </c>
      <c r="D563">
        <v>100</v>
      </c>
      <c r="E563" t="s">
        <v>6396</v>
      </c>
      <c r="F563" t="s">
        <v>111</v>
      </c>
      <c r="G563" t="s">
        <v>140</v>
      </c>
      <c r="H563" t="s">
        <v>6398</v>
      </c>
    </row>
    <row r="564" spans="1:8" x14ac:dyDescent="0.2">
      <c r="A564" t="s">
        <v>93</v>
      </c>
      <c r="B564" t="s">
        <v>4</v>
      </c>
      <c r="C564">
        <f>_xlfn.XLOOKUP(B564,'2.1.trackMPD'!$R$7:$R$29,'2.1.trackMPD'!$T$7:$T$29)</f>
        <v>6</v>
      </c>
      <c r="D564">
        <v>100</v>
      </c>
      <c r="E564" t="s">
        <v>6396</v>
      </c>
      <c r="F564" t="s">
        <v>110</v>
      </c>
      <c r="G564" t="s">
        <v>124</v>
      </c>
      <c r="H564" t="s">
        <v>6399</v>
      </c>
    </row>
    <row r="565" spans="1:8" x14ac:dyDescent="0.2">
      <c r="A565" t="s">
        <v>93</v>
      </c>
      <c r="B565" t="s">
        <v>4</v>
      </c>
      <c r="C565">
        <f>_xlfn.XLOOKUP(B565,'2.1.trackMPD'!$R$7:$R$29,'2.1.trackMPD'!$T$7:$T$29)</f>
        <v>6</v>
      </c>
      <c r="D565">
        <v>100</v>
      </c>
      <c r="E565" t="s">
        <v>6396</v>
      </c>
      <c r="F565" t="s">
        <v>110</v>
      </c>
      <c r="G565" t="s">
        <v>140</v>
      </c>
      <c r="H565" t="s">
        <v>6399</v>
      </c>
    </row>
    <row r="566" spans="1:8" x14ac:dyDescent="0.2">
      <c r="A566" t="s">
        <v>93</v>
      </c>
      <c r="B566" t="s">
        <v>4</v>
      </c>
      <c r="C566">
        <f>_xlfn.XLOOKUP(B566,'2.1.trackMPD'!$R$7:$R$29,'2.1.trackMPD'!$T$7:$T$29)</f>
        <v>6</v>
      </c>
      <c r="D566">
        <v>1000</v>
      </c>
      <c r="E566" t="s">
        <v>6396</v>
      </c>
      <c r="F566" t="s">
        <v>110</v>
      </c>
      <c r="G566" t="s">
        <v>124</v>
      </c>
      <c r="H566" t="s">
        <v>6398</v>
      </c>
    </row>
    <row r="567" spans="1:8" x14ac:dyDescent="0.2">
      <c r="A567" t="s">
        <v>93</v>
      </c>
      <c r="B567" t="s">
        <v>4</v>
      </c>
      <c r="C567">
        <f>_xlfn.XLOOKUP(B567,'2.1.trackMPD'!$R$7:$R$29,'2.1.trackMPD'!$T$7:$T$29)</f>
        <v>6</v>
      </c>
      <c r="D567">
        <v>1000</v>
      </c>
      <c r="E567" t="s">
        <v>6396</v>
      </c>
      <c r="F567" t="s">
        <v>110</v>
      </c>
      <c r="G567" t="s">
        <v>140</v>
      </c>
      <c r="H567" t="s">
        <v>6398</v>
      </c>
    </row>
    <row r="568" spans="1:8" x14ac:dyDescent="0.2">
      <c r="A568" t="s">
        <v>93</v>
      </c>
      <c r="B568" t="s">
        <v>4</v>
      </c>
      <c r="C568">
        <f>_xlfn.XLOOKUP(B568,'2.1.trackMPD'!$R$7:$R$29,'2.1.trackMPD'!$T$7:$T$29)</f>
        <v>6</v>
      </c>
      <c r="D568">
        <v>1000</v>
      </c>
      <c r="E568" t="s">
        <v>6396</v>
      </c>
      <c r="F568" t="s">
        <v>111</v>
      </c>
      <c r="G568" t="s">
        <v>124</v>
      </c>
      <c r="H568" t="s">
        <v>6398</v>
      </c>
    </row>
    <row r="569" spans="1:8" x14ac:dyDescent="0.2">
      <c r="A569" t="s">
        <v>93</v>
      </c>
      <c r="B569" t="s">
        <v>4</v>
      </c>
      <c r="C569">
        <f>_xlfn.XLOOKUP(B569,'2.1.trackMPD'!$R$7:$R$29,'2.1.trackMPD'!$T$7:$T$29)</f>
        <v>6</v>
      </c>
      <c r="D569">
        <v>1000</v>
      </c>
      <c r="E569" t="s">
        <v>6396</v>
      </c>
      <c r="F569" t="s">
        <v>111</v>
      </c>
      <c r="G569" t="s">
        <v>140</v>
      </c>
      <c r="H569" t="s">
        <v>6398</v>
      </c>
    </row>
    <row r="570" spans="1:8" x14ac:dyDescent="0.2">
      <c r="A570" t="s">
        <v>93</v>
      </c>
      <c r="B570" t="s">
        <v>4</v>
      </c>
      <c r="C570">
        <f>_xlfn.XLOOKUP(B570,'2.1.trackMPD'!$R$7:$R$29,'2.1.trackMPD'!$T$7:$T$29)</f>
        <v>6</v>
      </c>
      <c r="D570">
        <v>1000</v>
      </c>
      <c r="E570" t="s">
        <v>6396</v>
      </c>
      <c r="F570" t="s">
        <v>110</v>
      </c>
      <c r="G570" t="s">
        <v>124</v>
      </c>
      <c r="H570" t="s">
        <v>6399</v>
      </c>
    </row>
    <row r="571" spans="1:8" x14ac:dyDescent="0.2">
      <c r="A571" t="s">
        <v>93</v>
      </c>
      <c r="B571" t="s">
        <v>4</v>
      </c>
      <c r="C571">
        <f>_xlfn.XLOOKUP(B571,'2.1.trackMPD'!$R$7:$R$29,'2.1.trackMPD'!$T$7:$T$29)</f>
        <v>6</v>
      </c>
      <c r="D571">
        <v>1000</v>
      </c>
      <c r="E571" t="s">
        <v>6396</v>
      </c>
      <c r="F571" t="s">
        <v>110</v>
      </c>
      <c r="G571" t="s">
        <v>140</v>
      </c>
      <c r="H571" t="s">
        <v>6399</v>
      </c>
    </row>
    <row r="572" spans="1:8" x14ac:dyDescent="0.2">
      <c r="A572" t="s">
        <v>93</v>
      </c>
      <c r="B572" t="s">
        <v>4</v>
      </c>
      <c r="C572">
        <f>_xlfn.XLOOKUP(B572,'2.1.trackMPD'!$R$7:$R$29,'2.1.trackMPD'!$T$7:$T$29)</f>
        <v>6</v>
      </c>
      <c r="D572">
        <v>5000</v>
      </c>
      <c r="E572" t="s">
        <v>6396</v>
      </c>
      <c r="F572" t="s">
        <v>110</v>
      </c>
      <c r="G572" t="s">
        <v>124</v>
      </c>
      <c r="H572" t="s">
        <v>6398</v>
      </c>
    </row>
    <row r="573" spans="1:8" x14ac:dyDescent="0.2">
      <c r="A573" t="s">
        <v>93</v>
      </c>
      <c r="B573" t="s">
        <v>4</v>
      </c>
      <c r="C573">
        <f>_xlfn.XLOOKUP(B573,'2.1.trackMPD'!$R$7:$R$29,'2.1.trackMPD'!$T$7:$T$29)</f>
        <v>6</v>
      </c>
      <c r="D573">
        <v>5000</v>
      </c>
      <c r="E573" t="s">
        <v>6396</v>
      </c>
      <c r="F573" t="s">
        <v>110</v>
      </c>
      <c r="G573" t="s">
        <v>140</v>
      </c>
      <c r="H573" t="s">
        <v>6398</v>
      </c>
    </row>
    <row r="574" spans="1:8" x14ac:dyDescent="0.2">
      <c r="A574" t="s">
        <v>93</v>
      </c>
      <c r="B574" t="s">
        <v>4</v>
      </c>
      <c r="C574">
        <f>_xlfn.XLOOKUP(B574,'2.1.trackMPD'!$R$7:$R$29,'2.1.trackMPD'!$T$7:$T$29)</f>
        <v>6</v>
      </c>
      <c r="D574">
        <v>5000</v>
      </c>
      <c r="E574" t="s">
        <v>6396</v>
      </c>
      <c r="F574" t="s">
        <v>111</v>
      </c>
      <c r="G574" t="s">
        <v>124</v>
      </c>
      <c r="H574" t="s">
        <v>6398</v>
      </c>
    </row>
    <row r="575" spans="1:8" x14ac:dyDescent="0.2">
      <c r="A575" t="s">
        <v>93</v>
      </c>
      <c r="B575" t="s">
        <v>4</v>
      </c>
      <c r="C575">
        <f>_xlfn.XLOOKUP(B575,'2.1.trackMPD'!$R$7:$R$29,'2.1.trackMPD'!$T$7:$T$29)</f>
        <v>6</v>
      </c>
      <c r="D575">
        <v>5000</v>
      </c>
      <c r="E575" t="s">
        <v>6396</v>
      </c>
      <c r="F575" t="s">
        <v>111</v>
      </c>
      <c r="G575" t="s">
        <v>140</v>
      </c>
      <c r="H575" t="s">
        <v>6398</v>
      </c>
    </row>
    <row r="576" spans="1:8" x14ac:dyDescent="0.2">
      <c r="A576" t="s">
        <v>93</v>
      </c>
      <c r="B576" t="s">
        <v>4</v>
      </c>
      <c r="C576">
        <f>_xlfn.XLOOKUP(B576,'2.1.trackMPD'!$R$7:$R$29,'2.1.trackMPD'!$T$7:$T$29)</f>
        <v>6</v>
      </c>
      <c r="D576">
        <v>5000</v>
      </c>
      <c r="E576" t="s">
        <v>6396</v>
      </c>
      <c r="F576" t="s">
        <v>110</v>
      </c>
      <c r="G576" t="s">
        <v>124</v>
      </c>
      <c r="H576" t="s">
        <v>6399</v>
      </c>
    </row>
    <row r="577" spans="1:8" x14ac:dyDescent="0.2">
      <c r="A577" t="s">
        <v>93</v>
      </c>
      <c r="B577" t="s">
        <v>4</v>
      </c>
      <c r="C577">
        <f>_xlfn.XLOOKUP(B577,'2.1.trackMPD'!$R$7:$R$29,'2.1.trackMPD'!$T$7:$T$29)</f>
        <v>6</v>
      </c>
      <c r="D577">
        <v>5000</v>
      </c>
      <c r="E577" t="s">
        <v>6396</v>
      </c>
      <c r="F577" t="s">
        <v>110</v>
      </c>
      <c r="G577" t="s">
        <v>140</v>
      </c>
      <c r="H577" t="s">
        <v>6399</v>
      </c>
    </row>
    <row r="578" spans="1:8" x14ac:dyDescent="0.2">
      <c r="A578" t="s">
        <v>93</v>
      </c>
      <c r="B578" t="s">
        <v>4</v>
      </c>
      <c r="C578">
        <f>_xlfn.XLOOKUP(B578,'2.1.trackMPD'!$R$7:$R$29,'2.1.trackMPD'!$T$7:$T$29)</f>
        <v>6</v>
      </c>
      <c r="D578">
        <v>1</v>
      </c>
      <c r="E578" t="s">
        <v>6400</v>
      </c>
      <c r="F578" t="s">
        <v>110</v>
      </c>
      <c r="G578" t="s">
        <v>124</v>
      </c>
      <c r="H578" t="s">
        <v>6398</v>
      </c>
    </row>
    <row r="579" spans="1:8" x14ac:dyDescent="0.2">
      <c r="A579" t="s">
        <v>93</v>
      </c>
      <c r="B579" t="s">
        <v>4</v>
      </c>
      <c r="C579">
        <f>_xlfn.XLOOKUP(B579,'2.1.trackMPD'!$R$7:$R$29,'2.1.trackMPD'!$T$7:$T$29)</f>
        <v>6</v>
      </c>
      <c r="D579">
        <v>1</v>
      </c>
      <c r="E579" t="s">
        <v>6400</v>
      </c>
      <c r="F579" t="s">
        <v>110</v>
      </c>
      <c r="G579" t="s">
        <v>140</v>
      </c>
      <c r="H579" t="s">
        <v>6398</v>
      </c>
    </row>
    <row r="580" spans="1:8" x14ac:dyDescent="0.2">
      <c r="A580" t="s">
        <v>93</v>
      </c>
      <c r="B580" t="s">
        <v>4</v>
      </c>
      <c r="C580">
        <f>_xlfn.XLOOKUP(B580,'2.1.trackMPD'!$R$7:$R$29,'2.1.trackMPD'!$T$7:$T$29)</f>
        <v>6</v>
      </c>
      <c r="D580">
        <v>1</v>
      </c>
      <c r="E580" t="s">
        <v>6400</v>
      </c>
      <c r="F580" t="s">
        <v>111</v>
      </c>
      <c r="G580" t="s">
        <v>124</v>
      </c>
      <c r="H580" t="s">
        <v>6398</v>
      </c>
    </row>
    <row r="581" spans="1:8" x14ac:dyDescent="0.2">
      <c r="A581" t="s">
        <v>93</v>
      </c>
      <c r="B581" t="s">
        <v>4</v>
      </c>
      <c r="C581">
        <f>_xlfn.XLOOKUP(B581,'2.1.trackMPD'!$R$7:$R$29,'2.1.trackMPD'!$T$7:$T$29)</f>
        <v>6</v>
      </c>
      <c r="D581">
        <v>1</v>
      </c>
      <c r="E581" t="s">
        <v>6400</v>
      </c>
      <c r="F581" t="s">
        <v>111</v>
      </c>
      <c r="G581" t="s">
        <v>140</v>
      </c>
      <c r="H581" t="s">
        <v>6398</v>
      </c>
    </row>
    <row r="582" spans="1:8" x14ac:dyDescent="0.2">
      <c r="A582" t="s">
        <v>93</v>
      </c>
      <c r="B582" t="s">
        <v>4</v>
      </c>
      <c r="C582">
        <f>_xlfn.XLOOKUP(B582,'2.1.trackMPD'!$R$7:$R$29,'2.1.trackMPD'!$T$7:$T$29)</f>
        <v>6</v>
      </c>
      <c r="D582">
        <v>1</v>
      </c>
      <c r="E582" t="s">
        <v>6400</v>
      </c>
      <c r="F582" t="s">
        <v>110</v>
      </c>
      <c r="G582" t="s">
        <v>124</v>
      </c>
      <c r="H582" t="s">
        <v>6399</v>
      </c>
    </row>
    <row r="583" spans="1:8" x14ac:dyDescent="0.2">
      <c r="A583" t="s">
        <v>93</v>
      </c>
      <c r="B583" t="s">
        <v>4</v>
      </c>
      <c r="C583">
        <f>_xlfn.XLOOKUP(B583,'2.1.trackMPD'!$R$7:$R$29,'2.1.trackMPD'!$T$7:$T$29)</f>
        <v>6</v>
      </c>
      <c r="D583">
        <v>1</v>
      </c>
      <c r="E583" t="s">
        <v>6400</v>
      </c>
      <c r="F583" t="s">
        <v>110</v>
      </c>
      <c r="G583" t="s">
        <v>140</v>
      </c>
      <c r="H583" t="s">
        <v>6399</v>
      </c>
    </row>
    <row r="584" spans="1:8" x14ac:dyDescent="0.2">
      <c r="A584" t="s">
        <v>93</v>
      </c>
      <c r="B584" t="s">
        <v>4</v>
      </c>
      <c r="C584">
        <f>_xlfn.XLOOKUP(B584,'2.1.trackMPD'!$R$7:$R$29,'2.1.trackMPD'!$T$7:$T$29)</f>
        <v>6</v>
      </c>
      <c r="D584">
        <v>10</v>
      </c>
      <c r="E584" t="s">
        <v>6400</v>
      </c>
      <c r="F584" t="s">
        <v>110</v>
      </c>
      <c r="G584" t="s">
        <v>124</v>
      </c>
      <c r="H584" t="s">
        <v>6398</v>
      </c>
    </row>
    <row r="585" spans="1:8" x14ac:dyDescent="0.2">
      <c r="A585" t="s">
        <v>93</v>
      </c>
      <c r="B585" t="s">
        <v>4</v>
      </c>
      <c r="C585">
        <f>_xlfn.XLOOKUP(B585,'2.1.trackMPD'!$R$7:$R$29,'2.1.trackMPD'!$T$7:$T$29)</f>
        <v>6</v>
      </c>
      <c r="D585">
        <v>10</v>
      </c>
      <c r="E585" t="s">
        <v>6400</v>
      </c>
      <c r="F585" t="s">
        <v>110</v>
      </c>
      <c r="G585" t="s">
        <v>140</v>
      </c>
      <c r="H585" t="s">
        <v>6398</v>
      </c>
    </row>
    <row r="586" spans="1:8" x14ac:dyDescent="0.2">
      <c r="A586" t="s">
        <v>93</v>
      </c>
      <c r="B586" t="s">
        <v>4</v>
      </c>
      <c r="C586">
        <f>_xlfn.XLOOKUP(B586,'2.1.trackMPD'!$R$7:$R$29,'2.1.trackMPD'!$T$7:$T$29)</f>
        <v>6</v>
      </c>
      <c r="D586">
        <v>10</v>
      </c>
      <c r="E586" t="s">
        <v>6400</v>
      </c>
      <c r="F586" t="s">
        <v>111</v>
      </c>
      <c r="G586" t="s">
        <v>124</v>
      </c>
      <c r="H586" t="s">
        <v>6398</v>
      </c>
    </row>
    <row r="587" spans="1:8" x14ac:dyDescent="0.2">
      <c r="A587" t="s">
        <v>93</v>
      </c>
      <c r="B587" t="s">
        <v>4</v>
      </c>
      <c r="C587">
        <f>_xlfn.XLOOKUP(B587,'2.1.trackMPD'!$R$7:$R$29,'2.1.trackMPD'!$T$7:$T$29)</f>
        <v>6</v>
      </c>
      <c r="D587">
        <v>10</v>
      </c>
      <c r="E587" t="s">
        <v>6400</v>
      </c>
      <c r="F587" t="s">
        <v>111</v>
      </c>
      <c r="G587" t="s">
        <v>140</v>
      </c>
      <c r="H587" t="s">
        <v>6398</v>
      </c>
    </row>
    <row r="588" spans="1:8" x14ac:dyDescent="0.2">
      <c r="A588" t="s">
        <v>93</v>
      </c>
      <c r="B588" t="s">
        <v>4</v>
      </c>
      <c r="C588">
        <f>_xlfn.XLOOKUP(B588,'2.1.trackMPD'!$R$7:$R$29,'2.1.trackMPD'!$T$7:$T$29)</f>
        <v>6</v>
      </c>
      <c r="D588">
        <v>10</v>
      </c>
      <c r="E588" t="s">
        <v>6400</v>
      </c>
      <c r="F588" t="s">
        <v>110</v>
      </c>
      <c r="G588" t="s">
        <v>124</v>
      </c>
      <c r="H588" t="s">
        <v>6399</v>
      </c>
    </row>
    <row r="589" spans="1:8" x14ac:dyDescent="0.2">
      <c r="A589" t="s">
        <v>93</v>
      </c>
      <c r="B589" t="s">
        <v>4</v>
      </c>
      <c r="C589">
        <f>_xlfn.XLOOKUP(B589,'2.1.trackMPD'!$R$7:$R$29,'2.1.trackMPD'!$T$7:$T$29)</f>
        <v>6</v>
      </c>
      <c r="D589">
        <v>10</v>
      </c>
      <c r="E589" t="s">
        <v>6400</v>
      </c>
      <c r="F589" t="s">
        <v>110</v>
      </c>
      <c r="G589" t="s">
        <v>140</v>
      </c>
      <c r="H589" t="s">
        <v>6399</v>
      </c>
    </row>
    <row r="590" spans="1:8" x14ac:dyDescent="0.2">
      <c r="A590" t="s">
        <v>93</v>
      </c>
      <c r="B590" t="s">
        <v>4</v>
      </c>
      <c r="C590">
        <f>_xlfn.XLOOKUP(B590,'2.1.trackMPD'!$R$7:$R$29,'2.1.trackMPD'!$T$7:$T$29)</f>
        <v>6</v>
      </c>
      <c r="D590">
        <v>100</v>
      </c>
      <c r="E590" t="s">
        <v>6400</v>
      </c>
      <c r="F590" t="s">
        <v>110</v>
      </c>
      <c r="G590" t="s">
        <v>124</v>
      </c>
      <c r="H590" t="s">
        <v>6398</v>
      </c>
    </row>
    <row r="591" spans="1:8" x14ac:dyDescent="0.2">
      <c r="A591" t="s">
        <v>93</v>
      </c>
      <c r="B591" t="s">
        <v>4</v>
      </c>
      <c r="C591">
        <f>_xlfn.XLOOKUP(B591,'2.1.trackMPD'!$R$7:$R$29,'2.1.trackMPD'!$T$7:$T$29)</f>
        <v>6</v>
      </c>
      <c r="D591">
        <v>100</v>
      </c>
      <c r="E591" t="s">
        <v>6400</v>
      </c>
      <c r="F591" t="s">
        <v>110</v>
      </c>
      <c r="G591" t="s">
        <v>140</v>
      </c>
      <c r="H591" t="s">
        <v>6398</v>
      </c>
    </row>
    <row r="592" spans="1:8" x14ac:dyDescent="0.2">
      <c r="A592" t="s">
        <v>93</v>
      </c>
      <c r="B592" t="s">
        <v>4</v>
      </c>
      <c r="C592">
        <f>_xlfn.XLOOKUP(B592,'2.1.trackMPD'!$R$7:$R$29,'2.1.trackMPD'!$T$7:$T$29)</f>
        <v>6</v>
      </c>
      <c r="D592">
        <v>100</v>
      </c>
      <c r="E592" t="s">
        <v>6400</v>
      </c>
      <c r="F592" t="s">
        <v>111</v>
      </c>
      <c r="G592" t="s">
        <v>124</v>
      </c>
      <c r="H592" t="s">
        <v>6398</v>
      </c>
    </row>
    <row r="593" spans="1:8" x14ac:dyDescent="0.2">
      <c r="A593" t="s">
        <v>93</v>
      </c>
      <c r="B593" t="s">
        <v>4</v>
      </c>
      <c r="C593">
        <f>_xlfn.XLOOKUP(B593,'2.1.trackMPD'!$R$7:$R$29,'2.1.trackMPD'!$T$7:$T$29)</f>
        <v>6</v>
      </c>
      <c r="D593">
        <v>100</v>
      </c>
      <c r="E593" t="s">
        <v>6400</v>
      </c>
      <c r="F593" t="s">
        <v>111</v>
      </c>
      <c r="G593" t="s">
        <v>140</v>
      </c>
      <c r="H593" t="s">
        <v>6398</v>
      </c>
    </row>
    <row r="594" spans="1:8" x14ac:dyDescent="0.2">
      <c r="A594" t="s">
        <v>93</v>
      </c>
      <c r="B594" t="s">
        <v>4</v>
      </c>
      <c r="C594">
        <f>_xlfn.XLOOKUP(B594,'2.1.trackMPD'!$R$7:$R$29,'2.1.trackMPD'!$T$7:$T$29)</f>
        <v>6</v>
      </c>
      <c r="D594">
        <v>100</v>
      </c>
      <c r="E594" t="s">
        <v>6400</v>
      </c>
      <c r="F594" t="s">
        <v>110</v>
      </c>
      <c r="G594" t="s">
        <v>124</v>
      </c>
      <c r="H594" t="s">
        <v>6399</v>
      </c>
    </row>
    <row r="595" spans="1:8" x14ac:dyDescent="0.2">
      <c r="A595" t="s">
        <v>93</v>
      </c>
      <c r="B595" t="s">
        <v>4</v>
      </c>
      <c r="C595">
        <f>_xlfn.XLOOKUP(B595,'2.1.trackMPD'!$R$7:$R$29,'2.1.trackMPD'!$T$7:$T$29)</f>
        <v>6</v>
      </c>
      <c r="D595">
        <v>100</v>
      </c>
      <c r="E595" t="s">
        <v>6400</v>
      </c>
      <c r="F595" t="s">
        <v>110</v>
      </c>
      <c r="G595" t="s">
        <v>140</v>
      </c>
      <c r="H595" t="s">
        <v>6399</v>
      </c>
    </row>
    <row r="596" spans="1:8" x14ac:dyDescent="0.2">
      <c r="A596" t="s">
        <v>93</v>
      </c>
      <c r="B596" t="s">
        <v>4</v>
      </c>
      <c r="C596">
        <f>_xlfn.XLOOKUP(B596,'2.1.trackMPD'!$R$7:$R$29,'2.1.trackMPD'!$T$7:$T$29)</f>
        <v>6</v>
      </c>
      <c r="D596">
        <v>1000</v>
      </c>
      <c r="E596" t="s">
        <v>6400</v>
      </c>
      <c r="F596" t="s">
        <v>110</v>
      </c>
      <c r="G596" t="s">
        <v>124</v>
      </c>
      <c r="H596" t="s">
        <v>6398</v>
      </c>
    </row>
    <row r="597" spans="1:8" x14ac:dyDescent="0.2">
      <c r="A597" t="s">
        <v>93</v>
      </c>
      <c r="B597" t="s">
        <v>4</v>
      </c>
      <c r="C597">
        <f>_xlfn.XLOOKUP(B597,'2.1.trackMPD'!$R$7:$R$29,'2.1.trackMPD'!$T$7:$T$29)</f>
        <v>6</v>
      </c>
      <c r="D597">
        <v>1000</v>
      </c>
      <c r="E597" t="s">
        <v>6400</v>
      </c>
      <c r="F597" t="s">
        <v>110</v>
      </c>
      <c r="G597" t="s">
        <v>140</v>
      </c>
      <c r="H597" t="s">
        <v>6398</v>
      </c>
    </row>
    <row r="598" spans="1:8" x14ac:dyDescent="0.2">
      <c r="A598" t="s">
        <v>93</v>
      </c>
      <c r="B598" t="s">
        <v>4</v>
      </c>
      <c r="C598">
        <f>_xlfn.XLOOKUP(B598,'2.1.trackMPD'!$R$7:$R$29,'2.1.trackMPD'!$T$7:$T$29)</f>
        <v>6</v>
      </c>
      <c r="D598">
        <v>1000</v>
      </c>
      <c r="E598" t="s">
        <v>6400</v>
      </c>
      <c r="F598" t="s">
        <v>111</v>
      </c>
      <c r="G598" t="s">
        <v>124</v>
      </c>
      <c r="H598" t="s">
        <v>6398</v>
      </c>
    </row>
    <row r="599" spans="1:8" x14ac:dyDescent="0.2">
      <c r="A599" t="s">
        <v>93</v>
      </c>
      <c r="B599" t="s">
        <v>4</v>
      </c>
      <c r="C599">
        <f>_xlfn.XLOOKUP(B599,'2.1.trackMPD'!$R$7:$R$29,'2.1.trackMPD'!$T$7:$T$29)</f>
        <v>6</v>
      </c>
      <c r="D599">
        <v>1000</v>
      </c>
      <c r="E599" t="s">
        <v>6400</v>
      </c>
      <c r="F599" t="s">
        <v>111</v>
      </c>
      <c r="G599" t="s">
        <v>140</v>
      </c>
      <c r="H599" t="s">
        <v>6398</v>
      </c>
    </row>
    <row r="600" spans="1:8" x14ac:dyDescent="0.2">
      <c r="A600" t="s">
        <v>93</v>
      </c>
      <c r="B600" t="s">
        <v>4</v>
      </c>
      <c r="C600">
        <f>_xlfn.XLOOKUP(B600,'2.1.trackMPD'!$R$7:$R$29,'2.1.trackMPD'!$T$7:$T$29)</f>
        <v>6</v>
      </c>
      <c r="D600">
        <v>1000</v>
      </c>
      <c r="E600" t="s">
        <v>6400</v>
      </c>
      <c r="F600" t="s">
        <v>110</v>
      </c>
      <c r="G600" t="s">
        <v>124</v>
      </c>
      <c r="H600" t="s">
        <v>6399</v>
      </c>
    </row>
    <row r="601" spans="1:8" x14ac:dyDescent="0.2">
      <c r="A601" t="s">
        <v>93</v>
      </c>
      <c r="B601" t="s">
        <v>4</v>
      </c>
      <c r="C601">
        <f>_xlfn.XLOOKUP(B601,'2.1.trackMPD'!$R$7:$R$29,'2.1.trackMPD'!$T$7:$T$29)</f>
        <v>6</v>
      </c>
      <c r="D601">
        <v>1000</v>
      </c>
      <c r="E601" t="s">
        <v>6400</v>
      </c>
      <c r="F601" t="s">
        <v>110</v>
      </c>
      <c r="G601" t="s">
        <v>140</v>
      </c>
      <c r="H601" t="s">
        <v>6399</v>
      </c>
    </row>
    <row r="602" spans="1:8" x14ac:dyDescent="0.2">
      <c r="A602" t="s">
        <v>93</v>
      </c>
      <c r="B602" t="s">
        <v>4</v>
      </c>
      <c r="C602">
        <f>_xlfn.XLOOKUP(B602,'2.1.trackMPD'!$R$7:$R$29,'2.1.trackMPD'!$T$7:$T$29)</f>
        <v>6</v>
      </c>
      <c r="D602">
        <v>5000</v>
      </c>
      <c r="E602" t="s">
        <v>6400</v>
      </c>
      <c r="F602" t="s">
        <v>110</v>
      </c>
      <c r="G602" t="s">
        <v>124</v>
      </c>
      <c r="H602" t="s">
        <v>6398</v>
      </c>
    </row>
    <row r="603" spans="1:8" x14ac:dyDescent="0.2">
      <c r="A603" t="s">
        <v>93</v>
      </c>
      <c r="B603" t="s">
        <v>4</v>
      </c>
      <c r="C603">
        <f>_xlfn.XLOOKUP(B603,'2.1.trackMPD'!$R$7:$R$29,'2.1.trackMPD'!$T$7:$T$29)</f>
        <v>6</v>
      </c>
      <c r="D603">
        <v>5000</v>
      </c>
      <c r="E603" t="s">
        <v>6400</v>
      </c>
      <c r="F603" t="s">
        <v>110</v>
      </c>
      <c r="G603" t="s">
        <v>140</v>
      </c>
      <c r="H603" t="s">
        <v>6398</v>
      </c>
    </row>
    <row r="604" spans="1:8" x14ac:dyDescent="0.2">
      <c r="A604" t="s">
        <v>93</v>
      </c>
      <c r="B604" t="s">
        <v>4</v>
      </c>
      <c r="C604">
        <f>_xlfn.XLOOKUP(B604,'2.1.trackMPD'!$R$7:$R$29,'2.1.trackMPD'!$T$7:$T$29)</f>
        <v>6</v>
      </c>
      <c r="D604">
        <v>5000</v>
      </c>
      <c r="E604" t="s">
        <v>6400</v>
      </c>
      <c r="F604" t="s">
        <v>111</v>
      </c>
      <c r="G604" t="s">
        <v>124</v>
      </c>
      <c r="H604" t="s">
        <v>6398</v>
      </c>
    </row>
    <row r="605" spans="1:8" x14ac:dyDescent="0.2">
      <c r="A605" t="s">
        <v>93</v>
      </c>
      <c r="B605" t="s">
        <v>4</v>
      </c>
      <c r="C605">
        <f>_xlfn.XLOOKUP(B605,'2.1.trackMPD'!$R$7:$R$29,'2.1.trackMPD'!$T$7:$T$29)</f>
        <v>6</v>
      </c>
      <c r="D605">
        <v>5000</v>
      </c>
      <c r="E605" t="s">
        <v>6400</v>
      </c>
      <c r="F605" t="s">
        <v>111</v>
      </c>
      <c r="G605" t="s">
        <v>140</v>
      </c>
      <c r="H605" t="s">
        <v>6398</v>
      </c>
    </row>
    <row r="606" spans="1:8" x14ac:dyDescent="0.2">
      <c r="A606" t="s">
        <v>93</v>
      </c>
      <c r="B606" t="s">
        <v>4</v>
      </c>
      <c r="C606">
        <f>_xlfn.XLOOKUP(B606,'2.1.trackMPD'!$R$7:$R$29,'2.1.trackMPD'!$T$7:$T$29)</f>
        <v>6</v>
      </c>
      <c r="D606">
        <v>5000</v>
      </c>
      <c r="E606" t="s">
        <v>6400</v>
      </c>
      <c r="F606" t="s">
        <v>110</v>
      </c>
      <c r="G606" t="s">
        <v>124</v>
      </c>
      <c r="H606" t="s">
        <v>6399</v>
      </c>
    </row>
    <row r="607" spans="1:8" x14ac:dyDescent="0.2">
      <c r="A607" t="s">
        <v>93</v>
      </c>
      <c r="B607" t="s">
        <v>4</v>
      </c>
      <c r="C607">
        <f>_xlfn.XLOOKUP(B607,'2.1.trackMPD'!$R$7:$R$29,'2.1.trackMPD'!$T$7:$T$29)</f>
        <v>6</v>
      </c>
      <c r="D607">
        <v>5000</v>
      </c>
      <c r="E607" t="s">
        <v>6400</v>
      </c>
      <c r="F607" t="s">
        <v>110</v>
      </c>
      <c r="G607" t="s">
        <v>140</v>
      </c>
      <c r="H607" t="s">
        <v>6399</v>
      </c>
    </row>
    <row r="608" spans="1:8" x14ac:dyDescent="0.2">
      <c r="A608" t="s">
        <v>93</v>
      </c>
      <c r="B608" t="s">
        <v>4</v>
      </c>
      <c r="C608">
        <f>_xlfn.XLOOKUP(B608,'2.1.trackMPD'!$R$7:$R$29,'2.1.trackMPD'!$T$7:$T$29)</f>
        <v>6</v>
      </c>
      <c r="D608">
        <v>1</v>
      </c>
      <c r="E608" t="s">
        <v>6401</v>
      </c>
      <c r="F608" t="s">
        <v>110</v>
      </c>
      <c r="G608" t="s">
        <v>124</v>
      </c>
      <c r="H608" t="s">
        <v>6398</v>
      </c>
    </row>
    <row r="609" spans="1:8" x14ac:dyDescent="0.2">
      <c r="A609" t="s">
        <v>93</v>
      </c>
      <c r="B609" t="s">
        <v>4</v>
      </c>
      <c r="C609">
        <f>_xlfn.XLOOKUP(B609,'2.1.trackMPD'!$R$7:$R$29,'2.1.trackMPD'!$T$7:$T$29)</f>
        <v>6</v>
      </c>
      <c r="D609">
        <v>1</v>
      </c>
      <c r="E609" t="s">
        <v>6401</v>
      </c>
      <c r="F609" t="s">
        <v>110</v>
      </c>
      <c r="G609" t="s">
        <v>140</v>
      </c>
      <c r="H609" t="s">
        <v>6398</v>
      </c>
    </row>
    <row r="610" spans="1:8" x14ac:dyDescent="0.2">
      <c r="A610" t="s">
        <v>93</v>
      </c>
      <c r="B610" t="s">
        <v>4</v>
      </c>
      <c r="C610">
        <f>_xlfn.XLOOKUP(B610,'2.1.trackMPD'!$R$7:$R$29,'2.1.trackMPD'!$T$7:$T$29)</f>
        <v>6</v>
      </c>
      <c r="D610">
        <v>1</v>
      </c>
      <c r="E610" t="s">
        <v>6401</v>
      </c>
      <c r="F610" t="s">
        <v>111</v>
      </c>
      <c r="G610" t="s">
        <v>124</v>
      </c>
      <c r="H610" t="s">
        <v>6398</v>
      </c>
    </row>
    <row r="611" spans="1:8" x14ac:dyDescent="0.2">
      <c r="A611" t="s">
        <v>93</v>
      </c>
      <c r="B611" t="s">
        <v>4</v>
      </c>
      <c r="C611">
        <f>_xlfn.XLOOKUP(B611,'2.1.trackMPD'!$R$7:$R$29,'2.1.trackMPD'!$T$7:$T$29)</f>
        <v>6</v>
      </c>
      <c r="D611">
        <v>1</v>
      </c>
      <c r="E611" t="s">
        <v>6401</v>
      </c>
      <c r="F611" t="s">
        <v>111</v>
      </c>
      <c r="G611" t="s">
        <v>140</v>
      </c>
      <c r="H611" t="s">
        <v>6398</v>
      </c>
    </row>
    <row r="612" spans="1:8" x14ac:dyDescent="0.2">
      <c r="A612" t="s">
        <v>93</v>
      </c>
      <c r="B612" t="s">
        <v>4</v>
      </c>
      <c r="C612">
        <f>_xlfn.XLOOKUP(B612,'2.1.trackMPD'!$R$7:$R$29,'2.1.trackMPD'!$T$7:$T$29)</f>
        <v>6</v>
      </c>
      <c r="D612">
        <v>1</v>
      </c>
      <c r="E612" t="s">
        <v>6401</v>
      </c>
      <c r="F612" t="s">
        <v>110</v>
      </c>
      <c r="G612" t="s">
        <v>124</v>
      </c>
      <c r="H612" t="s">
        <v>6399</v>
      </c>
    </row>
    <row r="613" spans="1:8" x14ac:dyDescent="0.2">
      <c r="A613" t="s">
        <v>93</v>
      </c>
      <c r="B613" t="s">
        <v>4</v>
      </c>
      <c r="C613">
        <f>_xlfn.XLOOKUP(B613,'2.1.trackMPD'!$R$7:$R$29,'2.1.trackMPD'!$T$7:$T$29)</f>
        <v>6</v>
      </c>
      <c r="D613">
        <v>1</v>
      </c>
      <c r="E613" t="s">
        <v>6401</v>
      </c>
      <c r="F613" t="s">
        <v>110</v>
      </c>
      <c r="G613" t="s">
        <v>140</v>
      </c>
      <c r="H613" t="s">
        <v>6399</v>
      </c>
    </row>
    <row r="614" spans="1:8" x14ac:dyDescent="0.2">
      <c r="A614" t="s">
        <v>93</v>
      </c>
      <c r="B614" t="s">
        <v>4</v>
      </c>
      <c r="C614">
        <f>_xlfn.XLOOKUP(B614,'2.1.trackMPD'!$R$7:$R$29,'2.1.trackMPD'!$T$7:$T$29)</f>
        <v>6</v>
      </c>
      <c r="D614">
        <v>10</v>
      </c>
      <c r="E614" t="s">
        <v>6401</v>
      </c>
      <c r="F614" t="s">
        <v>110</v>
      </c>
      <c r="G614" t="s">
        <v>124</v>
      </c>
      <c r="H614" t="s">
        <v>6398</v>
      </c>
    </row>
    <row r="615" spans="1:8" x14ac:dyDescent="0.2">
      <c r="A615" t="s">
        <v>93</v>
      </c>
      <c r="B615" t="s">
        <v>4</v>
      </c>
      <c r="C615">
        <f>_xlfn.XLOOKUP(B615,'2.1.trackMPD'!$R$7:$R$29,'2.1.trackMPD'!$T$7:$T$29)</f>
        <v>6</v>
      </c>
      <c r="D615">
        <v>10</v>
      </c>
      <c r="E615" t="s">
        <v>6401</v>
      </c>
      <c r="F615" t="s">
        <v>110</v>
      </c>
      <c r="G615" t="s">
        <v>140</v>
      </c>
      <c r="H615" t="s">
        <v>6398</v>
      </c>
    </row>
    <row r="616" spans="1:8" x14ac:dyDescent="0.2">
      <c r="A616" t="s">
        <v>93</v>
      </c>
      <c r="B616" t="s">
        <v>4</v>
      </c>
      <c r="C616">
        <f>_xlfn.XLOOKUP(B616,'2.1.trackMPD'!$R$7:$R$29,'2.1.trackMPD'!$T$7:$T$29)</f>
        <v>6</v>
      </c>
      <c r="D616">
        <v>10</v>
      </c>
      <c r="E616" t="s">
        <v>6401</v>
      </c>
      <c r="F616" t="s">
        <v>111</v>
      </c>
      <c r="G616" t="s">
        <v>124</v>
      </c>
      <c r="H616" t="s">
        <v>6398</v>
      </c>
    </row>
    <row r="617" spans="1:8" x14ac:dyDescent="0.2">
      <c r="A617" t="s">
        <v>93</v>
      </c>
      <c r="B617" t="s">
        <v>4</v>
      </c>
      <c r="C617">
        <f>_xlfn.XLOOKUP(B617,'2.1.trackMPD'!$R$7:$R$29,'2.1.trackMPD'!$T$7:$T$29)</f>
        <v>6</v>
      </c>
      <c r="D617">
        <v>10</v>
      </c>
      <c r="E617" t="s">
        <v>6401</v>
      </c>
      <c r="F617" t="s">
        <v>111</v>
      </c>
      <c r="G617" t="s">
        <v>140</v>
      </c>
      <c r="H617" t="s">
        <v>6398</v>
      </c>
    </row>
    <row r="618" spans="1:8" x14ac:dyDescent="0.2">
      <c r="A618" t="s">
        <v>93</v>
      </c>
      <c r="B618" t="s">
        <v>4</v>
      </c>
      <c r="C618">
        <f>_xlfn.XLOOKUP(B618,'2.1.trackMPD'!$R$7:$R$29,'2.1.trackMPD'!$T$7:$T$29)</f>
        <v>6</v>
      </c>
      <c r="D618">
        <v>10</v>
      </c>
      <c r="E618" t="s">
        <v>6401</v>
      </c>
      <c r="F618" t="s">
        <v>110</v>
      </c>
      <c r="G618" t="s">
        <v>124</v>
      </c>
      <c r="H618" t="s">
        <v>6399</v>
      </c>
    </row>
    <row r="619" spans="1:8" x14ac:dyDescent="0.2">
      <c r="A619" t="s">
        <v>93</v>
      </c>
      <c r="B619" t="s">
        <v>4</v>
      </c>
      <c r="C619">
        <f>_xlfn.XLOOKUP(B619,'2.1.trackMPD'!$R$7:$R$29,'2.1.trackMPD'!$T$7:$T$29)</f>
        <v>6</v>
      </c>
      <c r="D619">
        <v>10</v>
      </c>
      <c r="E619" t="s">
        <v>6401</v>
      </c>
      <c r="F619" t="s">
        <v>110</v>
      </c>
      <c r="G619" t="s">
        <v>140</v>
      </c>
      <c r="H619" t="s">
        <v>6399</v>
      </c>
    </row>
    <row r="620" spans="1:8" x14ac:dyDescent="0.2">
      <c r="A620" t="s">
        <v>93</v>
      </c>
      <c r="B620" t="s">
        <v>4</v>
      </c>
      <c r="C620">
        <f>_xlfn.XLOOKUP(B620,'2.1.trackMPD'!$R$7:$R$29,'2.1.trackMPD'!$T$7:$T$29)</f>
        <v>6</v>
      </c>
      <c r="D620">
        <v>100</v>
      </c>
      <c r="E620" t="s">
        <v>6401</v>
      </c>
      <c r="F620" t="s">
        <v>110</v>
      </c>
      <c r="G620" t="s">
        <v>124</v>
      </c>
      <c r="H620" t="s">
        <v>6398</v>
      </c>
    </row>
    <row r="621" spans="1:8" x14ac:dyDescent="0.2">
      <c r="A621" t="s">
        <v>93</v>
      </c>
      <c r="B621" t="s">
        <v>4</v>
      </c>
      <c r="C621">
        <f>_xlfn.XLOOKUP(B621,'2.1.trackMPD'!$R$7:$R$29,'2.1.trackMPD'!$T$7:$T$29)</f>
        <v>6</v>
      </c>
      <c r="D621">
        <v>100</v>
      </c>
      <c r="E621" t="s">
        <v>6401</v>
      </c>
      <c r="F621" t="s">
        <v>110</v>
      </c>
      <c r="G621" t="s">
        <v>140</v>
      </c>
      <c r="H621" t="s">
        <v>6398</v>
      </c>
    </row>
    <row r="622" spans="1:8" x14ac:dyDescent="0.2">
      <c r="A622" t="s">
        <v>93</v>
      </c>
      <c r="B622" t="s">
        <v>4</v>
      </c>
      <c r="C622">
        <f>_xlfn.XLOOKUP(B622,'2.1.trackMPD'!$R$7:$R$29,'2.1.trackMPD'!$T$7:$T$29)</f>
        <v>6</v>
      </c>
      <c r="D622">
        <v>100</v>
      </c>
      <c r="E622" t="s">
        <v>6401</v>
      </c>
      <c r="F622" t="s">
        <v>111</v>
      </c>
      <c r="G622" t="s">
        <v>124</v>
      </c>
      <c r="H622" t="s">
        <v>6398</v>
      </c>
    </row>
    <row r="623" spans="1:8" x14ac:dyDescent="0.2">
      <c r="A623" t="s">
        <v>93</v>
      </c>
      <c r="B623" t="s">
        <v>4</v>
      </c>
      <c r="C623">
        <f>_xlfn.XLOOKUP(B623,'2.1.trackMPD'!$R$7:$R$29,'2.1.trackMPD'!$T$7:$T$29)</f>
        <v>6</v>
      </c>
      <c r="D623">
        <v>100</v>
      </c>
      <c r="E623" t="s">
        <v>6401</v>
      </c>
      <c r="F623" t="s">
        <v>111</v>
      </c>
      <c r="G623" t="s">
        <v>140</v>
      </c>
      <c r="H623" t="s">
        <v>6398</v>
      </c>
    </row>
    <row r="624" spans="1:8" x14ac:dyDescent="0.2">
      <c r="A624" t="s">
        <v>93</v>
      </c>
      <c r="B624" t="s">
        <v>4</v>
      </c>
      <c r="C624">
        <f>_xlfn.XLOOKUP(B624,'2.1.trackMPD'!$R$7:$R$29,'2.1.trackMPD'!$T$7:$T$29)</f>
        <v>6</v>
      </c>
      <c r="D624">
        <v>100</v>
      </c>
      <c r="E624" t="s">
        <v>6401</v>
      </c>
      <c r="F624" t="s">
        <v>110</v>
      </c>
      <c r="G624" t="s">
        <v>124</v>
      </c>
      <c r="H624" t="s">
        <v>6399</v>
      </c>
    </row>
    <row r="625" spans="1:8" x14ac:dyDescent="0.2">
      <c r="A625" t="s">
        <v>93</v>
      </c>
      <c r="B625" t="s">
        <v>4</v>
      </c>
      <c r="C625">
        <f>_xlfn.XLOOKUP(B625,'2.1.trackMPD'!$R$7:$R$29,'2.1.trackMPD'!$T$7:$T$29)</f>
        <v>6</v>
      </c>
      <c r="D625">
        <v>100</v>
      </c>
      <c r="E625" t="s">
        <v>6401</v>
      </c>
      <c r="F625" t="s">
        <v>110</v>
      </c>
      <c r="G625" t="s">
        <v>140</v>
      </c>
      <c r="H625" t="s">
        <v>6399</v>
      </c>
    </row>
    <row r="626" spans="1:8" x14ac:dyDescent="0.2">
      <c r="A626" t="s">
        <v>93</v>
      </c>
      <c r="B626" t="s">
        <v>166</v>
      </c>
      <c r="C626">
        <f>_xlfn.XLOOKUP(B626,'2.1.trackMPD'!$R$7:$R$29,'2.1.trackMPD'!$T$7:$T$29)</f>
        <v>5</v>
      </c>
      <c r="D626">
        <v>1</v>
      </c>
      <c r="E626" t="s">
        <v>6396</v>
      </c>
      <c r="F626" t="s">
        <v>110</v>
      </c>
      <c r="G626" t="s">
        <v>124</v>
      </c>
      <c r="H626" t="s">
        <v>6398</v>
      </c>
    </row>
    <row r="627" spans="1:8" x14ac:dyDescent="0.2">
      <c r="A627" t="s">
        <v>93</v>
      </c>
      <c r="B627" t="s">
        <v>166</v>
      </c>
      <c r="C627">
        <f>_xlfn.XLOOKUP(B627,'2.1.trackMPD'!$R$7:$R$29,'2.1.trackMPD'!$T$7:$T$29)</f>
        <v>5</v>
      </c>
      <c r="D627">
        <v>1</v>
      </c>
      <c r="E627" t="s">
        <v>6396</v>
      </c>
      <c r="F627" t="s">
        <v>110</v>
      </c>
      <c r="G627" t="s">
        <v>140</v>
      </c>
      <c r="H627" t="s">
        <v>6398</v>
      </c>
    </row>
    <row r="628" spans="1:8" x14ac:dyDescent="0.2">
      <c r="A628" t="s">
        <v>93</v>
      </c>
      <c r="B628" t="s">
        <v>166</v>
      </c>
      <c r="C628">
        <f>_xlfn.XLOOKUP(B628,'2.1.trackMPD'!$R$7:$R$29,'2.1.trackMPD'!$T$7:$T$29)</f>
        <v>5</v>
      </c>
      <c r="D628">
        <v>1</v>
      </c>
      <c r="E628" t="s">
        <v>6396</v>
      </c>
      <c r="F628" t="s">
        <v>111</v>
      </c>
      <c r="G628" t="s">
        <v>124</v>
      </c>
      <c r="H628" t="s">
        <v>6398</v>
      </c>
    </row>
    <row r="629" spans="1:8" x14ac:dyDescent="0.2">
      <c r="A629" t="s">
        <v>93</v>
      </c>
      <c r="B629" t="s">
        <v>166</v>
      </c>
      <c r="C629">
        <f>_xlfn.XLOOKUP(B629,'2.1.trackMPD'!$R$7:$R$29,'2.1.trackMPD'!$T$7:$T$29)</f>
        <v>5</v>
      </c>
      <c r="D629">
        <v>1</v>
      </c>
      <c r="E629" t="s">
        <v>6396</v>
      </c>
      <c r="F629" t="s">
        <v>111</v>
      </c>
      <c r="G629" t="s">
        <v>140</v>
      </c>
      <c r="H629" t="s">
        <v>6398</v>
      </c>
    </row>
    <row r="630" spans="1:8" x14ac:dyDescent="0.2">
      <c r="A630" t="s">
        <v>93</v>
      </c>
      <c r="B630" t="s">
        <v>166</v>
      </c>
      <c r="C630">
        <f>_xlfn.XLOOKUP(B630,'2.1.trackMPD'!$R$7:$R$29,'2.1.trackMPD'!$T$7:$T$29)</f>
        <v>5</v>
      </c>
      <c r="D630">
        <v>1</v>
      </c>
      <c r="E630" t="s">
        <v>6396</v>
      </c>
      <c r="F630" t="s">
        <v>110</v>
      </c>
      <c r="G630" t="s">
        <v>124</v>
      </c>
      <c r="H630" t="s">
        <v>6399</v>
      </c>
    </row>
    <row r="631" spans="1:8" x14ac:dyDescent="0.2">
      <c r="A631" t="s">
        <v>93</v>
      </c>
      <c r="B631" t="s">
        <v>166</v>
      </c>
      <c r="C631">
        <f>_xlfn.XLOOKUP(B631,'2.1.trackMPD'!$R$7:$R$29,'2.1.trackMPD'!$T$7:$T$29)</f>
        <v>5</v>
      </c>
      <c r="D631">
        <v>1</v>
      </c>
      <c r="E631" t="s">
        <v>6396</v>
      </c>
      <c r="F631" t="s">
        <v>110</v>
      </c>
      <c r="G631" t="s">
        <v>140</v>
      </c>
      <c r="H631" t="s">
        <v>6399</v>
      </c>
    </row>
    <row r="632" spans="1:8" x14ac:dyDescent="0.2">
      <c r="A632" t="s">
        <v>93</v>
      </c>
      <c r="B632" t="s">
        <v>166</v>
      </c>
      <c r="C632">
        <f>_xlfn.XLOOKUP(B632,'2.1.trackMPD'!$R$7:$R$29,'2.1.trackMPD'!$T$7:$T$29)</f>
        <v>5</v>
      </c>
      <c r="D632">
        <v>10</v>
      </c>
      <c r="E632" t="s">
        <v>6396</v>
      </c>
      <c r="F632" t="s">
        <v>110</v>
      </c>
      <c r="G632" t="s">
        <v>124</v>
      </c>
      <c r="H632" t="s">
        <v>6398</v>
      </c>
    </row>
    <row r="633" spans="1:8" x14ac:dyDescent="0.2">
      <c r="A633" t="s">
        <v>93</v>
      </c>
      <c r="B633" t="s">
        <v>166</v>
      </c>
      <c r="C633">
        <f>_xlfn.XLOOKUP(B633,'2.1.trackMPD'!$R$7:$R$29,'2.1.trackMPD'!$T$7:$T$29)</f>
        <v>5</v>
      </c>
      <c r="D633">
        <v>10</v>
      </c>
      <c r="E633" t="s">
        <v>6396</v>
      </c>
      <c r="F633" t="s">
        <v>110</v>
      </c>
      <c r="G633" t="s">
        <v>140</v>
      </c>
      <c r="H633" t="s">
        <v>6398</v>
      </c>
    </row>
    <row r="634" spans="1:8" x14ac:dyDescent="0.2">
      <c r="A634" t="s">
        <v>93</v>
      </c>
      <c r="B634" t="s">
        <v>166</v>
      </c>
      <c r="C634">
        <f>_xlfn.XLOOKUP(B634,'2.1.trackMPD'!$R$7:$R$29,'2.1.trackMPD'!$T$7:$T$29)</f>
        <v>5</v>
      </c>
      <c r="D634">
        <v>10</v>
      </c>
      <c r="E634" t="s">
        <v>6396</v>
      </c>
      <c r="F634" t="s">
        <v>111</v>
      </c>
      <c r="G634" t="s">
        <v>124</v>
      </c>
      <c r="H634" t="s">
        <v>6398</v>
      </c>
    </row>
    <row r="635" spans="1:8" x14ac:dyDescent="0.2">
      <c r="A635" t="s">
        <v>93</v>
      </c>
      <c r="B635" t="s">
        <v>166</v>
      </c>
      <c r="C635">
        <f>_xlfn.XLOOKUP(B635,'2.1.trackMPD'!$R$7:$R$29,'2.1.trackMPD'!$T$7:$T$29)</f>
        <v>5</v>
      </c>
      <c r="D635">
        <v>10</v>
      </c>
      <c r="E635" t="s">
        <v>6396</v>
      </c>
      <c r="F635" t="s">
        <v>111</v>
      </c>
      <c r="G635" t="s">
        <v>140</v>
      </c>
      <c r="H635" t="s">
        <v>6398</v>
      </c>
    </row>
    <row r="636" spans="1:8" x14ac:dyDescent="0.2">
      <c r="A636" t="s">
        <v>93</v>
      </c>
      <c r="B636" t="s">
        <v>166</v>
      </c>
      <c r="C636">
        <f>_xlfn.XLOOKUP(B636,'2.1.trackMPD'!$R$7:$R$29,'2.1.trackMPD'!$T$7:$T$29)</f>
        <v>5</v>
      </c>
      <c r="D636">
        <v>10</v>
      </c>
      <c r="E636" t="s">
        <v>6396</v>
      </c>
      <c r="F636" t="s">
        <v>110</v>
      </c>
      <c r="G636" t="s">
        <v>124</v>
      </c>
      <c r="H636" t="s">
        <v>6399</v>
      </c>
    </row>
    <row r="637" spans="1:8" x14ac:dyDescent="0.2">
      <c r="A637" t="s">
        <v>93</v>
      </c>
      <c r="B637" t="s">
        <v>166</v>
      </c>
      <c r="C637">
        <f>_xlfn.XLOOKUP(B637,'2.1.trackMPD'!$R$7:$R$29,'2.1.trackMPD'!$T$7:$T$29)</f>
        <v>5</v>
      </c>
      <c r="D637">
        <v>10</v>
      </c>
      <c r="E637" t="s">
        <v>6396</v>
      </c>
      <c r="F637" t="s">
        <v>110</v>
      </c>
      <c r="G637" t="s">
        <v>140</v>
      </c>
      <c r="H637" t="s">
        <v>6399</v>
      </c>
    </row>
    <row r="638" spans="1:8" x14ac:dyDescent="0.2">
      <c r="A638" t="s">
        <v>93</v>
      </c>
      <c r="B638" t="s">
        <v>166</v>
      </c>
      <c r="C638">
        <f>_xlfn.XLOOKUP(B638,'2.1.trackMPD'!$R$7:$R$29,'2.1.trackMPD'!$T$7:$T$29)</f>
        <v>5</v>
      </c>
      <c r="D638">
        <v>100</v>
      </c>
      <c r="E638" t="s">
        <v>6396</v>
      </c>
      <c r="F638" t="s">
        <v>110</v>
      </c>
      <c r="G638" t="s">
        <v>124</v>
      </c>
      <c r="H638" t="s">
        <v>6398</v>
      </c>
    </row>
    <row r="639" spans="1:8" x14ac:dyDescent="0.2">
      <c r="A639" t="s">
        <v>93</v>
      </c>
      <c r="B639" t="s">
        <v>166</v>
      </c>
      <c r="C639">
        <f>_xlfn.XLOOKUP(B639,'2.1.trackMPD'!$R$7:$R$29,'2.1.trackMPD'!$T$7:$T$29)</f>
        <v>5</v>
      </c>
      <c r="D639">
        <v>100</v>
      </c>
      <c r="E639" t="s">
        <v>6396</v>
      </c>
      <c r="F639" t="s">
        <v>110</v>
      </c>
      <c r="G639" t="s">
        <v>140</v>
      </c>
      <c r="H639" t="s">
        <v>6398</v>
      </c>
    </row>
    <row r="640" spans="1:8" x14ac:dyDescent="0.2">
      <c r="A640" t="s">
        <v>93</v>
      </c>
      <c r="B640" t="s">
        <v>166</v>
      </c>
      <c r="C640">
        <f>_xlfn.XLOOKUP(B640,'2.1.trackMPD'!$R$7:$R$29,'2.1.trackMPD'!$T$7:$T$29)</f>
        <v>5</v>
      </c>
      <c r="D640">
        <v>100</v>
      </c>
      <c r="E640" t="s">
        <v>6396</v>
      </c>
      <c r="F640" t="s">
        <v>111</v>
      </c>
      <c r="G640" t="s">
        <v>124</v>
      </c>
      <c r="H640" t="s">
        <v>6398</v>
      </c>
    </row>
    <row r="641" spans="1:8" x14ac:dyDescent="0.2">
      <c r="A641" t="s">
        <v>93</v>
      </c>
      <c r="B641" t="s">
        <v>166</v>
      </c>
      <c r="C641">
        <f>_xlfn.XLOOKUP(B641,'2.1.trackMPD'!$R$7:$R$29,'2.1.trackMPD'!$T$7:$T$29)</f>
        <v>5</v>
      </c>
      <c r="D641">
        <v>100</v>
      </c>
      <c r="E641" t="s">
        <v>6396</v>
      </c>
      <c r="F641" t="s">
        <v>111</v>
      </c>
      <c r="G641" t="s">
        <v>140</v>
      </c>
      <c r="H641" t="s">
        <v>6398</v>
      </c>
    </row>
    <row r="642" spans="1:8" x14ac:dyDescent="0.2">
      <c r="A642" t="s">
        <v>93</v>
      </c>
      <c r="B642" t="s">
        <v>166</v>
      </c>
      <c r="C642">
        <f>_xlfn.XLOOKUP(B642,'2.1.trackMPD'!$R$7:$R$29,'2.1.trackMPD'!$T$7:$T$29)</f>
        <v>5</v>
      </c>
      <c r="D642">
        <v>100</v>
      </c>
      <c r="E642" t="s">
        <v>6396</v>
      </c>
      <c r="F642" t="s">
        <v>110</v>
      </c>
      <c r="G642" t="s">
        <v>124</v>
      </c>
      <c r="H642" t="s">
        <v>6399</v>
      </c>
    </row>
    <row r="643" spans="1:8" x14ac:dyDescent="0.2">
      <c r="A643" t="s">
        <v>93</v>
      </c>
      <c r="B643" t="s">
        <v>166</v>
      </c>
      <c r="C643">
        <f>_xlfn.XLOOKUP(B643,'2.1.trackMPD'!$R$7:$R$29,'2.1.trackMPD'!$T$7:$T$29)</f>
        <v>5</v>
      </c>
      <c r="D643">
        <v>100</v>
      </c>
      <c r="E643" t="s">
        <v>6396</v>
      </c>
      <c r="F643" t="s">
        <v>110</v>
      </c>
      <c r="G643" t="s">
        <v>140</v>
      </c>
      <c r="H643" t="s">
        <v>6399</v>
      </c>
    </row>
    <row r="644" spans="1:8" x14ac:dyDescent="0.2">
      <c r="A644" t="s">
        <v>93</v>
      </c>
      <c r="B644" t="s">
        <v>166</v>
      </c>
      <c r="C644">
        <f>_xlfn.XLOOKUP(B644,'2.1.trackMPD'!$R$7:$R$29,'2.1.trackMPD'!$T$7:$T$29)</f>
        <v>5</v>
      </c>
      <c r="D644">
        <v>1000</v>
      </c>
      <c r="E644" t="s">
        <v>6396</v>
      </c>
      <c r="F644" t="s">
        <v>110</v>
      </c>
      <c r="G644" t="s">
        <v>124</v>
      </c>
      <c r="H644" t="s">
        <v>6398</v>
      </c>
    </row>
    <row r="645" spans="1:8" x14ac:dyDescent="0.2">
      <c r="A645" t="s">
        <v>93</v>
      </c>
      <c r="B645" t="s">
        <v>166</v>
      </c>
      <c r="C645">
        <f>_xlfn.XLOOKUP(B645,'2.1.trackMPD'!$R$7:$R$29,'2.1.trackMPD'!$T$7:$T$29)</f>
        <v>5</v>
      </c>
      <c r="D645">
        <v>1000</v>
      </c>
      <c r="E645" t="s">
        <v>6396</v>
      </c>
      <c r="F645" t="s">
        <v>110</v>
      </c>
      <c r="G645" t="s">
        <v>140</v>
      </c>
      <c r="H645" t="s">
        <v>6398</v>
      </c>
    </row>
    <row r="646" spans="1:8" x14ac:dyDescent="0.2">
      <c r="A646" t="s">
        <v>93</v>
      </c>
      <c r="B646" t="s">
        <v>166</v>
      </c>
      <c r="C646">
        <f>_xlfn.XLOOKUP(B646,'2.1.trackMPD'!$R$7:$R$29,'2.1.trackMPD'!$T$7:$T$29)</f>
        <v>5</v>
      </c>
      <c r="D646">
        <v>1000</v>
      </c>
      <c r="E646" t="s">
        <v>6396</v>
      </c>
      <c r="F646" t="s">
        <v>111</v>
      </c>
      <c r="G646" t="s">
        <v>124</v>
      </c>
      <c r="H646" t="s">
        <v>6398</v>
      </c>
    </row>
    <row r="647" spans="1:8" x14ac:dyDescent="0.2">
      <c r="A647" t="s">
        <v>93</v>
      </c>
      <c r="B647" t="s">
        <v>166</v>
      </c>
      <c r="C647">
        <f>_xlfn.XLOOKUP(B647,'2.1.trackMPD'!$R$7:$R$29,'2.1.trackMPD'!$T$7:$T$29)</f>
        <v>5</v>
      </c>
      <c r="D647">
        <v>1000</v>
      </c>
      <c r="E647" t="s">
        <v>6396</v>
      </c>
      <c r="F647" t="s">
        <v>111</v>
      </c>
      <c r="G647" t="s">
        <v>140</v>
      </c>
      <c r="H647" t="s">
        <v>6398</v>
      </c>
    </row>
    <row r="648" spans="1:8" x14ac:dyDescent="0.2">
      <c r="A648" t="s">
        <v>93</v>
      </c>
      <c r="B648" t="s">
        <v>166</v>
      </c>
      <c r="C648">
        <f>_xlfn.XLOOKUP(B648,'2.1.trackMPD'!$R$7:$R$29,'2.1.trackMPD'!$T$7:$T$29)</f>
        <v>5</v>
      </c>
      <c r="D648">
        <v>1000</v>
      </c>
      <c r="E648" t="s">
        <v>6396</v>
      </c>
      <c r="F648" t="s">
        <v>110</v>
      </c>
      <c r="G648" t="s">
        <v>124</v>
      </c>
      <c r="H648" t="s">
        <v>6399</v>
      </c>
    </row>
    <row r="649" spans="1:8" x14ac:dyDescent="0.2">
      <c r="A649" t="s">
        <v>93</v>
      </c>
      <c r="B649" t="s">
        <v>166</v>
      </c>
      <c r="C649">
        <f>_xlfn.XLOOKUP(B649,'2.1.trackMPD'!$R$7:$R$29,'2.1.trackMPD'!$T$7:$T$29)</f>
        <v>5</v>
      </c>
      <c r="D649">
        <v>1000</v>
      </c>
      <c r="E649" t="s">
        <v>6396</v>
      </c>
      <c r="F649" t="s">
        <v>110</v>
      </c>
      <c r="G649" t="s">
        <v>140</v>
      </c>
      <c r="H649" t="s">
        <v>6399</v>
      </c>
    </row>
    <row r="650" spans="1:8" x14ac:dyDescent="0.2">
      <c r="A650" t="s">
        <v>93</v>
      </c>
      <c r="B650" t="s">
        <v>166</v>
      </c>
      <c r="C650">
        <f>_xlfn.XLOOKUP(B650,'2.1.trackMPD'!$R$7:$R$29,'2.1.trackMPD'!$T$7:$T$29)</f>
        <v>5</v>
      </c>
      <c r="D650">
        <v>5000</v>
      </c>
      <c r="E650" t="s">
        <v>6396</v>
      </c>
      <c r="F650" t="s">
        <v>110</v>
      </c>
      <c r="G650" t="s">
        <v>124</v>
      </c>
      <c r="H650" t="s">
        <v>6398</v>
      </c>
    </row>
    <row r="651" spans="1:8" x14ac:dyDescent="0.2">
      <c r="A651" t="s">
        <v>93</v>
      </c>
      <c r="B651" t="s">
        <v>166</v>
      </c>
      <c r="C651">
        <f>_xlfn.XLOOKUP(B651,'2.1.trackMPD'!$R$7:$R$29,'2.1.trackMPD'!$T$7:$T$29)</f>
        <v>5</v>
      </c>
      <c r="D651">
        <v>5000</v>
      </c>
      <c r="E651" t="s">
        <v>6396</v>
      </c>
      <c r="F651" t="s">
        <v>110</v>
      </c>
      <c r="G651" t="s">
        <v>140</v>
      </c>
      <c r="H651" t="s">
        <v>6398</v>
      </c>
    </row>
    <row r="652" spans="1:8" x14ac:dyDescent="0.2">
      <c r="A652" t="s">
        <v>93</v>
      </c>
      <c r="B652" t="s">
        <v>166</v>
      </c>
      <c r="C652">
        <f>_xlfn.XLOOKUP(B652,'2.1.trackMPD'!$R$7:$R$29,'2.1.trackMPD'!$T$7:$T$29)</f>
        <v>5</v>
      </c>
      <c r="D652">
        <v>5000</v>
      </c>
      <c r="E652" t="s">
        <v>6396</v>
      </c>
      <c r="F652" t="s">
        <v>111</v>
      </c>
      <c r="G652" t="s">
        <v>124</v>
      </c>
      <c r="H652" t="s">
        <v>6398</v>
      </c>
    </row>
    <row r="653" spans="1:8" x14ac:dyDescent="0.2">
      <c r="A653" t="s">
        <v>93</v>
      </c>
      <c r="B653" t="s">
        <v>166</v>
      </c>
      <c r="C653">
        <f>_xlfn.XLOOKUP(B653,'2.1.trackMPD'!$R$7:$R$29,'2.1.trackMPD'!$T$7:$T$29)</f>
        <v>5</v>
      </c>
      <c r="D653">
        <v>5000</v>
      </c>
      <c r="E653" t="s">
        <v>6396</v>
      </c>
      <c r="F653" t="s">
        <v>111</v>
      </c>
      <c r="G653" t="s">
        <v>140</v>
      </c>
      <c r="H653" t="s">
        <v>6398</v>
      </c>
    </row>
    <row r="654" spans="1:8" x14ac:dyDescent="0.2">
      <c r="A654" t="s">
        <v>93</v>
      </c>
      <c r="B654" t="s">
        <v>166</v>
      </c>
      <c r="C654">
        <f>_xlfn.XLOOKUP(B654,'2.1.trackMPD'!$R$7:$R$29,'2.1.trackMPD'!$T$7:$T$29)</f>
        <v>5</v>
      </c>
      <c r="D654">
        <v>5000</v>
      </c>
      <c r="E654" t="s">
        <v>6396</v>
      </c>
      <c r="F654" t="s">
        <v>110</v>
      </c>
      <c r="G654" t="s">
        <v>124</v>
      </c>
      <c r="H654" t="s">
        <v>6399</v>
      </c>
    </row>
    <row r="655" spans="1:8" x14ac:dyDescent="0.2">
      <c r="A655" t="s">
        <v>93</v>
      </c>
      <c r="B655" t="s">
        <v>166</v>
      </c>
      <c r="C655">
        <f>_xlfn.XLOOKUP(B655,'2.1.trackMPD'!$R$7:$R$29,'2.1.trackMPD'!$T$7:$T$29)</f>
        <v>5</v>
      </c>
      <c r="D655">
        <v>5000</v>
      </c>
      <c r="E655" t="s">
        <v>6396</v>
      </c>
      <c r="F655" t="s">
        <v>110</v>
      </c>
      <c r="G655" t="s">
        <v>140</v>
      </c>
      <c r="H655" t="s">
        <v>6399</v>
      </c>
    </row>
    <row r="656" spans="1:8" x14ac:dyDescent="0.2">
      <c r="A656" t="s">
        <v>93</v>
      </c>
      <c r="B656" t="s">
        <v>166</v>
      </c>
      <c r="C656">
        <f>_xlfn.XLOOKUP(B656,'2.1.trackMPD'!$R$7:$R$29,'2.1.trackMPD'!$T$7:$T$29)</f>
        <v>5</v>
      </c>
      <c r="D656">
        <v>1</v>
      </c>
      <c r="E656" t="s">
        <v>6400</v>
      </c>
      <c r="F656" t="s">
        <v>110</v>
      </c>
      <c r="G656" t="s">
        <v>124</v>
      </c>
      <c r="H656" t="s">
        <v>6398</v>
      </c>
    </row>
    <row r="657" spans="1:8" x14ac:dyDescent="0.2">
      <c r="A657" t="s">
        <v>93</v>
      </c>
      <c r="B657" t="s">
        <v>166</v>
      </c>
      <c r="C657">
        <f>_xlfn.XLOOKUP(B657,'2.1.trackMPD'!$R$7:$R$29,'2.1.trackMPD'!$T$7:$T$29)</f>
        <v>5</v>
      </c>
      <c r="D657">
        <v>1</v>
      </c>
      <c r="E657" t="s">
        <v>6400</v>
      </c>
      <c r="F657" t="s">
        <v>110</v>
      </c>
      <c r="G657" t="s">
        <v>140</v>
      </c>
      <c r="H657" t="s">
        <v>6398</v>
      </c>
    </row>
    <row r="658" spans="1:8" x14ac:dyDescent="0.2">
      <c r="A658" t="s">
        <v>93</v>
      </c>
      <c r="B658" t="s">
        <v>166</v>
      </c>
      <c r="C658">
        <f>_xlfn.XLOOKUP(B658,'2.1.trackMPD'!$R$7:$R$29,'2.1.trackMPD'!$T$7:$T$29)</f>
        <v>5</v>
      </c>
      <c r="D658">
        <v>1</v>
      </c>
      <c r="E658" t="s">
        <v>6400</v>
      </c>
      <c r="F658" t="s">
        <v>111</v>
      </c>
      <c r="G658" t="s">
        <v>124</v>
      </c>
      <c r="H658" t="s">
        <v>6398</v>
      </c>
    </row>
    <row r="659" spans="1:8" x14ac:dyDescent="0.2">
      <c r="A659" t="s">
        <v>93</v>
      </c>
      <c r="B659" t="s">
        <v>166</v>
      </c>
      <c r="C659">
        <f>_xlfn.XLOOKUP(B659,'2.1.trackMPD'!$R$7:$R$29,'2.1.trackMPD'!$T$7:$T$29)</f>
        <v>5</v>
      </c>
      <c r="D659">
        <v>1</v>
      </c>
      <c r="E659" t="s">
        <v>6400</v>
      </c>
      <c r="F659" t="s">
        <v>111</v>
      </c>
      <c r="G659" t="s">
        <v>140</v>
      </c>
      <c r="H659" t="s">
        <v>6398</v>
      </c>
    </row>
    <row r="660" spans="1:8" x14ac:dyDescent="0.2">
      <c r="A660" t="s">
        <v>93</v>
      </c>
      <c r="B660" t="s">
        <v>166</v>
      </c>
      <c r="C660">
        <f>_xlfn.XLOOKUP(B660,'2.1.trackMPD'!$R$7:$R$29,'2.1.trackMPD'!$T$7:$T$29)</f>
        <v>5</v>
      </c>
      <c r="D660">
        <v>1</v>
      </c>
      <c r="E660" t="s">
        <v>6400</v>
      </c>
      <c r="F660" t="s">
        <v>110</v>
      </c>
      <c r="G660" t="s">
        <v>124</v>
      </c>
      <c r="H660" t="s">
        <v>6399</v>
      </c>
    </row>
    <row r="661" spans="1:8" x14ac:dyDescent="0.2">
      <c r="A661" t="s">
        <v>93</v>
      </c>
      <c r="B661" t="s">
        <v>166</v>
      </c>
      <c r="C661">
        <f>_xlfn.XLOOKUP(B661,'2.1.trackMPD'!$R$7:$R$29,'2.1.trackMPD'!$T$7:$T$29)</f>
        <v>5</v>
      </c>
      <c r="D661">
        <v>1</v>
      </c>
      <c r="E661" t="s">
        <v>6400</v>
      </c>
      <c r="F661" t="s">
        <v>110</v>
      </c>
      <c r="G661" t="s">
        <v>140</v>
      </c>
      <c r="H661" t="s">
        <v>6399</v>
      </c>
    </row>
    <row r="662" spans="1:8" x14ac:dyDescent="0.2">
      <c r="A662" t="s">
        <v>93</v>
      </c>
      <c r="B662" t="s">
        <v>166</v>
      </c>
      <c r="C662">
        <f>_xlfn.XLOOKUP(B662,'2.1.trackMPD'!$R$7:$R$29,'2.1.trackMPD'!$T$7:$T$29)</f>
        <v>5</v>
      </c>
      <c r="D662">
        <v>10</v>
      </c>
      <c r="E662" t="s">
        <v>6400</v>
      </c>
      <c r="F662" t="s">
        <v>110</v>
      </c>
      <c r="G662" t="s">
        <v>124</v>
      </c>
      <c r="H662" t="s">
        <v>6398</v>
      </c>
    </row>
    <row r="663" spans="1:8" x14ac:dyDescent="0.2">
      <c r="A663" t="s">
        <v>93</v>
      </c>
      <c r="B663" t="s">
        <v>166</v>
      </c>
      <c r="C663">
        <f>_xlfn.XLOOKUP(B663,'2.1.trackMPD'!$R$7:$R$29,'2.1.trackMPD'!$T$7:$T$29)</f>
        <v>5</v>
      </c>
      <c r="D663">
        <v>10</v>
      </c>
      <c r="E663" t="s">
        <v>6400</v>
      </c>
      <c r="F663" t="s">
        <v>110</v>
      </c>
      <c r="G663" t="s">
        <v>140</v>
      </c>
      <c r="H663" t="s">
        <v>6398</v>
      </c>
    </row>
    <row r="664" spans="1:8" x14ac:dyDescent="0.2">
      <c r="A664" t="s">
        <v>93</v>
      </c>
      <c r="B664" t="s">
        <v>166</v>
      </c>
      <c r="C664">
        <f>_xlfn.XLOOKUP(B664,'2.1.trackMPD'!$R$7:$R$29,'2.1.trackMPD'!$T$7:$T$29)</f>
        <v>5</v>
      </c>
      <c r="D664">
        <v>10</v>
      </c>
      <c r="E664" t="s">
        <v>6400</v>
      </c>
      <c r="F664" t="s">
        <v>111</v>
      </c>
      <c r="G664" t="s">
        <v>124</v>
      </c>
      <c r="H664" t="s">
        <v>6398</v>
      </c>
    </row>
    <row r="665" spans="1:8" x14ac:dyDescent="0.2">
      <c r="A665" t="s">
        <v>93</v>
      </c>
      <c r="B665" t="s">
        <v>166</v>
      </c>
      <c r="C665">
        <f>_xlfn.XLOOKUP(B665,'2.1.trackMPD'!$R$7:$R$29,'2.1.trackMPD'!$T$7:$T$29)</f>
        <v>5</v>
      </c>
      <c r="D665">
        <v>10</v>
      </c>
      <c r="E665" t="s">
        <v>6400</v>
      </c>
      <c r="F665" t="s">
        <v>111</v>
      </c>
      <c r="G665" t="s">
        <v>140</v>
      </c>
      <c r="H665" t="s">
        <v>6398</v>
      </c>
    </row>
    <row r="666" spans="1:8" x14ac:dyDescent="0.2">
      <c r="A666" t="s">
        <v>93</v>
      </c>
      <c r="B666" t="s">
        <v>166</v>
      </c>
      <c r="C666">
        <f>_xlfn.XLOOKUP(B666,'2.1.trackMPD'!$R$7:$R$29,'2.1.trackMPD'!$T$7:$T$29)</f>
        <v>5</v>
      </c>
      <c r="D666">
        <v>10</v>
      </c>
      <c r="E666" t="s">
        <v>6400</v>
      </c>
      <c r="F666" t="s">
        <v>110</v>
      </c>
      <c r="G666" t="s">
        <v>124</v>
      </c>
      <c r="H666" t="s">
        <v>6399</v>
      </c>
    </row>
    <row r="667" spans="1:8" x14ac:dyDescent="0.2">
      <c r="A667" t="s">
        <v>93</v>
      </c>
      <c r="B667" t="s">
        <v>166</v>
      </c>
      <c r="C667">
        <f>_xlfn.XLOOKUP(B667,'2.1.trackMPD'!$R$7:$R$29,'2.1.trackMPD'!$T$7:$T$29)</f>
        <v>5</v>
      </c>
      <c r="D667">
        <v>10</v>
      </c>
      <c r="E667" t="s">
        <v>6400</v>
      </c>
      <c r="F667" t="s">
        <v>110</v>
      </c>
      <c r="G667" t="s">
        <v>140</v>
      </c>
      <c r="H667" t="s">
        <v>6399</v>
      </c>
    </row>
    <row r="668" spans="1:8" x14ac:dyDescent="0.2">
      <c r="A668" t="s">
        <v>93</v>
      </c>
      <c r="B668" t="s">
        <v>166</v>
      </c>
      <c r="C668">
        <f>_xlfn.XLOOKUP(B668,'2.1.trackMPD'!$R$7:$R$29,'2.1.trackMPD'!$T$7:$T$29)</f>
        <v>5</v>
      </c>
      <c r="D668">
        <v>100</v>
      </c>
      <c r="E668" t="s">
        <v>6400</v>
      </c>
      <c r="F668" t="s">
        <v>110</v>
      </c>
      <c r="G668" t="s">
        <v>124</v>
      </c>
      <c r="H668" t="s">
        <v>6398</v>
      </c>
    </row>
    <row r="669" spans="1:8" x14ac:dyDescent="0.2">
      <c r="A669" t="s">
        <v>93</v>
      </c>
      <c r="B669" t="s">
        <v>166</v>
      </c>
      <c r="C669">
        <f>_xlfn.XLOOKUP(B669,'2.1.trackMPD'!$R$7:$R$29,'2.1.trackMPD'!$T$7:$T$29)</f>
        <v>5</v>
      </c>
      <c r="D669">
        <v>100</v>
      </c>
      <c r="E669" t="s">
        <v>6400</v>
      </c>
      <c r="F669" t="s">
        <v>110</v>
      </c>
      <c r="G669" t="s">
        <v>140</v>
      </c>
      <c r="H669" t="s">
        <v>6398</v>
      </c>
    </row>
    <row r="670" spans="1:8" x14ac:dyDescent="0.2">
      <c r="A670" t="s">
        <v>93</v>
      </c>
      <c r="B670" t="s">
        <v>166</v>
      </c>
      <c r="C670">
        <f>_xlfn.XLOOKUP(B670,'2.1.trackMPD'!$R$7:$R$29,'2.1.trackMPD'!$T$7:$T$29)</f>
        <v>5</v>
      </c>
      <c r="D670">
        <v>100</v>
      </c>
      <c r="E670" t="s">
        <v>6400</v>
      </c>
      <c r="F670" t="s">
        <v>111</v>
      </c>
      <c r="G670" t="s">
        <v>124</v>
      </c>
      <c r="H670" t="s">
        <v>6398</v>
      </c>
    </row>
    <row r="671" spans="1:8" x14ac:dyDescent="0.2">
      <c r="A671" t="s">
        <v>93</v>
      </c>
      <c r="B671" t="s">
        <v>166</v>
      </c>
      <c r="C671">
        <f>_xlfn.XLOOKUP(B671,'2.1.trackMPD'!$R$7:$R$29,'2.1.trackMPD'!$T$7:$T$29)</f>
        <v>5</v>
      </c>
      <c r="D671">
        <v>100</v>
      </c>
      <c r="E671" t="s">
        <v>6400</v>
      </c>
      <c r="F671" t="s">
        <v>111</v>
      </c>
      <c r="G671" t="s">
        <v>140</v>
      </c>
      <c r="H671" t="s">
        <v>6398</v>
      </c>
    </row>
    <row r="672" spans="1:8" x14ac:dyDescent="0.2">
      <c r="A672" t="s">
        <v>93</v>
      </c>
      <c r="B672" t="s">
        <v>166</v>
      </c>
      <c r="C672">
        <f>_xlfn.XLOOKUP(B672,'2.1.trackMPD'!$R$7:$R$29,'2.1.trackMPD'!$T$7:$T$29)</f>
        <v>5</v>
      </c>
      <c r="D672">
        <v>100</v>
      </c>
      <c r="E672" t="s">
        <v>6400</v>
      </c>
      <c r="F672" t="s">
        <v>110</v>
      </c>
      <c r="G672" t="s">
        <v>124</v>
      </c>
      <c r="H672" t="s">
        <v>6399</v>
      </c>
    </row>
    <row r="673" spans="1:8" x14ac:dyDescent="0.2">
      <c r="A673" t="s">
        <v>93</v>
      </c>
      <c r="B673" t="s">
        <v>166</v>
      </c>
      <c r="C673">
        <f>_xlfn.XLOOKUP(B673,'2.1.trackMPD'!$R$7:$R$29,'2.1.trackMPD'!$T$7:$T$29)</f>
        <v>5</v>
      </c>
      <c r="D673">
        <v>100</v>
      </c>
      <c r="E673" t="s">
        <v>6400</v>
      </c>
      <c r="F673" t="s">
        <v>110</v>
      </c>
      <c r="G673" t="s">
        <v>140</v>
      </c>
      <c r="H673" t="s">
        <v>6399</v>
      </c>
    </row>
    <row r="674" spans="1:8" x14ac:dyDescent="0.2">
      <c r="A674" t="s">
        <v>93</v>
      </c>
      <c r="B674" t="s">
        <v>166</v>
      </c>
      <c r="C674">
        <f>_xlfn.XLOOKUP(B674,'2.1.trackMPD'!$R$7:$R$29,'2.1.trackMPD'!$T$7:$T$29)</f>
        <v>5</v>
      </c>
      <c r="D674">
        <v>1000</v>
      </c>
      <c r="E674" t="s">
        <v>6400</v>
      </c>
      <c r="F674" t="s">
        <v>110</v>
      </c>
      <c r="G674" t="s">
        <v>124</v>
      </c>
      <c r="H674" t="s">
        <v>6398</v>
      </c>
    </row>
    <row r="675" spans="1:8" x14ac:dyDescent="0.2">
      <c r="A675" t="s">
        <v>93</v>
      </c>
      <c r="B675" t="s">
        <v>166</v>
      </c>
      <c r="C675">
        <f>_xlfn.XLOOKUP(B675,'2.1.trackMPD'!$R$7:$R$29,'2.1.trackMPD'!$T$7:$T$29)</f>
        <v>5</v>
      </c>
      <c r="D675">
        <v>1000</v>
      </c>
      <c r="E675" t="s">
        <v>6400</v>
      </c>
      <c r="F675" t="s">
        <v>110</v>
      </c>
      <c r="G675" t="s">
        <v>140</v>
      </c>
      <c r="H675" t="s">
        <v>6398</v>
      </c>
    </row>
    <row r="676" spans="1:8" x14ac:dyDescent="0.2">
      <c r="A676" t="s">
        <v>93</v>
      </c>
      <c r="B676" t="s">
        <v>166</v>
      </c>
      <c r="C676">
        <f>_xlfn.XLOOKUP(B676,'2.1.trackMPD'!$R$7:$R$29,'2.1.trackMPD'!$T$7:$T$29)</f>
        <v>5</v>
      </c>
      <c r="D676">
        <v>1000</v>
      </c>
      <c r="E676" t="s">
        <v>6400</v>
      </c>
      <c r="F676" t="s">
        <v>111</v>
      </c>
      <c r="G676" t="s">
        <v>124</v>
      </c>
      <c r="H676" t="s">
        <v>6398</v>
      </c>
    </row>
    <row r="677" spans="1:8" x14ac:dyDescent="0.2">
      <c r="A677" t="s">
        <v>93</v>
      </c>
      <c r="B677" t="s">
        <v>166</v>
      </c>
      <c r="C677">
        <f>_xlfn.XLOOKUP(B677,'2.1.trackMPD'!$R$7:$R$29,'2.1.trackMPD'!$T$7:$T$29)</f>
        <v>5</v>
      </c>
      <c r="D677">
        <v>1000</v>
      </c>
      <c r="E677" t="s">
        <v>6400</v>
      </c>
      <c r="F677" t="s">
        <v>111</v>
      </c>
      <c r="G677" t="s">
        <v>140</v>
      </c>
      <c r="H677" t="s">
        <v>6398</v>
      </c>
    </row>
    <row r="678" spans="1:8" x14ac:dyDescent="0.2">
      <c r="A678" t="s">
        <v>93</v>
      </c>
      <c r="B678" t="s">
        <v>166</v>
      </c>
      <c r="C678">
        <f>_xlfn.XLOOKUP(B678,'2.1.trackMPD'!$R$7:$R$29,'2.1.trackMPD'!$T$7:$T$29)</f>
        <v>5</v>
      </c>
      <c r="D678">
        <v>1000</v>
      </c>
      <c r="E678" t="s">
        <v>6400</v>
      </c>
      <c r="F678" t="s">
        <v>110</v>
      </c>
      <c r="G678" t="s">
        <v>124</v>
      </c>
      <c r="H678" t="s">
        <v>6399</v>
      </c>
    </row>
    <row r="679" spans="1:8" x14ac:dyDescent="0.2">
      <c r="A679" t="s">
        <v>93</v>
      </c>
      <c r="B679" t="s">
        <v>166</v>
      </c>
      <c r="C679">
        <f>_xlfn.XLOOKUP(B679,'2.1.trackMPD'!$R$7:$R$29,'2.1.trackMPD'!$T$7:$T$29)</f>
        <v>5</v>
      </c>
      <c r="D679">
        <v>1000</v>
      </c>
      <c r="E679" t="s">
        <v>6400</v>
      </c>
      <c r="F679" t="s">
        <v>110</v>
      </c>
      <c r="G679" t="s">
        <v>140</v>
      </c>
      <c r="H679" t="s">
        <v>6399</v>
      </c>
    </row>
    <row r="680" spans="1:8" x14ac:dyDescent="0.2">
      <c r="A680" t="s">
        <v>93</v>
      </c>
      <c r="B680" t="s">
        <v>166</v>
      </c>
      <c r="C680">
        <f>_xlfn.XLOOKUP(B680,'2.1.trackMPD'!$R$7:$R$29,'2.1.trackMPD'!$T$7:$T$29)</f>
        <v>5</v>
      </c>
      <c r="D680">
        <v>5000</v>
      </c>
      <c r="E680" t="s">
        <v>6400</v>
      </c>
      <c r="F680" t="s">
        <v>110</v>
      </c>
      <c r="G680" t="s">
        <v>124</v>
      </c>
      <c r="H680" t="s">
        <v>6398</v>
      </c>
    </row>
    <row r="681" spans="1:8" x14ac:dyDescent="0.2">
      <c r="A681" t="s">
        <v>93</v>
      </c>
      <c r="B681" t="s">
        <v>166</v>
      </c>
      <c r="C681">
        <f>_xlfn.XLOOKUP(B681,'2.1.trackMPD'!$R$7:$R$29,'2.1.trackMPD'!$T$7:$T$29)</f>
        <v>5</v>
      </c>
      <c r="D681">
        <v>5000</v>
      </c>
      <c r="E681" t="s">
        <v>6400</v>
      </c>
      <c r="F681" t="s">
        <v>110</v>
      </c>
      <c r="G681" t="s">
        <v>140</v>
      </c>
      <c r="H681" t="s">
        <v>6398</v>
      </c>
    </row>
    <row r="682" spans="1:8" x14ac:dyDescent="0.2">
      <c r="A682" t="s">
        <v>93</v>
      </c>
      <c r="B682" t="s">
        <v>166</v>
      </c>
      <c r="C682">
        <f>_xlfn.XLOOKUP(B682,'2.1.trackMPD'!$R$7:$R$29,'2.1.trackMPD'!$T$7:$T$29)</f>
        <v>5</v>
      </c>
      <c r="D682">
        <v>5000</v>
      </c>
      <c r="E682" t="s">
        <v>6400</v>
      </c>
      <c r="F682" t="s">
        <v>111</v>
      </c>
      <c r="G682" t="s">
        <v>124</v>
      </c>
      <c r="H682" t="s">
        <v>6398</v>
      </c>
    </row>
    <row r="683" spans="1:8" x14ac:dyDescent="0.2">
      <c r="A683" t="s">
        <v>93</v>
      </c>
      <c r="B683" t="s">
        <v>166</v>
      </c>
      <c r="C683">
        <f>_xlfn.XLOOKUP(B683,'2.1.trackMPD'!$R$7:$R$29,'2.1.trackMPD'!$T$7:$T$29)</f>
        <v>5</v>
      </c>
      <c r="D683">
        <v>5000</v>
      </c>
      <c r="E683" t="s">
        <v>6400</v>
      </c>
      <c r="F683" t="s">
        <v>111</v>
      </c>
      <c r="G683" t="s">
        <v>140</v>
      </c>
      <c r="H683" t="s">
        <v>6398</v>
      </c>
    </row>
    <row r="684" spans="1:8" x14ac:dyDescent="0.2">
      <c r="A684" t="s">
        <v>93</v>
      </c>
      <c r="B684" t="s">
        <v>166</v>
      </c>
      <c r="C684">
        <f>_xlfn.XLOOKUP(B684,'2.1.trackMPD'!$R$7:$R$29,'2.1.trackMPD'!$T$7:$T$29)</f>
        <v>5</v>
      </c>
      <c r="D684">
        <v>5000</v>
      </c>
      <c r="E684" t="s">
        <v>6400</v>
      </c>
      <c r="F684" t="s">
        <v>110</v>
      </c>
      <c r="G684" t="s">
        <v>124</v>
      </c>
      <c r="H684" t="s">
        <v>6399</v>
      </c>
    </row>
    <row r="685" spans="1:8" x14ac:dyDescent="0.2">
      <c r="A685" t="s">
        <v>93</v>
      </c>
      <c r="B685" t="s">
        <v>166</v>
      </c>
      <c r="C685">
        <f>_xlfn.XLOOKUP(B685,'2.1.trackMPD'!$R$7:$R$29,'2.1.trackMPD'!$T$7:$T$29)</f>
        <v>5</v>
      </c>
      <c r="D685">
        <v>5000</v>
      </c>
      <c r="E685" t="s">
        <v>6400</v>
      </c>
      <c r="F685" t="s">
        <v>110</v>
      </c>
      <c r="G685" t="s">
        <v>140</v>
      </c>
      <c r="H685" t="s">
        <v>6399</v>
      </c>
    </row>
    <row r="686" spans="1:8" x14ac:dyDescent="0.2">
      <c r="A686" t="s">
        <v>93</v>
      </c>
      <c r="B686" t="s">
        <v>166</v>
      </c>
      <c r="C686">
        <f>_xlfn.XLOOKUP(B686,'2.1.trackMPD'!$R$7:$R$29,'2.1.trackMPD'!$T$7:$T$29)</f>
        <v>5</v>
      </c>
      <c r="D686">
        <v>1</v>
      </c>
      <c r="E686" t="s">
        <v>6401</v>
      </c>
      <c r="F686" t="s">
        <v>110</v>
      </c>
      <c r="G686" t="s">
        <v>124</v>
      </c>
      <c r="H686" t="s">
        <v>6398</v>
      </c>
    </row>
    <row r="687" spans="1:8" x14ac:dyDescent="0.2">
      <c r="A687" t="s">
        <v>93</v>
      </c>
      <c r="B687" t="s">
        <v>166</v>
      </c>
      <c r="C687">
        <f>_xlfn.XLOOKUP(B687,'2.1.trackMPD'!$R$7:$R$29,'2.1.trackMPD'!$T$7:$T$29)</f>
        <v>5</v>
      </c>
      <c r="D687">
        <v>1</v>
      </c>
      <c r="E687" t="s">
        <v>6401</v>
      </c>
      <c r="F687" t="s">
        <v>110</v>
      </c>
      <c r="G687" t="s">
        <v>140</v>
      </c>
      <c r="H687" t="s">
        <v>6398</v>
      </c>
    </row>
    <row r="688" spans="1:8" x14ac:dyDescent="0.2">
      <c r="A688" t="s">
        <v>93</v>
      </c>
      <c r="B688" t="s">
        <v>166</v>
      </c>
      <c r="C688">
        <f>_xlfn.XLOOKUP(B688,'2.1.trackMPD'!$R$7:$R$29,'2.1.trackMPD'!$T$7:$T$29)</f>
        <v>5</v>
      </c>
      <c r="D688">
        <v>1</v>
      </c>
      <c r="E688" t="s">
        <v>6401</v>
      </c>
      <c r="F688" t="s">
        <v>111</v>
      </c>
      <c r="G688" t="s">
        <v>124</v>
      </c>
      <c r="H688" t="s">
        <v>6398</v>
      </c>
    </row>
    <row r="689" spans="1:8" x14ac:dyDescent="0.2">
      <c r="A689" t="s">
        <v>93</v>
      </c>
      <c r="B689" t="s">
        <v>166</v>
      </c>
      <c r="C689">
        <f>_xlfn.XLOOKUP(B689,'2.1.trackMPD'!$R$7:$R$29,'2.1.trackMPD'!$T$7:$T$29)</f>
        <v>5</v>
      </c>
      <c r="D689">
        <v>1</v>
      </c>
      <c r="E689" t="s">
        <v>6401</v>
      </c>
      <c r="F689" t="s">
        <v>111</v>
      </c>
      <c r="G689" t="s">
        <v>140</v>
      </c>
      <c r="H689" t="s">
        <v>6398</v>
      </c>
    </row>
    <row r="690" spans="1:8" x14ac:dyDescent="0.2">
      <c r="A690" t="s">
        <v>93</v>
      </c>
      <c r="B690" t="s">
        <v>166</v>
      </c>
      <c r="C690">
        <f>_xlfn.XLOOKUP(B690,'2.1.trackMPD'!$R$7:$R$29,'2.1.trackMPD'!$T$7:$T$29)</f>
        <v>5</v>
      </c>
      <c r="D690">
        <v>1</v>
      </c>
      <c r="E690" t="s">
        <v>6401</v>
      </c>
      <c r="F690" t="s">
        <v>110</v>
      </c>
      <c r="G690" t="s">
        <v>124</v>
      </c>
      <c r="H690" t="s">
        <v>6399</v>
      </c>
    </row>
    <row r="691" spans="1:8" x14ac:dyDescent="0.2">
      <c r="A691" t="s">
        <v>93</v>
      </c>
      <c r="B691" t="s">
        <v>166</v>
      </c>
      <c r="C691">
        <f>_xlfn.XLOOKUP(B691,'2.1.trackMPD'!$R$7:$R$29,'2.1.trackMPD'!$T$7:$T$29)</f>
        <v>5</v>
      </c>
      <c r="D691">
        <v>1</v>
      </c>
      <c r="E691" t="s">
        <v>6401</v>
      </c>
      <c r="F691" t="s">
        <v>110</v>
      </c>
      <c r="G691" t="s">
        <v>140</v>
      </c>
      <c r="H691" t="s">
        <v>6399</v>
      </c>
    </row>
    <row r="692" spans="1:8" x14ac:dyDescent="0.2">
      <c r="A692" t="s">
        <v>93</v>
      </c>
      <c r="B692" t="s">
        <v>166</v>
      </c>
      <c r="C692">
        <f>_xlfn.XLOOKUP(B692,'2.1.trackMPD'!$R$7:$R$29,'2.1.trackMPD'!$T$7:$T$29)</f>
        <v>5</v>
      </c>
      <c r="D692">
        <v>10</v>
      </c>
      <c r="E692" t="s">
        <v>6401</v>
      </c>
      <c r="F692" t="s">
        <v>110</v>
      </c>
      <c r="G692" t="s">
        <v>124</v>
      </c>
      <c r="H692" t="s">
        <v>6398</v>
      </c>
    </row>
    <row r="693" spans="1:8" x14ac:dyDescent="0.2">
      <c r="A693" t="s">
        <v>93</v>
      </c>
      <c r="B693" t="s">
        <v>166</v>
      </c>
      <c r="C693">
        <f>_xlfn.XLOOKUP(B693,'2.1.trackMPD'!$R$7:$R$29,'2.1.trackMPD'!$T$7:$T$29)</f>
        <v>5</v>
      </c>
      <c r="D693">
        <v>10</v>
      </c>
      <c r="E693" t="s">
        <v>6401</v>
      </c>
      <c r="F693" t="s">
        <v>110</v>
      </c>
      <c r="G693" t="s">
        <v>140</v>
      </c>
      <c r="H693" t="s">
        <v>6398</v>
      </c>
    </row>
    <row r="694" spans="1:8" x14ac:dyDescent="0.2">
      <c r="A694" t="s">
        <v>93</v>
      </c>
      <c r="B694" t="s">
        <v>166</v>
      </c>
      <c r="C694">
        <f>_xlfn.XLOOKUP(B694,'2.1.trackMPD'!$R$7:$R$29,'2.1.trackMPD'!$T$7:$T$29)</f>
        <v>5</v>
      </c>
      <c r="D694">
        <v>10</v>
      </c>
      <c r="E694" t="s">
        <v>6401</v>
      </c>
      <c r="F694" t="s">
        <v>111</v>
      </c>
      <c r="G694" t="s">
        <v>124</v>
      </c>
      <c r="H694" t="s">
        <v>6398</v>
      </c>
    </row>
    <row r="695" spans="1:8" x14ac:dyDescent="0.2">
      <c r="A695" t="s">
        <v>93</v>
      </c>
      <c r="B695" t="s">
        <v>166</v>
      </c>
      <c r="C695">
        <f>_xlfn.XLOOKUP(B695,'2.1.trackMPD'!$R$7:$R$29,'2.1.trackMPD'!$T$7:$T$29)</f>
        <v>5</v>
      </c>
      <c r="D695">
        <v>10</v>
      </c>
      <c r="E695" t="s">
        <v>6401</v>
      </c>
      <c r="F695" t="s">
        <v>111</v>
      </c>
      <c r="G695" t="s">
        <v>140</v>
      </c>
      <c r="H695" t="s">
        <v>6398</v>
      </c>
    </row>
    <row r="696" spans="1:8" x14ac:dyDescent="0.2">
      <c r="A696" t="s">
        <v>93</v>
      </c>
      <c r="B696" t="s">
        <v>166</v>
      </c>
      <c r="C696">
        <f>_xlfn.XLOOKUP(B696,'2.1.trackMPD'!$R$7:$R$29,'2.1.trackMPD'!$T$7:$T$29)</f>
        <v>5</v>
      </c>
      <c r="D696">
        <v>10</v>
      </c>
      <c r="E696" t="s">
        <v>6401</v>
      </c>
      <c r="F696" t="s">
        <v>110</v>
      </c>
      <c r="G696" t="s">
        <v>124</v>
      </c>
      <c r="H696" t="s">
        <v>6399</v>
      </c>
    </row>
    <row r="697" spans="1:8" x14ac:dyDescent="0.2">
      <c r="A697" t="s">
        <v>93</v>
      </c>
      <c r="B697" t="s">
        <v>166</v>
      </c>
      <c r="C697">
        <f>_xlfn.XLOOKUP(B697,'2.1.trackMPD'!$R$7:$R$29,'2.1.trackMPD'!$T$7:$T$29)</f>
        <v>5</v>
      </c>
      <c r="D697">
        <v>10</v>
      </c>
      <c r="E697" t="s">
        <v>6401</v>
      </c>
      <c r="F697" t="s">
        <v>110</v>
      </c>
      <c r="G697" t="s">
        <v>140</v>
      </c>
      <c r="H697" t="s">
        <v>6399</v>
      </c>
    </row>
    <row r="698" spans="1:8" x14ac:dyDescent="0.2">
      <c r="A698" t="s">
        <v>93</v>
      </c>
      <c r="B698" t="s">
        <v>166</v>
      </c>
      <c r="C698">
        <f>_xlfn.XLOOKUP(B698,'2.1.trackMPD'!$R$7:$R$29,'2.1.trackMPD'!$T$7:$T$29)</f>
        <v>5</v>
      </c>
      <c r="D698">
        <v>100</v>
      </c>
      <c r="E698" t="s">
        <v>6401</v>
      </c>
      <c r="F698" t="s">
        <v>110</v>
      </c>
      <c r="G698" t="s">
        <v>124</v>
      </c>
      <c r="H698" t="s">
        <v>6398</v>
      </c>
    </row>
    <row r="699" spans="1:8" x14ac:dyDescent="0.2">
      <c r="A699" t="s">
        <v>93</v>
      </c>
      <c r="B699" t="s">
        <v>166</v>
      </c>
      <c r="C699">
        <f>_xlfn.XLOOKUP(B699,'2.1.trackMPD'!$R$7:$R$29,'2.1.trackMPD'!$T$7:$T$29)</f>
        <v>5</v>
      </c>
      <c r="D699">
        <v>100</v>
      </c>
      <c r="E699" t="s">
        <v>6401</v>
      </c>
      <c r="F699" t="s">
        <v>110</v>
      </c>
      <c r="G699" t="s">
        <v>140</v>
      </c>
      <c r="H699" t="s">
        <v>6398</v>
      </c>
    </row>
    <row r="700" spans="1:8" x14ac:dyDescent="0.2">
      <c r="A700" t="s">
        <v>93</v>
      </c>
      <c r="B700" t="s">
        <v>166</v>
      </c>
      <c r="C700">
        <f>_xlfn.XLOOKUP(B700,'2.1.trackMPD'!$R$7:$R$29,'2.1.trackMPD'!$T$7:$T$29)</f>
        <v>5</v>
      </c>
      <c r="D700">
        <v>100</v>
      </c>
      <c r="E700" t="s">
        <v>6401</v>
      </c>
      <c r="F700" t="s">
        <v>111</v>
      </c>
      <c r="G700" t="s">
        <v>124</v>
      </c>
      <c r="H700" t="s">
        <v>6398</v>
      </c>
    </row>
    <row r="701" spans="1:8" x14ac:dyDescent="0.2">
      <c r="A701" t="s">
        <v>93</v>
      </c>
      <c r="B701" t="s">
        <v>166</v>
      </c>
      <c r="C701">
        <f>_xlfn.XLOOKUP(B701,'2.1.trackMPD'!$R$7:$R$29,'2.1.trackMPD'!$T$7:$T$29)</f>
        <v>5</v>
      </c>
      <c r="D701">
        <v>100</v>
      </c>
      <c r="E701" t="s">
        <v>6401</v>
      </c>
      <c r="F701" t="s">
        <v>111</v>
      </c>
      <c r="G701" t="s">
        <v>140</v>
      </c>
      <c r="H701" t="s">
        <v>6398</v>
      </c>
    </row>
    <row r="702" spans="1:8" x14ac:dyDescent="0.2">
      <c r="A702" t="s">
        <v>93</v>
      </c>
      <c r="B702" t="s">
        <v>166</v>
      </c>
      <c r="C702">
        <f>_xlfn.XLOOKUP(B702,'2.1.trackMPD'!$R$7:$R$29,'2.1.trackMPD'!$T$7:$T$29)</f>
        <v>5</v>
      </c>
      <c r="D702">
        <v>100</v>
      </c>
      <c r="E702" t="s">
        <v>6401</v>
      </c>
      <c r="F702" t="s">
        <v>110</v>
      </c>
      <c r="G702" t="s">
        <v>124</v>
      </c>
      <c r="H702" t="s">
        <v>6399</v>
      </c>
    </row>
    <row r="703" spans="1:8" x14ac:dyDescent="0.2">
      <c r="A703" t="s">
        <v>93</v>
      </c>
      <c r="B703" t="s">
        <v>166</v>
      </c>
      <c r="C703">
        <f>_xlfn.XLOOKUP(B703,'2.1.trackMPD'!$R$7:$R$29,'2.1.trackMPD'!$T$7:$T$29)</f>
        <v>5</v>
      </c>
      <c r="D703">
        <v>100</v>
      </c>
      <c r="E703" t="s">
        <v>6401</v>
      </c>
      <c r="F703" t="s">
        <v>110</v>
      </c>
      <c r="G703" t="s">
        <v>140</v>
      </c>
      <c r="H703" t="s">
        <v>6399</v>
      </c>
    </row>
    <row r="704" spans="1:8" x14ac:dyDescent="0.2">
      <c r="A704" t="s">
        <v>93</v>
      </c>
      <c r="B704" t="s">
        <v>10</v>
      </c>
      <c r="C704">
        <f>_xlfn.XLOOKUP(B704,'2.1.trackMPD'!$R$7:$R$29,'2.1.trackMPD'!$T$7:$T$29)</f>
        <v>5</v>
      </c>
      <c r="D704">
        <v>1</v>
      </c>
      <c r="E704" t="s">
        <v>6396</v>
      </c>
      <c r="F704" t="s">
        <v>110</v>
      </c>
      <c r="G704" t="s">
        <v>124</v>
      </c>
      <c r="H704" t="s">
        <v>6398</v>
      </c>
    </row>
    <row r="705" spans="1:8" x14ac:dyDescent="0.2">
      <c r="A705" t="s">
        <v>93</v>
      </c>
      <c r="B705" t="s">
        <v>10</v>
      </c>
      <c r="C705">
        <f>_xlfn.XLOOKUP(B705,'2.1.trackMPD'!$R$7:$R$29,'2.1.trackMPD'!$T$7:$T$29)</f>
        <v>5</v>
      </c>
      <c r="D705">
        <v>1</v>
      </c>
      <c r="E705" t="s">
        <v>6396</v>
      </c>
      <c r="F705" t="s">
        <v>110</v>
      </c>
      <c r="G705" t="s">
        <v>140</v>
      </c>
      <c r="H705" t="s">
        <v>6398</v>
      </c>
    </row>
    <row r="706" spans="1:8" x14ac:dyDescent="0.2">
      <c r="A706" t="s">
        <v>93</v>
      </c>
      <c r="B706" t="s">
        <v>10</v>
      </c>
      <c r="C706">
        <f>_xlfn.XLOOKUP(B706,'2.1.trackMPD'!$R$7:$R$29,'2.1.trackMPD'!$T$7:$T$29)</f>
        <v>5</v>
      </c>
      <c r="D706">
        <v>1</v>
      </c>
      <c r="E706" t="s">
        <v>6396</v>
      </c>
      <c r="F706" t="s">
        <v>111</v>
      </c>
      <c r="G706" t="s">
        <v>124</v>
      </c>
      <c r="H706" t="s">
        <v>6398</v>
      </c>
    </row>
    <row r="707" spans="1:8" x14ac:dyDescent="0.2">
      <c r="A707" t="s">
        <v>93</v>
      </c>
      <c r="B707" t="s">
        <v>10</v>
      </c>
      <c r="C707">
        <f>_xlfn.XLOOKUP(B707,'2.1.trackMPD'!$R$7:$R$29,'2.1.trackMPD'!$T$7:$T$29)</f>
        <v>5</v>
      </c>
      <c r="D707">
        <v>1</v>
      </c>
      <c r="E707" t="s">
        <v>6396</v>
      </c>
      <c r="F707" t="s">
        <v>111</v>
      </c>
      <c r="G707" t="s">
        <v>140</v>
      </c>
      <c r="H707" t="s">
        <v>6398</v>
      </c>
    </row>
    <row r="708" spans="1:8" x14ac:dyDescent="0.2">
      <c r="A708" t="s">
        <v>93</v>
      </c>
      <c r="B708" t="s">
        <v>10</v>
      </c>
      <c r="C708">
        <f>_xlfn.XLOOKUP(B708,'2.1.trackMPD'!$R$7:$R$29,'2.1.trackMPD'!$T$7:$T$29)</f>
        <v>5</v>
      </c>
      <c r="D708">
        <v>1</v>
      </c>
      <c r="E708" t="s">
        <v>6396</v>
      </c>
      <c r="F708" t="s">
        <v>110</v>
      </c>
      <c r="G708" t="s">
        <v>124</v>
      </c>
      <c r="H708" t="s">
        <v>6399</v>
      </c>
    </row>
    <row r="709" spans="1:8" x14ac:dyDescent="0.2">
      <c r="A709" t="s">
        <v>93</v>
      </c>
      <c r="B709" t="s">
        <v>10</v>
      </c>
      <c r="C709">
        <f>_xlfn.XLOOKUP(B709,'2.1.trackMPD'!$R$7:$R$29,'2.1.trackMPD'!$T$7:$T$29)</f>
        <v>5</v>
      </c>
      <c r="D709">
        <v>1</v>
      </c>
      <c r="E709" t="s">
        <v>6396</v>
      </c>
      <c r="F709" t="s">
        <v>110</v>
      </c>
      <c r="G709" t="s">
        <v>140</v>
      </c>
      <c r="H709" t="s">
        <v>6399</v>
      </c>
    </row>
    <row r="710" spans="1:8" x14ac:dyDescent="0.2">
      <c r="A710" t="s">
        <v>93</v>
      </c>
      <c r="B710" t="s">
        <v>10</v>
      </c>
      <c r="C710">
        <f>_xlfn.XLOOKUP(B710,'2.1.trackMPD'!$R$7:$R$29,'2.1.trackMPD'!$T$7:$T$29)</f>
        <v>5</v>
      </c>
      <c r="D710">
        <v>10</v>
      </c>
      <c r="E710" t="s">
        <v>6396</v>
      </c>
      <c r="F710" t="s">
        <v>110</v>
      </c>
      <c r="G710" t="s">
        <v>124</v>
      </c>
      <c r="H710" t="s">
        <v>6398</v>
      </c>
    </row>
    <row r="711" spans="1:8" x14ac:dyDescent="0.2">
      <c r="A711" t="s">
        <v>93</v>
      </c>
      <c r="B711" t="s">
        <v>10</v>
      </c>
      <c r="C711">
        <f>_xlfn.XLOOKUP(B711,'2.1.trackMPD'!$R$7:$R$29,'2.1.trackMPD'!$T$7:$T$29)</f>
        <v>5</v>
      </c>
      <c r="D711">
        <v>10</v>
      </c>
      <c r="E711" t="s">
        <v>6396</v>
      </c>
      <c r="F711" t="s">
        <v>110</v>
      </c>
      <c r="G711" t="s">
        <v>140</v>
      </c>
      <c r="H711" t="s">
        <v>6398</v>
      </c>
    </row>
    <row r="712" spans="1:8" x14ac:dyDescent="0.2">
      <c r="A712" t="s">
        <v>93</v>
      </c>
      <c r="B712" t="s">
        <v>10</v>
      </c>
      <c r="C712">
        <f>_xlfn.XLOOKUP(B712,'2.1.trackMPD'!$R$7:$R$29,'2.1.trackMPD'!$T$7:$T$29)</f>
        <v>5</v>
      </c>
      <c r="D712">
        <v>10</v>
      </c>
      <c r="E712" t="s">
        <v>6396</v>
      </c>
      <c r="F712" t="s">
        <v>111</v>
      </c>
      <c r="G712" t="s">
        <v>124</v>
      </c>
      <c r="H712" t="s">
        <v>6398</v>
      </c>
    </row>
    <row r="713" spans="1:8" x14ac:dyDescent="0.2">
      <c r="A713" t="s">
        <v>93</v>
      </c>
      <c r="B713" t="s">
        <v>10</v>
      </c>
      <c r="C713">
        <f>_xlfn.XLOOKUP(B713,'2.1.trackMPD'!$R$7:$R$29,'2.1.trackMPD'!$T$7:$T$29)</f>
        <v>5</v>
      </c>
      <c r="D713">
        <v>10</v>
      </c>
      <c r="E713" t="s">
        <v>6396</v>
      </c>
      <c r="F713" t="s">
        <v>111</v>
      </c>
      <c r="G713" t="s">
        <v>140</v>
      </c>
      <c r="H713" t="s">
        <v>6398</v>
      </c>
    </row>
    <row r="714" spans="1:8" x14ac:dyDescent="0.2">
      <c r="A714" t="s">
        <v>93</v>
      </c>
      <c r="B714" t="s">
        <v>10</v>
      </c>
      <c r="C714">
        <f>_xlfn.XLOOKUP(B714,'2.1.trackMPD'!$R$7:$R$29,'2.1.trackMPD'!$T$7:$T$29)</f>
        <v>5</v>
      </c>
      <c r="D714">
        <v>10</v>
      </c>
      <c r="E714" t="s">
        <v>6396</v>
      </c>
      <c r="F714" t="s">
        <v>110</v>
      </c>
      <c r="G714" t="s">
        <v>124</v>
      </c>
      <c r="H714" t="s">
        <v>6399</v>
      </c>
    </row>
    <row r="715" spans="1:8" x14ac:dyDescent="0.2">
      <c r="A715" t="s">
        <v>93</v>
      </c>
      <c r="B715" t="s">
        <v>10</v>
      </c>
      <c r="C715">
        <f>_xlfn.XLOOKUP(B715,'2.1.trackMPD'!$R$7:$R$29,'2.1.trackMPD'!$T$7:$T$29)</f>
        <v>5</v>
      </c>
      <c r="D715">
        <v>10</v>
      </c>
      <c r="E715" t="s">
        <v>6396</v>
      </c>
      <c r="F715" t="s">
        <v>110</v>
      </c>
      <c r="G715" t="s">
        <v>140</v>
      </c>
      <c r="H715" t="s">
        <v>6399</v>
      </c>
    </row>
    <row r="716" spans="1:8" x14ac:dyDescent="0.2">
      <c r="A716" t="s">
        <v>93</v>
      </c>
      <c r="B716" t="s">
        <v>10</v>
      </c>
      <c r="C716">
        <f>_xlfn.XLOOKUP(B716,'2.1.trackMPD'!$R$7:$R$29,'2.1.trackMPD'!$T$7:$T$29)</f>
        <v>5</v>
      </c>
      <c r="D716">
        <v>100</v>
      </c>
      <c r="E716" t="s">
        <v>6396</v>
      </c>
      <c r="F716" t="s">
        <v>110</v>
      </c>
      <c r="G716" t="s">
        <v>124</v>
      </c>
      <c r="H716" t="s">
        <v>6398</v>
      </c>
    </row>
    <row r="717" spans="1:8" x14ac:dyDescent="0.2">
      <c r="A717" t="s">
        <v>93</v>
      </c>
      <c r="B717" t="s">
        <v>10</v>
      </c>
      <c r="C717">
        <f>_xlfn.XLOOKUP(B717,'2.1.trackMPD'!$R$7:$R$29,'2.1.trackMPD'!$T$7:$T$29)</f>
        <v>5</v>
      </c>
      <c r="D717">
        <v>100</v>
      </c>
      <c r="E717" t="s">
        <v>6396</v>
      </c>
      <c r="F717" t="s">
        <v>110</v>
      </c>
      <c r="G717" t="s">
        <v>140</v>
      </c>
      <c r="H717" t="s">
        <v>6398</v>
      </c>
    </row>
    <row r="718" spans="1:8" x14ac:dyDescent="0.2">
      <c r="A718" t="s">
        <v>93</v>
      </c>
      <c r="B718" t="s">
        <v>10</v>
      </c>
      <c r="C718">
        <f>_xlfn.XLOOKUP(B718,'2.1.trackMPD'!$R$7:$R$29,'2.1.trackMPD'!$T$7:$T$29)</f>
        <v>5</v>
      </c>
      <c r="D718">
        <v>100</v>
      </c>
      <c r="E718" t="s">
        <v>6396</v>
      </c>
      <c r="F718" t="s">
        <v>111</v>
      </c>
      <c r="G718" t="s">
        <v>124</v>
      </c>
      <c r="H718" t="s">
        <v>6398</v>
      </c>
    </row>
    <row r="719" spans="1:8" x14ac:dyDescent="0.2">
      <c r="A719" t="s">
        <v>93</v>
      </c>
      <c r="B719" t="s">
        <v>10</v>
      </c>
      <c r="C719">
        <f>_xlfn.XLOOKUP(B719,'2.1.trackMPD'!$R$7:$R$29,'2.1.trackMPD'!$T$7:$T$29)</f>
        <v>5</v>
      </c>
      <c r="D719">
        <v>100</v>
      </c>
      <c r="E719" t="s">
        <v>6396</v>
      </c>
      <c r="F719" t="s">
        <v>111</v>
      </c>
      <c r="G719" t="s">
        <v>140</v>
      </c>
      <c r="H719" t="s">
        <v>6398</v>
      </c>
    </row>
    <row r="720" spans="1:8" x14ac:dyDescent="0.2">
      <c r="A720" t="s">
        <v>93</v>
      </c>
      <c r="B720" t="s">
        <v>10</v>
      </c>
      <c r="C720">
        <f>_xlfn.XLOOKUP(B720,'2.1.trackMPD'!$R$7:$R$29,'2.1.trackMPD'!$T$7:$T$29)</f>
        <v>5</v>
      </c>
      <c r="D720">
        <v>100</v>
      </c>
      <c r="E720" t="s">
        <v>6396</v>
      </c>
      <c r="F720" t="s">
        <v>110</v>
      </c>
      <c r="G720" t="s">
        <v>124</v>
      </c>
      <c r="H720" t="s">
        <v>6399</v>
      </c>
    </row>
    <row r="721" spans="1:8" x14ac:dyDescent="0.2">
      <c r="A721" t="s">
        <v>93</v>
      </c>
      <c r="B721" t="s">
        <v>10</v>
      </c>
      <c r="C721">
        <f>_xlfn.XLOOKUP(B721,'2.1.trackMPD'!$R$7:$R$29,'2.1.trackMPD'!$T$7:$T$29)</f>
        <v>5</v>
      </c>
      <c r="D721">
        <v>100</v>
      </c>
      <c r="E721" t="s">
        <v>6396</v>
      </c>
      <c r="F721" t="s">
        <v>110</v>
      </c>
      <c r="G721" t="s">
        <v>140</v>
      </c>
      <c r="H721" t="s">
        <v>6399</v>
      </c>
    </row>
    <row r="722" spans="1:8" x14ac:dyDescent="0.2">
      <c r="A722" t="s">
        <v>93</v>
      </c>
      <c r="B722" t="s">
        <v>10</v>
      </c>
      <c r="C722">
        <f>_xlfn.XLOOKUP(B722,'2.1.trackMPD'!$R$7:$R$29,'2.1.trackMPD'!$T$7:$T$29)</f>
        <v>5</v>
      </c>
      <c r="D722">
        <v>1000</v>
      </c>
      <c r="E722" t="s">
        <v>6396</v>
      </c>
      <c r="F722" t="s">
        <v>110</v>
      </c>
      <c r="G722" t="s">
        <v>124</v>
      </c>
      <c r="H722" t="s">
        <v>6398</v>
      </c>
    </row>
    <row r="723" spans="1:8" x14ac:dyDescent="0.2">
      <c r="A723" t="s">
        <v>93</v>
      </c>
      <c r="B723" t="s">
        <v>10</v>
      </c>
      <c r="C723">
        <f>_xlfn.XLOOKUP(B723,'2.1.trackMPD'!$R$7:$R$29,'2.1.trackMPD'!$T$7:$T$29)</f>
        <v>5</v>
      </c>
      <c r="D723">
        <v>1000</v>
      </c>
      <c r="E723" t="s">
        <v>6396</v>
      </c>
      <c r="F723" t="s">
        <v>110</v>
      </c>
      <c r="G723" t="s">
        <v>140</v>
      </c>
      <c r="H723" t="s">
        <v>6398</v>
      </c>
    </row>
    <row r="724" spans="1:8" x14ac:dyDescent="0.2">
      <c r="A724" t="s">
        <v>93</v>
      </c>
      <c r="B724" t="s">
        <v>10</v>
      </c>
      <c r="C724">
        <f>_xlfn.XLOOKUP(B724,'2.1.trackMPD'!$R$7:$R$29,'2.1.trackMPD'!$T$7:$T$29)</f>
        <v>5</v>
      </c>
      <c r="D724">
        <v>1000</v>
      </c>
      <c r="E724" t="s">
        <v>6396</v>
      </c>
      <c r="F724" t="s">
        <v>111</v>
      </c>
      <c r="G724" t="s">
        <v>124</v>
      </c>
      <c r="H724" t="s">
        <v>6398</v>
      </c>
    </row>
    <row r="725" spans="1:8" x14ac:dyDescent="0.2">
      <c r="A725" t="s">
        <v>93</v>
      </c>
      <c r="B725" t="s">
        <v>10</v>
      </c>
      <c r="C725">
        <f>_xlfn.XLOOKUP(B725,'2.1.trackMPD'!$R$7:$R$29,'2.1.trackMPD'!$T$7:$T$29)</f>
        <v>5</v>
      </c>
      <c r="D725">
        <v>1000</v>
      </c>
      <c r="E725" t="s">
        <v>6396</v>
      </c>
      <c r="F725" t="s">
        <v>111</v>
      </c>
      <c r="G725" t="s">
        <v>140</v>
      </c>
      <c r="H725" t="s">
        <v>6398</v>
      </c>
    </row>
    <row r="726" spans="1:8" x14ac:dyDescent="0.2">
      <c r="A726" t="s">
        <v>93</v>
      </c>
      <c r="B726" t="s">
        <v>10</v>
      </c>
      <c r="C726">
        <f>_xlfn.XLOOKUP(B726,'2.1.trackMPD'!$R$7:$R$29,'2.1.trackMPD'!$T$7:$T$29)</f>
        <v>5</v>
      </c>
      <c r="D726">
        <v>1000</v>
      </c>
      <c r="E726" t="s">
        <v>6396</v>
      </c>
      <c r="F726" t="s">
        <v>110</v>
      </c>
      <c r="G726" t="s">
        <v>124</v>
      </c>
      <c r="H726" t="s">
        <v>6399</v>
      </c>
    </row>
    <row r="727" spans="1:8" x14ac:dyDescent="0.2">
      <c r="A727" t="s">
        <v>93</v>
      </c>
      <c r="B727" t="s">
        <v>10</v>
      </c>
      <c r="C727">
        <f>_xlfn.XLOOKUP(B727,'2.1.trackMPD'!$R$7:$R$29,'2.1.trackMPD'!$T$7:$T$29)</f>
        <v>5</v>
      </c>
      <c r="D727">
        <v>1000</v>
      </c>
      <c r="E727" t="s">
        <v>6396</v>
      </c>
      <c r="F727" t="s">
        <v>110</v>
      </c>
      <c r="G727" t="s">
        <v>140</v>
      </c>
      <c r="H727" t="s">
        <v>6399</v>
      </c>
    </row>
    <row r="728" spans="1:8" x14ac:dyDescent="0.2">
      <c r="A728" t="s">
        <v>93</v>
      </c>
      <c r="B728" t="s">
        <v>10</v>
      </c>
      <c r="C728">
        <f>_xlfn.XLOOKUP(B728,'2.1.trackMPD'!$R$7:$R$29,'2.1.trackMPD'!$T$7:$T$29)</f>
        <v>5</v>
      </c>
      <c r="D728">
        <v>5000</v>
      </c>
      <c r="E728" t="s">
        <v>6396</v>
      </c>
      <c r="F728" t="s">
        <v>110</v>
      </c>
      <c r="G728" t="s">
        <v>124</v>
      </c>
      <c r="H728" t="s">
        <v>6398</v>
      </c>
    </row>
    <row r="729" spans="1:8" x14ac:dyDescent="0.2">
      <c r="A729" t="s">
        <v>93</v>
      </c>
      <c r="B729" t="s">
        <v>10</v>
      </c>
      <c r="C729">
        <f>_xlfn.XLOOKUP(B729,'2.1.trackMPD'!$R$7:$R$29,'2.1.trackMPD'!$T$7:$T$29)</f>
        <v>5</v>
      </c>
      <c r="D729">
        <v>5000</v>
      </c>
      <c r="E729" t="s">
        <v>6396</v>
      </c>
      <c r="F729" t="s">
        <v>110</v>
      </c>
      <c r="G729" t="s">
        <v>140</v>
      </c>
      <c r="H729" t="s">
        <v>6398</v>
      </c>
    </row>
    <row r="730" spans="1:8" x14ac:dyDescent="0.2">
      <c r="A730" t="s">
        <v>93</v>
      </c>
      <c r="B730" t="s">
        <v>10</v>
      </c>
      <c r="C730">
        <f>_xlfn.XLOOKUP(B730,'2.1.trackMPD'!$R$7:$R$29,'2.1.trackMPD'!$T$7:$T$29)</f>
        <v>5</v>
      </c>
      <c r="D730">
        <v>5000</v>
      </c>
      <c r="E730" t="s">
        <v>6396</v>
      </c>
      <c r="F730" t="s">
        <v>111</v>
      </c>
      <c r="G730" t="s">
        <v>124</v>
      </c>
      <c r="H730" t="s">
        <v>6398</v>
      </c>
    </row>
    <row r="731" spans="1:8" x14ac:dyDescent="0.2">
      <c r="A731" t="s">
        <v>93</v>
      </c>
      <c r="B731" t="s">
        <v>10</v>
      </c>
      <c r="C731">
        <f>_xlfn.XLOOKUP(B731,'2.1.trackMPD'!$R$7:$R$29,'2.1.trackMPD'!$T$7:$T$29)</f>
        <v>5</v>
      </c>
      <c r="D731">
        <v>5000</v>
      </c>
      <c r="E731" t="s">
        <v>6396</v>
      </c>
      <c r="F731" t="s">
        <v>111</v>
      </c>
      <c r="G731" t="s">
        <v>140</v>
      </c>
      <c r="H731" t="s">
        <v>6398</v>
      </c>
    </row>
    <row r="732" spans="1:8" x14ac:dyDescent="0.2">
      <c r="A732" t="s">
        <v>93</v>
      </c>
      <c r="B732" t="s">
        <v>10</v>
      </c>
      <c r="C732">
        <f>_xlfn.XLOOKUP(B732,'2.1.trackMPD'!$R$7:$R$29,'2.1.trackMPD'!$T$7:$T$29)</f>
        <v>5</v>
      </c>
      <c r="D732">
        <v>5000</v>
      </c>
      <c r="E732" t="s">
        <v>6396</v>
      </c>
      <c r="F732" t="s">
        <v>110</v>
      </c>
      <c r="G732" t="s">
        <v>124</v>
      </c>
      <c r="H732" t="s">
        <v>6399</v>
      </c>
    </row>
    <row r="733" spans="1:8" x14ac:dyDescent="0.2">
      <c r="A733" t="s">
        <v>93</v>
      </c>
      <c r="B733" t="s">
        <v>10</v>
      </c>
      <c r="C733">
        <f>_xlfn.XLOOKUP(B733,'2.1.trackMPD'!$R$7:$R$29,'2.1.trackMPD'!$T$7:$T$29)</f>
        <v>5</v>
      </c>
      <c r="D733">
        <v>5000</v>
      </c>
      <c r="E733" t="s">
        <v>6396</v>
      </c>
      <c r="F733" t="s">
        <v>110</v>
      </c>
      <c r="G733" t="s">
        <v>140</v>
      </c>
      <c r="H733" t="s">
        <v>6399</v>
      </c>
    </row>
    <row r="734" spans="1:8" x14ac:dyDescent="0.2">
      <c r="A734" t="s">
        <v>93</v>
      </c>
      <c r="B734" t="s">
        <v>10</v>
      </c>
      <c r="C734">
        <f>_xlfn.XLOOKUP(B734,'2.1.trackMPD'!$R$7:$R$29,'2.1.trackMPD'!$T$7:$T$29)</f>
        <v>5</v>
      </c>
      <c r="D734">
        <v>1</v>
      </c>
      <c r="E734" t="s">
        <v>6400</v>
      </c>
      <c r="F734" t="s">
        <v>110</v>
      </c>
      <c r="G734" t="s">
        <v>124</v>
      </c>
      <c r="H734" t="s">
        <v>6398</v>
      </c>
    </row>
    <row r="735" spans="1:8" x14ac:dyDescent="0.2">
      <c r="A735" t="s">
        <v>93</v>
      </c>
      <c r="B735" t="s">
        <v>10</v>
      </c>
      <c r="C735">
        <f>_xlfn.XLOOKUP(B735,'2.1.trackMPD'!$R$7:$R$29,'2.1.trackMPD'!$T$7:$T$29)</f>
        <v>5</v>
      </c>
      <c r="D735">
        <v>1</v>
      </c>
      <c r="E735" t="s">
        <v>6400</v>
      </c>
      <c r="F735" t="s">
        <v>110</v>
      </c>
      <c r="G735" t="s">
        <v>140</v>
      </c>
      <c r="H735" t="s">
        <v>6398</v>
      </c>
    </row>
    <row r="736" spans="1:8" x14ac:dyDescent="0.2">
      <c r="A736" t="s">
        <v>93</v>
      </c>
      <c r="B736" t="s">
        <v>10</v>
      </c>
      <c r="C736">
        <f>_xlfn.XLOOKUP(B736,'2.1.trackMPD'!$R$7:$R$29,'2.1.trackMPD'!$T$7:$T$29)</f>
        <v>5</v>
      </c>
      <c r="D736">
        <v>1</v>
      </c>
      <c r="E736" t="s">
        <v>6400</v>
      </c>
      <c r="F736" t="s">
        <v>111</v>
      </c>
      <c r="G736" t="s">
        <v>124</v>
      </c>
      <c r="H736" t="s">
        <v>6398</v>
      </c>
    </row>
    <row r="737" spans="1:8" x14ac:dyDescent="0.2">
      <c r="A737" t="s">
        <v>93</v>
      </c>
      <c r="B737" t="s">
        <v>10</v>
      </c>
      <c r="C737">
        <f>_xlfn.XLOOKUP(B737,'2.1.trackMPD'!$R$7:$R$29,'2.1.trackMPD'!$T$7:$T$29)</f>
        <v>5</v>
      </c>
      <c r="D737">
        <v>1</v>
      </c>
      <c r="E737" t="s">
        <v>6400</v>
      </c>
      <c r="F737" t="s">
        <v>111</v>
      </c>
      <c r="G737" t="s">
        <v>140</v>
      </c>
      <c r="H737" t="s">
        <v>6398</v>
      </c>
    </row>
    <row r="738" spans="1:8" x14ac:dyDescent="0.2">
      <c r="A738" t="s">
        <v>93</v>
      </c>
      <c r="B738" t="s">
        <v>10</v>
      </c>
      <c r="C738">
        <f>_xlfn.XLOOKUP(B738,'2.1.trackMPD'!$R$7:$R$29,'2.1.trackMPD'!$T$7:$T$29)</f>
        <v>5</v>
      </c>
      <c r="D738">
        <v>1</v>
      </c>
      <c r="E738" t="s">
        <v>6400</v>
      </c>
      <c r="F738" t="s">
        <v>110</v>
      </c>
      <c r="G738" t="s">
        <v>124</v>
      </c>
      <c r="H738" t="s">
        <v>6399</v>
      </c>
    </row>
    <row r="739" spans="1:8" x14ac:dyDescent="0.2">
      <c r="A739" t="s">
        <v>93</v>
      </c>
      <c r="B739" t="s">
        <v>10</v>
      </c>
      <c r="C739">
        <f>_xlfn.XLOOKUP(B739,'2.1.trackMPD'!$R$7:$R$29,'2.1.trackMPD'!$T$7:$T$29)</f>
        <v>5</v>
      </c>
      <c r="D739">
        <v>1</v>
      </c>
      <c r="E739" t="s">
        <v>6400</v>
      </c>
      <c r="F739" t="s">
        <v>110</v>
      </c>
      <c r="G739" t="s">
        <v>140</v>
      </c>
      <c r="H739" t="s">
        <v>6399</v>
      </c>
    </row>
    <row r="740" spans="1:8" x14ac:dyDescent="0.2">
      <c r="A740" t="s">
        <v>93</v>
      </c>
      <c r="B740" t="s">
        <v>10</v>
      </c>
      <c r="C740">
        <f>_xlfn.XLOOKUP(B740,'2.1.trackMPD'!$R$7:$R$29,'2.1.trackMPD'!$T$7:$T$29)</f>
        <v>5</v>
      </c>
      <c r="D740">
        <v>10</v>
      </c>
      <c r="E740" t="s">
        <v>6400</v>
      </c>
      <c r="F740" t="s">
        <v>110</v>
      </c>
      <c r="G740" t="s">
        <v>124</v>
      </c>
      <c r="H740" t="s">
        <v>6398</v>
      </c>
    </row>
    <row r="741" spans="1:8" x14ac:dyDescent="0.2">
      <c r="A741" t="s">
        <v>93</v>
      </c>
      <c r="B741" t="s">
        <v>10</v>
      </c>
      <c r="C741">
        <f>_xlfn.XLOOKUP(B741,'2.1.trackMPD'!$R$7:$R$29,'2.1.trackMPD'!$T$7:$T$29)</f>
        <v>5</v>
      </c>
      <c r="D741">
        <v>10</v>
      </c>
      <c r="E741" t="s">
        <v>6400</v>
      </c>
      <c r="F741" t="s">
        <v>110</v>
      </c>
      <c r="G741" t="s">
        <v>140</v>
      </c>
      <c r="H741" t="s">
        <v>6398</v>
      </c>
    </row>
    <row r="742" spans="1:8" x14ac:dyDescent="0.2">
      <c r="A742" t="s">
        <v>93</v>
      </c>
      <c r="B742" t="s">
        <v>10</v>
      </c>
      <c r="C742">
        <f>_xlfn.XLOOKUP(B742,'2.1.trackMPD'!$R$7:$R$29,'2.1.trackMPD'!$T$7:$T$29)</f>
        <v>5</v>
      </c>
      <c r="D742">
        <v>10</v>
      </c>
      <c r="E742" t="s">
        <v>6400</v>
      </c>
      <c r="F742" t="s">
        <v>111</v>
      </c>
      <c r="G742" t="s">
        <v>124</v>
      </c>
      <c r="H742" t="s">
        <v>6398</v>
      </c>
    </row>
    <row r="743" spans="1:8" x14ac:dyDescent="0.2">
      <c r="A743" t="s">
        <v>93</v>
      </c>
      <c r="B743" t="s">
        <v>10</v>
      </c>
      <c r="C743">
        <f>_xlfn.XLOOKUP(B743,'2.1.trackMPD'!$R$7:$R$29,'2.1.trackMPD'!$T$7:$T$29)</f>
        <v>5</v>
      </c>
      <c r="D743">
        <v>10</v>
      </c>
      <c r="E743" t="s">
        <v>6400</v>
      </c>
      <c r="F743" t="s">
        <v>111</v>
      </c>
      <c r="G743" t="s">
        <v>140</v>
      </c>
      <c r="H743" t="s">
        <v>6398</v>
      </c>
    </row>
    <row r="744" spans="1:8" x14ac:dyDescent="0.2">
      <c r="A744" t="s">
        <v>93</v>
      </c>
      <c r="B744" t="s">
        <v>10</v>
      </c>
      <c r="C744">
        <f>_xlfn.XLOOKUP(B744,'2.1.trackMPD'!$R$7:$R$29,'2.1.trackMPD'!$T$7:$T$29)</f>
        <v>5</v>
      </c>
      <c r="D744">
        <v>10</v>
      </c>
      <c r="E744" t="s">
        <v>6400</v>
      </c>
      <c r="F744" t="s">
        <v>110</v>
      </c>
      <c r="G744" t="s">
        <v>124</v>
      </c>
      <c r="H744" t="s">
        <v>6399</v>
      </c>
    </row>
    <row r="745" spans="1:8" x14ac:dyDescent="0.2">
      <c r="A745" t="s">
        <v>93</v>
      </c>
      <c r="B745" t="s">
        <v>10</v>
      </c>
      <c r="C745">
        <f>_xlfn.XLOOKUP(B745,'2.1.trackMPD'!$R$7:$R$29,'2.1.trackMPD'!$T$7:$T$29)</f>
        <v>5</v>
      </c>
      <c r="D745">
        <v>10</v>
      </c>
      <c r="E745" t="s">
        <v>6400</v>
      </c>
      <c r="F745" t="s">
        <v>110</v>
      </c>
      <c r="G745" t="s">
        <v>140</v>
      </c>
      <c r="H745" t="s">
        <v>6399</v>
      </c>
    </row>
    <row r="746" spans="1:8" x14ac:dyDescent="0.2">
      <c r="A746" t="s">
        <v>93</v>
      </c>
      <c r="B746" t="s">
        <v>10</v>
      </c>
      <c r="C746">
        <f>_xlfn.XLOOKUP(B746,'2.1.trackMPD'!$R$7:$R$29,'2.1.trackMPD'!$T$7:$T$29)</f>
        <v>5</v>
      </c>
      <c r="D746">
        <v>100</v>
      </c>
      <c r="E746" t="s">
        <v>6400</v>
      </c>
      <c r="F746" t="s">
        <v>110</v>
      </c>
      <c r="G746" t="s">
        <v>124</v>
      </c>
      <c r="H746" t="s">
        <v>6398</v>
      </c>
    </row>
    <row r="747" spans="1:8" x14ac:dyDescent="0.2">
      <c r="A747" t="s">
        <v>93</v>
      </c>
      <c r="B747" t="s">
        <v>10</v>
      </c>
      <c r="C747">
        <f>_xlfn.XLOOKUP(B747,'2.1.trackMPD'!$R$7:$R$29,'2.1.trackMPD'!$T$7:$T$29)</f>
        <v>5</v>
      </c>
      <c r="D747">
        <v>100</v>
      </c>
      <c r="E747" t="s">
        <v>6400</v>
      </c>
      <c r="F747" t="s">
        <v>110</v>
      </c>
      <c r="G747" t="s">
        <v>140</v>
      </c>
      <c r="H747" t="s">
        <v>6398</v>
      </c>
    </row>
    <row r="748" spans="1:8" x14ac:dyDescent="0.2">
      <c r="A748" t="s">
        <v>93</v>
      </c>
      <c r="B748" t="s">
        <v>10</v>
      </c>
      <c r="C748">
        <f>_xlfn.XLOOKUP(B748,'2.1.trackMPD'!$R$7:$R$29,'2.1.trackMPD'!$T$7:$T$29)</f>
        <v>5</v>
      </c>
      <c r="D748">
        <v>100</v>
      </c>
      <c r="E748" t="s">
        <v>6400</v>
      </c>
      <c r="F748" t="s">
        <v>111</v>
      </c>
      <c r="G748" t="s">
        <v>124</v>
      </c>
      <c r="H748" t="s">
        <v>6398</v>
      </c>
    </row>
    <row r="749" spans="1:8" x14ac:dyDescent="0.2">
      <c r="A749" t="s">
        <v>93</v>
      </c>
      <c r="B749" t="s">
        <v>10</v>
      </c>
      <c r="C749">
        <f>_xlfn.XLOOKUP(B749,'2.1.trackMPD'!$R$7:$R$29,'2.1.trackMPD'!$T$7:$T$29)</f>
        <v>5</v>
      </c>
      <c r="D749">
        <v>100</v>
      </c>
      <c r="E749" t="s">
        <v>6400</v>
      </c>
      <c r="F749" t="s">
        <v>111</v>
      </c>
      <c r="G749" t="s">
        <v>140</v>
      </c>
      <c r="H749" t="s">
        <v>6398</v>
      </c>
    </row>
    <row r="750" spans="1:8" x14ac:dyDescent="0.2">
      <c r="A750" t="s">
        <v>93</v>
      </c>
      <c r="B750" t="s">
        <v>10</v>
      </c>
      <c r="C750">
        <f>_xlfn.XLOOKUP(B750,'2.1.trackMPD'!$R$7:$R$29,'2.1.trackMPD'!$T$7:$T$29)</f>
        <v>5</v>
      </c>
      <c r="D750">
        <v>100</v>
      </c>
      <c r="E750" t="s">
        <v>6400</v>
      </c>
      <c r="F750" t="s">
        <v>110</v>
      </c>
      <c r="G750" t="s">
        <v>124</v>
      </c>
      <c r="H750" t="s">
        <v>6399</v>
      </c>
    </row>
    <row r="751" spans="1:8" x14ac:dyDescent="0.2">
      <c r="A751" t="s">
        <v>93</v>
      </c>
      <c r="B751" t="s">
        <v>10</v>
      </c>
      <c r="C751">
        <f>_xlfn.XLOOKUP(B751,'2.1.trackMPD'!$R$7:$R$29,'2.1.trackMPD'!$T$7:$T$29)</f>
        <v>5</v>
      </c>
      <c r="D751">
        <v>100</v>
      </c>
      <c r="E751" t="s">
        <v>6400</v>
      </c>
      <c r="F751" t="s">
        <v>110</v>
      </c>
      <c r="G751" t="s">
        <v>140</v>
      </c>
      <c r="H751" t="s">
        <v>6399</v>
      </c>
    </row>
    <row r="752" spans="1:8" x14ac:dyDescent="0.2">
      <c r="A752" t="s">
        <v>93</v>
      </c>
      <c r="B752" t="s">
        <v>10</v>
      </c>
      <c r="C752">
        <f>_xlfn.XLOOKUP(B752,'2.1.trackMPD'!$R$7:$R$29,'2.1.trackMPD'!$T$7:$T$29)</f>
        <v>5</v>
      </c>
      <c r="D752">
        <v>1000</v>
      </c>
      <c r="E752" t="s">
        <v>6400</v>
      </c>
      <c r="F752" t="s">
        <v>110</v>
      </c>
      <c r="G752" t="s">
        <v>124</v>
      </c>
      <c r="H752" t="s">
        <v>6398</v>
      </c>
    </row>
    <row r="753" spans="1:8" x14ac:dyDescent="0.2">
      <c r="A753" t="s">
        <v>93</v>
      </c>
      <c r="B753" t="s">
        <v>10</v>
      </c>
      <c r="C753">
        <f>_xlfn.XLOOKUP(B753,'2.1.trackMPD'!$R$7:$R$29,'2.1.trackMPD'!$T$7:$T$29)</f>
        <v>5</v>
      </c>
      <c r="D753">
        <v>1000</v>
      </c>
      <c r="E753" t="s">
        <v>6400</v>
      </c>
      <c r="F753" t="s">
        <v>110</v>
      </c>
      <c r="G753" t="s">
        <v>140</v>
      </c>
      <c r="H753" t="s">
        <v>6398</v>
      </c>
    </row>
    <row r="754" spans="1:8" x14ac:dyDescent="0.2">
      <c r="A754" t="s">
        <v>93</v>
      </c>
      <c r="B754" t="s">
        <v>10</v>
      </c>
      <c r="C754">
        <f>_xlfn.XLOOKUP(B754,'2.1.trackMPD'!$R$7:$R$29,'2.1.trackMPD'!$T$7:$T$29)</f>
        <v>5</v>
      </c>
      <c r="D754">
        <v>1000</v>
      </c>
      <c r="E754" t="s">
        <v>6400</v>
      </c>
      <c r="F754" t="s">
        <v>111</v>
      </c>
      <c r="G754" t="s">
        <v>124</v>
      </c>
      <c r="H754" t="s">
        <v>6398</v>
      </c>
    </row>
    <row r="755" spans="1:8" x14ac:dyDescent="0.2">
      <c r="A755" t="s">
        <v>93</v>
      </c>
      <c r="B755" t="s">
        <v>10</v>
      </c>
      <c r="C755">
        <f>_xlfn.XLOOKUP(B755,'2.1.trackMPD'!$R$7:$R$29,'2.1.trackMPD'!$T$7:$T$29)</f>
        <v>5</v>
      </c>
      <c r="D755">
        <v>1000</v>
      </c>
      <c r="E755" t="s">
        <v>6400</v>
      </c>
      <c r="F755" t="s">
        <v>111</v>
      </c>
      <c r="G755" t="s">
        <v>140</v>
      </c>
      <c r="H755" t="s">
        <v>6398</v>
      </c>
    </row>
    <row r="756" spans="1:8" x14ac:dyDescent="0.2">
      <c r="A756" t="s">
        <v>93</v>
      </c>
      <c r="B756" t="s">
        <v>10</v>
      </c>
      <c r="C756">
        <f>_xlfn.XLOOKUP(B756,'2.1.trackMPD'!$R$7:$R$29,'2.1.trackMPD'!$T$7:$T$29)</f>
        <v>5</v>
      </c>
      <c r="D756">
        <v>1000</v>
      </c>
      <c r="E756" t="s">
        <v>6400</v>
      </c>
      <c r="F756" t="s">
        <v>110</v>
      </c>
      <c r="G756" t="s">
        <v>124</v>
      </c>
      <c r="H756" t="s">
        <v>6399</v>
      </c>
    </row>
    <row r="757" spans="1:8" x14ac:dyDescent="0.2">
      <c r="A757" t="s">
        <v>93</v>
      </c>
      <c r="B757" t="s">
        <v>10</v>
      </c>
      <c r="C757">
        <f>_xlfn.XLOOKUP(B757,'2.1.trackMPD'!$R$7:$R$29,'2.1.trackMPD'!$T$7:$T$29)</f>
        <v>5</v>
      </c>
      <c r="D757">
        <v>1000</v>
      </c>
      <c r="E757" t="s">
        <v>6400</v>
      </c>
      <c r="F757" t="s">
        <v>110</v>
      </c>
      <c r="G757" t="s">
        <v>140</v>
      </c>
      <c r="H757" t="s">
        <v>6399</v>
      </c>
    </row>
    <row r="758" spans="1:8" x14ac:dyDescent="0.2">
      <c r="A758" t="s">
        <v>93</v>
      </c>
      <c r="B758" t="s">
        <v>10</v>
      </c>
      <c r="C758">
        <f>_xlfn.XLOOKUP(B758,'2.1.trackMPD'!$R$7:$R$29,'2.1.trackMPD'!$T$7:$T$29)</f>
        <v>5</v>
      </c>
      <c r="D758">
        <v>5000</v>
      </c>
      <c r="E758" t="s">
        <v>6400</v>
      </c>
      <c r="F758" t="s">
        <v>110</v>
      </c>
      <c r="G758" t="s">
        <v>124</v>
      </c>
      <c r="H758" t="s">
        <v>6398</v>
      </c>
    </row>
    <row r="759" spans="1:8" x14ac:dyDescent="0.2">
      <c r="A759" t="s">
        <v>93</v>
      </c>
      <c r="B759" t="s">
        <v>10</v>
      </c>
      <c r="C759">
        <f>_xlfn.XLOOKUP(B759,'2.1.trackMPD'!$R$7:$R$29,'2.1.trackMPD'!$T$7:$T$29)</f>
        <v>5</v>
      </c>
      <c r="D759">
        <v>5000</v>
      </c>
      <c r="E759" t="s">
        <v>6400</v>
      </c>
      <c r="F759" t="s">
        <v>110</v>
      </c>
      <c r="G759" t="s">
        <v>140</v>
      </c>
      <c r="H759" t="s">
        <v>6398</v>
      </c>
    </row>
    <row r="760" spans="1:8" x14ac:dyDescent="0.2">
      <c r="A760" t="s">
        <v>93</v>
      </c>
      <c r="B760" t="s">
        <v>10</v>
      </c>
      <c r="C760">
        <f>_xlfn.XLOOKUP(B760,'2.1.trackMPD'!$R$7:$R$29,'2.1.trackMPD'!$T$7:$T$29)</f>
        <v>5</v>
      </c>
      <c r="D760">
        <v>5000</v>
      </c>
      <c r="E760" t="s">
        <v>6400</v>
      </c>
      <c r="F760" t="s">
        <v>111</v>
      </c>
      <c r="G760" t="s">
        <v>124</v>
      </c>
      <c r="H760" t="s">
        <v>6398</v>
      </c>
    </row>
    <row r="761" spans="1:8" x14ac:dyDescent="0.2">
      <c r="A761" t="s">
        <v>93</v>
      </c>
      <c r="B761" t="s">
        <v>10</v>
      </c>
      <c r="C761">
        <f>_xlfn.XLOOKUP(B761,'2.1.trackMPD'!$R$7:$R$29,'2.1.trackMPD'!$T$7:$T$29)</f>
        <v>5</v>
      </c>
      <c r="D761">
        <v>5000</v>
      </c>
      <c r="E761" t="s">
        <v>6400</v>
      </c>
      <c r="F761" t="s">
        <v>111</v>
      </c>
      <c r="G761" t="s">
        <v>140</v>
      </c>
      <c r="H761" t="s">
        <v>6398</v>
      </c>
    </row>
    <row r="762" spans="1:8" x14ac:dyDescent="0.2">
      <c r="A762" t="s">
        <v>93</v>
      </c>
      <c r="B762" t="s">
        <v>10</v>
      </c>
      <c r="C762">
        <f>_xlfn.XLOOKUP(B762,'2.1.trackMPD'!$R$7:$R$29,'2.1.trackMPD'!$T$7:$T$29)</f>
        <v>5</v>
      </c>
      <c r="D762">
        <v>5000</v>
      </c>
      <c r="E762" t="s">
        <v>6400</v>
      </c>
      <c r="F762" t="s">
        <v>110</v>
      </c>
      <c r="G762" t="s">
        <v>124</v>
      </c>
      <c r="H762" t="s">
        <v>6399</v>
      </c>
    </row>
    <row r="763" spans="1:8" x14ac:dyDescent="0.2">
      <c r="A763" t="s">
        <v>93</v>
      </c>
      <c r="B763" t="s">
        <v>10</v>
      </c>
      <c r="C763">
        <f>_xlfn.XLOOKUP(B763,'2.1.trackMPD'!$R$7:$R$29,'2.1.trackMPD'!$T$7:$T$29)</f>
        <v>5</v>
      </c>
      <c r="D763">
        <v>5000</v>
      </c>
      <c r="E763" t="s">
        <v>6400</v>
      </c>
      <c r="F763" t="s">
        <v>110</v>
      </c>
      <c r="G763" t="s">
        <v>140</v>
      </c>
      <c r="H763" t="s">
        <v>6399</v>
      </c>
    </row>
    <row r="764" spans="1:8" x14ac:dyDescent="0.2">
      <c r="A764" t="s">
        <v>93</v>
      </c>
      <c r="B764" t="s">
        <v>10</v>
      </c>
      <c r="C764">
        <f>_xlfn.XLOOKUP(B764,'2.1.trackMPD'!$R$7:$R$29,'2.1.trackMPD'!$T$7:$T$29)</f>
        <v>5</v>
      </c>
      <c r="D764">
        <v>1</v>
      </c>
      <c r="E764" t="s">
        <v>6401</v>
      </c>
      <c r="F764" t="s">
        <v>110</v>
      </c>
      <c r="G764" t="s">
        <v>124</v>
      </c>
      <c r="H764" t="s">
        <v>6398</v>
      </c>
    </row>
    <row r="765" spans="1:8" x14ac:dyDescent="0.2">
      <c r="A765" t="s">
        <v>93</v>
      </c>
      <c r="B765" t="s">
        <v>10</v>
      </c>
      <c r="C765">
        <f>_xlfn.XLOOKUP(B765,'2.1.trackMPD'!$R$7:$R$29,'2.1.trackMPD'!$T$7:$T$29)</f>
        <v>5</v>
      </c>
      <c r="D765">
        <v>1</v>
      </c>
      <c r="E765" t="s">
        <v>6401</v>
      </c>
      <c r="F765" t="s">
        <v>110</v>
      </c>
      <c r="G765" t="s">
        <v>140</v>
      </c>
      <c r="H765" t="s">
        <v>6398</v>
      </c>
    </row>
    <row r="766" spans="1:8" x14ac:dyDescent="0.2">
      <c r="A766" t="s">
        <v>93</v>
      </c>
      <c r="B766" t="s">
        <v>10</v>
      </c>
      <c r="C766">
        <f>_xlfn.XLOOKUP(B766,'2.1.trackMPD'!$R$7:$R$29,'2.1.trackMPD'!$T$7:$T$29)</f>
        <v>5</v>
      </c>
      <c r="D766">
        <v>1</v>
      </c>
      <c r="E766" t="s">
        <v>6401</v>
      </c>
      <c r="F766" t="s">
        <v>111</v>
      </c>
      <c r="G766" t="s">
        <v>124</v>
      </c>
      <c r="H766" t="s">
        <v>6398</v>
      </c>
    </row>
    <row r="767" spans="1:8" x14ac:dyDescent="0.2">
      <c r="A767" t="s">
        <v>93</v>
      </c>
      <c r="B767" t="s">
        <v>10</v>
      </c>
      <c r="C767">
        <f>_xlfn.XLOOKUP(B767,'2.1.trackMPD'!$R$7:$R$29,'2.1.trackMPD'!$T$7:$T$29)</f>
        <v>5</v>
      </c>
      <c r="D767">
        <v>1</v>
      </c>
      <c r="E767" t="s">
        <v>6401</v>
      </c>
      <c r="F767" t="s">
        <v>111</v>
      </c>
      <c r="G767" t="s">
        <v>140</v>
      </c>
      <c r="H767" t="s">
        <v>6398</v>
      </c>
    </row>
    <row r="768" spans="1:8" x14ac:dyDescent="0.2">
      <c r="A768" t="s">
        <v>93</v>
      </c>
      <c r="B768" t="s">
        <v>10</v>
      </c>
      <c r="C768">
        <f>_xlfn.XLOOKUP(B768,'2.1.trackMPD'!$R$7:$R$29,'2.1.trackMPD'!$T$7:$T$29)</f>
        <v>5</v>
      </c>
      <c r="D768">
        <v>1</v>
      </c>
      <c r="E768" t="s">
        <v>6401</v>
      </c>
      <c r="F768" t="s">
        <v>110</v>
      </c>
      <c r="G768" t="s">
        <v>124</v>
      </c>
      <c r="H768" t="s">
        <v>6399</v>
      </c>
    </row>
    <row r="769" spans="1:8" x14ac:dyDescent="0.2">
      <c r="A769" t="s">
        <v>93</v>
      </c>
      <c r="B769" t="s">
        <v>10</v>
      </c>
      <c r="C769">
        <f>_xlfn.XLOOKUP(B769,'2.1.trackMPD'!$R$7:$R$29,'2.1.trackMPD'!$T$7:$T$29)</f>
        <v>5</v>
      </c>
      <c r="D769">
        <v>1</v>
      </c>
      <c r="E769" t="s">
        <v>6401</v>
      </c>
      <c r="F769" t="s">
        <v>110</v>
      </c>
      <c r="G769" t="s">
        <v>140</v>
      </c>
      <c r="H769" t="s">
        <v>6399</v>
      </c>
    </row>
    <row r="770" spans="1:8" x14ac:dyDescent="0.2">
      <c r="A770" t="s">
        <v>93</v>
      </c>
      <c r="B770" t="s">
        <v>10</v>
      </c>
      <c r="C770">
        <f>_xlfn.XLOOKUP(B770,'2.1.trackMPD'!$R$7:$R$29,'2.1.trackMPD'!$T$7:$T$29)</f>
        <v>5</v>
      </c>
      <c r="D770">
        <v>10</v>
      </c>
      <c r="E770" t="s">
        <v>6401</v>
      </c>
      <c r="F770" t="s">
        <v>110</v>
      </c>
      <c r="G770" t="s">
        <v>124</v>
      </c>
      <c r="H770" t="s">
        <v>6398</v>
      </c>
    </row>
    <row r="771" spans="1:8" x14ac:dyDescent="0.2">
      <c r="A771" t="s">
        <v>93</v>
      </c>
      <c r="B771" t="s">
        <v>10</v>
      </c>
      <c r="C771">
        <f>_xlfn.XLOOKUP(B771,'2.1.trackMPD'!$R$7:$R$29,'2.1.trackMPD'!$T$7:$T$29)</f>
        <v>5</v>
      </c>
      <c r="D771">
        <v>10</v>
      </c>
      <c r="E771" t="s">
        <v>6401</v>
      </c>
      <c r="F771" t="s">
        <v>110</v>
      </c>
      <c r="G771" t="s">
        <v>140</v>
      </c>
      <c r="H771" t="s">
        <v>6398</v>
      </c>
    </row>
    <row r="772" spans="1:8" x14ac:dyDescent="0.2">
      <c r="A772" t="s">
        <v>93</v>
      </c>
      <c r="B772" t="s">
        <v>10</v>
      </c>
      <c r="C772">
        <f>_xlfn.XLOOKUP(B772,'2.1.trackMPD'!$R$7:$R$29,'2.1.trackMPD'!$T$7:$T$29)</f>
        <v>5</v>
      </c>
      <c r="D772">
        <v>10</v>
      </c>
      <c r="E772" t="s">
        <v>6401</v>
      </c>
      <c r="F772" t="s">
        <v>111</v>
      </c>
      <c r="G772" t="s">
        <v>124</v>
      </c>
      <c r="H772" t="s">
        <v>6398</v>
      </c>
    </row>
    <row r="773" spans="1:8" x14ac:dyDescent="0.2">
      <c r="A773" t="s">
        <v>93</v>
      </c>
      <c r="B773" t="s">
        <v>10</v>
      </c>
      <c r="C773">
        <f>_xlfn.XLOOKUP(B773,'2.1.trackMPD'!$R$7:$R$29,'2.1.trackMPD'!$T$7:$T$29)</f>
        <v>5</v>
      </c>
      <c r="D773">
        <v>10</v>
      </c>
      <c r="E773" t="s">
        <v>6401</v>
      </c>
      <c r="F773" t="s">
        <v>111</v>
      </c>
      <c r="G773" t="s">
        <v>140</v>
      </c>
      <c r="H773" t="s">
        <v>6398</v>
      </c>
    </row>
    <row r="774" spans="1:8" x14ac:dyDescent="0.2">
      <c r="A774" t="s">
        <v>93</v>
      </c>
      <c r="B774" t="s">
        <v>10</v>
      </c>
      <c r="C774">
        <f>_xlfn.XLOOKUP(B774,'2.1.trackMPD'!$R$7:$R$29,'2.1.trackMPD'!$T$7:$T$29)</f>
        <v>5</v>
      </c>
      <c r="D774">
        <v>10</v>
      </c>
      <c r="E774" t="s">
        <v>6401</v>
      </c>
      <c r="F774" t="s">
        <v>110</v>
      </c>
      <c r="G774" t="s">
        <v>124</v>
      </c>
      <c r="H774" t="s">
        <v>6399</v>
      </c>
    </row>
    <row r="775" spans="1:8" x14ac:dyDescent="0.2">
      <c r="A775" t="s">
        <v>93</v>
      </c>
      <c r="B775" t="s">
        <v>10</v>
      </c>
      <c r="C775">
        <f>_xlfn.XLOOKUP(B775,'2.1.trackMPD'!$R$7:$R$29,'2.1.trackMPD'!$T$7:$T$29)</f>
        <v>5</v>
      </c>
      <c r="D775">
        <v>10</v>
      </c>
      <c r="E775" t="s">
        <v>6401</v>
      </c>
      <c r="F775" t="s">
        <v>110</v>
      </c>
      <c r="G775" t="s">
        <v>140</v>
      </c>
      <c r="H775" t="s">
        <v>6399</v>
      </c>
    </row>
    <row r="776" spans="1:8" x14ac:dyDescent="0.2">
      <c r="A776" t="s">
        <v>93</v>
      </c>
      <c r="B776" t="s">
        <v>10</v>
      </c>
      <c r="C776">
        <f>_xlfn.XLOOKUP(B776,'2.1.trackMPD'!$R$7:$R$29,'2.1.trackMPD'!$T$7:$T$29)</f>
        <v>5</v>
      </c>
      <c r="D776">
        <v>100</v>
      </c>
      <c r="E776" t="s">
        <v>6401</v>
      </c>
      <c r="F776" t="s">
        <v>110</v>
      </c>
      <c r="G776" t="s">
        <v>124</v>
      </c>
      <c r="H776" t="s">
        <v>6398</v>
      </c>
    </row>
    <row r="777" spans="1:8" x14ac:dyDescent="0.2">
      <c r="A777" t="s">
        <v>93</v>
      </c>
      <c r="B777" t="s">
        <v>10</v>
      </c>
      <c r="C777">
        <f>_xlfn.XLOOKUP(B777,'2.1.trackMPD'!$R$7:$R$29,'2.1.trackMPD'!$T$7:$T$29)</f>
        <v>5</v>
      </c>
      <c r="D777">
        <v>100</v>
      </c>
      <c r="E777" t="s">
        <v>6401</v>
      </c>
      <c r="F777" t="s">
        <v>110</v>
      </c>
      <c r="G777" t="s">
        <v>140</v>
      </c>
      <c r="H777" t="s">
        <v>6398</v>
      </c>
    </row>
    <row r="778" spans="1:8" x14ac:dyDescent="0.2">
      <c r="A778" t="s">
        <v>93</v>
      </c>
      <c r="B778" t="s">
        <v>10</v>
      </c>
      <c r="C778">
        <f>_xlfn.XLOOKUP(B778,'2.1.trackMPD'!$R$7:$R$29,'2.1.trackMPD'!$T$7:$T$29)</f>
        <v>5</v>
      </c>
      <c r="D778">
        <v>100</v>
      </c>
      <c r="E778" t="s">
        <v>6401</v>
      </c>
      <c r="F778" t="s">
        <v>111</v>
      </c>
      <c r="G778" t="s">
        <v>124</v>
      </c>
      <c r="H778" t="s">
        <v>6398</v>
      </c>
    </row>
    <row r="779" spans="1:8" x14ac:dyDescent="0.2">
      <c r="A779" t="s">
        <v>93</v>
      </c>
      <c r="B779" t="s">
        <v>10</v>
      </c>
      <c r="C779">
        <f>_xlfn.XLOOKUP(B779,'2.1.trackMPD'!$R$7:$R$29,'2.1.trackMPD'!$T$7:$T$29)</f>
        <v>5</v>
      </c>
      <c r="D779">
        <v>100</v>
      </c>
      <c r="E779" t="s">
        <v>6401</v>
      </c>
      <c r="F779" t="s">
        <v>111</v>
      </c>
      <c r="G779" t="s">
        <v>140</v>
      </c>
      <c r="H779" t="s">
        <v>6398</v>
      </c>
    </row>
    <row r="780" spans="1:8" x14ac:dyDescent="0.2">
      <c r="A780" t="s">
        <v>93</v>
      </c>
      <c r="B780" t="s">
        <v>10</v>
      </c>
      <c r="C780">
        <f>_xlfn.XLOOKUP(B780,'2.1.trackMPD'!$R$7:$R$29,'2.1.trackMPD'!$T$7:$T$29)</f>
        <v>5</v>
      </c>
      <c r="D780">
        <v>100</v>
      </c>
      <c r="E780" t="s">
        <v>6401</v>
      </c>
      <c r="F780" t="s">
        <v>110</v>
      </c>
      <c r="G780" t="s">
        <v>124</v>
      </c>
      <c r="H780" t="s">
        <v>6399</v>
      </c>
    </row>
    <row r="781" spans="1:8" x14ac:dyDescent="0.2">
      <c r="A781" t="s">
        <v>93</v>
      </c>
      <c r="B781" t="s">
        <v>10</v>
      </c>
      <c r="C781">
        <f>_xlfn.XLOOKUP(B781,'2.1.trackMPD'!$R$7:$R$29,'2.1.trackMPD'!$T$7:$T$29)</f>
        <v>5</v>
      </c>
      <c r="D781">
        <v>100</v>
      </c>
      <c r="E781" t="s">
        <v>6401</v>
      </c>
      <c r="F781" t="s">
        <v>110</v>
      </c>
      <c r="G781" t="s">
        <v>140</v>
      </c>
      <c r="H781" t="s">
        <v>6399</v>
      </c>
    </row>
    <row r="782" spans="1:8" x14ac:dyDescent="0.2">
      <c r="A782" t="s">
        <v>93</v>
      </c>
      <c r="B782" t="s">
        <v>6</v>
      </c>
      <c r="C782">
        <f>_xlfn.XLOOKUP(B782,'2.1.trackMPD'!$R$7:$R$29,'2.1.trackMPD'!$T$7:$T$29)</f>
        <v>6</v>
      </c>
      <c r="D782">
        <v>1</v>
      </c>
      <c r="E782" t="s">
        <v>6396</v>
      </c>
      <c r="F782" t="s">
        <v>110</v>
      </c>
      <c r="G782" t="s">
        <v>124</v>
      </c>
      <c r="H782" t="s">
        <v>6398</v>
      </c>
    </row>
    <row r="783" spans="1:8" x14ac:dyDescent="0.2">
      <c r="A783" t="s">
        <v>93</v>
      </c>
      <c r="B783" t="s">
        <v>6</v>
      </c>
      <c r="C783">
        <f>_xlfn.XLOOKUP(B783,'2.1.trackMPD'!$R$7:$R$29,'2.1.trackMPD'!$T$7:$T$29)</f>
        <v>6</v>
      </c>
      <c r="D783">
        <v>1</v>
      </c>
      <c r="E783" t="s">
        <v>6396</v>
      </c>
      <c r="F783" t="s">
        <v>110</v>
      </c>
      <c r="G783" t="s">
        <v>140</v>
      </c>
      <c r="H783" t="s">
        <v>6398</v>
      </c>
    </row>
    <row r="784" spans="1:8" x14ac:dyDescent="0.2">
      <c r="A784" t="s">
        <v>93</v>
      </c>
      <c r="B784" t="s">
        <v>6</v>
      </c>
      <c r="C784">
        <f>_xlfn.XLOOKUP(B784,'2.1.trackMPD'!$R$7:$R$29,'2.1.trackMPD'!$T$7:$T$29)</f>
        <v>6</v>
      </c>
      <c r="D784">
        <v>1</v>
      </c>
      <c r="E784" t="s">
        <v>6396</v>
      </c>
      <c r="F784" t="s">
        <v>111</v>
      </c>
      <c r="G784" t="s">
        <v>124</v>
      </c>
      <c r="H784" t="s">
        <v>6398</v>
      </c>
    </row>
    <row r="785" spans="1:8" x14ac:dyDescent="0.2">
      <c r="A785" t="s">
        <v>93</v>
      </c>
      <c r="B785" t="s">
        <v>6</v>
      </c>
      <c r="C785">
        <f>_xlfn.XLOOKUP(B785,'2.1.trackMPD'!$R$7:$R$29,'2.1.trackMPD'!$T$7:$T$29)</f>
        <v>6</v>
      </c>
      <c r="D785">
        <v>1</v>
      </c>
      <c r="E785" t="s">
        <v>6396</v>
      </c>
      <c r="F785" t="s">
        <v>111</v>
      </c>
      <c r="G785" t="s">
        <v>140</v>
      </c>
      <c r="H785" t="s">
        <v>6398</v>
      </c>
    </row>
    <row r="786" spans="1:8" x14ac:dyDescent="0.2">
      <c r="A786" t="s">
        <v>93</v>
      </c>
      <c r="B786" t="s">
        <v>6</v>
      </c>
      <c r="C786">
        <f>_xlfn.XLOOKUP(B786,'2.1.trackMPD'!$R$7:$R$29,'2.1.trackMPD'!$T$7:$T$29)</f>
        <v>6</v>
      </c>
      <c r="D786">
        <v>1</v>
      </c>
      <c r="E786" t="s">
        <v>6396</v>
      </c>
      <c r="F786" t="s">
        <v>110</v>
      </c>
      <c r="G786" t="s">
        <v>124</v>
      </c>
      <c r="H786" t="s">
        <v>6399</v>
      </c>
    </row>
    <row r="787" spans="1:8" x14ac:dyDescent="0.2">
      <c r="A787" t="s">
        <v>93</v>
      </c>
      <c r="B787" t="s">
        <v>6</v>
      </c>
      <c r="C787">
        <f>_xlfn.XLOOKUP(B787,'2.1.trackMPD'!$R$7:$R$29,'2.1.trackMPD'!$T$7:$T$29)</f>
        <v>6</v>
      </c>
      <c r="D787">
        <v>1</v>
      </c>
      <c r="E787" t="s">
        <v>6396</v>
      </c>
      <c r="F787" t="s">
        <v>110</v>
      </c>
      <c r="G787" t="s">
        <v>140</v>
      </c>
      <c r="H787" t="s">
        <v>6399</v>
      </c>
    </row>
    <row r="788" spans="1:8" x14ac:dyDescent="0.2">
      <c r="A788" t="s">
        <v>93</v>
      </c>
      <c r="B788" t="s">
        <v>6</v>
      </c>
      <c r="C788">
        <f>_xlfn.XLOOKUP(B788,'2.1.trackMPD'!$R$7:$R$29,'2.1.trackMPD'!$T$7:$T$29)</f>
        <v>6</v>
      </c>
      <c r="D788">
        <v>10</v>
      </c>
      <c r="E788" t="s">
        <v>6396</v>
      </c>
      <c r="F788" t="s">
        <v>110</v>
      </c>
      <c r="G788" t="s">
        <v>124</v>
      </c>
      <c r="H788" t="s">
        <v>6398</v>
      </c>
    </row>
    <row r="789" spans="1:8" x14ac:dyDescent="0.2">
      <c r="A789" t="s">
        <v>93</v>
      </c>
      <c r="B789" t="s">
        <v>6</v>
      </c>
      <c r="C789">
        <f>_xlfn.XLOOKUP(B789,'2.1.trackMPD'!$R$7:$R$29,'2.1.trackMPD'!$T$7:$T$29)</f>
        <v>6</v>
      </c>
      <c r="D789">
        <v>10</v>
      </c>
      <c r="E789" t="s">
        <v>6396</v>
      </c>
      <c r="F789" t="s">
        <v>110</v>
      </c>
      <c r="G789" t="s">
        <v>140</v>
      </c>
      <c r="H789" t="s">
        <v>6398</v>
      </c>
    </row>
    <row r="790" spans="1:8" x14ac:dyDescent="0.2">
      <c r="A790" t="s">
        <v>93</v>
      </c>
      <c r="B790" t="s">
        <v>6</v>
      </c>
      <c r="C790">
        <f>_xlfn.XLOOKUP(B790,'2.1.trackMPD'!$R$7:$R$29,'2.1.trackMPD'!$T$7:$T$29)</f>
        <v>6</v>
      </c>
      <c r="D790">
        <v>10</v>
      </c>
      <c r="E790" t="s">
        <v>6396</v>
      </c>
      <c r="F790" t="s">
        <v>111</v>
      </c>
      <c r="G790" t="s">
        <v>124</v>
      </c>
      <c r="H790" t="s">
        <v>6398</v>
      </c>
    </row>
    <row r="791" spans="1:8" x14ac:dyDescent="0.2">
      <c r="A791" t="s">
        <v>93</v>
      </c>
      <c r="B791" t="s">
        <v>6</v>
      </c>
      <c r="C791">
        <f>_xlfn.XLOOKUP(B791,'2.1.trackMPD'!$R$7:$R$29,'2.1.trackMPD'!$T$7:$T$29)</f>
        <v>6</v>
      </c>
      <c r="D791">
        <v>10</v>
      </c>
      <c r="E791" t="s">
        <v>6396</v>
      </c>
      <c r="F791" t="s">
        <v>111</v>
      </c>
      <c r="G791" t="s">
        <v>140</v>
      </c>
      <c r="H791" t="s">
        <v>6398</v>
      </c>
    </row>
    <row r="792" spans="1:8" x14ac:dyDescent="0.2">
      <c r="A792" t="s">
        <v>93</v>
      </c>
      <c r="B792" t="s">
        <v>6</v>
      </c>
      <c r="C792">
        <f>_xlfn.XLOOKUP(B792,'2.1.trackMPD'!$R$7:$R$29,'2.1.trackMPD'!$T$7:$T$29)</f>
        <v>6</v>
      </c>
      <c r="D792">
        <v>10</v>
      </c>
      <c r="E792" t="s">
        <v>6396</v>
      </c>
      <c r="F792" t="s">
        <v>110</v>
      </c>
      <c r="G792" t="s">
        <v>124</v>
      </c>
      <c r="H792" t="s">
        <v>6399</v>
      </c>
    </row>
    <row r="793" spans="1:8" x14ac:dyDescent="0.2">
      <c r="A793" t="s">
        <v>93</v>
      </c>
      <c r="B793" t="s">
        <v>6</v>
      </c>
      <c r="C793">
        <f>_xlfn.XLOOKUP(B793,'2.1.trackMPD'!$R$7:$R$29,'2.1.trackMPD'!$T$7:$T$29)</f>
        <v>6</v>
      </c>
      <c r="D793">
        <v>10</v>
      </c>
      <c r="E793" t="s">
        <v>6396</v>
      </c>
      <c r="F793" t="s">
        <v>110</v>
      </c>
      <c r="G793" t="s">
        <v>140</v>
      </c>
      <c r="H793" t="s">
        <v>6399</v>
      </c>
    </row>
    <row r="794" spans="1:8" x14ac:dyDescent="0.2">
      <c r="A794" t="s">
        <v>93</v>
      </c>
      <c r="B794" t="s">
        <v>6</v>
      </c>
      <c r="C794">
        <f>_xlfn.XLOOKUP(B794,'2.1.trackMPD'!$R$7:$R$29,'2.1.trackMPD'!$T$7:$T$29)</f>
        <v>6</v>
      </c>
      <c r="D794">
        <v>100</v>
      </c>
      <c r="E794" t="s">
        <v>6396</v>
      </c>
      <c r="F794" t="s">
        <v>110</v>
      </c>
      <c r="G794" t="s">
        <v>124</v>
      </c>
      <c r="H794" t="s">
        <v>6398</v>
      </c>
    </row>
    <row r="795" spans="1:8" x14ac:dyDescent="0.2">
      <c r="A795" t="s">
        <v>93</v>
      </c>
      <c r="B795" t="s">
        <v>6</v>
      </c>
      <c r="C795">
        <f>_xlfn.XLOOKUP(B795,'2.1.trackMPD'!$R$7:$R$29,'2.1.trackMPD'!$T$7:$T$29)</f>
        <v>6</v>
      </c>
      <c r="D795">
        <v>100</v>
      </c>
      <c r="E795" t="s">
        <v>6396</v>
      </c>
      <c r="F795" t="s">
        <v>110</v>
      </c>
      <c r="G795" t="s">
        <v>140</v>
      </c>
      <c r="H795" t="s">
        <v>6398</v>
      </c>
    </row>
    <row r="796" spans="1:8" x14ac:dyDescent="0.2">
      <c r="A796" t="s">
        <v>93</v>
      </c>
      <c r="B796" t="s">
        <v>6</v>
      </c>
      <c r="C796">
        <f>_xlfn.XLOOKUP(B796,'2.1.trackMPD'!$R$7:$R$29,'2.1.trackMPD'!$T$7:$T$29)</f>
        <v>6</v>
      </c>
      <c r="D796">
        <v>100</v>
      </c>
      <c r="E796" t="s">
        <v>6396</v>
      </c>
      <c r="F796" t="s">
        <v>111</v>
      </c>
      <c r="G796" t="s">
        <v>124</v>
      </c>
      <c r="H796" t="s">
        <v>6398</v>
      </c>
    </row>
    <row r="797" spans="1:8" x14ac:dyDescent="0.2">
      <c r="A797" t="s">
        <v>93</v>
      </c>
      <c r="B797" t="s">
        <v>6</v>
      </c>
      <c r="C797">
        <f>_xlfn.XLOOKUP(B797,'2.1.trackMPD'!$R$7:$R$29,'2.1.trackMPD'!$T$7:$T$29)</f>
        <v>6</v>
      </c>
      <c r="D797">
        <v>100</v>
      </c>
      <c r="E797" t="s">
        <v>6396</v>
      </c>
      <c r="F797" t="s">
        <v>111</v>
      </c>
      <c r="G797" t="s">
        <v>140</v>
      </c>
      <c r="H797" t="s">
        <v>6398</v>
      </c>
    </row>
    <row r="798" spans="1:8" x14ac:dyDescent="0.2">
      <c r="A798" t="s">
        <v>93</v>
      </c>
      <c r="B798" t="s">
        <v>6</v>
      </c>
      <c r="C798">
        <f>_xlfn.XLOOKUP(B798,'2.1.trackMPD'!$R$7:$R$29,'2.1.trackMPD'!$T$7:$T$29)</f>
        <v>6</v>
      </c>
      <c r="D798">
        <v>100</v>
      </c>
      <c r="E798" t="s">
        <v>6396</v>
      </c>
      <c r="F798" t="s">
        <v>110</v>
      </c>
      <c r="G798" t="s">
        <v>124</v>
      </c>
      <c r="H798" t="s">
        <v>6399</v>
      </c>
    </row>
    <row r="799" spans="1:8" x14ac:dyDescent="0.2">
      <c r="A799" t="s">
        <v>93</v>
      </c>
      <c r="B799" t="s">
        <v>6</v>
      </c>
      <c r="C799">
        <f>_xlfn.XLOOKUP(B799,'2.1.trackMPD'!$R$7:$R$29,'2.1.trackMPD'!$T$7:$T$29)</f>
        <v>6</v>
      </c>
      <c r="D799">
        <v>100</v>
      </c>
      <c r="E799" t="s">
        <v>6396</v>
      </c>
      <c r="F799" t="s">
        <v>110</v>
      </c>
      <c r="G799" t="s">
        <v>140</v>
      </c>
      <c r="H799" t="s">
        <v>6399</v>
      </c>
    </row>
    <row r="800" spans="1:8" x14ac:dyDescent="0.2">
      <c r="A800" t="s">
        <v>93</v>
      </c>
      <c r="B800" t="s">
        <v>6</v>
      </c>
      <c r="C800">
        <f>_xlfn.XLOOKUP(B800,'2.1.trackMPD'!$R$7:$R$29,'2.1.trackMPD'!$T$7:$T$29)</f>
        <v>6</v>
      </c>
      <c r="D800">
        <v>1000</v>
      </c>
      <c r="E800" t="s">
        <v>6396</v>
      </c>
      <c r="F800" t="s">
        <v>110</v>
      </c>
      <c r="G800" t="s">
        <v>124</v>
      </c>
      <c r="H800" t="s">
        <v>6398</v>
      </c>
    </row>
    <row r="801" spans="1:8" x14ac:dyDescent="0.2">
      <c r="A801" t="s">
        <v>93</v>
      </c>
      <c r="B801" t="s">
        <v>6</v>
      </c>
      <c r="C801">
        <f>_xlfn.XLOOKUP(B801,'2.1.trackMPD'!$R$7:$R$29,'2.1.trackMPD'!$T$7:$T$29)</f>
        <v>6</v>
      </c>
      <c r="D801">
        <v>1000</v>
      </c>
      <c r="E801" t="s">
        <v>6396</v>
      </c>
      <c r="F801" t="s">
        <v>110</v>
      </c>
      <c r="G801" t="s">
        <v>140</v>
      </c>
      <c r="H801" t="s">
        <v>6398</v>
      </c>
    </row>
    <row r="802" spans="1:8" x14ac:dyDescent="0.2">
      <c r="A802" t="s">
        <v>93</v>
      </c>
      <c r="B802" t="s">
        <v>6</v>
      </c>
      <c r="C802">
        <f>_xlfn.XLOOKUP(B802,'2.1.trackMPD'!$R$7:$R$29,'2.1.trackMPD'!$T$7:$T$29)</f>
        <v>6</v>
      </c>
      <c r="D802">
        <v>1000</v>
      </c>
      <c r="E802" t="s">
        <v>6396</v>
      </c>
      <c r="F802" t="s">
        <v>111</v>
      </c>
      <c r="G802" t="s">
        <v>124</v>
      </c>
      <c r="H802" t="s">
        <v>6398</v>
      </c>
    </row>
    <row r="803" spans="1:8" x14ac:dyDescent="0.2">
      <c r="A803" t="s">
        <v>93</v>
      </c>
      <c r="B803" t="s">
        <v>6</v>
      </c>
      <c r="C803">
        <f>_xlfn.XLOOKUP(B803,'2.1.trackMPD'!$R$7:$R$29,'2.1.trackMPD'!$T$7:$T$29)</f>
        <v>6</v>
      </c>
      <c r="D803">
        <v>1000</v>
      </c>
      <c r="E803" t="s">
        <v>6396</v>
      </c>
      <c r="F803" t="s">
        <v>111</v>
      </c>
      <c r="G803" t="s">
        <v>140</v>
      </c>
      <c r="H803" t="s">
        <v>6398</v>
      </c>
    </row>
    <row r="804" spans="1:8" x14ac:dyDescent="0.2">
      <c r="A804" t="s">
        <v>93</v>
      </c>
      <c r="B804" t="s">
        <v>6</v>
      </c>
      <c r="C804">
        <f>_xlfn.XLOOKUP(B804,'2.1.trackMPD'!$R$7:$R$29,'2.1.trackMPD'!$T$7:$T$29)</f>
        <v>6</v>
      </c>
      <c r="D804">
        <v>1000</v>
      </c>
      <c r="E804" t="s">
        <v>6396</v>
      </c>
      <c r="F804" t="s">
        <v>110</v>
      </c>
      <c r="G804" t="s">
        <v>124</v>
      </c>
      <c r="H804" t="s">
        <v>6399</v>
      </c>
    </row>
    <row r="805" spans="1:8" x14ac:dyDescent="0.2">
      <c r="A805" t="s">
        <v>93</v>
      </c>
      <c r="B805" t="s">
        <v>6</v>
      </c>
      <c r="C805">
        <f>_xlfn.XLOOKUP(B805,'2.1.trackMPD'!$R$7:$R$29,'2.1.trackMPD'!$T$7:$T$29)</f>
        <v>6</v>
      </c>
      <c r="D805">
        <v>1000</v>
      </c>
      <c r="E805" t="s">
        <v>6396</v>
      </c>
      <c r="F805" t="s">
        <v>110</v>
      </c>
      <c r="G805" t="s">
        <v>140</v>
      </c>
      <c r="H805" t="s">
        <v>6399</v>
      </c>
    </row>
    <row r="806" spans="1:8" x14ac:dyDescent="0.2">
      <c r="A806" t="s">
        <v>93</v>
      </c>
      <c r="B806" t="s">
        <v>6</v>
      </c>
      <c r="C806">
        <f>_xlfn.XLOOKUP(B806,'2.1.trackMPD'!$R$7:$R$29,'2.1.trackMPD'!$T$7:$T$29)</f>
        <v>6</v>
      </c>
      <c r="D806">
        <v>5000</v>
      </c>
      <c r="E806" t="s">
        <v>6396</v>
      </c>
      <c r="F806" t="s">
        <v>110</v>
      </c>
      <c r="G806" t="s">
        <v>124</v>
      </c>
      <c r="H806" t="s">
        <v>6398</v>
      </c>
    </row>
    <row r="807" spans="1:8" x14ac:dyDescent="0.2">
      <c r="A807" t="s">
        <v>93</v>
      </c>
      <c r="B807" t="s">
        <v>6</v>
      </c>
      <c r="C807">
        <f>_xlfn.XLOOKUP(B807,'2.1.trackMPD'!$R$7:$R$29,'2.1.trackMPD'!$T$7:$T$29)</f>
        <v>6</v>
      </c>
      <c r="D807">
        <v>5000</v>
      </c>
      <c r="E807" t="s">
        <v>6396</v>
      </c>
      <c r="F807" t="s">
        <v>110</v>
      </c>
      <c r="G807" t="s">
        <v>140</v>
      </c>
      <c r="H807" t="s">
        <v>6398</v>
      </c>
    </row>
    <row r="808" spans="1:8" x14ac:dyDescent="0.2">
      <c r="A808" t="s">
        <v>93</v>
      </c>
      <c r="B808" t="s">
        <v>6</v>
      </c>
      <c r="C808">
        <f>_xlfn.XLOOKUP(B808,'2.1.trackMPD'!$R$7:$R$29,'2.1.trackMPD'!$T$7:$T$29)</f>
        <v>6</v>
      </c>
      <c r="D808">
        <v>5000</v>
      </c>
      <c r="E808" t="s">
        <v>6396</v>
      </c>
      <c r="F808" t="s">
        <v>111</v>
      </c>
      <c r="G808" t="s">
        <v>124</v>
      </c>
      <c r="H808" t="s">
        <v>6398</v>
      </c>
    </row>
    <row r="809" spans="1:8" x14ac:dyDescent="0.2">
      <c r="A809" t="s">
        <v>93</v>
      </c>
      <c r="B809" t="s">
        <v>6</v>
      </c>
      <c r="C809">
        <f>_xlfn.XLOOKUP(B809,'2.1.trackMPD'!$R$7:$R$29,'2.1.trackMPD'!$T$7:$T$29)</f>
        <v>6</v>
      </c>
      <c r="D809">
        <v>5000</v>
      </c>
      <c r="E809" t="s">
        <v>6396</v>
      </c>
      <c r="F809" t="s">
        <v>111</v>
      </c>
      <c r="G809" t="s">
        <v>140</v>
      </c>
      <c r="H809" t="s">
        <v>6398</v>
      </c>
    </row>
    <row r="810" spans="1:8" x14ac:dyDescent="0.2">
      <c r="A810" t="s">
        <v>93</v>
      </c>
      <c r="B810" t="s">
        <v>6</v>
      </c>
      <c r="C810">
        <f>_xlfn.XLOOKUP(B810,'2.1.trackMPD'!$R$7:$R$29,'2.1.trackMPD'!$T$7:$T$29)</f>
        <v>6</v>
      </c>
      <c r="D810">
        <v>5000</v>
      </c>
      <c r="E810" t="s">
        <v>6396</v>
      </c>
      <c r="F810" t="s">
        <v>110</v>
      </c>
      <c r="G810" t="s">
        <v>124</v>
      </c>
      <c r="H810" t="s">
        <v>6399</v>
      </c>
    </row>
    <row r="811" spans="1:8" x14ac:dyDescent="0.2">
      <c r="A811" t="s">
        <v>93</v>
      </c>
      <c r="B811" t="s">
        <v>6</v>
      </c>
      <c r="C811">
        <f>_xlfn.XLOOKUP(B811,'2.1.trackMPD'!$R$7:$R$29,'2.1.trackMPD'!$T$7:$T$29)</f>
        <v>6</v>
      </c>
      <c r="D811">
        <v>5000</v>
      </c>
      <c r="E811" t="s">
        <v>6396</v>
      </c>
      <c r="F811" t="s">
        <v>110</v>
      </c>
      <c r="G811" t="s">
        <v>140</v>
      </c>
      <c r="H811" t="s">
        <v>6399</v>
      </c>
    </row>
    <row r="812" spans="1:8" x14ac:dyDescent="0.2">
      <c r="A812" t="s">
        <v>93</v>
      </c>
      <c r="B812" t="s">
        <v>6</v>
      </c>
      <c r="C812">
        <f>_xlfn.XLOOKUP(B812,'2.1.trackMPD'!$R$7:$R$29,'2.1.trackMPD'!$T$7:$T$29)</f>
        <v>6</v>
      </c>
      <c r="D812">
        <v>1</v>
      </c>
      <c r="E812" t="s">
        <v>6400</v>
      </c>
      <c r="F812" t="s">
        <v>110</v>
      </c>
      <c r="G812" t="s">
        <v>124</v>
      </c>
      <c r="H812" t="s">
        <v>6398</v>
      </c>
    </row>
    <row r="813" spans="1:8" x14ac:dyDescent="0.2">
      <c r="A813" t="s">
        <v>93</v>
      </c>
      <c r="B813" t="s">
        <v>6</v>
      </c>
      <c r="C813">
        <f>_xlfn.XLOOKUP(B813,'2.1.trackMPD'!$R$7:$R$29,'2.1.trackMPD'!$T$7:$T$29)</f>
        <v>6</v>
      </c>
      <c r="D813">
        <v>1</v>
      </c>
      <c r="E813" t="s">
        <v>6400</v>
      </c>
      <c r="F813" t="s">
        <v>110</v>
      </c>
      <c r="G813" t="s">
        <v>140</v>
      </c>
      <c r="H813" t="s">
        <v>6398</v>
      </c>
    </row>
    <row r="814" spans="1:8" x14ac:dyDescent="0.2">
      <c r="A814" t="s">
        <v>93</v>
      </c>
      <c r="B814" t="s">
        <v>6</v>
      </c>
      <c r="C814">
        <f>_xlfn.XLOOKUP(B814,'2.1.trackMPD'!$R$7:$R$29,'2.1.trackMPD'!$T$7:$T$29)</f>
        <v>6</v>
      </c>
      <c r="D814">
        <v>1</v>
      </c>
      <c r="E814" t="s">
        <v>6400</v>
      </c>
      <c r="F814" t="s">
        <v>111</v>
      </c>
      <c r="G814" t="s">
        <v>124</v>
      </c>
      <c r="H814" t="s">
        <v>6398</v>
      </c>
    </row>
    <row r="815" spans="1:8" x14ac:dyDescent="0.2">
      <c r="A815" t="s">
        <v>93</v>
      </c>
      <c r="B815" t="s">
        <v>6</v>
      </c>
      <c r="C815">
        <f>_xlfn.XLOOKUP(B815,'2.1.trackMPD'!$R$7:$R$29,'2.1.trackMPD'!$T$7:$T$29)</f>
        <v>6</v>
      </c>
      <c r="D815">
        <v>1</v>
      </c>
      <c r="E815" t="s">
        <v>6400</v>
      </c>
      <c r="F815" t="s">
        <v>111</v>
      </c>
      <c r="G815" t="s">
        <v>140</v>
      </c>
      <c r="H815" t="s">
        <v>6398</v>
      </c>
    </row>
    <row r="816" spans="1:8" x14ac:dyDescent="0.2">
      <c r="A816" t="s">
        <v>93</v>
      </c>
      <c r="B816" t="s">
        <v>6</v>
      </c>
      <c r="C816">
        <f>_xlfn.XLOOKUP(B816,'2.1.trackMPD'!$R$7:$R$29,'2.1.trackMPD'!$T$7:$T$29)</f>
        <v>6</v>
      </c>
      <c r="D816">
        <v>1</v>
      </c>
      <c r="E816" t="s">
        <v>6400</v>
      </c>
      <c r="F816" t="s">
        <v>110</v>
      </c>
      <c r="G816" t="s">
        <v>124</v>
      </c>
      <c r="H816" t="s">
        <v>6399</v>
      </c>
    </row>
    <row r="817" spans="1:8" x14ac:dyDescent="0.2">
      <c r="A817" t="s">
        <v>93</v>
      </c>
      <c r="B817" t="s">
        <v>6</v>
      </c>
      <c r="C817">
        <f>_xlfn.XLOOKUP(B817,'2.1.trackMPD'!$R$7:$R$29,'2.1.trackMPD'!$T$7:$T$29)</f>
        <v>6</v>
      </c>
      <c r="D817">
        <v>1</v>
      </c>
      <c r="E817" t="s">
        <v>6400</v>
      </c>
      <c r="F817" t="s">
        <v>110</v>
      </c>
      <c r="G817" t="s">
        <v>140</v>
      </c>
      <c r="H817" t="s">
        <v>6399</v>
      </c>
    </row>
    <row r="818" spans="1:8" x14ac:dyDescent="0.2">
      <c r="A818" t="s">
        <v>93</v>
      </c>
      <c r="B818" t="s">
        <v>6</v>
      </c>
      <c r="C818">
        <f>_xlfn.XLOOKUP(B818,'2.1.trackMPD'!$R$7:$R$29,'2.1.trackMPD'!$T$7:$T$29)</f>
        <v>6</v>
      </c>
      <c r="D818">
        <v>10</v>
      </c>
      <c r="E818" t="s">
        <v>6400</v>
      </c>
      <c r="F818" t="s">
        <v>110</v>
      </c>
      <c r="G818" t="s">
        <v>124</v>
      </c>
      <c r="H818" t="s">
        <v>6398</v>
      </c>
    </row>
    <row r="819" spans="1:8" x14ac:dyDescent="0.2">
      <c r="A819" t="s">
        <v>93</v>
      </c>
      <c r="B819" t="s">
        <v>6</v>
      </c>
      <c r="C819">
        <f>_xlfn.XLOOKUP(B819,'2.1.trackMPD'!$R$7:$R$29,'2.1.trackMPD'!$T$7:$T$29)</f>
        <v>6</v>
      </c>
      <c r="D819">
        <v>10</v>
      </c>
      <c r="E819" t="s">
        <v>6400</v>
      </c>
      <c r="F819" t="s">
        <v>110</v>
      </c>
      <c r="G819" t="s">
        <v>140</v>
      </c>
      <c r="H819" t="s">
        <v>6398</v>
      </c>
    </row>
    <row r="820" spans="1:8" x14ac:dyDescent="0.2">
      <c r="A820" t="s">
        <v>93</v>
      </c>
      <c r="B820" t="s">
        <v>6</v>
      </c>
      <c r="C820">
        <f>_xlfn.XLOOKUP(B820,'2.1.trackMPD'!$R$7:$R$29,'2.1.trackMPD'!$T$7:$T$29)</f>
        <v>6</v>
      </c>
      <c r="D820">
        <v>10</v>
      </c>
      <c r="E820" t="s">
        <v>6400</v>
      </c>
      <c r="F820" t="s">
        <v>111</v>
      </c>
      <c r="G820" t="s">
        <v>124</v>
      </c>
      <c r="H820" t="s">
        <v>6398</v>
      </c>
    </row>
    <row r="821" spans="1:8" x14ac:dyDescent="0.2">
      <c r="A821" t="s">
        <v>93</v>
      </c>
      <c r="B821" t="s">
        <v>6</v>
      </c>
      <c r="C821">
        <f>_xlfn.XLOOKUP(B821,'2.1.trackMPD'!$R$7:$R$29,'2.1.trackMPD'!$T$7:$T$29)</f>
        <v>6</v>
      </c>
      <c r="D821">
        <v>10</v>
      </c>
      <c r="E821" t="s">
        <v>6400</v>
      </c>
      <c r="F821" t="s">
        <v>111</v>
      </c>
      <c r="G821" t="s">
        <v>140</v>
      </c>
      <c r="H821" t="s">
        <v>6398</v>
      </c>
    </row>
    <row r="822" spans="1:8" x14ac:dyDescent="0.2">
      <c r="A822" t="s">
        <v>93</v>
      </c>
      <c r="B822" t="s">
        <v>6</v>
      </c>
      <c r="C822">
        <f>_xlfn.XLOOKUP(B822,'2.1.trackMPD'!$R$7:$R$29,'2.1.trackMPD'!$T$7:$T$29)</f>
        <v>6</v>
      </c>
      <c r="D822">
        <v>10</v>
      </c>
      <c r="E822" t="s">
        <v>6400</v>
      </c>
      <c r="F822" t="s">
        <v>110</v>
      </c>
      <c r="G822" t="s">
        <v>124</v>
      </c>
      <c r="H822" t="s">
        <v>6399</v>
      </c>
    </row>
    <row r="823" spans="1:8" x14ac:dyDescent="0.2">
      <c r="A823" t="s">
        <v>93</v>
      </c>
      <c r="B823" t="s">
        <v>6</v>
      </c>
      <c r="C823">
        <f>_xlfn.XLOOKUP(B823,'2.1.trackMPD'!$R$7:$R$29,'2.1.trackMPD'!$T$7:$T$29)</f>
        <v>6</v>
      </c>
      <c r="D823">
        <v>10</v>
      </c>
      <c r="E823" t="s">
        <v>6400</v>
      </c>
      <c r="F823" t="s">
        <v>110</v>
      </c>
      <c r="G823" t="s">
        <v>140</v>
      </c>
      <c r="H823" t="s">
        <v>6399</v>
      </c>
    </row>
    <row r="824" spans="1:8" x14ac:dyDescent="0.2">
      <c r="A824" t="s">
        <v>93</v>
      </c>
      <c r="B824" t="s">
        <v>6</v>
      </c>
      <c r="C824">
        <f>_xlfn.XLOOKUP(B824,'2.1.trackMPD'!$R$7:$R$29,'2.1.trackMPD'!$T$7:$T$29)</f>
        <v>6</v>
      </c>
      <c r="D824">
        <v>100</v>
      </c>
      <c r="E824" t="s">
        <v>6400</v>
      </c>
      <c r="F824" t="s">
        <v>110</v>
      </c>
      <c r="G824" t="s">
        <v>124</v>
      </c>
      <c r="H824" t="s">
        <v>6398</v>
      </c>
    </row>
    <row r="825" spans="1:8" x14ac:dyDescent="0.2">
      <c r="A825" t="s">
        <v>93</v>
      </c>
      <c r="B825" t="s">
        <v>6</v>
      </c>
      <c r="C825">
        <f>_xlfn.XLOOKUP(B825,'2.1.trackMPD'!$R$7:$R$29,'2.1.trackMPD'!$T$7:$T$29)</f>
        <v>6</v>
      </c>
      <c r="D825">
        <v>100</v>
      </c>
      <c r="E825" t="s">
        <v>6400</v>
      </c>
      <c r="F825" t="s">
        <v>110</v>
      </c>
      <c r="G825" t="s">
        <v>140</v>
      </c>
      <c r="H825" t="s">
        <v>6398</v>
      </c>
    </row>
    <row r="826" spans="1:8" x14ac:dyDescent="0.2">
      <c r="A826" t="s">
        <v>93</v>
      </c>
      <c r="B826" t="s">
        <v>6</v>
      </c>
      <c r="C826">
        <f>_xlfn.XLOOKUP(B826,'2.1.trackMPD'!$R$7:$R$29,'2.1.trackMPD'!$T$7:$T$29)</f>
        <v>6</v>
      </c>
      <c r="D826">
        <v>100</v>
      </c>
      <c r="E826" t="s">
        <v>6400</v>
      </c>
      <c r="F826" t="s">
        <v>111</v>
      </c>
      <c r="G826" t="s">
        <v>124</v>
      </c>
      <c r="H826" t="s">
        <v>6398</v>
      </c>
    </row>
    <row r="827" spans="1:8" x14ac:dyDescent="0.2">
      <c r="A827" t="s">
        <v>93</v>
      </c>
      <c r="B827" t="s">
        <v>6</v>
      </c>
      <c r="C827">
        <f>_xlfn.XLOOKUP(B827,'2.1.trackMPD'!$R$7:$R$29,'2.1.trackMPD'!$T$7:$T$29)</f>
        <v>6</v>
      </c>
      <c r="D827">
        <v>100</v>
      </c>
      <c r="E827" t="s">
        <v>6400</v>
      </c>
      <c r="F827" t="s">
        <v>111</v>
      </c>
      <c r="G827" t="s">
        <v>140</v>
      </c>
      <c r="H827" t="s">
        <v>6398</v>
      </c>
    </row>
    <row r="828" spans="1:8" x14ac:dyDescent="0.2">
      <c r="A828" t="s">
        <v>93</v>
      </c>
      <c r="B828" t="s">
        <v>6</v>
      </c>
      <c r="C828">
        <f>_xlfn.XLOOKUP(B828,'2.1.trackMPD'!$R$7:$R$29,'2.1.trackMPD'!$T$7:$T$29)</f>
        <v>6</v>
      </c>
      <c r="D828">
        <v>100</v>
      </c>
      <c r="E828" t="s">
        <v>6400</v>
      </c>
      <c r="F828" t="s">
        <v>110</v>
      </c>
      <c r="G828" t="s">
        <v>124</v>
      </c>
      <c r="H828" t="s">
        <v>6399</v>
      </c>
    </row>
    <row r="829" spans="1:8" x14ac:dyDescent="0.2">
      <c r="A829" t="s">
        <v>93</v>
      </c>
      <c r="B829" t="s">
        <v>6</v>
      </c>
      <c r="C829">
        <f>_xlfn.XLOOKUP(B829,'2.1.trackMPD'!$R$7:$R$29,'2.1.trackMPD'!$T$7:$T$29)</f>
        <v>6</v>
      </c>
      <c r="D829">
        <v>100</v>
      </c>
      <c r="E829" t="s">
        <v>6400</v>
      </c>
      <c r="F829" t="s">
        <v>110</v>
      </c>
      <c r="G829" t="s">
        <v>140</v>
      </c>
      <c r="H829" t="s">
        <v>6399</v>
      </c>
    </row>
    <row r="830" spans="1:8" x14ac:dyDescent="0.2">
      <c r="A830" t="s">
        <v>93</v>
      </c>
      <c r="B830" t="s">
        <v>6</v>
      </c>
      <c r="C830">
        <f>_xlfn.XLOOKUP(B830,'2.1.trackMPD'!$R$7:$R$29,'2.1.trackMPD'!$T$7:$T$29)</f>
        <v>6</v>
      </c>
      <c r="D830">
        <v>1000</v>
      </c>
      <c r="E830" t="s">
        <v>6400</v>
      </c>
      <c r="F830" t="s">
        <v>110</v>
      </c>
      <c r="G830" t="s">
        <v>124</v>
      </c>
      <c r="H830" t="s">
        <v>6398</v>
      </c>
    </row>
    <row r="831" spans="1:8" x14ac:dyDescent="0.2">
      <c r="A831" t="s">
        <v>93</v>
      </c>
      <c r="B831" t="s">
        <v>6</v>
      </c>
      <c r="C831">
        <f>_xlfn.XLOOKUP(B831,'2.1.trackMPD'!$R$7:$R$29,'2.1.trackMPD'!$T$7:$T$29)</f>
        <v>6</v>
      </c>
      <c r="D831">
        <v>1000</v>
      </c>
      <c r="E831" t="s">
        <v>6400</v>
      </c>
      <c r="F831" t="s">
        <v>110</v>
      </c>
      <c r="G831" t="s">
        <v>140</v>
      </c>
      <c r="H831" t="s">
        <v>6398</v>
      </c>
    </row>
    <row r="832" spans="1:8" x14ac:dyDescent="0.2">
      <c r="A832" t="s">
        <v>93</v>
      </c>
      <c r="B832" t="s">
        <v>6</v>
      </c>
      <c r="C832">
        <f>_xlfn.XLOOKUP(B832,'2.1.trackMPD'!$R$7:$R$29,'2.1.trackMPD'!$T$7:$T$29)</f>
        <v>6</v>
      </c>
      <c r="D832">
        <v>1000</v>
      </c>
      <c r="E832" t="s">
        <v>6400</v>
      </c>
      <c r="F832" t="s">
        <v>111</v>
      </c>
      <c r="G832" t="s">
        <v>124</v>
      </c>
      <c r="H832" t="s">
        <v>6398</v>
      </c>
    </row>
    <row r="833" spans="1:8" x14ac:dyDescent="0.2">
      <c r="A833" t="s">
        <v>93</v>
      </c>
      <c r="B833" t="s">
        <v>6</v>
      </c>
      <c r="C833">
        <f>_xlfn.XLOOKUP(B833,'2.1.trackMPD'!$R$7:$R$29,'2.1.trackMPD'!$T$7:$T$29)</f>
        <v>6</v>
      </c>
      <c r="D833">
        <v>1000</v>
      </c>
      <c r="E833" t="s">
        <v>6400</v>
      </c>
      <c r="F833" t="s">
        <v>111</v>
      </c>
      <c r="G833" t="s">
        <v>140</v>
      </c>
      <c r="H833" t="s">
        <v>6398</v>
      </c>
    </row>
    <row r="834" spans="1:8" x14ac:dyDescent="0.2">
      <c r="A834" t="s">
        <v>93</v>
      </c>
      <c r="B834" t="s">
        <v>6</v>
      </c>
      <c r="C834">
        <f>_xlfn.XLOOKUP(B834,'2.1.trackMPD'!$R$7:$R$29,'2.1.trackMPD'!$T$7:$T$29)</f>
        <v>6</v>
      </c>
      <c r="D834">
        <v>1000</v>
      </c>
      <c r="E834" t="s">
        <v>6400</v>
      </c>
      <c r="F834" t="s">
        <v>110</v>
      </c>
      <c r="G834" t="s">
        <v>124</v>
      </c>
      <c r="H834" t="s">
        <v>6399</v>
      </c>
    </row>
    <row r="835" spans="1:8" x14ac:dyDescent="0.2">
      <c r="A835" t="s">
        <v>93</v>
      </c>
      <c r="B835" t="s">
        <v>6</v>
      </c>
      <c r="C835">
        <f>_xlfn.XLOOKUP(B835,'2.1.trackMPD'!$R$7:$R$29,'2.1.trackMPD'!$T$7:$T$29)</f>
        <v>6</v>
      </c>
      <c r="D835">
        <v>1000</v>
      </c>
      <c r="E835" t="s">
        <v>6400</v>
      </c>
      <c r="F835" t="s">
        <v>110</v>
      </c>
      <c r="G835" t="s">
        <v>140</v>
      </c>
      <c r="H835" t="s">
        <v>6399</v>
      </c>
    </row>
    <row r="836" spans="1:8" x14ac:dyDescent="0.2">
      <c r="A836" t="s">
        <v>93</v>
      </c>
      <c r="B836" t="s">
        <v>6</v>
      </c>
      <c r="C836">
        <f>_xlfn.XLOOKUP(B836,'2.1.trackMPD'!$R$7:$R$29,'2.1.trackMPD'!$T$7:$T$29)</f>
        <v>6</v>
      </c>
      <c r="D836">
        <v>5000</v>
      </c>
      <c r="E836" t="s">
        <v>6400</v>
      </c>
      <c r="F836" t="s">
        <v>110</v>
      </c>
      <c r="G836" t="s">
        <v>124</v>
      </c>
      <c r="H836" t="s">
        <v>6398</v>
      </c>
    </row>
    <row r="837" spans="1:8" x14ac:dyDescent="0.2">
      <c r="A837" t="s">
        <v>93</v>
      </c>
      <c r="B837" t="s">
        <v>6</v>
      </c>
      <c r="C837">
        <f>_xlfn.XLOOKUP(B837,'2.1.trackMPD'!$R$7:$R$29,'2.1.trackMPD'!$T$7:$T$29)</f>
        <v>6</v>
      </c>
      <c r="D837">
        <v>5000</v>
      </c>
      <c r="E837" t="s">
        <v>6400</v>
      </c>
      <c r="F837" t="s">
        <v>110</v>
      </c>
      <c r="G837" t="s">
        <v>140</v>
      </c>
      <c r="H837" t="s">
        <v>6398</v>
      </c>
    </row>
    <row r="838" spans="1:8" x14ac:dyDescent="0.2">
      <c r="A838" t="s">
        <v>93</v>
      </c>
      <c r="B838" t="s">
        <v>6</v>
      </c>
      <c r="C838">
        <f>_xlfn.XLOOKUP(B838,'2.1.trackMPD'!$R$7:$R$29,'2.1.trackMPD'!$T$7:$T$29)</f>
        <v>6</v>
      </c>
      <c r="D838">
        <v>5000</v>
      </c>
      <c r="E838" t="s">
        <v>6400</v>
      </c>
      <c r="F838" t="s">
        <v>111</v>
      </c>
      <c r="G838" t="s">
        <v>124</v>
      </c>
      <c r="H838" t="s">
        <v>6398</v>
      </c>
    </row>
    <row r="839" spans="1:8" x14ac:dyDescent="0.2">
      <c r="A839" t="s">
        <v>93</v>
      </c>
      <c r="B839" t="s">
        <v>6</v>
      </c>
      <c r="C839">
        <f>_xlfn.XLOOKUP(B839,'2.1.trackMPD'!$R$7:$R$29,'2.1.trackMPD'!$T$7:$T$29)</f>
        <v>6</v>
      </c>
      <c r="D839">
        <v>5000</v>
      </c>
      <c r="E839" t="s">
        <v>6400</v>
      </c>
      <c r="F839" t="s">
        <v>111</v>
      </c>
      <c r="G839" t="s">
        <v>140</v>
      </c>
      <c r="H839" t="s">
        <v>6398</v>
      </c>
    </row>
    <row r="840" spans="1:8" x14ac:dyDescent="0.2">
      <c r="A840" t="s">
        <v>93</v>
      </c>
      <c r="B840" t="s">
        <v>6</v>
      </c>
      <c r="C840">
        <f>_xlfn.XLOOKUP(B840,'2.1.trackMPD'!$R$7:$R$29,'2.1.trackMPD'!$T$7:$T$29)</f>
        <v>6</v>
      </c>
      <c r="D840">
        <v>5000</v>
      </c>
      <c r="E840" t="s">
        <v>6400</v>
      </c>
      <c r="F840" t="s">
        <v>110</v>
      </c>
      <c r="G840" t="s">
        <v>124</v>
      </c>
      <c r="H840" t="s">
        <v>6399</v>
      </c>
    </row>
    <row r="841" spans="1:8" x14ac:dyDescent="0.2">
      <c r="A841" t="s">
        <v>93</v>
      </c>
      <c r="B841" t="s">
        <v>6</v>
      </c>
      <c r="C841">
        <f>_xlfn.XLOOKUP(B841,'2.1.trackMPD'!$R$7:$R$29,'2.1.trackMPD'!$T$7:$T$29)</f>
        <v>6</v>
      </c>
      <c r="D841">
        <v>5000</v>
      </c>
      <c r="E841" t="s">
        <v>6400</v>
      </c>
      <c r="F841" t="s">
        <v>110</v>
      </c>
      <c r="G841" t="s">
        <v>140</v>
      </c>
      <c r="H841" t="s">
        <v>6399</v>
      </c>
    </row>
    <row r="842" spans="1:8" x14ac:dyDescent="0.2">
      <c r="A842" t="s">
        <v>93</v>
      </c>
      <c r="B842" t="s">
        <v>6</v>
      </c>
      <c r="C842">
        <f>_xlfn.XLOOKUP(B842,'2.1.trackMPD'!$R$7:$R$29,'2.1.trackMPD'!$T$7:$T$29)</f>
        <v>6</v>
      </c>
      <c r="D842">
        <v>1</v>
      </c>
      <c r="E842" t="s">
        <v>6401</v>
      </c>
      <c r="F842" t="s">
        <v>110</v>
      </c>
      <c r="G842" t="s">
        <v>124</v>
      </c>
      <c r="H842" t="s">
        <v>6398</v>
      </c>
    </row>
    <row r="843" spans="1:8" x14ac:dyDescent="0.2">
      <c r="A843" t="s">
        <v>93</v>
      </c>
      <c r="B843" t="s">
        <v>6</v>
      </c>
      <c r="C843">
        <f>_xlfn.XLOOKUP(B843,'2.1.trackMPD'!$R$7:$R$29,'2.1.trackMPD'!$T$7:$T$29)</f>
        <v>6</v>
      </c>
      <c r="D843">
        <v>1</v>
      </c>
      <c r="E843" t="s">
        <v>6401</v>
      </c>
      <c r="F843" t="s">
        <v>110</v>
      </c>
      <c r="G843" t="s">
        <v>140</v>
      </c>
      <c r="H843" t="s">
        <v>6398</v>
      </c>
    </row>
    <row r="844" spans="1:8" x14ac:dyDescent="0.2">
      <c r="A844" t="s">
        <v>93</v>
      </c>
      <c r="B844" t="s">
        <v>6</v>
      </c>
      <c r="C844">
        <f>_xlfn.XLOOKUP(B844,'2.1.trackMPD'!$R$7:$R$29,'2.1.trackMPD'!$T$7:$T$29)</f>
        <v>6</v>
      </c>
      <c r="D844">
        <v>1</v>
      </c>
      <c r="E844" t="s">
        <v>6401</v>
      </c>
      <c r="F844" t="s">
        <v>111</v>
      </c>
      <c r="G844" t="s">
        <v>124</v>
      </c>
      <c r="H844" t="s">
        <v>6398</v>
      </c>
    </row>
    <row r="845" spans="1:8" x14ac:dyDescent="0.2">
      <c r="A845" t="s">
        <v>93</v>
      </c>
      <c r="B845" t="s">
        <v>6</v>
      </c>
      <c r="C845">
        <f>_xlfn.XLOOKUP(B845,'2.1.trackMPD'!$R$7:$R$29,'2.1.trackMPD'!$T$7:$T$29)</f>
        <v>6</v>
      </c>
      <c r="D845">
        <v>1</v>
      </c>
      <c r="E845" t="s">
        <v>6401</v>
      </c>
      <c r="F845" t="s">
        <v>111</v>
      </c>
      <c r="G845" t="s">
        <v>140</v>
      </c>
      <c r="H845" t="s">
        <v>6398</v>
      </c>
    </row>
    <row r="846" spans="1:8" x14ac:dyDescent="0.2">
      <c r="A846" t="s">
        <v>93</v>
      </c>
      <c r="B846" t="s">
        <v>6</v>
      </c>
      <c r="C846">
        <f>_xlfn.XLOOKUP(B846,'2.1.trackMPD'!$R$7:$R$29,'2.1.trackMPD'!$T$7:$T$29)</f>
        <v>6</v>
      </c>
      <c r="D846">
        <v>1</v>
      </c>
      <c r="E846" t="s">
        <v>6401</v>
      </c>
      <c r="F846" t="s">
        <v>110</v>
      </c>
      <c r="G846" t="s">
        <v>124</v>
      </c>
      <c r="H846" t="s">
        <v>6399</v>
      </c>
    </row>
    <row r="847" spans="1:8" x14ac:dyDescent="0.2">
      <c r="A847" t="s">
        <v>93</v>
      </c>
      <c r="B847" t="s">
        <v>6</v>
      </c>
      <c r="C847">
        <f>_xlfn.XLOOKUP(B847,'2.1.trackMPD'!$R$7:$R$29,'2.1.trackMPD'!$T$7:$T$29)</f>
        <v>6</v>
      </c>
      <c r="D847">
        <v>1</v>
      </c>
      <c r="E847" t="s">
        <v>6401</v>
      </c>
      <c r="F847" t="s">
        <v>110</v>
      </c>
      <c r="G847" t="s">
        <v>140</v>
      </c>
      <c r="H847" t="s">
        <v>6399</v>
      </c>
    </row>
    <row r="848" spans="1:8" x14ac:dyDescent="0.2">
      <c r="A848" t="s">
        <v>93</v>
      </c>
      <c r="B848" t="s">
        <v>6</v>
      </c>
      <c r="C848">
        <f>_xlfn.XLOOKUP(B848,'2.1.trackMPD'!$R$7:$R$29,'2.1.trackMPD'!$T$7:$T$29)</f>
        <v>6</v>
      </c>
      <c r="D848">
        <v>10</v>
      </c>
      <c r="E848" t="s">
        <v>6401</v>
      </c>
      <c r="F848" t="s">
        <v>110</v>
      </c>
      <c r="G848" t="s">
        <v>124</v>
      </c>
      <c r="H848" t="s">
        <v>6398</v>
      </c>
    </row>
    <row r="849" spans="1:8" x14ac:dyDescent="0.2">
      <c r="A849" t="s">
        <v>93</v>
      </c>
      <c r="B849" t="s">
        <v>6</v>
      </c>
      <c r="C849">
        <f>_xlfn.XLOOKUP(B849,'2.1.trackMPD'!$R$7:$R$29,'2.1.trackMPD'!$T$7:$T$29)</f>
        <v>6</v>
      </c>
      <c r="D849">
        <v>10</v>
      </c>
      <c r="E849" t="s">
        <v>6401</v>
      </c>
      <c r="F849" t="s">
        <v>110</v>
      </c>
      <c r="G849" t="s">
        <v>140</v>
      </c>
      <c r="H849" t="s">
        <v>6398</v>
      </c>
    </row>
    <row r="850" spans="1:8" x14ac:dyDescent="0.2">
      <c r="A850" t="s">
        <v>93</v>
      </c>
      <c r="B850" t="s">
        <v>6</v>
      </c>
      <c r="C850">
        <f>_xlfn.XLOOKUP(B850,'2.1.trackMPD'!$R$7:$R$29,'2.1.trackMPD'!$T$7:$T$29)</f>
        <v>6</v>
      </c>
      <c r="D850">
        <v>10</v>
      </c>
      <c r="E850" t="s">
        <v>6401</v>
      </c>
      <c r="F850" t="s">
        <v>111</v>
      </c>
      <c r="G850" t="s">
        <v>124</v>
      </c>
      <c r="H850" t="s">
        <v>6398</v>
      </c>
    </row>
    <row r="851" spans="1:8" x14ac:dyDescent="0.2">
      <c r="A851" t="s">
        <v>93</v>
      </c>
      <c r="B851" t="s">
        <v>6</v>
      </c>
      <c r="C851">
        <f>_xlfn.XLOOKUP(B851,'2.1.trackMPD'!$R$7:$R$29,'2.1.trackMPD'!$T$7:$T$29)</f>
        <v>6</v>
      </c>
      <c r="D851">
        <v>10</v>
      </c>
      <c r="E851" t="s">
        <v>6401</v>
      </c>
      <c r="F851" t="s">
        <v>111</v>
      </c>
      <c r="G851" t="s">
        <v>140</v>
      </c>
      <c r="H851" t="s">
        <v>6398</v>
      </c>
    </row>
    <row r="852" spans="1:8" x14ac:dyDescent="0.2">
      <c r="A852" t="s">
        <v>93</v>
      </c>
      <c r="B852" t="s">
        <v>6</v>
      </c>
      <c r="C852">
        <f>_xlfn.XLOOKUP(B852,'2.1.trackMPD'!$R$7:$R$29,'2.1.trackMPD'!$T$7:$T$29)</f>
        <v>6</v>
      </c>
      <c r="D852">
        <v>10</v>
      </c>
      <c r="E852" t="s">
        <v>6401</v>
      </c>
      <c r="F852" t="s">
        <v>110</v>
      </c>
      <c r="G852" t="s">
        <v>124</v>
      </c>
      <c r="H852" t="s">
        <v>6399</v>
      </c>
    </row>
    <row r="853" spans="1:8" x14ac:dyDescent="0.2">
      <c r="A853" t="s">
        <v>93</v>
      </c>
      <c r="B853" t="s">
        <v>6</v>
      </c>
      <c r="C853">
        <f>_xlfn.XLOOKUP(B853,'2.1.trackMPD'!$R$7:$R$29,'2.1.trackMPD'!$T$7:$T$29)</f>
        <v>6</v>
      </c>
      <c r="D853">
        <v>10</v>
      </c>
      <c r="E853" t="s">
        <v>6401</v>
      </c>
      <c r="F853" t="s">
        <v>110</v>
      </c>
      <c r="G853" t="s">
        <v>140</v>
      </c>
      <c r="H853" t="s">
        <v>6399</v>
      </c>
    </row>
    <row r="854" spans="1:8" x14ac:dyDescent="0.2">
      <c r="A854" t="s">
        <v>93</v>
      </c>
      <c r="B854" t="s">
        <v>6</v>
      </c>
      <c r="C854">
        <f>_xlfn.XLOOKUP(B854,'2.1.trackMPD'!$R$7:$R$29,'2.1.trackMPD'!$T$7:$T$29)</f>
        <v>6</v>
      </c>
      <c r="D854">
        <v>100</v>
      </c>
      <c r="E854" t="s">
        <v>6401</v>
      </c>
      <c r="F854" t="s">
        <v>110</v>
      </c>
      <c r="G854" t="s">
        <v>124</v>
      </c>
      <c r="H854" t="s">
        <v>6398</v>
      </c>
    </row>
    <row r="855" spans="1:8" x14ac:dyDescent="0.2">
      <c r="A855" t="s">
        <v>93</v>
      </c>
      <c r="B855" t="s">
        <v>6</v>
      </c>
      <c r="C855">
        <f>_xlfn.XLOOKUP(B855,'2.1.trackMPD'!$R$7:$R$29,'2.1.trackMPD'!$T$7:$T$29)</f>
        <v>6</v>
      </c>
      <c r="D855">
        <v>100</v>
      </c>
      <c r="E855" t="s">
        <v>6401</v>
      </c>
      <c r="F855" t="s">
        <v>110</v>
      </c>
      <c r="G855" t="s">
        <v>140</v>
      </c>
      <c r="H855" t="s">
        <v>6398</v>
      </c>
    </row>
    <row r="856" spans="1:8" x14ac:dyDescent="0.2">
      <c r="A856" t="s">
        <v>93</v>
      </c>
      <c r="B856" t="s">
        <v>6</v>
      </c>
      <c r="C856">
        <f>_xlfn.XLOOKUP(B856,'2.1.trackMPD'!$R$7:$R$29,'2.1.trackMPD'!$T$7:$T$29)</f>
        <v>6</v>
      </c>
      <c r="D856">
        <v>100</v>
      </c>
      <c r="E856" t="s">
        <v>6401</v>
      </c>
      <c r="F856" t="s">
        <v>111</v>
      </c>
      <c r="G856" t="s">
        <v>124</v>
      </c>
      <c r="H856" t="s">
        <v>6398</v>
      </c>
    </row>
    <row r="857" spans="1:8" x14ac:dyDescent="0.2">
      <c r="A857" t="s">
        <v>93</v>
      </c>
      <c r="B857" t="s">
        <v>6</v>
      </c>
      <c r="C857">
        <f>_xlfn.XLOOKUP(B857,'2.1.trackMPD'!$R$7:$R$29,'2.1.trackMPD'!$T$7:$T$29)</f>
        <v>6</v>
      </c>
      <c r="D857">
        <v>100</v>
      </c>
      <c r="E857" t="s">
        <v>6401</v>
      </c>
      <c r="F857" t="s">
        <v>111</v>
      </c>
      <c r="G857" t="s">
        <v>140</v>
      </c>
      <c r="H857" t="s">
        <v>6398</v>
      </c>
    </row>
    <row r="858" spans="1:8" x14ac:dyDescent="0.2">
      <c r="A858" t="s">
        <v>93</v>
      </c>
      <c r="B858" t="s">
        <v>6</v>
      </c>
      <c r="C858">
        <f>_xlfn.XLOOKUP(B858,'2.1.trackMPD'!$R$7:$R$29,'2.1.trackMPD'!$T$7:$T$29)</f>
        <v>6</v>
      </c>
      <c r="D858">
        <v>100</v>
      </c>
      <c r="E858" t="s">
        <v>6401</v>
      </c>
      <c r="F858" t="s">
        <v>110</v>
      </c>
      <c r="G858" t="s">
        <v>124</v>
      </c>
      <c r="H858" t="s">
        <v>6399</v>
      </c>
    </row>
    <row r="859" spans="1:8" x14ac:dyDescent="0.2">
      <c r="A859" t="s">
        <v>93</v>
      </c>
      <c r="B859" t="s">
        <v>6</v>
      </c>
      <c r="C859">
        <f>_xlfn.XLOOKUP(B859,'2.1.trackMPD'!$R$7:$R$29,'2.1.trackMPD'!$T$7:$T$29)</f>
        <v>6</v>
      </c>
      <c r="D859">
        <v>100</v>
      </c>
      <c r="E859" t="s">
        <v>6401</v>
      </c>
      <c r="F859" t="s">
        <v>110</v>
      </c>
      <c r="G859" t="s">
        <v>140</v>
      </c>
      <c r="H859" t="s">
        <v>6399</v>
      </c>
    </row>
    <row r="860" spans="1:8" x14ac:dyDescent="0.2">
      <c r="A860" t="s">
        <v>93</v>
      </c>
      <c r="B860" t="s">
        <v>7</v>
      </c>
      <c r="C860">
        <f>_xlfn.XLOOKUP(B860,'2.1.trackMPD'!$R$7:$R$29,'2.1.trackMPD'!$T$7:$T$29)</f>
        <v>6</v>
      </c>
      <c r="D860">
        <v>1</v>
      </c>
      <c r="E860" t="s">
        <v>6396</v>
      </c>
      <c r="F860" t="s">
        <v>110</v>
      </c>
      <c r="G860" t="s">
        <v>124</v>
      </c>
      <c r="H860" t="s">
        <v>6398</v>
      </c>
    </row>
    <row r="861" spans="1:8" x14ac:dyDescent="0.2">
      <c r="A861" t="s">
        <v>93</v>
      </c>
      <c r="B861" t="s">
        <v>7</v>
      </c>
      <c r="C861">
        <f>_xlfn.XLOOKUP(B861,'2.1.trackMPD'!$R$7:$R$29,'2.1.trackMPD'!$T$7:$T$29)</f>
        <v>6</v>
      </c>
      <c r="D861">
        <v>1</v>
      </c>
      <c r="E861" t="s">
        <v>6396</v>
      </c>
      <c r="F861" t="s">
        <v>110</v>
      </c>
      <c r="G861" t="s">
        <v>140</v>
      </c>
      <c r="H861" t="s">
        <v>6398</v>
      </c>
    </row>
    <row r="862" spans="1:8" x14ac:dyDescent="0.2">
      <c r="A862" t="s">
        <v>93</v>
      </c>
      <c r="B862" t="s">
        <v>7</v>
      </c>
      <c r="C862">
        <f>_xlfn.XLOOKUP(B862,'2.1.trackMPD'!$R$7:$R$29,'2.1.trackMPD'!$T$7:$T$29)</f>
        <v>6</v>
      </c>
      <c r="D862">
        <v>1</v>
      </c>
      <c r="E862" t="s">
        <v>6396</v>
      </c>
      <c r="F862" t="s">
        <v>111</v>
      </c>
      <c r="G862" t="s">
        <v>124</v>
      </c>
      <c r="H862" t="s">
        <v>6398</v>
      </c>
    </row>
    <row r="863" spans="1:8" x14ac:dyDescent="0.2">
      <c r="A863" t="s">
        <v>93</v>
      </c>
      <c r="B863" t="s">
        <v>7</v>
      </c>
      <c r="C863">
        <f>_xlfn.XLOOKUP(B863,'2.1.trackMPD'!$R$7:$R$29,'2.1.trackMPD'!$T$7:$T$29)</f>
        <v>6</v>
      </c>
      <c r="D863">
        <v>1</v>
      </c>
      <c r="E863" t="s">
        <v>6396</v>
      </c>
      <c r="F863" t="s">
        <v>111</v>
      </c>
      <c r="G863" t="s">
        <v>140</v>
      </c>
      <c r="H863" t="s">
        <v>6398</v>
      </c>
    </row>
    <row r="864" spans="1:8" x14ac:dyDescent="0.2">
      <c r="A864" t="s">
        <v>93</v>
      </c>
      <c r="B864" t="s">
        <v>7</v>
      </c>
      <c r="C864">
        <f>_xlfn.XLOOKUP(B864,'2.1.trackMPD'!$R$7:$R$29,'2.1.trackMPD'!$T$7:$T$29)</f>
        <v>6</v>
      </c>
      <c r="D864">
        <v>1</v>
      </c>
      <c r="E864" t="s">
        <v>6396</v>
      </c>
      <c r="F864" t="s">
        <v>110</v>
      </c>
      <c r="G864" t="s">
        <v>124</v>
      </c>
      <c r="H864" t="s">
        <v>6399</v>
      </c>
    </row>
    <row r="865" spans="1:8" x14ac:dyDescent="0.2">
      <c r="A865" t="s">
        <v>93</v>
      </c>
      <c r="B865" t="s">
        <v>7</v>
      </c>
      <c r="C865">
        <f>_xlfn.XLOOKUP(B865,'2.1.trackMPD'!$R$7:$R$29,'2.1.trackMPD'!$T$7:$T$29)</f>
        <v>6</v>
      </c>
      <c r="D865">
        <v>1</v>
      </c>
      <c r="E865" t="s">
        <v>6396</v>
      </c>
      <c r="F865" t="s">
        <v>110</v>
      </c>
      <c r="G865" t="s">
        <v>140</v>
      </c>
      <c r="H865" t="s">
        <v>6399</v>
      </c>
    </row>
    <row r="866" spans="1:8" x14ac:dyDescent="0.2">
      <c r="A866" t="s">
        <v>93</v>
      </c>
      <c r="B866" t="s">
        <v>7</v>
      </c>
      <c r="C866">
        <f>_xlfn.XLOOKUP(B866,'2.1.trackMPD'!$R$7:$R$29,'2.1.trackMPD'!$T$7:$T$29)</f>
        <v>6</v>
      </c>
      <c r="D866">
        <v>10</v>
      </c>
      <c r="E866" t="s">
        <v>6396</v>
      </c>
      <c r="F866" t="s">
        <v>110</v>
      </c>
      <c r="G866" t="s">
        <v>124</v>
      </c>
      <c r="H866" t="s">
        <v>6398</v>
      </c>
    </row>
    <row r="867" spans="1:8" x14ac:dyDescent="0.2">
      <c r="A867" t="s">
        <v>93</v>
      </c>
      <c r="B867" t="s">
        <v>7</v>
      </c>
      <c r="C867">
        <f>_xlfn.XLOOKUP(B867,'2.1.trackMPD'!$R$7:$R$29,'2.1.trackMPD'!$T$7:$T$29)</f>
        <v>6</v>
      </c>
      <c r="D867">
        <v>10</v>
      </c>
      <c r="E867" t="s">
        <v>6396</v>
      </c>
      <c r="F867" t="s">
        <v>110</v>
      </c>
      <c r="G867" t="s">
        <v>140</v>
      </c>
      <c r="H867" t="s">
        <v>6398</v>
      </c>
    </row>
    <row r="868" spans="1:8" x14ac:dyDescent="0.2">
      <c r="A868" t="s">
        <v>93</v>
      </c>
      <c r="B868" t="s">
        <v>7</v>
      </c>
      <c r="C868">
        <f>_xlfn.XLOOKUP(B868,'2.1.trackMPD'!$R$7:$R$29,'2.1.trackMPD'!$T$7:$T$29)</f>
        <v>6</v>
      </c>
      <c r="D868">
        <v>10</v>
      </c>
      <c r="E868" t="s">
        <v>6396</v>
      </c>
      <c r="F868" t="s">
        <v>111</v>
      </c>
      <c r="G868" t="s">
        <v>124</v>
      </c>
      <c r="H868" t="s">
        <v>6398</v>
      </c>
    </row>
    <row r="869" spans="1:8" x14ac:dyDescent="0.2">
      <c r="A869" t="s">
        <v>93</v>
      </c>
      <c r="B869" t="s">
        <v>7</v>
      </c>
      <c r="C869">
        <f>_xlfn.XLOOKUP(B869,'2.1.trackMPD'!$R$7:$R$29,'2.1.trackMPD'!$T$7:$T$29)</f>
        <v>6</v>
      </c>
      <c r="D869">
        <v>10</v>
      </c>
      <c r="E869" t="s">
        <v>6396</v>
      </c>
      <c r="F869" t="s">
        <v>111</v>
      </c>
      <c r="G869" t="s">
        <v>140</v>
      </c>
      <c r="H869" t="s">
        <v>6398</v>
      </c>
    </row>
    <row r="870" spans="1:8" x14ac:dyDescent="0.2">
      <c r="A870" t="s">
        <v>93</v>
      </c>
      <c r="B870" t="s">
        <v>7</v>
      </c>
      <c r="C870">
        <f>_xlfn.XLOOKUP(B870,'2.1.trackMPD'!$R$7:$R$29,'2.1.trackMPD'!$T$7:$T$29)</f>
        <v>6</v>
      </c>
      <c r="D870">
        <v>10</v>
      </c>
      <c r="E870" t="s">
        <v>6396</v>
      </c>
      <c r="F870" t="s">
        <v>110</v>
      </c>
      <c r="G870" t="s">
        <v>124</v>
      </c>
      <c r="H870" t="s">
        <v>6399</v>
      </c>
    </row>
    <row r="871" spans="1:8" x14ac:dyDescent="0.2">
      <c r="A871" t="s">
        <v>93</v>
      </c>
      <c r="B871" t="s">
        <v>7</v>
      </c>
      <c r="C871">
        <f>_xlfn.XLOOKUP(B871,'2.1.trackMPD'!$R$7:$R$29,'2.1.trackMPD'!$T$7:$T$29)</f>
        <v>6</v>
      </c>
      <c r="D871">
        <v>10</v>
      </c>
      <c r="E871" t="s">
        <v>6396</v>
      </c>
      <c r="F871" t="s">
        <v>110</v>
      </c>
      <c r="G871" t="s">
        <v>140</v>
      </c>
      <c r="H871" t="s">
        <v>6399</v>
      </c>
    </row>
    <row r="872" spans="1:8" x14ac:dyDescent="0.2">
      <c r="A872" t="s">
        <v>93</v>
      </c>
      <c r="B872" t="s">
        <v>7</v>
      </c>
      <c r="C872">
        <f>_xlfn.XLOOKUP(B872,'2.1.trackMPD'!$R$7:$R$29,'2.1.trackMPD'!$T$7:$T$29)</f>
        <v>6</v>
      </c>
      <c r="D872">
        <v>100</v>
      </c>
      <c r="E872" t="s">
        <v>6396</v>
      </c>
      <c r="F872" t="s">
        <v>110</v>
      </c>
      <c r="G872" t="s">
        <v>124</v>
      </c>
      <c r="H872" t="s">
        <v>6398</v>
      </c>
    </row>
    <row r="873" spans="1:8" x14ac:dyDescent="0.2">
      <c r="A873" t="s">
        <v>93</v>
      </c>
      <c r="B873" t="s">
        <v>7</v>
      </c>
      <c r="C873">
        <f>_xlfn.XLOOKUP(B873,'2.1.trackMPD'!$R$7:$R$29,'2.1.trackMPD'!$T$7:$T$29)</f>
        <v>6</v>
      </c>
      <c r="D873">
        <v>100</v>
      </c>
      <c r="E873" t="s">
        <v>6396</v>
      </c>
      <c r="F873" t="s">
        <v>110</v>
      </c>
      <c r="G873" t="s">
        <v>140</v>
      </c>
      <c r="H873" t="s">
        <v>6398</v>
      </c>
    </row>
    <row r="874" spans="1:8" x14ac:dyDescent="0.2">
      <c r="A874" t="s">
        <v>93</v>
      </c>
      <c r="B874" t="s">
        <v>7</v>
      </c>
      <c r="C874">
        <f>_xlfn.XLOOKUP(B874,'2.1.trackMPD'!$R$7:$R$29,'2.1.trackMPD'!$T$7:$T$29)</f>
        <v>6</v>
      </c>
      <c r="D874">
        <v>100</v>
      </c>
      <c r="E874" t="s">
        <v>6396</v>
      </c>
      <c r="F874" t="s">
        <v>111</v>
      </c>
      <c r="G874" t="s">
        <v>124</v>
      </c>
      <c r="H874" t="s">
        <v>6398</v>
      </c>
    </row>
    <row r="875" spans="1:8" x14ac:dyDescent="0.2">
      <c r="A875" t="s">
        <v>93</v>
      </c>
      <c r="B875" t="s">
        <v>7</v>
      </c>
      <c r="C875">
        <f>_xlfn.XLOOKUP(B875,'2.1.trackMPD'!$R$7:$R$29,'2.1.trackMPD'!$T$7:$T$29)</f>
        <v>6</v>
      </c>
      <c r="D875">
        <v>100</v>
      </c>
      <c r="E875" t="s">
        <v>6396</v>
      </c>
      <c r="F875" t="s">
        <v>111</v>
      </c>
      <c r="G875" t="s">
        <v>140</v>
      </c>
      <c r="H875" t="s">
        <v>6398</v>
      </c>
    </row>
    <row r="876" spans="1:8" x14ac:dyDescent="0.2">
      <c r="A876" t="s">
        <v>93</v>
      </c>
      <c r="B876" t="s">
        <v>7</v>
      </c>
      <c r="C876">
        <f>_xlfn.XLOOKUP(B876,'2.1.trackMPD'!$R$7:$R$29,'2.1.trackMPD'!$T$7:$T$29)</f>
        <v>6</v>
      </c>
      <c r="D876">
        <v>100</v>
      </c>
      <c r="E876" t="s">
        <v>6396</v>
      </c>
      <c r="F876" t="s">
        <v>110</v>
      </c>
      <c r="G876" t="s">
        <v>124</v>
      </c>
      <c r="H876" t="s">
        <v>6399</v>
      </c>
    </row>
    <row r="877" spans="1:8" x14ac:dyDescent="0.2">
      <c r="A877" t="s">
        <v>93</v>
      </c>
      <c r="B877" t="s">
        <v>7</v>
      </c>
      <c r="C877">
        <f>_xlfn.XLOOKUP(B877,'2.1.trackMPD'!$R$7:$R$29,'2.1.trackMPD'!$T$7:$T$29)</f>
        <v>6</v>
      </c>
      <c r="D877">
        <v>100</v>
      </c>
      <c r="E877" t="s">
        <v>6396</v>
      </c>
      <c r="F877" t="s">
        <v>110</v>
      </c>
      <c r="G877" t="s">
        <v>140</v>
      </c>
      <c r="H877" t="s">
        <v>6399</v>
      </c>
    </row>
    <row r="878" spans="1:8" x14ac:dyDescent="0.2">
      <c r="A878" t="s">
        <v>93</v>
      </c>
      <c r="B878" t="s">
        <v>7</v>
      </c>
      <c r="C878">
        <f>_xlfn.XLOOKUP(B878,'2.1.trackMPD'!$R$7:$R$29,'2.1.trackMPD'!$T$7:$T$29)</f>
        <v>6</v>
      </c>
      <c r="D878">
        <v>1000</v>
      </c>
      <c r="E878" t="s">
        <v>6396</v>
      </c>
      <c r="F878" t="s">
        <v>110</v>
      </c>
      <c r="G878" t="s">
        <v>124</v>
      </c>
      <c r="H878" t="s">
        <v>6398</v>
      </c>
    </row>
    <row r="879" spans="1:8" x14ac:dyDescent="0.2">
      <c r="A879" t="s">
        <v>93</v>
      </c>
      <c r="B879" t="s">
        <v>7</v>
      </c>
      <c r="C879">
        <f>_xlfn.XLOOKUP(B879,'2.1.trackMPD'!$R$7:$R$29,'2.1.trackMPD'!$T$7:$T$29)</f>
        <v>6</v>
      </c>
      <c r="D879">
        <v>1000</v>
      </c>
      <c r="E879" t="s">
        <v>6396</v>
      </c>
      <c r="F879" t="s">
        <v>110</v>
      </c>
      <c r="G879" t="s">
        <v>140</v>
      </c>
      <c r="H879" t="s">
        <v>6398</v>
      </c>
    </row>
    <row r="880" spans="1:8" x14ac:dyDescent="0.2">
      <c r="A880" t="s">
        <v>93</v>
      </c>
      <c r="B880" t="s">
        <v>7</v>
      </c>
      <c r="C880">
        <f>_xlfn.XLOOKUP(B880,'2.1.trackMPD'!$R$7:$R$29,'2.1.trackMPD'!$T$7:$T$29)</f>
        <v>6</v>
      </c>
      <c r="D880">
        <v>1000</v>
      </c>
      <c r="E880" t="s">
        <v>6396</v>
      </c>
      <c r="F880" t="s">
        <v>111</v>
      </c>
      <c r="G880" t="s">
        <v>124</v>
      </c>
      <c r="H880" t="s">
        <v>6398</v>
      </c>
    </row>
    <row r="881" spans="1:8" x14ac:dyDescent="0.2">
      <c r="A881" t="s">
        <v>93</v>
      </c>
      <c r="B881" t="s">
        <v>7</v>
      </c>
      <c r="C881">
        <f>_xlfn.XLOOKUP(B881,'2.1.trackMPD'!$R$7:$R$29,'2.1.trackMPD'!$T$7:$T$29)</f>
        <v>6</v>
      </c>
      <c r="D881">
        <v>1000</v>
      </c>
      <c r="E881" t="s">
        <v>6396</v>
      </c>
      <c r="F881" t="s">
        <v>111</v>
      </c>
      <c r="G881" t="s">
        <v>140</v>
      </c>
      <c r="H881" t="s">
        <v>6398</v>
      </c>
    </row>
    <row r="882" spans="1:8" x14ac:dyDescent="0.2">
      <c r="A882" t="s">
        <v>93</v>
      </c>
      <c r="B882" t="s">
        <v>7</v>
      </c>
      <c r="C882">
        <f>_xlfn.XLOOKUP(B882,'2.1.trackMPD'!$R$7:$R$29,'2.1.trackMPD'!$T$7:$T$29)</f>
        <v>6</v>
      </c>
      <c r="D882">
        <v>1000</v>
      </c>
      <c r="E882" t="s">
        <v>6396</v>
      </c>
      <c r="F882" t="s">
        <v>110</v>
      </c>
      <c r="G882" t="s">
        <v>124</v>
      </c>
      <c r="H882" t="s">
        <v>6399</v>
      </c>
    </row>
    <row r="883" spans="1:8" x14ac:dyDescent="0.2">
      <c r="A883" t="s">
        <v>93</v>
      </c>
      <c r="B883" t="s">
        <v>7</v>
      </c>
      <c r="C883">
        <f>_xlfn.XLOOKUP(B883,'2.1.trackMPD'!$R$7:$R$29,'2.1.trackMPD'!$T$7:$T$29)</f>
        <v>6</v>
      </c>
      <c r="D883">
        <v>1000</v>
      </c>
      <c r="E883" t="s">
        <v>6396</v>
      </c>
      <c r="F883" t="s">
        <v>110</v>
      </c>
      <c r="G883" t="s">
        <v>140</v>
      </c>
      <c r="H883" t="s">
        <v>6399</v>
      </c>
    </row>
    <row r="884" spans="1:8" x14ac:dyDescent="0.2">
      <c r="A884" t="s">
        <v>93</v>
      </c>
      <c r="B884" t="s">
        <v>7</v>
      </c>
      <c r="C884">
        <f>_xlfn.XLOOKUP(B884,'2.1.trackMPD'!$R$7:$R$29,'2.1.trackMPD'!$T$7:$T$29)</f>
        <v>6</v>
      </c>
      <c r="D884">
        <v>5000</v>
      </c>
      <c r="E884" t="s">
        <v>6396</v>
      </c>
      <c r="F884" t="s">
        <v>110</v>
      </c>
      <c r="G884" t="s">
        <v>124</v>
      </c>
      <c r="H884" t="s">
        <v>6398</v>
      </c>
    </row>
    <row r="885" spans="1:8" x14ac:dyDescent="0.2">
      <c r="A885" t="s">
        <v>93</v>
      </c>
      <c r="B885" t="s">
        <v>7</v>
      </c>
      <c r="C885">
        <f>_xlfn.XLOOKUP(B885,'2.1.trackMPD'!$R$7:$R$29,'2.1.trackMPD'!$T$7:$T$29)</f>
        <v>6</v>
      </c>
      <c r="D885">
        <v>5000</v>
      </c>
      <c r="E885" t="s">
        <v>6396</v>
      </c>
      <c r="F885" t="s">
        <v>110</v>
      </c>
      <c r="G885" t="s">
        <v>140</v>
      </c>
      <c r="H885" t="s">
        <v>6398</v>
      </c>
    </row>
    <row r="886" spans="1:8" x14ac:dyDescent="0.2">
      <c r="A886" t="s">
        <v>93</v>
      </c>
      <c r="B886" t="s">
        <v>7</v>
      </c>
      <c r="C886">
        <f>_xlfn.XLOOKUP(B886,'2.1.trackMPD'!$R$7:$R$29,'2.1.trackMPD'!$T$7:$T$29)</f>
        <v>6</v>
      </c>
      <c r="D886">
        <v>5000</v>
      </c>
      <c r="E886" t="s">
        <v>6396</v>
      </c>
      <c r="F886" t="s">
        <v>111</v>
      </c>
      <c r="G886" t="s">
        <v>124</v>
      </c>
      <c r="H886" t="s">
        <v>6398</v>
      </c>
    </row>
    <row r="887" spans="1:8" x14ac:dyDescent="0.2">
      <c r="A887" t="s">
        <v>93</v>
      </c>
      <c r="B887" t="s">
        <v>7</v>
      </c>
      <c r="C887">
        <f>_xlfn.XLOOKUP(B887,'2.1.trackMPD'!$R$7:$R$29,'2.1.trackMPD'!$T$7:$T$29)</f>
        <v>6</v>
      </c>
      <c r="D887">
        <v>5000</v>
      </c>
      <c r="E887" t="s">
        <v>6396</v>
      </c>
      <c r="F887" t="s">
        <v>111</v>
      </c>
      <c r="G887" t="s">
        <v>140</v>
      </c>
      <c r="H887" t="s">
        <v>6398</v>
      </c>
    </row>
    <row r="888" spans="1:8" x14ac:dyDescent="0.2">
      <c r="A888" t="s">
        <v>93</v>
      </c>
      <c r="B888" t="s">
        <v>7</v>
      </c>
      <c r="C888">
        <f>_xlfn.XLOOKUP(B888,'2.1.trackMPD'!$R$7:$R$29,'2.1.trackMPD'!$T$7:$T$29)</f>
        <v>6</v>
      </c>
      <c r="D888">
        <v>5000</v>
      </c>
      <c r="E888" t="s">
        <v>6396</v>
      </c>
      <c r="F888" t="s">
        <v>110</v>
      </c>
      <c r="G888" t="s">
        <v>124</v>
      </c>
      <c r="H888" t="s">
        <v>6399</v>
      </c>
    </row>
    <row r="889" spans="1:8" x14ac:dyDescent="0.2">
      <c r="A889" t="s">
        <v>93</v>
      </c>
      <c r="B889" t="s">
        <v>7</v>
      </c>
      <c r="C889">
        <f>_xlfn.XLOOKUP(B889,'2.1.trackMPD'!$R$7:$R$29,'2.1.trackMPD'!$T$7:$T$29)</f>
        <v>6</v>
      </c>
      <c r="D889">
        <v>5000</v>
      </c>
      <c r="E889" t="s">
        <v>6396</v>
      </c>
      <c r="F889" t="s">
        <v>110</v>
      </c>
      <c r="G889" t="s">
        <v>140</v>
      </c>
      <c r="H889" t="s">
        <v>6399</v>
      </c>
    </row>
    <row r="890" spans="1:8" x14ac:dyDescent="0.2">
      <c r="A890" t="s">
        <v>93</v>
      </c>
      <c r="B890" t="s">
        <v>7</v>
      </c>
      <c r="C890">
        <f>_xlfn.XLOOKUP(B890,'2.1.trackMPD'!$R$7:$R$29,'2.1.trackMPD'!$T$7:$T$29)</f>
        <v>6</v>
      </c>
      <c r="D890">
        <v>1</v>
      </c>
      <c r="E890" t="s">
        <v>6400</v>
      </c>
      <c r="F890" t="s">
        <v>110</v>
      </c>
      <c r="G890" t="s">
        <v>124</v>
      </c>
      <c r="H890" t="s">
        <v>6398</v>
      </c>
    </row>
    <row r="891" spans="1:8" x14ac:dyDescent="0.2">
      <c r="A891" t="s">
        <v>93</v>
      </c>
      <c r="B891" t="s">
        <v>7</v>
      </c>
      <c r="C891">
        <f>_xlfn.XLOOKUP(B891,'2.1.trackMPD'!$R$7:$R$29,'2.1.trackMPD'!$T$7:$T$29)</f>
        <v>6</v>
      </c>
      <c r="D891">
        <v>1</v>
      </c>
      <c r="E891" t="s">
        <v>6400</v>
      </c>
      <c r="F891" t="s">
        <v>110</v>
      </c>
      <c r="G891" t="s">
        <v>140</v>
      </c>
      <c r="H891" t="s">
        <v>6398</v>
      </c>
    </row>
    <row r="892" spans="1:8" x14ac:dyDescent="0.2">
      <c r="A892" t="s">
        <v>93</v>
      </c>
      <c r="B892" t="s">
        <v>7</v>
      </c>
      <c r="C892">
        <f>_xlfn.XLOOKUP(B892,'2.1.trackMPD'!$R$7:$R$29,'2.1.trackMPD'!$T$7:$T$29)</f>
        <v>6</v>
      </c>
      <c r="D892">
        <v>1</v>
      </c>
      <c r="E892" t="s">
        <v>6400</v>
      </c>
      <c r="F892" t="s">
        <v>111</v>
      </c>
      <c r="G892" t="s">
        <v>124</v>
      </c>
      <c r="H892" t="s">
        <v>6398</v>
      </c>
    </row>
    <row r="893" spans="1:8" x14ac:dyDescent="0.2">
      <c r="A893" t="s">
        <v>93</v>
      </c>
      <c r="B893" t="s">
        <v>7</v>
      </c>
      <c r="C893">
        <f>_xlfn.XLOOKUP(B893,'2.1.trackMPD'!$R$7:$R$29,'2.1.trackMPD'!$T$7:$T$29)</f>
        <v>6</v>
      </c>
      <c r="D893">
        <v>1</v>
      </c>
      <c r="E893" t="s">
        <v>6400</v>
      </c>
      <c r="F893" t="s">
        <v>111</v>
      </c>
      <c r="G893" t="s">
        <v>140</v>
      </c>
      <c r="H893" t="s">
        <v>6398</v>
      </c>
    </row>
    <row r="894" spans="1:8" x14ac:dyDescent="0.2">
      <c r="A894" t="s">
        <v>93</v>
      </c>
      <c r="B894" t="s">
        <v>7</v>
      </c>
      <c r="C894">
        <f>_xlfn.XLOOKUP(B894,'2.1.trackMPD'!$R$7:$R$29,'2.1.trackMPD'!$T$7:$T$29)</f>
        <v>6</v>
      </c>
      <c r="D894">
        <v>1</v>
      </c>
      <c r="E894" t="s">
        <v>6400</v>
      </c>
      <c r="F894" t="s">
        <v>110</v>
      </c>
      <c r="G894" t="s">
        <v>124</v>
      </c>
      <c r="H894" t="s">
        <v>6399</v>
      </c>
    </row>
    <row r="895" spans="1:8" x14ac:dyDescent="0.2">
      <c r="A895" t="s">
        <v>93</v>
      </c>
      <c r="B895" t="s">
        <v>7</v>
      </c>
      <c r="C895">
        <f>_xlfn.XLOOKUP(B895,'2.1.trackMPD'!$R$7:$R$29,'2.1.trackMPD'!$T$7:$T$29)</f>
        <v>6</v>
      </c>
      <c r="D895">
        <v>1</v>
      </c>
      <c r="E895" t="s">
        <v>6400</v>
      </c>
      <c r="F895" t="s">
        <v>110</v>
      </c>
      <c r="G895" t="s">
        <v>140</v>
      </c>
      <c r="H895" t="s">
        <v>6399</v>
      </c>
    </row>
    <row r="896" spans="1:8" x14ac:dyDescent="0.2">
      <c r="A896" t="s">
        <v>93</v>
      </c>
      <c r="B896" t="s">
        <v>7</v>
      </c>
      <c r="C896">
        <f>_xlfn.XLOOKUP(B896,'2.1.trackMPD'!$R$7:$R$29,'2.1.trackMPD'!$T$7:$T$29)</f>
        <v>6</v>
      </c>
      <c r="D896">
        <v>10</v>
      </c>
      <c r="E896" t="s">
        <v>6400</v>
      </c>
      <c r="F896" t="s">
        <v>110</v>
      </c>
      <c r="G896" t="s">
        <v>124</v>
      </c>
      <c r="H896" t="s">
        <v>6398</v>
      </c>
    </row>
    <row r="897" spans="1:8" x14ac:dyDescent="0.2">
      <c r="A897" t="s">
        <v>93</v>
      </c>
      <c r="B897" t="s">
        <v>7</v>
      </c>
      <c r="C897">
        <f>_xlfn.XLOOKUP(B897,'2.1.trackMPD'!$R$7:$R$29,'2.1.trackMPD'!$T$7:$T$29)</f>
        <v>6</v>
      </c>
      <c r="D897">
        <v>10</v>
      </c>
      <c r="E897" t="s">
        <v>6400</v>
      </c>
      <c r="F897" t="s">
        <v>110</v>
      </c>
      <c r="G897" t="s">
        <v>140</v>
      </c>
      <c r="H897" t="s">
        <v>6398</v>
      </c>
    </row>
    <row r="898" spans="1:8" x14ac:dyDescent="0.2">
      <c r="A898" t="s">
        <v>93</v>
      </c>
      <c r="B898" t="s">
        <v>7</v>
      </c>
      <c r="C898">
        <f>_xlfn.XLOOKUP(B898,'2.1.trackMPD'!$R$7:$R$29,'2.1.trackMPD'!$T$7:$T$29)</f>
        <v>6</v>
      </c>
      <c r="D898">
        <v>10</v>
      </c>
      <c r="E898" t="s">
        <v>6400</v>
      </c>
      <c r="F898" t="s">
        <v>111</v>
      </c>
      <c r="G898" t="s">
        <v>124</v>
      </c>
      <c r="H898" t="s">
        <v>6398</v>
      </c>
    </row>
    <row r="899" spans="1:8" x14ac:dyDescent="0.2">
      <c r="A899" t="s">
        <v>93</v>
      </c>
      <c r="B899" t="s">
        <v>7</v>
      </c>
      <c r="C899">
        <f>_xlfn.XLOOKUP(B899,'2.1.trackMPD'!$R$7:$R$29,'2.1.trackMPD'!$T$7:$T$29)</f>
        <v>6</v>
      </c>
      <c r="D899">
        <v>10</v>
      </c>
      <c r="E899" t="s">
        <v>6400</v>
      </c>
      <c r="F899" t="s">
        <v>111</v>
      </c>
      <c r="G899" t="s">
        <v>140</v>
      </c>
      <c r="H899" t="s">
        <v>6398</v>
      </c>
    </row>
    <row r="900" spans="1:8" x14ac:dyDescent="0.2">
      <c r="A900" t="s">
        <v>93</v>
      </c>
      <c r="B900" t="s">
        <v>7</v>
      </c>
      <c r="C900">
        <f>_xlfn.XLOOKUP(B900,'2.1.trackMPD'!$R$7:$R$29,'2.1.trackMPD'!$T$7:$T$29)</f>
        <v>6</v>
      </c>
      <c r="D900">
        <v>10</v>
      </c>
      <c r="E900" t="s">
        <v>6400</v>
      </c>
      <c r="F900" t="s">
        <v>110</v>
      </c>
      <c r="G900" t="s">
        <v>124</v>
      </c>
      <c r="H900" t="s">
        <v>6399</v>
      </c>
    </row>
    <row r="901" spans="1:8" x14ac:dyDescent="0.2">
      <c r="A901" t="s">
        <v>93</v>
      </c>
      <c r="B901" t="s">
        <v>7</v>
      </c>
      <c r="C901">
        <f>_xlfn.XLOOKUP(B901,'2.1.trackMPD'!$R$7:$R$29,'2.1.trackMPD'!$T$7:$T$29)</f>
        <v>6</v>
      </c>
      <c r="D901">
        <v>10</v>
      </c>
      <c r="E901" t="s">
        <v>6400</v>
      </c>
      <c r="F901" t="s">
        <v>110</v>
      </c>
      <c r="G901" t="s">
        <v>140</v>
      </c>
      <c r="H901" t="s">
        <v>6399</v>
      </c>
    </row>
    <row r="902" spans="1:8" x14ac:dyDescent="0.2">
      <c r="A902" t="s">
        <v>93</v>
      </c>
      <c r="B902" t="s">
        <v>7</v>
      </c>
      <c r="C902">
        <f>_xlfn.XLOOKUP(B902,'2.1.trackMPD'!$R$7:$R$29,'2.1.trackMPD'!$T$7:$T$29)</f>
        <v>6</v>
      </c>
      <c r="D902">
        <v>100</v>
      </c>
      <c r="E902" t="s">
        <v>6400</v>
      </c>
      <c r="F902" t="s">
        <v>110</v>
      </c>
      <c r="G902" t="s">
        <v>124</v>
      </c>
      <c r="H902" t="s">
        <v>6398</v>
      </c>
    </row>
    <row r="903" spans="1:8" x14ac:dyDescent="0.2">
      <c r="A903" t="s">
        <v>93</v>
      </c>
      <c r="B903" t="s">
        <v>7</v>
      </c>
      <c r="C903">
        <f>_xlfn.XLOOKUP(B903,'2.1.trackMPD'!$R$7:$R$29,'2.1.trackMPD'!$T$7:$T$29)</f>
        <v>6</v>
      </c>
      <c r="D903">
        <v>100</v>
      </c>
      <c r="E903" t="s">
        <v>6400</v>
      </c>
      <c r="F903" t="s">
        <v>110</v>
      </c>
      <c r="G903" t="s">
        <v>140</v>
      </c>
      <c r="H903" t="s">
        <v>6398</v>
      </c>
    </row>
    <row r="904" spans="1:8" x14ac:dyDescent="0.2">
      <c r="A904" t="s">
        <v>93</v>
      </c>
      <c r="B904" t="s">
        <v>7</v>
      </c>
      <c r="C904">
        <f>_xlfn.XLOOKUP(B904,'2.1.trackMPD'!$R$7:$R$29,'2.1.trackMPD'!$T$7:$T$29)</f>
        <v>6</v>
      </c>
      <c r="D904">
        <v>100</v>
      </c>
      <c r="E904" t="s">
        <v>6400</v>
      </c>
      <c r="F904" t="s">
        <v>111</v>
      </c>
      <c r="G904" t="s">
        <v>124</v>
      </c>
      <c r="H904" t="s">
        <v>6398</v>
      </c>
    </row>
    <row r="905" spans="1:8" x14ac:dyDescent="0.2">
      <c r="A905" t="s">
        <v>93</v>
      </c>
      <c r="B905" t="s">
        <v>7</v>
      </c>
      <c r="C905">
        <f>_xlfn.XLOOKUP(B905,'2.1.trackMPD'!$R$7:$R$29,'2.1.trackMPD'!$T$7:$T$29)</f>
        <v>6</v>
      </c>
      <c r="D905">
        <v>100</v>
      </c>
      <c r="E905" t="s">
        <v>6400</v>
      </c>
      <c r="F905" t="s">
        <v>111</v>
      </c>
      <c r="G905" t="s">
        <v>140</v>
      </c>
      <c r="H905" t="s">
        <v>6398</v>
      </c>
    </row>
    <row r="906" spans="1:8" x14ac:dyDescent="0.2">
      <c r="A906" t="s">
        <v>93</v>
      </c>
      <c r="B906" t="s">
        <v>7</v>
      </c>
      <c r="C906">
        <f>_xlfn.XLOOKUP(B906,'2.1.trackMPD'!$R$7:$R$29,'2.1.trackMPD'!$T$7:$T$29)</f>
        <v>6</v>
      </c>
      <c r="D906">
        <v>100</v>
      </c>
      <c r="E906" t="s">
        <v>6400</v>
      </c>
      <c r="F906" t="s">
        <v>110</v>
      </c>
      <c r="G906" t="s">
        <v>124</v>
      </c>
      <c r="H906" t="s">
        <v>6399</v>
      </c>
    </row>
    <row r="907" spans="1:8" x14ac:dyDescent="0.2">
      <c r="A907" t="s">
        <v>93</v>
      </c>
      <c r="B907" t="s">
        <v>7</v>
      </c>
      <c r="C907">
        <f>_xlfn.XLOOKUP(B907,'2.1.trackMPD'!$R$7:$R$29,'2.1.trackMPD'!$T$7:$T$29)</f>
        <v>6</v>
      </c>
      <c r="D907">
        <v>100</v>
      </c>
      <c r="E907" t="s">
        <v>6400</v>
      </c>
      <c r="F907" t="s">
        <v>110</v>
      </c>
      <c r="G907" t="s">
        <v>140</v>
      </c>
      <c r="H907" t="s">
        <v>6399</v>
      </c>
    </row>
    <row r="908" spans="1:8" x14ac:dyDescent="0.2">
      <c r="A908" t="s">
        <v>93</v>
      </c>
      <c r="B908" t="s">
        <v>7</v>
      </c>
      <c r="C908">
        <f>_xlfn.XLOOKUP(B908,'2.1.trackMPD'!$R$7:$R$29,'2.1.trackMPD'!$T$7:$T$29)</f>
        <v>6</v>
      </c>
      <c r="D908">
        <v>1000</v>
      </c>
      <c r="E908" t="s">
        <v>6400</v>
      </c>
      <c r="F908" t="s">
        <v>110</v>
      </c>
      <c r="G908" t="s">
        <v>124</v>
      </c>
      <c r="H908" t="s">
        <v>6398</v>
      </c>
    </row>
    <row r="909" spans="1:8" x14ac:dyDescent="0.2">
      <c r="A909" t="s">
        <v>93</v>
      </c>
      <c r="B909" t="s">
        <v>7</v>
      </c>
      <c r="C909">
        <f>_xlfn.XLOOKUP(B909,'2.1.trackMPD'!$R$7:$R$29,'2.1.trackMPD'!$T$7:$T$29)</f>
        <v>6</v>
      </c>
      <c r="D909">
        <v>1000</v>
      </c>
      <c r="E909" t="s">
        <v>6400</v>
      </c>
      <c r="F909" t="s">
        <v>110</v>
      </c>
      <c r="G909" t="s">
        <v>140</v>
      </c>
      <c r="H909" t="s">
        <v>6398</v>
      </c>
    </row>
    <row r="910" spans="1:8" x14ac:dyDescent="0.2">
      <c r="A910" t="s">
        <v>93</v>
      </c>
      <c r="B910" t="s">
        <v>7</v>
      </c>
      <c r="C910">
        <f>_xlfn.XLOOKUP(B910,'2.1.trackMPD'!$R$7:$R$29,'2.1.trackMPD'!$T$7:$T$29)</f>
        <v>6</v>
      </c>
      <c r="D910">
        <v>1000</v>
      </c>
      <c r="E910" t="s">
        <v>6400</v>
      </c>
      <c r="F910" t="s">
        <v>111</v>
      </c>
      <c r="G910" t="s">
        <v>124</v>
      </c>
      <c r="H910" t="s">
        <v>6398</v>
      </c>
    </row>
    <row r="911" spans="1:8" x14ac:dyDescent="0.2">
      <c r="A911" t="s">
        <v>93</v>
      </c>
      <c r="B911" t="s">
        <v>7</v>
      </c>
      <c r="C911">
        <f>_xlfn.XLOOKUP(B911,'2.1.trackMPD'!$R$7:$R$29,'2.1.trackMPD'!$T$7:$T$29)</f>
        <v>6</v>
      </c>
      <c r="D911">
        <v>1000</v>
      </c>
      <c r="E911" t="s">
        <v>6400</v>
      </c>
      <c r="F911" t="s">
        <v>111</v>
      </c>
      <c r="G911" t="s">
        <v>140</v>
      </c>
      <c r="H911" t="s">
        <v>6398</v>
      </c>
    </row>
    <row r="912" spans="1:8" x14ac:dyDescent="0.2">
      <c r="A912" t="s">
        <v>93</v>
      </c>
      <c r="B912" t="s">
        <v>7</v>
      </c>
      <c r="C912">
        <f>_xlfn.XLOOKUP(B912,'2.1.trackMPD'!$R$7:$R$29,'2.1.trackMPD'!$T$7:$T$29)</f>
        <v>6</v>
      </c>
      <c r="D912">
        <v>1000</v>
      </c>
      <c r="E912" t="s">
        <v>6400</v>
      </c>
      <c r="F912" t="s">
        <v>110</v>
      </c>
      <c r="G912" t="s">
        <v>124</v>
      </c>
      <c r="H912" t="s">
        <v>6399</v>
      </c>
    </row>
    <row r="913" spans="1:8" x14ac:dyDescent="0.2">
      <c r="A913" t="s">
        <v>93</v>
      </c>
      <c r="B913" t="s">
        <v>7</v>
      </c>
      <c r="C913">
        <f>_xlfn.XLOOKUP(B913,'2.1.trackMPD'!$R$7:$R$29,'2.1.trackMPD'!$T$7:$T$29)</f>
        <v>6</v>
      </c>
      <c r="D913">
        <v>1000</v>
      </c>
      <c r="E913" t="s">
        <v>6400</v>
      </c>
      <c r="F913" t="s">
        <v>110</v>
      </c>
      <c r="G913" t="s">
        <v>140</v>
      </c>
      <c r="H913" t="s">
        <v>6399</v>
      </c>
    </row>
    <row r="914" spans="1:8" x14ac:dyDescent="0.2">
      <c r="A914" t="s">
        <v>93</v>
      </c>
      <c r="B914" t="s">
        <v>7</v>
      </c>
      <c r="C914">
        <f>_xlfn.XLOOKUP(B914,'2.1.trackMPD'!$R$7:$R$29,'2.1.trackMPD'!$T$7:$T$29)</f>
        <v>6</v>
      </c>
      <c r="D914">
        <v>5000</v>
      </c>
      <c r="E914" t="s">
        <v>6400</v>
      </c>
      <c r="F914" t="s">
        <v>110</v>
      </c>
      <c r="G914" t="s">
        <v>124</v>
      </c>
      <c r="H914" t="s">
        <v>6398</v>
      </c>
    </row>
    <row r="915" spans="1:8" x14ac:dyDescent="0.2">
      <c r="A915" t="s">
        <v>93</v>
      </c>
      <c r="B915" t="s">
        <v>7</v>
      </c>
      <c r="C915">
        <f>_xlfn.XLOOKUP(B915,'2.1.trackMPD'!$R$7:$R$29,'2.1.trackMPD'!$T$7:$T$29)</f>
        <v>6</v>
      </c>
      <c r="D915">
        <v>5000</v>
      </c>
      <c r="E915" t="s">
        <v>6400</v>
      </c>
      <c r="F915" t="s">
        <v>110</v>
      </c>
      <c r="G915" t="s">
        <v>140</v>
      </c>
      <c r="H915" t="s">
        <v>6398</v>
      </c>
    </row>
    <row r="916" spans="1:8" x14ac:dyDescent="0.2">
      <c r="A916" t="s">
        <v>93</v>
      </c>
      <c r="B916" t="s">
        <v>7</v>
      </c>
      <c r="C916">
        <f>_xlfn.XLOOKUP(B916,'2.1.trackMPD'!$R$7:$R$29,'2.1.trackMPD'!$T$7:$T$29)</f>
        <v>6</v>
      </c>
      <c r="D916">
        <v>5000</v>
      </c>
      <c r="E916" t="s">
        <v>6400</v>
      </c>
      <c r="F916" t="s">
        <v>111</v>
      </c>
      <c r="G916" t="s">
        <v>124</v>
      </c>
      <c r="H916" t="s">
        <v>6398</v>
      </c>
    </row>
    <row r="917" spans="1:8" x14ac:dyDescent="0.2">
      <c r="A917" t="s">
        <v>93</v>
      </c>
      <c r="B917" t="s">
        <v>7</v>
      </c>
      <c r="C917">
        <f>_xlfn.XLOOKUP(B917,'2.1.trackMPD'!$R$7:$R$29,'2.1.trackMPD'!$T$7:$T$29)</f>
        <v>6</v>
      </c>
      <c r="D917">
        <v>5000</v>
      </c>
      <c r="E917" t="s">
        <v>6400</v>
      </c>
      <c r="F917" t="s">
        <v>111</v>
      </c>
      <c r="G917" t="s">
        <v>140</v>
      </c>
      <c r="H917" t="s">
        <v>6398</v>
      </c>
    </row>
    <row r="918" spans="1:8" x14ac:dyDescent="0.2">
      <c r="A918" t="s">
        <v>93</v>
      </c>
      <c r="B918" t="s">
        <v>7</v>
      </c>
      <c r="C918">
        <f>_xlfn.XLOOKUP(B918,'2.1.trackMPD'!$R$7:$R$29,'2.1.trackMPD'!$T$7:$T$29)</f>
        <v>6</v>
      </c>
      <c r="D918">
        <v>5000</v>
      </c>
      <c r="E918" t="s">
        <v>6400</v>
      </c>
      <c r="F918" t="s">
        <v>110</v>
      </c>
      <c r="G918" t="s">
        <v>124</v>
      </c>
      <c r="H918" t="s">
        <v>6399</v>
      </c>
    </row>
    <row r="919" spans="1:8" x14ac:dyDescent="0.2">
      <c r="A919" t="s">
        <v>93</v>
      </c>
      <c r="B919" t="s">
        <v>7</v>
      </c>
      <c r="C919">
        <f>_xlfn.XLOOKUP(B919,'2.1.trackMPD'!$R$7:$R$29,'2.1.trackMPD'!$T$7:$T$29)</f>
        <v>6</v>
      </c>
      <c r="D919">
        <v>5000</v>
      </c>
      <c r="E919" t="s">
        <v>6400</v>
      </c>
      <c r="F919" t="s">
        <v>110</v>
      </c>
      <c r="G919" t="s">
        <v>140</v>
      </c>
      <c r="H919" t="s">
        <v>6399</v>
      </c>
    </row>
    <row r="920" spans="1:8" x14ac:dyDescent="0.2">
      <c r="A920" t="s">
        <v>93</v>
      </c>
      <c r="B920" t="s">
        <v>7</v>
      </c>
      <c r="C920">
        <f>_xlfn.XLOOKUP(B920,'2.1.trackMPD'!$R$7:$R$29,'2.1.trackMPD'!$T$7:$T$29)</f>
        <v>6</v>
      </c>
      <c r="D920">
        <v>1</v>
      </c>
      <c r="E920" t="s">
        <v>6401</v>
      </c>
      <c r="F920" t="s">
        <v>110</v>
      </c>
      <c r="G920" t="s">
        <v>124</v>
      </c>
      <c r="H920" t="s">
        <v>6398</v>
      </c>
    </row>
    <row r="921" spans="1:8" x14ac:dyDescent="0.2">
      <c r="A921" t="s">
        <v>93</v>
      </c>
      <c r="B921" t="s">
        <v>7</v>
      </c>
      <c r="C921">
        <f>_xlfn.XLOOKUP(B921,'2.1.trackMPD'!$R$7:$R$29,'2.1.trackMPD'!$T$7:$T$29)</f>
        <v>6</v>
      </c>
      <c r="D921">
        <v>1</v>
      </c>
      <c r="E921" t="s">
        <v>6401</v>
      </c>
      <c r="F921" t="s">
        <v>110</v>
      </c>
      <c r="G921" t="s">
        <v>140</v>
      </c>
      <c r="H921" t="s">
        <v>6398</v>
      </c>
    </row>
    <row r="922" spans="1:8" x14ac:dyDescent="0.2">
      <c r="A922" t="s">
        <v>93</v>
      </c>
      <c r="B922" t="s">
        <v>7</v>
      </c>
      <c r="C922">
        <f>_xlfn.XLOOKUP(B922,'2.1.trackMPD'!$R$7:$R$29,'2.1.trackMPD'!$T$7:$T$29)</f>
        <v>6</v>
      </c>
      <c r="D922">
        <v>1</v>
      </c>
      <c r="E922" t="s">
        <v>6401</v>
      </c>
      <c r="F922" t="s">
        <v>111</v>
      </c>
      <c r="G922" t="s">
        <v>124</v>
      </c>
      <c r="H922" t="s">
        <v>6398</v>
      </c>
    </row>
    <row r="923" spans="1:8" x14ac:dyDescent="0.2">
      <c r="A923" t="s">
        <v>93</v>
      </c>
      <c r="B923" t="s">
        <v>7</v>
      </c>
      <c r="C923">
        <f>_xlfn.XLOOKUP(B923,'2.1.trackMPD'!$R$7:$R$29,'2.1.trackMPD'!$T$7:$T$29)</f>
        <v>6</v>
      </c>
      <c r="D923">
        <v>1</v>
      </c>
      <c r="E923" t="s">
        <v>6401</v>
      </c>
      <c r="F923" t="s">
        <v>111</v>
      </c>
      <c r="G923" t="s">
        <v>140</v>
      </c>
      <c r="H923" t="s">
        <v>6398</v>
      </c>
    </row>
    <row r="924" spans="1:8" x14ac:dyDescent="0.2">
      <c r="A924" t="s">
        <v>93</v>
      </c>
      <c r="B924" t="s">
        <v>7</v>
      </c>
      <c r="C924">
        <f>_xlfn.XLOOKUP(B924,'2.1.trackMPD'!$R$7:$R$29,'2.1.trackMPD'!$T$7:$T$29)</f>
        <v>6</v>
      </c>
      <c r="D924">
        <v>1</v>
      </c>
      <c r="E924" t="s">
        <v>6401</v>
      </c>
      <c r="F924" t="s">
        <v>110</v>
      </c>
      <c r="G924" t="s">
        <v>124</v>
      </c>
      <c r="H924" t="s">
        <v>6399</v>
      </c>
    </row>
    <row r="925" spans="1:8" x14ac:dyDescent="0.2">
      <c r="A925" t="s">
        <v>93</v>
      </c>
      <c r="B925" t="s">
        <v>7</v>
      </c>
      <c r="C925">
        <f>_xlfn.XLOOKUP(B925,'2.1.trackMPD'!$R$7:$R$29,'2.1.trackMPD'!$T$7:$T$29)</f>
        <v>6</v>
      </c>
      <c r="D925">
        <v>1</v>
      </c>
      <c r="E925" t="s">
        <v>6401</v>
      </c>
      <c r="F925" t="s">
        <v>110</v>
      </c>
      <c r="G925" t="s">
        <v>140</v>
      </c>
      <c r="H925" t="s">
        <v>6399</v>
      </c>
    </row>
    <row r="926" spans="1:8" x14ac:dyDescent="0.2">
      <c r="A926" t="s">
        <v>93</v>
      </c>
      <c r="B926" t="s">
        <v>7</v>
      </c>
      <c r="C926">
        <f>_xlfn.XLOOKUP(B926,'2.1.trackMPD'!$R$7:$R$29,'2.1.trackMPD'!$T$7:$T$29)</f>
        <v>6</v>
      </c>
      <c r="D926">
        <v>10</v>
      </c>
      <c r="E926" t="s">
        <v>6401</v>
      </c>
      <c r="F926" t="s">
        <v>110</v>
      </c>
      <c r="G926" t="s">
        <v>124</v>
      </c>
      <c r="H926" t="s">
        <v>6398</v>
      </c>
    </row>
    <row r="927" spans="1:8" x14ac:dyDescent="0.2">
      <c r="A927" t="s">
        <v>93</v>
      </c>
      <c r="B927" t="s">
        <v>7</v>
      </c>
      <c r="C927">
        <f>_xlfn.XLOOKUP(B927,'2.1.trackMPD'!$R$7:$R$29,'2.1.trackMPD'!$T$7:$T$29)</f>
        <v>6</v>
      </c>
      <c r="D927">
        <v>10</v>
      </c>
      <c r="E927" t="s">
        <v>6401</v>
      </c>
      <c r="F927" t="s">
        <v>110</v>
      </c>
      <c r="G927" t="s">
        <v>140</v>
      </c>
      <c r="H927" t="s">
        <v>6398</v>
      </c>
    </row>
    <row r="928" spans="1:8" x14ac:dyDescent="0.2">
      <c r="A928" t="s">
        <v>93</v>
      </c>
      <c r="B928" t="s">
        <v>7</v>
      </c>
      <c r="C928">
        <f>_xlfn.XLOOKUP(B928,'2.1.trackMPD'!$R$7:$R$29,'2.1.trackMPD'!$T$7:$T$29)</f>
        <v>6</v>
      </c>
      <c r="D928">
        <v>10</v>
      </c>
      <c r="E928" t="s">
        <v>6401</v>
      </c>
      <c r="F928" t="s">
        <v>111</v>
      </c>
      <c r="G928" t="s">
        <v>124</v>
      </c>
      <c r="H928" t="s">
        <v>6398</v>
      </c>
    </row>
    <row r="929" spans="1:8" x14ac:dyDescent="0.2">
      <c r="A929" t="s">
        <v>93</v>
      </c>
      <c r="B929" t="s">
        <v>7</v>
      </c>
      <c r="C929">
        <f>_xlfn.XLOOKUP(B929,'2.1.trackMPD'!$R$7:$R$29,'2.1.trackMPD'!$T$7:$T$29)</f>
        <v>6</v>
      </c>
      <c r="D929">
        <v>10</v>
      </c>
      <c r="E929" t="s">
        <v>6401</v>
      </c>
      <c r="F929" t="s">
        <v>111</v>
      </c>
      <c r="G929" t="s">
        <v>140</v>
      </c>
      <c r="H929" t="s">
        <v>6398</v>
      </c>
    </row>
    <row r="930" spans="1:8" x14ac:dyDescent="0.2">
      <c r="A930" t="s">
        <v>93</v>
      </c>
      <c r="B930" t="s">
        <v>7</v>
      </c>
      <c r="C930">
        <f>_xlfn.XLOOKUP(B930,'2.1.trackMPD'!$R$7:$R$29,'2.1.trackMPD'!$T$7:$T$29)</f>
        <v>6</v>
      </c>
      <c r="D930">
        <v>10</v>
      </c>
      <c r="E930" t="s">
        <v>6401</v>
      </c>
      <c r="F930" t="s">
        <v>110</v>
      </c>
      <c r="G930" t="s">
        <v>124</v>
      </c>
      <c r="H930" t="s">
        <v>6399</v>
      </c>
    </row>
    <row r="931" spans="1:8" x14ac:dyDescent="0.2">
      <c r="A931" t="s">
        <v>93</v>
      </c>
      <c r="B931" t="s">
        <v>7</v>
      </c>
      <c r="C931">
        <f>_xlfn.XLOOKUP(B931,'2.1.trackMPD'!$R$7:$R$29,'2.1.trackMPD'!$T$7:$T$29)</f>
        <v>6</v>
      </c>
      <c r="D931">
        <v>10</v>
      </c>
      <c r="E931" t="s">
        <v>6401</v>
      </c>
      <c r="F931" t="s">
        <v>110</v>
      </c>
      <c r="G931" t="s">
        <v>140</v>
      </c>
      <c r="H931" t="s">
        <v>6399</v>
      </c>
    </row>
    <row r="932" spans="1:8" x14ac:dyDescent="0.2">
      <c r="A932" t="s">
        <v>93</v>
      </c>
      <c r="B932" t="s">
        <v>7</v>
      </c>
      <c r="C932">
        <f>_xlfn.XLOOKUP(B932,'2.1.trackMPD'!$R$7:$R$29,'2.1.trackMPD'!$T$7:$T$29)</f>
        <v>6</v>
      </c>
      <c r="D932">
        <v>100</v>
      </c>
      <c r="E932" t="s">
        <v>6401</v>
      </c>
      <c r="F932" t="s">
        <v>110</v>
      </c>
      <c r="G932" t="s">
        <v>124</v>
      </c>
      <c r="H932" t="s">
        <v>6398</v>
      </c>
    </row>
    <row r="933" spans="1:8" x14ac:dyDescent="0.2">
      <c r="A933" t="s">
        <v>93</v>
      </c>
      <c r="B933" t="s">
        <v>7</v>
      </c>
      <c r="C933">
        <f>_xlfn.XLOOKUP(B933,'2.1.trackMPD'!$R$7:$R$29,'2.1.trackMPD'!$T$7:$T$29)</f>
        <v>6</v>
      </c>
      <c r="D933">
        <v>100</v>
      </c>
      <c r="E933" t="s">
        <v>6401</v>
      </c>
      <c r="F933" t="s">
        <v>110</v>
      </c>
      <c r="G933" t="s">
        <v>140</v>
      </c>
      <c r="H933" t="s">
        <v>6398</v>
      </c>
    </row>
    <row r="934" spans="1:8" x14ac:dyDescent="0.2">
      <c r="A934" t="s">
        <v>93</v>
      </c>
      <c r="B934" t="s">
        <v>7</v>
      </c>
      <c r="C934">
        <f>_xlfn.XLOOKUP(B934,'2.1.trackMPD'!$R$7:$R$29,'2.1.trackMPD'!$T$7:$T$29)</f>
        <v>6</v>
      </c>
      <c r="D934">
        <v>100</v>
      </c>
      <c r="E934" t="s">
        <v>6401</v>
      </c>
      <c r="F934" t="s">
        <v>111</v>
      </c>
      <c r="G934" t="s">
        <v>124</v>
      </c>
      <c r="H934" t="s">
        <v>6398</v>
      </c>
    </row>
    <row r="935" spans="1:8" x14ac:dyDescent="0.2">
      <c r="A935" t="s">
        <v>93</v>
      </c>
      <c r="B935" t="s">
        <v>7</v>
      </c>
      <c r="C935">
        <f>_xlfn.XLOOKUP(B935,'2.1.trackMPD'!$R$7:$R$29,'2.1.trackMPD'!$T$7:$T$29)</f>
        <v>6</v>
      </c>
      <c r="D935">
        <v>100</v>
      </c>
      <c r="E935" t="s">
        <v>6401</v>
      </c>
      <c r="F935" t="s">
        <v>111</v>
      </c>
      <c r="G935" t="s">
        <v>140</v>
      </c>
      <c r="H935" t="s">
        <v>6398</v>
      </c>
    </row>
    <row r="936" spans="1:8" x14ac:dyDescent="0.2">
      <c r="A936" t="s">
        <v>93</v>
      </c>
      <c r="B936" t="s">
        <v>7</v>
      </c>
      <c r="C936">
        <f>_xlfn.XLOOKUP(B936,'2.1.trackMPD'!$R$7:$R$29,'2.1.trackMPD'!$T$7:$T$29)</f>
        <v>6</v>
      </c>
      <c r="D936">
        <v>100</v>
      </c>
      <c r="E936" t="s">
        <v>6401</v>
      </c>
      <c r="F936" t="s">
        <v>110</v>
      </c>
      <c r="G936" t="s">
        <v>124</v>
      </c>
      <c r="H936" t="s">
        <v>6399</v>
      </c>
    </row>
    <row r="937" spans="1:8" x14ac:dyDescent="0.2">
      <c r="A937" t="s">
        <v>93</v>
      </c>
      <c r="B937" t="s">
        <v>7</v>
      </c>
      <c r="C937">
        <f>_xlfn.XLOOKUP(B937,'2.1.trackMPD'!$R$7:$R$29,'2.1.trackMPD'!$T$7:$T$29)</f>
        <v>6</v>
      </c>
      <c r="D937">
        <v>100</v>
      </c>
      <c r="E937" t="s">
        <v>6401</v>
      </c>
      <c r="F937" t="s">
        <v>110</v>
      </c>
      <c r="G937" t="s">
        <v>140</v>
      </c>
      <c r="H937" t="s">
        <v>6399</v>
      </c>
    </row>
    <row r="938" spans="1:8" x14ac:dyDescent="0.2">
      <c r="A938" t="s">
        <v>93</v>
      </c>
      <c r="B938" t="s">
        <v>20</v>
      </c>
      <c r="C938">
        <f>_xlfn.XLOOKUP(B938,'2.1.trackMPD'!$R$7:$R$29,'2.1.trackMPD'!$T$7:$T$29)</f>
        <v>6</v>
      </c>
      <c r="D938">
        <v>1</v>
      </c>
      <c r="E938" t="s">
        <v>6396</v>
      </c>
      <c r="F938" t="s">
        <v>110</v>
      </c>
      <c r="G938" t="s">
        <v>124</v>
      </c>
      <c r="H938" t="s">
        <v>6398</v>
      </c>
    </row>
    <row r="939" spans="1:8" x14ac:dyDescent="0.2">
      <c r="A939" t="s">
        <v>93</v>
      </c>
      <c r="B939" t="s">
        <v>20</v>
      </c>
      <c r="C939">
        <f>_xlfn.XLOOKUP(B939,'2.1.trackMPD'!$R$7:$R$29,'2.1.trackMPD'!$T$7:$T$29)</f>
        <v>6</v>
      </c>
      <c r="D939">
        <v>1</v>
      </c>
      <c r="E939" t="s">
        <v>6396</v>
      </c>
      <c r="F939" t="s">
        <v>110</v>
      </c>
      <c r="G939" t="s">
        <v>140</v>
      </c>
      <c r="H939" t="s">
        <v>6398</v>
      </c>
    </row>
    <row r="940" spans="1:8" x14ac:dyDescent="0.2">
      <c r="A940" t="s">
        <v>93</v>
      </c>
      <c r="B940" t="s">
        <v>20</v>
      </c>
      <c r="C940">
        <f>_xlfn.XLOOKUP(B940,'2.1.trackMPD'!$R$7:$R$29,'2.1.trackMPD'!$T$7:$T$29)</f>
        <v>6</v>
      </c>
      <c r="D940">
        <v>1</v>
      </c>
      <c r="E940" t="s">
        <v>6396</v>
      </c>
      <c r="F940" t="s">
        <v>111</v>
      </c>
      <c r="G940" t="s">
        <v>124</v>
      </c>
      <c r="H940" t="s">
        <v>6398</v>
      </c>
    </row>
    <row r="941" spans="1:8" x14ac:dyDescent="0.2">
      <c r="A941" t="s">
        <v>93</v>
      </c>
      <c r="B941" t="s">
        <v>20</v>
      </c>
      <c r="C941">
        <f>_xlfn.XLOOKUP(B941,'2.1.trackMPD'!$R$7:$R$29,'2.1.trackMPD'!$T$7:$T$29)</f>
        <v>6</v>
      </c>
      <c r="D941">
        <v>1</v>
      </c>
      <c r="E941" t="s">
        <v>6396</v>
      </c>
      <c r="F941" t="s">
        <v>111</v>
      </c>
      <c r="G941" t="s">
        <v>140</v>
      </c>
      <c r="H941" t="s">
        <v>6398</v>
      </c>
    </row>
    <row r="942" spans="1:8" x14ac:dyDescent="0.2">
      <c r="A942" t="s">
        <v>93</v>
      </c>
      <c r="B942" t="s">
        <v>20</v>
      </c>
      <c r="C942">
        <f>_xlfn.XLOOKUP(B942,'2.1.trackMPD'!$R$7:$R$29,'2.1.trackMPD'!$T$7:$T$29)</f>
        <v>6</v>
      </c>
      <c r="D942">
        <v>1</v>
      </c>
      <c r="E942" t="s">
        <v>6396</v>
      </c>
      <c r="F942" t="s">
        <v>110</v>
      </c>
      <c r="G942" t="s">
        <v>124</v>
      </c>
      <c r="H942" t="s">
        <v>6399</v>
      </c>
    </row>
    <row r="943" spans="1:8" x14ac:dyDescent="0.2">
      <c r="A943" t="s">
        <v>93</v>
      </c>
      <c r="B943" t="s">
        <v>20</v>
      </c>
      <c r="C943">
        <f>_xlfn.XLOOKUP(B943,'2.1.trackMPD'!$R$7:$R$29,'2.1.trackMPD'!$T$7:$T$29)</f>
        <v>6</v>
      </c>
      <c r="D943">
        <v>1</v>
      </c>
      <c r="E943" t="s">
        <v>6396</v>
      </c>
      <c r="F943" t="s">
        <v>110</v>
      </c>
      <c r="G943" t="s">
        <v>140</v>
      </c>
      <c r="H943" t="s">
        <v>6399</v>
      </c>
    </row>
    <row r="944" spans="1:8" x14ac:dyDescent="0.2">
      <c r="A944" t="s">
        <v>93</v>
      </c>
      <c r="B944" t="s">
        <v>20</v>
      </c>
      <c r="C944">
        <f>_xlfn.XLOOKUP(B944,'2.1.trackMPD'!$R$7:$R$29,'2.1.trackMPD'!$T$7:$T$29)</f>
        <v>6</v>
      </c>
      <c r="D944">
        <v>10</v>
      </c>
      <c r="E944" t="s">
        <v>6396</v>
      </c>
      <c r="F944" t="s">
        <v>110</v>
      </c>
      <c r="G944" t="s">
        <v>124</v>
      </c>
      <c r="H944" t="s">
        <v>6398</v>
      </c>
    </row>
    <row r="945" spans="1:8" x14ac:dyDescent="0.2">
      <c r="A945" t="s">
        <v>93</v>
      </c>
      <c r="B945" t="s">
        <v>20</v>
      </c>
      <c r="C945">
        <f>_xlfn.XLOOKUP(B945,'2.1.trackMPD'!$R$7:$R$29,'2.1.trackMPD'!$T$7:$T$29)</f>
        <v>6</v>
      </c>
      <c r="D945">
        <v>10</v>
      </c>
      <c r="E945" t="s">
        <v>6396</v>
      </c>
      <c r="F945" t="s">
        <v>110</v>
      </c>
      <c r="G945" t="s">
        <v>140</v>
      </c>
      <c r="H945" t="s">
        <v>6398</v>
      </c>
    </row>
    <row r="946" spans="1:8" x14ac:dyDescent="0.2">
      <c r="A946" t="s">
        <v>93</v>
      </c>
      <c r="B946" t="s">
        <v>20</v>
      </c>
      <c r="C946">
        <f>_xlfn.XLOOKUP(B946,'2.1.trackMPD'!$R$7:$R$29,'2.1.trackMPD'!$T$7:$T$29)</f>
        <v>6</v>
      </c>
      <c r="D946">
        <v>10</v>
      </c>
      <c r="E946" t="s">
        <v>6396</v>
      </c>
      <c r="F946" t="s">
        <v>111</v>
      </c>
      <c r="G946" t="s">
        <v>124</v>
      </c>
      <c r="H946" t="s">
        <v>6398</v>
      </c>
    </row>
    <row r="947" spans="1:8" x14ac:dyDescent="0.2">
      <c r="A947" t="s">
        <v>93</v>
      </c>
      <c r="B947" t="s">
        <v>20</v>
      </c>
      <c r="C947">
        <f>_xlfn.XLOOKUP(B947,'2.1.trackMPD'!$R$7:$R$29,'2.1.trackMPD'!$T$7:$T$29)</f>
        <v>6</v>
      </c>
      <c r="D947">
        <v>10</v>
      </c>
      <c r="E947" t="s">
        <v>6396</v>
      </c>
      <c r="F947" t="s">
        <v>111</v>
      </c>
      <c r="G947" t="s">
        <v>140</v>
      </c>
      <c r="H947" t="s">
        <v>6398</v>
      </c>
    </row>
    <row r="948" spans="1:8" x14ac:dyDescent="0.2">
      <c r="A948" t="s">
        <v>93</v>
      </c>
      <c r="B948" t="s">
        <v>20</v>
      </c>
      <c r="C948">
        <f>_xlfn.XLOOKUP(B948,'2.1.trackMPD'!$R$7:$R$29,'2.1.trackMPD'!$T$7:$T$29)</f>
        <v>6</v>
      </c>
      <c r="D948">
        <v>10</v>
      </c>
      <c r="E948" t="s">
        <v>6396</v>
      </c>
      <c r="F948" t="s">
        <v>110</v>
      </c>
      <c r="G948" t="s">
        <v>124</v>
      </c>
      <c r="H948" t="s">
        <v>6399</v>
      </c>
    </row>
    <row r="949" spans="1:8" x14ac:dyDescent="0.2">
      <c r="A949" t="s">
        <v>93</v>
      </c>
      <c r="B949" t="s">
        <v>20</v>
      </c>
      <c r="C949">
        <f>_xlfn.XLOOKUP(B949,'2.1.trackMPD'!$R$7:$R$29,'2.1.trackMPD'!$T$7:$T$29)</f>
        <v>6</v>
      </c>
      <c r="D949">
        <v>10</v>
      </c>
      <c r="E949" t="s">
        <v>6396</v>
      </c>
      <c r="F949" t="s">
        <v>110</v>
      </c>
      <c r="G949" t="s">
        <v>140</v>
      </c>
      <c r="H949" t="s">
        <v>6399</v>
      </c>
    </row>
    <row r="950" spans="1:8" x14ac:dyDescent="0.2">
      <c r="A950" t="s">
        <v>93</v>
      </c>
      <c r="B950" t="s">
        <v>20</v>
      </c>
      <c r="C950">
        <f>_xlfn.XLOOKUP(B950,'2.1.trackMPD'!$R$7:$R$29,'2.1.trackMPD'!$T$7:$T$29)</f>
        <v>6</v>
      </c>
      <c r="D950">
        <v>100</v>
      </c>
      <c r="E950" t="s">
        <v>6396</v>
      </c>
      <c r="F950" t="s">
        <v>110</v>
      </c>
      <c r="G950" t="s">
        <v>124</v>
      </c>
      <c r="H950" t="s">
        <v>6398</v>
      </c>
    </row>
    <row r="951" spans="1:8" x14ac:dyDescent="0.2">
      <c r="A951" t="s">
        <v>93</v>
      </c>
      <c r="B951" t="s">
        <v>20</v>
      </c>
      <c r="C951">
        <f>_xlfn.XLOOKUP(B951,'2.1.trackMPD'!$R$7:$R$29,'2.1.trackMPD'!$T$7:$T$29)</f>
        <v>6</v>
      </c>
      <c r="D951">
        <v>100</v>
      </c>
      <c r="E951" t="s">
        <v>6396</v>
      </c>
      <c r="F951" t="s">
        <v>110</v>
      </c>
      <c r="G951" t="s">
        <v>140</v>
      </c>
      <c r="H951" t="s">
        <v>6398</v>
      </c>
    </row>
    <row r="952" spans="1:8" x14ac:dyDescent="0.2">
      <c r="A952" t="s">
        <v>93</v>
      </c>
      <c r="B952" t="s">
        <v>20</v>
      </c>
      <c r="C952">
        <f>_xlfn.XLOOKUP(B952,'2.1.trackMPD'!$R$7:$R$29,'2.1.trackMPD'!$T$7:$T$29)</f>
        <v>6</v>
      </c>
      <c r="D952">
        <v>100</v>
      </c>
      <c r="E952" t="s">
        <v>6396</v>
      </c>
      <c r="F952" t="s">
        <v>111</v>
      </c>
      <c r="G952" t="s">
        <v>124</v>
      </c>
      <c r="H952" t="s">
        <v>6398</v>
      </c>
    </row>
    <row r="953" spans="1:8" x14ac:dyDescent="0.2">
      <c r="A953" t="s">
        <v>93</v>
      </c>
      <c r="B953" t="s">
        <v>20</v>
      </c>
      <c r="C953">
        <f>_xlfn.XLOOKUP(B953,'2.1.trackMPD'!$R$7:$R$29,'2.1.trackMPD'!$T$7:$T$29)</f>
        <v>6</v>
      </c>
      <c r="D953">
        <v>100</v>
      </c>
      <c r="E953" t="s">
        <v>6396</v>
      </c>
      <c r="F953" t="s">
        <v>111</v>
      </c>
      <c r="G953" t="s">
        <v>140</v>
      </c>
      <c r="H953" t="s">
        <v>6398</v>
      </c>
    </row>
    <row r="954" spans="1:8" x14ac:dyDescent="0.2">
      <c r="A954" t="s">
        <v>93</v>
      </c>
      <c r="B954" t="s">
        <v>20</v>
      </c>
      <c r="C954">
        <f>_xlfn.XLOOKUP(B954,'2.1.trackMPD'!$R$7:$R$29,'2.1.trackMPD'!$T$7:$T$29)</f>
        <v>6</v>
      </c>
      <c r="D954">
        <v>100</v>
      </c>
      <c r="E954" t="s">
        <v>6396</v>
      </c>
      <c r="F954" t="s">
        <v>110</v>
      </c>
      <c r="G954" t="s">
        <v>124</v>
      </c>
      <c r="H954" t="s">
        <v>6399</v>
      </c>
    </row>
    <row r="955" spans="1:8" x14ac:dyDescent="0.2">
      <c r="A955" t="s">
        <v>93</v>
      </c>
      <c r="B955" t="s">
        <v>20</v>
      </c>
      <c r="C955">
        <f>_xlfn.XLOOKUP(B955,'2.1.trackMPD'!$R$7:$R$29,'2.1.trackMPD'!$T$7:$T$29)</f>
        <v>6</v>
      </c>
      <c r="D955">
        <v>100</v>
      </c>
      <c r="E955" t="s">
        <v>6396</v>
      </c>
      <c r="F955" t="s">
        <v>110</v>
      </c>
      <c r="G955" t="s">
        <v>140</v>
      </c>
      <c r="H955" t="s">
        <v>6399</v>
      </c>
    </row>
    <row r="956" spans="1:8" x14ac:dyDescent="0.2">
      <c r="A956" t="s">
        <v>93</v>
      </c>
      <c r="B956" t="s">
        <v>20</v>
      </c>
      <c r="C956">
        <f>_xlfn.XLOOKUP(B956,'2.1.trackMPD'!$R$7:$R$29,'2.1.trackMPD'!$T$7:$T$29)</f>
        <v>6</v>
      </c>
      <c r="D956">
        <v>1000</v>
      </c>
      <c r="E956" t="s">
        <v>6396</v>
      </c>
      <c r="F956" t="s">
        <v>110</v>
      </c>
      <c r="G956" t="s">
        <v>124</v>
      </c>
      <c r="H956" t="s">
        <v>6398</v>
      </c>
    </row>
    <row r="957" spans="1:8" x14ac:dyDescent="0.2">
      <c r="A957" t="s">
        <v>93</v>
      </c>
      <c r="B957" t="s">
        <v>20</v>
      </c>
      <c r="C957">
        <f>_xlfn.XLOOKUP(B957,'2.1.trackMPD'!$R$7:$R$29,'2.1.trackMPD'!$T$7:$T$29)</f>
        <v>6</v>
      </c>
      <c r="D957">
        <v>1000</v>
      </c>
      <c r="E957" t="s">
        <v>6396</v>
      </c>
      <c r="F957" t="s">
        <v>110</v>
      </c>
      <c r="G957" t="s">
        <v>140</v>
      </c>
      <c r="H957" t="s">
        <v>6398</v>
      </c>
    </row>
    <row r="958" spans="1:8" x14ac:dyDescent="0.2">
      <c r="A958" t="s">
        <v>93</v>
      </c>
      <c r="B958" t="s">
        <v>20</v>
      </c>
      <c r="C958">
        <f>_xlfn.XLOOKUP(B958,'2.1.trackMPD'!$R$7:$R$29,'2.1.trackMPD'!$T$7:$T$29)</f>
        <v>6</v>
      </c>
      <c r="D958">
        <v>1000</v>
      </c>
      <c r="E958" t="s">
        <v>6396</v>
      </c>
      <c r="F958" t="s">
        <v>111</v>
      </c>
      <c r="G958" t="s">
        <v>124</v>
      </c>
      <c r="H958" t="s">
        <v>6398</v>
      </c>
    </row>
    <row r="959" spans="1:8" x14ac:dyDescent="0.2">
      <c r="A959" t="s">
        <v>93</v>
      </c>
      <c r="B959" t="s">
        <v>20</v>
      </c>
      <c r="C959">
        <f>_xlfn.XLOOKUP(B959,'2.1.trackMPD'!$R$7:$R$29,'2.1.trackMPD'!$T$7:$T$29)</f>
        <v>6</v>
      </c>
      <c r="D959">
        <v>1000</v>
      </c>
      <c r="E959" t="s">
        <v>6396</v>
      </c>
      <c r="F959" t="s">
        <v>111</v>
      </c>
      <c r="G959" t="s">
        <v>140</v>
      </c>
      <c r="H959" t="s">
        <v>6398</v>
      </c>
    </row>
    <row r="960" spans="1:8" x14ac:dyDescent="0.2">
      <c r="A960" t="s">
        <v>93</v>
      </c>
      <c r="B960" t="s">
        <v>20</v>
      </c>
      <c r="C960">
        <f>_xlfn.XLOOKUP(B960,'2.1.trackMPD'!$R$7:$R$29,'2.1.trackMPD'!$T$7:$T$29)</f>
        <v>6</v>
      </c>
      <c r="D960">
        <v>1000</v>
      </c>
      <c r="E960" t="s">
        <v>6396</v>
      </c>
      <c r="F960" t="s">
        <v>110</v>
      </c>
      <c r="G960" t="s">
        <v>124</v>
      </c>
      <c r="H960" t="s">
        <v>6399</v>
      </c>
    </row>
    <row r="961" spans="1:8" x14ac:dyDescent="0.2">
      <c r="A961" t="s">
        <v>93</v>
      </c>
      <c r="B961" t="s">
        <v>20</v>
      </c>
      <c r="C961">
        <f>_xlfn.XLOOKUP(B961,'2.1.trackMPD'!$R$7:$R$29,'2.1.trackMPD'!$T$7:$T$29)</f>
        <v>6</v>
      </c>
      <c r="D961">
        <v>1000</v>
      </c>
      <c r="E961" t="s">
        <v>6396</v>
      </c>
      <c r="F961" t="s">
        <v>110</v>
      </c>
      <c r="G961" t="s">
        <v>140</v>
      </c>
      <c r="H961" t="s">
        <v>6399</v>
      </c>
    </row>
    <row r="962" spans="1:8" x14ac:dyDescent="0.2">
      <c r="A962" t="s">
        <v>93</v>
      </c>
      <c r="B962" t="s">
        <v>20</v>
      </c>
      <c r="C962">
        <f>_xlfn.XLOOKUP(B962,'2.1.trackMPD'!$R$7:$R$29,'2.1.trackMPD'!$T$7:$T$29)</f>
        <v>6</v>
      </c>
      <c r="D962">
        <v>5000</v>
      </c>
      <c r="E962" t="s">
        <v>6396</v>
      </c>
      <c r="F962" t="s">
        <v>110</v>
      </c>
      <c r="G962" t="s">
        <v>124</v>
      </c>
      <c r="H962" t="s">
        <v>6398</v>
      </c>
    </row>
    <row r="963" spans="1:8" x14ac:dyDescent="0.2">
      <c r="A963" t="s">
        <v>93</v>
      </c>
      <c r="B963" t="s">
        <v>20</v>
      </c>
      <c r="C963">
        <f>_xlfn.XLOOKUP(B963,'2.1.trackMPD'!$R$7:$R$29,'2.1.trackMPD'!$T$7:$T$29)</f>
        <v>6</v>
      </c>
      <c r="D963">
        <v>5000</v>
      </c>
      <c r="E963" t="s">
        <v>6396</v>
      </c>
      <c r="F963" t="s">
        <v>110</v>
      </c>
      <c r="G963" t="s">
        <v>140</v>
      </c>
      <c r="H963" t="s">
        <v>6398</v>
      </c>
    </row>
    <row r="964" spans="1:8" x14ac:dyDescent="0.2">
      <c r="A964" t="s">
        <v>93</v>
      </c>
      <c r="B964" t="s">
        <v>20</v>
      </c>
      <c r="C964">
        <f>_xlfn.XLOOKUP(B964,'2.1.trackMPD'!$R$7:$R$29,'2.1.trackMPD'!$T$7:$T$29)</f>
        <v>6</v>
      </c>
      <c r="D964">
        <v>5000</v>
      </c>
      <c r="E964" t="s">
        <v>6396</v>
      </c>
      <c r="F964" t="s">
        <v>111</v>
      </c>
      <c r="G964" t="s">
        <v>124</v>
      </c>
      <c r="H964" t="s">
        <v>6398</v>
      </c>
    </row>
    <row r="965" spans="1:8" x14ac:dyDescent="0.2">
      <c r="A965" t="s">
        <v>93</v>
      </c>
      <c r="B965" t="s">
        <v>20</v>
      </c>
      <c r="C965">
        <f>_xlfn.XLOOKUP(B965,'2.1.trackMPD'!$R$7:$R$29,'2.1.trackMPD'!$T$7:$T$29)</f>
        <v>6</v>
      </c>
      <c r="D965">
        <v>5000</v>
      </c>
      <c r="E965" t="s">
        <v>6396</v>
      </c>
      <c r="F965" t="s">
        <v>111</v>
      </c>
      <c r="G965" t="s">
        <v>140</v>
      </c>
      <c r="H965" t="s">
        <v>6398</v>
      </c>
    </row>
    <row r="966" spans="1:8" x14ac:dyDescent="0.2">
      <c r="A966" t="s">
        <v>93</v>
      </c>
      <c r="B966" t="s">
        <v>20</v>
      </c>
      <c r="C966">
        <f>_xlfn.XLOOKUP(B966,'2.1.trackMPD'!$R$7:$R$29,'2.1.trackMPD'!$T$7:$T$29)</f>
        <v>6</v>
      </c>
      <c r="D966">
        <v>5000</v>
      </c>
      <c r="E966" t="s">
        <v>6396</v>
      </c>
      <c r="F966" t="s">
        <v>110</v>
      </c>
      <c r="G966" t="s">
        <v>124</v>
      </c>
      <c r="H966" t="s">
        <v>6399</v>
      </c>
    </row>
    <row r="967" spans="1:8" x14ac:dyDescent="0.2">
      <c r="A967" t="s">
        <v>93</v>
      </c>
      <c r="B967" t="s">
        <v>20</v>
      </c>
      <c r="C967">
        <f>_xlfn.XLOOKUP(B967,'2.1.trackMPD'!$R$7:$R$29,'2.1.trackMPD'!$T$7:$T$29)</f>
        <v>6</v>
      </c>
      <c r="D967">
        <v>5000</v>
      </c>
      <c r="E967" t="s">
        <v>6396</v>
      </c>
      <c r="F967" t="s">
        <v>110</v>
      </c>
      <c r="G967" t="s">
        <v>140</v>
      </c>
      <c r="H967" t="s">
        <v>6399</v>
      </c>
    </row>
    <row r="968" spans="1:8" x14ac:dyDescent="0.2">
      <c r="A968" t="s">
        <v>93</v>
      </c>
      <c r="B968" t="s">
        <v>20</v>
      </c>
      <c r="C968">
        <f>_xlfn.XLOOKUP(B968,'2.1.trackMPD'!$R$7:$R$29,'2.1.trackMPD'!$T$7:$T$29)</f>
        <v>6</v>
      </c>
      <c r="D968">
        <v>1</v>
      </c>
      <c r="E968" t="s">
        <v>6400</v>
      </c>
      <c r="F968" t="s">
        <v>110</v>
      </c>
      <c r="G968" t="s">
        <v>124</v>
      </c>
      <c r="H968" t="s">
        <v>6398</v>
      </c>
    </row>
    <row r="969" spans="1:8" x14ac:dyDescent="0.2">
      <c r="A969" t="s">
        <v>93</v>
      </c>
      <c r="B969" t="s">
        <v>20</v>
      </c>
      <c r="C969">
        <f>_xlfn.XLOOKUP(B969,'2.1.trackMPD'!$R$7:$R$29,'2.1.trackMPD'!$T$7:$T$29)</f>
        <v>6</v>
      </c>
      <c r="D969">
        <v>1</v>
      </c>
      <c r="E969" t="s">
        <v>6400</v>
      </c>
      <c r="F969" t="s">
        <v>110</v>
      </c>
      <c r="G969" t="s">
        <v>140</v>
      </c>
      <c r="H969" t="s">
        <v>6398</v>
      </c>
    </row>
    <row r="970" spans="1:8" x14ac:dyDescent="0.2">
      <c r="A970" t="s">
        <v>93</v>
      </c>
      <c r="B970" t="s">
        <v>20</v>
      </c>
      <c r="C970">
        <f>_xlfn.XLOOKUP(B970,'2.1.trackMPD'!$R$7:$R$29,'2.1.trackMPD'!$T$7:$T$29)</f>
        <v>6</v>
      </c>
      <c r="D970">
        <v>1</v>
      </c>
      <c r="E970" t="s">
        <v>6400</v>
      </c>
      <c r="F970" t="s">
        <v>111</v>
      </c>
      <c r="G970" t="s">
        <v>124</v>
      </c>
      <c r="H970" t="s">
        <v>6398</v>
      </c>
    </row>
    <row r="971" spans="1:8" x14ac:dyDescent="0.2">
      <c r="A971" t="s">
        <v>93</v>
      </c>
      <c r="B971" t="s">
        <v>20</v>
      </c>
      <c r="C971">
        <f>_xlfn.XLOOKUP(B971,'2.1.trackMPD'!$R$7:$R$29,'2.1.trackMPD'!$T$7:$T$29)</f>
        <v>6</v>
      </c>
      <c r="D971">
        <v>1</v>
      </c>
      <c r="E971" t="s">
        <v>6400</v>
      </c>
      <c r="F971" t="s">
        <v>111</v>
      </c>
      <c r="G971" t="s">
        <v>140</v>
      </c>
      <c r="H971" t="s">
        <v>6398</v>
      </c>
    </row>
    <row r="972" spans="1:8" x14ac:dyDescent="0.2">
      <c r="A972" t="s">
        <v>93</v>
      </c>
      <c r="B972" t="s">
        <v>20</v>
      </c>
      <c r="C972">
        <f>_xlfn.XLOOKUP(B972,'2.1.trackMPD'!$R$7:$R$29,'2.1.trackMPD'!$T$7:$T$29)</f>
        <v>6</v>
      </c>
      <c r="D972">
        <v>1</v>
      </c>
      <c r="E972" t="s">
        <v>6400</v>
      </c>
      <c r="F972" t="s">
        <v>110</v>
      </c>
      <c r="G972" t="s">
        <v>124</v>
      </c>
      <c r="H972" t="s">
        <v>6399</v>
      </c>
    </row>
    <row r="973" spans="1:8" x14ac:dyDescent="0.2">
      <c r="A973" t="s">
        <v>93</v>
      </c>
      <c r="B973" t="s">
        <v>20</v>
      </c>
      <c r="C973">
        <f>_xlfn.XLOOKUP(B973,'2.1.trackMPD'!$R$7:$R$29,'2.1.trackMPD'!$T$7:$T$29)</f>
        <v>6</v>
      </c>
      <c r="D973">
        <v>1</v>
      </c>
      <c r="E973" t="s">
        <v>6400</v>
      </c>
      <c r="F973" t="s">
        <v>110</v>
      </c>
      <c r="G973" t="s">
        <v>140</v>
      </c>
      <c r="H973" t="s">
        <v>6399</v>
      </c>
    </row>
    <row r="974" spans="1:8" x14ac:dyDescent="0.2">
      <c r="A974" t="s">
        <v>93</v>
      </c>
      <c r="B974" t="s">
        <v>20</v>
      </c>
      <c r="C974">
        <f>_xlfn.XLOOKUP(B974,'2.1.trackMPD'!$R$7:$R$29,'2.1.trackMPD'!$T$7:$T$29)</f>
        <v>6</v>
      </c>
      <c r="D974">
        <v>10</v>
      </c>
      <c r="E974" t="s">
        <v>6400</v>
      </c>
      <c r="F974" t="s">
        <v>110</v>
      </c>
      <c r="G974" t="s">
        <v>124</v>
      </c>
      <c r="H974" t="s">
        <v>6398</v>
      </c>
    </row>
    <row r="975" spans="1:8" x14ac:dyDescent="0.2">
      <c r="A975" t="s">
        <v>93</v>
      </c>
      <c r="B975" t="s">
        <v>20</v>
      </c>
      <c r="C975">
        <f>_xlfn.XLOOKUP(B975,'2.1.trackMPD'!$R$7:$R$29,'2.1.trackMPD'!$T$7:$T$29)</f>
        <v>6</v>
      </c>
      <c r="D975">
        <v>10</v>
      </c>
      <c r="E975" t="s">
        <v>6400</v>
      </c>
      <c r="F975" t="s">
        <v>110</v>
      </c>
      <c r="G975" t="s">
        <v>140</v>
      </c>
      <c r="H975" t="s">
        <v>6398</v>
      </c>
    </row>
    <row r="976" spans="1:8" x14ac:dyDescent="0.2">
      <c r="A976" t="s">
        <v>93</v>
      </c>
      <c r="B976" t="s">
        <v>20</v>
      </c>
      <c r="C976">
        <f>_xlfn.XLOOKUP(B976,'2.1.trackMPD'!$R$7:$R$29,'2.1.trackMPD'!$T$7:$T$29)</f>
        <v>6</v>
      </c>
      <c r="D976">
        <v>10</v>
      </c>
      <c r="E976" t="s">
        <v>6400</v>
      </c>
      <c r="F976" t="s">
        <v>111</v>
      </c>
      <c r="G976" t="s">
        <v>124</v>
      </c>
      <c r="H976" t="s">
        <v>6398</v>
      </c>
    </row>
    <row r="977" spans="1:8" x14ac:dyDescent="0.2">
      <c r="A977" t="s">
        <v>93</v>
      </c>
      <c r="B977" t="s">
        <v>20</v>
      </c>
      <c r="C977">
        <f>_xlfn.XLOOKUP(B977,'2.1.trackMPD'!$R$7:$R$29,'2.1.trackMPD'!$T$7:$T$29)</f>
        <v>6</v>
      </c>
      <c r="D977">
        <v>10</v>
      </c>
      <c r="E977" t="s">
        <v>6400</v>
      </c>
      <c r="F977" t="s">
        <v>111</v>
      </c>
      <c r="G977" t="s">
        <v>140</v>
      </c>
      <c r="H977" t="s">
        <v>6398</v>
      </c>
    </row>
    <row r="978" spans="1:8" x14ac:dyDescent="0.2">
      <c r="A978" t="s">
        <v>93</v>
      </c>
      <c r="B978" t="s">
        <v>20</v>
      </c>
      <c r="C978">
        <f>_xlfn.XLOOKUP(B978,'2.1.trackMPD'!$R$7:$R$29,'2.1.trackMPD'!$T$7:$T$29)</f>
        <v>6</v>
      </c>
      <c r="D978">
        <v>10</v>
      </c>
      <c r="E978" t="s">
        <v>6400</v>
      </c>
      <c r="F978" t="s">
        <v>110</v>
      </c>
      <c r="G978" t="s">
        <v>124</v>
      </c>
      <c r="H978" t="s">
        <v>6399</v>
      </c>
    </row>
    <row r="979" spans="1:8" x14ac:dyDescent="0.2">
      <c r="A979" t="s">
        <v>93</v>
      </c>
      <c r="B979" t="s">
        <v>20</v>
      </c>
      <c r="C979">
        <f>_xlfn.XLOOKUP(B979,'2.1.trackMPD'!$R$7:$R$29,'2.1.trackMPD'!$T$7:$T$29)</f>
        <v>6</v>
      </c>
      <c r="D979">
        <v>10</v>
      </c>
      <c r="E979" t="s">
        <v>6400</v>
      </c>
      <c r="F979" t="s">
        <v>110</v>
      </c>
      <c r="G979" t="s">
        <v>140</v>
      </c>
      <c r="H979" t="s">
        <v>6399</v>
      </c>
    </row>
    <row r="980" spans="1:8" x14ac:dyDescent="0.2">
      <c r="A980" t="s">
        <v>93</v>
      </c>
      <c r="B980" t="s">
        <v>20</v>
      </c>
      <c r="C980">
        <f>_xlfn.XLOOKUP(B980,'2.1.trackMPD'!$R$7:$R$29,'2.1.trackMPD'!$T$7:$T$29)</f>
        <v>6</v>
      </c>
      <c r="D980">
        <v>100</v>
      </c>
      <c r="E980" t="s">
        <v>6400</v>
      </c>
      <c r="F980" t="s">
        <v>110</v>
      </c>
      <c r="G980" t="s">
        <v>124</v>
      </c>
      <c r="H980" t="s">
        <v>6398</v>
      </c>
    </row>
    <row r="981" spans="1:8" x14ac:dyDescent="0.2">
      <c r="A981" t="s">
        <v>93</v>
      </c>
      <c r="B981" t="s">
        <v>20</v>
      </c>
      <c r="C981">
        <f>_xlfn.XLOOKUP(B981,'2.1.trackMPD'!$R$7:$R$29,'2.1.trackMPD'!$T$7:$T$29)</f>
        <v>6</v>
      </c>
      <c r="D981">
        <v>100</v>
      </c>
      <c r="E981" t="s">
        <v>6400</v>
      </c>
      <c r="F981" t="s">
        <v>110</v>
      </c>
      <c r="G981" t="s">
        <v>140</v>
      </c>
      <c r="H981" t="s">
        <v>6398</v>
      </c>
    </row>
    <row r="982" spans="1:8" x14ac:dyDescent="0.2">
      <c r="A982" t="s">
        <v>93</v>
      </c>
      <c r="B982" t="s">
        <v>20</v>
      </c>
      <c r="C982">
        <f>_xlfn.XLOOKUP(B982,'2.1.trackMPD'!$R$7:$R$29,'2.1.trackMPD'!$T$7:$T$29)</f>
        <v>6</v>
      </c>
      <c r="D982">
        <v>100</v>
      </c>
      <c r="E982" t="s">
        <v>6400</v>
      </c>
      <c r="F982" t="s">
        <v>111</v>
      </c>
      <c r="G982" t="s">
        <v>124</v>
      </c>
      <c r="H982" t="s">
        <v>6398</v>
      </c>
    </row>
    <row r="983" spans="1:8" x14ac:dyDescent="0.2">
      <c r="A983" t="s">
        <v>93</v>
      </c>
      <c r="B983" t="s">
        <v>20</v>
      </c>
      <c r="C983">
        <f>_xlfn.XLOOKUP(B983,'2.1.trackMPD'!$R$7:$R$29,'2.1.trackMPD'!$T$7:$T$29)</f>
        <v>6</v>
      </c>
      <c r="D983">
        <v>100</v>
      </c>
      <c r="E983" t="s">
        <v>6400</v>
      </c>
      <c r="F983" t="s">
        <v>111</v>
      </c>
      <c r="G983" t="s">
        <v>140</v>
      </c>
      <c r="H983" t="s">
        <v>6398</v>
      </c>
    </row>
    <row r="984" spans="1:8" x14ac:dyDescent="0.2">
      <c r="A984" t="s">
        <v>93</v>
      </c>
      <c r="B984" t="s">
        <v>20</v>
      </c>
      <c r="C984">
        <f>_xlfn.XLOOKUP(B984,'2.1.trackMPD'!$R$7:$R$29,'2.1.trackMPD'!$T$7:$T$29)</f>
        <v>6</v>
      </c>
      <c r="D984">
        <v>100</v>
      </c>
      <c r="E984" t="s">
        <v>6400</v>
      </c>
      <c r="F984" t="s">
        <v>110</v>
      </c>
      <c r="G984" t="s">
        <v>124</v>
      </c>
      <c r="H984" t="s">
        <v>6399</v>
      </c>
    </row>
    <row r="985" spans="1:8" x14ac:dyDescent="0.2">
      <c r="A985" t="s">
        <v>93</v>
      </c>
      <c r="B985" t="s">
        <v>20</v>
      </c>
      <c r="C985">
        <f>_xlfn.XLOOKUP(B985,'2.1.trackMPD'!$R$7:$R$29,'2.1.trackMPD'!$T$7:$T$29)</f>
        <v>6</v>
      </c>
      <c r="D985">
        <v>100</v>
      </c>
      <c r="E985" t="s">
        <v>6400</v>
      </c>
      <c r="F985" t="s">
        <v>110</v>
      </c>
      <c r="G985" t="s">
        <v>140</v>
      </c>
      <c r="H985" t="s">
        <v>6399</v>
      </c>
    </row>
    <row r="986" spans="1:8" x14ac:dyDescent="0.2">
      <c r="A986" t="s">
        <v>93</v>
      </c>
      <c r="B986" t="s">
        <v>20</v>
      </c>
      <c r="C986">
        <f>_xlfn.XLOOKUP(B986,'2.1.trackMPD'!$R$7:$R$29,'2.1.trackMPD'!$T$7:$T$29)</f>
        <v>6</v>
      </c>
      <c r="D986">
        <v>1000</v>
      </c>
      <c r="E986" t="s">
        <v>6400</v>
      </c>
      <c r="F986" t="s">
        <v>110</v>
      </c>
      <c r="G986" t="s">
        <v>124</v>
      </c>
      <c r="H986" t="s">
        <v>6398</v>
      </c>
    </row>
    <row r="987" spans="1:8" x14ac:dyDescent="0.2">
      <c r="A987" t="s">
        <v>93</v>
      </c>
      <c r="B987" t="s">
        <v>20</v>
      </c>
      <c r="C987">
        <f>_xlfn.XLOOKUP(B987,'2.1.trackMPD'!$R$7:$R$29,'2.1.trackMPD'!$T$7:$T$29)</f>
        <v>6</v>
      </c>
      <c r="D987">
        <v>1000</v>
      </c>
      <c r="E987" t="s">
        <v>6400</v>
      </c>
      <c r="F987" t="s">
        <v>110</v>
      </c>
      <c r="G987" t="s">
        <v>140</v>
      </c>
      <c r="H987" t="s">
        <v>6398</v>
      </c>
    </row>
    <row r="988" spans="1:8" x14ac:dyDescent="0.2">
      <c r="A988" t="s">
        <v>93</v>
      </c>
      <c r="B988" t="s">
        <v>20</v>
      </c>
      <c r="C988">
        <f>_xlfn.XLOOKUP(B988,'2.1.trackMPD'!$R$7:$R$29,'2.1.trackMPD'!$T$7:$T$29)</f>
        <v>6</v>
      </c>
      <c r="D988">
        <v>1000</v>
      </c>
      <c r="E988" t="s">
        <v>6400</v>
      </c>
      <c r="F988" t="s">
        <v>111</v>
      </c>
      <c r="G988" t="s">
        <v>124</v>
      </c>
      <c r="H988" t="s">
        <v>6398</v>
      </c>
    </row>
    <row r="989" spans="1:8" x14ac:dyDescent="0.2">
      <c r="A989" t="s">
        <v>93</v>
      </c>
      <c r="B989" t="s">
        <v>20</v>
      </c>
      <c r="C989">
        <f>_xlfn.XLOOKUP(B989,'2.1.trackMPD'!$R$7:$R$29,'2.1.trackMPD'!$T$7:$T$29)</f>
        <v>6</v>
      </c>
      <c r="D989">
        <v>1000</v>
      </c>
      <c r="E989" t="s">
        <v>6400</v>
      </c>
      <c r="F989" t="s">
        <v>111</v>
      </c>
      <c r="G989" t="s">
        <v>140</v>
      </c>
      <c r="H989" t="s">
        <v>6398</v>
      </c>
    </row>
    <row r="990" spans="1:8" x14ac:dyDescent="0.2">
      <c r="A990" t="s">
        <v>93</v>
      </c>
      <c r="B990" t="s">
        <v>20</v>
      </c>
      <c r="C990">
        <f>_xlfn.XLOOKUP(B990,'2.1.trackMPD'!$R$7:$R$29,'2.1.trackMPD'!$T$7:$T$29)</f>
        <v>6</v>
      </c>
      <c r="D990">
        <v>1000</v>
      </c>
      <c r="E990" t="s">
        <v>6400</v>
      </c>
      <c r="F990" t="s">
        <v>110</v>
      </c>
      <c r="G990" t="s">
        <v>124</v>
      </c>
      <c r="H990" t="s">
        <v>6399</v>
      </c>
    </row>
    <row r="991" spans="1:8" x14ac:dyDescent="0.2">
      <c r="A991" t="s">
        <v>93</v>
      </c>
      <c r="B991" t="s">
        <v>20</v>
      </c>
      <c r="C991">
        <f>_xlfn.XLOOKUP(B991,'2.1.trackMPD'!$R$7:$R$29,'2.1.trackMPD'!$T$7:$T$29)</f>
        <v>6</v>
      </c>
      <c r="D991">
        <v>1000</v>
      </c>
      <c r="E991" t="s">
        <v>6400</v>
      </c>
      <c r="F991" t="s">
        <v>110</v>
      </c>
      <c r="G991" t="s">
        <v>140</v>
      </c>
      <c r="H991" t="s">
        <v>6399</v>
      </c>
    </row>
    <row r="992" spans="1:8" x14ac:dyDescent="0.2">
      <c r="A992" t="s">
        <v>93</v>
      </c>
      <c r="B992" t="s">
        <v>20</v>
      </c>
      <c r="C992">
        <f>_xlfn.XLOOKUP(B992,'2.1.trackMPD'!$R$7:$R$29,'2.1.trackMPD'!$T$7:$T$29)</f>
        <v>6</v>
      </c>
      <c r="D992">
        <v>5000</v>
      </c>
      <c r="E992" t="s">
        <v>6400</v>
      </c>
      <c r="F992" t="s">
        <v>110</v>
      </c>
      <c r="G992" t="s">
        <v>124</v>
      </c>
      <c r="H992" t="s">
        <v>6398</v>
      </c>
    </row>
    <row r="993" spans="1:8" x14ac:dyDescent="0.2">
      <c r="A993" t="s">
        <v>93</v>
      </c>
      <c r="B993" t="s">
        <v>20</v>
      </c>
      <c r="C993">
        <f>_xlfn.XLOOKUP(B993,'2.1.trackMPD'!$R$7:$R$29,'2.1.trackMPD'!$T$7:$T$29)</f>
        <v>6</v>
      </c>
      <c r="D993">
        <v>5000</v>
      </c>
      <c r="E993" t="s">
        <v>6400</v>
      </c>
      <c r="F993" t="s">
        <v>110</v>
      </c>
      <c r="G993" t="s">
        <v>140</v>
      </c>
      <c r="H993" t="s">
        <v>6398</v>
      </c>
    </row>
    <row r="994" spans="1:8" x14ac:dyDescent="0.2">
      <c r="A994" t="s">
        <v>93</v>
      </c>
      <c r="B994" t="s">
        <v>20</v>
      </c>
      <c r="C994">
        <f>_xlfn.XLOOKUP(B994,'2.1.trackMPD'!$R$7:$R$29,'2.1.trackMPD'!$T$7:$T$29)</f>
        <v>6</v>
      </c>
      <c r="D994">
        <v>5000</v>
      </c>
      <c r="E994" t="s">
        <v>6400</v>
      </c>
      <c r="F994" t="s">
        <v>111</v>
      </c>
      <c r="G994" t="s">
        <v>124</v>
      </c>
      <c r="H994" t="s">
        <v>6398</v>
      </c>
    </row>
    <row r="995" spans="1:8" x14ac:dyDescent="0.2">
      <c r="A995" t="s">
        <v>93</v>
      </c>
      <c r="B995" t="s">
        <v>20</v>
      </c>
      <c r="C995">
        <f>_xlfn.XLOOKUP(B995,'2.1.trackMPD'!$R$7:$R$29,'2.1.trackMPD'!$T$7:$T$29)</f>
        <v>6</v>
      </c>
      <c r="D995">
        <v>5000</v>
      </c>
      <c r="E995" t="s">
        <v>6400</v>
      </c>
      <c r="F995" t="s">
        <v>111</v>
      </c>
      <c r="G995" t="s">
        <v>140</v>
      </c>
      <c r="H995" t="s">
        <v>6398</v>
      </c>
    </row>
    <row r="996" spans="1:8" x14ac:dyDescent="0.2">
      <c r="A996" t="s">
        <v>93</v>
      </c>
      <c r="B996" t="s">
        <v>20</v>
      </c>
      <c r="C996">
        <f>_xlfn.XLOOKUP(B996,'2.1.trackMPD'!$R$7:$R$29,'2.1.trackMPD'!$T$7:$T$29)</f>
        <v>6</v>
      </c>
      <c r="D996">
        <v>5000</v>
      </c>
      <c r="E996" t="s">
        <v>6400</v>
      </c>
      <c r="F996" t="s">
        <v>110</v>
      </c>
      <c r="G996" t="s">
        <v>124</v>
      </c>
      <c r="H996" t="s">
        <v>6399</v>
      </c>
    </row>
    <row r="997" spans="1:8" x14ac:dyDescent="0.2">
      <c r="A997" t="s">
        <v>93</v>
      </c>
      <c r="B997" t="s">
        <v>20</v>
      </c>
      <c r="C997">
        <f>_xlfn.XLOOKUP(B997,'2.1.trackMPD'!$R$7:$R$29,'2.1.trackMPD'!$T$7:$T$29)</f>
        <v>6</v>
      </c>
      <c r="D997">
        <v>5000</v>
      </c>
      <c r="E997" t="s">
        <v>6400</v>
      </c>
      <c r="F997" t="s">
        <v>110</v>
      </c>
      <c r="G997" t="s">
        <v>140</v>
      </c>
      <c r="H997" t="s">
        <v>6399</v>
      </c>
    </row>
    <row r="998" spans="1:8" x14ac:dyDescent="0.2">
      <c r="A998" t="s">
        <v>93</v>
      </c>
      <c r="B998" t="s">
        <v>20</v>
      </c>
      <c r="C998">
        <f>_xlfn.XLOOKUP(B998,'2.1.trackMPD'!$R$7:$R$29,'2.1.trackMPD'!$T$7:$T$29)</f>
        <v>6</v>
      </c>
      <c r="D998">
        <v>1</v>
      </c>
      <c r="E998" t="s">
        <v>6401</v>
      </c>
      <c r="F998" t="s">
        <v>110</v>
      </c>
      <c r="G998" t="s">
        <v>124</v>
      </c>
      <c r="H998" t="s">
        <v>6398</v>
      </c>
    </row>
    <row r="999" spans="1:8" x14ac:dyDescent="0.2">
      <c r="A999" t="s">
        <v>93</v>
      </c>
      <c r="B999" t="s">
        <v>20</v>
      </c>
      <c r="C999">
        <f>_xlfn.XLOOKUP(B999,'2.1.trackMPD'!$R$7:$R$29,'2.1.trackMPD'!$T$7:$T$29)</f>
        <v>6</v>
      </c>
      <c r="D999">
        <v>1</v>
      </c>
      <c r="E999" t="s">
        <v>6401</v>
      </c>
      <c r="F999" t="s">
        <v>110</v>
      </c>
      <c r="G999" t="s">
        <v>140</v>
      </c>
      <c r="H999" t="s">
        <v>6398</v>
      </c>
    </row>
    <row r="1000" spans="1:8" x14ac:dyDescent="0.2">
      <c r="A1000" t="s">
        <v>93</v>
      </c>
      <c r="B1000" t="s">
        <v>20</v>
      </c>
      <c r="C1000">
        <f>_xlfn.XLOOKUP(B1000,'2.1.trackMPD'!$R$7:$R$29,'2.1.trackMPD'!$T$7:$T$29)</f>
        <v>6</v>
      </c>
      <c r="D1000">
        <v>1</v>
      </c>
      <c r="E1000" t="s">
        <v>6401</v>
      </c>
      <c r="F1000" t="s">
        <v>111</v>
      </c>
      <c r="G1000" t="s">
        <v>124</v>
      </c>
      <c r="H1000" t="s">
        <v>6398</v>
      </c>
    </row>
    <row r="1001" spans="1:8" x14ac:dyDescent="0.2">
      <c r="A1001" t="s">
        <v>93</v>
      </c>
      <c r="B1001" t="s">
        <v>20</v>
      </c>
      <c r="C1001">
        <f>_xlfn.XLOOKUP(B1001,'2.1.trackMPD'!$R$7:$R$29,'2.1.trackMPD'!$T$7:$T$29)</f>
        <v>6</v>
      </c>
      <c r="D1001">
        <v>1</v>
      </c>
      <c r="E1001" t="s">
        <v>6401</v>
      </c>
      <c r="F1001" t="s">
        <v>111</v>
      </c>
      <c r="G1001" t="s">
        <v>140</v>
      </c>
      <c r="H1001" t="s">
        <v>6398</v>
      </c>
    </row>
    <row r="1002" spans="1:8" x14ac:dyDescent="0.2">
      <c r="A1002" t="s">
        <v>93</v>
      </c>
      <c r="B1002" t="s">
        <v>20</v>
      </c>
      <c r="C1002">
        <f>_xlfn.XLOOKUP(B1002,'2.1.trackMPD'!$R$7:$R$29,'2.1.trackMPD'!$T$7:$T$29)</f>
        <v>6</v>
      </c>
      <c r="D1002">
        <v>1</v>
      </c>
      <c r="E1002" t="s">
        <v>6401</v>
      </c>
      <c r="F1002" t="s">
        <v>110</v>
      </c>
      <c r="G1002" t="s">
        <v>124</v>
      </c>
      <c r="H1002" t="s">
        <v>6399</v>
      </c>
    </row>
    <row r="1003" spans="1:8" x14ac:dyDescent="0.2">
      <c r="A1003" t="s">
        <v>93</v>
      </c>
      <c r="B1003" t="s">
        <v>20</v>
      </c>
      <c r="C1003">
        <f>_xlfn.XLOOKUP(B1003,'2.1.trackMPD'!$R$7:$R$29,'2.1.trackMPD'!$T$7:$T$29)</f>
        <v>6</v>
      </c>
      <c r="D1003">
        <v>1</v>
      </c>
      <c r="E1003" t="s">
        <v>6401</v>
      </c>
      <c r="F1003" t="s">
        <v>110</v>
      </c>
      <c r="G1003" t="s">
        <v>140</v>
      </c>
      <c r="H1003" t="s">
        <v>6399</v>
      </c>
    </row>
    <row r="1004" spans="1:8" x14ac:dyDescent="0.2">
      <c r="A1004" t="s">
        <v>93</v>
      </c>
      <c r="B1004" t="s">
        <v>20</v>
      </c>
      <c r="C1004">
        <f>_xlfn.XLOOKUP(B1004,'2.1.trackMPD'!$R$7:$R$29,'2.1.trackMPD'!$T$7:$T$29)</f>
        <v>6</v>
      </c>
      <c r="D1004">
        <v>10</v>
      </c>
      <c r="E1004" t="s">
        <v>6401</v>
      </c>
      <c r="F1004" t="s">
        <v>110</v>
      </c>
      <c r="G1004" t="s">
        <v>124</v>
      </c>
      <c r="H1004" t="s">
        <v>6398</v>
      </c>
    </row>
    <row r="1005" spans="1:8" x14ac:dyDescent="0.2">
      <c r="A1005" t="s">
        <v>93</v>
      </c>
      <c r="B1005" t="s">
        <v>20</v>
      </c>
      <c r="C1005">
        <f>_xlfn.XLOOKUP(B1005,'2.1.trackMPD'!$R$7:$R$29,'2.1.trackMPD'!$T$7:$T$29)</f>
        <v>6</v>
      </c>
      <c r="D1005">
        <v>10</v>
      </c>
      <c r="E1005" t="s">
        <v>6401</v>
      </c>
      <c r="F1005" t="s">
        <v>110</v>
      </c>
      <c r="G1005" t="s">
        <v>140</v>
      </c>
      <c r="H1005" t="s">
        <v>6398</v>
      </c>
    </row>
    <row r="1006" spans="1:8" x14ac:dyDescent="0.2">
      <c r="A1006" t="s">
        <v>93</v>
      </c>
      <c r="B1006" t="s">
        <v>20</v>
      </c>
      <c r="C1006">
        <f>_xlfn.XLOOKUP(B1006,'2.1.trackMPD'!$R$7:$R$29,'2.1.trackMPD'!$T$7:$T$29)</f>
        <v>6</v>
      </c>
      <c r="D1006">
        <v>10</v>
      </c>
      <c r="E1006" t="s">
        <v>6401</v>
      </c>
      <c r="F1006" t="s">
        <v>111</v>
      </c>
      <c r="G1006" t="s">
        <v>124</v>
      </c>
      <c r="H1006" t="s">
        <v>6398</v>
      </c>
    </row>
    <row r="1007" spans="1:8" x14ac:dyDescent="0.2">
      <c r="A1007" t="s">
        <v>93</v>
      </c>
      <c r="B1007" t="s">
        <v>20</v>
      </c>
      <c r="C1007">
        <f>_xlfn.XLOOKUP(B1007,'2.1.trackMPD'!$R$7:$R$29,'2.1.trackMPD'!$T$7:$T$29)</f>
        <v>6</v>
      </c>
      <c r="D1007">
        <v>10</v>
      </c>
      <c r="E1007" t="s">
        <v>6401</v>
      </c>
      <c r="F1007" t="s">
        <v>111</v>
      </c>
      <c r="G1007" t="s">
        <v>140</v>
      </c>
      <c r="H1007" t="s">
        <v>6398</v>
      </c>
    </row>
    <row r="1008" spans="1:8" x14ac:dyDescent="0.2">
      <c r="A1008" t="s">
        <v>93</v>
      </c>
      <c r="B1008" t="s">
        <v>20</v>
      </c>
      <c r="C1008">
        <f>_xlfn.XLOOKUP(B1008,'2.1.trackMPD'!$R$7:$R$29,'2.1.trackMPD'!$T$7:$T$29)</f>
        <v>6</v>
      </c>
      <c r="D1008">
        <v>10</v>
      </c>
      <c r="E1008" t="s">
        <v>6401</v>
      </c>
      <c r="F1008" t="s">
        <v>110</v>
      </c>
      <c r="G1008" t="s">
        <v>124</v>
      </c>
      <c r="H1008" t="s">
        <v>6399</v>
      </c>
    </row>
    <row r="1009" spans="1:8" x14ac:dyDescent="0.2">
      <c r="A1009" t="s">
        <v>93</v>
      </c>
      <c r="B1009" t="s">
        <v>20</v>
      </c>
      <c r="C1009">
        <f>_xlfn.XLOOKUP(B1009,'2.1.trackMPD'!$R$7:$R$29,'2.1.trackMPD'!$T$7:$T$29)</f>
        <v>6</v>
      </c>
      <c r="D1009">
        <v>10</v>
      </c>
      <c r="E1009" t="s">
        <v>6401</v>
      </c>
      <c r="F1009" t="s">
        <v>110</v>
      </c>
      <c r="G1009" t="s">
        <v>140</v>
      </c>
      <c r="H1009" t="s">
        <v>6399</v>
      </c>
    </row>
    <row r="1010" spans="1:8" x14ac:dyDescent="0.2">
      <c r="A1010" t="s">
        <v>93</v>
      </c>
      <c r="B1010" t="s">
        <v>20</v>
      </c>
      <c r="C1010">
        <f>_xlfn.XLOOKUP(B1010,'2.1.trackMPD'!$R$7:$R$29,'2.1.trackMPD'!$T$7:$T$29)</f>
        <v>6</v>
      </c>
      <c r="D1010">
        <v>100</v>
      </c>
      <c r="E1010" t="s">
        <v>6401</v>
      </c>
      <c r="F1010" t="s">
        <v>110</v>
      </c>
      <c r="G1010" t="s">
        <v>124</v>
      </c>
      <c r="H1010" t="s">
        <v>6398</v>
      </c>
    </row>
    <row r="1011" spans="1:8" x14ac:dyDescent="0.2">
      <c r="A1011" t="s">
        <v>93</v>
      </c>
      <c r="B1011" t="s">
        <v>20</v>
      </c>
      <c r="C1011">
        <f>_xlfn.XLOOKUP(B1011,'2.1.trackMPD'!$R$7:$R$29,'2.1.trackMPD'!$T$7:$T$29)</f>
        <v>6</v>
      </c>
      <c r="D1011">
        <v>100</v>
      </c>
      <c r="E1011" t="s">
        <v>6401</v>
      </c>
      <c r="F1011" t="s">
        <v>110</v>
      </c>
      <c r="G1011" t="s">
        <v>140</v>
      </c>
      <c r="H1011" t="s">
        <v>6398</v>
      </c>
    </row>
    <row r="1012" spans="1:8" x14ac:dyDescent="0.2">
      <c r="A1012" t="s">
        <v>93</v>
      </c>
      <c r="B1012" t="s">
        <v>20</v>
      </c>
      <c r="C1012">
        <f>_xlfn.XLOOKUP(B1012,'2.1.trackMPD'!$R$7:$R$29,'2.1.trackMPD'!$T$7:$T$29)</f>
        <v>6</v>
      </c>
      <c r="D1012">
        <v>100</v>
      </c>
      <c r="E1012" t="s">
        <v>6401</v>
      </c>
      <c r="F1012" t="s">
        <v>111</v>
      </c>
      <c r="G1012" t="s">
        <v>124</v>
      </c>
      <c r="H1012" t="s">
        <v>6398</v>
      </c>
    </row>
    <row r="1013" spans="1:8" x14ac:dyDescent="0.2">
      <c r="A1013" t="s">
        <v>93</v>
      </c>
      <c r="B1013" t="s">
        <v>20</v>
      </c>
      <c r="C1013">
        <f>_xlfn.XLOOKUP(B1013,'2.1.trackMPD'!$R$7:$R$29,'2.1.trackMPD'!$T$7:$T$29)</f>
        <v>6</v>
      </c>
      <c r="D1013">
        <v>100</v>
      </c>
      <c r="E1013" t="s">
        <v>6401</v>
      </c>
      <c r="F1013" t="s">
        <v>111</v>
      </c>
      <c r="G1013" t="s">
        <v>140</v>
      </c>
      <c r="H1013" t="s">
        <v>6398</v>
      </c>
    </row>
    <row r="1014" spans="1:8" x14ac:dyDescent="0.2">
      <c r="A1014" t="s">
        <v>93</v>
      </c>
      <c r="B1014" t="s">
        <v>20</v>
      </c>
      <c r="C1014">
        <f>_xlfn.XLOOKUP(B1014,'2.1.trackMPD'!$R$7:$R$29,'2.1.trackMPD'!$T$7:$T$29)</f>
        <v>6</v>
      </c>
      <c r="D1014">
        <v>100</v>
      </c>
      <c r="E1014" t="s">
        <v>6401</v>
      </c>
      <c r="F1014" t="s">
        <v>110</v>
      </c>
      <c r="G1014" t="s">
        <v>124</v>
      </c>
      <c r="H1014" t="s">
        <v>6399</v>
      </c>
    </row>
    <row r="1015" spans="1:8" x14ac:dyDescent="0.2">
      <c r="A1015" t="s">
        <v>93</v>
      </c>
      <c r="B1015" t="s">
        <v>20</v>
      </c>
      <c r="C1015">
        <f>_xlfn.XLOOKUP(B1015,'2.1.trackMPD'!$R$7:$R$29,'2.1.trackMPD'!$T$7:$T$29)</f>
        <v>6</v>
      </c>
      <c r="D1015">
        <v>100</v>
      </c>
      <c r="E1015" t="s">
        <v>6401</v>
      </c>
      <c r="F1015" t="s">
        <v>110</v>
      </c>
      <c r="G1015" t="s">
        <v>140</v>
      </c>
      <c r="H1015" t="s">
        <v>6399</v>
      </c>
    </row>
    <row r="1016" spans="1:8" x14ac:dyDescent="0.2">
      <c r="A1016" t="s">
        <v>93</v>
      </c>
      <c r="B1016" t="s">
        <v>167</v>
      </c>
      <c r="C1016">
        <f>_xlfn.XLOOKUP(B1016,'2.1.trackMPD'!$R$7:$R$29,'2.1.trackMPD'!$T$7:$T$29)</f>
        <v>5</v>
      </c>
      <c r="D1016">
        <v>1</v>
      </c>
      <c r="E1016" t="s">
        <v>6396</v>
      </c>
      <c r="F1016" t="s">
        <v>110</v>
      </c>
      <c r="G1016" t="s">
        <v>124</v>
      </c>
      <c r="H1016" t="s">
        <v>6398</v>
      </c>
    </row>
    <row r="1017" spans="1:8" x14ac:dyDescent="0.2">
      <c r="A1017" t="s">
        <v>93</v>
      </c>
      <c r="B1017" t="s">
        <v>167</v>
      </c>
      <c r="C1017">
        <f>_xlfn.XLOOKUP(B1017,'2.1.trackMPD'!$R$7:$R$29,'2.1.trackMPD'!$T$7:$T$29)</f>
        <v>5</v>
      </c>
      <c r="D1017">
        <v>1</v>
      </c>
      <c r="E1017" t="s">
        <v>6396</v>
      </c>
      <c r="F1017" t="s">
        <v>110</v>
      </c>
      <c r="G1017" t="s">
        <v>140</v>
      </c>
      <c r="H1017" t="s">
        <v>6398</v>
      </c>
    </row>
    <row r="1018" spans="1:8" x14ac:dyDescent="0.2">
      <c r="A1018" t="s">
        <v>93</v>
      </c>
      <c r="B1018" t="s">
        <v>167</v>
      </c>
      <c r="C1018">
        <f>_xlfn.XLOOKUP(B1018,'2.1.trackMPD'!$R$7:$R$29,'2.1.trackMPD'!$T$7:$T$29)</f>
        <v>5</v>
      </c>
      <c r="D1018">
        <v>1</v>
      </c>
      <c r="E1018" t="s">
        <v>6396</v>
      </c>
      <c r="F1018" t="s">
        <v>111</v>
      </c>
      <c r="G1018" t="s">
        <v>124</v>
      </c>
      <c r="H1018" t="s">
        <v>6398</v>
      </c>
    </row>
    <row r="1019" spans="1:8" x14ac:dyDescent="0.2">
      <c r="A1019" t="s">
        <v>93</v>
      </c>
      <c r="B1019" t="s">
        <v>167</v>
      </c>
      <c r="C1019">
        <f>_xlfn.XLOOKUP(B1019,'2.1.trackMPD'!$R$7:$R$29,'2.1.trackMPD'!$T$7:$T$29)</f>
        <v>5</v>
      </c>
      <c r="D1019">
        <v>1</v>
      </c>
      <c r="E1019" t="s">
        <v>6396</v>
      </c>
      <c r="F1019" t="s">
        <v>111</v>
      </c>
      <c r="G1019" t="s">
        <v>140</v>
      </c>
      <c r="H1019" t="s">
        <v>6398</v>
      </c>
    </row>
    <row r="1020" spans="1:8" x14ac:dyDescent="0.2">
      <c r="A1020" t="s">
        <v>93</v>
      </c>
      <c r="B1020" t="s">
        <v>167</v>
      </c>
      <c r="C1020">
        <f>_xlfn.XLOOKUP(B1020,'2.1.trackMPD'!$R$7:$R$29,'2.1.trackMPD'!$T$7:$T$29)</f>
        <v>5</v>
      </c>
      <c r="D1020">
        <v>1</v>
      </c>
      <c r="E1020" t="s">
        <v>6396</v>
      </c>
      <c r="F1020" t="s">
        <v>110</v>
      </c>
      <c r="G1020" t="s">
        <v>124</v>
      </c>
      <c r="H1020" t="s">
        <v>6399</v>
      </c>
    </row>
    <row r="1021" spans="1:8" x14ac:dyDescent="0.2">
      <c r="A1021" t="s">
        <v>93</v>
      </c>
      <c r="B1021" t="s">
        <v>167</v>
      </c>
      <c r="C1021">
        <f>_xlfn.XLOOKUP(B1021,'2.1.trackMPD'!$R$7:$R$29,'2.1.trackMPD'!$T$7:$T$29)</f>
        <v>5</v>
      </c>
      <c r="D1021">
        <v>1</v>
      </c>
      <c r="E1021" t="s">
        <v>6396</v>
      </c>
      <c r="F1021" t="s">
        <v>110</v>
      </c>
      <c r="G1021" t="s">
        <v>140</v>
      </c>
      <c r="H1021" t="s">
        <v>6399</v>
      </c>
    </row>
    <row r="1022" spans="1:8" x14ac:dyDescent="0.2">
      <c r="A1022" t="s">
        <v>93</v>
      </c>
      <c r="B1022" t="s">
        <v>167</v>
      </c>
      <c r="C1022">
        <f>_xlfn.XLOOKUP(B1022,'2.1.trackMPD'!$R$7:$R$29,'2.1.trackMPD'!$T$7:$T$29)</f>
        <v>5</v>
      </c>
      <c r="D1022">
        <v>10</v>
      </c>
      <c r="E1022" t="s">
        <v>6396</v>
      </c>
      <c r="F1022" t="s">
        <v>110</v>
      </c>
      <c r="G1022" t="s">
        <v>124</v>
      </c>
      <c r="H1022" t="s">
        <v>6398</v>
      </c>
    </row>
    <row r="1023" spans="1:8" x14ac:dyDescent="0.2">
      <c r="A1023" t="s">
        <v>93</v>
      </c>
      <c r="B1023" t="s">
        <v>167</v>
      </c>
      <c r="C1023">
        <f>_xlfn.XLOOKUP(B1023,'2.1.trackMPD'!$R$7:$R$29,'2.1.trackMPD'!$T$7:$T$29)</f>
        <v>5</v>
      </c>
      <c r="D1023">
        <v>10</v>
      </c>
      <c r="E1023" t="s">
        <v>6396</v>
      </c>
      <c r="F1023" t="s">
        <v>110</v>
      </c>
      <c r="G1023" t="s">
        <v>140</v>
      </c>
      <c r="H1023" t="s">
        <v>6398</v>
      </c>
    </row>
    <row r="1024" spans="1:8" x14ac:dyDescent="0.2">
      <c r="A1024" t="s">
        <v>93</v>
      </c>
      <c r="B1024" t="s">
        <v>167</v>
      </c>
      <c r="C1024">
        <f>_xlfn.XLOOKUP(B1024,'2.1.trackMPD'!$R$7:$R$29,'2.1.trackMPD'!$T$7:$T$29)</f>
        <v>5</v>
      </c>
      <c r="D1024">
        <v>10</v>
      </c>
      <c r="E1024" t="s">
        <v>6396</v>
      </c>
      <c r="F1024" t="s">
        <v>111</v>
      </c>
      <c r="G1024" t="s">
        <v>124</v>
      </c>
      <c r="H1024" t="s">
        <v>6398</v>
      </c>
    </row>
    <row r="1025" spans="1:8" x14ac:dyDescent="0.2">
      <c r="A1025" t="s">
        <v>93</v>
      </c>
      <c r="B1025" t="s">
        <v>167</v>
      </c>
      <c r="C1025">
        <f>_xlfn.XLOOKUP(B1025,'2.1.trackMPD'!$R$7:$R$29,'2.1.trackMPD'!$T$7:$T$29)</f>
        <v>5</v>
      </c>
      <c r="D1025">
        <v>10</v>
      </c>
      <c r="E1025" t="s">
        <v>6396</v>
      </c>
      <c r="F1025" t="s">
        <v>111</v>
      </c>
      <c r="G1025" t="s">
        <v>140</v>
      </c>
      <c r="H1025" t="s">
        <v>6398</v>
      </c>
    </row>
    <row r="1026" spans="1:8" x14ac:dyDescent="0.2">
      <c r="A1026" t="s">
        <v>93</v>
      </c>
      <c r="B1026" t="s">
        <v>167</v>
      </c>
      <c r="C1026">
        <f>_xlfn.XLOOKUP(B1026,'2.1.trackMPD'!$R$7:$R$29,'2.1.trackMPD'!$T$7:$T$29)</f>
        <v>5</v>
      </c>
      <c r="D1026">
        <v>10</v>
      </c>
      <c r="E1026" t="s">
        <v>6396</v>
      </c>
      <c r="F1026" t="s">
        <v>110</v>
      </c>
      <c r="G1026" t="s">
        <v>124</v>
      </c>
      <c r="H1026" t="s">
        <v>6399</v>
      </c>
    </row>
    <row r="1027" spans="1:8" x14ac:dyDescent="0.2">
      <c r="A1027" t="s">
        <v>93</v>
      </c>
      <c r="B1027" t="s">
        <v>167</v>
      </c>
      <c r="C1027">
        <f>_xlfn.XLOOKUP(B1027,'2.1.trackMPD'!$R$7:$R$29,'2.1.trackMPD'!$T$7:$T$29)</f>
        <v>5</v>
      </c>
      <c r="D1027">
        <v>10</v>
      </c>
      <c r="E1027" t="s">
        <v>6396</v>
      </c>
      <c r="F1027" t="s">
        <v>110</v>
      </c>
      <c r="G1027" t="s">
        <v>140</v>
      </c>
      <c r="H1027" t="s">
        <v>6399</v>
      </c>
    </row>
    <row r="1028" spans="1:8" x14ac:dyDescent="0.2">
      <c r="A1028" t="s">
        <v>93</v>
      </c>
      <c r="B1028" t="s">
        <v>167</v>
      </c>
      <c r="C1028">
        <f>_xlfn.XLOOKUP(B1028,'2.1.trackMPD'!$R$7:$R$29,'2.1.trackMPD'!$T$7:$T$29)</f>
        <v>5</v>
      </c>
      <c r="D1028">
        <v>100</v>
      </c>
      <c r="E1028" t="s">
        <v>6396</v>
      </c>
      <c r="F1028" t="s">
        <v>110</v>
      </c>
      <c r="G1028" t="s">
        <v>124</v>
      </c>
      <c r="H1028" t="s">
        <v>6398</v>
      </c>
    </row>
    <row r="1029" spans="1:8" x14ac:dyDescent="0.2">
      <c r="A1029" t="s">
        <v>93</v>
      </c>
      <c r="B1029" t="s">
        <v>167</v>
      </c>
      <c r="C1029">
        <f>_xlfn.XLOOKUP(B1029,'2.1.trackMPD'!$R$7:$R$29,'2.1.trackMPD'!$T$7:$T$29)</f>
        <v>5</v>
      </c>
      <c r="D1029">
        <v>100</v>
      </c>
      <c r="E1029" t="s">
        <v>6396</v>
      </c>
      <c r="F1029" t="s">
        <v>110</v>
      </c>
      <c r="G1029" t="s">
        <v>140</v>
      </c>
      <c r="H1029" t="s">
        <v>6398</v>
      </c>
    </row>
    <row r="1030" spans="1:8" x14ac:dyDescent="0.2">
      <c r="A1030" t="s">
        <v>93</v>
      </c>
      <c r="B1030" t="s">
        <v>167</v>
      </c>
      <c r="C1030">
        <f>_xlfn.XLOOKUP(B1030,'2.1.trackMPD'!$R$7:$R$29,'2.1.trackMPD'!$T$7:$T$29)</f>
        <v>5</v>
      </c>
      <c r="D1030">
        <v>100</v>
      </c>
      <c r="E1030" t="s">
        <v>6396</v>
      </c>
      <c r="F1030" t="s">
        <v>111</v>
      </c>
      <c r="G1030" t="s">
        <v>124</v>
      </c>
      <c r="H1030" t="s">
        <v>6398</v>
      </c>
    </row>
    <row r="1031" spans="1:8" x14ac:dyDescent="0.2">
      <c r="A1031" t="s">
        <v>93</v>
      </c>
      <c r="B1031" t="s">
        <v>167</v>
      </c>
      <c r="C1031">
        <f>_xlfn.XLOOKUP(B1031,'2.1.trackMPD'!$R$7:$R$29,'2.1.trackMPD'!$T$7:$T$29)</f>
        <v>5</v>
      </c>
      <c r="D1031">
        <v>100</v>
      </c>
      <c r="E1031" t="s">
        <v>6396</v>
      </c>
      <c r="F1031" t="s">
        <v>111</v>
      </c>
      <c r="G1031" t="s">
        <v>140</v>
      </c>
      <c r="H1031" t="s">
        <v>6398</v>
      </c>
    </row>
    <row r="1032" spans="1:8" x14ac:dyDescent="0.2">
      <c r="A1032" t="s">
        <v>93</v>
      </c>
      <c r="B1032" t="s">
        <v>167</v>
      </c>
      <c r="C1032">
        <f>_xlfn.XLOOKUP(B1032,'2.1.trackMPD'!$R$7:$R$29,'2.1.trackMPD'!$T$7:$T$29)</f>
        <v>5</v>
      </c>
      <c r="D1032">
        <v>100</v>
      </c>
      <c r="E1032" t="s">
        <v>6396</v>
      </c>
      <c r="F1032" t="s">
        <v>110</v>
      </c>
      <c r="G1032" t="s">
        <v>124</v>
      </c>
      <c r="H1032" t="s">
        <v>6399</v>
      </c>
    </row>
    <row r="1033" spans="1:8" x14ac:dyDescent="0.2">
      <c r="A1033" t="s">
        <v>93</v>
      </c>
      <c r="B1033" t="s">
        <v>167</v>
      </c>
      <c r="C1033">
        <f>_xlfn.XLOOKUP(B1033,'2.1.trackMPD'!$R$7:$R$29,'2.1.trackMPD'!$T$7:$T$29)</f>
        <v>5</v>
      </c>
      <c r="D1033">
        <v>100</v>
      </c>
      <c r="E1033" t="s">
        <v>6396</v>
      </c>
      <c r="F1033" t="s">
        <v>110</v>
      </c>
      <c r="G1033" t="s">
        <v>140</v>
      </c>
      <c r="H1033" t="s">
        <v>6399</v>
      </c>
    </row>
    <row r="1034" spans="1:8" x14ac:dyDescent="0.2">
      <c r="A1034" t="s">
        <v>93</v>
      </c>
      <c r="B1034" t="s">
        <v>167</v>
      </c>
      <c r="C1034">
        <f>_xlfn.XLOOKUP(B1034,'2.1.trackMPD'!$R$7:$R$29,'2.1.trackMPD'!$T$7:$T$29)</f>
        <v>5</v>
      </c>
      <c r="D1034">
        <v>1000</v>
      </c>
      <c r="E1034" t="s">
        <v>6396</v>
      </c>
      <c r="F1034" t="s">
        <v>110</v>
      </c>
      <c r="G1034" t="s">
        <v>124</v>
      </c>
      <c r="H1034" t="s">
        <v>6398</v>
      </c>
    </row>
    <row r="1035" spans="1:8" x14ac:dyDescent="0.2">
      <c r="A1035" t="s">
        <v>93</v>
      </c>
      <c r="B1035" t="s">
        <v>167</v>
      </c>
      <c r="C1035">
        <f>_xlfn.XLOOKUP(B1035,'2.1.trackMPD'!$R$7:$R$29,'2.1.trackMPD'!$T$7:$T$29)</f>
        <v>5</v>
      </c>
      <c r="D1035">
        <v>1000</v>
      </c>
      <c r="E1035" t="s">
        <v>6396</v>
      </c>
      <c r="F1035" t="s">
        <v>110</v>
      </c>
      <c r="G1035" t="s">
        <v>140</v>
      </c>
      <c r="H1035" t="s">
        <v>6398</v>
      </c>
    </row>
    <row r="1036" spans="1:8" x14ac:dyDescent="0.2">
      <c r="A1036" t="s">
        <v>93</v>
      </c>
      <c r="B1036" t="s">
        <v>167</v>
      </c>
      <c r="C1036">
        <f>_xlfn.XLOOKUP(B1036,'2.1.trackMPD'!$R$7:$R$29,'2.1.trackMPD'!$T$7:$T$29)</f>
        <v>5</v>
      </c>
      <c r="D1036">
        <v>1000</v>
      </c>
      <c r="E1036" t="s">
        <v>6396</v>
      </c>
      <c r="F1036" t="s">
        <v>111</v>
      </c>
      <c r="G1036" t="s">
        <v>124</v>
      </c>
      <c r="H1036" t="s">
        <v>6398</v>
      </c>
    </row>
    <row r="1037" spans="1:8" x14ac:dyDescent="0.2">
      <c r="A1037" t="s">
        <v>93</v>
      </c>
      <c r="B1037" t="s">
        <v>167</v>
      </c>
      <c r="C1037">
        <f>_xlfn.XLOOKUP(B1037,'2.1.trackMPD'!$R$7:$R$29,'2.1.trackMPD'!$T$7:$T$29)</f>
        <v>5</v>
      </c>
      <c r="D1037">
        <v>1000</v>
      </c>
      <c r="E1037" t="s">
        <v>6396</v>
      </c>
      <c r="F1037" t="s">
        <v>111</v>
      </c>
      <c r="G1037" t="s">
        <v>140</v>
      </c>
      <c r="H1037" t="s">
        <v>6398</v>
      </c>
    </row>
    <row r="1038" spans="1:8" x14ac:dyDescent="0.2">
      <c r="A1038" t="s">
        <v>93</v>
      </c>
      <c r="B1038" t="s">
        <v>167</v>
      </c>
      <c r="C1038">
        <f>_xlfn.XLOOKUP(B1038,'2.1.trackMPD'!$R$7:$R$29,'2.1.trackMPD'!$T$7:$T$29)</f>
        <v>5</v>
      </c>
      <c r="D1038">
        <v>1000</v>
      </c>
      <c r="E1038" t="s">
        <v>6396</v>
      </c>
      <c r="F1038" t="s">
        <v>110</v>
      </c>
      <c r="G1038" t="s">
        <v>124</v>
      </c>
      <c r="H1038" t="s">
        <v>6399</v>
      </c>
    </row>
    <row r="1039" spans="1:8" x14ac:dyDescent="0.2">
      <c r="A1039" t="s">
        <v>93</v>
      </c>
      <c r="B1039" t="s">
        <v>167</v>
      </c>
      <c r="C1039">
        <f>_xlfn.XLOOKUP(B1039,'2.1.trackMPD'!$R$7:$R$29,'2.1.trackMPD'!$T$7:$T$29)</f>
        <v>5</v>
      </c>
      <c r="D1039">
        <v>1000</v>
      </c>
      <c r="E1039" t="s">
        <v>6396</v>
      </c>
      <c r="F1039" t="s">
        <v>110</v>
      </c>
      <c r="G1039" t="s">
        <v>140</v>
      </c>
      <c r="H1039" t="s">
        <v>6399</v>
      </c>
    </row>
    <row r="1040" spans="1:8" x14ac:dyDescent="0.2">
      <c r="A1040" t="s">
        <v>93</v>
      </c>
      <c r="B1040" t="s">
        <v>167</v>
      </c>
      <c r="C1040">
        <f>_xlfn.XLOOKUP(B1040,'2.1.trackMPD'!$R$7:$R$29,'2.1.trackMPD'!$T$7:$T$29)</f>
        <v>5</v>
      </c>
      <c r="D1040">
        <v>5000</v>
      </c>
      <c r="E1040" t="s">
        <v>6396</v>
      </c>
      <c r="F1040" t="s">
        <v>110</v>
      </c>
      <c r="G1040" t="s">
        <v>124</v>
      </c>
      <c r="H1040" t="s">
        <v>6398</v>
      </c>
    </row>
    <row r="1041" spans="1:8" x14ac:dyDescent="0.2">
      <c r="A1041" t="s">
        <v>93</v>
      </c>
      <c r="B1041" t="s">
        <v>167</v>
      </c>
      <c r="C1041">
        <f>_xlfn.XLOOKUP(B1041,'2.1.trackMPD'!$R$7:$R$29,'2.1.trackMPD'!$T$7:$T$29)</f>
        <v>5</v>
      </c>
      <c r="D1041">
        <v>5000</v>
      </c>
      <c r="E1041" t="s">
        <v>6396</v>
      </c>
      <c r="F1041" t="s">
        <v>110</v>
      </c>
      <c r="G1041" t="s">
        <v>140</v>
      </c>
      <c r="H1041" t="s">
        <v>6398</v>
      </c>
    </row>
    <row r="1042" spans="1:8" x14ac:dyDescent="0.2">
      <c r="A1042" t="s">
        <v>93</v>
      </c>
      <c r="B1042" t="s">
        <v>167</v>
      </c>
      <c r="C1042">
        <f>_xlfn.XLOOKUP(B1042,'2.1.trackMPD'!$R$7:$R$29,'2.1.trackMPD'!$T$7:$T$29)</f>
        <v>5</v>
      </c>
      <c r="D1042">
        <v>5000</v>
      </c>
      <c r="E1042" t="s">
        <v>6396</v>
      </c>
      <c r="F1042" t="s">
        <v>111</v>
      </c>
      <c r="G1042" t="s">
        <v>124</v>
      </c>
      <c r="H1042" t="s">
        <v>6398</v>
      </c>
    </row>
    <row r="1043" spans="1:8" x14ac:dyDescent="0.2">
      <c r="A1043" t="s">
        <v>93</v>
      </c>
      <c r="B1043" t="s">
        <v>167</v>
      </c>
      <c r="C1043">
        <f>_xlfn.XLOOKUP(B1043,'2.1.trackMPD'!$R$7:$R$29,'2.1.trackMPD'!$T$7:$T$29)</f>
        <v>5</v>
      </c>
      <c r="D1043">
        <v>5000</v>
      </c>
      <c r="E1043" t="s">
        <v>6396</v>
      </c>
      <c r="F1043" t="s">
        <v>111</v>
      </c>
      <c r="G1043" t="s">
        <v>140</v>
      </c>
      <c r="H1043" t="s">
        <v>6398</v>
      </c>
    </row>
    <row r="1044" spans="1:8" x14ac:dyDescent="0.2">
      <c r="A1044" t="s">
        <v>93</v>
      </c>
      <c r="B1044" t="s">
        <v>167</v>
      </c>
      <c r="C1044">
        <f>_xlfn.XLOOKUP(B1044,'2.1.trackMPD'!$R$7:$R$29,'2.1.trackMPD'!$T$7:$T$29)</f>
        <v>5</v>
      </c>
      <c r="D1044">
        <v>5000</v>
      </c>
      <c r="E1044" t="s">
        <v>6396</v>
      </c>
      <c r="F1044" t="s">
        <v>110</v>
      </c>
      <c r="G1044" t="s">
        <v>124</v>
      </c>
      <c r="H1044" t="s">
        <v>6399</v>
      </c>
    </row>
    <row r="1045" spans="1:8" x14ac:dyDescent="0.2">
      <c r="A1045" t="s">
        <v>93</v>
      </c>
      <c r="B1045" t="s">
        <v>167</v>
      </c>
      <c r="C1045">
        <f>_xlfn.XLOOKUP(B1045,'2.1.trackMPD'!$R$7:$R$29,'2.1.trackMPD'!$T$7:$T$29)</f>
        <v>5</v>
      </c>
      <c r="D1045">
        <v>5000</v>
      </c>
      <c r="E1045" t="s">
        <v>6396</v>
      </c>
      <c r="F1045" t="s">
        <v>110</v>
      </c>
      <c r="G1045" t="s">
        <v>140</v>
      </c>
      <c r="H1045" t="s">
        <v>6399</v>
      </c>
    </row>
    <row r="1046" spans="1:8" x14ac:dyDescent="0.2">
      <c r="A1046" t="s">
        <v>93</v>
      </c>
      <c r="B1046" t="s">
        <v>167</v>
      </c>
      <c r="C1046">
        <f>_xlfn.XLOOKUP(B1046,'2.1.trackMPD'!$R$7:$R$29,'2.1.trackMPD'!$T$7:$T$29)</f>
        <v>5</v>
      </c>
      <c r="D1046">
        <v>1</v>
      </c>
      <c r="E1046" t="s">
        <v>6400</v>
      </c>
      <c r="F1046" t="s">
        <v>110</v>
      </c>
      <c r="G1046" t="s">
        <v>124</v>
      </c>
      <c r="H1046" t="s">
        <v>6398</v>
      </c>
    </row>
    <row r="1047" spans="1:8" x14ac:dyDescent="0.2">
      <c r="A1047" t="s">
        <v>93</v>
      </c>
      <c r="B1047" t="s">
        <v>167</v>
      </c>
      <c r="C1047">
        <f>_xlfn.XLOOKUP(B1047,'2.1.trackMPD'!$R$7:$R$29,'2.1.trackMPD'!$T$7:$T$29)</f>
        <v>5</v>
      </c>
      <c r="D1047">
        <v>1</v>
      </c>
      <c r="E1047" t="s">
        <v>6400</v>
      </c>
      <c r="F1047" t="s">
        <v>110</v>
      </c>
      <c r="G1047" t="s">
        <v>140</v>
      </c>
      <c r="H1047" t="s">
        <v>6398</v>
      </c>
    </row>
    <row r="1048" spans="1:8" x14ac:dyDescent="0.2">
      <c r="A1048" t="s">
        <v>93</v>
      </c>
      <c r="B1048" t="s">
        <v>167</v>
      </c>
      <c r="C1048">
        <f>_xlfn.XLOOKUP(B1048,'2.1.trackMPD'!$R$7:$R$29,'2.1.trackMPD'!$T$7:$T$29)</f>
        <v>5</v>
      </c>
      <c r="D1048">
        <v>1</v>
      </c>
      <c r="E1048" t="s">
        <v>6400</v>
      </c>
      <c r="F1048" t="s">
        <v>111</v>
      </c>
      <c r="G1048" t="s">
        <v>124</v>
      </c>
      <c r="H1048" t="s">
        <v>6398</v>
      </c>
    </row>
    <row r="1049" spans="1:8" x14ac:dyDescent="0.2">
      <c r="A1049" t="s">
        <v>93</v>
      </c>
      <c r="B1049" t="s">
        <v>167</v>
      </c>
      <c r="C1049">
        <f>_xlfn.XLOOKUP(B1049,'2.1.trackMPD'!$R$7:$R$29,'2.1.trackMPD'!$T$7:$T$29)</f>
        <v>5</v>
      </c>
      <c r="D1049">
        <v>1</v>
      </c>
      <c r="E1049" t="s">
        <v>6400</v>
      </c>
      <c r="F1049" t="s">
        <v>111</v>
      </c>
      <c r="G1049" t="s">
        <v>140</v>
      </c>
      <c r="H1049" t="s">
        <v>6398</v>
      </c>
    </row>
    <row r="1050" spans="1:8" x14ac:dyDescent="0.2">
      <c r="A1050" t="s">
        <v>93</v>
      </c>
      <c r="B1050" t="s">
        <v>167</v>
      </c>
      <c r="C1050">
        <f>_xlfn.XLOOKUP(B1050,'2.1.trackMPD'!$R$7:$R$29,'2.1.trackMPD'!$T$7:$T$29)</f>
        <v>5</v>
      </c>
      <c r="D1050">
        <v>1</v>
      </c>
      <c r="E1050" t="s">
        <v>6400</v>
      </c>
      <c r="F1050" t="s">
        <v>110</v>
      </c>
      <c r="G1050" t="s">
        <v>124</v>
      </c>
      <c r="H1050" t="s">
        <v>6399</v>
      </c>
    </row>
    <row r="1051" spans="1:8" x14ac:dyDescent="0.2">
      <c r="A1051" t="s">
        <v>93</v>
      </c>
      <c r="B1051" t="s">
        <v>167</v>
      </c>
      <c r="C1051">
        <f>_xlfn.XLOOKUP(B1051,'2.1.trackMPD'!$R$7:$R$29,'2.1.trackMPD'!$T$7:$T$29)</f>
        <v>5</v>
      </c>
      <c r="D1051">
        <v>1</v>
      </c>
      <c r="E1051" t="s">
        <v>6400</v>
      </c>
      <c r="F1051" t="s">
        <v>110</v>
      </c>
      <c r="G1051" t="s">
        <v>140</v>
      </c>
      <c r="H1051" t="s">
        <v>6399</v>
      </c>
    </row>
    <row r="1052" spans="1:8" x14ac:dyDescent="0.2">
      <c r="A1052" t="s">
        <v>93</v>
      </c>
      <c r="B1052" t="s">
        <v>167</v>
      </c>
      <c r="C1052">
        <f>_xlfn.XLOOKUP(B1052,'2.1.trackMPD'!$R$7:$R$29,'2.1.trackMPD'!$T$7:$T$29)</f>
        <v>5</v>
      </c>
      <c r="D1052">
        <v>10</v>
      </c>
      <c r="E1052" t="s">
        <v>6400</v>
      </c>
      <c r="F1052" t="s">
        <v>110</v>
      </c>
      <c r="G1052" t="s">
        <v>124</v>
      </c>
      <c r="H1052" t="s">
        <v>6398</v>
      </c>
    </row>
    <row r="1053" spans="1:8" x14ac:dyDescent="0.2">
      <c r="A1053" t="s">
        <v>93</v>
      </c>
      <c r="B1053" t="s">
        <v>167</v>
      </c>
      <c r="C1053">
        <f>_xlfn.XLOOKUP(B1053,'2.1.trackMPD'!$R$7:$R$29,'2.1.trackMPD'!$T$7:$T$29)</f>
        <v>5</v>
      </c>
      <c r="D1053">
        <v>10</v>
      </c>
      <c r="E1053" t="s">
        <v>6400</v>
      </c>
      <c r="F1053" t="s">
        <v>110</v>
      </c>
      <c r="G1053" t="s">
        <v>140</v>
      </c>
      <c r="H1053" t="s">
        <v>6398</v>
      </c>
    </row>
    <row r="1054" spans="1:8" x14ac:dyDescent="0.2">
      <c r="A1054" t="s">
        <v>93</v>
      </c>
      <c r="B1054" t="s">
        <v>167</v>
      </c>
      <c r="C1054">
        <f>_xlfn.XLOOKUP(B1054,'2.1.trackMPD'!$R$7:$R$29,'2.1.trackMPD'!$T$7:$T$29)</f>
        <v>5</v>
      </c>
      <c r="D1054">
        <v>10</v>
      </c>
      <c r="E1054" t="s">
        <v>6400</v>
      </c>
      <c r="F1054" t="s">
        <v>111</v>
      </c>
      <c r="G1054" t="s">
        <v>124</v>
      </c>
      <c r="H1054" t="s">
        <v>6398</v>
      </c>
    </row>
    <row r="1055" spans="1:8" x14ac:dyDescent="0.2">
      <c r="A1055" t="s">
        <v>93</v>
      </c>
      <c r="B1055" t="s">
        <v>167</v>
      </c>
      <c r="C1055">
        <f>_xlfn.XLOOKUP(B1055,'2.1.trackMPD'!$R$7:$R$29,'2.1.trackMPD'!$T$7:$T$29)</f>
        <v>5</v>
      </c>
      <c r="D1055">
        <v>10</v>
      </c>
      <c r="E1055" t="s">
        <v>6400</v>
      </c>
      <c r="F1055" t="s">
        <v>111</v>
      </c>
      <c r="G1055" t="s">
        <v>140</v>
      </c>
      <c r="H1055" t="s">
        <v>6398</v>
      </c>
    </row>
    <row r="1056" spans="1:8" x14ac:dyDescent="0.2">
      <c r="A1056" t="s">
        <v>93</v>
      </c>
      <c r="B1056" t="s">
        <v>167</v>
      </c>
      <c r="C1056">
        <f>_xlfn.XLOOKUP(B1056,'2.1.trackMPD'!$R$7:$R$29,'2.1.trackMPD'!$T$7:$T$29)</f>
        <v>5</v>
      </c>
      <c r="D1056">
        <v>10</v>
      </c>
      <c r="E1056" t="s">
        <v>6400</v>
      </c>
      <c r="F1056" t="s">
        <v>110</v>
      </c>
      <c r="G1056" t="s">
        <v>124</v>
      </c>
      <c r="H1056" t="s">
        <v>6399</v>
      </c>
    </row>
    <row r="1057" spans="1:8" x14ac:dyDescent="0.2">
      <c r="A1057" t="s">
        <v>93</v>
      </c>
      <c r="B1057" t="s">
        <v>167</v>
      </c>
      <c r="C1057">
        <f>_xlfn.XLOOKUP(B1057,'2.1.trackMPD'!$R$7:$R$29,'2.1.trackMPD'!$T$7:$T$29)</f>
        <v>5</v>
      </c>
      <c r="D1057">
        <v>10</v>
      </c>
      <c r="E1057" t="s">
        <v>6400</v>
      </c>
      <c r="F1057" t="s">
        <v>110</v>
      </c>
      <c r="G1057" t="s">
        <v>140</v>
      </c>
      <c r="H1057" t="s">
        <v>6399</v>
      </c>
    </row>
    <row r="1058" spans="1:8" x14ac:dyDescent="0.2">
      <c r="A1058" t="s">
        <v>93</v>
      </c>
      <c r="B1058" t="s">
        <v>167</v>
      </c>
      <c r="C1058">
        <f>_xlfn.XLOOKUP(B1058,'2.1.trackMPD'!$R$7:$R$29,'2.1.trackMPD'!$T$7:$T$29)</f>
        <v>5</v>
      </c>
      <c r="D1058">
        <v>100</v>
      </c>
      <c r="E1058" t="s">
        <v>6400</v>
      </c>
      <c r="F1058" t="s">
        <v>110</v>
      </c>
      <c r="G1058" t="s">
        <v>124</v>
      </c>
      <c r="H1058" t="s">
        <v>6398</v>
      </c>
    </row>
    <row r="1059" spans="1:8" x14ac:dyDescent="0.2">
      <c r="A1059" t="s">
        <v>93</v>
      </c>
      <c r="B1059" t="s">
        <v>167</v>
      </c>
      <c r="C1059">
        <f>_xlfn.XLOOKUP(B1059,'2.1.trackMPD'!$R$7:$R$29,'2.1.trackMPD'!$T$7:$T$29)</f>
        <v>5</v>
      </c>
      <c r="D1059">
        <v>100</v>
      </c>
      <c r="E1059" t="s">
        <v>6400</v>
      </c>
      <c r="F1059" t="s">
        <v>110</v>
      </c>
      <c r="G1059" t="s">
        <v>140</v>
      </c>
      <c r="H1059" t="s">
        <v>6398</v>
      </c>
    </row>
    <row r="1060" spans="1:8" x14ac:dyDescent="0.2">
      <c r="A1060" t="s">
        <v>93</v>
      </c>
      <c r="B1060" t="s">
        <v>167</v>
      </c>
      <c r="C1060">
        <f>_xlfn.XLOOKUP(B1060,'2.1.trackMPD'!$R$7:$R$29,'2.1.trackMPD'!$T$7:$T$29)</f>
        <v>5</v>
      </c>
      <c r="D1060">
        <v>100</v>
      </c>
      <c r="E1060" t="s">
        <v>6400</v>
      </c>
      <c r="F1060" t="s">
        <v>111</v>
      </c>
      <c r="G1060" t="s">
        <v>124</v>
      </c>
      <c r="H1060" t="s">
        <v>6398</v>
      </c>
    </row>
    <row r="1061" spans="1:8" x14ac:dyDescent="0.2">
      <c r="A1061" t="s">
        <v>93</v>
      </c>
      <c r="B1061" t="s">
        <v>167</v>
      </c>
      <c r="C1061">
        <f>_xlfn.XLOOKUP(B1061,'2.1.trackMPD'!$R$7:$R$29,'2.1.trackMPD'!$T$7:$T$29)</f>
        <v>5</v>
      </c>
      <c r="D1061">
        <v>100</v>
      </c>
      <c r="E1061" t="s">
        <v>6400</v>
      </c>
      <c r="F1061" t="s">
        <v>111</v>
      </c>
      <c r="G1061" t="s">
        <v>140</v>
      </c>
      <c r="H1061" t="s">
        <v>6398</v>
      </c>
    </row>
    <row r="1062" spans="1:8" x14ac:dyDescent="0.2">
      <c r="A1062" t="s">
        <v>93</v>
      </c>
      <c r="B1062" t="s">
        <v>167</v>
      </c>
      <c r="C1062">
        <f>_xlfn.XLOOKUP(B1062,'2.1.trackMPD'!$R$7:$R$29,'2.1.trackMPD'!$T$7:$T$29)</f>
        <v>5</v>
      </c>
      <c r="D1062">
        <v>100</v>
      </c>
      <c r="E1062" t="s">
        <v>6400</v>
      </c>
      <c r="F1062" t="s">
        <v>110</v>
      </c>
      <c r="G1062" t="s">
        <v>124</v>
      </c>
      <c r="H1062" t="s">
        <v>6399</v>
      </c>
    </row>
    <row r="1063" spans="1:8" x14ac:dyDescent="0.2">
      <c r="A1063" t="s">
        <v>93</v>
      </c>
      <c r="B1063" t="s">
        <v>167</v>
      </c>
      <c r="C1063">
        <f>_xlfn.XLOOKUP(B1063,'2.1.trackMPD'!$R$7:$R$29,'2.1.trackMPD'!$T$7:$T$29)</f>
        <v>5</v>
      </c>
      <c r="D1063">
        <v>100</v>
      </c>
      <c r="E1063" t="s">
        <v>6400</v>
      </c>
      <c r="F1063" t="s">
        <v>110</v>
      </c>
      <c r="G1063" t="s">
        <v>140</v>
      </c>
      <c r="H1063" t="s">
        <v>6399</v>
      </c>
    </row>
    <row r="1064" spans="1:8" x14ac:dyDescent="0.2">
      <c r="A1064" t="s">
        <v>93</v>
      </c>
      <c r="B1064" t="s">
        <v>167</v>
      </c>
      <c r="C1064">
        <f>_xlfn.XLOOKUP(B1064,'2.1.trackMPD'!$R$7:$R$29,'2.1.trackMPD'!$T$7:$T$29)</f>
        <v>5</v>
      </c>
      <c r="D1064">
        <v>1000</v>
      </c>
      <c r="E1064" t="s">
        <v>6400</v>
      </c>
      <c r="F1064" t="s">
        <v>110</v>
      </c>
      <c r="G1064" t="s">
        <v>124</v>
      </c>
      <c r="H1064" t="s">
        <v>6398</v>
      </c>
    </row>
    <row r="1065" spans="1:8" x14ac:dyDescent="0.2">
      <c r="A1065" t="s">
        <v>93</v>
      </c>
      <c r="B1065" t="s">
        <v>167</v>
      </c>
      <c r="C1065">
        <f>_xlfn.XLOOKUP(B1065,'2.1.trackMPD'!$R$7:$R$29,'2.1.trackMPD'!$T$7:$T$29)</f>
        <v>5</v>
      </c>
      <c r="D1065">
        <v>1000</v>
      </c>
      <c r="E1065" t="s">
        <v>6400</v>
      </c>
      <c r="F1065" t="s">
        <v>110</v>
      </c>
      <c r="G1065" t="s">
        <v>140</v>
      </c>
      <c r="H1065" t="s">
        <v>6398</v>
      </c>
    </row>
    <row r="1066" spans="1:8" x14ac:dyDescent="0.2">
      <c r="A1066" t="s">
        <v>93</v>
      </c>
      <c r="B1066" t="s">
        <v>167</v>
      </c>
      <c r="C1066">
        <f>_xlfn.XLOOKUP(B1066,'2.1.trackMPD'!$R$7:$R$29,'2.1.trackMPD'!$T$7:$T$29)</f>
        <v>5</v>
      </c>
      <c r="D1066">
        <v>1000</v>
      </c>
      <c r="E1066" t="s">
        <v>6400</v>
      </c>
      <c r="F1066" t="s">
        <v>111</v>
      </c>
      <c r="G1066" t="s">
        <v>124</v>
      </c>
      <c r="H1066" t="s">
        <v>6398</v>
      </c>
    </row>
    <row r="1067" spans="1:8" x14ac:dyDescent="0.2">
      <c r="A1067" t="s">
        <v>93</v>
      </c>
      <c r="B1067" t="s">
        <v>167</v>
      </c>
      <c r="C1067">
        <f>_xlfn.XLOOKUP(B1067,'2.1.trackMPD'!$R$7:$R$29,'2.1.trackMPD'!$T$7:$T$29)</f>
        <v>5</v>
      </c>
      <c r="D1067">
        <v>1000</v>
      </c>
      <c r="E1067" t="s">
        <v>6400</v>
      </c>
      <c r="F1067" t="s">
        <v>111</v>
      </c>
      <c r="G1067" t="s">
        <v>140</v>
      </c>
      <c r="H1067" t="s">
        <v>6398</v>
      </c>
    </row>
    <row r="1068" spans="1:8" x14ac:dyDescent="0.2">
      <c r="A1068" t="s">
        <v>93</v>
      </c>
      <c r="B1068" t="s">
        <v>167</v>
      </c>
      <c r="C1068">
        <f>_xlfn.XLOOKUP(B1068,'2.1.trackMPD'!$R$7:$R$29,'2.1.trackMPD'!$T$7:$T$29)</f>
        <v>5</v>
      </c>
      <c r="D1068">
        <v>1000</v>
      </c>
      <c r="E1068" t="s">
        <v>6400</v>
      </c>
      <c r="F1068" t="s">
        <v>110</v>
      </c>
      <c r="G1068" t="s">
        <v>124</v>
      </c>
      <c r="H1068" t="s">
        <v>6399</v>
      </c>
    </row>
    <row r="1069" spans="1:8" x14ac:dyDescent="0.2">
      <c r="A1069" t="s">
        <v>93</v>
      </c>
      <c r="B1069" t="s">
        <v>167</v>
      </c>
      <c r="C1069">
        <f>_xlfn.XLOOKUP(B1069,'2.1.trackMPD'!$R$7:$R$29,'2.1.trackMPD'!$T$7:$T$29)</f>
        <v>5</v>
      </c>
      <c r="D1069">
        <v>1000</v>
      </c>
      <c r="E1069" t="s">
        <v>6400</v>
      </c>
      <c r="F1069" t="s">
        <v>110</v>
      </c>
      <c r="G1069" t="s">
        <v>140</v>
      </c>
      <c r="H1069" t="s">
        <v>6399</v>
      </c>
    </row>
    <row r="1070" spans="1:8" x14ac:dyDescent="0.2">
      <c r="A1070" t="s">
        <v>93</v>
      </c>
      <c r="B1070" t="s">
        <v>167</v>
      </c>
      <c r="C1070">
        <f>_xlfn.XLOOKUP(B1070,'2.1.trackMPD'!$R$7:$R$29,'2.1.trackMPD'!$T$7:$T$29)</f>
        <v>5</v>
      </c>
      <c r="D1070">
        <v>5000</v>
      </c>
      <c r="E1070" t="s">
        <v>6400</v>
      </c>
      <c r="F1070" t="s">
        <v>110</v>
      </c>
      <c r="G1070" t="s">
        <v>124</v>
      </c>
      <c r="H1070" t="s">
        <v>6398</v>
      </c>
    </row>
    <row r="1071" spans="1:8" x14ac:dyDescent="0.2">
      <c r="A1071" t="s">
        <v>93</v>
      </c>
      <c r="B1071" t="s">
        <v>167</v>
      </c>
      <c r="C1071">
        <f>_xlfn.XLOOKUP(B1071,'2.1.trackMPD'!$R$7:$R$29,'2.1.trackMPD'!$T$7:$T$29)</f>
        <v>5</v>
      </c>
      <c r="D1071">
        <v>5000</v>
      </c>
      <c r="E1071" t="s">
        <v>6400</v>
      </c>
      <c r="F1071" t="s">
        <v>110</v>
      </c>
      <c r="G1071" t="s">
        <v>140</v>
      </c>
      <c r="H1071" t="s">
        <v>6398</v>
      </c>
    </row>
    <row r="1072" spans="1:8" x14ac:dyDescent="0.2">
      <c r="A1072" t="s">
        <v>93</v>
      </c>
      <c r="B1072" t="s">
        <v>167</v>
      </c>
      <c r="C1072">
        <f>_xlfn.XLOOKUP(B1072,'2.1.trackMPD'!$R$7:$R$29,'2.1.trackMPD'!$T$7:$T$29)</f>
        <v>5</v>
      </c>
      <c r="D1072">
        <v>5000</v>
      </c>
      <c r="E1072" t="s">
        <v>6400</v>
      </c>
      <c r="F1072" t="s">
        <v>111</v>
      </c>
      <c r="G1072" t="s">
        <v>124</v>
      </c>
      <c r="H1072" t="s">
        <v>6398</v>
      </c>
    </row>
    <row r="1073" spans="1:8" x14ac:dyDescent="0.2">
      <c r="A1073" t="s">
        <v>93</v>
      </c>
      <c r="B1073" t="s">
        <v>167</v>
      </c>
      <c r="C1073">
        <f>_xlfn.XLOOKUP(B1073,'2.1.trackMPD'!$R$7:$R$29,'2.1.trackMPD'!$T$7:$T$29)</f>
        <v>5</v>
      </c>
      <c r="D1073">
        <v>5000</v>
      </c>
      <c r="E1073" t="s">
        <v>6400</v>
      </c>
      <c r="F1073" t="s">
        <v>111</v>
      </c>
      <c r="G1073" t="s">
        <v>140</v>
      </c>
      <c r="H1073" t="s">
        <v>6398</v>
      </c>
    </row>
    <row r="1074" spans="1:8" x14ac:dyDescent="0.2">
      <c r="A1074" t="s">
        <v>93</v>
      </c>
      <c r="B1074" t="s">
        <v>167</v>
      </c>
      <c r="C1074">
        <f>_xlfn.XLOOKUP(B1074,'2.1.trackMPD'!$R$7:$R$29,'2.1.trackMPD'!$T$7:$T$29)</f>
        <v>5</v>
      </c>
      <c r="D1074">
        <v>5000</v>
      </c>
      <c r="E1074" t="s">
        <v>6400</v>
      </c>
      <c r="F1074" t="s">
        <v>110</v>
      </c>
      <c r="G1074" t="s">
        <v>124</v>
      </c>
      <c r="H1074" t="s">
        <v>6399</v>
      </c>
    </row>
    <row r="1075" spans="1:8" x14ac:dyDescent="0.2">
      <c r="A1075" t="s">
        <v>93</v>
      </c>
      <c r="B1075" t="s">
        <v>167</v>
      </c>
      <c r="C1075">
        <f>_xlfn.XLOOKUP(B1075,'2.1.trackMPD'!$R$7:$R$29,'2.1.trackMPD'!$T$7:$T$29)</f>
        <v>5</v>
      </c>
      <c r="D1075">
        <v>5000</v>
      </c>
      <c r="E1075" t="s">
        <v>6400</v>
      </c>
      <c r="F1075" t="s">
        <v>110</v>
      </c>
      <c r="G1075" t="s">
        <v>140</v>
      </c>
      <c r="H1075" t="s">
        <v>6399</v>
      </c>
    </row>
    <row r="1076" spans="1:8" x14ac:dyDescent="0.2">
      <c r="A1076" t="s">
        <v>93</v>
      </c>
      <c r="B1076" t="s">
        <v>167</v>
      </c>
      <c r="C1076">
        <f>_xlfn.XLOOKUP(B1076,'2.1.trackMPD'!$R$7:$R$29,'2.1.trackMPD'!$T$7:$T$29)</f>
        <v>5</v>
      </c>
      <c r="D1076">
        <v>1</v>
      </c>
      <c r="E1076" t="s">
        <v>6401</v>
      </c>
      <c r="F1076" t="s">
        <v>110</v>
      </c>
      <c r="G1076" t="s">
        <v>124</v>
      </c>
      <c r="H1076" t="s">
        <v>6398</v>
      </c>
    </row>
    <row r="1077" spans="1:8" x14ac:dyDescent="0.2">
      <c r="A1077" t="s">
        <v>93</v>
      </c>
      <c r="B1077" t="s">
        <v>167</v>
      </c>
      <c r="C1077">
        <f>_xlfn.XLOOKUP(B1077,'2.1.trackMPD'!$R$7:$R$29,'2.1.trackMPD'!$T$7:$T$29)</f>
        <v>5</v>
      </c>
      <c r="D1077">
        <v>1</v>
      </c>
      <c r="E1077" t="s">
        <v>6401</v>
      </c>
      <c r="F1077" t="s">
        <v>110</v>
      </c>
      <c r="G1077" t="s">
        <v>140</v>
      </c>
      <c r="H1077" t="s">
        <v>6398</v>
      </c>
    </row>
    <row r="1078" spans="1:8" x14ac:dyDescent="0.2">
      <c r="A1078" t="s">
        <v>93</v>
      </c>
      <c r="B1078" t="s">
        <v>167</v>
      </c>
      <c r="C1078">
        <f>_xlfn.XLOOKUP(B1078,'2.1.trackMPD'!$R$7:$R$29,'2.1.trackMPD'!$T$7:$T$29)</f>
        <v>5</v>
      </c>
      <c r="D1078">
        <v>1</v>
      </c>
      <c r="E1078" t="s">
        <v>6401</v>
      </c>
      <c r="F1078" t="s">
        <v>111</v>
      </c>
      <c r="G1078" t="s">
        <v>124</v>
      </c>
      <c r="H1078" t="s">
        <v>6398</v>
      </c>
    </row>
    <row r="1079" spans="1:8" x14ac:dyDescent="0.2">
      <c r="A1079" t="s">
        <v>93</v>
      </c>
      <c r="B1079" t="s">
        <v>167</v>
      </c>
      <c r="C1079">
        <f>_xlfn.XLOOKUP(B1079,'2.1.trackMPD'!$R$7:$R$29,'2.1.trackMPD'!$T$7:$T$29)</f>
        <v>5</v>
      </c>
      <c r="D1079">
        <v>1</v>
      </c>
      <c r="E1079" t="s">
        <v>6401</v>
      </c>
      <c r="F1079" t="s">
        <v>111</v>
      </c>
      <c r="G1079" t="s">
        <v>140</v>
      </c>
      <c r="H1079" t="s">
        <v>6398</v>
      </c>
    </row>
    <row r="1080" spans="1:8" x14ac:dyDescent="0.2">
      <c r="A1080" t="s">
        <v>93</v>
      </c>
      <c r="B1080" t="s">
        <v>167</v>
      </c>
      <c r="C1080">
        <f>_xlfn.XLOOKUP(B1080,'2.1.trackMPD'!$R$7:$R$29,'2.1.trackMPD'!$T$7:$T$29)</f>
        <v>5</v>
      </c>
      <c r="D1080">
        <v>1</v>
      </c>
      <c r="E1080" t="s">
        <v>6401</v>
      </c>
      <c r="F1080" t="s">
        <v>110</v>
      </c>
      <c r="G1080" t="s">
        <v>124</v>
      </c>
      <c r="H1080" t="s">
        <v>6399</v>
      </c>
    </row>
    <row r="1081" spans="1:8" x14ac:dyDescent="0.2">
      <c r="A1081" t="s">
        <v>93</v>
      </c>
      <c r="B1081" t="s">
        <v>167</v>
      </c>
      <c r="C1081">
        <f>_xlfn.XLOOKUP(B1081,'2.1.trackMPD'!$R$7:$R$29,'2.1.trackMPD'!$T$7:$T$29)</f>
        <v>5</v>
      </c>
      <c r="D1081">
        <v>1</v>
      </c>
      <c r="E1081" t="s">
        <v>6401</v>
      </c>
      <c r="F1081" t="s">
        <v>110</v>
      </c>
      <c r="G1081" t="s">
        <v>140</v>
      </c>
      <c r="H1081" t="s">
        <v>6399</v>
      </c>
    </row>
    <row r="1082" spans="1:8" x14ac:dyDescent="0.2">
      <c r="A1082" t="s">
        <v>93</v>
      </c>
      <c r="B1082" t="s">
        <v>167</v>
      </c>
      <c r="C1082">
        <f>_xlfn.XLOOKUP(B1082,'2.1.trackMPD'!$R$7:$R$29,'2.1.trackMPD'!$T$7:$T$29)</f>
        <v>5</v>
      </c>
      <c r="D1082">
        <v>10</v>
      </c>
      <c r="E1082" t="s">
        <v>6401</v>
      </c>
      <c r="F1082" t="s">
        <v>110</v>
      </c>
      <c r="G1082" t="s">
        <v>124</v>
      </c>
      <c r="H1082" t="s">
        <v>6398</v>
      </c>
    </row>
    <row r="1083" spans="1:8" x14ac:dyDescent="0.2">
      <c r="A1083" t="s">
        <v>93</v>
      </c>
      <c r="B1083" t="s">
        <v>167</v>
      </c>
      <c r="C1083">
        <f>_xlfn.XLOOKUP(B1083,'2.1.trackMPD'!$R$7:$R$29,'2.1.trackMPD'!$T$7:$T$29)</f>
        <v>5</v>
      </c>
      <c r="D1083">
        <v>10</v>
      </c>
      <c r="E1083" t="s">
        <v>6401</v>
      </c>
      <c r="F1083" t="s">
        <v>110</v>
      </c>
      <c r="G1083" t="s">
        <v>140</v>
      </c>
      <c r="H1083" t="s">
        <v>6398</v>
      </c>
    </row>
    <row r="1084" spans="1:8" x14ac:dyDescent="0.2">
      <c r="A1084" t="s">
        <v>93</v>
      </c>
      <c r="B1084" t="s">
        <v>167</v>
      </c>
      <c r="C1084">
        <f>_xlfn.XLOOKUP(B1084,'2.1.trackMPD'!$R$7:$R$29,'2.1.trackMPD'!$T$7:$T$29)</f>
        <v>5</v>
      </c>
      <c r="D1084">
        <v>10</v>
      </c>
      <c r="E1084" t="s">
        <v>6401</v>
      </c>
      <c r="F1084" t="s">
        <v>111</v>
      </c>
      <c r="G1084" t="s">
        <v>124</v>
      </c>
      <c r="H1084" t="s">
        <v>6398</v>
      </c>
    </row>
    <row r="1085" spans="1:8" x14ac:dyDescent="0.2">
      <c r="A1085" t="s">
        <v>93</v>
      </c>
      <c r="B1085" t="s">
        <v>167</v>
      </c>
      <c r="C1085">
        <f>_xlfn.XLOOKUP(B1085,'2.1.trackMPD'!$R$7:$R$29,'2.1.trackMPD'!$T$7:$T$29)</f>
        <v>5</v>
      </c>
      <c r="D1085">
        <v>10</v>
      </c>
      <c r="E1085" t="s">
        <v>6401</v>
      </c>
      <c r="F1085" t="s">
        <v>111</v>
      </c>
      <c r="G1085" t="s">
        <v>140</v>
      </c>
      <c r="H1085" t="s">
        <v>6398</v>
      </c>
    </row>
    <row r="1086" spans="1:8" x14ac:dyDescent="0.2">
      <c r="A1086" t="s">
        <v>93</v>
      </c>
      <c r="B1086" t="s">
        <v>167</v>
      </c>
      <c r="C1086">
        <f>_xlfn.XLOOKUP(B1086,'2.1.trackMPD'!$R$7:$R$29,'2.1.trackMPD'!$T$7:$T$29)</f>
        <v>5</v>
      </c>
      <c r="D1086">
        <v>10</v>
      </c>
      <c r="E1086" t="s">
        <v>6401</v>
      </c>
      <c r="F1086" t="s">
        <v>110</v>
      </c>
      <c r="G1086" t="s">
        <v>124</v>
      </c>
      <c r="H1086" t="s">
        <v>6399</v>
      </c>
    </row>
    <row r="1087" spans="1:8" x14ac:dyDescent="0.2">
      <c r="A1087" t="s">
        <v>93</v>
      </c>
      <c r="B1087" t="s">
        <v>167</v>
      </c>
      <c r="C1087">
        <f>_xlfn.XLOOKUP(B1087,'2.1.trackMPD'!$R$7:$R$29,'2.1.trackMPD'!$T$7:$T$29)</f>
        <v>5</v>
      </c>
      <c r="D1087">
        <v>10</v>
      </c>
      <c r="E1087" t="s">
        <v>6401</v>
      </c>
      <c r="F1087" t="s">
        <v>110</v>
      </c>
      <c r="G1087" t="s">
        <v>140</v>
      </c>
      <c r="H1087" t="s">
        <v>6399</v>
      </c>
    </row>
    <row r="1088" spans="1:8" x14ac:dyDescent="0.2">
      <c r="A1088" t="s">
        <v>93</v>
      </c>
      <c r="B1088" t="s">
        <v>167</v>
      </c>
      <c r="C1088">
        <f>_xlfn.XLOOKUP(B1088,'2.1.trackMPD'!$R$7:$R$29,'2.1.trackMPD'!$T$7:$T$29)</f>
        <v>5</v>
      </c>
      <c r="D1088">
        <v>100</v>
      </c>
      <c r="E1088" t="s">
        <v>6401</v>
      </c>
      <c r="F1088" t="s">
        <v>110</v>
      </c>
      <c r="G1088" t="s">
        <v>124</v>
      </c>
      <c r="H1088" t="s">
        <v>6398</v>
      </c>
    </row>
    <row r="1089" spans="1:8" x14ac:dyDescent="0.2">
      <c r="A1089" t="s">
        <v>93</v>
      </c>
      <c r="B1089" t="s">
        <v>167</v>
      </c>
      <c r="C1089">
        <f>_xlfn.XLOOKUP(B1089,'2.1.trackMPD'!$R$7:$R$29,'2.1.trackMPD'!$T$7:$T$29)</f>
        <v>5</v>
      </c>
      <c r="D1089">
        <v>100</v>
      </c>
      <c r="E1089" t="s">
        <v>6401</v>
      </c>
      <c r="F1089" t="s">
        <v>110</v>
      </c>
      <c r="G1089" t="s">
        <v>140</v>
      </c>
      <c r="H1089" t="s">
        <v>6398</v>
      </c>
    </row>
    <row r="1090" spans="1:8" x14ac:dyDescent="0.2">
      <c r="A1090" t="s">
        <v>93</v>
      </c>
      <c r="B1090" t="s">
        <v>167</v>
      </c>
      <c r="C1090">
        <f>_xlfn.XLOOKUP(B1090,'2.1.trackMPD'!$R$7:$R$29,'2.1.trackMPD'!$T$7:$T$29)</f>
        <v>5</v>
      </c>
      <c r="D1090">
        <v>100</v>
      </c>
      <c r="E1090" t="s">
        <v>6401</v>
      </c>
      <c r="F1090" t="s">
        <v>111</v>
      </c>
      <c r="G1090" t="s">
        <v>124</v>
      </c>
      <c r="H1090" t="s">
        <v>6398</v>
      </c>
    </row>
    <row r="1091" spans="1:8" x14ac:dyDescent="0.2">
      <c r="A1091" t="s">
        <v>93</v>
      </c>
      <c r="B1091" t="s">
        <v>167</v>
      </c>
      <c r="C1091">
        <f>_xlfn.XLOOKUP(B1091,'2.1.trackMPD'!$R$7:$R$29,'2.1.trackMPD'!$T$7:$T$29)</f>
        <v>5</v>
      </c>
      <c r="D1091">
        <v>100</v>
      </c>
      <c r="E1091" t="s">
        <v>6401</v>
      </c>
      <c r="F1091" t="s">
        <v>111</v>
      </c>
      <c r="G1091" t="s">
        <v>140</v>
      </c>
      <c r="H1091" t="s">
        <v>6398</v>
      </c>
    </row>
    <row r="1092" spans="1:8" x14ac:dyDescent="0.2">
      <c r="A1092" t="s">
        <v>93</v>
      </c>
      <c r="B1092" t="s">
        <v>167</v>
      </c>
      <c r="C1092">
        <f>_xlfn.XLOOKUP(B1092,'2.1.trackMPD'!$R$7:$R$29,'2.1.trackMPD'!$T$7:$T$29)</f>
        <v>5</v>
      </c>
      <c r="D1092">
        <v>100</v>
      </c>
      <c r="E1092" t="s">
        <v>6401</v>
      </c>
      <c r="F1092" t="s">
        <v>110</v>
      </c>
      <c r="G1092" t="s">
        <v>124</v>
      </c>
      <c r="H1092" t="s">
        <v>6399</v>
      </c>
    </row>
    <row r="1093" spans="1:8" x14ac:dyDescent="0.2">
      <c r="A1093" t="s">
        <v>93</v>
      </c>
      <c r="B1093" t="s">
        <v>167</v>
      </c>
      <c r="C1093">
        <f>_xlfn.XLOOKUP(B1093,'2.1.trackMPD'!$R$7:$R$29,'2.1.trackMPD'!$T$7:$T$29)</f>
        <v>5</v>
      </c>
      <c r="D1093">
        <v>100</v>
      </c>
      <c r="E1093" t="s">
        <v>6401</v>
      </c>
      <c r="F1093" t="s">
        <v>110</v>
      </c>
      <c r="G1093" t="s">
        <v>140</v>
      </c>
      <c r="H1093" t="s">
        <v>6399</v>
      </c>
    </row>
    <row r="1094" spans="1:8" x14ac:dyDescent="0.2">
      <c r="A1094" t="s">
        <v>93</v>
      </c>
      <c r="B1094" t="s">
        <v>168</v>
      </c>
      <c r="C1094">
        <f>_xlfn.XLOOKUP(B1094,'2.1.trackMPD'!$R$7:$R$29,'2.1.trackMPD'!$T$7:$T$29)</f>
        <v>6</v>
      </c>
      <c r="D1094">
        <v>1</v>
      </c>
      <c r="E1094" t="s">
        <v>6396</v>
      </c>
      <c r="F1094" t="s">
        <v>110</v>
      </c>
      <c r="G1094" t="s">
        <v>124</v>
      </c>
      <c r="H1094" t="s">
        <v>6398</v>
      </c>
    </row>
    <row r="1095" spans="1:8" x14ac:dyDescent="0.2">
      <c r="A1095" t="s">
        <v>93</v>
      </c>
      <c r="B1095" t="s">
        <v>168</v>
      </c>
      <c r="C1095">
        <f>_xlfn.XLOOKUP(B1095,'2.1.trackMPD'!$R$7:$R$29,'2.1.trackMPD'!$T$7:$T$29)</f>
        <v>6</v>
      </c>
      <c r="D1095">
        <v>1</v>
      </c>
      <c r="E1095" t="s">
        <v>6396</v>
      </c>
      <c r="F1095" t="s">
        <v>110</v>
      </c>
      <c r="G1095" t="s">
        <v>140</v>
      </c>
      <c r="H1095" t="s">
        <v>6398</v>
      </c>
    </row>
    <row r="1096" spans="1:8" x14ac:dyDescent="0.2">
      <c r="A1096" t="s">
        <v>93</v>
      </c>
      <c r="B1096" t="s">
        <v>168</v>
      </c>
      <c r="C1096">
        <f>_xlfn.XLOOKUP(B1096,'2.1.trackMPD'!$R$7:$R$29,'2.1.trackMPD'!$T$7:$T$29)</f>
        <v>6</v>
      </c>
      <c r="D1096">
        <v>1</v>
      </c>
      <c r="E1096" t="s">
        <v>6396</v>
      </c>
      <c r="F1096" t="s">
        <v>111</v>
      </c>
      <c r="G1096" t="s">
        <v>124</v>
      </c>
      <c r="H1096" t="s">
        <v>6398</v>
      </c>
    </row>
    <row r="1097" spans="1:8" x14ac:dyDescent="0.2">
      <c r="A1097" t="s">
        <v>93</v>
      </c>
      <c r="B1097" t="s">
        <v>168</v>
      </c>
      <c r="C1097">
        <f>_xlfn.XLOOKUP(B1097,'2.1.trackMPD'!$R$7:$R$29,'2.1.trackMPD'!$T$7:$T$29)</f>
        <v>6</v>
      </c>
      <c r="D1097">
        <v>1</v>
      </c>
      <c r="E1097" t="s">
        <v>6396</v>
      </c>
      <c r="F1097" t="s">
        <v>111</v>
      </c>
      <c r="G1097" t="s">
        <v>140</v>
      </c>
      <c r="H1097" t="s">
        <v>6398</v>
      </c>
    </row>
    <row r="1098" spans="1:8" x14ac:dyDescent="0.2">
      <c r="A1098" t="s">
        <v>93</v>
      </c>
      <c r="B1098" t="s">
        <v>168</v>
      </c>
      <c r="C1098">
        <f>_xlfn.XLOOKUP(B1098,'2.1.trackMPD'!$R$7:$R$29,'2.1.trackMPD'!$T$7:$T$29)</f>
        <v>6</v>
      </c>
      <c r="D1098">
        <v>1</v>
      </c>
      <c r="E1098" t="s">
        <v>6396</v>
      </c>
      <c r="F1098" t="s">
        <v>110</v>
      </c>
      <c r="G1098" t="s">
        <v>124</v>
      </c>
      <c r="H1098" t="s">
        <v>6399</v>
      </c>
    </row>
    <row r="1099" spans="1:8" x14ac:dyDescent="0.2">
      <c r="A1099" t="s">
        <v>93</v>
      </c>
      <c r="B1099" t="s">
        <v>168</v>
      </c>
      <c r="C1099">
        <f>_xlfn.XLOOKUP(B1099,'2.1.trackMPD'!$R$7:$R$29,'2.1.trackMPD'!$T$7:$T$29)</f>
        <v>6</v>
      </c>
      <c r="D1099">
        <v>1</v>
      </c>
      <c r="E1099" t="s">
        <v>6396</v>
      </c>
      <c r="F1099" t="s">
        <v>110</v>
      </c>
      <c r="G1099" t="s">
        <v>140</v>
      </c>
      <c r="H1099" t="s">
        <v>6399</v>
      </c>
    </row>
    <row r="1100" spans="1:8" x14ac:dyDescent="0.2">
      <c r="A1100" t="s">
        <v>93</v>
      </c>
      <c r="B1100" t="s">
        <v>168</v>
      </c>
      <c r="C1100">
        <f>_xlfn.XLOOKUP(B1100,'2.1.trackMPD'!$R$7:$R$29,'2.1.trackMPD'!$T$7:$T$29)</f>
        <v>6</v>
      </c>
      <c r="D1100">
        <v>10</v>
      </c>
      <c r="E1100" t="s">
        <v>6396</v>
      </c>
      <c r="F1100" t="s">
        <v>110</v>
      </c>
      <c r="G1100" t="s">
        <v>124</v>
      </c>
      <c r="H1100" t="s">
        <v>6398</v>
      </c>
    </row>
    <row r="1101" spans="1:8" x14ac:dyDescent="0.2">
      <c r="A1101" t="s">
        <v>93</v>
      </c>
      <c r="B1101" t="s">
        <v>168</v>
      </c>
      <c r="C1101">
        <f>_xlfn.XLOOKUP(B1101,'2.1.trackMPD'!$R$7:$R$29,'2.1.trackMPD'!$T$7:$T$29)</f>
        <v>6</v>
      </c>
      <c r="D1101">
        <v>10</v>
      </c>
      <c r="E1101" t="s">
        <v>6396</v>
      </c>
      <c r="F1101" t="s">
        <v>110</v>
      </c>
      <c r="G1101" t="s">
        <v>140</v>
      </c>
      <c r="H1101" t="s">
        <v>6398</v>
      </c>
    </row>
    <row r="1102" spans="1:8" x14ac:dyDescent="0.2">
      <c r="A1102" t="s">
        <v>93</v>
      </c>
      <c r="B1102" t="s">
        <v>168</v>
      </c>
      <c r="C1102">
        <f>_xlfn.XLOOKUP(B1102,'2.1.trackMPD'!$R$7:$R$29,'2.1.trackMPD'!$T$7:$T$29)</f>
        <v>6</v>
      </c>
      <c r="D1102">
        <v>10</v>
      </c>
      <c r="E1102" t="s">
        <v>6396</v>
      </c>
      <c r="F1102" t="s">
        <v>111</v>
      </c>
      <c r="G1102" t="s">
        <v>124</v>
      </c>
      <c r="H1102" t="s">
        <v>6398</v>
      </c>
    </row>
    <row r="1103" spans="1:8" x14ac:dyDescent="0.2">
      <c r="A1103" t="s">
        <v>93</v>
      </c>
      <c r="B1103" t="s">
        <v>168</v>
      </c>
      <c r="C1103">
        <f>_xlfn.XLOOKUP(B1103,'2.1.trackMPD'!$R$7:$R$29,'2.1.trackMPD'!$T$7:$T$29)</f>
        <v>6</v>
      </c>
      <c r="D1103">
        <v>10</v>
      </c>
      <c r="E1103" t="s">
        <v>6396</v>
      </c>
      <c r="F1103" t="s">
        <v>111</v>
      </c>
      <c r="G1103" t="s">
        <v>140</v>
      </c>
      <c r="H1103" t="s">
        <v>6398</v>
      </c>
    </row>
    <row r="1104" spans="1:8" x14ac:dyDescent="0.2">
      <c r="A1104" t="s">
        <v>93</v>
      </c>
      <c r="B1104" t="s">
        <v>168</v>
      </c>
      <c r="C1104">
        <f>_xlfn.XLOOKUP(B1104,'2.1.trackMPD'!$R$7:$R$29,'2.1.trackMPD'!$T$7:$T$29)</f>
        <v>6</v>
      </c>
      <c r="D1104">
        <v>10</v>
      </c>
      <c r="E1104" t="s">
        <v>6396</v>
      </c>
      <c r="F1104" t="s">
        <v>110</v>
      </c>
      <c r="G1104" t="s">
        <v>124</v>
      </c>
      <c r="H1104" t="s">
        <v>6399</v>
      </c>
    </row>
    <row r="1105" spans="1:8" x14ac:dyDescent="0.2">
      <c r="A1105" t="s">
        <v>93</v>
      </c>
      <c r="B1105" t="s">
        <v>168</v>
      </c>
      <c r="C1105">
        <f>_xlfn.XLOOKUP(B1105,'2.1.trackMPD'!$R$7:$R$29,'2.1.trackMPD'!$T$7:$T$29)</f>
        <v>6</v>
      </c>
      <c r="D1105">
        <v>10</v>
      </c>
      <c r="E1105" t="s">
        <v>6396</v>
      </c>
      <c r="F1105" t="s">
        <v>110</v>
      </c>
      <c r="G1105" t="s">
        <v>140</v>
      </c>
      <c r="H1105" t="s">
        <v>6399</v>
      </c>
    </row>
    <row r="1106" spans="1:8" x14ac:dyDescent="0.2">
      <c r="A1106" t="s">
        <v>93</v>
      </c>
      <c r="B1106" t="s">
        <v>168</v>
      </c>
      <c r="C1106">
        <f>_xlfn.XLOOKUP(B1106,'2.1.trackMPD'!$R$7:$R$29,'2.1.trackMPD'!$T$7:$T$29)</f>
        <v>6</v>
      </c>
      <c r="D1106">
        <v>100</v>
      </c>
      <c r="E1106" t="s">
        <v>6396</v>
      </c>
      <c r="F1106" t="s">
        <v>110</v>
      </c>
      <c r="G1106" t="s">
        <v>124</v>
      </c>
      <c r="H1106" t="s">
        <v>6398</v>
      </c>
    </row>
    <row r="1107" spans="1:8" x14ac:dyDescent="0.2">
      <c r="A1107" t="s">
        <v>93</v>
      </c>
      <c r="B1107" t="s">
        <v>168</v>
      </c>
      <c r="C1107">
        <f>_xlfn.XLOOKUP(B1107,'2.1.trackMPD'!$R$7:$R$29,'2.1.trackMPD'!$T$7:$T$29)</f>
        <v>6</v>
      </c>
      <c r="D1107">
        <v>100</v>
      </c>
      <c r="E1107" t="s">
        <v>6396</v>
      </c>
      <c r="F1107" t="s">
        <v>110</v>
      </c>
      <c r="G1107" t="s">
        <v>140</v>
      </c>
      <c r="H1107" t="s">
        <v>6398</v>
      </c>
    </row>
    <row r="1108" spans="1:8" x14ac:dyDescent="0.2">
      <c r="A1108" t="s">
        <v>93</v>
      </c>
      <c r="B1108" t="s">
        <v>168</v>
      </c>
      <c r="C1108">
        <f>_xlfn.XLOOKUP(B1108,'2.1.trackMPD'!$R$7:$R$29,'2.1.trackMPD'!$T$7:$T$29)</f>
        <v>6</v>
      </c>
      <c r="D1108">
        <v>100</v>
      </c>
      <c r="E1108" t="s">
        <v>6396</v>
      </c>
      <c r="F1108" t="s">
        <v>111</v>
      </c>
      <c r="G1108" t="s">
        <v>124</v>
      </c>
      <c r="H1108" t="s">
        <v>6398</v>
      </c>
    </row>
    <row r="1109" spans="1:8" x14ac:dyDescent="0.2">
      <c r="A1109" t="s">
        <v>93</v>
      </c>
      <c r="B1109" t="s">
        <v>168</v>
      </c>
      <c r="C1109">
        <f>_xlfn.XLOOKUP(B1109,'2.1.trackMPD'!$R$7:$R$29,'2.1.trackMPD'!$T$7:$T$29)</f>
        <v>6</v>
      </c>
      <c r="D1109">
        <v>100</v>
      </c>
      <c r="E1109" t="s">
        <v>6396</v>
      </c>
      <c r="F1109" t="s">
        <v>111</v>
      </c>
      <c r="G1109" t="s">
        <v>140</v>
      </c>
      <c r="H1109" t="s">
        <v>6398</v>
      </c>
    </row>
    <row r="1110" spans="1:8" x14ac:dyDescent="0.2">
      <c r="A1110" t="s">
        <v>93</v>
      </c>
      <c r="B1110" t="s">
        <v>168</v>
      </c>
      <c r="C1110">
        <f>_xlfn.XLOOKUP(B1110,'2.1.trackMPD'!$R$7:$R$29,'2.1.trackMPD'!$T$7:$T$29)</f>
        <v>6</v>
      </c>
      <c r="D1110">
        <v>100</v>
      </c>
      <c r="E1110" t="s">
        <v>6396</v>
      </c>
      <c r="F1110" t="s">
        <v>110</v>
      </c>
      <c r="G1110" t="s">
        <v>124</v>
      </c>
      <c r="H1110" t="s">
        <v>6399</v>
      </c>
    </row>
    <row r="1111" spans="1:8" x14ac:dyDescent="0.2">
      <c r="A1111" t="s">
        <v>93</v>
      </c>
      <c r="B1111" t="s">
        <v>168</v>
      </c>
      <c r="C1111">
        <f>_xlfn.XLOOKUP(B1111,'2.1.trackMPD'!$R$7:$R$29,'2.1.trackMPD'!$T$7:$T$29)</f>
        <v>6</v>
      </c>
      <c r="D1111">
        <v>100</v>
      </c>
      <c r="E1111" t="s">
        <v>6396</v>
      </c>
      <c r="F1111" t="s">
        <v>110</v>
      </c>
      <c r="G1111" t="s">
        <v>140</v>
      </c>
      <c r="H1111" t="s">
        <v>6399</v>
      </c>
    </row>
    <row r="1112" spans="1:8" x14ac:dyDescent="0.2">
      <c r="A1112" t="s">
        <v>93</v>
      </c>
      <c r="B1112" t="s">
        <v>168</v>
      </c>
      <c r="C1112">
        <f>_xlfn.XLOOKUP(B1112,'2.1.trackMPD'!$R$7:$R$29,'2.1.trackMPD'!$T$7:$T$29)</f>
        <v>6</v>
      </c>
      <c r="D1112">
        <v>1000</v>
      </c>
      <c r="E1112" t="s">
        <v>6396</v>
      </c>
      <c r="F1112" t="s">
        <v>110</v>
      </c>
      <c r="G1112" t="s">
        <v>124</v>
      </c>
      <c r="H1112" t="s">
        <v>6398</v>
      </c>
    </row>
    <row r="1113" spans="1:8" x14ac:dyDescent="0.2">
      <c r="A1113" t="s">
        <v>93</v>
      </c>
      <c r="B1113" t="s">
        <v>168</v>
      </c>
      <c r="C1113">
        <f>_xlfn.XLOOKUP(B1113,'2.1.trackMPD'!$R$7:$R$29,'2.1.trackMPD'!$T$7:$T$29)</f>
        <v>6</v>
      </c>
      <c r="D1113">
        <v>1000</v>
      </c>
      <c r="E1113" t="s">
        <v>6396</v>
      </c>
      <c r="F1113" t="s">
        <v>110</v>
      </c>
      <c r="G1113" t="s">
        <v>140</v>
      </c>
      <c r="H1113" t="s">
        <v>6398</v>
      </c>
    </row>
    <row r="1114" spans="1:8" x14ac:dyDescent="0.2">
      <c r="A1114" t="s">
        <v>93</v>
      </c>
      <c r="B1114" t="s">
        <v>168</v>
      </c>
      <c r="C1114">
        <f>_xlfn.XLOOKUP(B1114,'2.1.trackMPD'!$R$7:$R$29,'2.1.trackMPD'!$T$7:$T$29)</f>
        <v>6</v>
      </c>
      <c r="D1114">
        <v>1000</v>
      </c>
      <c r="E1114" t="s">
        <v>6396</v>
      </c>
      <c r="F1114" t="s">
        <v>111</v>
      </c>
      <c r="G1114" t="s">
        <v>124</v>
      </c>
      <c r="H1114" t="s">
        <v>6398</v>
      </c>
    </row>
    <row r="1115" spans="1:8" x14ac:dyDescent="0.2">
      <c r="A1115" t="s">
        <v>93</v>
      </c>
      <c r="B1115" t="s">
        <v>168</v>
      </c>
      <c r="C1115">
        <f>_xlfn.XLOOKUP(B1115,'2.1.trackMPD'!$R$7:$R$29,'2.1.trackMPD'!$T$7:$T$29)</f>
        <v>6</v>
      </c>
      <c r="D1115">
        <v>1000</v>
      </c>
      <c r="E1115" t="s">
        <v>6396</v>
      </c>
      <c r="F1115" t="s">
        <v>111</v>
      </c>
      <c r="G1115" t="s">
        <v>140</v>
      </c>
      <c r="H1115" t="s">
        <v>6398</v>
      </c>
    </row>
    <row r="1116" spans="1:8" x14ac:dyDescent="0.2">
      <c r="A1116" t="s">
        <v>93</v>
      </c>
      <c r="B1116" t="s">
        <v>168</v>
      </c>
      <c r="C1116">
        <f>_xlfn.XLOOKUP(B1116,'2.1.trackMPD'!$R$7:$R$29,'2.1.trackMPD'!$T$7:$T$29)</f>
        <v>6</v>
      </c>
      <c r="D1116">
        <v>1000</v>
      </c>
      <c r="E1116" t="s">
        <v>6396</v>
      </c>
      <c r="F1116" t="s">
        <v>110</v>
      </c>
      <c r="G1116" t="s">
        <v>124</v>
      </c>
      <c r="H1116" t="s">
        <v>6399</v>
      </c>
    </row>
    <row r="1117" spans="1:8" x14ac:dyDescent="0.2">
      <c r="A1117" t="s">
        <v>93</v>
      </c>
      <c r="B1117" t="s">
        <v>168</v>
      </c>
      <c r="C1117">
        <f>_xlfn.XLOOKUP(B1117,'2.1.trackMPD'!$R$7:$R$29,'2.1.trackMPD'!$T$7:$T$29)</f>
        <v>6</v>
      </c>
      <c r="D1117">
        <v>1000</v>
      </c>
      <c r="E1117" t="s">
        <v>6396</v>
      </c>
      <c r="F1117" t="s">
        <v>110</v>
      </c>
      <c r="G1117" t="s">
        <v>140</v>
      </c>
      <c r="H1117" t="s">
        <v>6399</v>
      </c>
    </row>
    <row r="1118" spans="1:8" x14ac:dyDescent="0.2">
      <c r="A1118" t="s">
        <v>93</v>
      </c>
      <c r="B1118" t="s">
        <v>168</v>
      </c>
      <c r="C1118">
        <f>_xlfn.XLOOKUP(B1118,'2.1.trackMPD'!$R$7:$R$29,'2.1.trackMPD'!$T$7:$T$29)</f>
        <v>6</v>
      </c>
      <c r="D1118">
        <v>5000</v>
      </c>
      <c r="E1118" t="s">
        <v>6396</v>
      </c>
      <c r="F1118" t="s">
        <v>110</v>
      </c>
      <c r="G1118" t="s">
        <v>124</v>
      </c>
      <c r="H1118" t="s">
        <v>6398</v>
      </c>
    </row>
    <row r="1119" spans="1:8" x14ac:dyDescent="0.2">
      <c r="A1119" t="s">
        <v>93</v>
      </c>
      <c r="B1119" t="s">
        <v>168</v>
      </c>
      <c r="C1119">
        <f>_xlfn.XLOOKUP(B1119,'2.1.trackMPD'!$R$7:$R$29,'2.1.trackMPD'!$T$7:$T$29)</f>
        <v>6</v>
      </c>
      <c r="D1119">
        <v>5000</v>
      </c>
      <c r="E1119" t="s">
        <v>6396</v>
      </c>
      <c r="F1119" t="s">
        <v>110</v>
      </c>
      <c r="G1119" t="s">
        <v>140</v>
      </c>
      <c r="H1119" t="s">
        <v>6398</v>
      </c>
    </row>
    <row r="1120" spans="1:8" x14ac:dyDescent="0.2">
      <c r="A1120" t="s">
        <v>93</v>
      </c>
      <c r="B1120" t="s">
        <v>168</v>
      </c>
      <c r="C1120">
        <f>_xlfn.XLOOKUP(B1120,'2.1.trackMPD'!$R$7:$R$29,'2.1.trackMPD'!$T$7:$T$29)</f>
        <v>6</v>
      </c>
      <c r="D1120">
        <v>5000</v>
      </c>
      <c r="E1120" t="s">
        <v>6396</v>
      </c>
      <c r="F1120" t="s">
        <v>111</v>
      </c>
      <c r="G1120" t="s">
        <v>124</v>
      </c>
      <c r="H1120" t="s">
        <v>6398</v>
      </c>
    </row>
    <row r="1121" spans="1:8" x14ac:dyDescent="0.2">
      <c r="A1121" t="s">
        <v>93</v>
      </c>
      <c r="B1121" t="s">
        <v>168</v>
      </c>
      <c r="C1121">
        <f>_xlfn.XLOOKUP(B1121,'2.1.trackMPD'!$R$7:$R$29,'2.1.trackMPD'!$T$7:$T$29)</f>
        <v>6</v>
      </c>
      <c r="D1121">
        <v>5000</v>
      </c>
      <c r="E1121" t="s">
        <v>6396</v>
      </c>
      <c r="F1121" t="s">
        <v>111</v>
      </c>
      <c r="G1121" t="s">
        <v>140</v>
      </c>
      <c r="H1121" t="s">
        <v>6398</v>
      </c>
    </row>
    <row r="1122" spans="1:8" x14ac:dyDescent="0.2">
      <c r="A1122" t="s">
        <v>93</v>
      </c>
      <c r="B1122" t="s">
        <v>168</v>
      </c>
      <c r="C1122">
        <f>_xlfn.XLOOKUP(B1122,'2.1.trackMPD'!$R$7:$R$29,'2.1.trackMPD'!$T$7:$T$29)</f>
        <v>6</v>
      </c>
      <c r="D1122">
        <v>5000</v>
      </c>
      <c r="E1122" t="s">
        <v>6396</v>
      </c>
      <c r="F1122" t="s">
        <v>110</v>
      </c>
      <c r="G1122" t="s">
        <v>124</v>
      </c>
      <c r="H1122" t="s">
        <v>6399</v>
      </c>
    </row>
    <row r="1123" spans="1:8" x14ac:dyDescent="0.2">
      <c r="A1123" t="s">
        <v>93</v>
      </c>
      <c r="B1123" t="s">
        <v>168</v>
      </c>
      <c r="C1123">
        <f>_xlfn.XLOOKUP(B1123,'2.1.trackMPD'!$R$7:$R$29,'2.1.trackMPD'!$T$7:$T$29)</f>
        <v>6</v>
      </c>
      <c r="D1123">
        <v>5000</v>
      </c>
      <c r="E1123" t="s">
        <v>6396</v>
      </c>
      <c r="F1123" t="s">
        <v>110</v>
      </c>
      <c r="G1123" t="s">
        <v>140</v>
      </c>
      <c r="H1123" t="s">
        <v>6399</v>
      </c>
    </row>
    <row r="1124" spans="1:8" x14ac:dyDescent="0.2">
      <c r="A1124" t="s">
        <v>93</v>
      </c>
      <c r="B1124" t="s">
        <v>168</v>
      </c>
      <c r="C1124">
        <f>_xlfn.XLOOKUP(B1124,'2.1.trackMPD'!$R$7:$R$29,'2.1.trackMPD'!$T$7:$T$29)</f>
        <v>6</v>
      </c>
      <c r="D1124">
        <v>1</v>
      </c>
      <c r="E1124" t="s">
        <v>6400</v>
      </c>
      <c r="F1124" t="s">
        <v>110</v>
      </c>
      <c r="G1124" t="s">
        <v>124</v>
      </c>
      <c r="H1124" t="s">
        <v>6398</v>
      </c>
    </row>
    <row r="1125" spans="1:8" x14ac:dyDescent="0.2">
      <c r="A1125" t="s">
        <v>93</v>
      </c>
      <c r="B1125" t="s">
        <v>168</v>
      </c>
      <c r="C1125">
        <f>_xlfn.XLOOKUP(B1125,'2.1.trackMPD'!$R$7:$R$29,'2.1.trackMPD'!$T$7:$T$29)</f>
        <v>6</v>
      </c>
      <c r="D1125">
        <v>1</v>
      </c>
      <c r="E1125" t="s">
        <v>6400</v>
      </c>
      <c r="F1125" t="s">
        <v>110</v>
      </c>
      <c r="G1125" t="s">
        <v>140</v>
      </c>
      <c r="H1125" t="s">
        <v>6398</v>
      </c>
    </row>
    <row r="1126" spans="1:8" x14ac:dyDescent="0.2">
      <c r="A1126" t="s">
        <v>93</v>
      </c>
      <c r="B1126" t="s">
        <v>168</v>
      </c>
      <c r="C1126">
        <f>_xlfn.XLOOKUP(B1126,'2.1.trackMPD'!$R$7:$R$29,'2.1.trackMPD'!$T$7:$T$29)</f>
        <v>6</v>
      </c>
      <c r="D1126">
        <v>1</v>
      </c>
      <c r="E1126" t="s">
        <v>6400</v>
      </c>
      <c r="F1126" t="s">
        <v>111</v>
      </c>
      <c r="G1126" t="s">
        <v>124</v>
      </c>
      <c r="H1126" t="s">
        <v>6398</v>
      </c>
    </row>
    <row r="1127" spans="1:8" x14ac:dyDescent="0.2">
      <c r="A1127" t="s">
        <v>93</v>
      </c>
      <c r="B1127" t="s">
        <v>168</v>
      </c>
      <c r="C1127">
        <f>_xlfn.XLOOKUP(B1127,'2.1.trackMPD'!$R$7:$R$29,'2.1.trackMPD'!$T$7:$T$29)</f>
        <v>6</v>
      </c>
      <c r="D1127">
        <v>1</v>
      </c>
      <c r="E1127" t="s">
        <v>6400</v>
      </c>
      <c r="F1127" t="s">
        <v>111</v>
      </c>
      <c r="G1127" t="s">
        <v>140</v>
      </c>
      <c r="H1127" t="s">
        <v>6398</v>
      </c>
    </row>
    <row r="1128" spans="1:8" x14ac:dyDescent="0.2">
      <c r="A1128" t="s">
        <v>93</v>
      </c>
      <c r="B1128" t="s">
        <v>168</v>
      </c>
      <c r="C1128">
        <f>_xlfn.XLOOKUP(B1128,'2.1.trackMPD'!$R$7:$R$29,'2.1.trackMPD'!$T$7:$T$29)</f>
        <v>6</v>
      </c>
      <c r="D1128">
        <v>1</v>
      </c>
      <c r="E1128" t="s">
        <v>6400</v>
      </c>
      <c r="F1128" t="s">
        <v>110</v>
      </c>
      <c r="G1128" t="s">
        <v>124</v>
      </c>
      <c r="H1128" t="s">
        <v>6399</v>
      </c>
    </row>
    <row r="1129" spans="1:8" x14ac:dyDescent="0.2">
      <c r="A1129" t="s">
        <v>93</v>
      </c>
      <c r="B1129" t="s">
        <v>168</v>
      </c>
      <c r="C1129">
        <f>_xlfn.XLOOKUP(B1129,'2.1.trackMPD'!$R$7:$R$29,'2.1.trackMPD'!$T$7:$T$29)</f>
        <v>6</v>
      </c>
      <c r="D1129">
        <v>1</v>
      </c>
      <c r="E1129" t="s">
        <v>6400</v>
      </c>
      <c r="F1129" t="s">
        <v>110</v>
      </c>
      <c r="G1129" t="s">
        <v>140</v>
      </c>
      <c r="H1129" t="s">
        <v>6399</v>
      </c>
    </row>
    <row r="1130" spans="1:8" x14ac:dyDescent="0.2">
      <c r="A1130" t="s">
        <v>93</v>
      </c>
      <c r="B1130" t="s">
        <v>168</v>
      </c>
      <c r="C1130">
        <f>_xlfn.XLOOKUP(B1130,'2.1.trackMPD'!$R$7:$R$29,'2.1.trackMPD'!$T$7:$T$29)</f>
        <v>6</v>
      </c>
      <c r="D1130">
        <v>10</v>
      </c>
      <c r="E1130" t="s">
        <v>6400</v>
      </c>
      <c r="F1130" t="s">
        <v>110</v>
      </c>
      <c r="G1130" t="s">
        <v>124</v>
      </c>
      <c r="H1130" t="s">
        <v>6398</v>
      </c>
    </row>
    <row r="1131" spans="1:8" x14ac:dyDescent="0.2">
      <c r="A1131" t="s">
        <v>93</v>
      </c>
      <c r="B1131" t="s">
        <v>168</v>
      </c>
      <c r="C1131">
        <f>_xlfn.XLOOKUP(B1131,'2.1.trackMPD'!$R$7:$R$29,'2.1.trackMPD'!$T$7:$T$29)</f>
        <v>6</v>
      </c>
      <c r="D1131">
        <v>10</v>
      </c>
      <c r="E1131" t="s">
        <v>6400</v>
      </c>
      <c r="F1131" t="s">
        <v>110</v>
      </c>
      <c r="G1131" t="s">
        <v>140</v>
      </c>
      <c r="H1131" t="s">
        <v>6398</v>
      </c>
    </row>
    <row r="1132" spans="1:8" x14ac:dyDescent="0.2">
      <c r="A1132" t="s">
        <v>93</v>
      </c>
      <c r="B1132" t="s">
        <v>168</v>
      </c>
      <c r="C1132">
        <f>_xlfn.XLOOKUP(B1132,'2.1.trackMPD'!$R$7:$R$29,'2.1.trackMPD'!$T$7:$T$29)</f>
        <v>6</v>
      </c>
      <c r="D1132">
        <v>10</v>
      </c>
      <c r="E1132" t="s">
        <v>6400</v>
      </c>
      <c r="F1132" t="s">
        <v>111</v>
      </c>
      <c r="G1132" t="s">
        <v>124</v>
      </c>
      <c r="H1132" t="s">
        <v>6398</v>
      </c>
    </row>
    <row r="1133" spans="1:8" x14ac:dyDescent="0.2">
      <c r="A1133" t="s">
        <v>93</v>
      </c>
      <c r="B1133" t="s">
        <v>168</v>
      </c>
      <c r="C1133">
        <f>_xlfn.XLOOKUP(B1133,'2.1.trackMPD'!$R$7:$R$29,'2.1.trackMPD'!$T$7:$T$29)</f>
        <v>6</v>
      </c>
      <c r="D1133">
        <v>10</v>
      </c>
      <c r="E1133" t="s">
        <v>6400</v>
      </c>
      <c r="F1133" t="s">
        <v>111</v>
      </c>
      <c r="G1133" t="s">
        <v>140</v>
      </c>
      <c r="H1133" t="s">
        <v>6398</v>
      </c>
    </row>
    <row r="1134" spans="1:8" x14ac:dyDescent="0.2">
      <c r="A1134" t="s">
        <v>93</v>
      </c>
      <c r="B1134" t="s">
        <v>168</v>
      </c>
      <c r="C1134">
        <f>_xlfn.XLOOKUP(B1134,'2.1.trackMPD'!$R$7:$R$29,'2.1.trackMPD'!$T$7:$T$29)</f>
        <v>6</v>
      </c>
      <c r="D1134">
        <v>10</v>
      </c>
      <c r="E1134" t="s">
        <v>6400</v>
      </c>
      <c r="F1134" t="s">
        <v>110</v>
      </c>
      <c r="G1134" t="s">
        <v>124</v>
      </c>
      <c r="H1134" t="s">
        <v>6399</v>
      </c>
    </row>
    <row r="1135" spans="1:8" x14ac:dyDescent="0.2">
      <c r="A1135" t="s">
        <v>93</v>
      </c>
      <c r="B1135" t="s">
        <v>168</v>
      </c>
      <c r="C1135">
        <f>_xlfn.XLOOKUP(B1135,'2.1.trackMPD'!$R$7:$R$29,'2.1.trackMPD'!$T$7:$T$29)</f>
        <v>6</v>
      </c>
      <c r="D1135">
        <v>10</v>
      </c>
      <c r="E1135" t="s">
        <v>6400</v>
      </c>
      <c r="F1135" t="s">
        <v>110</v>
      </c>
      <c r="G1135" t="s">
        <v>140</v>
      </c>
      <c r="H1135" t="s">
        <v>6399</v>
      </c>
    </row>
    <row r="1136" spans="1:8" x14ac:dyDescent="0.2">
      <c r="A1136" t="s">
        <v>93</v>
      </c>
      <c r="B1136" t="s">
        <v>168</v>
      </c>
      <c r="C1136">
        <f>_xlfn.XLOOKUP(B1136,'2.1.trackMPD'!$R$7:$R$29,'2.1.trackMPD'!$T$7:$T$29)</f>
        <v>6</v>
      </c>
      <c r="D1136">
        <v>100</v>
      </c>
      <c r="E1136" t="s">
        <v>6400</v>
      </c>
      <c r="F1136" t="s">
        <v>110</v>
      </c>
      <c r="G1136" t="s">
        <v>124</v>
      </c>
      <c r="H1136" t="s">
        <v>6398</v>
      </c>
    </row>
    <row r="1137" spans="1:8" x14ac:dyDescent="0.2">
      <c r="A1137" t="s">
        <v>93</v>
      </c>
      <c r="B1137" t="s">
        <v>168</v>
      </c>
      <c r="C1137">
        <f>_xlfn.XLOOKUP(B1137,'2.1.trackMPD'!$R$7:$R$29,'2.1.trackMPD'!$T$7:$T$29)</f>
        <v>6</v>
      </c>
      <c r="D1137">
        <v>100</v>
      </c>
      <c r="E1137" t="s">
        <v>6400</v>
      </c>
      <c r="F1137" t="s">
        <v>110</v>
      </c>
      <c r="G1137" t="s">
        <v>140</v>
      </c>
      <c r="H1137" t="s">
        <v>6398</v>
      </c>
    </row>
    <row r="1138" spans="1:8" x14ac:dyDescent="0.2">
      <c r="A1138" t="s">
        <v>93</v>
      </c>
      <c r="B1138" t="s">
        <v>168</v>
      </c>
      <c r="C1138">
        <f>_xlfn.XLOOKUP(B1138,'2.1.trackMPD'!$R$7:$R$29,'2.1.trackMPD'!$T$7:$T$29)</f>
        <v>6</v>
      </c>
      <c r="D1138">
        <v>100</v>
      </c>
      <c r="E1138" t="s">
        <v>6400</v>
      </c>
      <c r="F1138" t="s">
        <v>111</v>
      </c>
      <c r="G1138" t="s">
        <v>124</v>
      </c>
      <c r="H1138" t="s">
        <v>6398</v>
      </c>
    </row>
    <row r="1139" spans="1:8" x14ac:dyDescent="0.2">
      <c r="A1139" t="s">
        <v>93</v>
      </c>
      <c r="B1139" t="s">
        <v>168</v>
      </c>
      <c r="C1139">
        <f>_xlfn.XLOOKUP(B1139,'2.1.trackMPD'!$R$7:$R$29,'2.1.trackMPD'!$T$7:$T$29)</f>
        <v>6</v>
      </c>
      <c r="D1139">
        <v>100</v>
      </c>
      <c r="E1139" t="s">
        <v>6400</v>
      </c>
      <c r="F1139" t="s">
        <v>111</v>
      </c>
      <c r="G1139" t="s">
        <v>140</v>
      </c>
      <c r="H1139" t="s">
        <v>6398</v>
      </c>
    </row>
    <row r="1140" spans="1:8" x14ac:dyDescent="0.2">
      <c r="A1140" t="s">
        <v>93</v>
      </c>
      <c r="B1140" t="s">
        <v>168</v>
      </c>
      <c r="C1140">
        <f>_xlfn.XLOOKUP(B1140,'2.1.trackMPD'!$R$7:$R$29,'2.1.trackMPD'!$T$7:$T$29)</f>
        <v>6</v>
      </c>
      <c r="D1140">
        <v>100</v>
      </c>
      <c r="E1140" t="s">
        <v>6400</v>
      </c>
      <c r="F1140" t="s">
        <v>110</v>
      </c>
      <c r="G1140" t="s">
        <v>124</v>
      </c>
      <c r="H1140" t="s">
        <v>6399</v>
      </c>
    </row>
    <row r="1141" spans="1:8" x14ac:dyDescent="0.2">
      <c r="A1141" t="s">
        <v>93</v>
      </c>
      <c r="B1141" t="s">
        <v>168</v>
      </c>
      <c r="C1141">
        <f>_xlfn.XLOOKUP(B1141,'2.1.trackMPD'!$R$7:$R$29,'2.1.trackMPD'!$T$7:$T$29)</f>
        <v>6</v>
      </c>
      <c r="D1141">
        <v>100</v>
      </c>
      <c r="E1141" t="s">
        <v>6400</v>
      </c>
      <c r="F1141" t="s">
        <v>110</v>
      </c>
      <c r="G1141" t="s">
        <v>140</v>
      </c>
      <c r="H1141" t="s">
        <v>6399</v>
      </c>
    </row>
    <row r="1142" spans="1:8" x14ac:dyDescent="0.2">
      <c r="A1142" t="s">
        <v>93</v>
      </c>
      <c r="B1142" t="s">
        <v>168</v>
      </c>
      <c r="C1142">
        <f>_xlfn.XLOOKUP(B1142,'2.1.trackMPD'!$R$7:$R$29,'2.1.trackMPD'!$T$7:$T$29)</f>
        <v>6</v>
      </c>
      <c r="D1142">
        <v>1000</v>
      </c>
      <c r="E1142" t="s">
        <v>6400</v>
      </c>
      <c r="F1142" t="s">
        <v>110</v>
      </c>
      <c r="G1142" t="s">
        <v>124</v>
      </c>
      <c r="H1142" t="s">
        <v>6398</v>
      </c>
    </row>
    <row r="1143" spans="1:8" x14ac:dyDescent="0.2">
      <c r="A1143" t="s">
        <v>93</v>
      </c>
      <c r="B1143" t="s">
        <v>168</v>
      </c>
      <c r="C1143">
        <f>_xlfn.XLOOKUP(B1143,'2.1.trackMPD'!$R$7:$R$29,'2.1.trackMPD'!$T$7:$T$29)</f>
        <v>6</v>
      </c>
      <c r="D1143">
        <v>1000</v>
      </c>
      <c r="E1143" t="s">
        <v>6400</v>
      </c>
      <c r="F1143" t="s">
        <v>110</v>
      </c>
      <c r="G1143" t="s">
        <v>140</v>
      </c>
      <c r="H1143" t="s">
        <v>6398</v>
      </c>
    </row>
    <row r="1144" spans="1:8" x14ac:dyDescent="0.2">
      <c r="A1144" t="s">
        <v>93</v>
      </c>
      <c r="B1144" t="s">
        <v>168</v>
      </c>
      <c r="C1144">
        <f>_xlfn.XLOOKUP(B1144,'2.1.trackMPD'!$R$7:$R$29,'2.1.trackMPD'!$T$7:$T$29)</f>
        <v>6</v>
      </c>
      <c r="D1144">
        <v>1000</v>
      </c>
      <c r="E1144" t="s">
        <v>6400</v>
      </c>
      <c r="F1144" t="s">
        <v>111</v>
      </c>
      <c r="G1144" t="s">
        <v>124</v>
      </c>
      <c r="H1144" t="s">
        <v>6398</v>
      </c>
    </row>
    <row r="1145" spans="1:8" x14ac:dyDescent="0.2">
      <c r="A1145" t="s">
        <v>93</v>
      </c>
      <c r="B1145" t="s">
        <v>168</v>
      </c>
      <c r="C1145">
        <f>_xlfn.XLOOKUP(B1145,'2.1.trackMPD'!$R$7:$R$29,'2.1.trackMPD'!$T$7:$T$29)</f>
        <v>6</v>
      </c>
      <c r="D1145">
        <v>1000</v>
      </c>
      <c r="E1145" t="s">
        <v>6400</v>
      </c>
      <c r="F1145" t="s">
        <v>111</v>
      </c>
      <c r="G1145" t="s">
        <v>140</v>
      </c>
      <c r="H1145" t="s">
        <v>6398</v>
      </c>
    </row>
    <row r="1146" spans="1:8" x14ac:dyDescent="0.2">
      <c r="A1146" t="s">
        <v>93</v>
      </c>
      <c r="B1146" t="s">
        <v>168</v>
      </c>
      <c r="C1146">
        <f>_xlfn.XLOOKUP(B1146,'2.1.trackMPD'!$R$7:$R$29,'2.1.trackMPD'!$T$7:$T$29)</f>
        <v>6</v>
      </c>
      <c r="D1146">
        <v>1000</v>
      </c>
      <c r="E1146" t="s">
        <v>6400</v>
      </c>
      <c r="F1146" t="s">
        <v>110</v>
      </c>
      <c r="G1146" t="s">
        <v>124</v>
      </c>
      <c r="H1146" t="s">
        <v>6399</v>
      </c>
    </row>
    <row r="1147" spans="1:8" x14ac:dyDescent="0.2">
      <c r="A1147" t="s">
        <v>93</v>
      </c>
      <c r="B1147" t="s">
        <v>168</v>
      </c>
      <c r="C1147">
        <f>_xlfn.XLOOKUP(B1147,'2.1.trackMPD'!$R$7:$R$29,'2.1.trackMPD'!$T$7:$T$29)</f>
        <v>6</v>
      </c>
      <c r="D1147">
        <v>1000</v>
      </c>
      <c r="E1147" t="s">
        <v>6400</v>
      </c>
      <c r="F1147" t="s">
        <v>110</v>
      </c>
      <c r="G1147" t="s">
        <v>140</v>
      </c>
      <c r="H1147" t="s">
        <v>6399</v>
      </c>
    </row>
    <row r="1148" spans="1:8" x14ac:dyDescent="0.2">
      <c r="A1148" t="s">
        <v>93</v>
      </c>
      <c r="B1148" t="s">
        <v>168</v>
      </c>
      <c r="C1148">
        <f>_xlfn.XLOOKUP(B1148,'2.1.trackMPD'!$R$7:$R$29,'2.1.trackMPD'!$T$7:$T$29)</f>
        <v>6</v>
      </c>
      <c r="D1148">
        <v>5000</v>
      </c>
      <c r="E1148" t="s">
        <v>6400</v>
      </c>
      <c r="F1148" t="s">
        <v>110</v>
      </c>
      <c r="G1148" t="s">
        <v>124</v>
      </c>
      <c r="H1148" t="s">
        <v>6398</v>
      </c>
    </row>
    <row r="1149" spans="1:8" x14ac:dyDescent="0.2">
      <c r="A1149" t="s">
        <v>93</v>
      </c>
      <c r="B1149" t="s">
        <v>168</v>
      </c>
      <c r="C1149">
        <f>_xlfn.XLOOKUP(B1149,'2.1.trackMPD'!$R$7:$R$29,'2.1.trackMPD'!$T$7:$T$29)</f>
        <v>6</v>
      </c>
      <c r="D1149">
        <v>5000</v>
      </c>
      <c r="E1149" t="s">
        <v>6400</v>
      </c>
      <c r="F1149" t="s">
        <v>110</v>
      </c>
      <c r="G1149" t="s">
        <v>140</v>
      </c>
      <c r="H1149" t="s">
        <v>6398</v>
      </c>
    </row>
    <row r="1150" spans="1:8" x14ac:dyDescent="0.2">
      <c r="A1150" t="s">
        <v>93</v>
      </c>
      <c r="B1150" t="s">
        <v>168</v>
      </c>
      <c r="C1150">
        <f>_xlfn.XLOOKUP(B1150,'2.1.trackMPD'!$R$7:$R$29,'2.1.trackMPD'!$T$7:$T$29)</f>
        <v>6</v>
      </c>
      <c r="D1150">
        <v>5000</v>
      </c>
      <c r="E1150" t="s">
        <v>6400</v>
      </c>
      <c r="F1150" t="s">
        <v>111</v>
      </c>
      <c r="G1150" t="s">
        <v>124</v>
      </c>
      <c r="H1150" t="s">
        <v>6398</v>
      </c>
    </row>
    <row r="1151" spans="1:8" x14ac:dyDescent="0.2">
      <c r="A1151" t="s">
        <v>93</v>
      </c>
      <c r="B1151" t="s">
        <v>168</v>
      </c>
      <c r="C1151">
        <f>_xlfn.XLOOKUP(B1151,'2.1.trackMPD'!$R$7:$R$29,'2.1.trackMPD'!$T$7:$T$29)</f>
        <v>6</v>
      </c>
      <c r="D1151">
        <v>5000</v>
      </c>
      <c r="E1151" t="s">
        <v>6400</v>
      </c>
      <c r="F1151" t="s">
        <v>111</v>
      </c>
      <c r="G1151" t="s">
        <v>140</v>
      </c>
      <c r="H1151" t="s">
        <v>6398</v>
      </c>
    </row>
    <row r="1152" spans="1:8" x14ac:dyDescent="0.2">
      <c r="A1152" t="s">
        <v>93</v>
      </c>
      <c r="B1152" t="s">
        <v>168</v>
      </c>
      <c r="C1152">
        <f>_xlfn.XLOOKUP(B1152,'2.1.trackMPD'!$R$7:$R$29,'2.1.trackMPD'!$T$7:$T$29)</f>
        <v>6</v>
      </c>
      <c r="D1152">
        <v>5000</v>
      </c>
      <c r="E1152" t="s">
        <v>6400</v>
      </c>
      <c r="F1152" t="s">
        <v>110</v>
      </c>
      <c r="G1152" t="s">
        <v>124</v>
      </c>
      <c r="H1152" t="s">
        <v>6399</v>
      </c>
    </row>
    <row r="1153" spans="1:8" x14ac:dyDescent="0.2">
      <c r="A1153" t="s">
        <v>93</v>
      </c>
      <c r="B1153" t="s">
        <v>168</v>
      </c>
      <c r="C1153">
        <f>_xlfn.XLOOKUP(B1153,'2.1.trackMPD'!$R$7:$R$29,'2.1.trackMPD'!$T$7:$T$29)</f>
        <v>6</v>
      </c>
      <c r="D1153">
        <v>5000</v>
      </c>
      <c r="E1153" t="s">
        <v>6400</v>
      </c>
      <c r="F1153" t="s">
        <v>110</v>
      </c>
      <c r="G1153" t="s">
        <v>140</v>
      </c>
      <c r="H1153" t="s">
        <v>6399</v>
      </c>
    </row>
    <row r="1154" spans="1:8" x14ac:dyDescent="0.2">
      <c r="A1154" t="s">
        <v>93</v>
      </c>
      <c r="B1154" t="s">
        <v>168</v>
      </c>
      <c r="C1154">
        <f>_xlfn.XLOOKUP(B1154,'2.1.trackMPD'!$R$7:$R$29,'2.1.trackMPD'!$T$7:$T$29)</f>
        <v>6</v>
      </c>
      <c r="D1154">
        <v>1</v>
      </c>
      <c r="E1154" t="s">
        <v>6401</v>
      </c>
      <c r="F1154" t="s">
        <v>110</v>
      </c>
      <c r="G1154" t="s">
        <v>124</v>
      </c>
      <c r="H1154" t="s">
        <v>6398</v>
      </c>
    </row>
    <row r="1155" spans="1:8" x14ac:dyDescent="0.2">
      <c r="A1155" t="s">
        <v>93</v>
      </c>
      <c r="B1155" t="s">
        <v>168</v>
      </c>
      <c r="C1155">
        <f>_xlfn.XLOOKUP(B1155,'2.1.trackMPD'!$R$7:$R$29,'2.1.trackMPD'!$T$7:$T$29)</f>
        <v>6</v>
      </c>
      <c r="D1155">
        <v>1</v>
      </c>
      <c r="E1155" t="s">
        <v>6401</v>
      </c>
      <c r="F1155" t="s">
        <v>110</v>
      </c>
      <c r="G1155" t="s">
        <v>140</v>
      </c>
      <c r="H1155" t="s">
        <v>6398</v>
      </c>
    </row>
    <row r="1156" spans="1:8" x14ac:dyDescent="0.2">
      <c r="A1156" t="s">
        <v>93</v>
      </c>
      <c r="B1156" t="s">
        <v>168</v>
      </c>
      <c r="C1156">
        <f>_xlfn.XLOOKUP(B1156,'2.1.trackMPD'!$R$7:$R$29,'2.1.trackMPD'!$T$7:$T$29)</f>
        <v>6</v>
      </c>
      <c r="D1156">
        <v>1</v>
      </c>
      <c r="E1156" t="s">
        <v>6401</v>
      </c>
      <c r="F1156" t="s">
        <v>111</v>
      </c>
      <c r="G1156" t="s">
        <v>124</v>
      </c>
      <c r="H1156" t="s">
        <v>6398</v>
      </c>
    </row>
    <row r="1157" spans="1:8" x14ac:dyDescent="0.2">
      <c r="A1157" t="s">
        <v>93</v>
      </c>
      <c r="B1157" t="s">
        <v>168</v>
      </c>
      <c r="C1157">
        <f>_xlfn.XLOOKUP(B1157,'2.1.trackMPD'!$R$7:$R$29,'2.1.trackMPD'!$T$7:$T$29)</f>
        <v>6</v>
      </c>
      <c r="D1157">
        <v>1</v>
      </c>
      <c r="E1157" t="s">
        <v>6401</v>
      </c>
      <c r="F1157" t="s">
        <v>111</v>
      </c>
      <c r="G1157" t="s">
        <v>140</v>
      </c>
      <c r="H1157" t="s">
        <v>6398</v>
      </c>
    </row>
    <row r="1158" spans="1:8" x14ac:dyDescent="0.2">
      <c r="A1158" t="s">
        <v>93</v>
      </c>
      <c r="B1158" t="s">
        <v>168</v>
      </c>
      <c r="C1158">
        <f>_xlfn.XLOOKUP(B1158,'2.1.trackMPD'!$R$7:$R$29,'2.1.trackMPD'!$T$7:$T$29)</f>
        <v>6</v>
      </c>
      <c r="D1158">
        <v>1</v>
      </c>
      <c r="E1158" t="s">
        <v>6401</v>
      </c>
      <c r="F1158" t="s">
        <v>110</v>
      </c>
      <c r="G1158" t="s">
        <v>124</v>
      </c>
      <c r="H1158" t="s">
        <v>6399</v>
      </c>
    </row>
    <row r="1159" spans="1:8" x14ac:dyDescent="0.2">
      <c r="A1159" t="s">
        <v>93</v>
      </c>
      <c r="B1159" t="s">
        <v>168</v>
      </c>
      <c r="C1159">
        <f>_xlfn.XLOOKUP(B1159,'2.1.trackMPD'!$R$7:$R$29,'2.1.trackMPD'!$T$7:$T$29)</f>
        <v>6</v>
      </c>
      <c r="D1159">
        <v>1</v>
      </c>
      <c r="E1159" t="s">
        <v>6401</v>
      </c>
      <c r="F1159" t="s">
        <v>110</v>
      </c>
      <c r="G1159" t="s">
        <v>140</v>
      </c>
      <c r="H1159" t="s">
        <v>6399</v>
      </c>
    </row>
    <row r="1160" spans="1:8" x14ac:dyDescent="0.2">
      <c r="A1160" t="s">
        <v>93</v>
      </c>
      <c r="B1160" t="s">
        <v>168</v>
      </c>
      <c r="C1160">
        <f>_xlfn.XLOOKUP(B1160,'2.1.trackMPD'!$R$7:$R$29,'2.1.trackMPD'!$T$7:$T$29)</f>
        <v>6</v>
      </c>
      <c r="D1160">
        <v>10</v>
      </c>
      <c r="E1160" t="s">
        <v>6401</v>
      </c>
      <c r="F1160" t="s">
        <v>110</v>
      </c>
      <c r="G1160" t="s">
        <v>124</v>
      </c>
      <c r="H1160" t="s">
        <v>6398</v>
      </c>
    </row>
    <row r="1161" spans="1:8" x14ac:dyDescent="0.2">
      <c r="A1161" t="s">
        <v>93</v>
      </c>
      <c r="B1161" t="s">
        <v>168</v>
      </c>
      <c r="C1161">
        <f>_xlfn.XLOOKUP(B1161,'2.1.trackMPD'!$R$7:$R$29,'2.1.trackMPD'!$T$7:$T$29)</f>
        <v>6</v>
      </c>
      <c r="D1161">
        <v>10</v>
      </c>
      <c r="E1161" t="s">
        <v>6401</v>
      </c>
      <c r="F1161" t="s">
        <v>110</v>
      </c>
      <c r="G1161" t="s">
        <v>140</v>
      </c>
      <c r="H1161" t="s">
        <v>6398</v>
      </c>
    </row>
    <row r="1162" spans="1:8" x14ac:dyDescent="0.2">
      <c r="A1162" t="s">
        <v>93</v>
      </c>
      <c r="B1162" t="s">
        <v>168</v>
      </c>
      <c r="C1162">
        <f>_xlfn.XLOOKUP(B1162,'2.1.trackMPD'!$R$7:$R$29,'2.1.trackMPD'!$T$7:$T$29)</f>
        <v>6</v>
      </c>
      <c r="D1162">
        <v>10</v>
      </c>
      <c r="E1162" t="s">
        <v>6401</v>
      </c>
      <c r="F1162" t="s">
        <v>111</v>
      </c>
      <c r="G1162" t="s">
        <v>124</v>
      </c>
      <c r="H1162" t="s">
        <v>6398</v>
      </c>
    </row>
    <row r="1163" spans="1:8" x14ac:dyDescent="0.2">
      <c r="A1163" t="s">
        <v>93</v>
      </c>
      <c r="B1163" t="s">
        <v>168</v>
      </c>
      <c r="C1163">
        <f>_xlfn.XLOOKUP(B1163,'2.1.trackMPD'!$R$7:$R$29,'2.1.trackMPD'!$T$7:$T$29)</f>
        <v>6</v>
      </c>
      <c r="D1163">
        <v>10</v>
      </c>
      <c r="E1163" t="s">
        <v>6401</v>
      </c>
      <c r="F1163" t="s">
        <v>111</v>
      </c>
      <c r="G1163" t="s">
        <v>140</v>
      </c>
      <c r="H1163" t="s">
        <v>6398</v>
      </c>
    </row>
    <row r="1164" spans="1:8" x14ac:dyDescent="0.2">
      <c r="A1164" t="s">
        <v>93</v>
      </c>
      <c r="B1164" t="s">
        <v>168</v>
      </c>
      <c r="C1164">
        <f>_xlfn.XLOOKUP(B1164,'2.1.trackMPD'!$R$7:$R$29,'2.1.trackMPD'!$T$7:$T$29)</f>
        <v>6</v>
      </c>
      <c r="D1164">
        <v>10</v>
      </c>
      <c r="E1164" t="s">
        <v>6401</v>
      </c>
      <c r="F1164" t="s">
        <v>110</v>
      </c>
      <c r="G1164" t="s">
        <v>124</v>
      </c>
      <c r="H1164" t="s">
        <v>6399</v>
      </c>
    </row>
    <row r="1165" spans="1:8" x14ac:dyDescent="0.2">
      <c r="A1165" t="s">
        <v>93</v>
      </c>
      <c r="B1165" t="s">
        <v>168</v>
      </c>
      <c r="C1165">
        <f>_xlfn.XLOOKUP(B1165,'2.1.trackMPD'!$R$7:$R$29,'2.1.trackMPD'!$T$7:$T$29)</f>
        <v>6</v>
      </c>
      <c r="D1165">
        <v>10</v>
      </c>
      <c r="E1165" t="s">
        <v>6401</v>
      </c>
      <c r="F1165" t="s">
        <v>110</v>
      </c>
      <c r="G1165" t="s">
        <v>140</v>
      </c>
      <c r="H1165" t="s">
        <v>6399</v>
      </c>
    </row>
    <row r="1166" spans="1:8" x14ac:dyDescent="0.2">
      <c r="A1166" t="s">
        <v>93</v>
      </c>
      <c r="B1166" t="s">
        <v>168</v>
      </c>
      <c r="C1166">
        <f>_xlfn.XLOOKUP(B1166,'2.1.trackMPD'!$R$7:$R$29,'2.1.trackMPD'!$T$7:$T$29)</f>
        <v>6</v>
      </c>
      <c r="D1166">
        <v>100</v>
      </c>
      <c r="E1166" t="s">
        <v>6401</v>
      </c>
      <c r="F1166" t="s">
        <v>110</v>
      </c>
      <c r="G1166" t="s">
        <v>124</v>
      </c>
      <c r="H1166" t="s">
        <v>6398</v>
      </c>
    </row>
    <row r="1167" spans="1:8" x14ac:dyDescent="0.2">
      <c r="A1167" t="s">
        <v>93</v>
      </c>
      <c r="B1167" t="s">
        <v>168</v>
      </c>
      <c r="C1167">
        <f>_xlfn.XLOOKUP(B1167,'2.1.trackMPD'!$R$7:$R$29,'2.1.trackMPD'!$T$7:$T$29)</f>
        <v>6</v>
      </c>
      <c r="D1167">
        <v>100</v>
      </c>
      <c r="E1167" t="s">
        <v>6401</v>
      </c>
      <c r="F1167" t="s">
        <v>110</v>
      </c>
      <c r="G1167" t="s">
        <v>140</v>
      </c>
      <c r="H1167" t="s">
        <v>6398</v>
      </c>
    </row>
    <row r="1168" spans="1:8" x14ac:dyDescent="0.2">
      <c r="A1168" t="s">
        <v>93</v>
      </c>
      <c r="B1168" t="s">
        <v>168</v>
      </c>
      <c r="C1168">
        <f>_xlfn.XLOOKUP(B1168,'2.1.trackMPD'!$R$7:$R$29,'2.1.trackMPD'!$T$7:$T$29)</f>
        <v>6</v>
      </c>
      <c r="D1168">
        <v>100</v>
      </c>
      <c r="E1168" t="s">
        <v>6401</v>
      </c>
      <c r="F1168" t="s">
        <v>111</v>
      </c>
      <c r="G1168" t="s">
        <v>124</v>
      </c>
      <c r="H1168" t="s">
        <v>6398</v>
      </c>
    </row>
    <row r="1169" spans="1:8" x14ac:dyDescent="0.2">
      <c r="A1169" t="s">
        <v>93</v>
      </c>
      <c r="B1169" t="s">
        <v>168</v>
      </c>
      <c r="C1169">
        <f>_xlfn.XLOOKUP(B1169,'2.1.trackMPD'!$R$7:$R$29,'2.1.trackMPD'!$T$7:$T$29)</f>
        <v>6</v>
      </c>
      <c r="D1169">
        <v>100</v>
      </c>
      <c r="E1169" t="s">
        <v>6401</v>
      </c>
      <c r="F1169" t="s">
        <v>111</v>
      </c>
      <c r="G1169" t="s">
        <v>140</v>
      </c>
      <c r="H1169" t="s">
        <v>6398</v>
      </c>
    </row>
    <row r="1170" spans="1:8" x14ac:dyDescent="0.2">
      <c r="A1170" t="s">
        <v>93</v>
      </c>
      <c r="B1170" t="s">
        <v>168</v>
      </c>
      <c r="C1170">
        <f>_xlfn.XLOOKUP(B1170,'2.1.trackMPD'!$R$7:$R$29,'2.1.trackMPD'!$T$7:$T$29)</f>
        <v>6</v>
      </c>
      <c r="D1170">
        <v>100</v>
      </c>
      <c r="E1170" t="s">
        <v>6401</v>
      </c>
      <c r="F1170" t="s">
        <v>110</v>
      </c>
      <c r="G1170" t="s">
        <v>124</v>
      </c>
      <c r="H1170" t="s">
        <v>6399</v>
      </c>
    </row>
    <row r="1171" spans="1:8" x14ac:dyDescent="0.2">
      <c r="A1171" t="s">
        <v>93</v>
      </c>
      <c r="B1171" t="s">
        <v>168</v>
      </c>
      <c r="C1171">
        <f>_xlfn.XLOOKUP(B1171,'2.1.trackMPD'!$R$7:$R$29,'2.1.trackMPD'!$T$7:$T$29)</f>
        <v>6</v>
      </c>
      <c r="D1171">
        <v>100</v>
      </c>
      <c r="E1171" t="s">
        <v>6401</v>
      </c>
      <c r="F1171" t="s">
        <v>110</v>
      </c>
      <c r="G1171" t="s">
        <v>140</v>
      </c>
      <c r="H1171" t="s">
        <v>6399</v>
      </c>
    </row>
    <row r="1172" spans="1:8" x14ac:dyDescent="0.2">
      <c r="A1172" s="261" t="s">
        <v>93</v>
      </c>
      <c r="B1172" s="261" t="s">
        <v>15</v>
      </c>
      <c r="C1172">
        <f>_xlfn.XLOOKUP(B1172,'2.1.trackMPD'!$R$7:$R$29,'2.1.trackMPD'!$T$7:$T$29)</f>
        <v>6</v>
      </c>
      <c r="D1172" s="261">
        <v>1</v>
      </c>
      <c r="E1172" s="261" t="s">
        <v>6396</v>
      </c>
      <c r="F1172" s="261" t="s">
        <v>110</v>
      </c>
      <c r="G1172" s="261" t="s">
        <v>124</v>
      </c>
      <c r="H1172" s="261" t="s">
        <v>6398</v>
      </c>
    </row>
    <row r="1173" spans="1:8" x14ac:dyDescent="0.2">
      <c r="A1173" s="261" t="s">
        <v>93</v>
      </c>
      <c r="B1173" s="261" t="s">
        <v>15</v>
      </c>
      <c r="C1173">
        <f>_xlfn.XLOOKUP(B1173,'2.1.trackMPD'!$R$7:$R$29,'2.1.trackMPD'!$T$7:$T$29)</f>
        <v>6</v>
      </c>
      <c r="D1173" s="261">
        <v>1</v>
      </c>
      <c r="E1173" s="261" t="s">
        <v>6396</v>
      </c>
      <c r="F1173" s="261" t="s">
        <v>110</v>
      </c>
      <c r="G1173" s="261" t="s">
        <v>140</v>
      </c>
      <c r="H1173" s="261" t="s">
        <v>6398</v>
      </c>
    </row>
    <row r="1174" spans="1:8" x14ac:dyDescent="0.2">
      <c r="A1174" s="261" t="s">
        <v>93</v>
      </c>
      <c r="B1174" s="261" t="s">
        <v>15</v>
      </c>
      <c r="C1174">
        <f>_xlfn.XLOOKUP(B1174,'2.1.trackMPD'!$R$7:$R$29,'2.1.trackMPD'!$T$7:$T$29)</f>
        <v>6</v>
      </c>
      <c r="D1174" s="261">
        <v>1</v>
      </c>
      <c r="E1174" s="261" t="s">
        <v>6396</v>
      </c>
      <c r="F1174" s="261" t="s">
        <v>111</v>
      </c>
      <c r="G1174" s="261" t="s">
        <v>124</v>
      </c>
      <c r="H1174" s="261" t="s">
        <v>6398</v>
      </c>
    </row>
    <row r="1175" spans="1:8" x14ac:dyDescent="0.2">
      <c r="A1175" s="261" t="s">
        <v>93</v>
      </c>
      <c r="B1175" s="261" t="s">
        <v>15</v>
      </c>
      <c r="C1175">
        <f>_xlfn.XLOOKUP(B1175,'2.1.trackMPD'!$R$7:$R$29,'2.1.trackMPD'!$T$7:$T$29)</f>
        <v>6</v>
      </c>
      <c r="D1175" s="261">
        <v>1</v>
      </c>
      <c r="E1175" s="261" t="s">
        <v>6396</v>
      </c>
      <c r="F1175" s="261" t="s">
        <v>111</v>
      </c>
      <c r="G1175" s="261" t="s">
        <v>140</v>
      </c>
      <c r="H1175" s="261" t="s">
        <v>6398</v>
      </c>
    </row>
    <row r="1176" spans="1:8" x14ac:dyDescent="0.2">
      <c r="A1176" s="261" t="s">
        <v>93</v>
      </c>
      <c r="B1176" s="261" t="s">
        <v>15</v>
      </c>
      <c r="C1176">
        <f>_xlfn.XLOOKUP(B1176,'2.1.trackMPD'!$R$7:$R$29,'2.1.trackMPD'!$T$7:$T$29)</f>
        <v>6</v>
      </c>
      <c r="D1176" s="261">
        <v>1</v>
      </c>
      <c r="E1176" s="261" t="s">
        <v>6396</v>
      </c>
      <c r="F1176" s="261" t="s">
        <v>110</v>
      </c>
      <c r="G1176" s="261" t="s">
        <v>124</v>
      </c>
      <c r="H1176" s="261" t="s">
        <v>6399</v>
      </c>
    </row>
    <row r="1177" spans="1:8" x14ac:dyDescent="0.2">
      <c r="A1177" s="261" t="s">
        <v>93</v>
      </c>
      <c r="B1177" s="261" t="s">
        <v>15</v>
      </c>
      <c r="C1177">
        <f>_xlfn.XLOOKUP(B1177,'2.1.trackMPD'!$R$7:$R$29,'2.1.trackMPD'!$T$7:$T$29)</f>
        <v>6</v>
      </c>
      <c r="D1177" s="261">
        <v>1</v>
      </c>
      <c r="E1177" s="261" t="s">
        <v>6396</v>
      </c>
      <c r="F1177" s="261" t="s">
        <v>110</v>
      </c>
      <c r="G1177" s="261" t="s">
        <v>140</v>
      </c>
      <c r="H1177" s="261" t="s">
        <v>6399</v>
      </c>
    </row>
    <row r="1178" spans="1:8" x14ac:dyDescent="0.2">
      <c r="A1178" s="261" t="s">
        <v>93</v>
      </c>
      <c r="B1178" s="261" t="s">
        <v>15</v>
      </c>
      <c r="C1178">
        <f>_xlfn.XLOOKUP(B1178,'2.1.trackMPD'!$R$7:$R$29,'2.1.trackMPD'!$T$7:$T$29)</f>
        <v>6</v>
      </c>
      <c r="D1178" s="261">
        <v>10</v>
      </c>
      <c r="E1178" s="261" t="s">
        <v>6396</v>
      </c>
      <c r="F1178" s="261" t="s">
        <v>110</v>
      </c>
      <c r="G1178" s="261" t="s">
        <v>124</v>
      </c>
      <c r="H1178" s="261" t="s">
        <v>6398</v>
      </c>
    </row>
    <row r="1179" spans="1:8" x14ac:dyDescent="0.2">
      <c r="A1179" s="261" t="s">
        <v>93</v>
      </c>
      <c r="B1179" s="261" t="s">
        <v>15</v>
      </c>
      <c r="C1179">
        <f>_xlfn.XLOOKUP(B1179,'2.1.trackMPD'!$R$7:$R$29,'2.1.trackMPD'!$T$7:$T$29)</f>
        <v>6</v>
      </c>
      <c r="D1179" s="261">
        <v>10</v>
      </c>
      <c r="E1179" s="261" t="s">
        <v>6396</v>
      </c>
      <c r="F1179" s="261" t="s">
        <v>110</v>
      </c>
      <c r="G1179" s="261" t="s">
        <v>140</v>
      </c>
      <c r="H1179" s="261" t="s">
        <v>6398</v>
      </c>
    </row>
    <row r="1180" spans="1:8" x14ac:dyDescent="0.2">
      <c r="A1180" s="261" t="s">
        <v>93</v>
      </c>
      <c r="B1180" s="261" t="s">
        <v>15</v>
      </c>
      <c r="C1180">
        <f>_xlfn.XLOOKUP(B1180,'2.1.trackMPD'!$R$7:$R$29,'2.1.trackMPD'!$T$7:$T$29)</f>
        <v>6</v>
      </c>
      <c r="D1180" s="261">
        <v>10</v>
      </c>
      <c r="E1180" s="261" t="s">
        <v>6396</v>
      </c>
      <c r="F1180" s="261" t="s">
        <v>111</v>
      </c>
      <c r="G1180" s="261" t="s">
        <v>124</v>
      </c>
      <c r="H1180" s="261" t="s">
        <v>6398</v>
      </c>
    </row>
    <row r="1181" spans="1:8" x14ac:dyDescent="0.2">
      <c r="A1181" s="261" t="s">
        <v>93</v>
      </c>
      <c r="B1181" s="261" t="s">
        <v>15</v>
      </c>
      <c r="C1181">
        <f>_xlfn.XLOOKUP(B1181,'2.1.trackMPD'!$R$7:$R$29,'2.1.trackMPD'!$T$7:$T$29)</f>
        <v>6</v>
      </c>
      <c r="D1181" s="261">
        <v>10</v>
      </c>
      <c r="E1181" s="261" t="s">
        <v>6396</v>
      </c>
      <c r="F1181" s="261" t="s">
        <v>111</v>
      </c>
      <c r="G1181" s="261" t="s">
        <v>140</v>
      </c>
      <c r="H1181" s="261" t="s">
        <v>6398</v>
      </c>
    </row>
    <row r="1182" spans="1:8" x14ac:dyDescent="0.2">
      <c r="A1182" s="261" t="s">
        <v>93</v>
      </c>
      <c r="B1182" s="261" t="s">
        <v>15</v>
      </c>
      <c r="C1182">
        <f>_xlfn.XLOOKUP(B1182,'2.1.trackMPD'!$R$7:$R$29,'2.1.trackMPD'!$T$7:$T$29)</f>
        <v>6</v>
      </c>
      <c r="D1182" s="261">
        <v>10</v>
      </c>
      <c r="E1182" s="261" t="s">
        <v>6396</v>
      </c>
      <c r="F1182" s="261" t="s">
        <v>110</v>
      </c>
      <c r="G1182" s="261" t="s">
        <v>124</v>
      </c>
      <c r="H1182" s="261" t="s">
        <v>6399</v>
      </c>
    </row>
    <row r="1183" spans="1:8" x14ac:dyDescent="0.2">
      <c r="A1183" s="261" t="s">
        <v>93</v>
      </c>
      <c r="B1183" s="261" t="s">
        <v>15</v>
      </c>
      <c r="C1183">
        <f>_xlfn.XLOOKUP(B1183,'2.1.trackMPD'!$R$7:$R$29,'2.1.trackMPD'!$T$7:$T$29)</f>
        <v>6</v>
      </c>
      <c r="D1183" s="261">
        <v>10</v>
      </c>
      <c r="E1183" s="261" t="s">
        <v>6396</v>
      </c>
      <c r="F1183" s="261" t="s">
        <v>110</v>
      </c>
      <c r="G1183" s="261" t="s">
        <v>140</v>
      </c>
      <c r="H1183" s="261" t="s">
        <v>6399</v>
      </c>
    </row>
    <row r="1184" spans="1:8" x14ac:dyDescent="0.2">
      <c r="A1184" s="261" t="s">
        <v>93</v>
      </c>
      <c r="B1184" s="261" t="s">
        <v>15</v>
      </c>
      <c r="C1184">
        <f>_xlfn.XLOOKUP(B1184,'2.1.trackMPD'!$R$7:$R$29,'2.1.trackMPD'!$T$7:$T$29)</f>
        <v>6</v>
      </c>
      <c r="D1184" s="261">
        <v>100</v>
      </c>
      <c r="E1184" s="261" t="s">
        <v>6396</v>
      </c>
      <c r="F1184" s="261" t="s">
        <v>110</v>
      </c>
      <c r="G1184" s="261" t="s">
        <v>124</v>
      </c>
      <c r="H1184" s="261" t="s">
        <v>6398</v>
      </c>
    </row>
    <row r="1185" spans="1:8" x14ac:dyDescent="0.2">
      <c r="A1185" s="261" t="s">
        <v>93</v>
      </c>
      <c r="B1185" s="261" t="s">
        <v>15</v>
      </c>
      <c r="C1185">
        <f>_xlfn.XLOOKUP(B1185,'2.1.trackMPD'!$R$7:$R$29,'2.1.trackMPD'!$T$7:$T$29)</f>
        <v>6</v>
      </c>
      <c r="D1185" s="261">
        <v>100</v>
      </c>
      <c r="E1185" s="261" t="s">
        <v>6396</v>
      </c>
      <c r="F1185" s="261" t="s">
        <v>110</v>
      </c>
      <c r="G1185" s="261" t="s">
        <v>140</v>
      </c>
      <c r="H1185" s="261" t="s">
        <v>6398</v>
      </c>
    </row>
    <row r="1186" spans="1:8" x14ac:dyDescent="0.2">
      <c r="A1186" s="261" t="s">
        <v>93</v>
      </c>
      <c r="B1186" s="261" t="s">
        <v>15</v>
      </c>
      <c r="C1186">
        <f>_xlfn.XLOOKUP(B1186,'2.1.trackMPD'!$R$7:$R$29,'2.1.trackMPD'!$T$7:$T$29)</f>
        <v>6</v>
      </c>
      <c r="D1186" s="261">
        <v>100</v>
      </c>
      <c r="E1186" s="261" t="s">
        <v>6396</v>
      </c>
      <c r="F1186" s="261" t="s">
        <v>111</v>
      </c>
      <c r="G1186" s="261" t="s">
        <v>124</v>
      </c>
      <c r="H1186" s="261" t="s">
        <v>6398</v>
      </c>
    </row>
    <row r="1187" spans="1:8" x14ac:dyDescent="0.2">
      <c r="A1187" s="261" t="s">
        <v>93</v>
      </c>
      <c r="B1187" s="261" t="s">
        <v>15</v>
      </c>
      <c r="C1187">
        <f>_xlfn.XLOOKUP(B1187,'2.1.trackMPD'!$R$7:$R$29,'2.1.trackMPD'!$T$7:$T$29)</f>
        <v>6</v>
      </c>
      <c r="D1187" s="261">
        <v>100</v>
      </c>
      <c r="E1187" s="261" t="s">
        <v>6396</v>
      </c>
      <c r="F1187" s="261" t="s">
        <v>111</v>
      </c>
      <c r="G1187" s="261" t="s">
        <v>140</v>
      </c>
      <c r="H1187" s="261" t="s">
        <v>6398</v>
      </c>
    </row>
    <row r="1188" spans="1:8" x14ac:dyDescent="0.2">
      <c r="A1188" s="261" t="s">
        <v>93</v>
      </c>
      <c r="B1188" s="261" t="s">
        <v>15</v>
      </c>
      <c r="C1188">
        <f>_xlfn.XLOOKUP(B1188,'2.1.trackMPD'!$R$7:$R$29,'2.1.trackMPD'!$T$7:$T$29)</f>
        <v>6</v>
      </c>
      <c r="D1188" s="261">
        <v>100</v>
      </c>
      <c r="E1188" s="261" t="s">
        <v>6396</v>
      </c>
      <c r="F1188" s="261" t="s">
        <v>110</v>
      </c>
      <c r="G1188" s="261" t="s">
        <v>124</v>
      </c>
      <c r="H1188" s="261" t="s">
        <v>6399</v>
      </c>
    </row>
    <row r="1189" spans="1:8" x14ac:dyDescent="0.2">
      <c r="A1189" s="261" t="s">
        <v>93</v>
      </c>
      <c r="B1189" s="261" t="s">
        <v>15</v>
      </c>
      <c r="C1189">
        <f>_xlfn.XLOOKUP(B1189,'2.1.trackMPD'!$R$7:$R$29,'2.1.trackMPD'!$T$7:$T$29)</f>
        <v>6</v>
      </c>
      <c r="D1189" s="261">
        <v>100</v>
      </c>
      <c r="E1189" s="261" t="s">
        <v>6396</v>
      </c>
      <c r="F1189" s="261" t="s">
        <v>110</v>
      </c>
      <c r="G1189" s="261" t="s">
        <v>140</v>
      </c>
      <c r="H1189" s="261" t="s">
        <v>6399</v>
      </c>
    </row>
    <row r="1190" spans="1:8" x14ac:dyDescent="0.2">
      <c r="A1190" s="261" t="s">
        <v>93</v>
      </c>
      <c r="B1190" s="261" t="s">
        <v>15</v>
      </c>
      <c r="C1190">
        <f>_xlfn.XLOOKUP(B1190,'2.1.trackMPD'!$R$7:$R$29,'2.1.trackMPD'!$T$7:$T$29)</f>
        <v>6</v>
      </c>
      <c r="D1190" s="261">
        <v>1000</v>
      </c>
      <c r="E1190" s="261" t="s">
        <v>6396</v>
      </c>
      <c r="F1190" s="261" t="s">
        <v>110</v>
      </c>
      <c r="G1190" s="261" t="s">
        <v>124</v>
      </c>
      <c r="H1190" s="261" t="s">
        <v>6398</v>
      </c>
    </row>
    <row r="1191" spans="1:8" x14ac:dyDescent="0.2">
      <c r="A1191" s="261" t="s">
        <v>93</v>
      </c>
      <c r="B1191" s="261" t="s">
        <v>15</v>
      </c>
      <c r="C1191">
        <f>_xlfn.XLOOKUP(B1191,'2.1.trackMPD'!$R$7:$R$29,'2.1.trackMPD'!$T$7:$T$29)</f>
        <v>6</v>
      </c>
      <c r="D1191" s="261">
        <v>1000</v>
      </c>
      <c r="E1191" s="261" t="s">
        <v>6396</v>
      </c>
      <c r="F1191" s="261" t="s">
        <v>110</v>
      </c>
      <c r="G1191" s="261" t="s">
        <v>140</v>
      </c>
      <c r="H1191" s="261" t="s">
        <v>6398</v>
      </c>
    </row>
    <row r="1192" spans="1:8" x14ac:dyDescent="0.2">
      <c r="A1192" s="261" t="s">
        <v>93</v>
      </c>
      <c r="B1192" s="261" t="s">
        <v>15</v>
      </c>
      <c r="C1192">
        <f>_xlfn.XLOOKUP(B1192,'2.1.trackMPD'!$R$7:$R$29,'2.1.trackMPD'!$T$7:$T$29)</f>
        <v>6</v>
      </c>
      <c r="D1192" s="261">
        <v>1000</v>
      </c>
      <c r="E1192" s="261" t="s">
        <v>6396</v>
      </c>
      <c r="F1192" s="261" t="s">
        <v>111</v>
      </c>
      <c r="G1192" s="261" t="s">
        <v>124</v>
      </c>
      <c r="H1192" s="261" t="s">
        <v>6398</v>
      </c>
    </row>
    <row r="1193" spans="1:8" x14ac:dyDescent="0.2">
      <c r="A1193" s="261" t="s">
        <v>93</v>
      </c>
      <c r="B1193" s="261" t="s">
        <v>15</v>
      </c>
      <c r="C1193">
        <f>_xlfn.XLOOKUP(B1193,'2.1.trackMPD'!$R$7:$R$29,'2.1.trackMPD'!$T$7:$T$29)</f>
        <v>6</v>
      </c>
      <c r="D1193" s="261">
        <v>1000</v>
      </c>
      <c r="E1193" s="261" t="s">
        <v>6396</v>
      </c>
      <c r="F1193" s="261" t="s">
        <v>111</v>
      </c>
      <c r="G1193" s="261" t="s">
        <v>140</v>
      </c>
      <c r="H1193" s="261" t="s">
        <v>6398</v>
      </c>
    </row>
    <row r="1194" spans="1:8" x14ac:dyDescent="0.2">
      <c r="A1194" s="261" t="s">
        <v>93</v>
      </c>
      <c r="B1194" s="261" t="s">
        <v>15</v>
      </c>
      <c r="C1194">
        <f>_xlfn.XLOOKUP(B1194,'2.1.trackMPD'!$R$7:$R$29,'2.1.trackMPD'!$T$7:$T$29)</f>
        <v>6</v>
      </c>
      <c r="D1194" s="261">
        <v>1000</v>
      </c>
      <c r="E1194" s="261" t="s">
        <v>6396</v>
      </c>
      <c r="F1194" s="261" t="s">
        <v>110</v>
      </c>
      <c r="G1194" s="261" t="s">
        <v>124</v>
      </c>
      <c r="H1194" s="261" t="s">
        <v>6399</v>
      </c>
    </row>
    <row r="1195" spans="1:8" x14ac:dyDescent="0.2">
      <c r="A1195" s="261" t="s">
        <v>93</v>
      </c>
      <c r="B1195" s="261" t="s">
        <v>15</v>
      </c>
      <c r="C1195">
        <f>_xlfn.XLOOKUP(B1195,'2.1.trackMPD'!$R$7:$R$29,'2.1.trackMPD'!$T$7:$T$29)</f>
        <v>6</v>
      </c>
      <c r="D1195" s="261">
        <v>1000</v>
      </c>
      <c r="E1195" s="261" t="s">
        <v>6396</v>
      </c>
      <c r="F1195" s="261" t="s">
        <v>110</v>
      </c>
      <c r="G1195" s="261" t="s">
        <v>140</v>
      </c>
      <c r="H1195" s="261" t="s">
        <v>6399</v>
      </c>
    </row>
    <row r="1196" spans="1:8" x14ac:dyDescent="0.2">
      <c r="A1196" s="261" t="s">
        <v>93</v>
      </c>
      <c r="B1196" s="261" t="s">
        <v>15</v>
      </c>
      <c r="C1196">
        <f>_xlfn.XLOOKUP(B1196,'2.1.trackMPD'!$R$7:$R$29,'2.1.trackMPD'!$T$7:$T$29)</f>
        <v>6</v>
      </c>
      <c r="D1196" s="261">
        <v>5000</v>
      </c>
      <c r="E1196" s="261" t="s">
        <v>6396</v>
      </c>
      <c r="F1196" s="261" t="s">
        <v>110</v>
      </c>
      <c r="G1196" s="261" t="s">
        <v>124</v>
      </c>
      <c r="H1196" s="261" t="s">
        <v>6398</v>
      </c>
    </row>
    <row r="1197" spans="1:8" x14ac:dyDescent="0.2">
      <c r="A1197" s="261" t="s">
        <v>93</v>
      </c>
      <c r="B1197" s="261" t="s">
        <v>15</v>
      </c>
      <c r="C1197">
        <f>_xlfn.XLOOKUP(B1197,'2.1.trackMPD'!$R$7:$R$29,'2.1.trackMPD'!$T$7:$T$29)</f>
        <v>6</v>
      </c>
      <c r="D1197" s="261">
        <v>5000</v>
      </c>
      <c r="E1197" s="261" t="s">
        <v>6396</v>
      </c>
      <c r="F1197" s="261" t="s">
        <v>110</v>
      </c>
      <c r="G1197" s="261" t="s">
        <v>140</v>
      </c>
      <c r="H1197" s="261" t="s">
        <v>6398</v>
      </c>
    </row>
    <row r="1198" spans="1:8" x14ac:dyDescent="0.2">
      <c r="A1198" s="261" t="s">
        <v>93</v>
      </c>
      <c r="B1198" s="261" t="s">
        <v>15</v>
      </c>
      <c r="C1198">
        <f>_xlfn.XLOOKUP(B1198,'2.1.trackMPD'!$R$7:$R$29,'2.1.trackMPD'!$T$7:$T$29)</f>
        <v>6</v>
      </c>
      <c r="D1198" s="261">
        <v>5000</v>
      </c>
      <c r="E1198" s="261" t="s">
        <v>6396</v>
      </c>
      <c r="F1198" s="261" t="s">
        <v>111</v>
      </c>
      <c r="G1198" s="261" t="s">
        <v>124</v>
      </c>
      <c r="H1198" s="261" t="s">
        <v>6398</v>
      </c>
    </row>
    <row r="1199" spans="1:8" x14ac:dyDescent="0.2">
      <c r="A1199" s="261" t="s">
        <v>93</v>
      </c>
      <c r="B1199" s="261" t="s">
        <v>15</v>
      </c>
      <c r="C1199">
        <f>_xlfn.XLOOKUP(B1199,'2.1.trackMPD'!$R$7:$R$29,'2.1.trackMPD'!$T$7:$T$29)</f>
        <v>6</v>
      </c>
      <c r="D1199" s="261">
        <v>5000</v>
      </c>
      <c r="E1199" s="261" t="s">
        <v>6396</v>
      </c>
      <c r="F1199" s="261" t="s">
        <v>111</v>
      </c>
      <c r="G1199" s="261" t="s">
        <v>140</v>
      </c>
      <c r="H1199" s="261" t="s">
        <v>6398</v>
      </c>
    </row>
    <row r="1200" spans="1:8" x14ac:dyDescent="0.2">
      <c r="A1200" s="261" t="s">
        <v>93</v>
      </c>
      <c r="B1200" s="261" t="s">
        <v>15</v>
      </c>
      <c r="C1200">
        <f>_xlfn.XLOOKUP(B1200,'2.1.trackMPD'!$R$7:$R$29,'2.1.trackMPD'!$T$7:$T$29)</f>
        <v>6</v>
      </c>
      <c r="D1200" s="261">
        <v>5000</v>
      </c>
      <c r="E1200" s="261" t="s">
        <v>6396</v>
      </c>
      <c r="F1200" s="261" t="s">
        <v>110</v>
      </c>
      <c r="G1200" s="261" t="s">
        <v>124</v>
      </c>
      <c r="H1200" s="261" t="s">
        <v>6399</v>
      </c>
    </row>
    <row r="1201" spans="1:8" x14ac:dyDescent="0.2">
      <c r="A1201" s="261" t="s">
        <v>93</v>
      </c>
      <c r="B1201" s="261" t="s">
        <v>15</v>
      </c>
      <c r="C1201">
        <f>_xlfn.XLOOKUP(B1201,'2.1.trackMPD'!$R$7:$R$29,'2.1.trackMPD'!$T$7:$T$29)</f>
        <v>6</v>
      </c>
      <c r="D1201" s="261">
        <v>5000</v>
      </c>
      <c r="E1201" s="261" t="s">
        <v>6396</v>
      </c>
      <c r="F1201" s="261" t="s">
        <v>110</v>
      </c>
      <c r="G1201" s="261" t="s">
        <v>140</v>
      </c>
      <c r="H1201" s="261" t="s">
        <v>6399</v>
      </c>
    </row>
    <row r="1202" spans="1:8" x14ac:dyDescent="0.2">
      <c r="A1202" s="261" t="s">
        <v>93</v>
      </c>
      <c r="B1202" s="261" t="s">
        <v>15</v>
      </c>
      <c r="C1202">
        <f>_xlfn.XLOOKUP(B1202,'2.1.trackMPD'!$R$7:$R$29,'2.1.trackMPD'!$T$7:$T$29)</f>
        <v>6</v>
      </c>
      <c r="D1202" s="261">
        <v>1</v>
      </c>
      <c r="E1202" s="261" t="s">
        <v>6400</v>
      </c>
      <c r="F1202" s="261" t="s">
        <v>110</v>
      </c>
      <c r="G1202" s="261" t="s">
        <v>124</v>
      </c>
      <c r="H1202" s="261" t="s">
        <v>6398</v>
      </c>
    </row>
    <row r="1203" spans="1:8" x14ac:dyDescent="0.2">
      <c r="A1203" s="261" t="s">
        <v>93</v>
      </c>
      <c r="B1203" s="261" t="s">
        <v>15</v>
      </c>
      <c r="C1203">
        <f>_xlfn.XLOOKUP(B1203,'2.1.trackMPD'!$R$7:$R$29,'2.1.trackMPD'!$T$7:$T$29)</f>
        <v>6</v>
      </c>
      <c r="D1203" s="261">
        <v>1</v>
      </c>
      <c r="E1203" s="261" t="s">
        <v>6400</v>
      </c>
      <c r="F1203" s="261" t="s">
        <v>110</v>
      </c>
      <c r="G1203" s="261" t="s">
        <v>140</v>
      </c>
      <c r="H1203" s="261" t="s">
        <v>6398</v>
      </c>
    </row>
    <row r="1204" spans="1:8" x14ac:dyDescent="0.2">
      <c r="A1204" s="261" t="s">
        <v>93</v>
      </c>
      <c r="B1204" s="261" t="s">
        <v>15</v>
      </c>
      <c r="C1204">
        <f>_xlfn.XLOOKUP(B1204,'2.1.trackMPD'!$R$7:$R$29,'2.1.trackMPD'!$T$7:$T$29)</f>
        <v>6</v>
      </c>
      <c r="D1204" s="261">
        <v>1</v>
      </c>
      <c r="E1204" s="261" t="s">
        <v>6400</v>
      </c>
      <c r="F1204" s="261" t="s">
        <v>111</v>
      </c>
      <c r="G1204" s="261" t="s">
        <v>124</v>
      </c>
      <c r="H1204" s="261" t="s">
        <v>6398</v>
      </c>
    </row>
    <row r="1205" spans="1:8" x14ac:dyDescent="0.2">
      <c r="A1205" s="261" t="s">
        <v>93</v>
      </c>
      <c r="B1205" s="261" t="s">
        <v>15</v>
      </c>
      <c r="C1205">
        <f>_xlfn.XLOOKUP(B1205,'2.1.trackMPD'!$R$7:$R$29,'2.1.trackMPD'!$T$7:$T$29)</f>
        <v>6</v>
      </c>
      <c r="D1205" s="261">
        <v>1</v>
      </c>
      <c r="E1205" s="261" t="s">
        <v>6400</v>
      </c>
      <c r="F1205" s="261" t="s">
        <v>111</v>
      </c>
      <c r="G1205" s="261" t="s">
        <v>140</v>
      </c>
      <c r="H1205" s="261" t="s">
        <v>6398</v>
      </c>
    </row>
    <row r="1206" spans="1:8" x14ac:dyDescent="0.2">
      <c r="A1206" s="261" t="s">
        <v>93</v>
      </c>
      <c r="B1206" s="261" t="s">
        <v>15</v>
      </c>
      <c r="C1206">
        <f>_xlfn.XLOOKUP(B1206,'2.1.trackMPD'!$R$7:$R$29,'2.1.trackMPD'!$T$7:$T$29)</f>
        <v>6</v>
      </c>
      <c r="D1206" s="261">
        <v>1</v>
      </c>
      <c r="E1206" s="261" t="s">
        <v>6400</v>
      </c>
      <c r="F1206" s="261" t="s">
        <v>110</v>
      </c>
      <c r="G1206" s="261" t="s">
        <v>124</v>
      </c>
      <c r="H1206" s="261" t="s">
        <v>6399</v>
      </c>
    </row>
    <row r="1207" spans="1:8" x14ac:dyDescent="0.2">
      <c r="A1207" s="261" t="s">
        <v>93</v>
      </c>
      <c r="B1207" s="261" t="s">
        <v>15</v>
      </c>
      <c r="C1207">
        <f>_xlfn.XLOOKUP(B1207,'2.1.trackMPD'!$R$7:$R$29,'2.1.trackMPD'!$T$7:$T$29)</f>
        <v>6</v>
      </c>
      <c r="D1207" s="261">
        <v>1</v>
      </c>
      <c r="E1207" s="261" t="s">
        <v>6400</v>
      </c>
      <c r="F1207" s="261" t="s">
        <v>110</v>
      </c>
      <c r="G1207" s="261" t="s">
        <v>140</v>
      </c>
      <c r="H1207" s="261" t="s">
        <v>6399</v>
      </c>
    </row>
    <row r="1208" spans="1:8" x14ac:dyDescent="0.2">
      <c r="A1208" s="261" t="s">
        <v>93</v>
      </c>
      <c r="B1208" s="261" t="s">
        <v>15</v>
      </c>
      <c r="C1208">
        <f>_xlfn.XLOOKUP(B1208,'2.1.trackMPD'!$R$7:$R$29,'2.1.trackMPD'!$T$7:$T$29)</f>
        <v>6</v>
      </c>
      <c r="D1208" s="261">
        <v>10</v>
      </c>
      <c r="E1208" s="261" t="s">
        <v>6400</v>
      </c>
      <c r="F1208" s="261" t="s">
        <v>110</v>
      </c>
      <c r="G1208" s="261" t="s">
        <v>124</v>
      </c>
      <c r="H1208" s="261" t="s">
        <v>6398</v>
      </c>
    </row>
    <row r="1209" spans="1:8" x14ac:dyDescent="0.2">
      <c r="A1209" s="261" t="s">
        <v>93</v>
      </c>
      <c r="B1209" s="261" t="s">
        <v>15</v>
      </c>
      <c r="C1209">
        <f>_xlfn.XLOOKUP(B1209,'2.1.trackMPD'!$R$7:$R$29,'2.1.trackMPD'!$T$7:$T$29)</f>
        <v>6</v>
      </c>
      <c r="D1209" s="261">
        <v>10</v>
      </c>
      <c r="E1209" s="261" t="s">
        <v>6400</v>
      </c>
      <c r="F1209" s="261" t="s">
        <v>110</v>
      </c>
      <c r="G1209" s="261" t="s">
        <v>140</v>
      </c>
      <c r="H1209" s="261" t="s">
        <v>6398</v>
      </c>
    </row>
    <row r="1210" spans="1:8" x14ac:dyDescent="0.2">
      <c r="A1210" s="261" t="s">
        <v>93</v>
      </c>
      <c r="B1210" s="261" t="s">
        <v>15</v>
      </c>
      <c r="C1210">
        <f>_xlfn.XLOOKUP(B1210,'2.1.trackMPD'!$R$7:$R$29,'2.1.trackMPD'!$T$7:$T$29)</f>
        <v>6</v>
      </c>
      <c r="D1210" s="261">
        <v>10</v>
      </c>
      <c r="E1210" s="261" t="s">
        <v>6400</v>
      </c>
      <c r="F1210" s="261" t="s">
        <v>111</v>
      </c>
      <c r="G1210" s="261" t="s">
        <v>124</v>
      </c>
      <c r="H1210" s="261" t="s">
        <v>6398</v>
      </c>
    </row>
    <row r="1211" spans="1:8" x14ac:dyDescent="0.2">
      <c r="A1211" s="261" t="s">
        <v>93</v>
      </c>
      <c r="B1211" s="261" t="s">
        <v>15</v>
      </c>
      <c r="C1211">
        <f>_xlfn.XLOOKUP(B1211,'2.1.trackMPD'!$R$7:$R$29,'2.1.trackMPD'!$T$7:$T$29)</f>
        <v>6</v>
      </c>
      <c r="D1211" s="261">
        <v>10</v>
      </c>
      <c r="E1211" s="261" t="s">
        <v>6400</v>
      </c>
      <c r="F1211" s="261" t="s">
        <v>111</v>
      </c>
      <c r="G1211" s="261" t="s">
        <v>140</v>
      </c>
      <c r="H1211" s="261" t="s">
        <v>6398</v>
      </c>
    </row>
    <row r="1212" spans="1:8" x14ac:dyDescent="0.2">
      <c r="A1212" s="261" t="s">
        <v>93</v>
      </c>
      <c r="B1212" s="261" t="s">
        <v>15</v>
      </c>
      <c r="C1212">
        <f>_xlfn.XLOOKUP(B1212,'2.1.trackMPD'!$R$7:$R$29,'2.1.trackMPD'!$T$7:$T$29)</f>
        <v>6</v>
      </c>
      <c r="D1212" s="261">
        <v>10</v>
      </c>
      <c r="E1212" s="261" t="s">
        <v>6400</v>
      </c>
      <c r="F1212" s="261" t="s">
        <v>110</v>
      </c>
      <c r="G1212" s="261" t="s">
        <v>124</v>
      </c>
      <c r="H1212" s="261" t="s">
        <v>6399</v>
      </c>
    </row>
    <row r="1213" spans="1:8" x14ac:dyDescent="0.2">
      <c r="A1213" s="261" t="s">
        <v>93</v>
      </c>
      <c r="B1213" s="261" t="s">
        <v>15</v>
      </c>
      <c r="C1213">
        <f>_xlfn.XLOOKUP(B1213,'2.1.trackMPD'!$R$7:$R$29,'2.1.trackMPD'!$T$7:$T$29)</f>
        <v>6</v>
      </c>
      <c r="D1213" s="261">
        <v>10</v>
      </c>
      <c r="E1213" s="261" t="s">
        <v>6400</v>
      </c>
      <c r="F1213" s="261" t="s">
        <v>110</v>
      </c>
      <c r="G1213" s="261" t="s">
        <v>140</v>
      </c>
      <c r="H1213" s="261" t="s">
        <v>6399</v>
      </c>
    </row>
    <row r="1214" spans="1:8" x14ac:dyDescent="0.2">
      <c r="A1214" s="261" t="s">
        <v>93</v>
      </c>
      <c r="B1214" s="261" t="s">
        <v>15</v>
      </c>
      <c r="C1214">
        <f>_xlfn.XLOOKUP(B1214,'2.1.trackMPD'!$R$7:$R$29,'2.1.trackMPD'!$T$7:$T$29)</f>
        <v>6</v>
      </c>
      <c r="D1214" s="261">
        <v>100</v>
      </c>
      <c r="E1214" s="261" t="s">
        <v>6400</v>
      </c>
      <c r="F1214" s="261" t="s">
        <v>110</v>
      </c>
      <c r="G1214" s="261" t="s">
        <v>124</v>
      </c>
      <c r="H1214" s="261" t="s">
        <v>6398</v>
      </c>
    </row>
    <row r="1215" spans="1:8" x14ac:dyDescent="0.2">
      <c r="A1215" s="261" t="s">
        <v>93</v>
      </c>
      <c r="B1215" s="261" t="s">
        <v>15</v>
      </c>
      <c r="C1215">
        <f>_xlfn.XLOOKUP(B1215,'2.1.trackMPD'!$R$7:$R$29,'2.1.trackMPD'!$T$7:$T$29)</f>
        <v>6</v>
      </c>
      <c r="D1215" s="261">
        <v>100</v>
      </c>
      <c r="E1215" s="261" t="s">
        <v>6400</v>
      </c>
      <c r="F1215" s="261" t="s">
        <v>110</v>
      </c>
      <c r="G1215" s="261" t="s">
        <v>140</v>
      </c>
      <c r="H1215" s="261" t="s">
        <v>6398</v>
      </c>
    </row>
    <row r="1216" spans="1:8" x14ac:dyDescent="0.2">
      <c r="A1216" s="261" t="s">
        <v>93</v>
      </c>
      <c r="B1216" s="261" t="s">
        <v>15</v>
      </c>
      <c r="C1216">
        <f>_xlfn.XLOOKUP(B1216,'2.1.trackMPD'!$R$7:$R$29,'2.1.trackMPD'!$T$7:$T$29)</f>
        <v>6</v>
      </c>
      <c r="D1216" s="261">
        <v>100</v>
      </c>
      <c r="E1216" s="261" t="s">
        <v>6400</v>
      </c>
      <c r="F1216" s="261" t="s">
        <v>111</v>
      </c>
      <c r="G1216" s="261" t="s">
        <v>124</v>
      </c>
      <c r="H1216" s="261" t="s">
        <v>6398</v>
      </c>
    </row>
    <row r="1217" spans="1:8" x14ac:dyDescent="0.2">
      <c r="A1217" s="261" t="s">
        <v>93</v>
      </c>
      <c r="B1217" s="261" t="s">
        <v>15</v>
      </c>
      <c r="C1217">
        <f>_xlfn.XLOOKUP(B1217,'2.1.trackMPD'!$R$7:$R$29,'2.1.trackMPD'!$T$7:$T$29)</f>
        <v>6</v>
      </c>
      <c r="D1217" s="261">
        <v>100</v>
      </c>
      <c r="E1217" s="261" t="s">
        <v>6400</v>
      </c>
      <c r="F1217" s="261" t="s">
        <v>111</v>
      </c>
      <c r="G1217" s="261" t="s">
        <v>140</v>
      </c>
      <c r="H1217" s="261" t="s">
        <v>6398</v>
      </c>
    </row>
    <row r="1218" spans="1:8" x14ac:dyDescent="0.2">
      <c r="A1218" s="261" t="s">
        <v>93</v>
      </c>
      <c r="B1218" s="261" t="s">
        <v>15</v>
      </c>
      <c r="C1218">
        <f>_xlfn.XLOOKUP(B1218,'2.1.trackMPD'!$R$7:$R$29,'2.1.trackMPD'!$T$7:$T$29)</f>
        <v>6</v>
      </c>
      <c r="D1218" s="261">
        <v>100</v>
      </c>
      <c r="E1218" s="261" t="s">
        <v>6400</v>
      </c>
      <c r="F1218" s="261" t="s">
        <v>110</v>
      </c>
      <c r="G1218" s="261" t="s">
        <v>124</v>
      </c>
      <c r="H1218" s="261" t="s">
        <v>6399</v>
      </c>
    </row>
    <row r="1219" spans="1:8" x14ac:dyDescent="0.2">
      <c r="A1219" s="261" t="s">
        <v>93</v>
      </c>
      <c r="B1219" s="261" t="s">
        <v>15</v>
      </c>
      <c r="C1219">
        <f>_xlfn.XLOOKUP(B1219,'2.1.trackMPD'!$R$7:$R$29,'2.1.trackMPD'!$T$7:$T$29)</f>
        <v>6</v>
      </c>
      <c r="D1219" s="261">
        <v>100</v>
      </c>
      <c r="E1219" s="261" t="s">
        <v>6400</v>
      </c>
      <c r="F1219" s="261" t="s">
        <v>110</v>
      </c>
      <c r="G1219" s="261" t="s">
        <v>140</v>
      </c>
      <c r="H1219" s="261" t="s">
        <v>6399</v>
      </c>
    </row>
    <row r="1220" spans="1:8" x14ac:dyDescent="0.2">
      <c r="A1220" s="261" t="s">
        <v>93</v>
      </c>
      <c r="B1220" s="261" t="s">
        <v>15</v>
      </c>
      <c r="C1220">
        <f>_xlfn.XLOOKUP(B1220,'2.1.trackMPD'!$R$7:$R$29,'2.1.trackMPD'!$T$7:$T$29)</f>
        <v>6</v>
      </c>
      <c r="D1220" s="261">
        <v>1000</v>
      </c>
      <c r="E1220" s="261" t="s">
        <v>6400</v>
      </c>
      <c r="F1220" s="261" t="s">
        <v>110</v>
      </c>
      <c r="G1220" s="261" t="s">
        <v>124</v>
      </c>
      <c r="H1220" s="261" t="s">
        <v>6398</v>
      </c>
    </row>
    <row r="1221" spans="1:8" x14ac:dyDescent="0.2">
      <c r="A1221" s="261" t="s">
        <v>93</v>
      </c>
      <c r="B1221" s="261" t="s">
        <v>15</v>
      </c>
      <c r="C1221">
        <f>_xlfn.XLOOKUP(B1221,'2.1.trackMPD'!$R$7:$R$29,'2.1.trackMPD'!$T$7:$T$29)</f>
        <v>6</v>
      </c>
      <c r="D1221" s="261">
        <v>1000</v>
      </c>
      <c r="E1221" s="261" t="s">
        <v>6400</v>
      </c>
      <c r="F1221" s="261" t="s">
        <v>110</v>
      </c>
      <c r="G1221" s="261" t="s">
        <v>140</v>
      </c>
      <c r="H1221" s="261" t="s">
        <v>6398</v>
      </c>
    </row>
    <row r="1222" spans="1:8" x14ac:dyDescent="0.2">
      <c r="A1222" s="261" t="s">
        <v>93</v>
      </c>
      <c r="B1222" s="261" t="s">
        <v>15</v>
      </c>
      <c r="C1222">
        <f>_xlfn.XLOOKUP(B1222,'2.1.trackMPD'!$R$7:$R$29,'2.1.trackMPD'!$T$7:$T$29)</f>
        <v>6</v>
      </c>
      <c r="D1222" s="261">
        <v>1000</v>
      </c>
      <c r="E1222" s="261" t="s">
        <v>6400</v>
      </c>
      <c r="F1222" s="261" t="s">
        <v>111</v>
      </c>
      <c r="G1222" s="261" t="s">
        <v>124</v>
      </c>
      <c r="H1222" s="261" t="s">
        <v>6398</v>
      </c>
    </row>
    <row r="1223" spans="1:8" x14ac:dyDescent="0.2">
      <c r="A1223" s="261" t="s">
        <v>93</v>
      </c>
      <c r="B1223" s="261" t="s">
        <v>15</v>
      </c>
      <c r="C1223">
        <f>_xlfn.XLOOKUP(B1223,'2.1.trackMPD'!$R$7:$R$29,'2.1.trackMPD'!$T$7:$T$29)</f>
        <v>6</v>
      </c>
      <c r="D1223" s="261">
        <v>1000</v>
      </c>
      <c r="E1223" s="261" t="s">
        <v>6400</v>
      </c>
      <c r="F1223" s="261" t="s">
        <v>111</v>
      </c>
      <c r="G1223" s="261" t="s">
        <v>140</v>
      </c>
      <c r="H1223" s="261" t="s">
        <v>6398</v>
      </c>
    </row>
    <row r="1224" spans="1:8" x14ac:dyDescent="0.2">
      <c r="A1224" s="261" t="s">
        <v>93</v>
      </c>
      <c r="B1224" s="261" t="s">
        <v>15</v>
      </c>
      <c r="C1224">
        <f>_xlfn.XLOOKUP(B1224,'2.1.trackMPD'!$R$7:$R$29,'2.1.trackMPD'!$T$7:$T$29)</f>
        <v>6</v>
      </c>
      <c r="D1224" s="261">
        <v>1000</v>
      </c>
      <c r="E1224" s="261" t="s">
        <v>6400</v>
      </c>
      <c r="F1224" s="261" t="s">
        <v>110</v>
      </c>
      <c r="G1224" s="261" t="s">
        <v>124</v>
      </c>
      <c r="H1224" s="261" t="s">
        <v>6399</v>
      </c>
    </row>
    <row r="1225" spans="1:8" x14ac:dyDescent="0.2">
      <c r="A1225" s="261" t="s">
        <v>93</v>
      </c>
      <c r="B1225" s="261" t="s">
        <v>15</v>
      </c>
      <c r="C1225">
        <f>_xlfn.XLOOKUP(B1225,'2.1.trackMPD'!$R$7:$R$29,'2.1.trackMPD'!$T$7:$T$29)</f>
        <v>6</v>
      </c>
      <c r="D1225" s="261">
        <v>1000</v>
      </c>
      <c r="E1225" s="261" t="s">
        <v>6400</v>
      </c>
      <c r="F1225" s="261" t="s">
        <v>110</v>
      </c>
      <c r="G1225" s="261" t="s">
        <v>140</v>
      </c>
      <c r="H1225" s="261" t="s">
        <v>6399</v>
      </c>
    </row>
    <row r="1226" spans="1:8" x14ac:dyDescent="0.2">
      <c r="A1226" s="261" t="s">
        <v>93</v>
      </c>
      <c r="B1226" s="261" t="s">
        <v>15</v>
      </c>
      <c r="C1226">
        <f>_xlfn.XLOOKUP(B1226,'2.1.trackMPD'!$R$7:$R$29,'2.1.trackMPD'!$T$7:$T$29)</f>
        <v>6</v>
      </c>
      <c r="D1226" s="261">
        <v>5000</v>
      </c>
      <c r="E1226" s="261" t="s">
        <v>6400</v>
      </c>
      <c r="F1226" s="261" t="s">
        <v>110</v>
      </c>
      <c r="G1226" s="261" t="s">
        <v>124</v>
      </c>
      <c r="H1226" s="261" t="s">
        <v>6398</v>
      </c>
    </row>
    <row r="1227" spans="1:8" x14ac:dyDescent="0.2">
      <c r="A1227" s="261" t="s">
        <v>93</v>
      </c>
      <c r="B1227" s="261" t="s">
        <v>15</v>
      </c>
      <c r="C1227">
        <f>_xlfn.XLOOKUP(B1227,'2.1.trackMPD'!$R$7:$R$29,'2.1.trackMPD'!$T$7:$T$29)</f>
        <v>6</v>
      </c>
      <c r="D1227" s="261">
        <v>5000</v>
      </c>
      <c r="E1227" s="261" t="s">
        <v>6400</v>
      </c>
      <c r="F1227" s="261" t="s">
        <v>110</v>
      </c>
      <c r="G1227" s="261" t="s">
        <v>140</v>
      </c>
      <c r="H1227" s="261" t="s">
        <v>6398</v>
      </c>
    </row>
    <row r="1228" spans="1:8" x14ac:dyDescent="0.2">
      <c r="A1228" s="261" t="s">
        <v>93</v>
      </c>
      <c r="B1228" s="261" t="s">
        <v>15</v>
      </c>
      <c r="C1228">
        <f>_xlfn.XLOOKUP(B1228,'2.1.trackMPD'!$R$7:$R$29,'2.1.trackMPD'!$T$7:$T$29)</f>
        <v>6</v>
      </c>
      <c r="D1228" s="261">
        <v>5000</v>
      </c>
      <c r="E1228" s="261" t="s">
        <v>6400</v>
      </c>
      <c r="F1228" s="261" t="s">
        <v>111</v>
      </c>
      <c r="G1228" s="261" t="s">
        <v>124</v>
      </c>
      <c r="H1228" s="261" t="s">
        <v>6398</v>
      </c>
    </row>
    <row r="1229" spans="1:8" x14ac:dyDescent="0.2">
      <c r="A1229" s="261" t="s">
        <v>93</v>
      </c>
      <c r="B1229" s="261" t="s">
        <v>15</v>
      </c>
      <c r="C1229">
        <f>_xlfn.XLOOKUP(B1229,'2.1.trackMPD'!$R$7:$R$29,'2.1.trackMPD'!$T$7:$T$29)</f>
        <v>6</v>
      </c>
      <c r="D1229" s="261">
        <v>5000</v>
      </c>
      <c r="E1229" s="261" t="s">
        <v>6400</v>
      </c>
      <c r="F1229" s="261" t="s">
        <v>111</v>
      </c>
      <c r="G1229" s="261" t="s">
        <v>140</v>
      </c>
      <c r="H1229" s="261" t="s">
        <v>6398</v>
      </c>
    </row>
    <row r="1230" spans="1:8" x14ac:dyDescent="0.2">
      <c r="A1230" s="261" t="s">
        <v>93</v>
      </c>
      <c r="B1230" s="261" t="s">
        <v>15</v>
      </c>
      <c r="C1230">
        <f>_xlfn.XLOOKUP(B1230,'2.1.trackMPD'!$R$7:$R$29,'2.1.trackMPD'!$T$7:$T$29)</f>
        <v>6</v>
      </c>
      <c r="D1230" s="261">
        <v>5000</v>
      </c>
      <c r="E1230" s="261" t="s">
        <v>6400</v>
      </c>
      <c r="F1230" s="261" t="s">
        <v>110</v>
      </c>
      <c r="G1230" s="261" t="s">
        <v>124</v>
      </c>
      <c r="H1230" s="261" t="s">
        <v>6399</v>
      </c>
    </row>
    <row r="1231" spans="1:8" x14ac:dyDescent="0.2">
      <c r="A1231" s="261" t="s">
        <v>93</v>
      </c>
      <c r="B1231" s="261" t="s">
        <v>15</v>
      </c>
      <c r="C1231">
        <f>_xlfn.XLOOKUP(B1231,'2.1.trackMPD'!$R$7:$R$29,'2.1.trackMPD'!$T$7:$T$29)</f>
        <v>6</v>
      </c>
      <c r="D1231" s="261">
        <v>5000</v>
      </c>
      <c r="E1231" s="261" t="s">
        <v>6400</v>
      </c>
      <c r="F1231" s="261" t="s">
        <v>110</v>
      </c>
      <c r="G1231" s="261" t="s">
        <v>140</v>
      </c>
      <c r="H1231" s="261" t="s">
        <v>6399</v>
      </c>
    </row>
    <row r="1232" spans="1:8" x14ac:dyDescent="0.2">
      <c r="A1232" s="261" t="s">
        <v>93</v>
      </c>
      <c r="B1232" s="261" t="s">
        <v>15</v>
      </c>
      <c r="C1232">
        <f>_xlfn.XLOOKUP(B1232,'2.1.trackMPD'!$R$7:$R$29,'2.1.trackMPD'!$T$7:$T$29)</f>
        <v>6</v>
      </c>
      <c r="D1232" s="261">
        <v>1</v>
      </c>
      <c r="E1232" s="261" t="s">
        <v>6401</v>
      </c>
      <c r="F1232" s="261" t="s">
        <v>110</v>
      </c>
      <c r="G1232" s="261" t="s">
        <v>124</v>
      </c>
      <c r="H1232" s="261" t="s">
        <v>6398</v>
      </c>
    </row>
    <row r="1233" spans="1:8" x14ac:dyDescent="0.2">
      <c r="A1233" s="261" t="s">
        <v>93</v>
      </c>
      <c r="B1233" s="261" t="s">
        <v>15</v>
      </c>
      <c r="C1233">
        <f>_xlfn.XLOOKUP(B1233,'2.1.trackMPD'!$R$7:$R$29,'2.1.trackMPD'!$T$7:$T$29)</f>
        <v>6</v>
      </c>
      <c r="D1233" s="261">
        <v>1</v>
      </c>
      <c r="E1233" s="261" t="s">
        <v>6401</v>
      </c>
      <c r="F1233" s="261" t="s">
        <v>110</v>
      </c>
      <c r="G1233" s="261" t="s">
        <v>140</v>
      </c>
      <c r="H1233" s="261" t="s">
        <v>6398</v>
      </c>
    </row>
    <row r="1234" spans="1:8" x14ac:dyDescent="0.2">
      <c r="A1234" s="261" t="s">
        <v>93</v>
      </c>
      <c r="B1234" s="261" t="s">
        <v>15</v>
      </c>
      <c r="C1234">
        <f>_xlfn.XLOOKUP(B1234,'2.1.trackMPD'!$R$7:$R$29,'2.1.trackMPD'!$T$7:$T$29)</f>
        <v>6</v>
      </c>
      <c r="D1234" s="261">
        <v>1</v>
      </c>
      <c r="E1234" s="261" t="s">
        <v>6401</v>
      </c>
      <c r="F1234" s="261" t="s">
        <v>111</v>
      </c>
      <c r="G1234" s="261" t="s">
        <v>124</v>
      </c>
      <c r="H1234" s="261" t="s">
        <v>6398</v>
      </c>
    </row>
    <row r="1235" spans="1:8" x14ac:dyDescent="0.2">
      <c r="A1235" s="261" t="s">
        <v>93</v>
      </c>
      <c r="B1235" s="261" t="s">
        <v>15</v>
      </c>
      <c r="C1235">
        <f>_xlfn.XLOOKUP(B1235,'2.1.trackMPD'!$R$7:$R$29,'2.1.trackMPD'!$T$7:$T$29)</f>
        <v>6</v>
      </c>
      <c r="D1235" s="261">
        <v>1</v>
      </c>
      <c r="E1235" s="261" t="s">
        <v>6401</v>
      </c>
      <c r="F1235" s="261" t="s">
        <v>111</v>
      </c>
      <c r="G1235" s="261" t="s">
        <v>140</v>
      </c>
      <c r="H1235" s="261" t="s">
        <v>6398</v>
      </c>
    </row>
    <row r="1236" spans="1:8" x14ac:dyDescent="0.2">
      <c r="A1236" s="261" t="s">
        <v>93</v>
      </c>
      <c r="B1236" s="261" t="s">
        <v>15</v>
      </c>
      <c r="C1236">
        <f>_xlfn.XLOOKUP(B1236,'2.1.trackMPD'!$R$7:$R$29,'2.1.trackMPD'!$T$7:$T$29)</f>
        <v>6</v>
      </c>
      <c r="D1236" s="261">
        <v>1</v>
      </c>
      <c r="E1236" s="261" t="s">
        <v>6401</v>
      </c>
      <c r="F1236" s="261" t="s">
        <v>110</v>
      </c>
      <c r="G1236" s="261" t="s">
        <v>124</v>
      </c>
      <c r="H1236" s="261" t="s">
        <v>6399</v>
      </c>
    </row>
    <row r="1237" spans="1:8" x14ac:dyDescent="0.2">
      <c r="A1237" s="261" t="s">
        <v>93</v>
      </c>
      <c r="B1237" s="261" t="s">
        <v>15</v>
      </c>
      <c r="C1237">
        <f>_xlfn.XLOOKUP(B1237,'2.1.trackMPD'!$R$7:$R$29,'2.1.trackMPD'!$T$7:$T$29)</f>
        <v>6</v>
      </c>
      <c r="D1237" s="261">
        <v>1</v>
      </c>
      <c r="E1237" s="261" t="s">
        <v>6401</v>
      </c>
      <c r="F1237" s="261" t="s">
        <v>110</v>
      </c>
      <c r="G1237" s="261" t="s">
        <v>140</v>
      </c>
      <c r="H1237" s="261" t="s">
        <v>6399</v>
      </c>
    </row>
    <row r="1238" spans="1:8" x14ac:dyDescent="0.2">
      <c r="A1238" s="261" t="s">
        <v>93</v>
      </c>
      <c r="B1238" s="261" t="s">
        <v>15</v>
      </c>
      <c r="C1238">
        <f>_xlfn.XLOOKUP(B1238,'2.1.trackMPD'!$R$7:$R$29,'2.1.trackMPD'!$T$7:$T$29)</f>
        <v>6</v>
      </c>
      <c r="D1238" s="261">
        <v>10</v>
      </c>
      <c r="E1238" s="261" t="s">
        <v>6401</v>
      </c>
      <c r="F1238" s="261" t="s">
        <v>110</v>
      </c>
      <c r="G1238" s="261" t="s">
        <v>124</v>
      </c>
      <c r="H1238" s="261" t="s">
        <v>6398</v>
      </c>
    </row>
    <row r="1239" spans="1:8" x14ac:dyDescent="0.2">
      <c r="A1239" s="261" t="s">
        <v>93</v>
      </c>
      <c r="B1239" s="261" t="s">
        <v>15</v>
      </c>
      <c r="C1239">
        <f>_xlfn.XLOOKUP(B1239,'2.1.trackMPD'!$R$7:$R$29,'2.1.trackMPD'!$T$7:$T$29)</f>
        <v>6</v>
      </c>
      <c r="D1239" s="261">
        <v>10</v>
      </c>
      <c r="E1239" s="261" t="s">
        <v>6401</v>
      </c>
      <c r="F1239" s="261" t="s">
        <v>110</v>
      </c>
      <c r="G1239" s="261" t="s">
        <v>140</v>
      </c>
      <c r="H1239" s="261" t="s">
        <v>6398</v>
      </c>
    </row>
    <row r="1240" spans="1:8" x14ac:dyDescent="0.2">
      <c r="A1240" s="261" t="s">
        <v>93</v>
      </c>
      <c r="B1240" s="261" t="s">
        <v>15</v>
      </c>
      <c r="C1240">
        <f>_xlfn.XLOOKUP(B1240,'2.1.trackMPD'!$R$7:$R$29,'2.1.trackMPD'!$T$7:$T$29)</f>
        <v>6</v>
      </c>
      <c r="D1240" s="261">
        <v>10</v>
      </c>
      <c r="E1240" s="261" t="s">
        <v>6401</v>
      </c>
      <c r="F1240" s="261" t="s">
        <v>111</v>
      </c>
      <c r="G1240" s="261" t="s">
        <v>124</v>
      </c>
      <c r="H1240" s="261" t="s">
        <v>6398</v>
      </c>
    </row>
    <row r="1241" spans="1:8" x14ac:dyDescent="0.2">
      <c r="A1241" s="261" t="s">
        <v>93</v>
      </c>
      <c r="B1241" s="261" t="s">
        <v>15</v>
      </c>
      <c r="C1241">
        <f>_xlfn.XLOOKUP(B1241,'2.1.trackMPD'!$R$7:$R$29,'2.1.trackMPD'!$T$7:$T$29)</f>
        <v>6</v>
      </c>
      <c r="D1241" s="261">
        <v>10</v>
      </c>
      <c r="E1241" s="261" t="s">
        <v>6401</v>
      </c>
      <c r="F1241" s="261" t="s">
        <v>111</v>
      </c>
      <c r="G1241" s="261" t="s">
        <v>140</v>
      </c>
      <c r="H1241" s="261" t="s">
        <v>6398</v>
      </c>
    </row>
    <row r="1242" spans="1:8" x14ac:dyDescent="0.2">
      <c r="A1242" s="261" t="s">
        <v>93</v>
      </c>
      <c r="B1242" s="261" t="s">
        <v>15</v>
      </c>
      <c r="C1242">
        <f>_xlfn.XLOOKUP(B1242,'2.1.trackMPD'!$R$7:$R$29,'2.1.trackMPD'!$T$7:$T$29)</f>
        <v>6</v>
      </c>
      <c r="D1242" s="261">
        <v>10</v>
      </c>
      <c r="E1242" s="261" t="s">
        <v>6401</v>
      </c>
      <c r="F1242" s="261" t="s">
        <v>110</v>
      </c>
      <c r="G1242" s="261" t="s">
        <v>124</v>
      </c>
      <c r="H1242" s="261" t="s">
        <v>6399</v>
      </c>
    </row>
    <row r="1243" spans="1:8" x14ac:dyDescent="0.2">
      <c r="A1243" s="261" t="s">
        <v>93</v>
      </c>
      <c r="B1243" s="261" t="s">
        <v>15</v>
      </c>
      <c r="C1243">
        <f>_xlfn.XLOOKUP(B1243,'2.1.trackMPD'!$R$7:$R$29,'2.1.trackMPD'!$T$7:$T$29)</f>
        <v>6</v>
      </c>
      <c r="D1243" s="261">
        <v>10</v>
      </c>
      <c r="E1243" s="261" t="s">
        <v>6401</v>
      </c>
      <c r="F1243" s="261" t="s">
        <v>110</v>
      </c>
      <c r="G1243" s="261" t="s">
        <v>140</v>
      </c>
      <c r="H1243" s="261" t="s">
        <v>6399</v>
      </c>
    </row>
    <row r="1244" spans="1:8" x14ac:dyDescent="0.2">
      <c r="A1244" s="261" t="s">
        <v>93</v>
      </c>
      <c r="B1244" s="261" t="s">
        <v>15</v>
      </c>
      <c r="C1244">
        <f>_xlfn.XLOOKUP(B1244,'2.1.trackMPD'!$R$7:$R$29,'2.1.trackMPD'!$T$7:$T$29)</f>
        <v>6</v>
      </c>
      <c r="D1244" s="261">
        <v>100</v>
      </c>
      <c r="E1244" s="261" t="s">
        <v>6401</v>
      </c>
      <c r="F1244" s="261" t="s">
        <v>110</v>
      </c>
      <c r="G1244" s="261" t="s">
        <v>124</v>
      </c>
      <c r="H1244" s="261" t="s">
        <v>6398</v>
      </c>
    </row>
    <row r="1245" spans="1:8" x14ac:dyDescent="0.2">
      <c r="A1245" s="261" t="s">
        <v>93</v>
      </c>
      <c r="B1245" s="261" t="s">
        <v>15</v>
      </c>
      <c r="C1245">
        <f>_xlfn.XLOOKUP(B1245,'2.1.trackMPD'!$R$7:$R$29,'2.1.trackMPD'!$T$7:$T$29)</f>
        <v>6</v>
      </c>
      <c r="D1245" s="261">
        <v>100</v>
      </c>
      <c r="E1245" s="261" t="s">
        <v>6401</v>
      </c>
      <c r="F1245" s="261" t="s">
        <v>110</v>
      </c>
      <c r="G1245" s="261" t="s">
        <v>140</v>
      </c>
      <c r="H1245" s="261" t="s">
        <v>6398</v>
      </c>
    </row>
    <row r="1246" spans="1:8" x14ac:dyDescent="0.2">
      <c r="A1246" s="261" t="s">
        <v>93</v>
      </c>
      <c r="B1246" s="261" t="s">
        <v>15</v>
      </c>
      <c r="C1246">
        <f>_xlfn.XLOOKUP(B1246,'2.1.trackMPD'!$R$7:$R$29,'2.1.trackMPD'!$T$7:$T$29)</f>
        <v>6</v>
      </c>
      <c r="D1246" s="261">
        <v>100</v>
      </c>
      <c r="E1246" s="261" t="s">
        <v>6401</v>
      </c>
      <c r="F1246" s="261" t="s">
        <v>111</v>
      </c>
      <c r="G1246" s="261" t="s">
        <v>124</v>
      </c>
      <c r="H1246" s="261" t="s">
        <v>6398</v>
      </c>
    </row>
    <row r="1247" spans="1:8" x14ac:dyDescent="0.2">
      <c r="A1247" s="261" t="s">
        <v>93</v>
      </c>
      <c r="B1247" s="261" t="s">
        <v>15</v>
      </c>
      <c r="C1247">
        <f>_xlfn.XLOOKUP(B1247,'2.1.trackMPD'!$R$7:$R$29,'2.1.trackMPD'!$T$7:$T$29)</f>
        <v>6</v>
      </c>
      <c r="D1247" s="261">
        <v>100</v>
      </c>
      <c r="E1247" s="261" t="s">
        <v>6401</v>
      </c>
      <c r="F1247" s="261" t="s">
        <v>111</v>
      </c>
      <c r="G1247" s="261" t="s">
        <v>140</v>
      </c>
      <c r="H1247" s="261" t="s">
        <v>6398</v>
      </c>
    </row>
    <row r="1248" spans="1:8" x14ac:dyDescent="0.2">
      <c r="A1248" s="261" t="s">
        <v>93</v>
      </c>
      <c r="B1248" s="261" t="s">
        <v>15</v>
      </c>
      <c r="C1248">
        <f>_xlfn.XLOOKUP(B1248,'2.1.trackMPD'!$R$7:$R$29,'2.1.trackMPD'!$T$7:$T$29)</f>
        <v>6</v>
      </c>
      <c r="D1248" s="261">
        <v>100</v>
      </c>
      <c r="E1248" s="261" t="s">
        <v>6401</v>
      </c>
      <c r="F1248" s="261" t="s">
        <v>110</v>
      </c>
      <c r="G1248" s="261" t="s">
        <v>124</v>
      </c>
      <c r="H1248" s="261" t="s">
        <v>6399</v>
      </c>
    </row>
    <row r="1249" spans="1:8" x14ac:dyDescent="0.2">
      <c r="A1249" s="261" t="s">
        <v>93</v>
      </c>
      <c r="B1249" s="261" t="s">
        <v>15</v>
      </c>
      <c r="C1249">
        <f>_xlfn.XLOOKUP(B1249,'2.1.trackMPD'!$R$7:$R$29,'2.1.trackMPD'!$T$7:$T$29)</f>
        <v>6</v>
      </c>
      <c r="D1249" s="261">
        <v>100</v>
      </c>
      <c r="E1249" s="261" t="s">
        <v>6401</v>
      </c>
      <c r="F1249" s="261" t="s">
        <v>110</v>
      </c>
      <c r="G1249" s="261" t="s">
        <v>140</v>
      </c>
      <c r="H1249" s="261" t="s">
        <v>6399</v>
      </c>
    </row>
    <row r="1250" spans="1:8" x14ac:dyDescent="0.2">
      <c r="A1250" s="261" t="s">
        <v>93</v>
      </c>
      <c r="B1250" s="261" t="s">
        <v>9</v>
      </c>
      <c r="C1250">
        <f>_xlfn.XLOOKUP(B1250,'2.1.trackMPD'!$R$7:$R$29,'2.1.trackMPD'!$T$7:$T$29)</f>
        <v>6</v>
      </c>
      <c r="D1250" s="261">
        <v>1</v>
      </c>
      <c r="E1250" s="261" t="s">
        <v>6396</v>
      </c>
      <c r="F1250" s="261" t="s">
        <v>110</v>
      </c>
      <c r="G1250" s="261" t="s">
        <v>124</v>
      </c>
      <c r="H1250" s="261" t="s">
        <v>6398</v>
      </c>
    </row>
    <row r="1251" spans="1:8" x14ac:dyDescent="0.2">
      <c r="A1251" s="261" t="s">
        <v>93</v>
      </c>
      <c r="B1251" s="261" t="s">
        <v>9</v>
      </c>
      <c r="C1251">
        <f>_xlfn.XLOOKUP(B1251,'2.1.trackMPD'!$R$7:$R$29,'2.1.trackMPD'!$T$7:$T$29)</f>
        <v>6</v>
      </c>
      <c r="D1251" s="261">
        <v>1</v>
      </c>
      <c r="E1251" s="261" t="s">
        <v>6396</v>
      </c>
      <c r="F1251" s="261" t="s">
        <v>110</v>
      </c>
      <c r="G1251" s="261" t="s">
        <v>140</v>
      </c>
      <c r="H1251" s="261" t="s">
        <v>6398</v>
      </c>
    </row>
    <row r="1252" spans="1:8" x14ac:dyDescent="0.2">
      <c r="A1252" s="261" t="s">
        <v>93</v>
      </c>
      <c r="B1252" s="261" t="s">
        <v>9</v>
      </c>
      <c r="C1252">
        <f>_xlfn.XLOOKUP(B1252,'2.1.trackMPD'!$R$7:$R$29,'2.1.trackMPD'!$T$7:$T$29)</f>
        <v>6</v>
      </c>
      <c r="D1252" s="261">
        <v>1</v>
      </c>
      <c r="E1252" s="261" t="s">
        <v>6396</v>
      </c>
      <c r="F1252" s="261" t="s">
        <v>111</v>
      </c>
      <c r="G1252" s="261" t="s">
        <v>124</v>
      </c>
      <c r="H1252" s="261" t="s">
        <v>6398</v>
      </c>
    </row>
    <row r="1253" spans="1:8" x14ac:dyDescent="0.2">
      <c r="A1253" s="261" t="s">
        <v>93</v>
      </c>
      <c r="B1253" s="261" t="s">
        <v>9</v>
      </c>
      <c r="C1253">
        <f>_xlfn.XLOOKUP(B1253,'2.1.trackMPD'!$R$7:$R$29,'2.1.trackMPD'!$T$7:$T$29)</f>
        <v>6</v>
      </c>
      <c r="D1253" s="261">
        <v>1</v>
      </c>
      <c r="E1253" s="261" t="s">
        <v>6396</v>
      </c>
      <c r="F1253" s="261" t="s">
        <v>111</v>
      </c>
      <c r="G1253" s="261" t="s">
        <v>140</v>
      </c>
      <c r="H1253" s="261" t="s">
        <v>6398</v>
      </c>
    </row>
    <row r="1254" spans="1:8" x14ac:dyDescent="0.2">
      <c r="A1254" s="261" t="s">
        <v>93</v>
      </c>
      <c r="B1254" s="261" t="s">
        <v>9</v>
      </c>
      <c r="C1254">
        <f>_xlfn.XLOOKUP(B1254,'2.1.trackMPD'!$R$7:$R$29,'2.1.trackMPD'!$T$7:$T$29)</f>
        <v>6</v>
      </c>
      <c r="D1254" s="261">
        <v>1</v>
      </c>
      <c r="E1254" s="261" t="s">
        <v>6396</v>
      </c>
      <c r="F1254" s="261" t="s">
        <v>110</v>
      </c>
      <c r="G1254" s="261" t="s">
        <v>124</v>
      </c>
      <c r="H1254" s="261" t="s">
        <v>6399</v>
      </c>
    </row>
    <row r="1255" spans="1:8" x14ac:dyDescent="0.2">
      <c r="A1255" s="261" t="s">
        <v>93</v>
      </c>
      <c r="B1255" s="261" t="s">
        <v>9</v>
      </c>
      <c r="C1255">
        <f>_xlfn.XLOOKUP(B1255,'2.1.trackMPD'!$R$7:$R$29,'2.1.trackMPD'!$T$7:$T$29)</f>
        <v>6</v>
      </c>
      <c r="D1255" s="261">
        <v>1</v>
      </c>
      <c r="E1255" s="261" t="s">
        <v>6396</v>
      </c>
      <c r="F1255" s="261" t="s">
        <v>110</v>
      </c>
      <c r="G1255" s="261" t="s">
        <v>140</v>
      </c>
      <c r="H1255" s="261" t="s">
        <v>6399</v>
      </c>
    </row>
    <row r="1256" spans="1:8" x14ac:dyDescent="0.2">
      <c r="A1256" s="261" t="s">
        <v>93</v>
      </c>
      <c r="B1256" s="261" t="s">
        <v>9</v>
      </c>
      <c r="C1256">
        <f>_xlfn.XLOOKUP(B1256,'2.1.trackMPD'!$R$7:$R$29,'2.1.trackMPD'!$T$7:$T$29)</f>
        <v>6</v>
      </c>
      <c r="D1256" s="261">
        <v>10</v>
      </c>
      <c r="E1256" s="261" t="s">
        <v>6396</v>
      </c>
      <c r="F1256" s="261" t="s">
        <v>110</v>
      </c>
      <c r="G1256" s="261" t="s">
        <v>124</v>
      </c>
      <c r="H1256" s="261" t="s">
        <v>6398</v>
      </c>
    </row>
    <row r="1257" spans="1:8" x14ac:dyDescent="0.2">
      <c r="A1257" s="261" t="s">
        <v>93</v>
      </c>
      <c r="B1257" s="261" t="s">
        <v>9</v>
      </c>
      <c r="C1257">
        <f>_xlfn.XLOOKUP(B1257,'2.1.trackMPD'!$R$7:$R$29,'2.1.trackMPD'!$T$7:$T$29)</f>
        <v>6</v>
      </c>
      <c r="D1257" s="261">
        <v>10</v>
      </c>
      <c r="E1257" s="261" t="s">
        <v>6396</v>
      </c>
      <c r="F1257" s="261" t="s">
        <v>110</v>
      </c>
      <c r="G1257" s="261" t="s">
        <v>140</v>
      </c>
      <c r="H1257" s="261" t="s">
        <v>6398</v>
      </c>
    </row>
    <row r="1258" spans="1:8" x14ac:dyDescent="0.2">
      <c r="A1258" s="261" t="s">
        <v>93</v>
      </c>
      <c r="B1258" s="261" t="s">
        <v>9</v>
      </c>
      <c r="C1258">
        <f>_xlfn.XLOOKUP(B1258,'2.1.trackMPD'!$R$7:$R$29,'2.1.trackMPD'!$T$7:$T$29)</f>
        <v>6</v>
      </c>
      <c r="D1258" s="261">
        <v>10</v>
      </c>
      <c r="E1258" s="261" t="s">
        <v>6396</v>
      </c>
      <c r="F1258" s="261" t="s">
        <v>111</v>
      </c>
      <c r="G1258" s="261" t="s">
        <v>124</v>
      </c>
      <c r="H1258" s="261" t="s">
        <v>6398</v>
      </c>
    </row>
    <row r="1259" spans="1:8" x14ac:dyDescent="0.2">
      <c r="A1259" s="261" t="s">
        <v>93</v>
      </c>
      <c r="B1259" s="261" t="s">
        <v>9</v>
      </c>
      <c r="C1259">
        <f>_xlfn.XLOOKUP(B1259,'2.1.trackMPD'!$R$7:$R$29,'2.1.trackMPD'!$T$7:$T$29)</f>
        <v>6</v>
      </c>
      <c r="D1259" s="261">
        <v>10</v>
      </c>
      <c r="E1259" s="261" t="s">
        <v>6396</v>
      </c>
      <c r="F1259" s="261" t="s">
        <v>111</v>
      </c>
      <c r="G1259" s="261" t="s">
        <v>140</v>
      </c>
      <c r="H1259" s="261" t="s">
        <v>6398</v>
      </c>
    </row>
    <row r="1260" spans="1:8" x14ac:dyDescent="0.2">
      <c r="A1260" s="261" t="s">
        <v>93</v>
      </c>
      <c r="B1260" s="261" t="s">
        <v>9</v>
      </c>
      <c r="C1260">
        <f>_xlfn.XLOOKUP(B1260,'2.1.trackMPD'!$R$7:$R$29,'2.1.trackMPD'!$T$7:$T$29)</f>
        <v>6</v>
      </c>
      <c r="D1260" s="261">
        <v>10</v>
      </c>
      <c r="E1260" s="261" t="s">
        <v>6396</v>
      </c>
      <c r="F1260" s="261" t="s">
        <v>110</v>
      </c>
      <c r="G1260" s="261" t="s">
        <v>124</v>
      </c>
      <c r="H1260" s="261" t="s">
        <v>6399</v>
      </c>
    </row>
    <row r="1261" spans="1:8" x14ac:dyDescent="0.2">
      <c r="A1261" s="261" t="s">
        <v>93</v>
      </c>
      <c r="B1261" s="261" t="s">
        <v>9</v>
      </c>
      <c r="C1261">
        <f>_xlfn.XLOOKUP(B1261,'2.1.trackMPD'!$R$7:$R$29,'2.1.trackMPD'!$T$7:$T$29)</f>
        <v>6</v>
      </c>
      <c r="D1261" s="261">
        <v>10</v>
      </c>
      <c r="E1261" s="261" t="s">
        <v>6396</v>
      </c>
      <c r="F1261" s="261" t="s">
        <v>110</v>
      </c>
      <c r="G1261" s="261" t="s">
        <v>140</v>
      </c>
      <c r="H1261" s="261" t="s">
        <v>6399</v>
      </c>
    </row>
    <row r="1262" spans="1:8" x14ac:dyDescent="0.2">
      <c r="A1262" s="261" t="s">
        <v>93</v>
      </c>
      <c r="B1262" s="261" t="s">
        <v>9</v>
      </c>
      <c r="C1262">
        <f>_xlfn.XLOOKUP(B1262,'2.1.trackMPD'!$R$7:$R$29,'2.1.trackMPD'!$T$7:$T$29)</f>
        <v>6</v>
      </c>
      <c r="D1262" s="261">
        <v>100</v>
      </c>
      <c r="E1262" s="261" t="s">
        <v>6396</v>
      </c>
      <c r="F1262" s="261" t="s">
        <v>110</v>
      </c>
      <c r="G1262" s="261" t="s">
        <v>124</v>
      </c>
      <c r="H1262" s="261" t="s">
        <v>6398</v>
      </c>
    </row>
    <row r="1263" spans="1:8" x14ac:dyDescent="0.2">
      <c r="A1263" s="261" t="s">
        <v>93</v>
      </c>
      <c r="B1263" s="261" t="s">
        <v>9</v>
      </c>
      <c r="C1263">
        <f>_xlfn.XLOOKUP(B1263,'2.1.trackMPD'!$R$7:$R$29,'2.1.trackMPD'!$T$7:$T$29)</f>
        <v>6</v>
      </c>
      <c r="D1263" s="261">
        <v>100</v>
      </c>
      <c r="E1263" s="261" t="s">
        <v>6396</v>
      </c>
      <c r="F1263" s="261" t="s">
        <v>110</v>
      </c>
      <c r="G1263" s="261" t="s">
        <v>140</v>
      </c>
      <c r="H1263" s="261" t="s">
        <v>6398</v>
      </c>
    </row>
    <row r="1264" spans="1:8" x14ac:dyDescent="0.2">
      <c r="A1264" s="261" t="s">
        <v>93</v>
      </c>
      <c r="B1264" s="261" t="s">
        <v>9</v>
      </c>
      <c r="C1264">
        <f>_xlfn.XLOOKUP(B1264,'2.1.trackMPD'!$R$7:$R$29,'2.1.trackMPD'!$T$7:$T$29)</f>
        <v>6</v>
      </c>
      <c r="D1264" s="261">
        <v>100</v>
      </c>
      <c r="E1264" s="261" t="s">
        <v>6396</v>
      </c>
      <c r="F1264" s="261" t="s">
        <v>111</v>
      </c>
      <c r="G1264" s="261" t="s">
        <v>124</v>
      </c>
      <c r="H1264" s="261" t="s">
        <v>6398</v>
      </c>
    </row>
    <row r="1265" spans="1:8" x14ac:dyDescent="0.2">
      <c r="A1265" s="261" t="s">
        <v>93</v>
      </c>
      <c r="B1265" s="261" t="s">
        <v>9</v>
      </c>
      <c r="C1265">
        <f>_xlfn.XLOOKUP(B1265,'2.1.trackMPD'!$R$7:$R$29,'2.1.trackMPD'!$T$7:$T$29)</f>
        <v>6</v>
      </c>
      <c r="D1265" s="261">
        <v>100</v>
      </c>
      <c r="E1265" s="261" t="s">
        <v>6396</v>
      </c>
      <c r="F1265" s="261" t="s">
        <v>111</v>
      </c>
      <c r="G1265" s="261" t="s">
        <v>140</v>
      </c>
      <c r="H1265" s="261" t="s">
        <v>6398</v>
      </c>
    </row>
    <row r="1266" spans="1:8" x14ac:dyDescent="0.2">
      <c r="A1266" s="261" t="s">
        <v>93</v>
      </c>
      <c r="B1266" s="261" t="s">
        <v>9</v>
      </c>
      <c r="C1266">
        <f>_xlfn.XLOOKUP(B1266,'2.1.trackMPD'!$R$7:$R$29,'2.1.trackMPD'!$T$7:$T$29)</f>
        <v>6</v>
      </c>
      <c r="D1266" s="261">
        <v>100</v>
      </c>
      <c r="E1266" s="261" t="s">
        <v>6396</v>
      </c>
      <c r="F1266" s="261" t="s">
        <v>110</v>
      </c>
      <c r="G1266" s="261" t="s">
        <v>124</v>
      </c>
      <c r="H1266" s="261" t="s">
        <v>6399</v>
      </c>
    </row>
    <row r="1267" spans="1:8" x14ac:dyDescent="0.2">
      <c r="A1267" s="261" t="s">
        <v>93</v>
      </c>
      <c r="B1267" s="261" t="s">
        <v>9</v>
      </c>
      <c r="C1267">
        <f>_xlfn.XLOOKUP(B1267,'2.1.trackMPD'!$R$7:$R$29,'2.1.trackMPD'!$T$7:$T$29)</f>
        <v>6</v>
      </c>
      <c r="D1267" s="261">
        <v>100</v>
      </c>
      <c r="E1267" s="261" t="s">
        <v>6396</v>
      </c>
      <c r="F1267" s="261" t="s">
        <v>110</v>
      </c>
      <c r="G1267" s="261" t="s">
        <v>140</v>
      </c>
      <c r="H1267" s="261" t="s">
        <v>6399</v>
      </c>
    </row>
    <row r="1268" spans="1:8" x14ac:dyDescent="0.2">
      <c r="A1268" s="261" t="s">
        <v>93</v>
      </c>
      <c r="B1268" s="261" t="s">
        <v>9</v>
      </c>
      <c r="C1268">
        <f>_xlfn.XLOOKUP(B1268,'2.1.trackMPD'!$R$7:$R$29,'2.1.trackMPD'!$T$7:$T$29)</f>
        <v>6</v>
      </c>
      <c r="D1268" s="261">
        <v>1000</v>
      </c>
      <c r="E1268" s="261" t="s">
        <v>6396</v>
      </c>
      <c r="F1268" s="261" t="s">
        <v>110</v>
      </c>
      <c r="G1268" s="261" t="s">
        <v>124</v>
      </c>
      <c r="H1268" s="261" t="s">
        <v>6398</v>
      </c>
    </row>
    <row r="1269" spans="1:8" x14ac:dyDescent="0.2">
      <c r="A1269" s="261" t="s">
        <v>93</v>
      </c>
      <c r="B1269" s="261" t="s">
        <v>9</v>
      </c>
      <c r="C1269">
        <f>_xlfn.XLOOKUP(B1269,'2.1.trackMPD'!$R$7:$R$29,'2.1.trackMPD'!$T$7:$T$29)</f>
        <v>6</v>
      </c>
      <c r="D1269" s="261">
        <v>1000</v>
      </c>
      <c r="E1269" s="261" t="s">
        <v>6396</v>
      </c>
      <c r="F1269" s="261" t="s">
        <v>110</v>
      </c>
      <c r="G1269" s="261" t="s">
        <v>140</v>
      </c>
      <c r="H1269" s="261" t="s">
        <v>6398</v>
      </c>
    </row>
    <row r="1270" spans="1:8" x14ac:dyDescent="0.2">
      <c r="A1270" s="261" t="s">
        <v>93</v>
      </c>
      <c r="B1270" s="261" t="s">
        <v>9</v>
      </c>
      <c r="C1270">
        <f>_xlfn.XLOOKUP(B1270,'2.1.trackMPD'!$R$7:$R$29,'2.1.trackMPD'!$T$7:$T$29)</f>
        <v>6</v>
      </c>
      <c r="D1270" s="261">
        <v>1000</v>
      </c>
      <c r="E1270" s="261" t="s">
        <v>6396</v>
      </c>
      <c r="F1270" s="261" t="s">
        <v>111</v>
      </c>
      <c r="G1270" s="261" t="s">
        <v>124</v>
      </c>
      <c r="H1270" s="261" t="s">
        <v>6398</v>
      </c>
    </row>
    <row r="1271" spans="1:8" x14ac:dyDescent="0.2">
      <c r="A1271" s="261" t="s">
        <v>93</v>
      </c>
      <c r="B1271" s="261" t="s">
        <v>9</v>
      </c>
      <c r="C1271">
        <f>_xlfn.XLOOKUP(B1271,'2.1.trackMPD'!$R$7:$R$29,'2.1.trackMPD'!$T$7:$T$29)</f>
        <v>6</v>
      </c>
      <c r="D1271" s="261">
        <v>1000</v>
      </c>
      <c r="E1271" s="261" t="s">
        <v>6396</v>
      </c>
      <c r="F1271" s="261" t="s">
        <v>111</v>
      </c>
      <c r="G1271" s="261" t="s">
        <v>140</v>
      </c>
      <c r="H1271" s="261" t="s">
        <v>6398</v>
      </c>
    </row>
    <row r="1272" spans="1:8" x14ac:dyDescent="0.2">
      <c r="A1272" s="261" t="s">
        <v>93</v>
      </c>
      <c r="B1272" s="261" t="s">
        <v>9</v>
      </c>
      <c r="C1272">
        <f>_xlfn.XLOOKUP(B1272,'2.1.trackMPD'!$R$7:$R$29,'2.1.trackMPD'!$T$7:$T$29)</f>
        <v>6</v>
      </c>
      <c r="D1272" s="261">
        <v>1000</v>
      </c>
      <c r="E1272" s="261" t="s">
        <v>6396</v>
      </c>
      <c r="F1272" s="261" t="s">
        <v>110</v>
      </c>
      <c r="G1272" s="261" t="s">
        <v>124</v>
      </c>
      <c r="H1272" s="261" t="s">
        <v>6399</v>
      </c>
    </row>
    <row r="1273" spans="1:8" x14ac:dyDescent="0.2">
      <c r="A1273" s="261" t="s">
        <v>93</v>
      </c>
      <c r="B1273" s="261" t="s">
        <v>9</v>
      </c>
      <c r="C1273">
        <f>_xlfn.XLOOKUP(B1273,'2.1.trackMPD'!$R$7:$R$29,'2.1.trackMPD'!$T$7:$T$29)</f>
        <v>6</v>
      </c>
      <c r="D1273" s="261">
        <v>1000</v>
      </c>
      <c r="E1273" s="261" t="s">
        <v>6396</v>
      </c>
      <c r="F1273" s="261" t="s">
        <v>110</v>
      </c>
      <c r="G1273" s="261" t="s">
        <v>140</v>
      </c>
      <c r="H1273" s="261" t="s">
        <v>6399</v>
      </c>
    </row>
    <row r="1274" spans="1:8" x14ac:dyDescent="0.2">
      <c r="A1274" s="261" t="s">
        <v>93</v>
      </c>
      <c r="B1274" s="261" t="s">
        <v>9</v>
      </c>
      <c r="C1274">
        <f>_xlfn.XLOOKUP(B1274,'2.1.trackMPD'!$R$7:$R$29,'2.1.trackMPD'!$T$7:$T$29)</f>
        <v>6</v>
      </c>
      <c r="D1274" s="261">
        <v>5000</v>
      </c>
      <c r="E1274" s="261" t="s">
        <v>6396</v>
      </c>
      <c r="F1274" s="261" t="s">
        <v>110</v>
      </c>
      <c r="G1274" s="261" t="s">
        <v>124</v>
      </c>
      <c r="H1274" s="261" t="s">
        <v>6398</v>
      </c>
    </row>
    <row r="1275" spans="1:8" x14ac:dyDescent="0.2">
      <c r="A1275" s="261" t="s">
        <v>93</v>
      </c>
      <c r="B1275" s="261" t="s">
        <v>9</v>
      </c>
      <c r="C1275">
        <f>_xlfn.XLOOKUP(B1275,'2.1.trackMPD'!$R$7:$R$29,'2.1.trackMPD'!$T$7:$T$29)</f>
        <v>6</v>
      </c>
      <c r="D1275" s="261">
        <v>5000</v>
      </c>
      <c r="E1275" s="261" t="s">
        <v>6396</v>
      </c>
      <c r="F1275" s="261" t="s">
        <v>110</v>
      </c>
      <c r="G1275" s="261" t="s">
        <v>140</v>
      </c>
      <c r="H1275" s="261" t="s">
        <v>6398</v>
      </c>
    </row>
    <row r="1276" spans="1:8" x14ac:dyDescent="0.2">
      <c r="A1276" s="261" t="s">
        <v>93</v>
      </c>
      <c r="B1276" s="261" t="s">
        <v>9</v>
      </c>
      <c r="C1276">
        <f>_xlfn.XLOOKUP(B1276,'2.1.trackMPD'!$R$7:$R$29,'2.1.trackMPD'!$T$7:$T$29)</f>
        <v>6</v>
      </c>
      <c r="D1276" s="261">
        <v>5000</v>
      </c>
      <c r="E1276" s="261" t="s">
        <v>6396</v>
      </c>
      <c r="F1276" s="261" t="s">
        <v>111</v>
      </c>
      <c r="G1276" s="261" t="s">
        <v>124</v>
      </c>
      <c r="H1276" s="261" t="s">
        <v>6398</v>
      </c>
    </row>
    <row r="1277" spans="1:8" x14ac:dyDescent="0.2">
      <c r="A1277" s="261" t="s">
        <v>93</v>
      </c>
      <c r="B1277" s="261" t="s">
        <v>9</v>
      </c>
      <c r="C1277">
        <f>_xlfn.XLOOKUP(B1277,'2.1.trackMPD'!$R$7:$R$29,'2.1.trackMPD'!$T$7:$T$29)</f>
        <v>6</v>
      </c>
      <c r="D1277" s="261">
        <v>5000</v>
      </c>
      <c r="E1277" s="261" t="s">
        <v>6396</v>
      </c>
      <c r="F1277" s="261" t="s">
        <v>111</v>
      </c>
      <c r="G1277" s="261" t="s">
        <v>140</v>
      </c>
      <c r="H1277" s="261" t="s">
        <v>6398</v>
      </c>
    </row>
    <row r="1278" spans="1:8" x14ac:dyDescent="0.2">
      <c r="A1278" s="261" t="s">
        <v>93</v>
      </c>
      <c r="B1278" s="261" t="s">
        <v>9</v>
      </c>
      <c r="C1278">
        <f>_xlfn.XLOOKUP(B1278,'2.1.trackMPD'!$R$7:$R$29,'2.1.trackMPD'!$T$7:$T$29)</f>
        <v>6</v>
      </c>
      <c r="D1278" s="261">
        <v>5000</v>
      </c>
      <c r="E1278" s="261" t="s">
        <v>6396</v>
      </c>
      <c r="F1278" s="261" t="s">
        <v>110</v>
      </c>
      <c r="G1278" s="261" t="s">
        <v>124</v>
      </c>
      <c r="H1278" s="261" t="s">
        <v>6399</v>
      </c>
    </row>
    <row r="1279" spans="1:8" x14ac:dyDescent="0.2">
      <c r="A1279" s="261" t="s">
        <v>93</v>
      </c>
      <c r="B1279" s="261" t="s">
        <v>9</v>
      </c>
      <c r="C1279">
        <f>_xlfn.XLOOKUP(B1279,'2.1.trackMPD'!$R$7:$R$29,'2.1.trackMPD'!$T$7:$T$29)</f>
        <v>6</v>
      </c>
      <c r="D1279" s="261">
        <v>5000</v>
      </c>
      <c r="E1279" s="261" t="s">
        <v>6396</v>
      </c>
      <c r="F1279" s="261" t="s">
        <v>110</v>
      </c>
      <c r="G1279" s="261" t="s">
        <v>140</v>
      </c>
      <c r="H1279" s="261" t="s">
        <v>6399</v>
      </c>
    </row>
    <row r="1280" spans="1:8" x14ac:dyDescent="0.2">
      <c r="A1280" s="261" t="s">
        <v>93</v>
      </c>
      <c r="B1280" s="261" t="s">
        <v>9</v>
      </c>
      <c r="C1280">
        <f>_xlfn.XLOOKUP(B1280,'2.1.trackMPD'!$R$7:$R$29,'2.1.trackMPD'!$T$7:$T$29)</f>
        <v>6</v>
      </c>
      <c r="D1280" s="261">
        <v>1</v>
      </c>
      <c r="E1280" s="261" t="s">
        <v>6400</v>
      </c>
      <c r="F1280" s="261" t="s">
        <v>110</v>
      </c>
      <c r="G1280" s="261" t="s">
        <v>124</v>
      </c>
      <c r="H1280" s="261" t="s">
        <v>6398</v>
      </c>
    </row>
    <row r="1281" spans="1:8" x14ac:dyDescent="0.2">
      <c r="A1281" s="261" t="s">
        <v>93</v>
      </c>
      <c r="B1281" s="261" t="s">
        <v>9</v>
      </c>
      <c r="C1281">
        <f>_xlfn.XLOOKUP(B1281,'2.1.trackMPD'!$R$7:$R$29,'2.1.trackMPD'!$T$7:$T$29)</f>
        <v>6</v>
      </c>
      <c r="D1281" s="261">
        <v>1</v>
      </c>
      <c r="E1281" s="261" t="s">
        <v>6400</v>
      </c>
      <c r="F1281" s="261" t="s">
        <v>110</v>
      </c>
      <c r="G1281" s="261" t="s">
        <v>140</v>
      </c>
      <c r="H1281" s="261" t="s">
        <v>6398</v>
      </c>
    </row>
    <row r="1282" spans="1:8" x14ac:dyDescent="0.2">
      <c r="A1282" s="261" t="s">
        <v>93</v>
      </c>
      <c r="B1282" s="261" t="s">
        <v>9</v>
      </c>
      <c r="C1282">
        <f>_xlfn.XLOOKUP(B1282,'2.1.trackMPD'!$R$7:$R$29,'2.1.trackMPD'!$T$7:$T$29)</f>
        <v>6</v>
      </c>
      <c r="D1282" s="261">
        <v>1</v>
      </c>
      <c r="E1282" s="261" t="s">
        <v>6400</v>
      </c>
      <c r="F1282" s="261" t="s">
        <v>111</v>
      </c>
      <c r="G1282" s="261" t="s">
        <v>124</v>
      </c>
      <c r="H1282" s="261" t="s">
        <v>6398</v>
      </c>
    </row>
    <row r="1283" spans="1:8" x14ac:dyDescent="0.2">
      <c r="A1283" s="261" t="s">
        <v>93</v>
      </c>
      <c r="B1283" s="261" t="s">
        <v>9</v>
      </c>
      <c r="C1283">
        <f>_xlfn.XLOOKUP(B1283,'2.1.trackMPD'!$R$7:$R$29,'2.1.trackMPD'!$T$7:$T$29)</f>
        <v>6</v>
      </c>
      <c r="D1283" s="261">
        <v>1</v>
      </c>
      <c r="E1283" s="261" t="s">
        <v>6400</v>
      </c>
      <c r="F1283" s="261" t="s">
        <v>111</v>
      </c>
      <c r="G1283" s="261" t="s">
        <v>140</v>
      </c>
      <c r="H1283" s="261" t="s">
        <v>6398</v>
      </c>
    </row>
    <row r="1284" spans="1:8" x14ac:dyDescent="0.2">
      <c r="A1284" s="261" t="s">
        <v>93</v>
      </c>
      <c r="B1284" s="261" t="s">
        <v>9</v>
      </c>
      <c r="C1284">
        <f>_xlfn.XLOOKUP(B1284,'2.1.trackMPD'!$R$7:$R$29,'2.1.trackMPD'!$T$7:$T$29)</f>
        <v>6</v>
      </c>
      <c r="D1284" s="261">
        <v>1</v>
      </c>
      <c r="E1284" s="261" t="s">
        <v>6400</v>
      </c>
      <c r="F1284" s="261" t="s">
        <v>110</v>
      </c>
      <c r="G1284" s="261" t="s">
        <v>124</v>
      </c>
      <c r="H1284" s="261" t="s">
        <v>6399</v>
      </c>
    </row>
    <row r="1285" spans="1:8" x14ac:dyDescent="0.2">
      <c r="A1285" s="261" t="s">
        <v>93</v>
      </c>
      <c r="B1285" s="261" t="s">
        <v>9</v>
      </c>
      <c r="C1285">
        <f>_xlfn.XLOOKUP(B1285,'2.1.trackMPD'!$R$7:$R$29,'2.1.trackMPD'!$T$7:$T$29)</f>
        <v>6</v>
      </c>
      <c r="D1285" s="261">
        <v>1</v>
      </c>
      <c r="E1285" s="261" t="s">
        <v>6400</v>
      </c>
      <c r="F1285" s="261" t="s">
        <v>110</v>
      </c>
      <c r="G1285" s="261" t="s">
        <v>140</v>
      </c>
      <c r="H1285" s="261" t="s">
        <v>6399</v>
      </c>
    </row>
    <row r="1286" spans="1:8" x14ac:dyDescent="0.2">
      <c r="A1286" s="261" t="s">
        <v>93</v>
      </c>
      <c r="B1286" s="261" t="s">
        <v>9</v>
      </c>
      <c r="C1286">
        <f>_xlfn.XLOOKUP(B1286,'2.1.trackMPD'!$R$7:$R$29,'2.1.trackMPD'!$T$7:$T$29)</f>
        <v>6</v>
      </c>
      <c r="D1286" s="261">
        <v>10</v>
      </c>
      <c r="E1286" s="261" t="s">
        <v>6400</v>
      </c>
      <c r="F1286" s="261" t="s">
        <v>110</v>
      </c>
      <c r="G1286" s="261" t="s">
        <v>124</v>
      </c>
      <c r="H1286" s="261" t="s">
        <v>6398</v>
      </c>
    </row>
    <row r="1287" spans="1:8" x14ac:dyDescent="0.2">
      <c r="A1287" s="261" t="s">
        <v>93</v>
      </c>
      <c r="B1287" s="261" t="s">
        <v>9</v>
      </c>
      <c r="C1287">
        <f>_xlfn.XLOOKUP(B1287,'2.1.trackMPD'!$R$7:$R$29,'2.1.trackMPD'!$T$7:$T$29)</f>
        <v>6</v>
      </c>
      <c r="D1287" s="261">
        <v>10</v>
      </c>
      <c r="E1287" s="261" t="s">
        <v>6400</v>
      </c>
      <c r="F1287" s="261" t="s">
        <v>110</v>
      </c>
      <c r="G1287" s="261" t="s">
        <v>140</v>
      </c>
      <c r="H1287" s="261" t="s">
        <v>6398</v>
      </c>
    </row>
    <row r="1288" spans="1:8" x14ac:dyDescent="0.2">
      <c r="A1288" s="261" t="s">
        <v>93</v>
      </c>
      <c r="B1288" s="261" t="s">
        <v>9</v>
      </c>
      <c r="C1288">
        <f>_xlfn.XLOOKUP(B1288,'2.1.trackMPD'!$R$7:$R$29,'2.1.trackMPD'!$T$7:$T$29)</f>
        <v>6</v>
      </c>
      <c r="D1288" s="261">
        <v>10</v>
      </c>
      <c r="E1288" s="261" t="s">
        <v>6400</v>
      </c>
      <c r="F1288" s="261" t="s">
        <v>111</v>
      </c>
      <c r="G1288" s="261" t="s">
        <v>124</v>
      </c>
      <c r="H1288" s="261" t="s">
        <v>6398</v>
      </c>
    </row>
    <row r="1289" spans="1:8" x14ac:dyDescent="0.2">
      <c r="A1289" s="261" t="s">
        <v>93</v>
      </c>
      <c r="B1289" s="261" t="s">
        <v>9</v>
      </c>
      <c r="C1289">
        <f>_xlfn.XLOOKUP(B1289,'2.1.trackMPD'!$R$7:$R$29,'2.1.trackMPD'!$T$7:$T$29)</f>
        <v>6</v>
      </c>
      <c r="D1289" s="261">
        <v>10</v>
      </c>
      <c r="E1289" s="261" t="s">
        <v>6400</v>
      </c>
      <c r="F1289" s="261" t="s">
        <v>111</v>
      </c>
      <c r="G1289" s="261" t="s">
        <v>140</v>
      </c>
      <c r="H1289" s="261" t="s">
        <v>6398</v>
      </c>
    </row>
    <row r="1290" spans="1:8" x14ac:dyDescent="0.2">
      <c r="A1290" s="261" t="s">
        <v>93</v>
      </c>
      <c r="B1290" s="261" t="s">
        <v>9</v>
      </c>
      <c r="C1290">
        <f>_xlfn.XLOOKUP(B1290,'2.1.trackMPD'!$R$7:$R$29,'2.1.trackMPD'!$T$7:$T$29)</f>
        <v>6</v>
      </c>
      <c r="D1290" s="261">
        <v>10</v>
      </c>
      <c r="E1290" s="261" t="s">
        <v>6400</v>
      </c>
      <c r="F1290" s="261" t="s">
        <v>110</v>
      </c>
      <c r="G1290" s="261" t="s">
        <v>124</v>
      </c>
      <c r="H1290" s="261" t="s">
        <v>6399</v>
      </c>
    </row>
    <row r="1291" spans="1:8" x14ac:dyDescent="0.2">
      <c r="A1291" s="261" t="s">
        <v>93</v>
      </c>
      <c r="B1291" s="261" t="s">
        <v>9</v>
      </c>
      <c r="C1291">
        <f>_xlfn.XLOOKUP(B1291,'2.1.trackMPD'!$R$7:$R$29,'2.1.trackMPD'!$T$7:$T$29)</f>
        <v>6</v>
      </c>
      <c r="D1291" s="261">
        <v>10</v>
      </c>
      <c r="E1291" s="261" t="s">
        <v>6400</v>
      </c>
      <c r="F1291" s="261" t="s">
        <v>110</v>
      </c>
      <c r="G1291" s="261" t="s">
        <v>140</v>
      </c>
      <c r="H1291" s="261" t="s">
        <v>6399</v>
      </c>
    </row>
    <row r="1292" spans="1:8" x14ac:dyDescent="0.2">
      <c r="A1292" s="261" t="s">
        <v>93</v>
      </c>
      <c r="B1292" s="261" t="s">
        <v>9</v>
      </c>
      <c r="C1292">
        <f>_xlfn.XLOOKUP(B1292,'2.1.trackMPD'!$R$7:$R$29,'2.1.trackMPD'!$T$7:$T$29)</f>
        <v>6</v>
      </c>
      <c r="D1292" s="261">
        <v>100</v>
      </c>
      <c r="E1292" s="261" t="s">
        <v>6400</v>
      </c>
      <c r="F1292" s="261" t="s">
        <v>110</v>
      </c>
      <c r="G1292" s="261" t="s">
        <v>124</v>
      </c>
      <c r="H1292" s="261" t="s">
        <v>6398</v>
      </c>
    </row>
    <row r="1293" spans="1:8" x14ac:dyDescent="0.2">
      <c r="A1293" s="261" t="s">
        <v>93</v>
      </c>
      <c r="B1293" s="261" t="s">
        <v>9</v>
      </c>
      <c r="C1293">
        <f>_xlfn.XLOOKUP(B1293,'2.1.trackMPD'!$R$7:$R$29,'2.1.trackMPD'!$T$7:$T$29)</f>
        <v>6</v>
      </c>
      <c r="D1293" s="261">
        <v>100</v>
      </c>
      <c r="E1293" s="261" t="s">
        <v>6400</v>
      </c>
      <c r="F1293" s="261" t="s">
        <v>110</v>
      </c>
      <c r="G1293" s="261" t="s">
        <v>140</v>
      </c>
      <c r="H1293" s="261" t="s">
        <v>6398</v>
      </c>
    </row>
    <row r="1294" spans="1:8" x14ac:dyDescent="0.2">
      <c r="A1294" s="261" t="s">
        <v>93</v>
      </c>
      <c r="B1294" s="261" t="s">
        <v>9</v>
      </c>
      <c r="C1294">
        <f>_xlfn.XLOOKUP(B1294,'2.1.trackMPD'!$R$7:$R$29,'2.1.trackMPD'!$T$7:$T$29)</f>
        <v>6</v>
      </c>
      <c r="D1294" s="261">
        <v>100</v>
      </c>
      <c r="E1294" s="261" t="s">
        <v>6400</v>
      </c>
      <c r="F1294" s="261" t="s">
        <v>111</v>
      </c>
      <c r="G1294" s="261" t="s">
        <v>124</v>
      </c>
      <c r="H1294" s="261" t="s">
        <v>6398</v>
      </c>
    </row>
    <row r="1295" spans="1:8" x14ac:dyDescent="0.2">
      <c r="A1295" s="261" t="s">
        <v>93</v>
      </c>
      <c r="B1295" s="261" t="s">
        <v>9</v>
      </c>
      <c r="C1295">
        <f>_xlfn.XLOOKUP(B1295,'2.1.trackMPD'!$R$7:$R$29,'2.1.trackMPD'!$T$7:$T$29)</f>
        <v>6</v>
      </c>
      <c r="D1295" s="261">
        <v>100</v>
      </c>
      <c r="E1295" s="261" t="s">
        <v>6400</v>
      </c>
      <c r="F1295" s="261" t="s">
        <v>111</v>
      </c>
      <c r="G1295" s="261" t="s">
        <v>140</v>
      </c>
      <c r="H1295" s="261" t="s">
        <v>6398</v>
      </c>
    </row>
    <row r="1296" spans="1:8" x14ac:dyDescent="0.2">
      <c r="A1296" s="261" t="s">
        <v>93</v>
      </c>
      <c r="B1296" s="261" t="s">
        <v>9</v>
      </c>
      <c r="C1296">
        <f>_xlfn.XLOOKUP(B1296,'2.1.trackMPD'!$R$7:$R$29,'2.1.trackMPD'!$T$7:$T$29)</f>
        <v>6</v>
      </c>
      <c r="D1296" s="261">
        <v>100</v>
      </c>
      <c r="E1296" s="261" t="s">
        <v>6400</v>
      </c>
      <c r="F1296" s="261" t="s">
        <v>110</v>
      </c>
      <c r="G1296" s="261" t="s">
        <v>124</v>
      </c>
      <c r="H1296" s="261" t="s">
        <v>6399</v>
      </c>
    </row>
    <row r="1297" spans="1:8" x14ac:dyDescent="0.2">
      <c r="A1297" s="261" t="s">
        <v>93</v>
      </c>
      <c r="B1297" s="261" t="s">
        <v>9</v>
      </c>
      <c r="C1297">
        <f>_xlfn.XLOOKUP(B1297,'2.1.trackMPD'!$R$7:$R$29,'2.1.trackMPD'!$T$7:$T$29)</f>
        <v>6</v>
      </c>
      <c r="D1297" s="261">
        <v>100</v>
      </c>
      <c r="E1297" s="261" t="s">
        <v>6400</v>
      </c>
      <c r="F1297" s="261" t="s">
        <v>110</v>
      </c>
      <c r="G1297" s="261" t="s">
        <v>140</v>
      </c>
      <c r="H1297" s="261" t="s">
        <v>6399</v>
      </c>
    </row>
    <row r="1298" spans="1:8" x14ac:dyDescent="0.2">
      <c r="A1298" s="261" t="s">
        <v>93</v>
      </c>
      <c r="B1298" s="261" t="s">
        <v>9</v>
      </c>
      <c r="C1298">
        <f>_xlfn.XLOOKUP(B1298,'2.1.trackMPD'!$R$7:$R$29,'2.1.trackMPD'!$T$7:$T$29)</f>
        <v>6</v>
      </c>
      <c r="D1298" s="261">
        <v>1000</v>
      </c>
      <c r="E1298" s="261" t="s">
        <v>6400</v>
      </c>
      <c r="F1298" s="261" t="s">
        <v>110</v>
      </c>
      <c r="G1298" s="261" t="s">
        <v>124</v>
      </c>
      <c r="H1298" s="261" t="s">
        <v>6398</v>
      </c>
    </row>
    <row r="1299" spans="1:8" x14ac:dyDescent="0.2">
      <c r="A1299" s="261" t="s">
        <v>93</v>
      </c>
      <c r="B1299" s="261" t="s">
        <v>9</v>
      </c>
      <c r="C1299">
        <f>_xlfn.XLOOKUP(B1299,'2.1.trackMPD'!$R$7:$R$29,'2.1.trackMPD'!$T$7:$T$29)</f>
        <v>6</v>
      </c>
      <c r="D1299" s="261">
        <v>1000</v>
      </c>
      <c r="E1299" s="261" t="s">
        <v>6400</v>
      </c>
      <c r="F1299" s="261" t="s">
        <v>110</v>
      </c>
      <c r="G1299" s="261" t="s">
        <v>140</v>
      </c>
      <c r="H1299" s="261" t="s">
        <v>6398</v>
      </c>
    </row>
    <row r="1300" spans="1:8" x14ac:dyDescent="0.2">
      <c r="A1300" s="261" t="s">
        <v>93</v>
      </c>
      <c r="B1300" s="261" t="s">
        <v>9</v>
      </c>
      <c r="C1300">
        <f>_xlfn.XLOOKUP(B1300,'2.1.trackMPD'!$R$7:$R$29,'2.1.trackMPD'!$T$7:$T$29)</f>
        <v>6</v>
      </c>
      <c r="D1300" s="261">
        <v>1000</v>
      </c>
      <c r="E1300" s="261" t="s">
        <v>6400</v>
      </c>
      <c r="F1300" s="261" t="s">
        <v>111</v>
      </c>
      <c r="G1300" s="261" t="s">
        <v>124</v>
      </c>
      <c r="H1300" s="261" t="s">
        <v>6398</v>
      </c>
    </row>
    <row r="1301" spans="1:8" x14ac:dyDescent="0.2">
      <c r="A1301" s="261" t="s">
        <v>93</v>
      </c>
      <c r="B1301" s="261" t="s">
        <v>9</v>
      </c>
      <c r="C1301">
        <f>_xlfn.XLOOKUP(B1301,'2.1.trackMPD'!$R$7:$R$29,'2.1.trackMPD'!$T$7:$T$29)</f>
        <v>6</v>
      </c>
      <c r="D1301" s="261">
        <v>1000</v>
      </c>
      <c r="E1301" s="261" t="s">
        <v>6400</v>
      </c>
      <c r="F1301" s="261" t="s">
        <v>111</v>
      </c>
      <c r="G1301" s="261" t="s">
        <v>140</v>
      </c>
      <c r="H1301" s="261" t="s">
        <v>6398</v>
      </c>
    </row>
    <row r="1302" spans="1:8" x14ac:dyDescent="0.2">
      <c r="A1302" s="261" t="s">
        <v>93</v>
      </c>
      <c r="B1302" s="261" t="s">
        <v>9</v>
      </c>
      <c r="C1302">
        <f>_xlfn.XLOOKUP(B1302,'2.1.trackMPD'!$R$7:$R$29,'2.1.trackMPD'!$T$7:$T$29)</f>
        <v>6</v>
      </c>
      <c r="D1302" s="261">
        <v>1000</v>
      </c>
      <c r="E1302" s="261" t="s">
        <v>6400</v>
      </c>
      <c r="F1302" s="261" t="s">
        <v>110</v>
      </c>
      <c r="G1302" s="261" t="s">
        <v>124</v>
      </c>
      <c r="H1302" s="261" t="s">
        <v>6399</v>
      </c>
    </row>
    <row r="1303" spans="1:8" x14ac:dyDescent="0.2">
      <c r="A1303" s="261" t="s">
        <v>93</v>
      </c>
      <c r="B1303" s="261" t="s">
        <v>9</v>
      </c>
      <c r="C1303">
        <f>_xlfn.XLOOKUP(B1303,'2.1.trackMPD'!$R$7:$R$29,'2.1.trackMPD'!$T$7:$T$29)</f>
        <v>6</v>
      </c>
      <c r="D1303" s="261">
        <v>1000</v>
      </c>
      <c r="E1303" s="261" t="s">
        <v>6400</v>
      </c>
      <c r="F1303" s="261" t="s">
        <v>110</v>
      </c>
      <c r="G1303" s="261" t="s">
        <v>140</v>
      </c>
      <c r="H1303" s="261" t="s">
        <v>6399</v>
      </c>
    </row>
    <row r="1304" spans="1:8" x14ac:dyDescent="0.2">
      <c r="A1304" s="261" t="s">
        <v>93</v>
      </c>
      <c r="B1304" s="261" t="s">
        <v>9</v>
      </c>
      <c r="C1304">
        <f>_xlfn.XLOOKUP(B1304,'2.1.trackMPD'!$R$7:$R$29,'2.1.trackMPD'!$T$7:$T$29)</f>
        <v>6</v>
      </c>
      <c r="D1304" s="261">
        <v>5000</v>
      </c>
      <c r="E1304" s="261" t="s">
        <v>6400</v>
      </c>
      <c r="F1304" s="261" t="s">
        <v>110</v>
      </c>
      <c r="G1304" s="261" t="s">
        <v>124</v>
      </c>
      <c r="H1304" s="261" t="s">
        <v>6398</v>
      </c>
    </row>
    <row r="1305" spans="1:8" x14ac:dyDescent="0.2">
      <c r="A1305" s="261" t="s">
        <v>93</v>
      </c>
      <c r="B1305" s="261" t="s">
        <v>9</v>
      </c>
      <c r="C1305">
        <f>_xlfn.XLOOKUP(B1305,'2.1.trackMPD'!$R$7:$R$29,'2.1.trackMPD'!$T$7:$T$29)</f>
        <v>6</v>
      </c>
      <c r="D1305" s="261">
        <v>5000</v>
      </c>
      <c r="E1305" s="261" t="s">
        <v>6400</v>
      </c>
      <c r="F1305" s="261" t="s">
        <v>110</v>
      </c>
      <c r="G1305" s="261" t="s">
        <v>140</v>
      </c>
      <c r="H1305" s="261" t="s">
        <v>6398</v>
      </c>
    </row>
    <row r="1306" spans="1:8" x14ac:dyDescent="0.2">
      <c r="A1306" s="261" t="s">
        <v>93</v>
      </c>
      <c r="B1306" s="261" t="s">
        <v>9</v>
      </c>
      <c r="C1306">
        <f>_xlfn.XLOOKUP(B1306,'2.1.trackMPD'!$R$7:$R$29,'2.1.trackMPD'!$T$7:$T$29)</f>
        <v>6</v>
      </c>
      <c r="D1306" s="261">
        <v>5000</v>
      </c>
      <c r="E1306" s="261" t="s">
        <v>6400</v>
      </c>
      <c r="F1306" s="261" t="s">
        <v>111</v>
      </c>
      <c r="G1306" s="261" t="s">
        <v>124</v>
      </c>
      <c r="H1306" s="261" t="s">
        <v>6398</v>
      </c>
    </row>
    <row r="1307" spans="1:8" x14ac:dyDescent="0.2">
      <c r="A1307" s="261" t="s">
        <v>93</v>
      </c>
      <c r="B1307" s="261" t="s">
        <v>9</v>
      </c>
      <c r="C1307">
        <f>_xlfn.XLOOKUP(B1307,'2.1.trackMPD'!$R$7:$R$29,'2.1.trackMPD'!$T$7:$T$29)</f>
        <v>6</v>
      </c>
      <c r="D1307" s="261">
        <v>5000</v>
      </c>
      <c r="E1307" s="261" t="s">
        <v>6400</v>
      </c>
      <c r="F1307" s="261" t="s">
        <v>111</v>
      </c>
      <c r="G1307" s="261" t="s">
        <v>140</v>
      </c>
      <c r="H1307" s="261" t="s">
        <v>6398</v>
      </c>
    </row>
    <row r="1308" spans="1:8" x14ac:dyDescent="0.2">
      <c r="A1308" s="261" t="s">
        <v>93</v>
      </c>
      <c r="B1308" s="261" t="s">
        <v>9</v>
      </c>
      <c r="C1308">
        <f>_xlfn.XLOOKUP(B1308,'2.1.trackMPD'!$R$7:$R$29,'2.1.trackMPD'!$T$7:$T$29)</f>
        <v>6</v>
      </c>
      <c r="D1308" s="261">
        <v>5000</v>
      </c>
      <c r="E1308" s="261" t="s">
        <v>6400</v>
      </c>
      <c r="F1308" s="261" t="s">
        <v>110</v>
      </c>
      <c r="G1308" s="261" t="s">
        <v>124</v>
      </c>
      <c r="H1308" s="261" t="s">
        <v>6399</v>
      </c>
    </row>
    <row r="1309" spans="1:8" x14ac:dyDescent="0.2">
      <c r="A1309" s="261" t="s">
        <v>93</v>
      </c>
      <c r="B1309" s="261" t="s">
        <v>9</v>
      </c>
      <c r="C1309">
        <f>_xlfn.XLOOKUP(B1309,'2.1.trackMPD'!$R$7:$R$29,'2.1.trackMPD'!$T$7:$T$29)</f>
        <v>6</v>
      </c>
      <c r="D1309" s="261">
        <v>5000</v>
      </c>
      <c r="E1309" s="261" t="s">
        <v>6400</v>
      </c>
      <c r="F1309" s="261" t="s">
        <v>110</v>
      </c>
      <c r="G1309" s="261" t="s">
        <v>140</v>
      </c>
      <c r="H1309" s="261" t="s">
        <v>6399</v>
      </c>
    </row>
    <row r="1310" spans="1:8" x14ac:dyDescent="0.2">
      <c r="A1310" s="261" t="s">
        <v>93</v>
      </c>
      <c r="B1310" s="261" t="s">
        <v>9</v>
      </c>
      <c r="C1310">
        <f>_xlfn.XLOOKUP(B1310,'2.1.trackMPD'!$R$7:$R$29,'2.1.trackMPD'!$T$7:$T$29)</f>
        <v>6</v>
      </c>
      <c r="D1310" s="261">
        <v>1</v>
      </c>
      <c r="E1310" s="261" t="s">
        <v>6401</v>
      </c>
      <c r="F1310" s="261" t="s">
        <v>110</v>
      </c>
      <c r="G1310" s="261" t="s">
        <v>124</v>
      </c>
      <c r="H1310" s="261" t="s">
        <v>6398</v>
      </c>
    </row>
    <row r="1311" spans="1:8" x14ac:dyDescent="0.2">
      <c r="A1311" s="261" t="s">
        <v>93</v>
      </c>
      <c r="B1311" s="261" t="s">
        <v>9</v>
      </c>
      <c r="C1311">
        <f>_xlfn.XLOOKUP(B1311,'2.1.trackMPD'!$R$7:$R$29,'2.1.trackMPD'!$T$7:$T$29)</f>
        <v>6</v>
      </c>
      <c r="D1311" s="261">
        <v>1</v>
      </c>
      <c r="E1311" s="261" t="s">
        <v>6401</v>
      </c>
      <c r="F1311" s="261" t="s">
        <v>110</v>
      </c>
      <c r="G1311" s="261" t="s">
        <v>140</v>
      </c>
      <c r="H1311" s="261" t="s">
        <v>6398</v>
      </c>
    </row>
    <row r="1312" spans="1:8" x14ac:dyDescent="0.2">
      <c r="A1312" s="261" t="s">
        <v>93</v>
      </c>
      <c r="B1312" s="261" t="s">
        <v>9</v>
      </c>
      <c r="C1312">
        <f>_xlfn.XLOOKUP(B1312,'2.1.trackMPD'!$R$7:$R$29,'2.1.trackMPD'!$T$7:$T$29)</f>
        <v>6</v>
      </c>
      <c r="D1312" s="261">
        <v>1</v>
      </c>
      <c r="E1312" s="261" t="s">
        <v>6401</v>
      </c>
      <c r="F1312" s="261" t="s">
        <v>111</v>
      </c>
      <c r="G1312" s="261" t="s">
        <v>124</v>
      </c>
      <c r="H1312" s="261" t="s">
        <v>6398</v>
      </c>
    </row>
    <row r="1313" spans="1:8" x14ac:dyDescent="0.2">
      <c r="A1313" s="261" t="s">
        <v>93</v>
      </c>
      <c r="B1313" s="261" t="s">
        <v>9</v>
      </c>
      <c r="C1313">
        <f>_xlfn.XLOOKUP(B1313,'2.1.trackMPD'!$R$7:$R$29,'2.1.trackMPD'!$T$7:$T$29)</f>
        <v>6</v>
      </c>
      <c r="D1313" s="261">
        <v>1</v>
      </c>
      <c r="E1313" s="261" t="s">
        <v>6401</v>
      </c>
      <c r="F1313" s="261" t="s">
        <v>111</v>
      </c>
      <c r="G1313" s="261" t="s">
        <v>140</v>
      </c>
      <c r="H1313" s="261" t="s">
        <v>6398</v>
      </c>
    </row>
    <row r="1314" spans="1:8" x14ac:dyDescent="0.2">
      <c r="A1314" s="261" t="s">
        <v>93</v>
      </c>
      <c r="B1314" s="261" t="s">
        <v>9</v>
      </c>
      <c r="C1314">
        <f>_xlfn.XLOOKUP(B1314,'2.1.trackMPD'!$R$7:$R$29,'2.1.trackMPD'!$T$7:$T$29)</f>
        <v>6</v>
      </c>
      <c r="D1314" s="261">
        <v>1</v>
      </c>
      <c r="E1314" s="261" t="s">
        <v>6401</v>
      </c>
      <c r="F1314" s="261" t="s">
        <v>110</v>
      </c>
      <c r="G1314" s="261" t="s">
        <v>124</v>
      </c>
      <c r="H1314" s="261" t="s">
        <v>6399</v>
      </c>
    </row>
    <row r="1315" spans="1:8" x14ac:dyDescent="0.2">
      <c r="A1315" s="261" t="s">
        <v>93</v>
      </c>
      <c r="B1315" s="261" t="s">
        <v>9</v>
      </c>
      <c r="C1315">
        <f>_xlfn.XLOOKUP(B1315,'2.1.trackMPD'!$R$7:$R$29,'2.1.trackMPD'!$T$7:$T$29)</f>
        <v>6</v>
      </c>
      <c r="D1315" s="261">
        <v>1</v>
      </c>
      <c r="E1315" s="261" t="s">
        <v>6401</v>
      </c>
      <c r="F1315" s="261" t="s">
        <v>110</v>
      </c>
      <c r="G1315" s="261" t="s">
        <v>140</v>
      </c>
      <c r="H1315" s="261" t="s">
        <v>6399</v>
      </c>
    </row>
    <row r="1316" spans="1:8" x14ac:dyDescent="0.2">
      <c r="A1316" s="261" t="s">
        <v>93</v>
      </c>
      <c r="B1316" s="261" t="s">
        <v>9</v>
      </c>
      <c r="C1316">
        <f>_xlfn.XLOOKUP(B1316,'2.1.trackMPD'!$R$7:$R$29,'2.1.trackMPD'!$T$7:$T$29)</f>
        <v>6</v>
      </c>
      <c r="D1316" s="261">
        <v>10</v>
      </c>
      <c r="E1316" s="261" t="s">
        <v>6401</v>
      </c>
      <c r="F1316" s="261" t="s">
        <v>110</v>
      </c>
      <c r="G1316" s="261" t="s">
        <v>124</v>
      </c>
      <c r="H1316" s="261" t="s">
        <v>6398</v>
      </c>
    </row>
    <row r="1317" spans="1:8" x14ac:dyDescent="0.2">
      <c r="A1317" s="261" t="s">
        <v>93</v>
      </c>
      <c r="B1317" s="261" t="s">
        <v>9</v>
      </c>
      <c r="C1317">
        <f>_xlfn.XLOOKUP(B1317,'2.1.trackMPD'!$R$7:$R$29,'2.1.trackMPD'!$T$7:$T$29)</f>
        <v>6</v>
      </c>
      <c r="D1317" s="261">
        <v>10</v>
      </c>
      <c r="E1317" s="261" t="s">
        <v>6401</v>
      </c>
      <c r="F1317" s="261" t="s">
        <v>110</v>
      </c>
      <c r="G1317" s="261" t="s">
        <v>140</v>
      </c>
      <c r="H1317" s="261" t="s">
        <v>6398</v>
      </c>
    </row>
    <row r="1318" spans="1:8" x14ac:dyDescent="0.2">
      <c r="A1318" s="261" t="s">
        <v>93</v>
      </c>
      <c r="B1318" s="261" t="s">
        <v>9</v>
      </c>
      <c r="C1318">
        <f>_xlfn.XLOOKUP(B1318,'2.1.trackMPD'!$R$7:$R$29,'2.1.trackMPD'!$T$7:$T$29)</f>
        <v>6</v>
      </c>
      <c r="D1318" s="261">
        <v>10</v>
      </c>
      <c r="E1318" s="261" t="s">
        <v>6401</v>
      </c>
      <c r="F1318" s="261" t="s">
        <v>111</v>
      </c>
      <c r="G1318" s="261" t="s">
        <v>124</v>
      </c>
      <c r="H1318" s="261" t="s">
        <v>6398</v>
      </c>
    </row>
    <row r="1319" spans="1:8" x14ac:dyDescent="0.2">
      <c r="A1319" s="261" t="s">
        <v>93</v>
      </c>
      <c r="B1319" s="261" t="s">
        <v>9</v>
      </c>
      <c r="C1319">
        <f>_xlfn.XLOOKUP(B1319,'2.1.trackMPD'!$R$7:$R$29,'2.1.trackMPD'!$T$7:$T$29)</f>
        <v>6</v>
      </c>
      <c r="D1319" s="261">
        <v>10</v>
      </c>
      <c r="E1319" s="261" t="s">
        <v>6401</v>
      </c>
      <c r="F1319" s="261" t="s">
        <v>111</v>
      </c>
      <c r="G1319" s="261" t="s">
        <v>140</v>
      </c>
      <c r="H1319" s="261" t="s">
        <v>6398</v>
      </c>
    </row>
    <row r="1320" spans="1:8" x14ac:dyDescent="0.2">
      <c r="A1320" s="261" t="s">
        <v>93</v>
      </c>
      <c r="B1320" s="261" t="s">
        <v>9</v>
      </c>
      <c r="C1320">
        <f>_xlfn.XLOOKUP(B1320,'2.1.trackMPD'!$R$7:$R$29,'2.1.trackMPD'!$T$7:$T$29)</f>
        <v>6</v>
      </c>
      <c r="D1320" s="261">
        <v>10</v>
      </c>
      <c r="E1320" s="261" t="s">
        <v>6401</v>
      </c>
      <c r="F1320" s="261" t="s">
        <v>110</v>
      </c>
      <c r="G1320" s="261" t="s">
        <v>124</v>
      </c>
      <c r="H1320" s="261" t="s">
        <v>6399</v>
      </c>
    </row>
    <row r="1321" spans="1:8" x14ac:dyDescent="0.2">
      <c r="A1321" s="261" t="s">
        <v>93</v>
      </c>
      <c r="B1321" s="261" t="s">
        <v>9</v>
      </c>
      <c r="C1321">
        <f>_xlfn.XLOOKUP(B1321,'2.1.trackMPD'!$R$7:$R$29,'2.1.trackMPD'!$T$7:$T$29)</f>
        <v>6</v>
      </c>
      <c r="D1321" s="261">
        <v>10</v>
      </c>
      <c r="E1321" s="261" t="s">
        <v>6401</v>
      </c>
      <c r="F1321" s="261" t="s">
        <v>110</v>
      </c>
      <c r="G1321" s="261" t="s">
        <v>140</v>
      </c>
      <c r="H1321" s="261" t="s">
        <v>6399</v>
      </c>
    </row>
    <row r="1322" spans="1:8" x14ac:dyDescent="0.2">
      <c r="A1322" s="261" t="s">
        <v>93</v>
      </c>
      <c r="B1322" s="261" t="s">
        <v>9</v>
      </c>
      <c r="C1322">
        <f>_xlfn.XLOOKUP(B1322,'2.1.trackMPD'!$R$7:$R$29,'2.1.trackMPD'!$T$7:$T$29)</f>
        <v>6</v>
      </c>
      <c r="D1322" s="261">
        <v>100</v>
      </c>
      <c r="E1322" s="261" t="s">
        <v>6401</v>
      </c>
      <c r="F1322" s="261" t="s">
        <v>110</v>
      </c>
      <c r="G1322" s="261" t="s">
        <v>124</v>
      </c>
      <c r="H1322" s="261" t="s">
        <v>6398</v>
      </c>
    </row>
    <row r="1323" spans="1:8" x14ac:dyDescent="0.2">
      <c r="A1323" s="261" t="s">
        <v>93</v>
      </c>
      <c r="B1323" s="261" t="s">
        <v>9</v>
      </c>
      <c r="C1323">
        <f>_xlfn.XLOOKUP(B1323,'2.1.trackMPD'!$R$7:$R$29,'2.1.trackMPD'!$T$7:$T$29)</f>
        <v>6</v>
      </c>
      <c r="D1323" s="261">
        <v>100</v>
      </c>
      <c r="E1323" s="261" t="s">
        <v>6401</v>
      </c>
      <c r="F1323" s="261" t="s">
        <v>110</v>
      </c>
      <c r="G1323" s="261" t="s">
        <v>140</v>
      </c>
      <c r="H1323" s="261" t="s">
        <v>6398</v>
      </c>
    </row>
    <row r="1324" spans="1:8" x14ac:dyDescent="0.2">
      <c r="A1324" s="261" t="s">
        <v>93</v>
      </c>
      <c r="B1324" s="261" t="s">
        <v>9</v>
      </c>
      <c r="C1324">
        <f>_xlfn.XLOOKUP(B1324,'2.1.trackMPD'!$R$7:$R$29,'2.1.trackMPD'!$T$7:$T$29)</f>
        <v>6</v>
      </c>
      <c r="D1324" s="261">
        <v>100</v>
      </c>
      <c r="E1324" s="261" t="s">
        <v>6401</v>
      </c>
      <c r="F1324" s="261" t="s">
        <v>111</v>
      </c>
      <c r="G1324" s="261" t="s">
        <v>124</v>
      </c>
      <c r="H1324" s="261" t="s">
        <v>6398</v>
      </c>
    </row>
    <row r="1325" spans="1:8" x14ac:dyDescent="0.2">
      <c r="A1325" s="261" t="s">
        <v>93</v>
      </c>
      <c r="B1325" s="261" t="s">
        <v>9</v>
      </c>
      <c r="C1325">
        <f>_xlfn.XLOOKUP(B1325,'2.1.trackMPD'!$R$7:$R$29,'2.1.trackMPD'!$T$7:$T$29)</f>
        <v>6</v>
      </c>
      <c r="D1325" s="261">
        <v>100</v>
      </c>
      <c r="E1325" s="261" t="s">
        <v>6401</v>
      </c>
      <c r="F1325" s="261" t="s">
        <v>111</v>
      </c>
      <c r="G1325" s="261" t="s">
        <v>140</v>
      </c>
      <c r="H1325" s="261" t="s">
        <v>6398</v>
      </c>
    </row>
    <row r="1326" spans="1:8" x14ac:dyDescent="0.2">
      <c r="A1326" s="261" t="s">
        <v>93</v>
      </c>
      <c r="B1326" s="261" t="s">
        <v>9</v>
      </c>
      <c r="C1326">
        <f>_xlfn.XLOOKUP(B1326,'2.1.trackMPD'!$R$7:$R$29,'2.1.trackMPD'!$T$7:$T$29)</f>
        <v>6</v>
      </c>
      <c r="D1326" s="261">
        <v>100</v>
      </c>
      <c r="E1326" s="261" t="s">
        <v>6401</v>
      </c>
      <c r="F1326" s="261" t="s">
        <v>110</v>
      </c>
      <c r="G1326" s="261" t="s">
        <v>124</v>
      </c>
      <c r="H1326" s="261" t="s">
        <v>6399</v>
      </c>
    </row>
    <row r="1327" spans="1:8" x14ac:dyDescent="0.2">
      <c r="A1327" s="261" t="s">
        <v>93</v>
      </c>
      <c r="B1327" s="261" t="s">
        <v>9</v>
      </c>
      <c r="C1327">
        <f>_xlfn.XLOOKUP(B1327,'2.1.trackMPD'!$R$7:$R$29,'2.1.trackMPD'!$T$7:$T$29)</f>
        <v>6</v>
      </c>
      <c r="D1327" s="261">
        <v>100</v>
      </c>
      <c r="E1327" s="261" t="s">
        <v>6401</v>
      </c>
      <c r="F1327" s="261" t="s">
        <v>110</v>
      </c>
      <c r="G1327" s="261" t="s">
        <v>140</v>
      </c>
      <c r="H1327" s="261" t="s">
        <v>6399</v>
      </c>
    </row>
    <row r="1328" spans="1:8" x14ac:dyDescent="0.2">
      <c r="A1328" s="261" t="s">
        <v>93</v>
      </c>
      <c r="B1328" s="261" t="s">
        <v>146</v>
      </c>
      <c r="C1328">
        <f>_xlfn.XLOOKUP(B1328,'2.1.trackMPD'!$R$7:$R$29,'2.1.trackMPD'!$T$7:$T$29)</f>
        <v>6</v>
      </c>
      <c r="D1328" s="261">
        <v>1</v>
      </c>
      <c r="E1328" s="261" t="s">
        <v>6396</v>
      </c>
      <c r="F1328" s="261" t="s">
        <v>110</v>
      </c>
      <c r="G1328" s="261" t="s">
        <v>124</v>
      </c>
      <c r="H1328" s="261" t="s">
        <v>6398</v>
      </c>
    </row>
    <row r="1329" spans="1:8" x14ac:dyDescent="0.2">
      <c r="A1329" s="261" t="s">
        <v>93</v>
      </c>
      <c r="B1329" s="261" t="s">
        <v>146</v>
      </c>
      <c r="C1329">
        <f>_xlfn.XLOOKUP(B1329,'2.1.trackMPD'!$R$7:$R$29,'2.1.trackMPD'!$T$7:$T$29)</f>
        <v>6</v>
      </c>
      <c r="D1329" s="261">
        <v>1</v>
      </c>
      <c r="E1329" s="261" t="s">
        <v>6396</v>
      </c>
      <c r="F1329" s="261" t="s">
        <v>110</v>
      </c>
      <c r="G1329" s="261" t="s">
        <v>140</v>
      </c>
      <c r="H1329" s="261" t="s">
        <v>6398</v>
      </c>
    </row>
    <row r="1330" spans="1:8" x14ac:dyDescent="0.2">
      <c r="A1330" s="261" t="s">
        <v>93</v>
      </c>
      <c r="B1330" s="261" t="s">
        <v>146</v>
      </c>
      <c r="C1330">
        <f>_xlfn.XLOOKUP(B1330,'2.1.trackMPD'!$R$7:$R$29,'2.1.trackMPD'!$T$7:$T$29)</f>
        <v>6</v>
      </c>
      <c r="D1330" s="261">
        <v>1</v>
      </c>
      <c r="E1330" s="261" t="s">
        <v>6396</v>
      </c>
      <c r="F1330" s="261" t="s">
        <v>111</v>
      </c>
      <c r="G1330" s="261" t="s">
        <v>124</v>
      </c>
      <c r="H1330" s="261" t="s">
        <v>6398</v>
      </c>
    </row>
    <row r="1331" spans="1:8" x14ac:dyDescent="0.2">
      <c r="A1331" s="261" t="s">
        <v>93</v>
      </c>
      <c r="B1331" s="261" t="s">
        <v>146</v>
      </c>
      <c r="C1331">
        <f>_xlfn.XLOOKUP(B1331,'2.1.trackMPD'!$R$7:$R$29,'2.1.trackMPD'!$T$7:$T$29)</f>
        <v>6</v>
      </c>
      <c r="D1331" s="261">
        <v>1</v>
      </c>
      <c r="E1331" s="261" t="s">
        <v>6396</v>
      </c>
      <c r="F1331" s="261" t="s">
        <v>111</v>
      </c>
      <c r="G1331" s="261" t="s">
        <v>140</v>
      </c>
      <c r="H1331" s="261" t="s">
        <v>6398</v>
      </c>
    </row>
    <row r="1332" spans="1:8" x14ac:dyDescent="0.2">
      <c r="A1332" s="261" t="s">
        <v>93</v>
      </c>
      <c r="B1332" s="261" t="s">
        <v>146</v>
      </c>
      <c r="C1332">
        <f>_xlfn.XLOOKUP(B1332,'2.1.trackMPD'!$R$7:$R$29,'2.1.trackMPD'!$T$7:$T$29)</f>
        <v>6</v>
      </c>
      <c r="D1332" s="261">
        <v>1</v>
      </c>
      <c r="E1332" s="261" t="s">
        <v>6396</v>
      </c>
      <c r="F1332" s="261" t="s">
        <v>110</v>
      </c>
      <c r="G1332" s="261" t="s">
        <v>124</v>
      </c>
      <c r="H1332" s="261" t="s">
        <v>6399</v>
      </c>
    </row>
    <row r="1333" spans="1:8" x14ac:dyDescent="0.2">
      <c r="A1333" s="261" t="s">
        <v>93</v>
      </c>
      <c r="B1333" s="261" t="s">
        <v>146</v>
      </c>
      <c r="C1333">
        <f>_xlfn.XLOOKUP(B1333,'2.1.trackMPD'!$R$7:$R$29,'2.1.trackMPD'!$T$7:$T$29)</f>
        <v>6</v>
      </c>
      <c r="D1333" s="261">
        <v>1</v>
      </c>
      <c r="E1333" s="261" t="s">
        <v>6396</v>
      </c>
      <c r="F1333" s="261" t="s">
        <v>110</v>
      </c>
      <c r="G1333" s="261" t="s">
        <v>140</v>
      </c>
      <c r="H1333" s="261" t="s">
        <v>6399</v>
      </c>
    </row>
    <row r="1334" spans="1:8" x14ac:dyDescent="0.2">
      <c r="A1334" s="261" t="s">
        <v>93</v>
      </c>
      <c r="B1334" s="261" t="s">
        <v>146</v>
      </c>
      <c r="C1334">
        <f>_xlfn.XLOOKUP(B1334,'2.1.trackMPD'!$R$7:$R$29,'2.1.trackMPD'!$T$7:$T$29)</f>
        <v>6</v>
      </c>
      <c r="D1334" s="261">
        <v>10</v>
      </c>
      <c r="E1334" s="261" t="s">
        <v>6396</v>
      </c>
      <c r="F1334" s="261" t="s">
        <v>110</v>
      </c>
      <c r="G1334" s="261" t="s">
        <v>124</v>
      </c>
      <c r="H1334" s="261" t="s">
        <v>6398</v>
      </c>
    </row>
    <row r="1335" spans="1:8" x14ac:dyDescent="0.2">
      <c r="A1335" s="261" t="s">
        <v>93</v>
      </c>
      <c r="B1335" s="261" t="s">
        <v>146</v>
      </c>
      <c r="C1335">
        <f>_xlfn.XLOOKUP(B1335,'2.1.trackMPD'!$R$7:$R$29,'2.1.trackMPD'!$T$7:$T$29)</f>
        <v>6</v>
      </c>
      <c r="D1335" s="261">
        <v>10</v>
      </c>
      <c r="E1335" s="261" t="s">
        <v>6396</v>
      </c>
      <c r="F1335" s="261" t="s">
        <v>110</v>
      </c>
      <c r="G1335" s="261" t="s">
        <v>140</v>
      </c>
      <c r="H1335" s="261" t="s">
        <v>6398</v>
      </c>
    </row>
    <row r="1336" spans="1:8" x14ac:dyDescent="0.2">
      <c r="A1336" s="261" t="s">
        <v>93</v>
      </c>
      <c r="B1336" s="261" t="s">
        <v>146</v>
      </c>
      <c r="C1336">
        <f>_xlfn.XLOOKUP(B1336,'2.1.trackMPD'!$R$7:$R$29,'2.1.trackMPD'!$T$7:$T$29)</f>
        <v>6</v>
      </c>
      <c r="D1336" s="261">
        <v>10</v>
      </c>
      <c r="E1336" s="261" t="s">
        <v>6396</v>
      </c>
      <c r="F1336" s="261" t="s">
        <v>111</v>
      </c>
      <c r="G1336" s="261" t="s">
        <v>124</v>
      </c>
      <c r="H1336" s="261" t="s">
        <v>6398</v>
      </c>
    </row>
    <row r="1337" spans="1:8" x14ac:dyDescent="0.2">
      <c r="A1337" s="261" t="s">
        <v>93</v>
      </c>
      <c r="B1337" s="261" t="s">
        <v>146</v>
      </c>
      <c r="C1337">
        <f>_xlfn.XLOOKUP(B1337,'2.1.trackMPD'!$R$7:$R$29,'2.1.trackMPD'!$T$7:$T$29)</f>
        <v>6</v>
      </c>
      <c r="D1337" s="261">
        <v>10</v>
      </c>
      <c r="E1337" s="261" t="s">
        <v>6396</v>
      </c>
      <c r="F1337" s="261" t="s">
        <v>111</v>
      </c>
      <c r="G1337" s="261" t="s">
        <v>140</v>
      </c>
      <c r="H1337" s="261" t="s">
        <v>6398</v>
      </c>
    </row>
    <row r="1338" spans="1:8" x14ac:dyDescent="0.2">
      <c r="A1338" s="261" t="s">
        <v>93</v>
      </c>
      <c r="B1338" s="261" t="s">
        <v>146</v>
      </c>
      <c r="C1338">
        <f>_xlfn.XLOOKUP(B1338,'2.1.trackMPD'!$R$7:$R$29,'2.1.trackMPD'!$T$7:$T$29)</f>
        <v>6</v>
      </c>
      <c r="D1338" s="261">
        <v>10</v>
      </c>
      <c r="E1338" s="261" t="s">
        <v>6396</v>
      </c>
      <c r="F1338" s="261" t="s">
        <v>110</v>
      </c>
      <c r="G1338" s="261" t="s">
        <v>124</v>
      </c>
      <c r="H1338" s="261" t="s">
        <v>6399</v>
      </c>
    </row>
    <row r="1339" spans="1:8" x14ac:dyDescent="0.2">
      <c r="A1339" s="261" t="s">
        <v>93</v>
      </c>
      <c r="B1339" s="261" t="s">
        <v>146</v>
      </c>
      <c r="C1339">
        <f>_xlfn.XLOOKUP(B1339,'2.1.trackMPD'!$R$7:$R$29,'2.1.trackMPD'!$T$7:$T$29)</f>
        <v>6</v>
      </c>
      <c r="D1339" s="261">
        <v>10</v>
      </c>
      <c r="E1339" s="261" t="s">
        <v>6396</v>
      </c>
      <c r="F1339" s="261" t="s">
        <v>110</v>
      </c>
      <c r="G1339" s="261" t="s">
        <v>140</v>
      </c>
      <c r="H1339" s="261" t="s">
        <v>6399</v>
      </c>
    </row>
    <row r="1340" spans="1:8" x14ac:dyDescent="0.2">
      <c r="A1340" s="261" t="s">
        <v>93</v>
      </c>
      <c r="B1340" s="261" t="s">
        <v>146</v>
      </c>
      <c r="C1340">
        <f>_xlfn.XLOOKUP(B1340,'2.1.trackMPD'!$R$7:$R$29,'2.1.trackMPD'!$T$7:$T$29)</f>
        <v>6</v>
      </c>
      <c r="D1340" s="261">
        <v>100</v>
      </c>
      <c r="E1340" s="261" t="s">
        <v>6396</v>
      </c>
      <c r="F1340" s="261" t="s">
        <v>110</v>
      </c>
      <c r="G1340" s="261" t="s">
        <v>124</v>
      </c>
      <c r="H1340" s="261" t="s">
        <v>6398</v>
      </c>
    </row>
    <row r="1341" spans="1:8" x14ac:dyDescent="0.2">
      <c r="A1341" s="261" t="s">
        <v>93</v>
      </c>
      <c r="B1341" s="261" t="s">
        <v>146</v>
      </c>
      <c r="C1341">
        <f>_xlfn.XLOOKUP(B1341,'2.1.trackMPD'!$R$7:$R$29,'2.1.trackMPD'!$T$7:$T$29)</f>
        <v>6</v>
      </c>
      <c r="D1341" s="261">
        <v>100</v>
      </c>
      <c r="E1341" s="261" t="s">
        <v>6396</v>
      </c>
      <c r="F1341" s="261" t="s">
        <v>110</v>
      </c>
      <c r="G1341" s="261" t="s">
        <v>140</v>
      </c>
      <c r="H1341" s="261" t="s">
        <v>6398</v>
      </c>
    </row>
    <row r="1342" spans="1:8" x14ac:dyDescent="0.2">
      <c r="A1342" s="261" t="s">
        <v>93</v>
      </c>
      <c r="B1342" s="261" t="s">
        <v>146</v>
      </c>
      <c r="C1342">
        <f>_xlfn.XLOOKUP(B1342,'2.1.trackMPD'!$R$7:$R$29,'2.1.trackMPD'!$T$7:$T$29)</f>
        <v>6</v>
      </c>
      <c r="D1342" s="261">
        <v>100</v>
      </c>
      <c r="E1342" s="261" t="s">
        <v>6396</v>
      </c>
      <c r="F1342" s="261" t="s">
        <v>111</v>
      </c>
      <c r="G1342" s="261" t="s">
        <v>124</v>
      </c>
      <c r="H1342" s="261" t="s">
        <v>6398</v>
      </c>
    </row>
    <row r="1343" spans="1:8" x14ac:dyDescent="0.2">
      <c r="A1343" s="261" t="s">
        <v>93</v>
      </c>
      <c r="B1343" s="261" t="s">
        <v>146</v>
      </c>
      <c r="C1343">
        <f>_xlfn.XLOOKUP(B1343,'2.1.trackMPD'!$R$7:$R$29,'2.1.trackMPD'!$T$7:$T$29)</f>
        <v>6</v>
      </c>
      <c r="D1343" s="261">
        <v>100</v>
      </c>
      <c r="E1343" s="261" t="s">
        <v>6396</v>
      </c>
      <c r="F1343" s="261" t="s">
        <v>111</v>
      </c>
      <c r="G1343" s="261" t="s">
        <v>140</v>
      </c>
      <c r="H1343" s="261" t="s">
        <v>6398</v>
      </c>
    </row>
    <row r="1344" spans="1:8" x14ac:dyDescent="0.2">
      <c r="A1344" s="261" t="s">
        <v>93</v>
      </c>
      <c r="B1344" s="261" t="s">
        <v>146</v>
      </c>
      <c r="C1344">
        <f>_xlfn.XLOOKUP(B1344,'2.1.trackMPD'!$R$7:$R$29,'2.1.trackMPD'!$T$7:$T$29)</f>
        <v>6</v>
      </c>
      <c r="D1344" s="261">
        <v>100</v>
      </c>
      <c r="E1344" s="261" t="s">
        <v>6396</v>
      </c>
      <c r="F1344" s="261" t="s">
        <v>110</v>
      </c>
      <c r="G1344" s="261" t="s">
        <v>124</v>
      </c>
      <c r="H1344" s="261" t="s">
        <v>6399</v>
      </c>
    </row>
    <row r="1345" spans="1:8" x14ac:dyDescent="0.2">
      <c r="A1345" s="261" t="s">
        <v>93</v>
      </c>
      <c r="B1345" s="261" t="s">
        <v>146</v>
      </c>
      <c r="C1345">
        <f>_xlfn.XLOOKUP(B1345,'2.1.trackMPD'!$R$7:$R$29,'2.1.trackMPD'!$T$7:$T$29)</f>
        <v>6</v>
      </c>
      <c r="D1345" s="261">
        <v>100</v>
      </c>
      <c r="E1345" s="261" t="s">
        <v>6396</v>
      </c>
      <c r="F1345" s="261" t="s">
        <v>110</v>
      </c>
      <c r="G1345" s="261" t="s">
        <v>140</v>
      </c>
      <c r="H1345" s="261" t="s">
        <v>6399</v>
      </c>
    </row>
    <row r="1346" spans="1:8" x14ac:dyDescent="0.2">
      <c r="A1346" s="261" t="s">
        <v>93</v>
      </c>
      <c r="B1346" s="261" t="s">
        <v>146</v>
      </c>
      <c r="C1346">
        <f>_xlfn.XLOOKUP(B1346,'2.1.trackMPD'!$R$7:$R$29,'2.1.trackMPD'!$T$7:$T$29)</f>
        <v>6</v>
      </c>
      <c r="D1346" s="261">
        <v>1000</v>
      </c>
      <c r="E1346" s="261" t="s">
        <v>6396</v>
      </c>
      <c r="F1346" s="261" t="s">
        <v>110</v>
      </c>
      <c r="G1346" s="261" t="s">
        <v>124</v>
      </c>
      <c r="H1346" s="261" t="s">
        <v>6398</v>
      </c>
    </row>
    <row r="1347" spans="1:8" x14ac:dyDescent="0.2">
      <c r="A1347" s="261" t="s">
        <v>93</v>
      </c>
      <c r="B1347" s="261" t="s">
        <v>146</v>
      </c>
      <c r="C1347">
        <f>_xlfn.XLOOKUP(B1347,'2.1.trackMPD'!$R$7:$R$29,'2.1.trackMPD'!$T$7:$T$29)</f>
        <v>6</v>
      </c>
      <c r="D1347" s="261">
        <v>1000</v>
      </c>
      <c r="E1347" s="261" t="s">
        <v>6396</v>
      </c>
      <c r="F1347" s="261" t="s">
        <v>110</v>
      </c>
      <c r="G1347" s="261" t="s">
        <v>140</v>
      </c>
      <c r="H1347" s="261" t="s">
        <v>6398</v>
      </c>
    </row>
    <row r="1348" spans="1:8" x14ac:dyDescent="0.2">
      <c r="A1348" s="261" t="s">
        <v>93</v>
      </c>
      <c r="B1348" s="261" t="s">
        <v>146</v>
      </c>
      <c r="C1348">
        <f>_xlfn.XLOOKUP(B1348,'2.1.trackMPD'!$R$7:$R$29,'2.1.trackMPD'!$T$7:$T$29)</f>
        <v>6</v>
      </c>
      <c r="D1348" s="261">
        <v>1000</v>
      </c>
      <c r="E1348" s="261" t="s">
        <v>6396</v>
      </c>
      <c r="F1348" s="261" t="s">
        <v>111</v>
      </c>
      <c r="G1348" s="261" t="s">
        <v>124</v>
      </c>
      <c r="H1348" s="261" t="s">
        <v>6398</v>
      </c>
    </row>
    <row r="1349" spans="1:8" x14ac:dyDescent="0.2">
      <c r="A1349" s="261" t="s">
        <v>93</v>
      </c>
      <c r="B1349" s="261" t="s">
        <v>146</v>
      </c>
      <c r="C1349">
        <f>_xlfn.XLOOKUP(B1349,'2.1.trackMPD'!$R$7:$R$29,'2.1.trackMPD'!$T$7:$T$29)</f>
        <v>6</v>
      </c>
      <c r="D1349" s="261">
        <v>1000</v>
      </c>
      <c r="E1349" s="261" t="s">
        <v>6396</v>
      </c>
      <c r="F1349" s="261" t="s">
        <v>111</v>
      </c>
      <c r="G1349" s="261" t="s">
        <v>140</v>
      </c>
      <c r="H1349" s="261" t="s">
        <v>6398</v>
      </c>
    </row>
    <row r="1350" spans="1:8" x14ac:dyDescent="0.2">
      <c r="A1350" s="261" t="s">
        <v>93</v>
      </c>
      <c r="B1350" s="261" t="s">
        <v>146</v>
      </c>
      <c r="C1350">
        <f>_xlfn.XLOOKUP(B1350,'2.1.trackMPD'!$R$7:$R$29,'2.1.trackMPD'!$T$7:$T$29)</f>
        <v>6</v>
      </c>
      <c r="D1350" s="261">
        <v>1000</v>
      </c>
      <c r="E1350" s="261" t="s">
        <v>6396</v>
      </c>
      <c r="F1350" s="261" t="s">
        <v>110</v>
      </c>
      <c r="G1350" s="261" t="s">
        <v>124</v>
      </c>
      <c r="H1350" s="261" t="s">
        <v>6399</v>
      </c>
    </row>
    <row r="1351" spans="1:8" x14ac:dyDescent="0.2">
      <c r="A1351" s="261" t="s">
        <v>93</v>
      </c>
      <c r="B1351" s="261" t="s">
        <v>146</v>
      </c>
      <c r="C1351">
        <f>_xlfn.XLOOKUP(B1351,'2.1.trackMPD'!$R$7:$R$29,'2.1.trackMPD'!$T$7:$T$29)</f>
        <v>6</v>
      </c>
      <c r="D1351" s="261">
        <v>1000</v>
      </c>
      <c r="E1351" s="261" t="s">
        <v>6396</v>
      </c>
      <c r="F1351" s="261" t="s">
        <v>110</v>
      </c>
      <c r="G1351" s="261" t="s">
        <v>140</v>
      </c>
      <c r="H1351" s="261" t="s">
        <v>6399</v>
      </c>
    </row>
    <row r="1352" spans="1:8" x14ac:dyDescent="0.2">
      <c r="A1352" s="261" t="s">
        <v>93</v>
      </c>
      <c r="B1352" s="261" t="s">
        <v>146</v>
      </c>
      <c r="C1352">
        <f>_xlfn.XLOOKUP(B1352,'2.1.trackMPD'!$R$7:$R$29,'2.1.trackMPD'!$T$7:$T$29)</f>
        <v>6</v>
      </c>
      <c r="D1352" s="261">
        <v>5000</v>
      </c>
      <c r="E1352" s="261" t="s">
        <v>6396</v>
      </c>
      <c r="F1352" s="261" t="s">
        <v>110</v>
      </c>
      <c r="G1352" s="261" t="s">
        <v>124</v>
      </c>
      <c r="H1352" s="261" t="s">
        <v>6398</v>
      </c>
    </row>
    <row r="1353" spans="1:8" x14ac:dyDescent="0.2">
      <c r="A1353" s="261" t="s">
        <v>93</v>
      </c>
      <c r="B1353" s="261" t="s">
        <v>146</v>
      </c>
      <c r="C1353">
        <f>_xlfn.XLOOKUP(B1353,'2.1.trackMPD'!$R$7:$R$29,'2.1.trackMPD'!$T$7:$T$29)</f>
        <v>6</v>
      </c>
      <c r="D1353" s="261">
        <v>5000</v>
      </c>
      <c r="E1353" s="261" t="s">
        <v>6396</v>
      </c>
      <c r="F1353" s="261" t="s">
        <v>110</v>
      </c>
      <c r="G1353" s="261" t="s">
        <v>140</v>
      </c>
      <c r="H1353" s="261" t="s">
        <v>6398</v>
      </c>
    </row>
    <row r="1354" spans="1:8" x14ac:dyDescent="0.2">
      <c r="A1354" s="261" t="s">
        <v>93</v>
      </c>
      <c r="B1354" s="261" t="s">
        <v>146</v>
      </c>
      <c r="C1354">
        <f>_xlfn.XLOOKUP(B1354,'2.1.trackMPD'!$R$7:$R$29,'2.1.trackMPD'!$T$7:$T$29)</f>
        <v>6</v>
      </c>
      <c r="D1354" s="261">
        <v>5000</v>
      </c>
      <c r="E1354" s="261" t="s">
        <v>6396</v>
      </c>
      <c r="F1354" s="261" t="s">
        <v>111</v>
      </c>
      <c r="G1354" s="261" t="s">
        <v>124</v>
      </c>
      <c r="H1354" s="261" t="s">
        <v>6398</v>
      </c>
    </row>
    <row r="1355" spans="1:8" x14ac:dyDescent="0.2">
      <c r="A1355" s="261" t="s">
        <v>93</v>
      </c>
      <c r="B1355" s="261" t="s">
        <v>146</v>
      </c>
      <c r="C1355">
        <f>_xlfn.XLOOKUP(B1355,'2.1.trackMPD'!$R$7:$R$29,'2.1.trackMPD'!$T$7:$T$29)</f>
        <v>6</v>
      </c>
      <c r="D1355" s="261">
        <v>5000</v>
      </c>
      <c r="E1355" s="261" t="s">
        <v>6396</v>
      </c>
      <c r="F1355" s="261" t="s">
        <v>111</v>
      </c>
      <c r="G1355" s="261" t="s">
        <v>140</v>
      </c>
      <c r="H1355" s="261" t="s">
        <v>6398</v>
      </c>
    </row>
    <row r="1356" spans="1:8" x14ac:dyDescent="0.2">
      <c r="A1356" s="261" t="s">
        <v>93</v>
      </c>
      <c r="B1356" s="261" t="s">
        <v>146</v>
      </c>
      <c r="C1356">
        <f>_xlfn.XLOOKUP(B1356,'2.1.trackMPD'!$R$7:$R$29,'2.1.trackMPD'!$T$7:$T$29)</f>
        <v>6</v>
      </c>
      <c r="D1356" s="261">
        <v>5000</v>
      </c>
      <c r="E1356" s="261" t="s">
        <v>6396</v>
      </c>
      <c r="F1356" s="261" t="s">
        <v>110</v>
      </c>
      <c r="G1356" s="261" t="s">
        <v>124</v>
      </c>
      <c r="H1356" s="261" t="s">
        <v>6399</v>
      </c>
    </row>
    <row r="1357" spans="1:8" x14ac:dyDescent="0.2">
      <c r="A1357" s="261" t="s">
        <v>93</v>
      </c>
      <c r="B1357" s="261" t="s">
        <v>146</v>
      </c>
      <c r="C1357">
        <f>_xlfn.XLOOKUP(B1357,'2.1.trackMPD'!$R$7:$R$29,'2.1.trackMPD'!$T$7:$T$29)</f>
        <v>6</v>
      </c>
      <c r="D1357" s="261">
        <v>5000</v>
      </c>
      <c r="E1357" s="261" t="s">
        <v>6396</v>
      </c>
      <c r="F1357" s="261" t="s">
        <v>110</v>
      </c>
      <c r="G1357" s="261" t="s">
        <v>140</v>
      </c>
      <c r="H1357" s="261" t="s">
        <v>6399</v>
      </c>
    </row>
    <row r="1358" spans="1:8" x14ac:dyDescent="0.2">
      <c r="A1358" s="261" t="s">
        <v>93</v>
      </c>
      <c r="B1358" s="261" t="s">
        <v>146</v>
      </c>
      <c r="C1358">
        <f>_xlfn.XLOOKUP(B1358,'2.1.trackMPD'!$R$7:$R$29,'2.1.trackMPD'!$T$7:$T$29)</f>
        <v>6</v>
      </c>
      <c r="D1358" s="261">
        <v>1</v>
      </c>
      <c r="E1358" s="261" t="s">
        <v>6400</v>
      </c>
      <c r="F1358" s="261" t="s">
        <v>110</v>
      </c>
      <c r="G1358" s="261" t="s">
        <v>124</v>
      </c>
      <c r="H1358" s="261" t="s">
        <v>6398</v>
      </c>
    </row>
    <row r="1359" spans="1:8" x14ac:dyDescent="0.2">
      <c r="A1359" s="261" t="s">
        <v>93</v>
      </c>
      <c r="B1359" s="261" t="s">
        <v>146</v>
      </c>
      <c r="C1359">
        <f>_xlfn.XLOOKUP(B1359,'2.1.trackMPD'!$R$7:$R$29,'2.1.trackMPD'!$T$7:$T$29)</f>
        <v>6</v>
      </c>
      <c r="D1359" s="261">
        <v>1</v>
      </c>
      <c r="E1359" s="261" t="s">
        <v>6400</v>
      </c>
      <c r="F1359" s="261" t="s">
        <v>110</v>
      </c>
      <c r="G1359" s="261" t="s">
        <v>140</v>
      </c>
      <c r="H1359" s="261" t="s">
        <v>6398</v>
      </c>
    </row>
    <row r="1360" spans="1:8" x14ac:dyDescent="0.2">
      <c r="A1360" s="261" t="s">
        <v>93</v>
      </c>
      <c r="B1360" s="261" t="s">
        <v>146</v>
      </c>
      <c r="C1360">
        <f>_xlfn.XLOOKUP(B1360,'2.1.trackMPD'!$R$7:$R$29,'2.1.trackMPD'!$T$7:$T$29)</f>
        <v>6</v>
      </c>
      <c r="D1360" s="261">
        <v>1</v>
      </c>
      <c r="E1360" s="261" t="s">
        <v>6400</v>
      </c>
      <c r="F1360" s="261" t="s">
        <v>111</v>
      </c>
      <c r="G1360" s="261" t="s">
        <v>124</v>
      </c>
      <c r="H1360" s="261" t="s">
        <v>6398</v>
      </c>
    </row>
    <row r="1361" spans="1:8" x14ac:dyDescent="0.2">
      <c r="A1361" s="261" t="s">
        <v>93</v>
      </c>
      <c r="B1361" s="261" t="s">
        <v>146</v>
      </c>
      <c r="C1361">
        <f>_xlfn.XLOOKUP(B1361,'2.1.trackMPD'!$R$7:$R$29,'2.1.trackMPD'!$T$7:$T$29)</f>
        <v>6</v>
      </c>
      <c r="D1361" s="261">
        <v>1</v>
      </c>
      <c r="E1361" s="261" t="s">
        <v>6400</v>
      </c>
      <c r="F1361" s="261" t="s">
        <v>111</v>
      </c>
      <c r="G1361" s="261" t="s">
        <v>140</v>
      </c>
      <c r="H1361" s="261" t="s">
        <v>6398</v>
      </c>
    </row>
    <row r="1362" spans="1:8" x14ac:dyDescent="0.2">
      <c r="A1362" s="261" t="s">
        <v>93</v>
      </c>
      <c r="B1362" s="261" t="s">
        <v>146</v>
      </c>
      <c r="C1362">
        <f>_xlfn.XLOOKUP(B1362,'2.1.trackMPD'!$R$7:$R$29,'2.1.trackMPD'!$T$7:$T$29)</f>
        <v>6</v>
      </c>
      <c r="D1362" s="261">
        <v>1</v>
      </c>
      <c r="E1362" s="261" t="s">
        <v>6400</v>
      </c>
      <c r="F1362" s="261" t="s">
        <v>110</v>
      </c>
      <c r="G1362" s="261" t="s">
        <v>124</v>
      </c>
      <c r="H1362" s="261" t="s">
        <v>6399</v>
      </c>
    </row>
    <row r="1363" spans="1:8" x14ac:dyDescent="0.2">
      <c r="A1363" s="261" t="s">
        <v>93</v>
      </c>
      <c r="B1363" s="261" t="s">
        <v>146</v>
      </c>
      <c r="C1363">
        <f>_xlfn.XLOOKUP(B1363,'2.1.trackMPD'!$R$7:$R$29,'2.1.trackMPD'!$T$7:$T$29)</f>
        <v>6</v>
      </c>
      <c r="D1363" s="261">
        <v>1</v>
      </c>
      <c r="E1363" s="261" t="s">
        <v>6400</v>
      </c>
      <c r="F1363" s="261" t="s">
        <v>110</v>
      </c>
      <c r="G1363" s="261" t="s">
        <v>140</v>
      </c>
      <c r="H1363" s="261" t="s">
        <v>6399</v>
      </c>
    </row>
    <row r="1364" spans="1:8" x14ac:dyDescent="0.2">
      <c r="A1364" s="261" t="s">
        <v>93</v>
      </c>
      <c r="B1364" s="261" t="s">
        <v>146</v>
      </c>
      <c r="C1364">
        <f>_xlfn.XLOOKUP(B1364,'2.1.trackMPD'!$R$7:$R$29,'2.1.trackMPD'!$T$7:$T$29)</f>
        <v>6</v>
      </c>
      <c r="D1364" s="261">
        <v>10</v>
      </c>
      <c r="E1364" s="261" t="s">
        <v>6400</v>
      </c>
      <c r="F1364" s="261" t="s">
        <v>110</v>
      </c>
      <c r="G1364" s="261" t="s">
        <v>124</v>
      </c>
      <c r="H1364" s="261" t="s">
        <v>6398</v>
      </c>
    </row>
    <row r="1365" spans="1:8" x14ac:dyDescent="0.2">
      <c r="A1365" s="261" t="s">
        <v>93</v>
      </c>
      <c r="B1365" s="261" t="s">
        <v>146</v>
      </c>
      <c r="C1365">
        <f>_xlfn.XLOOKUP(B1365,'2.1.trackMPD'!$R$7:$R$29,'2.1.trackMPD'!$T$7:$T$29)</f>
        <v>6</v>
      </c>
      <c r="D1365" s="261">
        <v>10</v>
      </c>
      <c r="E1365" s="261" t="s">
        <v>6400</v>
      </c>
      <c r="F1365" s="261" t="s">
        <v>110</v>
      </c>
      <c r="G1365" s="261" t="s">
        <v>140</v>
      </c>
      <c r="H1365" s="261" t="s">
        <v>6398</v>
      </c>
    </row>
    <row r="1366" spans="1:8" x14ac:dyDescent="0.2">
      <c r="A1366" s="261" t="s">
        <v>93</v>
      </c>
      <c r="B1366" s="261" t="s">
        <v>146</v>
      </c>
      <c r="C1366">
        <f>_xlfn.XLOOKUP(B1366,'2.1.trackMPD'!$R$7:$R$29,'2.1.trackMPD'!$T$7:$T$29)</f>
        <v>6</v>
      </c>
      <c r="D1366" s="261">
        <v>10</v>
      </c>
      <c r="E1366" s="261" t="s">
        <v>6400</v>
      </c>
      <c r="F1366" s="261" t="s">
        <v>111</v>
      </c>
      <c r="G1366" s="261" t="s">
        <v>124</v>
      </c>
      <c r="H1366" s="261" t="s">
        <v>6398</v>
      </c>
    </row>
    <row r="1367" spans="1:8" x14ac:dyDescent="0.2">
      <c r="A1367" s="261" t="s">
        <v>93</v>
      </c>
      <c r="B1367" s="261" t="s">
        <v>146</v>
      </c>
      <c r="C1367">
        <f>_xlfn.XLOOKUP(B1367,'2.1.trackMPD'!$R$7:$R$29,'2.1.trackMPD'!$T$7:$T$29)</f>
        <v>6</v>
      </c>
      <c r="D1367" s="261">
        <v>10</v>
      </c>
      <c r="E1367" s="261" t="s">
        <v>6400</v>
      </c>
      <c r="F1367" s="261" t="s">
        <v>111</v>
      </c>
      <c r="G1367" s="261" t="s">
        <v>140</v>
      </c>
      <c r="H1367" s="261" t="s">
        <v>6398</v>
      </c>
    </row>
    <row r="1368" spans="1:8" x14ac:dyDescent="0.2">
      <c r="A1368" s="261" t="s">
        <v>93</v>
      </c>
      <c r="B1368" s="261" t="s">
        <v>146</v>
      </c>
      <c r="C1368">
        <f>_xlfn.XLOOKUP(B1368,'2.1.trackMPD'!$R$7:$R$29,'2.1.trackMPD'!$T$7:$T$29)</f>
        <v>6</v>
      </c>
      <c r="D1368" s="261">
        <v>10</v>
      </c>
      <c r="E1368" s="261" t="s">
        <v>6400</v>
      </c>
      <c r="F1368" s="261" t="s">
        <v>110</v>
      </c>
      <c r="G1368" s="261" t="s">
        <v>124</v>
      </c>
      <c r="H1368" s="261" t="s">
        <v>6399</v>
      </c>
    </row>
    <row r="1369" spans="1:8" x14ac:dyDescent="0.2">
      <c r="A1369" s="261" t="s">
        <v>93</v>
      </c>
      <c r="B1369" s="261" t="s">
        <v>146</v>
      </c>
      <c r="C1369">
        <f>_xlfn.XLOOKUP(B1369,'2.1.trackMPD'!$R$7:$R$29,'2.1.trackMPD'!$T$7:$T$29)</f>
        <v>6</v>
      </c>
      <c r="D1369" s="261">
        <v>10</v>
      </c>
      <c r="E1369" s="261" t="s">
        <v>6400</v>
      </c>
      <c r="F1369" s="261" t="s">
        <v>110</v>
      </c>
      <c r="G1369" s="261" t="s">
        <v>140</v>
      </c>
      <c r="H1369" s="261" t="s">
        <v>6399</v>
      </c>
    </row>
    <row r="1370" spans="1:8" x14ac:dyDescent="0.2">
      <c r="A1370" s="261" t="s">
        <v>93</v>
      </c>
      <c r="B1370" s="261" t="s">
        <v>146</v>
      </c>
      <c r="C1370">
        <f>_xlfn.XLOOKUP(B1370,'2.1.trackMPD'!$R$7:$R$29,'2.1.trackMPD'!$T$7:$T$29)</f>
        <v>6</v>
      </c>
      <c r="D1370" s="261">
        <v>100</v>
      </c>
      <c r="E1370" s="261" t="s">
        <v>6400</v>
      </c>
      <c r="F1370" s="261" t="s">
        <v>110</v>
      </c>
      <c r="G1370" s="261" t="s">
        <v>124</v>
      </c>
      <c r="H1370" s="261" t="s">
        <v>6398</v>
      </c>
    </row>
    <row r="1371" spans="1:8" x14ac:dyDescent="0.2">
      <c r="A1371" s="261" t="s">
        <v>93</v>
      </c>
      <c r="B1371" s="261" t="s">
        <v>146</v>
      </c>
      <c r="C1371">
        <f>_xlfn.XLOOKUP(B1371,'2.1.trackMPD'!$R$7:$R$29,'2.1.trackMPD'!$T$7:$T$29)</f>
        <v>6</v>
      </c>
      <c r="D1371" s="261">
        <v>100</v>
      </c>
      <c r="E1371" s="261" t="s">
        <v>6400</v>
      </c>
      <c r="F1371" s="261" t="s">
        <v>110</v>
      </c>
      <c r="G1371" s="261" t="s">
        <v>140</v>
      </c>
      <c r="H1371" s="261" t="s">
        <v>6398</v>
      </c>
    </row>
    <row r="1372" spans="1:8" x14ac:dyDescent="0.2">
      <c r="A1372" s="261" t="s">
        <v>93</v>
      </c>
      <c r="B1372" s="261" t="s">
        <v>146</v>
      </c>
      <c r="C1372">
        <f>_xlfn.XLOOKUP(B1372,'2.1.trackMPD'!$R$7:$R$29,'2.1.trackMPD'!$T$7:$T$29)</f>
        <v>6</v>
      </c>
      <c r="D1372" s="261">
        <v>100</v>
      </c>
      <c r="E1372" s="261" t="s">
        <v>6400</v>
      </c>
      <c r="F1372" s="261" t="s">
        <v>111</v>
      </c>
      <c r="G1372" s="261" t="s">
        <v>124</v>
      </c>
      <c r="H1372" s="261" t="s">
        <v>6398</v>
      </c>
    </row>
    <row r="1373" spans="1:8" x14ac:dyDescent="0.2">
      <c r="A1373" s="261" t="s">
        <v>93</v>
      </c>
      <c r="B1373" s="261" t="s">
        <v>146</v>
      </c>
      <c r="C1373">
        <f>_xlfn.XLOOKUP(B1373,'2.1.trackMPD'!$R$7:$R$29,'2.1.trackMPD'!$T$7:$T$29)</f>
        <v>6</v>
      </c>
      <c r="D1373" s="261">
        <v>100</v>
      </c>
      <c r="E1373" s="261" t="s">
        <v>6400</v>
      </c>
      <c r="F1373" s="261" t="s">
        <v>111</v>
      </c>
      <c r="G1373" s="261" t="s">
        <v>140</v>
      </c>
      <c r="H1373" s="261" t="s">
        <v>6398</v>
      </c>
    </row>
    <row r="1374" spans="1:8" x14ac:dyDescent="0.2">
      <c r="A1374" s="261" t="s">
        <v>93</v>
      </c>
      <c r="B1374" s="261" t="s">
        <v>146</v>
      </c>
      <c r="C1374">
        <f>_xlfn.XLOOKUP(B1374,'2.1.trackMPD'!$R$7:$R$29,'2.1.trackMPD'!$T$7:$T$29)</f>
        <v>6</v>
      </c>
      <c r="D1374" s="261">
        <v>100</v>
      </c>
      <c r="E1374" s="261" t="s">
        <v>6400</v>
      </c>
      <c r="F1374" s="261" t="s">
        <v>110</v>
      </c>
      <c r="G1374" s="261" t="s">
        <v>124</v>
      </c>
      <c r="H1374" s="261" t="s">
        <v>6399</v>
      </c>
    </row>
    <row r="1375" spans="1:8" x14ac:dyDescent="0.2">
      <c r="A1375" s="261" t="s">
        <v>93</v>
      </c>
      <c r="B1375" s="261" t="s">
        <v>146</v>
      </c>
      <c r="C1375">
        <f>_xlfn.XLOOKUP(B1375,'2.1.trackMPD'!$R$7:$R$29,'2.1.trackMPD'!$T$7:$T$29)</f>
        <v>6</v>
      </c>
      <c r="D1375" s="261">
        <v>100</v>
      </c>
      <c r="E1375" s="261" t="s">
        <v>6400</v>
      </c>
      <c r="F1375" s="261" t="s">
        <v>110</v>
      </c>
      <c r="G1375" s="261" t="s">
        <v>140</v>
      </c>
      <c r="H1375" s="261" t="s">
        <v>6399</v>
      </c>
    </row>
    <row r="1376" spans="1:8" x14ac:dyDescent="0.2">
      <c r="A1376" s="261" t="s">
        <v>93</v>
      </c>
      <c r="B1376" s="261" t="s">
        <v>146</v>
      </c>
      <c r="C1376">
        <f>_xlfn.XLOOKUP(B1376,'2.1.trackMPD'!$R$7:$R$29,'2.1.trackMPD'!$T$7:$T$29)</f>
        <v>6</v>
      </c>
      <c r="D1376" s="261">
        <v>1000</v>
      </c>
      <c r="E1376" s="261" t="s">
        <v>6400</v>
      </c>
      <c r="F1376" s="261" t="s">
        <v>110</v>
      </c>
      <c r="G1376" s="261" t="s">
        <v>124</v>
      </c>
      <c r="H1376" s="261" t="s">
        <v>6398</v>
      </c>
    </row>
    <row r="1377" spans="1:8" x14ac:dyDescent="0.2">
      <c r="A1377" s="261" t="s">
        <v>93</v>
      </c>
      <c r="B1377" s="261" t="s">
        <v>146</v>
      </c>
      <c r="C1377">
        <f>_xlfn.XLOOKUP(B1377,'2.1.trackMPD'!$R$7:$R$29,'2.1.trackMPD'!$T$7:$T$29)</f>
        <v>6</v>
      </c>
      <c r="D1377" s="261">
        <v>1000</v>
      </c>
      <c r="E1377" s="261" t="s">
        <v>6400</v>
      </c>
      <c r="F1377" s="261" t="s">
        <v>110</v>
      </c>
      <c r="G1377" s="261" t="s">
        <v>140</v>
      </c>
      <c r="H1377" s="261" t="s">
        <v>6398</v>
      </c>
    </row>
    <row r="1378" spans="1:8" x14ac:dyDescent="0.2">
      <c r="A1378" s="261" t="s">
        <v>93</v>
      </c>
      <c r="B1378" s="261" t="s">
        <v>146</v>
      </c>
      <c r="C1378">
        <f>_xlfn.XLOOKUP(B1378,'2.1.trackMPD'!$R$7:$R$29,'2.1.trackMPD'!$T$7:$T$29)</f>
        <v>6</v>
      </c>
      <c r="D1378" s="261">
        <v>1000</v>
      </c>
      <c r="E1378" s="261" t="s">
        <v>6400</v>
      </c>
      <c r="F1378" s="261" t="s">
        <v>111</v>
      </c>
      <c r="G1378" s="261" t="s">
        <v>124</v>
      </c>
      <c r="H1378" s="261" t="s">
        <v>6398</v>
      </c>
    </row>
    <row r="1379" spans="1:8" x14ac:dyDescent="0.2">
      <c r="A1379" s="261" t="s">
        <v>93</v>
      </c>
      <c r="B1379" s="261" t="s">
        <v>146</v>
      </c>
      <c r="C1379">
        <f>_xlfn.XLOOKUP(B1379,'2.1.trackMPD'!$R$7:$R$29,'2.1.trackMPD'!$T$7:$T$29)</f>
        <v>6</v>
      </c>
      <c r="D1379" s="261">
        <v>1000</v>
      </c>
      <c r="E1379" s="261" t="s">
        <v>6400</v>
      </c>
      <c r="F1379" s="261" t="s">
        <v>111</v>
      </c>
      <c r="G1379" s="261" t="s">
        <v>140</v>
      </c>
      <c r="H1379" s="261" t="s">
        <v>6398</v>
      </c>
    </row>
    <row r="1380" spans="1:8" x14ac:dyDescent="0.2">
      <c r="A1380" s="261" t="s">
        <v>93</v>
      </c>
      <c r="B1380" s="261" t="s">
        <v>146</v>
      </c>
      <c r="C1380">
        <f>_xlfn.XLOOKUP(B1380,'2.1.trackMPD'!$R$7:$R$29,'2.1.trackMPD'!$T$7:$T$29)</f>
        <v>6</v>
      </c>
      <c r="D1380" s="261">
        <v>1000</v>
      </c>
      <c r="E1380" s="261" t="s">
        <v>6400</v>
      </c>
      <c r="F1380" s="261" t="s">
        <v>110</v>
      </c>
      <c r="G1380" s="261" t="s">
        <v>124</v>
      </c>
      <c r="H1380" s="261" t="s">
        <v>6399</v>
      </c>
    </row>
    <row r="1381" spans="1:8" x14ac:dyDescent="0.2">
      <c r="A1381" s="261" t="s">
        <v>93</v>
      </c>
      <c r="B1381" s="261" t="s">
        <v>146</v>
      </c>
      <c r="C1381">
        <f>_xlfn.XLOOKUP(B1381,'2.1.trackMPD'!$R$7:$R$29,'2.1.trackMPD'!$T$7:$T$29)</f>
        <v>6</v>
      </c>
      <c r="D1381" s="261">
        <v>1000</v>
      </c>
      <c r="E1381" s="261" t="s">
        <v>6400</v>
      </c>
      <c r="F1381" s="261" t="s">
        <v>110</v>
      </c>
      <c r="G1381" s="261" t="s">
        <v>140</v>
      </c>
      <c r="H1381" s="261" t="s">
        <v>6399</v>
      </c>
    </row>
    <row r="1382" spans="1:8" x14ac:dyDescent="0.2">
      <c r="A1382" s="261" t="s">
        <v>93</v>
      </c>
      <c r="B1382" s="261" t="s">
        <v>146</v>
      </c>
      <c r="C1382">
        <f>_xlfn.XLOOKUP(B1382,'2.1.trackMPD'!$R$7:$R$29,'2.1.trackMPD'!$T$7:$T$29)</f>
        <v>6</v>
      </c>
      <c r="D1382" s="261">
        <v>5000</v>
      </c>
      <c r="E1382" s="261" t="s">
        <v>6400</v>
      </c>
      <c r="F1382" s="261" t="s">
        <v>110</v>
      </c>
      <c r="G1382" s="261" t="s">
        <v>124</v>
      </c>
      <c r="H1382" s="261" t="s">
        <v>6398</v>
      </c>
    </row>
    <row r="1383" spans="1:8" x14ac:dyDescent="0.2">
      <c r="A1383" s="261" t="s">
        <v>93</v>
      </c>
      <c r="B1383" s="261" t="s">
        <v>146</v>
      </c>
      <c r="C1383">
        <f>_xlfn.XLOOKUP(B1383,'2.1.trackMPD'!$R$7:$R$29,'2.1.trackMPD'!$T$7:$T$29)</f>
        <v>6</v>
      </c>
      <c r="D1383" s="261">
        <v>5000</v>
      </c>
      <c r="E1383" s="261" t="s">
        <v>6400</v>
      </c>
      <c r="F1383" s="261" t="s">
        <v>110</v>
      </c>
      <c r="G1383" s="261" t="s">
        <v>140</v>
      </c>
      <c r="H1383" s="261" t="s">
        <v>6398</v>
      </c>
    </row>
    <row r="1384" spans="1:8" x14ac:dyDescent="0.2">
      <c r="A1384" s="261" t="s">
        <v>93</v>
      </c>
      <c r="B1384" s="261" t="s">
        <v>146</v>
      </c>
      <c r="C1384">
        <f>_xlfn.XLOOKUP(B1384,'2.1.trackMPD'!$R$7:$R$29,'2.1.trackMPD'!$T$7:$T$29)</f>
        <v>6</v>
      </c>
      <c r="D1384" s="261">
        <v>5000</v>
      </c>
      <c r="E1384" s="261" t="s">
        <v>6400</v>
      </c>
      <c r="F1384" s="261" t="s">
        <v>111</v>
      </c>
      <c r="G1384" s="261" t="s">
        <v>124</v>
      </c>
      <c r="H1384" s="261" t="s">
        <v>6398</v>
      </c>
    </row>
    <row r="1385" spans="1:8" x14ac:dyDescent="0.2">
      <c r="A1385" s="261" t="s">
        <v>93</v>
      </c>
      <c r="B1385" s="261" t="s">
        <v>146</v>
      </c>
      <c r="C1385">
        <f>_xlfn.XLOOKUP(B1385,'2.1.trackMPD'!$R$7:$R$29,'2.1.trackMPD'!$T$7:$T$29)</f>
        <v>6</v>
      </c>
      <c r="D1385" s="261">
        <v>5000</v>
      </c>
      <c r="E1385" s="261" t="s">
        <v>6400</v>
      </c>
      <c r="F1385" s="261" t="s">
        <v>111</v>
      </c>
      <c r="G1385" s="261" t="s">
        <v>140</v>
      </c>
      <c r="H1385" s="261" t="s">
        <v>6398</v>
      </c>
    </row>
    <row r="1386" spans="1:8" x14ac:dyDescent="0.2">
      <c r="A1386" s="261" t="s">
        <v>93</v>
      </c>
      <c r="B1386" s="261" t="s">
        <v>146</v>
      </c>
      <c r="C1386">
        <f>_xlfn.XLOOKUP(B1386,'2.1.trackMPD'!$R$7:$R$29,'2.1.trackMPD'!$T$7:$T$29)</f>
        <v>6</v>
      </c>
      <c r="D1386" s="261">
        <v>5000</v>
      </c>
      <c r="E1386" s="261" t="s">
        <v>6400</v>
      </c>
      <c r="F1386" s="261" t="s">
        <v>110</v>
      </c>
      <c r="G1386" s="261" t="s">
        <v>124</v>
      </c>
      <c r="H1386" s="261" t="s">
        <v>6399</v>
      </c>
    </row>
    <row r="1387" spans="1:8" x14ac:dyDescent="0.2">
      <c r="A1387" s="261" t="s">
        <v>93</v>
      </c>
      <c r="B1387" s="261" t="s">
        <v>146</v>
      </c>
      <c r="C1387">
        <f>_xlfn.XLOOKUP(B1387,'2.1.trackMPD'!$R$7:$R$29,'2.1.trackMPD'!$T$7:$T$29)</f>
        <v>6</v>
      </c>
      <c r="D1387" s="261">
        <v>5000</v>
      </c>
      <c r="E1387" s="261" t="s">
        <v>6400</v>
      </c>
      <c r="F1387" s="261" t="s">
        <v>110</v>
      </c>
      <c r="G1387" s="261" t="s">
        <v>140</v>
      </c>
      <c r="H1387" s="261" t="s">
        <v>6399</v>
      </c>
    </row>
    <row r="1388" spans="1:8" x14ac:dyDescent="0.2">
      <c r="A1388" s="261" t="s">
        <v>93</v>
      </c>
      <c r="B1388" s="261" t="s">
        <v>146</v>
      </c>
      <c r="C1388">
        <f>_xlfn.XLOOKUP(B1388,'2.1.trackMPD'!$R$7:$R$29,'2.1.trackMPD'!$T$7:$T$29)</f>
        <v>6</v>
      </c>
      <c r="D1388" s="261">
        <v>1</v>
      </c>
      <c r="E1388" s="261" t="s">
        <v>6401</v>
      </c>
      <c r="F1388" s="261" t="s">
        <v>110</v>
      </c>
      <c r="G1388" s="261" t="s">
        <v>124</v>
      </c>
      <c r="H1388" s="261" t="s">
        <v>6398</v>
      </c>
    </row>
    <row r="1389" spans="1:8" x14ac:dyDescent="0.2">
      <c r="A1389" s="261" t="s">
        <v>93</v>
      </c>
      <c r="B1389" s="261" t="s">
        <v>146</v>
      </c>
      <c r="C1389">
        <f>_xlfn.XLOOKUP(B1389,'2.1.trackMPD'!$R$7:$R$29,'2.1.trackMPD'!$T$7:$T$29)</f>
        <v>6</v>
      </c>
      <c r="D1389" s="261">
        <v>1</v>
      </c>
      <c r="E1389" s="261" t="s">
        <v>6401</v>
      </c>
      <c r="F1389" s="261" t="s">
        <v>110</v>
      </c>
      <c r="G1389" s="261" t="s">
        <v>140</v>
      </c>
      <c r="H1389" s="261" t="s">
        <v>6398</v>
      </c>
    </row>
    <row r="1390" spans="1:8" x14ac:dyDescent="0.2">
      <c r="A1390" s="261" t="s">
        <v>93</v>
      </c>
      <c r="B1390" s="261" t="s">
        <v>146</v>
      </c>
      <c r="C1390">
        <f>_xlfn.XLOOKUP(B1390,'2.1.trackMPD'!$R$7:$R$29,'2.1.trackMPD'!$T$7:$T$29)</f>
        <v>6</v>
      </c>
      <c r="D1390" s="261">
        <v>1</v>
      </c>
      <c r="E1390" s="261" t="s">
        <v>6401</v>
      </c>
      <c r="F1390" s="261" t="s">
        <v>111</v>
      </c>
      <c r="G1390" s="261" t="s">
        <v>124</v>
      </c>
      <c r="H1390" s="261" t="s">
        <v>6398</v>
      </c>
    </row>
    <row r="1391" spans="1:8" x14ac:dyDescent="0.2">
      <c r="A1391" s="261" t="s">
        <v>93</v>
      </c>
      <c r="B1391" s="261" t="s">
        <v>146</v>
      </c>
      <c r="C1391">
        <f>_xlfn.XLOOKUP(B1391,'2.1.trackMPD'!$R$7:$R$29,'2.1.trackMPD'!$T$7:$T$29)</f>
        <v>6</v>
      </c>
      <c r="D1391" s="261">
        <v>1</v>
      </c>
      <c r="E1391" s="261" t="s">
        <v>6401</v>
      </c>
      <c r="F1391" s="261" t="s">
        <v>111</v>
      </c>
      <c r="G1391" s="261" t="s">
        <v>140</v>
      </c>
      <c r="H1391" s="261" t="s">
        <v>6398</v>
      </c>
    </row>
    <row r="1392" spans="1:8" x14ac:dyDescent="0.2">
      <c r="A1392" s="261" t="s">
        <v>93</v>
      </c>
      <c r="B1392" s="261" t="s">
        <v>146</v>
      </c>
      <c r="C1392">
        <f>_xlfn.XLOOKUP(B1392,'2.1.trackMPD'!$R$7:$R$29,'2.1.trackMPD'!$T$7:$T$29)</f>
        <v>6</v>
      </c>
      <c r="D1392" s="261">
        <v>1</v>
      </c>
      <c r="E1392" s="261" t="s">
        <v>6401</v>
      </c>
      <c r="F1392" s="261" t="s">
        <v>110</v>
      </c>
      <c r="G1392" s="261" t="s">
        <v>124</v>
      </c>
      <c r="H1392" s="261" t="s">
        <v>6399</v>
      </c>
    </row>
    <row r="1393" spans="1:8" x14ac:dyDescent="0.2">
      <c r="A1393" s="261" t="s">
        <v>93</v>
      </c>
      <c r="B1393" s="261" t="s">
        <v>146</v>
      </c>
      <c r="C1393">
        <f>_xlfn.XLOOKUP(B1393,'2.1.trackMPD'!$R$7:$R$29,'2.1.trackMPD'!$T$7:$T$29)</f>
        <v>6</v>
      </c>
      <c r="D1393" s="261">
        <v>1</v>
      </c>
      <c r="E1393" s="261" t="s">
        <v>6401</v>
      </c>
      <c r="F1393" s="261" t="s">
        <v>110</v>
      </c>
      <c r="G1393" s="261" t="s">
        <v>140</v>
      </c>
      <c r="H1393" s="261" t="s">
        <v>6399</v>
      </c>
    </row>
    <row r="1394" spans="1:8" x14ac:dyDescent="0.2">
      <c r="A1394" s="261" t="s">
        <v>93</v>
      </c>
      <c r="B1394" s="261" t="s">
        <v>146</v>
      </c>
      <c r="C1394">
        <f>_xlfn.XLOOKUP(B1394,'2.1.trackMPD'!$R$7:$R$29,'2.1.trackMPD'!$T$7:$T$29)</f>
        <v>6</v>
      </c>
      <c r="D1394" s="261">
        <v>10</v>
      </c>
      <c r="E1394" s="261" t="s">
        <v>6401</v>
      </c>
      <c r="F1394" s="261" t="s">
        <v>110</v>
      </c>
      <c r="G1394" s="261" t="s">
        <v>124</v>
      </c>
      <c r="H1394" s="261" t="s">
        <v>6398</v>
      </c>
    </row>
    <row r="1395" spans="1:8" x14ac:dyDescent="0.2">
      <c r="A1395" s="261" t="s">
        <v>93</v>
      </c>
      <c r="B1395" s="261" t="s">
        <v>146</v>
      </c>
      <c r="C1395">
        <f>_xlfn.XLOOKUP(B1395,'2.1.trackMPD'!$R$7:$R$29,'2.1.trackMPD'!$T$7:$T$29)</f>
        <v>6</v>
      </c>
      <c r="D1395" s="261">
        <v>10</v>
      </c>
      <c r="E1395" s="261" t="s">
        <v>6401</v>
      </c>
      <c r="F1395" s="261" t="s">
        <v>110</v>
      </c>
      <c r="G1395" s="261" t="s">
        <v>140</v>
      </c>
      <c r="H1395" s="261" t="s">
        <v>6398</v>
      </c>
    </row>
    <row r="1396" spans="1:8" x14ac:dyDescent="0.2">
      <c r="A1396" s="261" t="s">
        <v>93</v>
      </c>
      <c r="B1396" s="261" t="s">
        <v>146</v>
      </c>
      <c r="C1396">
        <f>_xlfn.XLOOKUP(B1396,'2.1.trackMPD'!$R$7:$R$29,'2.1.trackMPD'!$T$7:$T$29)</f>
        <v>6</v>
      </c>
      <c r="D1396" s="261">
        <v>10</v>
      </c>
      <c r="E1396" s="261" t="s">
        <v>6401</v>
      </c>
      <c r="F1396" s="261" t="s">
        <v>111</v>
      </c>
      <c r="G1396" s="261" t="s">
        <v>124</v>
      </c>
      <c r="H1396" s="261" t="s">
        <v>6398</v>
      </c>
    </row>
    <row r="1397" spans="1:8" x14ac:dyDescent="0.2">
      <c r="A1397" s="261" t="s">
        <v>93</v>
      </c>
      <c r="B1397" s="261" t="s">
        <v>146</v>
      </c>
      <c r="C1397">
        <f>_xlfn.XLOOKUP(B1397,'2.1.trackMPD'!$R$7:$R$29,'2.1.trackMPD'!$T$7:$T$29)</f>
        <v>6</v>
      </c>
      <c r="D1397" s="261">
        <v>10</v>
      </c>
      <c r="E1397" s="261" t="s">
        <v>6401</v>
      </c>
      <c r="F1397" s="261" t="s">
        <v>111</v>
      </c>
      <c r="G1397" s="261" t="s">
        <v>140</v>
      </c>
      <c r="H1397" s="261" t="s">
        <v>6398</v>
      </c>
    </row>
    <row r="1398" spans="1:8" x14ac:dyDescent="0.2">
      <c r="A1398" s="261" t="s">
        <v>93</v>
      </c>
      <c r="B1398" s="261" t="s">
        <v>146</v>
      </c>
      <c r="C1398">
        <f>_xlfn.XLOOKUP(B1398,'2.1.trackMPD'!$R$7:$R$29,'2.1.trackMPD'!$T$7:$T$29)</f>
        <v>6</v>
      </c>
      <c r="D1398" s="261">
        <v>10</v>
      </c>
      <c r="E1398" s="261" t="s">
        <v>6401</v>
      </c>
      <c r="F1398" s="261" t="s">
        <v>110</v>
      </c>
      <c r="G1398" s="261" t="s">
        <v>124</v>
      </c>
      <c r="H1398" s="261" t="s">
        <v>6399</v>
      </c>
    </row>
    <row r="1399" spans="1:8" x14ac:dyDescent="0.2">
      <c r="A1399" s="261" t="s">
        <v>93</v>
      </c>
      <c r="B1399" s="261" t="s">
        <v>146</v>
      </c>
      <c r="C1399">
        <f>_xlfn.XLOOKUP(B1399,'2.1.trackMPD'!$R$7:$R$29,'2.1.trackMPD'!$T$7:$T$29)</f>
        <v>6</v>
      </c>
      <c r="D1399" s="261">
        <v>10</v>
      </c>
      <c r="E1399" s="261" t="s">
        <v>6401</v>
      </c>
      <c r="F1399" s="261" t="s">
        <v>110</v>
      </c>
      <c r="G1399" s="261" t="s">
        <v>140</v>
      </c>
      <c r="H1399" s="261" t="s">
        <v>6399</v>
      </c>
    </row>
    <row r="1400" spans="1:8" x14ac:dyDescent="0.2">
      <c r="A1400" s="261" t="s">
        <v>93</v>
      </c>
      <c r="B1400" s="261" t="s">
        <v>146</v>
      </c>
      <c r="C1400">
        <f>_xlfn.XLOOKUP(B1400,'2.1.trackMPD'!$R$7:$R$29,'2.1.trackMPD'!$T$7:$T$29)</f>
        <v>6</v>
      </c>
      <c r="D1400" s="261">
        <v>100</v>
      </c>
      <c r="E1400" s="261" t="s">
        <v>6401</v>
      </c>
      <c r="F1400" s="261" t="s">
        <v>110</v>
      </c>
      <c r="G1400" s="261" t="s">
        <v>124</v>
      </c>
      <c r="H1400" s="261" t="s">
        <v>6398</v>
      </c>
    </row>
    <row r="1401" spans="1:8" x14ac:dyDescent="0.2">
      <c r="A1401" s="261" t="s">
        <v>93</v>
      </c>
      <c r="B1401" s="261" t="s">
        <v>146</v>
      </c>
      <c r="C1401">
        <f>_xlfn.XLOOKUP(B1401,'2.1.trackMPD'!$R$7:$R$29,'2.1.trackMPD'!$T$7:$T$29)</f>
        <v>6</v>
      </c>
      <c r="D1401" s="261">
        <v>100</v>
      </c>
      <c r="E1401" s="261" t="s">
        <v>6401</v>
      </c>
      <c r="F1401" s="261" t="s">
        <v>110</v>
      </c>
      <c r="G1401" s="261" t="s">
        <v>140</v>
      </c>
      <c r="H1401" s="261" t="s">
        <v>6398</v>
      </c>
    </row>
    <row r="1402" spans="1:8" x14ac:dyDescent="0.2">
      <c r="A1402" s="261" t="s">
        <v>93</v>
      </c>
      <c r="B1402" s="261" t="s">
        <v>146</v>
      </c>
      <c r="C1402">
        <f>_xlfn.XLOOKUP(B1402,'2.1.trackMPD'!$R$7:$R$29,'2.1.trackMPD'!$T$7:$T$29)</f>
        <v>6</v>
      </c>
      <c r="D1402" s="261">
        <v>100</v>
      </c>
      <c r="E1402" s="261" t="s">
        <v>6401</v>
      </c>
      <c r="F1402" s="261" t="s">
        <v>111</v>
      </c>
      <c r="G1402" s="261" t="s">
        <v>124</v>
      </c>
      <c r="H1402" s="261" t="s">
        <v>6398</v>
      </c>
    </row>
    <row r="1403" spans="1:8" x14ac:dyDescent="0.2">
      <c r="A1403" s="261" t="s">
        <v>93</v>
      </c>
      <c r="B1403" s="261" t="s">
        <v>146</v>
      </c>
      <c r="C1403">
        <f>_xlfn.XLOOKUP(B1403,'2.1.trackMPD'!$R$7:$R$29,'2.1.trackMPD'!$T$7:$T$29)</f>
        <v>6</v>
      </c>
      <c r="D1403" s="261">
        <v>100</v>
      </c>
      <c r="E1403" s="261" t="s">
        <v>6401</v>
      </c>
      <c r="F1403" s="261" t="s">
        <v>111</v>
      </c>
      <c r="G1403" s="261" t="s">
        <v>140</v>
      </c>
      <c r="H1403" s="261" t="s">
        <v>6398</v>
      </c>
    </row>
    <row r="1404" spans="1:8" x14ac:dyDescent="0.2">
      <c r="A1404" s="261" t="s">
        <v>93</v>
      </c>
      <c r="B1404" s="261" t="s">
        <v>146</v>
      </c>
      <c r="C1404">
        <f>_xlfn.XLOOKUP(B1404,'2.1.trackMPD'!$R$7:$R$29,'2.1.trackMPD'!$T$7:$T$29)</f>
        <v>6</v>
      </c>
      <c r="D1404" s="261">
        <v>100</v>
      </c>
      <c r="E1404" s="261" t="s">
        <v>6401</v>
      </c>
      <c r="F1404" s="261" t="s">
        <v>110</v>
      </c>
      <c r="G1404" s="261" t="s">
        <v>124</v>
      </c>
      <c r="H1404" s="261" t="s">
        <v>6399</v>
      </c>
    </row>
    <row r="1405" spans="1:8" x14ac:dyDescent="0.2">
      <c r="A1405" s="261" t="s">
        <v>93</v>
      </c>
      <c r="B1405" s="261" t="s">
        <v>146</v>
      </c>
      <c r="C1405">
        <f>_xlfn.XLOOKUP(B1405,'2.1.trackMPD'!$R$7:$R$29,'2.1.trackMPD'!$T$7:$T$29)</f>
        <v>6</v>
      </c>
      <c r="D1405" s="261">
        <v>100</v>
      </c>
      <c r="E1405" s="261" t="s">
        <v>6401</v>
      </c>
      <c r="F1405" s="261" t="s">
        <v>110</v>
      </c>
      <c r="G1405" s="261" t="s">
        <v>140</v>
      </c>
      <c r="H1405" s="261" t="s">
        <v>6399</v>
      </c>
    </row>
    <row r="1406" spans="1:8" x14ac:dyDescent="0.2">
      <c r="A1406" s="261" t="s">
        <v>93</v>
      </c>
      <c r="B1406" s="261" t="s">
        <v>147</v>
      </c>
      <c r="C1406">
        <f>_xlfn.XLOOKUP(B1406,'2.1.trackMPD'!$R$7:$R$29,'2.1.trackMPD'!$T$7:$T$29)</f>
        <v>6</v>
      </c>
      <c r="D1406" s="261">
        <v>1</v>
      </c>
      <c r="E1406" s="261" t="s">
        <v>6396</v>
      </c>
      <c r="F1406" s="261" t="s">
        <v>110</v>
      </c>
      <c r="G1406" s="261" t="s">
        <v>124</v>
      </c>
      <c r="H1406" s="261" t="s">
        <v>6398</v>
      </c>
    </row>
    <row r="1407" spans="1:8" x14ac:dyDescent="0.2">
      <c r="A1407" s="261" t="s">
        <v>93</v>
      </c>
      <c r="B1407" s="261" t="s">
        <v>147</v>
      </c>
      <c r="C1407">
        <f>_xlfn.XLOOKUP(B1407,'2.1.trackMPD'!$R$7:$R$29,'2.1.trackMPD'!$T$7:$T$29)</f>
        <v>6</v>
      </c>
      <c r="D1407" s="261">
        <v>1</v>
      </c>
      <c r="E1407" s="261" t="s">
        <v>6396</v>
      </c>
      <c r="F1407" s="261" t="s">
        <v>110</v>
      </c>
      <c r="G1407" s="261" t="s">
        <v>140</v>
      </c>
      <c r="H1407" s="261" t="s">
        <v>6398</v>
      </c>
    </row>
    <row r="1408" spans="1:8" x14ac:dyDescent="0.2">
      <c r="A1408" s="261" t="s">
        <v>93</v>
      </c>
      <c r="B1408" s="261" t="s">
        <v>147</v>
      </c>
      <c r="C1408">
        <f>_xlfn.XLOOKUP(B1408,'2.1.trackMPD'!$R$7:$R$29,'2.1.trackMPD'!$T$7:$T$29)</f>
        <v>6</v>
      </c>
      <c r="D1408" s="261">
        <v>1</v>
      </c>
      <c r="E1408" s="261" t="s">
        <v>6396</v>
      </c>
      <c r="F1408" s="261" t="s">
        <v>111</v>
      </c>
      <c r="G1408" s="261" t="s">
        <v>124</v>
      </c>
      <c r="H1408" s="261" t="s">
        <v>6398</v>
      </c>
    </row>
    <row r="1409" spans="1:8" x14ac:dyDescent="0.2">
      <c r="A1409" s="261" t="s">
        <v>93</v>
      </c>
      <c r="B1409" s="261" t="s">
        <v>147</v>
      </c>
      <c r="C1409">
        <f>_xlfn.XLOOKUP(B1409,'2.1.trackMPD'!$R$7:$R$29,'2.1.trackMPD'!$T$7:$T$29)</f>
        <v>6</v>
      </c>
      <c r="D1409" s="261">
        <v>1</v>
      </c>
      <c r="E1409" s="261" t="s">
        <v>6396</v>
      </c>
      <c r="F1409" s="261" t="s">
        <v>111</v>
      </c>
      <c r="G1409" s="261" t="s">
        <v>140</v>
      </c>
      <c r="H1409" s="261" t="s">
        <v>6398</v>
      </c>
    </row>
    <row r="1410" spans="1:8" x14ac:dyDescent="0.2">
      <c r="A1410" s="261" t="s">
        <v>93</v>
      </c>
      <c r="B1410" s="261" t="s">
        <v>147</v>
      </c>
      <c r="C1410">
        <f>_xlfn.XLOOKUP(B1410,'2.1.trackMPD'!$R$7:$R$29,'2.1.trackMPD'!$T$7:$T$29)</f>
        <v>6</v>
      </c>
      <c r="D1410" s="261">
        <v>1</v>
      </c>
      <c r="E1410" s="261" t="s">
        <v>6396</v>
      </c>
      <c r="F1410" s="261" t="s">
        <v>110</v>
      </c>
      <c r="G1410" s="261" t="s">
        <v>124</v>
      </c>
      <c r="H1410" s="261" t="s">
        <v>6399</v>
      </c>
    </row>
    <row r="1411" spans="1:8" x14ac:dyDescent="0.2">
      <c r="A1411" s="261" t="s">
        <v>93</v>
      </c>
      <c r="B1411" s="261" t="s">
        <v>147</v>
      </c>
      <c r="C1411">
        <f>_xlfn.XLOOKUP(B1411,'2.1.trackMPD'!$R$7:$R$29,'2.1.trackMPD'!$T$7:$T$29)</f>
        <v>6</v>
      </c>
      <c r="D1411" s="261">
        <v>1</v>
      </c>
      <c r="E1411" s="261" t="s">
        <v>6396</v>
      </c>
      <c r="F1411" s="261" t="s">
        <v>110</v>
      </c>
      <c r="G1411" s="261" t="s">
        <v>140</v>
      </c>
      <c r="H1411" s="261" t="s">
        <v>6399</v>
      </c>
    </row>
    <row r="1412" spans="1:8" x14ac:dyDescent="0.2">
      <c r="A1412" s="261" t="s">
        <v>93</v>
      </c>
      <c r="B1412" s="261" t="s">
        <v>147</v>
      </c>
      <c r="C1412">
        <f>_xlfn.XLOOKUP(B1412,'2.1.trackMPD'!$R$7:$R$29,'2.1.trackMPD'!$T$7:$T$29)</f>
        <v>6</v>
      </c>
      <c r="D1412" s="261">
        <v>10</v>
      </c>
      <c r="E1412" s="261" t="s">
        <v>6396</v>
      </c>
      <c r="F1412" s="261" t="s">
        <v>110</v>
      </c>
      <c r="G1412" s="261" t="s">
        <v>124</v>
      </c>
      <c r="H1412" s="261" t="s">
        <v>6398</v>
      </c>
    </row>
    <row r="1413" spans="1:8" x14ac:dyDescent="0.2">
      <c r="A1413" s="261" t="s">
        <v>93</v>
      </c>
      <c r="B1413" s="261" t="s">
        <v>147</v>
      </c>
      <c r="C1413">
        <f>_xlfn.XLOOKUP(B1413,'2.1.trackMPD'!$R$7:$R$29,'2.1.trackMPD'!$T$7:$T$29)</f>
        <v>6</v>
      </c>
      <c r="D1413" s="261">
        <v>10</v>
      </c>
      <c r="E1413" s="261" t="s">
        <v>6396</v>
      </c>
      <c r="F1413" s="261" t="s">
        <v>110</v>
      </c>
      <c r="G1413" s="261" t="s">
        <v>140</v>
      </c>
      <c r="H1413" s="261" t="s">
        <v>6398</v>
      </c>
    </row>
    <row r="1414" spans="1:8" x14ac:dyDescent="0.2">
      <c r="A1414" s="261" t="s">
        <v>93</v>
      </c>
      <c r="B1414" s="261" t="s">
        <v>147</v>
      </c>
      <c r="C1414">
        <f>_xlfn.XLOOKUP(B1414,'2.1.trackMPD'!$R$7:$R$29,'2.1.trackMPD'!$T$7:$T$29)</f>
        <v>6</v>
      </c>
      <c r="D1414" s="261">
        <v>10</v>
      </c>
      <c r="E1414" s="261" t="s">
        <v>6396</v>
      </c>
      <c r="F1414" s="261" t="s">
        <v>111</v>
      </c>
      <c r="G1414" s="261" t="s">
        <v>124</v>
      </c>
      <c r="H1414" s="261" t="s">
        <v>6398</v>
      </c>
    </row>
    <row r="1415" spans="1:8" x14ac:dyDescent="0.2">
      <c r="A1415" s="261" t="s">
        <v>93</v>
      </c>
      <c r="B1415" s="261" t="s">
        <v>147</v>
      </c>
      <c r="C1415">
        <f>_xlfn.XLOOKUP(B1415,'2.1.trackMPD'!$R$7:$R$29,'2.1.trackMPD'!$T$7:$T$29)</f>
        <v>6</v>
      </c>
      <c r="D1415" s="261">
        <v>10</v>
      </c>
      <c r="E1415" s="261" t="s">
        <v>6396</v>
      </c>
      <c r="F1415" s="261" t="s">
        <v>111</v>
      </c>
      <c r="G1415" s="261" t="s">
        <v>140</v>
      </c>
      <c r="H1415" s="261" t="s">
        <v>6398</v>
      </c>
    </row>
    <row r="1416" spans="1:8" x14ac:dyDescent="0.2">
      <c r="A1416" s="261" t="s">
        <v>93</v>
      </c>
      <c r="B1416" s="261" t="s">
        <v>147</v>
      </c>
      <c r="C1416">
        <f>_xlfn.XLOOKUP(B1416,'2.1.trackMPD'!$R$7:$R$29,'2.1.trackMPD'!$T$7:$T$29)</f>
        <v>6</v>
      </c>
      <c r="D1416" s="261">
        <v>10</v>
      </c>
      <c r="E1416" s="261" t="s">
        <v>6396</v>
      </c>
      <c r="F1416" s="261" t="s">
        <v>110</v>
      </c>
      <c r="G1416" s="261" t="s">
        <v>124</v>
      </c>
      <c r="H1416" s="261" t="s">
        <v>6399</v>
      </c>
    </row>
    <row r="1417" spans="1:8" x14ac:dyDescent="0.2">
      <c r="A1417" s="261" t="s">
        <v>93</v>
      </c>
      <c r="B1417" s="261" t="s">
        <v>147</v>
      </c>
      <c r="C1417">
        <f>_xlfn.XLOOKUP(B1417,'2.1.trackMPD'!$R$7:$R$29,'2.1.trackMPD'!$T$7:$T$29)</f>
        <v>6</v>
      </c>
      <c r="D1417" s="261">
        <v>10</v>
      </c>
      <c r="E1417" s="261" t="s">
        <v>6396</v>
      </c>
      <c r="F1417" s="261" t="s">
        <v>110</v>
      </c>
      <c r="G1417" s="261" t="s">
        <v>140</v>
      </c>
      <c r="H1417" s="261" t="s">
        <v>6399</v>
      </c>
    </row>
    <row r="1418" spans="1:8" x14ac:dyDescent="0.2">
      <c r="A1418" s="261" t="s">
        <v>93</v>
      </c>
      <c r="B1418" s="261" t="s">
        <v>147</v>
      </c>
      <c r="C1418">
        <f>_xlfn.XLOOKUP(B1418,'2.1.trackMPD'!$R$7:$R$29,'2.1.trackMPD'!$T$7:$T$29)</f>
        <v>6</v>
      </c>
      <c r="D1418" s="261">
        <v>100</v>
      </c>
      <c r="E1418" s="261" t="s">
        <v>6396</v>
      </c>
      <c r="F1418" s="261" t="s">
        <v>110</v>
      </c>
      <c r="G1418" s="261" t="s">
        <v>124</v>
      </c>
      <c r="H1418" s="261" t="s">
        <v>6398</v>
      </c>
    </row>
    <row r="1419" spans="1:8" x14ac:dyDescent="0.2">
      <c r="A1419" s="261" t="s">
        <v>93</v>
      </c>
      <c r="B1419" s="261" t="s">
        <v>147</v>
      </c>
      <c r="C1419">
        <f>_xlfn.XLOOKUP(B1419,'2.1.trackMPD'!$R$7:$R$29,'2.1.trackMPD'!$T$7:$T$29)</f>
        <v>6</v>
      </c>
      <c r="D1419" s="261">
        <v>100</v>
      </c>
      <c r="E1419" s="261" t="s">
        <v>6396</v>
      </c>
      <c r="F1419" s="261" t="s">
        <v>110</v>
      </c>
      <c r="G1419" s="261" t="s">
        <v>140</v>
      </c>
      <c r="H1419" s="261" t="s">
        <v>6398</v>
      </c>
    </row>
    <row r="1420" spans="1:8" x14ac:dyDescent="0.2">
      <c r="A1420" s="261" t="s">
        <v>93</v>
      </c>
      <c r="B1420" s="261" t="s">
        <v>147</v>
      </c>
      <c r="C1420">
        <f>_xlfn.XLOOKUP(B1420,'2.1.trackMPD'!$R$7:$R$29,'2.1.trackMPD'!$T$7:$T$29)</f>
        <v>6</v>
      </c>
      <c r="D1420" s="261">
        <v>100</v>
      </c>
      <c r="E1420" s="261" t="s">
        <v>6396</v>
      </c>
      <c r="F1420" s="261" t="s">
        <v>111</v>
      </c>
      <c r="G1420" s="261" t="s">
        <v>124</v>
      </c>
      <c r="H1420" s="261" t="s">
        <v>6398</v>
      </c>
    </row>
    <row r="1421" spans="1:8" x14ac:dyDescent="0.2">
      <c r="A1421" s="261" t="s">
        <v>93</v>
      </c>
      <c r="B1421" s="261" t="s">
        <v>147</v>
      </c>
      <c r="C1421">
        <f>_xlfn.XLOOKUP(B1421,'2.1.trackMPD'!$R$7:$R$29,'2.1.trackMPD'!$T$7:$T$29)</f>
        <v>6</v>
      </c>
      <c r="D1421" s="261">
        <v>100</v>
      </c>
      <c r="E1421" s="261" t="s">
        <v>6396</v>
      </c>
      <c r="F1421" s="261" t="s">
        <v>111</v>
      </c>
      <c r="G1421" s="261" t="s">
        <v>140</v>
      </c>
      <c r="H1421" s="261" t="s">
        <v>6398</v>
      </c>
    </row>
    <row r="1422" spans="1:8" x14ac:dyDescent="0.2">
      <c r="A1422" s="261" t="s">
        <v>93</v>
      </c>
      <c r="B1422" s="261" t="s">
        <v>147</v>
      </c>
      <c r="C1422">
        <f>_xlfn.XLOOKUP(B1422,'2.1.trackMPD'!$R$7:$R$29,'2.1.trackMPD'!$T$7:$T$29)</f>
        <v>6</v>
      </c>
      <c r="D1422" s="261">
        <v>100</v>
      </c>
      <c r="E1422" s="261" t="s">
        <v>6396</v>
      </c>
      <c r="F1422" s="261" t="s">
        <v>110</v>
      </c>
      <c r="G1422" s="261" t="s">
        <v>124</v>
      </c>
      <c r="H1422" s="261" t="s">
        <v>6399</v>
      </c>
    </row>
    <row r="1423" spans="1:8" x14ac:dyDescent="0.2">
      <c r="A1423" s="261" t="s">
        <v>93</v>
      </c>
      <c r="B1423" s="261" t="s">
        <v>147</v>
      </c>
      <c r="C1423">
        <f>_xlfn.XLOOKUP(B1423,'2.1.trackMPD'!$R$7:$R$29,'2.1.trackMPD'!$T$7:$T$29)</f>
        <v>6</v>
      </c>
      <c r="D1423" s="261">
        <v>100</v>
      </c>
      <c r="E1423" s="261" t="s">
        <v>6396</v>
      </c>
      <c r="F1423" s="261" t="s">
        <v>110</v>
      </c>
      <c r="G1423" s="261" t="s">
        <v>140</v>
      </c>
      <c r="H1423" s="261" t="s">
        <v>6399</v>
      </c>
    </row>
    <row r="1424" spans="1:8" x14ac:dyDescent="0.2">
      <c r="A1424" s="261" t="s">
        <v>93</v>
      </c>
      <c r="B1424" s="261" t="s">
        <v>147</v>
      </c>
      <c r="C1424">
        <f>_xlfn.XLOOKUP(B1424,'2.1.trackMPD'!$R$7:$R$29,'2.1.trackMPD'!$T$7:$T$29)</f>
        <v>6</v>
      </c>
      <c r="D1424" s="261">
        <v>1000</v>
      </c>
      <c r="E1424" s="261" t="s">
        <v>6396</v>
      </c>
      <c r="F1424" s="261" t="s">
        <v>110</v>
      </c>
      <c r="G1424" s="261" t="s">
        <v>124</v>
      </c>
      <c r="H1424" s="261" t="s">
        <v>6398</v>
      </c>
    </row>
    <row r="1425" spans="1:8" x14ac:dyDescent="0.2">
      <c r="A1425" s="261" t="s">
        <v>93</v>
      </c>
      <c r="B1425" s="261" t="s">
        <v>147</v>
      </c>
      <c r="C1425">
        <f>_xlfn.XLOOKUP(B1425,'2.1.trackMPD'!$R$7:$R$29,'2.1.trackMPD'!$T$7:$T$29)</f>
        <v>6</v>
      </c>
      <c r="D1425" s="261">
        <v>1000</v>
      </c>
      <c r="E1425" s="261" t="s">
        <v>6396</v>
      </c>
      <c r="F1425" s="261" t="s">
        <v>110</v>
      </c>
      <c r="G1425" s="261" t="s">
        <v>140</v>
      </c>
      <c r="H1425" s="261" t="s">
        <v>6398</v>
      </c>
    </row>
    <row r="1426" spans="1:8" x14ac:dyDescent="0.2">
      <c r="A1426" s="261" t="s">
        <v>93</v>
      </c>
      <c r="B1426" s="261" t="s">
        <v>147</v>
      </c>
      <c r="C1426">
        <f>_xlfn.XLOOKUP(B1426,'2.1.trackMPD'!$R$7:$R$29,'2.1.trackMPD'!$T$7:$T$29)</f>
        <v>6</v>
      </c>
      <c r="D1426" s="261">
        <v>1000</v>
      </c>
      <c r="E1426" s="261" t="s">
        <v>6396</v>
      </c>
      <c r="F1426" s="261" t="s">
        <v>111</v>
      </c>
      <c r="G1426" s="261" t="s">
        <v>124</v>
      </c>
      <c r="H1426" s="261" t="s">
        <v>6398</v>
      </c>
    </row>
    <row r="1427" spans="1:8" x14ac:dyDescent="0.2">
      <c r="A1427" s="261" t="s">
        <v>93</v>
      </c>
      <c r="B1427" s="261" t="s">
        <v>147</v>
      </c>
      <c r="C1427">
        <f>_xlfn.XLOOKUP(B1427,'2.1.trackMPD'!$R$7:$R$29,'2.1.trackMPD'!$T$7:$T$29)</f>
        <v>6</v>
      </c>
      <c r="D1427" s="261">
        <v>1000</v>
      </c>
      <c r="E1427" s="261" t="s">
        <v>6396</v>
      </c>
      <c r="F1427" s="261" t="s">
        <v>111</v>
      </c>
      <c r="G1427" s="261" t="s">
        <v>140</v>
      </c>
      <c r="H1427" s="261" t="s">
        <v>6398</v>
      </c>
    </row>
    <row r="1428" spans="1:8" x14ac:dyDescent="0.2">
      <c r="A1428" s="261" t="s">
        <v>93</v>
      </c>
      <c r="B1428" s="261" t="s">
        <v>147</v>
      </c>
      <c r="C1428">
        <f>_xlfn.XLOOKUP(B1428,'2.1.trackMPD'!$R$7:$R$29,'2.1.trackMPD'!$T$7:$T$29)</f>
        <v>6</v>
      </c>
      <c r="D1428" s="261">
        <v>1000</v>
      </c>
      <c r="E1428" s="261" t="s">
        <v>6396</v>
      </c>
      <c r="F1428" s="261" t="s">
        <v>110</v>
      </c>
      <c r="G1428" s="261" t="s">
        <v>124</v>
      </c>
      <c r="H1428" s="261" t="s">
        <v>6399</v>
      </c>
    </row>
    <row r="1429" spans="1:8" x14ac:dyDescent="0.2">
      <c r="A1429" s="261" t="s">
        <v>93</v>
      </c>
      <c r="B1429" s="261" t="s">
        <v>147</v>
      </c>
      <c r="C1429">
        <f>_xlfn.XLOOKUP(B1429,'2.1.trackMPD'!$R$7:$R$29,'2.1.trackMPD'!$T$7:$T$29)</f>
        <v>6</v>
      </c>
      <c r="D1429" s="261">
        <v>1000</v>
      </c>
      <c r="E1429" s="261" t="s">
        <v>6396</v>
      </c>
      <c r="F1429" s="261" t="s">
        <v>110</v>
      </c>
      <c r="G1429" s="261" t="s">
        <v>140</v>
      </c>
      <c r="H1429" s="261" t="s">
        <v>6399</v>
      </c>
    </row>
    <row r="1430" spans="1:8" x14ac:dyDescent="0.2">
      <c r="A1430" s="261" t="s">
        <v>93</v>
      </c>
      <c r="B1430" s="261" t="s">
        <v>147</v>
      </c>
      <c r="C1430">
        <f>_xlfn.XLOOKUP(B1430,'2.1.trackMPD'!$R$7:$R$29,'2.1.trackMPD'!$T$7:$T$29)</f>
        <v>6</v>
      </c>
      <c r="D1430" s="261">
        <v>5000</v>
      </c>
      <c r="E1430" s="261" t="s">
        <v>6396</v>
      </c>
      <c r="F1430" s="261" t="s">
        <v>110</v>
      </c>
      <c r="G1430" s="261" t="s">
        <v>124</v>
      </c>
      <c r="H1430" s="261" t="s">
        <v>6398</v>
      </c>
    </row>
    <row r="1431" spans="1:8" x14ac:dyDescent="0.2">
      <c r="A1431" s="261" t="s">
        <v>93</v>
      </c>
      <c r="B1431" s="261" t="s">
        <v>147</v>
      </c>
      <c r="C1431">
        <f>_xlfn.XLOOKUP(B1431,'2.1.trackMPD'!$R$7:$R$29,'2.1.trackMPD'!$T$7:$T$29)</f>
        <v>6</v>
      </c>
      <c r="D1431" s="261">
        <v>5000</v>
      </c>
      <c r="E1431" s="261" t="s">
        <v>6396</v>
      </c>
      <c r="F1431" s="261" t="s">
        <v>110</v>
      </c>
      <c r="G1431" s="261" t="s">
        <v>140</v>
      </c>
      <c r="H1431" s="261" t="s">
        <v>6398</v>
      </c>
    </row>
    <row r="1432" spans="1:8" x14ac:dyDescent="0.2">
      <c r="A1432" s="261" t="s">
        <v>93</v>
      </c>
      <c r="B1432" s="261" t="s">
        <v>147</v>
      </c>
      <c r="C1432">
        <f>_xlfn.XLOOKUP(B1432,'2.1.trackMPD'!$R$7:$R$29,'2.1.trackMPD'!$T$7:$T$29)</f>
        <v>6</v>
      </c>
      <c r="D1432" s="261">
        <v>5000</v>
      </c>
      <c r="E1432" s="261" t="s">
        <v>6396</v>
      </c>
      <c r="F1432" s="261" t="s">
        <v>111</v>
      </c>
      <c r="G1432" s="261" t="s">
        <v>124</v>
      </c>
      <c r="H1432" s="261" t="s">
        <v>6398</v>
      </c>
    </row>
    <row r="1433" spans="1:8" x14ac:dyDescent="0.2">
      <c r="A1433" s="261" t="s">
        <v>93</v>
      </c>
      <c r="B1433" s="261" t="s">
        <v>147</v>
      </c>
      <c r="C1433">
        <f>_xlfn.XLOOKUP(B1433,'2.1.trackMPD'!$R$7:$R$29,'2.1.trackMPD'!$T$7:$T$29)</f>
        <v>6</v>
      </c>
      <c r="D1433" s="261">
        <v>5000</v>
      </c>
      <c r="E1433" s="261" t="s">
        <v>6396</v>
      </c>
      <c r="F1433" s="261" t="s">
        <v>111</v>
      </c>
      <c r="G1433" s="261" t="s">
        <v>140</v>
      </c>
      <c r="H1433" s="261" t="s">
        <v>6398</v>
      </c>
    </row>
    <row r="1434" spans="1:8" x14ac:dyDescent="0.2">
      <c r="A1434" s="261" t="s">
        <v>93</v>
      </c>
      <c r="B1434" s="261" t="s">
        <v>147</v>
      </c>
      <c r="C1434">
        <f>_xlfn.XLOOKUP(B1434,'2.1.trackMPD'!$R$7:$R$29,'2.1.trackMPD'!$T$7:$T$29)</f>
        <v>6</v>
      </c>
      <c r="D1434" s="261">
        <v>5000</v>
      </c>
      <c r="E1434" s="261" t="s">
        <v>6396</v>
      </c>
      <c r="F1434" s="261" t="s">
        <v>110</v>
      </c>
      <c r="G1434" s="261" t="s">
        <v>124</v>
      </c>
      <c r="H1434" s="261" t="s">
        <v>6399</v>
      </c>
    </row>
    <row r="1435" spans="1:8" x14ac:dyDescent="0.2">
      <c r="A1435" s="261" t="s">
        <v>93</v>
      </c>
      <c r="B1435" s="261" t="s">
        <v>147</v>
      </c>
      <c r="C1435">
        <f>_xlfn.XLOOKUP(B1435,'2.1.trackMPD'!$R$7:$R$29,'2.1.trackMPD'!$T$7:$T$29)</f>
        <v>6</v>
      </c>
      <c r="D1435" s="261">
        <v>5000</v>
      </c>
      <c r="E1435" s="261" t="s">
        <v>6396</v>
      </c>
      <c r="F1435" s="261" t="s">
        <v>110</v>
      </c>
      <c r="G1435" s="261" t="s">
        <v>140</v>
      </c>
      <c r="H1435" s="261" t="s">
        <v>6399</v>
      </c>
    </row>
    <row r="1436" spans="1:8" x14ac:dyDescent="0.2">
      <c r="A1436" s="261" t="s">
        <v>93</v>
      </c>
      <c r="B1436" s="261" t="s">
        <v>147</v>
      </c>
      <c r="C1436">
        <f>_xlfn.XLOOKUP(B1436,'2.1.trackMPD'!$R$7:$R$29,'2.1.trackMPD'!$T$7:$T$29)</f>
        <v>6</v>
      </c>
      <c r="D1436" s="261">
        <v>1</v>
      </c>
      <c r="E1436" s="261" t="s">
        <v>6400</v>
      </c>
      <c r="F1436" s="261" t="s">
        <v>110</v>
      </c>
      <c r="G1436" s="261" t="s">
        <v>124</v>
      </c>
      <c r="H1436" s="261" t="s">
        <v>6398</v>
      </c>
    </row>
    <row r="1437" spans="1:8" x14ac:dyDescent="0.2">
      <c r="A1437" s="261" t="s">
        <v>93</v>
      </c>
      <c r="B1437" s="261" t="s">
        <v>147</v>
      </c>
      <c r="C1437">
        <f>_xlfn.XLOOKUP(B1437,'2.1.trackMPD'!$R$7:$R$29,'2.1.trackMPD'!$T$7:$T$29)</f>
        <v>6</v>
      </c>
      <c r="D1437" s="261">
        <v>1</v>
      </c>
      <c r="E1437" s="261" t="s">
        <v>6400</v>
      </c>
      <c r="F1437" s="261" t="s">
        <v>110</v>
      </c>
      <c r="G1437" s="261" t="s">
        <v>140</v>
      </c>
      <c r="H1437" s="261" t="s">
        <v>6398</v>
      </c>
    </row>
    <row r="1438" spans="1:8" x14ac:dyDescent="0.2">
      <c r="A1438" s="261" t="s">
        <v>93</v>
      </c>
      <c r="B1438" s="261" t="s">
        <v>147</v>
      </c>
      <c r="C1438">
        <f>_xlfn.XLOOKUP(B1438,'2.1.trackMPD'!$R$7:$R$29,'2.1.trackMPD'!$T$7:$T$29)</f>
        <v>6</v>
      </c>
      <c r="D1438" s="261">
        <v>1</v>
      </c>
      <c r="E1438" s="261" t="s">
        <v>6400</v>
      </c>
      <c r="F1438" s="261" t="s">
        <v>111</v>
      </c>
      <c r="G1438" s="261" t="s">
        <v>124</v>
      </c>
      <c r="H1438" s="261" t="s">
        <v>6398</v>
      </c>
    </row>
    <row r="1439" spans="1:8" x14ac:dyDescent="0.2">
      <c r="A1439" s="261" t="s">
        <v>93</v>
      </c>
      <c r="B1439" s="261" t="s">
        <v>147</v>
      </c>
      <c r="C1439">
        <f>_xlfn.XLOOKUP(B1439,'2.1.trackMPD'!$R$7:$R$29,'2.1.trackMPD'!$T$7:$T$29)</f>
        <v>6</v>
      </c>
      <c r="D1439" s="261">
        <v>1</v>
      </c>
      <c r="E1439" s="261" t="s">
        <v>6400</v>
      </c>
      <c r="F1439" s="261" t="s">
        <v>111</v>
      </c>
      <c r="G1439" s="261" t="s">
        <v>140</v>
      </c>
      <c r="H1439" s="261" t="s">
        <v>6398</v>
      </c>
    </row>
    <row r="1440" spans="1:8" x14ac:dyDescent="0.2">
      <c r="A1440" s="261" t="s">
        <v>93</v>
      </c>
      <c r="B1440" s="261" t="s">
        <v>147</v>
      </c>
      <c r="C1440">
        <f>_xlfn.XLOOKUP(B1440,'2.1.trackMPD'!$R$7:$R$29,'2.1.trackMPD'!$T$7:$T$29)</f>
        <v>6</v>
      </c>
      <c r="D1440" s="261">
        <v>1</v>
      </c>
      <c r="E1440" s="261" t="s">
        <v>6400</v>
      </c>
      <c r="F1440" s="261" t="s">
        <v>110</v>
      </c>
      <c r="G1440" s="261" t="s">
        <v>124</v>
      </c>
      <c r="H1440" s="261" t="s">
        <v>6399</v>
      </c>
    </row>
    <row r="1441" spans="1:8" x14ac:dyDescent="0.2">
      <c r="A1441" s="261" t="s">
        <v>93</v>
      </c>
      <c r="B1441" s="261" t="s">
        <v>147</v>
      </c>
      <c r="C1441">
        <f>_xlfn.XLOOKUP(B1441,'2.1.trackMPD'!$R$7:$R$29,'2.1.trackMPD'!$T$7:$T$29)</f>
        <v>6</v>
      </c>
      <c r="D1441" s="261">
        <v>1</v>
      </c>
      <c r="E1441" s="261" t="s">
        <v>6400</v>
      </c>
      <c r="F1441" s="261" t="s">
        <v>110</v>
      </c>
      <c r="G1441" s="261" t="s">
        <v>140</v>
      </c>
      <c r="H1441" s="261" t="s">
        <v>6399</v>
      </c>
    </row>
    <row r="1442" spans="1:8" x14ac:dyDescent="0.2">
      <c r="A1442" s="261" t="s">
        <v>93</v>
      </c>
      <c r="B1442" s="261" t="s">
        <v>147</v>
      </c>
      <c r="C1442">
        <f>_xlfn.XLOOKUP(B1442,'2.1.trackMPD'!$R$7:$R$29,'2.1.trackMPD'!$T$7:$T$29)</f>
        <v>6</v>
      </c>
      <c r="D1442" s="261">
        <v>10</v>
      </c>
      <c r="E1442" s="261" t="s">
        <v>6400</v>
      </c>
      <c r="F1442" s="261" t="s">
        <v>110</v>
      </c>
      <c r="G1442" s="261" t="s">
        <v>124</v>
      </c>
      <c r="H1442" s="261" t="s">
        <v>6398</v>
      </c>
    </row>
    <row r="1443" spans="1:8" x14ac:dyDescent="0.2">
      <c r="A1443" s="261" t="s">
        <v>93</v>
      </c>
      <c r="B1443" s="261" t="s">
        <v>147</v>
      </c>
      <c r="C1443">
        <f>_xlfn.XLOOKUP(B1443,'2.1.trackMPD'!$R$7:$R$29,'2.1.trackMPD'!$T$7:$T$29)</f>
        <v>6</v>
      </c>
      <c r="D1443" s="261">
        <v>10</v>
      </c>
      <c r="E1443" s="261" t="s">
        <v>6400</v>
      </c>
      <c r="F1443" s="261" t="s">
        <v>110</v>
      </c>
      <c r="G1443" s="261" t="s">
        <v>140</v>
      </c>
      <c r="H1443" s="261" t="s">
        <v>6398</v>
      </c>
    </row>
    <row r="1444" spans="1:8" x14ac:dyDescent="0.2">
      <c r="A1444" s="261" t="s">
        <v>93</v>
      </c>
      <c r="B1444" s="261" t="s">
        <v>147</v>
      </c>
      <c r="C1444">
        <f>_xlfn.XLOOKUP(B1444,'2.1.trackMPD'!$R$7:$R$29,'2.1.trackMPD'!$T$7:$T$29)</f>
        <v>6</v>
      </c>
      <c r="D1444" s="261">
        <v>10</v>
      </c>
      <c r="E1444" s="261" t="s">
        <v>6400</v>
      </c>
      <c r="F1444" s="261" t="s">
        <v>111</v>
      </c>
      <c r="G1444" s="261" t="s">
        <v>124</v>
      </c>
      <c r="H1444" s="261" t="s">
        <v>6398</v>
      </c>
    </row>
    <row r="1445" spans="1:8" x14ac:dyDescent="0.2">
      <c r="A1445" s="261" t="s">
        <v>93</v>
      </c>
      <c r="B1445" s="261" t="s">
        <v>147</v>
      </c>
      <c r="C1445">
        <f>_xlfn.XLOOKUP(B1445,'2.1.trackMPD'!$R$7:$R$29,'2.1.trackMPD'!$T$7:$T$29)</f>
        <v>6</v>
      </c>
      <c r="D1445" s="261">
        <v>10</v>
      </c>
      <c r="E1445" s="261" t="s">
        <v>6400</v>
      </c>
      <c r="F1445" s="261" t="s">
        <v>111</v>
      </c>
      <c r="G1445" s="261" t="s">
        <v>140</v>
      </c>
      <c r="H1445" s="261" t="s">
        <v>6398</v>
      </c>
    </row>
    <row r="1446" spans="1:8" x14ac:dyDescent="0.2">
      <c r="A1446" s="261" t="s">
        <v>93</v>
      </c>
      <c r="B1446" s="261" t="s">
        <v>147</v>
      </c>
      <c r="C1446">
        <f>_xlfn.XLOOKUP(B1446,'2.1.trackMPD'!$R$7:$R$29,'2.1.trackMPD'!$T$7:$T$29)</f>
        <v>6</v>
      </c>
      <c r="D1446" s="261">
        <v>10</v>
      </c>
      <c r="E1446" s="261" t="s">
        <v>6400</v>
      </c>
      <c r="F1446" s="261" t="s">
        <v>110</v>
      </c>
      <c r="G1446" s="261" t="s">
        <v>124</v>
      </c>
      <c r="H1446" s="261" t="s">
        <v>6399</v>
      </c>
    </row>
    <row r="1447" spans="1:8" x14ac:dyDescent="0.2">
      <c r="A1447" s="261" t="s">
        <v>93</v>
      </c>
      <c r="B1447" s="261" t="s">
        <v>147</v>
      </c>
      <c r="C1447">
        <f>_xlfn.XLOOKUP(B1447,'2.1.trackMPD'!$R$7:$R$29,'2.1.trackMPD'!$T$7:$T$29)</f>
        <v>6</v>
      </c>
      <c r="D1447" s="261">
        <v>10</v>
      </c>
      <c r="E1447" s="261" t="s">
        <v>6400</v>
      </c>
      <c r="F1447" s="261" t="s">
        <v>110</v>
      </c>
      <c r="G1447" s="261" t="s">
        <v>140</v>
      </c>
      <c r="H1447" s="261" t="s">
        <v>6399</v>
      </c>
    </row>
    <row r="1448" spans="1:8" x14ac:dyDescent="0.2">
      <c r="A1448" s="261" t="s">
        <v>93</v>
      </c>
      <c r="B1448" s="261" t="s">
        <v>147</v>
      </c>
      <c r="C1448">
        <f>_xlfn.XLOOKUP(B1448,'2.1.trackMPD'!$R$7:$R$29,'2.1.trackMPD'!$T$7:$T$29)</f>
        <v>6</v>
      </c>
      <c r="D1448" s="261">
        <v>100</v>
      </c>
      <c r="E1448" s="261" t="s">
        <v>6400</v>
      </c>
      <c r="F1448" s="261" t="s">
        <v>110</v>
      </c>
      <c r="G1448" s="261" t="s">
        <v>124</v>
      </c>
      <c r="H1448" s="261" t="s">
        <v>6398</v>
      </c>
    </row>
    <row r="1449" spans="1:8" x14ac:dyDescent="0.2">
      <c r="A1449" s="261" t="s">
        <v>93</v>
      </c>
      <c r="B1449" s="261" t="s">
        <v>147</v>
      </c>
      <c r="C1449">
        <f>_xlfn.XLOOKUP(B1449,'2.1.trackMPD'!$R$7:$R$29,'2.1.trackMPD'!$T$7:$T$29)</f>
        <v>6</v>
      </c>
      <c r="D1449" s="261">
        <v>100</v>
      </c>
      <c r="E1449" s="261" t="s">
        <v>6400</v>
      </c>
      <c r="F1449" s="261" t="s">
        <v>110</v>
      </c>
      <c r="G1449" s="261" t="s">
        <v>140</v>
      </c>
      <c r="H1449" s="261" t="s">
        <v>6398</v>
      </c>
    </row>
    <row r="1450" spans="1:8" x14ac:dyDescent="0.2">
      <c r="A1450" s="261" t="s">
        <v>93</v>
      </c>
      <c r="B1450" s="261" t="s">
        <v>147</v>
      </c>
      <c r="C1450">
        <f>_xlfn.XLOOKUP(B1450,'2.1.trackMPD'!$R$7:$R$29,'2.1.trackMPD'!$T$7:$T$29)</f>
        <v>6</v>
      </c>
      <c r="D1450" s="261">
        <v>100</v>
      </c>
      <c r="E1450" s="261" t="s">
        <v>6400</v>
      </c>
      <c r="F1450" s="261" t="s">
        <v>111</v>
      </c>
      <c r="G1450" s="261" t="s">
        <v>124</v>
      </c>
      <c r="H1450" s="261" t="s">
        <v>6398</v>
      </c>
    </row>
    <row r="1451" spans="1:8" x14ac:dyDescent="0.2">
      <c r="A1451" s="261" t="s">
        <v>93</v>
      </c>
      <c r="B1451" s="261" t="s">
        <v>147</v>
      </c>
      <c r="C1451">
        <f>_xlfn.XLOOKUP(B1451,'2.1.trackMPD'!$R$7:$R$29,'2.1.trackMPD'!$T$7:$T$29)</f>
        <v>6</v>
      </c>
      <c r="D1451" s="261">
        <v>100</v>
      </c>
      <c r="E1451" s="261" t="s">
        <v>6400</v>
      </c>
      <c r="F1451" s="261" t="s">
        <v>111</v>
      </c>
      <c r="G1451" s="261" t="s">
        <v>140</v>
      </c>
      <c r="H1451" s="261" t="s">
        <v>6398</v>
      </c>
    </row>
    <row r="1452" spans="1:8" x14ac:dyDescent="0.2">
      <c r="A1452" s="261" t="s">
        <v>93</v>
      </c>
      <c r="B1452" s="261" t="s">
        <v>147</v>
      </c>
      <c r="C1452">
        <f>_xlfn.XLOOKUP(B1452,'2.1.trackMPD'!$R$7:$R$29,'2.1.trackMPD'!$T$7:$T$29)</f>
        <v>6</v>
      </c>
      <c r="D1452" s="261">
        <v>100</v>
      </c>
      <c r="E1452" s="261" t="s">
        <v>6400</v>
      </c>
      <c r="F1452" s="261" t="s">
        <v>110</v>
      </c>
      <c r="G1452" s="261" t="s">
        <v>124</v>
      </c>
      <c r="H1452" s="261" t="s">
        <v>6399</v>
      </c>
    </row>
    <row r="1453" spans="1:8" x14ac:dyDescent="0.2">
      <c r="A1453" s="261" t="s">
        <v>93</v>
      </c>
      <c r="B1453" s="261" t="s">
        <v>147</v>
      </c>
      <c r="C1453">
        <f>_xlfn.XLOOKUP(B1453,'2.1.trackMPD'!$R$7:$R$29,'2.1.trackMPD'!$T$7:$T$29)</f>
        <v>6</v>
      </c>
      <c r="D1453" s="261">
        <v>100</v>
      </c>
      <c r="E1453" s="261" t="s">
        <v>6400</v>
      </c>
      <c r="F1453" s="261" t="s">
        <v>110</v>
      </c>
      <c r="G1453" s="261" t="s">
        <v>140</v>
      </c>
      <c r="H1453" s="261" t="s">
        <v>6399</v>
      </c>
    </row>
    <row r="1454" spans="1:8" x14ac:dyDescent="0.2">
      <c r="A1454" s="261" t="s">
        <v>93</v>
      </c>
      <c r="B1454" s="261" t="s">
        <v>147</v>
      </c>
      <c r="C1454">
        <f>_xlfn.XLOOKUP(B1454,'2.1.trackMPD'!$R$7:$R$29,'2.1.trackMPD'!$T$7:$T$29)</f>
        <v>6</v>
      </c>
      <c r="D1454" s="261">
        <v>1000</v>
      </c>
      <c r="E1454" s="261" t="s">
        <v>6400</v>
      </c>
      <c r="F1454" s="261" t="s">
        <v>110</v>
      </c>
      <c r="G1454" s="261" t="s">
        <v>124</v>
      </c>
      <c r="H1454" s="261" t="s">
        <v>6398</v>
      </c>
    </row>
    <row r="1455" spans="1:8" x14ac:dyDescent="0.2">
      <c r="A1455" s="261" t="s">
        <v>93</v>
      </c>
      <c r="B1455" s="261" t="s">
        <v>147</v>
      </c>
      <c r="C1455">
        <f>_xlfn.XLOOKUP(B1455,'2.1.trackMPD'!$R$7:$R$29,'2.1.trackMPD'!$T$7:$T$29)</f>
        <v>6</v>
      </c>
      <c r="D1455" s="261">
        <v>1000</v>
      </c>
      <c r="E1455" s="261" t="s">
        <v>6400</v>
      </c>
      <c r="F1455" s="261" t="s">
        <v>110</v>
      </c>
      <c r="G1455" s="261" t="s">
        <v>140</v>
      </c>
      <c r="H1455" s="261" t="s">
        <v>6398</v>
      </c>
    </row>
    <row r="1456" spans="1:8" x14ac:dyDescent="0.2">
      <c r="A1456" s="261" t="s">
        <v>93</v>
      </c>
      <c r="B1456" s="261" t="s">
        <v>147</v>
      </c>
      <c r="C1456">
        <f>_xlfn.XLOOKUP(B1456,'2.1.trackMPD'!$R$7:$R$29,'2.1.trackMPD'!$T$7:$T$29)</f>
        <v>6</v>
      </c>
      <c r="D1456" s="261">
        <v>1000</v>
      </c>
      <c r="E1456" s="261" t="s">
        <v>6400</v>
      </c>
      <c r="F1456" s="261" t="s">
        <v>111</v>
      </c>
      <c r="G1456" s="261" t="s">
        <v>124</v>
      </c>
      <c r="H1456" s="261" t="s">
        <v>6398</v>
      </c>
    </row>
    <row r="1457" spans="1:8" x14ac:dyDescent="0.2">
      <c r="A1457" s="261" t="s">
        <v>93</v>
      </c>
      <c r="B1457" s="261" t="s">
        <v>147</v>
      </c>
      <c r="C1457">
        <f>_xlfn.XLOOKUP(B1457,'2.1.trackMPD'!$R$7:$R$29,'2.1.trackMPD'!$T$7:$T$29)</f>
        <v>6</v>
      </c>
      <c r="D1457" s="261">
        <v>1000</v>
      </c>
      <c r="E1457" s="261" t="s">
        <v>6400</v>
      </c>
      <c r="F1457" s="261" t="s">
        <v>111</v>
      </c>
      <c r="G1457" s="261" t="s">
        <v>140</v>
      </c>
      <c r="H1457" s="261" t="s">
        <v>6398</v>
      </c>
    </row>
    <row r="1458" spans="1:8" x14ac:dyDescent="0.2">
      <c r="A1458" s="261" t="s">
        <v>93</v>
      </c>
      <c r="B1458" s="261" t="s">
        <v>147</v>
      </c>
      <c r="C1458">
        <f>_xlfn.XLOOKUP(B1458,'2.1.trackMPD'!$R$7:$R$29,'2.1.trackMPD'!$T$7:$T$29)</f>
        <v>6</v>
      </c>
      <c r="D1458" s="261">
        <v>1000</v>
      </c>
      <c r="E1458" s="261" t="s">
        <v>6400</v>
      </c>
      <c r="F1458" s="261" t="s">
        <v>110</v>
      </c>
      <c r="G1458" s="261" t="s">
        <v>124</v>
      </c>
      <c r="H1458" s="261" t="s">
        <v>6399</v>
      </c>
    </row>
    <row r="1459" spans="1:8" x14ac:dyDescent="0.2">
      <c r="A1459" s="261" t="s">
        <v>93</v>
      </c>
      <c r="B1459" s="261" t="s">
        <v>147</v>
      </c>
      <c r="C1459">
        <f>_xlfn.XLOOKUP(B1459,'2.1.trackMPD'!$R$7:$R$29,'2.1.trackMPD'!$T$7:$T$29)</f>
        <v>6</v>
      </c>
      <c r="D1459" s="261">
        <v>1000</v>
      </c>
      <c r="E1459" s="261" t="s">
        <v>6400</v>
      </c>
      <c r="F1459" s="261" t="s">
        <v>110</v>
      </c>
      <c r="G1459" s="261" t="s">
        <v>140</v>
      </c>
      <c r="H1459" s="261" t="s">
        <v>6399</v>
      </c>
    </row>
    <row r="1460" spans="1:8" x14ac:dyDescent="0.2">
      <c r="A1460" s="261" t="s">
        <v>93</v>
      </c>
      <c r="B1460" s="261" t="s">
        <v>147</v>
      </c>
      <c r="C1460">
        <f>_xlfn.XLOOKUP(B1460,'2.1.trackMPD'!$R$7:$R$29,'2.1.trackMPD'!$T$7:$T$29)</f>
        <v>6</v>
      </c>
      <c r="D1460" s="261">
        <v>5000</v>
      </c>
      <c r="E1460" s="261" t="s">
        <v>6400</v>
      </c>
      <c r="F1460" s="261" t="s">
        <v>110</v>
      </c>
      <c r="G1460" s="261" t="s">
        <v>124</v>
      </c>
      <c r="H1460" s="261" t="s">
        <v>6398</v>
      </c>
    </row>
    <row r="1461" spans="1:8" x14ac:dyDescent="0.2">
      <c r="A1461" s="261" t="s">
        <v>93</v>
      </c>
      <c r="B1461" s="261" t="s">
        <v>147</v>
      </c>
      <c r="C1461">
        <f>_xlfn.XLOOKUP(B1461,'2.1.trackMPD'!$R$7:$R$29,'2.1.trackMPD'!$T$7:$T$29)</f>
        <v>6</v>
      </c>
      <c r="D1461" s="261">
        <v>5000</v>
      </c>
      <c r="E1461" s="261" t="s">
        <v>6400</v>
      </c>
      <c r="F1461" s="261" t="s">
        <v>110</v>
      </c>
      <c r="G1461" s="261" t="s">
        <v>140</v>
      </c>
      <c r="H1461" s="261" t="s">
        <v>6398</v>
      </c>
    </row>
    <row r="1462" spans="1:8" x14ac:dyDescent="0.2">
      <c r="A1462" s="261" t="s">
        <v>93</v>
      </c>
      <c r="B1462" s="261" t="s">
        <v>147</v>
      </c>
      <c r="C1462">
        <f>_xlfn.XLOOKUP(B1462,'2.1.trackMPD'!$R$7:$R$29,'2.1.trackMPD'!$T$7:$T$29)</f>
        <v>6</v>
      </c>
      <c r="D1462" s="261">
        <v>5000</v>
      </c>
      <c r="E1462" s="261" t="s">
        <v>6400</v>
      </c>
      <c r="F1462" s="261" t="s">
        <v>111</v>
      </c>
      <c r="G1462" s="261" t="s">
        <v>124</v>
      </c>
      <c r="H1462" s="261" t="s">
        <v>6398</v>
      </c>
    </row>
    <row r="1463" spans="1:8" x14ac:dyDescent="0.2">
      <c r="A1463" s="261" t="s">
        <v>93</v>
      </c>
      <c r="B1463" s="261" t="s">
        <v>147</v>
      </c>
      <c r="C1463">
        <f>_xlfn.XLOOKUP(B1463,'2.1.trackMPD'!$R$7:$R$29,'2.1.trackMPD'!$T$7:$T$29)</f>
        <v>6</v>
      </c>
      <c r="D1463" s="261">
        <v>5000</v>
      </c>
      <c r="E1463" s="261" t="s">
        <v>6400</v>
      </c>
      <c r="F1463" s="261" t="s">
        <v>111</v>
      </c>
      <c r="G1463" s="261" t="s">
        <v>140</v>
      </c>
      <c r="H1463" s="261" t="s">
        <v>6398</v>
      </c>
    </row>
    <row r="1464" spans="1:8" x14ac:dyDescent="0.2">
      <c r="A1464" s="261" t="s">
        <v>93</v>
      </c>
      <c r="B1464" s="261" t="s">
        <v>147</v>
      </c>
      <c r="C1464">
        <f>_xlfn.XLOOKUP(B1464,'2.1.trackMPD'!$R$7:$R$29,'2.1.trackMPD'!$T$7:$T$29)</f>
        <v>6</v>
      </c>
      <c r="D1464" s="261">
        <v>5000</v>
      </c>
      <c r="E1464" s="261" t="s">
        <v>6400</v>
      </c>
      <c r="F1464" s="261" t="s">
        <v>110</v>
      </c>
      <c r="G1464" s="261" t="s">
        <v>124</v>
      </c>
      <c r="H1464" s="261" t="s">
        <v>6399</v>
      </c>
    </row>
    <row r="1465" spans="1:8" x14ac:dyDescent="0.2">
      <c r="A1465" s="261" t="s">
        <v>93</v>
      </c>
      <c r="B1465" s="261" t="s">
        <v>147</v>
      </c>
      <c r="C1465">
        <f>_xlfn.XLOOKUP(B1465,'2.1.trackMPD'!$R$7:$R$29,'2.1.trackMPD'!$T$7:$T$29)</f>
        <v>6</v>
      </c>
      <c r="D1465" s="261">
        <v>5000</v>
      </c>
      <c r="E1465" s="261" t="s">
        <v>6400</v>
      </c>
      <c r="F1465" s="261" t="s">
        <v>110</v>
      </c>
      <c r="G1465" s="261" t="s">
        <v>140</v>
      </c>
      <c r="H1465" s="261" t="s">
        <v>6399</v>
      </c>
    </row>
    <row r="1466" spans="1:8" x14ac:dyDescent="0.2">
      <c r="A1466" s="261" t="s">
        <v>93</v>
      </c>
      <c r="B1466" s="261" t="s">
        <v>147</v>
      </c>
      <c r="C1466">
        <f>_xlfn.XLOOKUP(B1466,'2.1.trackMPD'!$R$7:$R$29,'2.1.trackMPD'!$T$7:$T$29)</f>
        <v>6</v>
      </c>
      <c r="D1466" s="261">
        <v>1</v>
      </c>
      <c r="E1466" s="261" t="s">
        <v>6401</v>
      </c>
      <c r="F1466" s="261" t="s">
        <v>110</v>
      </c>
      <c r="G1466" s="261" t="s">
        <v>124</v>
      </c>
      <c r="H1466" s="261" t="s">
        <v>6398</v>
      </c>
    </row>
    <row r="1467" spans="1:8" x14ac:dyDescent="0.2">
      <c r="A1467" s="261" t="s">
        <v>93</v>
      </c>
      <c r="B1467" s="261" t="s">
        <v>147</v>
      </c>
      <c r="C1467">
        <f>_xlfn.XLOOKUP(B1467,'2.1.trackMPD'!$R$7:$R$29,'2.1.trackMPD'!$T$7:$T$29)</f>
        <v>6</v>
      </c>
      <c r="D1467" s="261">
        <v>1</v>
      </c>
      <c r="E1467" s="261" t="s">
        <v>6401</v>
      </c>
      <c r="F1467" s="261" t="s">
        <v>110</v>
      </c>
      <c r="G1467" s="261" t="s">
        <v>140</v>
      </c>
      <c r="H1467" s="261" t="s">
        <v>6398</v>
      </c>
    </row>
    <row r="1468" spans="1:8" x14ac:dyDescent="0.2">
      <c r="A1468" s="261" t="s">
        <v>93</v>
      </c>
      <c r="B1468" s="261" t="s">
        <v>147</v>
      </c>
      <c r="C1468">
        <f>_xlfn.XLOOKUP(B1468,'2.1.trackMPD'!$R$7:$R$29,'2.1.trackMPD'!$T$7:$T$29)</f>
        <v>6</v>
      </c>
      <c r="D1468" s="261">
        <v>1</v>
      </c>
      <c r="E1468" s="261" t="s">
        <v>6401</v>
      </c>
      <c r="F1468" s="261" t="s">
        <v>111</v>
      </c>
      <c r="G1468" s="261" t="s">
        <v>124</v>
      </c>
      <c r="H1468" s="261" t="s">
        <v>6398</v>
      </c>
    </row>
    <row r="1469" spans="1:8" x14ac:dyDescent="0.2">
      <c r="A1469" s="261" t="s">
        <v>93</v>
      </c>
      <c r="B1469" s="261" t="s">
        <v>147</v>
      </c>
      <c r="C1469">
        <f>_xlfn.XLOOKUP(B1469,'2.1.trackMPD'!$R$7:$R$29,'2.1.trackMPD'!$T$7:$T$29)</f>
        <v>6</v>
      </c>
      <c r="D1469" s="261">
        <v>1</v>
      </c>
      <c r="E1469" s="261" t="s">
        <v>6401</v>
      </c>
      <c r="F1469" s="261" t="s">
        <v>111</v>
      </c>
      <c r="G1469" s="261" t="s">
        <v>140</v>
      </c>
      <c r="H1469" s="261" t="s">
        <v>6398</v>
      </c>
    </row>
    <row r="1470" spans="1:8" x14ac:dyDescent="0.2">
      <c r="A1470" s="261" t="s">
        <v>93</v>
      </c>
      <c r="B1470" s="261" t="s">
        <v>147</v>
      </c>
      <c r="C1470">
        <f>_xlfn.XLOOKUP(B1470,'2.1.trackMPD'!$R$7:$R$29,'2.1.trackMPD'!$T$7:$T$29)</f>
        <v>6</v>
      </c>
      <c r="D1470" s="261">
        <v>1</v>
      </c>
      <c r="E1470" s="261" t="s">
        <v>6401</v>
      </c>
      <c r="F1470" s="261" t="s">
        <v>110</v>
      </c>
      <c r="G1470" s="261" t="s">
        <v>124</v>
      </c>
      <c r="H1470" s="261" t="s">
        <v>6399</v>
      </c>
    </row>
    <row r="1471" spans="1:8" x14ac:dyDescent="0.2">
      <c r="A1471" s="261" t="s">
        <v>93</v>
      </c>
      <c r="B1471" s="261" t="s">
        <v>147</v>
      </c>
      <c r="C1471">
        <f>_xlfn.XLOOKUP(B1471,'2.1.trackMPD'!$R$7:$R$29,'2.1.trackMPD'!$T$7:$T$29)</f>
        <v>6</v>
      </c>
      <c r="D1471" s="261">
        <v>1</v>
      </c>
      <c r="E1471" s="261" t="s">
        <v>6401</v>
      </c>
      <c r="F1471" s="261" t="s">
        <v>110</v>
      </c>
      <c r="G1471" s="261" t="s">
        <v>140</v>
      </c>
      <c r="H1471" s="261" t="s">
        <v>6399</v>
      </c>
    </row>
    <row r="1472" spans="1:8" x14ac:dyDescent="0.2">
      <c r="A1472" s="261" t="s">
        <v>93</v>
      </c>
      <c r="B1472" s="261" t="s">
        <v>147</v>
      </c>
      <c r="C1472">
        <f>_xlfn.XLOOKUP(B1472,'2.1.trackMPD'!$R$7:$R$29,'2.1.trackMPD'!$T$7:$T$29)</f>
        <v>6</v>
      </c>
      <c r="D1472" s="261">
        <v>10</v>
      </c>
      <c r="E1472" s="261" t="s">
        <v>6401</v>
      </c>
      <c r="F1472" s="261" t="s">
        <v>110</v>
      </c>
      <c r="G1472" s="261" t="s">
        <v>124</v>
      </c>
      <c r="H1472" s="261" t="s">
        <v>6398</v>
      </c>
    </row>
    <row r="1473" spans="1:8" x14ac:dyDescent="0.2">
      <c r="A1473" s="261" t="s">
        <v>93</v>
      </c>
      <c r="B1473" s="261" t="s">
        <v>147</v>
      </c>
      <c r="C1473">
        <f>_xlfn.XLOOKUP(B1473,'2.1.trackMPD'!$R$7:$R$29,'2.1.trackMPD'!$T$7:$T$29)</f>
        <v>6</v>
      </c>
      <c r="D1473" s="261">
        <v>10</v>
      </c>
      <c r="E1473" s="261" t="s">
        <v>6401</v>
      </c>
      <c r="F1473" s="261" t="s">
        <v>110</v>
      </c>
      <c r="G1473" s="261" t="s">
        <v>140</v>
      </c>
      <c r="H1473" s="261" t="s">
        <v>6398</v>
      </c>
    </row>
    <row r="1474" spans="1:8" x14ac:dyDescent="0.2">
      <c r="A1474" s="261" t="s">
        <v>93</v>
      </c>
      <c r="B1474" s="261" t="s">
        <v>147</v>
      </c>
      <c r="C1474">
        <f>_xlfn.XLOOKUP(B1474,'2.1.trackMPD'!$R$7:$R$29,'2.1.trackMPD'!$T$7:$T$29)</f>
        <v>6</v>
      </c>
      <c r="D1474" s="261">
        <v>10</v>
      </c>
      <c r="E1474" s="261" t="s">
        <v>6401</v>
      </c>
      <c r="F1474" s="261" t="s">
        <v>111</v>
      </c>
      <c r="G1474" s="261" t="s">
        <v>124</v>
      </c>
      <c r="H1474" s="261" t="s">
        <v>6398</v>
      </c>
    </row>
    <row r="1475" spans="1:8" x14ac:dyDescent="0.2">
      <c r="A1475" s="261" t="s">
        <v>93</v>
      </c>
      <c r="B1475" s="261" t="s">
        <v>147</v>
      </c>
      <c r="C1475">
        <f>_xlfn.XLOOKUP(B1475,'2.1.trackMPD'!$R$7:$R$29,'2.1.trackMPD'!$T$7:$T$29)</f>
        <v>6</v>
      </c>
      <c r="D1475" s="261">
        <v>10</v>
      </c>
      <c r="E1475" s="261" t="s">
        <v>6401</v>
      </c>
      <c r="F1475" s="261" t="s">
        <v>111</v>
      </c>
      <c r="G1475" s="261" t="s">
        <v>140</v>
      </c>
      <c r="H1475" s="261" t="s">
        <v>6398</v>
      </c>
    </row>
    <row r="1476" spans="1:8" x14ac:dyDescent="0.2">
      <c r="A1476" s="261" t="s">
        <v>93</v>
      </c>
      <c r="B1476" s="261" t="s">
        <v>147</v>
      </c>
      <c r="C1476">
        <f>_xlfn.XLOOKUP(B1476,'2.1.trackMPD'!$R$7:$R$29,'2.1.trackMPD'!$T$7:$T$29)</f>
        <v>6</v>
      </c>
      <c r="D1476" s="261">
        <v>10</v>
      </c>
      <c r="E1476" s="261" t="s">
        <v>6401</v>
      </c>
      <c r="F1476" s="261" t="s">
        <v>110</v>
      </c>
      <c r="G1476" s="261" t="s">
        <v>124</v>
      </c>
      <c r="H1476" s="261" t="s">
        <v>6399</v>
      </c>
    </row>
    <row r="1477" spans="1:8" x14ac:dyDescent="0.2">
      <c r="A1477" s="261" t="s">
        <v>93</v>
      </c>
      <c r="B1477" s="261" t="s">
        <v>147</v>
      </c>
      <c r="C1477">
        <f>_xlfn.XLOOKUP(B1477,'2.1.trackMPD'!$R$7:$R$29,'2.1.trackMPD'!$T$7:$T$29)</f>
        <v>6</v>
      </c>
      <c r="D1477" s="261">
        <v>10</v>
      </c>
      <c r="E1477" s="261" t="s">
        <v>6401</v>
      </c>
      <c r="F1477" s="261" t="s">
        <v>110</v>
      </c>
      <c r="G1477" s="261" t="s">
        <v>140</v>
      </c>
      <c r="H1477" s="261" t="s">
        <v>6399</v>
      </c>
    </row>
    <row r="1478" spans="1:8" x14ac:dyDescent="0.2">
      <c r="A1478" s="261" t="s">
        <v>93</v>
      </c>
      <c r="B1478" s="261" t="s">
        <v>147</v>
      </c>
      <c r="C1478">
        <f>_xlfn.XLOOKUP(B1478,'2.1.trackMPD'!$R$7:$R$29,'2.1.trackMPD'!$T$7:$T$29)</f>
        <v>6</v>
      </c>
      <c r="D1478" s="261">
        <v>100</v>
      </c>
      <c r="E1478" s="261" t="s">
        <v>6401</v>
      </c>
      <c r="F1478" s="261" t="s">
        <v>110</v>
      </c>
      <c r="G1478" s="261" t="s">
        <v>124</v>
      </c>
      <c r="H1478" s="261" t="s">
        <v>6398</v>
      </c>
    </row>
    <row r="1479" spans="1:8" x14ac:dyDescent="0.2">
      <c r="A1479" s="261" t="s">
        <v>93</v>
      </c>
      <c r="B1479" s="261" t="s">
        <v>147</v>
      </c>
      <c r="C1479">
        <f>_xlfn.XLOOKUP(B1479,'2.1.trackMPD'!$R$7:$R$29,'2.1.trackMPD'!$T$7:$T$29)</f>
        <v>6</v>
      </c>
      <c r="D1479" s="261">
        <v>100</v>
      </c>
      <c r="E1479" s="261" t="s">
        <v>6401</v>
      </c>
      <c r="F1479" s="261" t="s">
        <v>110</v>
      </c>
      <c r="G1479" s="261" t="s">
        <v>140</v>
      </c>
      <c r="H1479" s="261" t="s">
        <v>6398</v>
      </c>
    </row>
    <row r="1480" spans="1:8" x14ac:dyDescent="0.2">
      <c r="A1480" s="261" t="s">
        <v>93</v>
      </c>
      <c r="B1480" s="261" t="s">
        <v>147</v>
      </c>
      <c r="C1480">
        <f>_xlfn.XLOOKUP(B1480,'2.1.trackMPD'!$R$7:$R$29,'2.1.trackMPD'!$T$7:$T$29)</f>
        <v>6</v>
      </c>
      <c r="D1480" s="261">
        <v>100</v>
      </c>
      <c r="E1480" s="261" t="s">
        <v>6401</v>
      </c>
      <c r="F1480" s="261" t="s">
        <v>111</v>
      </c>
      <c r="G1480" s="261" t="s">
        <v>124</v>
      </c>
      <c r="H1480" s="261" t="s">
        <v>6398</v>
      </c>
    </row>
    <row r="1481" spans="1:8" x14ac:dyDescent="0.2">
      <c r="A1481" s="261" t="s">
        <v>93</v>
      </c>
      <c r="B1481" s="261" t="s">
        <v>147</v>
      </c>
      <c r="C1481">
        <f>_xlfn.XLOOKUP(B1481,'2.1.trackMPD'!$R$7:$R$29,'2.1.trackMPD'!$T$7:$T$29)</f>
        <v>6</v>
      </c>
      <c r="D1481" s="261">
        <v>100</v>
      </c>
      <c r="E1481" s="261" t="s">
        <v>6401</v>
      </c>
      <c r="F1481" s="261" t="s">
        <v>111</v>
      </c>
      <c r="G1481" s="261" t="s">
        <v>140</v>
      </c>
      <c r="H1481" s="261" t="s">
        <v>6398</v>
      </c>
    </row>
    <row r="1482" spans="1:8" x14ac:dyDescent="0.2">
      <c r="A1482" s="261" t="s">
        <v>93</v>
      </c>
      <c r="B1482" s="261" t="s">
        <v>147</v>
      </c>
      <c r="C1482">
        <f>_xlfn.XLOOKUP(B1482,'2.1.trackMPD'!$R$7:$R$29,'2.1.trackMPD'!$T$7:$T$29)</f>
        <v>6</v>
      </c>
      <c r="D1482" s="261">
        <v>100</v>
      </c>
      <c r="E1482" s="261" t="s">
        <v>6401</v>
      </c>
      <c r="F1482" s="261" t="s">
        <v>110</v>
      </c>
      <c r="G1482" s="261" t="s">
        <v>124</v>
      </c>
      <c r="H1482" s="261" t="s">
        <v>6399</v>
      </c>
    </row>
    <row r="1483" spans="1:8" x14ac:dyDescent="0.2">
      <c r="A1483" s="261" t="s">
        <v>93</v>
      </c>
      <c r="B1483" s="261" t="s">
        <v>147</v>
      </c>
      <c r="C1483">
        <f>_xlfn.XLOOKUP(B1483,'2.1.trackMPD'!$R$7:$R$29,'2.1.trackMPD'!$T$7:$T$29)</f>
        <v>6</v>
      </c>
      <c r="D1483" s="261">
        <v>100</v>
      </c>
      <c r="E1483" s="261" t="s">
        <v>6401</v>
      </c>
      <c r="F1483" s="261" t="s">
        <v>110</v>
      </c>
      <c r="G1483" s="261" t="s">
        <v>140</v>
      </c>
      <c r="H1483" s="261" t="s">
        <v>6399</v>
      </c>
    </row>
    <row r="1484" spans="1:8" x14ac:dyDescent="0.2">
      <c r="A1484" s="261" t="s">
        <v>93</v>
      </c>
      <c r="B1484" s="261" t="s">
        <v>148</v>
      </c>
      <c r="C1484">
        <f>_xlfn.XLOOKUP(B1484,'2.1.trackMPD'!$R$7:$R$29,'2.1.trackMPD'!$T$7:$T$29)</f>
        <v>6</v>
      </c>
      <c r="D1484" s="261">
        <v>1</v>
      </c>
      <c r="E1484" s="261" t="s">
        <v>6396</v>
      </c>
      <c r="F1484" s="261" t="s">
        <v>110</v>
      </c>
      <c r="G1484" s="261" t="s">
        <v>124</v>
      </c>
      <c r="H1484" s="261" t="s">
        <v>6398</v>
      </c>
    </row>
    <row r="1485" spans="1:8" x14ac:dyDescent="0.2">
      <c r="A1485" s="261" t="s">
        <v>93</v>
      </c>
      <c r="B1485" s="261" t="s">
        <v>148</v>
      </c>
      <c r="C1485">
        <f>_xlfn.XLOOKUP(B1485,'2.1.trackMPD'!$R$7:$R$29,'2.1.trackMPD'!$T$7:$T$29)</f>
        <v>6</v>
      </c>
      <c r="D1485" s="261">
        <v>1</v>
      </c>
      <c r="E1485" s="261" t="s">
        <v>6396</v>
      </c>
      <c r="F1485" s="261" t="s">
        <v>110</v>
      </c>
      <c r="G1485" s="261" t="s">
        <v>140</v>
      </c>
      <c r="H1485" s="261" t="s">
        <v>6398</v>
      </c>
    </row>
    <row r="1486" spans="1:8" x14ac:dyDescent="0.2">
      <c r="A1486" s="261" t="s">
        <v>93</v>
      </c>
      <c r="B1486" s="261" t="s">
        <v>148</v>
      </c>
      <c r="C1486">
        <f>_xlfn.XLOOKUP(B1486,'2.1.trackMPD'!$R$7:$R$29,'2.1.trackMPD'!$T$7:$T$29)</f>
        <v>6</v>
      </c>
      <c r="D1486" s="261">
        <v>1</v>
      </c>
      <c r="E1486" s="261" t="s">
        <v>6396</v>
      </c>
      <c r="F1486" s="261" t="s">
        <v>111</v>
      </c>
      <c r="G1486" s="261" t="s">
        <v>124</v>
      </c>
      <c r="H1486" s="261" t="s">
        <v>6398</v>
      </c>
    </row>
    <row r="1487" spans="1:8" x14ac:dyDescent="0.2">
      <c r="A1487" s="261" t="s">
        <v>93</v>
      </c>
      <c r="B1487" s="261" t="s">
        <v>148</v>
      </c>
      <c r="C1487">
        <f>_xlfn.XLOOKUP(B1487,'2.1.trackMPD'!$R$7:$R$29,'2.1.trackMPD'!$T$7:$T$29)</f>
        <v>6</v>
      </c>
      <c r="D1487" s="261">
        <v>1</v>
      </c>
      <c r="E1487" s="261" t="s">
        <v>6396</v>
      </c>
      <c r="F1487" s="261" t="s">
        <v>111</v>
      </c>
      <c r="G1487" s="261" t="s">
        <v>140</v>
      </c>
      <c r="H1487" s="261" t="s">
        <v>6398</v>
      </c>
    </row>
    <row r="1488" spans="1:8" x14ac:dyDescent="0.2">
      <c r="A1488" s="261" t="s">
        <v>93</v>
      </c>
      <c r="B1488" s="261" t="s">
        <v>148</v>
      </c>
      <c r="C1488">
        <f>_xlfn.XLOOKUP(B1488,'2.1.trackMPD'!$R$7:$R$29,'2.1.trackMPD'!$T$7:$T$29)</f>
        <v>6</v>
      </c>
      <c r="D1488" s="261">
        <v>1</v>
      </c>
      <c r="E1488" s="261" t="s">
        <v>6396</v>
      </c>
      <c r="F1488" s="261" t="s">
        <v>110</v>
      </c>
      <c r="G1488" s="261" t="s">
        <v>124</v>
      </c>
      <c r="H1488" s="261" t="s">
        <v>6399</v>
      </c>
    </row>
    <row r="1489" spans="1:8" x14ac:dyDescent="0.2">
      <c r="A1489" s="261" t="s">
        <v>93</v>
      </c>
      <c r="B1489" s="261" t="s">
        <v>148</v>
      </c>
      <c r="C1489">
        <f>_xlfn.XLOOKUP(B1489,'2.1.trackMPD'!$R$7:$R$29,'2.1.trackMPD'!$T$7:$T$29)</f>
        <v>6</v>
      </c>
      <c r="D1489" s="261">
        <v>1</v>
      </c>
      <c r="E1489" s="261" t="s">
        <v>6396</v>
      </c>
      <c r="F1489" s="261" t="s">
        <v>110</v>
      </c>
      <c r="G1489" s="261" t="s">
        <v>140</v>
      </c>
      <c r="H1489" s="261" t="s">
        <v>6399</v>
      </c>
    </row>
    <row r="1490" spans="1:8" x14ac:dyDescent="0.2">
      <c r="A1490" s="261" t="s">
        <v>93</v>
      </c>
      <c r="B1490" s="261" t="s">
        <v>148</v>
      </c>
      <c r="C1490">
        <f>_xlfn.XLOOKUP(B1490,'2.1.trackMPD'!$R$7:$R$29,'2.1.trackMPD'!$T$7:$T$29)</f>
        <v>6</v>
      </c>
      <c r="D1490" s="261">
        <v>10</v>
      </c>
      <c r="E1490" s="261" t="s">
        <v>6396</v>
      </c>
      <c r="F1490" s="261" t="s">
        <v>110</v>
      </c>
      <c r="G1490" s="261" t="s">
        <v>124</v>
      </c>
      <c r="H1490" s="261" t="s">
        <v>6398</v>
      </c>
    </row>
    <row r="1491" spans="1:8" x14ac:dyDescent="0.2">
      <c r="A1491" s="261" t="s">
        <v>93</v>
      </c>
      <c r="B1491" s="261" t="s">
        <v>148</v>
      </c>
      <c r="C1491">
        <f>_xlfn.XLOOKUP(B1491,'2.1.trackMPD'!$R$7:$R$29,'2.1.trackMPD'!$T$7:$T$29)</f>
        <v>6</v>
      </c>
      <c r="D1491" s="261">
        <v>10</v>
      </c>
      <c r="E1491" s="261" t="s">
        <v>6396</v>
      </c>
      <c r="F1491" s="261" t="s">
        <v>110</v>
      </c>
      <c r="G1491" s="261" t="s">
        <v>140</v>
      </c>
      <c r="H1491" s="261" t="s">
        <v>6398</v>
      </c>
    </row>
    <row r="1492" spans="1:8" x14ac:dyDescent="0.2">
      <c r="A1492" s="261" t="s">
        <v>93</v>
      </c>
      <c r="B1492" s="261" t="s">
        <v>148</v>
      </c>
      <c r="C1492">
        <f>_xlfn.XLOOKUP(B1492,'2.1.trackMPD'!$R$7:$R$29,'2.1.trackMPD'!$T$7:$T$29)</f>
        <v>6</v>
      </c>
      <c r="D1492" s="261">
        <v>10</v>
      </c>
      <c r="E1492" s="261" t="s">
        <v>6396</v>
      </c>
      <c r="F1492" s="261" t="s">
        <v>111</v>
      </c>
      <c r="G1492" s="261" t="s">
        <v>124</v>
      </c>
      <c r="H1492" s="261" t="s">
        <v>6398</v>
      </c>
    </row>
    <row r="1493" spans="1:8" x14ac:dyDescent="0.2">
      <c r="A1493" s="261" t="s">
        <v>93</v>
      </c>
      <c r="B1493" s="261" t="s">
        <v>148</v>
      </c>
      <c r="C1493">
        <f>_xlfn.XLOOKUP(B1493,'2.1.trackMPD'!$R$7:$R$29,'2.1.trackMPD'!$T$7:$T$29)</f>
        <v>6</v>
      </c>
      <c r="D1493" s="261">
        <v>10</v>
      </c>
      <c r="E1493" s="261" t="s">
        <v>6396</v>
      </c>
      <c r="F1493" s="261" t="s">
        <v>111</v>
      </c>
      <c r="G1493" s="261" t="s">
        <v>140</v>
      </c>
      <c r="H1493" s="261" t="s">
        <v>6398</v>
      </c>
    </row>
    <row r="1494" spans="1:8" x14ac:dyDescent="0.2">
      <c r="A1494" s="261" t="s">
        <v>93</v>
      </c>
      <c r="B1494" s="261" t="s">
        <v>148</v>
      </c>
      <c r="C1494">
        <f>_xlfn.XLOOKUP(B1494,'2.1.trackMPD'!$R$7:$R$29,'2.1.trackMPD'!$T$7:$T$29)</f>
        <v>6</v>
      </c>
      <c r="D1494" s="261">
        <v>10</v>
      </c>
      <c r="E1494" s="261" t="s">
        <v>6396</v>
      </c>
      <c r="F1494" s="261" t="s">
        <v>110</v>
      </c>
      <c r="G1494" s="261" t="s">
        <v>124</v>
      </c>
      <c r="H1494" s="261" t="s">
        <v>6399</v>
      </c>
    </row>
    <row r="1495" spans="1:8" x14ac:dyDescent="0.2">
      <c r="A1495" s="261" t="s">
        <v>93</v>
      </c>
      <c r="B1495" s="261" t="s">
        <v>148</v>
      </c>
      <c r="C1495">
        <f>_xlfn.XLOOKUP(B1495,'2.1.trackMPD'!$R$7:$R$29,'2.1.trackMPD'!$T$7:$T$29)</f>
        <v>6</v>
      </c>
      <c r="D1495" s="261">
        <v>10</v>
      </c>
      <c r="E1495" s="261" t="s">
        <v>6396</v>
      </c>
      <c r="F1495" s="261" t="s">
        <v>110</v>
      </c>
      <c r="G1495" s="261" t="s">
        <v>140</v>
      </c>
      <c r="H1495" s="261" t="s">
        <v>6399</v>
      </c>
    </row>
    <row r="1496" spans="1:8" x14ac:dyDescent="0.2">
      <c r="A1496" s="261" t="s">
        <v>93</v>
      </c>
      <c r="B1496" s="261" t="s">
        <v>148</v>
      </c>
      <c r="C1496">
        <f>_xlfn.XLOOKUP(B1496,'2.1.trackMPD'!$R$7:$R$29,'2.1.trackMPD'!$T$7:$T$29)</f>
        <v>6</v>
      </c>
      <c r="D1496" s="261">
        <v>100</v>
      </c>
      <c r="E1496" s="261" t="s">
        <v>6396</v>
      </c>
      <c r="F1496" s="261" t="s">
        <v>110</v>
      </c>
      <c r="G1496" s="261" t="s">
        <v>124</v>
      </c>
      <c r="H1496" s="261" t="s">
        <v>6398</v>
      </c>
    </row>
    <row r="1497" spans="1:8" x14ac:dyDescent="0.2">
      <c r="A1497" s="261" t="s">
        <v>93</v>
      </c>
      <c r="B1497" s="261" t="s">
        <v>148</v>
      </c>
      <c r="C1497">
        <f>_xlfn.XLOOKUP(B1497,'2.1.trackMPD'!$R$7:$R$29,'2.1.trackMPD'!$T$7:$T$29)</f>
        <v>6</v>
      </c>
      <c r="D1497" s="261">
        <v>100</v>
      </c>
      <c r="E1497" s="261" t="s">
        <v>6396</v>
      </c>
      <c r="F1497" s="261" t="s">
        <v>110</v>
      </c>
      <c r="G1497" s="261" t="s">
        <v>140</v>
      </c>
      <c r="H1497" s="261" t="s">
        <v>6398</v>
      </c>
    </row>
    <row r="1498" spans="1:8" x14ac:dyDescent="0.2">
      <c r="A1498" s="261" t="s">
        <v>93</v>
      </c>
      <c r="B1498" s="261" t="s">
        <v>148</v>
      </c>
      <c r="C1498">
        <f>_xlfn.XLOOKUP(B1498,'2.1.trackMPD'!$R$7:$R$29,'2.1.trackMPD'!$T$7:$T$29)</f>
        <v>6</v>
      </c>
      <c r="D1498" s="261">
        <v>100</v>
      </c>
      <c r="E1498" s="261" t="s">
        <v>6396</v>
      </c>
      <c r="F1498" s="261" t="s">
        <v>111</v>
      </c>
      <c r="G1498" s="261" t="s">
        <v>124</v>
      </c>
      <c r="H1498" s="261" t="s">
        <v>6398</v>
      </c>
    </row>
    <row r="1499" spans="1:8" x14ac:dyDescent="0.2">
      <c r="A1499" s="261" t="s">
        <v>93</v>
      </c>
      <c r="B1499" s="261" t="s">
        <v>148</v>
      </c>
      <c r="C1499">
        <f>_xlfn.XLOOKUP(B1499,'2.1.trackMPD'!$R$7:$R$29,'2.1.trackMPD'!$T$7:$T$29)</f>
        <v>6</v>
      </c>
      <c r="D1499" s="261">
        <v>100</v>
      </c>
      <c r="E1499" s="261" t="s">
        <v>6396</v>
      </c>
      <c r="F1499" s="261" t="s">
        <v>111</v>
      </c>
      <c r="G1499" s="261" t="s">
        <v>140</v>
      </c>
      <c r="H1499" s="261" t="s">
        <v>6398</v>
      </c>
    </row>
    <row r="1500" spans="1:8" x14ac:dyDescent="0.2">
      <c r="A1500" s="261" t="s">
        <v>93</v>
      </c>
      <c r="B1500" s="261" t="s">
        <v>148</v>
      </c>
      <c r="C1500">
        <f>_xlfn.XLOOKUP(B1500,'2.1.trackMPD'!$R$7:$R$29,'2.1.trackMPD'!$T$7:$T$29)</f>
        <v>6</v>
      </c>
      <c r="D1500" s="261">
        <v>100</v>
      </c>
      <c r="E1500" s="261" t="s">
        <v>6396</v>
      </c>
      <c r="F1500" s="261" t="s">
        <v>110</v>
      </c>
      <c r="G1500" s="261" t="s">
        <v>124</v>
      </c>
      <c r="H1500" s="261" t="s">
        <v>6399</v>
      </c>
    </row>
    <row r="1501" spans="1:8" x14ac:dyDescent="0.2">
      <c r="A1501" s="261" t="s">
        <v>93</v>
      </c>
      <c r="B1501" s="261" t="s">
        <v>148</v>
      </c>
      <c r="C1501">
        <f>_xlfn.XLOOKUP(B1501,'2.1.trackMPD'!$R$7:$R$29,'2.1.trackMPD'!$T$7:$T$29)</f>
        <v>6</v>
      </c>
      <c r="D1501" s="261">
        <v>100</v>
      </c>
      <c r="E1501" s="261" t="s">
        <v>6396</v>
      </c>
      <c r="F1501" s="261" t="s">
        <v>110</v>
      </c>
      <c r="G1501" s="261" t="s">
        <v>140</v>
      </c>
      <c r="H1501" s="261" t="s">
        <v>6399</v>
      </c>
    </row>
    <row r="1502" spans="1:8" x14ac:dyDescent="0.2">
      <c r="A1502" s="261" t="s">
        <v>93</v>
      </c>
      <c r="B1502" s="261" t="s">
        <v>148</v>
      </c>
      <c r="C1502">
        <f>_xlfn.XLOOKUP(B1502,'2.1.trackMPD'!$R$7:$R$29,'2.1.trackMPD'!$T$7:$T$29)</f>
        <v>6</v>
      </c>
      <c r="D1502" s="261">
        <v>1000</v>
      </c>
      <c r="E1502" s="261" t="s">
        <v>6396</v>
      </c>
      <c r="F1502" s="261" t="s">
        <v>110</v>
      </c>
      <c r="G1502" s="261" t="s">
        <v>124</v>
      </c>
      <c r="H1502" s="261" t="s">
        <v>6398</v>
      </c>
    </row>
    <row r="1503" spans="1:8" x14ac:dyDescent="0.2">
      <c r="A1503" s="261" t="s">
        <v>93</v>
      </c>
      <c r="B1503" s="261" t="s">
        <v>148</v>
      </c>
      <c r="C1503">
        <f>_xlfn.XLOOKUP(B1503,'2.1.trackMPD'!$R$7:$R$29,'2.1.trackMPD'!$T$7:$T$29)</f>
        <v>6</v>
      </c>
      <c r="D1503" s="261">
        <v>1000</v>
      </c>
      <c r="E1503" s="261" t="s">
        <v>6396</v>
      </c>
      <c r="F1503" s="261" t="s">
        <v>110</v>
      </c>
      <c r="G1503" s="261" t="s">
        <v>140</v>
      </c>
      <c r="H1503" s="261" t="s">
        <v>6398</v>
      </c>
    </row>
    <row r="1504" spans="1:8" x14ac:dyDescent="0.2">
      <c r="A1504" s="261" t="s">
        <v>93</v>
      </c>
      <c r="B1504" s="261" t="s">
        <v>148</v>
      </c>
      <c r="C1504">
        <f>_xlfn.XLOOKUP(B1504,'2.1.trackMPD'!$R$7:$R$29,'2.1.trackMPD'!$T$7:$T$29)</f>
        <v>6</v>
      </c>
      <c r="D1504" s="261">
        <v>1000</v>
      </c>
      <c r="E1504" s="261" t="s">
        <v>6396</v>
      </c>
      <c r="F1504" s="261" t="s">
        <v>111</v>
      </c>
      <c r="G1504" s="261" t="s">
        <v>124</v>
      </c>
      <c r="H1504" s="261" t="s">
        <v>6398</v>
      </c>
    </row>
    <row r="1505" spans="1:8" x14ac:dyDescent="0.2">
      <c r="A1505" s="261" t="s">
        <v>93</v>
      </c>
      <c r="B1505" s="261" t="s">
        <v>148</v>
      </c>
      <c r="C1505">
        <f>_xlfn.XLOOKUP(B1505,'2.1.trackMPD'!$R$7:$R$29,'2.1.trackMPD'!$T$7:$T$29)</f>
        <v>6</v>
      </c>
      <c r="D1505" s="261">
        <v>1000</v>
      </c>
      <c r="E1505" s="261" t="s">
        <v>6396</v>
      </c>
      <c r="F1505" s="261" t="s">
        <v>111</v>
      </c>
      <c r="G1505" s="261" t="s">
        <v>140</v>
      </c>
      <c r="H1505" s="261" t="s">
        <v>6398</v>
      </c>
    </row>
    <row r="1506" spans="1:8" x14ac:dyDescent="0.2">
      <c r="A1506" s="261" t="s">
        <v>93</v>
      </c>
      <c r="B1506" s="261" t="s">
        <v>148</v>
      </c>
      <c r="C1506">
        <f>_xlfn.XLOOKUP(B1506,'2.1.trackMPD'!$R$7:$R$29,'2.1.trackMPD'!$T$7:$T$29)</f>
        <v>6</v>
      </c>
      <c r="D1506" s="261">
        <v>1000</v>
      </c>
      <c r="E1506" s="261" t="s">
        <v>6396</v>
      </c>
      <c r="F1506" s="261" t="s">
        <v>110</v>
      </c>
      <c r="G1506" s="261" t="s">
        <v>124</v>
      </c>
      <c r="H1506" s="261" t="s">
        <v>6399</v>
      </c>
    </row>
    <row r="1507" spans="1:8" x14ac:dyDescent="0.2">
      <c r="A1507" s="261" t="s">
        <v>93</v>
      </c>
      <c r="B1507" s="261" t="s">
        <v>148</v>
      </c>
      <c r="C1507">
        <f>_xlfn.XLOOKUP(B1507,'2.1.trackMPD'!$R$7:$R$29,'2.1.trackMPD'!$T$7:$T$29)</f>
        <v>6</v>
      </c>
      <c r="D1507" s="261">
        <v>1000</v>
      </c>
      <c r="E1507" s="261" t="s">
        <v>6396</v>
      </c>
      <c r="F1507" s="261" t="s">
        <v>110</v>
      </c>
      <c r="G1507" s="261" t="s">
        <v>140</v>
      </c>
      <c r="H1507" s="261" t="s">
        <v>6399</v>
      </c>
    </row>
    <row r="1508" spans="1:8" x14ac:dyDescent="0.2">
      <c r="A1508" s="261" t="s">
        <v>93</v>
      </c>
      <c r="B1508" s="261" t="s">
        <v>148</v>
      </c>
      <c r="C1508">
        <f>_xlfn.XLOOKUP(B1508,'2.1.trackMPD'!$R$7:$R$29,'2.1.trackMPD'!$T$7:$T$29)</f>
        <v>6</v>
      </c>
      <c r="D1508" s="261">
        <v>5000</v>
      </c>
      <c r="E1508" s="261" t="s">
        <v>6396</v>
      </c>
      <c r="F1508" s="261" t="s">
        <v>110</v>
      </c>
      <c r="G1508" s="261" t="s">
        <v>124</v>
      </c>
      <c r="H1508" s="261" t="s">
        <v>6398</v>
      </c>
    </row>
    <row r="1509" spans="1:8" x14ac:dyDescent="0.2">
      <c r="A1509" s="261" t="s">
        <v>93</v>
      </c>
      <c r="B1509" s="261" t="s">
        <v>148</v>
      </c>
      <c r="C1509">
        <f>_xlfn.XLOOKUP(B1509,'2.1.trackMPD'!$R$7:$R$29,'2.1.trackMPD'!$T$7:$T$29)</f>
        <v>6</v>
      </c>
      <c r="D1509" s="261">
        <v>5000</v>
      </c>
      <c r="E1509" s="261" t="s">
        <v>6396</v>
      </c>
      <c r="F1509" s="261" t="s">
        <v>110</v>
      </c>
      <c r="G1509" s="261" t="s">
        <v>140</v>
      </c>
      <c r="H1509" s="261" t="s">
        <v>6398</v>
      </c>
    </row>
    <row r="1510" spans="1:8" x14ac:dyDescent="0.2">
      <c r="A1510" s="261" t="s">
        <v>93</v>
      </c>
      <c r="B1510" s="261" t="s">
        <v>148</v>
      </c>
      <c r="C1510">
        <f>_xlfn.XLOOKUP(B1510,'2.1.trackMPD'!$R$7:$R$29,'2.1.trackMPD'!$T$7:$T$29)</f>
        <v>6</v>
      </c>
      <c r="D1510" s="261">
        <v>5000</v>
      </c>
      <c r="E1510" s="261" t="s">
        <v>6396</v>
      </c>
      <c r="F1510" s="261" t="s">
        <v>111</v>
      </c>
      <c r="G1510" s="261" t="s">
        <v>124</v>
      </c>
      <c r="H1510" s="261" t="s">
        <v>6398</v>
      </c>
    </row>
    <row r="1511" spans="1:8" x14ac:dyDescent="0.2">
      <c r="A1511" s="261" t="s">
        <v>93</v>
      </c>
      <c r="B1511" s="261" t="s">
        <v>148</v>
      </c>
      <c r="C1511">
        <f>_xlfn.XLOOKUP(B1511,'2.1.trackMPD'!$R$7:$R$29,'2.1.trackMPD'!$T$7:$T$29)</f>
        <v>6</v>
      </c>
      <c r="D1511" s="261">
        <v>5000</v>
      </c>
      <c r="E1511" s="261" t="s">
        <v>6396</v>
      </c>
      <c r="F1511" s="261" t="s">
        <v>111</v>
      </c>
      <c r="G1511" s="261" t="s">
        <v>140</v>
      </c>
      <c r="H1511" s="261" t="s">
        <v>6398</v>
      </c>
    </row>
    <row r="1512" spans="1:8" x14ac:dyDescent="0.2">
      <c r="A1512" s="261" t="s">
        <v>93</v>
      </c>
      <c r="B1512" s="261" t="s">
        <v>148</v>
      </c>
      <c r="C1512">
        <f>_xlfn.XLOOKUP(B1512,'2.1.trackMPD'!$R$7:$R$29,'2.1.trackMPD'!$T$7:$T$29)</f>
        <v>6</v>
      </c>
      <c r="D1512" s="261">
        <v>5000</v>
      </c>
      <c r="E1512" s="261" t="s">
        <v>6396</v>
      </c>
      <c r="F1512" s="261" t="s">
        <v>110</v>
      </c>
      <c r="G1512" s="261" t="s">
        <v>124</v>
      </c>
      <c r="H1512" s="261" t="s">
        <v>6399</v>
      </c>
    </row>
    <row r="1513" spans="1:8" x14ac:dyDescent="0.2">
      <c r="A1513" s="261" t="s">
        <v>93</v>
      </c>
      <c r="B1513" s="261" t="s">
        <v>148</v>
      </c>
      <c r="C1513">
        <f>_xlfn.XLOOKUP(B1513,'2.1.trackMPD'!$R$7:$R$29,'2.1.trackMPD'!$T$7:$T$29)</f>
        <v>6</v>
      </c>
      <c r="D1513" s="261">
        <v>5000</v>
      </c>
      <c r="E1513" s="261" t="s">
        <v>6396</v>
      </c>
      <c r="F1513" s="261" t="s">
        <v>110</v>
      </c>
      <c r="G1513" s="261" t="s">
        <v>140</v>
      </c>
      <c r="H1513" s="261" t="s">
        <v>6399</v>
      </c>
    </row>
    <row r="1514" spans="1:8" x14ac:dyDescent="0.2">
      <c r="A1514" s="261" t="s">
        <v>93</v>
      </c>
      <c r="B1514" s="261" t="s">
        <v>148</v>
      </c>
      <c r="C1514">
        <f>_xlfn.XLOOKUP(B1514,'2.1.trackMPD'!$R$7:$R$29,'2.1.trackMPD'!$T$7:$T$29)</f>
        <v>6</v>
      </c>
      <c r="D1514" s="261">
        <v>1</v>
      </c>
      <c r="E1514" s="261" t="s">
        <v>6400</v>
      </c>
      <c r="F1514" s="261" t="s">
        <v>110</v>
      </c>
      <c r="G1514" s="261" t="s">
        <v>124</v>
      </c>
      <c r="H1514" s="261" t="s">
        <v>6398</v>
      </c>
    </row>
    <row r="1515" spans="1:8" x14ac:dyDescent="0.2">
      <c r="A1515" s="261" t="s">
        <v>93</v>
      </c>
      <c r="B1515" s="261" t="s">
        <v>148</v>
      </c>
      <c r="C1515">
        <f>_xlfn.XLOOKUP(B1515,'2.1.trackMPD'!$R$7:$R$29,'2.1.trackMPD'!$T$7:$T$29)</f>
        <v>6</v>
      </c>
      <c r="D1515" s="261">
        <v>1</v>
      </c>
      <c r="E1515" s="261" t="s">
        <v>6400</v>
      </c>
      <c r="F1515" s="261" t="s">
        <v>110</v>
      </c>
      <c r="G1515" s="261" t="s">
        <v>140</v>
      </c>
      <c r="H1515" s="261" t="s">
        <v>6398</v>
      </c>
    </row>
    <row r="1516" spans="1:8" x14ac:dyDescent="0.2">
      <c r="A1516" s="261" t="s">
        <v>93</v>
      </c>
      <c r="B1516" s="261" t="s">
        <v>148</v>
      </c>
      <c r="C1516">
        <f>_xlfn.XLOOKUP(B1516,'2.1.trackMPD'!$R$7:$R$29,'2.1.trackMPD'!$T$7:$T$29)</f>
        <v>6</v>
      </c>
      <c r="D1516" s="261">
        <v>1</v>
      </c>
      <c r="E1516" s="261" t="s">
        <v>6400</v>
      </c>
      <c r="F1516" s="261" t="s">
        <v>111</v>
      </c>
      <c r="G1516" s="261" t="s">
        <v>124</v>
      </c>
      <c r="H1516" s="261" t="s">
        <v>6398</v>
      </c>
    </row>
    <row r="1517" spans="1:8" x14ac:dyDescent="0.2">
      <c r="A1517" s="261" t="s">
        <v>93</v>
      </c>
      <c r="B1517" s="261" t="s">
        <v>148</v>
      </c>
      <c r="C1517">
        <f>_xlfn.XLOOKUP(B1517,'2.1.trackMPD'!$R$7:$R$29,'2.1.trackMPD'!$T$7:$T$29)</f>
        <v>6</v>
      </c>
      <c r="D1517" s="261">
        <v>1</v>
      </c>
      <c r="E1517" s="261" t="s">
        <v>6400</v>
      </c>
      <c r="F1517" s="261" t="s">
        <v>111</v>
      </c>
      <c r="G1517" s="261" t="s">
        <v>140</v>
      </c>
      <c r="H1517" s="261" t="s">
        <v>6398</v>
      </c>
    </row>
    <row r="1518" spans="1:8" x14ac:dyDescent="0.2">
      <c r="A1518" s="261" t="s">
        <v>93</v>
      </c>
      <c r="B1518" s="261" t="s">
        <v>148</v>
      </c>
      <c r="C1518">
        <f>_xlfn.XLOOKUP(B1518,'2.1.trackMPD'!$R$7:$R$29,'2.1.trackMPD'!$T$7:$T$29)</f>
        <v>6</v>
      </c>
      <c r="D1518" s="261">
        <v>1</v>
      </c>
      <c r="E1518" s="261" t="s">
        <v>6400</v>
      </c>
      <c r="F1518" s="261" t="s">
        <v>110</v>
      </c>
      <c r="G1518" s="261" t="s">
        <v>124</v>
      </c>
      <c r="H1518" s="261" t="s">
        <v>6399</v>
      </c>
    </row>
    <row r="1519" spans="1:8" x14ac:dyDescent="0.2">
      <c r="A1519" s="261" t="s">
        <v>93</v>
      </c>
      <c r="B1519" s="261" t="s">
        <v>148</v>
      </c>
      <c r="C1519">
        <f>_xlfn.XLOOKUP(B1519,'2.1.trackMPD'!$R$7:$R$29,'2.1.trackMPD'!$T$7:$T$29)</f>
        <v>6</v>
      </c>
      <c r="D1519" s="261">
        <v>1</v>
      </c>
      <c r="E1519" s="261" t="s">
        <v>6400</v>
      </c>
      <c r="F1519" s="261" t="s">
        <v>110</v>
      </c>
      <c r="G1519" s="261" t="s">
        <v>140</v>
      </c>
      <c r="H1519" s="261" t="s">
        <v>6399</v>
      </c>
    </row>
    <row r="1520" spans="1:8" x14ac:dyDescent="0.2">
      <c r="A1520" s="261" t="s">
        <v>93</v>
      </c>
      <c r="B1520" s="261" t="s">
        <v>148</v>
      </c>
      <c r="C1520">
        <f>_xlfn.XLOOKUP(B1520,'2.1.trackMPD'!$R$7:$R$29,'2.1.trackMPD'!$T$7:$T$29)</f>
        <v>6</v>
      </c>
      <c r="D1520" s="261">
        <v>10</v>
      </c>
      <c r="E1520" s="261" t="s">
        <v>6400</v>
      </c>
      <c r="F1520" s="261" t="s">
        <v>110</v>
      </c>
      <c r="G1520" s="261" t="s">
        <v>124</v>
      </c>
      <c r="H1520" s="261" t="s">
        <v>6398</v>
      </c>
    </row>
    <row r="1521" spans="1:8" x14ac:dyDescent="0.2">
      <c r="A1521" s="261" t="s">
        <v>93</v>
      </c>
      <c r="B1521" s="261" t="s">
        <v>148</v>
      </c>
      <c r="C1521">
        <f>_xlfn.XLOOKUP(B1521,'2.1.trackMPD'!$R$7:$R$29,'2.1.trackMPD'!$T$7:$T$29)</f>
        <v>6</v>
      </c>
      <c r="D1521" s="261">
        <v>10</v>
      </c>
      <c r="E1521" s="261" t="s">
        <v>6400</v>
      </c>
      <c r="F1521" s="261" t="s">
        <v>110</v>
      </c>
      <c r="G1521" s="261" t="s">
        <v>140</v>
      </c>
      <c r="H1521" s="261" t="s">
        <v>6398</v>
      </c>
    </row>
    <row r="1522" spans="1:8" x14ac:dyDescent="0.2">
      <c r="A1522" s="261" t="s">
        <v>93</v>
      </c>
      <c r="B1522" s="261" t="s">
        <v>148</v>
      </c>
      <c r="C1522">
        <f>_xlfn.XLOOKUP(B1522,'2.1.trackMPD'!$R$7:$R$29,'2.1.trackMPD'!$T$7:$T$29)</f>
        <v>6</v>
      </c>
      <c r="D1522" s="261">
        <v>10</v>
      </c>
      <c r="E1522" s="261" t="s">
        <v>6400</v>
      </c>
      <c r="F1522" s="261" t="s">
        <v>111</v>
      </c>
      <c r="G1522" s="261" t="s">
        <v>124</v>
      </c>
      <c r="H1522" s="261" t="s">
        <v>6398</v>
      </c>
    </row>
    <row r="1523" spans="1:8" x14ac:dyDescent="0.2">
      <c r="A1523" s="261" t="s">
        <v>93</v>
      </c>
      <c r="B1523" s="261" t="s">
        <v>148</v>
      </c>
      <c r="C1523">
        <f>_xlfn.XLOOKUP(B1523,'2.1.trackMPD'!$R$7:$R$29,'2.1.trackMPD'!$T$7:$T$29)</f>
        <v>6</v>
      </c>
      <c r="D1523" s="261">
        <v>10</v>
      </c>
      <c r="E1523" s="261" t="s">
        <v>6400</v>
      </c>
      <c r="F1523" s="261" t="s">
        <v>111</v>
      </c>
      <c r="G1523" s="261" t="s">
        <v>140</v>
      </c>
      <c r="H1523" s="261" t="s">
        <v>6398</v>
      </c>
    </row>
    <row r="1524" spans="1:8" x14ac:dyDescent="0.2">
      <c r="A1524" s="261" t="s">
        <v>93</v>
      </c>
      <c r="B1524" s="261" t="s">
        <v>148</v>
      </c>
      <c r="C1524">
        <f>_xlfn.XLOOKUP(B1524,'2.1.trackMPD'!$R$7:$R$29,'2.1.trackMPD'!$T$7:$T$29)</f>
        <v>6</v>
      </c>
      <c r="D1524" s="261">
        <v>10</v>
      </c>
      <c r="E1524" s="261" t="s">
        <v>6400</v>
      </c>
      <c r="F1524" s="261" t="s">
        <v>110</v>
      </c>
      <c r="G1524" s="261" t="s">
        <v>124</v>
      </c>
      <c r="H1524" s="261" t="s">
        <v>6399</v>
      </c>
    </row>
    <row r="1525" spans="1:8" x14ac:dyDescent="0.2">
      <c r="A1525" s="261" t="s">
        <v>93</v>
      </c>
      <c r="B1525" s="261" t="s">
        <v>148</v>
      </c>
      <c r="C1525">
        <f>_xlfn.XLOOKUP(B1525,'2.1.trackMPD'!$R$7:$R$29,'2.1.trackMPD'!$T$7:$T$29)</f>
        <v>6</v>
      </c>
      <c r="D1525" s="261">
        <v>10</v>
      </c>
      <c r="E1525" s="261" t="s">
        <v>6400</v>
      </c>
      <c r="F1525" s="261" t="s">
        <v>110</v>
      </c>
      <c r="G1525" s="261" t="s">
        <v>140</v>
      </c>
      <c r="H1525" s="261" t="s">
        <v>6399</v>
      </c>
    </row>
    <row r="1526" spans="1:8" x14ac:dyDescent="0.2">
      <c r="A1526" s="261" t="s">
        <v>93</v>
      </c>
      <c r="B1526" s="261" t="s">
        <v>148</v>
      </c>
      <c r="C1526">
        <f>_xlfn.XLOOKUP(B1526,'2.1.trackMPD'!$R$7:$R$29,'2.1.trackMPD'!$T$7:$T$29)</f>
        <v>6</v>
      </c>
      <c r="D1526" s="261">
        <v>100</v>
      </c>
      <c r="E1526" s="261" t="s">
        <v>6400</v>
      </c>
      <c r="F1526" s="261" t="s">
        <v>110</v>
      </c>
      <c r="G1526" s="261" t="s">
        <v>124</v>
      </c>
      <c r="H1526" s="261" t="s">
        <v>6398</v>
      </c>
    </row>
    <row r="1527" spans="1:8" x14ac:dyDescent="0.2">
      <c r="A1527" s="261" t="s">
        <v>93</v>
      </c>
      <c r="B1527" s="261" t="s">
        <v>148</v>
      </c>
      <c r="C1527">
        <f>_xlfn.XLOOKUP(B1527,'2.1.trackMPD'!$R$7:$R$29,'2.1.trackMPD'!$T$7:$T$29)</f>
        <v>6</v>
      </c>
      <c r="D1527" s="261">
        <v>100</v>
      </c>
      <c r="E1527" s="261" t="s">
        <v>6400</v>
      </c>
      <c r="F1527" s="261" t="s">
        <v>110</v>
      </c>
      <c r="G1527" s="261" t="s">
        <v>140</v>
      </c>
      <c r="H1527" s="261" t="s">
        <v>6398</v>
      </c>
    </row>
    <row r="1528" spans="1:8" x14ac:dyDescent="0.2">
      <c r="A1528" s="261" t="s">
        <v>93</v>
      </c>
      <c r="B1528" s="261" t="s">
        <v>148</v>
      </c>
      <c r="C1528">
        <f>_xlfn.XLOOKUP(B1528,'2.1.trackMPD'!$R$7:$R$29,'2.1.trackMPD'!$T$7:$T$29)</f>
        <v>6</v>
      </c>
      <c r="D1528" s="261">
        <v>100</v>
      </c>
      <c r="E1528" s="261" t="s">
        <v>6400</v>
      </c>
      <c r="F1528" s="261" t="s">
        <v>111</v>
      </c>
      <c r="G1528" s="261" t="s">
        <v>124</v>
      </c>
      <c r="H1528" s="261" t="s">
        <v>6398</v>
      </c>
    </row>
    <row r="1529" spans="1:8" x14ac:dyDescent="0.2">
      <c r="A1529" s="261" t="s">
        <v>93</v>
      </c>
      <c r="B1529" s="261" t="s">
        <v>148</v>
      </c>
      <c r="C1529">
        <f>_xlfn.XLOOKUP(B1529,'2.1.trackMPD'!$R$7:$R$29,'2.1.trackMPD'!$T$7:$T$29)</f>
        <v>6</v>
      </c>
      <c r="D1529" s="261">
        <v>100</v>
      </c>
      <c r="E1529" s="261" t="s">
        <v>6400</v>
      </c>
      <c r="F1529" s="261" t="s">
        <v>111</v>
      </c>
      <c r="G1529" s="261" t="s">
        <v>140</v>
      </c>
      <c r="H1529" s="261" t="s">
        <v>6398</v>
      </c>
    </row>
    <row r="1530" spans="1:8" x14ac:dyDescent="0.2">
      <c r="A1530" s="261" t="s">
        <v>93</v>
      </c>
      <c r="B1530" s="261" t="s">
        <v>148</v>
      </c>
      <c r="C1530">
        <f>_xlfn.XLOOKUP(B1530,'2.1.trackMPD'!$R$7:$R$29,'2.1.trackMPD'!$T$7:$T$29)</f>
        <v>6</v>
      </c>
      <c r="D1530" s="261">
        <v>100</v>
      </c>
      <c r="E1530" s="261" t="s">
        <v>6400</v>
      </c>
      <c r="F1530" s="261" t="s">
        <v>110</v>
      </c>
      <c r="G1530" s="261" t="s">
        <v>124</v>
      </c>
      <c r="H1530" s="261" t="s">
        <v>6399</v>
      </c>
    </row>
    <row r="1531" spans="1:8" x14ac:dyDescent="0.2">
      <c r="A1531" s="261" t="s">
        <v>93</v>
      </c>
      <c r="B1531" s="261" t="s">
        <v>148</v>
      </c>
      <c r="C1531">
        <f>_xlfn.XLOOKUP(B1531,'2.1.trackMPD'!$R$7:$R$29,'2.1.trackMPD'!$T$7:$T$29)</f>
        <v>6</v>
      </c>
      <c r="D1531" s="261">
        <v>100</v>
      </c>
      <c r="E1531" s="261" t="s">
        <v>6400</v>
      </c>
      <c r="F1531" s="261" t="s">
        <v>110</v>
      </c>
      <c r="G1531" s="261" t="s">
        <v>140</v>
      </c>
      <c r="H1531" s="261" t="s">
        <v>6399</v>
      </c>
    </row>
    <row r="1532" spans="1:8" x14ac:dyDescent="0.2">
      <c r="A1532" s="261" t="s">
        <v>93</v>
      </c>
      <c r="B1532" s="261" t="s">
        <v>148</v>
      </c>
      <c r="C1532">
        <f>_xlfn.XLOOKUP(B1532,'2.1.trackMPD'!$R$7:$R$29,'2.1.trackMPD'!$T$7:$T$29)</f>
        <v>6</v>
      </c>
      <c r="D1532" s="261">
        <v>1000</v>
      </c>
      <c r="E1532" s="261" t="s">
        <v>6400</v>
      </c>
      <c r="F1532" s="261" t="s">
        <v>110</v>
      </c>
      <c r="G1532" s="261" t="s">
        <v>124</v>
      </c>
      <c r="H1532" s="261" t="s">
        <v>6398</v>
      </c>
    </row>
    <row r="1533" spans="1:8" x14ac:dyDescent="0.2">
      <c r="A1533" s="261" t="s">
        <v>93</v>
      </c>
      <c r="B1533" s="261" t="s">
        <v>148</v>
      </c>
      <c r="C1533">
        <f>_xlfn.XLOOKUP(B1533,'2.1.trackMPD'!$R$7:$R$29,'2.1.trackMPD'!$T$7:$T$29)</f>
        <v>6</v>
      </c>
      <c r="D1533" s="261">
        <v>1000</v>
      </c>
      <c r="E1533" s="261" t="s">
        <v>6400</v>
      </c>
      <c r="F1533" s="261" t="s">
        <v>110</v>
      </c>
      <c r="G1533" s="261" t="s">
        <v>140</v>
      </c>
      <c r="H1533" s="261" t="s">
        <v>6398</v>
      </c>
    </row>
    <row r="1534" spans="1:8" x14ac:dyDescent="0.2">
      <c r="A1534" s="261" t="s">
        <v>93</v>
      </c>
      <c r="B1534" s="261" t="s">
        <v>148</v>
      </c>
      <c r="C1534">
        <f>_xlfn.XLOOKUP(B1534,'2.1.trackMPD'!$R$7:$R$29,'2.1.trackMPD'!$T$7:$T$29)</f>
        <v>6</v>
      </c>
      <c r="D1534" s="261">
        <v>1000</v>
      </c>
      <c r="E1534" s="261" t="s">
        <v>6400</v>
      </c>
      <c r="F1534" s="261" t="s">
        <v>111</v>
      </c>
      <c r="G1534" s="261" t="s">
        <v>124</v>
      </c>
      <c r="H1534" s="261" t="s">
        <v>6398</v>
      </c>
    </row>
    <row r="1535" spans="1:8" x14ac:dyDescent="0.2">
      <c r="A1535" s="261" t="s">
        <v>93</v>
      </c>
      <c r="B1535" s="261" t="s">
        <v>148</v>
      </c>
      <c r="C1535">
        <f>_xlfn.XLOOKUP(B1535,'2.1.trackMPD'!$R$7:$R$29,'2.1.trackMPD'!$T$7:$T$29)</f>
        <v>6</v>
      </c>
      <c r="D1535" s="261">
        <v>1000</v>
      </c>
      <c r="E1535" s="261" t="s">
        <v>6400</v>
      </c>
      <c r="F1535" s="261" t="s">
        <v>111</v>
      </c>
      <c r="G1535" s="261" t="s">
        <v>140</v>
      </c>
      <c r="H1535" s="261" t="s">
        <v>6398</v>
      </c>
    </row>
    <row r="1536" spans="1:8" x14ac:dyDescent="0.2">
      <c r="A1536" s="261" t="s">
        <v>93</v>
      </c>
      <c r="B1536" s="261" t="s">
        <v>148</v>
      </c>
      <c r="C1536">
        <f>_xlfn.XLOOKUP(B1536,'2.1.trackMPD'!$R$7:$R$29,'2.1.trackMPD'!$T$7:$T$29)</f>
        <v>6</v>
      </c>
      <c r="D1536" s="261">
        <v>1000</v>
      </c>
      <c r="E1536" s="261" t="s">
        <v>6400</v>
      </c>
      <c r="F1536" s="261" t="s">
        <v>110</v>
      </c>
      <c r="G1536" s="261" t="s">
        <v>124</v>
      </c>
      <c r="H1536" s="261" t="s">
        <v>6399</v>
      </c>
    </row>
    <row r="1537" spans="1:8" x14ac:dyDescent="0.2">
      <c r="A1537" s="261" t="s">
        <v>93</v>
      </c>
      <c r="B1537" s="261" t="s">
        <v>148</v>
      </c>
      <c r="C1537">
        <f>_xlfn.XLOOKUP(B1537,'2.1.trackMPD'!$R$7:$R$29,'2.1.trackMPD'!$T$7:$T$29)</f>
        <v>6</v>
      </c>
      <c r="D1537" s="261">
        <v>1000</v>
      </c>
      <c r="E1537" s="261" t="s">
        <v>6400</v>
      </c>
      <c r="F1537" s="261" t="s">
        <v>110</v>
      </c>
      <c r="G1537" s="261" t="s">
        <v>140</v>
      </c>
      <c r="H1537" s="261" t="s">
        <v>6399</v>
      </c>
    </row>
    <row r="1538" spans="1:8" x14ac:dyDescent="0.2">
      <c r="A1538" s="261" t="s">
        <v>93</v>
      </c>
      <c r="B1538" s="261" t="s">
        <v>148</v>
      </c>
      <c r="C1538">
        <f>_xlfn.XLOOKUP(B1538,'2.1.trackMPD'!$R$7:$R$29,'2.1.trackMPD'!$T$7:$T$29)</f>
        <v>6</v>
      </c>
      <c r="D1538" s="261">
        <v>5000</v>
      </c>
      <c r="E1538" s="261" t="s">
        <v>6400</v>
      </c>
      <c r="F1538" s="261" t="s">
        <v>110</v>
      </c>
      <c r="G1538" s="261" t="s">
        <v>124</v>
      </c>
      <c r="H1538" s="261" t="s">
        <v>6398</v>
      </c>
    </row>
    <row r="1539" spans="1:8" x14ac:dyDescent="0.2">
      <c r="A1539" s="261" t="s">
        <v>93</v>
      </c>
      <c r="B1539" s="261" t="s">
        <v>148</v>
      </c>
      <c r="C1539">
        <f>_xlfn.XLOOKUP(B1539,'2.1.trackMPD'!$R$7:$R$29,'2.1.trackMPD'!$T$7:$T$29)</f>
        <v>6</v>
      </c>
      <c r="D1539" s="261">
        <v>5000</v>
      </c>
      <c r="E1539" s="261" t="s">
        <v>6400</v>
      </c>
      <c r="F1539" s="261" t="s">
        <v>110</v>
      </c>
      <c r="G1539" s="261" t="s">
        <v>140</v>
      </c>
      <c r="H1539" s="261" t="s">
        <v>6398</v>
      </c>
    </row>
    <row r="1540" spans="1:8" x14ac:dyDescent="0.2">
      <c r="A1540" s="261" t="s">
        <v>93</v>
      </c>
      <c r="B1540" s="261" t="s">
        <v>148</v>
      </c>
      <c r="C1540">
        <f>_xlfn.XLOOKUP(B1540,'2.1.trackMPD'!$R$7:$R$29,'2.1.trackMPD'!$T$7:$T$29)</f>
        <v>6</v>
      </c>
      <c r="D1540" s="261">
        <v>5000</v>
      </c>
      <c r="E1540" s="261" t="s">
        <v>6400</v>
      </c>
      <c r="F1540" s="261" t="s">
        <v>111</v>
      </c>
      <c r="G1540" s="261" t="s">
        <v>124</v>
      </c>
      <c r="H1540" s="261" t="s">
        <v>6398</v>
      </c>
    </row>
    <row r="1541" spans="1:8" x14ac:dyDescent="0.2">
      <c r="A1541" s="261" t="s">
        <v>93</v>
      </c>
      <c r="B1541" s="261" t="s">
        <v>148</v>
      </c>
      <c r="C1541">
        <f>_xlfn.XLOOKUP(B1541,'2.1.trackMPD'!$R$7:$R$29,'2.1.trackMPD'!$T$7:$T$29)</f>
        <v>6</v>
      </c>
      <c r="D1541" s="261">
        <v>5000</v>
      </c>
      <c r="E1541" s="261" t="s">
        <v>6400</v>
      </c>
      <c r="F1541" s="261" t="s">
        <v>111</v>
      </c>
      <c r="G1541" s="261" t="s">
        <v>140</v>
      </c>
      <c r="H1541" s="261" t="s">
        <v>6398</v>
      </c>
    </row>
    <row r="1542" spans="1:8" x14ac:dyDescent="0.2">
      <c r="A1542" s="261" t="s">
        <v>93</v>
      </c>
      <c r="B1542" s="261" t="s">
        <v>148</v>
      </c>
      <c r="C1542">
        <f>_xlfn.XLOOKUP(B1542,'2.1.trackMPD'!$R$7:$R$29,'2.1.trackMPD'!$T$7:$T$29)</f>
        <v>6</v>
      </c>
      <c r="D1542" s="261">
        <v>5000</v>
      </c>
      <c r="E1542" s="261" t="s">
        <v>6400</v>
      </c>
      <c r="F1542" s="261" t="s">
        <v>110</v>
      </c>
      <c r="G1542" s="261" t="s">
        <v>124</v>
      </c>
      <c r="H1542" s="261" t="s">
        <v>6399</v>
      </c>
    </row>
    <row r="1543" spans="1:8" x14ac:dyDescent="0.2">
      <c r="A1543" s="261" t="s">
        <v>93</v>
      </c>
      <c r="B1543" s="261" t="s">
        <v>148</v>
      </c>
      <c r="C1543">
        <f>_xlfn.XLOOKUP(B1543,'2.1.trackMPD'!$R$7:$R$29,'2.1.trackMPD'!$T$7:$T$29)</f>
        <v>6</v>
      </c>
      <c r="D1543" s="261">
        <v>5000</v>
      </c>
      <c r="E1543" s="261" t="s">
        <v>6400</v>
      </c>
      <c r="F1543" s="261" t="s">
        <v>110</v>
      </c>
      <c r="G1543" s="261" t="s">
        <v>140</v>
      </c>
      <c r="H1543" s="261" t="s">
        <v>6399</v>
      </c>
    </row>
    <row r="1544" spans="1:8" x14ac:dyDescent="0.2">
      <c r="A1544" s="261" t="s">
        <v>93</v>
      </c>
      <c r="B1544" s="261" t="s">
        <v>148</v>
      </c>
      <c r="C1544">
        <f>_xlfn.XLOOKUP(B1544,'2.1.trackMPD'!$R$7:$R$29,'2.1.trackMPD'!$T$7:$T$29)</f>
        <v>6</v>
      </c>
      <c r="D1544" s="261">
        <v>1</v>
      </c>
      <c r="E1544" s="261" t="s">
        <v>6401</v>
      </c>
      <c r="F1544" s="261" t="s">
        <v>110</v>
      </c>
      <c r="G1544" s="261" t="s">
        <v>124</v>
      </c>
      <c r="H1544" s="261" t="s">
        <v>6398</v>
      </c>
    </row>
    <row r="1545" spans="1:8" x14ac:dyDescent="0.2">
      <c r="A1545" s="261" t="s">
        <v>93</v>
      </c>
      <c r="B1545" s="261" t="s">
        <v>148</v>
      </c>
      <c r="C1545">
        <f>_xlfn.XLOOKUP(B1545,'2.1.trackMPD'!$R$7:$R$29,'2.1.trackMPD'!$T$7:$T$29)</f>
        <v>6</v>
      </c>
      <c r="D1545" s="261">
        <v>1</v>
      </c>
      <c r="E1545" s="261" t="s">
        <v>6401</v>
      </c>
      <c r="F1545" s="261" t="s">
        <v>110</v>
      </c>
      <c r="G1545" s="261" t="s">
        <v>140</v>
      </c>
      <c r="H1545" s="261" t="s">
        <v>6398</v>
      </c>
    </row>
    <row r="1546" spans="1:8" x14ac:dyDescent="0.2">
      <c r="A1546" s="261" t="s">
        <v>93</v>
      </c>
      <c r="B1546" s="261" t="s">
        <v>148</v>
      </c>
      <c r="C1546">
        <f>_xlfn.XLOOKUP(B1546,'2.1.trackMPD'!$R$7:$R$29,'2.1.trackMPD'!$T$7:$T$29)</f>
        <v>6</v>
      </c>
      <c r="D1546" s="261">
        <v>1</v>
      </c>
      <c r="E1546" s="261" t="s">
        <v>6401</v>
      </c>
      <c r="F1546" s="261" t="s">
        <v>111</v>
      </c>
      <c r="G1546" s="261" t="s">
        <v>124</v>
      </c>
      <c r="H1546" s="261" t="s">
        <v>6398</v>
      </c>
    </row>
    <row r="1547" spans="1:8" x14ac:dyDescent="0.2">
      <c r="A1547" s="261" t="s">
        <v>93</v>
      </c>
      <c r="B1547" s="261" t="s">
        <v>148</v>
      </c>
      <c r="C1547">
        <f>_xlfn.XLOOKUP(B1547,'2.1.trackMPD'!$R$7:$R$29,'2.1.trackMPD'!$T$7:$T$29)</f>
        <v>6</v>
      </c>
      <c r="D1547" s="261">
        <v>1</v>
      </c>
      <c r="E1547" s="261" t="s">
        <v>6401</v>
      </c>
      <c r="F1547" s="261" t="s">
        <v>111</v>
      </c>
      <c r="G1547" s="261" t="s">
        <v>140</v>
      </c>
      <c r="H1547" s="261" t="s">
        <v>6398</v>
      </c>
    </row>
    <row r="1548" spans="1:8" x14ac:dyDescent="0.2">
      <c r="A1548" s="261" t="s">
        <v>93</v>
      </c>
      <c r="B1548" s="261" t="s">
        <v>148</v>
      </c>
      <c r="C1548">
        <f>_xlfn.XLOOKUP(B1548,'2.1.trackMPD'!$R$7:$R$29,'2.1.trackMPD'!$T$7:$T$29)</f>
        <v>6</v>
      </c>
      <c r="D1548" s="261">
        <v>1</v>
      </c>
      <c r="E1548" s="261" t="s">
        <v>6401</v>
      </c>
      <c r="F1548" s="261" t="s">
        <v>110</v>
      </c>
      <c r="G1548" s="261" t="s">
        <v>124</v>
      </c>
      <c r="H1548" s="261" t="s">
        <v>6399</v>
      </c>
    </row>
    <row r="1549" spans="1:8" x14ac:dyDescent="0.2">
      <c r="A1549" s="261" t="s">
        <v>93</v>
      </c>
      <c r="B1549" s="261" t="s">
        <v>148</v>
      </c>
      <c r="C1549">
        <f>_xlfn.XLOOKUP(B1549,'2.1.trackMPD'!$R$7:$R$29,'2.1.trackMPD'!$T$7:$T$29)</f>
        <v>6</v>
      </c>
      <c r="D1549" s="261">
        <v>1</v>
      </c>
      <c r="E1549" s="261" t="s">
        <v>6401</v>
      </c>
      <c r="F1549" s="261" t="s">
        <v>110</v>
      </c>
      <c r="G1549" s="261" t="s">
        <v>140</v>
      </c>
      <c r="H1549" s="261" t="s">
        <v>6399</v>
      </c>
    </row>
    <row r="1550" spans="1:8" x14ac:dyDescent="0.2">
      <c r="A1550" s="261" t="s">
        <v>93</v>
      </c>
      <c r="B1550" s="261" t="s">
        <v>148</v>
      </c>
      <c r="C1550">
        <f>_xlfn.XLOOKUP(B1550,'2.1.trackMPD'!$R$7:$R$29,'2.1.trackMPD'!$T$7:$T$29)</f>
        <v>6</v>
      </c>
      <c r="D1550" s="261">
        <v>10</v>
      </c>
      <c r="E1550" s="261" t="s">
        <v>6401</v>
      </c>
      <c r="F1550" s="261" t="s">
        <v>110</v>
      </c>
      <c r="G1550" s="261" t="s">
        <v>124</v>
      </c>
      <c r="H1550" s="261" t="s">
        <v>6398</v>
      </c>
    </row>
    <row r="1551" spans="1:8" x14ac:dyDescent="0.2">
      <c r="A1551" s="261" t="s">
        <v>93</v>
      </c>
      <c r="B1551" s="261" t="s">
        <v>148</v>
      </c>
      <c r="C1551">
        <f>_xlfn.XLOOKUP(B1551,'2.1.trackMPD'!$R$7:$R$29,'2.1.trackMPD'!$T$7:$T$29)</f>
        <v>6</v>
      </c>
      <c r="D1551" s="261">
        <v>10</v>
      </c>
      <c r="E1551" s="261" t="s">
        <v>6401</v>
      </c>
      <c r="F1551" s="261" t="s">
        <v>110</v>
      </c>
      <c r="G1551" s="261" t="s">
        <v>140</v>
      </c>
      <c r="H1551" s="261" t="s">
        <v>6398</v>
      </c>
    </row>
    <row r="1552" spans="1:8" x14ac:dyDescent="0.2">
      <c r="A1552" s="261" t="s">
        <v>93</v>
      </c>
      <c r="B1552" s="261" t="s">
        <v>148</v>
      </c>
      <c r="C1552">
        <f>_xlfn.XLOOKUP(B1552,'2.1.trackMPD'!$R$7:$R$29,'2.1.trackMPD'!$T$7:$T$29)</f>
        <v>6</v>
      </c>
      <c r="D1552" s="261">
        <v>10</v>
      </c>
      <c r="E1552" s="261" t="s">
        <v>6401</v>
      </c>
      <c r="F1552" s="261" t="s">
        <v>111</v>
      </c>
      <c r="G1552" s="261" t="s">
        <v>124</v>
      </c>
      <c r="H1552" s="261" t="s">
        <v>6398</v>
      </c>
    </row>
    <row r="1553" spans="1:8" x14ac:dyDescent="0.2">
      <c r="A1553" s="261" t="s">
        <v>93</v>
      </c>
      <c r="B1553" s="261" t="s">
        <v>148</v>
      </c>
      <c r="C1553">
        <f>_xlfn.XLOOKUP(B1553,'2.1.trackMPD'!$R$7:$R$29,'2.1.trackMPD'!$T$7:$T$29)</f>
        <v>6</v>
      </c>
      <c r="D1553" s="261">
        <v>10</v>
      </c>
      <c r="E1553" s="261" t="s">
        <v>6401</v>
      </c>
      <c r="F1553" s="261" t="s">
        <v>111</v>
      </c>
      <c r="G1553" s="261" t="s">
        <v>140</v>
      </c>
      <c r="H1553" s="261" t="s">
        <v>6398</v>
      </c>
    </row>
    <row r="1554" spans="1:8" x14ac:dyDescent="0.2">
      <c r="A1554" s="261" t="s">
        <v>93</v>
      </c>
      <c r="B1554" s="261" t="s">
        <v>148</v>
      </c>
      <c r="C1554">
        <f>_xlfn.XLOOKUP(B1554,'2.1.trackMPD'!$R$7:$R$29,'2.1.trackMPD'!$T$7:$T$29)</f>
        <v>6</v>
      </c>
      <c r="D1554" s="261">
        <v>10</v>
      </c>
      <c r="E1554" s="261" t="s">
        <v>6401</v>
      </c>
      <c r="F1554" s="261" t="s">
        <v>110</v>
      </c>
      <c r="G1554" s="261" t="s">
        <v>124</v>
      </c>
      <c r="H1554" s="261" t="s">
        <v>6399</v>
      </c>
    </row>
    <row r="1555" spans="1:8" x14ac:dyDescent="0.2">
      <c r="A1555" s="261" t="s">
        <v>93</v>
      </c>
      <c r="B1555" s="261" t="s">
        <v>148</v>
      </c>
      <c r="C1555">
        <f>_xlfn.XLOOKUP(B1555,'2.1.trackMPD'!$R$7:$R$29,'2.1.trackMPD'!$T$7:$T$29)</f>
        <v>6</v>
      </c>
      <c r="D1555" s="261">
        <v>10</v>
      </c>
      <c r="E1555" s="261" t="s">
        <v>6401</v>
      </c>
      <c r="F1555" s="261" t="s">
        <v>110</v>
      </c>
      <c r="G1555" s="261" t="s">
        <v>140</v>
      </c>
      <c r="H1555" s="261" t="s">
        <v>6399</v>
      </c>
    </row>
    <row r="1556" spans="1:8" x14ac:dyDescent="0.2">
      <c r="A1556" s="261" t="s">
        <v>93</v>
      </c>
      <c r="B1556" s="261" t="s">
        <v>148</v>
      </c>
      <c r="C1556">
        <f>_xlfn.XLOOKUP(B1556,'2.1.trackMPD'!$R$7:$R$29,'2.1.trackMPD'!$T$7:$T$29)</f>
        <v>6</v>
      </c>
      <c r="D1556" s="261">
        <v>100</v>
      </c>
      <c r="E1556" s="261" t="s">
        <v>6401</v>
      </c>
      <c r="F1556" s="261" t="s">
        <v>110</v>
      </c>
      <c r="G1556" s="261" t="s">
        <v>124</v>
      </c>
      <c r="H1556" s="261" t="s">
        <v>6398</v>
      </c>
    </row>
    <row r="1557" spans="1:8" x14ac:dyDescent="0.2">
      <c r="A1557" s="261" t="s">
        <v>93</v>
      </c>
      <c r="B1557" s="261" t="s">
        <v>148</v>
      </c>
      <c r="C1557">
        <f>_xlfn.XLOOKUP(B1557,'2.1.trackMPD'!$R$7:$R$29,'2.1.trackMPD'!$T$7:$T$29)</f>
        <v>6</v>
      </c>
      <c r="D1557" s="261">
        <v>100</v>
      </c>
      <c r="E1557" s="261" t="s">
        <v>6401</v>
      </c>
      <c r="F1557" s="261" t="s">
        <v>110</v>
      </c>
      <c r="G1557" s="261" t="s">
        <v>140</v>
      </c>
      <c r="H1557" s="261" t="s">
        <v>6398</v>
      </c>
    </row>
    <row r="1558" spans="1:8" x14ac:dyDescent="0.2">
      <c r="A1558" s="261" t="s">
        <v>93</v>
      </c>
      <c r="B1558" s="261" t="s">
        <v>148</v>
      </c>
      <c r="C1558">
        <f>_xlfn.XLOOKUP(B1558,'2.1.trackMPD'!$R$7:$R$29,'2.1.trackMPD'!$T$7:$T$29)</f>
        <v>6</v>
      </c>
      <c r="D1558" s="261">
        <v>100</v>
      </c>
      <c r="E1558" s="261" t="s">
        <v>6401</v>
      </c>
      <c r="F1558" s="261" t="s">
        <v>111</v>
      </c>
      <c r="G1558" s="261" t="s">
        <v>124</v>
      </c>
      <c r="H1558" s="261" t="s">
        <v>6398</v>
      </c>
    </row>
    <row r="1559" spans="1:8" x14ac:dyDescent="0.2">
      <c r="A1559" s="261" t="s">
        <v>93</v>
      </c>
      <c r="B1559" s="261" t="s">
        <v>148</v>
      </c>
      <c r="C1559">
        <f>_xlfn.XLOOKUP(B1559,'2.1.trackMPD'!$R$7:$R$29,'2.1.trackMPD'!$T$7:$T$29)</f>
        <v>6</v>
      </c>
      <c r="D1559" s="261">
        <v>100</v>
      </c>
      <c r="E1559" s="261" t="s">
        <v>6401</v>
      </c>
      <c r="F1559" s="261" t="s">
        <v>111</v>
      </c>
      <c r="G1559" s="261" t="s">
        <v>140</v>
      </c>
      <c r="H1559" s="261" t="s">
        <v>6398</v>
      </c>
    </row>
    <row r="1560" spans="1:8" x14ac:dyDescent="0.2">
      <c r="A1560" s="261" t="s">
        <v>93</v>
      </c>
      <c r="B1560" s="261" t="s">
        <v>148</v>
      </c>
      <c r="C1560">
        <f>_xlfn.XLOOKUP(B1560,'2.1.trackMPD'!$R$7:$R$29,'2.1.trackMPD'!$T$7:$T$29)</f>
        <v>6</v>
      </c>
      <c r="D1560" s="261">
        <v>100</v>
      </c>
      <c r="E1560" s="261" t="s">
        <v>6401</v>
      </c>
      <c r="F1560" s="261" t="s">
        <v>110</v>
      </c>
      <c r="G1560" s="261" t="s">
        <v>124</v>
      </c>
      <c r="H1560" s="261" t="s">
        <v>6399</v>
      </c>
    </row>
    <row r="1561" spans="1:8" x14ac:dyDescent="0.2">
      <c r="A1561" s="261" t="s">
        <v>93</v>
      </c>
      <c r="B1561" s="261" t="s">
        <v>148</v>
      </c>
      <c r="C1561">
        <f>_xlfn.XLOOKUP(B1561,'2.1.trackMPD'!$R$7:$R$29,'2.1.trackMPD'!$T$7:$T$29)</f>
        <v>6</v>
      </c>
      <c r="D1561" s="261">
        <v>100</v>
      </c>
      <c r="E1561" s="261" t="s">
        <v>6401</v>
      </c>
      <c r="F1561" s="261" t="s">
        <v>110</v>
      </c>
      <c r="G1561" s="261" t="s">
        <v>140</v>
      </c>
      <c r="H1561" s="261" t="s">
        <v>6399</v>
      </c>
    </row>
    <row r="1562" spans="1:8" x14ac:dyDescent="0.2">
      <c r="A1562" s="261" t="s">
        <v>93</v>
      </c>
      <c r="B1562" s="261" t="s">
        <v>149</v>
      </c>
      <c r="C1562">
        <f>_xlfn.XLOOKUP(B1562,'2.1.trackMPD'!$R$7:$R$29,'2.1.trackMPD'!$T$7:$T$29)</f>
        <v>6</v>
      </c>
      <c r="D1562" s="261">
        <v>1</v>
      </c>
      <c r="E1562" s="261" t="s">
        <v>6396</v>
      </c>
      <c r="F1562" s="261" t="s">
        <v>110</v>
      </c>
      <c r="G1562" s="261" t="s">
        <v>124</v>
      </c>
      <c r="H1562" s="261" t="s">
        <v>6398</v>
      </c>
    </row>
    <row r="1563" spans="1:8" x14ac:dyDescent="0.2">
      <c r="A1563" s="261" t="s">
        <v>93</v>
      </c>
      <c r="B1563" s="261" t="s">
        <v>149</v>
      </c>
      <c r="C1563">
        <f>_xlfn.XLOOKUP(B1563,'2.1.trackMPD'!$R$7:$R$29,'2.1.trackMPD'!$T$7:$T$29)</f>
        <v>6</v>
      </c>
      <c r="D1563" s="261">
        <v>1</v>
      </c>
      <c r="E1563" s="261" t="s">
        <v>6396</v>
      </c>
      <c r="F1563" s="261" t="s">
        <v>110</v>
      </c>
      <c r="G1563" s="261" t="s">
        <v>140</v>
      </c>
      <c r="H1563" s="261" t="s">
        <v>6398</v>
      </c>
    </row>
    <row r="1564" spans="1:8" x14ac:dyDescent="0.2">
      <c r="A1564" s="261" t="s">
        <v>93</v>
      </c>
      <c r="B1564" s="261" t="s">
        <v>149</v>
      </c>
      <c r="C1564">
        <f>_xlfn.XLOOKUP(B1564,'2.1.trackMPD'!$R$7:$R$29,'2.1.trackMPD'!$T$7:$T$29)</f>
        <v>6</v>
      </c>
      <c r="D1564" s="261">
        <v>1</v>
      </c>
      <c r="E1564" s="261" t="s">
        <v>6396</v>
      </c>
      <c r="F1564" s="261" t="s">
        <v>111</v>
      </c>
      <c r="G1564" s="261" t="s">
        <v>124</v>
      </c>
      <c r="H1564" s="261" t="s">
        <v>6398</v>
      </c>
    </row>
    <row r="1565" spans="1:8" x14ac:dyDescent="0.2">
      <c r="A1565" s="261" t="s">
        <v>93</v>
      </c>
      <c r="B1565" s="261" t="s">
        <v>149</v>
      </c>
      <c r="C1565">
        <f>_xlfn.XLOOKUP(B1565,'2.1.trackMPD'!$R$7:$R$29,'2.1.trackMPD'!$T$7:$T$29)</f>
        <v>6</v>
      </c>
      <c r="D1565" s="261">
        <v>1</v>
      </c>
      <c r="E1565" s="261" t="s">
        <v>6396</v>
      </c>
      <c r="F1565" s="261" t="s">
        <v>111</v>
      </c>
      <c r="G1565" s="261" t="s">
        <v>140</v>
      </c>
      <c r="H1565" s="261" t="s">
        <v>6398</v>
      </c>
    </row>
    <row r="1566" spans="1:8" x14ac:dyDescent="0.2">
      <c r="A1566" s="261" t="s">
        <v>93</v>
      </c>
      <c r="B1566" s="261" t="s">
        <v>149</v>
      </c>
      <c r="C1566">
        <f>_xlfn.XLOOKUP(B1566,'2.1.trackMPD'!$R$7:$R$29,'2.1.trackMPD'!$T$7:$T$29)</f>
        <v>6</v>
      </c>
      <c r="D1566" s="261">
        <v>1</v>
      </c>
      <c r="E1566" s="261" t="s">
        <v>6396</v>
      </c>
      <c r="F1566" s="261" t="s">
        <v>110</v>
      </c>
      <c r="G1566" s="261" t="s">
        <v>124</v>
      </c>
      <c r="H1566" s="261" t="s">
        <v>6399</v>
      </c>
    </row>
    <row r="1567" spans="1:8" x14ac:dyDescent="0.2">
      <c r="A1567" s="261" t="s">
        <v>93</v>
      </c>
      <c r="B1567" s="261" t="s">
        <v>149</v>
      </c>
      <c r="C1567">
        <f>_xlfn.XLOOKUP(B1567,'2.1.trackMPD'!$R$7:$R$29,'2.1.trackMPD'!$T$7:$T$29)</f>
        <v>6</v>
      </c>
      <c r="D1567" s="261">
        <v>1</v>
      </c>
      <c r="E1567" s="261" t="s">
        <v>6396</v>
      </c>
      <c r="F1567" s="261" t="s">
        <v>110</v>
      </c>
      <c r="G1567" s="261" t="s">
        <v>140</v>
      </c>
      <c r="H1567" s="261" t="s">
        <v>6399</v>
      </c>
    </row>
    <row r="1568" spans="1:8" x14ac:dyDescent="0.2">
      <c r="A1568" s="261" t="s">
        <v>93</v>
      </c>
      <c r="B1568" s="261" t="s">
        <v>149</v>
      </c>
      <c r="C1568">
        <f>_xlfn.XLOOKUP(B1568,'2.1.trackMPD'!$R$7:$R$29,'2.1.trackMPD'!$T$7:$T$29)</f>
        <v>6</v>
      </c>
      <c r="D1568" s="261">
        <v>10</v>
      </c>
      <c r="E1568" s="261" t="s">
        <v>6396</v>
      </c>
      <c r="F1568" s="261" t="s">
        <v>110</v>
      </c>
      <c r="G1568" s="261" t="s">
        <v>124</v>
      </c>
      <c r="H1568" s="261" t="s">
        <v>6398</v>
      </c>
    </row>
    <row r="1569" spans="1:8" x14ac:dyDescent="0.2">
      <c r="A1569" s="261" t="s">
        <v>93</v>
      </c>
      <c r="B1569" s="261" t="s">
        <v>149</v>
      </c>
      <c r="C1569">
        <f>_xlfn.XLOOKUP(B1569,'2.1.trackMPD'!$R$7:$R$29,'2.1.trackMPD'!$T$7:$T$29)</f>
        <v>6</v>
      </c>
      <c r="D1569" s="261">
        <v>10</v>
      </c>
      <c r="E1569" s="261" t="s">
        <v>6396</v>
      </c>
      <c r="F1569" s="261" t="s">
        <v>110</v>
      </c>
      <c r="G1569" s="261" t="s">
        <v>140</v>
      </c>
      <c r="H1569" s="261" t="s">
        <v>6398</v>
      </c>
    </row>
    <row r="1570" spans="1:8" x14ac:dyDescent="0.2">
      <c r="A1570" s="261" t="s">
        <v>93</v>
      </c>
      <c r="B1570" s="261" t="s">
        <v>149</v>
      </c>
      <c r="C1570">
        <f>_xlfn.XLOOKUP(B1570,'2.1.trackMPD'!$R$7:$R$29,'2.1.trackMPD'!$T$7:$T$29)</f>
        <v>6</v>
      </c>
      <c r="D1570" s="261">
        <v>10</v>
      </c>
      <c r="E1570" s="261" t="s">
        <v>6396</v>
      </c>
      <c r="F1570" s="261" t="s">
        <v>111</v>
      </c>
      <c r="G1570" s="261" t="s">
        <v>124</v>
      </c>
      <c r="H1570" s="261" t="s">
        <v>6398</v>
      </c>
    </row>
    <row r="1571" spans="1:8" x14ac:dyDescent="0.2">
      <c r="A1571" s="261" t="s">
        <v>93</v>
      </c>
      <c r="B1571" s="261" t="s">
        <v>149</v>
      </c>
      <c r="C1571">
        <f>_xlfn.XLOOKUP(B1571,'2.1.trackMPD'!$R$7:$R$29,'2.1.trackMPD'!$T$7:$T$29)</f>
        <v>6</v>
      </c>
      <c r="D1571" s="261">
        <v>10</v>
      </c>
      <c r="E1571" s="261" t="s">
        <v>6396</v>
      </c>
      <c r="F1571" s="261" t="s">
        <v>111</v>
      </c>
      <c r="G1571" s="261" t="s">
        <v>140</v>
      </c>
      <c r="H1571" s="261" t="s">
        <v>6398</v>
      </c>
    </row>
    <row r="1572" spans="1:8" x14ac:dyDescent="0.2">
      <c r="A1572" s="261" t="s">
        <v>93</v>
      </c>
      <c r="B1572" s="261" t="s">
        <v>149</v>
      </c>
      <c r="C1572">
        <f>_xlfn.XLOOKUP(B1572,'2.1.trackMPD'!$R$7:$R$29,'2.1.trackMPD'!$T$7:$T$29)</f>
        <v>6</v>
      </c>
      <c r="D1572" s="261">
        <v>10</v>
      </c>
      <c r="E1572" s="261" t="s">
        <v>6396</v>
      </c>
      <c r="F1572" s="261" t="s">
        <v>110</v>
      </c>
      <c r="G1572" s="261" t="s">
        <v>124</v>
      </c>
      <c r="H1572" s="261" t="s">
        <v>6399</v>
      </c>
    </row>
    <row r="1573" spans="1:8" x14ac:dyDescent="0.2">
      <c r="A1573" s="261" t="s">
        <v>93</v>
      </c>
      <c r="B1573" s="261" t="s">
        <v>149</v>
      </c>
      <c r="C1573">
        <f>_xlfn.XLOOKUP(B1573,'2.1.trackMPD'!$R$7:$R$29,'2.1.trackMPD'!$T$7:$T$29)</f>
        <v>6</v>
      </c>
      <c r="D1573" s="261">
        <v>10</v>
      </c>
      <c r="E1573" s="261" t="s">
        <v>6396</v>
      </c>
      <c r="F1573" s="261" t="s">
        <v>110</v>
      </c>
      <c r="G1573" s="261" t="s">
        <v>140</v>
      </c>
      <c r="H1573" s="261" t="s">
        <v>6399</v>
      </c>
    </row>
    <row r="1574" spans="1:8" x14ac:dyDescent="0.2">
      <c r="A1574" s="261" t="s">
        <v>93</v>
      </c>
      <c r="B1574" s="261" t="s">
        <v>149</v>
      </c>
      <c r="C1574">
        <f>_xlfn.XLOOKUP(B1574,'2.1.trackMPD'!$R$7:$R$29,'2.1.trackMPD'!$T$7:$T$29)</f>
        <v>6</v>
      </c>
      <c r="D1574" s="261">
        <v>100</v>
      </c>
      <c r="E1574" s="261" t="s">
        <v>6396</v>
      </c>
      <c r="F1574" s="261" t="s">
        <v>110</v>
      </c>
      <c r="G1574" s="261" t="s">
        <v>124</v>
      </c>
      <c r="H1574" s="261" t="s">
        <v>6398</v>
      </c>
    </row>
    <row r="1575" spans="1:8" x14ac:dyDescent="0.2">
      <c r="A1575" s="261" t="s">
        <v>93</v>
      </c>
      <c r="B1575" s="261" t="s">
        <v>149</v>
      </c>
      <c r="C1575">
        <f>_xlfn.XLOOKUP(B1575,'2.1.trackMPD'!$R$7:$R$29,'2.1.trackMPD'!$T$7:$T$29)</f>
        <v>6</v>
      </c>
      <c r="D1575" s="261">
        <v>100</v>
      </c>
      <c r="E1575" s="261" t="s">
        <v>6396</v>
      </c>
      <c r="F1575" s="261" t="s">
        <v>110</v>
      </c>
      <c r="G1575" s="261" t="s">
        <v>140</v>
      </c>
      <c r="H1575" s="261" t="s">
        <v>6398</v>
      </c>
    </row>
    <row r="1576" spans="1:8" x14ac:dyDescent="0.2">
      <c r="A1576" s="261" t="s">
        <v>93</v>
      </c>
      <c r="B1576" s="261" t="s">
        <v>149</v>
      </c>
      <c r="C1576">
        <f>_xlfn.XLOOKUP(B1576,'2.1.trackMPD'!$R$7:$R$29,'2.1.trackMPD'!$T$7:$T$29)</f>
        <v>6</v>
      </c>
      <c r="D1576" s="261">
        <v>100</v>
      </c>
      <c r="E1576" s="261" t="s">
        <v>6396</v>
      </c>
      <c r="F1576" s="261" t="s">
        <v>111</v>
      </c>
      <c r="G1576" s="261" t="s">
        <v>124</v>
      </c>
      <c r="H1576" s="261" t="s">
        <v>6398</v>
      </c>
    </row>
    <row r="1577" spans="1:8" x14ac:dyDescent="0.2">
      <c r="A1577" s="261" t="s">
        <v>93</v>
      </c>
      <c r="B1577" s="261" t="s">
        <v>149</v>
      </c>
      <c r="C1577">
        <f>_xlfn.XLOOKUP(B1577,'2.1.trackMPD'!$R$7:$R$29,'2.1.trackMPD'!$T$7:$T$29)</f>
        <v>6</v>
      </c>
      <c r="D1577" s="261">
        <v>100</v>
      </c>
      <c r="E1577" s="261" t="s">
        <v>6396</v>
      </c>
      <c r="F1577" s="261" t="s">
        <v>111</v>
      </c>
      <c r="G1577" s="261" t="s">
        <v>140</v>
      </c>
      <c r="H1577" s="261" t="s">
        <v>6398</v>
      </c>
    </row>
    <row r="1578" spans="1:8" x14ac:dyDescent="0.2">
      <c r="A1578" s="261" t="s">
        <v>93</v>
      </c>
      <c r="B1578" s="261" t="s">
        <v>149</v>
      </c>
      <c r="C1578">
        <f>_xlfn.XLOOKUP(B1578,'2.1.trackMPD'!$R$7:$R$29,'2.1.trackMPD'!$T$7:$T$29)</f>
        <v>6</v>
      </c>
      <c r="D1578" s="261">
        <v>100</v>
      </c>
      <c r="E1578" s="261" t="s">
        <v>6396</v>
      </c>
      <c r="F1578" s="261" t="s">
        <v>110</v>
      </c>
      <c r="G1578" s="261" t="s">
        <v>124</v>
      </c>
      <c r="H1578" s="261" t="s">
        <v>6399</v>
      </c>
    </row>
    <row r="1579" spans="1:8" x14ac:dyDescent="0.2">
      <c r="A1579" s="261" t="s">
        <v>93</v>
      </c>
      <c r="B1579" s="261" t="s">
        <v>149</v>
      </c>
      <c r="C1579">
        <f>_xlfn.XLOOKUP(B1579,'2.1.trackMPD'!$R$7:$R$29,'2.1.trackMPD'!$T$7:$T$29)</f>
        <v>6</v>
      </c>
      <c r="D1579" s="261">
        <v>100</v>
      </c>
      <c r="E1579" s="261" t="s">
        <v>6396</v>
      </c>
      <c r="F1579" s="261" t="s">
        <v>110</v>
      </c>
      <c r="G1579" s="261" t="s">
        <v>140</v>
      </c>
      <c r="H1579" s="261" t="s">
        <v>6399</v>
      </c>
    </row>
    <row r="1580" spans="1:8" x14ac:dyDescent="0.2">
      <c r="A1580" s="261" t="s">
        <v>93</v>
      </c>
      <c r="B1580" s="261" t="s">
        <v>149</v>
      </c>
      <c r="C1580">
        <f>_xlfn.XLOOKUP(B1580,'2.1.trackMPD'!$R$7:$R$29,'2.1.trackMPD'!$T$7:$T$29)</f>
        <v>6</v>
      </c>
      <c r="D1580" s="261">
        <v>1000</v>
      </c>
      <c r="E1580" s="261" t="s">
        <v>6396</v>
      </c>
      <c r="F1580" s="261" t="s">
        <v>110</v>
      </c>
      <c r="G1580" s="261" t="s">
        <v>124</v>
      </c>
      <c r="H1580" s="261" t="s">
        <v>6398</v>
      </c>
    </row>
    <row r="1581" spans="1:8" x14ac:dyDescent="0.2">
      <c r="A1581" s="261" t="s">
        <v>93</v>
      </c>
      <c r="B1581" s="261" t="s">
        <v>149</v>
      </c>
      <c r="C1581">
        <f>_xlfn.XLOOKUP(B1581,'2.1.trackMPD'!$R$7:$R$29,'2.1.trackMPD'!$T$7:$T$29)</f>
        <v>6</v>
      </c>
      <c r="D1581" s="261">
        <v>1000</v>
      </c>
      <c r="E1581" s="261" t="s">
        <v>6396</v>
      </c>
      <c r="F1581" s="261" t="s">
        <v>110</v>
      </c>
      <c r="G1581" s="261" t="s">
        <v>140</v>
      </c>
      <c r="H1581" s="261" t="s">
        <v>6398</v>
      </c>
    </row>
    <row r="1582" spans="1:8" x14ac:dyDescent="0.2">
      <c r="A1582" s="261" t="s">
        <v>93</v>
      </c>
      <c r="B1582" s="261" t="s">
        <v>149</v>
      </c>
      <c r="C1582">
        <f>_xlfn.XLOOKUP(B1582,'2.1.trackMPD'!$R$7:$R$29,'2.1.trackMPD'!$T$7:$T$29)</f>
        <v>6</v>
      </c>
      <c r="D1582" s="261">
        <v>1000</v>
      </c>
      <c r="E1582" s="261" t="s">
        <v>6396</v>
      </c>
      <c r="F1582" s="261" t="s">
        <v>111</v>
      </c>
      <c r="G1582" s="261" t="s">
        <v>124</v>
      </c>
      <c r="H1582" s="261" t="s">
        <v>6398</v>
      </c>
    </row>
    <row r="1583" spans="1:8" x14ac:dyDescent="0.2">
      <c r="A1583" s="261" t="s">
        <v>93</v>
      </c>
      <c r="B1583" s="261" t="s">
        <v>149</v>
      </c>
      <c r="C1583">
        <f>_xlfn.XLOOKUP(B1583,'2.1.trackMPD'!$R$7:$R$29,'2.1.trackMPD'!$T$7:$T$29)</f>
        <v>6</v>
      </c>
      <c r="D1583" s="261">
        <v>1000</v>
      </c>
      <c r="E1583" s="261" t="s">
        <v>6396</v>
      </c>
      <c r="F1583" s="261" t="s">
        <v>111</v>
      </c>
      <c r="G1583" s="261" t="s">
        <v>140</v>
      </c>
      <c r="H1583" s="261" t="s">
        <v>6398</v>
      </c>
    </row>
    <row r="1584" spans="1:8" x14ac:dyDescent="0.2">
      <c r="A1584" s="261" t="s">
        <v>93</v>
      </c>
      <c r="B1584" s="261" t="s">
        <v>149</v>
      </c>
      <c r="C1584">
        <f>_xlfn.XLOOKUP(B1584,'2.1.trackMPD'!$R$7:$R$29,'2.1.trackMPD'!$T$7:$T$29)</f>
        <v>6</v>
      </c>
      <c r="D1584" s="261">
        <v>1000</v>
      </c>
      <c r="E1584" s="261" t="s">
        <v>6396</v>
      </c>
      <c r="F1584" s="261" t="s">
        <v>110</v>
      </c>
      <c r="G1584" s="261" t="s">
        <v>124</v>
      </c>
      <c r="H1584" s="261" t="s">
        <v>6399</v>
      </c>
    </row>
    <row r="1585" spans="1:8" x14ac:dyDescent="0.2">
      <c r="A1585" s="261" t="s">
        <v>93</v>
      </c>
      <c r="B1585" s="261" t="s">
        <v>149</v>
      </c>
      <c r="C1585">
        <f>_xlfn.XLOOKUP(B1585,'2.1.trackMPD'!$R$7:$R$29,'2.1.trackMPD'!$T$7:$T$29)</f>
        <v>6</v>
      </c>
      <c r="D1585" s="261">
        <v>1000</v>
      </c>
      <c r="E1585" s="261" t="s">
        <v>6396</v>
      </c>
      <c r="F1585" s="261" t="s">
        <v>110</v>
      </c>
      <c r="G1585" s="261" t="s">
        <v>140</v>
      </c>
      <c r="H1585" s="261" t="s">
        <v>6399</v>
      </c>
    </row>
    <row r="1586" spans="1:8" x14ac:dyDescent="0.2">
      <c r="A1586" s="261" t="s">
        <v>93</v>
      </c>
      <c r="B1586" s="261" t="s">
        <v>149</v>
      </c>
      <c r="C1586">
        <f>_xlfn.XLOOKUP(B1586,'2.1.trackMPD'!$R$7:$R$29,'2.1.trackMPD'!$T$7:$T$29)</f>
        <v>6</v>
      </c>
      <c r="D1586" s="261">
        <v>5000</v>
      </c>
      <c r="E1586" s="261" t="s">
        <v>6396</v>
      </c>
      <c r="F1586" s="261" t="s">
        <v>110</v>
      </c>
      <c r="G1586" s="261" t="s">
        <v>124</v>
      </c>
      <c r="H1586" s="261" t="s">
        <v>6398</v>
      </c>
    </row>
    <row r="1587" spans="1:8" x14ac:dyDescent="0.2">
      <c r="A1587" s="261" t="s">
        <v>93</v>
      </c>
      <c r="B1587" s="261" t="s">
        <v>149</v>
      </c>
      <c r="C1587">
        <f>_xlfn.XLOOKUP(B1587,'2.1.trackMPD'!$R$7:$R$29,'2.1.trackMPD'!$T$7:$T$29)</f>
        <v>6</v>
      </c>
      <c r="D1587" s="261">
        <v>5000</v>
      </c>
      <c r="E1587" s="261" t="s">
        <v>6396</v>
      </c>
      <c r="F1587" s="261" t="s">
        <v>110</v>
      </c>
      <c r="G1587" s="261" t="s">
        <v>140</v>
      </c>
      <c r="H1587" s="261" t="s">
        <v>6398</v>
      </c>
    </row>
    <row r="1588" spans="1:8" x14ac:dyDescent="0.2">
      <c r="A1588" s="261" t="s">
        <v>93</v>
      </c>
      <c r="B1588" s="261" t="s">
        <v>149</v>
      </c>
      <c r="C1588">
        <f>_xlfn.XLOOKUP(B1588,'2.1.trackMPD'!$R$7:$R$29,'2.1.trackMPD'!$T$7:$T$29)</f>
        <v>6</v>
      </c>
      <c r="D1588" s="261">
        <v>5000</v>
      </c>
      <c r="E1588" s="261" t="s">
        <v>6396</v>
      </c>
      <c r="F1588" s="261" t="s">
        <v>111</v>
      </c>
      <c r="G1588" s="261" t="s">
        <v>124</v>
      </c>
      <c r="H1588" s="261" t="s">
        <v>6398</v>
      </c>
    </row>
    <row r="1589" spans="1:8" x14ac:dyDescent="0.2">
      <c r="A1589" s="261" t="s">
        <v>93</v>
      </c>
      <c r="B1589" s="261" t="s">
        <v>149</v>
      </c>
      <c r="C1589">
        <f>_xlfn.XLOOKUP(B1589,'2.1.trackMPD'!$R$7:$R$29,'2.1.trackMPD'!$T$7:$T$29)</f>
        <v>6</v>
      </c>
      <c r="D1589" s="261">
        <v>5000</v>
      </c>
      <c r="E1589" s="261" t="s">
        <v>6396</v>
      </c>
      <c r="F1589" s="261" t="s">
        <v>111</v>
      </c>
      <c r="G1589" s="261" t="s">
        <v>140</v>
      </c>
      <c r="H1589" s="261" t="s">
        <v>6398</v>
      </c>
    </row>
    <row r="1590" spans="1:8" x14ac:dyDescent="0.2">
      <c r="A1590" s="261" t="s">
        <v>93</v>
      </c>
      <c r="B1590" s="261" t="s">
        <v>149</v>
      </c>
      <c r="C1590">
        <f>_xlfn.XLOOKUP(B1590,'2.1.trackMPD'!$R$7:$R$29,'2.1.trackMPD'!$T$7:$T$29)</f>
        <v>6</v>
      </c>
      <c r="D1590" s="261">
        <v>5000</v>
      </c>
      <c r="E1590" s="261" t="s">
        <v>6396</v>
      </c>
      <c r="F1590" s="261" t="s">
        <v>110</v>
      </c>
      <c r="G1590" s="261" t="s">
        <v>124</v>
      </c>
      <c r="H1590" s="261" t="s">
        <v>6399</v>
      </c>
    </row>
    <row r="1591" spans="1:8" x14ac:dyDescent="0.2">
      <c r="A1591" s="261" t="s">
        <v>93</v>
      </c>
      <c r="B1591" s="261" t="s">
        <v>149</v>
      </c>
      <c r="C1591">
        <f>_xlfn.XLOOKUP(B1591,'2.1.trackMPD'!$R$7:$R$29,'2.1.trackMPD'!$T$7:$T$29)</f>
        <v>6</v>
      </c>
      <c r="D1591" s="261">
        <v>5000</v>
      </c>
      <c r="E1591" s="261" t="s">
        <v>6396</v>
      </c>
      <c r="F1591" s="261" t="s">
        <v>110</v>
      </c>
      <c r="G1591" s="261" t="s">
        <v>140</v>
      </c>
      <c r="H1591" s="261" t="s">
        <v>6399</v>
      </c>
    </row>
    <row r="1592" spans="1:8" x14ac:dyDescent="0.2">
      <c r="A1592" s="261" t="s">
        <v>93</v>
      </c>
      <c r="B1592" s="261" t="s">
        <v>149</v>
      </c>
      <c r="C1592">
        <f>_xlfn.XLOOKUP(B1592,'2.1.trackMPD'!$R$7:$R$29,'2.1.trackMPD'!$T$7:$T$29)</f>
        <v>6</v>
      </c>
      <c r="D1592" s="261">
        <v>1</v>
      </c>
      <c r="E1592" s="261" t="s">
        <v>6400</v>
      </c>
      <c r="F1592" s="261" t="s">
        <v>110</v>
      </c>
      <c r="G1592" s="261" t="s">
        <v>124</v>
      </c>
      <c r="H1592" s="261" t="s">
        <v>6398</v>
      </c>
    </row>
    <row r="1593" spans="1:8" x14ac:dyDescent="0.2">
      <c r="A1593" s="261" t="s">
        <v>93</v>
      </c>
      <c r="B1593" s="261" t="s">
        <v>149</v>
      </c>
      <c r="C1593">
        <f>_xlfn.XLOOKUP(B1593,'2.1.trackMPD'!$R$7:$R$29,'2.1.trackMPD'!$T$7:$T$29)</f>
        <v>6</v>
      </c>
      <c r="D1593" s="261">
        <v>1</v>
      </c>
      <c r="E1593" s="261" t="s">
        <v>6400</v>
      </c>
      <c r="F1593" s="261" t="s">
        <v>110</v>
      </c>
      <c r="G1593" s="261" t="s">
        <v>140</v>
      </c>
      <c r="H1593" s="261" t="s">
        <v>6398</v>
      </c>
    </row>
    <row r="1594" spans="1:8" x14ac:dyDescent="0.2">
      <c r="A1594" s="261" t="s">
        <v>93</v>
      </c>
      <c r="B1594" s="261" t="s">
        <v>149</v>
      </c>
      <c r="C1594">
        <f>_xlfn.XLOOKUP(B1594,'2.1.trackMPD'!$R$7:$R$29,'2.1.trackMPD'!$T$7:$T$29)</f>
        <v>6</v>
      </c>
      <c r="D1594" s="261">
        <v>1</v>
      </c>
      <c r="E1594" s="261" t="s">
        <v>6400</v>
      </c>
      <c r="F1594" s="261" t="s">
        <v>111</v>
      </c>
      <c r="G1594" s="261" t="s">
        <v>124</v>
      </c>
      <c r="H1594" s="261" t="s">
        <v>6398</v>
      </c>
    </row>
    <row r="1595" spans="1:8" x14ac:dyDescent="0.2">
      <c r="A1595" s="261" t="s">
        <v>93</v>
      </c>
      <c r="B1595" s="261" t="s">
        <v>149</v>
      </c>
      <c r="C1595">
        <f>_xlfn.XLOOKUP(B1595,'2.1.trackMPD'!$R$7:$R$29,'2.1.trackMPD'!$T$7:$T$29)</f>
        <v>6</v>
      </c>
      <c r="D1595" s="261">
        <v>1</v>
      </c>
      <c r="E1595" s="261" t="s">
        <v>6400</v>
      </c>
      <c r="F1595" s="261" t="s">
        <v>111</v>
      </c>
      <c r="G1595" s="261" t="s">
        <v>140</v>
      </c>
      <c r="H1595" s="261" t="s">
        <v>6398</v>
      </c>
    </row>
    <row r="1596" spans="1:8" x14ac:dyDescent="0.2">
      <c r="A1596" s="261" t="s">
        <v>93</v>
      </c>
      <c r="B1596" s="261" t="s">
        <v>149</v>
      </c>
      <c r="C1596">
        <f>_xlfn.XLOOKUP(B1596,'2.1.trackMPD'!$R$7:$R$29,'2.1.trackMPD'!$T$7:$T$29)</f>
        <v>6</v>
      </c>
      <c r="D1596" s="261">
        <v>1</v>
      </c>
      <c r="E1596" s="261" t="s">
        <v>6400</v>
      </c>
      <c r="F1596" s="261" t="s">
        <v>110</v>
      </c>
      <c r="G1596" s="261" t="s">
        <v>124</v>
      </c>
      <c r="H1596" s="261" t="s">
        <v>6399</v>
      </c>
    </row>
    <row r="1597" spans="1:8" x14ac:dyDescent="0.2">
      <c r="A1597" s="261" t="s">
        <v>93</v>
      </c>
      <c r="B1597" s="261" t="s">
        <v>149</v>
      </c>
      <c r="C1597">
        <f>_xlfn.XLOOKUP(B1597,'2.1.trackMPD'!$R$7:$R$29,'2.1.trackMPD'!$T$7:$T$29)</f>
        <v>6</v>
      </c>
      <c r="D1597" s="261">
        <v>1</v>
      </c>
      <c r="E1597" s="261" t="s">
        <v>6400</v>
      </c>
      <c r="F1597" s="261" t="s">
        <v>110</v>
      </c>
      <c r="G1597" s="261" t="s">
        <v>140</v>
      </c>
      <c r="H1597" s="261" t="s">
        <v>6399</v>
      </c>
    </row>
    <row r="1598" spans="1:8" x14ac:dyDescent="0.2">
      <c r="A1598" s="261" t="s">
        <v>93</v>
      </c>
      <c r="B1598" s="261" t="s">
        <v>149</v>
      </c>
      <c r="C1598">
        <f>_xlfn.XLOOKUP(B1598,'2.1.trackMPD'!$R$7:$R$29,'2.1.trackMPD'!$T$7:$T$29)</f>
        <v>6</v>
      </c>
      <c r="D1598" s="261">
        <v>10</v>
      </c>
      <c r="E1598" s="261" t="s">
        <v>6400</v>
      </c>
      <c r="F1598" s="261" t="s">
        <v>110</v>
      </c>
      <c r="G1598" s="261" t="s">
        <v>124</v>
      </c>
      <c r="H1598" s="261" t="s">
        <v>6398</v>
      </c>
    </row>
    <row r="1599" spans="1:8" x14ac:dyDescent="0.2">
      <c r="A1599" s="261" t="s">
        <v>93</v>
      </c>
      <c r="B1599" s="261" t="s">
        <v>149</v>
      </c>
      <c r="C1599">
        <f>_xlfn.XLOOKUP(B1599,'2.1.trackMPD'!$R$7:$R$29,'2.1.trackMPD'!$T$7:$T$29)</f>
        <v>6</v>
      </c>
      <c r="D1599" s="261">
        <v>10</v>
      </c>
      <c r="E1599" s="261" t="s">
        <v>6400</v>
      </c>
      <c r="F1599" s="261" t="s">
        <v>110</v>
      </c>
      <c r="G1599" s="261" t="s">
        <v>140</v>
      </c>
      <c r="H1599" s="261" t="s">
        <v>6398</v>
      </c>
    </row>
    <row r="1600" spans="1:8" x14ac:dyDescent="0.2">
      <c r="A1600" s="261" t="s">
        <v>93</v>
      </c>
      <c r="B1600" s="261" t="s">
        <v>149</v>
      </c>
      <c r="C1600">
        <f>_xlfn.XLOOKUP(B1600,'2.1.trackMPD'!$R$7:$R$29,'2.1.trackMPD'!$T$7:$T$29)</f>
        <v>6</v>
      </c>
      <c r="D1600" s="261">
        <v>10</v>
      </c>
      <c r="E1600" s="261" t="s">
        <v>6400</v>
      </c>
      <c r="F1600" s="261" t="s">
        <v>111</v>
      </c>
      <c r="G1600" s="261" t="s">
        <v>124</v>
      </c>
      <c r="H1600" s="261" t="s">
        <v>6398</v>
      </c>
    </row>
    <row r="1601" spans="1:8" x14ac:dyDescent="0.2">
      <c r="A1601" s="261" t="s">
        <v>93</v>
      </c>
      <c r="B1601" s="261" t="s">
        <v>149</v>
      </c>
      <c r="C1601">
        <f>_xlfn.XLOOKUP(B1601,'2.1.trackMPD'!$R$7:$R$29,'2.1.trackMPD'!$T$7:$T$29)</f>
        <v>6</v>
      </c>
      <c r="D1601" s="261">
        <v>10</v>
      </c>
      <c r="E1601" s="261" t="s">
        <v>6400</v>
      </c>
      <c r="F1601" s="261" t="s">
        <v>111</v>
      </c>
      <c r="G1601" s="261" t="s">
        <v>140</v>
      </c>
      <c r="H1601" s="261" t="s">
        <v>6398</v>
      </c>
    </row>
    <row r="1602" spans="1:8" x14ac:dyDescent="0.2">
      <c r="A1602" s="261" t="s">
        <v>93</v>
      </c>
      <c r="B1602" s="261" t="s">
        <v>149</v>
      </c>
      <c r="C1602">
        <f>_xlfn.XLOOKUP(B1602,'2.1.trackMPD'!$R$7:$R$29,'2.1.trackMPD'!$T$7:$T$29)</f>
        <v>6</v>
      </c>
      <c r="D1602" s="261">
        <v>10</v>
      </c>
      <c r="E1602" s="261" t="s">
        <v>6400</v>
      </c>
      <c r="F1602" s="261" t="s">
        <v>110</v>
      </c>
      <c r="G1602" s="261" t="s">
        <v>124</v>
      </c>
      <c r="H1602" s="261" t="s">
        <v>6399</v>
      </c>
    </row>
    <row r="1603" spans="1:8" x14ac:dyDescent="0.2">
      <c r="A1603" s="261" t="s">
        <v>93</v>
      </c>
      <c r="B1603" s="261" t="s">
        <v>149</v>
      </c>
      <c r="C1603">
        <f>_xlfn.XLOOKUP(B1603,'2.1.trackMPD'!$R$7:$R$29,'2.1.trackMPD'!$T$7:$T$29)</f>
        <v>6</v>
      </c>
      <c r="D1603" s="261">
        <v>10</v>
      </c>
      <c r="E1603" s="261" t="s">
        <v>6400</v>
      </c>
      <c r="F1603" s="261" t="s">
        <v>110</v>
      </c>
      <c r="G1603" s="261" t="s">
        <v>140</v>
      </c>
      <c r="H1603" s="261" t="s">
        <v>6399</v>
      </c>
    </row>
    <row r="1604" spans="1:8" x14ac:dyDescent="0.2">
      <c r="A1604" s="261" t="s">
        <v>93</v>
      </c>
      <c r="B1604" s="261" t="s">
        <v>149</v>
      </c>
      <c r="C1604">
        <f>_xlfn.XLOOKUP(B1604,'2.1.trackMPD'!$R$7:$R$29,'2.1.trackMPD'!$T$7:$T$29)</f>
        <v>6</v>
      </c>
      <c r="D1604" s="261">
        <v>100</v>
      </c>
      <c r="E1604" s="261" t="s">
        <v>6400</v>
      </c>
      <c r="F1604" s="261" t="s">
        <v>110</v>
      </c>
      <c r="G1604" s="261" t="s">
        <v>124</v>
      </c>
      <c r="H1604" s="261" t="s">
        <v>6398</v>
      </c>
    </row>
    <row r="1605" spans="1:8" x14ac:dyDescent="0.2">
      <c r="A1605" s="261" t="s">
        <v>93</v>
      </c>
      <c r="B1605" s="261" t="s">
        <v>149</v>
      </c>
      <c r="C1605">
        <f>_xlfn.XLOOKUP(B1605,'2.1.trackMPD'!$R$7:$R$29,'2.1.trackMPD'!$T$7:$T$29)</f>
        <v>6</v>
      </c>
      <c r="D1605" s="261">
        <v>100</v>
      </c>
      <c r="E1605" s="261" t="s">
        <v>6400</v>
      </c>
      <c r="F1605" s="261" t="s">
        <v>110</v>
      </c>
      <c r="G1605" s="261" t="s">
        <v>140</v>
      </c>
      <c r="H1605" s="261" t="s">
        <v>6398</v>
      </c>
    </row>
    <row r="1606" spans="1:8" x14ac:dyDescent="0.2">
      <c r="A1606" s="261" t="s">
        <v>93</v>
      </c>
      <c r="B1606" s="261" t="s">
        <v>149</v>
      </c>
      <c r="C1606">
        <f>_xlfn.XLOOKUP(B1606,'2.1.trackMPD'!$R$7:$R$29,'2.1.trackMPD'!$T$7:$T$29)</f>
        <v>6</v>
      </c>
      <c r="D1606" s="261">
        <v>100</v>
      </c>
      <c r="E1606" s="261" t="s">
        <v>6400</v>
      </c>
      <c r="F1606" s="261" t="s">
        <v>111</v>
      </c>
      <c r="G1606" s="261" t="s">
        <v>124</v>
      </c>
      <c r="H1606" s="261" t="s">
        <v>6398</v>
      </c>
    </row>
    <row r="1607" spans="1:8" x14ac:dyDescent="0.2">
      <c r="A1607" s="261" t="s">
        <v>93</v>
      </c>
      <c r="B1607" s="261" t="s">
        <v>149</v>
      </c>
      <c r="C1607">
        <f>_xlfn.XLOOKUP(B1607,'2.1.trackMPD'!$R$7:$R$29,'2.1.trackMPD'!$T$7:$T$29)</f>
        <v>6</v>
      </c>
      <c r="D1607" s="261">
        <v>100</v>
      </c>
      <c r="E1607" s="261" t="s">
        <v>6400</v>
      </c>
      <c r="F1607" s="261" t="s">
        <v>111</v>
      </c>
      <c r="G1607" s="261" t="s">
        <v>140</v>
      </c>
      <c r="H1607" s="261" t="s">
        <v>6398</v>
      </c>
    </row>
    <row r="1608" spans="1:8" x14ac:dyDescent="0.2">
      <c r="A1608" s="261" t="s">
        <v>93</v>
      </c>
      <c r="B1608" s="261" t="s">
        <v>149</v>
      </c>
      <c r="C1608">
        <f>_xlfn.XLOOKUP(B1608,'2.1.trackMPD'!$R$7:$R$29,'2.1.trackMPD'!$T$7:$T$29)</f>
        <v>6</v>
      </c>
      <c r="D1608" s="261">
        <v>100</v>
      </c>
      <c r="E1608" s="261" t="s">
        <v>6400</v>
      </c>
      <c r="F1608" s="261" t="s">
        <v>110</v>
      </c>
      <c r="G1608" s="261" t="s">
        <v>124</v>
      </c>
      <c r="H1608" s="261" t="s">
        <v>6399</v>
      </c>
    </row>
    <row r="1609" spans="1:8" x14ac:dyDescent="0.2">
      <c r="A1609" s="261" t="s">
        <v>93</v>
      </c>
      <c r="B1609" s="261" t="s">
        <v>149</v>
      </c>
      <c r="C1609">
        <f>_xlfn.XLOOKUP(B1609,'2.1.trackMPD'!$R$7:$R$29,'2.1.trackMPD'!$T$7:$T$29)</f>
        <v>6</v>
      </c>
      <c r="D1609" s="261">
        <v>100</v>
      </c>
      <c r="E1609" s="261" t="s">
        <v>6400</v>
      </c>
      <c r="F1609" s="261" t="s">
        <v>110</v>
      </c>
      <c r="G1609" s="261" t="s">
        <v>140</v>
      </c>
      <c r="H1609" s="261" t="s">
        <v>6399</v>
      </c>
    </row>
    <row r="1610" spans="1:8" x14ac:dyDescent="0.2">
      <c r="A1610" s="261" t="s">
        <v>93</v>
      </c>
      <c r="B1610" s="261" t="s">
        <v>149</v>
      </c>
      <c r="C1610">
        <f>_xlfn.XLOOKUP(B1610,'2.1.trackMPD'!$R$7:$R$29,'2.1.trackMPD'!$T$7:$T$29)</f>
        <v>6</v>
      </c>
      <c r="D1610" s="261">
        <v>1000</v>
      </c>
      <c r="E1610" s="261" t="s">
        <v>6400</v>
      </c>
      <c r="F1610" s="261" t="s">
        <v>110</v>
      </c>
      <c r="G1610" s="261" t="s">
        <v>124</v>
      </c>
      <c r="H1610" s="261" t="s">
        <v>6398</v>
      </c>
    </row>
    <row r="1611" spans="1:8" x14ac:dyDescent="0.2">
      <c r="A1611" s="261" t="s">
        <v>93</v>
      </c>
      <c r="B1611" s="261" t="s">
        <v>149</v>
      </c>
      <c r="C1611">
        <f>_xlfn.XLOOKUP(B1611,'2.1.trackMPD'!$R$7:$R$29,'2.1.trackMPD'!$T$7:$T$29)</f>
        <v>6</v>
      </c>
      <c r="D1611" s="261">
        <v>1000</v>
      </c>
      <c r="E1611" s="261" t="s">
        <v>6400</v>
      </c>
      <c r="F1611" s="261" t="s">
        <v>110</v>
      </c>
      <c r="G1611" s="261" t="s">
        <v>140</v>
      </c>
      <c r="H1611" s="261" t="s">
        <v>6398</v>
      </c>
    </row>
    <row r="1612" spans="1:8" x14ac:dyDescent="0.2">
      <c r="A1612" s="261" t="s">
        <v>93</v>
      </c>
      <c r="B1612" s="261" t="s">
        <v>149</v>
      </c>
      <c r="C1612">
        <f>_xlfn.XLOOKUP(B1612,'2.1.trackMPD'!$R$7:$R$29,'2.1.trackMPD'!$T$7:$T$29)</f>
        <v>6</v>
      </c>
      <c r="D1612" s="261">
        <v>1000</v>
      </c>
      <c r="E1612" s="261" t="s">
        <v>6400</v>
      </c>
      <c r="F1612" s="261" t="s">
        <v>111</v>
      </c>
      <c r="G1612" s="261" t="s">
        <v>124</v>
      </c>
      <c r="H1612" s="261" t="s">
        <v>6398</v>
      </c>
    </row>
    <row r="1613" spans="1:8" x14ac:dyDescent="0.2">
      <c r="A1613" s="261" t="s">
        <v>93</v>
      </c>
      <c r="B1613" s="261" t="s">
        <v>149</v>
      </c>
      <c r="C1613">
        <f>_xlfn.XLOOKUP(B1613,'2.1.trackMPD'!$R$7:$R$29,'2.1.trackMPD'!$T$7:$T$29)</f>
        <v>6</v>
      </c>
      <c r="D1613" s="261">
        <v>1000</v>
      </c>
      <c r="E1613" s="261" t="s">
        <v>6400</v>
      </c>
      <c r="F1613" s="261" t="s">
        <v>111</v>
      </c>
      <c r="G1613" s="261" t="s">
        <v>140</v>
      </c>
      <c r="H1613" s="261" t="s">
        <v>6398</v>
      </c>
    </row>
    <row r="1614" spans="1:8" x14ac:dyDescent="0.2">
      <c r="A1614" s="261" t="s">
        <v>93</v>
      </c>
      <c r="B1614" s="261" t="s">
        <v>149</v>
      </c>
      <c r="C1614">
        <f>_xlfn.XLOOKUP(B1614,'2.1.trackMPD'!$R$7:$R$29,'2.1.trackMPD'!$T$7:$T$29)</f>
        <v>6</v>
      </c>
      <c r="D1614" s="261">
        <v>1000</v>
      </c>
      <c r="E1614" s="261" t="s">
        <v>6400</v>
      </c>
      <c r="F1614" s="261" t="s">
        <v>110</v>
      </c>
      <c r="G1614" s="261" t="s">
        <v>124</v>
      </c>
      <c r="H1614" s="261" t="s">
        <v>6399</v>
      </c>
    </row>
    <row r="1615" spans="1:8" x14ac:dyDescent="0.2">
      <c r="A1615" s="261" t="s">
        <v>93</v>
      </c>
      <c r="B1615" s="261" t="s">
        <v>149</v>
      </c>
      <c r="C1615">
        <f>_xlfn.XLOOKUP(B1615,'2.1.trackMPD'!$R$7:$R$29,'2.1.trackMPD'!$T$7:$T$29)</f>
        <v>6</v>
      </c>
      <c r="D1615" s="261">
        <v>1000</v>
      </c>
      <c r="E1615" s="261" t="s">
        <v>6400</v>
      </c>
      <c r="F1615" s="261" t="s">
        <v>110</v>
      </c>
      <c r="G1615" s="261" t="s">
        <v>140</v>
      </c>
      <c r="H1615" s="261" t="s">
        <v>6399</v>
      </c>
    </row>
    <row r="1616" spans="1:8" x14ac:dyDescent="0.2">
      <c r="A1616" s="261" t="s">
        <v>93</v>
      </c>
      <c r="B1616" s="261" t="s">
        <v>149</v>
      </c>
      <c r="C1616">
        <f>_xlfn.XLOOKUP(B1616,'2.1.trackMPD'!$R$7:$R$29,'2.1.trackMPD'!$T$7:$T$29)</f>
        <v>6</v>
      </c>
      <c r="D1616" s="261">
        <v>5000</v>
      </c>
      <c r="E1616" s="261" t="s">
        <v>6400</v>
      </c>
      <c r="F1616" s="261" t="s">
        <v>110</v>
      </c>
      <c r="G1616" s="261" t="s">
        <v>124</v>
      </c>
      <c r="H1616" s="261" t="s">
        <v>6398</v>
      </c>
    </row>
    <row r="1617" spans="1:8" x14ac:dyDescent="0.2">
      <c r="A1617" s="261" t="s">
        <v>93</v>
      </c>
      <c r="B1617" s="261" t="s">
        <v>149</v>
      </c>
      <c r="C1617">
        <f>_xlfn.XLOOKUP(B1617,'2.1.trackMPD'!$R$7:$R$29,'2.1.trackMPD'!$T$7:$T$29)</f>
        <v>6</v>
      </c>
      <c r="D1617" s="261">
        <v>5000</v>
      </c>
      <c r="E1617" s="261" t="s">
        <v>6400</v>
      </c>
      <c r="F1617" s="261" t="s">
        <v>110</v>
      </c>
      <c r="G1617" s="261" t="s">
        <v>140</v>
      </c>
      <c r="H1617" s="261" t="s">
        <v>6398</v>
      </c>
    </row>
    <row r="1618" spans="1:8" x14ac:dyDescent="0.2">
      <c r="A1618" s="261" t="s">
        <v>93</v>
      </c>
      <c r="B1618" s="261" t="s">
        <v>149</v>
      </c>
      <c r="C1618">
        <f>_xlfn.XLOOKUP(B1618,'2.1.trackMPD'!$R$7:$R$29,'2.1.trackMPD'!$T$7:$T$29)</f>
        <v>6</v>
      </c>
      <c r="D1618" s="261">
        <v>5000</v>
      </c>
      <c r="E1618" s="261" t="s">
        <v>6400</v>
      </c>
      <c r="F1618" s="261" t="s">
        <v>111</v>
      </c>
      <c r="G1618" s="261" t="s">
        <v>124</v>
      </c>
      <c r="H1618" s="261" t="s">
        <v>6398</v>
      </c>
    </row>
    <row r="1619" spans="1:8" x14ac:dyDescent="0.2">
      <c r="A1619" s="261" t="s">
        <v>93</v>
      </c>
      <c r="B1619" s="261" t="s">
        <v>149</v>
      </c>
      <c r="C1619">
        <f>_xlfn.XLOOKUP(B1619,'2.1.trackMPD'!$R$7:$R$29,'2.1.trackMPD'!$T$7:$T$29)</f>
        <v>6</v>
      </c>
      <c r="D1619" s="261">
        <v>5000</v>
      </c>
      <c r="E1619" s="261" t="s">
        <v>6400</v>
      </c>
      <c r="F1619" s="261" t="s">
        <v>111</v>
      </c>
      <c r="G1619" s="261" t="s">
        <v>140</v>
      </c>
      <c r="H1619" s="261" t="s">
        <v>6398</v>
      </c>
    </row>
    <row r="1620" spans="1:8" x14ac:dyDescent="0.2">
      <c r="A1620" s="261" t="s">
        <v>93</v>
      </c>
      <c r="B1620" s="261" t="s">
        <v>149</v>
      </c>
      <c r="C1620">
        <f>_xlfn.XLOOKUP(B1620,'2.1.trackMPD'!$R$7:$R$29,'2.1.trackMPD'!$T$7:$T$29)</f>
        <v>6</v>
      </c>
      <c r="D1620" s="261">
        <v>5000</v>
      </c>
      <c r="E1620" s="261" t="s">
        <v>6400</v>
      </c>
      <c r="F1620" s="261" t="s">
        <v>110</v>
      </c>
      <c r="G1620" s="261" t="s">
        <v>124</v>
      </c>
      <c r="H1620" s="261" t="s">
        <v>6399</v>
      </c>
    </row>
    <row r="1621" spans="1:8" x14ac:dyDescent="0.2">
      <c r="A1621" s="261" t="s">
        <v>93</v>
      </c>
      <c r="B1621" s="261" t="s">
        <v>149</v>
      </c>
      <c r="C1621">
        <f>_xlfn.XLOOKUP(B1621,'2.1.trackMPD'!$R$7:$R$29,'2.1.trackMPD'!$T$7:$T$29)</f>
        <v>6</v>
      </c>
      <c r="D1621" s="261">
        <v>5000</v>
      </c>
      <c r="E1621" s="261" t="s">
        <v>6400</v>
      </c>
      <c r="F1621" s="261" t="s">
        <v>110</v>
      </c>
      <c r="G1621" s="261" t="s">
        <v>140</v>
      </c>
      <c r="H1621" s="261" t="s">
        <v>6399</v>
      </c>
    </row>
    <row r="1622" spans="1:8" x14ac:dyDescent="0.2">
      <c r="A1622" s="261" t="s">
        <v>93</v>
      </c>
      <c r="B1622" s="261" t="s">
        <v>149</v>
      </c>
      <c r="C1622">
        <f>_xlfn.XLOOKUP(B1622,'2.1.trackMPD'!$R$7:$R$29,'2.1.trackMPD'!$T$7:$T$29)</f>
        <v>6</v>
      </c>
      <c r="D1622" s="261">
        <v>1</v>
      </c>
      <c r="E1622" s="261" t="s">
        <v>6401</v>
      </c>
      <c r="F1622" s="261" t="s">
        <v>110</v>
      </c>
      <c r="G1622" s="261" t="s">
        <v>124</v>
      </c>
      <c r="H1622" s="261" t="s">
        <v>6398</v>
      </c>
    </row>
    <row r="1623" spans="1:8" x14ac:dyDescent="0.2">
      <c r="A1623" s="261" t="s">
        <v>93</v>
      </c>
      <c r="B1623" s="261" t="s">
        <v>149</v>
      </c>
      <c r="C1623">
        <f>_xlfn.XLOOKUP(B1623,'2.1.trackMPD'!$R$7:$R$29,'2.1.trackMPD'!$T$7:$T$29)</f>
        <v>6</v>
      </c>
      <c r="D1623" s="261">
        <v>1</v>
      </c>
      <c r="E1623" s="261" t="s">
        <v>6401</v>
      </c>
      <c r="F1623" s="261" t="s">
        <v>110</v>
      </c>
      <c r="G1623" s="261" t="s">
        <v>140</v>
      </c>
      <c r="H1623" s="261" t="s">
        <v>6398</v>
      </c>
    </row>
    <row r="1624" spans="1:8" x14ac:dyDescent="0.2">
      <c r="A1624" s="261" t="s">
        <v>93</v>
      </c>
      <c r="B1624" s="261" t="s">
        <v>149</v>
      </c>
      <c r="C1624">
        <f>_xlfn.XLOOKUP(B1624,'2.1.trackMPD'!$R$7:$R$29,'2.1.trackMPD'!$T$7:$T$29)</f>
        <v>6</v>
      </c>
      <c r="D1624" s="261">
        <v>1</v>
      </c>
      <c r="E1624" s="261" t="s">
        <v>6401</v>
      </c>
      <c r="F1624" s="261" t="s">
        <v>111</v>
      </c>
      <c r="G1624" s="261" t="s">
        <v>124</v>
      </c>
      <c r="H1624" s="261" t="s">
        <v>6398</v>
      </c>
    </row>
    <row r="1625" spans="1:8" x14ac:dyDescent="0.2">
      <c r="A1625" s="261" t="s">
        <v>93</v>
      </c>
      <c r="B1625" s="261" t="s">
        <v>149</v>
      </c>
      <c r="C1625">
        <f>_xlfn.XLOOKUP(B1625,'2.1.trackMPD'!$R$7:$R$29,'2.1.trackMPD'!$T$7:$T$29)</f>
        <v>6</v>
      </c>
      <c r="D1625" s="261">
        <v>1</v>
      </c>
      <c r="E1625" s="261" t="s">
        <v>6401</v>
      </c>
      <c r="F1625" s="261" t="s">
        <v>111</v>
      </c>
      <c r="G1625" s="261" t="s">
        <v>140</v>
      </c>
      <c r="H1625" s="261" t="s">
        <v>6398</v>
      </c>
    </row>
    <row r="1626" spans="1:8" x14ac:dyDescent="0.2">
      <c r="A1626" s="261" t="s">
        <v>93</v>
      </c>
      <c r="B1626" s="261" t="s">
        <v>149</v>
      </c>
      <c r="C1626">
        <f>_xlfn.XLOOKUP(B1626,'2.1.trackMPD'!$R$7:$R$29,'2.1.trackMPD'!$T$7:$T$29)</f>
        <v>6</v>
      </c>
      <c r="D1626" s="261">
        <v>1</v>
      </c>
      <c r="E1626" s="261" t="s">
        <v>6401</v>
      </c>
      <c r="F1626" s="261" t="s">
        <v>110</v>
      </c>
      <c r="G1626" s="261" t="s">
        <v>124</v>
      </c>
      <c r="H1626" s="261" t="s">
        <v>6399</v>
      </c>
    </row>
    <row r="1627" spans="1:8" x14ac:dyDescent="0.2">
      <c r="A1627" s="261" t="s">
        <v>93</v>
      </c>
      <c r="B1627" s="261" t="s">
        <v>149</v>
      </c>
      <c r="C1627">
        <f>_xlfn.XLOOKUP(B1627,'2.1.trackMPD'!$R$7:$R$29,'2.1.trackMPD'!$T$7:$T$29)</f>
        <v>6</v>
      </c>
      <c r="D1627" s="261">
        <v>1</v>
      </c>
      <c r="E1627" s="261" t="s">
        <v>6401</v>
      </c>
      <c r="F1627" s="261" t="s">
        <v>110</v>
      </c>
      <c r="G1627" s="261" t="s">
        <v>140</v>
      </c>
      <c r="H1627" s="261" t="s">
        <v>6399</v>
      </c>
    </row>
    <row r="1628" spans="1:8" x14ac:dyDescent="0.2">
      <c r="A1628" s="261" t="s">
        <v>93</v>
      </c>
      <c r="B1628" s="261" t="s">
        <v>149</v>
      </c>
      <c r="C1628">
        <f>_xlfn.XLOOKUP(B1628,'2.1.trackMPD'!$R$7:$R$29,'2.1.trackMPD'!$T$7:$T$29)</f>
        <v>6</v>
      </c>
      <c r="D1628" s="261">
        <v>10</v>
      </c>
      <c r="E1628" s="261" t="s">
        <v>6401</v>
      </c>
      <c r="F1628" s="261" t="s">
        <v>110</v>
      </c>
      <c r="G1628" s="261" t="s">
        <v>124</v>
      </c>
      <c r="H1628" s="261" t="s">
        <v>6398</v>
      </c>
    </row>
    <row r="1629" spans="1:8" x14ac:dyDescent="0.2">
      <c r="A1629" s="261" t="s">
        <v>93</v>
      </c>
      <c r="B1629" s="261" t="s">
        <v>149</v>
      </c>
      <c r="C1629">
        <f>_xlfn.XLOOKUP(B1629,'2.1.trackMPD'!$R$7:$R$29,'2.1.trackMPD'!$T$7:$T$29)</f>
        <v>6</v>
      </c>
      <c r="D1629" s="261">
        <v>10</v>
      </c>
      <c r="E1629" s="261" t="s">
        <v>6401</v>
      </c>
      <c r="F1629" s="261" t="s">
        <v>110</v>
      </c>
      <c r="G1629" s="261" t="s">
        <v>140</v>
      </c>
      <c r="H1629" s="261" t="s">
        <v>6398</v>
      </c>
    </row>
    <row r="1630" spans="1:8" x14ac:dyDescent="0.2">
      <c r="A1630" s="261" t="s">
        <v>93</v>
      </c>
      <c r="B1630" s="261" t="s">
        <v>149</v>
      </c>
      <c r="C1630">
        <f>_xlfn.XLOOKUP(B1630,'2.1.trackMPD'!$R$7:$R$29,'2.1.trackMPD'!$T$7:$T$29)</f>
        <v>6</v>
      </c>
      <c r="D1630" s="261">
        <v>10</v>
      </c>
      <c r="E1630" s="261" t="s">
        <v>6401</v>
      </c>
      <c r="F1630" s="261" t="s">
        <v>111</v>
      </c>
      <c r="G1630" s="261" t="s">
        <v>124</v>
      </c>
      <c r="H1630" s="261" t="s">
        <v>6398</v>
      </c>
    </row>
    <row r="1631" spans="1:8" x14ac:dyDescent="0.2">
      <c r="A1631" s="261" t="s">
        <v>93</v>
      </c>
      <c r="B1631" s="261" t="s">
        <v>149</v>
      </c>
      <c r="C1631">
        <f>_xlfn.XLOOKUP(B1631,'2.1.trackMPD'!$R$7:$R$29,'2.1.trackMPD'!$T$7:$T$29)</f>
        <v>6</v>
      </c>
      <c r="D1631" s="261">
        <v>10</v>
      </c>
      <c r="E1631" s="261" t="s">
        <v>6401</v>
      </c>
      <c r="F1631" s="261" t="s">
        <v>111</v>
      </c>
      <c r="G1631" s="261" t="s">
        <v>140</v>
      </c>
      <c r="H1631" s="261" t="s">
        <v>6398</v>
      </c>
    </row>
    <row r="1632" spans="1:8" x14ac:dyDescent="0.2">
      <c r="A1632" s="261" t="s">
        <v>93</v>
      </c>
      <c r="B1632" s="261" t="s">
        <v>149</v>
      </c>
      <c r="C1632">
        <f>_xlfn.XLOOKUP(B1632,'2.1.trackMPD'!$R$7:$R$29,'2.1.trackMPD'!$T$7:$T$29)</f>
        <v>6</v>
      </c>
      <c r="D1632" s="261">
        <v>10</v>
      </c>
      <c r="E1632" s="261" t="s">
        <v>6401</v>
      </c>
      <c r="F1632" s="261" t="s">
        <v>110</v>
      </c>
      <c r="G1632" s="261" t="s">
        <v>124</v>
      </c>
      <c r="H1632" s="261" t="s">
        <v>6399</v>
      </c>
    </row>
    <row r="1633" spans="1:8" x14ac:dyDescent="0.2">
      <c r="A1633" s="261" t="s">
        <v>93</v>
      </c>
      <c r="B1633" s="261" t="s">
        <v>149</v>
      </c>
      <c r="C1633">
        <f>_xlfn.XLOOKUP(B1633,'2.1.trackMPD'!$R$7:$R$29,'2.1.trackMPD'!$T$7:$T$29)</f>
        <v>6</v>
      </c>
      <c r="D1633" s="261">
        <v>10</v>
      </c>
      <c r="E1633" s="261" t="s">
        <v>6401</v>
      </c>
      <c r="F1633" s="261" t="s">
        <v>110</v>
      </c>
      <c r="G1633" s="261" t="s">
        <v>140</v>
      </c>
      <c r="H1633" s="261" t="s">
        <v>6399</v>
      </c>
    </row>
    <row r="1634" spans="1:8" x14ac:dyDescent="0.2">
      <c r="A1634" s="261" t="s">
        <v>93</v>
      </c>
      <c r="B1634" s="261" t="s">
        <v>149</v>
      </c>
      <c r="C1634">
        <f>_xlfn.XLOOKUP(B1634,'2.1.trackMPD'!$R$7:$R$29,'2.1.trackMPD'!$T$7:$T$29)</f>
        <v>6</v>
      </c>
      <c r="D1634" s="261">
        <v>100</v>
      </c>
      <c r="E1634" s="261" t="s">
        <v>6401</v>
      </c>
      <c r="F1634" s="261" t="s">
        <v>110</v>
      </c>
      <c r="G1634" s="261" t="s">
        <v>124</v>
      </c>
      <c r="H1634" s="261" t="s">
        <v>6398</v>
      </c>
    </row>
    <row r="1635" spans="1:8" x14ac:dyDescent="0.2">
      <c r="A1635" s="261" t="s">
        <v>93</v>
      </c>
      <c r="B1635" s="261" t="s">
        <v>149</v>
      </c>
      <c r="C1635">
        <f>_xlfn.XLOOKUP(B1635,'2.1.trackMPD'!$R$7:$R$29,'2.1.trackMPD'!$T$7:$T$29)</f>
        <v>6</v>
      </c>
      <c r="D1635" s="261">
        <v>100</v>
      </c>
      <c r="E1635" s="261" t="s">
        <v>6401</v>
      </c>
      <c r="F1635" s="261" t="s">
        <v>110</v>
      </c>
      <c r="G1635" s="261" t="s">
        <v>140</v>
      </c>
      <c r="H1635" s="261" t="s">
        <v>6398</v>
      </c>
    </row>
    <row r="1636" spans="1:8" x14ac:dyDescent="0.2">
      <c r="A1636" s="261" t="s">
        <v>93</v>
      </c>
      <c r="B1636" s="261" t="s">
        <v>149</v>
      </c>
      <c r="C1636">
        <f>_xlfn.XLOOKUP(B1636,'2.1.trackMPD'!$R$7:$R$29,'2.1.trackMPD'!$T$7:$T$29)</f>
        <v>6</v>
      </c>
      <c r="D1636" s="261">
        <v>100</v>
      </c>
      <c r="E1636" s="261" t="s">
        <v>6401</v>
      </c>
      <c r="F1636" s="261" t="s">
        <v>111</v>
      </c>
      <c r="G1636" s="261" t="s">
        <v>124</v>
      </c>
      <c r="H1636" s="261" t="s">
        <v>6398</v>
      </c>
    </row>
    <row r="1637" spans="1:8" x14ac:dyDescent="0.2">
      <c r="A1637" s="261" t="s">
        <v>93</v>
      </c>
      <c r="B1637" s="261" t="s">
        <v>149</v>
      </c>
      <c r="C1637">
        <f>_xlfn.XLOOKUP(B1637,'2.1.trackMPD'!$R$7:$R$29,'2.1.trackMPD'!$T$7:$T$29)</f>
        <v>6</v>
      </c>
      <c r="D1637" s="261">
        <v>100</v>
      </c>
      <c r="E1637" s="261" t="s">
        <v>6401</v>
      </c>
      <c r="F1637" s="261" t="s">
        <v>111</v>
      </c>
      <c r="G1637" s="261" t="s">
        <v>140</v>
      </c>
      <c r="H1637" s="261" t="s">
        <v>6398</v>
      </c>
    </row>
    <row r="1638" spans="1:8" x14ac:dyDescent="0.2">
      <c r="A1638" s="261" t="s">
        <v>93</v>
      </c>
      <c r="B1638" s="261" t="s">
        <v>149</v>
      </c>
      <c r="C1638">
        <f>_xlfn.XLOOKUP(B1638,'2.1.trackMPD'!$R$7:$R$29,'2.1.trackMPD'!$T$7:$T$29)</f>
        <v>6</v>
      </c>
      <c r="D1638" s="261">
        <v>100</v>
      </c>
      <c r="E1638" s="261" t="s">
        <v>6401</v>
      </c>
      <c r="F1638" s="261" t="s">
        <v>110</v>
      </c>
      <c r="G1638" s="261" t="s">
        <v>124</v>
      </c>
      <c r="H1638" s="261" t="s">
        <v>6399</v>
      </c>
    </row>
    <row r="1639" spans="1:8" x14ac:dyDescent="0.2">
      <c r="A1639" s="261" t="s">
        <v>93</v>
      </c>
      <c r="B1639" s="261" t="s">
        <v>149</v>
      </c>
      <c r="C1639">
        <f>_xlfn.XLOOKUP(B1639,'2.1.trackMPD'!$R$7:$R$29,'2.1.trackMPD'!$T$7:$T$29)</f>
        <v>6</v>
      </c>
      <c r="D1639" s="261">
        <v>100</v>
      </c>
      <c r="E1639" s="261" t="s">
        <v>6401</v>
      </c>
      <c r="F1639" s="261" t="s">
        <v>110</v>
      </c>
      <c r="G1639" s="261" t="s">
        <v>140</v>
      </c>
      <c r="H1639" s="261" t="s">
        <v>6399</v>
      </c>
    </row>
    <row r="1640" spans="1:8" x14ac:dyDescent="0.2">
      <c r="A1640" s="261" t="s">
        <v>93</v>
      </c>
      <c r="B1640" s="261" t="s">
        <v>150</v>
      </c>
      <c r="C1640">
        <f>_xlfn.XLOOKUP(B1640,'2.1.trackMPD'!$R$7:$R$29,'2.1.trackMPD'!$T$7:$T$29)</f>
        <v>6</v>
      </c>
      <c r="D1640" s="261">
        <v>1</v>
      </c>
      <c r="E1640" s="261" t="s">
        <v>6396</v>
      </c>
      <c r="F1640" s="261" t="s">
        <v>110</v>
      </c>
      <c r="G1640" s="261" t="s">
        <v>124</v>
      </c>
      <c r="H1640" s="261" t="s">
        <v>6398</v>
      </c>
    </row>
    <row r="1641" spans="1:8" x14ac:dyDescent="0.2">
      <c r="A1641" s="261" t="s">
        <v>93</v>
      </c>
      <c r="B1641" s="261" t="s">
        <v>150</v>
      </c>
      <c r="C1641">
        <f>_xlfn.XLOOKUP(B1641,'2.1.trackMPD'!$R$7:$R$29,'2.1.trackMPD'!$T$7:$T$29)</f>
        <v>6</v>
      </c>
      <c r="D1641" s="261">
        <v>1</v>
      </c>
      <c r="E1641" s="261" t="s">
        <v>6396</v>
      </c>
      <c r="F1641" s="261" t="s">
        <v>110</v>
      </c>
      <c r="G1641" s="261" t="s">
        <v>140</v>
      </c>
      <c r="H1641" s="261" t="s">
        <v>6398</v>
      </c>
    </row>
    <row r="1642" spans="1:8" x14ac:dyDescent="0.2">
      <c r="A1642" s="261" t="s">
        <v>93</v>
      </c>
      <c r="B1642" s="261" t="s">
        <v>150</v>
      </c>
      <c r="C1642">
        <f>_xlfn.XLOOKUP(B1642,'2.1.trackMPD'!$R$7:$R$29,'2.1.trackMPD'!$T$7:$T$29)</f>
        <v>6</v>
      </c>
      <c r="D1642" s="261">
        <v>1</v>
      </c>
      <c r="E1642" s="261" t="s">
        <v>6396</v>
      </c>
      <c r="F1642" s="261" t="s">
        <v>111</v>
      </c>
      <c r="G1642" s="261" t="s">
        <v>124</v>
      </c>
      <c r="H1642" s="261" t="s">
        <v>6398</v>
      </c>
    </row>
    <row r="1643" spans="1:8" x14ac:dyDescent="0.2">
      <c r="A1643" s="261" t="s">
        <v>93</v>
      </c>
      <c r="B1643" s="261" t="s">
        <v>150</v>
      </c>
      <c r="C1643">
        <f>_xlfn.XLOOKUP(B1643,'2.1.trackMPD'!$R$7:$R$29,'2.1.trackMPD'!$T$7:$T$29)</f>
        <v>6</v>
      </c>
      <c r="D1643" s="261">
        <v>1</v>
      </c>
      <c r="E1643" s="261" t="s">
        <v>6396</v>
      </c>
      <c r="F1643" s="261" t="s">
        <v>111</v>
      </c>
      <c r="G1643" s="261" t="s">
        <v>140</v>
      </c>
      <c r="H1643" s="261" t="s">
        <v>6398</v>
      </c>
    </row>
    <row r="1644" spans="1:8" x14ac:dyDescent="0.2">
      <c r="A1644" s="261" t="s">
        <v>93</v>
      </c>
      <c r="B1644" s="261" t="s">
        <v>150</v>
      </c>
      <c r="C1644">
        <f>_xlfn.XLOOKUP(B1644,'2.1.trackMPD'!$R$7:$R$29,'2.1.trackMPD'!$T$7:$T$29)</f>
        <v>6</v>
      </c>
      <c r="D1644" s="261">
        <v>1</v>
      </c>
      <c r="E1644" s="261" t="s">
        <v>6396</v>
      </c>
      <c r="F1644" s="261" t="s">
        <v>110</v>
      </c>
      <c r="G1644" s="261" t="s">
        <v>124</v>
      </c>
      <c r="H1644" s="261" t="s">
        <v>6399</v>
      </c>
    </row>
    <row r="1645" spans="1:8" x14ac:dyDescent="0.2">
      <c r="A1645" s="261" t="s">
        <v>93</v>
      </c>
      <c r="B1645" s="261" t="s">
        <v>150</v>
      </c>
      <c r="C1645">
        <f>_xlfn.XLOOKUP(B1645,'2.1.trackMPD'!$R$7:$R$29,'2.1.trackMPD'!$T$7:$T$29)</f>
        <v>6</v>
      </c>
      <c r="D1645" s="261">
        <v>1</v>
      </c>
      <c r="E1645" s="261" t="s">
        <v>6396</v>
      </c>
      <c r="F1645" s="261" t="s">
        <v>110</v>
      </c>
      <c r="G1645" s="261" t="s">
        <v>140</v>
      </c>
      <c r="H1645" s="261" t="s">
        <v>6399</v>
      </c>
    </row>
    <row r="1646" spans="1:8" x14ac:dyDescent="0.2">
      <c r="A1646" s="261" t="s">
        <v>93</v>
      </c>
      <c r="B1646" s="261" t="s">
        <v>150</v>
      </c>
      <c r="C1646">
        <f>_xlfn.XLOOKUP(B1646,'2.1.trackMPD'!$R$7:$R$29,'2.1.trackMPD'!$T$7:$T$29)</f>
        <v>6</v>
      </c>
      <c r="D1646" s="261">
        <v>10</v>
      </c>
      <c r="E1646" s="261" t="s">
        <v>6396</v>
      </c>
      <c r="F1646" s="261" t="s">
        <v>110</v>
      </c>
      <c r="G1646" s="261" t="s">
        <v>124</v>
      </c>
      <c r="H1646" s="261" t="s">
        <v>6398</v>
      </c>
    </row>
    <row r="1647" spans="1:8" x14ac:dyDescent="0.2">
      <c r="A1647" s="261" t="s">
        <v>93</v>
      </c>
      <c r="B1647" s="261" t="s">
        <v>150</v>
      </c>
      <c r="C1647">
        <f>_xlfn.XLOOKUP(B1647,'2.1.trackMPD'!$R$7:$R$29,'2.1.trackMPD'!$T$7:$T$29)</f>
        <v>6</v>
      </c>
      <c r="D1647" s="261">
        <v>10</v>
      </c>
      <c r="E1647" s="261" t="s">
        <v>6396</v>
      </c>
      <c r="F1647" s="261" t="s">
        <v>110</v>
      </c>
      <c r="G1647" s="261" t="s">
        <v>140</v>
      </c>
      <c r="H1647" s="261" t="s">
        <v>6398</v>
      </c>
    </row>
    <row r="1648" spans="1:8" x14ac:dyDescent="0.2">
      <c r="A1648" s="261" t="s">
        <v>93</v>
      </c>
      <c r="B1648" s="261" t="s">
        <v>150</v>
      </c>
      <c r="C1648">
        <f>_xlfn.XLOOKUP(B1648,'2.1.trackMPD'!$R$7:$R$29,'2.1.trackMPD'!$T$7:$T$29)</f>
        <v>6</v>
      </c>
      <c r="D1648" s="261">
        <v>10</v>
      </c>
      <c r="E1648" s="261" t="s">
        <v>6396</v>
      </c>
      <c r="F1648" s="261" t="s">
        <v>111</v>
      </c>
      <c r="G1648" s="261" t="s">
        <v>124</v>
      </c>
      <c r="H1648" s="261" t="s">
        <v>6398</v>
      </c>
    </row>
    <row r="1649" spans="1:8" x14ac:dyDescent="0.2">
      <c r="A1649" s="261" t="s">
        <v>93</v>
      </c>
      <c r="B1649" s="261" t="s">
        <v>150</v>
      </c>
      <c r="C1649">
        <f>_xlfn.XLOOKUP(B1649,'2.1.trackMPD'!$R$7:$R$29,'2.1.trackMPD'!$T$7:$T$29)</f>
        <v>6</v>
      </c>
      <c r="D1649" s="261">
        <v>10</v>
      </c>
      <c r="E1649" s="261" t="s">
        <v>6396</v>
      </c>
      <c r="F1649" s="261" t="s">
        <v>111</v>
      </c>
      <c r="G1649" s="261" t="s">
        <v>140</v>
      </c>
      <c r="H1649" s="261" t="s">
        <v>6398</v>
      </c>
    </row>
    <row r="1650" spans="1:8" x14ac:dyDescent="0.2">
      <c r="A1650" s="261" t="s">
        <v>93</v>
      </c>
      <c r="B1650" s="261" t="s">
        <v>150</v>
      </c>
      <c r="C1650">
        <f>_xlfn.XLOOKUP(B1650,'2.1.trackMPD'!$R$7:$R$29,'2.1.trackMPD'!$T$7:$T$29)</f>
        <v>6</v>
      </c>
      <c r="D1650" s="261">
        <v>10</v>
      </c>
      <c r="E1650" s="261" t="s">
        <v>6396</v>
      </c>
      <c r="F1650" s="261" t="s">
        <v>110</v>
      </c>
      <c r="G1650" s="261" t="s">
        <v>124</v>
      </c>
      <c r="H1650" s="261" t="s">
        <v>6399</v>
      </c>
    </row>
    <row r="1651" spans="1:8" x14ac:dyDescent="0.2">
      <c r="A1651" s="261" t="s">
        <v>93</v>
      </c>
      <c r="B1651" s="261" t="s">
        <v>150</v>
      </c>
      <c r="C1651">
        <f>_xlfn.XLOOKUP(B1651,'2.1.trackMPD'!$R$7:$R$29,'2.1.trackMPD'!$T$7:$T$29)</f>
        <v>6</v>
      </c>
      <c r="D1651" s="261">
        <v>10</v>
      </c>
      <c r="E1651" s="261" t="s">
        <v>6396</v>
      </c>
      <c r="F1651" s="261" t="s">
        <v>110</v>
      </c>
      <c r="G1651" s="261" t="s">
        <v>140</v>
      </c>
      <c r="H1651" s="261" t="s">
        <v>6399</v>
      </c>
    </row>
    <row r="1652" spans="1:8" x14ac:dyDescent="0.2">
      <c r="A1652" s="261" t="s">
        <v>93</v>
      </c>
      <c r="B1652" s="261" t="s">
        <v>150</v>
      </c>
      <c r="C1652">
        <f>_xlfn.XLOOKUP(B1652,'2.1.trackMPD'!$R$7:$R$29,'2.1.trackMPD'!$T$7:$T$29)</f>
        <v>6</v>
      </c>
      <c r="D1652" s="261">
        <v>100</v>
      </c>
      <c r="E1652" s="261" t="s">
        <v>6396</v>
      </c>
      <c r="F1652" s="261" t="s">
        <v>110</v>
      </c>
      <c r="G1652" s="261" t="s">
        <v>124</v>
      </c>
      <c r="H1652" s="261" t="s">
        <v>6398</v>
      </c>
    </row>
    <row r="1653" spans="1:8" x14ac:dyDescent="0.2">
      <c r="A1653" s="261" t="s">
        <v>93</v>
      </c>
      <c r="B1653" s="261" t="s">
        <v>150</v>
      </c>
      <c r="C1653">
        <f>_xlfn.XLOOKUP(B1653,'2.1.trackMPD'!$R$7:$R$29,'2.1.trackMPD'!$T$7:$T$29)</f>
        <v>6</v>
      </c>
      <c r="D1653" s="261">
        <v>100</v>
      </c>
      <c r="E1653" s="261" t="s">
        <v>6396</v>
      </c>
      <c r="F1653" s="261" t="s">
        <v>110</v>
      </c>
      <c r="G1653" s="261" t="s">
        <v>140</v>
      </c>
      <c r="H1653" s="261" t="s">
        <v>6398</v>
      </c>
    </row>
    <row r="1654" spans="1:8" x14ac:dyDescent="0.2">
      <c r="A1654" s="261" t="s">
        <v>93</v>
      </c>
      <c r="B1654" s="261" t="s">
        <v>150</v>
      </c>
      <c r="C1654">
        <f>_xlfn.XLOOKUP(B1654,'2.1.trackMPD'!$R$7:$R$29,'2.1.trackMPD'!$T$7:$T$29)</f>
        <v>6</v>
      </c>
      <c r="D1654" s="261">
        <v>100</v>
      </c>
      <c r="E1654" s="261" t="s">
        <v>6396</v>
      </c>
      <c r="F1654" s="261" t="s">
        <v>111</v>
      </c>
      <c r="G1654" s="261" t="s">
        <v>124</v>
      </c>
      <c r="H1654" s="261" t="s">
        <v>6398</v>
      </c>
    </row>
    <row r="1655" spans="1:8" x14ac:dyDescent="0.2">
      <c r="A1655" s="261" t="s">
        <v>93</v>
      </c>
      <c r="B1655" s="261" t="s">
        <v>150</v>
      </c>
      <c r="C1655">
        <f>_xlfn.XLOOKUP(B1655,'2.1.trackMPD'!$R$7:$R$29,'2.1.trackMPD'!$T$7:$T$29)</f>
        <v>6</v>
      </c>
      <c r="D1655" s="261">
        <v>100</v>
      </c>
      <c r="E1655" s="261" t="s">
        <v>6396</v>
      </c>
      <c r="F1655" s="261" t="s">
        <v>111</v>
      </c>
      <c r="G1655" s="261" t="s">
        <v>140</v>
      </c>
      <c r="H1655" s="261" t="s">
        <v>6398</v>
      </c>
    </row>
    <row r="1656" spans="1:8" x14ac:dyDescent="0.2">
      <c r="A1656" s="261" t="s">
        <v>93</v>
      </c>
      <c r="B1656" s="261" t="s">
        <v>150</v>
      </c>
      <c r="C1656">
        <f>_xlfn.XLOOKUP(B1656,'2.1.trackMPD'!$R$7:$R$29,'2.1.trackMPD'!$T$7:$T$29)</f>
        <v>6</v>
      </c>
      <c r="D1656" s="261">
        <v>100</v>
      </c>
      <c r="E1656" s="261" t="s">
        <v>6396</v>
      </c>
      <c r="F1656" s="261" t="s">
        <v>110</v>
      </c>
      <c r="G1656" s="261" t="s">
        <v>124</v>
      </c>
      <c r="H1656" s="261" t="s">
        <v>6399</v>
      </c>
    </row>
    <row r="1657" spans="1:8" x14ac:dyDescent="0.2">
      <c r="A1657" s="261" t="s">
        <v>93</v>
      </c>
      <c r="B1657" s="261" t="s">
        <v>150</v>
      </c>
      <c r="C1657">
        <f>_xlfn.XLOOKUP(B1657,'2.1.trackMPD'!$R$7:$R$29,'2.1.trackMPD'!$T$7:$T$29)</f>
        <v>6</v>
      </c>
      <c r="D1657" s="261">
        <v>100</v>
      </c>
      <c r="E1657" s="261" t="s">
        <v>6396</v>
      </c>
      <c r="F1657" s="261" t="s">
        <v>110</v>
      </c>
      <c r="G1657" s="261" t="s">
        <v>140</v>
      </c>
      <c r="H1657" s="261" t="s">
        <v>6399</v>
      </c>
    </row>
    <row r="1658" spans="1:8" x14ac:dyDescent="0.2">
      <c r="A1658" s="261" t="s">
        <v>93</v>
      </c>
      <c r="B1658" s="261" t="s">
        <v>150</v>
      </c>
      <c r="C1658">
        <f>_xlfn.XLOOKUP(B1658,'2.1.trackMPD'!$R$7:$R$29,'2.1.trackMPD'!$T$7:$T$29)</f>
        <v>6</v>
      </c>
      <c r="D1658" s="261">
        <v>1000</v>
      </c>
      <c r="E1658" s="261" t="s">
        <v>6396</v>
      </c>
      <c r="F1658" s="261" t="s">
        <v>110</v>
      </c>
      <c r="G1658" s="261" t="s">
        <v>124</v>
      </c>
      <c r="H1658" s="261" t="s">
        <v>6398</v>
      </c>
    </row>
    <row r="1659" spans="1:8" x14ac:dyDescent="0.2">
      <c r="A1659" s="261" t="s">
        <v>93</v>
      </c>
      <c r="B1659" s="261" t="s">
        <v>150</v>
      </c>
      <c r="C1659">
        <f>_xlfn.XLOOKUP(B1659,'2.1.trackMPD'!$R$7:$R$29,'2.1.trackMPD'!$T$7:$T$29)</f>
        <v>6</v>
      </c>
      <c r="D1659" s="261">
        <v>1000</v>
      </c>
      <c r="E1659" s="261" t="s">
        <v>6396</v>
      </c>
      <c r="F1659" s="261" t="s">
        <v>110</v>
      </c>
      <c r="G1659" s="261" t="s">
        <v>140</v>
      </c>
      <c r="H1659" s="261" t="s">
        <v>6398</v>
      </c>
    </row>
    <row r="1660" spans="1:8" x14ac:dyDescent="0.2">
      <c r="A1660" s="261" t="s">
        <v>93</v>
      </c>
      <c r="B1660" s="261" t="s">
        <v>150</v>
      </c>
      <c r="C1660">
        <f>_xlfn.XLOOKUP(B1660,'2.1.trackMPD'!$R$7:$R$29,'2.1.trackMPD'!$T$7:$T$29)</f>
        <v>6</v>
      </c>
      <c r="D1660" s="261">
        <v>1000</v>
      </c>
      <c r="E1660" s="261" t="s">
        <v>6396</v>
      </c>
      <c r="F1660" s="261" t="s">
        <v>111</v>
      </c>
      <c r="G1660" s="261" t="s">
        <v>124</v>
      </c>
      <c r="H1660" s="261" t="s">
        <v>6398</v>
      </c>
    </row>
    <row r="1661" spans="1:8" x14ac:dyDescent="0.2">
      <c r="A1661" s="261" t="s">
        <v>93</v>
      </c>
      <c r="B1661" s="261" t="s">
        <v>150</v>
      </c>
      <c r="C1661">
        <f>_xlfn.XLOOKUP(B1661,'2.1.trackMPD'!$R$7:$R$29,'2.1.trackMPD'!$T$7:$T$29)</f>
        <v>6</v>
      </c>
      <c r="D1661" s="261">
        <v>1000</v>
      </c>
      <c r="E1661" s="261" t="s">
        <v>6396</v>
      </c>
      <c r="F1661" s="261" t="s">
        <v>111</v>
      </c>
      <c r="G1661" s="261" t="s">
        <v>140</v>
      </c>
      <c r="H1661" s="261" t="s">
        <v>6398</v>
      </c>
    </row>
    <row r="1662" spans="1:8" x14ac:dyDescent="0.2">
      <c r="A1662" s="261" t="s">
        <v>93</v>
      </c>
      <c r="B1662" s="261" t="s">
        <v>150</v>
      </c>
      <c r="C1662">
        <f>_xlfn.XLOOKUP(B1662,'2.1.trackMPD'!$R$7:$R$29,'2.1.trackMPD'!$T$7:$T$29)</f>
        <v>6</v>
      </c>
      <c r="D1662" s="261">
        <v>1000</v>
      </c>
      <c r="E1662" s="261" t="s">
        <v>6396</v>
      </c>
      <c r="F1662" s="261" t="s">
        <v>110</v>
      </c>
      <c r="G1662" s="261" t="s">
        <v>124</v>
      </c>
      <c r="H1662" s="261" t="s">
        <v>6399</v>
      </c>
    </row>
    <row r="1663" spans="1:8" x14ac:dyDescent="0.2">
      <c r="A1663" s="261" t="s">
        <v>93</v>
      </c>
      <c r="B1663" s="261" t="s">
        <v>150</v>
      </c>
      <c r="C1663">
        <f>_xlfn.XLOOKUP(B1663,'2.1.trackMPD'!$R$7:$R$29,'2.1.trackMPD'!$T$7:$T$29)</f>
        <v>6</v>
      </c>
      <c r="D1663" s="261">
        <v>1000</v>
      </c>
      <c r="E1663" s="261" t="s">
        <v>6396</v>
      </c>
      <c r="F1663" s="261" t="s">
        <v>110</v>
      </c>
      <c r="G1663" s="261" t="s">
        <v>140</v>
      </c>
      <c r="H1663" s="261" t="s">
        <v>6399</v>
      </c>
    </row>
    <row r="1664" spans="1:8" x14ac:dyDescent="0.2">
      <c r="A1664" s="261" t="s">
        <v>93</v>
      </c>
      <c r="B1664" s="261" t="s">
        <v>150</v>
      </c>
      <c r="C1664">
        <f>_xlfn.XLOOKUP(B1664,'2.1.trackMPD'!$R$7:$R$29,'2.1.trackMPD'!$T$7:$T$29)</f>
        <v>6</v>
      </c>
      <c r="D1664" s="261">
        <v>5000</v>
      </c>
      <c r="E1664" s="261" t="s">
        <v>6396</v>
      </c>
      <c r="F1664" s="261" t="s">
        <v>110</v>
      </c>
      <c r="G1664" s="261" t="s">
        <v>124</v>
      </c>
      <c r="H1664" s="261" t="s">
        <v>6398</v>
      </c>
    </row>
    <row r="1665" spans="1:8" x14ac:dyDescent="0.2">
      <c r="A1665" s="261" t="s">
        <v>93</v>
      </c>
      <c r="B1665" s="261" t="s">
        <v>150</v>
      </c>
      <c r="C1665">
        <f>_xlfn.XLOOKUP(B1665,'2.1.trackMPD'!$R$7:$R$29,'2.1.trackMPD'!$T$7:$T$29)</f>
        <v>6</v>
      </c>
      <c r="D1665" s="261">
        <v>5000</v>
      </c>
      <c r="E1665" s="261" t="s">
        <v>6396</v>
      </c>
      <c r="F1665" s="261" t="s">
        <v>110</v>
      </c>
      <c r="G1665" s="261" t="s">
        <v>140</v>
      </c>
      <c r="H1665" s="261" t="s">
        <v>6398</v>
      </c>
    </row>
    <row r="1666" spans="1:8" x14ac:dyDescent="0.2">
      <c r="A1666" s="261" t="s">
        <v>93</v>
      </c>
      <c r="B1666" s="261" t="s">
        <v>150</v>
      </c>
      <c r="C1666">
        <f>_xlfn.XLOOKUP(B1666,'2.1.trackMPD'!$R$7:$R$29,'2.1.trackMPD'!$T$7:$T$29)</f>
        <v>6</v>
      </c>
      <c r="D1666" s="261">
        <v>5000</v>
      </c>
      <c r="E1666" s="261" t="s">
        <v>6396</v>
      </c>
      <c r="F1666" s="261" t="s">
        <v>111</v>
      </c>
      <c r="G1666" s="261" t="s">
        <v>124</v>
      </c>
      <c r="H1666" s="261" t="s">
        <v>6398</v>
      </c>
    </row>
    <row r="1667" spans="1:8" x14ac:dyDescent="0.2">
      <c r="A1667" s="261" t="s">
        <v>93</v>
      </c>
      <c r="B1667" s="261" t="s">
        <v>150</v>
      </c>
      <c r="C1667">
        <f>_xlfn.XLOOKUP(B1667,'2.1.trackMPD'!$R$7:$R$29,'2.1.trackMPD'!$T$7:$T$29)</f>
        <v>6</v>
      </c>
      <c r="D1667" s="261">
        <v>5000</v>
      </c>
      <c r="E1667" s="261" t="s">
        <v>6396</v>
      </c>
      <c r="F1667" s="261" t="s">
        <v>111</v>
      </c>
      <c r="G1667" s="261" t="s">
        <v>140</v>
      </c>
      <c r="H1667" s="261" t="s">
        <v>6398</v>
      </c>
    </row>
    <row r="1668" spans="1:8" x14ac:dyDescent="0.2">
      <c r="A1668" s="261" t="s">
        <v>93</v>
      </c>
      <c r="B1668" s="261" t="s">
        <v>150</v>
      </c>
      <c r="C1668">
        <f>_xlfn.XLOOKUP(B1668,'2.1.trackMPD'!$R$7:$R$29,'2.1.trackMPD'!$T$7:$T$29)</f>
        <v>6</v>
      </c>
      <c r="D1668" s="261">
        <v>5000</v>
      </c>
      <c r="E1668" s="261" t="s">
        <v>6396</v>
      </c>
      <c r="F1668" s="261" t="s">
        <v>110</v>
      </c>
      <c r="G1668" s="261" t="s">
        <v>124</v>
      </c>
      <c r="H1668" s="261" t="s">
        <v>6399</v>
      </c>
    </row>
    <row r="1669" spans="1:8" x14ac:dyDescent="0.2">
      <c r="A1669" s="261" t="s">
        <v>93</v>
      </c>
      <c r="B1669" s="261" t="s">
        <v>150</v>
      </c>
      <c r="C1669">
        <f>_xlfn.XLOOKUP(B1669,'2.1.trackMPD'!$R$7:$R$29,'2.1.trackMPD'!$T$7:$T$29)</f>
        <v>6</v>
      </c>
      <c r="D1669" s="261">
        <v>5000</v>
      </c>
      <c r="E1669" s="261" t="s">
        <v>6396</v>
      </c>
      <c r="F1669" s="261" t="s">
        <v>110</v>
      </c>
      <c r="G1669" s="261" t="s">
        <v>140</v>
      </c>
      <c r="H1669" s="261" t="s">
        <v>6399</v>
      </c>
    </row>
    <row r="1670" spans="1:8" x14ac:dyDescent="0.2">
      <c r="A1670" s="261" t="s">
        <v>93</v>
      </c>
      <c r="B1670" s="261" t="s">
        <v>150</v>
      </c>
      <c r="C1670">
        <f>_xlfn.XLOOKUP(B1670,'2.1.trackMPD'!$R$7:$R$29,'2.1.trackMPD'!$T$7:$T$29)</f>
        <v>6</v>
      </c>
      <c r="D1670" s="261">
        <v>1</v>
      </c>
      <c r="E1670" s="261" t="s">
        <v>6400</v>
      </c>
      <c r="F1670" s="261" t="s">
        <v>110</v>
      </c>
      <c r="G1670" s="261" t="s">
        <v>124</v>
      </c>
      <c r="H1670" s="261" t="s">
        <v>6398</v>
      </c>
    </row>
    <row r="1671" spans="1:8" x14ac:dyDescent="0.2">
      <c r="A1671" s="261" t="s">
        <v>93</v>
      </c>
      <c r="B1671" s="261" t="s">
        <v>150</v>
      </c>
      <c r="C1671">
        <f>_xlfn.XLOOKUP(B1671,'2.1.trackMPD'!$R$7:$R$29,'2.1.trackMPD'!$T$7:$T$29)</f>
        <v>6</v>
      </c>
      <c r="D1671" s="261">
        <v>1</v>
      </c>
      <c r="E1671" s="261" t="s">
        <v>6400</v>
      </c>
      <c r="F1671" s="261" t="s">
        <v>110</v>
      </c>
      <c r="G1671" s="261" t="s">
        <v>140</v>
      </c>
      <c r="H1671" s="261" t="s">
        <v>6398</v>
      </c>
    </row>
    <row r="1672" spans="1:8" x14ac:dyDescent="0.2">
      <c r="A1672" s="261" t="s">
        <v>93</v>
      </c>
      <c r="B1672" s="261" t="s">
        <v>150</v>
      </c>
      <c r="C1672">
        <f>_xlfn.XLOOKUP(B1672,'2.1.trackMPD'!$R$7:$R$29,'2.1.trackMPD'!$T$7:$T$29)</f>
        <v>6</v>
      </c>
      <c r="D1672" s="261">
        <v>1</v>
      </c>
      <c r="E1672" s="261" t="s">
        <v>6400</v>
      </c>
      <c r="F1672" s="261" t="s">
        <v>111</v>
      </c>
      <c r="G1672" s="261" t="s">
        <v>124</v>
      </c>
      <c r="H1672" s="261" t="s">
        <v>6398</v>
      </c>
    </row>
    <row r="1673" spans="1:8" x14ac:dyDescent="0.2">
      <c r="A1673" s="261" t="s">
        <v>93</v>
      </c>
      <c r="B1673" s="261" t="s">
        <v>150</v>
      </c>
      <c r="C1673">
        <f>_xlfn.XLOOKUP(B1673,'2.1.trackMPD'!$R$7:$R$29,'2.1.trackMPD'!$T$7:$T$29)</f>
        <v>6</v>
      </c>
      <c r="D1673" s="261">
        <v>1</v>
      </c>
      <c r="E1673" s="261" t="s">
        <v>6400</v>
      </c>
      <c r="F1673" s="261" t="s">
        <v>111</v>
      </c>
      <c r="G1673" s="261" t="s">
        <v>140</v>
      </c>
      <c r="H1673" s="261" t="s">
        <v>6398</v>
      </c>
    </row>
    <row r="1674" spans="1:8" x14ac:dyDescent="0.2">
      <c r="A1674" s="261" t="s">
        <v>93</v>
      </c>
      <c r="B1674" s="261" t="s">
        <v>150</v>
      </c>
      <c r="C1674">
        <f>_xlfn.XLOOKUP(B1674,'2.1.trackMPD'!$R$7:$R$29,'2.1.trackMPD'!$T$7:$T$29)</f>
        <v>6</v>
      </c>
      <c r="D1674" s="261">
        <v>1</v>
      </c>
      <c r="E1674" s="261" t="s">
        <v>6400</v>
      </c>
      <c r="F1674" s="261" t="s">
        <v>110</v>
      </c>
      <c r="G1674" s="261" t="s">
        <v>124</v>
      </c>
      <c r="H1674" s="261" t="s">
        <v>6399</v>
      </c>
    </row>
    <row r="1675" spans="1:8" x14ac:dyDescent="0.2">
      <c r="A1675" s="261" t="s">
        <v>93</v>
      </c>
      <c r="B1675" s="261" t="s">
        <v>150</v>
      </c>
      <c r="C1675">
        <f>_xlfn.XLOOKUP(B1675,'2.1.trackMPD'!$R$7:$R$29,'2.1.trackMPD'!$T$7:$T$29)</f>
        <v>6</v>
      </c>
      <c r="D1675" s="261">
        <v>1</v>
      </c>
      <c r="E1675" s="261" t="s">
        <v>6400</v>
      </c>
      <c r="F1675" s="261" t="s">
        <v>110</v>
      </c>
      <c r="G1675" s="261" t="s">
        <v>140</v>
      </c>
      <c r="H1675" s="261" t="s">
        <v>6399</v>
      </c>
    </row>
    <row r="1676" spans="1:8" x14ac:dyDescent="0.2">
      <c r="A1676" s="261" t="s">
        <v>93</v>
      </c>
      <c r="B1676" s="261" t="s">
        <v>150</v>
      </c>
      <c r="C1676">
        <f>_xlfn.XLOOKUP(B1676,'2.1.trackMPD'!$R$7:$R$29,'2.1.trackMPD'!$T$7:$T$29)</f>
        <v>6</v>
      </c>
      <c r="D1676" s="261">
        <v>10</v>
      </c>
      <c r="E1676" s="261" t="s">
        <v>6400</v>
      </c>
      <c r="F1676" s="261" t="s">
        <v>110</v>
      </c>
      <c r="G1676" s="261" t="s">
        <v>124</v>
      </c>
      <c r="H1676" s="261" t="s">
        <v>6398</v>
      </c>
    </row>
    <row r="1677" spans="1:8" x14ac:dyDescent="0.2">
      <c r="A1677" s="261" t="s">
        <v>93</v>
      </c>
      <c r="B1677" s="261" t="s">
        <v>150</v>
      </c>
      <c r="C1677">
        <f>_xlfn.XLOOKUP(B1677,'2.1.trackMPD'!$R$7:$R$29,'2.1.trackMPD'!$T$7:$T$29)</f>
        <v>6</v>
      </c>
      <c r="D1677" s="261">
        <v>10</v>
      </c>
      <c r="E1677" s="261" t="s">
        <v>6400</v>
      </c>
      <c r="F1677" s="261" t="s">
        <v>110</v>
      </c>
      <c r="G1677" s="261" t="s">
        <v>140</v>
      </c>
      <c r="H1677" s="261" t="s">
        <v>6398</v>
      </c>
    </row>
    <row r="1678" spans="1:8" x14ac:dyDescent="0.2">
      <c r="A1678" s="261" t="s">
        <v>93</v>
      </c>
      <c r="B1678" s="261" t="s">
        <v>150</v>
      </c>
      <c r="C1678">
        <f>_xlfn.XLOOKUP(B1678,'2.1.trackMPD'!$R$7:$R$29,'2.1.trackMPD'!$T$7:$T$29)</f>
        <v>6</v>
      </c>
      <c r="D1678" s="261">
        <v>10</v>
      </c>
      <c r="E1678" s="261" t="s">
        <v>6400</v>
      </c>
      <c r="F1678" s="261" t="s">
        <v>111</v>
      </c>
      <c r="G1678" s="261" t="s">
        <v>124</v>
      </c>
      <c r="H1678" s="261" t="s">
        <v>6398</v>
      </c>
    </row>
    <row r="1679" spans="1:8" x14ac:dyDescent="0.2">
      <c r="A1679" s="261" t="s">
        <v>93</v>
      </c>
      <c r="B1679" s="261" t="s">
        <v>150</v>
      </c>
      <c r="C1679">
        <f>_xlfn.XLOOKUP(B1679,'2.1.trackMPD'!$R$7:$R$29,'2.1.trackMPD'!$T$7:$T$29)</f>
        <v>6</v>
      </c>
      <c r="D1679" s="261">
        <v>10</v>
      </c>
      <c r="E1679" s="261" t="s">
        <v>6400</v>
      </c>
      <c r="F1679" s="261" t="s">
        <v>111</v>
      </c>
      <c r="G1679" s="261" t="s">
        <v>140</v>
      </c>
      <c r="H1679" s="261" t="s">
        <v>6398</v>
      </c>
    </row>
    <row r="1680" spans="1:8" x14ac:dyDescent="0.2">
      <c r="A1680" s="261" t="s">
        <v>93</v>
      </c>
      <c r="B1680" s="261" t="s">
        <v>150</v>
      </c>
      <c r="C1680">
        <f>_xlfn.XLOOKUP(B1680,'2.1.trackMPD'!$R$7:$R$29,'2.1.trackMPD'!$T$7:$T$29)</f>
        <v>6</v>
      </c>
      <c r="D1680" s="261">
        <v>10</v>
      </c>
      <c r="E1680" s="261" t="s">
        <v>6400</v>
      </c>
      <c r="F1680" s="261" t="s">
        <v>110</v>
      </c>
      <c r="G1680" s="261" t="s">
        <v>124</v>
      </c>
      <c r="H1680" s="261" t="s">
        <v>6399</v>
      </c>
    </row>
    <row r="1681" spans="1:8" x14ac:dyDescent="0.2">
      <c r="A1681" s="261" t="s">
        <v>93</v>
      </c>
      <c r="B1681" s="261" t="s">
        <v>150</v>
      </c>
      <c r="C1681">
        <f>_xlfn.XLOOKUP(B1681,'2.1.trackMPD'!$R$7:$R$29,'2.1.trackMPD'!$T$7:$T$29)</f>
        <v>6</v>
      </c>
      <c r="D1681" s="261">
        <v>10</v>
      </c>
      <c r="E1681" s="261" t="s">
        <v>6400</v>
      </c>
      <c r="F1681" s="261" t="s">
        <v>110</v>
      </c>
      <c r="G1681" s="261" t="s">
        <v>140</v>
      </c>
      <c r="H1681" s="261" t="s">
        <v>6399</v>
      </c>
    </row>
    <row r="1682" spans="1:8" x14ac:dyDescent="0.2">
      <c r="A1682" s="261" t="s">
        <v>93</v>
      </c>
      <c r="B1682" s="261" t="s">
        <v>150</v>
      </c>
      <c r="C1682">
        <f>_xlfn.XLOOKUP(B1682,'2.1.trackMPD'!$R$7:$R$29,'2.1.trackMPD'!$T$7:$T$29)</f>
        <v>6</v>
      </c>
      <c r="D1682" s="261">
        <v>100</v>
      </c>
      <c r="E1682" s="261" t="s">
        <v>6400</v>
      </c>
      <c r="F1682" s="261" t="s">
        <v>110</v>
      </c>
      <c r="G1682" s="261" t="s">
        <v>124</v>
      </c>
      <c r="H1682" s="261" t="s">
        <v>6398</v>
      </c>
    </row>
    <row r="1683" spans="1:8" x14ac:dyDescent="0.2">
      <c r="A1683" s="261" t="s">
        <v>93</v>
      </c>
      <c r="B1683" s="261" t="s">
        <v>150</v>
      </c>
      <c r="C1683">
        <f>_xlfn.XLOOKUP(B1683,'2.1.trackMPD'!$R$7:$R$29,'2.1.trackMPD'!$T$7:$T$29)</f>
        <v>6</v>
      </c>
      <c r="D1683" s="261">
        <v>100</v>
      </c>
      <c r="E1683" s="261" t="s">
        <v>6400</v>
      </c>
      <c r="F1683" s="261" t="s">
        <v>110</v>
      </c>
      <c r="G1683" s="261" t="s">
        <v>140</v>
      </c>
      <c r="H1683" s="261" t="s">
        <v>6398</v>
      </c>
    </row>
    <row r="1684" spans="1:8" x14ac:dyDescent="0.2">
      <c r="A1684" s="261" t="s">
        <v>93</v>
      </c>
      <c r="B1684" s="261" t="s">
        <v>150</v>
      </c>
      <c r="C1684">
        <f>_xlfn.XLOOKUP(B1684,'2.1.trackMPD'!$R$7:$R$29,'2.1.trackMPD'!$T$7:$T$29)</f>
        <v>6</v>
      </c>
      <c r="D1684" s="261">
        <v>100</v>
      </c>
      <c r="E1684" s="261" t="s">
        <v>6400</v>
      </c>
      <c r="F1684" s="261" t="s">
        <v>111</v>
      </c>
      <c r="G1684" s="261" t="s">
        <v>124</v>
      </c>
      <c r="H1684" s="261" t="s">
        <v>6398</v>
      </c>
    </row>
    <row r="1685" spans="1:8" x14ac:dyDescent="0.2">
      <c r="A1685" s="261" t="s">
        <v>93</v>
      </c>
      <c r="B1685" s="261" t="s">
        <v>150</v>
      </c>
      <c r="C1685">
        <f>_xlfn.XLOOKUP(B1685,'2.1.trackMPD'!$R$7:$R$29,'2.1.trackMPD'!$T$7:$T$29)</f>
        <v>6</v>
      </c>
      <c r="D1685" s="261">
        <v>100</v>
      </c>
      <c r="E1685" s="261" t="s">
        <v>6400</v>
      </c>
      <c r="F1685" s="261" t="s">
        <v>111</v>
      </c>
      <c r="G1685" s="261" t="s">
        <v>140</v>
      </c>
      <c r="H1685" s="261" t="s">
        <v>6398</v>
      </c>
    </row>
    <row r="1686" spans="1:8" x14ac:dyDescent="0.2">
      <c r="A1686" s="261" t="s">
        <v>93</v>
      </c>
      <c r="B1686" s="261" t="s">
        <v>150</v>
      </c>
      <c r="C1686">
        <f>_xlfn.XLOOKUP(B1686,'2.1.trackMPD'!$R$7:$R$29,'2.1.trackMPD'!$T$7:$T$29)</f>
        <v>6</v>
      </c>
      <c r="D1686" s="261">
        <v>100</v>
      </c>
      <c r="E1686" s="261" t="s">
        <v>6400</v>
      </c>
      <c r="F1686" s="261" t="s">
        <v>110</v>
      </c>
      <c r="G1686" s="261" t="s">
        <v>124</v>
      </c>
      <c r="H1686" s="261" t="s">
        <v>6399</v>
      </c>
    </row>
    <row r="1687" spans="1:8" x14ac:dyDescent="0.2">
      <c r="A1687" s="261" t="s">
        <v>93</v>
      </c>
      <c r="B1687" s="261" t="s">
        <v>150</v>
      </c>
      <c r="C1687">
        <f>_xlfn.XLOOKUP(B1687,'2.1.trackMPD'!$R$7:$R$29,'2.1.trackMPD'!$T$7:$T$29)</f>
        <v>6</v>
      </c>
      <c r="D1687" s="261">
        <v>100</v>
      </c>
      <c r="E1687" s="261" t="s">
        <v>6400</v>
      </c>
      <c r="F1687" s="261" t="s">
        <v>110</v>
      </c>
      <c r="G1687" s="261" t="s">
        <v>140</v>
      </c>
      <c r="H1687" s="261" t="s">
        <v>6399</v>
      </c>
    </row>
    <row r="1688" spans="1:8" x14ac:dyDescent="0.2">
      <c r="A1688" s="261" t="s">
        <v>93</v>
      </c>
      <c r="B1688" s="261" t="s">
        <v>150</v>
      </c>
      <c r="C1688">
        <f>_xlfn.XLOOKUP(B1688,'2.1.trackMPD'!$R$7:$R$29,'2.1.trackMPD'!$T$7:$T$29)</f>
        <v>6</v>
      </c>
      <c r="D1688" s="261">
        <v>1000</v>
      </c>
      <c r="E1688" s="261" t="s">
        <v>6400</v>
      </c>
      <c r="F1688" s="261" t="s">
        <v>110</v>
      </c>
      <c r="G1688" s="261" t="s">
        <v>124</v>
      </c>
      <c r="H1688" s="261" t="s">
        <v>6398</v>
      </c>
    </row>
    <row r="1689" spans="1:8" x14ac:dyDescent="0.2">
      <c r="A1689" s="261" t="s">
        <v>93</v>
      </c>
      <c r="B1689" s="261" t="s">
        <v>150</v>
      </c>
      <c r="C1689">
        <f>_xlfn.XLOOKUP(B1689,'2.1.trackMPD'!$R$7:$R$29,'2.1.trackMPD'!$T$7:$T$29)</f>
        <v>6</v>
      </c>
      <c r="D1689" s="261">
        <v>1000</v>
      </c>
      <c r="E1689" s="261" t="s">
        <v>6400</v>
      </c>
      <c r="F1689" s="261" t="s">
        <v>110</v>
      </c>
      <c r="G1689" s="261" t="s">
        <v>140</v>
      </c>
      <c r="H1689" s="261" t="s">
        <v>6398</v>
      </c>
    </row>
    <row r="1690" spans="1:8" x14ac:dyDescent="0.2">
      <c r="A1690" s="261" t="s">
        <v>93</v>
      </c>
      <c r="B1690" s="261" t="s">
        <v>150</v>
      </c>
      <c r="C1690">
        <f>_xlfn.XLOOKUP(B1690,'2.1.trackMPD'!$R$7:$R$29,'2.1.trackMPD'!$T$7:$T$29)</f>
        <v>6</v>
      </c>
      <c r="D1690" s="261">
        <v>1000</v>
      </c>
      <c r="E1690" s="261" t="s">
        <v>6400</v>
      </c>
      <c r="F1690" s="261" t="s">
        <v>111</v>
      </c>
      <c r="G1690" s="261" t="s">
        <v>124</v>
      </c>
      <c r="H1690" s="261" t="s">
        <v>6398</v>
      </c>
    </row>
    <row r="1691" spans="1:8" x14ac:dyDescent="0.2">
      <c r="A1691" s="261" t="s">
        <v>93</v>
      </c>
      <c r="B1691" s="261" t="s">
        <v>150</v>
      </c>
      <c r="C1691">
        <f>_xlfn.XLOOKUP(B1691,'2.1.trackMPD'!$R$7:$R$29,'2.1.trackMPD'!$T$7:$T$29)</f>
        <v>6</v>
      </c>
      <c r="D1691" s="261">
        <v>1000</v>
      </c>
      <c r="E1691" s="261" t="s">
        <v>6400</v>
      </c>
      <c r="F1691" s="261" t="s">
        <v>111</v>
      </c>
      <c r="G1691" s="261" t="s">
        <v>140</v>
      </c>
      <c r="H1691" s="261" t="s">
        <v>6398</v>
      </c>
    </row>
    <row r="1692" spans="1:8" x14ac:dyDescent="0.2">
      <c r="A1692" s="261" t="s">
        <v>93</v>
      </c>
      <c r="B1692" s="261" t="s">
        <v>150</v>
      </c>
      <c r="C1692">
        <f>_xlfn.XLOOKUP(B1692,'2.1.trackMPD'!$R$7:$R$29,'2.1.trackMPD'!$T$7:$T$29)</f>
        <v>6</v>
      </c>
      <c r="D1692" s="261">
        <v>1000</v>
      </c>
      <c r="E1692" s="261" t="s">
        <v>6400</v>
      </c>
      <c r="F1692" s="261" t="s">
        <v>110</v>
      </c>
      <c r="G1692" s="261" t="s">
        <v>124</v>
      </c>
      <c r="H1692" s="261" t="s">
        <v>6399</v>
      </c>
    </row>
    <row r="1693" spans="1:8" x14ac:dyDescent="0.2">
      <c r="A1693" s="261" t="s">
        <v>93</v>
      </c>
      <c r="B1693" s="261" t="s">
        <v>150</v>
      </c>
      <c r="C1693">
        <f>_xlfn.XLOOKUP(B1693,'2.1.trackMPD'!$R$7:$R$29,'2.1.trackMPD'!$T$7:$T$29)</f>
        <v>6</v>
      </c>
      <c r="D1693" s="261">
        <v>1000</v>
      </c>
      <c r="E1693" s="261" t="s">
        <v>6400</v>
      </c>
      <c r="F1693" s="261" t="s">
        <v>110</v>
      </c>
      <c r="G1693" s="261" t="s">
        <v>140</v>
      </c>
      <c r="H1693" s="261" t="s">
        <v>6399</v>
      </c>
    </row>
    <row r="1694" spans="1:8" x14ac:dyDescent="0.2">
      <c r="A1694" s="261" t="s">
        <v>93</v>
      </c>
      <c r="B1694" s="261" t="s">
        <v>150</v>
      </c>
      <c r="C1694">
        <f>_xlfn.XLOOKUP(B1694,'2.1.trackMPD'!$R$7:$R$29,'2.1.trackMPD'!$T$7:$T$29)</f>
        <v>6</v>
      </c>
      <c r="D1694" s="261">
        <v>5000</v>
      </c>
      <c r="E1694" s="261" t="s">
        <v>6400</v>
      </c>
      <c r="F1694" s="261" t="s">
        <v>110</v>
      </c>
      <c r="G1694" s="261" t="s">
        <v>124</v>
      </c>
      <c r="H1694" s="261" t="s">
        <v>6398</v>
      </c>
    </row>
    <row r="1695" spans="1:8" x14ac:dyDescent="0.2">
      <c r="A1695" s="261" t="s">
        <v>93</v>
      </c>
      <c r="B1695" s="261" t="s">
        <v>150</v>
      </c>
      <c r="C1695">
        <f>_xlfn.XLOOKUP(B1695,'2.1.trackMPD'!$R$7:$R$29,'2.1.trackMPD'!$T$7:$T$29)</f>
        <v>6</v>
      </c>
      <c r="D1695" s="261">
        <v>5000</v>
      </c>
      <c r="E1695" s="261" t="s">
        <v>6400</v>
      </c>
      <c r="F1695" s="261" t="s">
        <v>110</v>
      </c>
      <c r="G1695" s="261" t="s">
        <v>140</v>
      </c>
      <c r="H1695" s="261" t="s">
        <v>6398</v>
      </c>
    </row>
    <row r="1696" spans="1:8" x14ac:dyDescent="0.2">
      <c r="A1696" s="261" t="s">
        <v>93</v>
      </c>
      <c r="B1696" s="261" t="s">
        <v>150</v>
      </c>
      <c r="C1696">
        <f>_xlfn.XLOOKUP(B1696,'2.1.trackMPD'!$R$7:$R$29,'2.1.trackMPD'!$T$7:$T$29)</f>
        <v>6</v>
      </c>
      <c r="D1696" s="261">
        <v>5000</v>
      </c>
      <c r="E1696" s="261" t="s">
        <v>6400</v>
      </c>
      <c r="F1696" s="261" t="s">
        <v>111</v>
      </c>
      <c r="G1696" s="261" t="s">
        <v>124</v>
      </c>
      <c r="H1696" s="261" t="s">
        <v>6398</v>
      </c>
    </row>
    <row r="1697" spans="1:8" x14ac:dyDescent="0.2">
      <c r="A1697" s="261" t="s">
        <v>93</v>
      </c>
      <c r="B1697" s="261" t="s">
        <v>150</v>
      </c>
      <c r="C1697">
        <f>_xlfn.XLOOKUP(B1697,'2.1.trackMPD'!$R$7:$R$29,'2.1.trackMPD'!$T$7:$T$29)</f>
        <v>6</v>
      </c>
      <c r="D1697" s="261">
        <v>5000</v>
      </c>
      <c r="E1697" s="261" t="s">
        <v>6400</v>
      </c>
      <c r="F1697" s="261" t="s">
        <v>111</v>
      </c>
      <c r="G1697" s="261" t="s">
        <v>140</v>
      </c>
      <c r="H1697" s="261" t="s">
        <v>6398</v>
      </c>
    </row>
    <row r="1698" spans="1:8" x14ac:dyDescent="0.2">
      <c r="A1698" s="261" t="s">
        <v>93</v>
      </c>
      <c r="B1698" s="261" t="s">
        <v>150</v>
      </c>
      <c r="C1698">
        <f>_xlfn.XLOOKUP(B1698,'2.1.trackMPD'!$R$7:$R$29,'2.1.trackMPD'!$T$7:$T$29)</f>
        <v>6</v>
      </c>
      <c r="D1698" s="261">
        <v>5000</v>
      </c>
      <c r="E1698" s="261" t="s">
        <v>6400</v>
      </c>
      <c r="F1698" s="261" t="s">
        <v>110</v>
      </c>
      <c r="G1698" s="261" t="s">
        <v>124</v>
      </c>
      <c r="H1698" s="261" t="s">
        <v>6399</v>
      </c>
    </row>
    <row r="1699" spans="1:8" x14ac:dyDescent="0.2">
      <c r="A1699" s="261" t="s">
        <v>93</v>
      </c>
      <c r="B1699" s="261" t="s">
        <v>150</v>
      </c>
      <c r="C1699">
        <f>_xlfn.XLOOKUP(B1699,'2.1.trackMPD'!$R$7:$R$29,'2.1.trackMPD'!$T$7:$T$29)</f>
        <v>6</v>
      </c>
      <c r="D1699" s="261">
        <v>5000</v>
      </c>
      <c r="E1699" s="261" t="s">
        <v>6400</v>
      </c>
      <c r="F1699" s="261" t="s">
        <v>110</v>
      </c>
      <c r="G1699" s="261" t="s">
        <v>140</v>
      </c>
      <c r="H1699" s="261" t="s">
        <v>6399</v>
      </c>
    </row>
    <row r="1700" spans="1:8" x14ac:dyDescent="0.2">
      <c r="A1700" s="261" t="s">
        <v>93</v>
      </c>
      <c r="B1700" s="261" t="s">
        <v>150</v>
      </c>
      <c r="C1700">
        <f>_xlfn.XLOOKUP(B1700,'2.1.trackMPD'!$R$7:$R$29,'2.1.trackMPD'!$T$7:$T$29)</f>
        <v>6</v>
      </c>
      <c r="D1700" s="261">
        <v>1</v>
      </c>
      <c r="E1700" s="261" t="s">
        <v>6401</v>
      </c>
      <c r="F1700" s="261" t="s">
        <v>110</v>
      </c>
      <c r="G1700" s="261" t="s">
        <v>124</v>
      </c>
      <c r="H1700" s="261" t="s">
        <v>6398</v>
      </c>
    </row>
    <row r="1701" spans="1:8" x14ac:dyDescent="0.2">
      <c r="A1701" s="261" t="s">
        <v>93</v>
      </c>
      <c r="B1701" s="261" t="s">
        <v>150</v>
      </c>
      <c r="C1701">
        <f>_xlfn.XLOOKUP(B1701,'2.1.trackMPD'!$R$7:$R$29,'2.1.trackMPD'!$T$7:$T$29)</f>
        <v>6</v>
      </c>
      <c r="D1701" s="261">
        <v>1</v>
      </c>
      <c r="E1701" s="261" t="s">
        <v>6401</v>
      </c>
      <c r="F1701" s="261" t="s">
        <v>110</v>
      </c>
      <c r="G1701" s="261" t="s">
        <v>140</v>
      </c>
      <c r="H1701" s="261" t="s">
        <v>6398</v>
      </c>
    </row>
    <row r="1702" spans="1:8" x14ac:dyDescent="0.2">
      <c r="A1702" s="261" t="s">
        <v>93</v>
      </c>
      <c r="B1702" s="261" t="s">
        <v>150</v>
      </c>
      <c r="C1702">
        <f>_xlfn.XLOOKUP(B1702,'2.1.trackMPD'!$R$7:$R$29,'2.1.trackMPD'!$T$7:$T$29)</f>
        <v>6</v>
      </c>
      <c r="D1702" s="261">
        <v>1</v>
      </c>
      <c r="E1702" s="261" t="s">
        <v>6401</v>
      </c>
      <c r="F1702" s="261" t="s">
        <v>111</v>
      </c>
      <c r="G1702" s="261" t="s">
        <v>124</v>
      </c>
      <c r="H1702" s="261" t="s">
        <v>6398</v>
      </c>
    </row>
    <row r="1703" spans="1:8" x14ac:dyDescent="0.2">
      <c r="A1703" s="261" t="s">
        <v>93</v>
      </c>
      <c r="B1703" s="261" t="s">
        <v>150</v>
      </c>
      <c r="C1703">
        <f>_xlfn.XLOOKUP(B1703,'2.1.trackMPD'!$R$7:$R$29,'2.1.trackMPD'!$T$7:$T$29)</f>
        <v>6</v>
      </c>
      <c r="D1703" s="261">
        <v>1</v>
      </c>
      <c r="E1703" s="261" t="s">
        <v>6401</v>
      </c>
      <c r="F1703" s="261" t="s">
        <v>111</v>
      </c>
      <c r="G1703" s="261" t="s">
        <v>140</v>
      </c>
      <c r="H1703" s="261" t="s">
        <v>6398</v>
      </c>
    </row>
    <row r="1704" spans="1:8" x14ac:dyDescent="0.2">
      <c r="A1704" s="261" t="s">
        <v>93</v>
      </c>
      <c r="B1704" s="261" t="s">
        <v>150</v>
      </c>
      <c r="C1704">
        <f>_xlfn.XLOOKUP(B1704,'2.1.trackMPD'!$R$7:$R$29,'2.1.trackMPD'!$T$7:$T$29)</f>
        <v>6</v>
      </c>
      <c r="D1704" s="261">
        <v>1</v>
      </c>
      <c r="E1704" s="261" t="s">
        <v>6401</v>
      </c>
      <c r="F1704" s="261" t="s">
        <v>110</v>
      </c>
      <c r="G1704" s="261" t="s">
        <v>124</v>
      </c>
      <c r="H1704" s="261" t="s">
        <v>6399</v>
      </c>
    </row>
    <row r="1705" spans="1:8" x14ac:dyDescent="0.2">
      <c r="A1705" s="261" t="s">
        <v>93</v>
      </c>
      <c r="B1705" s="261" t="s">
        <v>150</v>
      </c>
      <c r="C1705">
        <f>_xlfn.XLOOKUP(B1705,'2.1.trackMPD'!$R$7:$R$29,'2.1.trackMPD'!$T$7:$T$29)</f>
        <v>6</v>
      </c>
      <c r="D1705" s="261">
        <v>1</v>
      </c>
      <c r="E1705" s="261" t="s">
        <v>6401</v>
      </c>
      <c r="F1705" s="261" t="s">
        <v>110</v>
      </c>
      <c r="G1705" s="261" t="s">
        <v>140</v>
      </c>
      <c r="H1705" s="261" t="s">
        <v>6399</v>
      </c>
    </row>
    <row r="1706" spans="1:8" x14ac:dyDescent="0.2">
      <c r="A1706" s="261" t="s">
        <v>93</v>
      </c>
      <c r="B1706" s="261" t="s">
        <v>150</v>
      </c>
      <c r="C1706">
        <f>_xlfn.XLOOKUP(B1706,'2.1.trackMPD'!$R$7:$R$29,'2.1.trackMPD'!$T$7:$T$29)</f>
        <v>6</v>
      </c>
      <c r="D1706" s="261">
        <v>10</v>
      </c>
      <c r="E1706" s="261" t="s">
        <v>6401</v>
      </c>
      <c r="F1706" s="261" t="s">
        <v>110</v>
      </c>
      <c r="G1706" s="261" t="s">
        <v>124</v>
      </c>
      <c r="H1706" s="261" t="s">
        <v>6398</v>
      </c>
    </row>
    <row r="1707" spans="1:8" x14ac:dyDescent="0.2">
      <c r="A1707" s="261" t="s">
        <v>93</v>
      </c>
      <c r="B1707" s="261" t="s">
        <v>150</v>
      </c>
      <c r="C1707">
        <f>_xlfn.XLOOKUP(B1707,'2.1.trackMPD'!$R$7:$R$29,'2.1.trackMPD'!$T$7:$T$29)</f>
        <v>6</v>
      </c>
      <c r="D1707" s="261">
        <v>10</v>
      </c>
      <c r="E1707" s="261" t="s">
        <v>6401</v>
      </c>
      <c r="F1707" s="261" t="s">
        <v>110</v>
      </c>
      <c r="G1707" s="261" t="s">
        <v>140</v>
      </c>
      <c r="H1707" s="261" t="s">
        <v>6398</v>
      </c>
    </row>
    <row r="1708" spans="1:8" x14ac:dyDescent="0.2">
      <c r="A1708" s="261" t="s">
        <v>93</v>
      </c>
      <c r="B1708" s="261" t="s">
        <v>150</v>
      </c>
      <c r="C1708">
        <f>_xlfn.XLOOKUP(B1708,'2.1.trackMPD'!$R$7:$R$29,'2.1.trackMPD'!$T$7:$T$29)</f>
        <v>6</v>
      </c>
      <c r="D1708" s="261">
        <v>10</v>
      </c>
      <c r="E1708" s="261" t="s">
        <v>6401</v>
      </c>
      <c r="F1708" s="261" t="s">
        <v>111</v>
      </c>
      <c r="G1708" s="261" t="s">
        <v>124</v>
      </c>
      <c r="H1708" s="261" t="s">
        <v>6398</v>
      </c>
    </row>
    <row r="1709" spans="1:8" x14ac:dyDescent="0.2">
      <c r="A1709" s="261" t="s">
        <v>93</v>
      </c>
      <c r="B1709" s="261" t="s">
        <v>150</v>
      </c>
      <c r="C1709">
        <f>_xlfn.XLOOKUP(B1709,'2.1.trackMPD'!$R$7:$R$29,'2.1.trackMPD'!$T$7:$T$29)</f>
        <v>6</v>
      </c>
      <c r="D1709" s="261">
        <v>10</v>
      </c>
      <c r="E1709" s="261" t="s">
        <v>6401</v>
      </c>
      <c r="F1709" s="261" t="s">
        <v>111</v>
      </c>
      <c r="G1709" s="261" t="s">
        <v>140</v>
      </c>
      <c r="H1709" s="261" t="s">
        <v>6398</v>
      </c>
    </row>
    <row r="1710" spans="1:8" x14ac:dyDescent="0.2">
      <c r="A1710" s="261" t="s">
        <v>93</v>
      </c>
      <c r="B1710" s="261" t="s">
        <v>150</v>
      </c>
      <c r="C1710">
        <f>_xlfn.XLOOKUP(B1710,'2.1.trackMPD'!$R$7:$R$29,'2.1.trackMPD'!$T$7:$T$29)</f>
        <v>6</v>
      </c>
      <c r="D1710" s="261">
        <v>10</v>
      </c>
      <c r="E1710" s="261" t="s">
        <v>6401</v>
      </c>
      <c r="F1710" s="261" t="s">
        <v>110</v>
      </c>
      <c r="G1710" s="261" t="s">
        <v>124</v>
      </c>
      <c r="H1710" s="261" t="s">
        <v>6399</v>
      </c>
    </row>
    <row r="1711" spans="1:8" x14ac:dyDescent="0.2">
      <c r="A1711" s="261" t="s">
        <v>93</v>
      </c>
      <c r="B1711" s="261" t="s">
        <v>150</v>
      </c>
      <c r="C1711">
        <f>_xlfn.XLOOKUP(B1711,'2.1.trackMPD'!$R$7:$R$29,'2.1.trackMPD'!$T$7:$T$29)</f>
        <v>6</v>
      </c>
      <c r="D1711" s="261">
        <v>10</v>
      </c>
      <c r="E1711" s="261" t="s">
        <v>6401</v>
      </c>
      <c r="F1711" s="261" t="s">
        <v>110</v>
      </c>
      <c r="G1711" s="261" t="s">
        <v>140</v>
      </c>
      <c r="H1711" s="261" t="s">
        <v>6399</v>
      </c>
    </row>
    <row r="1712" spans="1:8" x14ac:dyDescent="0.2">
      <c r="A1712" s="261" t="s">
        <v>93</v>
      </c>
      <c r="B1712" s="261" t="s">
        <v>150</v>
      </c>
      <c r="C1712">
        <f>_xlfn.XLOOKUP(B1712,'2.1.trackMPD'!$R$7:$R$29,'2.1.trackMPD'!$T$7:$T$29)</f>
        <v>6</v>
      </c>
      <c r="D1712" s="261">
        <v>100</v>
      </c>
      <c r="E1712" s="261" t="s">
        <v>6401</v>
      </c>
      <c r="F1712" s="261" t="s">
        <v>110</v>
      </c>
      <c r="G1712" s="261" t="s">
        <v>124</v>
      </c>
      <c r="H1712" s="261" t="s">
        <v>6398</v>
      </c>
    </row>
    <row r="1713" spans="1:8" x14ac:dyDescent="0.2">
      <c r="A1713" s="261" t="s">
        <v>93</v>
      </c>
      <c r="B1713" s="261" t="s">
        <v>150</v>
      </c>
      <c r="C1713">
        <f>_xlfn.XLOOKUP(B1713,'2.1.trackMPD'!$R$7:$R$29,'2.1.trackMPD'!$T$7:$T$29)</f>
        <v>6</v>
      </c>
      <c r="D1713" s="261">
        <v>100</v>
      </c>
      <c r="E1713" s="261" t="s">
        <v>6401</v>
      </c>
      <c r="F1713" s="261" t="s">
        <v>110</v>
      </c>
      <c r="G1713" s="261" t="s">
        <v>140</v>
      </c>
      <c r="H1713" s="261" t="s">
        <v>6398</v>
      </c>
    </row>
    <row r="1714" spans="1:8" x14ac:dyDescent="0.2">
      <c r="A1714" s="261" t="s">
        <v>93</v>
      </c>
      <c r="B1714" s="261" t="s">
        <v>150</v>
      </c>
      <c r="C1714">
        <f>_xlfn.XLOOKUP(B1714,'2.1.trackMPD'!$R$7:$R$29,'2.1.trackMPD'!$T$7:$T$29)</f>
        <v>6</v>
      </c>
      <c r="D1714" s="261">
        <v>100</v>
      </c>
      <c r="E1714" s="261" t="s">
        <v>6401</v>
      </c>
      <c r="F1714" s="261" t="s">
        <v>111</v>
      </c>
      <c r="G1714" s="261" t="s">
        <v>124</v>
      </c>
      <c r="H1714" s="261" t="s">
        <v>6398</v>
      </c>
    </row>
    <row r="1715" spans="1:8" x14ac:dyDescent="0.2">
      <c r="A1715" s="261" t="s">
        <v>93</v>
      </c>
      <c r="B1715" s="261" t="s">
        <v>150</v>
      </c>
      <c r="C1715">
        <f>_xlfn.XLOOKUP(B1715,'2.1.trackMPD'!$R$7:$R$29,'2.1.trackMPD'!$T$7:$T$29)</f>
        <v>6</v>
      </c>
      <c r="D1715" s="261">
        <v>100</v>
      </c>
      <c r="E1715" s="261" t="s">
        <v>6401</v>
      </c>
      <c r="F1715" s="261" t="s">
        <v>111</v>
      </c>
      <c r="G1715" s="261" t="s">
        <v>140</v>
      </c>
      <c r="H1715" s="261" t="s">
        <v>6398</v>
      </c>
    </row>
    <row r="1716" spans="1:8" x14ac:dyDescent="0.2">
      <c r="A1716" s="261" t="s">
        <v>93</v>
      </c>
      <c r="B1716" s="261" t="s">
        <v>150</v>
      </c>
      <c r="C1716">
        <f>_xlfn.XLOOKUP(B1716,'2.1.trackMPD'!$R$7:$R$29,'2.1.trackMPD'!$T$7:$T$29)</f>
        <v>6</v>
      </c>
      <c r="D1716" s="261">
        <v>100</v>
      </c>
      <c r="E1716" s="261" t="s">
        <v>6401</v>
      </c>
      <c r="F1716" s="261" t="s">
        <v>110</v>
      </c>
      <c r="G1716" s="261" t="s">
        <v>124</v>
      </c>
      <c r="H1716" s="261" t="s">
        <v>6399</v>
      </c>
    </row>
    <row r="1717" spans="1:8" x14ac:dyDescent="0.2">
      <c r="A1717" s="261" t="s">
        <v>93</v>
      </c>
      <c r="B1717" s="261" t="s">
        <v>150</v>
      </c>
      <c r="C1717">
        <f>_xlfn.XLOOKUP(B1717,'2.1.trackMPD'!$R$7:$R$29,'2.1.trackMPD'!$T$7:$T$29)</f>
        <v>6</v>
      </c>
      <c r="D1717" s="261">
        <v>100</v>
      </c>
      <c r="E1717" s="261" t="s">
        <v>6401</v>
      </c>
      <c r="F1717" s="261" t="s">
        <v>110</v>
      </c>
      <c r="G1717" s="261" t="s">
        <v>140</v>
      </c>
      <c r="H1717" s="261" t="s">
        <v>6399</v>
      </c>
    </row>
    <row r="1718" spans="1:8" x14ac:dyDescent="0.2">
      <c r="A1718" s="261" t="s">
        <v>93</v>
      </c>
      <c r="B1718" s="261" t="s">
        <v>151</v>
      </c>
      <c r="C1718">
        <f>_xlfn.XLOOKUP(B1718,'2.1.trackMPD'!$R$7:$R$29,'2.1.trackMPD'!$T$7:$T$29)</f>
        <v>6</v>
      </c>
      <c r="D1718" s="261">
        <v>1</v>
      </c>
      <c r="E1718" s="261" t="s">
        <v>6396</v>
      </c>
      <c r="F1718" s="261" t="s">
        <v>110</v>
      </c>
      <c r="G1718" s="261" t="s">
        <v>124</v>
      </c>
      <c r="H1718" s="261" t="s">
        <v>6398</v>
      </c>
    </row>
    <row r="1719" spans="1:8" x14ac:dyDescent="0.2">
      <c r="A1719" s="261" t="s">
        <v>93</v>
      </c>
      <c r="B1719" s="261" t="s">
        <v>151</v>
      </c>
      <c r="C1719">
        <f>_xlfn.XLOOKUP(B1719,'2.1.trackMPD'!$R$7:$R$29,'2.1.trackMPD'!$T$7:$T$29)</f>
        <v>6</v>
      </c>
      <c r="D1719" s="261">
        <v>1</v>
      </c>
      <c r="E1719" s="261" t="s">
        <v>6396</v>
      </c>
      <c r="F1719" s="261" t="s">
        <v>110</v>
      </c>
      <c r="G1719" s="261" t="s">
        <v>140</v>
      </c>
      <c r="H1719" s="261" t="s">
        <v>6398</v>
      </c>
    </row>
    <row r="1720" spans="1:8" x14ac:dyDescent="0.2">
      <c r="A1720" s="261" t="s">
        <v>93</v>
      </c>
      <c r="B1720" s="261" t="s">
        <v>151</v>
      </c>
      <c r="C1720">
        <f>_xlfn.XLOOKUP(B1720,'2.1.trackMPD'!$R$7:$R$29,'2.1.trackMPD'!$T$7:$T$29)</f>
        <v>6</v>
      </c>
      <c r="D1720" s="261">
        <v>1</v>
      </c>
      <c r="E1720" s="261" t="s">
        <v>6396</v>
      </c>
      <c r="F1720" s="261" t="s">
        <v>111</v>
      </c>
      <c r="G1720" s="261" t="s">
        <v>124</v>
      </c>
      <c r="H1720" s="261" t="s">
        <v>6398</v>
      </c>
    </row>
    <row r="1721" spans="1:8" x14ac:dyDescent="0.2">
      <c r="A1721" s="261" t="s">
        <v>93</v>
      </c>
      <c r="B1721" s="261" t="s">
        <v>151</v>
      </c>
      <c r="C1721">
        <f>_xlfn.XLOOKUP(B1721,'2.1.trackMPD'!$R$7:$R$29,'2.1.trackMPD'!$T$7:$T$29)</f>
        <v>6</v>
      </c>
      <c r="D1721" s="261">
        <v>1</v>
      </c>
      <c r="E1721" s="261" t="s">
        <v>6396</v>
      </c>
      <c r="F1721" s="261" t="s">
        <v>111</v>
      </c>
      <c r="G1721" s="261" t="s">
        <v>140</v>
      </c>
      <c r="H1721" s="261" t="s">
        <v>6398</v>
      </c>
    </row>
    <row r="1722" spans="1:8" x14ac:dyDescent="0.2">
      <c r="A1722" s="261" t="s">
        <v>93</v>
      </c>
      <c r="B1722" s="261" t="s">
        <v>151</v>
      </c>
      <c r="C1722">
        <f>_xlfn.XLOOKUP(B1722,'2.1.trackMPD'!$R$7:$R$29,'2.1.trackMPD'!$T$7:$T$29)</f>
        <v>6</v>
      </c>
      <c r="D1722" s="261">
        <v>1</v>
      </c>
      <c r="E1722" s="261" t="s">
        <v>6396</v>
      </c>
      <c r="F1722" s="261" t="s">
        <v>110</v>
      </c>
      <c r="G1722" s="261" t="s">
        <v>124</v>
      </c>
      <c r="H1722" s="261" t="s">
        <v>6399</v>
      </c>
    </row>
    <row r="1723" spans="1:8" x14ac:dyDescent="0.2">
      <c r="A1723" s="261" t="s">
        <v>93</v>
      </c>
      <c r="B1723" s="261" t="s">
        <v>151</v>
      </c>
      <c r="C1723">
        <f>_xlfn.XLOOKUP(B1723,'2.1.trackMPD'!$R$7:$R$29,'2.1.trackMPD'!$T$7:$T$29)</f>
        <v>6</v>
      </c>
      <c r="D1723" s="261">
        <v>1</v>
      </c>
      <c r="E1723" s="261" t="s">
        <v>6396</v>
      </c>
      <c r="F1723" s="261" t="s">
        <v>110</v>
      </c>
      <c r="G1723" s="261" t="s">
        <v>140</v>
      </c>
      <c r="H1723" s="261" t="s">
        <v>6399</v>
      </c>
    </row>
    <row r="1724" spans="1:8" x14ac:dyDescent="0.2">
      <c r="A1724" s="261" t="s">
        <v>93</v>
      </c>
      <c r="B1724" s="261" t="s">
        <v>151</v>
      </c>
      <c r="C1724">
        <f>_xlfn.XLOOKUP(B1724,'2.1.trackMPD'!$R$7:$R$29,'2.1.trackMPD'!$T$7:$T$29)</f>
        <v>6</v>
      </c>
      <c r="D1724" s="261">
        <v>10</v>
      </c>
      <c r="E1724" s="261" t="s">
        <v>6396</v>
      </c>
      <c r="F1724" s="261" t="s">
        <v>110</v>
      </c>
      <c r="G1724" s="261" t="s">
        <v>124</v>
      </c>
      <c r="H1724" s="261" t="s">
        <v>6398</v>
      </c>
    </row>
    <row r="1725" spans="1:8" x14ac:dyDescent="0.2">
      <c r="A1725" s="261" t="s">
        <v>93</v>
      </c>
      <c r="B1725" s="261" t="s">
        <v>151</v>
      </c>
      <c r="C1725">
        <f>_xlfn.XLOOKUP(B1725,'2.1.trackMPD'!$R$7:$R$29,'2.1.trackMPD'!$T$7:$T$29)</f>
        <v>6</v>
      </c>
      <c r="D1725" s="261">
        <v>10</v>
      </c>
      <c r="E1725" s="261" t="s">
        <v>6396</v>
      </c>
      <c r="F1725" s="261" t="s">
        <v>110</v>
      </c>
      <c r="G1725" s="261" t="s">
        <v>140</v>
      </c>
      <c r="H1725" s="261" t="s">
        <v>6398</v>
      </c>
    </row>
    <row r="1726" spans="1:8" x14ac:dyDescent="0.2">
      <c r="A1726" s="261" t="s">
        <v>93</v>
      </c>
      <c r="B1726" s="261" t="s">
        <v>151</v>
      </c>
      <c r="C1726">
        <f>_xlfn.XLOOKUP(B1726,'2.1.trackMPD'!$R$7:$R$29,'2.1.trackMPD'!$T$7:$T$29)</f>
        <v>6</v>
      </c>
      <c r="D1726" s="261">
        <v>10</v>
      </c>
      <c r="E1726" s="261" t="s">
        <v>6396</v>
      </c>
      <c r="F1726" s="261" t="s">
        <v>111</v>
      </c>
      <c r="G1726" s="261" t="s">
        <v>124</v>
      </c>
      <c r="H1726" s="261" t="s">
        <v>6398</v>
      </c>
    </row>
    <row r="1727" spans="1:8" x14ac:dyDescent="0.2">
      <c r="A1727" s="261" t="s">
        <v>93</v>
      </c>
      <c r="B1727" s="261" t="s">
        <v>151</v>
      </c>
      <c r="C1727">
        <f>_xlfn.XLOOKUP(B1727,'2.1.trackMPD'!$R$7:$R$29,'2.1.trackMPD'!$T$7:$T$29)</f>
        <v>6</v>
      </c>
      <c r="D1727" s="261">
        <v>10</v>
      </c>
      <c r="E1727" s="261" t="s">
        <v>6396</v>
      </c>
      <c r="F1727" s="261" t="s">
        <v>111</v>
      </c>
      <c r="G1727" s="261" t="s">
        <v>140</v>
      </c>
      <c r="H1727" s="261" t="s">
        <v>6398</v>
      </c>
    </row>
    <row r="1728" spans="1:8" x14ac:dyDescent="0.2">
      <c r="A1728" s="261" t="s">
        <v>93</v>
      </c>
      <c r="B1728" s="261" t="s">
        <v>151</v>
      </c>
      <c r="C1728">
        <f>_xlfn.XLOOKUP(B1728,'2.1.trackMPD'!$R$7:$R$29,'2.1.trackMPD'!$T$7:$T$29)</f>
        <v>6</v>
      </c>
      <c r="D1728" s="261">
        <v>10</v>
      </c>
      <c r="E1728" s="261" t="s">
        <v>6396</v>
      </c>
      <c r="F1728" s="261" t="s">
        <v>110</v>
      </c>
      <c r="G1728" s="261" t="s">
        <v>124</v>
      </c>
      <c r="H1728" s="261" t="s">
        <v>6399</v>
      </c>
    </row>
    <row r="1729" spans="1:8" x14ac:dyDescent="0.2">
      <c r="A1729" s="261" t="s">
        <v>93</v>
      </c>
      <c r="B1729" s="261" t="s">
        <v>151</v>
      </c>
      <c r="C1729">
        <f>_xlfn.XLOOKUP(B1729,'2.1.trackMPD'!$R$7:$R$29,'2.1.trackMPD'!$T$7:$T$29)</f>
        <v>6</v>
      </c>
      <c r="D1729" s="261">
        <v>10</v>
      </c>
      <c r="E1729" s="261" t="s">
        <v>6396</v>
      </c>
      <c r="F1729" s="261" t="s">
        <v>110</v>
      </c>
      <c r="G1729" s="261" t="s">
        <v>140</v>
      </c>
      <c r="H1729" s="261" t="s">
        <v>6399</v>
      </c>
    </row>
    <row r="1730" spans="1:8" x14ac:dyDescent="0.2">
      <c r="A1730" s="261" t="s">
        <v>93</v>
      </c>
      <c r="B1730" s="261" t="s">
        <v>151</v>
      </c>
      <c r="C1730">
        <f>_xlfn.XLOOKUP(B1730,'2.1.trackMPD'!$R$7:$R$29,'2.1.trackMPD'!$T$7:$T$29)</f>
        <v>6</v>
      </c>
      <c r="D1730" s="261">
        <v>100</v>
      </c>
      <c r="E1730" s="261" t="s">
        <v>6396</v>
      </c>
      <c r="F1730" s="261" t="s">
        <v>110</v>
      </c>
      <c r="G1730" s="261" t="s">
        <v>124</v>
      </c>
      <c r="H1730" s="261" t="s">
        <v>6398</v>
      </c>
    </row>
    <row r="1731" spans="1:8" x14ac:dyDescent="0.2">
      <c r="A1731" s="261" t="s">
        <v>93</v>
      </c>
      <c r="B1731" s="261" t="s">
        <v>151</v>
      </c>
      <c r="C1731">
        <f>_xlfn.XLOOKUP(B1731,'2.1.trackMPD'!$R$7:$R$29,'2.1.trackMPD'!$T$7:$T$29)</f>
        <v>6</v>
      </c>
      <c r="D1731" s="261">
        <v>100</v>
      </c>
      <c r="E1731" s="261" t="s">
        <v>6396</v>
      </c>
      <c r="F1731" s="261" t="s">
        <v>110</v>
      </c>
      <c r="G1731" s="261" t="s">
        <v>140</v>
      </c>
      <c r="H1731" s="261" t="s">
        <v>6398</v>
      </c>
    </row>
    <row r="1732" spans="1:8" x14ac:dyDescent="0.2">
      <c r="A1732" s="261" t="s">
        <v>93</v>
      </c>
      <c r="B1732" s="261" t="s">
        <v>151</v>
      </c>
      <c r="C1732">
        <f>_xlfn.XLOOKUP(B1732,'2.1.trackMPD'!$R$7:$R$29,'2.1.trackMPD'!$T$7:$T$29)</f>
        <v>6</v>
      </c>
      <c r="D1732" s="261">
        <v>100</v>
      </c>
      <c r="E1732" s="261" t="s">
        <v>6396</v>
      </c>
      <c r="F1732" s="261" t="s">
        <v>111</v>
      </c>
      <c r="G1732" s="261" t="s">
        <v>124</v>
      </c>
      <c r="H1732" s="261" t="s">
        <v>6398</v>
      </c>
    </row>
    <row r="1733" spans="1:8" x14ac:dyDescent="0.2">
      <c r="A1733" s="261" t="s">
        <v>93</v>
      </c>
      <c r="B1733" s="261" t="s">
        <v>151</v>
      </c>
      <c r="C1733">
        <f>_xlfn.XLOOKUP(B1733,'2.1.trackMPD'!$R$7:$R$29,'2.1.trackMPD'!$T$7:$T$29)</f>
        <v>6</v>
      </c>
      <c r="D1733" s="261">
        <v>100</v>
      </c>
      <c r="E1733" s="261" t="s">
        <v>6396</v>
      </c>
      <c r="F1733" s="261" t="s">
        <v>111</v>
      </c>
      <c r="G1733" s="261" t="s">
        <v>140</v>
      </c>
      <c r="H1733" s="261" t="s">
        <v>6398</v>
      </c>
    </row>
    <row r="1734" spans="1:8" x14ac:dyDescent="0.2">
      <c r="A1734" s="261" t="s">
        <v>93</v>
      </c>
      <c r="B1734" s="261" t="s">
        <v>151</v>
      </c>
      <c r="C1734">
        <f>_xlfn.XLOOKUP(B1734,'2.1.trackMPD'!$R$7:$R$29,'2.1.trackMPD'!$T$7:$T$29)</f>
        <v>6</v>
      </c>
      <c r="D1734" s="261">
        <v>100</v>
      </c>
      <c r="E1734" s="261" t="s">
        <v>6396</v>
      </c>
      <c r="F1734" s="261" t="s">
        <v>110</v>
      </c>
      <c r="G1734" s="261" t="s">
        <v>124</v>
      </c>
      <c r="H1734" s="261" t="s">
        <v>6399</v>
      </c>
    </row>
    <row r="1735" spans="1:8" x14ac:dyDescent="0.2">
      <c r="A1735" s="261" t="s">
        <v>93</v>
      </c>
      <c r="B1735" s="261" t="s">
        <v>151</v>
      </c>
      <c r="C1735">
        <f>_xlfn.XLOOKUP(B1735,'2.1.trackMPD'!$R$7:$R$29,'2.1.trackMPD'!$T$7:$T$29)</f>
        <v>6</v>
      </c>
      <c r="D1735" s="261">
        <v>100</v>
      </c>
      <c r="E1735" s="261" t="s">
        <v>6396</v>
      </c>
      <c r="F1735" s="261" t="s">
        <v>110</v>
      </c>
      <c r="G1735" s="261" t="s">
        <v>140</v>
      </c>
      <c r="H1735" s="261" t="s">
        <v>6399</v>
      </c>
    </row>
    <row r="1736" spans="1:8" x14ac:dyDescent="0.2">
      <c r="A1736" s="261" t="s">
        <v>93</v>
      </c>
      <c r="B1736" s="261" t="s">
        <v>151</v>
      </c>
      <c r="C1736">
        <f>_xlfn.XLOOKUP(B1736,'2.1.trackMPD'!$R$7:$R$29,'2.1.trackMPD'!$T$7:$T$29)</f>
        <v>6</v>
      </c>
      <c r="D1736" s="261">
        <v>1000</v>
      </c>
      <c r="E1736" s="261" t="s">
        <v>6396</v>
      </c>
      <c r="F1736" s="261" t="s">
        <v>110</v>
      </c>
      <c r="G1736" s="261" t="s">
        <v>124</v>
      </c>
      <c r="H1736" s="261" t="s">
        <v>6398</v>
      </c>
    </row>
    <row r="1737" spans="1:8" x14ac:dyDescent="0.2">
      <c r="A1737" s="261" t="s">
        <v>93</v>
      </c>
      <c r="B1737" s="261" t="s">
        <v>151</v>
      </c>
      <c r="C1737">
        <f>_xlfn.XLOOKUP(B1737,'2.1.trackMPD'!$R$7:$R$29,'2.1.trackMPD'!$T$7:$T$29)</f>
        <v>6</v>
      </c>
      <c r="D1737" s="261">
        <v>1000</v>
      </c>
      <c r="E1737" s="261" t="s">
        <v>6396</v>
      </c>
      <c r="F1737" s="261" t="s">
        <v>110</v>
      </c>
      <c r="G1737" s="261" t="s">
        <v>140</v>
      </c>
      <c r="H1737" s="261" t="s">
        <v>6398</v>
      </c>
    </row>
    <row r="1738" spans="1:8" x14ac:dyDescent="0.2">
      <c r="A1738" s="261" t="s">
        <v>93</v>
      </c>
      <c r="B1738" s="261" t="s">
        <v>151</v>
      </c>
      <c r="C1738">
        <f>_xlfn.XLOOKUP(B1738,'2.1.trackMPD'!$R$7:$R$29,'2.1.trackMPD'!$T$7:$T$29)</f>
        <v>6</v>
      </c>
      <c r="D1738" s="261">
        <v>1000</v>
      </c>
      <c r="E1738" s="261" t="s">
        <v>6396</v>
      </c>
      <c r="F1738" s="261" t="s">
        <v>111</v>
      </c>
      <c r="G1738" s="261" t="s">
        <v>124</v>
      </c>
      <c r="H1738" s="261" t="s">
        <v>6398</v>
      </c>
    </row>
    <row r="1739" spans="1:8" x14ac:dyDescent="0.2">
      <c r="A1739" s="261" t="s">
        <v>93</v>
      </c>
      <c r="B1739" s="261" t="s">
        <v>151</v>
      </c>
      <c r="C1739">
        <f>_xlfn.XLOOKUP(B1739,'2.1.trackMPD'!$R$7:$R$29,'2.1.trackMPD'!$T$7:$T$29)</f>
        <v>6</v>
      </c>
      <c r="D1739" s="261">
        <v>1000</v>
      </c>
      <c r="E1739" s="261" t="s">
        <v>6396</v>
      </c>
      <c r="F1739" s="261" t="s">
        <v>111</v>
      </c>
      <c r="G1739" s="261" t="s">
        <v>140</v>
      </c>
      <c r="H1739" s="261" t="s">
        <v>6398</v>
      </c>
    </row>
    <row r="1740" spans="1:8" x14ac:dyDescent="0.2">
      <c r="A1740" s="261" t="s">
        <v>93</v>
      </c>
      <c r="B1740" s="261" t="s">
        <v>151</v>
      </c>
      <c r="C1740">
        <f>_xlfn.XLOOKUP(B1740,'2.1.trackMPD'!$R$7:$R$29,'2.1.trackMPD'!$T$7:$T$29)</f>
        <v>6</v>
      </c>
      <c r="D1740" s="261">
        <v>1000</v>
      </c>
      <c r="E1740" s="261" t="s">
        <v>6396</v>
      </c>
      <c r="F1740" s="261" t="s">
        <v>110</v>
      </c>
      <c r="G1740" s="261" t="s">
        <v>124</v>
      </c>
      <c r="H1740" s="261" t="s">
        <v>6399</v>
      </c>
    </row>
    <row r="1741" spans="1:8" x14ac:dyDescent="0.2">
      <c r="A1741" s="261" t="s">
        <v>93</v>
      </c>
      <c r="B1741" s="261" t="s">
        <v>151</v>
      </c>
      <c r="C1741">
        <f>_xlfn.XLOOKUP(B1741,'2.1.trackMPD'!$R$7:$R$29,'2.1.trackMPD'!$T$7:$T$29)</f>
        <v>6</v>
      </c>
      <c r="D1741" s="261">
        <v>1000</v>
      </c>
      <c r="E1741" s="261" t="s">
        <v>6396</v>
      </c>
      <c r="F1741" s="261" t="s">
        <v>110</v>
      </c>
      <c r="G1741" s="261" t="s">
        <v>140</v>
      </c>
      <c r="H1741" s="261" t="s">
        <v>6399</v>
      </c>
    </row>
    <row r="1742" spans="1:8" x14ac:dyDescent="0.2">
      <c r="A1742" s="261" t="s">
        <v>93</v>
      </c>
      <c r="B1742" s="261" t="s">
        <v>151</v>
      </c>
      <c r="C1742">
        <f>_xlfn.XLOOKUP(B1742,'2.1.trackMPD'!$R$7:$R$29,'2.1.trackMPD'!$T$7:$T$29)</f>
        <v>6</v>
      </c>
      <c r="D1742" s="261">
        <v>5000</v>
      </c>
      <c r="E1742" s="261" t="s">
        <v>6396</v>
      </c>
      <c r="F1742" s="261" t="s">
        <v>110</v>
      </c>
      <c r="G1742" s="261" t="s">
        <v>124</v>
      </c>
      <c r="H1742" s="261" t="s">
        <v>6398</v>
      </c>
    </row>
    <row r="1743" spans="1:8" x14ac:dyDescent="0.2">
      <c r="A1743" s="261" t="s">
        <v>93</v>
      </c>
      <c r="B1743" s="261" t="s">
        <v>151</v>
      </c>
      <c r="C1743">
        <f>_xlfn.XLOOKUP(B1743,'2.1.trackMPD'!$R$7:$R$29,'2.1.trackMPD'!$T$7:$T$29)</f>
        <v>6</v>
      </c>
      <c r="D1743" s="261">
        <v>5000</v>
      </c>
      <c r="E1743" s="261" t="s">
        <v>6396</v>
      </c>
      <c r="F1743" s="261" t="s">
        <v>110</v>
      </c>
      <c r="G1743" s="261" t="s">
        <v>140</v>
      </c>
      <c r="H1743" s="261" t="s">
        <v>6398</v>
      </c>
    </row>
    <row r="1744" spans="1:8" x14ac:dyDescent="0.2">
      <c r="A1744" s="261" t="s">
        <v>93</v>
      </c>
      <c r="B1744" s="261" t="s">
        <v>151</v>
      </c>
      <c r="C1744">
        <f>_xlfn.XLOOKUP(B1744,'2.1.trackMPD'!$R$7:$R$29,'2.1.trackMPD'!$T$7:$T$29)</f>
        <v>6</v>
      </c>
      <c r="D1744" s="261">
        <v>5000</v>
      </c>
      <c r="E1744" s="261" t="s">
        <v>6396</v>
      </c>
      <c r="F1744" s="261" t="s">
        <v>111</v>
      </c>
      <c r="G1744" s="261" t="s">
        <v>124</v>
      </c>
      <c r="H1744" s="261" t="s">
        <v>6398</v>
      </c>
    </row>
    <row r="1745" spans="1:8" x14ac:dyDescent="0.2">
      <c r="A1745" s="261" t="s">
        <v>93</v>
      </c>
      <c r="B1745" s="261" t="s">
        <v>151</v>
      </c>
      <c r="C1745">
        <f>_xlfn.XLOOKUP(B1745,'2.1.trackMPD'!$R$7:$R$29,'2.1.trackMPD'!$T$7:$T$29)</f>
        <v>6</v>
      </c>
      <c r="D1745" s="261">
        <v>5000</v>
      </c>
      <c r="E1745" s="261" t="s">
        <v>6396</v>
      </c>
      <c r="F1745" s="261" t="s">
        <v>111</v>
      </c>
      <c r="G1745" s="261" t="s">
        <v>140</v>
      </c>
      <c r="H1745" s="261" t="s">
        <v>6398</v>
      </c>
    </row>
    <row r="1746" spans="1:8" x14ac:dyDescent="0.2">
      <c r="A1746" s="261" t="s">
        <v>93</v>
      </c>
      <c r="B1746" s="261" t="s">
        <v>151</v>
      </c>
      <c r="C1746">
        <f>_xlfn.XLOOKUP(B1746,'2.1.trackMPD'!$R$7:$R$29,'2.1.trackMPD'!$T$7:$T$29)</f>
        <v>6</v>
      </c>
      <c r="D1746" s="261">
        <v>5000</v>
      </c>
      <c r="E1746" s="261" t="s">
        <v>6396</v>
      </c>
      <c r="F1746" s="261" t="s">
        <v>110</v>
      </c>
      <c r="G1746" s="261" t="s">
        <v>124</v>
      </c>
      <c r="H1746" s="261" t="s">
        <v>6399</v>
      </c>
    </row>
    <row r="1747" spans="1:8" x14ac:dyDescent="0.2">
      <c r="A1747" s="261" t="s">
        <v>93</v>
      </c>
      <c r="B1747" s="261" t="s">
        <v>151</v>
      </c>
      <c r="C1747">
        <f>_xlfn.XLOOKUP(B1747,'2.1.trackMPD'!$R$7:$R$29,'2.1.trackMPD'!$T$7:$T$29)</f>
        <v>6</v>
      </c>
      <c r="D1747" s="261">
        <v>5000</v>
      </c>
      <c r="E1747" s="261" t="s">
        <v>6396</v>
      </c>
      <c r="F1747" s="261" t="s">
        <v>110</v>
      </c>
      <c r="G1747" s="261" t="s">
        <v>140</v>
      </c>
      <c r="H1747" s="261" t="s">
        <v>6399</v>
      </c>
    </row>
    <row r="1748" spans="1:8" x14ac:dyDescent="0.2">
      <c r="A1748" s="261" t="s">
        <v>93</v>
      </c>
      <c r="B1748" s="261" t="s">
        <v>151</v>
      </c>
      <c r="C1748">
        <f>_xlfn.XLOOKUP(B1748,'2.1.trackMPD'!$R$7:$R$29,'2.1.trackMPD'!$T$7:$T$29)</f>
        <v>6</v>
      </c>
      <c r="D1748" s="261">
        <v>1</v>
      </c>
      <c r="E1748" s="261" t="s">
        <v>6400</v>
      </c>
      <c r="F1748" s="261" t="s">
        <v>110</v>
      </c>
      <c r="G1748" s="261" t="s">
        <v>124</v>
      </c>
      <c r="H1748" s="261" t="s">
        <v>6398</v>
      </c>
    </row>
    <row r="1749" spans="1:8" x14ac:dyDescent="0.2">
      <c r="A1749" s="261" t="s">
        <v>93</v>
      </c>
      <c r="B1749" s="261" t="s">
        <v>151</v>
      </c>
      <c r="C1749">
        <f>_xlfn.XLOOKUP(B1749,'2.1.trackMPD'!$R$7:$R$29,'2.1.trackMPD'!$T$7:$T$29)</f>
        <v>6</v>
      </c>
      <c r="D1749" s="261">
        <v>1</v>
      </c>
      <c r="E1749" s="261" t="s">
        <v>6400</v>
      </c>
      <c r="F1749" s="261" t="s">
        <v>110</v>
      </c>
      <c r="G1749" s="261" t="s">
        <v>140</v>
      </c>
      <c r="H1749" s="261" t="s">
        <v>6398</v>
      </c>
    </row>
    <row r="1750" spans="1:8" x14ac:dyDescent="0.2">
      <c r="A1750" s="261" t="s">
        <v>93</v>
      </c>
      <c r="B1750" s="261" t="s">
        <v>151</v>
      </c>
      <c r="C1750">
        <f>_xlfn.XLOOKUP(B1750,'2.1.trackMPD'!$R$7:$R$29,'2.1.trackMPD'!$T$7:$T$29)</f>
        <v>6</v>
      </c>
      <c r="D1750" s="261">
        <v>1</v>
      </c>
      <c r="E1750" s="261" t="s">
        <v>6400</v>
      </c>
      <c r="F1750" s="261" t="s">
        <v>111</v>
      </c>
      <c r="G1750" s="261" t="s">
        <v>124</v>
      </c>
      <c r="H1750" s="261" t="s">
        <v>6398</v>
      </c>
    </row>
    <row r="1751" spans="1:8" x14ac:dyDescent="0.2">
      <c r="A1751" s="261" t="s">
        <v>93</v>
      </c>
      <c r="B1751" s="261" t="s">
        <v>151</v>
      </c>
      <c r="C1751">
        <f>_xlfn.XLOOKUP(B1751,'2.1.trackMPD'!$R$7:$R$29,'2.1.trackMPD'!$T$7:$T$29)</f>
        <v>6</v>
      </c>
      <c r="D1751" s="261">
        <v>1</v>
      </c>
      <c r="E1751" s="261" t="s">
        <v>6400</v>
      </c>
      <c r="F1751" s="261" t="s">
        <v>111</v>
      </c>
      <c r="G1751" s="261" t="s">
        <v>140</v>
      </c>
      <c r="H1751" s="261" t="s">
        <v>6398</v>
      </c>
    </row>
    <row r="1752" spans="1:8" x14ac:dyDescent="0.2">
      <c r="A1752" s="261" t="s">
        <v>93</v>
      </c>
      <c r="B1752" s="261" t="s">
        <v>151</v>
      </c>
      <c r="C1752">
        <f>_xlfn.XLOOKUP(B1752,'2.1.trackMPD'!$R$7:$R$29,'2.1.trackMPD'!$T$7:$T$29)</f>
        <v>6</v>
      </c>
      <c r="D1752" s="261">
        <v>1</v>
      </c>
      <c r="E1752" s="261" t="s">
        <v>6400</v>
      </c>
      <c r="F1752" s="261" t="s">
        <v>110</v>
      </c>
      <c r="G1752" s="261" t="s">
        <v>124</v>
      </c>
      <c r="H1752" s="261" t="s">
        <v>6399</v>
      </c>
    </row>
    <row r="1753" spans="1:8" x14ac:dyDescent="0.2">
      <c r="A1753" s="261" t="s">
        <v>93</v>
      </c>
      <c r="B1753" s="261" t="s">
        <v>151</v>
      </c>
      <c r="C1753">
        <f>_xlfn.XLOOKUP(B1753,'2.1.trackMPD'!$R$7:$R$29,'2.1.trackMPD'!$T$7:$T$29)</f>
        <v>6</v>
      </c>
      <c r="D1753" s="261">
        <v>1</v>
      </c>
      <c r="E1753" s="261" t="s">
        <v>6400</v>
      </c>
      <c r="F1753" s="261" t="s">
        <v>110</v>
      </c>
      <c r="G1753" s="261" t="s">
        <v>140</v>
      </c>
      <c r="H1753" s="261" t="s">
        <v>6399</v>
      </c>
    </row>
    <row r="1754" spans="1:8" x14ac:dyDescent="0.2">
      <c r="A1754" s="261" t="s">
        <v>93</v>
      </c>
      <c r="B1754" s="261" t="s">
        <v>151</v>
      </c>
      <c r="C1754">
        <f>_xlfn.XLOOKUP(B1754,'2.1.trackMPD'!$R$7:$R$29,'2.1.trackMPD'!$T$7:$T$29)</f>
        <v>6</v>
      </c>
      <c r="D1754" s="261">
        <v>10</v>
      </c>
      <c r="E1754" s="261" t="s">
        <v>6400</v>
      </c>
      <c r="F1754" s="261" t="s">
        <v>110</v>
      </c>
      <c r="G1754" s="261" t="s">
        <v>124</v>
      </c>
      <c r="H1754" s="261" t="s">
        <v>6398</v>
      </c>
    </row>
    <row r="1755" spans="1:8" x14ac:dyDescent="0.2">
      <c r="A1755" s="261" t="s">
        <v>93</v>
      </c>
      <c r="B1755" s="261" t="s">
        <v>151</v>
      </c>
      <c r="C1755">
        <f>_xlfn.XLOOKUP(B1755,'2.1.trackMPD'!$R$7:$R$29,'2.1.trackMPD'!$T$7:$T$29)</f>
        <v>6</v>
      </c>
      <c r="D1755" s="261">
        <v>10</v>
      </c>
      <c r="E1755" s="261" t="s">
        <v>6400</v>
      </c>
      <c r="F1755" s="261" t="s">
        <v>110</v>
      </c>
      <c r="G1755" s="261" t="s">
        <v>140</v>
      </c>
      <c r="H1755" s="261" t="s">
        <v>6398</v>
      </c>
    </row>
    <row r="1756" spans="1:8" x14ac:dyDescent="0.2">
      <c r="A1756" s="261" t="s">
        <v>93</v>
      </c>
      <c r="B1756" s="261" t="s">
        <v>151</v>
      </c>
      <c r="C1756">
        <f>_xlfn.XLOOKUP(B1756,'2.1.trackMPD'!$R$7:$R$29,'2.1.trackMPD'!$T$7:$T$29)</f>
        <v>6</v>
      </c>
      <c r="D1756" s="261">
        <v>10</v>
      </c>
      <c r="E1756" s="261" t="s">
        <v>6400</v>
      </c>
      <c r="F1756" s="261" t="s">
        <v>111</v>
      </c>
      <c r="G1756" s="261" t="s">
        <v>124</v>
      </c>
      <c r="H1756" s="261" t="s">
        <v>6398</v>
      </c>
    </row>
    <row r="1757" spans="1:8" x14ac:dyDescent="0.2">
      <c r="A1757" s="261" t="s">
        <v>93</v>
      </c>
      <c r="B1757" s="261" t="s">
        <v>151</v>
      </c>
      <c r="C1757">
        <f>_xlfn.XLOOKUP(B1757,'2.1.trackMPD'!$R$7:$R$29,'2.1.trackMPD'!$T$7:$T$29)</f>
        <v>6</v>
      </c>
      <c r="D1757" s="261">
        <v>10</v>
      </c>
      <c r="E1757" s="261" t="s">
        <v>6400</v>
      </c>
      <c r="F1757" s="261" t="s">
        <v>111</v>
      </c>
      <c r="G1757" s="261" t="s">
        <v>140</v>
      </c>
      <c r="H1757" s="261" t="s">
        <v>6398</v>
      </c>
    </row>
    <row r="1758" spans="1:8" x14ac:dyDescent="0.2">
      <c r="A1758" s="261" t="s">
        <v>93</v>
      </c>
      <c r="B1758" s="261" t="s">
        <v>151</v>
      </c>
      <c r="C1758">
        <f>_xlfn.XLOOKUP(B1758,'2.1.trackMPD'!$R$7:$R$29,'2.1.trackMPD'!$T$7:$T$29)</f>
        <v>6</v>
      </c>
      <c r="D1758" s="261">
        <v>10</v>
      </c>
      <c r="E1758" s="261" t="s">
        <v>6400</v>
      </c>
      <c r="F1758" s="261" t="s">
        <v>110</v>
      </c>
      <c r="G1758" s="261" t="s">
        <v>124</v>
      </c>
      <c r="H1758" s="261" t="s">
        <v>6399</v>
      </c>
    </row>
    <row r="1759" spans="1:8" x14ac:dyDescent="0.2">
      <c r="A1759" s="261" t="s">
        <v>93</v>
      </c>
      <c r="B1759" s="261" t="s">
        <v>151</v>
      </c>
      <c r="C1759">
        <f>_xlfn.XLOOKUP(B1759,'2.1.trackMPD'!$R$7:$R$29,'2.1.trackMPD'!$T$7:$T$29)</f>
        <v>6</v>
      </c>
      <c r="D1759" s="261">
        <v>10</v>
      </c>
      <c r="E1759" s="261" t="s">
        <v>6400</v>
      </c>
      <c r="F1759" s="261" t="s">
        <v>110</v>
      </c>
      <c r="G1759" s="261" t="s">
        <v>140</v>
      </c>
      <c r="H1759" s="261" t="s">
        <v>6399</v>
      </c>
    </row>
    <row r="1760" spans="1:8" x14ac:dyDescent="0.2">
      <c r="A1760" s="261" t="s">
        <v>93</v>
      </c>
      <c r="B1760" s="261" t="s">
        <v>151</v>
      </c>
      <c r="C1760">
        <f>_xlfn.XLOOKUP(B1760,'2.1.trackMPD'!$R$7:$R$29,'2.1.trackMPD'!$T$7:$T$29)</f>
        <v>6</v>
      </c>
      <c r="D1760" s="261">
        <v>100</v>
      </c>
      <c r="E1760" s="261" t="s">
        <v>6400</v>
      </c>
      <c r="F1760" s="261" t="s">
        <v>110</v>
      </c>
      <c r="G1760" s="261" t="s">
        <v>124</v>
      </c>
      <c r="H1760" s="261" t="s">
        <v>6398</v>
      </c>
    </row>
    <row r="1761" spans="1:8" x14ac:dyDescent="0.2">
      <c r="A1761" s="261" t="s">
        <v>93</v>
      </c>
      <c r="B1761" s="261" t="s">
        <v>151</v>
      </c>
      <c r="C1761">
        <f>_xlfn.XLOOKUP(B1761,'2.1.trackMPD'!$R$7:$R$29,'2.1.trackMPD'!$T$7:$T$29)</f>
        <v>6</v>
      </c>
      <c r="D1761" s="261">
        <v>100</v>
      </c>
      <c r="E1761" s="261" t="s">
        <v>6400</v>
      </c>
      <c r="F1761" s="261" t="s">
        <v>110</v>
      </c>
      <c r="G1761" s="261" t="s">
        <v>140</v>
      </c>
      <c r="H1761" s="261" t="s">
        <v>6398</v>
      </c>
    </row>
    <row r="1762" spans="1:8" x14ac:dyDescent="0.2">
      <c r="A1762" s="261" t="s">
        <v>93</v>
      </c>
      <c r="B1762" s="261" t="s">
        <v>151</v>
      </c>
      <c r="C1762">
        <f>_xlfn.XLOOKUP(B1762,'2.1.trackMPD'!$R$7:$R$29,'2.1.trackMPD'!$T$7:$T$29)</f>
        <v>6</v>
      </c>
      <c r="D1762" s="261">
        <v>100</v>
      </c>
      <c r="E1762" s="261" t="s">
        <v>6400</v>
      </c>
      <c r="F1762" s="261" t="s">
        <v>111</v>
      </c>
      <c r="G1762" s="261" t="s">
        <v>124</v>
      </c>
      <c r="H1762" s="261" t="s">
        <v>6398</v>
      </c>
    </row>
    <row r="1763" spans="1:8" x14ac:dyDescent="0.2">
      <c r="A1763" s="261" t="s">
        <v>93</v>
      </c>
      <c r="B1763" s="261" t="s">
        <v>151</v>
      </c>
      <c r="C1763">
        <f>_xlfn.XLOOKUP(B1763,'2.1.trackMPD'!$R$7:$R$29,'2.1.trackMPD'!$T$7:$T$29)</f>
        <v>6</v>
      </c>
      <c r="D1763" s="261">
        <v>100</v>
      </c>
      <c r="E1763" s="261" t="s">
        <v>6400</v>
      </c>
      <c r="F1763" s="261" t="s">
        <v>111</v>
      </c>
      <c r="G1763" s="261" t="s">
        <v>140</v>
      </c>
      <c r="H1763" s="261" t="s">
        <v>6398</v>
      </c>
    </row>
    <row r="1764" spans="1:8" x14ac:dyDescent="0.2">
      <c r="A1764" s="261" t="s">
        <v>93</v>
      </c>
      <c r="B1764" s="261" t="s">
        <v>151</v>
      </c>
      <c r="C1764">
        <f>_xlfn.XLOOKUP(B1764,'2.1.trackMPD'!$R$7:$R$29,'2.1.trackMPD'!$T$7:$T$29)</f>
        <v>6</v>
      </c>
      <c r="D1764" s="261">
        <v>100</v>
      </c>
      <c r="E1764" s="261" t="s">
        <v>6400</v>
      </c>
      <c r="F1764" s="261" t="s">
        <v>110</v>
      </c>
      <c r="G1764" s="261" t="s">
        <v>124</v>
      </c>
      <c r="H1764" s="261" t="s">
        <v>6399</v>
      </c>
    </row>
    <row r="1765" spans="1:8" x14ac:dyDescent="0.2">
      <c r="A1765" s="261" t="s">
        <v>93</v>
      </c>
      <c r="B1765" s="261" t="s">
        <v>151</v>
      </c>
      <c r="C1765">
        <f>_xlfn.XLOOKUP(B1765,'2.1.trackMPD'!$R$7:$R$29,'2.1.trackMPD'!$T$7:$T$29)</f>
        <v>6</v>
      </c>
      <c r="D1765" s="261">
        <v>100</v>
      </c>
      <c r="E1765" s="261" t="s">
        <v>6400</v>
      </c>
      <c r="F1765" s="261" t="s">
        <v>110</v>
      </c>
      <c r="G1765" s="261" t="s">
        <v>140</v>
      </c>
      <c r="H1765" s="261" t="s">
        <v>6399</v>
      </c>
    </row>
    <row r="1766" spans="1:8" x14ac:dyDescent="0.2">
      <c r="A1766" s="261" t="s">
        <v>93</v>
      </c>
      <c r="B1766" s="261" t="s">
        <v>151</v>
      </c>
      <c r="C1766">
        <f>_xlfn.XLOOKUP(B1766,'2.1.trackMPD'!$R$7:$R$29,'2.1.trackMPD'!$T$7:$T$29)</f>
        <v>6</v>
      </c>
      <c r="D1766" s="261">
        <v>1000</v>
      </c>
      <c r="E1766" s="261" t="s">
        <v>6400</v>
      </c>
      <c r="F1766" s="261" t="s">
        <v>110</v>
      </c>
      <c r="G1766" s="261" t="s">
        <v>124</v>
      </c>
      <c r="H1766" s="261" t="s">
        <v>6398</v>
      </c>
    </row>
    <row r="1767" spans="1:8" x14ac:dyDescent="0.2">
      <c r="A1767" s="261" t="s">
        <v>93</v>
      </c>
      <c r="B1767" s="261" t="s">
        <v>151</v>
      </c>
      <c r="C1767">
        <f>_xlfn.XLOOKUP(B1767,'2.1.trackMPD'!$R$7:$R$29,'2.1.trackMPD'!$T$7:$T$29)</f>
        <v>6</v>
      </c>
      <c r="D1767" s="261">
        <v>1000</v>
      </c>
      <c r="E1767" s="261" t="s">
        <v>6400</v>
      </c>
      <c r="F1767" s="261" t="s">
        <v>110</v>
      </c>
      <c r="G1767" s="261" t="s">
        <v>140</v>
      </c>
      <c r="H1767" s="261" t="s">
        <v>6398</v>
      </c>
    </row>
    <row r="1768" spans="1:8" x14ac:dyDescent="0.2">
      <c r="A1768" s="261" t="s">
        <v>93</v>
      </c>
      <c r="B1768" s="261" t="s">
        <v>151</v>
      </c>
      <c r="C1768">
        <f>_xlfn.XLOOKUP(B1768,'2.1.trackMPD'!$R$7:$R$29,'2.1.trackMPD'!$T$7:$T$29)</f>
        <v>6</v>
      </c>
      <c r="D1768" s="261">
        <v>1000</v>
      </c>
      <c r="E1768" s="261" t="s">
        <v>6400</v>
      </c>
      <c r="F1768" s="261" t="s">
        <v>111</v>
      </c>
      <c r="G1768" s="261" t="s">
        <v>124</v>
      </c>
      <c r="H1768" s="261" t="s">
        <v>6398</v>
      </c>
    </row>
    <row r="1769" spans="1:8" x14ac:dyDescent="0.2">
      <c r="A1769" s="261" t="s">
        <v>93</v>
      </c>
      <c r="B1769" s="261" t="s">
        <v>151</v>
      </c>
      <c r="C1769">
        <f>_xlfn.XLOOKUP(B1769,'2.1.trackMPD'!$R$7:$R$29,'2.1.trackMPD'!$T$7:$T$29)</f>
        <v>6</v>
      </c>
      <c r="D1769" s="261">
        <v>1000</v>
      </c>
      <c r="E1769" s="261" t="s">
        <v>6400</v>
      </c>
      <c r="F1769" s="261" t="s">
        <v>111</v>
      </c>
      <c r="G1769" s="261" t="s">
        <v>140</v>
      </c>
      <c r="H1769" s="261" t="s">
        <v>6398</v>
      </c>
    </row>
    <row r="1770" spans="1:8" x14ac:dyDescent="0.2">
      <c r="A1770" s="261" t="s">
        <v>93</v>
      </c>
      <c r="B1770" s="261" t="s">
        <v>151</v>
      </c>
      <c r="C1770">
        <f>_xlfn.XLOOKUP(B1770,'2.1.trackMPD'!$R$7:$R$29,'2.1.trackMPD'!$T$7:$T$29)</f>
        <v>6</v>
      </c>
      <c r="D1770" s="261">
        <v>1000</v>
      </c>
      <c r="E1770" s="261" t="s">
        <v>6400</v>
      </c>
      <c r="F1770" s="261" t="s">
        <v>110</v>
      </c>
      <c r="G1770" s="261" t="s">
        <v>124</v>
      </c>
      <c r="H1770" s="261" t="s">
        <v>6399</v>
      </c>
    </row>
    <row r="1771" spans="1:8" x14ac:dyDescent="0.2">
      <c r="A1771" s="261" t="s">
        <v>93</v>
      </c>
      <c r="B1771" s="261" t="s">
        <v>151</v>
      </c>
      <c r="C1771">
        <f>_xlfn.XLOOKUP(B1771,'2.1.trackMPD'!$R$7:$R$29,'2.1.trackMPD'!$T$7:$T$29)</f>
        <v>6</v>
      </c>
      <c r="D1771" s="261">
        <v>1000</v>
      </c>
      <c r="E1771" s="261" t="s">
        <v>6400</v>
      </c>
      <c r="F1771" s="261" t="s">
        <v>110</v>
      </c>
      <c r="G1771" s="261" t="s">
        <v>140</v>
      </c>
      <c r="H1771" s="261" t="s">
        <v>6399</v>
      </c>
    </row>
    <row r="1772" spans="1:8" x14ac:dyDescent="0.2">
      <c r="A1772" s="261" t="s">
        <v>93</v>
      </c>
      <c r="B1772" s="261" t="s">
        <v>151</v>
      </c>
      <c r="C1772">
        <f>_xlfn.XLOOKUP(B1772,'2.1.trackMPD'!$R$7:$R$29,'2.1.trackMPD'!$T$7:$T$29)</f>
        <v>6</v>
      </c>
      <c r="D1772" s="261">
        <v>5000</v>
      </c>
      <c r="E1772" s="261" t="s">
        <v>6400</v>
      </c>
      <c r="F1772" s="261" t="s">
        <v>110</v>
      </c>
      <c r="G1772" s="261" t="s">
        <v>124</v>
      </c>
      <c r="H1772" s="261" t="s">
        <v>6398</v>
      </c>
    </row>
    <row r="1773" spans="1:8" x14ac:dyDescent="0.2">
      <c r="A1773" s="261" t="s">
        <v>93</v>
      </c>
      <c r="B1773" s="261" t="s">
        <v>151</v>
      </c>
      <c r="C1773">
        <f>_xlfn.XLOOKUP(B1773,'2.1.trackMPD'!$R$7:$R$29,'2.1.trackMPD'!$T$7:$T$29)</f>
        <v>6</v>
      </c>
      <c r="D1773" s="261">
        <v>5000</v>
      </c>
      <c r="E1773" s="261" t="s">
        <v>6400</v>
      </c>
      <c r="F1773" s="261" t="s">
        <v>110</v>
      </c>
      <c r="G1773" s="261" t="s">
        <v>140</v>
      </c>
      <c r="H1773" s="261" t="s">
        <v>6398</v>
      </c>
    </row>
    <row r="1774" spans="1:8" x14ac:dyDescent="0.2">
      <c r="A1774" s="261" t="s">
        <v>93</v>
      </c>
      <c r="B1774" s="261" t="s">
        <v>151</v>
      </c>
      <c r="C1774">
        <f>_xlfn.XLOOKUP(B1774,'2.1.trackMPD'!$R$7:$R$29,'2.1.trackMPD'!$T$7:$T$29)</f>
        <v>6</v>
      </c>
      <c r="D1774" s="261">
        <v>5000</v>
      </c>
      <c r="E1774" s="261" t="s">
        <v>6400</v>
      </c>
      <c r="F1774" s="261" t="s">
        <v>111</v>
      </c>
      <c r="G1774" s="261" t="s">
        <v>124</v>
      </c>
      <c r="H1774" s="261" t="s">
        <v>6398</v>
      </c>
    </row>
    <row r="1775" spans="1:8" x14ac:dyDescent="0.2">
      <c r="A1775" s="261" t="s">
        <v>93</v>
      </c>
      <c r="B1775" s="261" t="s">
        <v>151</v>
      </c>
      <c r="C1775">
        <f>_xlfn.XLOOKUP(B1775,'2.1.trackMPD'!$R$7:$R$29,'2.1.trackMPD'!$T$7:$T$29)</f>
        <v>6</v>
      </c>
      <c r="D1775" s="261">
        <v>5000</v>
      </c>
      <c r="E1775" s="261" t="s">
        <v>6400</v>
      </c>
      <c r="F1775" s="261" t="s">
        <v>111</v>
      </c>
      <c r="G1775" s="261" t="s">
        <v>140</v>
      </c>
      <c r="H1775" s="261" t="s">
        <v>6398</v>
      </c>
    </row>
    <row r="1776" spans="1:8" x14ac:dyDescent="0.2">
      <c r="A1776" s="261" t="s">
        <v>93</v>
      </c>
      <c r="B1776" s="261" t="s">
        <v>151</v>
      </c>
      <c r="C1776">
        <f>_xlfn.XLOOKUP(B1776,'2.1.trackMPD'!$R$7:$R$29,'2.1.trackMPD'!$T$7:$T$29)</f>
        <v>6</v>
      </c>
      <c r="D1776" s="261">
        <v>5000</v>
      </c>
      <c r="E1776" s="261" t="s">
        <v>6400</v>
      </c>
      <c r="F1776" s="261" t="s">
        <v>110</v>
      </c>
      <c r="G1776" s="261" t="s">
        <v>124</v>
      </c>
      <c r="H1776" s="261" t="s">
        <v>6399</v>
      </c>
    </row>
    <row r="1777" spans="1:8" x14ac:dyDescent="0.2">
      <c r="A1777" s="261" t="s">
        <v>93</v>
      </c>
      <c r="B1777" s="261" t="s">
        <v>151</v>
      </c>
      <c r="C1777">
        <f>_xlfn.XLOOKUP(B1777,'2.1.trackMPD'!$R$7:$R$29,'2.1.trackMPD'!$T$7:$T$29)</f>
        <v>6</v>
      </c>
      <c r="D1777" s="261">
        <v>5000</v>
      </c>
      <c r="E1777" s="261" t="s">
        <v>6400</v>
      </c>
      <c r="F1777" s="261" t="s">
        <v>110</v>
      </c>
      <c r="G1777" s="261" t="s">
        <v>140</v>
      </c>
      <c r="H1777" s="261" t="s">
        <v>6399</v>
      </c>
    </row>
    <row r="1778" spans="1:8" x14ac:dyDescent="0.2">
      <c r="A1778" s="261" t="s">
        <v>93</v>
      </c>
      <c r="B1778" s="261" t="s">
        <v>151</v>
      </c>
      <c r="C1778">
        <f>_xlfn.XLOOKUP(B1778,'2.1.trackMPD'!$R$7:$R$29,'2.1.trackMPD'!$T$7:$T$29)</f>
        <v>6</v>
      </c>
      <c r="D1778" s="261">
        <v>1</v>
      </c>
      <c r="E1778" s="261" t="s">
        <v>6401</v>
      </c>
      <c r="F1778" s="261" t="s">
        <v>110</v>
      </c>
      <c r="G1778" s="261" t="s">
        <v>124</v>
      </c>
      <c r="H1778" s="261" t="s">
        <v>6398</v>
      </c>
    </row>
    <row r="1779" spans="1:8" x14ac:dyDescent="0.2">
      <c r="A1779" s="261" t="s">
        <v>93</v>
      </c>
      <c r="B1779" s="261" t="s">
        <v>151</v>
      </c>
      <c r="C1779">
        <f>_xlfn.XLOOKUP(B1779,'2.1.trackMPD'!$R$7:$R$29,'2.1.trackMPD'!$T$7:$T$29)</f>
        <v>6</v>
      </c>
      <c r="D1779" s="261">
        <v>1</v>
      </c>
      <c r="E1779" s="261" t="s">
        <v>6401</v>
      </c>
      <c r="F1779" s="261" t="s">
        <v>110</v>
      </c>
      <c r="G1779" s="261" t="s">
        <v>140</v>
      </c>
      <c r="H1779" s="261" t="s">
        <v>6398</v>
      </c>
    </row>
    <row r="1780" spans="1:8" x14ac:dyDescent="0.2">
      <c r="A1780" s="261" t="s">
        <v>93</v>
      </c>
      <c r="B1780" s="261" t="s">
        <v>151</v>
      </c>
      <c r="C1780">
        <f>_xlfn.XLOOKUP(B1780,'2.1.trackMPD'!$R$7:$R$29,'2.1.trackMPD'!$T$7:$T$29)</f>
        <v>6</v>
      </c>
      <c r="D1780" s="261">
        <v>1</v>
      </c>
      <c r="E1780" s="261" t="s">
        <v>6401</v>
      </c>
      <c r="F1780" s="261" t="s">
        <v>111</v>
      </c>
      <c r="G1780" s="261" t="s">
        <v>124</v>
      </c>
      <c r="H1780" s="261" t="s">
        <v>6398</v>
      </c>
    </row>
    <row r="1781" spans="1:8" x14ac:dyDescent="0.2">
      <c r="A1781" s="261" t="s">
        <v>93</v>
      </c>
      <c r="B1781" s="261" t="s">
        <v>151</v>
      </c>
      <c r="C1781">
        <f>_xlfn.XLOOKUP(B1781,'2.1.trackMPD'!$R$7:$R$29,'2.1.trackMPD'!$T$7:$T$29)</f>
        <v>6</v>
      </c>
      <c r="D1781" s="261">
        <v>1</v>
      </c>
      <c r="E1781" s="261" t="s">
        <v>6401</v>
      </c>
      <c r="F1781" s="261" t="s">
        <v>111</v>
      </c>
      <c r="G1781" s="261" t="s">
        <v>140</v>
      </c>
      <c r="H1781" s="261" t="s">
        <v>6398</v>
      </c>
    </row>
    <row r="1782" spans="1:8" x14ac:dyDescent="0.2">
      <c r="A1782" s="261" t="s">
        <v>93</v>
      </c>
      <c r="B1782" s="261" t="s">
        <v>151</v>
      </c>
      <c r="C1782">
        <f>_xlfn.XLOOKUP(B1782,'2.1.trackMPD'!$R$7:$R$29,'2.1.trackMPD'!$T$7:$T$29)</f>
        <v>6</v>
      </c>
      <c r="D1782" s="261">
        <v>1</v>
      </c>
      <c r="E1782" s="261" t="s">
        <v>6401</v>
      </c>
      <c r="F1782" s="261" t="s">
        <v>110</v>
      </c>
      <c r="G1782" s="261" t="s">
        <v>124</v>
      </c>
      <c r="H1782" s="261" t="s">
        <v>6399</v>
      </c>
    </row>
    <row r="1783" spans="1:8" x14ac:dyDescent="0.2">
      <c r="A1783" s="261" t="s">
        <v>93</v>
      </c>
      <c r="B1783" s="261" t="s">
        <v>151</v>
      </c>
      <c r="C1783">
        <f>_xlfn.XLOOKUP(B1783,'2.1.trackMPD'!$R$7:$R$29,'2.1.trackMPD'!$T$7:$T$29)</f>
        <v>6</v>
      </c>
      <c r="D1783" s="261">
        <v>1</v>
      </c>
      <c r="E1783" s="261" t="s">
        <v>6401</v>
      </c>
      <c r="F1783" s="261" t="s">
        <v>110</v>
      </c>
      <c r="G1783" s="261" t="s">
        <v>140</v>
      </c>
      <c r="H1783" s="261" t="s">
        <v>6399</v>
      </c>
    </row>
    <row r="1784" spans="1:8" x14ac:dyDescent="0.2">
      <c r="A1784" s="261" t="s">
        <v>93</v>
      </c>
      <c r="B1784" s="261" t="s">
        <v>151</v>
      </c>
      <c r="C1784">
        <f>_xlfn.XLOOKUP(B1784,'2.1.trackMPD'!$R$7:$R$29,'2.1.trackMPD'!$T$7:$T$29)</f>
        <v>6</v>
      </c>
      <c r="D1784" s="261">
        <v>10</v>
      </c>
      <c r="E1784" s="261" t="s">
        <v>6401</v>
      </c>
      <c r="F1784" s="261" t="s">
        <v>110</v>
      </c>
      <c r="G1784" s="261" t="s">
        <v>124</v>
      </c>
      <c r="H1784" s="261" t="s">
        <v>6398</v>
      </c>
    </row>
    <row r="1785" spans="1:8" x14ac:dyDescent="0.2">
      <c r="A1785" s="261" t="s">
        <v>93</v>
      </c>
      <c r="B1785" s="261" t="s">
        <v>151</v>
      </c>
      <c r="C1785">
        <f>_xlfn.XLOOKUP(B1785,'2.1.trackMPD'!$R$7:$R$29,'2.1.trackMPD'!$T$7:$T$29)</f>
        <v>6</v>
      </c>
      <c r="D1785" s="261">
        <v>10</v>
      </c>
      <c r="E1785" s="261" t="s">
        <v>6401</v>
      </c>
      <c r="F1785" s="261" t="s">
        <v>110</v>
      </c>
      <c r="G1785" s="261" t="s">
        <v>140</v>
      </c>
      <c r="H1785" s="261" t="s">
        <v>6398</v>
      </c>
    </row>
    <row r="1786" spans="1:8" x14ac:dyDescent="0.2">
      <c r="A1786" s="261" t="s">
        <v>93</v>
      </c>
      <c r="B1786" s="261" t="s">
        <v>151</v>
      </c>
      <c r="C1786">
        <f>_xlfn.XLOOKUP(B1786,'2.1.trackMPD'!$R$7:$R$29,'2.1.trackMPD'!$T$7:$T$29)</f>
        <v>6</v>
      </c>
      <c r="D1786" s="261">
        <v>10</v>
      </c>
      <c r="E1786" s="261" t="s">
        <v>6401</v>
      </c>
      <c r="F1786" s="261" t="s">
        <v>111</v>
      </c>
      <c r="G1786" s="261" t="s">
        <v>124</v>
      </c>
      <c r="H1786" s="261" t="s">
        <v>6398</v>
      </c>
    </row>
    <row r="1787" spans="1:8" x14ac:dyDescent="0.2">
      <c r="A1787" s="261" t="s">
        <v>93</v>
      </c>
      <c r="B1787" s="261" t="s">
        <v>151</v>
      </c>
      <c r="C1787">
        <f>_xlfn.XLOOKUP(B1787,'2.1.trackMPD'!$R$7:$R$29,'2.1.trackMPD'!$T$7:$T$29)</f>
        <v>6</v>
      </c>
      <c r="D1787" s="261">
        <v>10</v>
      </c>
      <c r="E1787" s="261" t="s">
        <v>6401</v>
      </c>
      <c r="F1787" s="261" t="s">
        <v>111</v>
      </c>
      <c r="G1787" s="261" t="s">
        <v>140</v>
      </c>
      <c r="H1787" s="261" t="s">
        <v>6398</v>
      </c>
    </row>
    <row r="1788" spans="1:8" x14ac:dyDescent="0.2">
      <c r="A1788" s="261" t="s">
        <v>93</v>
      </c>
      <c r="B1788" s="261" t="s">
        <v>151</v>
      </c>
      <c r="C1788">
        <f>_xlfn.XLOOKUP(B1788,'2.1.trackMPD'!$R$7:$R$29,'2.1.trackMPD'!$T$7:$T$29)</f>
        <v>6</v>
      </c>
      <c r="D1788" s="261">
        <v>10</v>
      </c>
      <c r="E1788" s="261" t="s">
        <v>6401</v>
      </c>
      <c r="F1788" s="261" t="s">
        <v>110</v>
      </c>
      <c r="G1788" s="261" t="s">
        <v>124</v>
      </c>
      <c r="H1788" s="261" t="s">
        <v>6399</v>
      </c>
    </row>
    <row r="1789" spans="1:8" x14ac:dyDescent="0.2">
      <c r="A1789" s="261" t="s">
        <v>93</v>
      </c>
      <c r="B1789" s="261" t="s">
        <v>151</v>
      </c>
      <c r="C1789">
        <f>_xlfn.XLOOKUP(B1789,'2.1.trackMPD'!$R$7:$R$29,'2.1.trackMPD'!$T$7:$T$29)</f>
        <v>6</v>
      </c>
      <c r="D1789" s="261">
        <v>10</v>
      </c>
      <c r="E1789" s="261" t="s">
        <v>6401</v>
      </c>
      <c r="F1789" s="261" t="s">
        <v>110</v>
      </c>
      <c r="G1789" s="261" t="s">
        <v>140</v>
      </c>
      <c r="H1789" s="261" t="s">
        <v>6399</v>
      </c>
    </row>
    <row r="1790" spans="1:8" x14ac:dyDescent="0.2">
      <c r="A1790" s="261" t="s">
        <v>93</v>
      </c>
      <c r="B1790" s="261" t="s">
        <v>151</v>
      </c>
      <c r="C1790">
        <f>_xlfn.XLOOKUP(B1790,'2.1.trackMPD'!$R$7:$R$29,'2.1.trackMPD'!$T$7:$T$29)</f>
        <v>6</v>
      </c>
      <c r="D1790" s="261">
        <v>100</v>
      </c>
      <c r="E1790" s="261" t="s">
        <v>6401</v>
      </c>
      <c r="F1790" s="261" t="s">
        <v>110</v>
      </c>
      <c r="G1790" s="261" t="s">
        <v>124</v>
      </c>
      <c r="H1790" s="261" t="s">
        <v>6398</v>
      </c>
    </row>
    <row r="1791" spans="1:8" x14ac:dyDescent="0.2">
      <c r="A1791" s="261" t="s">
        <v>93</v>
      </c>
      <c r="B1791" s="261" t="s">
        <v>151</v>
      </c>
      <c r="C1791">
        <f>_xlfn.XLOOKUP(B1791,'2.1.trackMPD'!$R$7:$R$29,'2.1.trackMPD'!$T$7:$T$29)</f>
        <v>6</v>
      </c>
      <c r="D1791" s="261">
        <v>100</v>
      </c>
      <c r="E1791" s="261" t="s">
        <v>6401</v>
      </c>
      <c r="F1791" s="261" t="s">
        <v>110</v>
      </c>
      <c r="G1791" s="261" t="s">
        <v>140</v>
      </c>
      <c r="H1791" s="261" t="s">
        <v>6398</v>
      </c>
    </row>
    <row r="1792" spans="1:8" x14ac:dyDescent="0.2">
      <c r="A1792" s="261" t="s">
        <v>93</v>
      </c>
      <c r="B1792" s="261" t="s">
        <v>151</v>
      </c>
      <c r="C1792">
        <f>_xlfn.XLOOKUP(B1792,'2.1.trackMPD'!$R$7:$R$29,'2.1.trackMPD'!$T$7:$T$29)</f>
        <v>6</v>
      </c>
      <c r="D1792" s="261">
        <v>100</v>
      </c>
      <c r="E1792" s="261" t="s">
        <v>6401</v>
      </c>
      <c r="F1792" s="261" t="s">
        <v>111</v>
      </c>
      <c r="G1792" s="261" t="s">
        <v>124</v>
      </c>
      <c r="H1792" s="261" t="s">
        <v>6398</v>
      </c>
    </row>
    <row r="1793" spans="1:9" x14ac:dyDescent="0.2">
      <c r="A1793" s="261" t="s">
        <v>93</v>
      </c>
      <c r="B1793" s="261" t="s">
        <v>151</v>
      </c>
      <c r="C1793">
        <f>_xlfn.XLOOKUP(B1793,'2.1.trackMPD'!$R$7:$R$29,'2.1.trackMPD'!$T$7:$T$29)</f>
        <v>6</v>
      </c>
      <c r="D1793" s="261">
        <v>100</v>
      </c>
      <c r="E1793" s="261" t="s">
        <v>6401</v>
      </c>
      <c r="F1793" s="261" t="s">
        <v>111</v>
      </c>
      <c r="G1793" s="261" t="s">
        <v>140</v>
      </c>
      <c r="H1793" s="261" t="s">
        <v>6398</v>
      </c>
    </row>
    <row r="1794" spans="1:9" x14ac:dyDescent="0.2">
      <c r="A1794" s="261" t="s">
        <v>93</v>
      </c>
      <c r="B1794" s="261" t="s">
        <v>151</v>
      </c>
      <c r="C1794">
        <f>_xlfn.XLOOKUP(B1794,'2.1.trackMPD'!$R$7:$R$29,'2.1.trackMPD'!$T$7:$T$29)</f>
        <v>6</v>
      </c>
      <c r="D1794" s="261">
        <v>100</v>
      </c>
      <c r="E1794" s="261" t="s">
        <v>6401</v>
      </c>
      <c r="F1794" s="261" t="s">
        <v>110</v>
      </c>
      <c r="G1794" s="261" t="s">
        <v>124</v>
      </c>
      <c r="H1794" s="261" t="s">
        <v>6399</v>
      </c>
    </row>
    <row r="1795" spans="1:9" x14ac:dyDescent="0.2">
      <c r="A1795" s="261" t="s">
        <v>93</v>
      </c>
      <c r="B1795" s="261" t="s">
        <v>151</v>
      </c>
      <c r="C1795">
        <f>_xlfn.XLOOKUP(B1795,'2.1.trackMPD'!$R$7:$R$29,'2.1.trackMPD'!$T$7:$T$29)</f>
        <v>6</v>
      </c>
      <c r="D1795" s="261">
        <v>100</v>
      </c>
      <c r="E1795" s="261" t="s">
        <v>6401</v>
      </c>
      <c r="F1795" s="261" t="s">
        <v>110</v>
      </c>
      <c r="G1795" s="261" t="s">
        <v>140</v>
      </c>
      <c r="H1795" s="261" t="s">
        <v>6399</v>
      </c>
    </row>
    <row r="1796" spans="1:9" x14ac:dyDescent="0.2">
      <c r="A1796" t="s">
        <v>28</v>
      </c>
      <c r="B1796" t="s">
        <v>5</v>
      </c>
      <c r="C1796">
        <f>_xlfn.XLOOKUP(B1796,'2.1.trackMPD'!$R$7:$R$29,'2.1.trackMPD'!$T$7:$T$29)</f>
        <v>1</v>
      </c>
      <c r="D1796">
        <v>1</v>
      </c>
      <c r="E1796" t="s">
        <v>6396</v>
      </c>
      <c r="F1796" t="s">
        <v>110</v>
      </c>
      <c r="G1796" t="s">
        <v>124</v>
      </c>
      <c r="H1796" t="s">
        <v>6398</v>
      </c>
      <c r="I1796">
        <v>8.3499999999999996E-11</v>
      </c>
    </row>
    <row r="1797" spans="1:9" x14ac:dyDescent="0.2">
      <c r="A1797" t="s">
        <v>28</v>
      </c>
      <c r="B1797" t="s">
        <v>5</v>
      </c>
      <c r="C1797">
        <f>_xlfn.XLOOKUP(B1797,'2.1.trackMPD'!$R$7:$R$29,'2.1.trackMPD'!$T$7:$T$29)</f>
        <v>1</v>
      </c>
      <c r="D1797">
        <v>1</v>
      </c>
      <c r="E1797" t="s">
        <v>6396</v>
      </c>
      <c r="F1797" t="s">
        <v>110</v>
      </c>
      <c r="G1797" t="s">
        <v>140</v>
      </c>
      <c r="H1797" t="s">
        <v>6398</v>
      </c>
      <c r="I1797">
        <v>8.3499999999999996E-11</v>
      </c>
    </row>
    <row r="1798" spans="1:9" x14ac:dyDescent="0.2">
      <c r="A1798" t="s">
        <v>28</v>
      </c>
      <c r="B1798" t="s">
        <v>5</v>
      </c>
      <c r="C1798">
        <f>_xlfn.XLOOKUP(B1798,'2.1.trackMPD'!$R$7:$R$29,'2.1.trackMPD'!$T$7:$T$29)</f>
        <v>1</v>
      </c>
      <c r="D1798">
        <v>1</v>
      </c>
      <c r="E1798" t="s">
        <v>6396</v>
      </c>
      <c r="F1798" t="s">
        <v>111</v>
      </c>
      <c r="G1798" t="s">
        <v>124</v>
      </c>
      <c r="H1798" t="s">
        <v>6398</v>
      </c>
      <c r="I1798">
        <v>8.3499999999999996E-11</v>
      </c>
    </row>
    <row r="1799" spans="1:9" x14ac:dyDescent="0.2">
      <c r="A1799" t="s">
        <v>28</v>
      </c>
      <c r="B1799" t="s">
        <v>5</v>
      </c>
      <c r="C1799">
        <f>_xlfn.XLOOKUP(B1799,'2.1.trackMPD'!$R$7:$R$29,'2.1.trackMPD'!$T$7:$T$29)</f>
        <v>1</v>
      </c>
      <c r="D1799">
        <v>1</v>
      </c>
      <c r="E1799" t="s">
        <v>6396</v>
      </c>
      <c r="F1799" t="s">
        <v>111</v>
      </c>
      <c r="G1799" t="s">
        <v>140</v>
      </c>
      <c r="H1799" t="s">
        <v>6398</v>
      </c>
      <c r="I1799">
        <v>8.3499999999999996E-11</v>
      </c>
    </row>
    <row r="1800" spans="1:9" x14ac:dyDescent="0.2">
      <c r="A1800" t="s">
        <v>28</v>
      </c>
      <c r="B1800" t="s">
        <v>5</v>
      </c>
      <c r="C1800">
        <f>_xlfn.XLOOKUP(B1800,'2.1.trackMPD'!$R$7:$R$29,'2.1.trackMPD'!$T$7:$T$29)</f>
        <v>1</v>
      </c>
      <c r="D1800">
        <v>1</v>
      </c>
      <c r="E1800" t="s">
        <v>6396</v>
      </c>
      <c r="F1800" t="s">
        <v>110</v>
      </c>
      <c r="G1800" t="s">
        <v>124</v>
      </c>
      <c r="H1800" t="s">
        <v>6399</v>
      </c>
    </row>
    <row r="1801" spans="1:9" x14ac:dyDescent="0.2">
      <c r="A1801" t="s">
        <v>28</v>
      </c>
      <c r="B1801" t="s">
        <v>5</v>
      </c>
      <c r="C1801">
        <f>_xlfn.XLOOKUP(B1801,'2.1.trackMPD'!$R$7:$R$29,'2.1.trackMPD'!$T$7:$T$29)</f>
        <v>1</v>
      </c>
      <c r="D1801">
        <v>1</v>
      </c>
      <c r="E1801" t="s">
        <v>6396</v>
      </c>
      <c r="F1801" t="s">
        <v>110</v>
      </c>
      <c r="G1801" t="s">
        <v>140</v>
      </c>
      <c r="H1801" t="s">
        <v>6399</v>
      </c>
    </row>
    <row r="1802" spans="1:9" x14ac:dyDescent="0.2">
      <c r="A1802" t="s">
        <v>28</v>
      </c>
      <c r="B1802" t="s">
        <v>5</v>
      </c>
      <c r="C1802">
        <f>_xlfn.XLOOKUP(B1802,'2.1.trackMPD'!$R$7:$R$29,'2.1.trackMPD'!$T$7:$T$29)</f>
        <v>1</v>
      </c>
      <c r="D1802">
        <v>10</v>
      </c>
      <c r="E1802" t="s">
        <v>6396</v>
      </c>
      <c r="F1802" t="s">
        <v>110</v>
      </c>
      <c r="G1802" t="s">
        <v>124</v>
      </c>
      <c r="H1802" t="s">
        <v>6398</v>
      </c>
      <c r="I1802">
        <v>8.3499999999999996E-11</v>
      </c>
    </row>
    <row r="1803" spans="1:9" x14ac:dyDescent="0.2">
      <c r="A1803" t="s">
        <v>28</v>
      </c>
      <c r="B1803" t="s">
        <v>5</v>
      </c>
      <c r="C1803">
        <f>_xlfn.XLOOKUP(B1803,'2.1.trackMPD'!$R$7:$R$29,'2.1.trackMPD'!$T$7:$T$29)</f>
        <v>1</v>
      </c>
      <c r="D1803">
        <v>10</v>
      </c>
      <c r="E1803" t="s">
        <v>6396</v>
      </c>
      <c r="F1803" t="s">
        <v>110</v>
      </c>
      <c r="G1803" t="s">
        <v>140</v>
      </c>
      <c r="H1803" t="s">
        <v>6398</v>
      </c>
      <c r="I1803">
        <v>8.3499999999999996E-11</v>
      </c>
    </row>
    <row r="1804" spans="1:9" x14ac:dyDescent="0.2">
      <c r="A1804" t="s">
        <v>28</v>
      </c>
      <c r="B1804" t="s">
        <v>5</v>
      </c>
      <c r="C1804">
        <f>_xlfn.XLOOKUP(B1804,'2.1.trackMPD'!$R$7:$R$29,'2.1.trackMPD'!$T$7:$T$29)</f>
        <v>1</v>
      </c>
      <c r="D1804">
        <v>10</v>
      </c>
      <c r="E1804" t="s">
        <v>6396</v>
      </c>
      <c r="F1804" t="s">
        <v>111</v>
      </c>
      <c r="G1804" t="s">
        <v>124</v>
      </c>
      <c r="H1804" t="s">
        <v>6398</v>
      </c>
      <c r="I1804">
        <v>8.3499999999999996E-11</v>
      </c>
    </row>
    <row r="1805" spans="1:9" x14ac:dyDescent="0.2">
      <c r="A1805" t="s">
        <v>28</v>
      </c>
      <c r="B1805" t="s">
        <v>5</v>
      </c>
      <c r="C1805">
        <f>_xlfn.XLOOKUP(B1805,'2.1.trackMPD'!$R$7:$R$29,'2.1.trackMPD'!$T$7:$T$29)</f>
        <v>1</v>
      </c>
      <c r="D1805">
        <v>10</v>
      </c>
      <c r="E1805" t="s">
        <v>6396</v>
      </c>
      <c r="F1805" t="s">
        <v>111</v>
      </c>
      <c r="G1805" t="s">
        <v>140</v>
      </c>
      <c r="H1805" t="s">
        <v>6398</v>
      </c>
      <c r="I1805">
        <v>8.3499999999999996E-11</v>
      </c>
    </row>
    <row r="1806" spans="1:9" x14ac:dyDescent="0.2">
      <c r="A1806" t="s">
        <v>28</v>
      </c>
      <c r="B1806" t="s">
        <v>5</v>
      </c>
      <c r="C1806">
        <f>_xlfn.XLOOKUP(B1806,'2.1.trackMPD'!$R$7:$R$29,'2.1.trackMPD'!$T$7:$T$29)</f>
        <v>1</v>
      </c>
      <c r="D1806">
        <v>10</v>
      </c>
      <c r="E1806" t="s">
        <v>6396</v>
      </c>
      <c r="F1806" t="s">
        <v>110</v>
      </c>
      <c r="G1806" t="s">
        <v>124</v>
      </c>
      <c r="H1806" t="s">
        <v>6399</v>
      </c>
    </row>
    <row r="1807" spans="1:9" x14ac:dyDescent="0.2">
      <c r="A1807" t="s">
        <v>28</v>
      </c>
      <c r="B1807" t="s">
        <v>5</v>
      </c>
      <c r="C1807">
        <f>_xlfn.XLOOKUP(B1807,'2.1.trackMPD'!$R$7:$R$29,'2.1.trackMPD'!$T$7:$T$29)</f>
        <v>1</v>
      </c>
      <c r="D1807">
        <v>10</v>
      </c>
      <c r="E1807" t="s">
        <v>6396</v>
      </c>
      <c r="F1807" t="s">
        <v>110</v>
      </c>
      <c r="G1807" t="s">
        <v>140</v>
      </c>
      <c r="H1807" t="s">
        <v>6399</v>
      </c>
    </row>
    <row r="1808" spans="1:9" x14ac:dyDescent="0.2">
      <c r="A1808" t="s">
        <v>28</v>
      </c>
      <c r="B1808" t="s">
        <v>5</v>
      </c>
      <c r="C1808">
        <f>_xlfn.XLOOKUP(B1808,'2.1.trackMPD'!$R$7:$R$29,'2.1.trackMPD'!$T$7:$T$29)</f>
        <v>1</v>
      </c>
      <c r="D1808">
        <v>100</v>
      </c>
      <c r="E1808" t="s">
        <v>6396</v>
      </c>
      <c r="F1808" t="s">
        <v>110</v>
      </c>
      <c r="G1808" t="s">
        <v>124</v>
      </c>
      <c r="H1808" t="s">
        <v>6398</v>
      </c>
      <c r="I1808">
        <v>8.3499999999999996E-11</v>
      </c>
    </row>
    <row r="1809" spans="1:9" x14ac:dyDescent="0.2">
      <c r="A1809" t="s">
        <v>28</v>
      </c>
      <c r="B1809" t="s">
        <v>5</v>
      </c>
      <c r="C1809">
        <f>_xlfn.XLOOKUP(B1809,'2.1.trackMPD'!$R$7:$R$29,'2.1.trackMPD'!$T$7:$T$29)</f>
        <v>1</v>
      </c>
      <c r="D1809">
        <v>100</v>
      </c>
      <c r="E1809" t="s">
        <v>6396</v>
      </c>
      <c r="F1809" t="s">
        <v>110</v>
      </c>
      <c r="G1809" t="s">
        <v>140</v>
      </c>
      <c r="H1809" t="s">
        <v>6398</v>
      </c>
      <c r="I1809">
        <v>8.3499999999999996E-11</v>
      </c>
    </row>
    <row r="1810" spans="1:9" x14ac:dyDescent="0.2">
      <c r="A1810" t="s">
        <v>28</v>
      </c>
      <c r="B1810" t="s">
        <v>5</v>
      </c>
      <c r="C1810">
        <f>_xlfn.XLOOKUP(B1810,'2.1.trackMPD'!$R$7:$R$29,'2.1.trackMPD'!$T$7:$T$29)</f>
        <v>1</v>
      </c>
      <c r="D1810">
        <v>100</v>
      </c>
      <c r="E1810" t="s">
        <v>6396</v>
      </c>
      <c r="F1810" t="s">
        <v>111</v>
      </c>
      <c r="G1810" t="s">
        <v>124</v>
      </c>
      <c r="H1810" t="s">
        <v>6398</v>
      </c>
      <c r="I1810">
        <v>8.3499999999999996E-11</v>
      </c>
    </row>
    <row r="1811" spans="1:9" x14ac:dyDescent="0.2">
      <c r="A1811" t="s">
        <v>28</v>
      </c>
      <c r="B1811" t="s">
        <v>5</v>
      </c>
      <c r="C1811">
        <f>_xlfn.XLOOKUP(B1811,'2.1.trackMPD'!$R$7:$R$29,'2.1.trackMPD'!$T$7:$T$29)</f>
        <v>1</v>
      </c>
      <c r="D1811">
        <v>100</v>
      </c>
      <c r="E1811" t="s">
        <v>6396</v>
      </c>
      <c r="F1811" t="s">
        <v>111</v>
      </c>
      <c r="G1811" t="s">
        <v>140</v>
      </c>
      <c r="H1811" t="s">
        <v>6398</v>
      </c>
      <c r="I1811">
        <v>8.3499999999999996E-11</v>
      </c>
    </row>
    <row r="1812" spans="1:9" x14ac:dyDescent="0.2">
      <c r="A1812" t="s">
        <v>28</v>
      </c>
      <c r="B1812" t="s">
        <v>5</v>
      </c>
      <c r="C1812">
        <f>_xlfn.XLOOKUP(B1812,'2.1.trackMPD'!$R$7:$R$29,'2.1.trackMPD'!$T$7:$T$29)</f>
        <v>1</v>
      </c>
      <c r="D1812">
        <v>100</v>
      </c>
      <c r="E1812" t="s">
        <v>6396</v>
      </c>
      <c r="F1812" t="s">
        <v>110</v>
      </c>
      <c r="G1812" t="s">
        <v>124</v>
      </c>
      <c r="H1812" t="s">
        <v>6399</v>
      </c>
    </row>
    <row r="1813" spans="1:9" x14ac:dyDescent="0.2">
      <c r="A1813" t="s">
        <v>28</v>
      </c>
      <c r="B1813" t="s">
        <v>5</v>
      </c>
      <c r="C1813">
        <f>_xlfn.XLOOKUP(B1813,'2.1.trackMPD'!$R$7:$R$29,'2.1.trackMPD'!$T$7:$T$29)</f>
        <v>1</v>
      </c>
      <c r="D1813">
        <v>100</v>
      </c>
      <c r="E1813" t="s">
        <v>6396</v>
      </c>
      <c r="F1813" t="s">
        <v>110</v>
      </c>
      <c r="G1813" t="s">
        <v>140</v>
      </c>
      <c r="H1813" t="s">
        <v>6399</v>
      </c>
    </row>
    <row r="1814" spans="1:9" x14ac:dyDescent="0.2">
      <c r="A1814" t="s">
        <v>28</v>
      </c>
      <c r="B1814" t="s">
        <v>5</v>
      </c>
      <c r="C1814">
        <f>_xlfn.XLOOKUP(B1814,'2.1.trackMPD'!$R$7:$R$29,'2.1.trackMPD'!$T$7:$T$29)</f>
        <v>1</v>
      </c>
      <c r="D1814">
        <v>1000</v>
      </c>
      <c r="E1814" t="s">
        <v>6396</v>
      </c>
      <c r="F1814" t="s">
        <v>110</v>
      </c>
      <c r="G1814" t="s">
        <v>124</v>
      </c>
      <c r="H1814" t="s">
        <v>6398</v>
      </c>
      <c r="I1814">
        <v>8.3499999999999996E-11</v>
      </c>
    </row>
    <row r="1815" spans="1:9" x14ac:dyDescent="0.2">
      <c r="A1815" t="s">
        <v>28</v>
      </c>
      <c r="B1815" t="s">
        <v>5</v>
      </c>
      <c r="C1815">
        <f>_xlfn.XLOOKUP(B1815,'2.1.trackMPD'!$R$7:$R$29,'2.1.trackMPD'!$T$7:$T$29)</f>
        <v>1</v>
      </c>
      <c r="D1815">
        <v>1000</v>
      </c>
      <c r="E1815" t="s">
        <v>6396</v>
      </c>
      <c r="F1815" t="s">
        <v>110</v>
      </c>
      <c r="G1815" t="s">
        <v>140</v>
      </c>
      <c r="H1815" t="s">
        <v>6398</v>
      </c>
      <c r="I1815">
        <v>8.3499999999999996E-11</v>
      </c>
    </row>
    <row r="1816" spans="1:9" x14ac:dyDescent="0.2">
      <c r="A1816" t="s">
        <v>28</v>
      </c>
      <c r="B1816" t="s">
        <v>5</v>
      </c>
      <c r="C1816">
        <f>_xlfn.XLOOKUP(B1816,'2.1.trackMPD'!$R$7:$R$29,'2.1.trackMPD'!$T$7:$T$29)</f>
        <v>1</v>
      </c>
      <c r="D1816">
        <v>1000</v>
      </c>
      <c r="E1816" t="s">
        <v>6396</v>
      </c>
      <c r="F1816" t="s">
        <v>111</v>
      </c>
      <c r="G1816" t="s">
        <v>124</v>
      </c>
      <c r="H1816" t="s">
        <v>6398</v>
      </c>
      <c r="I1816">
        <v>8.3499999999999996E-11</v>
      </c>
    </row>
    <row r="1817" spans="1:9" x14ac:dyDescent="0.2">
      <c r="A1817" t="s">
        <v>28</v>
      </c>
      <c r="B1817" t="s">
        <v>5</v>
      </c>
      <c r="C1817">
        <f>_xlfn.XLOOKUP(B1817,'2.1.trackMPD'!$R$7:$R$29,'2.1.trackMPD'!$T$7:$T$29)</f>
        <v>1</v>
      </c>
      <c r="D1817">
        <v>1000</v>
      </c>
      <c r="E1817" t="s">
        <v>6396</v>
      </c>
      <c r="F1817" t="s">
        <v>111</v>
      </c>
      <c r="G1817" t="s">
        <v>140</v>
      </c>
      <c r="H1817" t="s">
        <v>6398</v>
      </c>
      <c r="I1817">
        <v>8.3499999999999996E-11</v>
      </c>
    </row>
    <row r="1818" spans="1:9" x14ac:dyDescent="0.2">
      <c r="A1818" t="s">
        <v>28</v>
      </c>
      <c r="B1818" t="s">
        <v>5</v>
      </c>
      <c r="C1818">
        <f>_xlfn.XLOOKUP(B1818,'2.1.trackMPD'!$R$7:$R$29,'2.1.trackMPD'!$T$7:$T$29)</f>
        <v>1</v>
      </c>
      <c r="D1818">
        <v>1000</v>
      </c>
      <c r="E1818" t="s">
        <v>6396</v>
      </c>
      <c r="F1818" t="s">
        <v>110</v>
      </c>
      <c r="G1818" t="s">
        <v>124</v>
      </c>
      <c r="H1818" t="s">
        <v>6399</v>
      </c>
    </row>
    <row r="1819" spans="1:9" x14ac:dyDescent="0.2">
      <c r="A1819" t="s">
        <v>28</v>
      </c>
      <c r="B1819" t="s">
        <v>5</v>
      </c>
      <c r="C1819">
        <f>_xlfn.XLOOKUP(B1819,'2.1.trackMPD'!$R$7:$R$29,'2.1.trackMPD'!$T$7:$T$29)</f>
        <v>1</v>
      </c>
      <c r="D1819">
        <v>1000</v>
      </c>
      <c r="E1819" t="s">
        <v>6396</v>
      </c>
      <c r="F1819" t="s">
        <v>110</v>
      </c>
      <c r="G1819" t="s">
        <v>140</v>
      </c>
      <c r="H1819" t="s">
        <v>6399</v>
      </c>
    </row>
    <row r="1820" spans="1:9" x14ac:dyDescent="0.2">
      <c r="A1820" t="s">
        <v>28</v>
      </c>
      <c r="B1820" t="s">
        <v>5</v>
      </c>
      <c r="C1820">
        <f>_xlfn.XLOOKUP(B1820,'2.1.trackMPD'!$R$7:$R$29,'2.1.trackMPD'!$T$7:$T$29)</f>
        <v>1</v>
      </c>
      <c r="D1820">
        <v>5000</v>
      </c>
      <c r="E1820" t="s">
        <v>6396</v>
      </c>
      <c r="F1820" t="s">
        <v>110</v>
      </c>
      <c r="G1820" t="s">
        <v>124</v>
      </c>
      <c r="H1820" t="s">
        <v>6398</v>
      </c>
      <c r="I1820">
        <v>8.3499999999999996E-11</v>
      </c>
    </row>
    <row r="1821" spans="1:9" x14ac:dyDescent="0.2">
      <c r="A1821" t="s">
        <v>28</v>
      </c>
      <c r="B1821" t="s">
        <v>5</v>
      </c>
      <c r="C1821">
        <f>_xlfn.XLOOKUP(B1821,'2.1.trackMPD'!$R$7:$R$29,'2.1.trackMPD'!$T$7:$T$29)</f>
        <v>1</v>
      </c>
      <c r="D1821">
        <v>5000</v>
      </c>
      <c r="E1821" t="s">
        <v>6396</v>
      </c>
      <c r="F1821" t="s">
        <v>110</v>
      </c>
      <c r="G1821" t="s">
        <v>140</v>
      </c>
      <c r="H1821" t="s">
        <v>6398</v>
      </c>
      <c r="I1821">
        <v>8.3499999999999996E-11</v>
      </c>
    </row>
    <row r="1822" spans="1:9" x14ac:dyDescent="0.2">
      <c r="A1822" t="s">
        <v>28</v>
      </c>
      <c r="B1822" t="s">
        <v>5</v>
      </c>
      <c r="C1822">
        <f>_xlfn.XLOOKUP(B1822,'2.1.trackMPD'!$R$7:$R$29,'2.1.trackMPD'!$T$7:$T$29)</f>
        <v>1</v>
      </c>
      <c r="D1822">
        <v>5000</v>
      </c>
      <c r="E1822" t="s">
        <v>6396</v>
      </c>
      <c r="F1822" t="s">
        <v>111</v>
      </c>
      <c r="G1822" t="s">
        <v>124</v>
      </c>
      <c r="H1822" t="s">
        <v>6398</v>
      </c>
      <c r="I1822">
        <v>8.3499999999999996E-11</v>
      </c>
    </row>
    <row r="1823" spans="1:9" x14ac:dyDescent="0.2">
      <c r="A1823" t="s">
        <v>28</v>
      </c>
      <c r="B1823" t="s">
        <v>5</v>
      </c>
      <c r="C1823">
        <f>_xlfn.XLOOKUP(B1823,'2.1.trackMPD'!$R$7:$R$29,'2.1.trackMPD'!$T$7:$T$29)</f>
        <v>1</v>
      </c>
      <c r="D1823">
        <v>5000</v>
      </c>
      <c r="E1823" t="s">
        <v>6396</v>
      </c>
      <c r="F1823" t="s">
        <v>111</v>
      </c>
      <c r="G1823" t="s">
        <v>140</v>
      </c>
      <c r="H1823" t="s">
        <v>6398</v>
      </c>
      <c r="I1823">
        <v>8.3499999999999996E-11</v>
      </c>
    </row>
    <row r="1824" spans="1:9" x14ac:dyDescent="0.2">
      <c r="A1824" t="s">
        <v>28</v>
      </c>
      <c r="B1824" t="s">
        <v>5</v>
      </c>
      <c r="C1824">
        <f>_xlfn.XLOOKUP(B1824,'2.1.trackMPD'!$R$7:$R$29,'2.1.trackMPD'!$T$7:$T$29)</f>
        <v>1</v>
      </c>
      <c r="D1824">
        <v>5000</v>
      </c>
      <c r="E1824" t="s">
        <v>6396</v>
      </c>
      <c r="F1824" t="s">
        <v>110</v>
      </c>
      <c r="G1824" t="s">
        <v>124</v>
      </c>
      <c r="H1824" t="s">
        <v>6399</v>
      </c>
    </row>
    <row r="1825" spans="1:9" x14ac:dyDescent="0.2">
      <c r="A1825" t="s">
        <v>28</v>
      </c>
      <c r="B1825" t="s">
        <v>5</v>
      </c>
      <c r="C1825">
        <f>_xlfn.XLOOKUP(B1825,'2.1.trackMPD'!$R$7:$R$29,'2.1.trackMPD'!$T$7:$T$29)</f>
        <v>1</v>
      </c>
      <c r="D1825">
        <v>5000</v>
      </c>
      <c r="E1825" t="s">
        <v>6396</v>
      </c>
      <c r="F1825" t="s">
        <v>110</v>
      </c>
      <c r="G1825" t="s">
        <v>140</v>
      </c>
      <c r="H1825" t="s">
        <v>6399</v>
      </c>
    </row>
    <row r="1826" spans="1:9" x14ac:dyDescent="0.2">
      <c r="A1826" t="s">
        <v>28</v>
      </c>
      <c r="B1826" t="s">
        <v>5</v>
      </c>
      <c r="C1826">
        <f>_xlfn.XLOOKUP(B1826,'2.1.trackMPD'!$R$7:$R$29,'2.1.trackMPD'!$T$7:$T$29)</f>
        <v>1</v>
      </c>
      <c r="D1826">
        <v>1</v>
      </c>
      <c r="E1826" t="s">
        <v>6400</v>
      </c>
      <c r="F1826" t="s">
        <v>110</v>
      </c>
      <c r="G1826" t="s">
        <v>124</v>
      </c>
      <c r="H1826" t="s">
        <v>6398</v>
      </c>
      <c r="I1826">
        <v>8.3499999999999996E-11</v>
      </c>
    </row>
    <row r="1827" spans="1:9" x14ac:dyDescent="0.2">
      <c r="A1827" t="s">
        <v>28</v>
      </c>
      <c r="B1827" t="s">
        <v>5</v>
      </c>
      <c r="C1827">
        <f>_xlfn.XLOOKUP(B1827,'2.1.trackMPD'!$R$7:$R$29,'2.1.trackMPD'!$T$7:$T$29)</f>
        <v>1</v>
      </c>
      <c r="D1827">
        <v>1</v>
      </c>
      <c r="E1827" t="s">
        <v>6400</v>
      </c>
      <c r="F1827" t="s">
        <v>110</v>
      </c>
      <c r="G1827" t="s">
        <v>140</v>
      </c>
      <c r="H1827" t="s">
        <v>6398</v>
      </c>
      <c r="I1827">
        <v>8.3499999999999996E-11</v>
      </c>
    </row>
    <row r="1828" spans="1:9" x14ac:dyDescent="0.2">
      <c r="A1828" t="s">
        <v>28</v>
      </c>
      <c r="B1828" t="s">
        <v>5</v>
      </c>
      <c r="C1828">
        <f>_xlfn.XLOOKUP(B1828,'2.1.trackMPD'!$R$7:$R$29,'2.1.trackMPD'!$T$7:$T$29)</f>
        <v>1</v>
      </c>
      <c r="D1828">
        <v>1</v>
      </c>
      <c r="E1828" t="s">
        <v>6400</v>
      </c>
      <c r="F1828" t="s">
        <v>111</v>
      </c>
      <c r="G1828" t="s">
        <v>124</v>
      </c>
      <c r="H1828" t="s">
        <v>6398</v>
      </c>
      <c r="I1828">
        <v>8.3499999999999996E-11</v>
      </c>
    </row>
    <row r="1829" spans="1:9" x14ac:dyDescent="0.2">
      <c r="A1829" t="s">
        <v>28</v>
      </c>
      <c r="B1829" t="s">
        <v>5</v>
      </c>
      <c r="C1829">
        <f>_xlfn.XLOOKUP(B1829,'2.1.trackMPD'!$R$7:$R$29,'2.1.trackMPD'!$T$7:$T$29)</f>
        <v>1</v>
      </c>
      <c r="D1829">
        <v>1</v>
      </c>
      <c r="E1829" t="s">
        <v>6400</v>
      </c>
      <c r="F1829" t="s">
        <v>111</v>
      </c>
      <c r="G1829" t="s">
        <v>140</v>
      </c>
      <c r="H1829" t="s">
        <v>6398</v>
      </c>
      <c r="I1829">
        <v>8.3499999999999996E-11</v>
      </c>
    </row>
    <row r="1830" spans="1:9" x14ac:dyDescent="0.2">
      <c r="A1830" t="s">
        <v>28</v>
      </c>
      <c r="B1830" t="s">
        <v>5</v>
      </c>
      <c r="C1830">
        <f>_xlfn.XLOOKUP(B1830,'2.1.trackMPD'!$R$7:$R$29,'2.1.trackMPD'!$T$7:$T$29)</f>
        <v>1</v>
      </c>
      <c r="D1830">
        <v>1</v>
      </c>
      <c r="E1830" t="s">
        <v>6400</v>
      </c>
      <c r="F1830" t="s">
        <v>110</v>
      </c>
      <c r="G1830" t="s">
        <v>124</v>
      </c>
      <c r="H1830" t="s">
        <v>6399</v>
      </c>
    </row>
    <row r="1831" spans="1:9" x14ac:dyDescent="0.2">
      <c r="A1831" t="s">
        <v>28</v>
      </c>
      <c r="B1831" t="s">
        <v>5</v>
      </c>
      <c r="C1831">
        <f>_xlfn.XLOOKUP(B1831,'2.1.trackMPD'!$R$7:$R$29,'2.1.trackMPD'!$T$7:$T$29)</f>
        <v>1</v>
      </c>
      <c r="D1831">
        <v>1</v>
      </c>
      <c r="E1831" t="s">
        <v>6400</v>
      </c>
      <c r="F1831" t="s">
        <v>110</v>
      </c>
      <c r="G1831" t="s">
        <v>140</v>
      </c>
      <c r="H1831" t="s">
        <v>6399</v>
      </c>
    </row>
    <row r="1832" spans="1:9" x14ac:dyDescent="0.2">
      <c r="A1832" t="s">
        <v>28</v>
      </c>
      <c r="B1832" t="s">
        <v>5</v>
      </c>
      <c r="C1832">
        <f>_xlfn.XLOOKUP(B1832,'2.1.trackMPD'!$R$7:$R$29,'2.1.trackMPD'!$T$7:$T$29)</f>
        <v>1</v>
      </c>
      <c r="D1832">
        <v>10</v>
      </c>
      <c r="E1832" t="s">
        <v>6400</v>
      </c>
      <c r="F1832" t="s">
        <v>110</v>
      </c>
      <c r="G1832" t="s">
        <v>124</v>
      </c>
      <c r="H1832" t="s">
        <v>6398</v>
      </c>
      <c r="I1832">
        <v>8.3499999999999996E-11</v>
      </c>
    </row>
    <row r="1833" spans="1:9" x14ac:dyDescent="0.2">
      <c r="A1833" t="s">
        <v>28</v>
      </c>
      <c r="B1833" t="s">
        <v>5</v>
      </c>
      <c r="C1833">
        <f>_xlfn.XLOOKUP(B1833,'2.1.trackMPD'!$R$7:$R$29,'2.1.trackMPD'!$T$7:$T$29)</f>
        <v>1</v>
      </c>
      <c r="D1833">
        <v>10</v>
      </c>
      <c r="E1833" t="s">
        <v>6400</v>
      </c>
      <c r="F1833" t="s">
        <v>110</v>
      </c>
      <c r="G1833" t="s">
        <v>140</v>
      </c>
      <c r="H1833" t="s">
        <v>6398</v>
      </c>
      <c r="I1833">
        <v>8.3499999999999996E-11</v>
      </c>
    </row>
    <row r="1834" spans="1:9" x14ac:dyDescent="0.2">
      <c r="A1834" t="s">
        <v>28</v>
      </c>
      <c r="B1834" t="s">
        <v>5</v>
      </c>
      <c r="C1834">
        <f>_xlfn.XLOOKUP(B1834,'2.1.trackMPD'!$R$7:$R$29,'2.1.trackMPD'!$T$7:$T$29)</f>
        <v>1</v>
      </c>
      <c r="D1834">
        <v>10</v>
      </c>
      <c r="E1834" t="s">
        <v>6400</v>
      </c>
      <c r="F1834" t="s">
        <v>111</v>
      </c>
      <c r="G1834" t="s">
        <v>124</v>
      </c>
      <c r="H1834" t="s">
        <v>6398</v>
      </c>
      <c r="I1834">
        <v>8.3499999999999996E-11</v>
      </c>
    </row>
    <row r="1835" spans="1:9" x14ac:dyDescent="0.2">
      <c r="A1835" t="s">
        <v>28</v>
      </c>
      <c r="B1835" t="s">
        <v>5</v>
      </c>
      <c r="C1835">
        <f>_xlfn.XLOOKUP(B1835,'2.1.trackMPD'!$R$7:$R$29,'2.1.trackMPD'!$T$7:$T$29)</f>
        <v>1</v>
      </c>
      <c r="D1835">
        <v>10</v>
      </c>
      <c r="E1835" t="s">
        <v>6400</v>
      </c>
      <c r="F1835" t="s">
        <v>111</v>
      </c>
      <c r="G1835" t="s">
        <v>140</v>
      </c>
      <c r="H1835" t="s">
        <v>6398</v>
      </c>
      <c r="I1835">
        <v>8.3499999999999996E-11</v>
      </c>
    </row>
    <row r="1836" spans="1:9" x14ac:dyDescent="0.2">
      <c r="A1836" t="s">
        <v>28</v>
      </c>
      <c r="B1836" t="s">
        <v>5</v>
      </c>
      <c r="C1836">
        <f>_xlfn.XLOOKUP(B1836,'2.1.trackMPD'!$R$7:$R$29,'2.1.trackMPD'!$T$7:$T$29)</f>
        <v>1</v>
      </c>
      <c r="D1836">
        <v>10</v>
      </c>
      <c r="E1836" t="s">
        <v>6400</v>
      </c>
      <c r="F1836" t="s">
        <v>110</v>
      </c>
      <c r="G1836" t="s">
        <v>124</v>
      </c>
      <c r="H1836" t="s">
        <v>6399</v>
      </c>
    </row>
    <row r="1837" spans="1:9" x14ac:dyDescent="0.2">
      <c r="A1837" t="s">
        <v>28</v>
      </c>
      <c r="B1837" t="s">
        <v>5</v>
      </c>
      <c r="C1837">
        <f>_xlfn.XLOOKUP(B1837,'2.1.trackMPD'!$R$7:$R$29,'2.1.trackMPD'!$T$7:$T$29)</f>
        <v>1</v>
      </c>
      <c r="D1837">
        <v>10</v>
      </c>
      <c r="E1837" t="s">
        <v>6400</v>
      </c>
      <c r="F1837" t="s">
        <v>110</v>
      </c>
      <c r="G1837" t="s">
        <v>140</v>
      </c>
      <c r="H1837" t="s">
        <v>6399</v>
      </c>
    </row>
    <row r="1838" spans="1:9" x14ac:dyDescent="0.2">
      <c r="A1838" t="s">
        <v>28</v>
      </c>
      <c r="B1838" t="s">
        <v>5</v>
      </c>
      <c r="C1838">
        <f>_xlfn.XLOOKUP(B1838,'2.1.trackMPD'!$R$7:$R$29,'2.1.trackMPD'!$T$7:$T$29)</f>
        <v>1</v>
      </c>
      <c r="D1838">
        <v>100</v>
      </c>
      <c r="E1838" t="s">
        <v>6400</v>
      </c>
      <c r="F1838" t="s">
        <v>110</v>
      </c>
      <c r="G1838" t="s">
        <v>124</v>
      </c>
      <c r="H1838" t="s">
        <v>6398</v>
      </c>
      <c r="I1838">
        <v>8.3499999999999996E-11</v>
      </c>
    </row>
    <row r="1839" spans="1:9" x14ac:dyDescent="0.2">
      <c r="A1839" t="s">
        <v>28</v>
      </c>
      <c r="B1839" t="s">
        <v>5</v>
      </c>
      <c r="C1839">
        <f>_xlfn.XLOOKUP(B1839,'2.1.trackMPD'!$R$7:$R$29,'2.1.trackMPD'!$T$7:$T$29)</f>
        <v>1</v>
      </c>
      <c r="D1839">
        <v>100</v>
      </c>
      <c r="E1839" t="s">
        <v>6400</v>
      </c>
      <c r="F1839" t="s">
        <v>110</v>
      </c>
      <c r="G1839" t="s">
        <v>140</v>
      </c>
      <c r="H1839" t="s">
        <v>6398</v>
      </c>
      <c r="I1839">
        <v>8.3499999999999996E-11</v>
      </c>
    </row>
    <row r="1840" spans="1:9" x14ac:dyDescent="0.2">
      <c r="A1840" t="s">
        <v>28</v>
      </c>
      <c r="B1840" t="s">
        <v>5</v>
      </c>
      <c r="C1840">
        <f>_xlfn.XLOOKUP(B1840,'2.1.trackMPD'!$R$7:$R$29,'2.1.trackMPD'!$T$7:$T$29)</f>
        <v>1</v>
      </c>
      <c r="D1840">
        <v>100</v>
      </c>
      <c r="E1840" t="s">
        <v>6400</v>
      </c>
      <c r="F1840" t="s">
        <v>111</v>
      </c>
      <c r="G1840" t="s">
        <v>124</v>
      </c>
      <c r="H1840" t="s">
        <v>6398</v>
      </c>
      <c r="I1840">
        <v>8.3499999999999996E-11</v>
      </c>
    </row>
    <row r="1841" spans="1:9" x14ac:dyDescent="0.2">
      <c r="A1841" t="s">
        <v>28</v>
      </c>
      <c r="B1841" t="s">
        <v>5</v>
      </c>
      <c r="C1841">
        <f>_xlfn.XLOOKUP(B1841,'2.1.trackMPD'!$R$7:$R$29,'2.1.trackMPD'!$T$7:$T$29)</f>
        <v>1</v>
      </c>
      <c r="D1841">
        <v>100</v>
      </c>
      <c r="E1841" t="s">
        <v>6400</v>
      </c>
      <c r="F1841" t="s">
        <v>111</v>
      </c>
      <c r="G1841" t="s">
        <v>140</v>
      </c>
      <c r="H1841" t="s">
        <v>6398</v>
      </c>
      <c r="I1841">
        <v>8.3499999999999996E-11</v>
      </c>
    </row>
    <row r="1842" spans="1:9" x14ac:dyDescent="0.2">
      <c r="A1842" t="s">
        <v>28</v>
      </c>
      <c r="B1842" t="s">
        <v>5</v>
      </c>
      <c r="C1842">
        <f>_xlfn.XLOOKUP(B1842,'2.1.trackMPD'!$R$7:$R$29,'2.1.trackMPD'!$T$7:$T$29)</f>
        <v>1</v>
      </c>
      <c r="D1842">
        <v>100</v>
      </c>
      <c r="E1842" t="s">
        <v>6400</v>
      </c>
      <c r="F1842" t="s">
        <v>110</v>
      </c>
      <c r="G1842" t="s">
        <v>124</v>
      </c>
      <c r="H1842" t="s">
        <v>6399</v>
      </c>
    </row>
    <row r="1843" spans="1:9" x14ac:dyDescent="0.2">
      <c r="A1843" t="s">
        <v>28</v>
      </c>
      <c r="B1843" t="s">
        <v>5</v>
      </c>
      <c r="C1843">
        <f>_xlfn.XLOOKUP(B1843,'2.1.trackMPD'!$R$7:$R$29,'2.1.trackMPD'!$T$7:$T$29)</f>
        <v>1</v>
      </c>
      <c r="D1843">
        <v>100</v>
      </c>
      <c r="E1843" t="s">
        <v>6400</v>
      </c>
      <c r="F1843" t="s">
        <v>110</v>
      </c>
      <c r="G1843" t="s">
        <v>140</v>
      </c>
      <c r="H1843" t="s">
        <v>6399</v>
      </c>
    </row>
    <row r="1844" spans="1:9" x14ac:dyDescent="0.2">
      <c r="A1844" t="s">
        <v>28</v>
      </c>
      <c r="B1844" t="s">
        <v>5</v>
      </c>
      <c r="C1844">
        <f>_xlfn.XLOOKUP(B1844,'2.1.trackMPD'!$R$7:$R$29,'2.1.trackMPD'!$T$7:$T$29)</f>
        <v>1</v>
      </c>
      <c r="D1844">
        <v>1000</v>
      </c>
      <c r="E1844" t="s">
        <v>6400</v>
      </c>
      <c r="F1844" t="s">
        <v>110</v>
      </c>
      <c r="G1844" t="s">
        <v>124</v>
      </c>
      <c r="H1844" t="s">
        <v>6398</v>
      </c>
      <c r="I1844">
        <v>8.3499999999999996E-11</v>
      </c>
    </row>
    <row r="1845" spans="1:9" x14ac:dyDescent="0.2">
      <c r="A1845" t="s">
        <v>28</v>
      </c>
      <c r="B1845" t="s">
        <v>5</v>
      </c>
      <c r="C1845">
        <f>_xlfn.XLOOKUP(B1845,'2.1.trackMPD'!$R$7:$R$29,'2.1.trackMPD'!$T$7:$T$29)</f>
        <v>1</v>
      </c>
      <c r="D1845">
        <v>1000</v>
      </c>
      <c r="E1845" t="s">
        <v>6400</v>
      </c>
      <c r="F1845" t="s">
        <v>110</v>
      </c>
      <c r="G1845" t="s">
        <v>140</v>
      </c>
      <c r="H1845" t="s">
        <v>6398</v>
      </c>
      <c r="I1845">
        <v>8.3499999999999996E-11</v>
      </c>
    </row>
    <row r="1846" spans="1:9" x14ac:dyDescent="0.2">
      <c r="A1846" t="s">
        <v>28</v>
      </c>
      <c r="B1846" t="s">
        <v>5</v>
      </c>
      <c r="C1846">
        <f>_xlfn.XLOOKUP(B1846,'2.1.trackMPD'!$R$7:$R$29,'2.1.trackMPD'!$T$7:$T$29)</f>
        <v>1</v>
      </c>
      <c r="D1846">
        <v>1000</v>
      </c>
      <c r="E1846" t="s">
        <v>6400</v>
      </c>
      <c r="F1846" t="s">
        <v>111</v>
      </c>
      <c r="G1846" t="s">
        <v>124</v>
      </c>
      <c r="H1846" t="s">
        <v>6398</v>
      </c>
      <c r="I1846">
        <v>8.3499999999999996E-11</v>
      </c>
    </row>
    <row r="1847" spans="1:9" x14ac:dyDescent="0.2">
      <c r="A1847" t="s">
        <v>28</v>
      </c>
      <c r="B1847" t="s">
        <v>5</v>
      </c>
      <c r="C1847">
        <f>_xlfn.XLOOKUP(B1847,'2.1.trackMPD'!$R$7:$R$29,'2.1.trackMPD'!$T$7:$T$29)</f>
        <v>1</v>
      </c>
      <c r="D1847">
        <v>1000</v>
      </c>
      <c r="E1847" t="s">
        <v>6400</v>
      </c>
      <c r="F1847" t="s">
        <v>111</v>
      </c>
      <c r="G1847" t="s">
        <v>140</v>
      </c>
      <c r="H1847" t="s">
        <v>6398</v>
      </c>
      <c r="I1847">
        <v>8.3499999999999996E-11</v>
      </c>
    </row>
    <row r="1848" spans="1:9" x14ac:dyDescent="0.2">
      <c r="A1848" t="s">
        <v>28</v>
      </c>
      <c r="B1848" t="s">
        <v>5</v>
      </c>
      <c r="C1848">
        <f>_xlfn.XLOOKUP(B1848,'2.1.trackMPD'!$R$7:$R$29,'2.1.trackMPD'!$T$7:$T$29)</f>
        <v>1</v>
      </c>
      <c r="D1848">
        <v>1000</v>
      </c>
      <c r="E1848" t="s">
        <v>6400</v>
      </c>
      <c r="F1848" t="s">
        <v>110</v>
      </c>
      <c r="G1848" t="s">
        <v>124</v>
      </c>
      <c r="H1848" t="s">
        <v>6399</v>
      </c>
    </row>
    <row r="1849" spans="1:9" x14ac:dyDescent="0.2">
      <c r="A1849" t="s">
        <v>28</v>
      </c>
      <c r="B1849" t="s">
        <v>5</v>
      </c>
      <c r="C1849">
        <f>_xlfn.XLOOKUP(B1849,'2.1.trackMPD'!$R$7:$R$29,'2.1.trackMPD'!$T$7:$T$29)</f>
        <v>1</v>
      </c>
      <c r="D1849">
        <v>1000</v>
      </c>
      <c r="E1849" t="s">
        <v>6400</v>
      </c>
      <c r="F1849" t="s">
        <v>110</v>
      </c>
      <c r="G1849" t="s">
        <v>140</v>
      </c>
      <c r="H1849" t="s">
        <v>6399</v>
      </c>
    </row>
    <row r="1850" spans="1:9" x14ac:dyDescent="0.2">
      <c r="A1850" t="s">
        <v>28</v>
      </c>
      <c r="B1850" t="s">
        <v>5</v>
      </c>
      <c r="C1850">
        <f>_xlfn.XLOOKUP(B1850,'2.1.trackMPD'!$R$7:$R$29,'2.1.trackMPD'!$T$7:$T$29)</f>
        <v>1</v>
      </c>
      <c r="D1850">
        <v>5000</v>
      </c>
      <c r="E1850" t="s">
        <v>6400</v>
      </c>
      <c r="F1850" t="s">
        <v>110</v>
      </c>
      <c r="G1850" t="s">
        <v>124</v>
      </c>
      <c r="H1850" t="s">
        <v>6398</v>
      </c>
      <c r="I1850">
        <v>8.3499999999999996E-11</v>
      </c>
    </row>
    <row r="1851" spans="1:9" x14ac:dyDescent="0.2">
      <c r="A1851" t="s">
        <v>28</v>
      </c>
      <c r="B1851" t="s">
        <v>5</v>
      </c>
      <c r="C1851">
        <f>_xlfn.XLOOKUP(B1851,'2.1.trackMPD'!$R$7:$R$29,'2.1.trackMPD'!$T$7:$T$29)</f>
        <v>1</v>
      </c>
      <c r="D1851">
        <v>5000</v>
      </c>
      <c r="E1851" t="s">
        <v>6400</v>
      </c>
      <c r="F1851" t="s">
        <v>110</v>
      </c>
      <c r="G1851" t="s">
        <v>140</v>
      </c>
      <c r="H1851" t="s">
        <v>6398</v>
      </c>
      <c r="I1851">
        <v>8.3499999999999996E-11</v>
      </c>
    </row>
    <row r="1852" spans="1:9" x14ac:dyDescent="0.2">
      <c r="A1852" t="s">
        <v>28</v>
      </c>
      <c r="B1852" t="s">
        <v>5</v>
      </c>
      <c r="C1852">
        <f>_xlfn.XLOOKUP(B1852,'2.1.trackMPD'!$R$7:$R$29,'2.1.trackMPD'!$T$7:$T$29)</f>
        <v>1</v>
      </c>
      <c r="D1852">
        <v>5000</v>
      </c>
      <c r="E1852" t="s">
        <v>6400</v>
      </c>
      <c r="F1852" t="s">
        <v>111</v>
      </c>
      <c r="G1852" t="s">
        <v>124</v>
      </c>
      <c r="H1852" t="s">
        <v>6398</v>
      </c>
      <c r="I1852">
        <v>8.3499999999999996E-11</v>
      </c>
    </row>
    <row r="1853" spans="1:9" x14ac:dyDescent="0.2">
      <c r="A1853" t="s">
        <v>28</v>
      </c>
      <c r="B1853" t="s">
        <v>5</v>
      </c>
      <c r="C1853">
        <f>_xlfn.XLOOKUP(B1853,'2.1.trackMPD'!$R$7:$R$29,'2.1.trackMPD'!$T$7:$T$29)</f>
        <v>1</v>
      </c>
      <c r="D1853">
        <v>5000</v>
      </c>
      <c r="E1853" t="s">
        <v>6400</v>
      </c>
      <c r="F1853" t="s">
        <v>111</v>
      </c>
      <c r="G1853" t="s">
        <v>140</v>
      </c>
      <c r="H1853" t="s">
        <v>6398</v>
      </c>
      <c r="I1853">
        <v>8.3499999999999996E-11</v>
      </c>
    </row>
    <row r="1854" spans="1:9" x14ac:dyDescent="0.2">
      <c r="A1854" t="s">
        <v>28</v>
      </c>
      <c r="B1854" t="s">
        <v>5</v>
      </c>
      <c r="C1854">
        <f>_xlfn.XLOOKUP(B1854,'2.1.trackMPD'!$R$7:$R$29,'2.1.trackMPD'!$T$7:$T$29)</f>
        <v>1</v>
      </c>
      <c r="D1854">
        <v>5000</v>
      </c>
      <c r="E1854" t="s">
        <v>6400</v>
      </c>
      <c r="F1854" t="s">
        <v>110</v>
      </c>
      <c r="G1854" t="s">
        <v>124</v>
      </c>
      <c r="H1854" t="s">
        <v>6399</v>
      </c>
    </row>
    <row r="1855" spans="1:9" x14ac:dyDescent="0.2">
      <c r="A1855" t="s">
        <v>28</v>
      </c>
      <c r="B1855" t="s">
        <v>5</v>
      </c>
      <c r="C1855">
        <f>_xlfn.XLOOKUP(B1855,'2.1.trackMPD'!$R$7:$R$29,'2.1.trackMPD'!$T$7:$T$29)</f>
        <v>1</v>
      </c>
      <c r="D1855">
        <v>5000</v>
      </c>
      <c r="E1855" t="s">
        <v>6400</v>
      </c>
      <c r="F1855" t="s">
        <v>110</v>
      </c>
      <c r="G1855" t="s">
        <v>140</v>
      </c>
      <c r="H1855" t="s">
        <v>6399</v>
      </c>
    </row>
    <row r="1856" spans="1:9" x14ac:dyDescent="0.2">
      <c r="A1856" t="s">
        <v>28</v>
      </c>
      <c r="B1856" t="s">
        <v>5</v>
      </c>
      <c r="C1856">
        <f>_xlfn.XLOOKUP(B1856,'2.1.trackMPD'!$R$7:$R$29,'2.1.trackMPD'!$T$7:$T$29)</f>
        <v>1</v>
      </c>
      <c r="D1856">
        <v>1</v>
      </c>
      <c r="E1856" t="s">
        <v>6401</v>
      </c>
      <c r="F1856" t="s">
        <v>110</v>
      </c>
      <c r="G1856" t="s">
        <v>124</v>
      </c>
      <c r="H1856" t="s">
        <v>6398</v>
      </c>
      <c r="I1856">
        <v>8.3499999999999996E-11</v>
      </c>
    </row>
    <row r="1857" spans="1:9" x14ac:dyDescent="0.2">
      <c r="A1857" t="s">
        <v>28</v>
      </c>
      <c r="B1857" t="s">
        <v>5</v>
      </c>
      <c r="C1857">
        <f>_xlfn.XLOOKUP(B1857,'2.1.trackMPD'!$R$7:$R$29,'2.1.trackMPD'!$T$7:$T$29)</f>
        <v>1</v>
      </c>
      <c r="D1857">
        <v>1</v>
      </c>
      <c r="E1857" t="s">
        <v>6401</v>
      </c>
      <c r="F1857" t="s">
        <v>110</v>
      </c>
      <c r="G1857" t="s">
        <v>140</v>
      </c>
      <c r="H1857" t="s">
        <v>6398</v>
      </c>
      <c r="I1857">
        <v>8.3499999999999996E-11</v>
      </c>
    </row>
    <row r="1858" spans="1:9" x14ac:dyDescent="0.2">
      <c r="A1858" t="s">
        <v>28</v>
      </c>
      <c r="B1858" t="s">
        <v>5</v>
      </c>
      <c r="C1858">
        <f>_xlfn.XLOOKUP(B1858,'2.1.trackMPD'!$R$7:$R$29,'2.1.trackMPD'!$T$7:$T$29)</f>
        <v>1</v>
      </c>
      <c r="D1858">
        <v>1</v>
      </c>
      <c r="E1858" t="s">
        <v>6401</v>
      </c>
      <c r="F1858" t="s">
        <v>111</v>
      </c>
      <c r="G1858" t="s">
        <v>124</v>
      </c>
      <c r="H1858" t="s">
        <v>6398</v>
      </c>
      <c r="I1858">
        <v>8.3499999999999996E-11</v>
      </c>
    </row>
    <row r="1859" spans="1:9" x14ac:dyDescent="0.2">
      <c r="A1859" t="s">
        <v>28</v>
      </c>
      <c r="B1859" t="s">
        <v>5</v>
      </c>
      <c r="C1859">
        <f>_xlfn.XLOOKUP(B1859,'2.1.trackMPD'!$R$7:$R$29,'2.1.trackMPD'!$T$7:$T$29)</f>
        <v>1</v>
      </c>
      <c r="D1859">
        <v>1</v>
      </c>
      <c r="E1859" t="s">
        <v>6401</v>
      </c>
      <c r="F1859" t="s">
        <v>111</v>
      </c>
      <c r="G1859" t="s">
        <v>140</v>
      </c>
      <c r="H1859" t="s">
        <v>6398</v>
      </c>
      <c r="I1859">
        <v>8.3499999999999996E-11</v>
      </c>
    </row>
    <row r="1860" spans="1:9" x14ac:dyDescent="0.2">
      <c r="A1860" t="s">
        <v>28</v>
      </c>
      <c r="B1860" t="s">
        <v>5</v>
      </c>
      <c r="C1860">
        <f>_xlfn.XLOOKUP(B1860,'2.1.trackMPD'!$R$7:$R$29,'2.1.trackMPD'!$T$7:$T$29)</f>
        <v>1</v>
      </c>
      <c r="D1860">
        <v>1</v>
      </c>
      <c r="E1860" t="s">
        <v>6401</v>
      </c>
      <c r="F1860" t="s">
        <v>110</v>
      </c>
      <c r="G1860" t="s">
        <v>124</v>
      </c>
      <c r="H1860" t="s">
        <v>6399</v>
      </c>
    </row>
    <row r="1861" spans="1:9" x14ac:dyDescent="0.2">
      <c r="A1861" t="s">
        <v>28</v>
      </c>
      <c r="B1861" t="s">
        <v>5</v>
      </c>
      <c r="C1861">
        <f>_xlfn.XLOOKUP(B1861,'2.1.trackMPD'!$R$7:$R$29,'2.1.trackMPD'!$T$7:$T$29)</f>
        <v>1</v>
      </c>
      <c r="D1861">
        <v>1</v>
      </c>
      <c r="E1861" t="s">
        <v>6401</v>
      </c>
      <c r="F1861" t="s">
        <v>110</v>
      </c>
      <c r="G1861" t="s">
        <v>140</v>
      </c>
      <c r="H1861" t="s">
        <v>6399</v>
      </c>
    </row>
    <row r="1862" spans="1:9" x14ac:dyDescent="0.2">
      <c r="A1862" t="s">
        <v>28</v>
      </c>
      <c r="B1862" t="s">
        <v>5</v>
      </c>
      <c r="C1862">
        <f>_xlfn.XLOOKUP(B1862,'2.1.trackMPD'!$R$7:$R$29,'2.1.trackMPD'!$T$7:$T$29)</f>
        <v>1</v>
      </c>
      <c r="D1862">
        <v>10</v>
      </c>
      <c r="E1862" t="s">
        <v>6401</v>
      </c>
      <c r="F1862" t="s">
        <v>110</v>
      </c>
      <c r="G1862" t="s">
        <v>124</v>
      </c>
      <c r="H1862" t="s">
        <v>6398</v>
      </c>
      <c r="I1862">
        <v>8.3499999999999996E-11</v>
      </c>
    </row>
    <row r="1863" spans="1:9" x14ac:dyDescent="0.2">
      <c r="A1863" t="s">
        <v>28</v>
      </c>
      <c r="B1863" t="s">
        <v>5</v>
      </c>
      <c r="C1863">
        <f>_xlfn.XLOOKUP(B1863,'2.1.trackMPD'!$R$7:$R$29,'2.1.trackMPD'!$T$7:$T$29)</f>
        <v>1</v>
      </c>
      <c r="D1863">
        <v>10</v>
      </c>
      <c r="E1863" t="s">
        <v>6401</v>
      </c>
      <c r="F1863" t="s">
        <v>110</v>
      </c>
      <c r="G1863" t="s">
        <v>140</v>
      </c>
      <c r="H1863" t="s">
        <v>6398</v>
      </c>
      <c r="I1863">
        <v>8.3499999999999996E-11</v>
      </c>
    </row>
    <row r="1864" spans="1:9" x14ac:dyDescent="0.2">
      <c r="A1864" t="s">
        <v>28</v>
      </c>
      <c r="B1864" t="s">
        <v>5</v>
      </c>
      <c r="C1864">
        <f>_xlfn.XLOOKUP(B1864,'2.1.trackMPD'!$R$7:$R$29,'2.1.trackMPD'!$T$7:$T$29)</f>
        <v>1</v>
      </c>
      <c r="D1864">
        <v>10</v>
      </c>
      <c r="E1864" t="s">
        <v>6401</v>
      </c>
      <c r="F1864" t="s">
        <v>111</v>
      </c>
      <c r="G1864" t="s">
        <v>124</v>
      </c>
      <c r="H1864" t="s">
        <v>6398</v>
      </c>
      <c r="I1864">
        <v>8.3499999999999996E-11</v>
      </c>
    </row>
    <row r="1865" spans="1:9" x14ac:dyDescent="0.2">
      <c r="A1865" t="s">
        <v>28</v>
      </c>
      <c r="B1865" t="s">
        <v>5</v>
      </c>
      <c r="C1865">
        <f>_xlfn.XLOOKUP(B1865,'2.1.trackMPD'!$R$7:$R$29,'2.1.trackMPD'!$T$7:$T$29)</f>
        <v>1</v>
      </c>
      <c r="D1865">
        <v>10</v>
      </c>
      <c r="E1865" t="s">
        <v>6401</v>
      </c>
      <c r="F1865" t="s">
        <v>111</v>
      </c>
      <c r="G1865" t="s">
        <v>140</v>
      </c>
      <c r="H1865" t="s">
        <v>6398</v>
      </c>
      <c r="I1865">
        <v>8.3499999999999996E-11</v>
      </c>
    </row>
    <row r="1866" spans="1:9" x14ac:dyDescent="0.2">
      <c r="A1866" t="s">
        <v>28</v>
      </c>
      <c r="B1866" t="s">
        <v>5</v>
      </c>
      <c r="C1866">
        <f>_xlfn.XLOOKUP(B1866,'2.1.trackMPD'!$R$7:$R$29,'2.1.trackMPD'!$T$7:$T$29)</f>
        <v>1</v>
      </c>
      <c r="D1866">
        <v>10</v>
      </c>
      <c r="E1866" t="s">
        <v>6401</v>
      </c>
      <c r="F1866" t="s">
        <v>110</v>
      </c>
      <c r="G1866" t="s">
        <v>124</v>
      </c>
      <c r="H1866" t="s">
        <v>6399</v>
      </c>
    </row>
    <row r="1867" spans="1:9" x14ac:dyDescent="0.2">
      <c r="A1867" t="s">
        <v>28</v>
      </c>
      <c r="B1867" t="s">
        <v>5</v>
      </c>
      <c r="C1867">
        <f>_xlfn.XLOOKUP(B1867,'2.1.trackMPD'!$R$7:$R$29,'2.1.trackMPD'!$T$7:$T$29)</f>
        <v>1</v>
      </c>
      <c r="D1867">
        <v>10</v>
      </c>
      <c r="E1867" t="s">
        <v>6401</v>
      </c>
      <c r="F1867" t="s">
        <v>110</v>
      </c>
      <c r="G1867" t="s">
        <v>140</v>
      </c>
      <c r="H1867" t="s">
        <v>6399</v>
      </c>
    </row>
    <row r="1868" spans="1:9" x14ac:dyDescent="0.2">
      <c r="A1868" t="s">
        <v>28</v>
      </c>
      <c r="B1868" t="s">
        <v>5</v>
      </c>
      <c r="C1868">
        <f>_xlfn.XLOOKUP(B1868,'2.1.trackMPD'!$R$7:$R$29,'2.1.trackMPD'!$T$7:$T$29)</f>
        <v>1</v>
      </c>
      <c r="D1868">
        <v>100</v>
      </c>
      <c r="E1868" t="s">
        <v>6401</v>
      </c>
      <c r="F1868" t="s">
        <v>110</v>
      </c>
      <c r="G1868" t="s">
        <v>124</v>
      </c>
      <c r="H1868" t="s">
        <v>6398</v>
      </c>
      <c r="I1868">
        <v>8.3499999999999996E-11</v>
      </c>
    </row>
    <row r="1869" spans="1:9" x14ac:dyDescent="0.2">
      <c r="A1869" t="s">
        <v>28</v>
      </c>
      <c r="B1869" t="s">
        <v>5</v>
      </c>
      <c r="C1869">
        <f>_xlfn.XLOOKUP(B1869,'2.1.trackMPD'!$R$7:$R$29,'2.1.trackMPD'!$T$7:$T$29)</f>
        <v>1</v>
      </c>
      <c r="D1869">
        <v>100</v>
      </c>
      <c r="E1869" t="s">
        <v>6401</v>
      </c>
      <c r="F1869" t="s">
        <v>110</v>
      </c>
      <c r="G1869" t="s">
        <v>140</v>
      </c>
      <c r="H1869" t="s">
        <v>6398</v>
      </c>
      <c r="I1869">
        <v>8.3499999999999996E-11</v>
      </c>
    </row>
    <row r="1870" spans="1:9" x14ac:dyDescent="0.2">
      <c r="A1870" t="s">
        <v>28</v>
      </c>
      <c r="B1870" t="s">
        <v>5</v>
      </c>
      <c r="C1870">
        <f>_xlfn.XLOOKUP(B1870,'2.1.trackMPD'!$R$7:$R$29,'2.1.trackMPD'!$T$7:$T$29)</f>
        <v>1</v>
      </c>
      <c r="D1870">
        <v>100</v>
      </c>
      <c r="E1870" t="s">
        <v>6401</v>
      </c>
      <c r="F1870" t="s">
        <v>111</v>
      </c>
      <c r="G1870" t="s">
        <v>124</v>
      </c>
      <c r="H1870" t="s">
        <v>6398</v>
      </c>
      <c r="I1870">
        <v>8.3499999999999996E-11</v>
      </c>
    </row>
    <row r="1871" spans="1:9" x14ac:dyDescent="0.2">
      <c r="A1871" t="s">
        <v>28</v>
      </c>
      <c r="B1871" t="s">
        <v>5</v>
      </c>
      <c r="C1871">
        <f>_xlfn.XLOOKUP(B1871,'2.1.trackMPD'!$R$7:$R$29,'2.1.trackMPD'!$T$7:$T$29)</f>
        <v>1</v>
      </c>
      <c r="D1871">
        <v>100</v>
      </c>
      <c r="E1871" t="s">
        <v>6401</v>
      </c>
      <c r="F1871" t="s">
        <v>111</v>
      </c>
      <c r="G1871" t="s">
        <v>140</v>
      </c>
      <c r="H1871" t="s">
        <v>6398</v>
      </c>
      <c r="I1871">
        <v>8.3499999999999996E-11</v>
      </c>
    </row>
    <row r="1872" spans="1:9" x14ac:dyDescent="0.2">
      <c r="A1872" t="s">
        <v>28</v>
      </c>
      <c r="B1872" t="s">
        <v>5</v>
      </c>
      <c r="C1872">
        <f>_xlfn.XLOOKUP(B1872,'2.1.trackMPD'!$R$7:$R$29,'2.1.trackMPD'!$T$7:$T$29)</f>
        <v>1</v>
      </c>
      <c r="D1872">
        <v>100</v>
      </c>
      <c r="E1872" t="s">
        <v>6401</v>
      </c>
      <c r="F1872" t="s">
        <v>110</v>
      </c>
      <c r="G1872" t="s">
        <v>124</v>
      </c>
      <c r="H1872" t="s">
        <v>6399</v>
      </c>
    </row>
    <row r="1873" spans="1:9" x14ac:dyDescent="0.2">
      <c r="A1873" t="s">
        <v>28</v>
      </c>
      <c r="B1873" t="s">
        <v>5</v>
      </c>
      <c r="C1873">
        <f>_xlfn.XLOOKUP(B1873,'2.1.trackMPD'!$R$7:$R$29,'2.1.trackMPD'!$T$7:$T$29)</f>
        <v>1</v>
      </c>
      <c r="D1873">
        <v>100</v>
      </c>
      <c r="E1873" t="s">
        <v>6401</v>
      </c>
      <c r="F1873" t="s">
        <v>110</v>
      </c>
      <c r="G1873" t="s">
        <v>140</v>
      </c>
      <c r="H1873" t="s">
        <v>6399</v>
      </c>
    </row>
    <row r="1874" spans="1:9" x14ac:dyDescent="0.2">
      <c r="A1874" t="s">
        <v>28</v>
      </c>
      <c r="B1874" t="s">
        <v>0</v>
      </c>
      <c r="C1874">
        <f>_xlfn.XLOOKUP(B1874,'2.1.trackMPD'!$R$7:$R$29,'2.1.trackMPD'!$T$7:$T$29)</f>
        <v>4</v>
      </c>
      <c r="D1874">
        <v>1</v>
      </c>
      <c r="E1874" t="s">
        <v>6396</v>
      </c>
      <c r="F1874" t="s">
        <v>110</v>
      </c>
      <c r="G1874" t="s">
        <v>124</v>
      </c>
      <c r="H1874" t="s">
        <v>6398</v>
      </c>
      <c r="I1874">
        <v>5.6699999999999998E-8</v>
      </c>
    </row>
    <row r="1875" spans="1:9" x14ac:dyDescent="0.2">
      <c r="A1875" t="s">
        <v>28</v>
      </c>
      <c r="B1875" t="s">
        <v>0</v>
      </c>
      <c r="C1875">
        <f>_xlfn.XLOOKUP(B1875,'2.1.trackMPD'!$R$7:$R$29,'2.1.trackMPD'!$T$7:$T$29)</f>
        <v>4</v>
      </c>
      <c r="D1875">
        <v>1</v>
      </c>
      <c r="E1875" t="s">
        <v>6396</v>
      </c>
      <c r="F1875" t="s">
        <v>110</v>
      </c>
      <c r="G1875" t="s">
        <v>140</v>
      </c>
      <c r="H1875" t="s">
        <v>6398</v>
      </c>
      <c r="I1875">
        <v>5.6699999999999998E-8</v>
      </c>
    </row>
    <row r="1876" spans="1:9" x14ac:dyDescent="0.2">
      <c r="A1876" t="s">
        <v>28</v>
      </c>
      <c r="B1876" t="s">
        <v>0</v>
      </c>
      <c r="C1876">
        <f>_xlfn.XLOOKUP(B1876,'2.1.trackMPD'!$R$7:$R$29,'2.1.trackMPD'!$T$7:$T$29)</f>
        <v>4</v>
      </c>
      <c r="D1876">
        <v>1</v>
      </c>
      <c r="E1876" t="s">
        <v>6396</v>
      </c>
      <c r="F1876" t="s">
        <v>111</v>
      </c>
      <c r="G1876" t="s">
        <v>124</v>
      </c>
      <c r="H1876" t="s">
        <v>6398</v>
      </c>
      <c r="I1876">
        <v>5.6699999999999998E-8</v>
      </c>
    </row>
    <row r="1877" spans="1:9" x14ac:dyDescent="0.2">
      <c r="A1877" t="s">
        <v>28</v>
      </c>
      <c r="B1877" t="s">
        <v>0</v>
      </c>
      <c r="C1877">
        <f>_xlfn.XLOOKUP(B1877,'2.1.trackMPD'!$R$7:$R$29,'2.1.trackMPD'!$T$7:$T$29)</f>
        <v>4</v>
      </c>
      <c r="D1877">
        <v>1</v>
      </c>
      <c r="E1877" t="s">
        <v>6396</v>
      </c>
      <c r="F1877" t="s">
        <v>111</v>
      </c>
      <c r="G1877" t="s">
        <v>140</v>
      </c>
      <c r="H1877" t="s">
        <v>6398</v>
      </c>
      <c r="I1877">
        <v>5.6699999999999998E-8</v>
      </c>
    </row>
    <row r="1878" spans="1:9" x14ac:dyDescent="0.2">
      <c r="A1878" t="s">
        <v>28</v>
      </c>
      <c r="B1878" t="s">
        <v>0</v>
      </c>
      <c r="C1878">
        <f>_xlfn.XLOOKUP(B1878,'2.1.trackMPD'!$R$7:$R$29,'2.1.trackMPD'!$T$7:$T$29)</f>
        <v>4</v>
      </c>
      <c r="D1878">
        <v>1</v>
      </c>
      <c r="E1878" t="s">
        <v>6396</v>
      </c>
      <c r="F1878" t="s">
        <v>110</v>
      </c>
      <c r="G1878" t="s">
        <v>124</v>
      </c>
      <c r="H1878" t="s">
        <v>6399</v>
      </c>
    </row>
    <row r="1879" spans="1:9" x14ac:dyDescent="0.2">
      <c r="A1879" t="s">
        <v>28</v>
      </c>
      <c r="B1879" t="s">
        <v>0</v>
      </c>
      <c r="C1879">
        <f>_xlfn.XLOOKUP(B1879,'2.1.trackMPD'!$R$7:$R$29,'2.1.trackMPD'!$T$7:$T$29)</f>
        <v>4</v>
      </c>
      <c r="D1879">
        <v>1</v>
      </c>
      <c r="E1879" t="s">
        <v>6396</v>
      </c>
      <c r="F1879" t="s">
        <v>110</v>
      </c>
      <c r="G1879" t="s">
        <v>140</v>
      </c>
      <c r="H1879" t="s">
        <v>6399</v>
      </c>
    </row>
    <row r="1880" spans="1:9" x14ac:dyDescent="0.2">
      <c r="A1880" t="s">
        <v>28</v>
      </c>
      <c r="B1880" t="s">
        <v>0</v>
      </c>
      <c r="C1880">
        <f>_xlfn.XLOOKUP(B1880,'2.1.trackMPD'!$R$7:$R$29,'2.1.trackMPD'!$T$7:$T$29)</f>
        <v>4</v>
      </c>
      <c r="D1880">
        <v>10</v>
      </c>
      <c r="E1880" t="s">
        <v>6396</v>
      </c>
      <c r="F1880" t="s">
        <v>110</v>
      </c>
      <c r="G1880" t="s">
        <v>124</v>
      </c>
      <c r="H1880" t="s">
        <v>6398</v>
      </c>
      <c r="I1880">
        <v>5.6699999999999998E-8</v>
      </c>
    </row>
    <row r="1881" spans="1:9" x14ac:dyDescent="0.2">
      <c r="A1881" t="s">
        <v>28</v>
      </c>
      <c r="B1881" t="s">
        <v>0</v>
      </c>
      <c r="C1881">
        <f>_xlfn.XLOOKUP(B1881,'2.1.trackMPD'!$R$7:$R$29,'2.1.trackMPD'!$T$7:$T$29)</f>
        <v>4</v>
      </c>
      <c r="D1881">
        <v>10</v>
      </c>
      <c r="E1881" t="s">
        <v>6396</v>
      </c>
      <c r="F1881" t="s">
        <v>110</v>
      </c>
      <c r="G1881" t="s">
        <v>140</v>
      </c>
      <c r="H1881" t="s">
        <v>6398</v>
      </c>
      <c r="I1881">
        <v>5.6699999999999998E-8</v>
      </c>
    </row>
    <row r="1882" spans="1:9" x14ac:dyDescent="0.2">
      <c r="A1882" t="s">
        <v>28</v>
      </c>
      <c r="B1882" t="s">
        <v>0</v>
      </c>
      <c r="C1882">
        <f>_xlfn.XLOOKUP(B1882,'2.1.trackMPD'!$R$7:$R$29,'2.1.trackMPD'!$T$7:$T$29)</f>
        <v>4</v>
      </c>
      <c r="D1882">
        <v>10</v>
      </c>
      <c r="E1882" t="s">
        <v>6396</v>
      </c>
      <c r="F1882" t="s">
        <v>111</v>
      </c>
      <c r="G1882" t="s">
        <v>124</v>
      </c>
      <c r="H1882" t="s">
        <v>6398</v>
      </c>
      <c r="I1882">
        <v>5.6699999999999998E-8</v>
      </c>
    </row>
    <row r="1883" spans="1:9" x14ac:dyDescent="0.2">
      <c r="A1883" t="s">
        <v>28</v>
      </c>
      <c r="B1883" t="s">
        <v>0</v>
      </c>
      <c r="C1883">
        <f>_xlfn.XLOOKUP(B1883,'2.1.trackMPD'!$R$7:$R$29,'2.1.trackMPD'!$T$7:$T$29)</f>
        <v>4</v>
      </c>
      <c r="D1883">
        <v>10</v>
      </c>
      <c r="E1883" t="s">
        <v>6396</v>
      </c>
      <c r="F1883" t="s">
        <v>111</v>
      </c>
      <c r="G1883" t="s">
        <v>140</v>
      </c>
      <c r="H1883" t="s">
        <v>6398</v>
      </c>
      <c r="I1883">
        <v>5.6699999999999998E-8</v>
      </c>
    </row>
    <row r="1884" spans="1:9" x14ac:dyDescent="0.2">
      <c r="A1884" t="s">
        <v>28</v>
      </c>
      <c r="B1884" t="s">
        <v>0</v>
      </c>
      <c r="C1884">
        <f>_xlfn.XLOOKUP(B1884,'2.1.trackMPD'!$R$7:$R$29,'2.1.trackMPD'!$T$7:$T$29)</f>
        <v>4</v>
      </c>
      <c r="D1884">
        <v>10</v>
      </c>
      <c r="E1884" t="s">
        <v>6396</v>
      </c>
      <c r="F1884" t="s">
        <v>110</v>
      </c>
      <c r="G1884" t="s">
        <v>124</v>
      </c>
      <c r="H1884" t="s">
        <v>6399</v>
      </c>
    </row>
    <row r="1885" spans="1:9" x14ac:dyDescent="0.2">
      <c r="A1885" t="s">
        <v>28</v>
      </c>
      <c r="B1885" t="s">
        <v>0</v>
      </c>
      <c r="C1885">
        <f>_xlfn.XLOOKUP(B1885,'2.1.trackMPD'!$R$7:$R$29,'2.1.trackMPD'!$T$7:$T$29)</f>
        <v>4</v>
      </c>
      <c r="D1885">
        <v>10</v>
      </c>
      <c r="E1885" t="s">
        <v>6396</v>
      </c>
      <c r="F1885" t="s">
        <v>110</v>
      </c>
      <c r="G1885" t="s">
        <v>140</v>
      </c>
      <c r="H1885" t="s">
        <v>6399</v>
      </c>
    </row>
    <row r="1886" spans="1:9" x14ac:dyDescent="0.2">
      <c r="A1886" t="s">
        <v>28</v>
      </c>
      <c r="B1886" t="s">
        <v>0</v>
      </c>
      <c r="C1886">
        <f>_xlfn.XLOOKUP(B1886,'2.1.trackMPD'!$R$7:$R$29,'2.1.trackMPD'!$T$7:$T$29)</f>
        <v>4</v>
      </c>
      <c r="D1886">
        <v>100</v>
      </c>
      <c r="E1886" t="s">
        <v>6396</v>
      </c>
      <c r="F1886" t="s">
        <v>110</v>
      </c>
      <c r="G1886" t="s">
        <v>124</v>
      </c>
      <c r="H1886" t="s">
        <v>6398</v>
      </c>
      <c r="I1886">
        <v>5.6699999999999998E-8</v>
      </c>
    </row>
    <row r="1887" spans="1:9" x14ac:dyDescent="0.2">
      <c r="A1887" t="s">
        <v>28</v>
      </c>
      <c r="B1887" t="s">
        <v>0</v>
      </c>
      <c r="C1887">
        <f>_xlfn.XLOOKUP(B1887,'2.1.trackMPD'!$R$7:$R$29,'2.1.trackMPD'!$T$7:$T$29)</f>
        <v>4</v>
      </c>
      <c r="D1887">
        <v>100</v>
      </c>
      <c r="E1887" t="s">
        <v>6396</v>
      </c>
      <c r="F1887" t="s">
        <v>110</v>
      </c>
      <c r="G1887" t="s">
        <v>140</v>
      </c>
      <c r="H1887" t="s">
        <v>6398</v>
      </c>
      <c r="I1887">
        <v>5.6699999999999998E-8</v>
      </c>
    </row>
    <row r="1888" spans="1:9" x14ac:dyDescent="0.2">
      <c r="A1888" t="s">
        <v>28</v>
      </c>
      <c r="B1888" t="s">
        <v>0</v>
      </c>
      <c r="C1888">
        <f>_xlfn.XLOOKUP(B1888,'2.1.trackMPD'!$R$7:$R$29,'2.1.trackMPD'!$T$7:$T$29)</f>
        <v>4</v>
      </c>
      <c r="D1888">
        <v>100</v>
      </c>
      <c r="E1888" t="s">
        <v>6396</v>
      </c>
      <c r="F1888" t="s">
        <v>111</v>
      </c>
      <c r="G1888" t="s">
        <v>124</v>
      </c>
      <c r="H1888" t="s">
        <v>6398</v>
      </c>
      <c r="I1888">
        <v>5.6699999999999998E-8</v>
      </c>
    </row>
    <row r="1889" spans="1:9" x14ac:dyDescent="0.2">
      <c r="A1889" t="s">
        <v>28</v>
      </c>
      <c r="B1889" t="s">
        <v>0</v>
      </c>
      <c r="C1889">
        <f>_xlfn.XLOOKUP(B1889,'2.1.trackMPD'!$R$7:$R$29,'2.1.trackMPD'!$T$7:$T$29)</f>
        <v>4</v>
      </c>
      <c r="D1889">
        <v>100</v>
      </c>
      <c r="E1889" t="s">
        <v>6396</v>
      </c>
      <c r="F1889" t="s">
        <v>111</v>
      </c>
      <c r="G1889" t="s">
        <v>140</v>
      </c>
      <c r="H1889" t="s">
        <v>6398</v>
      </c>
      <c r="I1889">
        <v>5.6699999999999998E-8</v>
      </c>
    </row>
    <row r="1890" spans="1:9" x14ac:dyDescent="0.2">
      <c r="A1890" t="s">
        <v>28</v>
      </c>
      <c r="B1890" t="s">
        <v>0</v>
      </c>
      <c r="C1890">
        <f>_xlfn.XLOOKUP(B1890,'2.1.trackMPD'!$R$7:$R$29,'2.1.trackMPD'!$T$7:$T$29)</f>
        <v>4</v>
      </c>
      <c r="D1890">
        <v>100</v>
      </c>
      <c r="E1890" t="s">
        <v>6396</v>
      </c>
      <c r="F1890" t="s">
        <v>110</v>
      </c>
      <c r="G1890" t="s">
        <v>124</v>
      </c>
      <c r="H1890" t="s">
        <v>6399</v>
      </c>
    </row>
    <row r="1891" spans="1:9" x14ac:dyDescent="0.2">
      <c r="A1891" t="s">
        <v>28</v>
      </c>
      <c r="B1891" t="s">
        <v>0</v>
      </c>
      <c r="C1891">
        <f>_xlfn.XLOOKUP(B1891,'2.1.trackMPD'!$R$7:$R$29,'2.1.trackMPD'!$T$7:$T$29)</f>
        <v>4</v>
      </c>
      <c r="D1891">
        <v>100</v>
      </c>
      <c r="E1891" t="s">
        <v>6396</v>
      </c>
      <c r="F1891" t="s">
        <v>110</v>
      </c>
      <c r="G1891" t="s">
        <v>140</v>
      </c>
      <c r="H1891" t="s">
        <v>6399</v>
      </c>
    </row>
    <row r="1892" spans="1:9" x14ac:dyDescent="0.2">
      <c r="A1892" t="s">
        <v>28</v>
      </c>
      <c r="B1892" t="s">
        <v>0</v>
      </c>
      <c r="C1892">
        <f>_xlfn.XLOOKUP(B1892,'2.1.trackMPD'!$R$7:$R$29,'2.1.trackMPD'!$T$7:$T$29)</f>
        <v>4</v>
      </c>
      <c r="D1892">
        <v>1000</v>
      </c>
      <c r="E1892" t="s">
        <v>6396</v>
      </c>
      <c r="F1892" t="s">
        <v>110</v>
      </c>
      <c r="G1892" t="s">
        <v>124</v>
      </c>
      <c r="H1892" t="s">
        <v>6398</v>
      </c>
      <c r="I1892">
        <v>5.6699999999999998E-8</v>
      </c>
    </row>
    <row r="1893" spans="1:9" x14ac:dyDescent="0.2">
      <c r="A1893" t="s">
        <v>28</v>
      </c>
      <c r="B1893" t="s">
        <v>0</v>
      </c>
      <c r="C1893">
        <f>_xlfn.XLOOKUP(B1893,'2.1.trackMPD'!$R$7:$R$29,'2.1.trackMPD'!$T$7:$T$29)</f>
        <v>4</v>
      </c>
      <c r="D1893">
        <v>1000</v>
      </c>
      <c r="E1893" t="s">
        <v>6396</v>
      </c>
      <c r="F1893" t="s">
        <v>110</v>
      </c>
      <c r="G1893" t="s">
        <v>140</v>
      </c>
      <c r="H1893" t="s">
        <v>6398</v>
      </c>
      <c r="I1893">
        <v>5.6699999999999998E-8</v>
      </c>
    </row>
    <row r="1894" spans="1:9" x14ac:dyDescent="0.2">
      <c r="A1894" t="s">
        <v>28</v>
      </c>
      <c r="B1894" t="s">
        <v>0</v>
      </c>
      <c r="C1894">
        <f>_xlfn.XLOOKUP(B1894,'2.1.trackMPD'!$R$7:$R$29,'2.1.trackMPD'!$T$7:$T$29)</f>
        <v>4</v>
      </c>
      <c r="D1894">
        <v>1000</v>
      </c>
      <c r="E1894" t="s">
        <v>6396</v>
      </c>
      <c r="F1894" t="s">
        <v>111</v>
      </c>
      <c r="G1894" t="s">
        <v>124</v>
      </c>
      <c r="H1894" t="s">
        <v>6398</v>
      </c>
      <c r="I1894">
        <v>5.6699999999999998E-8</v>
      </c>
    </row>
    <row r="1895" spans="1:9" x14ac:dyDescent="0.2">
      <c r="A1895" t="s">
        <v>28</v>
      </c>
      <c r="B1895" t="s">
        <v>0</v>
      </c>
      <c r="C1895">
        <f>_xlfn.XLOOKUP(B1895,'2.1.trackMPD'!$R$7:$R$29,'2.1.trackMPD'!$T$7:$T$29)</f>
        <v>4</v>
      </c>
      <c r="D1895">
        <v>1000</v>
      </c>
      <c r="E1895" t="s">
        <v>6396</v>
      </c>
      <c r="F1895" t="s">
        <v>111</v>
      </c>
      <c r="G1895" t="s">
        <v>140</v>
      </c>
      <c r="H1895" t="s">
        <v>6398</v>
      </c>
      <c r="I1895">
        <v>5.6699999999999998E-8</v>
      </c>
    </row>
    <row r="1896" spans="1:9" x14ac:dyDescent="0.2">
      <c r="A1896" t="s">
        <v>28</v>
      </c>
      <c r="B1896" t="s">
        <v>0</v>
      </c>
      <c r="C1896">
        <f>_xlfn.XLOOKUP(B1896,'2.1.trackMPD'!$R$7:$R$29,'2.1.trackMPD'!$T$7:$T$29)</f>
        <v>4</v>
      </c>
      <c r="D1896">
        <v>1000</v>
      </c>
      <c r="E1896" t="s">
        <v>6396</v>
      </c>
      <c r="F1896" t="s">
        <v>110</v>
      </c>
      <c r="G1896" t="s">
        <v>124</v>
      </c>
      <c r="H1896" t="s">
        <v>6399</v>
      </c>
    </row>
    <row r="1897" spans="1:9" x14ac:dyDescent="0.2">
      <c r="A1897" t="s">
        <v>28</v>
      </c>
      <c r="B1897" t="s">
        <v>0</v>
      </c>
      <c r="C1897">
        <f>_xlfn.XLOOKUP(B1897,'2.1.trackMPD'!$R$7:$R$29,'2.1.trackMPD'!$T$7:$T$29)</f>
        <v>4</v>
      </c>
      <c r="D1897">
        <v>1000</v>
      </c>
      <c r="E1897" t="s">
        <v>6396</v>
      </c>
      <c r="F1897" t="s">
        <v>110</v>
      </c>
      <c r="G1897" t="s">
        <v>140</v>
      </c>
      <c r="H1897" t="s">
        <v>6399</v>
      </c>
    </row>
    <row r="1898" spans="1:9" x14ac:dyDescent="0.2">
      <c r="A1898" t="s">
        <v>28</v>
      </c>
      <c r="B1898" t="s">
        <v>0</v>
      </c>
      <c r="C1898">
        <f>_xlfn.XLOOKUP(B1898,'2.1.trackMPD'!$R$7:$R$29,'2.1.trackMPD'!$T$7:$T$29)</f>
        <v>4</v>
      </c>
      <c r="D1898">
        <v>5000</v>
      </c>
      <c r="E1898" t="s">
        <v>6396</v>
      </c>
      <c r="F1898" t="s">
        <v>110</v>
      </c>
      <c r="G1898" t="s">
        <v>124</v>
      </c>
      <c r="H1898" t="s">
        <v>6398</v>
      </c>
      <c r="I1898">
        <v>5.6699999999999998E-8</v>
      </c>
    </row>
    <row r="1899" spans="1:9" x14ac:dyDescent="0.2">
      <c r="A1899" t="s">
        <v>28</v>
      </c>
      <c r="B1899" t="s">
        <v>0</v>
      </c>
      <c r="C1899">
        <f>_xlfn.XLOOKUP(B1899,'2.1.trackMPD'!$R$7:$R$29,'2.1.trackMPD'!$T$7:$T$29)</f>
        <v>4</v>
      </c>
      <c r="D1899">
        <v>5000</v>
      </c>
      <c r="E1899" t="s">
        <v>6396</v>
      </c>
      <c r="F1899" t="s">
        <v>110</v>
      </c>
      <c r="G1899" t="s">
        <v>140</v>
      </c>
      <c r="H1899" t="s">
        <v>6398</v>
      </c>
      <c r="I1899">
        <v>5.6699999999999998E-8</v>
      </c>
    </row>
    <row r="1900" spans="1:9" x14ac:dyDescent="0.2">
      <c r="A1900" t="s">
        <v>28</v>
      </c>
      <c r="B1900" t="s">
        <v>0</v>
      </c>
      <c r="C1900">
        <f>_xlfn.XLOOKUP(B1900,'2.1.trackMPD'!$R$7:$R$29,'2.1.trackMPD'!$T$7:$T$29)</f>
        <v>4</v>
      </c>
      <c r="D1900">
        <v>5000</v>
      </c>
      <c r="E1900" t="s">
        <v>6396</v>
      </c>
      <c r="F1900" t="s">
        <v>111</v>
      </c>
      <c r="G1900" t="s">
        <v>124</v>
      </c>
      <c r="H1900" t="s">
        <v>6398</v>
      </c>
      <c r="I1900">
        <v>5.6699999999999998E-8</v>
      </c>
    </row>
    <row r="1901" spans="1:9" x14ac:dyDescent="0.2">
      <c r="A1901" t="s">
        <v>28</v>
      </c>
      <c r="B1901" t="s">
        <v>0</v>
      </c>
      <c r="C1901">
        <f>_xlfn.XLOOKUP(B1901,'2.1.trackMPD'!$R$7:$R$29,'2.1.trackMPD'!$T$7:$T$29)</f>
        <v>4</v>
      </c>
      <c r="D1901">
        <v>5000</v>
      </c>
      <c r="E1901" t="s">
        <v>6396</v>
      </c>
      <c r="F1901" t="s">
        <v>111</v>
      </c>
      <c r="G1901" t="s">
        <v>140</v>
      </c>
      <c r="H1901" t="s">
        <v>6398</v>
      </c>
      <c r="I1901">
        <v>5.6699999999999998E-8</v>
      </c>
    </row>
    <row r="1902" spans="1:9" x14ac:dyDescent="0.2">
      <c r="A1902" t="s">
        <v>28</v>
      </c>
      <c r="B1902" t="s">
        <v>0</v>
      </c>
      <c r="C1902">
        <f>_xlfn.XLOOKUP(B1902,'2.1.trackMPD'!$R$7:$R$29,'2.1.trackMPD'!$T$7:$T$29)</f>
        <v>4</v>
      </c>
      <c r="D1902">
        <v>5000</v>
      </c>
      <c r="E1902" t="s">
        <v>6396</v>
      </c>
      <c r="F1902" t="s">
        <v>110</v>
      </c>
      <c r="G1902" t="s">
        <v>124</v>
      </c>
      <c r="H1902" t="s">
        <v>6399</v>
      </c>
    </row>
    <row r="1903" spans="1:9" x14ac:dyDescent="0.2">
      <c r="A1903" t="s">
        <v>28</v>
      </c>
      <c r="B1903" t="s">
        <v>0</v>
      </c>
      <c r="C1903">
        <f>_xlfn.XLOOKUP(B1903,'2.1.trackMPD'!$R$7:$R$29,'2.1.trackMPD'!$T$7:$T$29)</f>
        <v>4</v>
      </c>
      <c r="D1903">
        <v>5000</v>
      </c>
      <c r="E1903" t="s">
        <v>6396</v>
      </c>
      <c r="F1903" t="s">
        <v>110</v>
      </c>
      <c r="G1903" t="s">
        <v>140</v>
      </c>
      <c r="H1903" t="s">
        <v>6399</v>
      </c>
    </row>
    <row r="1904" spans="1:9" x14ac:dyDescent="0.2">
      <c r="A1904" t="s">
        <v>28</v>
      </c>
      <c r="B1904" t="s">
        <v>0</v>
      </c>
      <c r="C1904">
        <f>_xlfn.XLOOKUP(B1904,'2.1.trackMPD'!$R$7:$R$29,'2.1.trackMPD'!$T$7:$T$29)</f>
        <v>4</v>
      </c>
      <c r="D1904">
        <v>1</v>
      </c>
      <c r="E1904" t="s">
        <v>6400</v>
      </c>
      <c r="F1904" t="s">
        <v>110</v>
      </c>
      <c r="G1904" t="s">
        <v>124</v>
      </c>
      <c r="H1904" t="s">
        <v>6398</v>
      </c>
      <c r="I1904">
        <v>5.6699999999999998E-8</v>
      </c>
    </row>
    <row r="1905" spans="1:9" x14ac:dyDescent="0.2">
      <c r="A1905" t="s">
        <v>28</v>
      </c>
      <c r="B1905" t="s">
        <v>0</v>
      </c>
      <c r="C1905">
        <f>_xlfn.XLOOKUP(B1905,'2.1.trackMPD'!$R$7:$R$29,'2.1.trackMPD'!$T$7:$T$29)</f>
        <v>4</v>
      </c>
      <c r="D1905">
        <v>1</v>
      </c>
      <c r="E1905" t="s">
        <v>6400</v>
      </c>
      <c r="F1905" t="s">
        <v>110</v>
      </c>
      <c r="G1905" t="s">
        <v>140</v>
      </c>
      <c r="H1905" t="s">
        <v>6398</v>
      </c>
      <c r="I1905">
        <v>5.6699999999999998E-8</v>
      </c>
    </row>
    <row r="1906" spans="1:9" x14ac:dyDescent="0.2">
      <c r="A1906" t="s">
        <v>28</v>
      </c>
      <c r="B1906" t="s">
        <v>0</v>
      </c>
      <c r="C1906">
        <f>_xlfn.XLOOKUP(B1906,'2.1.trackMPD'!$R$7:$R$29,'2.1.trackMPD'!$T$7:$T$29)</f>
        <v>4</v>
      </c>
      <c r="D1906">
        <v>1</v>
      </c>
      <c r="E1906" t="s">
        <v>6400</v>
      </c>
      <c r="F1906" t="s">
        <v>111</v>
      </c>
      <c r="G1906" t="s">
        <v>124</v>
      </c>
      <c r="H1906" t="s">
        <v>6398</v>
      </c>
      <c r="I1906">
        <v>5.6699999999999998E-8</v>
      </c>
    </row>
    <row r="1907" spans="1:9" x14ac:dyDescent="0.2">
      <c r="A1907" t="s">
        <v>28</v>
      </c>
      <c r="B1907" t="s">
        <v>0</v>
      </c>
      <c r="C1907">
        <f>_xlfn.XLOOKUP(B1907,'2.1.trackMPD'!$R$7:$R$29,'2.1.trackMPD'!$T$7:$T$29)</f>
        <v>4</v>
      </c>
      <c r="D1907">
        <v>1</v>
      </c>
      <c r="E1907" t="s">
        <v>6400</v>
      </c>
      <c r="F1907" t="s">
        <v>111</v>
      </c>
      <c r="G1907" t="s">
        <v>140</v>
      </c>
      <c r="H1907" t="s">
        <v>6398</v>
      </c>
      <c r="I1907">
        <v>5.6699999999999998E-8</v>
      </c>
    </row>
    <row r="1908" spans="1:9" x14ac:dyDescent="0.2">
      <c r="A1908" t="s">
        <v>28</v>
      </c>
      <c r="B1908" t="s">
        <v>0</v>
      </c>
      <c r="C1908">
        <f>_xlfn.XLOOKUP(B1908,'2.1.trackMPD'!$R$7:$R$29,'2.1.trackMPD'!$T$7:$T$29)</f>
        <v>4</v>
      </c>
      <c r="D1908">
        <v>1</v>
      </c>
      <c r="E1908" t="s">
        <v>6400</v>
      </c>
      <c r="F1908" t="s">
        <v>110</v>
      </c>
      <c r="G1908" t="s">
        <v>124</v>
      </c>
      <c r="H1908" t="s">
        <v>6399</v>
      </c>
    </row>
    <row r="1909" spans="1:9" x14ac:dyDescent="0.2">
      <c r="A1909" t="s">
        <v>28</v>
      </c>
      <c r="B1909" t="s">
        <v>0</v>
      </c>
      <c r="C1909">
        <f>_xlfn.XLOOKUP(B1909,'2.1.trackMPD'!$R$7:$R$29,'2.1.trackMPD'!$T$7:$T$29)</f>
        <v>4</v>
      </c>
      <c r="D1909">
        <v>1</v>
      </c>
      <c r="E1909" t="s">
        <v>6400</v>
      </c>
      <c r="F1909" t="s">
        <v>110</v>
      </c>
      <c r="G1909" t="s">
        <v>140</v>
      </c>
      <c r="H1909" t="s">
        <v>6399</v>
      </c>
    </row>
    <row r="1910" spans="1:9" x14ac:dyDescent="0.2">
      <c r="A1910" t="s">
        <v>28</v>
      </c>
      <c r="B1910" t="s">
        <v>0</v>
      </c>
      <c r="C1910">
        <f>_xlfn.XLOOKUP(B1910,'2.1.trackMPD'!$R$7:$R$29,'2.1.trackMPD'!$T$7:$T$29)</f>
        <v>4</v>
      </c>
      <c r="D1910">
        <v>10</v>
      </c>
      <c r="E1910" t="s">
        <v>6400</v>
      </c>
      <c r="F1910" t="s">
        <v>110</v>
      </c>
      <c r="G1910" t="s">
        <v>124</v>
      </c>
      <c r="H1910" t="s">
        <v>6398</v>
      </c>
      <c r="I1910">
        <v>5.6699999999999998E-8</v>
      </c>
    </row>
    <row r="1911" spans="1:9" x14ac:dyDescent="0.2">
      <c r="A1911" t="s">
        <v>28</v>
      </c>
      <c r="B1911" t="s">
        <v>0</v>
      </c>
      <c r="C1911">
        <f>_xlfn.XLOOKUP(B1911,'2.1.trackMPD'!$R$7:$R$29,'2.1.trackMPD'!$T$7:$T$29)</f>
        <v>4</v>
      </c>
      <c r="D1911">
        <v>10</v>
      </c>
      <c r="E1911" t="s">
        <v>6400</v>
      </c>
      <c r="F1911" t="s">
        <v>110</v>
      </c>
      <c r="G1911" t="s">
        <v>140</v>
      </c>
      <c r="H1911" t="s">
        <v>6398</v>
      </c>
      <c r="I1911">
        <v>5.6699999999999998E-8</v>
      </c>
    </row>
    <row r="1912" spans="1:9" x14ac:dyDescent="0.2">
      <c r="A1912" t="s">
        <v>28</v>
      </c>
      <c r="B1912" t="s">
        <v>0</v>
      </c>
      <c r="C1912">
        <f>_xlfn.XLOOKUP(B1912,'2.1.trackMPD'!$R$7:$R$29,'2.1.trackMPD'!$T$7:$T$29)</f>
        <v>4</v>
      </c>
      <c r="D1912">
        <v>10</v>
      </c>
      <c r="E1912" t="s">
        <v>6400</v>
      </c>
      <c r="F1912" t="s">
        <v>111</v>
      </c>
      <c r="G1912" t="s">
        <v>124</v>
      </c>
      <c r="H1912" t="s">
        <v>6398</v>
      </c>
      <c r="I1912">
        <v>5.6699999999999998E-8</v>
      </c>
    </row>
    <row r="1913" spans="1:9" x14ac:dyDescent="0.2">
      <c r="A1913" t="s">
        <v>28</v>
      </c>
      <c r="B1913" t="s">
        <v>0</v>
      </c>
      <c r="C1913">
        <f>_xlfn.XLOOKUP(B1913,'2.1.trackMPD'!$R$7:$R$29,'2.1.trackMPD'!$T$7:$T$29)</f>
        <v>4</v>
      </c>
      <c r="D1913">
        <v>10</v>
      </c>
      <c r="E1913" t="s">
        <v>6400</v>
      </c>
      <c r="F1913" t="s">
        <v>111</v>
      </c>
      <c r="G1913" t="s">
        <v>140</v>
      </c>
      <c r="H1913" t="s">
        <v>6398</v>
      </c>
      <c r="I1913">
        <v>5.6699999999999998E-8</v>
      </c>
    </row>
    <row r="1914" spans="1:9" x14ac:dyDescent="0.2">
      <c r="A1914" t="s">
        <v>28</v>
      </c>
      <c r="B1914" t="s">
        <v>0</v>
      </c>
      <c r="C1914">
        <f>_xlfn.XLOOKUP(B1914,'2.1.trackMPD'!$R$7:$R$29,'2.1.trackMPD'!$T$7:$T$29)</f>
        <v>4</v>
      </c>
      <c r="D1914">
        <v>10</v>
      </c>
      <c r="E1914" t="s">
        <v>6400</v>
      </c>
      <c r="F1914" t="s">
        <v>110</v>
      </c>
      <c r="G1914" t="s">
        <v>124</v>
      </c>
      <c r="H1914" t="s">
        <v>6399</v>
      </c>
    </row>
    <row r="1915" spans="1:9" x14ac:dyDescent="0.2">
      <c r="A1915" t="s">
        <v>28</v>
      </c>
      <c r="B1915" t="s">
        <v>0</v>
      </c>
      <c r="C1915">
        <f>_xlfn.XLOOKUP(B1915,'2.1.trackMPD'!$R$7:$R$29,'2.1.trackMPD'!$T$7:$T$29)</f>
        <v>4</v>
      </c>
      <c r="D1915">
        <v>10</v>
      </c>
      <c r="E1915" t="s">
        <v>6400</v>
      </c>
      <c r="F1915" t="s">
        <v>110</v>
      </c>
      <c r="G1915" t="s">
        <v>140</v>
      </c>
      <c r="H1915" t="s">
        <v>6399</v>
      </c>
    </row>
    <row r="1916" spans="1:9" x14ac:dyDescent="0.2">
      <c r="A1916" t="s">
        <v>28</v>
      </c>
      <c r="B1916" t="s">
        <v>0</v>
      </c>
      <c r="C1916">
        <f>_xlfn.XLOOKUP(B1916,'2.1.trackMPD'!$R$7:$R$29,'2.1.trackMPD'!$T$7:$T$29)</f>
        <v>4</v>
      </c>
      <c r="D1916">
        <v>100</v>
      </c>
      <c r="E1916" t="s">
        <v>6400</v>
      </c>
      <c r="F1916" t="s">
        <v>110</v>
      </c>
      <c r="G1916" t="s">
        <v>124</v>
      </c>
      <c r="H1916" t="s">
        <v>6398</v>
      </c>
      <c r="I1916">
        <v>5.6699999999999998E-8</v>
      </c>
    </row>
    <row r="1917" spans="1:9" x14ac:dyDescent="0.2">
      <c r="A1917" t="s">
        <v>28</v>
      </c>
      <c r="B1917" t="s">
        <v>0</v>
      </c>
      <c r="C1917">
        <f>_xlfn.XLOOKUP(B1917,'2.1.trackMPD'!$R$7:$R$29,'2.1.trackMPD'!$T$7:$T$29)</f>
        <v>4</v>
      </c>
      <c r="D1917">
        <v>100</v>
      </c>
      <c r="E1917" t="s">
        <v>6400</v>
      </c>
      <c r="F1917" t="s">
        <v>110</v>
      </c>
      <c r="G1917" t="s">
        <v>140</v>
      </c>
      <c r="H1917" t="s">
        <v>6398</v>
      </c>
      <c r="I1917">
        <v>5.6699999999999998E-8</v>
      </c>
    </row>
    <row r="1918" spans="1:9" x14ac:dyDescent="0.2">
      <c r="A1918" t="s">
        <v>28</v>
      </c>
      <c r="B1918" t="s">
        <v>0</v>
      </c>
      <c r="C1918">
        <f>_xlfn.XLOOKUP(B1918,'2.1.trackMPD'!$R$7:$R$29,'2.1.trackMPD'!$T$7:$T$29)</f>
        <v>4</v>
      </c>
      <c r="D1918">
        <v>100</v>
      </c>
      <c r="E1918" t="s">
        <v>6400</v>
      </c>
      <c r="F1918" t="s">
        <v>111</v>
      </c>
      <c r="G1918" t="s">
        <v>124</v>
      </c>
      <c r="H1918" t="s">
        <v>6398</v>
      </c>
      <c r="I1918">
        <v>5.6699999999999998E-8</v>
      </c>
    </row>
    <row r="1919" spans="1:9" x14ac:dyDescent="0.2">
      <c r="A1919" t="s">
        <v>28</v>
      </c>
      <c r="B1919" t="s">
        <v>0</v>
      </c>
      <c r="C1919">
        <f>_xlfn.XLOOKUP(B1919,'2.1.trackMPD'!$R$7:$R$29,'2.1.trackMPD'!$T$7:$T$29)</f>
        <v>4</v>
      </c>
      <c r="D1919">
        <v>100</v>
      </c>
      <c r="E1919" t="s">
        <v>6400</v>
      </c>
      <c r="F1919" t="s">
        <v>111</v>
      </c>
      <c r="G1919" t="s">
        <v>140</v>
      </c>
      <c r="H1919" t="s">
        <v>6398</v>
      </c>
      <c r="I1919">
        <v>5.6699999999999998E-8</v>
      </c>
    </row>
    <row r="1920" spans="1:9" x14ac:dyDescent="0.2">
      <c r="A1920" t="s">
        <v>28</v>
      </c>
      <c r="B1920" t="s">
        <v>0</v>
      </c>
      <c r="C1920">
        <f>_xlfn.XLOOKUP(B1920,'2.1.trackMPD'!$R$7:$R$29,'2.1.trackMPD'!$T$7:$T$29)</f>
        <v>4</v>
      </c>
      <c r="D1920">
        <v>100</v>
      </c>
      <c r="E1920" t="s">
        <v>6400</v>
      </c>
      <c r="F1920" t="s">
        <v>110</v>
      </c>
      <c r="G1920" t="s">
        <v>124</v>
      </c>
      <c r="H1920" t="s">
        <v>6399</v>
      </c>
    </row>
    <row r="1921" spans="1:9" x14ac:dyDescent="0.2">
      <c r="A1921" t="s">
        <v>28</v>
      </c>
      <c r="B1921" t="s">
        <v>0</v>
      </c>
      <c r="C1921">
        <f>_xlfn.XLOOKUP(B1921,'2.1.trackMPD'!$R$7:$R$29,'2.1.trackMPD'!$T$7:$T$29)</f>
        <v>4</v>
      </c>
      <c r="D1921">
        <v>100</v>
      </c>
      <c r="E1921" t="s">
        <v>6400</v>
      </c>
      <c r="F1921" t="s">
        <v>110</v>
      </c>
      <c r="G1921" t="s">
        <v>140</v>
      </c>
      <c r="H1921" t="s">
        <v>6399</v>
      </c>
    </row>
    <row r="1922" spans="1:9" x14ac:dyDescent="0.2">
      <c r="A1922" t="s">
        <v>28</v>
      </c>
      <c r="B1922" t="s">
        <v>0</v>
      </c>
      <c r="C1922">
        <f>_xlfn.XLOOKUP(B1922,'2.1.trackMPD'!$R$7:$R$29,'2.1.trackMPD'!$T$7:$T$29)</f>
        <v>4</v>
      </c>
      <c r="D1922">
        <v>1000</v>
      </c>
      <c r="E1922" t="s">
        <v>6400</v>
      </c>
      <c r="F1922" t="s">
        <v>110</v>
      </c>
      <c r="G1922" t="s">
        <v>124</v>
      </c>
      <c r="H1922" t="s">
        <v>6398</v>
      </c>
      <c r="I1922">
        <v>5.6699999999999998E-8</v>
      </c>
    </row>
    <row r="1923" spans="1:9" x14ac:dyDescent="0.2">
      <c r="A1923" t="s">
        <v>28</v>
      </c>
      <c r="B1923" t="s">
        <v>0</v>
      </c>
      <c r="C1923">
        <f>_xlfn.XLOOKUP(B1923,'2.1.trackMPD'!$R$7:$R$29,'2.1.trackMPD'!$T$7:$T$29)</f>
        <v>4</v>
      </c>
      <c r="D1923">
        <v>1000</v>
      </c>
      <c r="E1923" t="s">
        <v>6400</v>
      </c>
      <c r="F1923" t="s">
        <v>110</v>
      </c>
      <c r="G1923" t="s">
        <v>140</v>
      </c>
      <c r="H1923" t="s">
        <v>6398</v>
      </c>
      <c r="I1923">
        <v>5.6699999999999998E-8</v>
      </c>
    </row>
    <row r="1924" spans="1:9" x14ac:dyDescent="0.2">
      <c r="A1924" t="s">
        <v>28</v>
      </c>
      <c r="B1924" t="s">
        <v>0</v>
      </c>
      <c r="C1924">
        <f>_xlfn.XLOOKUP(B1924,'2.1.trackMPD'!$R$7:$R$29,'2.1.trackMPD'!$T$7:$T$29)</f>
        <v>4</v>
      </c>
      <c r="D1924">
        <v>1000</v>
      </c>
      <c r="E1924" t="s">
        <v>6400</v>
      </c>
      <c r="F1924" t="s">
        <v>111</v>
      </c>
      <c r="G1924" t="s">
        <v>124</v>
      </c>
      <c r="H1924" t="s">
        <v>6398</v>
      </c>
      <c r="I1924">
        <v>5.6699999999999998E-8</v>
      </c>
    </row>
    <row r="1925" spans="1:9" x14ac:dyDescent="0.2">
      <c r="A1925" t="s">
        <v>28</v>
      </c>
      <c r="B1925" t="s">
        <v>0</v>
      </c>
      <c r="C1925">
        <f>_xlfn.XLOOKUP(B1925,'2.1.trackMPD'!$R$7:$R$29,'2.1.trackMPD'!$T$7:$T$29)</f>
        <v>4</v>
      </c>
      <c r="D1925">
        <v>1000</v>
      </c>
      <c r="E1925" t="s">
        <v>6400</v>
      </c>
      <c r="F1925" t="s">
        <v>111</v>
      </c>
      <c r="G1925" t="s">
        <v>140</v>
      </c>
      <c r="H1925" t="s">
        <v>6398</v>
      </c>
      <c r="I1925">
        <v>5.6699999999999998E-8</v>
      </c>
    </row>
    <row r="1926" spans="1:9" x14ac:dyDescent="0.2">
      <c r="A1926" t="s">
        <v>28</v>
      </c>
      <c r="B1926" t="s">
        <v>0</v>
      </c>
      <c r="C1926">
        <f>_xlfn.XLOOKUP(B1926,'2.1.trackMPD'!$R$7:$R$29,'2.1.trackMPD'!$T$7:$T$29)</f>
        <v>4</v>
      </c>
      <c r="D1926">
        <v>1000</v>
      </c>
      <c r="E1926" t="s">
        <v>6400</v>
      </c>
      <c r="F1926" t="s">
        <v>110</v>
      </c>
      <c r="G1926" t="s">
        <v>124</v>
      </c>
      <c r="H1926" t="s">
        <v>6399</v>
      </c>
    </row>
    <row r="1927" spans="1:9" x14ac:dyDescent="0.2">
      <c r="A1927" t="s">
        <v>28</v>
      </c>
      <c r="B1927" t="s">
        <v>0</v>
      </c>
      <c r="C1927">
        <f>_xlfn.XLOOKUP(B1927,'2.1.trackMPD'!$R$7:$R$29,'2.1.trackMPD'!$T$7:$T$29)</f>
        <v>4</v>
      </c>
      <c r="D1927">
        <v>1000</v>
      </c>
      <c r="E1927" t="s">
        <v>6400</v>
      </c>
      <c r="F1927" t="s">
        <v>110</v>
      </c>
      <c r="G1927" t="s">
        <v>140</v>
      </c>
      <c r="H1927" t="s">
        <v>6399</v>
      </c>
    </row>
    <row r="1928" spans="1:9" x14ac:dyDescent="0.2">
      <c r="A1928" t="s">
        <v>28</v>
      </c>
      <c r="B1928" t="s">
        <v>0</v>
      </c>
      <c r="C1928">
        <f>_xlfn.XLOOKUP(B1928,'2.1.trackMPD'!$R$7:$R$29,'2.1.trackMPD'!$T$7:$T$29)</f>
        <v>4</v>
      </c>
      <c r="D1928">
        <v>5000</v>
      </c>
      <c r="E1928" t="s">
        <v>6400</v>
      </c>
      <c r="F1928" t="s">
        <v>110</v>
      </c>
      <c r="G1928" t="s">
        <v>124</v>
      </c>
      <c r="H1928" t="s">
        <v>6398</v>
      </c>
      <c r="I1928">
        <v>5.6699999999999998E-8</v>
      </c>
    </row>
    <row r="1929" spans="1:9" x14ac:dyDescent="0.2">
      <c r="A1929" t="s">
        <v>28</v>
      </c>
      <c r="B1929" t="s">
        <v>0</v>
      </c>
      <c r="C1929">
        <f>_xlfn.XLOOKUP(B1929,'2.1.trackMPD'!$R$7:$R$29,'2.1.trackMPD'!$T$7:$T$29)</f>
        <v>4</v>
      </c>
      <c r="D1929">
        <v>5000</v>
      </c>
      <c r="E1929" t="s">
        <v>6400</v>
      </c>
      <c r="F1929" t="s">
        <v>110</v>
      </c>
      <c r="G1929" t="s">
        <v>140</v>
      </c>
      <c r="H1929" t="s">
        <v>6398</v>
      </c>
      <c r="I1929">
        <v>5.6699999999999998E-8</v>
      </c>
    </row>
    <row r="1930" spans="1:9" x14ac:dyDescent="0.2">
      <c r="A1930" t="s">
        <v>28</v>
      </c>
      <c r="B1930" t="s">
        <v>0</v>
      </c>
      <c r="C1930">
        <f>_xlfn.XLOOKUP(B1930,'2.1.trackMPD'!$R$7:$R$29,'2.1.trackMPD'!$T$7:$T$29)</f>
        <v>4</v>
      </c>
      <c r="D1930">
        <v>5000</v>
      </c>
      <c r="E1930" t="s">
        <v>6400</v>
      </c>
      <c r="F1930" t="s">
        <v>111</v>
      </c>
      <c r="G1930" t="s">
        <v>124</v>
      </c>
      <c r="H1930" t="s">
        <v>6398</v>
      </c>
      <c r="I1930">
        <v>5.6699999999999998E-8</v>
      </c>
    </row>
    <row r="1931" spans="1:9" x14ac:dyDescent="0.2">
      <c r="A1931" t="s">
        <v>28</v>
      </c>
      <c r="B1931" t="s">
        <v>0</v>
      </c>
      <c r="C1931">
        <f>_xlfn.XLOOKUP(B1931,'2.1.trackMPD'!$R$7:$R$29,'2.1.trackMPD'!$T$7:$T$29)</f>
        <v>4</v>
      </c>
      <c r="D1931">
        <v>5000</v>
      </c>
      <c r="E1931" t="s">
        <v>6400</v>
      </c>
      <c r="F1931" t="s">
        <v>111</v>
      </c>
      <c r="G1931" t="s">
        <v>140</v>
      </c>
      <c r="H1931" t="s">
        <v>6398</v>
      </c>
      <c r="I1931">
        <v>5.6699999999999998E-8</v>
      </c>
    </row>
    <row r="1932" spans="1:9" x14ac:dyDescent="0.2">
      <c r="A1932" t="s">
        <v>28</v>
      </c>
      <c r="B1932" t="s">
        <v>0</v>
      </c>
      <c r="C1932">
        <f>_xlfn.XLOOKUP(B1932,'2.1.trackMPD'!$R$7:$R$29,'2.1.trackMPD'!$T$7:$T$29)</f>
        <v>4</v>
      </c>
      <c r="D1932">
        <v>5000</v>
      </c>
      <c r="E1932" t="s">
        <v>6400</v>
      </c>
      <c r="F1932" t="s">
        <v>110</v>
      </c>
      <c r="G1932" t="s">
        <v>124</v>
      </c>
      <c r="H1932" t="s">
        <v>6399</v>
      </c>
    </row>
    <row r="1933" spans="1:9" x14ac:dyDescent="0.2">
      <c r="A1933" t="s">
        <v>28</v>
      </c>
      <c r="B1933" t="s">
        <v>0</v>
      </c>
      <c r="C1933">
        <f>_xlfn.XLOOKUP(B1933,'2.1.trackMPD'!$R$7:$R$29,'2.1.trackMPD'!$T$7:$T$29)</f>
        <v>4</v>
      </c>
      <c r="D1933">
        <v>5000</v>
      </c>
      <c r="E1933" t="s">
        <v>6400</v>
      </c>
      <c r="F1933" t="s">
        <v>110</v>
      </c>
      <c r="G1933" t="s">
        <v>140</v>
      </c>
      <c r="H1933" t="s">
        <v>6399</v>
      </c>
    </row>
    <row r="1934" spans="1:9" x14ac:dyDescent="0.2">
      <c r="A1934" t="s">
        <v>28</v>
      </c>
      <c r="B1934" t="s">
        <v>0</v>
      </c>
      <c r="C1934">
        <f>_xlfn.XLOOKUP(B1934,'2.1.trackMPD'!$R$7:$R$29,'2.1.trackMPD'!$T$7:$T$29)</f>
        <v>4</v>
      </c>
      <c r="D1934">
        <v>1</v>
      </c>
      <c r="E1934" t="s">
        <v>6401</v>
      </c>
      <c r="F1934" t="s">
        <v>110</v>
      </c>
      <c r="G1934" t="s">
        <v>124</v>
      </c>
      <c r="H1934" t="s">
        <v>6398</v>
      </c>
      <c r="I1934">
        <v>5.6699999999999998E-8</v>
      </c>
    </row>
    <row r="1935" spans="1:9" x14ac:dyDescent="0.2">
      <c r="A1935" t="s">
        <v>28</v>
      </c>
      <c r="B1935" t="s">
        <v>0</v>
      </c>
      <c r="C1935">
        <f>_xlfn.XLOOKUP(B1935,'2.1.trackMPD'!$R$7:$R$29,'2.1.trackMPD'!$T$7:$T$29)</f>
        <v>4</v>
      </c>
      <c r="D1935">
        <v>1</v>
      </c>
      <c r="E1935" t="s">
        <v>6401</v>
      </c>
      <c r="F1935" t="s">
        <v>110</v>
      </c>
      <c r="G1935" t="s">
        <v>140</v>
      </c>
      <c r="H1935" t="s">
        <v>6398</v>
      </c>
      <c r="I1935">
        <v>5.6699999999999998E-8</v>
      </c>
    </row>
    <row r="1936" spans="1:9" x14ac:dyDescent="0.2">
      <c r="A1936" t="s">
        <v>28</v>
      </c>
      <c r="B1936" t="s">
        <v>0</v>
      </c>
      <c r="C1936">
        <f>_xlfn.XLOOKUP(B1936,'2.1.trackMPD'!$R$7:$R$29,'2.1.trackMPD'!$T$7:$T$29)</f>
        <v>4</v>
      </c>
      <c r="D1936">
        <v>1</v>
      </c>
      <c r="E1936" t="s">
        <v>6401</v>
      </c>
      <c r="F1936" t="s">
        <v>111</v>
      </c>
      <c r="G1936" t="s">
        <v>124</v>
      </c>
      <c r="H1936" t="s">
        <v>6398</v>
      </c>
      <c r="I1936">
        <v>5.6699999999999998E-8</v>
      </c>
    </row>
    <row r="1937" spans="1:9" x14ac:dyDescent="0.2">
      <c r="A1937" t="s">
        <v>28</v>
      </c>
      <c r="B1937" t="s">
        <v>0</v>
      </c>
      <c r="C1937">
        <f>_xlfn.XLOOKUP(B1937,'2.1.trackMPD'!$R$7:$R$29,'2.1.trackMPD'!$T$7:$T$29)</f>
        <v>4</v>
      </c>
      <c r="D1937">
        <v>1</v>
      </c>
      <c r="E1937" t="s">
        <v>6401</v>
      </c>
      <c r="F1937" t="s">
        <v>111</v>
      </c>
      <c r="G1937" t="s">
        <v>140</v>
      </c>
      <c r="H1937" t="s">
        <v>6398</v>
      </c>
      <c r="I1937">
        <v>5.6699999999999998E-8</v>
      </c>
    </row>
    <row r="1938" spans="1:9" x14ac:dyDescent="0.2">
      <c r="A1938" t="s">
        <v>28</v>
      </c>
      <c r="B1938" t="s">
        <v>0</v>
      </c>
      <c r="C1938">
        <f>_xlfn.XLOOKUP(B1938,'2.1.trackMPD'!$R$7:$R$29,'2.1.trackMPD'!$T$7:$T$29)</f>
        <v>4</v>
      </c>
      <c r="D1938">
        <v>1</v>
      </c>
      <c r="E1938" t="s">
        <v>6401</v>
      </c>
      <c r="F1938" t="s">
        <v>110</v>
      </c>
      <c r="G1938" t="s">
        <v>124</v>
      </c>
      <c r="H1938" t="s">
        <v>6399</v>
      </c>
    </row>
    <row r="1939" spans="1:9" x14ac:dyDescent="0.2">
      <c r="A1939" t="s">
        <v>28</v>
      </c>
      <c r="B1939" t="s">
        <v>0</v>
      </c>
      <c r="C1939">
        <f>_xlfn.XLOOKUP(B1939,'2.1.trackMPD'!$R$7:$R$29,'2.1.trackMPD'!$T$7:$T$29)</f>
        <v>4</v>
      </c>
      <c r="D1939">
        <v>1</v>
      </c>
      <c r="E1939" t="s">
        <v>6401</v>
      </c>
      <c r="F1939" t="s">
        <v>110</v>
      </c>
      <c r="G1939" t="s">
        <v>140</v>
      </c>
      <c r="H1939" t="s">
        <v>6399</v>
      </c>
    </row>
    <row r="1940" spans="1:9" x14ac:dyDescent="0.2">
      <c r="A1940" t="s">
        <v>28</v>
      </c>
      <c r="B1940" t="s">
        <v>0</v>
      </c>
      <c r="C1940">
        <f>_xlfn.XLOOKUP(B1940,'2.1.trackMPD'!$R$7:$R$29,'2.1.trackMPD'!$T$7:$T$29)</f>
        <v>4</v>
      </c>
      <c r="D1940">
        <v>10</v>
      </c>
      <c r="E1940" t="s">
        <v>6401</v>
      </c>
      <c r="F1940" t="s">
        <v>110</v>
      </c>
      <c r="G1940" t="s">
        <v>124</v>
      </c>
      <c r="H1940" t="s">
        <v>6398</v>
      </c>
      <c r="I1940">
        <v>5.6699999999999998E-8</v>
      </c>
    </row>
    <row r="1941" spans="1:9" x14ac:dyDescent="0.2">
      <c r="A1941" t="s">
        <v>28</v>
      </c>
      <c r="B1941" t="s">
        <v>0</v>
      </c>
      <c r="C1941">
        <f>_xlfn.XLOOKUP(B1941,'2.1.trackMPD'!$R$7:$R$29,'2.1.trackMPD'!$T$7:$T$29)</f>
        <v>4</v>
      </c>
      <c r="D1941">
        <v>10</v>
      </c>
      <c r="E1941" t="s">
        <v>6401</v>
      </c>
      <c r="F1941" t="s">
        <v>110</v>
      </c>
      <c r="G1941" t="s">
        <v>140</v>
      </c>
      <c r="H1941" t="s">
        <v>6398</v>
      </c>
      <c r="I1941">
        <v>5.6699999999999998E-8</v>
      </c>
    </row>
    <row r="1942" spans="1:9" x14ac:dyDescent="0.2">
      <c r="A1942" t="s">
        <v>28</v>
      </c>
      <c r="B1942" t="s">
        <v>0</v>
      </c>
      <c r="C1942">
        <f>_xlfn.XLOOKUP(B1942,'2.1.trackMPD'!$R$7:$R$29,'2.1.trackMPD'!$T$7:$T$29)</f>
        <v>4</v>
      </c>
      <c r="D1942">
        <v>10</v>
      </c>
      <c r="E1942" t="s">
        <v>6401</v>
      </c>
      <c r="F1942" t="s">
        <v>111</v>
      </c>
      <c r="G1942" t="s">
        <v>124</v>
      </c>
      <c r="H1942" t="s">
        <v>6398</v>
      </c>
      <c r="I1942">
        <v>5.6699999999999998E-8</v>
      </c>
    </row>
    <row r="1943" spans="1:9" x14ac:dyDescent="0.2">
      <c r="A1943" t="s">
        <v>28</v>
      </c>
      <c r="B1943" t="s">
        <v>0</v>
      </c>
      <c r="C1943">
        <f>_xlfn.XLOOKUP(B1943,'2.1.trackMPD'!$R$7:$R$29,'2.1.trackMPD'!$T$7:$T$29)</f>
        <v>4</v>
      </c>
      <c r="D1943">
        <v>10</v>
      </c>
      <c r="E1943" t="s">
        <v>6401</v>
      </c>
      <c r="F1943" t="s">
        <v>111</v>
      </c>
      <c r="G1943" t="s">
        <v>140</v>
      </c>
      <c r="H1943" t="s">
        <v>6398</v>
      </c>
      <c r="I1943">
        <v>5.6699999999999998E-8</v>
      </c>
    </row>
    <row r="1944" spans="1:9" x14ac:dyDescent="0.2">
      <c r="A1944" t="s">
        <v>28</v>
      </c>
      <c r="B1944" t="s">
        <v>0</v>
      </c>
      <c r="C1944">
        <f>_xlfn.XLOOKUP(B1944,'2.1.trackMPD'!$R$7:$R$29,'2.1.trackMPD'!$T$7:$T$29)</f>
        <v>4</v>
      </c>
      <c r="D1944">
        <v>10</v>
      </c>
      <c r="E1944" t="s">
        <v>6401</v>
      </c>
      <c r="F1944" t="s">
        <v>110</v>
      </c>
      <c r="G1944" t="s">
        <v>124</v>
      </c>
      <c r="H1944" t="s">
        <v>6399</v>
      </c>
    </row>
    <row r="1945" spans="1:9" x14ac:dyDescent="0.2">
      <c r="A1945" t="s">
        <v>28</v>
      </c>
      <c r="B1945" t="s">
        <v>0</v>
      </c>
      <c r="C1945">
        <f>_xlfn.XLOOKUP(B1945,'2.1.trackMPD'!$R$7:$R$29,'2.1.trackMPD'!$T$7:$T$29)</f>
        <v>4</v>
      </c>
      <c r="D1945">
        <v>10</v>
      </c>
      <c r="E1945" t="s">
        <v>6401</v>
      </c>
      <c r="F1945" t="s">
        <v>110</v>
      </c>
      <c r="G1945" t="s">
        <v>140</v>
      </c>
      <c r="H1945" t="s">
        <v>6399</v>
      </c>
    </row>
    <row r="1946" spans="1:9" x14ac:dyDescent="0.2">
      <c r="A1946" t="s">
        <v>28</v>
      </c>
      <c r="B1946" t="s">
        <v>0</v>
      </c>
      <c r="C1946">
        <f>_xlfn.XLOOKUP(B1946,'2.1.trackMPD'!$R$7:$R$29,'2.1.trackMPD'!$T$7:$T$29)</f>
        <v>4</v>
      </c>
      <c r="D1946">
        <v>100</v>
      </c>
      <c r="E1946" t="s">
        <v>6401</v>
      </c>
      <c r="F1946" t="s">
        <v>110</v>
      </c>
      <c r="G1946" t="s">
        <v>124</v>
      </c>
      <c r="H1946" t="s">
        <v>6398</v>
      </c>
      <c r="I1946">
        <v>5.6699999999999998E-8</v>
      </c>
    </row>
    <row r="1947" spans="1:9" x14ac:dyDescent="0.2">
      <c r="A1947" t="s">
        <v>28</v>
      </c>
      <c r="B1947" t="s">
        <v>0</v>
      </c>
      <c r="C1947">
        <f>_xlfn.XLOOKUP(B1947,'2.1.trackMPD'!$R$7:$R$29,'2.1.trackMPD'!$T$7:$T$29)</f>
        <v>4</v>
      </c>
      <c r="D1947">
        <v>100</v>
      </c>
      <c r="E1947" t="s">
        <v>6401</v>
      </c>
      <c r="F1947" t="s">
        <v>110</v>
      </c>
      <c r="G1947" t="s">
        <v>140</v>
      </c>
      <c r="H1947" t="s">
        <v>6398</v>
      </c>
      <c r="I1947">
        <v>5.6699999999999998E-8</v>
      </c>
    </row>
    <row r="1948" spans="1:9" x14ac:dyDescent="0.2">
      <c r="A1948" t="s">
        <v>28</v>
      </c>
      <c r="B1948" t="s">
        <v>0</v>
      </c>
      <c r="C1948">
        <f>_xlfn.XLOOKUP(B1948,'2.1.trackMPD'!$R$7:$R$29,'2.1.trackMPD'!$T$7:$T$29)</f>
        <v>4</v>
      </c>
      <c r="D1948">
        <v>100</v>
      </c>
      <c r="E1948" t="s">
        <v>6401</v>
      </c>
      <c r="F1948" t="s">
        <v>111</v>
      </c>
      <c r="G1948" t="s">
        <v>124</v>
      </c>
      <c r="H1948" t="s">
        <v>6398</v>
      </c>
      <c r="I1948">
        <v>5.6699999999999998E-8</v>
      </c>
    </row>
    <row r="1949" spans="1:9" x14ac:dyDescent="0.2">
      <c r="A1949" t="s">
        <v>28</v>
      </c>
      <c r="B1949" t="s">
        <v>0</v>
      </c>
      <c r="C1949">
        <f>_xlfn.XLOOKUP(B1949,'2.1.trackMPD'!$R$7:$R$29,'2.1.trackMPD'!$T$7:$T$29)</f>
        <v>4</v>
      </c>
      <c r="D1949">
        <v>100</v>
      </c>
      <c r="E1949" t="s">
        <v>6401</v>
      </c>
      <c r="F1949" t="s">
        <v>111</v>
      </c>
      <c r="G1949" t="s">
        <v>140</v>
      </c>
      <c r="H1949" t="s">
        <v>6398</v>
      </c>
      <c r="I1949">
        <v>5.6699999999999998E-8</v>
      </c>
    </row>
    <row r="1950" spans="1:9" x14ac:dyDescent="0.2">
      <c r="A1950" t="s">
        <v>28</v>
      </c>
      <c r="B1950" t="s">
        <v>0</v>
      </c>
      <c r="C1950">
        <f>_xlfn.XLOOKUP(B1950,'2.1.trackMPD'!$R$7:$R$29,'2.1.trackMPD'!$T$7:$T$29)</f>
        <v>4</v>
      </c>
      <c r="D1950">
        <v>100</v>
      </c>
      <c r="E1950" t="s">
        <v>6401</v>
      </c>
      <c r="F1950" t="s">
        <v>110</v>
      </c>
      <c r="G1950" t="s">
        <v>124</v>
      </c>
      <c r="H1950" t="s">
        <v>6399</v>
      </c>
    </row>
    <row r="1951" spans="1:9" x14ac:dyDescent="0.2">
      <c r="A1951" t="s">
        <v>28</v>
      </c>
      <c r="B1951" t="s">
        <v>0</v>
      </c>
      <c r="C1951">
        <f>_xlfn.XLOOKUP(B1951,'2.1.trackMPD'!$R$7:$R$29,'2.1.trackMPD'!$T$7:$T$29)</f>
        <v>4</v>
      </c>
      <c r="D1951">
        <v>100</v>
      </c>
      <c r="E1951" t="s">
        <v>6401</v>
      </c>
      <c r="F1951" t="s">
        <v>110</v>
      </c>
      <c r="G1951" t="s">
        <v>140</v>
      </c>
      <c r="H1951" t="s">
        <v>6399</v>
      </c>
    </row>
    <row r="1952" spans="1:9" x14ac:dyDescent="0.2">
      <c r="A1952" t="s">
        <v>28</v>
      </c>
      <c r="B1952" t="s">
        <v>1</v>
      </c>
      <c r="C1952">
        <f>_xlfn.XLOOKUP(B1952,'2.1.trackMPD'!$R$7:$R$29,'2.1.trackMPD'!$T$7:$T$29)</f>
        <v>3</v>
      </c>
      <c r="D1952">
        <v>1</v>
      </c>
      <c r="E1952" t="s">
        <v>6396</v>
      </c>
      <c r="F1952" t="s">
        <v>110</v>
      </c>
      <c r="G1952" t="s">
        <v>124</v>
      </c>
      <c r="H1952" t="s">
        <v>6398</v>
      </c>
      <c r="I1952">
        <v>5.6699999999999998E-8</v>
      </c>
    </row>
    <row r="1953" spans="1:9" x14ac:dyDescent="0.2">
      <c r="A1953" t="s">
        <v>28</v>
      </c>
      <c r="B1953" t="s">
        <v>1</v>
      </c>
      <c r="C1953">
        <f>_xlfn.XLOOKUP(B1953,'2.1.trackMPD'!$R$7:$R$29,'2.1.trackMPD'!$T$7:$T$29)</f>
        <v>3</v>
      </c>
      <c r="D1953">
        <v>1</v>
      </c>
      <c r="E1953" t="s">
        <v>6396</v>
      </c>
      <c r="F1953" t="s">
        <v>110</v>
      </c>
      <c r="G1953" t="s">
        <v>140</v>
      </c>
      <c r="H1953" t="s">
        <v>6398</v>
      </c>
      <c r="I1953">
        <v>5.6699999999999998E-8</v>
      </c>
    </row>
    <row r="1954" spans="1:9" x14ac:dyDescent="0.2">
      <c r="A1954" t="s">
        <v>28</v>
      </c>
      <c r="B1954" t="s">
        <v>1</v>
      </c>
      <c r="C1954">
        <f>_xlfn.XLOOKUP(B1954,'2.1.trackMPD'!$R$7:$R$29,'2.1.trackMPD'!$T$7:$T$29)</f>
        <v>3</v>
      </c>
      <c r="D1954">
        <v>1</v>
      </c>
      <c r="E1954" t="s">
        <v>6396</v>
      </c>
      <c r="F1954" t="s">
        <v>111</v>
      </c>
      <c r="G1954" t="s">
        <v>124</v>
      </c>
      <c r="H1954" t="s">
        <v>6398</v>
      </c>
      <c r="I1954">
        <v>5.6699999999999998E-8</v>
      </c>
    </row>
    <row r="1955" spans="1:9" x14ac:dyDescent="0.2">
      <c r="A1955" t="s">
        <v>28</v>
      </c>
      <c r="B1955" t="s">
        <v>1</v>
      </c>
      <c r="C1955">
        <f>_xlfn.XLOOKUP(B1955,'2.1.trackMPD'!$R$7:$R$29,'2.1.trackMPD'!$T$7:$T$29)</f>
        <v>3</v>
      </c>
      <c r="D1955">
        <v>1</v>
      </c>
      <c r="E1955" t="s">
        <v>6396</v>
      </c>
      <c r="F1955" t="s">
        <v>111</v>
      </c>
      <c r="G1955" t="s">
        <v>140</v>
      </c>
      <c r="H1955" t="s">
        <v>6398</v>
      </c>
      <c r="I1955">
        <v>5.6699999999999998E-8</v>
      </c>
    </row>
    <row r="1956" spans="1:9" x14ac:dyDescent="0.2">
      <c r="A1956" t="s">
        <v>28</v>
      </c>
      <c r="B1956" t="s">
        <v>1</v>
      </c>
      <c r="C1956">
        <f>_xlfn.XLOOKUP(B1956,'2.1.trackMPD'!$R$7:$R$29,'2.1.trackMPD'!$T$7:$T$29)</f>
        <v>3</v>
      </c>
      <c r="D1956">
        <v>1</v>
      </c>
      <c r="E1956" t="s">
        <v>6396</v>
      </c>
      <c r="F1956" t="s">
        <v>110</v>
      </c>
      <c r="G1956" t="s">
        <v>124</v>
      </c>
      <c r="H1956" t="s">
        <v>6399</v>
      </c>
    </row>
    <row r="1957" spans="1:9" x14ac:dyDescent="0.2">
      <c r="A1957" t="s">
        <v>28</v>
      </c>
      <c r="B1957" t="s">
        <v>1</v>
      </c>
      <c r="C1957">
        <f>_xlfn.XLOOKUP(B1957,'2.1.trackMPD'!$R$7:$R$29,'2.1.trackMPD'!$T$7:$T$29)</f>
        <v>3</v>
      </c>
      <c r="D1957">
        <v>1</v>
      </c>
      <c r="E1957" t="s">
        <v>6396</v>
      </c>
      <c r="F1957" t="s">
        <v>110</v>
      </c>
      <c r="G1957" t="s">
        <v>140</v>
      </c>
      <c r="H1957" t="s">
        <v>6399</v>
      </c>
    </row>
    <row r="1958" spans="1:9" x14ac:dyDescent="0.2">
      <c r="A1958" t="s">
        <v>28</v>
      </c>
      <c r="B1958" t="s">
        <v>1</v>
      </c>
      <c r="C1958">
        <f>_xlfn.XLOOKUP(B1958,'2.1.trackMPD'!$R$7:$R$29,'2.1.trackMPD'!$T$7:$T$29)</f>
        <v>3</v>
      </c>
      <c r="D1958">
        <v>10</v>
      </c>
      <c r="E1958" t="s">
        <v>6396</v>
      </c>
      <c r="F1958" t="s">
        <v>110</v>
      </c>
      <c r="G1958" t="s">
        <v>124</v>
      </c>
      <c r="H1958" t="s">
        <v>6398</v>
      </c>
      <c r="I1958">
        <v>5.6699999999999998E-8</v>
      </c>
    </row>
    <row r="1959" spans="1:9" x14ac:dyDescent="0.2">
      <c r="A1959" t="s">
        <v>28</v>
      </c>
      <c r="B1959" t="s">
        <v>1</v>
      </c>
      <c r="C1959">
        <f>_xlfn.XLOOKUP(B1959,'2.1.trackMPD'!$R$7:$R$29,'2.1.trackMPD'!$T$7:$T$29)</f>
        <v>3</v>
      </c>
      <c r="D1959">
        <v>10</v>
      </c>
      <c r="E1959" t="s">
        <v>6396</v>
      </c>
      <c r="F1959" t="s">
        <v>110</v>
      </c>
      <c r="G1959" t="s">
        <v>140</v>
      </c>
      <c r="H1959" t="s">
        <v>6398</v>
      </c>
      <c r="I1959">
        <v>5.6699999999999998E-8</v>
      </c>
    </row>
    <row r="1960" spans="1:9" x14ac:dyDescent="0.2">
      <c r="A1960" t="s">
        <v>28</v>
      </c>
      <c r="B1960" t="s">
        <v>1</v>
      </c>
      <c r="C1960">
        <f>_xlfn.XLOOKUP(B1960,'2.1.trackMPD'!$R$7:$R$29,'2.1.trackMPD'!$T$7:$T$29)</f>
        <v>3</v>
      </c>
      <c r="D1960">
        <v>10</v>
      </c>
      <c r="E1960" t="s">
        <v>6396</v>
      </c>
      <c r="F1960" t="s">
        <v>111</v>
      </c>
      <c r="G1960" t="s">
        <v>124</v>
      </c>
      <c r="H1960" t="s">
        <v>6398</v>
      </c>
      <c r="I1960">
        <v>5.6699999999999998E-8</v>
      </c>
    </row>
    <row r="1961" spans="1:9" x14ac:dyDescent="0.2">
      <c r="A1961" t="s">
        <v>28</v>
      </c>
      <c r="B1961" t="s">
        <v>1</v>
      </c>
      <c r="C1961">
        <f>_xlfn.XLOOKUP(B1961,'2.1.trackMPD'!$R$7:$R$29,'2.1.trackMPD'!$T$7:$T$29)</f>
        <v>3</v>
      </c>
      <c r="D1961">
        <v>10</v>
      </c>
      <c r="E1961" t="s">
        <v>6396</v>
      </c>
      <c r="F1961" t="s">
        <v>111</v>
      </c>
      <c r="G1961" t="s">
        <v>140</v>
      </c>
      <c r="H1961" t="s">
        <v>6398</v>
      </c>
      <c r="I1961">
        <v>5.6699999999999998E-8</v>
      </c>
    </row>
    <row r="1962" spans="1:9" x14ac:dyDescent="0.2">
      <c r="A1962" t="s">
        <v>28</v>
      </c>
      <c r="B1962" t="s">
        <v>1</v>
      </c>
      <c r="C1962">
        <f>_xlfn.XLOOKUP(B1962,'2.1.trackMPD'!$R$7:$R$29,'2.1.trackMPD'!$T$7:$T$29)</f>
        <v>3</v>
      </c>
      <c r="D1962">
        <v>10</v>
      </c>
      <c r="E1962" t="s">
        <v>6396</v>
      </c>
      <c r="F1962" t="s">
        <v>110</v>
      </c>
      <c r="G1962" t="s">
        <v>124</v>
      </c>
      <c r="H1962" t="s">
        <v>6399</v>
      </c>
    </row>
    <row r="1963" spans="1:9" x14ac:dyDescent="0.2">
      <c r="A1963" t="s">
        <v>28</v>
      </c>
      <c r="B1963" t="s">
        <v>1</v>
      </c>
      <c r="C1963">
        <f>_xlfn.XLOOKUP(B1963,'2.1.trackMPD'!$R$7:$R$29,'2.1.trackMPD'!$T$7:$T$29)</f>
        <v>3</v>
      </c>
      <c r="D1963">
        <v>10</v>
      </c>
      <c r="E1963" t="s">
        <v>6396</v>
      </c>
      <c r="F1963" t="s">
        <v>110</v>
      </c>
      <c r="G1963" t="s">
        <v>140</v>
      </c>
      <c r="H1963" t="s">
        <v>6399</v>
      </c>
    </row>
    <row r="1964" spans="1:9" x14ac:dyDescent="0.2">
      <c r="A1964" t="s">
        <v>28</v>
      </c>
      <c r="B1964" t="s">
        <v>1</v>
      </c>
      <c r="C1964">
        <f>_xlfn.XLOOKUP(B1964,'2.1.trackMPD'!$R$7:$R$29,'2.1.trackMPD'!$T$7:$T$29)</f>
        <v>3</v>
      </c>
      <c r="D1964">
        <v>100</v>
      </c>
      <c r="E1964" t="s">
        <v>6396</v>
      </c>
      <c r="F1964" t="s">
        <v>110</v>
      </c>
      <c r="G1964" t="s">
        <v>124</v>
      </c>
      <c r="H1964" t="s">
        <v>6398</v>
      </c>
      <c r="I1964">
        <v>5.6699999999999998E-8</v>
      </c>
    </row>
    <row r="1965" spans="1:9" x14ac:dyDescent="0.2">
      <c r="A1965" t="s">
        <v>28</v>
      </c>
      <c r="B1965" t="s">
        <v>1</v>
      </c>
      <c r="C1965">
        <f>_xlfn.XLOOKUP(B1965,'2.1.trackMPD'!$R$7:$R$29,'2.1.trackMPD'!$T$7:$T$29)</f>
        <v>3</v>
      </c>
      <c r="D1965">
        <v>100</v>
      </c>
      <c r="E1965" t="s">
        <v>6396</v>
      </c>
      <c r="F1965" t="s">
        <v>110</v>
      </c>
      <c r="G1965" t="s">
        <v>140</v>
      </c>
      <c r="H1965" t="s">
        <v>6398</v>
      </c>
      <c r="I1965">
        <v>5.6699999999999998E-8</v>
      </c>
    </row>
    <row r="1966" spans="1:9" x14ac:dyDescent="0.2">
      <c r="A1966" t="s">
        <v>28</v>
      </c>
      <c r="B1966" t="s">
        <v>1</v>
      </c>
      <c r="C1966">
        <f>_xlfn.XLOOKUP(B1966,'2.1.trackMPD'!$R$7:$R$29,'2.1.trackMPD'!$T$7:$T$29)</f>
        <v>3</v>
      </c>
      <c r="D1966">
        <v>100</v>
      </c>
      <c r="E1966" t="s">
        <v>6396</v>
      </c>
      <c r="F1966" t="s">
        <v>111</v>
      </c>
      <c r="G1966" t="s">
        <v>124</v>
      </c>
      <c r="H1966" t="s">
        <v>6398</v>
      </c>
      <c r="I1966">
        <v>5.6699999999999998E-8</v>
      </c>
    </row>
    <row r="1967" spans="1:9" x14ac:dyDescent="0.2">
      <c r="A1967" t="s">
        <v>28</v>
      </c>
      <c r="B1967" t="s">
        <v>1</v>
      </c>
      <c r="C1967">
        <f>_xlfn.XLOOKUP(B1967,'2.1.trackMPD'!$R$7:$R$29,'2.1.trackMPD'!$T$7:$T$29)</f>
        <v>3</v>
      </c>
      <c r="D1967">
        <v>100</v>
      </c>
      <c r="E1967" t="s">
        <v>6396</v>
      </c>
      <c r="F1967" t="s">
        <v>111</v>
      </c>
      <c r="G1967" t="s">
        <v>140</v>
      </c>
      <c r="H1967" t="s">
        <v>6398</v>
      </c>
      <c r="I1967">
        <v>5.6699999999999998E-8</v>
      </c>
    </row>
    <row r="1968" spans="1:9" x14ac:dyDescent="0.2">
      <c r="A1968" t="s">
        <v>28</v>
      </c>
      <c r="B1968" t="s">
        <v>1</v>
      </c>
      <c r="C1968">
        <f>_xlfn.XLOOKUP(B1968,'2.1.trackMPD'!$R$7:$R$29,'2.1.trackMPD'!$T$7:$T$29)</f>
        <v>3</v>
      </c>
      <c r="D1968">
        <v>100</v>
      </c>
      <c r="E1968" t="s">
        <v>6396</v>
      </c>
      <c r="F1968" t="s">
        <v>110</v>
      </c>
      <c r="G1968" t="s">
        <v>124</v>
      </c>
      <c r="H1968" t="s">
        <v>6399</v>
      </c>
    </row>
    <row r="1969" spans="1:9" x14ac:dyDescent="0.2">
      <c r="A1969" t="s">
        <v>28</v>
      </c>
      <c r="B1969" t="s">
        <v>1</v>
      </c>
      <c r="C1969">
        <f>_xlfn.XLOOKUP(B1969,'2.1.trackMPD'!$R$7:$R$29,'2.1.trackMPD'!$T$7:$T$29)</f>
        <v>3</v>
      </c>
      <c r="D1969">
        <v>100</v>
      </c>
      <c r="E1969" t="s">
        <v>6396</v>
      </c>
      <c r="F1969" t="s">
        <v>110</v>
      </c>
      <c r="G1969" t="s">
        <v>140</v>
      </c>
      <c r="H1969" t="s">
        <v>6399</v>
      </c>
    </row>
    <row r="1970" spans="1:9" x14ac:dyDescent="0.2">
      <c r="A1970" t="s">
        <v>28</v>
      </c>
      <c r="B1970" t="s">
        <v>1</v>
      </c>
      <c r="C1970">
        <f>_xlfn.XLOOKUP(B1970,'2.1.trackMPD'!$R$7:$R$29,'2.1.trackMPD'!$T$7:$T$29)</f>
        <v>3</v>
      </c>
      <c r="D1970">
        <v>1000</v>
      </c>
      <c r="E1970" t="s">
        <v>6396</v>
      </c>
      <c r="F1970" t="s">
        <v>110</v>
      </c>
      <c r="G1970" t="s">
        <v>124</v>
      </c>
      <c r="H1970" t="s">
        <v>6398</v>
      </c>
      <c r="I1970">
        <v>5.6699999999999998E-8</v>
      </c>
    </row>
    <row r="1971" spans="1:9" x14ac:dyDescent="0.2">
      <c r="A1971" t="s">
        <v>28</v>
      </c>
      <c r="B1971" t="s">
        <v>1</v>
      </c>
      <c r="C1971">
        <f>_xlfn.XLOOKUP(B1971,'2.1.trackMPD'!$R$7:$R$29,'2.1.trackMPD'!$T$7:$T$29)</f>
        <v>3</v>
      </c>
      <c r="D1971">
        <v>1000</v>
      </c>
      <c r="E1971" t="s">
        <v>6396</v>
      </c>
      <c r="F1971" t="s">
        <v>110</v>
      </c>
      <c r="G1971" t="s">
        <v>140</v>
      </c>
      <c r="H1971" t="s">
        <v>6398</v>
      </c>
      <c r="I1971">
        <v>5.6699999999999998E-8</v>
      </c>
    </row>
    <row r="1972" spans="1:9" x14ac:dyDescent="0.2">
      <c r="A1972" t="s">
        <v>28</v>
      </c>
      <c r="B1972" t="s">
        <v>1</v>
      </c>
      <c r="C1972">
        <f>_xlfn.XLOOKUP(B1972,'2.1.trackMPD'!$R$7:$R$29,'2.1.trackMPD'!$T$7:$T$29)</f>
        <v>3</v>
      </c>
      <c r="D1972">
        <v>1000</v>
      </c>
      <c r="E1972" t="s">
        <v>6396</v>
      </c>
      <c r="F1972" t="s">
        <v>111</v>
      </c>
      <c r="G1972" t="s">
        <v>124</v>
      </c>
      <c r="H1972" t="s">
        <v>6398</v>
      </c>
      <c r="I1972">
        <v>5.6699999999999998E-8</v>
      </c>
    </row>
    <row r="1973" spans="1:9" x14ac:dyDescent="0.2">
      <c r="A1973" t="s">
        <v>28</v>
      </c>
      <c r="B1973" t="s">
        <v>1</v>
      </c>
      <c r="C1973">
        <f>_xlfn.XLOOKUP(B1973,'2.1.trackMPD'!$R$7:$R$29,'2.1.trackMPD'!$T$7:$T$29)</f>
        <v>3</v>
      </c>
      <c r="D1973">
        <v>1000</v>
      </c>
      <c r="E1973" t="s">
        <v>6396</v>
      </c>
      <c r="F1973" t="s">
        <v>111</v>
      </c>
      <c r="G1973" t="s">
        <v>140</v>
      </c>
      <c r="H1973" t="s">
        <v>6398</v>
      </c>
      <c r="I1973">
        <v>5.6699999999999998E-8</v>
      </c>
    </row>
    <row r="1974" spans="1:9" x14ac:dyDescent="0.2">
      <c r="A1974" t="s">
        <v>28</v>
      </c>
      <c r="B1974" t="s">
        <v>1</v>
      </c>
      <c r="C1974">
        <f>_xlfn.XLOOKUP(B1974,'2.1.trackMPD'!$R$7:$R$29,'2.1.trackMPD'!$T$7:$T$29)</f>
        <v>3</v>
      </c>
      <c r="D1974">
        <v>1000</v>
      </c>
      <c r="E1974" t="s">
        <v>6396</v>
      </c>
      <c r="F1974" t="s">
        <v>110</v>
      </c>
      <c r="G1974" t="s">
        <v>124</v>
      </c>
      <c r="H1974" t="s">
        <v>6399</v>
      </c>
    </row>
    <row r="1975" spans="1:9" x14ac:dyDescent="0.2">
      <c r="A1975" t="s">
        <v>28</v>
      </c>
      <c r="B1975" t="s">
        <v>1</v>
      </c>
      <c r="C1975">
        <f>_xlfn.XLOOKUP(B1975,'2.1.trackMPD'!$R$7:$R$29,'2.1.trackMPD'!$T$7:$T$29)</f>
        <v>3</v>
      </c>
      <c r="D1975">
        <v>1000</v>
      </c>
      <c r="E1975" t="s">
        <v>6396</v>
      </c>
      <c r="F1975" t="s">
        <v>110</v>
      </c>
      <c r="G1975" t="s">
        <v>140</v>
      </c>
      <c r="H1975" t="s">
        <v>6399</v>
      </c>
    </row>
    <row r="1976" spans="1:9" x14ac:dyDescent="0.2">
      <c r="A1976" t="s">
        <v>28</v>
      </c>
      <c r="B1976" t="s">
        <v>1</v>
      </c>
      <c r="C1976">
        <f>_xlfn.XLOOKUP(B1976,'2.1.trackMPD'!$R$7:$R$29,'2.1.trackMPD'!$T$7:$T$29)</f>
        <v>3</v>
      </c>
      <c r="D1976">
        <v>5000</v>
      </c>
      <c r="E1976" t="s">
        <v>6396</v>
      </c>
      <c r="F1976" t="s">
        <v>110</v>
      </c>
      <c r="G1976" t="s">
        <v>124</v>
      </c>
      <c r="H1976" t="s">
        <v>6398</v>
      </c>
      <c r="I1976">
        <v>5.6699999999999998E-8</v>
      </c>
    </row>
    <row r="1977" spans="1:9" x14ac:dyDescent="0.2">
      <c r="A1977" t="s">
        <v>28</v>
      </c>
      <c r="B1977" t="s">
        <v>1</v>
      </c>
      <c r="C1977">
        <f>_xlfn.XLOOKUP(B1977,'2.1.trackMPD'!$R$7:$R$29,'2.1.trackMPD'!$T$7:$T$29)</f>
        <v>3</v>
      </c>
      <c r="D1977">
        <v>5000</v>
      </c>
      <c r="E1977" t="s">
        <v>6396</v>
      </c>
      <c r="F1977" t="s">
        <v>110</v>
      </c>
      <c r="G1977" t="s">
        <v>140</v>
      </c>
      <c r="H1977" t="s">
        <v>6398</v>
      </c>
      <c r="I1977">
        <v>5.6699999999999998E-8</v>
      </c>
    </row>
    <row r="1978" spans="1:9" x14ac:dyDescent="0.2">
      <c r="A1978" t="s">
        <v>28</v>
      </c>
      <c r="B1978" t="s">
        <v>1</v>
      </c>
      <c r="C1978">
        <f>_xlfn.XLOOKUP(B1978,'2.1.trackMPD'!$R$7:$R$29,'2.1.trackMPD'!$T$7:$T$29)</f>
        <v>3</v>
      </c>
      <c r="D1978">
        <v>5000</v>
      </c>
      <c r="E1978" t="s">
        <v>6396</v>
      </c>
      <c r="F1978" t="s">
        <v>111</v>
      </c>
      <c r="G1978" t="s">
        <v>124</v>
      </c>
      <c r="H1978" t="s">
        <v>6398</v>
      </c>
      <c r="I1978">
        <v>5.6699999999999998E-8</v>
      </c>
    </row>
    <row r="1979" spans="1:9" x14ac:dyDescent="0.2">
      <c r="A1979" t="s">
        <v>28</v>
      </c>
      <c r="B1979" t="s">
        <v>1</v>
      </c>
      <c r="C1979">
        <f>_xlfn.XLOOKUP(B1979,'2.1.trackMPD'!$R$7:$R$29,'2.1.trackMPD'!$T$7:$T$29)</f>
        <v>3</v>
      </c>
      <c r="D1979">
        <v>5000</v>
      </c>
      <c r="E1979" t="s">
        <v>6396</v>
      </c>
      <c r="F1979" t="s">
        <v>111</v>
      </c>
      <c r="G1979" t="s">
        <v>140</v>
      </c>
      <c r="H1979" t="s">
        <v>6398</v>
      </c>
      <c r="I1979">
        <v>5.6699999999999998E-8</v>
      </c>
    </row>
    <row r="1980" spans="1:9" x14ac:dyDescent="0.2">
      <c r="A1980" t="s">
        <v>28</v>
      </c>
      <c r="B1980" t="s">
        <v>1</v>
      </c>
      <c r="C1980">
        <f>_xlfn.XLOOKUP(B1980,'2.1.trackMPD'!$R$7:$R$29,'2.1.trackMPD'!$T$7:$T$29)</f>
        <v>3</v>
      </c>
      <c r="D1980">
        <v>5000</v>
      </c>
      <c r="E1980" t="s">
        <v>6396</v>
      </c>
      <c r="F1980" t="s">
        <v>110</v>
      </c>
      <c r="G1980" t="s">
        <v>124</v>
      </c>
      <c r="H1980" t="s">
        <v>6399</v>
      </c>
    </row>
    <row r="1981" spans="1:9" x14ac:dyDescent="0.2">
      <c r="A1981" t="s">
        <v>28</v>
      </c>
      <c r="B1981" t="s">
        <v>1</v>
      </c>
      <c r="C1981">
        <f>_xlfn.XLOOKUP(B1981,'2.1.trackMPD'!$R$7:$R$29,'2.1.trackMPD'!$T$7:$T$29)</f>
        <v>3</v>
      </c>
      <c r="D1981">
        <v>5000</v>
      </c>
      <c r="E1981" t="s">
        <v>6396</v>
      </c>
      <c r="F1981" t="s">
        <v>110</v>
      </c>
      <c r="G1981" t="s">
        <v>140</v>
      </c>
      <c r="H1981" t="s">
        <v>6399</v>
      </c>
    </row>
    <row r="1982" spans="1:9" x14ac:dyDescent="0.2">
      <c r="A1982" t="s">
        <v>28</v>
      </c>
      <c r="B1982" t="s">
        <v>1</v>
      </c>
      <c r="C1982">
        <f>_xlfn.XLOOKUP(B1982,'2.1.trackMPD'!$R$7:$R$29,'2.1.trackMPD'!$T$7:$T$29)</f>
        <v>3</v>
      </c>
      <c r="D1982">
        <v>1</v>
      </c>
      <c r="E1982" t="s">
        <v>6400</v>
      </c>
      <c r="F1982" t="s">
        <v>110</v>
      </c>
      <c r="G1982" t="s">
        <v>124</v>
      </c>
      <c r="H1982" t="s">
        <v>6398</v>
      </c>
      <c r="I1982">
        <v>5.6699999999999998E-8</v>
      </c>
    </row>
    <row r="1983" spans="1:9" x14ac:dyDescent="0.2">
      <c r="A1983" t="s">
        <v>28</v>
      </c>
      <c r="B1983" t="s">
        <v>1</v>
      </c>
      <c r="C1983">
        <f>_xlfn.XLOOKUP(B1983,'2.1.trackMPD'!$R$7:$R$29,'2.1.trackMPD'!$T$7:$T$29)</f>
        <v>3</v>
      </c>
      <c r="D1983">
        <v>1</v>
      </c>
      <c r="E1983" t="s">
        <v>6400</v>
      </c>
      <c r="F1983" t="s">
        <v>110</v>
      </c>
      <c r="G1983" t="s">
        <v>140</v>
      </c>
      <c r="H1983" t="s">
        <v>6398</v>
      </c>
      <c r="I1983">
        <v>5.6699999999999998E-8</v>
      </c>
    </row>
    <row r="1984" spans="1:9" x14ac:dyDescent="0.2">
      <c r="A1984" t="s">
        <v>28</v>
      </c>
      <c r="B1984" t="s">
        <v>1</v>
      </c>
      <c r="C1984">
        <f>_xlfn.XLOOKUP(B1984,'2.1.trackMPD'!$R$7:$R$29,'2.1.trackMPD'!$T$7:$T$29)</f>
        <v>3</v>
      </c>
      <c r="D1984">
        <v>1</v>
      </c>
      <c r="E1984" t="s">
        <v>6400</v>
      </c>
      <c r="F1984" t="s">
        <v>111</v>
      </c>
      <c r="G1984" t="s">
        <v>124</v>
      </c>
      <c r="H1984" t="s">
        <v>6398</v>
      </c>
      <c r="I1984">
        <v>5.6699999999999998E-8</v>
      </c>
    </row>
    <row r="1985" spans="1:9" x14ac:dyDescent="0.2">
      <c r="A1985" t="s">
        <v>28</v>
      </c>
      <c r="B1985" t="s">
        <v>1</v>
      </c>
      <c r="C1985">
        <f>_xlfn.XLOOKUP(B1985,'2.1.trackMPD'!$R$7:$R$29,'2.1.trackMPD'!$T$7:$T$29)</f>
        <v>3</v>
      </c>
      <c r="D1985">
        <v>1</v>
      </c>
      <c r="E1985" t="s">
        <v>6400</v>
      </c>
      <c r="F1985" t="s">
        <v>111</v>
      </c>
      <c r="G1985" t="s">
        <v>140</v>
      </c>
      <c r="H1985" t="s">
        <v>6398</v>
      </c>
      <c r="I1985">
        <v>5.6699999999999998E-8</v>
      </c>
    </row>
    <row r="1986" spans="1:9" x14ac:dyDescent="0.2">
      <c r="A1986" t="s">
        <v>28</v>
      </c>
      <c r="B1986" t="s">
        <v>1</v>
      </c>
      <c r="C1986">
        <f>_xlfn.XLOOKUP(B1986,'2.1.trackMPD'!$R$7:$R$29,'2.1.trackMPD'!$T$7:$T$29)</f>
        <v>3</v>
      </c>
      <c r="D1986">
        <v>1</v>
      </c>
      <c r="E1986" t="s">
        <v>6400</v>
      </c>
      <c r="F1986" t="s">
        <v>110</v>
      </c>
      <c r="G1986" t="s">
        <v>124</v>
      </c>
      <c r="H1986" t="s">
        <v>6399</v>
      </c>
    </row>
    <row r="1987" spans="1:9" x14ac:dyDescent="0.2">
      <c r="A1987" t="s">
        <v>28</v>
      </c>
      <c r="B1987" t="s">
        <v>1</v>
      </c>
      <c r="C1987">
        <f>_xlfn.XLOOKUP(B1987,'2.1.trackMPD'!$R$7:$R$29,'2.1.trackMPD'!$T$7:$T$29)</f>
        <v>3</v>
      </c>
      <c r="D1987">
        <v>1</v>
      </c>
      <c r="E1987" t="s">
        <v>6400</v>
      </c>
      <c r="F1987" t="s">
        <v>110</v>
      </c>
      <c r="G1987" t="s">
        <v>140</v>
      </c>
      <c r="H1987" t="s">
        <v>6399</v>
      </c>
    </row>
    <row r="1988" spans="1:9" x14ac:dyDescent="0.2">
      <c r="A1988" t="s">
        <v>28</v>
      </c>
      <c r="B1988" t="s">
        <v>1</v>
      </c>
      <c r="C1988">
        <f>_xlfn.XLOOKUP(B1988,'2.1.trackMPD'!$R$7:$R$29,'2.1.trackMPD'!$T$7:$T$29)</f>
        <v>3</v>
      </c>
      <c r="D1988">
        <v>10</v>
      </c>
      <c r="E1988" t="s">
        <v>6400</v>
      </c>
      <c r="F1988" t="s">
        <v>110</v>
      </c>
      <c r="G1988" t="s">
        <v>124</v>
      </c>
      <c r="H1988" t="s">
        <v>6398</v>
      </c>
      <c r="I1988">
        <v>5.6699999999999998E-8</v>
      </c>
    </row>
    <row r="1989" spans="1:9" x14ac:dyDescent="0.2">
      <c r="A1989" t="s">
        <v>28</v>
      </c>
      <c r="B1989" t="s">
        <v>1</v>
      </c>
      <c r="C1989">
        <f>_xlfn.XLOOKUP(B1989,'2.1.trackMPD'!$R$7:$R$29,'2.1.trackMPD'!$T$7:$T$29)</f>
        <v>3</v>
      </c>
      <c r="D1989">
        <v>10</v>
      </c>
      <c r="E1989" t="s">
        <v>6400</v>
      </c>
      <c r="F1989" t="s">
        <v>110</v>
      </c>
      <c r="G1989" t="s">
        <v>140</v>
      </c>
      <c r="H1989" t="s">
        <v>6398</v>
      </c>
      <c r="I1989">
        <v>5.6699999999999998E-8</v>
      </c>
    </row>
    <row r="1990" spans="1:9" x14ac:dyDescent="0.2">
      <c r="A1990" t="s">
        <v>28</v>
      </c>
      <c r="B1990" t="s">
        <v>1</v>
      </c>
      <c r="C1990">
        <f>_xlfn.XLOOKUP(B1990,'2.1.trackMPD'!$R$7:$R$29,'2.1.trackMPD'!$T$7:$T$29)</f>
        <v>3</v>
      </c>
      <c r="D1990">
        <v>10</v>
      </c>
      <c r="E1990" t="s">
        <v>6400</v>
      </c>
      <c r="F1990" t="s">
        <v>111</v>
      </c>
      <c r="G1990" t="s">
        <v>124</v>
      </c>
      <c r="H1990" t="s">
        <v>6398</v>
      </c>
      <c r="I1990">
        <v>5.6699999999999998E-8</v>
      </c>
    </row>
    <row r="1991" spans="1:9" x14ac:dyDescent="0.2">
      <c r="A1991" t="s">
        <v>28</v>
      </c>
      <c r="B1991" t="s">
        <v>1</v>
      </c>
      <c r="C1991">
        <f>_xlfn.XLOOKUP(B1991,'2.1.trackMPD'!$R$7:$R$29,'2.1.trackMPD'!$T$7:$T$29)</f>
        <v>3</v>
      </c>
      <c r="D1991">
        <v>10</v>
      </c>
      <c r="E1991" t="s">
        <v>6400</v>
      </c>
      <c r="F1991" t="s">
        <v>111</v>
      </c>
      <c r="G1991" t="s">
        <v>140</v>
      </c>
      <c r="H1991" t="s">
        <v>6398</v>
      </c>
      <c r="I1991">
        <v>5.6699999999999998E-8</v>
      </c>
    </row>
    <row r="1992" spans="1:9" x14ac:dyDescent="0.2">
      <c r="A1992" t="s">
        <v>28</v>
      </c>
      <c r="B1992" t="s">
        <v>1</v>
      </c>
      <c r="C1992">
        <f>_xlfn.XLOOKUP(B1992,'2.1.trackMPD'!$R$7:$R$29,'2.1.trackMPD'!$T$7:$T$29)</f>
        <v>3</v>
      </c>
      <c r="D1992">
        <v>10</v>
      </c>
      <c r="E1992" t="s">
        <v>6400</v>
      </c>
      <c r="F1992" t="s">
        <v>110</v>
      </c>
      <c r="G1992" t="s">
        <v>124</v>
      </c>
      <c r="H1992" t="s">
        <v>6399</v>
      </c>
    </row>
    <row r="1993" spans="1:9" x14ac:dyDescent="0.2">
      <c r="A1993" t="s">
        <v>28</v>
      </c>
      <c r="B1993" t="s">
        <v>1</v>
      </c>
      <c r="C1993">
        <f>_xlfn.XLOOKUP(B1993,'2.1.trackMPD'!$R$7:$R$29,'2.1.trackMPD'!$T$7:$T$29)</f>
        <v>3</v>
      </c>
      <c r="D1993">
        <v>10</v>
      </c>
      <c r="E1993" t="s">
        <v>6400</v>
      </c>
      <c r="F1993" t="s">
        <v>110</v>
      </c>
      <c r="G1993" t="s">
        <v>140</v>
      </c>
      <c r="H1993" t="s">
        <v>6399</v>
      </c>
    </row>
    <row r="1994" spans="1:9" x14ac:dyDescent="0.2">
      <c r="A1994" t="s">
        <v>28</v>
      </c>
      <c r="B1994" t="s">
        <v>1</v>
      </c>
      <c r="C1994">
        <f>_xlfn.XLOOKUP(B1994,'2.1.trackMPD'!$R$7:$R$29,'2.1.trackMPD'!$T$7:$T$29)</f>
        <v>3</v>
      </c>
      <c r="D1994">
        <v>100</v>
      </c>
      <c r="E1994" t="s">
        <v>6400</v>
      </c>
      <c r="F1994" t="s">
        <v>110</v>
      </c>
      <c r="G1994" t="s">
        <v>124</v>
      </c>
      <c r="H1994" t="s">
        <v>6398</v>
      </c>
      <c r="I1994">
        <v>5.6699999999999998E-8</v>
      </c>
    </row>
    <row r="1995" spans="1:9" x14ac:dyDescent="0.2">
      <c r="A1995" t="s">
        <v>28</v>
      </c>
      <c r="B1995" t="s">
        <v>1</v>
      </c>
      <c r="C1995">
        <f>_xlfn.XLOOKUP(B1995,'2.1.trackMPD'!$R$7:$R$29,'2.1.trackMPD'!$T$7:$T$29)</f>
        <v>3</v>
      </c>
      <c r="D1995">
        <v>100</v>
      </c>
      <c r="E1995" t="s">
        <v>6400</v>
      </c>
      <c r="F1995" t="s">
        <v>110</v>
      </c>
      <c r="G1995" t="s">
        <v>140</v>
      </c>
      <c r="H1995" t="s">
        <v>6398</v>
      </c>
      <c r="I1995">
        <v>5.6699999999999998E-8</v>
      </c>
    </row>
    <row r="1996" spans="1:9" x14ac:dyDescent="0.2">
      <c r="A1996" t="s">
        <v>28</v>
      </c>
      <c r="B1996" t="s">
        <v>1</v>
      </c>
      <c r="C1996">
        <f>_xlfn.XLOOKUP(B1996,'2.1.trackMPD'!$R$7:$R$29,'2.1.trackMPD'!$T$7:$T$29)</f>
        <v>3</v>
      </c>
      <c r="D1996">
        <v>100</v>
      </c>
      <c r="E1996" t="s">
        <v>6400</v>
      </c>
      <c r="F1996" t="s">
        <v>111</v>
      </c>
      <c r="G1996" t="s">
        <v>124</v>
      </c>
      <c r="H1996" t="s">
        <v>6398</v>
      </c>
      <c r="I1996">
        <v>5.6699999999999998E-8</v>
      </c>
    </row>
    <row r="1997" spans="1:9" x14ac:dyDescent="0.2">
      <c r="A1997" t="s">
        <v>28</v>
      </c>
      <c r="B1997" t="s">
        <v>1</v>
      </c>
      <c r="C1997">
        <f>_xlfn.XLOOKUP(B1997,'2.1.trackMPD'!$R$7:$R$29,'2.1.trackMPD'!$T$7:$T$29)</f>
        <v>3</v>
      </c>
      <c r="D1997">
        <v>100</v>
      </c>
      <c r="E1997" t="s">
        <v>6400</v>
      </c>
      <c r="F1997" t="s">
        <v>111</v>
      </c>
      <c r="G1997" t="s">
        <v>140</v>
      </c>
      <c r="H1997" t="s">
        <v>6398</v>
      </c>
      <c r="I1997">
        <v>5.6699999999999998E-8</v>
      </c>
    </row>
    <row r="1998" spans="1:9" x14ac:dyDescent="0.2">
      <c r="A1998" t="s">
        <v>28</v>
      </c>
      <c r="B1998" t="s">
        <v>1</v>
      </c>
      <c r="C1998">
        <f>_xlfn.XLOOKUP(B1998,'2.1.trackMPD'!$R$7:$R$29,'2.1.trackMPD'!$T$7:$T$29)</f>
        <v>3</v>
      </c>
      <c r="D1998">
        <v>100</v>
      </c>
      <c r="E1998" t="s">
        <v>6400</v>
      </c>
      <c r="F1998" t="s">
        <v>110</v>
      </c>
      <c r="G1998" t="s">
        <v>124</v>
      </c>
      <c r="H1998" t="s">
        <v>6399</v>
      </c>
    </row>
    <row r="1999" spans="1:9" x14ac:dyDescent="0.2">
      <c r="A1999" t="s">
        <v>28</v>
      </c>
      <c r="B1999" t="s">
        <v>1</v>
      </c>
      <c r="C1999">
        <f>_xlfn.XLOOKUP(B1999,'2.1.trackMPD'!$R$7:$R$29,'2.1.trackMPD'!$T$7:$T$29)</f>
        <v>3</v>
      </c>
      <c r="D1999">
        <v>100</v>
      </c>
      <c r="E1999" t="s">
        <v>6400</v>
      </c>
      <c r="F1999" t="s">
        <v>110</v>
      </c>
      <c r="G1999" t="s">
        <v>140</v>
      </c>
      <c r="H1999" t="s">
        <v>6399</v>
      </c>
    </row>
    <row r="2000" spans="1:9" x14ac:dyDescent="0.2">
      <c r="A2000" t="s">
        <v>28</v>
      </c>
      <c r="B2000" t="s">
        <v>1</v>
      </c>
      <c r="C2000">
        <f>_xlfn.XLOOKUP(B2000,'2.1.trackMPD'!$R$7:$R$29,'2.1.trackMPD'!$T$7:$T$29)</f>
        <v>3</v>
      </c>
      <c r="D2000">
        <v>1000</v>
      </c>
      <c r="E2000" t="s">
        <v>6400</v>
      </c>
      <c r="F2000" t="s">
        <v>110</v>
      </c>
      <c r="G2000" t="s">
        <v>124</v>
      </c>
      <c r="H2000" t="s">
        <v>6398</v>
      </c>
      <c r="I2000">
        <v>5.6699999999999998E-8</v>
      </c>
    </row>
    <row r="2001" spans="1:9" x14ac:dyDescent="0.2">
      <c r="A2001" t="s">
        <v>28</v>
      </c>
      <c r="B2001" t="s">
        <v>1</v>
      </c>
      <c r="C2001">
        <f>_xlfn.XLOOKUP(B2001,'2.1.trackMPD'!$R$7:$R$29,'2.1.trackMPD'!$T$7:$T$29)</f>
        <v>3</v>
      </c>
      <c r="D2001">
        <v>1000</v>
      </c>
      <c r="E2001" t="s">
        <v>6400</v>
      </c>
      <c r="F2001" t="s">
        <v>110</v>
      </c>
      <c r="G2001" t="s">
        <v>140</v>
      </c>
      <c r="H2001" t="s">
        <v>6398</v>
      </c>
      <c r="I2001">
        <v>5.6699999999999998E-8</v>
      </c>
    </row>
    <row r="2002" spans="1:9" x14ac:dyDescent="0.2">
      <c r="A2002" t="s">
        <v>28</v>
      </c>
      <c r="B2002" t="s">
        <v>1</v>
      </c>
      <c r="C2002">
        <f>_xlfn.XLOOKUP(B2002,'2.1.trackMPD'!$R$7:$R$29,'2.1.trackMPD'!$T$7:$T$29)</f>
        <v>3</v>
      </c>
      <c r="D2002">
        <v>1000</v>
      </c>
      <c r="E2002" t="s">
        <v>6400</v>
      </c>
      <c r="F2002" t="s">
        <v>111</v>
      </c>
      <c r="G2002" t="s">
        <v>124</v>
      </c>
      <c r="H2002" t="s">
        <v>6398</v>
      </c>
      <c r="I2002">
        <v>5.6699999999999998E-8</v>
      </c>
    </row>
    <row r="2003" spans="1:9" x14ac:dyDescent="0.2">
      <c r="A2003" t="s">
        <v>28</v>
      </c>
      <c r="B2003" t="s">
        <v>1</v>
      </c>
      <c r="C2003">
        <f>_xlfn.XLOOKUP(B2003,'2.1.trackMPD'!$R$7:$R$29,'2.1.trackMPD'!$T$7:$T$29)</f>
        <v>3</v>
      </c>
      <c r="D2003">
        <v>1000</v>
      </c>
      <c r="E2003" t="s">
        <v>6400</v>
      </c>
      <c r="F2003" t="s">
        <v>111</v>
      </c>
      <c r="G2003" t="s">
        <v>140</v>
      </c>
      <c r="H2003" t="s">
        <v>6398</v>
      </c>
      <c r="I2003">
        <v>5.6699999999999998E-8</v>
      </c>
    </row>
    <row r="2004" spans="1:9" x14ac:dyDescent="0.2">
      <c r="A2004" t="s">
        <v>28</v>
      </c>
      <c r="B2004" t="s">
        <v>1</v>
      </c>
      <c r="C2004">
        <f>_xlfn.XLOOKUP(B2004,'2.1.trackMPD'!$R$7:$R$29,'2.1.trackMPD'!$T$7:$T$29)</f>
        <v>3</v>
      </c>
      <c r="D2004">
        <v>1000</v>
      </c>
      <c r="E2004" t="s">
        <v>6400</v>
      </c>
      <c r="F2004" t="s">
        <v>110</v>
      </c>
      <c r="G2004" t="s">
        <v>124</v>
      </c>
      <c r="H2004" t="s">
        <v>6399</v>
      </c>
    </row>
    <row r="2005" spans="1:9" x14ac:dyDescent="0.2">
      <c r="A2005" t="s">
        <v>28</v>
      </c>
      <c r="B2005" t="s">
        <v>1</v>
      </c>
      <c r="C2005">
        <f>_xlfn.XLOOKUP(B2005,'2.1.trackMPD'!$R$7:$R$29,'2.1.trackMPD'!$T$7:$T$29)</f>
        <v>3</v>
      </c>
      <c r="D2005">
        <v>1000</v>
      </c>
      <c r="E2005" t="s">
        <v>6400</v>
      </c>
      <c r="F2005" t="s">
        <v>110</v>
      </c>
      <c r="G2005" t="s">
        <v>140</v>
      </c>
      <c r="H2005" t="s">
        <v>6399</v>
      </c>
    </row>
    <row r="2006" spans="1:9" x14ac:dyDescent="0.2">
      <c r="A2006" t="s">
        <v>28</v>
      </c>
      <c r="B2006" t="s">
        <v>1</v>
      </c>
      <c r="C2006">
        <f>_xlfn.XLOOKUP(B2006,'2.1.trackMPD'!$R$7:$R$29,'2.1.trackMPD'!$T$7:$T$29)</f>
        <v>3</v>
      </c>
      <c r="D2006">
        <v>5000</v>
      </c>
      <c r="E2006" t="s">
        <v>6400</v>
      </c>
      <c r="F2006" t="s">
        <v>110</v>
      </c>
      <c r="G2006" t="s">
        <v>124</v>
      </c>
      <c r="H2006" t="s">
        <v>6398</v>
      </c>
      <c r="I2006">
        <v>5.6699999999999998E-8</v>
      </c>
    </row>
    <row r="2007" spans="1:9" x14ac:dyDescent="0.2">
      <c r="A2007" t="s">
        <v>28</v>
      </c>
      <c r="B2007" t="s">
        <v>1</v>
      </c>
      <c r="C2007">
        <f>_xlfn.XLOOKUP(B2007,'2.1.trackMPD'!$R$7:$R$29,'2.1.trackMPD'!$T$7:$T$29)</f>
        <v>3</v>
      </c>
      <c r="D2007">
        <v>5000</v>
      </c>
      <c r="E2007" t="s">
        <v>6400</v>
      </c>
      <c r="F2007" t="s">
        <v>110</v>
      </c>
      <c r="G2007" t="s">
        <v>140</v>
      </c>
      <c r="H2007" t="s">
        <v>6398</v>
      </c>
      <c r="I2007">
        <v>5.6699999999999998E-8</v>
      </c>
    </row>
    <row r="2008" spans="1:9" x14ac:dyDescent="0.2">
      <c r="A2008" t="s">
        <v>28</v>
      </c>
      <c r="B2008" t="s">
        <v>1</v>
      </c>
      <c r="C2008">
        <f>_xlfn.XLOOKUP(B2008,'2.1.trackMPD'!$R$7:$R$29,'2.1.trackMPD'!$T$7:$T$29)</f>
        <v>3</v>
      </c>
      <c r="D2008">
        <v>5000</v>
      </c>
      <c r="E2008" t="s">
        <v>6400</v>
      </c>
      <c r="F2008" t="s">
        <v>111</v>
      </c>
      <c r="G2008" t="s">
        <v>124</v>
      </c>
      <c r="H2008" t="s">
        <v>6398</v>
      </c>
      <c r="I2008">
        <v>5.6699999999999998E-8</v>
      </c>
    </row>
    <row r="2009" spans="1:9" x14ac:dyDescent="0.2">
      <c r="A2009" t="s">
        <v>28</v>
      </c>
      <c r="B2009" t="s">
        <v>1</v>
      </c>
      <c r="C2009">
        <f>_xlfn.XLOOKUP(B2009,'2.1.trackMPD'!$R$7:$R$29,'2.1.trackMPD'!$T$7:$T$29)</f>
        <v>3</v>
      </c>
      <c r="D2009">
        <v>5000</v>
      </c>
      <c r="E2009" t="s">
        <v>6400</v>
      </c>
      <c r="F2009" t="s">
        <v>111</v>
      </c>
      <c r="G2009" t="s">
        <v>140</v>
      </c>
      <c r="H2009" t="s">
        <v>6398</v>
      </c>
      <c r="I2009">
        <v>5.6699999999999998E-8</v>
      </c>
    </row>
    <row r="2010" spans="1:9" x14ac:dyDescent="0.2">
      <c r="A2010" t="s">
        <v>28</v>
      </c>
      <c r="B2010" t="s">
        <v>1</v>
      </c>
      <c r="C2010">
        <f>_xlfn.XLOOKUP(B2010,'2.1.trackMPD'!$R$7:$R$29,'2.1.trackMPD'!$T$7:$T$29)</f>
        <v>3</v>
      </c>
      <c r="D2010">
        <v>5000</v>
      </c>
      <c r="E2010" t="s">
        <v>6400</v>
      </c>
      <c r="F2010" t="s">
        <v>110</v>
      </c>
      <c r="G2010" t="s">
        <v>124</v>
      </c>
      <c r="H2010" t="s">
        <v>6399</v>
      </c>
    </row>
    <row r="2011" spans="1:9" x14ac:dyDescent="0.2">
      <c r="A2011" t="s">
        <v>28</v>
      </c>
      <c r="B2011" t="s">
        <v>1</v>
      </c>
      <c r="C2011">
        <f>_xlfn.XLOOKUP(B2011,'2.1.trackMPD'!$R$7:$R$29,'2.1.trackMPD'!$T$7:$T$29)</f>
        <v>3</v>
      </c>
      <c r="D2011">
        <v>5000</v>
      </c>
      <c r="E2011" t="s">
        <v>6400</v>
      </c>
      <c r="F2011" t="s">
        <v>110</v>
      </c>
      <c r="G2011" t="s">
        <v>140</v>
      </c>
      <c r="H2011" t="s">
        <v>6399</v>
      </c>
    </row>
    <row r="2012" spans="1:9" x14ac:dyDescent="0.2">
      <c r="A2012" t="s">
        <v>28</v>
      </c>
      <c r="B2012" t="s">
        <v>1</v>
      </c>
      <c r="C2012">
        <f>_xlfn.XLOOKUP(B2012,'2.1.trackMPD'!$R$7:$R$29,'2.1.trackMPD'!$T$7:$T$29)</f>
        <v>3</v>
      </c>
      <c r="D2012">
        <v>1</v>
      </c>
      <c r="E2012" t="s">
        <v>6401</v>
      </c>
      <c r="F2012" t="s">
        <v>110</v>
      </c>
      <c r="G2012" t="s">
        <v>124</v>
      </c>
      <c r="H2012" t="s">
        <v>6398</v>
      </c>
      <c r="I2012">
        <v>5.6699999999999998E-8</v>
      </c>
    </row>
    <row r="2013" spans="1:9" x14ac:dyDescent="0.2">
      <c r="A2013" t="s">
        <v>28</v>
      </c>
      <c r="B2013" t="s">
        <v>1</v>
      </c>
      <c r="C2013">
        <f>_xlfn.XLOOKUP(B2013,'2.1.trackMPD'!$R$7:$R$29,'2.1.trackMPD'!$T$7:$T$29)</f>
        <v>3</v>
      </c>
      <c r="D2013">
        <v>1</v>
      </c>
      <c r="E2013" t="s">
        <v>6401</v>
      </c>
      <c r="F2013" t="s">
        <v>110</v>
      </c>
      <c r="G2013" t="s">
        <v>140</v>
      </c>
      <c r="H2013" t="s">
        <v>6398</v>
      </c>
      <c r="I2013">
        <v>5.6699999999999998E-8</v>
      </c>
    </row>
    <row r="2014" spans="1:9" x14ac:dyDescent="0.2">
      <c r="A2014" t="s">
        <v>28</v>
      </c>
      <c r="B2014" t="s">
        <v>1</v>
      </c>
      <c r="C2014">
        <f>_xlfn.XLOOKUP(B2014,'2.1.trackMPD'!$R$7:$R$29,'2.1.trackMPD'!$T$7:$T$29)</f>
        <v>3</v>
      </c>
      <c r="D2014">
        <v>1</v>
      </c>
      <c r="E2014" t="s">
        <v>6401</v>
      </c>
      <c r="F2014" t="s">
        <v>111</v>
      </c>
      <c r="G2014" t="s">
        <v>124</v>
      </c>
      <c r="H2014" t="s">
        <v>6398</v>
      </c>
      <c r="I2014">
        <v>5.6699999999999998E-8</v>
      </c>
    </row>
    <row r="2015" spans="1:9" x14ac:dyDescent="0.2">
      <c r="A2015" t="s">
        <v>28</v>
      </c>
      <c r="B2015" t="s">
        <v>1</v>
      </c>
      <c r="C2015">
        <f>_xlfn.XLOOKUP(B2015,'2.1.trackMPD'!$R$7:$R$29,'2.1.trackMPD'!$T$7:$T$29)</f>
        <v>3</v>
      </c>
      <c r="D2015">
        <v>1</v>
      </c>
      <c r="E2015" t="s">
        <v>6401</v>
      </c>
      <c r="F2015" t="s">
        <v>111</v>
      </c>
      <c r="G2015" t="s">
        <v>140</v>
      </c>
      <c r="H2015" t="s">
        <v>6398</v>
      </c>
      <c r="I2015">
        <v>5.6699999999999998E-8</v>
      </c>
    </row>
    <row r="2016" spans="1:9" x14ac:dyDescent="0.2">
      <c r="A2016" t="s">
        <v>28</v>
      </c>
      <c r="B2016" t="s">
        <v>1</v>
      </c>
      <c r="C2016">
        <f>_xlfn.XLOOKUP(B2016,'2.1.trackMPD'!$R$7:$R$29,'2.1.trackMPD'!$T$7:$T$29)</f>
        <v>3</v>
      </c>
      <c r="D2016">
        <v>1</v>
      </c>
      <c r="E2016" t="s">
        <v>6401</v>
      </c>
      <c r="F2016" t="s">
        <v>110</v>
      </c>
      <c r="G2016" t="s">
        <v>124</v>
      </c>
      <c r="H2016" t="s">
        <v>6399</v>
      </c>
    </row>
    <row r="2017" spans="1:9" x14ac:dyDescent="0.2">
      <c r="A2017" t="s">
        <v>28</v>
      </c>
      <c r="B2017" t="s">
        <v>1</v>
      </c>
      <c r="C2017">
        <f>_xlfn.XLOOKUP(B2017,'2.1.trackMPD'!$R$7:$R$29,'2.1.trackMPD'!$T$7:$T$29)</f>
        <v>3</v>
      </c>
      <c r="D2017">
        <v>1</v>
      </c>
      <c r="E2017" t="s">
        <v>6401</v>
      </c>
      <c r="F2017" t="s">
        <v>110</v>
      </c>
      <c r="G2017" t="s">
        <v>140</v>
      </c>
      <c r="H2017" t="s">
        <v>6399</v>
      </c>
    </row>
    <row r="2018" spans="1:9" x14ac:dyDescent="0.2">
      <c r="A2018" t="s">
        <v>28</v>
      </c>
      <c r="B2018" t="s">
        <v>1</v>
      </c>
      <c r="C2018">
        <f>_xlfn.XLOOKUP(B2018,'2.1.trackMPD'!$R$7:$R$29,'2.1.trackMPD'!$T$7:$T$29)</f>
        <v>3</v>
      </c>
      <c r="D2018">
        <v>10</v>
      </c>
      <c r="E2018" t="s">
        <v>6401</v>
      </c>
      <c r="F2018" t="s">
        <v>110</v>
      </c>
      <c r="G2018" t="s">
        <v>124</v>
      </c>
      <c r="H2018" t="s">
        <v>6398</v>
      </c>
      <c r="I2018">
        <v>5.6699999999999998E-8</v>
      </c>
    </row>
    <row r="2019" spans="1:9" x14ac:dyDescent="0.2">
      <c r="A2019" t="s">
        <v>28</v>
      </c>
      <c r="B2019" t="s">
        <v>1</v>
      </c>
      <c r="C2019">
        <f>_xlfn.XLOOKUP(B2019,'2.1.trackMPD'!$R$7:$R$29,'2.1.trackMPD'!$T$7:$T$29)</f>
        <v>3</v>
      </c>
      <c r="D2019">
        <v>10</v>
      </c>
      <c r="E2019" t="s">
        <v>6401</v>
      </c>
      <c r="F2019" t="s">
        <v>110</v>
      </c>
      <c r="G2019" t="s">
        <v>140</v>
      </c>
      <c r="H2019" t="s">
        <v>6398</v>
      </c>
      <c r="I2019">
        <v>5.6699999999999998E-8</v>
      </c>
    </row>
    <row r="2020" spans="1:9" x14ac:dyDescent="0.2">
      <c r="A2020" t="s">
        <v>28</v>
      </c>
      <c r="B2020" t="s">
        <v>1</v>
      </c>
      <c r="C2020">
        <f>_xlfn.XLOOKUP(B2020,'2.1.trackMPD'!$R$7:$R$29,'2.1.trackMPD'!$T$7:$T$29)</f>
        <v>3</v>
      </c>
      <c r="D2020">
        <v>10</v>
      </c>
      <c r="E2020" t="s">
        <v>6401</v>
      </c>
      <c r="F2020" t="s">
        <v>111</v>
      </c>
      <c r="G2020" t="s">
        <v>124</v>
      </c>
      <c r="H2020" t="s">
        <v>6398</v>
      </c>
      <c r="I2020">
        <v>5.6699999999999998E-8</v>
      </c>
    </row>
    <row r="2021" spans="1:9" x14ac:dyDescent="0.2">
      <c r="A2021" t="s">
        <v>28</v>
      </c>
      <c r="B2021" t="s">
        <v>1</v>
      </c>
      <c r="C2021">
        <f>_xlfn.XLOOKUP(B2021,'2.1.trackMPD'!$R$7:$R$29,'2.1.trackMPD'!$T$7:$T$29)</f>
        <v>3</v>
      </c>
      <c r="D2021">
        <v>10</v>
      </c>
      <c r="E2021" t="s">
        <v>6401</v>
      </c>
      <c r="F2021" t="s">
        <v>111</v>
      </c>
      <c r="G2021" t="s">
        <v>140</v>
      </c>
      <c r="H2021" t="s">
        <v>6398</v>
      </c>
      <c r="I2021">
        <v>5.6699999999999998E-8</v>
      </c>
    </row>
    <row r="2022" spans="1:9" x14ac:dyDescent="0.2">
      <c r="A2022" t="s">
        <v>28</v>
      </c>
      <c r="B2022" t="s">
        <v>1</v>
      </c>
      <c r="C2022">
        <f>_xlfn.XLOOKUP(B2022,'2.1.trackMPD'!$R$7:$R$29,'2.1.trackMPD'!$T$7:$T$29)</f>
        <v>3</v>
      </c>
      <c r="D2022">
        <v>10</v>
      </c>
      <c r="E2022" t="s">
        <v>6401</v>
      </c>
      <c r="F2022" t="s">
        <v>110</v>
      </c>
      <c r="G2022" t="s">
        <v>124</v>
      </c>
      <c r="H2022" t="s">
        <v>6399</v>
      </c>
    </row>
    <row r="2023" spans="1:9" x14ac:dyDescent="0.2">
      <c r="A2023" t="s">
        <v>28</v>
      </c>
      <c r="B2023" t="s">
        <v>1</v>
      </c>
      <c r="C2023">
        <f>_xlfn.XLOOKUP(B2023,'2.1.trackMPD'!$R$7:$R$29,'2.1.trackMPD'!$T$7:$T$29)</f>
        <v>3</v>
      </c>
      <c r="D2023">
        <v>10</v>
      </c>
      <c r="E2023" t="s">
        <v>6401</v>
      </c>
      <c r="F2023" t="s">
        <v>110</v>
      </c>
      <c r="G2023" t="s">
        <v>140</v>
      </c>
      <c r="H2023" t="s">
        <v>6399</v>
      </c>
    </row>
    <row r="2024" spans="1:9" x14ac:dyDescent="0.2">
      <c r="A2024" t="s">
        <v>28</v>
      </c>
      <c r="B2024" t="s">
        <v>1</v>
      </c>
      <c r="C2024">
        <f>_xlfn.XLOOKUP(B2024,'2.1.trackMPD'!$R$7:$R$29,'2.1.trackMPD'!$T$7:$T$29)</f>
        <v>3</v>
      </c>
      <c r="D2024">
        <v>100</v>
      </c>
      <c r="E2024" t="s">
        <v>6401</v>
      </c>
      <c r="F2024" t="s">
        <v>110</v>
      </c>
      <c r="G2024" t="s">
        <v>124</v>
      </c>
      <c r="H2024" t="s">
        <v>6398</v>
      </c>
      <c r="I2024">
        <v>5.6699999999999998E-8</v>
      </c>
    </row>
    <row r="2025" spans="1:9" x14ac:dyDescent="0.2">
      <c r="A2025" t="s">
        <v>28</v>
      </c>
      <c r="B2025" t="s">
        <v>1</v>
      </c>
      <c r="C2025">
        <f>_xlfn.XLOOKUP(B2025,'2.1.trackMPD'!$R$7:$R$29,'2.1.trackMPD'!$T$7:$T$29)</f>
        <v>3</v>
      </c>
      <c r="D2025">
        <v>100</v>
      </c>
      <c r="E2025" t="s">
        <v>6401</v>
      </c>
      <c r="F2025" t="s">
        <v>110</v>
      </c>
      <c r="G2025" t="s">
        <v>140</v>
      </c>
      <c r="H2025" t="s">
        <v>6398</v>
      </c>
      <c r="I2025">
        <v>5.6699999999999998E-8</v>
      </c>
    </row>
    <row r="2026" spans="1:9" x14ac:dyDescent="0.2">
      <c r="A2026" t="s">
        <v>28</v>
      </c>
      <c r="B2026" t="s">
        <v>1</v>
      </c>
      <c r="C2026">
        <f>_xlfn.XLOOKUP(B2026,'2.1.trackMPD'!$R$7:$R$29,'2.1.trackMPD'!$T$7:$T$29)</f>
        <v>3</v>
      </c>
      <c r="D2026">
        <v>100</v>
      </c>
      <c r="E2026" t="s">
        <v>6401</v>
      </c>
      <c r="F2026" t="s">
        <v>111</v>
      </c>
      <c r="G2026" t="s">
        <v>124</v>
      </c>
      <c r="H2026" t="s">
        <v>6398</v>
      </c>
      <c r="I2026">
        <v>5.6699999999999998E-8</v>
      </c>
    </row>
    <row r="2027" spans="1:9" x14ac:dyDescent="0.2">
      <c r="A2027" t="s">
        <v>28</v>
      </c>
      <c r="B2027" t="s">
        <v>1</v>
      </c>
      <c r="C2027">
        <f>_xlfn.XLOOKUP(B2027,'2.1.trackMPD'!$R$7:$R$29,'2.1.trackMPD'!$T$7:$T$29)</f>
        <v>3</v>
      </c>
      <c r="D2027">
        <v>100</v>
      </c>
      <c r="E2027" t="s">
        <v>6401</v>
      </c>
      <c r="F2027" t="s">
        <v>111</v>
      </c>
      <c r="G2027" t="s">
        <v>140</v>
      </c>
      <c r="H2027" t="s">
        <v>6398</v>
      </c>
      <c r="I2027">
        <v>5.6699999999999998E-8</v>
      </c>
    </row>
    <row r="2028" spans="1:9" x14ac:dyDescent="0.2">
      <c r="A2028" t="s">
        <v>28</v>
      </c>
      <c r="B2028" t="s">
        <v>1</v>
      </c>
      <c r="C2028">
        <f>_xlfn.XLOOKUP(B2028,'2.1.trackMPD'!$R$7:$R$29,'2.1.trackMPD'!$T$7:$T$29)</f>
        <v>3</v>
      </c>
      <c r="D2028">
        <v>100</v>
      </c>
      <c r="E2028" t="s">
        <v>6401</v>
      </c>
      <c r="F2028" t="s">
        <v>110</v>
      </c>
      <c r="G2028" t="s">
        <v>124</v>
      </c>
      <c r="H2028" t="s">
        <v>6399</v>
      </c>
    </row>
    <row r="2029" spans="1:9" x14ac:dyDescent="0.2">
      <c r="A2029" t="s">
        <v>28</v>
      </c>
      <c r="B2029" t="s">
        <v>1</v>
      </c>
      <c r="C2029">
        <f>_xlfn.XLOOKUP(B2029,'2.1.trackMPD'!$R$7:$R$29,'2.1.trackMPD'!$T$7:$T$29)</f>
        <v>3</v>
      </c>
      <c r="D2029">
        <v>100</v>
      </c>
      <c r="E2029" t="s">
        <v>6401</v>
      </c>
      <c r="F2029" t="s">
        <v>110</v>
      </c>
      <c r="G2029" t="s">
        <v>140</v>
      </c>
      <c r="H2029" t="s">
        <v>6399</v>
      </c>
    </row>
    <row r="2030" spans="1:9" x14ac:dyDescent="0.2">
      <c r="A2030" t="s">
        <v>28</v>
      </c>
      <c r="B2030" t="s">
        <v>13</v>
      </c>
      <c r="C2030">
        <f>_xlfn.XLOOKUP(B2030,'2.1.trackMPD'!$R$7:$R$29,'2.1.trackMPD'!$T$7:$T$29)</f>
        <v>6</v>
      </c>
      <c r="D2030">
        <v>1</v>
      </c>
      <c r="E2030" t="s">
        <v>6396</v>
      </c>
      <c r="F2030" t="s">
        <v>110</v>
      </c>
      <c r="G2030" t="s">
        <v>124</v>
      </c>
      <c r="H2030" t="s">
        <v>6398</v>
      </c>
    </row>
    <row r="2031" spans="1:9" x14ac:dyDescent="0.2">
      <c r="A2031" t="s">
        <v>28</v>
      </c>
      <c r="B2031" t="s">
        <v>13</v>
      </c>
      <c r="C2031">
        <f>_xlfn.XLOOKUP(B2031,'2.1.trackMPD'!$R$7:$R$29,'2.1.trackMPD'!$T$7:$T$29)</f>
        <v>6</v>
      </c>
      <c r="D2031">
        <v>1</v>
      </c>
      <c r="E2031" t="s">
        <v>6396</v>
      </c>
      <c r="F2031" t="s">
        <v>110</v>
      </c>
      <c r="G2031" t="s">
        <v>140</v>
      </c>
      <c r="H2031" t="s">
        <v>6398</v>
      </c>
    </row>
    <row r="2032" spans="1:9" x14ac:dyDescent="0.2">
      <c r="A2032" t="s">
        <v>28</v>
      </c>
      <c r="B2032" t="s">
        <v>13</v>
      </c>
      <c r="C2032">
        <f>_xlfn.XLOOKUP(B2032,'2.1.trackMPD'!$R$7:$R$29,'2.1.trackMPD'!$T$7:$T$29)</f>
        <v>6</v>
      </c>
      <c r="D2032">
        <v>1</v>
      </c>
      <c r="E2032" t="s">
        <v>6396</v>
      </c>
      <c r="F2032" t="s">
        <v>111</v>
      </c>
      <c r="G2032" t="s">
        <v>124</v>
      </c>
      <c r="H2032" t="s">
        <v>6398</v>
      </c>
    </row>
    <row r="2033" spans="1:8" x14ac:dyDescent="0.2">
      <c r="A2033" t="s">
        <v>28</v>
      </c>
      <c r="B2033" t="s">
        <v>13</v>
      </c>
      <c r="C2033">
        <f>_xlfn.XLOOKUP(B2033,'2.1.trackMPD'!$R$7:$R$29,'2.1.trackMPD'!$T$7:$T$29)</f>
        <v>6</v>
      </c>
      <c r="D2033">
        <v>1</v>
      </c>
      <c r="E2033" t="s">
        <v>6396</v>
      </c>
      <c r="F2033" t="s">
        <v>111</v>
      </c>
      <c r="G2033" t="s">
        <v>140</v>
      </c>
      <c r="H2033" t="s">
        <v>6398</v>
      </c>
    </row>
    <row r="2034" spans="1:8" x14ac:dyDescent="0.2">
      <c r="A2034" t="s">
        <v>28</v>
      </c>
      <c r="B2034" t="s">
        <v>13</v>
      </c>
      <c r="C2034">
        <f>_xlfn.XLOOKUP(B2034,'2.1.trackMPD'!$R$7:$R$29,'2.1.trackMPD'!$T$7:$T$29)</f>
        <v>6</v>
      </c>
      <c r="D2034">
        <v>1</v>
      </c>
      <c r="E2034" t="s">
        <v>6396</v>
      </c>
      <c r="F2034" t="s">
        <v>110</v>
      </c>
      <c r="G2034" t="s">
        <v>124</v>
      </c>
      <c r="H2034" t="s">
        <v>6399</v>
      </c>
    </row>
    <row r="2035" spans="1:8" x14ac:dyDescent="0.2">
      <c r="A2035" t="s">
        <v>28</v>
      </c>
      <c r="B2035" t="s">
        <v>13</v>
      </c>
      <c r="C2035">
        <f>_xlfn.XLOOKUP(B2035,'2.1.trackMPD'!$R$7:$R$29,'2.1.trackMPD'!$T$7:$T$29)</f>
        <v>6</v>
      </c>
      <c r="D2035">
        <v>1</v>
      </c>
      <c r="E2035" t="s">
        <v>6396</v>
      </c>
      <c r="F2035" t="s">
        <v>110</v>
      </c>
      <c r="G2035" t="s">
        <v>140</v>
      </c>
      <c r="H2035" t="s">
        <v>6399</v>
      </c>
    </row>
    <row r="2036" spans="1:8" x14ac:dyDescent="0.2">
      <c r="A2036" t="s">
        <v>28</v>
      </c>
      <c r="B2036" t="s">
        <v>13</v>
      </c>
      <c r="C2036">
        <f>_xlfn.XLOOKUP(B2036,'2.1.trackMPD'!$R$7:$R$29,'2.1.trackMPD'!$T$7:$T$29)</f>
        <v>6</v>
      </c>
      <c r="D2036">
        <v>10</v>
      </c>
      <c r="E2036" t="s">
        <v>6396</v>
      </c>
      <c r="F2036" t="s">
        <v>110</v>
      </c>
      <c r="G2036" t="s">
        <v>124</v>
      </c>
      <c r="H2036" t="s">
        <v>6398</v>
      </c>
    </row>
    <row r="2037" spans="1:8" x14ac:dyDescent="0.2">
      <c r="A2037" t="s">
        <v>28</v>
      </c>
      <c r="B2037" t="s">
        <v>13</v>
      </c>
      <c r="C2037">
        <f>_xlfn.XLOOKUP(B2037,'2.1.trackMPD'!$R$7:$R$29,'2.1.trackMPD'!$T$7:$T$29)</f>
        <v>6</v>
      </c>
      <c r="D2037">
        <v>10</v>
      </c>
      <c r="E2037" t="s">
        <v>6396</v>
      </c>
      <c r="F2037" t="s">
        <v>110</v>
      </c>
      <c r="G2037" t="s">
        <v>140</v>
      </c>
      <c r="H2037" t="s">
        <v>6398</v>
      </c>
    </row>
    <row r="2038" spans="1:8" x14ac:dyDescent="0.2">
      <c r="A2038" t="s">
        <v>28</v>
      </c>
      <c r="B2038" t="s">
        <v>13</v>
      </c>
      <c r="C2038">
        <f>_xlfn.XLOOKUP(B2038,'2.1.trackMPD'!$R$7:$R$29,'2.1.trackMPD'!$T$7:$T$29)</f>
        <v>6</v>
      </c>
      <c r="D2038">
        <v>10</v>
      </c>
      <c r="E2038" t="s">
        <v>6396</v>
      </c>
      <c r="F2038" t="s">
        <v>111</v>
      </c>
      <c r="G2038" t="s">
        <v>124</v>
      </c>
      <c r="H2038" t="s">
        <v>6398</v>
      </c>
    </row>
    <row r="2039" spans="1:8" x14ac:dyDescent="0.2">
      <c r="A2039" t="s">
        <v>28</v>
      </c>
      <c r="B2039" t="s">
        <v>13</v>
      </c>
      <c r="C2039">
        <f>_xlfn.XLOOKUP(B2039,'2.1.trackMPD'!$R$7:$R$29,'2.1.trackMPD'!$T$7:$T$29)</f>
        <v>6</v>
      </c>
      <c r="D2039">
        <v>10</v>
      </c>
      <c r="E2039" t="s">
        <v>6396</v>
      </c>
      <c r="F2039" t="s">
        <v>111</v>
      </c>
      <c r="G2039" t="s">
        <v>140</v>
      </c>
      <c r="H2039" t="s">
        <v>6398</v>
      </c>
    </row>
    <row r="2040" spans="1:8" x14ac:dyDescent="0.2">
      <c r="A2040" t="s">
        <v>28</v>
      </c>
      <c r="B2040" t="s">
        <v>13</v>
      </c>
      <c r="C2040">
        <f>_xlfn.XLOOKUP(B2040,'2.1.trackMPD'!$R$7:$R$29,'2.1.trackMPD'!$T$7:$T$29)</f>
        <v>6</v>
      </c>
      <c r="D2040">
        <v>10</v>
      </c>
      <c r="E2040" t="s">
        <v>6396</v>
      </c>
      <c r="F2040" t="s">
        <v>110</v>
      </c>
      <c r="G2040" t="s">
        <v>124</v>
      </c>
      <c r="H2040" t="s">
        <v>6399</v>
      </c>
    </row>
    <row r="2041" spans="1:8" x14ac:dyDescent="0.2">
      <c r="A2041" t="s">
        <v>28</v>
      </c>
      <c r="B2041" t="s">
        <v>13</v>
      </c>
      <c r="C2041">
        <f>_xlfn.XLOOKUP(B2041,'2.1.trackMPD'!$R$7:$R$29,'2.1.trackMPD'!$T$7:$T$29)</f>
        <v>6</v>
      </c>
      <c r="D2041">
        <v>10</v>
      </c>
      <c r="E2041" t="s">
        <v>6396</v>
      </c>
      <c r="F2041" t="s">
        <v>110</v>
      </c>
      <c r="G2041" t="s">
        <v>140</v>
      </c>
      <c r="H2041" t="s">
        <v>6399</v>
      </c>
    </row>
    <row r="2042" spans="1:8" x14ac:dyDescent="0.2">
      <c r="A2042" t="s">
        <v>28</v>
      </c>
      <c r="B2042" t="s">
        <v>13</v>
      </c>
      <c r="C2042">
        <f>_xlfn.XLOOKUP(B2042,'2.1.trackMPD'!$R$7:$R$29,'2.1.trackMPD'!$T$7:$T$29)</f>
        <v>6</v>
      </c>
      <c r="D2042">
        <v>100</v>
      </c>
      <c r="E2042" t="s">
        <v>6396</v>
      </c>
      <c r="F2042" t="s">
        <v>110</v>
      </c>
      <c r="G2042" t="s">
        <v>124</v>
      </c>
      <c r="H2042" t="s">
        <v>6398</v>
      </c>
    </row>
    <row r="2043" spans="1:8" x14ac:dyDescent="0.2">
      <c r="A2043" t="s">
        <v>28</v>
      </c>
      <c r="B2043" t="s">
        <v>13</v>
      </c>
      <c r="C2043">
        <f>_xlfn.XLOOKUP(B2043,'2.1.trackMPD'!$R$7:$R$29,'2.1.trackMPD'!$T$7:$T$29)</f>
        <v>6</v>
      </c>
      <c r="D2043">
        <v>100</v>
      </c>
      <c r="E2043" t="s">
        <v>6396</v>
      </c>
      <c r="F2043" t="s">
        <v>110</v>
      </c>
      <c r="G2043" t="s">
        <v>140</v>
      </c>
      <c r="H2043" t="s">
        <v>6398</v>
      </c>
    </row>
    <row r="2044" spans="1:8" x14ac:dyDescent="0.2">
      <c r="A2044" t="s">
        <v>28</v>
      </c>
      <c r="B2044" t="s">
        <v>13</v>
      </c>
      <c r="C2044">
        <f>_xlfn.XLOOKUP(B2044,'2.1.trackMPD'!$R$7:$R$29,'2.1.trackMPD'!$T$7:$T$29)</f>
        <v>6</v>
      </c>
      <c r="D2044">
        <v>100</v>
      </c>
      <c r="E2044" t="s">
        <v>6396</v>
      </c>
      <c r="F2044" t="s">
        <v>111</v>
      </c>
      <c r="G2044" t="s">
        <v>124</v>
      </c>
      <c r="H2044" t="s">
        <v>6398</v>
      </c>
    </row>
    <row r="2045" spans="1:8" x14ac:dyDescent="0.2">
      <c r="A2045" t="s">
        <v>28</v>
      </c>
      <c r="B2045" t="s">
        <v>13</v>
      </c>
      <c r="C2045">
        <f>_xlfn.XLOOKUP(B2045,'2.1.trackMPD'!$R$7:$R$29,'2.1.trackMPD'!$T$7:$T$29)</f>
        <v>6</v>
      </c>
      <c r="D2045">
        <v>100</v>
      </c>
      <c r="E2045" t="s">
        <v>6396</v>
      </c>
      <c r="F2045" t="s">
        <v>111</v>
      </c>
      <c r="G2045" t="s">
        <v>140</v>
      </c>
      <c r="H2045" t="s">
        <v>6398</v>
      </c>
    </row>
    <row r="2046" spans="1:8" x14ac:dyDescent="0.2">
      <c r="A2046" t="s">
        <v>28</v>
      </c>
      <c r="B2046" t="s">
        <v>13</v>
      </c>
      <c r="C2046">
        <f>_xlfn.XLOOKUP(B2046,'2.1.trackMPD'!$R$7:$R$29,'2.1.trackMPD'!$T$7:$T$29)</f>
        <v>6</v>
      </c>
      <c r="D2046">
        <v>100</v>
      </c>
      <c r="E2046" t="s">
        <v>6396</v>
      </c>
      <c r="F2046" t="s">
        <v>110</v>
      </c>
      <c r="G2046" t="s">
        <v>124</v>
      </c>
      <c r="H2046" t="s">
        <v>6399</v>
      </c>
    </row>
    <row r="2047" spans="1:8" x14ac:dyDescent="0.2">
      <c r="A2047" t="s">
        <v>28</v>
      </c>
      <c r="B2047" t="s">
        <v>13</v>
      </c>
      <c r="C2047">
        <f>_xlfn.XLOOKUP(B2047,'2.1.trackMPD'!$R$7:$R$29,'2.1.trackMPD'!$T$7:$T$29)</f>
        <v>6</v>
      </c>
      <c r="D2047">
        <v>100</v>
      </c>
      <c r="E2047" t="s">
        <v>6396</v>
      </c>
      <c r="F2047" t="s">
        <v>110</v>
      </c>
      <c r="G2047" t="s">
        <v>140</v>
      </c>
      <c r="H2047" t="s">
        <v>6399</v>
      </c>
    </row>
    <row r="2048" spans="1:8" x14ac:dyDescent="0.2">
      <c r="A2048" t="s">
        <v>28</v>
      </c>
      <c r="B2048" t="s">
        <v>13</v>
      </c>
      <c r="C2048">
        <f>_xlfn.XLOOKUP(B2048,'2.1.trackMPD'!$R$7:$R$29,'2.1.trackMPD'!$T$7:$T$29)</f>
        <v>6</v>
      </c>
      <c r="D2048">
        <v>1000</v>
      </c>
      <c r="E2048" t="s">
        <v>6396</v>
      </c>
      <c r="F2048" t="s">
        <v>110</v>
      </c>
      <c r="G2048" t="s">
        <v>124</v>
      </c>
      <c r="H2048" t="s">
        <v>6398</v>
      </c>
    </row>
    <row r="2049" spans="1:8" x14ac:dyDescent="0.2">
      <c r="A2049" t="s">
        <v>28</v>
      </c>
      <c r="B2049" t="s">
        <v>13</v>
      </c>
      <c r="C2049">
        <f>_xlfn.XLOOKUP(B2049,'2.1.trackMPD'!$R$7:$R$29,'2.1.trackMPD'!$T$7:$T$29)</f>
        <v>6</v>
      </c>
      <c r="D2049">
        <v>1000</v>
      </c>
      <c r="E2049" t="s">
        <v>6396</v>
      </c>
      <c r="F2049" t="s">
        <v>110</v>
      </c>
      <c r="G2049" t="s">
        <v>140</v>
      </c>
      <c r="H2049" t="s">
        <v>6398</v>
      </c>
    </row>
    <row r="2050" spans="1:8" x14ac:dyDescent="0.2">
      <c r="A2050" t="s">
        <v>28</v>
      </c>
      <c r="B2050" t="s">
        <v>13</v>
      </c>
      <c r="C2050">
        <f>_xlfn.XLOOKUP(B2050,'2.1.trackMPD'!$R$7:$R$29,'2.1.trackMPD'!$T$7:$T$29)</f>
        <v>6</v>
      </c>
      <c r="D2050">
        <v>1000</v>
      </c>
      <c r="E2050" t="s">
        <v>6396</v>
      </c>
      <c r="F2050" t="s">
        <v>111</v>
      </c>
      <c r="G2050" t="s">
        <v>124</v>
      </c>
      <c r="H2050" t="s">
        <v>6398</v>
      </c>
    </row>
    <row r="2051" spans="1:8" x14ac:dyDescent="0.2">
      <c r="A2051" t="s">
        <v>28</v>
      </c>
      <c r="B2051" t="s">
        <v>13</v>
      </c>
      <c r="C2051">
        <f>_xlfn.XLOOKUP(B2051,'2.1.trackMPD'!$R$7:$R$29,'2.1.trackMPD'!$T$7:$T$29)</f>
        <v>6</v>
      </c>
      <c r="D2051">
        <v>1000</v>
      </c>
      <c r="E2051" t="s">
        <v>6396</v>
      </c>
      <c r="F2051" t="s">
        <v>111</v>
      </c>
      <c r="G2051" t="s">
        <v>140</v>
      </c>
      <c r="H2051" t="s">
        <v>6398</v>
      </c>
    </row>
    <row r="2052" spans="1:8" x14ac:dyDescent="0.2">
      <c r="A2052" t="s">
        <v>28</v>
      </c>
      <c r="B2052" t="s">
        <v>13</v>
      </c>
      <c r="C2052">
        <f>_xlfn.XLOOKUP(B2052,'2.1.trackMPD'!$R$7:$R$29,'2.1.trackMPD'!$T$7:$T$29)</f>
        <v>6</v>
      </c>
      <c r="D2052">
        <v>1000</v>
      </c>
      <c r="E2052" t="s">
        <v>6396</v>
      </c>
      <c r="F2052" t="s">
        <v>110</v>
      </c>
      <c r="G2052" t="s">
        <v>124</v>
      </c>
      <c r="H2052" t="s">
        <v>6399</v>
      </c>
    </row>
    <row r="2053" spans="1:8" x14ac:dyDescent="0.2">
      <c r="A2053" t="s">
        <v>28</v>
      </c>
      <c r="B2053" t="s">
        <v>13</v>
      </c>
      <c r="C2053">
        <f>_xlfn.XLOOKUP(B2053,'2.1.trackMPD'!$R$7:$R$29,'2.1.trackMPD'!$T$7:$T$29)</f>
        <v>6</v>
      </c>
      <c r="D2053">
        <v>1000</v>
      </c>
      <c r="E2053" t="s">
        <v>6396</v>
      </c>
      <c r="F2053" t="s">
        <v>110</v>
      </c>
      <c r="G2053" t="s">
        <v>140</v>
      </c>
      <c r="H2053" t="s">
        <v>6399</v>
      </c>
    </row>
    <row r="2054" spans="1:8" x14ac:dyDescent="0.2">
      <c r="A2054" t="s">
        <v>28</v>
      </c>
      <c r="B2054" t="s">
        <v>13</v>
      </c>
      <c r="C2054">
        <f>_xlfn.XLOOKUP(B2054,'2.1.trackMPD'!$R$7:$R$29,'2.1.trackMPD'!$T$7:$T$29)</f>
        <v>6</v>
      </c>
      <c r="D2054">
        <v>5000</v>
      </c>
      <c r="E2054" t="s">
        <v>6396</v>
      </c>
      <c r="F2054" t="s">
        <v>110</v>
      </c>
      <c r="G2054" t="s">
        <v>124</v>
      </c>
      <c r="H2054" t="s">
        <v>6398</v>
      </c>
    </row>
    <row r="2055" spans="1:8" x14ac:dyDescent="0.2">
      <c r="A2055" t="s">
        <v>28</v>
      </c>
      <c r="B2055" t="s">
        <v>13</v>
      </c>
      <c r="C2055">
        <f>_xlfn.XLOOKUP(B2055,'2.1.trackMPD'!$R$7:$R$29,'2.1.trackMPD'!$T$7:$T$29)</f>
        <v>6</v>
      </c>
      <c r="D2055">
        <v>5000</v>
      </c>
      <c r="E2055" t="s">
        <v>6396</v>
      </c>
      <c r="F2055" t="s">
        <v>110</v>
      </c>
      <c r="G2055" t="s">
        <v>140</v>
      </c>
      <c r="H2055" t="s">
        <v>6398</v>
      </c>
    </row>
    <row r="2056" spans="1:8" x14ac:dyDescent="0.2">
      <c r="A2056" t="s">
        <v>28</v>
      </c>
      <c r="B2056" t="s">
        <v>13</v>
      </c>
      <c r="C2056">
        <f>_xlfn.XLOOKUP(B2056,'2.1.trackMPD'!$R$7:$R$29,'2.1.trackMPD'!$T$7:$T$29)</f>
        <v>6</v>
      </c>
      <c r="D2056">
        <v>5000</v>
      </c>
      <c r="E2056" t="s">
        <v>6396</v>
      </c>
      <c r="F2056" t="s">
        <v>111</v>
      </c>
      <c r="G2056" t="s">
        <v>124</v>
      </c>
      <c r="H2056" t="s">
        <v>6398</v>
      </c>
    </row>
    <row r="2057" spans="1:8" x14ac:dyDescent="0.2">
      <c r="A2057" t="s">
        <v>28</v>
      </c>
      <c r="B2057" t="s">
        <v>13</v>
      </c>
      <c r="C2057">
        <f>_xlfn.XLOOKUP(B2057,'2.1.trackMPD'!$R$7:$R$29,'2.1.trackMPD'!$T$7:$T$29)</f>
        <v>6</v>
      </c>
      <c r="D2057">
        <v>5000</v>
      </c>
      <c r="E2057" t="s">
        <v>6396</v>
      </c>
      <c r="F2057" t="s">
        <v>111</v>
      </c>
      <c r="G2057" t="s">
        <v>140</v>
      </c>
      <c r="H2057" t="s">
        <v>6398</v>
      </c>
    </row>
    <row r="2058" spans="1:8" x14ac:dyDescent="0.2">
      <c r="A2058" t="s">
        <v>28</v>
      </c>
      <c r="B2058" t="s">
        <v>13</v>
      </c>
      <c r="C2058">
        <f>_xlfn.XLOOKUP(B2058,'2.1.trackMPD'!$R$7:$R$29,'2.1.trackMPD'!$T$7:$T$29)</f>
        <v>6</v>
      </c>
      <c r="D2058">
        <v>5000</v>
      </c>
      <c r="E2058" t="s">
        <v>6396</v>
      </c>
      <c r="F2058" t="s">
        <v>110</v>
      </c>
      <c r="G2058" t="s">
        <v>124</v>
      </c>
      <c r="H2058" t="s">
        <v>6399</v>
      </c>
    </row>
    <row r="2059" spans="1:8" x14ac:dyDescent="0.2">
      <c r="A2059" t="s">
        <v>28</v>
      </c>
      <c r="B2059" t="s">
        <v>13</v>
      </c>
      <c r="C2059">
        <f>_xlfn.XLOOKUP(B2059,'2.1.trackMPD'!$R$7:$R$29,'2.1.trackMPD'!$T$7:$T$29)</f>
        <v>6</v>
      </c>
      <c r="D2059">
        <v>5000</v>
      </c>
      <c r="E2059" t="s">
        <v>6396</v>
      </c>
      <c r="F2059" t="s">
        <v>110</v>
      </c>
      <c r="G2059" t="s">
        <v>140</v>
      </c>
      <c r="H2059" t="s">
        <v>6399</v>
      </c>
    </row>
    <row r="2060" spans="1:8" x14ac:dyDescent="0.2">
      <c r="A2060" t="s">
        <v>28</v>
      </c>
      <c r="B2060" t="s">
        <v>13</v>
      </c>
      <c r="C2060">
        <f>_xlfn.XLOOKUP(B2060,'2.1.trackMPD'!$R$7:$R$29,'2.1.trackMPD'!$T$7:$T$29)</f>
        <v>6</v>
      </c>
      <c r="D2060">
        <v>1</v>
      </c>
      <c r="E2060" t="s">
        <v>6400</v>
      </c>
      <c r="F2060" t="s">
        <v>110</v>
      </c>
      <c r="G2060" t="s">
        <v>124</v>
      </c>
      <c r="H2060" t="s">
        <v>6398</v>
      </c>
    </row>
    <row r="2061" spans="1:8" x14ac:dyDescent="0.2">
      <c r="A2061" t="s">
        <v>28</v>
      </c>
      <c r="B2061" t="s">
        <v>13</v>
      </c>
      <c r="C2061">
        <f>_xlfn.XLOOKUP(B2061,'2.1.trackMPD'!$R$7:$R$29,'2.1.trackMPD'!$T$7:$T$29)</f>
        <v>6</v>
      </c>
      <c r="D2061">
        <v>1</v>
      </c>
      <c r="E2061" t="s">
        <v>6400</v>
      </c>
      <c r="F2061" t="s">
        <v>110</v>
      </c>
      <c r="G2061" t="s">
        <v>140</v>
      </c>
      <c r="H2061" t="s">
        <v>6398</v>
      </c>
    </row>
    <row r="2062" spans="1:8" x14ac:dyDescent="0.2">
      <c r="A2062" t="s">
        <v>28</v>
      </c>
      <c r="B2062" t="s">
        <v>13</v>
      </c>
      <c r="C2062">
        <f>_xlfn.XLOOKUP(B2062,'2.1.trackMPD'!$R$7:$R$29,'2.1.trackMPD'!$T$7:$T$29)</f>
        <v>6</v>
      </c>
      <c r="D2062">
        <v>1</v>
      </c>
      <c r="E2062" t="s">
        <v>6400</v>
      </c>
      <c r="F2062" t="s">
        <v>111</v>
      </c>
      <c r="G2062" t="s">
        <v>124</v>
      </c>
      <c r="H2062" t="s">
        <v>6398</v>
      </c>
    </row>
    <row r="2063" spans="1:8" x14ac:dyDescent="0.2">
      <c r="A2063" t="s">
        <v>28</v>
      </c>
      <c r="B2063" t="s">
        <v>13</v>
      </c>
      <c r="C2063">
        <f>_xlfn.XLOOKUP(B2063,'2.1.trackMPD'!$R$7:$R$29,'2.1.trackMPD'!$T$7:$T$29)</f>
        <v>6</v>
      </c>
      <c r="D2063">
        <v>1</v>
      </c>
      <c r="E2063" t="s">
        <v>6400</v>
      </c>
      <c r="F2063" t="s">
        <v>111</v>
      </c>
      <c r="G2063" t="s">
        <v>140</v>
      </c>
      <c r="H2063" t="s">
        <v>6398</v>
      </c>
    </row>
    <row r="2064" spans="1:8" x14ac:dyDescent="0.2">
      <c r="A2064" t="s">
        <v>28</v>
      </c>
      <c r="B2064" t="s">
        <v>13</v>
      </c>
      <c r="C2064">
        <f>_xlfn.XLOOKUP(B2064,'2.1.trackMPD'!$R$7:$R$29,'2.1.trackMPD'!$T$7:$T$29)</f>
        <v>6</v>
      </c>
      <c r="D2064">
        <v>1</v>
      </c>
      <c r="E2064" t="s">
        <v>6400</v>
      </c>
      <c r="F2064" t="s">
        <v>110</v>
      </c>
      <c r="G2064" t="s">
        <v>124</v>
      </c>
      <c r="H2064" t="s">
        <v>6399</v>
      </c>
    </row>
    <row r="2065" spans="1:8" x14ac:dyDescent="0.2">
      <c r="A2065" t="s">
        <v>28</v>
      </c>
      <c r="B2065" t="s">
        <v>13</v>
      </c>
      <c r="C2065">
        <f>_xlfn.XLOOKUP(B2065,'2.1.trackMPD'!$R$7:$R$29,'2.1.trackMPD'!$T$7:$T$29)</f>
        <v>6</v>
      </c>
      <c r="D2065">
        <v>1</v>
      </c>
      <c r="E2065" t="s">
        <v>6400</v>
      </c>
      <c r="F2065" t="s">
        <v>110</v>
      </c>
      <c r="G2065" t="s">
        <v>140</v>
      </c>
      <c r="H2065" t="s">
        <v>6399</v>
      </c>
    </row>
    <row r="2066" spans="1:8" x14ac:dyDescent="0.2">
      <c r="A2066" t="s">
        <v>28</v>
      </c>
      <c r="B2066" t="s">
        <v>13</v>
      </c>
      <c r="C2066">
        <f>_xlfn.XLOOKUP(B2066,'2.1.trackMPD'!$R$7:$R$29,'2.1.trackMPD'!$T$7:$T$29)</f>
        <v>6</v>
      </c>
      <c r="D2066">
        <v>10</v>
      </c>
      <c r="E2066" t="s">
        <v>6400</v>
      </c>
      <c r="F2066" t="s">
        <v>110</v>
      </c>
      <c r="G2066" t="s">
        <v>124</v>
      </c>
      <c r="H2066" t="s">
        <v>6398</v>
      </c>
    </row>
    <row r="2067" spans="1:8" x14ac:dyDescent="0.2">
      <c r="A2067" t="s">
        <v>28</v>
      </c>
      <c r="B2067" t="s">
        <v>13</v>
      </c>
      <c r="C2067">
        <f>_xlfn.XLOOKUP(B2067,'2.1.trackMPD'!$R$7:$R$29,'2.1.trackMPD'!$T$7:$T$29)</f>
        <v>6</v>
      </c>
      <c r="D2067">
        <v>10</v>
      </c>
      <c r="E2067" t="s">
        <v>6400</v>
      </c>
      <c r="F2067" t="s">
        <v>110</v>
      </c>
      <c r="G2067" t="s">
        <v>140</v>
      </c>
      <c r="H2067" t="s">
        <v>6398</v>
      </c>
    </row>
    <row r="2068" spans="1:8" x14ac:dyDescent="0.2">
      <c r="A2068" t="s">
        <v>28</v>
      </c>
      <c r="B2068" t="s">
        <v>13</v>
      </c>
      <c r="C2068">
        <f>_xlfn.XLOOKUP(B2068,'2.1.trackMPD'!$R$7:$R$29,'2.1.trackMPD'!$T$7:$T$29)</f>
        <v>6</v>
      </c>
      <c r="D2068">
        <v>10</v>
      </c>
      <c r="E2068" t="s">
        <v>6400</v>
      </c>
      <c r="F2068" t="s">
        <v>111</v>
      </c>
      <c r="G2068" t="s">
        <v>124</v>
      </c>
      <c r="H2068" t="s">
        <v>6398</v>
      </c>
    </row>
    <row r="2069" spans="1:8" x14ac:dyDescent="0.2">
      <c r="A2069" t="s">
        <v>28</v>
      </c>
      <c r="B2069" t="s">
        <v>13</v>
      </c>
      <c r="C2069">
        <f>_xlfn.XLOOKUP(B2069,'2.1.trackMPD'!$R$7:$R$29,'2.1.trackMPD'!$T$7:$T$29)</f>
        <v>6</v>
      </c>
      <c r="D2069">
        <v>10</v>
      </c>
      <c r="E2069" t="s">
        <v>6400</v>
      </c>
      <c r="F2069" t="s">
        <v>111</v>
      </c>
      <c r="G2069" t="s">
        <v>140</v>
      </c>
      <c r="H2069" t="s">
        <v>6398</v>
      </c>
    </row>
    <row r="2070" spans="1:8" x14ac:dyDescent="0.2">
      <c r="A2070" t="s">
        <v>28</v>
      </c>
      <c r="B2070" t="s">
        <v>13</v>
      </c>
      <c r="C2070">
        <f>_xlfn.XLOOKUP(B2070,'2.1.trackMPD'!$R$7:$R$29,'2.1.trackMPD'!$T$7:$T$29)</f>
        <v>6</v>
      </c>
      <c r="D2070">
        <v>10</v>
      </c>
      <c r="E2070" t="s">
        <v>6400</v>
      </c>
      <c r="F2070" t="s">
        <v>110</v>
      </c>
      <c r="G2070" t="s">
        <v>124</v>
      </c>
      <c r="H2070" t="s">
        <v>6399</v>
      </c>
    </row>
    <row r="2071" spans="1:8" x14ac:dyDescent="0.2">
      <c r="A2071" t="s">
        <v>28</v>
      </c>
      <c r="B2071" t="s">
        <v>13</v>
      </c>
      <c r="C2071">
        <f>_xlfn.XLOOKUP(B2071,'2.1.trackMPD'!$R$7:$R$29,'2.1.trackMPD'!$T$7:$T$29)</f>
        <v>6</v>
      </c>
      <c r="D2071">
        <v>10</v>
      </c>
      <c r="E2071" t="s">
        <v>6400</v>
      </c>
      <c r="F2071" t="s">
        <v>110</v>
      </c>
      <c r="G2071" t="s">
        <v>140</v>
      </c>
      <c r="H2071" t="s">
        <v>6399</v>
      </c>
    </row>
    <row r="2072" spans="1:8" x14ac:dyDescent="0.2">
      <c r="A2072" t="s">
        <v>28</v>
      </c>
      <c r="B2072" t="s">
        <v>13</v>
      </c>
      <c r="C2072">
        <f>_xlfn.XLOOKUP(B2072,'2.1.trackMPD'!$R$7:$R$29,'2.1.trackMPD'!$T$7:$T$29)</f>
        <v>6</v>
      </c>
      <c r="D2072">
        <v>100</v>
      </c>
      <c r="E2072" t="s">
        <v>6400</v>
      </c>
      <c r="F2072" t="s">
        <v>110</v>
      </c>
      <c r="G2072" t="s">
        <v>124</v>
      </c>
      <c r="H2072" t="s">
        <v>6398</v>
      </c>
    </row>
    <row r="2073" spans="1:8" x14ac:dyDescent="0.2">
      <c r="A2073" t="s">
        <v>28</v>
      </c>
      <c r="B2073" t="s">
        <v>13</v>
      </c>
      <c r="C2073">
        <f>_xlfn.XLOOKUP(B2073,'2.1.trackMPD'!$R$7:$R$29,'2.1.trackMPD'!$T$7:$T$29)</f>
        <v>6</v>
      </c>
      <c r="D2073">
        <v>100</v>
      </c>
      <c r="E2073" t="s">
        <v>6400</v>
      </c>
      <c r="F2073" t="s">
        <v>110</v>
      </c>
      <c r="G2073" t="s">
        <v>140</v>
      </c>
      <c r="H2073" t="s">
        <v>6398</v>
      </c>
    </row>
    <row r="2074" spans="1:8" x14ac:dyDescent="0.2">
      <c r="A2074" t="s">
        <v>28</v>
      </c>
      <c r="B2074" t="s">
        <v>13</v>
      </c>
      <c r="C2074">
        <f>_xlfn.XLOOKUP(B2074,'2.1.trackMPD'!$R$7:$R$29,'2.1.trackMPD'!$T$7:$T$29)</f>
        <v>6</v>
      </c>
      <c r="D2074">
        <v>100</v>
      </c>
      <c r="E2074" t="s">
        <v>6400</v>
      </c>
      <c r="F2074" t="s">
        <v>111</v>
      </c>
      <c r="G2074" t="s">
        <v>124</v>
      </c>
      <c r="H2074" t="s">
        <v>6398</v>
      </c>
    </row>
    <row r="2075" spans="1:8" x14ac:dyDescent="0.2">
      <c r="A2075" t="s">
        <v>28</v>
      </c>
      <c r="B2075" t="s">
        <v>13</v>
      </c>
      <c r="C2075">
        <f>_xlfn.XLOOKUP(B2075,'2.1.trackMPD'!$R$7:$R$29,'2.1.trackMPD'!$T$7:$T$29)</f>
        <v>6</v>
      </c>
      <c r="D2075">
        <v>100</v>
      </c>
      <c r="E2075" t="s">
        <v>6400</v>
      </c>
      <c r="F2075" t="s">
        <v>111</v>
      </c>
      <c r="G2075" t="s">
        <v>140</v>
      </c>
      <c r="H2075" t="s">
        <v>6398</v>
      </c>
    </row>
    <row r="2076" spans="1:8" x14ac:dyDescent="0.2">
      <c r="A2076" t="s">
        <v>28</v>
      </c>
      <c r="B2076" t="s">
        <v>13</v>
      </c>
      <c r="C2076">
        <f>_xlfn.XLOOKUP(B2076,'2.1.trackMPD'!$R$7:$R$29,'2.1.trackMPD'!$T$7:$T$29)</f>
        <v>6</v>
      </c>
      <c r="D2076">
        <v>100</v>
      </c>
      <c r="E2076" t="s">
        <v>6400</v>
      </c>
      <c r="F2076" t="s">
        <v>110</v>
      </c>
      <c r="G2076" t="s">
        <v>124</v>
      </c>
      <c r="H2076" t="s">
        <v>6399</v>
      </c>
    </row>
    <row r="2077" spans="1:8" x14ac:dyDescent="0.2">
      <c r="A2077" t="s">
        <v>28</v>
      </c>
      <c r="B2077" t="s">
        <v>13</v>
      </c>
      <c r="C2077">
        <f>_xlfn.XLOOKUP(B2077,'2.1.trackMPD'!$R$7:$R$29,'2.1.trackMPD'!$T$7:$T$29)</f>
        <v>6</v>
      </c>
      <c r="D2077">
        <v>100</v>
      </c>
      <c r="E2077" t="s">
        <v>6400</v>
      </c>
      <c r="F2077" t="s">
        <v>110</v>
      </c>
      <c r="G2077" t="s">
        <v>140</v>
      </c>
      <c r="H2077" t="s">
        <v>6399</v>
      </c>
    </row>
    <row r="2078" spans="1:8" x14ac:dyDescent="0.2">
      <c r="A2078" t="s">
        <v>28</v>
      </c>
      <c r="B2078" t="s">
        <v>13</v>
      </c>
      <c r="C2078">
        <f>_xlfn.XLOOKUP(B2078,'2.1.trackMPD'!$R$7:$R$29,'2.1.trackMPD'!$T$7:$T$29)</f>
        <v>6</v>
      </c>
      <c r="D2078">
        <v>1000</v>
      </c>
      <c r="E2078" t="s">
        <v>6400</v>
      </c>
      <c r="F2078" t="s">
        <v>110</v>
      </c>
      <c r="G2078" t="s">
        <v>124</v>
      </c>
      <c r="H2078" t="s">
        <v>6398</v>
      </c>
    </row>
    <row r="2079" spans="1:8" x14ac:dyDescent="0.2">
      <c r="A2079" t="s">
        <v>28</v>
      </c>
      <c r="B2079" t="s">
        <v>13</v>
      </c>
      <c r="C2079">
        <f>_xlfn.XLOOKUP(B2079,'2.1.trackMPD'!$R$7:$R$29,'2.1.trackMPD'!$T$7:$T$29)</f>
        <v>6</v>
      </c>
      <c r="D2079">
        <v>1000</v>
      </c>
      <c r="E2079" t="s">
        <v>6400</v>
      </c>
      <c r="F2079" t="s">
        <v>110</v>
      </c>
      <c r="G2079" t="s">
        <v>140</v>
      </c>
      <c r="H2079" t="s">
        <v>6398</v>
      </c>
    </row>
    <row r="2080" spans="1:8" x14ac:dyDescent="0.2">
      <c r="A2080" t="s">
        <v>28</v>
      </c>
      <c r="B2080" t="s">
        <v>13</v>
      </c>
      <c r="C2080">
        <f>_xlfn.XLOOKUP(B2080,'2.1.trackMPD'!$R$7:$R$29,'2.1.trackMPD'!$T$7:$T$29)</f>
        <v>6</v>
      </c>
      <c r="D2080">
        <v>1000</v>
      </c>
      <c r="E2080" t="s">
        <v>6400</v>
      </c>
      <c r="F2080" t="s">
        <v>111</v>
      </c>
      <c r="G2080" t="s">
        <v>124</v>
      </c>
      <c r="H2080" t="s">
        <v>6398</v>
      </c>
    </row>
    <row r="2081" spans="1:8" x14ac:dyDescent="0.2">
      <c r="A2081" t="s">
        <v>28</v>
      </c>
      <c r="B2081" t="s">
        <v>13</v>
      </c>
      <c r="C2081">
        <f>_xlfn.XLOOKUP(B2081,'2.1.trackMPD'!$R$7:$R$29,'2.1.trackMPD'!$T$7:$T$29)</f>
        <v>6</v>
      </c>
      <c r="D2081">
        <v>1000</v>
      </c>
      <c r="E2081" t="s">
        <v>6400</v>
      </c>
      <c r="F2081" t="s">
        <v>111</v>
      </c>
      <c r="G2081" t="s">
        <v>140</v>
      </c>
      <c r="H2081" t="s">
        <v>6398</v>
      </c>
    </row>
    <row r="2082" spans="1:8" x14ac:dyDescent="0.2">
      <c r="A2082" t="s">
        <v>28</v>
      </c>
      <c r="B2082" t="s">
        <v>13</v>
      </c>
      <c r="C2082">
        <f>_xlfn.XLOOKUP(B2082,'2.1.trackMPD'!$R$7:$R$29,'2.1.trackMPD'!$T$7:$T$29)</f>
        <v>6</v>
      </c>
      <c r="D2082">
        <v>1000</v>
      </c>
      <c r="E2082" t="s">
        <v>6400</v>
      </c>
      <c r="F2082" t="s">
        <v>110</v>
      </c>
      <c r="G2082" t="s">
        <v>124</v>
      </c>
      <c r="H2082" t="s">
        <v>6399</v>
      </c>
    </row>
    <row r="2083" spans="1:8" x14ac:dyDescent="0.2">
      <c r="A2083" t="s">
        <v>28</v>
      </c>
      <c r="B2083" t="s">
        <v>13</v>
      </c>
      <c r="C2083">
        <f>_xlfn.XLOOKUP(B2083,'2.1.trackMPD'!$R$7:$R$29,'2.1.trackMPD'!$T$7:$T$29)</f>
        <v>6</v>
      </c>
      <c r="D2083">
        <v>1000</v>
      </c>
      <c r="E2083" t="s">
        <v>6400</v>
      </c>
      <c r="F2083" t="s">
        <v>110</v>
      </c>
      <c r="G2083" t="s">
        <v>140</v>
      </c>
      <c r="H2083" t="s">
        <v>6399</v>
      </c>
    </row>
    <row r="2084" spans="1:8" x14ac:dyDescent="0.2">
      <c r="A2084" t="s">
        <v>28</v>
      </c>
      <c r="B2084" t="s">
        <v>13</v>
      </c>
      <c r="C2084">
        <f>_xlfn.XLOOKUP(B2084,'2.1.trackMPD'!$R$7:$R$29,'2.1.trackMPD'!$T$7:$T$29)</f>
        <v>6</v>
      </c>
      <c r="D2084">
        <v>5000</v>
      </c>
      <c r="E2084" t="s">
        <v>6400</v>
      </c>
      <c r="F2084" t="s">
        <v>110</v>
      </c>
      <c r="G2084" t="s">
        <v>124</v>
      </c>
      <c r="H2084" t="s">
        <v>6398</v>
      </c>
    </row>
    <row r="2085" spans="1:8" x14ac:dyDescent="0.2">
      <c r="A2085" t="s">
        <v>28</v>
      </c>
      <c r="B2085" t="s">
        <v>13</v>
      </c>
      <c r="C2085">
        <f>_xlfn.XLOOKUP(B2085,'2.1.trackMPD'!$R$7:$R$29,'2.1.trackMPD'!$T$7:$T$29)</f>
        <v>6</v>
      </c>
      <c r="D2085">
        <v>5000</v>
      </c>
      <c r="E2085" t="s">
        <v>6400</v>
      </c>
      <c r="F2085" t="s">
        <v>110</v>
      </c>
      <c r="G2085" t="s">
        <v>140</v>
      </c>
      <c r="H2085" t="s">
        <v>6398</v>
      </c>
    </row>
    <row r="2086" spans="1:8" x14ac:dyDescent="0.2">
      <c r="A2086" t="s">
        <v>28</v>
      </c>
      <c r="B2086" t="s">
        <v>13</v>
      </c>
      <c r="C2086">
        <f>_xlfn.XLOOKUP(B2086,'2.1.trackMPD'!$R$7:$R$29,'2.1.trackMPD'!$T$7:$T$29)</f>
        <v>6</v>
      </c>
      <c r="D2086">
        <v>5000</v>
      </c>
      <c r="E2086" t="s">
        <v>6400</v>
      </c>
      <c r="F2086" t="s">
        <v>111</v>
      </c>
      <c r="G2086" t="s">
        <v>124</v>
      </c>
      <c r="H2086" t="s">
        <v>6398</v>
      </c>
    </row>
    <row r="2087" spans="1:8" x14ac:dyDescent="0.2">
      <c r="A2087" t="s">
        <v>28</v>
      </c>
      <c r="B2087" t="s">
        <v>13</v>
      </c>
      <c r="C2087">
        <f>_xlfn.XLOOKUP(B2087,'2.1.trackMPD'!$R$7:$R$29,'2.1.trackMPD'!$T$7:$T$29)</f>
        <v>6</v>
      </c>
      <c r="D2087">
        <v>5000</v>
      </c>
      <c r="E2087" t="s">
        <v>6400</v>
      </c>
      <c r="F2087" t="s">
        <v>111</v>
      </c>
      <c r="G2087" t="s">
        <v>140</v>
      </c>
      <c r="H2087" t="s">
        <v>6398</v>
      </c>
    </row>
    <row r="2088" spans="1:8" x14ac:dyDescent="0.2">
      <c r="A2088" t="s">
        <v>28</v>
      </c>
      <c r="B2088" t="s">
        <v>13</v>
      </c>
      <c r="C2088">
        <f>_xlfn.XLOOKUP(B2088,'2.1.trackMPD'!$R$7:$R$29,'2.1.trackMPD'!$T$7:$T$29)</f>
        <v>6</v>
      </c>
      <c r="D2088">
        <v>5000</v>
      </c>
      <c r="E2088" t="s">
        <v>6400</v>
      </c>
      <c r="F2088" t="s">
        <v>110</v>
      </c>
      <c r="G2088" t="s">
        <v>124</v>
      </c>
      <c r="H2088" t="s">
        <v>6399</v>
      </c>
    </row>
    <row r="2089" spans="1:8" x14ac:dyDescent="0.2">
      <c r="A2089" t="s">
        <v>28</v>
      </c>
      <c r="B2089" t="s">
        <v>13</v>
      </c>
      <c r="C2089">
        <f>_xlfn.XLOOKUP(B2089,'2.1.trackMPD'!$R$7:$R$29,'2.1.trackMPD'!$T$7:$T$29)</f>
        <v>6</v>
      </c>
      <c r="D2089">
        <v>5000</v>
      </c>
      <c r="E2089" t="s">
        <v>6400</v>
      </c>
      <c r="F2089" t="s">
        <v>110</v>
      </c>
      <c r="G2089" t="s">
        <v>140</v>
      </c>
      <c r="H2089" t="s">
        <v>6399</v>
      </c>
    </row>
    <row r="2090" spans="1:8" x14ac:dyDescent="0.2">
      <c r="A2090" t="s">
        <v>28</v>
      </c>
      <c r="B2090" t="s">
        <v>13</v>
      </c>
      <c r="C2090">
        <f>_xlfn.XLOOKUP(B2090,'2.1.trackMPD'!$R$7:$R$29,'2.1.trackMPD'!$T$7:$T$29)</f>
        <v>6</v>
      </c>
      <c r="D2090">
        <v>1</v>
      </c>
      <c r="E2090" t="s">
        <v>6401</v>
      </c>
      <c r="F2090" t="s">
        <v>110</v>
      </c>
      <c r="G2090" t="s">
        <v>124</v>
      </c>
      <c r="H2090" t="s">
        <v>6398</v>
      </c>
    </row>
    <row r="2091" spans="1:8" x14ac:dyDescent="0.2">
      <c r="A2091" t="s">
        <v>28</v>
      </c>
      <c r="B2091" t="s">
        <v>13</v>
      </c>
      <c r="C2091">
        <f>_xlfn.XLOOKUP(B2091,'2.1.trackMPD'!$R$7:$R$29,'2.1.trackMPD'!$T$7:$T$29)</f>
        <v>6</v>
      </c>
      <c r="D2091">
        <v>1</v>
      </c>
      <c r="E2091" t="s">
        <v>6401</v>
      </c>
      <c r="F2091" t="s">
        <v>110</v>
      </c>
      <c r="G2091" t="s">
        <v>140</v>
      </c>
      <c r="H2091" t="s">
        <v>6398</v>
      </c>
    </row>
    <row r="2092" spans="1:8" x14ac:dyDescent="0.2">
      <c r="A2092" t="s">
        <v>28</v>
      </c>
      <c r="B2092" t="s">
        <v>13</v>
      </c>
      <c r="C2092">
        <f>_xlfn.XLOOKUP(B2092,'2.1.trackMPD'!$R$7:$R$29,'2.1.trackMPD'!$T$7:$T$29)</f>
        <v>6</v>
      </c>
      <c r="D2092">
        <v>1</v>
      </c>
      <c r="E2092" t="s">
        <v>6401</v>
      </c>
      <c r="F2092" t="s">
        <v>111</v>
      </c>
      <c r="G2092" t="s">
        <v>124</v>
      </c>
      <c r="H2092" t="s">
        <v>6398</v>
      </c>
    </row>
    <row r="2093" spans="1:8" x14ac:dyDescent="0.2">
      <c r="A2093" t="s">
        <v>28</v>
      </c>
      <c r="B2093" t="s">
        <v>13</v>
      </c>
      <c r="C2093">
        <f>_xlfn.XLOOKUP(B2093,'2.1.trackMPD'!$R$7:$R$29,'2.1.trackMPD'!$T$7:$T$29)</f>
        <v>6</v>
      </c>
      <c r="D2093">
        <v>1</v>
      </c>
      <c r="E2093" t="s">
        <v>6401</v>
      </c>
      <c r="F2093" t="s">
        <v>111</v>
      </c>
      <c r="G2093" t="s">
        <v>140</v>
      </c>
      <c r="H2093" t="s">
        <v>6398</v>
      </c>
    </row>
    <row r="2094" spans="1:8" x14ac:dyDescent="0.2">
      <c r="A2094" t="s">
        <v>28</v>
      </c>
      <c r="B2094" t="s">
        <v>13</v>
      </c>
      <c r="C2094">
        <f>_xlfn.XLOOKUP(B2094,'2.1.trackMPD'!$R$7:$R$29,'2.1.trackMPD'!$T$7:$T$29)</f>
        <v>6</v>
      </c>
      <c r="D2094">
        <v>1</v>
      </c>
      <c r="E2094" t="s">
        <v>6401</v>
      </c>
      <c r="F2094" t="s">
        <v>110</v>
      </c>
      <c r="G2094" t="s">
        <v>124</v>
      </c>
      <c r="H2094" t="s">
        <v>6399</v>
      </c>
    </row>
    <row r="2095" spans="1:8" x14ac:dyDescent="0.2">
      <c r="A2095" t="s">
        <v>28</v>
      </c>
      <c r="B2095" t="s">
        <v>13</v>
      </c>
      <c r="C2095">
        <f>_xlfn.XLOOKUP(B2095,'2.1.trackMPD'!$R$7:$R$29,'2.1.trackMPD'!$T$7:$T$29)</f>
        <v>6</v>
      </c>
      <c r="D2095">
        <v>1</v>
      </c>
      <c r="E2095" t="s">
        <v>6401</v>
      </c>
      <c r="F2095" t="s">
        <v>110</v>
      </c>
      <c r="G2095" t="s">
        <v>140</v>
      </c>
      <c r="H2095" t="s">
        <v>6399</v>
      </c>
    </row>
    <row r="2096" spans="1:8" x14ac:dyDescent="0.2">
      <c r="A2096" t="s">
        <v>28</v>
      </c>
      <c r="B2096" t="s">
        <v>13</v>
      </c>
      <c r="C2096">
        <f>_xlfn.XLOOKUP(B2096,'2.1.trackMPD'!$R$7:$R$29,'2.1.trackMPD'!$T$7:$T$29)</f>
        <v>6</v>
      </c>
      <c r="D2096">
        <v>10</v>
      </c>
      <c r="E2096" t="s">
        <v>6401</v>
      </c>
      <c r="F2096" t="s">
        <v>110</v>
      </c>
      <c r="G2096" t="s">
        <v>124</v>
      </c>
      <c r="H2096" t="s">
        <v>6398</v>
      </c>
    </row>
    <row r="2097" spans="1:8" x14ac:dyDescent="0.2">
      <c r="A2097" t="s">
        <v>28</v>
      </c>
      <c r="B2097" t="s">
        <v>13</v>
      </c>
      <c r="C2097">
        <f>_xlfn.XLOOKUP(B2097,'2.1.trackMPD'!$R$7:$R$29,'2.1.trackMPD'!$T$7:$T$29)</f>
        <v>6</v>
      </c>
      <c r="D2097">
        <v>10</v>
      </c>
      <c r="E2097" t="s">
        <v>6401</v>
      </c>
      <c r="F2097" t="s">
        <v>110</v>
      </c>
      <c r="G2097" t="s">
        <v>140</v>
      </c>
      <c r="H2097" t="s">
        <v>6398</v>
      </c>
    </row>
    <row r="2098" spans="1:8" x14ac:dyDescent="0.2">
      <c r="A2098" t="s">
        <v>28</v>
      </c>
      <c r="B2098" t="s">
        <v>13</v>
      </c>
      <c r="C2098">
        <f>_xlfn.XLOOKUP(B2098,'2.1.trackMPD'!$R$7:$R$29,'2.1.trackMPD'!$T$7:$T$29)</f>
        <v>6</v>
      </c>
      <c r="D2098">
        <v>10</v>
      </c>
      <c r="E2098" t="s">
        <v>6401</v>
      </c>
      <c r="F2098" t="s">
        <v>111</v>
      </c>
      <c r="G2098" t="s">
        <v>124</v>
      </c>
      <c r="H2098" t="s">
        <v>6398</v>
      </c>
    </row>
    <row r="2099" spans="1:8" x14ac:dyDescent="0.2">
      <c r="A2099" t="s">
        <v>28</v>
      </c>
      <c r="B2099" t="s">
        <v>13</v>
      </c>
      <c r="C2099">
        <f>_xlfn.XLOOKUP(B2099,'2.1.trackMPD'!$R$7:$R$29,'2.1.trackMPD'!$T$7:$T$29)</f>
        <v>6</v>
      </c>
      <c r="D2099">
        <v>10</v>
      </c>
      <c r="E2099" t="s">
        <v>6401</v>
      </c>
      <c r="F2099" t="s">
        <v>111</v>
      </c>
      <c r="G2099" t="s">
        <v>140</v>
      </c>
      <c r="H2099" t="s">
        <v>6398</v>
      </c>
    </row>
    <row r="2100" spans="1:8" x14ac:dyDescent="0.2">
      <c r="A2100" t="s">
        <v>28</v>
      </c>
      <c r="B2100" t="s">
        <v>13</v>
      </c>
      <c r="C2100">
        <f>_xlfn.XLOOKUP(B2100,'2.1.trackMPD'!$R$7:$R$29,'2.1.trackMPD'!$T$7:$T$29)</f>
        <v>6</v>
      </c>
      <c r="D2100">
        <v>10</v>
      </c>
      <c r="E2100" t="s">
        <v>6401</v>
      </c>
      <c r="F2100" t="s">
        <v>110</v>
      </c>
      <c r="G2100" t="s">
        <v>124</v>
      </c>
      <c r="H2100" t="s">
        <v>6399</v>
      </c>
    </row>
    <row r="2101" spans="1:8" x14ac:dyDescent="0.2">
      <c r="A2101" t="s">
        <v>28</v>
      </c>
      <c r="B2101" t="s">
        <v>13</v>
      </c>
      <c r="C2101">
        <f>_xlfn.XLOOKUP(B2101,'2.1.trackMPD'!$R$7:$R$29,'2.1.trackMPD'!$T$7:$T$29)</f>
        <v>6</v>
      </c>
      <c r="D2101">
        <v>10</v>
      </c>
      <c r="E2101" t="s">
        <v>6401</v>
      </c>
      <c r="F2101" t="s">
        <v>110</v>
      </c>
      <c r="G2101" t="s">
        <v>140</v>
      </c>
      <c r="H2101" t="s">
        <v>6399</v>
      </c>
    </row>
    <row r="2102" spans="1:8" x14ac:dyDescent="0.2">
      <c r="A2102" t="s">
        <v>28</v>
      </c>
      <c r="B2102" t="s">
        <v>13</v>
      </c>
      <c r="C2102">
        <f>_xlfn.XLOOKUP(B2102,'2.1.trackMPD'!$R$7:$R$29,'2.1.trackMPD'!$T$7:$T$29)</f>
        <v>6</v>
      </c>
      <c r="D2102">
        <v>100</v>
      </c>
      <c r="E2102" t="s">
        <v>6401</v>
      </c>
      <c r="F2102" t="s">
        <v>110</v>
      </c>
      <c r="G2102" t="s">
        <v>124</v>
      </c>
      <c r="H2102" t="s">
        <v>6398</v>
      </c>
    </row>
    <row r="2103" spans="1:8" x14ac:dyDescent="0.2">
      <c r="A2103" t="s">
        <v>28</v>
      </c>
      <c r="B2103" t="s">
        <v>13</v>
      </c>
      <c r="C2103">
        <f>_xlfn.XLOOKUP(B2103,'2.1.trackMPD'!$R$7:$R$29,'2.1.trackMPD'!$T$7:$T$29)</f>
        <v>6</v>
      </c>
      <c r="D2103">
        <v>100</v>
      </c>
      <c r="E2103" t="s">
        <v>6401</v>
      </c>
      <c r="F2103" t="s">
        <v>110</v>
      </c>
      <c r="G2103" t="s">
        <v>140</v>
      </c>
      <c r="H2103" t="s">
        <v>6398</v>
      </c>
    </row>
    <row r="2104" spans="1:8" x14ac:dyDescent="0.2">
      <c r="A2104" t="s">
        <v>28</v>
      </c>
      <c r="B2104" t="s">
        <v>13</v>
      </c>
      <c r="C2104">
        <f>_xlfn.XLOOKUP(B2104,'2.1.trackMPD'!$R$7:$R$29,'2.1.trackMPD'!$T$7:$T$29)</f>
        <v>6</v>
      </c>
      <c r="D2104">
        <v>100</v>
      </c>
      <c r="E2104" t="s">
        <v>6401</v>
      </c>
      <c r="F2104" t="s">
        <v>111</v>
      </c>
      <c r="G2104" t="s">
        <v>124</v>
      </c>
      <c r="H2104" t="s">
        <v>6398</v>
      </c>
    </row>
    <row r="2105" spans="1:8" x14ac:dyDescent="0.2">
      <c r="A2105" t="s">
        <v>28</v>
      </c>
      <c r="B2105" t="s">
        <v>13</v>
      </c>
      <c r="C2105">
        <f>_xlfn.XLOOKUP(B2105,'2.1.trackMPD'!$R$7:$R$29,'2.1.trackMPD'!$T$7:$T$29)</f>
        <v>6</v>
      </c>
      <c r="D2105">
        <v>100</v>
      </c>
      <c r="E2105" t="s">
        <v>6401</v>
      </c>
      <c r="F2105" t="s">
        <v>111</v>
      </c>
      <c r="G2105" t="s">
        <v>140</v>
      </c>
      <c r="H2105" t="s">
        <v>6398</v>
      </c>
    </row>
    <row r="2106" spans="1:8" x14ac:dyDescent="0.2">
      <c r="A2106" t="s">
        <v>28</v>
      </c>
      <c r="B2106" t="s">
        <v>13</v>
      </c>
      <c r="C2106">
        <f>_xlfn.XLOOKUP(B2106,'2.1.trackMPD'!$R$7:$R$29,'2.1.trackMPD'!$T$7:$T$29)</f>
        <v>6</v>
      </c>
      <c r="D2106">
        <v>100</v>
      </c>
      <c r="E2106" t="s">
        <v>6401</v>
      </c>
      <c r="F2106" t="s">
        <v>110</v>
      </c>
      <c r="G2106" t="s">
        <v>124</v>
      </c>
      <c r="H2106" t="s">
        <v>6399</v>
      </c>
    </row>
    <row r="2107" spans="1:8" x14ac:dyDescent="0.2">
      <c r="A2107" t="s">
        <v>28</v>
      </c>
      <c r="B2107" t="s">
        <v>13</v>
      </c>
      <c r="C2107">
        <f>_xlfn.XLOOKUP(B2107,'2.1.trackMPD'!$R$7:$R$29,'2.1.trackMPD'!$T$7:$T$29)</f>
        <v>6</v>
      </c>
      <c r="D2107">
        <v>100</v>
      </c>
      <c r="E2107" t="s">
        <v>6401</v>
      </c>
      <c r="F2107" t="s">
        <v>110</v>
      </c>
      <c r="G2107" t="s">
        <v>140</v>
      </c>
      <c r="H2107" t="s">
        <v>6399</v>
      </c>
    </row>
    <row r="2108" spans="1:8" x14ac:dyDescent="0.2">
      <c r="A2108" t="s">
        <v>28</v>
      </c>
      <c r="B2108" t="s">
        <v>2</v>
      </c>
      <c r="C2108">
        <f>_xlfn.XLOOKUP(B2108,'2.1.trackMPD'!$R$7:$R$29,'2.1.trackMPD'!$T$7:$T$29)</f>
        <v>6</v>
      </c>
      <c r="D2108">
        <v>1</v>
      </c>
      <c r="E2108" t="s">
        <v>6396</v>
      </c>
      <c r="F2108" t="s">
        <v>110</v>
      </c>
      <c r="G2108" t="s">
        <v>124</v>
      </c>
      <c r="H2108" t="s">
        <v>6398</v>
      </c>
    </row>
    <row r="2109" spans="1:8" x14ac:dyDescent="0.2">
      <c r="A2109" t="s">
        <v>28</v>
      </c>
      <c r="B2109" t="s">
        <v>2</v>
      </c>
      <c r="C2109">
        <f>_xlfn.XLOOKUP(B2109,'2.1.trackMPD'!$R$7:$R$29,'2.1.trackMPD'!$T$7:$T$29)</f>
        <v>6</v>
      </c>
      <c r="D2109">
        <v>1</v>
      </c>
      <c r="E2109" t="s">
        <v>6396</v>
      </c>
      <c r="F2109" t="s">
        <v>110</v>
      </c>
      <c r="G2109" t="s">
        <v>140</v>
      </c>
      <c r="H2109" t="s">
        <v>6398</v>
      </c>
    </row>
    <row r="2110" spans="1:8" x14ac:dyDescent="0.2">
      <c r="A2110" t="s">
        <v>28</v>
      </c>
      <c r="B2110" t="s">
        <v>2</v>
      </c>
      <c r="C2110">
        <f>_xlfn.XLOOKUP(B2110,'2.1.trackMPD'!$R$7:$R$29,'2.1.trackMPD'!$T$7:$T$29)</f>
        <v>6</v>
      </c>
      <c r="D2110">
        <v>1</v>
      </c>
      <c r="E2110" t="s">
        <v>6396</v>
      </c>
      <c r="F2110" t="s">
        <v>111</v>
      </c>
      <c r="G2110" t="s">
        <v>124</v>
      </c>
      <c r="H2110" t="s">
        <v>6398</v>
      </c>
    </row>
    <row r="2111" spans="1:8" x14ac:dyDescent="0.2">
      <c r="A2111" t="s">
        <v>28</v>
      </c>
      <c r="B2111" t="s">
        <v>2</v>
      </c>
      <c r="C2111">
        <f>_xlfn.XLOOKUP(B2111,'2.1.trackMPD'!$R$7:$R$29,'2.1.trackMPD'!$T$7:$T$29)</f>
        <v>6</v>
      </c>
      <c r="D2111">
        <v>1</v>
      </c>
      <c r="E2111" t="s">
        <v>6396</v>
      </c>
      <c r="F2111" t="s">
        <v>111</v>
      </c>
      <c r="G2111" t="s">
        <v>140</v>
      </c>
      <c r="H2111" t="s">
        <v>6398</v>
      </c>
    </row>
    <row r="2112" spans="1:8" x14ac:dyDescent="0.2">
      <c r="A2112" t="s">
        <v>28</v>
      </c>
      <c r="B2112" t="s">
        <v>2</v>
      </c>
      <c r="C2112">
        <f>_xlfn.XLOOKUP(B2112,'2.1.trackMPD'!$R$7:$R$29,'2.1.trackMPD'!$T$7:$T$29)</f>
        <v>6</v>
      </c>
      <c r="D2112">
        <v>1</v>
      </c>
      <c r="E2112" t="s">
        <v>6396</v>
      </c>
      <c r="F2112" t="s">
        <v>110</v>
      </c>
      <c r="G2112" t="s">
        <v>124</v>
      </c>
      <c r="H2112" t="s">
        <v>6399</v>
      </c>
    </row>
    <row r="2113" spans="1:8" x14ac:dyDescent="0.2">
      <c r="A2113" t="s">
        <v>28</v>
      </c>
      <c r="B2113" t="s">
        <v>2</v>
      </c>
      <c r="C2113">
        <f>_xlfn.XLOOKUP(B2113,'2.1.trackMPD'!$R$7:$R$29,'2.1.trackMPD'!$T$7:$T$29)</f>
        <v>6</v>
      </c>
      <c r="D2113">
        <v>1</v>
      </c>
      <c r="E2113" t="s">
        <v>6396</v>
      </c>
      <c r="F2113" t="s">
        <v>110</v>
      </c>
      <c r="G2113" t="s">
        <v>140</v>
      </c>
      <c r="H2113" t="s">
        <v>6399</v>
      </c>
    </row>
    <row r="2114" spans="1:8" x14ac:dyDescent="0.2">
      <c r="A2114" t="s">
        <v>28</v>
      </c>
      <c r="B2114" t="s">
        <v>2</v>
      </c>
      <c r="C2114">
        <f>_xlfn.XLOOKUP(B2114,'2.1.trackMPD'!$R$7:$R$29,'2.1.trackMPD'!$T$7:$T$29)</f>
        <v>6</v>
      </c>
      <c r="D2114">
        <v>10</v>
      </c>
      <c r="E2114" t="s">
        <v>6396</v>
      </c>
      <c r="F2114" t="s">
        <v>110</v>
      </c>
      <c r="G2114" t="s">
        <v>124</v>
      </c>
      <c r="H2114" t="s">
        <v>6398</v>
      </c>
    </row>
    <row r="2115" spans="1:8" x14ac:dyDescent="0.2">
      <c r="A2115" t="s">
        <v>28</v>
      </c>
      <c r="B2115" t="s">
        <v>2</v>
      </c>
      <c r="C2115">
        <f>_xlfn.XLOOKUP(B2115,'2.1.trackMPD'!$R$7:$R$29,'2.1.trackMPD'!$T$7:$T$29)</f>
        <v>6</v>
      </c>
      <c r="D2115">
        <v>10</v>
      </c>
      <c r="E2115" t="s">
        <v>6396</v>
      </c>
      <c r="F2115" t="s">
        <v>110</v>
      </c>
      <c r="G2115" t="s">
        <v>140</v>
      </c>
      <c r="H2115" t="s">
        <v>6398</v>
      </c>
    </row>
    <row r="2116" spans="1:8" x14ac:dyDescent="0.2">
      <c r="A2116" t="s">
        <v>28</v>
      </c>
      <c r="B2116" t="s">
        <v>2</v>
      </c>
      <c r="C2116">
        <f>_xlfn.XLOOKUP(B2116,'2.1.trackMPD'!$R$7:$R$29,'2.1.trackMPD'!$T$7:$T$29)</f>
        <v>6</v>
      </c>
      <c r="D2116">
        <v>10</v>
      </c>
      <c r="E2116" t="s">
        <v>6396</v>
      </c>
      <c r="F2116" t="s">
        <v>111</v>
      </c>
      <c r="G2116" t="s">
        <v>124</v>
      </c>
      <c r="H2116" t="s">
        <v>6398</v>
      </c>
    </row>
    <row r="2117" spans="1:8" x14ac:dyDescent="0.2">
      <c r="A2117" t="s">
        <v>28</v>
      </c>
      <c r="B2117" t="s">
        <v>2</v>
      </c>
      <c r="C2117">
        <f>_xlfn.XLOOKUP(B2117,'2.1.trackMPD'!$R$7:$R$29,'2.1.trackMPD'!$T$7:$T$29)</f>
        <v>6</v>
      </c>
      <c r="D2117">
        <v>10</v>
      </c>
      <c r="E2117" t="s">
        <v>6396</v>
      </c>
      <c r="F2117" t="s">
        <v>111</v>
      </c>
      <c r="G2117" t="s">
        <v>140</v>
      </c>
      <c r="H2117" t="s">
        <v>6398</v>
      </c>
    </row>
    <row r="2118" spans="1:8" x14ac:dyDescent="0.2">
      <c r="A2118" t="s">
        <v>28</v>
      </c>
      <c r="B2118" t="s">
        <v>2</v>
      </c>
      <c r="C2118">
        <f>_xlfn.XLOOKUP(B2118,'2.1.trackMPD'!$R$7:$R$29,'2.1.trackMPD'!$T$7:$T$29)</f>
        <v>6</v>
      </c>
      <c r="D2118">
        <v>10</v>
      </c>
      <c r="E2118" t="s">
        <v>6396</v>
      </c>
      <c r="F2118" t="s">
        <v>110</v>
      </c>
      <c r="G2118" t="s">
        <v>124</v>
      </c>
      <c r="H2118" t="s">
        <v>6399</v>
      </c>
    </row>
    <row r="2119" spans="1:8" x14ac:dyDescent="0.2">
      <c r="A2119" t="s">
        <v>28</v>
      </c>
      <c r="B2119" t="s">
        <v>2</v>
      </c>
      <c r="C2119">
        <f>_xlfn.XLOOKUP(B2119,'2.1.trackMPD'!$R$7:$R$29,'2.1.trackMPD'!$T$7:$T$29)</f>
        <v>6</v>
      </c>
      <c r="D2119">
        <v>10</v>
      </c>
      <c r="E2119" t="s">
        <v>6396</v>
      </c>
      <c r="F2119" t="s">
        <v>110</v>
      </c>
      <c r="G2119" t="s">
        <v>140</v>
      </c>
      <c r="H2119" t="s">
        <v>6399</v>
      </c>
    </row>
    <row r="2120" spans="1:8" x14ac:dyDescent="0.2">
      <c r="A2120" t="s">
        <v>28</v>
      </c>
      <c r="B2120" t="s">
        <v>2</v>
      </c>
      <c r="C2120">
        <f>_xlfn.XLOOKUP(B2120,'2.1.trackMPD'!$R$7:$R$29,'2.1.trackMPD'!$T$7:$T$29)</f>
        <v>6</v>
      </c>
      <c r="D2120">
        <v>100</v>
      </c>
      <c r="E2120" t="s">
        <v>6396</v>
      </c>
      <c r="F2120" t="s">
        <v>110</v>
      </c>
      <c r="G2120" t="s">
        <v>124</v>
      </c>
      <c r="H2120" t="s">
        <v>6398</v>
      </c>
    </row>
    <row r="2121" spans="1:8" x14ac:dyDescent="0.2">
      <c r="A2121" t="s">
        <v>28</v>
      </c>
      <c r="B2121" t="s">
        <v>2</v>
      </c>
      <c r="C2121">
        <f>_xlfn.XLOOKUP(B2121,'2.1.trackMPD'!$R$7:$R$29,'2.1.trackMPD'!$T$7:$T$29)</f>
        <v>6</v>
      </c>
      <c r="D2121">
        <v>100</v>
      </c>
      <c r="E2121" t="s">
        <v>6396</v>
      </c>
      <c r="F2121" t="s">
        <v>110</v>
      </c>
      <c r="G2121" t="s">
        <v>140</v>
      </c>
      <c r="H2121" t="s">
        <v>6398</v>
      </c>
    </row>
    <row r="2122" spans="1:8" x14ac:dyDescent="0.2">
      <c r="A2122" t="s">
        <v>28</v>
      </c>
      <c r="B2122" t="s">
        <v>2</v>
      </c>
      <c r="C2122">
        <f>_xlfn.XLOOKUP(B2122,'2.1.trackMPD'!$R$7:$R$29,'2.1.trackMPD'!$T$7:$T$29)</f>
        <v>6</v>
      </c>
      <c r="D2122">
        <v>100</v>
      </c>
      <c r="E2122" t="s">
        <v>6396</v>
      </c>
      <c r="F2122" t="s">
        <v>111</v>
      </c>
      <c r="G2122" t="s">
        <v>124</v>
      </c>
      <c r="H2122" t="s">
        <v>6398</v>
      </c>
    </row>
    <row r="2123" spans="1:8" x14ac:dyDescent="0.2">
      <c r="A2123" t="s">
        <v>28</v>
      </c>
      <c r="B2123" t="s">
        <v>2</v>
      </c>
      <c r="C2123">
        <f>_xlfn.XLOOKUP(B2123,'2.1.trackMPD'!$R$7:$R$29,'2.1.trackMPD'!$T$7:$T$29)</f>
        <v>6</v>
      </c>
      <c r="D2123">
        <v>100</v>
      </c>
      <c r="E2123" t="s">
        <v>6396</v>
      </c>
      <c r="F2123" t="s">
        <v>111</v>
      </c>
      <c r="G2123" t="s">
        <v>140</v>
      </c>
      <c r="H2123" t="s">
        <v>6398</v>
      </c>
    </row>
    <row r="2124" spans="1:8" x14ac:dyDescent="0.2">
      <c r="A2124" t="s">
        <v>28</v>
      </c>
      <c r="B2124" t="s">
        <v>2</v>
      </c>
      <c r="C2124">
        <f>_xlfn.XLOOKUP(B2124,'2.1.trackMPD'!$R$7:$R$29,'2.1.trackMPD'!$T$7:$T$29)</f>
        <v>6</v>
      </c>
      <c r="D2124">
        <v>100</v>
      </c>
      <c r="E2124" t="s">
        <v>6396</v>
      </c>
      <c r="F2124" t="s">
        <v>110</v>
      </c>
      <c r="G2124" t="s">
        <v>124</v>
      </c>
      <c r="H2124" t="s">
        <v>6399</v>
      </c>
    </row>
    <row r="2125" spans="1:8" x14ac:dyDescent="0.2">
      <c r="A2125" t="s">
        <v>28</v>
      </c>
      <c r="B2125" t="s">
        <v>2</v>
      </c>
      <c r="C2125">
        <f>_xlfn.XLOOKUP(B2125,'2.1.trackMPD'!$R$7:$R$29,'2.1.trackMPD'!$T$7:$T$29)</f>
        <v>6</v>
      </c>
      <c r="D2125">
        <v>100</v>
      </c>
      <c r="E2125" t="s">
        <v>6396</v>
      </c>
      <c r="F2125" t="s">
        <v>110</v>
      </c>
      <c r="G2125" t="s">
        <v>140</v>
      </c>
      <c r="H2125" t="s">
        <v>6399</v>
      </c>
    </row>
    <row r="2126" spans="1:8" x14ac:dyDescent="0.2">
      <c r="A2126" t="s">
        <v>28</v>
      </c>
      <c r="B2126" t="s">
        <v>2</v>
      </c>
      <c r="C2126">
        <f>_xlfn.XLOOKUP(B2126,'2.1.trackMPD'!$R$7:$R$29,'2.1.trackMPD'!$T$7:$T$29)</f>
        <v>6</v>
      </c>
      <c r="D2126">
        <v>1000</v>
      </c>
      <c r="E2126" t="s">
        <v>6396</v>
      </c>
      <c r="F2126" t="s">
        <v>110</v>
      </c>
      <c r="G2126" t="s">
        <v>124</v>
      </c>
      <c r="H2126" t="s">
        <v>6398</v>
      </c>
    </row>
    <row r="2127" spans="1:8" x14ac:dyDescent="0.2">
      <c r="A2127" t="s">
        <v>28</v>
      </c>
      <c r="B2127" t="s">
        <v>2</v>
      </c>
      <c r="C2127">
        <f>_xlfn.XLOOKUP(B2127,'2.1.trackMPD'!$R$7:$R$29,'2.1.trackMPD'!$T$7:$T$29)</f>
        <v>6</v>
      </c>
      <c r="D2127">
        <v>1000</v>
      </c>
      <c r="E2127" t="s">
        <v>6396</v>
      </c>
      <c r="F2127" t="s">
        <v>110</v>
      </c>
      <c r="G2127" t="s">
        <v>140</v>
      </c>
      <c r="H2127" t="s">
        <v>6398</v>
      </c>
    </row>
    <row r="2128" spans="1:8" x14ac:dyDescent="0.2">
      <c r="A2128" t="s">
        <v>28</v>
      </c>
      <c r="B2128" t="s">
        <v>2</v>
      </c>
      <c r="C2128">
        <f>_xlfn.XLOOKUP(B2128,'2.1.trackMPD'!$R$7:$R$29,'2.1.trackMPD'!$T$7:$T$29)</f>
        <v>6</v>
      </c>
      <c r="D2128">
        <v>1000</v>
      </c>
      <c r="E2128" t="s">
        <v>6396</v>
      </c>
      <c r="F2128" t="s">
        <v>111</v>
      </c>
      <c r="G2128" t="s">
        <v>124</v>
      </c>
      <c r="H2128" t="s">
        <v>6398</v>
      </c>
    </row>
    <row r="2129" spans="1:8" x14ac:dyDescent="0.2">
      <c r="A2129" t="s">
        <v>28</v>
      </c>
      <c r="B2129" t="s">
        <v>2</v>
      </c>
      <c r="C2129">
        <f>_xlfn.XLOOKUP(B2129,'2.1.trackMPD'!$R$7:$R$29,'2.1.trackMPD'!$T$7:$T$29)</f>
        <v>6</v>
      </c>
      <c r="D2129">
        <v>1000</v>
      </c>
      <c r="E2129" t="s">
        <v>6396</v>
      </c>
      <c r="F2129" t="s">
        <v>111</v>
      </c>
      <c r="G2129" t="s">
        <v>140</v>
      </c>
      <c r="H2129" t="s">
        <v>6398</v>
      </c>
    </row>
    <row r="2130" spans="1:8" x14ac:dyDescent="0.2">
      <c r="A2130" t="s">
        <v>28</v>
      </c>
      <c r="B2130" t="s">
        <v>2</v>
      </c>
      <c r="C2130">
        <f>_xlfn.XLOOKUP(B2130,'2.1.trackMPD'!$R$7:$R$29,'2.1.trackMPD'!$T$7:$T$29)</f>
        <v>6</v>
      </c>
      <c r="D2130">
        <v>1000</v>
      </c>
      <c r="E2130" t="s">
        <v>6396</v>
      </c>
      <c r="F2130" t="s">
        <v>110</v>
      </c>
      <c r="G2130" t="s">
        <v>124</v>
      </c>
      <c r="H2130" t="s">
        <v>6399</v>
      </c>
    </row>
    <row r="2131" spans="1:8" x14ac:dyDescent="0.2">
      <c r="A2131" t="s">
        <v>28</v>
      </c>
      <c r="B2131" t="s">
        <v>2</v>
      </c>
      <c r="C2131">
        <f>_xlfn.XLOOKUP(B2131,'2.1.trackMPD'!$R$7:$R$29,'2.1.trackMPD'!$T$7:$T$29)</f>
        <v>6</v>
      </c>
      <c r="D2131">
        <v>1000</v>
      </c>
      <c r="E2131" t="s">
        <v>6396</v>
      </c>
      <c r="F2131" t="s">
        <v>110</v>
      </c>
      <c r="G2131" t="s">
        <v>140</v>
      </c>
      <c r="H2131" t="s">
        <v>6399</v>
      </c>
    </row>
    <row r="2132" spans="1:8" x14ac:dyDescent="0.2">
      <c r="A2132" t="s">
        <v>28</v>
      </c>
      <c r="B2132" t="s">
        <v>2</v>
      </c>
      <c r="C2132">
        <f>_xlfn.XLOOKUP(B2132,'2.1.trackMPD'!$R$7:$R$29,'2.1.trackMPD'!$T$7:$T$29)</f>
        <v>6</v>
      </c>
      <c r="D2132">
        <v>5000</v>
      </c>
      <c r="E2132" t="s">
        <v>6396</v>
      </c>
      <c r="F2132" t="s">
        <v>110</v>
      </c>
      <c r="G2132" t="s">
        <v>124</v>
      </c>
      <c r="H2132" t="s">
        <v>6398</v>
      </c>
    </row>
    <row r="2133" spans="1:8" x14ac:dyDescent="0.2">
      <c r="A2133" t="s">
        <v>28</v>
      </c>
      <c r="B2133" t="s">
        <v>2</v>
      </c>
      <c r="C2133">
        <f>_xlfn.XLOOKUP(B2133,'2.1.trackMPD'!$R$7:$R$29,'2.1.trackMPD'!$T$7:$T$29)</f>
        <v>6</v>
      </c>
      <c r="D2133">
        <v>5000</v>
      </c>
      <c r="E2133" t="s">
        <v>6396</v>
      </c>
      <c r="F2133" t="s">
        <v>110</v>
      </c>
      <c r="G2133" t="s">
        <v>140</v>
      </c>
      <c r="H2133" t="s">
        <v>6398</v>
      </c>
    </row>
    <row r="2134" spans="1:8" x14ac:dyDescent="0.2">
      <c r="A2134" t="s">
        <v>28</v>
      </c>
      <c r="B2134" t="s">
        <v>2</v>
      </c>
      <c r="C2134">
        <f>_xlfn.XLOOKUP(B2134,'2.1.trackMPD'!$R$7:$R$29,'2.1.trackMPD'!$T$7:$T$29)</f>
        <v>6</v>
      </c>
      <c r="D2134">
        <v>5000</v>
      </c>
      <c r="E2134" t="s">
        <v>6396</v>
      </c>
      <c r="F2134" t="s">
        <v>111</v>
      </c>
      <c r="G2134" t="s">
        <v>124</v>
      </c>
      <c r="H2134" t="s">
        <v>6398</v>
      </c>
    </row>
    <row r="2135" spans="1:8" x14ac:dyDescent="0.2">
      <c r="A2135" t="s">
        <v>28</v>
      </c>
      <c r="B2135" t="s">
        <v>2</v>
      </c>
      <c r="C2135">
        <f>_xlfn.XLOOKUP(B2135,'2.1.trackMPD'!$R$7:$R$29,'2.1.trackMPD'!$T$7:$T$29)</f>
        <v>6</v>
      </c>
      <c r="D2135">
        <v>5000</v>
      </c>
      <c r="E2135" t="s">
        <v>6396</v>
      </c>
      <c r="F2135" t="s">
        <v>111</v>
      </c>
      <c r="G2135" t="s">
        <v>140</v>
      </c>
      <c r="H2135" t="s">
        <v>6398</v>
      </c>
    </row>
    <row r="2136" spans="1:8" x14ac:dyDescent="0.2">
      <c r="A2136" t="s">
        <v>28</v>
      </c>
      <c r="B2136" t="s">
        <v>2</v>
      </c>
      <c r="C2136">
        <f>_xlfn.XLOOKUP(B2136,'2.1.trackMPD'!$R$7:$R$29,'2.1.trackMPD'!$T$7:$T$29)</f>
        <v>6</v>
      </c>
      <c r="D2136">
        <v>5000</v>
      </c>
      <c r="E2136" t="s">
        <v>6396</v>
      </c>
      <c r="F2136" t="s">
        <v>110</v>
      </c>
      <c r="G2136" t="s">
        <v>124</v>
      </c>
      <c r="H2136" t="s">
        <v>6399</v>
      </c>
    </row>
    <row r="2137" spans="1:8" x14ac:dyDescent="0.2">
      <c r="A2137" t="s">
        <v>28</v>
      </c>
      <c r="B2137" t="s">
        <v>2</v>
      </c>
      <c r="C2137">
        <f>_xlfn.XLOOKUP(B2137,'2.1.trackMPD'!$R$7:$R$29,'2.1.trackMPD'!$T$7:$T$29)</f>
        <v>6</v>
      </c>
      <c r="D2137">
        <v>5000</v>
      </c>
      <c r="E2137" t="s">
        <v>6396</v>
      </c>
      <c r="F2137" t="s">
        <v>110</v>
      </c>
      <c r="G2137" t="s">
        <v>140</v>
      </c>
      <c r="H2137" t="s">
        <v>6399</v>
      </c>
    </row>
    <row r="2138" spans="1:8" x14ac:dyDescent="0.2">
      <c r="A2138" t="s">
        <v>28</v>
      </c>
      <c r="B2138" t="s">
        <v>2</v>
      </c>
      <c r="C2138">
        <f>_xlfn.XLOOKUP(B2138,'2.1.trackMPD'!$R$7:$R$29,'2.1.trackMPD'!$T$7:$T$29)</f>
        <v>6</v>
      </c>
      <c r="D2138">
        <v>1</v>
      </c>
      <c r="E2138" t="s">
        <v>6400</v>
      </c>
      <c r="F2138" t="s">
        <v>110</v>
      </c>
      <c r="G2138" t="s">
        <v>124</v>
      </c>
      <c r="H2138" t="s">
        <v>6398</v>
      </c>
    </row>
    <row r="2139" spans="1:8" x14ac:dyDescent="0.2">
      <c r="A2139" t="s">
        <v>28</v>
      </c>
      <c r="B2139" t="s">
        <v>2</v>
      </c>
      <c r="C2139">
        <f>_xlfn.XLOOKUP(B2139,'2.1.trackMPD'!$R$7:$R$29,'2.1.trackMPD'!$T$7:$T$29)</f>
        <v>6</v>
      </c>
      <c r="D2139">
        <v>1</v>
      </c>
      <c r="E2139" t="s">
        <v>6400</v>
      </c>
      <c r="F2139" t="s">
        <v>110</v>
      </c>
      <c r="G2139" t="s">
        <v>140</v>
      </c>
      <c r="H2139" t="s">
        <v>6398</v>
      </c>
    </row>
    <row r="2140" spans="1:8" x14ac:dyDescent="0.2">
      <c r="A2140" t="s">
        <v>28</v>
      </c>
      <c r="B2140" t="s">
        <v>2</v>
      </c>
      <c r="C2140">
        <f>_xlfn.XLOOKUP(B2140,'2.1.trackMPD'!$R$7:$R$29,'2.1.trackMPD'!$T$7:$T$29)</f>
        <v>6</v>
      </c>
      <c r="D2140">
        <v>1</v>
      </c>
      <c r="E2140" t="s">
        <v>6400</v>
      </c>
      <c r="F2140" t="s">
        <v>111</v>
      </c>
      <c r="G2140" t="s">
        <v>124</v>
      </c>
      <c r="H2140" t="s">
        <v>6398</v>
      </c>
    </row>
    <row r="2141" spans="1:8" x14ac:dyDescent="0.2">
      <c r="A2141" t="s">
        <v>28</v>
      </c>
      <c r="B2141" t="s">
        <v>2</v>
      </c>
      <c r="C2141">
        <f>_xlfn.XLOOKUP(B2141,'2.1.trackMPD'!$R$7:$R$29,'2.1.trackMPD'!$T$7:$T$29)</f>
        <v>6</v>
      </c>
      <c r="D2141">
        <v>1</v>
      </c>
      <c r="E2141" t="s">
        <v>6400</v>
      </c>
      <c r="F2141" t="s">
        <v>111</v>
      </c>
      <c r="G2141" t="s">
        <v>140</v>
      </c>
      <c r="H2141" t="s">
        <v>6398</v>
      </c>
    </row>
    <row r="2142" spans="1:8" x14ac:dyDescent="0.2">
      <c r="A2142" t="s">
        <v>28</v>
      </c>
      <c r="B2142" t="s">
        <v>2</v>
      </c>
      <c r="C2142">
        <f>_xlfn.XLOOKUP(B2142,'2.1.trackMPD'!$R$7:$R$29,'2.1.trackMPD'!$T$7:$T$29)</f>
        <v>6</v>
      </c>
      <c r="D2142">
        <v>1</v>
      </c>
      <c r="E2142" t="s">
        <v>6400</v>
      </c>
      <c r="F2142" t="s">
        <v>110</v>
      </c>
      <c r="G2142" t="s">
        <v>124</v>
      </c>
      <c r="H2142" t="s">
        <v>6399</v>
      </c>
    </row>
    <row r="2143" spans="1:8" x14ac:dyDescent="0.2">
      <c r="A2143" t="s">
        <v>28</v>
      </c>
      <c r="B2143" t="s">
        <v>2</v>
      </c>
      <c r="C2143">
        <f>_xlfn.XLOOKUP(B2143,'2.1.trackMPD'!$R$7:$R$29,'2.1.trackMPD'!$T$7:$T$29)</f>
        <v>6</v>
      </c>
      <c r="D2143">
        <v>1</v>
      </c>
      <c r="E2143" t="s">
        <v>6400</v>
      </c>
      <c r="F2143" t="s">
        <v>110</v>
      </c>
      <c r="G2143" t="s">
        <v>140</v>
      </c>
      <c r="H2143" t="s">
        <v>6399</v>
      </c>
    </row>
    <row r="2144" spans="1:8" x14ac:dyDescent="0.2">
      <c r="A2144" t="s">
        <v>28</v>
      </c>
      <c r="B2144" t="s">
        <v>2</v>
      </c>
      <c r="C2144">
        <f>_xlfn.XLOOKUP(B2144,'2.1.trackMPD'!$R$7:$R$29,'2.1.trackMPD'!$T$7:$T$29)</f>
        <v>6</v>
      </c>
      <c r="D2144">
        <v>10</v>
      </c>
      <c r="E2144" t="s">
        <v>6400</v>
      </c>
      <c r="F2144" t="s">
        <v>110</v>
      </c>
      <c r="G2144" t="s">
        <v>124</v>
      </c>
      <c r="H2144" t="s">
        <v>6398</v>
      </c>
    </row>
    <row r="2145" spans="1:8" x14ac:dyDescent="0.2">
      <c r="A2145" t="s">
        <v>28</v>
      </c>
      <c r="B2145" t="s">
        <v>2</v>
      </c>
      <c r="C2145">
        <f>_xlfn.XLOOKUP(B2145,'2.1.trackMPD'!$R$7:$R$29,'2.1.trackMPD'!$T$7:$T$29)</f>
        <v>6</v>
      </c>
      <c r="D2145">
        <v>10</v>
      </c>
      <c r="E2145" t="s">
        <v>6400</v>
      </c>
      <c r="F2145" t="s">
        <v>110</v>
      </c>
      <c r="G2145" t="s">
        <v>140</v>
      </c>
      <c r="H2145" t="s">
        <v>6398</v>
      </c>
    </row>
    <row r="2146" spans="1:8" x14ac:dyDescent="0.2">
      <c r="A2146" t="s">
        <v>28</v>
      </c>
      <c r="B2146" t="s">
        <v>2</v>
      </c>
      <c r="C2146">
        <f>_xlfn.XLOOKUP(B2146,'2.1.trackMPD'!$R$7:$R$29,'2.1.trackMPD'!$T$7:$T$29)</f>
        <v>6</v>
      </c>
      <c r="D2146">
        <v>10</v>
      </c>
      <c r="E2146" t="s">
        <v>6400</v>
      </c>
      <c r="F2146" t="s">
        <v>111</v>
      </c>
      <c r="G2146" t="s">
        <v>124</v>
      </c>
      <c r="H2146" t="s">
        <v>6398</v>
      </c>
    </row>
    <row r="2147" spans="1:8" x14ac:dyDescent="0.2">
      <c r="A2147" t="s">
        <v>28</v>
      </c>
      <c r="B2147" t="s">
        <v>2</v>
      </c>
      <c r="C2147">
        <f>_xlfn.XLOOKUP(B2147,'2.1.trackMPD'!$R$7:$R$29,'2.1.trackMPD'!$T$7:$T$29)</f>
        <v>6</v>
      </c>
      <c r="D2147">
        <v>10</v>
      </c>
      <c r="E2147" t="s">
        <v>6400</v>
      </c>
      <c r="F2147" t="s">
        <v>111</v>
      </c>
      <c r="G2147" t="s">
        <v>140</v>
      </c>
      <c r="H2147" t="s">
        <v>6398</v>
      </c>
    </row>
    <row r="2148" spans="1:8" x14ac:dyDescent="0.2">
      <c r="A2148" t="s">
        <v>28</v>
      </c>
      <c r="B2148" t="s">
        <v>2</v>
      </c>
      <c r="C2148">
        <f>_xlfn.XLOOKUP(B2148,'2.1.trackMPD'!$R$7:$R$29,'2.1.trackMPD'!$T$7:$T$29)</f>
        <v>6</v>
      </c>
      <c r="D2148">
        <v>10</v>
      </c>
      <c r="E2148" t="s">
        <v>6400</v>
      </c>
      <c r="F2148" t="s">
        <v>110</v>
      </c>
      <c r="G2148" t="s">
        <v>124</v>
      </c>
      <c r="H2148" t="s">
        <v>6399</v>
      </c>
    </row>
    <row r="2149" spans="1:8" x14ac:dyDescent="0.2">
      <c r="A2149" t="s">
        <v>28</v>
      </c>
      <c r="B2149" t="s">
        <v>2</v>
      </c>
      <c r="C2149">
        <f>_xlfn.XLOOKUP(B2149,'2.1.trackMPD'!$R$7:$R$29,'2.1.trackMPD'!$T$7:$T$29)</f>
        <v>6</v>
      </c>
      <c r="D2149">
        <v>10</v>
      </c>
      <c r="E2149" t="s">
        <v>6400</v>
      </c>
      <c r="F2149" t="s">
        <v>110</v>
      </c>
      <c r="G2149" t="s">
        <v>140</v>
      </c>
      <c r="H2149" t="s">
        <v>6399</v>
      </c>
    </row>
    <row r="2150" spans="1:8" x14ac:dyDescent="0.2">
      <c r="A2150" t="s">
        <v>28</v>
      </c>
      <c r="B2150" t="s">
        <v>2</v>
      </c>
      <c r="C2150">
        <f>_xlfn.XLOOKUP(B2150,'2.1.trackMPD'!$R$7:$R$29,'2.1.trackMPD'!$T$7:$T$29)</f>
        <v>6</v>
      </c>
      <c r="D2150">
        <v>100</v>
      </c>
      <c r="E2150" t="s">
        <v>6400</v>
      </c>
      <c r="F2150" t="s">
        <v>110</v>
      </c>
      <c r="G2150" t="s">
        <v>124</v>
      </c>
      <c r="H2150" t="s">
        <v>6398</v>
      </c>
    </row>
    <row r="2151" spans="1:8" x14ac:dyDescent="0.2">
      <c r="A2151" t="s">
        <v>28</v>
      </c>
      <c r="B2151" t="s">
        <v>2</v>
      </c>
      <c r="C2151">
        <f>_xlfn.XLOOKUP(B2151,'2.1.trackMPD'!$R$7:$R$29,'2.1.trackMPD'!$T$7:$T$29)</f>
        <v>6</v>
      </c>
      <c r="D2151">
        <v>100</v>
      </c>
      <c r="E2151" t="s">
        <v>6400</v>
      </c>
      <c r="F2151" t="s">
        <v>110</v>
      </c>
      <c r="G2151" t="s">
        <v>140</v>
      </c>
      <c r="H2151" t="s">
        <v>6398</v>
      </c>
    </row>
    <row r="2152" spans="1:8" x14ac:dyDescent="0.2">
      <c r="A2152" t="s">
        <v>28</v>
      </c>
      <c r="B2152" t="s">
        <v>2</v>
      </c>
      <c r="C2152">
        <f>_xlfn.XLOOKUP(B2152,'2.1.trackMPD'!$R$7:$R$29,'2.1.trackMPD'!$T$7:$T$29)</f>
        <v>6</v>
      </c>
      <c r="D2152">
        <v>100</v>
      </c>
      <c r="E2152" t="s">
        <v>6400</v>
      </c>
      <c r="F2152" t="s">
        <v>111</v>
      </c>
      <c r="G2152" t="s">
        <v>124</v>
      </c>
      <c r="H2152" t="s">
        <v>6398</v>
      </c>
    </row>
    <row r="2153" spans="1:8" x14ac:dyDescent="0.2">
      <c r="A2153" t="s">
        <v>28</v>
      </c>
      <c r="B2153" t="s">
        <v>2</v>
      </c>
      <c r="C2153">
        <f>_xlfn.XLOOKUP(B2153,'2.1.trackMPD'!$R$7:$R$29,'2.1.trackMPD'!$T$7:$T$29)</f>
        <v>6</v>
      </c>
      <c r="D2153">
        <v>100</v>
      </c>
      <c r="E2153" t="s">
        <v>6400</v>
      </c>
      <c r="F2153" t="s">
        <v>111</v>
      </c>
      <c r="G2153" t="s">
        <v>140</v>
      </c>
      <c r="H2153" t="s">
        <v>6398</v>
      </c>
    </row>
    <row r="2154" spans="1:8" x14ac:dyDescent="0.2">
      <c r="A2154" t="s">
        <v>28</v>
      </c>
      <c r="B2154" t="s">
        <v>2</v>
      </c>
      <c r="C2154">
        <f>_xlfn.XLOOKUP(B2154,'2.1.trackMPD'!$R$7:$R$29,'2.1.trackMPD'!$T$7:$T$29)</f>
        <v>6</v>
      </c>
      <c r="D2154">
        <v>100</v>
      </c>
      <c r="E2154" t="s">
        <v>6400</v>
      </c>
      <c r="F2154" t="s">
        <v>110</v>
      </c>
      <c r="G2154" t="s">
        <v>124</v>
      </c>
      <c r="H2154" t="s">
        <v>6399</v>
      </c>
    </row>
    <row r="2155" spans="1:8" x14ac:dyDescent="0.2">
      <c r="A2155" t="s">
        <v>28</v>
      </c>
      <c r="B2155" t="s">
        <v>2</v>
      </c>
      <c r="C2155">
        <f>_xlfn.XLOOKUP(B2155,'2.1.trackMPD'!$R$7:$R$29,'2.1.trackMPD'!$T$7:$T$29)</f>
        <v>6</v>
      </c>
      <c r="D2155">
        <v>100</v>
      </c>
      <c r="E2155" t="s">
        <v>6400</v>
      </c>
      <c r="F2155" t="s">
        <v>110</v>
      </c>
      <c r="G2155" t="s">
        <v>140</v>
      </c>
      <c r="H2155" t="s">
        <v>6399</v>
      </c>
    </row>
    <row r="2156" spans="1:8" x14ac:dyDescent="0.2">
      <c r="A2156" t="s">
        <v>28</v>
      </c>
      <c r="B2156" t="s">
        <v>2</v>
      </c>
      <c r="C2156">
        <f>_xlfn.XLOOKUP(B2156,'2.1.trackMPD'!$R$7:$R$29,'2.1.trackMPD'!$T$7:$T$29)</f>
        <v>6</v>
      </c>
      <c r="D2156">
        <v>1000</v>
      </c>
      <c r="E2156" t="s">
        <v>6400</v>
      </c>
      <c r="F2156" t="s">
        <v>110</v>
      </c>
      <c r="G2156" t="s">
        <v>124</v>
      </c>
      <c r="H2156" t="s">
        <v>6398</v>
      </c>
    </row>
    <row r="2157" spans="1:8" x14ac:dyDescent="0.2">
      <c r="A2157" t="s">
        <v>28</v>
      </c>
      <c r="B2157" t="s">
        <v>2</v>
      </c>
      <c r="C2157">
        <f>_xlfn.XLOOKUP(B2157,'2.1.trackMPD'!$R$7:$R$29,'2.1.trackMPD'!$T$7:$T$29)</f>
        <v>6</v>
      </c>
      <c r="D2157">
        <v>1000</v>
      </c>
      <c r="E2157" t="s">
        <v>6400</v>
      </c>
      <c r="F2157" t="s">
        <v>110</v>
      </c>
      <c r="G2157" t="s">
        <v>140</v>
      </c>
      <c r="H2157" t="s">
        <v>6398</v>
      </c>
    </row>
    <row r="2158" spans="1:8" x14ac:dyDescent="0.2">
      <c r="A2158" t="s">
        <v>28</v>
      </c>
      <c r="B2158" t="s">
        <v>2</v>
      </c>
      <c r="C2158">
        <f>_xlfn.XLOOKUP(B2158,'2.1.trackMPD'!$R$7:$R$29,'2.1.trackMPD'!$T$7:$T$29)</f>
        <v>6</v>
      </c>
      <c r="D2158">
        <v>1000</v>
      </c>
      <c r="E2158" t="s">
        <v>6400</v>
      </c>
      <c r="F2158" t="s">
        <v>111</v>
      </c>
      <c r="G2158" t="s">
        <v>124</v>
      </c>
      <c r="H2158" t="s">
        <v>6398</v>
      </c>
    </row>
    <row r="2159" spans="1:8" x14ac:dyDescent="0.2">
      <c r="A2159" t="s">
        <v>28</v>
      </c>
      <c r="B2159" t="s">
        <v>2</v>
      </c>
      <c r="C2159">
        <f>_xlfn.XLOOKUP(B2159,'2.1.trackMPD'!$R$7:$R$29,'2.1.trackMPD'!$T$7:$T$29)</f>
        <v>6</v>
      </c>
      <c r="D2159">
        <v>1000</v>
      </c>
      <c r="E2159" t="s">
        <v>6400</v>
      </c>
      <c r="F2159" t="s">
        <v>111</v>
      </c>
      <c r="G2159" t="s">
        <v>140</v>
      </c>
      <c r="H2159" t="s">
        <v>6398</v>
      </c>
    </row>
    <row r="2160" spans="1:8" x14ac:dyDescent="0.2">
      <c r="A2160" t="s">
        <v>28</v>
      </c>
      <c r="B2160" t="s">
        <v>2</v>
      </c>
      <c r="C2160">
        <f>_xlfn.XLOOKUP(B2160,'2.1.trackMPD'!$R$7:$R$29,'2.1.trackMPD'!$T$7:$T$29)</f>
        <v>6</v>
      </c>
      <c r="D2160">
        <v>1000</v>
      </c>
      <c r="E2160" t="s">
        <v>6400</v>
      </c>
      <c r="F2160" t="s">
        <v>110</v>
      </c>
      <c r="G2160" t="s">
        <v>124</v>
      </c>
      <c r="H2160" t="s">
        <v>6399</v>
      </c>
    </row>
    <row r="2161" spans="1:8" x14ac:dyDescent="0.2">
      <c r="A2161" t="s">
        <v>28</v>
      </c>
      <c r="B2161" t="s">
        <v>2</v>
      </c>
      <c r="C2161">
        <f>_xlfn.XLOOKUP(B2161,'2.1.trackMPD'!$R$7:$R$29,'2.1.trackMPD'!$T$7:$T$29)</f>
        <v>6</v>
      </c>
      <c r="D2161">
        <v>1000</v>
      </c>
      <c r="E2161" t="s">
        <v>6400</v>
      </c>
      <c r="F2161" t="s">
        <v>110</v>
      </c>
      <c r="G2161" t="s">
        <v>140</v>
      </c>
      <c r="H2161" t="s">
        <v>6399</v>
      </c>
    </row>
    <row r="2162" spans="1:8" x14ac:dyDescent="0.2">
      <c r="A2162" t="s">
        <v>28</v>
      </c>
      <c r="B2162" t="s">
        <v>2</v>
      </c>
      <c r="C2162">
        <f>_xlfn.XLOOKUP(B2162,'2.1.trackMPD'!$R$7:$R$29,'2.1.trackMPD'!$T$7:$T$29)</f>
        <v>6</v>
      </c>
      <c r="D2162">
        <v>5000</v>
      </c>
      <c r="E2162" t="s">
        <v>6400</v>
      </c>
      <c r="F2162" t="s">
        <v>110</v>
      </c>
      <c r="G2162" t="s">
        <v>124</v>
      </c>
      <c r="H2162" t="s">
        <v>6398</v>
      </c>
    </row>
    <row r="2163" spans="1:8" x14ac:dyDescent="0.2">
      <c r="A2163" t="s">
        <v>28</v>
      </c>
      <c r="B2163" t="s">
        <v>2</v>
      </c>
      <c r="C2163">
        <f>_xlfn.XLOOKUP(B2163,'2.1.trackMPD'!$R$7:$R$29,'2.1.trackMPD'!$T$7:$T$29)</f>
        <v>6</v>
      </c>
      <c r="D2163">
        <v>5000</v>
      </c>
      <c r="E2163" t="s">
        <v>6400</v>
      </c>
      <c r="F2163" t="s">
        <v>110</v>
      </c>
      <c r="G2163" t="s">
        <v>140</v>
      </c>
      <c r="H2163" t="s">
        <v>6398</v>
      </c>
    </row>
    <row r="2164" spans="1:8" x14ac:dyDescent="0.2">
      <c r="A2164" t="s">
        <v>28</v>
      </c>
      <c r="B2164" t="s">
        <v>2</v>
      </c>
      <c r="C2164">
        <f>_xlfn.XLOOKUP(B2164,'2.1.trackMPD'!$R$7:$R$29,'2.1.trackMPD'!$T$7:$T$29)</f>
        <v>6</v>
      </c>
      <c r="D2164">
        <v>5000</v>
      </c>
      <c r="E2164" t="s">
        <v>6400</v>
      </c>
      <c r="F2164" t="s">
        <v>111</v>
      </c>
      <c r="G2164" t="s">
        <v>124</v>
      </c>
      <c r="H2164" t="s">
        <v>6398</v>
      </c>
    </row>
    <row r="2165" spans="1:8" x14ac:dyDescent="0.2">
      <c r="A2165" t="s">
        <v>28</v>
      </c>
      <c r="B2165" t="s">
        <v>2</v>
      </c>
      <c r="C2165">
        <f>_xlfn.XLOOKUP(B2165,'2.1.trackMPD'!$R$7:$R$29,'2.1.trackMPD'!$T$7:$T$29)</f>
        <v>6</v>
      </c>
      <c r="D2165">
        <v>5000</v>
      </c>
      <c r="E2165" t="s">
        <v>6400</v>
      </c>
      <c r="F2165" t="s">
        <v>111</v>
      </c>
      <c r="G2165" t="s">
        <v>140</v>
      </c>
      <c r="H2165" t="s">
        <v>6398</v>
      </c>
    </row>
    <row r="2166" spans="1:8" x14ac:dyDescent="0.2">
      <c r="A2166" t="s">
        <v>28</v>
      </c>
      <c r="B2166" t="s">
        <v>2</v>
      </c>
      <c r="C2166">
        <f>_xlfn.XLOOKUP(B2166,'2.1.trackMPD'!$R$7:$R$29,'2.1.trackMPD'!$T$7:$T$29)</f>
        <v>6</v>
      </c>
      <c r="D2166">
        <v>5000</v>
      </c>
      <c r="E2166" t="s">
        <v>6400</v>
      </c>
      <c r="F2166" t="s">
        <v>110</v>
      </c>
      <c r="G2166" t="s">
        <v>124</v>
      </c>
      <c r="H2166" t="s">
        <v>6399</v>
      </c>
    </row>
    <row r="2167" spans="1:8" x14ac:dyDescent="0.2">
      <c r="A2167" t="s">
        <v>28</v>
      </c>
      <c r="B2167" t="s">
        <v>2</v>
      </c>
      <c r="C2167">
        <f>_xlfn.XLOOKUP(B2167,'2.1.trackMPD'!$R$7:$R$29,'2.1.trackMPD'!$T$7:$T$29)</f>
        <v>6</v>
      </c>
      <c r="D2167">
        <v>5000</v>
      </c>
      <c r="E2167" t="s">
        <v>6400</v>
      </c>
      <c r="F2167" t="s">
        <v>110</v>
      </c>
      <c r="G2167" t="s">
        <v>140</v>
      </c>
      <c r="H2167" t="s">
        <v>6399</v>
      </c>
    </row>
    <row r="2168" spans="1:8" x14ac:dyDescent="0.2">
      <c r="A2168" t="s">
        <v>28</v>
      </c>
      <c r="B2168" t="s">
        <v>2</v>
      </c>
      <c r="C2168">
        <f>_xlfn.XLOOKUP(B2168,'2.1.trackMPD'!$R$7:$R$29,'2.1.trackMPD'!$T$7:$T$29)</f>
        <v>6</v>
      </c>
      <c r="D2168">
        <v>1</v>
      </c>
      <c r="E2168" t="s">
        <v>6401</v>
      </c>
      <c r="F2168" t="s">
        <v>110</v>
      </c>
      <c r="G2168" t="s">
        <v>124</v>
      </c>
      <c r="H2168" t="s">
        <v>6398</v>
      </c>
    </row>
    <row r="2169" spans="1:8" x14ac:dyDescent="0.2">
      <c r="A2169" t="s">
        <v>28</v>
      </c>
      <c r="B2169" t="s">
        <v>2</v>
      </c>
      <c r="C2169">
        <f>_xlfn.XLOOKUP(B2169,'2.1.trackMPD'!$R$7:$R$29,'2.1.trackMPD'!$T$7:$T$29)</f>
        <v>6</v>
      </c>
      <c r="D2169">
        <v>1</v>
      </c>
      <c r="E2169" t="s">
        <v>6401</v>
      </c>
      <c r="F2169" t="s">
        <v>110</v>
      </c>
      <c r="G2169" t="s">
        <v>140</v>
      </c>
      <c r="H2169" t="s">
        <v>6398</v>
      </c>
    </row>
    <row r="2170" spans="1:8" x14ac:dyDescent="0.2">
      <c r="A2170" t="s">
        <v>28</v>
      </c>
      <c r="B2170" t="s">
        <v>2</v>
      </c>
      <c r="C2170">
        <f>_xlfn.XLOOKUP(B2170,'2.1.trackMPD'!$R$7:$R$29,'2.1.trackMPD'!$T$7:$T$29)</f>
        <v>6</v>
      </c>
      <c r="D2170">
        <v>1</v>
      </c>
      <c r="E2170" t="s">
        <v>6401</v>
      </c>
      <c r="F2170" t="s">
        <v>111</v>
      </c>
      <c r="G2170" t="s">
        <v>124</v>
      </c>
      <c r="H2170" t="s">
        <v>6398</v>
      </c>
    </row>
    <row r="2171" spans="1:8" x14ac:dyDescent="0.2">
      <c r="A2171" t="s">
        <v>28</v>
      </c>
      <c r="B2171" t="s">
        <v>2</v>
      </c>
      <c r="C2171">
        <f>_xlfn.XLOOKUP(B2171,'2.1.trackMPD'!$R$7:$R$29,'2.1.trackMPD'!$T$7:$T$29)</f>
        <v>6</v>
      </c>
      <c r="D2171">
        <v>1</v>
      </c>
      <c r="E2171" t="s">
        <v>6401</v>
      </c>
      <c r="F2171" t="s">
        <v>111</v>
      </c>
      <c r="G2171" t="s">
        <v>140</v>
      </c>
      <c r="H2171" t="s">
        <v>6398</v>
      </c>
    </row>
    <row r="2172" spans="1:8" x14ac:dyDescent="0.2">
      <c r="A2172" t="s">
        <v>28</v>
      </c>
      <c r="B2172" t="s">
        <v>2</v>
      </c>
      <c r="C2172">
        <f>_xlfn.XLOOKUP(B2172,'2.1.trackMPD'!$R$7:$R$29,'2.1.trackMPD'!$T$7:$T$29)</f>
        <v>6</v>
      </c>
      <c r="D2172">
        <v>1</v>
      </c>
      <c r="E2172" t="s">
        <v>6401</v>
      </c>
      <c r="F2172" t="s">
        <v>110</v>
      </c>
      <c r="G2172" t="s">
        <v>124</v>
      </c>
      <c r="H2172" t="s">
        <v>6399</v>
      </c>
    </row>
    <row r="2173" spans="1:8" x14ac:dyDescent="0.2">
      <c r="A2173" t="s">
        <v>28</v>
      </c>
      <c r="B2173" t="s">
        <v>2</v>
      </c>
      <c r="C2173">
        <f>_xlfn.XLOOKUP(B2173,'2.1.trackMPD'!$R$7:$R$29,'2.1.trackMPD'!$T$7:$T$29)</f>
        <v>6</v>
      </c>
      <c r="D2173">
        <v>1</v>
      </c>
      <c r="E2173" t="s">
        <v>6401</v>
      </c>
      <c r="F2173" t="s">
        <v>110</v>
      </c>
      <c r="G2173" t="s">
        <v>140</v>
      </c>
      <c r="H2173" t="s">
        <v>6399</v>
      </c>
    </row>
    <row r="2174" spans="1:8" x14ac:dyDescent="0.2">
      <c r="A2174" t="s">
        <v>28</v>
      </c>
      <c r="B2174" t="s">
        <v>2</v>
      </c>
      <c r="C2174">
        <f>_xlfn.XLOOKUP(B2174,'2.1.trackMPD'!$R$7:$R$29,'2.1.trackMPD'!$T$7:$T$29)</f>
        <v>6</v>
      </c>
      <c r="D2174">
        <v>10</v>
      </c>
      <c r="E2174" t="s">
        <v>6401</v>
      </c>
      <c r="F2174" t="s">
        <v>110</v>
      </c>
      <c r="G2174" t="s">
        <v>124</v>
      </c>
      <c r="H2174" t="s">
        <v>6398</v>
      </c>
    </row>
    <row r="2175" spans="1:8" x14ac:dyDescent="0.2">
      <c r="A2175" t="s">
        <v>28</v>
      </c>
      <c r="B2175" t="s">
        <v>2</v>
      </c>
      <c r="C2175">
        <f>_xlfn.XLOOKUP(B2175,'2.1.trackMPD'!$R$7:$R$29,'2.1.trackMPD'!$T$7:$T$29)</f>
        <v>6</v>
      </c>
      <c r="D2175">
        <v>10</v>
      </c>
      <c r="E2175" t="s">
        <v>6401</v>
      </c>
      <c r="F2175" t="s">
        <v>110</v>
      </c>
      <c r="G2175" t="s">
        <v>140</v>
      </c>
      <c r="H2175" t="s">
        <v>6398</v>
      </c>
    </row>
    <row r="2176" spans="1:8" x14ac:dyDescent="0.2">
      <c r="A2176" t="s">
        <v>28</v>
      </c>
      <c r="B2176" t="s">
        <v>2</v>
      </c>
      <c r="C2176">
        <f>_xlfn.XLOOKUP(B2176,'2.1.trackMPD'!$R$7:$R$29,'2.1.trackMPD'!$T$7:$T$29)</f>
        <v>6</v>
      </c>
      <c r="D2176">
        <v>10</v>
      </c>
      <c r="E2176" t="s">
        <v>6401</v>
      </c>
      <c r="F2176" t="s">
        <v>111</v>
      </c>
      <c r="G2176" t="s">
        <v>124</v>
      </c>
      <c r="H2176" t="s">
        <v>6398</v>
      </c>
    </row>
    <row r="2177" spans="1:8" x14ac:dyDescent="0.2">
      <c r="A2177" t="s">
        <v>28</v>
      </c>
      <c r="B2177" t="s">
        <v>2</v>
      </c>
      <c r="C2177">
        <f>_xlfn.XLOOKUP(B2177,'2.1.trackMPD'!$R$7:$R$29,'2.1.trackMPD'!$T$7:$T$29)</f>
        <v>6</v>
      </c>
      <c r="D2177">
        <v>10</v>
      </c>
      <c r="E2177" t="s">
        <v>6401</v>
      </c>
      <c r="F2177" t="s">
        <v>111</v>
      </c>
      <c r="G2177" t="s">
        <v>140</v>
      </c>
      <c r="H2177" t="s">
        <v>6398</v>
      </c>
    </row>
    <row r="2178" spans="1:8" x14ac:dyDescent="0.2">
      <c r="A2178" t="s">
        <v>28</v>
      </c>
      <c r="B2178" t="s">
        <v>2</v>
      </c>
      <c r="C2178">
        <f>_xlfn.XLOOKUP(B2178,'2.1.trackMPD'!$R$7:$R$29,'2.1.trackMPD'!$T$7:$T$29)</f>
        <v>6</v>
      </c>
      <c r="D2178">
        <v>10</v>
      </c>
      <c r="E2178" t="s">
        <v>6401</v>
      </c>
      <c r="F2178" t="s">
        <v>110</v>
      </c>
      <c r="G2178" t="s">
        <v>124</v>
      </c>
      <c r="H2178" t="s">
        <v>6399</v>
      </c>
    </row>
    <row r="2179" spans="1:8" x14ac:dyDescent="0.2">
      <c r="A2179" t="s">
        <v>28</v>
      </c>
      <c r="B2179" t="s">
        <v>2</v>
      </c>
      <c r="C2179">
        <f>_xlfn.XLOOKUP(B2179,'2.1.trackMPD'!$R$7:$R$29,'2.1.trackMPD'!$T$7:$T$29)</f>
        <v>6</v>
      </c>
      <c r="D2179">
        <v>10</v>
      </c>
      <c r="E2179" t="s">
        <v>6401</v>
      </c>
      <c r="F2179" t="s">
        <v>110</v>
      </c>
      <c r="G2179" t="s">
        <v>140</v>
      </c>
      <c r="H2179" t="s">
        <v>6399</v>
      </c>
    </row>
    <row r="2180" spans="1:8" x14ac:dyDescent="0.2">
      <c r="A2180" t="s">
        <v>28</v>
      </c>
      <c r="B2180" t="s">
        <v>2</v>
      </c>
      <c r="C2180">
        <f>_xlfn.XLOOKUP(B2180,'2.1.trackMPD'!$R$7:$R$29,'2.1.trackMPD'!$T$7:$T$29)</f>
        <v>6</v>
      </c>
      <c r="D2180">
        <v>100</v>
      </c>
      <c r="E2180" t="s">
        <v>6401</v>
      </c>
      <c r="F2180" t="s">
        <v>110</v>
      </c>
      <c r="G2180" t="s">
        <v>124</v>
      </c>
      <c r="H2180" t="s">
        <v>6398</v>
      </c>
    </row>
    <row r="2181" spans="1:8" x14ac:dyDescent="0.2">
      <c r="A2181" t="s">
        <v>28</v>
      </c>
      <c r="B2181" t="s">
        <v>2</v>
      </c>
      <c r="C2181">
        <f>_xlfn.XLOOKUP(B2181,'2.1.trackMPD'!$R$7:$R$29,'2.1.trackMPD'!$T$7:$T$29)</f>
        <v>6</v>
      </c>
      <c r="D2181">
        <v>100</v>
      </c>
      <c r="E2181" t="s">
        <v>6401</v>
      </c>
      <c r="F2181" t="s">
        <v>110</v>
      </c>
      <c r="G2181" t="s">
        <v>140</v>
      </c>
      <c r="H2181" t="s">
        <v>6398</v>
      </c>
    </row>
    <row r="2182" spans="1:8" x14ac:dyDescent="0.2">
      <c r="A2182" t="s">
        <v>28</v>
      </c>
      <c r="B2182" t="s">
        <v>2</v>
      </c>
      <c r="C2182">
        <f>_xlfn.XLOOKUP(B2182,'2.1.trackMPD'!$R$7:$R$29,'2.1.trackMPD'!$T$7:$T$29)</f>
        <v>6</v>
      </c>
      <c r="D2182">
        <v>100</v>
      </c>
      <c r="E2182" t="s">
        <v>6401</v>
      </c>
      <c r="F2182" t="s">
        <v>111</v>
      </c>
      <c r="G2182" t="s">
        <v>124</v>
      </c>
      <c r="H2182" t="s">
        <v>6398</v>
      </c>
    </row>
    <row r="2183" spans="1:8" x14ac:dyDescent="0.2">
      <c r="A2183" t="s">
        <v>28</v>
      </c>
      <c r="B2183" t="s">
        <v>2</v>
      </c>
      <c r="C2183">
        <f>_xlfn.XLOOKUP(B2183,'2.1.trackMPD'!$R$7:$R$29,'2.1.trackMPD'!$T$7:$T$29)</f>
        <v>6</v>
      </c>
      <c r="D2183">
        <v>100</v>
      </c>
      <c r="E2183" t="s">
        <v>6401</v>
      </c>
      <c r="F2183" t="s">
        <v>111</v>
      </c>
      <c r="G2183" t="s">
        <v>140</v>
      </c>
      <c r="H2183" t="s">
        <v>6398</v>
      </c>
    </row>
    <row r="2184" spans="1:8" x14ac:dyDescent="0.2">
      <c r="A2184" t="s">
        <v>28</v>
      </c>
      <c r="B2184" t="s">
        <v>2</v>
      </c>
      <c r="C2184">
        <f>_xlfn.XLOOKUP(B2184,'2.1.trackMPD'!$R$7:$R$29,'2.1.trackMPD'!$T$7:$T$29)</f>
        <v>6</v>
      </c>
      <c r="D2184">
        <v>100</v>
      </c>
      <c r="E2184" t="s">
        <v>6401</v>
      </c>
      <c r="F2184" t="s">
        <v>110</v>
      </c>
      <c r="G2184" t="s">
        <v>124</v>
      </c>
      <c r="H2184" t="s">
        <v>6399</v>
      </c>
    </row>
    <row r="2185" spans="1:8" x14ac:dyDescent="0.2">
      <c r="A2185" t="s">
        <v>28</v>
      </c>
      <c r="B2185" t="s">
        <v>2</v>
      </c>
      <c r="C2185">
        <f>_xlfn.XLOOKUP(B2185,'2.1.trackMPD'!$R$7:$R$29,'2.1.trackMPD'!$T$7:$T$29)</f>
        <v>6</v>
      </c>
      <c r="D2185">
        <v>100</v>
      </c>
      <c r="E2185" t="s">
        <v>6401</v>
      </c>
      <c r="F2185" t="s">
        <v>110</v>
      </c>
      <c r="G2185" t="s">
        <v>140</v>
      </c>
      <c r="H2185" t="s">
        <v>6399</v>
      </c>
    </row>
    <row r="2186" spans="1:8" x14ac:dyDescent="0.2">
      <c r="A2186" t="s">
        <v>28</v>
      </c>
      <c r="B2186" t="s">
        <v>3</v>
      </c>
      <c r="C2186">
        <f>_xlfn.XLOOKUP(B2186,'2.1.trackMPD'!$R$7:$R$29,'2.1.trackMPD'!$T$7:$T$29)</f>
        <v>2</v>
      </c>
      <c r="D2186">
        <v>1</v>
      </c>
      <c r="E2186" t="s">
        <v>6396</v>
      </c>
      <c r="F2186" t="s">
        <v>110</v>
      </c>
      <c r="G2186" t="s">
        <v>124</v>
      </c>
      <c r="H2186" t="s">
        <v>6398</v>
      </c>
    </row>
    <row r="2187" spans="1:8" x14ac:dyDescent="0.2">
      <c r="A2187" t="s">
        <v>28</v>
      </c>
      <c r="B2187" t="s">
        <v>3</v>
      </c>
      <c r="C2187">
        <f>_xlfn.XLOOKUP(B2187,'2.1.trackMPD'!$R$7:$R$29,'2.1.trackMPD'!$T$7:$T$29)</f>
        <v>2</v>
      </c>
      <c r="D2187">
        <v>1</v>
      </c>
      <c r="E2187" t="s">
        <v>6396</v>
      </c>
      <c r="F2187" t="s">
        <v>110</v>
      </c>
      <c r="G2187" t="s">
        <v>140</v>
      </c>
      <c r="H2187" t="s">
        <v>6398</v>
      </c>
    </row>
    <row r="2188" spans="1:8" x14ac:dyDescent="0.2">
      <c r="A2188" t="s">
        <v>28</v>
      </c>
      <c r="B2188" t="s">
        <v>3</v>
      </c>
      <c r="C2188">
        <f>_xlfn.XLOOKUP(B2188,'2.1.trackMPD'!$R$7:$R$29,'2.1.trackMPD'!$T$7:$T$29)</f>
        <v>2</v>
      </c>
      <c r="D2188">
        <v>1</v>
      </c>
      <c r="E2188" t="s">
        <v>6396</v>
      </c>
      <c r="F2188" t="s">
        <v>111</v>
      </c>
      <c r="G2188" t="s">
        <v>124</v>
      </c>
      <c r="H2188" t="s">
        <v>6398</v>
      </c>
    </row>
    <row r="2189" spans="1:8" x14ac:dyDescent="0.2">
      <c r="A2189" t="s">
        <v>28</v>
      </c>
      <c r="B2189" t="s">
        <v>3</v>
      </c>
      <c r="C2189">
        <f>_xlfn.XLOOKUP(B2189,'2.1.trackMPD'!$R$7:$R$29,'2.1.trackMPD'!$T$7:$T$29)</f>
        <v>2</v>
      </c>
      <c r="D2189">
        <v>1</v>
      </c>
      <c r="E2189" t="s">
        <v>6396</v>
      </c>
      <c r="F2189" t="s">
        <v>111</v>
      </c>
      <c r="G2189" t="s">
        <v>140</v>
      </c>
      <c r="H2189" t="s">
        <v>6398</v>
      </c>
    </row>
    <row r="2190" spans="1:8" x14ac:dyDescent="0.2">
      <c r="A2190" t="s">
        <v>28</v>
      </c>
      <c r="B2190" t="s">
        <v>3</v>
      </c>
      <c r="C2190">
        <f>_xlfn.XLOOKUP(B2190,'2.1.trackMPD'!$R$7:$R$29,'2.1.trackMPD'!$T$7:$T$29)</f>
        <v>2</v>
      </c>
      <c r="D2190">
        <v>1</v>
      </c>
      <c r="E2190" t="s">
        <v>6396</v>
      </c>
      <c r="F2190" t="s">
        <v>110</v>
      </c>
      <c r="G2190" t="s">
        <v>124</v>
      </c>
      <c r="H2190" t="s">
        <v>6399</v>
      </c>
    </row>
    <row r="2191" spans="1:8" x14ac:dyDescent="0.2">
      <c r="A2191" t="s">
        <v>28</v>
      </c>
      <c r="B2191" t="s">
        <v>3</v>
      </c>
      <c r="C2191">
        <f>_xlfn.XLOOKUP(B2191,'2.1.trackMPD'!$R$7:$R$29,'2.1.trackMPD'!$T$7:$T$29)</f>
        <v>2</v>
      </c>
      <c r="D2191">
        <v>1</v>
      </c>
      <c r="E2191" t="s">
        <v>6396</v>
      </c>
      <c r="F2191" t="s">
        <v>110</v>
      </c>
      <c r="G2191" t="s">
        <v>140</v>
      </c>
      <c r="H2191" t="s">
        <v>6399</v>
      </c>
    </row>
    <row r="2192" spans="1:8" x14ac:dyDescent="0.2">
      <c r="A2192" t="s">
        <v>28</v>
      </c>
      <c r="B2192" t="s">
        <v>3</v>
      </c>
      <c r="C2192">
        <f>_xlfn.XLOOKUP(B2192,'2.1.trackMPD'!$R$7:$R$29,'2.1.trackMPD'!$T$7:$T$29)</f>
        <v>2</v>
      </c>
      <c r="D2192">
        <v>10</v>
      </c>
      <c r="E2192" t="s">
        <v>6396</v>
      </c>
      <c r="F2192" t="s">
        <v>110</v>
      </c>
      <c r="G2192" t="s">
        <v>124</v>
      </c>
      <c r="H2192" t="s">
        <v>6398</v>
      </c>
    </row>
    <row r="2193" spans="1:8" x14ac:dyDescent="0.2">
      <c r="A2193" t="s">
        <v>28</v>
      </c>
      <c r="B2193" t="s">
        <v>3</v>
      </c>
      <c r="C2193">
        <f>_xlfn.XLOOKUP(B2193,'2.1.trackMPD'!$R$7:$R$29,'2.1.trackMPD'!$T$7:$T$29)</f>
        <v>2</v>
      </c>
      <c r="D2193">
        <v>10</v>
      </c>
      <c r="E2193" t="s">
        <v>6396</v>
      </c>
      <c r="F2193" t="s">
        <v>110</v>
      </c>
      <c r="G2193" t="s">
        <v>140</v>
      </c>
      <c r="H2193" t="s">
        <v>6398</v>
      </c>
    </row>
    <row r="2194" spans="1:8" x14ac:dyDescent="0.2">
      <c r="A2194" t="s">
        <v>28</v>
      </c>
      <c r="B2194" t="s">
        <v>3</v>
      </c>
      <c r="C2194">
        <f>_xlfn.XLOOKUP(B2194,'2.1.trackMPD'!$R$7:$R$29,'2.1.trackMPD'!$T$7:$T$29)</f>
        <v>2</v>
      </c>
      <c r="D2194">
        <v>10</v>
      </c>
      <c r="E2194" t="s">
        <v>6396</v>
      </c>
      <c r="F2194" t="s">
        <v>111</v>
      </c>
      <c r="G2194" t="s">
        <v>124</v>
      </c>
      <c r="H2194" t="s">
        <v>6398</v>
      </c>
    </row>
    <row r="2195" spans="1:8" x14ac:dyDescent="0.2">
      <c r="A2195" t="s">
        <v>28</v>
      </c>
      <c r="B2195" t="s">
        <v>3</v>
      </c>
      <c r="C2195">
        <f>_xlfn.XLOOKUP(B2195,'2.1.trackMPD'!$R$7:$R$29,'2.1.trackMPD'!$T$7:$T$29)</f>
        <v>2</v>
      </c>
      <c r="D2195">
        <v>10</v>
      </c>
      <c r="E2195" t="s">
        <v>6396</v>
      </c>
      <c r="F2195" t="s">
        <v>111</v>
      </c>
      <c r="G2195" t="s">
        <v>140</v>
      </c>
      <c r="H2195" t="s">
        <v>6398</v>
      </c>
    </row>
    <row r="2196" spans="1:8" x14ac:dyDescent="0.2">
      <c r="A2196" t="s">
        <v>28</v>
      </c>
      <c r="B2196" t="s">
        <v>3</v>
      </c>
      <c r="C2196">
        <f>_xlfn.XLOOKUP(B2196,'2.1.trackMPD'!$R$7:$R$29,'2.1.trackMPD'!$T$7:$T$29)</f>
        <v>2</v>
      </c>
      <c r="D2196">
        <v>10</v>
      </c>
      <c r="E2196" t="s">
        <v>6396</v>
      </c>
      <c r="F2196" t="s">
        <v>110</v>
      </c>
      <c r="G2196" t="s">
        <v>124</v>
      </c>
      <c r="H2196" t="s">
        <v>6399</v>
      </c>
    </row>
    <row r="2197" spans="1:8" x14ac:dyDescent="0.2">
      <c r="A2197" t="s">
        <v>28</v>
      </c>
      <c r="B2197" t="s">
        <v>3</v>
      </c>
      <c r="C2197">
        <f>_xlfn.XLOOKUP(B2197,'2.1.trackMPD'!$R$7:$R$29,'2.1.trackMPD'!$T$7:$T$29)</f>
        <v>2</v>
      </c>
      <c r="D2197">
        <v>10</v>
      </c>
      <c r="E2197" t="s">
        <v>6396</v>
      </c>
      <c r="F2197" t="s">
        <v>110</v>
      </c>
      <c r="G2197" t="s">
        <v>140</v>
      </c>
      <c r="H2197" t="s">
        <v>6399</v>
      </c>
    </row>
    <row r="2198" spans="1:8" x14ac:dyDescent="0.2">
      <c r="A2198" t="s">
        <v>28</v>
      </c>
      <c r="B2198" t="s">
        <v>3</v>
      </c>
      <c r="C2198">
        <f>_xlfn.XLOOKUP(B2198,'2.1.trackMPD'!$R$7:$R$29,'2.1.trackMPD'!$T$7:$T$29)</f>
        <v>2</v>
      </c>
      <c r="D2198">
        <v>100</v>
      </c>
      <c r="E2198" t="s">
        <v>6396</v>
      </c>
      <c r="F2198" t="s">
        <v>110</v>
      </c>
      <c r="G2198" t="s">
        <v>124</v>
      </c>
      <c r="H2198" t="s">
        <v>6398</v>
      </c>
    </row>
    <row r="2199" spans="1:8" x14ac:dyDescent="0.2">
      <c r="A2199" t="s">
        <v>28</v>
      </c>
      <c r="B2199" t="s">
        <v>3</v>
      </c>
      <c r="C2199">
        <f>_xlfn.XLOOKUP(B2199,'2.1.trackMPD'!$R$7:$R$29,'2.1.trackMPD'!$T$7:$T$29)</f>
        <v>2</v>
      </c>
      <c r="D2199">
        <v>100</v>
      </c>
      <c r="E2199" t="s">
        <v>6396</v>
      </c>
      <c r="F2199" t="s">
        <v>110</v>
      </c>
      <c r="G2199" t="s">
        <v>140</v>
      </c>
      <c r="H2199" t="s">
        <v>6398</v>
      </c>
    </row>
    <row r="2200" spans="1:8" x14ac:dyDescent="0.2">
      <c r="A2200" t="s">
        <v>28</v>
      </c>
      <c r="B2200" t="s">
        <v>3</v>
      </c>
      <c r="C2200">
        <f>_xlfn.XLOOKUP(B2200,'2.1.trackMPD'!$R$7:$R$29,'2.1.trackMPD'!$T$7:$T$29)</f>
        <v>2</v>
      </c>
      <c r="D2200">
        <v>100</v>
      </c>
      <c r="E2200" t="s">
        <v>6396</v>
      </c>
      <c r="F2200" t="s">
        <v>111</v>
      </c>
      <c r="G2200" t="s">
        <v>124</v>
      </c>
      <c r="H2200" t="s">
        <v>6398</v>
      </c>
    </row>
    <row r="2201" spans="1:8" x14ac:dyDescent="0.2">
      <c r="A2201" t="s">
        <v>28</v>
      </c>
      <c r="B2201" t="s">
        <v>3</v>
      </c>
      <c r="C2201">
        <f>_xlfn.XLOOKUP(B2201,'2.1.trackMPD'!$R$7:$R$29,'2.1.trackMPD'!$T$7:$T$29)</f>
        <v>2</v>
      </c>
      <c r="D2201">
        <v>100</v>
      </c>
      <c r="E2201" t="s">
        <v>6396</v>
      </c>
      <c r="F2201" t="s">
        <v>111</v>
      </c>
      <c r="G2201" t="s">
        <v>140</v>
      </c>
      <c r="H2201" t="s">
        <v>6398</v>
      </c>
    </row>
    <row r="2202" spans="1:8" x14ac:dyDescent="0.2">
      <c r="A2202" t="s">
        <v>28</v>
      </c>
      <c r="B2202" t="s">
        <v>3</v>
      </c>
      <c r="C2202">
        <f>_xlfn.XLOOKUP(B2202,'2.1.trackMPD'!$R$7:$R$29,'2.1.trackMPD'!$T$7:$T$29)</f>
        <v>2</v>
      </c>
      <c r="D2202">
        <v>100</v>
      </c>
      <c r="E2202" t="s">
        <v>6396</v>
      </c>
      <c r="F2202" t="s">
        <v>110</v>
      </c>
      <c r="G2202" t="s">
        <v>124</v>
      </c>
      <c r="H2202" t="s">
        <v>6399</v>
      </c>
    </row>
    <row r="2203" spans="1:8" x14ac:dyDescent="0.2">
      <c r="A2203" t="s">
        <v>28</v>
      </c>
      <c r="B2203" t="s">
        <v>3</v>
      </c>
      <c r="C2203">
        <f>_xlfn.XLOOKUP(B2203,'2.1.trackMPD'!$R$7:$R$29,'2.1.trackMPD'!$T$7:$T$29)</f>
        <v>2</v>
      </c>
      <c r="D2203">
        <v>100</v>
      </c>
      <c r="E2203" t="s">
        <v>6396</v>
      </c>
      <c r="F2203" t="s">
        <v>110</v>
      </c>
      <c r="G2203" t="s">
        <v>140</v>
      </c>
      <c r="H2203" t="s">
        <v>6399</v>
      </c>
    </row>
    <row r="2204" spans="1:8" x14ac:dyDescent="0.2">
      <c r="A2204" t="s">
        <v>28</v>
      </c>
      <c r="B2204" t="s">
        <v>3</v>
      </c>
      <c r="C2204">
        <f>_xlfn.XLOOKUP(B2204,'2.1.trackMPD'!$R$7:$R$29,'2.1.trackMPD'!$T$7:$T$29)</f>
        <v>2</v>
      </c>
      <c r="D2204">
        <v>1000</v>
      </c>
      <c r="E2204" t="s">
        <v>6396</v>
      </c>
      <c r="F2204" t="s">
        <v>110</v>
      </c>
      <c r="G2204" t="s">
        <v>124</v>
      </c>
      <c r="H2204" t="s">
        <v>6398</v>
      </c>
    </row>
    <row r="2205" spans="1:8" x14ac:dyDescent="0.2">
      <c r="A2205" t="s">
        <v>28</v>
      </c>
      <c r="B2205" t="s">
        <v>3</v>
      </c>
      <c r="C2205">
        <f>_xlfn.XLOOKUP(B2205,'2.1.trackMPD'!$R$7:$R$29,'2.1.trackMPD'!$T$7:$T$29)</f>
        <v>2</v>
      </c>
      <c r="D2205">
        <v>1000</v>
      </c>
      <c r="E2205" t="s">
        <v>6396</v>
      </c>
      <c r="F2205" t="s">
        <v>110</v>
      </c>
      <c r="G2205" t="s">
        <v>140</v>
      </c>
      <c r="H2205" t="s">
        <v>6398</v>
      </c>
    </row>
    <row r="2206" spans="1:8" x14ac:dyDescent="0.2">
      <c r="A2206" t="s">
        <v>28</v>
      </c>
      <c r="B2206" t="s">
        <v>3</v>
      </c>
      <c r="C2206">
        <f>_xlfn.XLOOKUP(B2206,'2.1.trackMPD'!$R$7:$R$29,'2.1.trackMPD'!$T$7:$T$29)</f>
        <v>2</v>
      </c>
      <c r="D2206">
        <v>1000</v>
      </c>
      <c r="E2206" t="s">
        <v>6396</v>
      </c>
      <c r="F2206" t="s">
        <v>111</v>
      </c>
      <c r="G2206" t="s">
        <v>124</v>
      </c>
      <c r="H2206" t="s">
        <v>6398</v>
      </c>
    </row>
    <row r="2207" spans="1:8" x14ac:dyDescent="0.2">
      <c r="A2207" t="s">
        <v>28</v>
      </c>
      <c r="B2207" t="s">
        <v>3</v>
      </c>
      <c r="C2207">
        <f>_xlfn.XLOOKUP(B2207,'2.1.trackMPD'!$R$7:$R$29,'2.1.trackMPD'!$T$7:$T$29)</f>
        <v>2</v>
      </c>
      <c r="D2207">
        <v>1000</v>
      </c>
      <c r="E2207" t="s">
        <v>6396</v>
      </c>
      <c r="F2207" t="s">
        <v>111</v>
      </c>
      <c r="G2207" t="s">
        <v>140</v>
      </c>
      <c r="H2207" t="s">
        <v>6398</v>
      </c>
    </row>
    <row r="2208" spans="1:8" x14ac:dyDescent="0.2">
      <c r="A2208" t="s">
        <v>28</v>
      </c>
      <c r="B2208" t="s">
        <v>3</v>
      </c>
      <c r="C2208">
        <f>_xlfn.XLOOKUP(B2208,'2.1.trackMPD'!$R$7:$R$29,'2.1.trackMPD'!$T$7:$T$29)</f>
        <v>2</v>
      </c>
      <c r="D2208">
        <v>1000</v>
      </c>
      <c r="E2208" t="s">
        <v>6396</v>
      </c>
      <c r="F2208" t="s">
        <v>110</v>
      </c>
      <c r="G2208" t="s">
        <v>124</v>
      </c>
      <c r="H2208" t="s">
        <v>6399</v>
      </c>
    </row>
    <row r="2209" spans="1:8" x14ac:dyDescent="0.2">
      <c r="A2209" t="s">
        <v>28</v>
      </c>
      <c r="B2209" t="s">
        <v>3</v>
      </c>
      <c r="C2209">
        <f>_xlfn.XLOOKUP(B2209,'2.1.trackMPD'!$R$7:$R$29,'2.1.trackMPD'!$T$7:$T$29)</f>
        <v>2</v>
      </c>
      <c r="D2209">
        <v>1000</v>
      </c>
      <c r="E2209" t="s">
        <v>6396</v>
      </c>
      <c r="F2209" t="s">
        <v>110</v>
      </c>
      <c r="G2209" t="s">
        <v>140</v>
      </c>
      <c r="H2209" t="s">
        <v>6399</v>
      </c>
    </row>
    <row r="2210" spans="1:8" x14ac:dyDescent="0.2">
      <c r="A2210" t="s">
        <v>28</v>
      </c>
      <c r="B2210" t="s">
        <v>3</v>
      </c>
      <c r="C2210">
        <f>_xlfn.XLOOKUP(B2210,'2.1.trackMPD'!$R$7:$R$29,'2.1.trackMPD'!$T$7:$T$29)</f>
        <v>2</v>
      </c>
      <c r="D2210">
        <v>5000</v>
      </c>
      <c r="E2210" t="s">
        <v>6396</v>
      </c>
      <c r="F2210" t="s">
        <v>110</v>
      </c>
      <c r="G2210" t="s">
        <v>124</v>
      </c>
      <c r="H2210" t="s">
        <v>6398</v>
      </c>
    </row>
    <row r="2211" spans="1:8" x14ac:dyDescent="0.2">
      <c r="A2211" t="s">
        <v>28</v>
      </c>
      <c r="B2211" t="s">
        <v>3</v>
      </c>
      <c r="C2211">
        <f>_xlfn.XLOOKUP(B2211,'2.1.trackMPD'!$R$7:$R$29,'2.1.trackMPD'!$T$7:$T$29)</f>
        <v>2</v>
      </c>
      <c r="D2211">
        <v>5000</v>
      </c>
      <c r="E2211" t="s">
        <v>6396</v>
      </c>
      <c r="F2211" t="s">
        <v>110</v>
      </c>
      <c r="G2211" t="s">
        <v>140</v>
      </c>
      <c r="H2211" t="s">
        <v>6398</v>
      </c>
    </row>
    <row r="2212" spans="1:8" x14ac:dyDescent="0.2">
      <c r="A2212" t="s">
        <v>28</v>
      </c>
      <c r="B2212" t="s">
        <v>3</v>
      </c>
      <c r="C2212">
        <f>_xlfn.XLOOKUP(B2212,'2.1.trackMPD'!$R$7:$R$29,'2.1.trackMPD'!$T$7:$T$29)</f>
        <v>2</v>
      </c>
      <c r="D2212">
        <v>5000</v>
      </c>
      <c r="E2212" t="s">
        <v>6396</v>
      </c>
      <c r="F2212" t="s">
        <v>111</v>
      </c>
      <c r="G2212" t="s">
        <v>124</v>
      </c>
      <c r="H2212" t="s">
        <v>6398</v>
      </c>
    </row>
    <row r="2213" spans="1:8" x14ac:dyDescent="0.2">
      <c r="A2213" t="s">
        <v>28</v>
      </c>
      <c r="B2213" t="s">
        <v>3</v>
      </c>
      <c r="C2213">
        <f>_xlfn.XLOOKUP(B2213,'2.1.trackMPD'!$R$7:$R$29,'2.1.trackMPD'!$T$7:$T$29)</f>
        <v>2</v>
      </c>
      <c r="D2213">
        <v>5000</v>
      </c>
      <c r="E2213" t="s">
        <v>6396</v>
      </c>
      <c r="F2213" t="s">
        <v>111</v>
      </c>
      <c r="G2213" t="s">
        <v>140</v>
      </c>
      <c r="H2213" t="s">
        <v>6398</v>
      </c>
    </row>
    <row r="2214" spans="1:8" x14ac:dyDescent="0.2">
      <c r="A2214" t="s">
        <v>28</v>
      </c>
      <c r="B2214" t="s">
        <v>3</v>
      </c>
      <c r="C2214">
        <f>_xlfn.XLOOKUP(B2214,'2.1.trackMPD'!$R$7:$R$29,'2.1.trackMPD'!$T$7:$T$29)</f>
        <v>2</v>
      </c>
      <c r="D2214">
        <v>5000</v>
      </c>
      <c r="E2214" t="s">
        <v>6396</v>
      </c>
      <c r="F2214" t="s">
        <v>110</v>
      </c>
      <c r="G2214" t="s">
        <v>124</v>
      </c>
      <c r="H2214" t="s">
        <v>6399</v>
      </c>
    </row>
    <row r="2215" spans="1:8" x14ac:dyDescent="0.2">
      <c r="A2215" t="s">
        <v>28</v>
      </c>
      <c r="B2215" t="s">
        <v>3</v>
      </c>
      <c r="C2215">
        <f>_xlfn.XLOOKUP(B2215,'2.1.trackMPD'!$R$7:$R$29,'2.1.trackMPD'!$T$7:$T$29)</f>
        <v>2</v>
      </c>
      <c r="D2215">
        <v>5000</v>
      </c>
      <c r="E2215" t="s">
        <v>6396</v>
      </c>
      <c r="F2215" t="s">
        <v>110</v>
      </c>
      <c r="G2215" t="s">
        <v>140</v>
      </c>
      <c r="H2215" t="s">
        <v>6399</v>
      </c>
    </row>
    <row r="2216" spans="1:8" x14ac:dyDescent="0.2">
      <c r="A2216" t="s">
        <v>28</v>
      </c>
      <c r="B2216" t="s">
        <v>3</v>
      </c>
      <c r="C2216">
        <f>_xlfn.XLOOKUP(B2216,'2.1.trackMPD'!$R$7:$R$29,'2.1.trackMPD'!$T$7:$T$29)</f>
        <v>2</v>
      </c>
      <c r="D2216">
        <v>1</v>
      </c>
      <c r="E2216" t="s">
        <v>6400</v>
      </c>
      <c r="F2216" t="s">
        <v>110</v>
      </c>
      <c r="G2216" t="s">
        <v>124</v>
      </c>
      <c r="H2216" t="s">
        <v>6398</v>
      </c>
    </row>
    <row r="2217" spans="1:8" x14ac:dyDescent="0.2">
      <c r="A2217" t="s">
        <v>28</v>
      </c>
      <c r="B2217" t="s">
        <v>3</v>
      </c>
      <c r="C2217">
        <f>_xlfn.XLOOKUP(B2217,'2.1.trackMPD'!$R$7:$R$29,'2.1.trackMPD'!$T$7:$T$29)</f>
        <v>2</v>
      </c>
      <c r="D2217">
        <v>1</v>
      </c>
      <c r="E2217" t="s">
        <v>6400</v>
      </c>
      <c r="F2217" t="s">
        <v>110</v>
      </c>
      <c r="G2217" t="s">
        <v>140</v>
      </c>
      <c r="H2217" t="s">
        <v>6398</v>
      </c>
    </row>
    <row r="2218" spans="1:8" x14ac:dyDescent="0.2">
      <c r="A2218" t="s">
        <v>28</v>
      </c>
      <c r="B2218" t="s">
        <v>3</v>
      </c>
      <c r="C2218">
        <f>_xlfn.XLOOKUP(B2218,'2.1.trackMPD'!$R$7:$R$29,'2.1.trackMPD'!$T$7:$T$29)</f>
        <v>2</v>
      </c>
      <c r="D2218">
        <v>1</v>
      </c>
      <c r="E2218" t="s">
        <v>6400</v>
      </c>
      <c r="F2218" t="s">
        <v>111</v>
      </c>
      <c r="G2218" t="s">
        <v>124</v>
      </c>
      <c r="H2218" t="s">
        <v>6398</v>
      </c>
    </row>
    <row r="2219" spans="1:8" x14ac:dyDescent="0.2">
      <c r="A2219" t="s">
        <v>28</v>
      </c>
      <c r="B2219" t="s">
        <v>3</v>
      </c>
      <c r="C2219">
        <f>_xlfn.XLOOKUP(B2219,'2.1.trackMPD'!$R$7:$R$29,'2.1.trackMPD'!$T$7:$T$29)</f>
        <v>2</v>
      </c>
      <c r="D2219">
        <v>1</v>
      </c>
      <c r="E2219" t="s">
        <v>6400</v>
      </c>
      <c r="F2219" t="s">
        <v>111</v>
      </c>
      <c r="G2219" t="s">
        <v>140</v>
      </c>
      <c r="H2219" t="s">
        <v>6398</v>
      </c>
    </row>
    <row r="2220" spans="1:8" x14ac:dyDescent="0.2">
      <c r="A2220" t="s">
        <v>28</v>
      </c>
      <c r="B2220" t="s">
        <v>3</v>
      </c>
      <c r="C2220">
        <f>_xlfn.XLOOKUP(B2220,'2.1.trackMPD'!$R$7:$R$29,'2.1.trackMPD'!$T$7:$T$29)</f>
        <v>2</v>
      </c>
      <c r="D2220">
        <v>1</v>
      </c>
      <c r="E2220" t="s">
        <v>6400</v>
      </c>
      <c r="F2220" t="s">
        <v>110</v>
      </c>
      <c r="G2220" t="s">
        <v>124</v>
      </c>
      <c r="H2220" t="s">
        <v>6399</v>
      </c>
    </row>
    <row r="2221" spans="1:8" x14ac:dyDescent="0.2">
      <c r="A2221" t="s">
        <v>28</v>
      </c>
      <c r="B2221" t="s">
        <v>3</v>
      </c>
      <c r="C2221">
        <f>_xlfn.XLOOKUP(B2221,'2.1.trackMPD'!$R$7:$R$29,'2.1.trackMPD'!$T$7:$T$29)</f>
        <v>2</v>
      </c>
      <c r="D2221">
        <v>1</v>
      </c>
      <c r="E2221" t="s">
        <v>6400</v>
      </c>
      <c r="F2221" t="s">
        <v>110</v>
      </c>
      <c r="G2221" t="s">
        <v>140</v>
      </c>
      <c r="H2221" t="s">
        <v>6399</v>
      </c>
    </row>
    <row r="2222" spans="1:8" x14ac:dyDescent="0.2">
      <c r="A2222" t="s">
        <v>28</v>
      </c>
      <c r="B2222" t="s">
        <v>3</v>
      </c>
      <c r="C2222">
        <f>_xlfn.XLOOKUP(B2222,'2.1.trackMPD'!$R$7:$R$29,'2.1.trackMPD'!$T$7:$T$29)</f>
        <v>2</v>
      </c>
      <c r="D2222">
        <v>10</v>
      </c>
      <c r="E2222" t="s">
        <v>6400</v>
      </c>
      <c r="F2222" t="s">
        <v>110</v>
      </c>
      <c r="G2222" t="s">
        <v>124</v>
      </c>
      <c r="H2222" t="s">
        <v>6398</v>
      </c>
    </row>
    <row r="2223" spans="1:8" x14ac:dyDescent="0.2">
      <c r="A2223" t="s">
        <v>28</v>
      </c>
      <c r="B2223" t="s">
        <v>3</v>
      </c>
      <c r="C2223">
        <f>_xlfn.XLOOKUP(B2223,'2.1.trackMPD'!$R$7:$R$29,'2.1.trackMPD'!$T$7:$T$29)</f>
        <v>2</v>
      </c>
      <c r="D2223">
        <v>10</v>
      </c>
      <c r="E2223" t="s">
        <v>6400</v>
      </c>
      <c r="F2223" t="s">
        <v>110</v>
      </c>
      <c r="G2223" t="s">
        <v>140</v>
      </c>
      <c r="H2223" t="s">
        <v>6398</v>
      </c>
    </row>
    <row r="2224" spans="1:8" x14ac:dyDescent="0.2">
      <c r="A2224" t="s">
        <v>28</v>
      </c>
      <c r="B2224" t="s">
        <v>3</v>
      </c>
      <c r="C2224">
        <f>_xlfn.XLOOKUP(B2224,'2.1.trackMPD'!$R$7:$R$29,'2.1.trackMPD'!$T$7:$T$29)</f>
        <v>2</v>
      </c>
      <c r="D2224">
        <v>10</v>
      </c>
      <c r="E2224" t="s">
        <v>6400</v>
      </c>
      <c r="F2224" t="s">
        <v>111</v>
      </c>
      <c r="G2224" t="s">
        <v>124</v>
      </c>
      <c r="H2224" t="s">
        <v>6398</v>
      </c>
    </row>
    <row r="2225" spans="1:8" x14ac:dyDescent="0.2">
      <c r="A2225" t="s">
        <v>28</v>
      </c>
      <c r="B2225" t="s">
        <v>3</v>
      </c>
      <c r="C2225">
        <f>_xlfn.XLOOKUP(B2225,'2.1.trackMPD'!$R$7:$R$29,'2.1.trackMPD'!$T$7:$T$29)</f>
        <v>2</v>
      </c>
      <c r="D2225">
        <v>10</v>
      </c>
      <c r="E2225" t="s">
        <v>6400</v>
      </c>
      <c r="F2225" t="s">
        <v>111</v>
      </c>
      <c r="G2225" t="s">
        <v>140</v>
      </c>
      <c r="H2225" t="s">
        <v>6398</v>
      </c>
    </row>
    <row r="2226" spans="1:8" x14ac:dyDescent="0.2">
      <c r="A2226" t="s">
        <v>28</v>
      </c>
      <c r="B2226" t="s">
        <v>3</v>
      </c>
      <c r="C2226">
        <f>_xlfn.XLOOKUP(B2226,'2.1.trackMPD'!$R$7:$R$29,'2.1.trackMPD'!$T$7:$T$29)</f>
        <v>2</v>
      </c>
      <c r="D2226">
        <v>10</v>
      </c>
      <c r="E2226" t="s">
        <v>6400</v>
      </c>
      <c r="F2226" t="s">
        <v>110</v>
      </c>
      <c r="G2226" t="s">
        <v>124</v>
      </c>
      <c r="H2226" t="s">
        <v>6399</v>
      </c>
    </row>
    <row r="2227" spans="1:8" x14ac:dyDescent="0.2">
      <c r="A2227" t="s">
        <v>28</v>
      </c>
      <c r="B2227" t="s">
        <v>3</v>
      </c>
      <c r="C2227">
        <f>_xlfn.XLOOKUP(B2227,'2.1.trackMPD'!$R$7:$R$29,'2.1.trackMPD'!$T$7:$T$29)</f>
        <v>2</v>
      </c>
      <c r="D2227">
        <v>10</v>
      </c>
      <c r="E2227" t="s">
        <v>6400</v>
      </c>
      <c r="F2227" t="s">
        <v>110</v>
      </c>
      <c r="G2227" t="s">
        <v>140</v>
      </c>
      <c r="H2227" t="s">
        <v>6399</v>
      </c>
    </row>
    <row r="2228" spans="1:8" x14ac:dyDescent="0.2">
      <c r="A2228" t="s">
        <v>28</v>
      </c>
      <c r="B2228" t="s">
        <v>3</v>
      </c>
      <c r="C2228">
        <f>_xlfn.XLOOKUP(B2228,'2.1.trackMPD'!$R$7:$R$29,'2.1.trackMPD'!$T$7:$T$29)</f>
        <v>2</v>
      </c>
      <c r="D2228">
        <v>100</v>
      </c>
      <c r="E2228" t="s">
        <v>6400</v>
      </c>
      <c r="F2228" t="s">
        <v>110</v>
      </c>
      <c r="G2228" t="s">
        <v>124</v>
      </c>
      <c r="H2228" t="s">
        <v>6398</v>
      </c>
    </row>
    <row r="2229" spans="1:8" x14ac:dyDescent="0.2">
      <c r="A2229" t="s">
        <v>28</v>
      </c>
      <c r="B2229" t="s">
        <v>3</v>
      </c>
      <c r="C2229">
        <f>_xlfn.XLOOKUP(B2229,'2.1.trackMPD'!$R$7:$R$29,'2.1.trackMPD'!$T$7:$T$29)</f>
        <v>2</v>
      </c>
      <c r="D2229">
        <v>100</v>
      </c>
      <c r="E2229" t="s">
        <v>6400</v>
      </c>
      <c r="F2229" t="s">
        <v>110</v>
      </c>
      <c r="G2229" t="s">
        <v>140</v>
      </c>
      <c r="H2229" t="s">
        <v>6398</v>
      </c>
    </row>
    <row r="2230" spans="1:8" x14ac:dyDescent="0.2">
      <c r="A2230" t="s">
        <v>28</v>
      </c>
      <c r="B2230" t="s">
        <v>3</v>
      </c>
      <c r="C2230">
        <f>_xlfn.XLOOKUP(B2230,'2.1.trackMPD'!$R$7:$R$29,'2.1.trackMPD'!$T$7:$T$29)</f>
        <v>2</v>
      </c>
      <c r="D2230">
        <v>100</v>
      </c>
      <c r="E2230" t="s">
        <v>6400</v>
      </c>
      <c r="F2230" t="s">
        <v>111</v>
      </c>
      <c r="G2230" t="s">
        <v>124</v>
      </c>
      <c r="H2230" t="s">
        <v>6398</v>
      </c>
    </row>
    <row r="2231" spans="1:8" x14ac:dyDescent="0.2">
      <c r="A2231" t="s">
        <v>28</v>
      </c>
      <c r="B2231" t="s">
        <v>3</v>
      </c>
      <c r="C2231">
        <f>_xlfn.XLOOKUP(B2231,'2.1.trackMPD'!$R$7:$R$29,'2.1.trackMPD'!$T$7:$T$29)</f>
        <v>2</v>
      </c>
      <c r="D2231">
        <v>100</v>
      </c>
      <c r="E2231" t="s">
        <v>6400</v>
      </c>
      <c r="F2231" t="s">
        <v>111</v>
      </c>
      <c r="G2231" t="s">
        <v>140</v>
      </c>
      <c r="H2231" t="s">
        <v>6398</v>
      </c>
    </row>
    <row r="2232" spans="1:8" x14ac:dyDescent="0.2">
      <c r="A2232" t="s">
        <v>28</v>
      </c>
      <c r="B2232" t="s">
        <v>3</v>
      </c>
      <c r="C2232">
        <f>_xlfn.XLOOKUP(B2232,'2.1.trackMPD'!$R$7:$R$29,'2.1.trackMPD'!$T$7:$T$29)</f>
        <v>2</v>
      </c>
      <c r="D2232">
        <v>100</v>
      </c>
      <c r="E2232" t="s">
        <v>6400</v>
      </c>
      <c r="F2232" t="s">
        <v>110</v>
      </c>
      <c r="G2232" t="s">
        <v>124</v>
      </c>
      <c r="H2232" t="s">
        <v>6399</v>
      </c>
    </row>
    <row r="2233" spans="1:8" x14ac:dyDescent="0.2">
      <c r="A2233" t="s">
        <v>28</v>
      </c>
      <c r="B2233" t="s">
        <v>3</v>
      </c>
      <c r="C2233">
        <f>_xlfn.XLOOKUP(B2233,'2.1.trackMPD'!$R$7:$R$29,'2.1.trackMPD'!$T$7:$T$29)</f>
        <v>2</v>
      </c>
      <c r="D2233">
        <v>100</v>
      </c>
      <c r="E2233" t="s">
        <v>6400</v>
      </c>
      <c r="F2233" t="s">
        <v>110</v>
      </c>
      <c r="G2233" t="s">
        <v>140</v>
      </c>
      <c r="H2233" t="s">
        <v>6399</v>
      </c>
    </row>
    <row r="2234" spans="1:8" x14ac:dyDescent="0.2">
      <c r="A2234" t="s">
        <v>28</v>
      </c>
      <c r="B2234" t="s">
        <v>3</v>
      </c>
      <c r="C2234">
        <f>_xlfn.XLOOKUP(B2234,'2.1.trackMPD'!$R$7:$R$29,'2.1.trackMPD'!$T$7:$T$29)</f>
        <v>2</v>
      </c>
      <c r="D2234">
        <v>1000</v>
      </c>
      <c r="E2234" t="s">
        <v>6400</v>
      </c>
      <c r="F2234" t="s">
        <v>110</v>
      </c>
      <c r="G2234" t="s">
        <v>124</v>
      </c>
      <c r="H2234" t="s">
        <v>6398</v>
      </c>
    </row>
    <row r="2235" spans="1:8" x14ac:dyDescent="0.2">
      <c r="A2235" t="s">
        <v>28</v>
      </c>
      <c r="B2235" t="s">
        <v>3</v>
      </c>
      <c r="C2235">
        <f>_xlfn.XLOOKUP(B2235,'2.1.trackMPD'!$R$7:$R$29,'2.1.trackMPD'!$T$7:$T$29)</f>
        <v>2</v>
      </c>
      <c r="D2235">
        <v>1000</v>
      </c>
      <c r="E2235" t="s">
        <v>6400</v>
      </c>
      <c r="F2235" t="s">
        <v>110</v>
      </c>
      <c r="G2235" t="s">
        <v>140</v>
      </c>
      <c r="H2235" t="s">
        <v>6398</v>
      </c>
    </row>
    <row r="2236" spans="1:8" x14ac:dyDescent="0.2">
      <c r="A2236" t="s">
        <v>28</v>
      </c>
      <c r="B2236" t="s">
        <v>3</v>
      </c>
      <c r="C2236">
        <f>_xlfn.XLOOKUP(B2236,'2.1.trackMPD'!$R$7:$R$29,'2.1.trackMPD'!$T$7:$T$29)</f>
        <v>2</v>
      </c>
      <c r="D2236">
        <v>1000</v>
      </c>
      <c r="E2236" t="s">
        <v>6400</v>
      </c>
      <c r="F2236" t="s">
        <v>111</v>
      </c>
      <c r="G2236" t="s">
        <v>124</v>
      </c>
      <c r="H2236" t="s">
        <v>6398</v>
      </c>
    </row>
    <row r="2237" spans="1:8" x14ac:dyDescent="0.2">
      <c r="A2237" t="s">
        <v>28</v>
      </c>
      <c r="B2237" t="s">
        <v>3</v>
      </c>
      <c r="C2237">
        <f>_xlfn.XLOOKUP(B2237,'2.1.trackMPD'!$R$7:$R$29,'2.1.trackMPD'!$T$7:$T$29)</f>
        <v>2</v>
      </c>
      <c r="D2237">
        <v>1000</v>
      </c>
      <c r="E2237" t="s">
        <v>6400</v>
      </c>
      <c r="F2237" t="s">
        <v>111</v>
      </c>
      <c r="G2237" t="s">
        <v>140</v>
      </c>
      <c r="H2237" t="s">
        <v>6398</v>
      </c>
    </row>
    <row r="2238" spans="1:8" x14ac:dyDescent="0.2">
      <c r="A2238" t="s">
        <v>28</v>
      </c>
      <c r="B2238" t="s">
        <v>3</v>
      </c>
      <c r="C2238">
        <f>_xlfn.XLOOKUP(B2238,'2.1.trackMPD'!$R$7:$R$29,'2.1.trackMPD'!$T$7:$T$29)</f>
        <v>2</v>
      </c>
      <c r="D2238">
        <v>1000</v>
      </c>
      <c r="E2238" t="s">
        <v>6400</v>
      </c>
      <c r="F2238" t="s">
        <v>110</v>
      </c>
      <c r="G2238" t="s">
        <v>124</v>
      </c>
      <c r="H2238" t="s">
        <v>6399</v>
      </c>
    </row>
    <row r="2239" spans="1:8" x14ac:dyDescent="0.2">
      <c r="A2239" t="s">
        <v>28</v>
      </c>
      <c r="B2239" t="s">
        <v>3</v>
      </c>
      <c r="C2239">
        <f>_xlfn.XLOOKUP(B2239,'2.1.trackMPD'!$R$7:$R$29,'2.1.trackMPD'!$T$7:$T$29)</f>
        <v>2</v>
      </c>
      <c r="D2239">
        <v>1000</v>
      </c>
      <c r="E2239" t="s">
        <v>6400</v>
      </c>
      <c r="F2239" t="s">
        <v>110</v>
      </c>
      <c r="G2239" t="s">
        <v>140</v>
      </c>
      <c r="H2239" t="s">
        <v>6399</v>
      </c>
    </row>
    <row r="2240" spans="1:8" x14ac:dyDescent="0.2">
      <c r="A2240" t="s">
        <v>28</v>
      </c>
      <c r="B2240" t="s">
        <v>3</v>
      </c>
      <c r="C2240">
        <f>_xlfn.XLOOKUP(B2240,'2.1.trackMPD'!$R$7:$R$29,'2.1.trackMPD'!$T$7:$T$29)</f>
        <v>2</v>
      </c>
      <c r="D2240">
        <v>5000</v>
      </c>
      <c r="E2240" t="s">
        <v>6400</v>
      </c>
      <c r="F2240" t="s">
        <v>110</v>
      </c>
      <c r="G2240" t="s">
        <v>124</v>
      </c>
      <c r="H2240" t="s">
        <v>6398</v>
      </c>
    </row>
    <row r="2241" spans="1:8" x14ac:dyDescent="0.2">
      <c r="A2241" t="s">
        <v>28</v>
      </c>
      <c r="B2241" t="s">
        <v>3</v>
      </c>
      <c r="C2241">
        <f>_xlfn.XLOOKUP(B2241,'2.1.trackMPD'!$R$7:$R$29,'2.1.trackMPD'!$T$7:$T$29)</f>
        <v>2</v>
      </c>
      <c r="D2241">
        <v>5000</v>
      </c>
      <c r="E2241" t="s">
        <v>6400</v>
      </c>
      <c r="F2241" t="s">
        <v>110</v>
      </c>
      <c r="G2241" t="s">
        <v>140</v>
      </c>
      <c r="H2241" t="s">
        <v>6398</v>
      </c>
    </row>
    <row r="2242" spans="1:8" x14ac:dyDescent="0.2">
      <c r="A2242" t="s">
        <v>28</v>
      </c>
      <c r="B2242" t="s">
        <v>3</v>
      </c>
      <c r="C2242">
        <f>_xlfn.XLOOKUP(B2242,'2.1.trackMPD'!$R$7:$R$29,'2.1.trackMPD'!$T$7:$T$29)</f>
        <v>2</v>
      </c>
      <c r="D2242">
        <v>5000</v>
      </c>
      <c r="E2242" t="s">
        <v>6400</v>
      </c>
      <c r="F2242" t="s">
        <v>111</v>
      </c>
      <c r="G2242" t="s">
        <v>124</v>
      </c>
      <c r="H2242" t="s">
        <v>6398</v>
      </c>
    </row>
    <row r="2243" spans="1:8" x14ac:dyDescent="0.2">
      <c r="A2243" t="s">
        <v>28</v>
      </c>
      <c r="B2243" t="s">
        <v>3</v>
      </c>
      <c r="C2243">
        <f>_xlfn.XLOOKUP(B2243,'2.1.trackMPD'!$R$7:$R$29,'2.1.trackMPD'!$T$7:$T$29)</f>
        <v>2</v>
      </c>
      <c r="D2243">
        <v>5000</v>
      </c>
      <c r="E2243" t="s">
        <v>6400</v>
      </c>
      <c r="F2243" t="s">
        <v>111</v>
      </c>
      <c r="G2243" t="s">
        <v>140</v>
      </c>
      <c r="H2243" t="s">
        <v>6398</v>
      </c>
    </row>
    <row r="2244" spans="1:8" x14ac:dyDescent="0.2">
      <c r="A2244" t="s">
        <v>28</v>
      </c>
      <c r="B2244" t="s">
        <v>3</v>
      </c>
      <c r="C2244">
        <f>_xlfn.XLOOKUP(B2244,'2.1.trackMPD'!$R$7:$R$29,'2.1.trackMPD'!$T$7:$T$29)</f>
        <v>2</v>
      </c>
      <c r="D2244">
        <v>5000</v>
      </c>
      <c r="E2244" t="s">
        <v>6400</v>
      </c>
      <c r="F2244" t="s">
        <v>110</v>
      </c>
      <c r="G2244" t="s">
        <v>124</v>
      </c>
      <c r="H2244" t="s">
        <v>6399</v>
      </c>
    </row>
    <row r="2245" spans="1:8" x14ac:dyDescent="0.2">
      <c r="A2245" t="s">
        <v>28</v>
      </c>
      <c r="B2245" t="s">
        <v>3</v>
      </c>
      <c r="C2245">
        <f>_xlfn.XLOOKUP(B2245,'2.1.trackMPD'!$R$7:$R$29,'2.1.trackMPD'!$T$7:$T$29)</f>
        <v>2</v>
      </c>
      <c r="D2245">
        <v>5000</v>
      </c>
      <c r="E2245" t="s">
        <v>6400</v>
      </c>
      <c r="F2245" t="s">
        <v>110</v>
      </c>
      <c r="G2245" t="s">
        <v>140</v>
      </c>
      <c r="H2245" t="s">
        <v>6399</v>
      </c>
    </row>
    <row r="2246" spans="1:8" x14ac:dyDescent="0.2">
      <c r="A2246" t="s">
        <v>28</v>
      </c>
      <c r="B2246" t="s">
        <v>3</v>
      </c>
      <c r="C2246">
        <f>_xlfn.XLOOKUP(B2246,'2.1.trackMPD'!$R$7:$R$29,'2.1.trackMPD'!$T$7:$T$29)</f>
        <v>2</v>
      </c>
      <c r="D2246">
        <v>1</v>
      </c>
      <c r="E2246" t="s">
        <v>6401</v>
      </c>
      <c r="F2246" t="s">
        <v>110</v>
      </c>
      <c r="G2246" t="s">
        <v>124</v>
      </c>
      <c r="H2246" t="s">
        <v>6398</v>
      </c>
    </row>
    <row r="2247" spans="1:8" x14ac:dyDescent="0.2">
      <c r="A2247" t="s">
        <v>28</v>
      </c>
      <c r="B2247" t="s">
        <v>3</v>
      </c>
      <c r="C2247">
        <f>_xlfn.XLOOKUP(B2247,'2.1.trackMPD'!$R$7:$R$29,'2.1.trackMPD'!$T$7:$T$29)</f>
        <v>2</v>
      </c>
      <c r="D2247">
        <v>1</v>
      </c>
      <c r="E2247" t="s">
        <v>6401</v>
      </c>
      <c r="F2247" t="s">
        <v>110</v>
      </c>
      <c r="G2247" t="s">
        <v>140</v>
      </c>
      <c r="H2247" t="s">
        <v>6398</v>
      </c>
    </row>
    <row r="2248" spans="1:8" x14ac:dyDescent="0.2">
      <c r="A2248" t="s">
        <v>28</v>
      </c>
      <c r="B2248" t="s">
        <v>3</v>
      </c>
      <c r="C2248">
        <f>_xlfn.XLOOKUP(B2248,'2.1.trackMPD'!$R$7:$R$29,'2.1.trackMPD'!$T$7:$T$29)</f>
        <v>2</v>
      </c>
      <c r="D2248">
        <v>1</v>
      </c>
      <c r="E2248" t="s">
        <v>6401</v>
      </c>
      <c r="F2248" t="s">
        <v>111</v>
      </c>
      <c r="G2248" t="s">
        <v>124</v>
      </c>
      <c r="H2248" t="s">
        <v>6398</v>
      </c>
    </row>
    <row r="2249" spans="1:8" x14ac:dyDescent="0.2">
      <c r="A2249" t="s">
        <v>28</v>
      </c>
      <c r="B2249" t="s">
        <v>3</v>
      </c>
      <c r="C2249">
        <f>_xlfn.XLOOKUP(B2249,'2.1.trackMPD'!$R$7:$R$29,'2.1.trackMPD'!$T$7:$T$29)</f>
        <v>2</v>
      </c>
      <c r="D2249">
        <v>1</v>
      </c>
      <c r="E2249" t="s">
        <v>6401</v>
      </c>
      <c r="F2249" t="s">
        <v>111</v>
      </c>
      <c r="G2249" t="s">
        <v>140</v>
      </c>
      <c r="H2249" t="s">
        <v>6398</v>
      </c>
    </row>
    <row r="2250" spans="1:8" x14ac:dyDescent="0.2">
      <c r="A2250" t="s">
        <v>28</v>
      </c>
      <c r="B2250" t="s">
        <v>3</v>
      </c>
      <c r="C2250">
        <f>_xlfn.XLOOKUP(B2250,'2.1.trackMPD'!$R$7:$R$29,'2.1.trackMPD'!$T$7:$T$29)</f>
        <v>2</v>
      </c>
      <c r="D2250">
        <v>1</v>
      </c>
      <c r="E2250" t="s">
        <v>6401</v>
      </c>
      <c r="F2250" t="s">
        <v>110</v>
      </c>
      <c r="G2250" t="s">
        <v>124</v>
      </c>
      <c r="H2250" t="s">
        <v>6399</v>
      </c>
    </row>
    <row r="2251" spans="1:8" x14ac:dyDescent="0.2">
      <c r="A2251" t="s">
        <v>28</v>
      </c>
      <c r="B2251" t="s">
        <v>3</v>
      </c>
      <c r="C2251">
        <f>_xlfn.XLOOKUP(B2251,'2.1.trackMPD'!$R$7:$R$29,'2.1.trackMPD'!$T$7:$T$29)</f>
        <v>2</v>
      </c>
      <c r="D2251">
        <v>1</v>
      </c>
      <c r="E2251" t="s">
        <v>6401</v>
      </c>
      <c r="F2251" t="s">
        <v>110</v>
      </c>
      <c r="G2251" t="s">
        <v>140</v>
      </c>
      <c r="H2251" t="s">
        <v>6399</v>
      </c>
    </row>
    <row r="2252" spans="1:8" x14ac:dyDescent="0.2">
      <c r="A2252" t="s">
        <v>28</v>
      </c>
      <c r="B2252" t="s">
        <v>3</v>
      </c>
      <c r="C2252">
        <f>_xlfn.XLOOKUP(B2252,'2.1.trackMPD'!$R$7:$R$29,'2.1.trackMPD'!$T$7:$T$29)</f>
        <v>2</v>
      </c>
      <c r="D2252">
        <v>10</v>
      </c>
      <c r="E2252" t="s">
        <v>6401</v>
      </c>
      <c r="F2252" t="s">
        <v>110</v>
      </c>
      <c r="G2252" t="s">
        <v>124</v>
      </c>
      <c r="H2252" t="s">
        <v>6398</v>
      </c>
    </row>
    <row r="2253" spans="1:8" x14ac:dyDescent="0.2">
      <c r="A2253" t="s">
        <v>28</v>
      </c>
      <c r="B2253" t="s">
        <v>3</v>
      </c>
      <c r="C2253">
        <f>_xlfn.XLOOKUP(B2253,'2.1.trackMPD'!$R$7:$R$29,'2.1.trackMPD'!$T$7:$T$29)</f>
        <v>2</v>
      </c>
      <c r="D2253">
        <v>10</v>
      </c>
      <c r="E2253" t="s">
        <v>6401</v>
      </c>
      <c r="F2253" t="s">
        <v>110</v>
      </c>
      <c r="G2253" t="s">
        <v>140</v>
      </c>
      <c r="H2253" t="s">
        <v>6398</v>
      </c>
    </row>
    <row r="2254" spans="1:8" x14ac:dyDescent="0.2">
      <c r="A2254" t="s">
        <v>28</v>
      </c>
      <c r="B2254" t="s">
        <v>3</v>
      </c>
      <c r="C2254">
        <f>_xlfn.XLOOKUP(B2254,'2.1.trackMPD'!$R$7:$R$29,'2.1.trackMPD'!$T$7:$T$29)</f>
        <v>2</v>
      </c>
      <c r="D2254">
        <v>10</v>
      </c>
      <c r="E2254" t="s">
        <v>6401</v>
      </c>
      <c r="F2254" t="s">
        <v>111</v>
      </c>
      <c r="G2254" t="s">
        <v>124</v>
      </c>
      <c r="H2254" t="s">
        <v>6398</v>
      </c>
    </row>
    <row r="2255" spans="1:8" x14ac:dyDescent="0.2">
      <c r="A2255" t="s">
        <v>28</v>
      </c>
      <c r="B2255" t="s">
        <v>3</v>
      </c>
      <c r="C2255">
        <f>_xlfn.XLOOKUP(B2255,'2.1.trackMPD'!$R$7:$R$29,'2.1.trackMPD'!$T$7:$T$29)</f>
        <v>2</v>
      </c>
      <c r="D2255">
        <v>10</v>
      </c>
      <c r="E2255" t="s">
        <v>6401</v>
      </c>
      <c r="F2255" t="s">
        <v>111</v>
      </c>
      <c r="G2255" t="s">
        <v>140</v>
      </c>
      <c r="H2255" t="s">
        <v>6398</v>
      </c>
    </row>
    <row r="2256" spans="1:8" x14ac:dyDescent="0.2">
      <c r="A2256" t="s">
        <v>28</v>
      </c>
      <c r="B2256" t="s">
        <v>3</v>
      </c>
      <c r="C2256">
        <f>_xlfn.XLOOKUP(B2256,'2.1.trackMPD'!$R$7:$R$29,'2.1.trackMPD'!$T$7:$T$29)</f>
        <v>2</v>
      </c>
      <c r="D2256">
        <v>10</v>
      </c>
      <c r="E2256" t="s">
        <v>6401</v>
      </c>
      <c r="F2256" t="s">
        <v>110</v>
      </c>
      <c r="G2256" t="s">
        <v>124</v>
      </c>
      <c r="H2256" t="s">
        <v>6399</v>
      </c>
    </row>
    <row r="2257" spans="1:8" x14ac:dyDescent="0.2">
      <c r="A2257" t="s">
        <v>28</v>
      </c>
      <c r="B2257" t="s">
        <v>3</v>
      </c>
      <c r="C2257">
        <f>_xlfn.XLOOKUP(B2257,'2.1.trackMPD'!$R$7:$R$29,'2.1.trackMPD'!$T$7:$T$29)</f>
        <v>2</v>
      </c>
      <c r="D2257">
        <v>10</v>
      </c>
      <c r="E2257" t="s">
        <v>6401</v>
      </c>
      <c r="F2257" t="s">
        <v>110</v>
      </c>
      <c r="G2257" t="s">
        <v>140</v>
      </c>
      <c r="H2257" t="s">
        <v>6399</v>
      </c>
    </row>
    <row r="2258" spans="1:8" x14ac:dyDescent="0.2">
      <c r="A2258" t="s">
        <v>28</v>
      </c>
      <c r="B2258" t="s">
        <v>3</v>
      </c>
      <c r="C2258">
        <f>_xlfn.XLOOKUP(B2258,'2.1.trackMPD'!$R$7:$R$29,'2.1.trackMPD'!$T$7:$T$29)</f>
        <v>2</v>
      </c>
      <c r="D2258">
        <v>100</v>
      </c>
      <c r="E2258" t="s">
        <v>6401</v>
      </c>
      <c r="F2258" t="s">
        <v>110</v>
      </c>
      <c r="G2258" t="s">
        <v>124</v>
      </c>
      <c r="H2258" t="s">
        <v>6398</v>
      </c>
    </row>
    <row r="2259" spans="1:8" x14ac:dyDescent="0.2">
      <c r="A2259" t="s">
        <v>28</v>
      </c>
      <c r="B2259" t="s">
        <v>3</v>
      </c>
      <c r="C2259">
        <f>_xlfn.XLOOKUP(B2259,'2.1.trackMPD'!$R$7:$R$29,'2.1.trackMPD'!$T$7:$T$29)</f>
        <v>2</v>
      </c>
      <c r="D2259">
        <v>100</v>
      </c>
      <c r="E2259" t="s">
        <v>6401</v>
      </c>
      <c r="F2259" t="s">
        <v>110</v>
      </c>
      <c r="G2259" t="s">
        <v>140</v>
      </c>
      <c r="H2259" t="s">
        <v>6398</v>
      </c>
    </row>
    <row r="2260" spans="1:8" x14ac:dyDescent="0.2">
      <c r="A2260" t="s">
        <v>28</v>
      </c>
      <c r="B2260" t="s">
        <v>3</v>
      </c>
      <c r="C2260">
        <f>_xlfn.XLOOKUP(B2260,'2.1.trackMPD'!$R$7:$R$29,'2.1.trackMPD'!$T$7:$T$29)</f>
        <v>2</v>
      </c>
      <c r="D2260">
        <v>100</v>
      </c>
      <c r="E2260" t="s">
        <v>6401</v>
      </c>
      <c r="F2260" t="s">
        <v>111</v>
      </c>
      <c r="G2260" t="s">
        <v>124</v>
      </c>
      <c r="H2260" t="s">
        <v>6398</v>
      </c>
    </row>
    <row r="2261" spans="1:8" x14ac:dyDescent="0.2">
      <c r="A2261" t="s">
        <v>28</v>
      </c>
      <c r="B2261" t="s">
        <v>3</v>
      </c>
      <c r="C2261">
        <f>_xlfn.XLOOKUP(B2261,'2.1.trackMPD'!$R$7:$R$29,'2.1.trackMPD'!$T$7:$T$29)</f>
        <v>2</v>
      </c>
      <c r="D2261">
        <v>100</v>
      </c>
      <c r="E2261" t="s">
        <v>6401</v>
      </c>
      <c r="F2261" t="s">
        <v>111</v>
      </c>
      <c r="G2261" t="s">
        <v>140</v>
      </c>
      <c r="H2261" t="s">
        <v>6398</v>
      </c>
    </row>
    <row r="2262" spans="1:8" x14ac:dyDescent="0.2">
      <c r="A2262" t="s">
        <v>28</v>
      </c>
      <c r="B2262" t="s">
        <v>3</v>
      </c>
      <c r="C2262">
        <f>_xlfn.XLOOKUP(B2262,'2.1.trackMPD'!$R$7:$R$29,'2.1.trackMPD'!$T$7:$T$29)</f>
        <v>2</v>
      </c>
      <c r="D2262">
        <v>100</v>
      </c>
      <c r="E2262" t="s">
        <v>6401</v>
      </c>
      <c r="F2262" t="s">
        <v>110</v>
      </c>
      <c r="G2262" t="s">
        <v>124</v>
      </c>
      <c r="H2262" t="s">
        <v>6399</v>
      </c>
    </row>
    <row r="2263" spans="1:8" x14ac:dyDescent="0.2">
      <c r="A2263" t="s">
        <v>28</v>
      </c>
      <c r="B2263" t="s">
        <v>3</v>
      </c>
      <c r="C2263">
        <f>_xlfn.XLOOKUP(B2263,'2.1.trackMPD'!$R$7:$R$29,'2.1.trackMPD'!$T$7:$T$29)</f>
        <v>2</v>
      </c>
      <c r="D2263">
        <v>100</v>
      </c>
      <c r="E2263" t="s">
        <v>6401</v>
      </c>
      <c r="F2263" t="s">
        <v>110</v>
      </c>
      <c r="G2263" t="s">
        <v>140</v>
      </c>
      <c r="H2263" t="s">
        <v>6399</v>
      </c>
    </row>
    <row r="2264" spans="1:8" x14ac:dyDescent="0.2">
      <c r="A2264" t="s">
        <v>28</v>
      </c>
      <c r="B2264" t="s">
        <v>23</v>
      </c>
      <c r="C2264">
        <f>_xlfn.XLOOKUP(B2264,'2.1.trackMPD'!$R$7:$R$29,'2.1.trackMPD'!$T$7:$T$29)</f>
        <v>5</v>
      </c>
      <c r="D2264">
        <v>1</v>
      </c>
      <c r="E2264" t="s">
        <v>6396</v>
      </c>
      <c r="F2264" t="s">
        <v>110</v>
      </c>
      <c r="G2264" t="s">
        <v>124</v>
      </c>
      <c r="H2264" t="s">
        <v>6398</v>
      </c>
    </row>
    <row r="2265" spans="1:8" x14ac:dyDescent="0.2">
      <c r="A2265" t="s">
        <v>28</v>
      </c>
      <c r="B2265" t="s">
        <v>23</v>
      </c>
      <c r="C2265">
        <f>_xlfn.XLOOKUP(B2265,'2.1.trackMPD'!$R$7:$R$29,'2.1.trackMPD'!$T$7:$T$29)</f>
        <v>5</v>
      </c>
      <c r="D2265">
        <v>1</v>
      </c>
      <c r="E2265" t="s">
        <v>6396</v>
      </c>
      <c r="F2265" t="s">
        <v>110</v>
      </c>
      <c r="G2265" t="s">
        <v>140</v>
      </c>
      <c r="H2265" t="s">
        <v>6398</v>
      </c>
    </row>
    <row r="2266" spans="1:8" x14ac:dyDescent="0.2">
      <c r="A2266" t="s">
        <v>28</v>
      </c>
      <c r="B2266" t="s">
        <v>23</v>
      </c>
      <c r="C2266">
        <f>_xlfn.XLOOKUP(B2266,'2.1.trackMPD'!$R$7:$R$29,'2.1.trackMPD'!$T$7:$T$29)</f>
        <v>5</v>
      </c>
      <c r="D2266">
        <v>1</v>
      </c>
      <c r="E2266" t="s">
        <v>6396</v>
      </c>
      <c r="F2266" t="s">
        <v>111</v>
      </c>
      <c r="G2266" t="s">
        <v>124</v>
      </c>
      <c r="H2266" t="s">
        <v>6398</v>
      </c>
    </row>
    <row r="2267" spans="1:8" x14ac:dyDescent="0.2">
      <c r="A2267" t="s">
        <v>28</v>
      </c>
      <c r="B2267" t="s">
        <v>23</v>
      </c>
      <c r="C2267">
        <f>_xlfn.XLOOKUP(B2267,'2.1.trackMPD'!$R$7:$R$29,'2.1.trackMPD'!$T$7:$T$29)</f>
        <v>5</v>
      </c>
      <c r="D2267">
        <v>1</v>
      </c>
      <c r="E2267" t="s">
        <v>6396</v>
      </c>
      <c r="F2267" t="s">
        <v>111</v>
      </c>
      <c r="G2267" t="s">
        <v>140</v>
      </c>
      <c r="H2267" t="s">
        <v>6398</v>
      </c>
    </row>
    <row r="2268" spans="1:8" x14ac:dyDescent="0.2">
      <c r="A2268" t="s">
        <v>28</v>
      </c>
      <c r="B2268" t="s">
        <v>23</v>
      </c>
      <c r="C2268">
        <f>_xlfn.XLOOKUP(B2268,'2.1.trackMPD'!$R$7:$R$29,'2.1.trackMPD'!$T$7:$T$29)</f>
        <v>5</v>
      </c>
      <c r="D2268">
        <v>1</v>
      </c>
      <c r="E2268" t="s">
        <v>6396</v>
      </c>
      <c r="F2268" t="s">
        <v>110</v>
      </c>
      <c r="G2268" t="s">
        <v>124</v>
      </c>
      <c r="H2268" t="s">
        <v>6399</v>
      </c>
    </row>
    <row r="2269" spans="1:8" x14ac:dyDescent="0.2">
      <c r="A2269" t="s">
        <v>28</v>
      </c>
      <c r="B2269" t="s">
        <v>23</v>
      </c>
      <c r="C2269">
        <f>_xlfn.XLOOKUP(B2269,'2.1.trackMPD'!$R$7:$R$29,'2.1.trackMPD'!$T$7:$T$29)</f>
        <v>5</v>
      </c>
      <c r="D2269">
        <v>1</v>
      </c>
      <c r="E2269" t="s">
        <v>6396</v>
      </c>
      <c r="F2269" t="s">
        <v>110</v>
      </c>
      <c r="G2269" t="s">
        <v>140</v>
      </c>
      <c r="H2269" t="s">
        <v>6399</v>
      </c>
    </row>
    <row r="2270" spans="1:8" x14ac:dyDescent="0.2">
      <c r="A2270" t="s">
        <v>28</v>
      </c>
      <c r="B2270" t="s">
        <v>23</v>
      </c>
      <c r="C2270">
        <f>_xlfn.XLOOKUP(B2270,'2.1.trackMPD'!$R$7:$R$29,'2.1.trackMPD'!$T$7:$T$29)</f>
        <v>5</v>
      </c>
      <c r="D2270">
        <v>10</v>
      </c>
      <c r="E2270" t="s">
        <v>6396</v>
      </c>
      <c r="F2270" t="s">
        <v>110</v>
      </c>
      <c r="G2270" t="s">
        <v>124</v>
      </c>
      <c r="H2270" t="s">
        <v>6398</v>
      </c>
    </row>
    <row r="2271" spans="1:8" x14ac:dyDescent="0.2">
      <c r="A2271" t="s">
        <v>28</v>
      </c>
      <c r="B2271" t="s">
        <v>23</v>
      </c>
      <c r="C2271">
        <f>_xlfn.XLOOKUP(B2271,'2.1.trackMPD'!$R$7:$R$29,'2.1.trackMPD'!$T$7:$T$29)</f>
        <v>5</v>
      </c>
      <c r="D2271">
        <v>10</v>
      </c>
      <c r="E2271" t="s">
        <v>6396</v>
      </c>
      <c r="F2271" t="s">
        <v>110</v>
      </c>
      <c r="G2271" t="s">
        <v>140</v>
      </c>
      <c r="H2271" t="s">
        <v>6398</v>
      </c>
    </row>
    <row r="2272" spans="1:8" x14ac:dyDescent="0.2">
      <c r="A2272" t="s">
        <v>28</v>
      </c>
      <c r="B2272" t="s">
        <v>23</v>
      </c>
      <c r="C2272">
        <f>_xlfn.XLOOKUP(B2272,'2.1.trackMPD'!$R$7:$R$29,'2.1.trackMPD'!$T$7:$T$29)</f>
        <v>5</v>
      </c>
      <c r="D2272">
        <v>10</v>
      </c>
      <c r="E2272" t="s">
        <v>6396</v>
      </c>
      <c r="F2272" t="s">
        <v>111</v>
      </c>
      <c r="G2272" t="s">
        <v>124</v>
      </c>
      <c r="H2272" t="s">
        <v>6398</v>
      </c>
    </row>
    <row r="2273" spans="1:8" x14ac:dyDescent="0.2">
      <c r="A2273" t="s">
        <v>28</v>
      </c>
      <c r="B2273" t="s">
        <v>23</v>
      </c>
      <c r="C2273">
        <f>_xlfn.XLOOKUP(B2273,'2.1.trackMPD'!$R$7:$R$29,'2.1.trackMPD'!$T$7:$T$29)</f>
        <v>5</v>
      </c>
      <c r="D2273">
        <v>10</v>
      </c>
      <c r="E2273" t="s">
        <v>6396</v>
      </c>
      <c r="F2273" t="s">
        <v>111</v>
      </c>
      <c r="G2273" t="s">
        <v>140</v>
      </c>
      <c r="H2273" t="s">
        <v>6398</v>
      </c>
    </row>
    <row r="2274" spans="1:8" x14ac:dyDescent="0.2">
      <c r="A2274" t="s">
        <v>28</v>
      </c>
      <c r="B2274" t="s">
        <v>23</v>
      </c>
      <c r="C2274">
        <f>_xlfn.XLOOKUP(B2274,'2.1.trackMPD'!$R$7:$R$29,'2.1.trackMPD'!$T$7:$T$29)</f>
        <v>5</v>
      </c>
      <c r="D2274">
        <v>10</v>
      </c>
      <c r="E2274" t="s">
        <v>6396</v>
      </c>
      <c r="F2274" t="s">
        <v>110</v>
      </c>
      <c r="G2274" t="s">
        <v>124</v>
      </c>
      <c r="H2274" t="s">
        <v>6399</v>
      </c>
    </row>
    <row r="2275" spans="1:8" x14ac:dyDescent="0.2">
      <c r="A2275" t="s">
        <v>28</v>
      </c>
      <c r="B2275" t="s">
        <v>23</v>
      </c>
      <c r="C2275">
        <f>_xlfn.XLOOKUP(B2275,'2.1.trackMPD'!$R$7:$R$29,'2.1.trackMPD'!$T$7:$T$29)</f>
        <v>5</v>
      </c>
      <c r="D2275">
        <v>10</v>
      </c>
      <c r="E2275" t="s">
        <v>6396</v>
      </c>
      <c r="F2275" t="s">
        <v>110</v>
      </c>
      <c r="G2275" t="s">
        <v>140</v>
      </c>
      <c r="H2275" t="s">
        <v>6399</v>
      </c>
    </row>
    <row r="2276" spans="1:8" x14ac:dyDescent="0.2">
      <c r="A2276" t="s">
        <v>28</v>
      </c>
      <c r="B2276" t="s">
        <v>23</v>
      </c>
      <c r="C2276">
        <f>_xlfn.XLOOKUP(B2276,'2.1.trackMPD'!$R$7:$R$29,'2.1.trackMPD'!$T$7:$T$29)</f>
        <v>5</v>
      </c>
      <c r="D2276">
        <v>100</v>
      </c>
      <c r="E2276" t="s">
        <v>6396</v>
      </c>
      <c r="F2276" t="s">
        <v>110</v>
      </c>
      <c r="G2276" t="s">
        <v>124</v>
      </c>
      <c r="H2276" t="s">
        <v>6398</v>
      </c>
    </row>
    <row r="2277" spans="1:8" x14ac:dyDescent="0.2">
      <c r="A2277" t="s">
        <v>28</v>
      </c>
      <c r="B2277" t="s">
        <v>23</v>
      </c>
      <c r="C2277">
        <f>_xlfn.XLOOKUP(B2277,'2.1.trackMPD'!$R$7:$R$29,'2.1.trackMPD'!$T$7:$T$29)</f>
        <v>5</v>
      </c>
      <c r="D2277">
        <v>100</v>
      </c>
      <c r="E2277" t="s">
        <v>6396</v>
      </c>
      <c r="F2277" t="s">
        <v>110</v>
      </c>
      <c r="G2277" t="s">
        <v>140</v>
      </c>
      <c r="H2277" t="s">
        <v>6398</v>
      </c>
    </row>
    <row r="2278" spans="1:8" x14ac:dyDescent="0.2">
      <c r="A2278" t="s">
        <v>28</v>
      </c>
      <c r="B2278" t="s">
        <v>23</v>
      </c>
      <c r="C2278">
        <f>_xlfn.XLOOKUP(B2278,'2.1.trackMPD'!$R$7:$R$29,'2.1.trackMPD'!$T$7:$T$29)</f>
        <v>5</v>
      </c>
      <c r="D2278">
        <v>100</v>
      </c>
      <c r="E2278" t="s">
        <v>6396</v>
      </c>
      <c r="F2278" t="s">
        <v>111</v>
      </c>
      <c r="G2278" t="s">
        <v>124</v>
      </c>
      <c r="H2278" t="s">
        <v>6398</v>
      </c>
    </row>
    <row r="2279" spans="1:8" x14ac:dyDescent="0.2">
      <c r="A2279" t="s">
        <v>28</v>
      </c>
      <c r="B2279" t="s">
        <v>23</v>
      </c>
      <c r="C2279">
        <f>_xlfn.XLOOKUP(B2279,'2.1.trackMPD'!$R$7:$R$29,'2.1.trackMPD'!$T$7:$T$29)</f>
        <v>5</v>
      </c>
      <c r="D2279">
        <v>100</v>
      </c>
      <c r="E2279" t="s">
        <v>6396</v>
      </c>
      <c r="F2279" t="s">
        <v>111</v>
      </c>
      <c r="G2279" t="s">
        <v>140</v>
      </c>
      <c r="H2279" t="s">
        <v>6398</v>
      </c>
    </row>
    <row r="2280" spans="1:8" x14ac:dyDescent="0.2">
      <c r="A2280" t="s">
        <v>28</v>
      </c>
      <c r="B2280" t="s">
        <v>23</v>
      </c>
      <c r="C2280">
        <f>_xlfn.XLOOKUP(B2280,'2.1.trackMPD'!$R$7:$R$29,'2.1.trackMPD'!$T$7:$T$29)</f>
        <v>5</v>
      </c>
      <c r="D2280">
        <v>100</v>
      </c>
      <c r="E2280" t="s">
        <v>6396</v>
      </c>
      <c r="F2280" t="s">
        <v>110</v>
      </c>
      <c r="G2280" t="s">
        <v>124</v>
      </c>
      <c r="H2280" t="s">
        <v>6399</v>
      </c>
    </row>
    <row r="2281" spans="1:8" x14ac:dyDescent="0.2">
      <c r="A2281" t="s">
        <v>28</v>
      </c>
      <c r="B2281" t="s">
        <v>23</v>
      </c>
      <c r="C2281">
        <f>_xlfn.XLOOKUP(B2281,'2.1.trackMPD'!$R$7:$R$29,'2.1.trackMPD'!$T$7:$T$29)</f>
        <v>5</v>
      </c>
      <c r="D2281">
        <v>100</v>
      </c>
      <c r="E2281" t="s">
        <v>6396</v>
      </c>
      <c r="F2281" t="s">
        <v>110</v>
      </c>
      <c r="G2281" t="s">
        <v>140</v>
      </c>
      <c r="H2281" t="s">
        <v>6399</v>
      </c>
    </row>
    <row r="2282" spans="1:8" x14ac:dyDescent="0.2">
      <c r="A2282" t="s">
        <v>28</v>
      </c>
      <c r="B2282" t="s">
        <v>23</v>
      </c>
      <c r="C2282">
        <f>_xlfn.XLOOKUP(B2282,'2.1.trackMPD'!$R$7:$R$29,'2.1.trackMPD'!$T$7:$T$29)</f>
        <v>5</v>
      </c>
      <c r="D2282">
        <v>1000</v>
      </c>
      <c r="E2282" t="s">
        <v>6396</v>
      </c>
      <c r="F2282" t="s">
        <v>110</v>
      </c>
      <c r="G2282" t="s">
        <v>124</v>
      </c>
      <c r="H2282" t="s">
        <v>6398</v>
      </c>
    </row>
    <row r="2283" spans="1:8" x14ac:dyDescent="0.2">
      <c r="A2283" t="s">
        <v>28</v>
      </c>
      <c r="B2283" t="s">
        <v>23</v>
      </c>
      <c r="C2283">
        <f>_xlfn.XLOOKUP(B2283,'2.1.trackMPD'!$R$7:$R$29,'2.1.trackMPD'!$T$7:$T$29)</f>
        <v>5</v>
      </c>
      <c r="D2283">
        <v>1000</v>
      </c>
      <c r="E2283" t="s">
        <v>6396</v>
      </c>
      <c r="F2283" t="s">
        <v>110</v>
      </c>
      <c r="G2283" t="s">
        <v>140</v>
      </c>
      <c r="H2283" t="s">
        <v>6398</v>
      </c>
    </row>
    <row r="2284" spans="1:8" x14ac:dyDescent="0.2">
      <c r="A2284" t="s">
        <v>28</v>
      </c>
      <c r="B2284" t="s">
        <v>23</v>
      </c>
      <c r="C2284">
        <f>_xlfn.XLOOKUP(B2284,'2.1.trackMPD'!$R$7:$R$29,'2.1.trackMPD'!$T$7:$T$29)</f>
        <v>5</v>
      </c>
      <c r="D2284">
        <v>1000</v>
      </c>
      <c r="E2284" t="s">
        <v>6396</v>
      </c>
      <c r="F2284" t="s">
        <v>111</v>
      </c>
      <c r="G2284" t="s">
        <v>124</v>
      </c>
      <c r="H2284" t="s">
        <v>6398</v>
      </c>
    </row>
    <row r="2285" spans="1:8" x14ac:dyDescent="0.2">
      <c r="A2285" t="s">
        <v>28</v>
      </c>
      <c r="B2285" t="s">
        <v>23</v>
      </c>
      <c r="C2285">
        <f>_xlfn.XLOOKUP(B2285,'2.1.trackMPD'!$R$7:$R$29,'2.1.trackMPD'!$T$7:$T$29)</f>
        <v>5</v>
      </c>
      <c r="D2285">
        <v>1000</v>
      </c>
      <c r="E2285" t="s">
        <v>6396</v>
      </c>
      <c r="F2285" t="s">
        <v>111</v>
      </c>
      <c r="G2285" t="s">
        <v>140</v>
      </c>
      <c r="H2285" t="s">
        <v>6398</v>
      </c>
    </row>
    <row r="2286" spans="1:8" x14ac:dyDescent="0.2">
      <c r="A2286" t="s">
        <v>28</v>
      </c>
      <c r="B2286" t="s">
        <v>23</v>
      </c>
      <c r="C2286">
        <f>_xlfn.XLOOKUP(B2286,'2.1.trackMPD'!$R$7:$R$29,'2.1.trackMPD'!$T$7:$T$29)</f>
        <v>5</v>
      </c>
      <c r="D2286">
        <v>1000</v>
      </c>
      <c r="E2286" t="s">
        <v>6396</v>
      </c>
      <c r="F2286" t="s">
        <v>110</v>
      </c>
      <c r="G2286" t="s">
        <v>124</v>
      </c>
      <c r="H2286" t="s">
        <v>6399</v>
      </c>
    </row>
    <row r="2287" spans="1:8" x14ac:dyDescent="0.2">
      <c r="A2287" t="s">
        <v>28</v>
      </c>
      <c r="B2287" t="s">
        <v>23</v>
      </c>
      <c r="C2287">
        <f>_xlfn.XLOOKUP(B2287,'2.1.trackMPD'!$R$7:$R$29,'2.1.trackMPD'!$T$7:$T$29)</f>
        <v>5</v>
      </c>
      <c r="D2287">
        <v>1000</v>
      </c>
      <c r="E2287" t="s">
        <v>6396</v>
      </c>
      <c r="F2287" t="s">
        <v>110</v>
      </c>
      <c r="G2287" t="s">
        <v>140</v>
      </c>
      <c r="H2287" t="s">
        <v>6399</v>
      </c>
    </row>
    <row r="2288" spans="1:8" x14ac:dyDescent="0.2">
      <c r="A2288" t="s">
        <v>28</v>
      </c>
      <c r="B2288" t="s">
        <v>23</v>
      </c>
      <c r="C2288">
        <f>_xlfn.XLOOKUP(B2288,'2.1.trackMPD'!$R$7:$R$29,'2.1.trackMPD'!$T$7:$T$29)</f>
        <v>5</v>
      </c>
      <c r="D2288">
        <v>5000</v>
      </c>
      <c r="E2288" t="s">
        <v>6396</v>
      </c>
      <c r="F2288" t="s">
        <v>110</v>
      </c>
      <c r="G2288" t="s">
        <v>124</v>
      </c>
      <c r="H2288" t="s">
        <v>6398</v>
      </c>
    </row>
    <row r="2289" spans="1:8" x14ac:dyDescent="0.2">
      <c r="A2289" t="s">
        <v>28</v>
      </c>
      <c r="B2289" t="s">
        <v>23</v>
      </c>
      <c r="C2289">
        <f>_xlfn.XLOOKUP(B2289,'2.1.trackMPD'!$R$7:$R$29,'2.1.trackMPD'!$T$7:$T$29)</f>
        <v>5</v>
      </c>
      <c r="D2289">
        <v>5000</v>
      </c>
      <c r="E2289" t="s">
        <v>6396</v>
      </c>
      <c r="F2289" t="s">
        <v>110</v>
      </c>
      <c r="G2289" t="s">
        <v>140</v>
      </c>
      <c r="H2289" t="s">
        <v>6398</v>
      </c>
    </row>
    <row r="2290" spans="1:8" x14ac:dyDescent="0.2">
      <c r="A2290" t="s">
        <v>28</v>
      </c>
      <c r="B2290" t="s">
        <v>23</v>
      </c>
      <c r="C2290">
        <f>_xlfn.XLOOKUP(B2290,'2.1.trackMPD'!$R$7:$R$29,'2.1.trackMPD'!$T$7:$T$29)</f>
        <v>5</v>
      </c>
      <c r="D2290">
        <v>5000</v>
      </c>
      <c r="E2290" t="s">
        <v>6396</v>
      </c>
      <c r="F2290" t="s">
        <v>111</v>
      </c>
      <c r="G2290" t="s">
        <v>124</v>
      </c>
      <c r="H2290" t="s">
        <v>6398</v>
      </c>
    </row>
    <row r="2291" spans="1:8" x14ac:dyDescent="0.2">
      <c r="A2291" t="s">
        <v>28</v>
      </c>
      <c r="B2291" t="s">
        <v>23</v>
      </c>
      <c r="C2291">
        <f>_xlfn.XLOOKUP(B2291,'2.1.trackMPD'!$R$7:$R$29,'2.1.trackMPD'!$T$7:$T$29)</f>
        <v>5</v>
      </c>
      <c r="D2291">
        <v>5000</v>
      </c>
      <c r="E2291" t="s">
        <v>6396</v>
      </c>
      <c r="F2291" t="s">
        <v>111</v>
      </c>
      <c r="G2291" t="s">
        <v>140</v>
      </c>
      <c r="H2291" t="s">
        <v>6398</v>
      </c>
    </row>
    <row r="2292" spans="1:8" x14ac:dyDescent="0.2">
      <c r="A2292" t="s">
        <v>28</v>
      </c>
      <c r="B2292" t="s">
        <v>23</v>
      </c>
      <c r="C2292">
        <f>_xlfn.XLOOKUP(B2292,'2.1.trackMPD'!$R$7:$R$29,'2.1.trackMPD'!$T$7:$T$29)</f>
        <v>5</v>
      </c>
      <c r="D2292">
        <v>5000</v>
      </c>
      <c r="E2292" t="s">
        <v>6396</v>
      </c>
      <c r="F2292" t="s">
        <v>110</v>
      </c>
      <c r="G2292" t="s">
        <v>124</v>
      </c>
      <c r="H2292" t="s">
        <v>6399</v>
      </c>
    </row>
    <row r="2293" spans="1:8" x14ac:dyDescent="0.2">
      <c r="A2293" t="s">
        <v>28</v>
      </c>
      <c r="B2293" t="s">
        <v>23</v>
      </c>
      <c r="C2293">
        <f>_xlfn.XLOOKUP(B2293,'2.1.trackMPD'!$R$7:$R$29,'2.1.trackMPD'!$T$7:$T$29)</f>
        <v>5</v>
      </c>
      <c r="D2293">
        <v>5000</v>
      </c>
      <c r="E2293" t="s">
        <v>6396</v>
      </c>
      <c r="F2293" t="s">
        <v>110</v>
      </c>
      <c r="G2293" t="s">
        <v>140</v>
      </c>
      <c r="H2293" t="s">
        <v>6399</v>
      </c>
    </row>
    <row r="2294" spans="1:8" x14ac:dyDescent="0.2">
      <c r="A2294" t="s">
        <v>28</v>
      </c>
      <c r="B2294" t="s">
        <v>23</v>
      </c>
      <c r="C2294">
        <f>_xlfn.XLOOKUP(B2294,'2.1.trackMPD'!$R$7:$R$29,'2.1.trackMPD'!$T$7:$T$29)</f>
        <v>5</v>
      </c>
      <c r="D2294">
        <v>1</v>
      </c>
      <c r="E2294" t="s">
        <v>6400</v>
      </c>
      <c r="F2294" t="s">
        <v>110</v>
      </c>
      <c r="G2294" t="s">
        <v>124</v>
      </c>
      <c r="H2294" t="s">
        <v>6398</v>
      </c>
    </row>
    <row r="2295" spans="1:8" x14ac:dyDescent="0.2">
      <c r="A2295" t="s">
        <v>28</v>
      </c>
      <c r="B2295" t="s">
        <v>23</v>
      </c>
      <c r="C2295">
        <f>_xlfn.XLOOKUP(B2295,'2.1.trackMPD'!$R$7:$R$29,'2.1.trackMPD'!$T$7:$T$29)</f>
        <v>5</v>
      </c>
      <c r="D2295">
        <v>1</v>
      </c>
      <c r="E2295" t="s">
        <v>6400</v>
      </c>
      <c r="F2295" t="s">
        <v>110</v>
      </c>
      <c r="G2295" t="s">
        <v>140</v>
      </c>
      <c r="H2295" t="s">
        <v>6398</v>
      </c>
    </row>
    <row r="2296" spans="1:8" x14ac:dyDescent="0.2">
      <c r="A2296" t="s">
        <v>28</v>
      </c>
      <c r="B2296" t="s">
        <v>23</v>
      </c>
      <c r="C2296">
        <f>_xlfn.XLOOKUP(B2296,'2.1.trackMPD'!$R$7:$R$29,'2.1.trackMPD'!$T$7:$T$29)</f>
        <v>5</v>
      </c>
      <c r="D2296">
        <v>1</v>
      </c>
      <c r="E2296" t="s">
        <v>6400</v>
      </c>
      <c r="F2296" t="s">
        <v>111</v>
      </c>
      <c r="G2296" t="s">
        <v>124</v>
      </c>
      <c r="H2296" t="s">
        <v>6398</v>
      </c>
    </row>
    <row r="2297" spans="1:8" x14ac:dyDescent="0.2">
      <c r="A2297" t="s">
        <v>28</v>
      </c>
      <c r="B2297" t="s">
        <v>23</v>
      </c>
      <c r="C2297">
        <f>_xlfn.XLOOKUP(B2297,'2.1.trackMPD'!$R$7:$R$29,'2.1.trackMPD'!$T$7:$T$29)</f>
        <v>5</v>
      </c>
      <c r="D2297">
        <v>1</v>
      </c>
      <c r="E2297" t="s">
        <v>6400</v>
      </c>
      <c r="F2297" t="s">
        <v>111</v>
      </c>
      <c r="G2297" t="s">
        <v>140</v>
      </c>
      <c r="H2297" t="s">
        <v>6398</v>
      </c>
    </row>
    <row r="2298" spans="1:8" x14ac:dyDescent="0.2">
      <c r="A2298" t="s">
        <v>28</v>
      </c>
      <c r="B2298" t="s">
        <v>23</v>
      </c>
      <c r="C2298">
        <f>_xlfn.XLOOKUP(B2298,'2.1.trackMPD'!$R$7:$R$29,'2.1.trackMPD'!$T$7:$T$29)</f>
        <v>5</v>
      </c>
      <c r="D2298">
        <v>1</v>
      </c>
      <c r="E2298" t="s">
        <v>6400</v>
      </c>
      <c r="F2298" t="s">
        <v>110</v>
      </c>
      <c r="G2298" t="s">
        <v>124</v>
      </c>
      <c r="H2298" t="s">
        <v>6399</v>
      </c>
    </row>
    <row r="2299" spans="1:8" x14ac:dyDescent="0.2">
      <c r="A2299" t="s">
        <v>28</v>
      </c>
      <c r="B2299" t="s">
        <v>23</v>
      </c>
      <c r="C2299">
        <f>_xlfn.XLOOKUP(B2299,'2.1.trackMPD'!$R$7:$R$29,'2.1.trackMPD'!$T$7:$T$29)</f>
        <v>5</v>
      </c>
      <c r="D2299">
        <v>1</v>
      </c>
      <c r="E2299" t="s">
        <v>6400</v>
      </c>
      <c r="F2299" t="s">
        <v>110</v>
      </c>
      <c r="G2299" t="s">
        <v>140</v>
      </c>
      <c r="H2299" t="s">
        <v>6399</v>
      </c>
    </row>
    <row r="2300" spans="1:8" x14ac:dyDescent="0.2">
      <c r="A2300" t="s">
        <v>28</v>
      </c>
      <c r="B2300" t="s">
        <v>23</v>
      </c>
      <c r="C2300">
        <f>_xlfn.XLOOKUP(B2300,'2.1.trackMPD'!$R$7:$R$29,'2.1.trackMPD'!$T$7:$T$29)</f>
        <v>5</v>
      </c>
      <c r="D2300">
        <v>10</v>
      </c>
      <c r="E2300" t="s">
        <v>6400</v>
      </c>
      <c r="F2300" t="s">
        <v>110</v>
      </c>
      <c r="G2300" t="s">
        <v>124</v>
      </c>
      <c r="H2300" t="s">
        <v>6398</v>
      </c>
    </row>
    <row r="2301" spans="1:8" x14ac:dyDescent="0.2">
      <c r="A2301" t="s">
        <v>28</v>
      </c>
      <c r="B2301" t="s">
        <v>23</v>
      </c>
      <c r="C2301">
        <f>_xlfn.XLOOKUP(B2301,'2.1.trackMPD'!$R$7:$R$29,'2.1.trackMPD'!$T$7:$T$29)</f>
        <v>5</v>
      </c>
      <c r="D2301">
        <v>10</v>
      </c>
      <c r="E2301" t="s">
        <v>6400</v>
      </c>
      <c r="F2301" t="s">
        <v>110</v>
      </c>
      <c r="G2301" t="s">
        <v>140</v>
      </c>
      <c r="H2301" t="s">
        <v>6398</v>
      </c>
    </row>
    <row r="2302" spans="1:8" x14ac:dyDescent="0.2">
      <c r="A2302" t="s">
        <v>28</v>
      </c>
      <c r="B2302" t="s">
        <v>23</v>
      </c>
      <c r="C2302">
        <f>_xlfn.XLOOKUP(B2302,'2.1.trackMPD'!$R$7:$R$29,'2.1.trackMPD'!$T$7:$T$29)</f>
        <v>5</v>
      </c>
      <c r="D2302">
        <v>10</v>
      </c>
      <c r="E2302" t="s">
        <v>6400</v>
      </c>
      <c r="F2302" t="s">
        <v>111</v>
      </c>
      <c r="G2302" t="s">
        <v>124</v>
      </c>
      <c r="H2302" t="s">
        <v>6398</v>
      </c>
    </row>
    <row r="2303" spans="1:8" x14ac:dyDescent="0.2">
      <c r="A2303" t="s">
        <v>28</v>
      </c>
      <c r="B2303" t="s">
        <v>23</v>
      </c>
      <c r="C2303">
        <f>_xlfn.XLOOKUP(B2303,'2.1.trackMPD'!$R$7:$R$29,'2.1.trackMPD'!$T$7:$T$29)</f>
        <v>5</v>
      </c>
      <c r="D2303">
        <v>10</v>
      </c>
      <c r="E2303" t="s">
        <v>6400</v>
      </c>
      <c r="F2303" t="s">
        <v>111</v>
      </c>
      <c r="G2303" t="s">
        <v>140</v>
      </c>
      <c r="H2303" t="s">
        <v>6398</v>
      </c>
    </row>
    <row r="2304" spans="1:8" x14ac:dyDescent="0.2">
      <c r="A2304" t="s">
        <v>28</v>
      </c>
      <c r="B2304" t="s">
        <v>23</v>
      </c>
      <c r="C2304">
        <f>_xlfn.XLOOKUP(B2304,'2.1.trackMPD'!$R$7:$R$29,'2.1.trackMPD'!$T$7:$T$29)</f>
        <v>5</v>
      </c>
      <c r="D2304">
        <v>10</v>
      </c>
      <c r="E2304" t="s">
        <v>6400</v>
      </c>
      <c r="F2304" t="s">
        <v>110</v>
      </c>
      <c r="G2304" t="s">
        <v>124</v>
      </c>
      <c r="H2304" t="s">
        <v>6399</v>
      </c>
    </row>
    <row r="2305" spans="1:8" x14ac:dyDescent="0.2">
      <c r="A2305" t="s">
        <v>28</v>
      </c>
      <c r="B2305" t="s">
        <v>23</v>
      </c>
      <c r="C2305">
        <f>_xlfn.XLOOKUP(B2305,'2.1.trackMPD'!$R$7:$R$29,'2.1.trackMPD'!$T$7:$T$29)</f>
        <v>5</v>
      </c>
      <c r="D2305">
        <v>10</v>
      </c>
      <c r="E2305" t="s">
        <v>6400</v>
      </c>
      <c r="F2305" t="s">
        <v>110</v>
      </c>
      <c r="G2305" t="s">
        <v>140</v>
      </c>
      <c r="H2305" t="s">
        <v>6399</v>
      </c>
    </row>
    <row r="2306" spans="1:8" x14ac:dyDescent="0.2">
      <c r="A2306" t="s">
        <v>28</v>
      </c>
      <c r="B2306" t="s">
        <v>23</v>
      </c>
      <c r="C2306">
        <f>_xlfn.XLOOKUP(B2306,'2.1.trackMPD'!$R$7:$R$29,'2.1.trackMPD'!$T$7:$T$29)</f>
        <v>5</v>
      </c>
      <c r="D2306">
        <v>100</v>
      </c>
      <c r="E2306" t="s">
        <v>6400</v>
      </c>
      <c r="F2306" t="s">
        <v>110</v>
      </c>
      <c r="G2306" t="s">
        <v>124</v>
      </c>
      <c r="H2306" t="s">
        <v>6398</v>
      </c>
    </row>
    <row r="2307" spans="1:8" x14ac:dyDescent="0.2">
      <c r="A2307" t="s">
        <v>28</v>
      </c>
      <c r="B2307" t="s">
        <v>23</v>
      </c>
      <c r="C2307">
        <f>_xlfn.XLOOKUP(B2307,'2.1.trackMPD'!$R$7:$R$29,'2.1.trackMPD'!$T$7:$T$29)</f>
        <v>5</v>
      </c>
      <c r="D2307">
        <v>100</v>
      </c>
      <c r="E2307" t="s">
        <v>6400</v>
      </c>
      <c r="F2307" t="s">
        <v>110</v>
      </c>
      <c r="G2307" t="s">
        <v>140</v>
      </c>
      <c r="H2307" t="s">
        <v>6398</v>
      </c>
    </row>
    <row r="2308" spans="1:8" x14ac:dyDescent="0.2">
      <c r="A2308" t="s">
        <v>28</v>
      </c>
      <c r="B2308" t="s">
        <v>23</v>
      </c>
      <c r="C2308">
        <f>_xlfn.XLOOKUP(B2308,'2.1.trackMPD'!$R$7:$R$29,'2.1.trackMPD'!$T$7:$T$29)</f>
        <v>5</v>
      </c>
      <c r="D2308">
        <v>100</v>
      </c>
      <c r="E2308" t="s">
        <v>6400</v>
      </c>
      <c r="F2308" t="s">
        <v>111</v>
      </c>
      <c r="G2308" t="s">
        <v>124</v>
      </c>
      <c r="H2308" t="s">
        <v>6398</v>
      </c>
    </row>
    <row r="2309" spans="1:8" x14ac:dyDescent="0.2">
      <c r="A2309" t="s">
        <v>28</v>
      </c>
      <c r="B2309" t="s">
        <v>23</v>
      </c>
      <c r="C2309">
        <f>_xlfn.XLOOKUP(B2309,'2.1.trackMPD'!$R$7:$R$29,'2.1.trackMPD'!$T$7:$T$29)</f>
        <v>5</v>
      </c>
      <c r="D2309">
        <v>100</v>
      </c>
      <c r="E2309" t="s">
        <v>6400</v>
      </c>
      <c r="F2309" t="s">
        <v>111</v>
      </c>
      <c r="G2309" t="s">
        <v>140</v>
      </c>
      <c r="H2309" t="s">
        <v>6398</v>
      </c>
    </row>
    <row r="2310" spans="1:8" x14ac:dyDescent="0.2">
      <c r="A2310" t="s">
        <v>28</v>
      </c>
      <c r="B2310" t="s">
        <v>23</v>
      </c>
      <c r="C2310">
        <f>_xlfn.XLOOKUP(B2310,'2.1.trackMPD'!$R$7:$R$29,'2.1.trackMPD'!$T$7:$T$29)</f>
        <v>5</v>
      </c>
      <c r="D2310">
        <v>100</v>
      </c>
      <c r="E2310" t="s">
        <v>6400</v>
      </c>
      <c r="F2310" t="s">
        <v>110</v>
      </c>
      <c r="G2310" t="s">
        <v>124</v>
      </c>
      <c r="H2310" t="s">
        <v>6399</v>
      </c>
    </row>
    <row r="2311" spans="1:8" x14ac:dyDescent="0.2">
      <c r="A2311" t="s">
        <v>28</v>
      </c>
      <c r="B2311" t="s">
        <v>23</v>
      </c>
      <c r="C2311">
        <f>_xlfn.XLOOKUP(B2311,'2.1.trackMPD'!$R$7:$R$29,'2.1.trackMPD'!$T$7:$T$29)</f>
        <v>5</v>
      </c>
      <c r="D2311">
        <v>100</v>
      </c>
      <c r="E2311" t="s">
        <v>6400</v>
      </c>
      <c r="F2311" t="s">
        <v>110</v>
      </c>
      <c r="G2311" t="s">
        <v>140</v>
      </c>
      <c r="H2311" t="s">
        <v>6399</v>
      </c>
    </row>
    <row r="2312" spans="1:8" x14ac:dyDescent="0.2">
      <c r="A2312" t="s">
        <v>28</v>
      </c>
      <c r="B2312" t="s">
        <v>23</v>
      </c>
      <c r="C2312">
        <f>_xlfn.XLOOKUP(B2312,'2.1.trackMPD'!$R$7:$R$29,'2.1.trackMPD'!$T$7:$T$29)</f>
        <v>5</v>
      </c>
      <c r="D2312">
        <v>1000</v>
      </c>
      <c r="E2312" t="s">
        <v>6400</v>
      </c>
      <c r="F2312" t="s">
        <v>110</v>
      </c>
      <c r="G2312" t="s">
        <v>124</v>
      </c>
      <c r="H2312" t="s">
        <v>6398</v>
      </c>
    </row>
    <row r="2313" spans="1:8" x14ac:dyDescent="0.2">
      <c r="A2313" t="s">
        <v>28</v>
      </c>
      <c r="B2313" t="s">
        <v>23</v>
      </c>
      <c r="C2313">
        <f>_xlfn.XLOOKUP(B2313,'2.1.trackMPD'!$R$7:$R$29,'2.1.trackMPD'!$T$7:$T$29)</f>
        <v>5</v>
      </c>
      <c r="D2313">
        <v>1000</v>
      </c>
      <c r="E2313" t="s">
        <v>6400</v>
      </c>
      <c r="F2313" t="s">
        <v>110</v>
      </c>
      <c r="G2313" t="s">
        <v>140</v>
      </c>
      <c r="H2313" t="s">
        <v>6398</v>
      </c>
    </row>
    <row r="2314" spans="1:8" x14ac:dyDescent="0.2">
      <c r="A2314" t="s">
        <v>28</v>
      </c>
      <c r="B2314" t="s">
        <v>23</v>
      </c>
      <c r="C2314">
        <f>_xlfn.XLOOKUP(B2314,'2.1.trackMPD'!$R$7:$R$29,'2.1.trackMPD'!$T$7:$T$29)</f>
        <v>5</v>
      </c>
      <c r="D2314">
        <v>1000</v>
      </c>
      <c r="E2314" t="s">
        <v>6400</v>
      </c>
      <c r="F2314" t="s">
        <v>111</v>
      </c>
      <c r="G2314" t="s">
        <v>124</v>
      </c>
      <c r="H2314" t="s">
        <v>6398</v>
      </c>
    </row>
    <row r="2315" spans="1:8" x14ac:dyDescent="0.2">
      <c r="A2315" t="s">
        <v>28</v>
      </c>
      <c r="B2315" t="s">
        <v>23</v>
      </c>
      <c r="C2315">
        <f>_xlfn.XLOOKUP(B2315,'2.1.trackMPD'!$R$7:$R$29,'2.1.trackMPD'!$T$7:$T$29)</f>
        <v>5</v>
      </c>
      <c r="D2315">
        <v>1000</v>
      </c>
      <c r="E2315" t="s">
        <v>6400</v>
      </c>
      <c r="F2315" t="s">
        <v>111</v>
      </c>
      <c r="G2315" t="s">
        <v>140</v>
      </c>
      <c r="H2315" t="s">
        <v>6398</v>
      </c>
    </row>
    <row r="2316" spans="1:8" x14ac:dyDescent="0.2">
      <c r="A2316" t="s">
        <v>28</v>
      </c>
      <c r="B2316" t="s">
        <v>23</v>
      </c>
      <c r="C2316">
        <f>_xlfn.XLOOKUP(B2316,'2.1.trackMPD'!$R$7:$R$29,'2.1.trackMPD'!$T$7:$T$29)</f>
        <v>5</v>
      </c>
      <c r="D2316">
        <v>1000</v>
      </c>
      <c r="E2316" t="s">
        <v>6400</v>
      </c>
      <c r="F2316" t="s">
        <v>110</v>
      </c>
      <c r="G2316" t="s">
        <v>124</v>
      </c>
      <c r="H2316" t="s">
        <v>6399</v>
      </c>
    </row>
    <row r="2317" spans="1:8" x14ac:dyDescent="0.2">
      <c r="A2317" t="s">
        <v>28</v>
      </c>
      <c r="B2317" t="s">
        <v>23</v>
      </c>
      <c r="C2317">
        <f>_xlfn.XLOOKUP(B2317,'2.1.trackMPD'!$R$7:$R$29,'2.1.trackMPD'!$T$7:$T$29)</f>
        <v>5</v>
      </c>
      <c r="D2317">
        <v>1000</v>
      </c>
      <c r="E2317" t="s">
        <v>6400</v>
      </c>
      <c r="F2317" t="s">
        <v>110</v>
      </c>
      <c r="G2317" t="s">
        <v>140</v>
      </c>
      <c r="H2317" t="s">
        <v>6399</v>
      </c>
    </row>
    <row r="2318" spans="1:8" x14ac:dyDescent="0.2">
      <c r="A2318" t="s">
        <v>28</v>
      </c>
      <c r="B2318" t="s">
        <v>23</v>
      </c>
      <c r="C2318">
        <f>_xlfn.XLOOKUP(B2318,'2.1.trackMPD'!$R$7:$R$29,'2.1.trackMPD'!$T$7:$T$29)</f>
        <v>5</v>
      </c>
      <c r="D2318">
        <v>5000</v>
      </c>
      <c r="E2318" t="s">
        <v>6400</v>
      </c>
      <c r="F2318" t="s">
        <v>110</v>
      </c>
      <c r="G2318" t="s">
        <v>124</v>
      </c>
      <c r="H2318" t="s">
        <v>6398</v>
      </c>
    </row>
    <row r="2319" spans="1:8" x14ac:dyDescent="0.2">
      <c r="A2319" t="s">
        <v>28</v>
      </c>
      <c r="B2319" t="s">
        <v>23</v>
      </c>
      <c r="C2319">
        <f>_xlfn.XLOOKUP(B2319,'2.1.trackMPD'!$R$7:$R$29,'2.1.trackMPD'!$T$7:$T$29)</f>
        <v>5</v>
      </c>
      <c r="D2319">
        <v>5000</v>
      </c>
      <c r="E2319" t="s">
        <v>6400</v>
      </c>
      <c r="F2319" t="s">
        <v>110</v>
      </c>
      <c r="G2319" t="s">
        <v>140</v>
      </c>
      <c r="H2319" t="s">
        <v>6398</v>
      </c>
    </row>
    <row r="2320" spans="1:8" x14ac:dyDescent="0.2">
      <c r="A2320" t="s">
        <v>28</v>
      </c>
      <c r="B2320" t="s">
        <v>23</v>
      </c>
      <c r="C2320">
        <f>_xlfn.XLOOKUP(B2320,'2.1.trackMPD'!$R$7:$R$29,'2.1.trackMPD'!$T$7:$T$29)</f>
        <v>5</v>
      </c>
      <c r="D2320">
        <v>5000</v>
      </c>
      <c r="E2320" t="s">
        <v>6400</v>
      </c>
      <c r="F2320" t="s">
        <v>111</v>
      </c>
      <c r="G2320" t="s">
        <v>124</v>
      </c>
      <c r="H2320" t="s">
        <v>6398</v>
      </c>
    </row>
    <row r="2321" spans="1:8" x14ac:dyDescent="0.2">
      <c r="A2321" t="s">
        <v>28</v>
      </c>
      <c r="B2321" t="s">
        <v>23</v>
      </c>
      <c r="C2321">
        <f>_xlfn.XLOOKUP(B2321,'2.1.trackMPD'!$R$7:$R$29,'2.1.trackMPD'!$T$7:$T$29)</f>
        <v>5</v>
      </c>
      <c r="D2321">
        <v>5000</v>
      </c>
      <c r="E2321" t="s">
        <v>6400</v>
      </c>
      <c r="F2321" t="s">
        <v>111</v>
      </c>
      <c r="G2321" t="s">
        <v>140</v>
      </c>
      <c r="H2321" t="s">
        <v>6398</v>
      </c>
    </row>
    <row r="2322" spans="1:8" x14ac:dyDescent="0.2">
      <c r="A2322" t="s">
        <v>28</v>
      </c>
      <c r="B2322" t="s">
        <v>23</v>
      </c>
      <c r="C2322">
        <f>_xlfn.XLOOKUP(B2322,'2.1.trackMPD'!$R$7:$R$29,'2.1.trackMPD'!$T$7:$T$29)</f>
        <v>5</v>
      </c>
      <c r="D2322">
        <v>5000</v>
      </c>
      <c r="E2322" t="s">
        <v>6400</v>
      </c>
      <c r="F2322" t="s">
        <v>110</v>
      </c>
      <c r="G2322" t="s">
        <v>124</v>
      </c>
      <c r="H2322" t="s">
        <v>6399</v>
      </c>
    </row>
    <row r="2323" spans="1:8" x14ac:dyDescent="0.2">
      <c r="A2323" t="s">
        <v>28</v>
      </c>
      <c r="B2323" t="s">
        <v>23</v>
      </c>
      <c r="C2323">
        <f>_xlfn.XLOOKUP(B2323,'2.1.trackMPD'!$R$7:$R$29,'2.1.trackMPD'!$T$7:$T$29)</f>
        <v>5</v>
      </c>
      <c r="D2323">
        <v>5000</v>
      </c>
      <c r="E2323" t="s">
        <v>6400</v>
      </c>
      <c r="F2323" t="s">
        <v>110</v>
      </c>
      <c r="G2323" t="s">
        <v>140</v>
      </c>
      <c r="H2323" t="s">
        <v>6399</v>
      </c>
    </row>
    <row r="2324" spans="1:8" x14ac:dyDescent="0.2">
      <c r="A2324" t="s">
        <v>28</v>
      </c>
      <c r="B2324" t="s">
        <v>23</v>
      </c>
      <c r="C2324">
        <f>_xlfn.XLOOKUP(B2324,'2.1.trackMPD'!$R$7:$R$29,'2.1.trackMPD'!$T$7:$T$29)</f>
        <v>5</v>
      </c>
      <c r="D2324">
        <v>1</v>
      </c>
      <c r="E2324" t="s">
        <v>6401</v>
      </c>
      <c r="F2324" t="s">
        <v>110</v>
      </c>
      <c r="G2324" t="s">
        <v>124</v>
      </c>
      <c r="H2324" t="s">
        <v>6398</v>
      </c>
    </row>
    <row r="2325" spans="1:8" x14ac:dyDescent="0.2">
      <c r="A2325" t="s">
        <v>28</v>
      </c>
      <c r="B2325" t="s">
        <v>23</v>
      </c>
      <c r="C2325">
        <f>_xlfn.XLOOKUP(B2325,'2.1.trackMPD'!$R$7:$R$29,'2.1.trackMPD'!$T$7:$T$29)</f>
        <v>5</v>
      </c>
      <c r="D2325">
        <v>1</v>
      </c>
      <c r="E2325" t="s">
        <v>6401</v>
      </c>
      <c r="F2325" t="s">
        <v>110</v>
      </c>
      <c r="G2325" t="s">
        <v>140</v>
      </c>
      <c r="H2325" t="s">
        <v>6398</v>
      </c>
    </row>
    <row r="2326" spans="1:8" x14ac:dyDescent="0.2">
      <c r="A2326" t="s">
        <v>28</v>
      </c>
      <c r="B2326" t="s">
        <v>23</v>
      </c>
      <c r="C2326">
        <f>_xlfn.XLOOKUP(B2326,'2.1.trackMPD'!$R$7:$R$29,'2.1.trackMPD'!$T$7:$T$29)</f>
        <v>5</v>
      </c>
      <c r="D2326">
        <v>1</v>
      </c>
      <c r="E2326" t="s">
        <v>6401</v>
      </c>
      <c r="F2326" t="s">
        <v>111</v>
      </c>
      <c r="G2326" t="s">
        <v>124</v>
      </c>
      <c r="H2326" t="s">
        <v>6398</v>
      </c>
    </row>
    <row r="2327" spans="1:8" x14ac:dyDescent="0.2">
      <c r="A2327" t="s">
        <v>28</v>
      </c>
      <c r="B2327" t="s">
        <v>23</v>
      </c>
      <c r="C2327">
        <f>_xlfn.XLOOKUP(B2327,'2.1.trackMPD'!$R$7:$R$29,'2.1.trackMPD'!$T$7:$T$29)</f>
        <v>5</v>
      </c>
      <c r="D2327">
        <v>1</v>
      </c>
      <c r="E2327" t="s">
        <v>6401</v>
      </c>
      <c r="F2327" t="s">
        <v>111</v>
      </c>
      <c r="G2327" t="s">
        <v>140</v>
      </c>
      <c r="H2327" t="s">
        <v>6398</v>
      </c>
    </row>
    <row r="2328" spans="1:8" x14ac:dyDescent="0.2">
      <c r="A2328" t="s">
        <v>28</v>
      </c>
      <c r="B2328" t="s">
        <v>23</v>
      </c>
      <c r="C2328">
        <f>_xlfn.XLOOKUP(B2328,'2.1.trackMPD'!$R$7:$R$29,'2.1.trackMPD'!$T$7:$T$29)</f>
        <v>5</v>
      </c>
      <c r="D2328">
        <v>1</v>
      </c>
      <c r="E2328" t="s">
        <v>6401</v>
      </c>
      <c r="F2328" t="s">
        <v>110</v>
      </c>
      <c r="G2328" t="s">
        <v>124</v>
      </c>
      <c r="H2328" t="s">
        <v>6399</v>
      </c>
    </row>
    <row r="2329" spans="1:8" x14ac:dyDescent="0.2">
      <c r="A2329" t="s">
        <v>28</v>
      </c>
      <c r="B2329" t="s">
        <v>23</v>
      </c>
      <c r="C2329">
        <f>_xlfn.XLOOKUP(B2329,'2.1.trackMPD'!$R$7:$R$29,'2.1.trackMPD'!$T$7:$T$29)</f>
        <v>5</v>
      </c>
      <c r="D2329">
        <v>1</v>
      </c>
      <c r="E2329" t="s">
        <v>6401</v>
      </c>
      <c r="F2329" t="s">
        <v>110</v>
      </c>
      <c r="G2329" t="s">
        <v>140</v>
      </c>
      <c r="H2329" t="s">
        <v>6399</v>
      </c>
    </row>
    <row r="2330" spans="1:8" x14ac:dyDescent="0.2">
      <c r="A2330" t="s">
        <v>28</v>
      </c>
      <c r="B2330" t="s">
        <v>23</v>
      </c>
      <c r="C2330">
        <f>_xlfn.XLOOKUP(B2330,'2.1.trackMPD'!$R$7:$R$29,'2.1.trackMPD'!$T$7:$T$29)</f>
        <v>5</v>
      </c>
      <c r="D2330">
        <v>10</v>
      </c>
      <c r="E2330" t="s">
        <v>6401</v>
      </c>
      <c r="F2330" t="s">
        <v>110</v>
      </c>
      <c r="G2330" t="s">
        <v>124</v>
      </c>
      <c r="H2330" t="s">
        <v>6398</v>
      </c>
    </row>
    <row r="2331" spans="1:8" x14ac:dyDescent="0.2">
      <c r="A2331" t="s">
        <v>28</v>
      </c>
      <c r="B2331" t="s">
        <v>23</v>
      </c>
      <c r="C2331">
        <f>_xlfn.XLOOKUP(B2331,'2.1.trackMPD'!$R$7:$R$29,'2.1.trackMPD'!$T$7:$T$29)</f>
        <v>5</v>
      </c>
      <c r="D2331">
        <v>10</v>
      </c>
      <c r="E2331" t="s">
        <v>6401</v>
      </c>
      <c r="F2331" t="s">
        <v>110</v>
      </c>
      <c r="G2331" t="s">
        <v>140</v>
      </c>
      <c r="H2331" t="s">
        <v>6398</v>
      </c>
    </row>
    <row r="2332" spans="1:8" x14ac:dyDescent="0.2">
      <c r="A2332" t="s">
        <v>28</v>
      </c>
      <c r="B2332" t="s">
        <v>23</v>
      </c>
      <c r="C2332">
        <f>_xlfn.XLOOKUP(B2332,'2.1.trackMPD'!$R$7:$R$29,'2.1.trackMPD'!$T$7:$T$29)</f>
        <v>5</v>
      </c>
      <c r="D2332">
        <v>10</v>
      </c>
      <c r="E2332" t="s">
        <v>6401</v>
      </c>
      <c r="F2332" t="s">
        <v>111</v>
      </c>
      <c r="G2332" t="s">
        <v>124</v>
      </c>
      <c r="H2332" t="s">
        <v>6398</v>
      </c>
    </row>
    <row r="2333" spans="1:8" x14ac:dyDescent="0.2">
      <c r="A2333" t="s">
        <v>28</v>
      </c>
      <c r="B2333" t="s">
        <v>23</v>
      </c>
      <c r="C2333">
        <f>_xlfn.XLOOKUP(B2333,'2.1.trackMPD'!$R$7:$R$29,'2.1.trackMPD'!$T$7:$T$29)</f>
        <v>5</v>
      </c>
      <c r="D2333">
        <v>10</v>
      </c>
      <c r="E2333" t="s">
        <v>6401</v>
      </c>
      <c r="F2333" t="s">
        <v>111</v>
      </c>
      <c r="G2333" t="s">
        <v>140</v>
      </c>
      <c r="H2333" t="s">
        <v>6398</v>
      </c>
    </row>
    <row r="2334" spans="1:8" x14ac:dyDescent="0.2">
      <c r="A2334" t="s">
        <v>28</v>
      </c>
      <c r="B2334" t="s">
        <v>23</v>
      </c>
      <c r="C2334">
        <f>_xlfn.XLOOKUP(B2334,'2.1.trackMPD'!$R$7:$R$29,'2.1.trackMPD'!$T$7:$T$29)</f>
        <v>5</v>
      </c>
      <c r="D2334">
        <v>10</v>
      </c>
      <c r="E2334" t="s">
        <v>6401</v>
      </c>
      <c r="F2334" t="s">
        <v>110</v>
      </c>
      <c r="G2334" t="s">
        <v>124</v>
      </c>
      <c r="H2334" t="s">
        <v>6399</v>
      </c>
    </row>
    <row r="2335" spans="1:8" x14ac:dyDescent="0.2">
      <c r="A2335" t="s">
        <v>28</v>
      </c>
      <c r="B2335" t="s">
        <v>23</v>
      </c>
      <c r="C2335">
        <f>_xlfn.XLOOKUP(B2335,'2.1.trackMPD'!$R$7:$R$29,'2.1.trackMPD'!$T$7:$T$29)</f>
        <v>5</v>
      </c>
      <c r="D2335">
        <v>10</v>
      </c>
      <c r="E2335" t="s">
        <v>6401</v>
      </c>
      <c r="F2335" t="s">
        <v>110</v>
      </c>
      <c r="G2335" t="s">
        <v>140</v>
      </c>
      <c r="H2335" t="s">
        <v>6399</v>
      </c>
    </row>
    <row r="2336" spans="1:8" x14ac:dyDescent="0.2">
      <c r="A2336" t="s">
        <v>28</v>
      </c>
      <c r="B2336" t="s">
        <v>23</v>
      </c>
      <c r="C2336">
        <f>_xlfn.XLOOKUP(B2336,'2.1.trackMPD'!$R$7:$R$29,'2.1.trackMPD'!$T$7:$T$29)</f>
        <v>5</v>
      </c>
      <c r="D2336">
        <v>100</v>
      </c>
      <c r="E2336" t="s">
        <v>6401</v>
      </c>
      <c r="F2336" t="s">
        <v>110</v>
      </c>
      <c r="G2336" t="s">
        <v>124</v>
      </c>
      <c r="H2336" t="s">
        <v>6398</v>
      </c>
    </row>
    <row r="2337" spans="1:8" x14ac:dyDescent="0.2">
      <c r="A2337" t="s">
        <v>28</v>
      </c>
      <c r="B2337" t="s">
        <v>23</v>
      </c>
      <c r="C2337">
        <f>_xlfn.XLOOKUP(B2337,'2.1.trackMPD'!$R$7:$R$29,'2.1.trackMPD'!$T$7:$T$29)</f>
        <v>5</v>
      </c>
      <c r="D2337">
        <v>100</v>
      </c>
      <c r="E2337" t="s">
        <v>6401</v>
      </c>
      <c r="F2337" t="s">
        <v>110</v>
      </c>
      <c r="G2337" t="s">
        <v>140</v>
      </c>
      <c r="H2337" t="s">
        <v>6398</v>
      </c>
    </row>
    <row r="2338" spans="1:8" x14ac:dyDescent="0.2">
      <c r="A2338" t="s">
        <v>28</v>
      </c>
      <c r="B2338" t="s">
        <v>23</v>
      </c>
      <c r="C2338">
        <f>_xlfn.XLOOKUP(B2338,'2.1.trackMPD'!$R$7:$R$29,'2.1.trackMPD'!$T$7:$T$29)</f>
        <v>5</v>
      </c>
      <c r="D2338">
        <v>100</v>
      </c>
      <c r="E2338" t="s">
        <v>6401</v>
      </c>
      <c r="F2338" t="s">
        <v>111</v>
      </c>
      <c r="G2338" t="s">
        <v>124</v>
      </c>
      <c r="H2338" t="s">
        <v>6398</v>
      </c>
    </row>
    <row r="2339" spans="1:8" x14ac:dyDescent="0.2">
      <c r="A2339" t="s">
        <v>28</v>
      </c>
      <c r="B2339" t="s">
        <v>23</v>
      </c>
      <c r="C2339">
        <f>_xlfn.XLOOKUP(B2339,'2.1.trackMPD'!$R$7:$R$29,'2.1.trackMPD'!$T$7:$T$29)</f>
        <v>5</v>
      </c>
      <c r="D2339">
        <v>100</v>
      </c>
      <c r="E2339" t="s">
        <v>6401</v>
      </c>
      <c r="F2339" t="s">
        <v>111</v>
      </c>
      <c r="G2339" t="s">
        <v>140</v>
      </c>
      <c r="H2339" t="s">
        <v>6398</v>
      </c>
    </row>
    <row r="2340" spans="1:8" x14ac:dyDescent="0.2">
      <c r="A2340" t="s">
        <v>28</v>
      </c>
      <c r="B2340" t="s">
        <v>23</v>
      </c>
      <c r="C2340">
        <f>_xlfn.XLOOKUP(B2340,'2.1.trackMPD'!$R$7:$R$29,'2.1.trackMPD'!$T$7:$T$29)</f>
        <v>5</v>
      </c>
      <c r="D2340">
        <v>100</v>
      </c>
      <c r="E2340" t="s">
        <v>6401</v>
      </c>
      <c r="F2340" t="s">
        <v>110</v>
      </c>
      <c r="G2340" t="s">
        <v>124</v>
      </c>
      <c r="H2340" t="s">
        <v>6399</v>
      </c>
    </row>
    <row r="2341" spans="1:8" x14ac:dyDescent="0.2">
      <c r="A2341" t="s">
        <v>28</v>
      </c>
      <c r="B2341" t="s">
        <v>23</v>
      </c>
      <c r="C2341">
        <f>_xlfn.XLOOKUP(B2341,'2.1.trackMPD'!$R$7:$R$29,'2.1.trackMPD'!$T$7:$T$29)</f>
        <v>5</v>
      </c>
      <c r="D2341">
        <v>100</v>
      </c>
      <c r="E2341" t="s">
        <v>6401</v>
      </c>
      <c r="F2341" t="s">
        <v>110</v>
      </c>
      <c r="G2341" t="s">
        <v>140</v>
      </c>
      <c r="H2341" t="s">
        <v>6399</v>
      </c>
    </row>
    <row r="2342" spans="1:8" x14ac:dyDescent="0.2">
      <c r="A2342" t="s">
        <v>28</v>
      </c>
      <c r="B2342" t="s">
        <v>4</v>
      </c>
      <c r="C2342">
        <f>_xlfn.XLOOKUP(B2342,'2.1.trackMPD'!$R$7:$R$29,'2.1.trackMPD'!$T$7:$T$29)</f>
        <v>6</v>
      </c>
      <c r="D2342">
        <v>1</v>
      </c>
      <c r="E2342" t="s">
        <v>6396</v>
      </c>
      <c r="F2342" t="s">
        <v>110</v>
      </c>
      <c r="G2342" t="s">
        <v>124</v>
      </c>
      <c r="H2342" t="s">
        <v>6398</v>
      </c>
    </row>
    <row r="2343" spans="1:8" x14ac:dyDescent="0.2">
      <c r="A2343" t="s">
        <v>28</v>
      </c>
      <c r="B2343" t="s">
        <v>4</v>
      </c>
      <c r="C2343">
        <f>_xlfn.XLOOKUP(B2343,'2.1.trackMPD'!$R$7:$R$29,'2.1.trackMPD'!$T$7:$T$29)</f>
        <v>6</v>
      </c>
      <c r="D2343">
        <v>1</v>
      </c>
      <c r="E2343" t="s">
        <v>6396</v>
      </c>
      <c r="F2343" t="s">
        <v>110</v>
      </c>
      <c r="G2343" t="s">
        <v>140</v>
      </c>
      <c r="H2343" t="s">
        <v>6398</v>
      </c>
    </row>
    <row r="2344" spans="1:8" x14ac:dyDescent="0.2">
      <c r="A2344" t="s">
        <v>28</v>
      </c>
      <c r="B2344" t="s">
        <v>4</v>
      </c>
      <c r="C2344">
        <f>_xlfn.XLOOKUP(B2344,'2.1.trackMPD'!$R$7:$R$29,'2.1.trackMPD'!$T$7:$T$29)</f>
        <v>6</v>
      </c>
      <c r="D2344">
        <v>1</v>
      </c>
      <c r="E2344" t="s">
        <v>6396</v>
      </c>
      <c r="F2344" t="s">
        <v>111</v>
      </c>
      <c r="G2344" t="s">
        <v>124</v>
      </c>
      <c r="H2344" t="s">
        <v>6398</v>
      </c>
    </row>
    <row r="2345" spans="1:8" x14ac:dyDescent="0.2">
      <c r="A2345" t="s">
        <v>28</v>
      </c>
      <c r="B2345" t="s">
        <v>4</v>
      </c>
      <c r="C2345">
        <f>_xlfn.XLOOKUP(B2345,'2.1.trackMPD'!$R$7:$R$29,'2.1.trackMPD'!$T$7:$T$29)</f>
        <v>6</v>
      </c>
      <c r="D2345">
        <v>1</v>
      </c>
      <c r="E2345" t="s">
        <v>6396</v>
      </c>
      <c r="F2345" t="s">
        <v>111</v>
      </c>
      <c r="G2345" t="s">
        <v>140</v>
      </c>
      <c r="H2345" t="s">
        <v>6398</v>
      </c>
    </row>
    <row r="2346" spans="1:8" x14ac:dyDescent="0.2">
      <c r="A2346" t="s">
        <v>28</v>
      </c>
      <c r="B2346" t="s">
        <v>4</v>
      </c>
      <c r="C2346">
        <f>_xlfn.XLOOKUP(B2346,'2.1.trackMPD'!$R$7:$R$29,'2.1.trackMPD'!$T$7:$T$29)</f>
        <v>6</v>
      </c>
      <c r="D2346">
        <v>1</v>
      </c>
      <c r="E2346" t="s">
        <v>6396</v>
      </c>
      <c r="F2346" t="s">
        <v>110</v>
      </c>
      <c r="G2346" t="s">
        <v>124</v>
      </c>
      <c r="H2346" t="s">
        <v>6399</v>
      </c>
    </row>
    <row r="2347" spans="1:8" x14ac:dyDescent="0.2">
      <c r="A2347" t="s">
        <v>28</v>
      </c>
      <c r="B2347" t="s">
        <v>4</v>
      </c>
      <c r="C2347">
        <f>_xlfn.XLOOKUP(B2347,'2.1.trackMPD'!$R$7:$R$29,'2.1.trackMPD'!$T$7:$T$29)</f>
        <v>6</v>
      </c>
      <c r="D2347">
        <v>1</v>
      </c>
      <c r="E2347" t="s">
        <v>6396</v>
      </c>
      <c r="F2347" t="s">
        <v>110</v>
      </c>
      <c r="G2347" t="s">
        <v>140</v>
      </c>
      <c r="H2347" t="s">
        <v>6399</v>
      </c>
    </row>
    <row r="2348" spans="1:8" x14ac:dyDescent="0.2">
      <c r="A2348" t="s">
        <v>28</v>
      </c>
      <c r="B2348" t="s">
        <v>4</v>
      </c>
      <c r="C2348">
        <f>_xlfn.XLOOKUP(B2348,'2.1.trackMPD'!$R$7:$R$29,'2.1.trackMPD'!$T$7:$T$29)</f>
        <v>6</v>
      </c>
      <c r="D2348">
        <v>10</v>
      </c>
      <c r="E2348" t="s">
        <v>6396</v>
      </c>
      <c r="F2348" t="s">
        <v>110</v>
      </c>
      <c r="G2348" t="s">
        <v>124</v>
      </c>
      <c r="H2348" t="s">
        <v>6398</v>
      </c>
    </row>
    <row r="2349" spans="1:8" x14ac:dyDescent="0.2">
      <c r="A2349" t="s">
        <v>28</v>
      </c>
      <c r="B2349" t="s">
        <v>4</v>
      </c>
      <c r="C2349">
        <f>_xlfn.XLOOKUP(B2349,'2.1.trackMPD'!$R$7:$R$29,'2.1.trackMPD'!$T$7:$T$29)</f>
        <v>6</v>
      </c>
      <c r="D2349">
        <v>10</v>
      </c>
      <c r="E2349" t="s">
        <v>6396</v>
      </c>
      <c r="F2349" t="s">
        <v>110</v>
      </c>
      <c r="G2349" t="s">
        <v>140</v>
      </c>
      <c r="H2349" t="s">
        <v>6398</v>
      </c>
    </row>
    <row r="2350" spans="1:8" x14ac:dyDescent="0.2">
      <c r="A2350" t="s">
        <v>28</v>
      </c>
      <c r="B2350" t="s">
        <v>4</v>
      </c>
      <c r="C2350">
        <f>_xlfn.XLOOKUP(B2350,'2.1.trackMPD'!$R$7:$R$29,'2.1.trackMPD'!$T$7:$T$29)</f>
        <v>6</v>
      </c>
      <c r="D2350">
        <v>10</v>
      </c>
      <c r="E2350" t="s">
        <v>6396</v>
      </c>
      <c r="F2350" t="s">
        <v>111</v>
      </c>
      <c r="G2350" t="s">
        <v>124</v>
      </c>
      <c r="H2350" t="s">
        <v>6398</v>
      </c>
    </row>
    <row r="2351" spans="1:8" x14ac:dyDescent="0.2">
      <c r="A2351" t="s">
        <v>28</v>
      </c>
      <c r="B2351" t="s">
        <v>4</v>
      </c>
      <c r="C2351">
        <f>_xlfn.XLOOKUP(B2351,'2.1.trackMPD'!$R$7:$R$29,'2.1.trackMPD'!$T$7:$T$29)</f>
        <v>6</v>
      </c>
      <c r="D2351">
        <v>10</v>
      </c>
      <c r="E2351" t="s">
        <v>6396</v>
      </c>
      <c r="F2351" t="s">
        <v>111</v>
      </c>
      <c r="G2351" t="s">
        <v>140</v>
      </c>
      <c r="H2351" t="s">
        <v>6398</v>
      </c>
    </row>
    <row r="2352" spans="1:8" x14ac:dyDescent="0.2">
      <c r="A2352" t="s">
        <v>28</v>
      </c>
      <c r="B2352" t="s">
        <v>4</v>
      </c>
      <c r="C2352">
        <f>_xlfn.XLOOKUP(B2352,'2.1.trackMPD'!$R$7:$R$29,'2.1.trackMPD'!$T$7:$T$29)</f>
        <v>6</v>
      </c>
      <c r="D2352">
        <v>10</v>
      </c>
      <c r="E2352" t="s">
        <v>6396</v>
      </c>
      <c r="F2352" t="s">
        <v>110</v>
      </c>
      <c r="G2352" t="s">
        <v>124</v>
      </c>
      <c r="H2352" t="s">
        <v>6399</v>
      </c>
    </row>
    <row r="2353" spans="1:8" x14ac:dyDescent="0.2">
      <c r="A2353" t="s">
        <v>28</v>
      </c>
      <c r="B2353" t="s">
        <v>4</v>
      </c>
      <c r="C2353">
        <f>_xlfn.XLOOKUP(B2353,'2.1.trackMPD'!$R$7:$R$29,'2.1.trackMPD'!$T$7:$T$29)</f>
        <v>6</v>
      </c>
      <c r="D2353">
        <v>10</v>
      </c>
      <c r="E2353" t="s">
        <v>6396</v>
      </c>
      <c r="F2353" t="s">
        <v>110</v>
      </c>
      <c r="G2353" t="s">
        <v>140</v>
      </c>
      <c r="H2353" t="s">
        <v>6399</v>
      </c>
    </row>
    <row r="2354" spans="1:8" x14ac:dyDescent="0.2">
      <c r="A2354" t="s">
        <v>28</v>
      </c>
      <c r="B2354" t="s">
        <v>4</v>
      </c>
      <c r="C2354">
        <f>_xlfn.XLOOKUP(B2354,'2.1.trackMPD'!$R$7:$R$29,'2.1.trackMPD'!$T$7:$T$29)</f>
        <v>6</v>
      </c>
      <c r="D2354">
        <v>100</v>
      </c>
      <c r="E2354" t="s">
        <v>6396</v>
      </c>
      <c r="F2354" t="s">
        <v>110</v>
      </c>
      <c r="G2354" t="s">
        <v>124</v>
      </c>
      <c r="H2354" t="s">
        <v>6398</v>
      </c>
    </row>
    <row r="2355" spans="1:8" x14ac:dyDescent="0.2">
      <c r="A2355" t="s">
        <v>28</v>
      </c>
      <c r="B2355" t="s">
        <v>4</v>
      </c>
      <c r="C2355">
        <f>_xlfn.XLOOKUP(B2355,'2.1.trackMPD'!$R$7:$R$29,'2.1.trackMPD'!$T$7:$T$29)</f>
        <v>6</v>
      </c>
      <c r="D2355">
        <v>100</v>
      </c>
      <c r="E2355" t="s">
        <v>6396</v>
      </c>
      <c r="F2355" t="s">
        <v>110</v>
      </c>
      <c r="G2355" t="s">
        <v>140</v>
      </c>
      <c r="H2355" t="s">
        <v>6398</v>
      </c>
    </row>
    <row r="2356" spans="1:8" x14ac:dyDescent="0.2">
      <c r="A2356" t="s">
        <v>28</v>
      </c>
      <c r="B2356" t="s">
        <v>4</v>
      </c>
      <c r="C2356">
        <f>_xlfn.XLOOKUP(B2356,'2.1.trackMPD'!$R$7:$R$29,'2.1.trackMPD'!$T$7:$T$29)</f>
        <v>6</v>
      </c>
      <c r="D2356">
        <v>100</v>
      </c>
      <c r="E2356" t="s">
        <v>6396</v>
      </c>
      <c r="F2356" t="s">
        <v>111</v>
      </c>
      <c r="G2356" t="s">
        <v>124</v>
      </c>
      <c r="H2356" t="s">
        <v>6398</v>
      </c>
    </row>
    <row r="2357" spans="1:8" x14ac:dyDescent="0.2">
      <c r="A2357" t="s">
        <v>28</v>
      </c>
      <c r="B2357" t="s">
        <v>4</v>
      </c>
      <c r="C2357">
        <f>_xlfn.XLOOKUP(B2357,'2.1.trackMPD'!$R$7:$R$29,'2.1.trackMPD'!$T$7:$T$29)</f>
        <v>6</v>
      </c>
      <c r="D2357">
        <v>100</v>
      </c>
      <c r="E2357" t="s">
        <v>6396</v>
      </c>
      <c r="F2357" t="s">
        <v>111</v>
      </c>
      <c r="G2357" t="s">
        <v>140</v>
      </c>
      <c r="H2357" t="s">
        <v>6398</v>
      </c>
    </row>
    <row r="2358" spans="1:8" x14ac:dyDescent="0.2">
      <c r="A2358" t="s">
        <v>28</v>
      </c>
      <c r="B2358" t="s">
        <v>4</v>
      </c>
      <c r="C2358">
        <f>_xlfn.XLOOKUP(B2358,'2.1.trackMPD'!$R$7:$R$29,'2.1.trackMPD'!$T$7:$T$29)</f>
        <v>6</v>
      </c>
      <c r="D2358">
        <v>100</v>
      </c>
      <c r="E2358" t="s">
        <v>6396</v>
      </c>
      <c r="F2358" t="s">
        <v>110</v>
      </c>
      <c r="G2358" t="s">
        <v>124</v>
      </c>
      <c r="H2358" t="s">
        <v>6399</v>
      </c>
    </row>
    <row r="2359" spans="1:8" x14ac:dyDescent="0.2">
      <c r="A2359" t="s">
        <v>28</v>
      </c>
      <c r="B2359" t="s">
        <v>4</v>
      </c>
      <c r="C2359">
        <f>_xlfn.XLOOKUP(B2359,'2.1.trackMPD'!$R$7:$R$29,'2.1.trackMPD'!$T$7:$T$29)</f>
        <v>6</v>
      </c>
      <c r="D2359">
        <v>100</v>
      </c>
      <c r="E2359" t="s">
        <v>6396</v>
      </c>
      <c r="F2359" t="s">
        <v>110</v>
      </c>
      <c r="G2359" t="s">
        <v>140</v>
      </c>
      <c r="H2359" t="s">
        <v>6399</v>
      </c>
    </row>
    <row r="2360" spans="1:8" x14ac:dyDescent="0.2">
      <c r="A2360" t="s">
        <v>28</v>
      </c>
      <c r="B2360" t="s">
        <v>4</v>
      </c>
      <c r="C2360">
        <f>_xlfn.XLOOKUP(B2360,'2.1.trackMPD'!$R$7:$R$29,'2.1.trackMPD'!$T$7:$T$29)</f>
        <v>6</v>
      </c>
      <c r="D2360">
        <v>1000</v>
      </c>
      <c r="E2360" t="s">
        <v>6396</v>
      </c>
      <c r="F2360" t="s">
        <v>110</v>
      </c>
      <c r="G2360" t="s">
        <v>124</v>
      </c>
      <c r="H2360" t="s">
        <v>6398</v>
      </c>
    </row>
    <row r="2361" spans="1:8" x14ac:dyDescent="0.2">
      <c r="A2361" t="s">
        <v>28</v>
      </c>
      <c r="B2361" t="s">
        <v>4</v>
      </c>
      <c r="C2361">
        <f>_xlfn.XLOOKUP(B2361,'2.1.trackMPD'!$R$7:$R$29,'2.1.trackMPD'!$T$7:$T$29)</f>
        <v>6</v>
      </c>
      <c r="D2361">
        <v>1000</v>
      </c>
      <c r="E2361" t="s">
        <v>6396</v>
      </c>
      <c r="F2361" t="s">
        <v>110</v>
      </c>
      <c r="G2361" t="s">
        <v>140</v>
      </c>
      <c r="H2361" t="s">
        <v>6398</v>
      </c>
    </row>
    <row r="2362" spans="1:8" x14ac:dyDescent="0.2">
      <c r="A2362" t="s">
        <v>28</v>
      </c>
      <c r="B2362" t="s">
        <v>4</v>
      </c>
      <c r="C2362">
        <f>_xlfn.XLOOKUP(B2362,'2.1.trackMPD'!$R$7:$R$29,'2.1.trackMPD'!$T$7:$T$29)</f>
        <v>6</v>
      </c>
      <c r="D2362">
        <v>1000</v>
      </c>
      <c r="E2362" t="s">
        <v>6396</v>
      </c>
      <c r="F2362" t="s">
        <v>111</v>
      </c>
      <c r="G2362" t="s">
        <v>124</v>
      </c>
      <c r="H2362" t="s">
        <v>6398</v>
      </c>
    </row>
    <row r="2363" spans="1:8" x14ac:dyDescent="0.2">
      <c r="A2363" t="s">
        <v>28</v>
      </c>
      <c r="B2363" t="s">
        <v>4</v>
      </c>
      <c r="C2363">
        <f>_xlfn.XLOOKUP(B2363,'2.1.trackMPD'!$R$7:$R$29,'2.1.trackMPD'!$T$7:$T$29)</f>
        <v>6</v>
      </c>
      <c r="D2363">
        <v>1000</v>
      </c>
      <c r="E2363" t="s">
        <v>6396</v>
      </c>
      <c r="F2363" t="s">
        <v>111</v>
      </c>
      <c r="G2363" t="s">
        <v>140</v>
      </c>
      <c r="H2363" t="s">
        <v>6398</v>
      </c>
    </row>
    <row r="2364" spans="1:8" x14ac:dyDescent="0.2">
      <c r="A2364" t="s">
        <v>28</v>
      </c>
      <c r="B2364" t="s">
        <v>4</v>
      </c>
      <c r="C2364">
        <f>_xlfn.XLOOKUP(B2364,'2.1.trackMPD'!$R$7:$R$29,'2.1.trackMPD'!$T$7:$T$29)</f>
        <v>6</v>
      </c>
      <c r="D2364">
        <v>1000</v>
      </c>
      <c r="E2364" t="s">
        <v>6396</v>
      </c>
      <c r="F2364" t="s">
        <v>110</v>
      </c>
      <c r="G2364" t="s">
        <v>124</v>
      </c>
      <c r="H2364" t="s">
        <v>6399</v>
      </c>
    </row>
    <row r="2365" spans="1:8" x14ac:dyDescent="0.2">
      <c r="A2365" t="s">
        <v>28</v>
      </c>
      <c r="B2365" t="s">
        <v>4</v>
      </c>
      <c r="C2365">
        <f>_xlfn.XLOOKUP(B2365,'2.1.trackMPD'!$R$7:$R$29,'2.1.trackMPD'!$T$7:$T$29)</f>
        <v>6</v>
      </c>
      <c r="D2365">
        <v>1000</v>
      </c>
      <c r="E2365" t="s">
        <v>6396</v>
      </c>
      <c r="F2365" t="s">
        <v>110</v>
      </c>
      <c r="G2365" t="s">
        <v>140</v>
      </c>
      <c r="H2365" t="s">
        <v>6399</v>
      </c>
    </row>
    <row r="2366" spans="1:8" x14ac:dyDescent="0.2">
      <c r="A2366" t="s">
        <v>28</v>
      </c>
      <c r="B2366" t="s">
        <v>4</v>
      </c>
      <c r="C2366">
        <f>_xlfn.XLOOKUP(B2366,'2.1.trackMPD'!$R$7:$R$29,'2.1.trackMPD'!$T$7:$T$29)</f>
        <v>6</v>
      </c>
      <c r="D2366">
        <v>5000</v>
      </c>
      <c r="E2366" t="s">
        <v>6396</v>
      </c>
      <c r="F2366" t="s">
        <v>110</v>
      </c>
      <c r="G2366" t="s">
        <v>124</v>
      </c>
      <c r="H2366" t="s">
        <v>6398</v>
      </c>
    </row>
    <row r="2367" spans="1:8" x14ac:dyDescent="0.2">
      <c r="A2367" t="s">
        <v>28</v>
      </c>
      <c r="B2367" t="s">
        <v>4</v>
      </c>
      <c r="C2367">
        <f>_xlfn.XLOOKUP(B2367,'2.1.trackMPD'!$R$7:$R$29,'2.1.trackMPD'!$T$7:$T$29)</f>
        <v>6</v>
      </c>
      <c r="D2367">
        <v>5000</v>
      </c>
      <c r="E2367" t="s">
        <v>6396</v>
      </c>
      <c r="F2367" t="s">
        <v>110</v>
      </c>
      <c r="G2367" t="s">
        <v>140</v>
      </c>
      <c r="H2367" t="s">
        <v>6398</v>
      </c>
    </row>
    <row r="2368" spans="1:8" x14ac:dyDescent="0.2">
      <c r="A2368" t="s">
        <v>28</v>
      </c>
      <c r="B2368" t="s">
        <v>4</v>
      </c>
      <c r="C2368">
        <f>_xlfn.XLOOKUP(B2368,'2.1.trackMPD'!$R$7:$R$29,'2.1.trackMPD'!$T$7:$T$29)</f>
        <v>6</v>
      </c>
      <c r="D2368">
        <v>5000</v>
      </c>
      <c r="E2368" t="s">
        <v>6396</v>
      </c>
      <c r="F2368" t="s">
        <v>111</v>
      </c>
      <c r="G2368" t="s">
        <v>124</v>
      </c>
      <c r="H2368" t="s">
        <v>6398</v>
      </c>
    </row>
    <row r="2369" spans="1:8" x14ac:dyDescent="0.2">
      <c r="A2369" t="s">
        <v>28</v>
      </c>
      <c r="B2369" t="s">
        <v>4</v>
      </c>
      <c r="C2369">
        <f>_xlfn.XLOOKUP(B2369,'2.1.trackMPD'!$R$7:$R$29,'2.1.trackMPD'!$T$7:$T$29)</f>
        <v>6</v>
      </c>
      <c r="D2369">
        <v>5000</v>
      </c>
      <c r="E2369" t="s">
        <v>6396</v>
      </c>
      <c r="F2369" t="s">
        <v>111</v>
      </c>
      <c r="G2369" t="s">
        <v>140</v>
      </c>
      <c r="H2369" t="s">
        <v>6398</v>
      </c>
    </row>
    <row r="2370" spans="1:8" x14ac:dyDescent="0.2">
      <c r="A2370" t="s">
        <v>28</v>
      </c>
      <c r="B2370" t="s">
        <v>4</v>
      </c>
      <c r="C2370">
        <f>_xlfn.XLOOKUP(B2370,'2.1.trackMPD'!$R$7:$R$29,'2.1.trackMPD'!$T$7:$T$29)</f>
        <v>6</v>
      </c>
      <c r="D2370">
        <v>5000</v>
      </c>
      <c r="E2370" t="s">
        <v>6396</v>
      </c>
      <c r="F2370" t="s">
        <v>110</v>
      </c>
      <c r="G2370" t="s">
        <v>124</v>
      </c>
      <c r="H2370" t="s">
        <v>6399</v>
      </c>
    </row>
    <row r="2371" spans="1:8" x14ac:dyDescent="0.2">
      <c r="A2371" t="s">
        <v>28</v>
      </c>
      <c r="B2371" t="s">
        <v>4</v>
      </c>
      <c r="C2371">
        <f>_xlfn.XLOOKUP(B2371,'2.1.trackMPD'!$R$7:$R$29,'2.1.trackMPD'!$T$7:$T$29)</f>
        <v>6</v>
      </c>
      <c r="D2371">
        <v>5000</v>
      </c>
      <c r="E2371" t="s">
        <v>6396</v>
      </c>
      <c r="F2371" t="s">
        <v>110</v>
      </c>
      <c r="G2371" t="s">
        <v>140</v>
      </c>
      <c r="H2371" t="s">
        <v>6399</v>
      </c>
    </row>
    <row r="2372" spans="1:8" x14ac:dyDescent="0.2">
      <c r="A2372" t="s">
        <v>28</v>
      </c>
      <c r="B2372" t="s">
        <v>4</v>
      </c>
      <c r="C2372">
        <f>_xlfn.XLOOKUP(B2372,'2.1.trackMPD'!$R$7:$R$29,'2.1.trackMPD'!$T$7:$T$29)</f>
        <v>6</v>
      </c>
      <c r="D2372">
        <v>1</v>
      </c>
      <c r="E2372" t="s">
        <v>6400</v>
      </c>
      <c r="F2372" t="s">
        <v>110</v>
      </c>
      <c r="G2372" t="s">
        <v>124</v>
      </c>
      <c r="H2372" t="s">
        <v>6398</v>
      </c>
    </row>
    <row r="2373" spans="1:8" x14ac:dyDescent="0.2">
      <c r="A2373" t="s">
        <v>28</v>
      </c>
      <c r="B2373" t="s">
        <v>4</v>
      </c>
      <c r="C2373">
        <f>_xlfn.XLOOKUP(B2373,'2.1.trackMPD'!$R$7:$R$29,'2.1.trackMPD'!$T$7:$T$29)</f>
        <v>6</v>
      </c>
      <c r="D2373">
        <v>1</v>
      </c>
      <c r="E2373" t="s">
        <v>6400</v>
      </c>
      <c r="F2373" t="s">
        <v>110</v>
      </c>
      <c r="G2373" t="s">
        <v>140</v>
      </c>
      <c r="H2373" t="s">
        <v>6398</v>
      </c>
    </row>
    <row r="2374" spans="1:8" x14ac:dyDescent="0.2">
      <c r="A2374" t="s">
        <v>28</v>
      </c>
      <c r="B2374" t="s">
        <v>4</v>
      </c>
      <c r="C2374">
        <f>_xlfn.XLOOKUP(B2374,'2.1.trackMPD'!$R$7:$R$29,'2.1.trackMPD'!$T$7:$T$29)</f>
        <v>6</v>
      </c>
      <c r="D2374">
        <v>1</v>
      </c>
      <c r="E2374" t="s">
        <v>6400</v>
      </c>
      <c r="F2374" t="s">
        <v>111</v>
      </c>
      <c r="G2374" t="s">
        <v>124</v>
      </c>
      <c r="H2374" t="s">
        <v>6398</v>
      </c>
    </row>
    <row r="2375" spans="1:8" x14ac:dyDescent="0.2">
      <c r="A2375" t="s">
        <v>28</v>
      </c>
      <c r="B2375" t="s">
        <v>4</v>
      </c>
      <c r="C2375">
        <f>_xlfn.XLOOKUP(B2375,'2.1.trackMPD'!$R$7:$R$29,'2.1.trackMPD'!$T$7:$T$29)</f>
        <v>6</v>
      </c>
      <c r="D2375">
        <v>1</v>
      </c>
      <c r="E2375" t="s">
        <v>6400</v>
      </c>
      <c r="F2375" t="s">
        <v>111</v>
      </c>
      <c r="G2375" t="s">
        <v>140</v>
      </c>
      <c r="H2375" t="s">
        <v>6398</v>
      </c>
    </row>
    <row r="2376" spans="1:8" x14ac:dyDescent="0.2">
      <c r="A2376" t="s">
        <v>28</v>
      </c>
      <c r="B2376" t="s">
        <v>4</v>
      </c>
      <c r="C2376">
        <f>_xlfn.XLOOKUP(B2376,'2.1.trackMPD'!$R$7:$R$29,'2.1.trackMPD'!$T$7:$T$29)</f>
        <v>6</v>
      </c>
      <c r="D2376">
        <v>1</v>
      </c>
      <c r="E2376" t="s">
        <v>6400</v>
      </c>
      <c r="F2376" t="s">
        <v>110</v>
      </c>
      <c r="G2376" t="s">
        <v>124</v>
      </c>
      <c r="H2376" t="s">
        <v>6399</v>
      </c>
    </row>
    <row r="2377" spans="1:8" x14ac:dyDescent="0.2">
      <c r="A2377" t="s">
        <v>28</v>
      </c>
      <c r="B2377" t="s">
        <v>4</v>
      </c>
      <c r="C2377">
        <f>_xlfn.XLOOKUP(B2377,'2.1.trackMPD'!$R$7:$R$29,'2.1.trackMPD'!$T$7:$T$29)</f>
        <v>6</v>
      </c>
      <c r="D2377">
        <v>1</v>
      </c>
      <c r="E2377" t="s">
        <v>6400</v>
      </c>
      <c r="F2377" t="s">
        <v>110</v>
      </c>
      <c r="G2377" t="s">
        <v>140</v>
      </c>
      <c r="H2377" t="s">
        <v>6399</v>
      </c>
    </row>
    <row r="2378" spans="1:8" x14ac:dyDescent="0.2">
      <c r="A2378" t="s">
        <v>28</v>
      </c>
      <c r="B2378" t="s">
        <v>4</v>
      </c>
      <c r="C2378">
        <f>_xlfn.XLOOKUP(B2378,'2.1.trackMPD'!$R$7:$R$29,'2.1.trackMPD'!$T$7:$T$29)</f>
        <v>6</v>
      </c>
      <c r="D2378">
        <v>10</v>
      </c>
      <c r="E2378" t="s">
        <v>6400</v>
      </c>
      <c r="F2378" t="s">
        <v>110</v>
      </c>
      <c r="G2378" t="s">
        <v>124</v>
      </c>
      <c r="H2378" t="s">
        <v>6398</v>
      </c>
    </row>
    <row r="2379" spans="1:8" x14ac:dyDescent="0.2">
      <c r="A2379" t="s">
        <v>28</v>
      </c>
      <c r="B2379" t="s">
        <v>4</v>
      </c>
      <c r="C2379">
        <f>_xlfn.XLOOKUP(B2379,'2.1.trackMPD'!$R$7:$R$29,'2.1.trackMPD'!$T$7:$T$29)</f>
        <v>6</v>
      </c>
      <c r="D2379">
        <v>10</v>
      </c>
      <c r="E2379" t="s">
        <v>6400</v>
      </c>
      <c r="F2379" t="s">
        <v>110</v>
      </c>
      <c r="G2379" t="s">
        <v>140</v>
      </c>
      <c r="H2379" t="s">
        <v>6398</v>
      </c>
    </row>
    <row r="2380" spans="1:8" x14ac:dyDescent="0.2">
      <c r="A2380" t="s">
        <v>28</v>
      </c>
      <c r="B2380" t="s">
        <v>4</v>
      </c>
      <c r="C2380">
        <f>_xlfn.XLOOKUP(B2380,'2.1.trackMPD'!$R$7:$R$29,'2.1.trackMPD'!$T$7:$T$29)</f>
        <v>6</v>
      </c>
      <c r="D2380">
        <v>10</v>
      </c>
      <c r="E2380" t="s">
        <v>6400</v>
      </c>
      <c r="F2380" t="s">
        <v>111</v>
      </c>
      <c r="G2380" t="s">
        <v>124</v>
      </c>
      <c r="H2380" t="s">
        <v>6398</v>
      </c>
    </row>
    <row r="2381" spans="1:8" x14ac:dyDescent="0.2">
      <c r="A2381" t="s">
        <v>28</v>
      </c>
      <c r="B2381" t="s">
        <v>4</v>
      </c>
      <c r="C2381">
        <f>_xlfn.XLOOKUP(B2381,'2.1.trackMPD'!$R$7:$R$29,'2.1.trackMPD'!$T$7:$T$29)</f>
        <v>6</v>
      </c>
      <c r="D2381">
        <v>10</v>
      </c>
      <c r="E2381" t="s">
        <v>6400</v>
      </c>
      <c r="F2381" t="s">
        <v>111</v>
      </c>
      <c r="G2381" t="s">
        <v>140</v>
      </c>
      <c r="H2381" t="s">
        <v>6398</v>
      </c>
    </row>
    <row r="2382" spans="1:8" x14ac:dyDescent="0.2">
      <c r="A2382" t="s">
        <v>28</v>
      </c>
      <c r="B2382" t="s">
        <v>4</v>
      </c>
      <c r="C2382">
        <f>_xlfn.XLOOKUP(B2382,'2.1.trackMPD'!$R$7:$R$29,'2.1.trackMPD'!$T$7:$T$29)</f>
        <v>6</v>
      </c>
      <c r="D2382">
        <v>10</v>
      </c>
      <c r="E2382" t="s">
        <v>6400</v>
      </c>
      <c r="F2382" t="s">
        <v>110</v>
      </c>
      <c r="G2382" t="s">
        <v>124</v>
      </c>
      <c r="H2382" t="s">
        <v>6399</v>
      </c>
    </row>
    <row r="2383" spans="1:8" x14ac:dyDescent="0.2">
      <c r="A2383" t="s">
        <v>28</v>
      </c>
      <c r="B2383" t="s">
        <v>4</v>
      </c>
      <c r="C2383">
        <f>_xlfn.XLOOKUP(B2383,'2.1.trackMPD'!$R$7:$R$29,'2.1.trackMPD'!$T$7:$T$29)</f>
        <v>6</v>
      </c>
      <c r="D2383">
        <v>10</v>
      </c>
      <c r="E2383" t="s">
        <v>6400</v>
      </c>
      <c r="F2383" t="s">
        <v>110</v>
      </c>
      <c r="G2383" t="s">
        <v>140</v>
      </c>
      <c r="H2383" t="s">
        <v>6399</v>
      </c>
    </row>
    <row r="2384" spans="1:8" x14ac:dyDescent="0.2">
      <c r="A2384" t="s">
        <v>28</v>
      </c>
      <c r="B2384" t="s">
        <v>4</v>
      </c>
      <c r="C2384">
        <f>_xlfn.XLOOKUP(B2384,'2.1.trackMPD'!$R$7:$R$29,'2.1.trackMPD'!$T$7:$T$29)</f>
        <v>6</v>
      </c>
      <c r="D2384">
        <v>100</v>
      </c>
      <c r="E2384" t="s">
        <v>6400</v>
      </c>
      <c r="F2384" t="s">
        <v>110</v>
      </c>
      <c r="G2384" t="s">
        <v>124</v>
      </c>
      <c r="H2384" t="s">
        <v>6398</v>
      </c>
    </row>
    <row r="2385" spans="1:8" x14ac:dyDescent="0.2">
      <c r="A2385" t="s">
        <v>28</v>
      </c>
      <c r="B2385" t="s">
        <v>4</v>
      </c>
      <c r="C2385">
        <f>_xlfn.XLOOKUP(B2385,'2.1.trackMPD'!$R$7:$R$29,'2.1.trackMPD'!$T$7:$T$29)</f>
        <v>6</v>
      </c>
      <c r="D2385">
        <v>100</v>
      </c>
      <c r="E2385" t="s">
        <v>6400</v>
      </c>
      <c r="F2385" t="s">
        <v>110</v>
      </c>
      <c r="G2385" t="s">
        <v>140</v>
      </c>
      <c r="H2385" t="s">
        <v>6398</v>
      </c>
    </row>
    <row r="2386" spans="1:8" x14ac:dyDescent="0.2">
      <c r="A2386" t="s">
        <v>28</v>
      </c>
      <c r="B2386" t="s">
        <v>4</v>
      </c>
      <c r="C2386">
        <f>_xlfn.XLOOKUP(B2386,'2.1.trackMPD'!$R$7:$R$29,'2.1.trackMPD'!$T$7:$T$29)</f>
        <v>6</v>
      </c>
      <c r="D2386">
        <v>100</v>
      </c>
      <c r="E2386" t="s">
        <v>6400</v>
      </c>
      <c r="F2386" t="s">
        <v>111</v>
      </c>
      <c r="G2386" t="s">
        <v>124</v>
      </c>
      <c r="H2386" t="s">
        <v>6398</v>
      </c>
    </row>
    <row r="2387" spans="1:8" x14ac:dyDescent="0.2">
      <c r="A2387" t="s">
        <v>28</v>
      </c>
      <c r="B2387" t="s">
        <v>4</v>
      </c>
      <c r="C2387">
        <f>_xlfn.XLOOKUP(B2387,'2.1.trackMPD'!$R$7:$R$29,'2.1.trackMPD'!$T$7:$T$29)</f>
        <v>6</v>
      </c>
      <c r="D2387">
        <v>100</v>
      </c>
      <c r="E2387" t="s">
        <v>6400</v>
      </c>
      <c r="F2387" t="s">
        <v>111</v>
      </c>
      <c r="G2387" t="s">
        <v>140</v>
      </c>
      <c r="H2387" t="s">
        <v>6398</v>
      </c>
    </row>
    <row r="2388" spans="1:8" x14ac:dyDescent="0.2">
      <c r="A2388" t="s">
        <v>28</v>
      </c>
      <c r="B2388" t="s">
        <v>4</v>
      </c>
      <c r="C2388">
        <f>_xlfn.XLOOKUP(B2388,'2.1.trackMPD'!$R$7:$R$29,'2.1.trackMPD'!$T$7:$T$29)</f>
        <v>6</v>
      </c>
      <c r="D2388">
        <v>100</v>
      </c>
      <c r="E2388" t="s">
        <v>6400</v>
      </c>
      <c r="F2388" t="s">
        <v>110</v>
      </c>
      <c r="G2388" t="s">
        <v>124</v>
      </c>
      <c r="H2388" t="s">
        <v>6399</v>
      </c>
    </row>
    <row r="2389" spans="1:8" x14ac:dyDescent="0.2">
      <c r="A2389" t="s">
        <v>28</v>
      </c>
      <c r="B2389" t="s">
        <v>4</v>
      </c>
      <c r="C2389">
        <f>_xlfn.XLOOKUP(B2389,'2.1.trackMPD'!$R$7:$R$29,'2.1.trackMPD'!$T$7:$T$29)</f>
        <v>6</v>
      </c>
      <c r="D2389">
        <v>100</v>
      </c>
      <c r="E2389" t="s">
        <v>6400</v>
      </c>
      <c r="F2389" t="s">
        <v>110</v>
      </c>
      <c r="G2389" t="s">
        <v>140</v>
      </c>
      <c r="H2389" t="s">
        <v>6399</v>
      </c>
    </row>
    <row r="2390" spans="1:8" x14ac:dyDescent="0.2">
      <c r="A2390" t="s">
        <v>28</v>
      </c>
      <c r="B2390" t="s">
        <v>4</v>
      </c>
      <c r="C2390">
        <f>_xlfn.XLOOKUP(B2390,'2.1.trackMPD'!$R$7:$R$29,'2.1.trackMPD'!$T$7:$T$29)</f>
        <v>6</v>
      </c>
      <c r="D2390">
        <v>1000</v>
      </c>
      <c r="E2390" t="s">
        <v>6400</v>
      </c>
      <c r="F2390" t="s">
        <v>110</v>
      </c>
      <c r="G2390" t="s">
        <v>124</v>
      </c>
      <c r="H2390" t="s">
        <v>6398</v>
      </c>
    </row>
    <row r="2391" spans="1:8" x14ac:dyDescent="0.2">
      <c r="A2391" t="s">
        <v>28</v>
      </c>
      <c r="B2391" t="s">
        <v>4</v>
      </c>
      <c r="C2391">
        <f>_xlfn.XLOOKUP(B2391,'2.1.trackMPD'!$R$7:$R$29,'2.1.trackMPD'!$T$7:$T$29)</f>
        <v>6</v>
      </c>
      <c r="D2391">
        <v>1000</v>
      </c>
      <c r="E2391" t="s">
        <v>6400</v>
      </c>
      <c r="F2391" t="s">
        <v>110</v>
      </c>
      <c r="G2391" t="s">
        <v>140</v>
      </c>
      <c r="H2391" t="s">
        <v>6398</v>
      </c>
    </row>
    <row r="2392" spans="1:8" x14ac:dyDescent="0.2">
      <c r="A2392" t="s">
        <v>28</v>
      </c>
      <c r="B2392" t="s">
        <v>4</v>
      </c>
      <c r="C2392">
        <f>_xlfn.XLOOKUP(B2392,'2.1.trackMPD'!$R$7:$R$29,'2.1.trackMPD'!$T$7:$T$29)</f>
        <v>6</v>
      </c>
      <c r="D2392">
        <v>1000</v>
      </c>
      <c r="E2392" t="s">
        <v>6400</v>
      </c>
      <c r="F2392" t="s">
        <v>111</v>
      </c>
      <c r="G2392" t="s">
        <v>124</v>
      </c>
      <c r="H2392" t="s">
        <v>6398</v>
      </c>
    </row>
    <row r="2393" spans="1:8" x14ac:dyDescent="0.2">
      <c r="A2393" t="s">
        <v>28</v>
      </c>
      <c r="B2393" t="s">
        <v>4</v>
      </c>
      <c r="C2393">
        <f>_xlfn.XLOOKUP(B2393,'2.1.trackMPD'!$R$7:$R$29,'2.1.trackMPD'!$T$7:$T$29)</f>
        <v>6</v>
      </c>
      <c r="D2393">
        <v>1000</v>
      </c>
      <c r="E2393" t="s">
        <v>6400</v>
      </c>
      <c r="F2393" t="s">
        <v>111</v>
      </c>
      <c r="G2393" t="s">
        <v>140</v>
      </c>
      <c r="H2393" t="s">
        <v>6398</v>
      </c>
    </row>
    <row r="2394" spans="1:8" x14ac:dyDescent="0.2">
      <c r="A2394" t="s">
        <v>28</v>
      </c>
      <c r="B2394" t="s">
        <v>4</v>
      </c>
      <c r="C2394">
        <f>_xlfn.XLOOKUP(B2394,'2.1.trackMPD'!$R$7:$R$29,'2.1.trackMPD'!$T$7:$T$29)</f>
        <v>6</v>
      </c>
      <c r="D2394">
        <v>1000</v>
      </c>
      <c r="E2394" t="s">
        <v>6400</v>
      </c>
      <c r="F2394" t="s">
        <v>110</v>
      </c>
      <c r="G2394" t="s">
        <v>124</v>
      </c>
      <c r="H2394" t="s">
        <v>6399</v>
      </c>
    </row>
    <row r="2395" spans="1:8" x14ac:dyDescent="0.2">
      <c r="A2395" t="s">
        <v>28</v>
      </c>
      <c r="B2395" t="s">
        <v>4</v>
      </c>
      <c r="C2395">
        <f>_xlfn.XLOOKUP(B2395,'2.1.trackMPD'!$R$7:$R$29,'2.1.trackMPD'!$T$7:$T$29)</f>
        <v>6</v>
      </c>
      <c r="D2395">
        <v>1000</v>
      </c>
      <c r="E2395" t="s">
        <v>6400</v>
      </c>
      <c r="F2395" t="s">
        <v>110</v>
      </c>
      <c r="G2395" t="s">
        <v>140</v>
      </c>
      <c r="H2395" t="s">
        <v>6399</v>
      </c>
    </row>
    <row r="2396" spans="1:8" x14ac:dyDescent="0.2">
      <c r="A2396" t="s">
        <v>28</v>
      </c>
      <c r="B2396" t="s">
        <v>4</v>
      </c>
      <c r="C2396">
        <f>_xlfn.XLOOKUP(B2396,'2.1.trackMPD'!$R$7:$R$29,'2.1.trackMPD'!$T$7:$T$29)</f>
        <v>6</v>
      </c>
      <c r="D2396">
        <v>5000</v>
      </c>
      <c r="E2396" t="s">
        <v>6400</v>
      </c>
      <c r="F2396" t="s">
        <v>110</v>
      </c>
      <c r="G2396" t="s">
        <v>124</v>
      </c>
      <c r="H2396" t="s">
        <v>6398</v>
      </c>
    </row>
    <row r="2397" spans="1:8" x14ac:dyDescent="0.2">
      <c r="A2397" t="s">
        <v>28</v>
      </c>
      <c r="B2397" t="s">
        <v>4</v>
      </c>
      <c r="C2397">
        <f>_xlfn.XLOOKUP(B2397,'2.1.trackMPD'!$R$7:$R$29,'2.1.trackMPD'!$T$7:$T$29)</f>
        <v>6</v>
      </c>
      <c r="D2397">
        <v>5000</v>
      </c>
      <c r="E2397" t="s">
        <v>6400</v>
      </c>
      <c r="F2397" t="s">
        <v>110</v>
      </c>
      <c r="G2397" t="s">
        <v>140</v>
      </c>
      <c r="H2397" t="s">
        <v>6398</v>
      </c>
    </row>
    <row r="2398" spans="1:8" x14ac:dyDescent="0.2">
      <c r="A2398" t="s">
        <v>28</v>
      </c>
      <c r="B2398" t="s">
        <v>4</v>
      </c>
      <c r="C2398">
        <f>_xlfn.XLOOKUP(B2398,'2.1.trackMPD'!$R$7:$R$29,'2.1.trackMPD'!$T$7:$T$29)</f>
        <v>6</v>
      </c>
      <c r="D2398">
        <v>5000</v>
      </c>
      <c r="E2398" t="s">
        <v>6400</v>
      </c>
      <c r="F2398" t="s">
        <v>111</v>
      </c>
      <c r="G2398" t="s">
        <v>124</v>
      </c>
      <c r="H2398" t="s">
        <v>6398</v>
      </c>
    </row>
    <row r="2399" spans="1:8" x14ac:dyDescent="0.2">
      <c r="A2399" t="s">
        <v>28</v>
      </c>
      <c r="B2399" t="s">
        <v>4</v>
      </c>
      <c r="C2399">
        <f>_xlfn.XLOOKUP(B2399,'2.1.trackMPD'!$R$7:$R$29,'2.1.trackMPD'!$T$7:$T$29)</f>
        <v>6</v>
      </c>
      <c r="D2399">
        <v>5000</v>
      </c>
      <c r="E2399" t="s">
        <v>6400</v>
      </c>
      <c r="F2399" t="s">
        <v>111</v>
      </c>
      <c r="G2399" t="s">
        <v>140</v>
      </c>
      <c r="H2399" t="s">
        <v>6398</v>
      </c>
    </row>
    <row r="2400" spans="1:8" x14ac:dyDescent="0.2">
      <c r="A2400" t="s">
        <v>28</v>
      </c>
      <c r="B2400" t="s">
        <v>4</v>
      </c>
      <c r="C2400">
        <f>_xlfn.XLOOKUP(B2400,'2.1.trackMPD'!$R$7:$R$29,'2.1.trackMPD'!$T$7:$T$29)</f>
        <v>6</v>
      </c>
      <c r="D2400">
        <v>5000</v>
      </c>
      <c r="E2400" t="s">
        <v>6400</v>
      </c>
      <c r="F2400" t="s">
        <v>110</v>
      </c>
      <c r="G2400" t="s">
        <v>124</v>
      </c>
      <c r="H2400" t="s">
        <v>6399</v>
      </c>
    </row>
    <row r="2401" spans="1:8" x14ac:dyDescent="0.2">
      <c r="A2401" t="s">
        <v>28</v>
      </c>
      <c r="B2401" t="s">
        <v>4</v>
      </c>
      <c r="C2401">
        <f>_xlfn.XLOOKUP(B2401,'2.1.trackMPD'!$R$7:$R$29,'2.1.trackMPD'!$T$7:$T$29)</f>
        <v>6</v>
      </c>
      <c r="D2401">
        <v>5000</v>
      </c>
      <c r="E2401" t="s">
        <v>6400</v>
      </c>
      <c r="F2401" t="s">
        <v>110</v>
      </c>
      <c r="G2401" t="s">
        <v>140</v>
      </c>
      <c r="H2401" t="s">
        <v>6399</v>
      </c>
    </row>
    <row r="2402" spans="1:8" x14ac:dyDescent="0.2">
      <c r="A2402" t="s">
        <v>28</v>
      </c>
      <c r="B2402" t="s">
        <v>4</v>
      </c>
      <c r="C2402">
        <f>_xlfn.XLOOKUP(B2402,'2.1.trackMPD'!$R$7:$R$29,'2.1.trackMPD'!$T$7:$T$29)</f>
        <v>6</v>
      </c>
      <c r="D2402">
        <v>1</v>
      </c>
      <c r="E2402" t="s">
        <v>6401</v>
      </c>
      <c r="F2402" t="s">
        <v>110</v>
      </c>
      <c r="G2402" t="s">
        <v>124</v>
      </c>
      <c r="H2402" t="s">
        <v>6398</v>
      </c>
    </row>
    <row r="2403" spans="1:8" x14ac:dyDescent="0.2">
      <c r="A2403" t="s">
        <v>28</v>
      </c>
      <c r="B2403" t="s">
        <v>4</v>
      </c>
      <c r="C2403">
        <f>_xlfn.XLOOKUP(B2403,'2.1.trackMPD'!$R$7:$R$29,'2.1.trackMPD'!$T$7:$T$29)</f>
        <v>6</v>
      </c>
      <c r="D2403">
        <v>1</v>
      </c>
      <c r="E2403" t="s">
        <v>6401</v>
      </c>
      <c r="F2403" t="s">
        <v>110</v>
      </c>
      <c r="G2403" t="s">
        <v>140</v>
      </c>
      <c r="H2403" t="s">
        <v>6398</v>
      </c>
    </row>
    <row r="2404" spans="1:8" x14ac:dyDescent="0.2">
      <c r="A2404" t="s">
        <v>28</v>
      </c>
      <c r="B2404" t="s">
        <v>4</v>
      </c>
      <c r="C2404">
        <f>_xlfn.XLOOKUP(B2404,'2.1.trackMPD'!$R$7:$R$29,'2.1.trackMPD'!$T$7:$T$29)</f>
        <v>6</v>
      </c>
      <c r="D2404">
        <v>1</v>
      </c>
      <c r="E2404" t="s">
        <v>6401</v>
      </c>
      <c r="F2404" t="s">
        <v>111</v>
      </c>
      <c r="G2404" t="s">
        <v>124</v>
      </c>
      <c r="H2404" t="s">
        <v>6398</v>
      </c>
    </row>
    <row r="2405" spans="1:8" x14ac:dyDescent="0.2">
      <c r="A2405" t="s">
        <v>28</v>
      </c>
      <c r="B2405" t="s">
        <v>4</v>
      </c>
      <c r="C2405">
        <f>_xlfn.XLOOKUP(B2405,'2.1.trackMPD'!$R$7:$R$29,'2.1.trackMPD'!$T$7:$T$29)</f>
        <v>6</v>
      </c>
      <c r="D2405">
        <v>1</v>
      </c>
      <c r="E2405" t="s">
        <v>6401</v>
      </c>
      <c r="F2405" t="s">
        <v>111</v>
      </c>
      <c r="G2405" t="s">
        <v>140</v>
      </c>
      <c r="H2405" t="s">
        <v>6398</v>
      </c>
    </row>
    <row r="2406" spans="1:8" x14ac:dyDescent="0.2">
      <c r="A2406" t="s">
        <v>28</v>
      </c>
      <c r="B2406" t="s">
        <v>4</v>
      </c>
      <c r="C2406">
        <f>_xlfn.XLOOKUP(B2406,'2.1.trackMPD'!$R$7:$R$29,'2.1.trackMPD'!$T$7:$T$29)</f>
        <v>6</v>
      </c>
      <c r="D2406">
        <v>1</v>
      </c>
      <c r="E2406" t="s">
        <v>6401</v>
      </c>
      <c r="F2406" t="s">
        <v>110</v>
      </c>
      <c r="G2406" t="s">
        <v>124</v>
      </c>
      <c r="H2406" t="s">
        <v>6399</v>
      </c>
    </row>
    <row r="2407" spans="1:8" x14ac:dyDescent="0.2">
      <c r="A2407" t="s">
        <v>28</v>
      </c>
      <c r="B2407" t="s">
        <v>4</v>
      </c>
      <c r="C2407">
        <f>_xlfn.XLOOKUP(B2407,'2.1.trackMPD'!$R$7:$R$29,'2.1.trackMPD'!$T$7:$T$29)</f>
        <v>6</v>
      </c>
      <c r="D2407">
        <v>1</v>
      </c>
      <c r="E2407" t="s">
        <v>6401</v>
      </c>
      <c r="F2407" t="s">
        <v>110</v>
      </c>
      <c r="G2407" t="s">
        <v>140</v>
      </c>
      <c r="H2407" t="s">
        <v>6399</v>
      </c>
    </row>
    <row r="2408" spans="1:8" x14ac:dyDescent="0.2">
      <c r="A2408" t="s">
        <v>28</v>
      </c>
      <c r="B2408" t="s">
        <v>4</v>
      </c>
      <c r="C2408">
        <f>_xlfn.XLOOKUP(B2408,'2.1.trackMPD'!$R$7:$R$29,'2.1.trackMPD'!$T$7:$T$29)</f>
        <v>6</v>
      </c>
      <c r="D2408">
        <v>10</v>
      </c>
      <c r="E2408" t="s">
        <v>6401</v>
      </c>
      <c r="F2408" t="s">
        <v>110</v>
      </c>
      <c r="G2408" t="s">
        <v>124</v>
      </c>
      <c r="H2408" t="s">
        <v>6398</v>
      </c>
    </row>
    <row r="2409" spans="1:8" x14ac:dyDescent="0.2">
      <c r="A2409" t="s">
        <v>28</v>
      </c>
      <c r="B2409" t="s">
        <v>4</v>
      </c>
      <c r="C2409">
        <f>_xlfn.XLOOKUP(B2409,'2.1.trackMPD'!$R$7:$R$29,'2.1.trackMPD'!$T$7:$T$29)</f>
        <v>6</v>
      </c>
      <c r="D2409">
        <v>10</v>
      </c>
      <c r="E2409" t="s">
        <v>6401</v>
      </c>
      <c r="F2409" t="s">
        <v>110</v>
      </c>
      <c r="G2409" t="s">
        <v>140</v>
      </c>
      <c r="H2409" t="s">
        <v>6398</v>
      </c>
    </row>
    <row r="2410" spans="1:8" x14ac:dyDescent="0.2">
      <c r="A2410" t="s">
        <v>28</v>
      </c>
      <c r="B2410" t="s">
        <v>4</v>
      </c>
      <c r="C2410">
        <f>_xlfn.XLOOKUP(B2410,'2.1.trackMPD'!$R$7:$R$29,'2.1.trackMPD'!$T$7:$T$29)</f>
        <v>6</v>
      </c>
      <c r="D2410">
        <v>10</v>
      </c>
      <c r="E2410" t="s">
        <v>6401</v>
      </c>
      <c r="F2410" t="s">
        <v>111</v>
      </c>
      <c r="G2410" t="s">
        <v>124</v>
      </c>
      <c r="H2410" t="s">
        <v>6398</v>
      </c>
    </row>
    <row r="2411" spans="1:8" x14ac:dyDescent="0.2">
      <c r="A2411" t="s">
        <v>28</v>
      </c>
      <c r="B2411" t="s">
        <v>4</v>
      </c>
      <c r="C2411">
        <f>_xlfn.XLOOKUP(B2411,'2.1.trackMPD'!$R$7:$R$29,'2.1.trackMPD'!$T$7:$T$29)</f>
        <v>6</v>
      </c>
      <c r="D2411">
        <v>10</v>
      </c>
      <c r="E2411" t="s">
        <v>6401</v>
      </c>
      <c r="F2411" t="s">
        <v>111</v>
      </c>
      <c r="G2411" t="s">
        <v>140</v>
      </c>
      <c r="H2411" t="s">
        <v>6398</v>
      </c>
    </row>
    <row r="2412" spans="1:8" x14ac:dyDescent="0.2">
      <c r="A2412" t="s">
        <v>28</v>
      </c>
      <c r="B2412" t="s">
        <v>4</v>
      </c>
      <c r="C2412">
        <f>_xlfn.XLOOKUP(B2412,'2.1.trackMPD'!$R$7:$R$29,'2.1.trackMPD'!$T$7:$T$29)</f>
        <v>6</v>
      </c>
      <c r="D2412">
        <v>10</v>
      </c>
      <c r="E2412" t="s">
        <v>6401</v>
      </c>
      <c r="F2412" t="s">
        <v>110</v>
      </c>
      <c r="G2412" t="s">
        <v>124</v>
      </c>
      <c r="H2412" t="s">
        <v>6399</v>
      </c>
    </row>
    <row r="2413" spans="1:8" x14ac:dyDescent="0.2">
      <c r="A2413" t="s">
        <v>28</v>
      </c>
      <c r="B2413" t="s">
        <v>4</v>
      </c>
      <c r="C2413">
        <f>_xlfn.XLOOKUP(B2413,'2.1.trackMPD'!$R$7:$R$29,'2.1.trackMPD'!$T$7:$T$29)</f>
        <v>6</v>
      </c>
      <c r="D2413">
        <v>10</v>
      </c>
      <c r="E2413" t="s">
        <v>6401</v>
      </c>
      <c r="F2413" t="s">
        <v>110</v>
      </c>
      <c r="G2413" t="s">
        <v>140</v>
      </c>
      <c r="H2413" t="s">
        <v>6399</v>
      </c>
    </row>
    <row r="2414" spans="1:8" x14ac:dyDescent="0.2">
      <c r="A2414" t="s">
        <v>28</v>
      </c>
      <c r="B2414" t="s">
        <v>4</v>
      </c>
      <c r="C2414">
        <f>_xlfn.XLOOKUP(B2414,'2.1.trackMPD'!$R$7:$R$29,'2.1.trackMPD'!$T$7:$T$29)</f>
        <v>6</v>
      </c>
      <c r="D2414">
        <v>100</v>
      </c>
      <c r="E2414" t="s">
        <v>6401</v>
      </c>
      <c r="F2414" t="s">
        <v>110</v>
      </c>
      <c r="G2414" t="s">
        <v>124</v>
      </c>
      <c r="H2414" t="s">
        <v>6398</v>
      </c>
    </row>
    <row r="2415" spans="1:8" x14ac:dyDescent="0.2">
      <c r="A2415" t="s">
        <v>28</v>
      </c>
      <c r="B2415" t="s">
        <v>4</v>
      </c>
      <c r="C2415">
        <f>_xlfn.XLOOKUP(B2415,'2.1.trackMPD'!$R$7:$R$29,'2.1.trackMPD'!$T$7:$T$29)</f>
        <v>6</v>
      </c>
      <c r="D2415">
        <v>100</v>
      </c>
      <c r="E2415" t="s">
        <v>6401</v>
      </c>
      <c r="F2415" t="s">
        <v>110</v>
      </c>
      <c r="G2415" t="s">
        <v>140</v>
      </c>
      <c r="H2415" t="s">
        <v>6398</v>
      </c>
    </row>
    <row r="2416" spans="1:8" x14ac:dyDescent="0.2">
      <c r="A2416" t="s">
        <v>28</v>
      </c>
      <c r="B2416" t="s">
        <v>4</v>
      </c>
      <c r="C2416">
        <f>_xlfn.XLOOKUP(B2416,'2.1.trackMPD'!$R$7:$R$29,'2.1.trackMPD'!$T$7:$T$29)</f>
        <v>6</v>
      </c>
      <c r="D2416">
        <v>100</v>
      </c>
      <c r="E2416" t="s">
        <v>6401</v>
      </c>
      <c r="F2416" t="s">
        <v>111</v>
      </c>
      <c r="G2416" t="s">
        <v>124</v>
      </c>
      <c r="H2416" t="s">
        <v>6398</v>
      </c>
    </row>
    <row r="2417" spans="1:8" x14ac:dyDescent="0.2">
      <c r="A2417" t="s">
        <v>28</v>
      </c>
      <c r="B2417" t="s">
        <v>4</v>
      </c>
      <c r="C2417">
        <f>_xlfn.XLOOKUP(B2417,'2.1.trackMPD'!$R$7:$R$29,'2.1.trackMPD'!$T$7:$T$29)</f>
        <v>6</v>
      </c>
      <c r="D2417">
        <v>100</v>
      </c>
      <c r="E2417" t="s">
        <v>6401</v>
      </c>
      <c r="F2417" t="s">
        <v>111</v>
      </c>
      <c r="G2417" t="s">
        <v>140</v>
      </c>
      <c r="H2417" t="s">
        <v>6398</v>
      </c>
    </row>
    <row r="2418" spans="1:8" x14ac:dyDescent="0.2">
      <c r="A2418" t="s">
        <v>28</v>
      </c>
      <c r="B2418" t="s">
        <v>4</v>
      </c>
      <c r="C2418">
        <f>_xlfn.XLOOKUP(B2418,'2.1.trackMPD'!$R$7:$R$29,'2.1.trackMPD'!$T$7:$T$29)</f>
        <v>6</v>
      </c>
      <c r="D2418">
        <v>100</v>
      </c>
      <c r="E2418" t="s">
        <v>6401</v>
      </c>
      <c r="F2418" t="s">
        <v>110</v>
      </c>
      <c r="G2418" t="s">
        <v>124</v>
      </c>
      <c r="H2418" t="s">
        <v>6399</v>
      </c>
    </row>
    <row r="2419" spans="1:8" x14ac:dyDescent="0.2">
      <c r="A2419" t="s">
        <v>28</v>
      </c>
      <c r="B2419" t="s">
        <v>4</v>
      </c>
      <c r="C2419">
        <f>_xlfn.XLOOKUP(B2419,'2.1.trackMPD'!$R$7:$R$29,'2.1.trackMPD'!$T$7:$T$29)</f>
        <v>6</v>
      </c>
      <c r="D2419">
        <v>100</v>
      </c>
      <c r="E2419" t="s">
        <v>6401</v>
      </c>
      <c r="F2419" t="s">
        <v>110</v>
      </c>
      <c r="G2419" t="s">
        <v>140</v>
      </c>
      <c r="H2419" t="s">
        <v>6399</v>
      </c>
    </row>
    <row r="2420" spans="1:8" x14ac:dyDescent="0.2">
      <c r="A2420" t="s">
        <v>28</v>
      </c>
      <c r="B2420" t="s">
        <v>166</v>
      </c>
      <c r="C2420">
        <f>_xlfn.XLOOKUP(B2420,'2.1.trackMPD'!$R$7:$R$29,'2.1.trackMPD'!$T$7:$T$29)</f>
        <v>5</v>
      </c>
      <c r="D2420">
        <v>1</v>
      </c>
      <c r="E2420" t="s">
        <v>6396</v>
      </c>
      <c r="F2420" t="s">
        <v>110</v>
      </c>
      <c r="G2420" t="s">
        <v>124</v>
      </c>
      <c r="H2420" t="s">
        <v>6398</v>
      </c>
    </row>
    <row r="2421" spans="1:8" x14ac:dyDescent="0.2">
      <c r="A2421" t="s">
        <v>28</v>
      </c>
      <c r="B2421" t="s">
        <v>166</v>
      </c>
      <c r="C2421">
        <f>_xlfn.XLOOKUP(B2421,'2.1.trackMPD'!$R$7:$R$29,'2.1.trackMPD'!$T$7:$T$29)</f>
        <v>5</v>
      </c>
      <c r="D2421">
        <v>1</v>
      </c>
      <c r="E2421" t="s">
        <v>6396</v>
      </c>
      <c r="F2421" t="s">
        <v>110</v>
      </c>
      <c r="G2421" t="s">
        <v>140</v>
      </c>
      <c r="H2421" t="s">
        <v>6398</v>
      </c>
    </row>
    <row r="2422" spans="1:8" x14ac:dyDescent="0.2">
      <c r="A2422" t="s">
        <v>28</v>
      </c>
      <c r="B2422" t="s">
        <v>166</v>
      </c>
      <c r="C2422">
        <f>_xlfn.XLOOKUP(B2422,'2.1.trackMPD'!$R$7:$R$29,'2.1.trackMPD'!$T$7:$T$29)</f>
        <v>5</v>
      </c>
      <c r="D2422">
        <v>1</v>
      </c>
      <c r="E2422" t="s">
        <v>6396</v>
      </c>
      <c r="F2422" t="s">
        <v>111</v>
      </c>
      <c r="G2422" t="s">
        <v>124</v>
      </c>
      <c r="H2422" t="s">
        <v>6398</v>
      </c>
    </row>
    <row r="2423" spans="1:8" x14ac:dyDescent="0.2">
      <c r="A2423" t="s">
        <v>28</v>
      </c>
      <c r="B2423" t="s">
        <v>166</v>
      </c>
      <c r="C2423">
        <f>_xlfn.XLOOKUP(B2423,'2.1.trackMPD'!$R$7:$R$29,'2.1.trackMPD'!$T$7:$T$29)</f>
        <v>5</v>
      </c>
      <c r="D2423">
        <v>1</v>
      </c>
      <c r="E2423" t="s">
        <v>6396</v>
      </c>
      <c r="F2423" t="s">
        <v>111</v>
      </c>
      <c r="G2423" t="s">
        <v>140</v>
      </c>
      <c r="H2423" t="s">
        <v>6398</v>
      </c>
    </row>
    <row r="2424" spans="1:8" x14ac:dyDescent="0.2">
      <c r="A2424" t="s">
        <v>28</v>
      </c>
      <c r="B2424" t="s">
        <v>166</v>
      </c>
      <c r="C2424">
        <f>_xlfn.XLOOKUP(B2424,'2.1.trackMPD'!$R$7:$R$29,'2.1.trackMPD'!$T$7:$T$29)</f>
        <v>5</v>
      </c>
      <c r="D2424">
        <v>1</v>
      </c>
      <c r="E2424" t="s">
        <v>6396</v>
      </c>
      <c r="F2424" t="s">
        <v>110</v>
      </c>
      <c r="G2424" t="s">
        <v>124</v>
      </c>
      <c r="H2424" t="s">
        <v>6399</v>
      </c>
    </row>
    <row r="2425" spans="1:8" x14ac:dyDescent="0.2">
      <c r="A2425" t="s">
        <v>28</v>
      </c>
      <c r="B2425" t="s">
        <v>166</v>
      </c>
      <c r="C2425">
        <f>_xlfn.XLOOKUP(B2425,'2.1.trackMPD'!$R$7:$R$29,'2.1.trackMPD'!$T$7:$T$29)</f>
        <v>5</v>
      </c>
      <c r="D2425">
        <v>1</v>
      </c>
      <c r="E2425" t="s">
        <v>6396</v>
      </c>
      <c r="F2425" t="s">
        <v>110</v>
      </c>
      <c r="G2425" t="s">
        <v>140</v>
      </c>
      <c r="H2425" t="s">
        <v>6399</v>
      </c>
    </row>
    <row r="2426" spans="1:8" x14ac:dyDescent="0.2">
      <c r="A2426" t="s">
        <v>28</v>
      </c>
      <c r="B2426" t="s">
        <v>166</v>
      </c>
      <c r="C2426">
        <f>_xlfn.XLOOKUP(B2426,'2.1.trackMPD'!$R$7:$R$29,'2.1.trackMPD'!$T$7:$T$29)</f>
        <v>5</v>
      </c>
      <c r="D2426">
        <v>10</v>
      </c>
      <c r="E2426" t="s">
        <v>6396</v>
      </c>
      <c r="F2426" t="s">
        <v>110</v>
      </c>
      <c r="G2426" t="s">
        <v>124</v>
      </c>
      <c r="H2426" t="s">
        <v>6398</v>
      </c>
    </row>
    <row r="2427" spans="1:8" x14ac:dyDescent="0.2">
      <c r="A2427" t="s">
        <v>28</v>
      </c>
      <c r="B2427" t="s">
        <v>166</v>
      </c>
      <c r="C2427">
        <f>_xlfn.XLOOKUP(B2427,'2.1.trackMPD'!$R$7:$R$29,'2.1.trackMPD'!$T$7:$T$29)</f>
        <v>5</v>
      </c>
      <c r="D2427">
        <v>10</v>
      </c>
      <c r="E2427" t="s">
        <v>6396</v>
      </c>
      <c r="F2427" t="s">
        <v>110</v>
      </c>
      <c r="G2427" t="s">
        <v>140</v>
      </c>
      <c r="H2427" t="s">
        <v>6398</v>
      </c>
    </row>
    <row r="2428" spans="1:8" x14ac:dyDescent="0.2">
      <c r="A2428" t="s">
        <v>28</v>
      </c>
      <c r="B2428" t="s">
        <v>166</v>
      </c>
      <c r="C2428">
        <f>_xlfn.XLOOKUP(B2428,'2.1.trackMPD'!$R$7:$R$29,'2.1.trackMPD'!$T$7:$T$29)</f>
        <v>5</v>
      </c>
      <c r="D2428">
        <v>10</v>
      </c>
      <c r="E2428" t="s">
        <v>6396</v>
      </c>
      <c r="F2428" t="s">
        <v>111</v>
      </c>
      <c r="G2428" t="s">
        <v>124</v>
      </c>
      <c r="H2428" t="s">
        <v>6398</v>
      </c>
    </row>
    <row r="2429" spans="1:8" x14ac:dyDescent="0.2">
      <c r="A2429" t="s">
        <v>28</v>
      </c>
      <c r="B2429" t="s">
        <v>166</v>
      </c>
      <c r="C2429">
        <f>_xlfn.XLOOKUP(B2429,'2.1.trackMPD'!$R$7:$R$29,'2.1.trackMPD'!$T$7:$T$29)</f>
        <v>5</v>
      </c>
      <c r="D2429">
        <v>10</v>
      </c>
      <c r="E2429" t="s">
        <v>6396</v>
      </c>
      <c r="F2429" t="s">
        <v>111</v>
      </c>
      <c r="G2429" t="s">
        <v>140</v>
      </c>
      <c r="H2429" t="s">
        <v>6398</v>
      </c>
    </row>
    <row r="2430" spans="1:8" x14ac:dyDescent="0.2">
      <c r="A2430" t="s">
        <v>28</v>
      </c>
      <c r="B2430" t="s">
        <v>166</v>
      </c>
      <c r="C2430">
        <f>_xlfn.XLOOKUP(B2430,'2.1.trackMPD'!$R$7:$R$29,'2.1.trackMPD'!$T$7:$T$29)</f>
        <v>5</v>
      </c>
      <c r="D2430">
        <v>10</v>
      </c>
      <c r="E2430" t="s">
        <v>6396</v>
      </c>
      <c r="F2430" t="s">
        <v>110</v>
      </c>
      <c r="G2430" t="s">
        <v>124</v>
      </c>
      <c r="H2430" t="s">
        <v>6399</v>
      </c>
    </row>
    <row r="2431" spans="1:8" x14ac:dyDescent="0.2">
      <c r="A2431" t="s">
        <v>28</v>
      </c>
      <c r="B2431" t="s">
        <v>166</v>
      </c>
      <c r="C2431">
        <f>_xlfn.XLOOKUP(B2431,'2.1.trackMPD'!$R$7:$R$29,'2.1.trackMPD'!$T$7:$T$29)</f>
        <v>5</v>
      </c>
      <c r="D2431">
        <v>10</v>
      </c>
      <c r="E2431" t="s">
        <v>6396</v>
      </c>
      <c r="F2431" t="s">
        <v>110</v>
      </c>
      <c r="G2431" t="s">
        <v>140</v>
      </c>
      <c r="H2431" t="s">
        <v>6399</v>
      </c>
    </row>
    <row r="2432" spans="1:8" x14ac:dyDescent="0.2">
      <c r="A2432" t="s">
        <v>28</v>
      </c>
      <c r="B2432" t="s">
        <v>166</v>
      </c>
      <c r="C2432">
        <f>_xlfn.XLOOKUP(B2432,'2.1.trackMPD'!$R$7:$R$29,'2.1.trackMPD'!$T$7:$T$29)</f>
        <v>5</v>
      </c>
      <c r="D2432">
        <v>100</v>
      </c>
      <c r="E2432" t="s">
        <v>6396</v>
      </c>
      <c r="F2432" t="s">
        <v>110</v>
      </c>
      <c r="G2432" t="s">
        <v>124</v>
      </c>
      <c r="H2432" t="s">
        <v>6398</v>
      </c>
    </row>
    <row r="2433" spans="1:8" x14ac:dyDescent="0.2">
      <c r="A2433" t="s">
        <v>28</v>
      </c>
      <c r="B2433" t="s">
        <v>166</v>
      </c>
      <c r="C2433">
        <f>_xlfn.XLOOKUP(B2433,'2.1.trackMPD'!$R$7:$R$29,'2.1.trackMPD'!$T$7:$T$29)</f>
        <v>5</v>
      </c>
      <c r="D2433">
        <v>100</v>
      </c>
      <c r="E2433" t="s">
        <v>6396</v>
      </c>
      <c r="F2433" t="s">
        <v>110</v>
      </c>
      <c r="G2433" t="s">
        <v>140</v>
      </c>
      <c r="H2433" t="s">
        <v>6398</v>
      </c>
    </row>
    <row r="2434" spans="1:8" x14ac:dyDescent="0.2">
      <c r="A2434" t="s">
        <v>28</v>
      </c>
      <c r="B2434" t="s">
        <v>166</v>
      </c>
      <c r="C2434">
        <f>_xlfn.XLOOKUP(B2434,'2.1.trackMPD'!$R$7:$R$29,'2.1.trackMPD'!$T$7:$T$29)</f>
        <v>5</v>
      </c>
      <c r="D2434">
        <v>100</v>
      </c>
      <c r="E2434" t="s">
        <v>6396</v>
      </c>
      <c r="F2434" t="s">
        <v>111</v>
      </c>
      <c r="G2434" t="s">
        <v>124</v>
      </c>
      <c r="H2434" t="s">
        <v>6398</v>
      </c>
    </row>
    <row r="2435" spans="1:8" x14ac:dyDescent="0.2">
      <c r="A2435" t="s">
        <v>28</v>
      </c>
      <c r="B2435" t="s">
        <v>166</v>
      </c>
      <c r="C2435">
        <f>_xlfn.XLOOKUP(B2435,'2.1.trackMPD'!$R$7:$R$29,'2.1.trackMPD'!$T$7:$T$29)</f>
        <v>5</v>
      </c>
      <c r="D2435">
        <v>100</v>
      </c>
      <c r="E2435" t="s">
        <v>6396</v>
      </c>
      <c r="F2435" t="s">
        <v>111</v>
      </c>
      <c r="G2435" t="s">
        <v>140</v>
      </c>
      <c r="H2435" t="s">
        <v>6398</v>
      </c>
    </row>
    <row r="2436" spans="1:8" x14ac:dyDescent="0.2">
      <c r="A2436" t="s">
        <v>28</v>
      </c>
      <c r="B2436" t="s">
        <v>166</v>
      </c>
      <c r="C2436">
        <f>_xlfn.XLOOKUP(B2436,'2.1.trackMPD'!$R$7:$R$29,'2.1.trackMPD'!$T$7:$T$29)</f>
        <v>5</v>
      </c>
      <c r="D2436">
        <v>100</v>
      </c>
      <c r="E2436" t="s">
        <v>6396</v>
      </c>
      <c r="F2436" t="s">
        <v>110</v>
      </c>
      <c r="G2436" t="s">
        <v>124</v>
      </c>
      <c r="H2436" t="s">
        <v>6399</v>
      </c>
    </row>
    <row r="2437" spans="1:8" x14ac:dyDescent="0.2">
      <c r="A2437" t="s">
        <v>28</v>
      </c>
      <c r="B2437" t="s">
        <v>166</v>
      </c>
      <c r="C2437">
        <f>_xlfn.XLOOKUP(B2437,'2.1.trackMPD'!$R$7:$R$29,'2.1.trackMPD'!$T$7:$T$29)</f>
        <v>5</v>
      </c>
      <c r="D2437">
        <v>100</v>
      </c>
      <c r="E2437" t="s">
        <v>6396</v>
      </c>
      <c r="F2437" t="s">
        <v>110</v>
      </c>
      <c r="G2437" t="s">
        <v>140</v>
      </c>
      <c r="H2437" t="s">
        <v>6399</v>
      </c>
    </row>
    <row r="2438" spans="1:8" x14ac:dyDescent="0.2">
      <c r="A2438" t="s">
        <v>28</v>
      </c>
      <c r="B2438" t="s">
        <v>166</v>
      </c>
      <c r="C2438">
        <f>_xlfn.XLOOKUP(B2438,'2.1.trackMPD'!$R$7:$R$29,'2.1.trackMPD'!$T$7:$T$29)</f>
        <v>5</v>
      </c>
      <c r="D2438">
        <v>1000</v>
      </c>
      <c r="E2438" t="s">
        <v>6396</v>
      </c>
      <c r="F2438" t="s">
        <v>110</v>
      </c>
      <c r="G2438" t="s">
        <v>124</v>
      </c>
      <c r="H2438" t="s">
        <v>6398</v>
      </c>
    </row>
    <row r="2439" spans="1:8" x14ac:dyDescent="0.2">
      <c r="A2439" t="s">
        <v>28</v>
      </c>
      <c r="B2439" t="s">
        <v>166</v>
      </c>
      <c r="C2439">
        <f>_xlfn.XLOOKUP(B2439,'2.1.trackMPD'!$R$7:$R$29,'2.1.trackMPD'!$T$7:$T$29)</f>
        <v>5</v>
      </c>
      <c r="D2439">
        <v>1000</v>
      </c>
      <c r="E2439" t="s">
        <v>6396</v>
      </c>
      <c r="F2439" t="s">
        <v>110</v>
      </c>
      <c r="G2439" t="s">
        <v>140</v>
      </c>
      <c r="H2439" t="s">
        <v>6398</v>
      </c>
    </row>
    <row r="2440" spans="1:8" x14ac:dyDescent="0.2">
      <c r="A2440" t="s">
        <v>28</v>
      </c>
      <c r="B2440" t="s">
        <v>166</v>
      </c>
      <c r="C2440">
        <f>_xlfn.XLOOKUP(B2440,'2.1.trackMPD'!$R$7:$R$29,'2.1.trackMPD'!$T$7:$T$29)</f>
        <v>5</v>
      </c>
      <c r="D2440">
        <v>1000</v>
      </c>
      <c r="E2440" t="s">
        <v>6396</v>
      </c>
      <c r="F2440" t="s">
        <v>111</v>
      </c>
      <c r="G2440" t="s">
        <v>124</v>
      </c>
      <c r="H2440" t="s">
        <v>6398</v>
      </c>
    </row>
    <row r="2441" spans="1:8" x14ac:dyDescent="0.2">
      <c r="A2441" t="s">
        <v>28</v>
      </c>
      <c r="B2441" t="s">
        <v>166</v>
      </c>
      <c r="C2441">
        <f>_xlfn.XLOOKUP(B2441,'2.1.trackMPD'!$R$7:$R$29,'2.1.trackMPD'!$T$7:$T$29)</f>
        <v>5</v>
      </c>
      <c r="D2441">
        <v>1000</v>
      </c>
      <c r="E2441" t="s">
        <v>6396</v>
      </c>
      <c r="F2441" t="s">
        <v>111</v>
      </c>
      <c r="G2441" t="s">
        <v>140</v>
      </c>
      <c r="H2441" t="s">
        <v>6398</v>
      </c>
    </row>
    <row r="2442" spans="1:8" x14ac:dyDescent="0.2">
      <c r="A2442" t="s">
        <v>28</v>
      </c>
      <c r="B2442" t="s">
        <v>166</v>
      </c>
      <c r="C2442">
        <f>_xlfn.XLOOKUP(B2442,'2.1.trackMPD'!$R$7:$R$29,'2.1.trackMPD'!$T$7:$T$29)</f>
        <v>5</v>
      </c>
      <c r="D2442">
        <v>1000</v>
      </c>
      <c r="E2442" t="s">
        <v>6396</v>
      </c>
      <c r="F2442" t="s">
        <v>110</v>
      </c>
      <c r="G2442" t="s">
        <v>124</v>
      </c>
      <c r="H2442" t="s">
        <v>6399</v>
      </c>
    </row>
    <row r="2443" spans="1:8" x14ac:dyDescent="0.2">
      <c r="A2443" t="s">
        <v>28</v>
      </c>
      <c r="B2443" t="s">
        <v>166</v>
      </c>
      <c r="C2443">
        <f>_xlfn.XLOOKUP(B2443,'2.1.trackMPD'!$R$7:$R$29,'2.1.trackMPD'!$T$7:$T$29)</f>
        <v>5</v>
      </c>
      <c r="D2443">
        <v>1000</v>
      </c>
      <c r="E2443" t="s">
        <v>6396</v>
      </c>
      <c r="F2443" t="s">
        <v>110</v>
      </c>
      <c r="G2443" t="s">
        <v>140</v>
      </c>
      <c r="H2443" t="s">
        <v>6399</v>
      </c>
    </row>
    <row r="2444" spans="1:8" x14ac:dyDescent="0.2">
      <c r="A2444" t="s">
        <v>28</v>
      </c>
      <c r="B2444" t="s">
        <v>166</v>
      </c>
      <c r="C2444">
        <f>_xlfn.XLOOKUP(B2444,'2.1.trackMPD'!$R$7:$R$29,'2.1.trackMPD'!$T$7:$T$29)</f>
        <v>5</v>
      </c>
      <c r="D2444">
        <v>5000</v>
      </c>
      <c r="E2444" t="s">
        <v>6396</v>
      </c>
      <c r="F2444" t="s">
        <v>110</v>
      </c>
      <c r="G2444" t="s">
        <v>124</v>
      </c>
      <c r="H2444" t="s">
        <v>6398</v>
      </c>
    </row>
    <row r="2445" spans="1:8" x14ac:dyDescent="0.2">
      <c r="A2445" t="s">
        <v>28</v>
      </c>
      <c r="B2445" t="s">
        <v>166</v>
      </c>
      <c r="C2445">
        <f>_xlfn.XLOOKUP(B2445,'2.1.trackMPD'!$R$7:$R$29,'2.1.trackMPD'!$T$7:$T$29)</f>
        <v>5</v>
      </c>
      <c r="D2445">
        <v>5000</v>
      </c>
      <c r="E2445" t="s">
        <v>6396</v>
      </c>
      <c r="F2445" t="s">
        <v>110</v>
      </c>
      <c r="G2445" t="s">
        <v>140</v>
      </c>
      <c r="H2445" t="s">
        <v>6398</v>
      </c>
    </row>
    <row r="2446" spans="1:8" x14ac:dyDescent="0.2">
      <c r="A2446" t="s">
        <v>28</v>
      </c>
      <c r="B2446" t="s">
        <v>166</v>
      </c>
      <c r="C2446">
        <f>_xlfn.XLOOKUP(B2446,'2.1.trackMPD'!$R$7:$R$29,'2.1.trackMPD'!$T$7:$T$29)</f>
        <v>5</v>
      </c>
      <c r="D2446">
        <v>5000</v>
      </c>
      <c r="E2446" t="s">
        <v>6396</v>
      </c>
      <c r="F2446" t="s">
        <v>111</v>
      </c>
      <c r="G2446" t="s">
        <v>124</v>
      </c>
      <c r="H2446" t="s">
        <v>6398</v>
      </c>
    </row>
    <row r="2447" spans="1:8" x14ac:dyDescent="0.2">
      <c r="A2447" t="s">
        <v>28</v>
      </c>
      <c r="B2447" t="s">
        <v>166</v>
      </c>
      <c r="C2447">
        <f>_xlfn.XLOOKUP(B2447,'2.1.trackMPD'!$R$7:$R$29,'2.1.trackMPD'!$T$7:$T$29)</f>
        <v>5</v>
      </c>
      <c r="D2447">
        <v>5000</v>
      </c>
      <c r="E2447" t="s">
        <v>6396</v>
      </c>
      <c r="F2447" t="s">
        <v>111</v>
      </c>
      <c r="G2447" t="s">
        <v>140</v>
      </c>
      <c r="H2447" t="s">
        <v>6398</v>
      </c>
    </row>
    <row r="2448" spans="1:8" x14ac:dyDescent="0.2">
      <c r="A2448" t="s">
        <v>28</v>
      </c>
      <c r="B2448" t="s">
        <v>166</v>
      </c>
      <c r="C2448">
        <f>_xlfn.XLOOKUP(B2448,'2.1.trackMPD'!$R$7:$R$29,'2.1.trackMPD'!$T$7:$T$29)</f>
        <v>5</v>
      </c>
      <c r="D2448">
        <v>5000</v>
      </c>
      <c r="E2448" t="s">
        <v>6396</v>
      </c>
      <c r="F2448" t="s">
        <v>110</v>
      </c>
      <c r="G2448" t="s">
        <v>124</v>
      </c>
      <c r="H2448" t="s">
        <v>6399</v>
      </c>
    </row>
    <row r="2449" spans="1:8" x14ac:dyDescent="0.2">
      <c r="A2449" t="s">
        <v>28</v>
      </c>
      <c r="B2449" t="s">
        <v>166</v>
      </c>
      <c r="C2449">
        <f>_xlfn.XLOOKUP(B2449,'2.1.trackMPD'!$R$7:$R$29,'2.1.trackMPD'!$T$7:$T$29)</f>
        <v>5</v>
      </c>
      <c r="D2449">
        <v>5000</v>
      </c>
      <c r="E2449" t="s">
        <v>6396</v>
      </c>
      <c r="F2449" t="s">
        <v>110</v>
      </c>
      <c r="G2449" t="s">
        <v>140</v>
      </c>
      <c r="H2449" t="s">
        <v>6399</v>
      </c>
    </row>
    <row r="2450" spans="1:8" x14ac:dyDescent="0.2">
      <c r="A2450" t="s">
        <v>28</v>
      </c>
      <c r="B2450" t="s">
        <v>166</v>
      </c>
      <c r="C2450">
        <f>_xlfn.XLOOKUP(B2450,'2.1.trackMPD'!$R$7:$R$29,'2.1.trackMPD'!$T$7:$T$29)</f>
        <v>5</v>
      </c>
      <c r="D2450">
        <v>1</v>
      </c>
      <c r="E2450" t="s">
        <v>6400</v>
      </c>
      <c r="F2450" t="s">
        <v>110</v>
      </c>
      <c r="G2450" t="s">
        <v>124</v>
      </c>
      <c r="H2450" t="s">
        <v>6398</v>
      </c>
    </row>
    <row r="2451" spans="1:8" x14ac:dyDescent="0.2">
      <c r="A2451" t="s">
        <v>28</v>
      </c>
      <c r="B2451" t="s">
        <v>166</v>
      </c>
      <c r="C2451">
        <f>_xlfn.XLOOKUP(B2451,'2.1.trackMPD'!$R$7:$R$29,'2.1.trackMPD'!$T$7:$T$29)</f>
        <v>5</v>
      </c>
      <c r="D2451">
        <v>1</v>
      </c>
      <c r="E2451" t="s">
        <v>6400</v>
      </c>
      <c r="F2451" t="s">
        <v>110</v>
      </c>
      <c r="G2451" t="s">
        <v>140</v>
      </c>
      <c r="H2451" t="s">
        <v>6398</v>
      </c>
    </row>
    <row r="2452" spans="1:8" x14ac:dyDescent="0.2">
      <c r="A2452" t="s">
        <v>28</v>
      </c>
      <c r="B2452" t="s">
        <v>166</v>
      </c>
      <c r="C2452">
        <f>_xlfn.XLOOKUP(B2452,'2.1.trackMPD'!$R$7:$R$29,'2.1.trackMPD'!$T$7:$T$29)</f>
        <v>5</v>
      </c>
      <c r="D2452">
        <v>1</v>
      </c>
      <c r="E2452" t="s">
        <v>6400</v>
      </c>
      <c r="F2452" t="s">
        <v>111</v>
      </c>
      <c r="G2452" t="s">
        <v>124</v>
      </c>
      <c r="H2452" t="s">
        <v>6398</v>
      </c>
    </row>
    <row r="2453" spans="1:8" x14ac:dyDescent="0.2">
      <c r="A2453" t="s">
        <v>28</v>
      </c>
      <c r="B2453" t="s">
        <v>166</v>
      </c>
      <c r="C2453">
        <f>_xlfn.XLOOKUP(B2453,'2.1.trackMPD'!$R$7:$R$29,'2.1.trackMPD'!$T$7:$T$29)</f>
        <v>5</v>
      </c>
      <c r="D2453">
        <v>1</v>
      </c>
      <c r="E2453" t="s">
        <v>6400</v>
      </c>
      <c r="F2453" t="s">
        <v>111</v>
      </c>
      <c r="G2453" t="s">
        <v>140</v>
      </c>
      <c r="H2453" t="s">
        <v>6398</v>
      </c>
    </row>
    <row r="2454" spans="1:8" x14ac:dyDescent="0.2">
      <c r="A2454" t="s">
        <v>28</v>
      </c>
      <c r="B2454" t="s">
        <v>166</v>
      </c>
      <c r="C2454">
        <f>_xlfn.XLOOKUP(B2454,'2.1.trackMPD'!$R$7:$R$29,'2.1.trackMPD'!$T$7:$T$29)</f>
        <v>5</v>
      </c>
      <c r="D2454">
        <v>1</v>
      </c>
      <c r="E2454" t="s">
        <v>6400</v>
      </c>
      <c r="F2454" t="s">
        <v>110</v>
      </c>
      <c r="G2454" t="s">
        <v>124</v>
      </c>
      <c r="H2454" t="s">
        <v>6399</v>
      </c>
    </row>
    <row r="2455" spans="1:8" x14ac:dyDescent="0.2">
      <c r="A2455" t="s">
        <v>28</v>
      </c>
      <c r="B2455" t="s">
        <v>166</v>
      </c>
      <c r="C2455">
        <f>_xlfn.XLOOKUP(B2455,'2.1.trackMPD'!$R$7:$R$29,'2.1.trackMPD'!$T$7:$T$29)</f>
        <v>5</v>
      </c>
      <c r="D2455">
        <v>1</v>
      </c>
      <c r="E2455" t="s">
        <v>6400</v>
      </c>
      <c r="F2455" t="s">
        <v>110</v>
      </c>
      <c r="G2455" t="s">
        <v>140</v>
      </c>
      <c r="H2455" t="s">
        <v>6399</v>
      </c>
    </row>
    <row r="2456" spans="1:8" x14ac:dyDescent="0.2">
      <c r="A2456" t="s">
        <v>28</v>
      </c>
      <c r="B2456" t="s">
        <v>166</v>
      </c>
      <c r="C2456">
        <f>_xlfn.XLOOKUP(B2456,'2.1.trackMPD'!$R$7:$R$29,'2.1.trackMPD'!$T$7:$T$29)</f>
        <v>5</v>
      </c>
      <c r="D2456">
        <v>10</v>
      </c>
      <c r="E2456" t="s">
        <v>6400</v>
      </c>
      <c r="F2456" t="s">
        <v>110</v>
      </c>
      <c r="G2456" t="s">
        <v>124</v>
      </c>
      <c r="H2456" t="s">
        <v>6398</v>
      </c>
    </row>
    <row r="2457" spans="1:8" x14ac:dyDescent="0.2">
      <c r="A2457" t="s">
        <v>28</v>
      </c>
      <c r="B2457" t="s">
        <v>166</v>
      </c>
      <c r="C2457">
        <f>_xlfn.XLOOKUP(B2457,'2.1.trackMPD'!$R$7:$R$29,'2.1.trackMPD'!$T$7:$T$29)</f>
        <v>5</v>
      </c>
      <c r="D2457">
        <v>10</v>
      </c>
      <c r="E2457" t="s">
        <v>6400</v>
      </c>
      <c r="F2457" t="s">
        <v>110</v>
      </c>
      <c r="G2457" t="s">
        <v>140</v>
      </c>
      <c r="H2457" t="s">
        <v>6398</v>
      </c>
    </row>
    <row r="2458" spans="1:8" x14ac:dyDescent="0.2">
      <c r="A2458" t="s">
        <v>28</v>
      </c>
      <c r="B2458" t="s">
        <v>166</v>
      </c>
      <c r="C2458">
        <f>_xlfn.XLOOKUP(B2458,'2.1.trackMPD'!$R$7:$R$29,'2.1.trackMPD'!$T$7:$T$29)</f>
        <v>5</v>
      </c>
      <c r="D2458">
        <v>10</v>
      </c>
      <c r="E2458" t="s">
        <v>6400</v>
      </c>
      <c r="F2458" t="s">
        <v>111</v>
      </c>
      <c r="G2458" t="s">
        <v>124</v>
      </c>
      <c r="H2458" t="s">
        <v>6398</v>
      </c>
    </row>
    <row r="2459" spans="1:8" x14ac:dyDescent="0.2">
      <c r="A2459" t="s">
        <v>28</v>
      </c>
      <c r="B2459" t="s">
        <v>166</v>
      </c>
      <c r="C2459">
        <f>_xlfn.XLOOKUP(B2459,'2.1.trackMPD'!$R$7:$R$29,'2.1.trackMPD'!$T$7:$T$29)</f>
        <v>5</v>
      </c>
      <c r="D2459">
        <v>10</v>
      </c>
      <c r="E2459" t="s">
        <v>6400</v>
      </c>
      <c r="F2459" t="s">
        <v>111</v>
      </c>
      <c r="G2459" t="s">
        <v>140</v>
      </c>
      <c r="H2459" t="s">
        <v>6398</v>
      </c>
    </row>
    <row r="2460" spans="1:8" x14ac:dyDescent="0.2">
      <c r="A2460" t="s">
        <v>28</v>
      </c>
      <c r="B2460" t="s">
        <v>166</v>
      </c>
      <c r="C2460">
        <f>_xlfn.XLOOKUP(B2460,'2.1.trackMPD'!$R$7:$R$29,'2.1.trackMPD'!$T$7:$T$29)</f>
        <v>5</v>
      </c>
      <c r="D2460">
        <v>10</v>
      </c>
      <c r="E2460" t="s">
        <v>6400</v>
      </c>
      <c r="F2460" t="s">
        <v>110</v>
      </c>
      <c r="G2460" t="s">
        <v>124</v>
      </c>
      <c r="H2460" t="s">
        <v>6399</v>
      </c>
    </row>
    <row r="2461" spans="1:8" x14ac:dyDescent="0.2">
      <c r="A2461" t="s">
        <v>28</v>
      </c>
      <c r="B2461" t="s">
        <v>166</v>
      </c>
      <c r="C2461">
        <f>_xlfn.XLOOKUP(B2461,'2.1.trackMPD'!$R$7:$R$29,'2.1.trackMPD'!$T$7:$T$29)</f>
        <v>5</v>
      </c>
      <c r="D2461">
        <v>10</v>
      </c>
      <c r="E2461" t="s">
        <v>6400</v>
      </c>
      <c r="F2461" t="s">
        <v>110</v>
      </c>
      <c r="G2461" t="s">
        <v>140</v>
      </c>
      <c r="H2461" t="s">
        <v>6399</v>
      </c>
    </row>
    <row r="2462" spans="1:8" x14ac:dyDescent="0.2">
      <c r="A2462" t="s">
        <v>28</v>
      </c>
      <c r="B2462" t="s">
        <v>166</v>
      </c>
      <c r="C2462">
        <f>_xlfn.XLOOKUP(B2462,'2.1.trackMPD'!$R$7:$R$29,'2.1.trackMPD'!$T$7:$T$29)</f>
        <v>5</v>
      </c>
      <c r="D2462">
        <v>100</v>
      </c>
      <c r="E2462" t="s">
        <v>6400</v>
      </c>
      <c r="F2462" t="s">
        <v>110</v>
      </c>
      <c r="G2462" t="s">
        <v>124</v>
      </c>
      <c r="H2462" t="s">
        <v>6398</v>
      </c>
    </row>
    <row r="2463" spans="1:8" x14ac:dyDescent="0.2">
      <c r="A2463" t="s">
        <v>28</v>
      </c>
      <c r="B2463" t="s">
        <v>166</v>
      </c>
      <c r="C2463">
        <f>_xlfn.XLOOKUP(B2463,'2.1.trackMPD'!$R$7:$R$29,'2.1.trackMPD'!$T$7:$T$29)</f>
        <v>5</v>
      </c>
      <c r="D2463">
        <v>100</v>
      </c>
      <c r="E2463" t="s">
        <v>6400</v>
      </c>
      <c r="F2463" t="s">
        <v>110</v>
      </c>
      <c r="G2463" t="s">
        <v>140</v>
      </c>
      <c r="H2463" t="s">
        <v>6398</v>
      </c>
    </row>
    <row r="2464" spans="1:8" x14ac:dyDescent="0.2">
      <c r="A2464" t="s">
        <v>28</v>
      </c>
      <c r="B2464" t="s">
        <v>166</v>
      </c>
      <c r="C2464">
        <f>_xlfn.XLOOKUP(B2464,'2.1.trackMPD'!$R$7:$R$29,'2.1.trackMPD'!$T$7:$T$29)</f>
        <v>5</v>
      </c>
      <c r="D2464">
        <v>100</v>
      </c>
      <c r="E2464" t="s">
        <v>6400</v>
      </c>
      <c r="F2464" t="s">
        <v>111</v>
      </c>
      <c r="G2464" t="s">
        <v>124</v>
      </c>
      <c r="H2464" t="s">
        <v>6398</v>
      </c>
    </row>
    <row r="2465" spans="1:8" x14ac:dyDescent="0.2">
      <c r="A2465" t="s">
        <v>28</v>
      </c>
      <c r="B2465" t="s">
        <v>166</v>
      </c>
      <c r="C2465">
        <f>_xlfn.XLOOKUP(B2465,'2.1.trackMPD'!$R$7:$R$29,'2.1.trackMPD'!$T$7:$T$29)</f>
        <v>5</v>
      </c>
      <c r="D2465">
        <v>100</v>
      </c>
      <c r="E2465" t="s">
        <v>6400</v>
      </c>
      <c r="F2465" t="s">
        <v>111</v>
      </c>
      <c r="G2465" t="s">
        <v>140</v>
      </c>
      <c r="H2465" t="s">
        <v>6398</v>
      </c>
    </row>
    <row r="2466" spans="1:8" x14ac:dyDescent="0.2">
      <c r="A2466" t="s">
        <v>28</v>
      </c>
      <c r="B2466" t="s">
        <v>166</v>
      </c>
      <c r="C2466">
        <f>_xlfn.XLOOKUP(B2466,'2.1.trackMPD'!$R$7:$R$29,'2.1.trackMPD'!$T$7:$T$29)</f>
        <v>5</v>
      </c>
      <c r="D2466">
        <v>100</v>
      </c>
      <c r="E2466" t="s">
        <v>6400</v>
      </c>
      <c r="F2466" t="s">
        <v>110</v>
      </c>
      <c r="G2466" t="s">
        <v>124</v>
      </c>
      <c r="H2466" t="s">
        <v>6399</v>
      </c>
    </row>
    <row r="2467" spans="1:8" x14ac:dyDescent="0.2">
      <c r="A2467" t="s">
        <v>28</v>
      </c>
      <c r="B2467" t="s">
        <v>166</v>
      </c>
      <c r="C2467">
        <f>_xlfn.XLOOKUP(B2467,'2.1.trackMPD'!$R$7:$R$29,'2.1.trackMPD'!$T$7:$T$29)</f>
        <v>5</v>
      </c>
      <c r="D2467">
        <v>100</v>
      </c>
      <c r="E2467" t="s">
        <v>6400</v>
      </c>
      <c r="F2467" t="s">
        <v>110</v>
      </c>
      <c r="G2467" t="s">
        <v>140</v>
      </c>
      <c r="H2467" t="s">
        <v>6399</v>
      </c>
    </row>
    <row r="2468" spans="1:8" x14ac:dyDescent="0.2">
      <c r="A2468" t="s">
        <v>28</v>
      </c>
      <c r="B2468" t="s">
        <v>166</v>
      </c>
      <c r="C2468">
        <f>_xlfn.XLOOKUP(B2468,'2.1.trackMPD'!$R$7:$R$29,'2.1.trackMPD'!$T$7:$T$29)</f>
        <v>5</v>
      </c>
      <c r="D2468">
        <v>1000</v>
      </c>
      <c r="E2468" t="s">
        <v>6400</v>
      </c>
      <c r="F2468" t="s">
        <v>110</v>
      </c>
      <c r="G2468" t="s">
        <v>124</v>
      </c>
      <c r="H2468" t="s">
        <v>6398</v>
      </c>
    </row>
    <row r="2469" spans="1:8" x14ac:dyDescent="0.2">
      <c r="A2469" t="s">
        <v>28</v>
      </c>
      <c r="B2469" t="s">
        <v>166</v>
      </c>
      <c r="C2469">
        <f>_xlfn.XLOOKUP(B2469,'2.1.trackMPD'!$R$7:$R$29,'2.1.trackMPD'!$T$7:$T$29)</f>
        <v>5</v>
      </c>
      <c r="D2469">
        <v>1000</v>
      </c>
      <c r="E2469" t="s">
        <v>6400</v>
      </c>
      <c r="F2469" t="s">
        <v>110</v>
      </c>
      <c r="G2469" t="s">
        <v>140</v>
      </c>
      <c r="H2469" t="s">
        <v>6398</v>
      </c>
    </row>
    <row r="2470" spans="1:8" x14ac:dyDescent="0.2">
      <c r="A2470" t="s">
        <v>28</v>
      </c>
      <c r="B2470" t="s">
        <v>166</v>
      </c>
      <c r="C2470">
        <f>_xlfn.XLOOKUP(B2470,'2.1.trackMPD'!$R$7:$R$29,'2.1.trackMPD'!$T$7:$T$29)</f>
        <v>5</v>
      </c>
      <c r="D2470">
        <v>1000</v>
      </c>
      <c r="E2470" t="s">
        <v>6400</v>
      </c>
      <c r="F2470" t="s">
        <v>111</v>
      </c>
      <c r="G2470" t="s">
        <v>124</v>
      </c>
      <c r="H2470" t="s">
        <v>6398</v>
      </c>
    </row>
    <row r="2471" spans="1:8" x14ac:dyDescent="0.2">
      <c r="A2471" t="s">
        <v>28</v>
      </c>
      <c r="B2471" t="s">
        <v>166</v>
      </c>
      <c r="C2471">
        <f>_xlfn.XLOOKUP(B2471,'2.1.trackMPD'!$R$7:$R$29,'2.1.trackMPD'!$T$7:$T$29)</f>
        <v>5</v>
      </c>
      <c r="D2471">
        <v>1000</v>
      </c>
      <c r="E2471" t="s">
        <v>6400</v>
      </c>
      <c r="F2471" t="s">
        <v>111</v>
      </c>
      <c r="G2471" t="s">
        <v>140</v>
      </c>
      <c r="H2471" t="s">
        <v>6398</v>
      </c>
    </row>
    <row r="2472" spans="1:8" x14ac:dyDescent="0.2">
      <c r="A2472" t="s">
        <v>28</v>
      </c>
      <c r="B2472" t="s">
        <v>166</v>
      </c>
      <c r="C2472">
        <f>_xlfn.XLOOKUP(B2472,'2.1.trackMPD'!$R$7:$R$29,'2.1.trackMPD'!$T$7:$T$29)</f>
        <v>5</v>
      </c>
      <c r="D2472">
        <v>1000</v>
      </c>
      <c r="E2472" t="s">
        <v>6400</v>
      </c>
      <c r="F2472" t="s">
        <v>110</v>
      </c>
      <c r="G2472" t="s">
        <v>124</v>
      </c>
      <c r="H2472" t="s">
        <v>6399</v>
      </c>
    </row>
    <row r="2473" spans="1:8" x14ac:dyDescent="0.2">
      <c r="A2473" t="s">
        <v>28</v>
      </c>
      <c r="B2473" t="s">
        <v>166</v>
      </c>
      <c r="C2473">
        <f>_xlfn.XLOOKUP(B2473,'2.1.trackMPD'!$R$7:$R$29,'2.1.trackMPD'!$T$7:$T$29)</f>
        <v>5</v>
      </c>
      <c r="D2473">
        <v>1000</v>
      </c>
      <c r="E2473" t="s">
        <v>6400</v>
      </c>
      <c r="F2473" t="s">
        <v>110</v>
      </c>
      <c r="G2473" t="s">
        <v>140</v>
      </c>
      <c r="H2473" t="s">
        <v>6399</v>
      </c>
    </row>
    <row r="2474" spans="1:8" x14ac:dyDescent="0.2">
      <c r="A2474" t="s">
        <v>28</v>
      </c>
      <c r="B2474" t="s">
        <v>166</v>
      </c>
      <c r="C2474">
        <f>_xlfn.XLOOKUP(B2474,'2.1.trackMPD'!$R$7:$R$29,'2.1.trackMPD'!$T$7:$T$29)</f>
        <v>5</v>
      </c>
      <c r="D2474">
        <v>5000</v>
      </c>
      <c r="E2474" t="s">
        <v>6400</v>
      </c>
      <c r="F2474" t="s">
        <v>110</v>
      </c>
      <c r="G2474" t="s">
        <v>124</v>
      </c>
      <c r="H2474" t="s">
        <v>6398</v>
      </c>
    </row>
    <row r="2475" spans="1:8" x14ac:dyDescent="0.2">
      <c r="A2475" t="s">
        <v>28</v>
      </c>
      <c r="B2475" t="s">
        <v>166</v>
      </c>
      <c r="C2475">
        <f>_xlfn.XLOOKUP(B2475,'2.1.trackMPD'!$R$7:$R$29,'2.1.trackMPD'!$T$7:$T$29)</f>
        <v>5</v>
      </c>
      <c r="D2475">
        <v>5000</v>
      </c>
      <c r="E2475" t="s">
        <v>6400</v>
      </c>
      <c r="F2475" t="s">
        <v>110</v>
      </c>
      <c r="G2475" t="s">
        <v>140</v>
      </c>
      <c r="H2475" t="s">
        <v>6398</v>
      </c>
    </row>
    <row r="2476" spans="1:8" x14ac:dyDescent="0.2">
      <c r="A2476" t="s">
        <v>28</v>
      </c>
      <c r="B2476" t="s">
        <v>166</v>
      </c>
      <c r="C2476">
        <f>_xlfn.XLOOKUP(B2476,'2.1.trackMPD'!$R$7:$R$29,'2.1.trackMPD'!$T$7:$T$29)</f>
        <v>5</v>
      </c>
      <c r="D2476">
        <v>5000</v>
      </c>
      <c r="E2476" t="s">
        <v>6400</v>
      </c>
      <c r="F2476" t="s">
        <v>111</v>
      </c>
      <c r="G2476" t="s">
        <v>124</v>
      </c>
      <c r="H2476" t="s">
        <v>6398</v>
      </c>
    </row>
    <row r="2477" spans="1:8" x14ac:dyDescent="0.2">
      <c r="A2477" t="s">
        <v>28</v>
      </c>
      <c r="B2477" t="s">
        <v>166</v>
      </c>
      <c r="C2477">
        <f>_xlfn.XLOOKUP(B2477,'2.1.trackMPD'!$R$7:$R$29,'2.1.trackMPD'!$T$7:$T$29)</f>
        <v>5</v>
      </c>
      <c r="D2477">
        <v>5000</v>
      </c>
      <c r="E2477" t="s">
        <v>6400</v>
      </c>
      <c r="F2477" t="s">
        <v>111</v>
      </c>
      <c r="G2477" t="s">
        <v>140</v>
      </c>
      <c r="H2477" t="s">
        <v>6398</v>
      </c>
    </row>
    <row r="2478" spans="1:8" x14ac:dyDescent="0.2">
      <c r="A2478" t="s">
        <v>28</v>
      </c>
      <c r="B2478" t="s">
        <v>166</v>
      </c>
      <c r="C2478">
        <f>_xlfn.XLOOKUP(B2478,'2.1.trackMPD'!$R$7:$R$29,'2.1.trackMPD'!$T$7:$T$29)</f>
        <v>5</v>
      </c>
      <c r="D2478">
        <v>5000</v>
      </c>
      <c r="E2478" t="s">
        <v>6400</v>
      </c>
      <c r="F2478" t="s">
        <v>110</v>
      </c>
      <c r="G2478" t="s">
        <v>124</v>
      </c>
      <c r="H2478" t="s">
        <v>6399</v>
      </c>
    </row>
    <row r="2479" spans="1:8" x14ac:dyDescent="0.2">
      <c r="A2479" t="s">
        <v>28</v>
      </c>
      <c r="B2479" t="s">
        <v>166</v>
      </c>
      <c r="C2479">
        <f>_xlfn.XLOOKUP(B2479,'2.1.trackMPD'!$R$7:$R$29,'2.1.trackMPD'!$T$7:$T$29)</f>
        <v>5</v>
      </c>
      <c r="D2479">
        <v>5000</v>
      </c>
      <c r="E2479" t="s">
        <v>6400</v>
      </c>
      <c r="F2479" t="s">
        <v>110</v>
      </c>
      <c r="G2479" t="s">
        <v>140</v>
      </c>
      <c r="H2479" t="s">
        <v>6399</v>
      </c>
    </row>
    <row r="2480" spans="1:8" x14ac:dyDescent="0.2">
      <c r="A2480" t="s">
        <v>28</v>
      </c>
      <c r="B2480" t="s">
        <v>166</v>
      </c>
      <c r="C2480">
        <f>_xlfn.XLOOKUP(B2480,'2.1.trackMPD'!$R$7:$R$29,'2.1.trackMPD'!$T$7:$T$29)</f>
        <v>5</v>
      </c>
      <c r="D2480">
        <v>1</v>
      </c>
      <c r="E2480" t="s">
        <v>6401</v>
      </c>
      <c r="F2480" t="s">
        <v>110</v>
      </c>
      <c r="G2480" t="s">
        <v>124</v>
      </c>
      <c r="H2480" t="s">
        <v>6398</v>
      </c>
    </row>
    <row r="2481" spans="1:8" x14ac:dyDescent="0.2">
      <c r="A2481" t="s">
        <v>28</v>
      </c>
      <c r="B2481" t="s">
        <v>166</v>
      </c>
      <c r="C2481">
        <f>_xlfn.XLOOKUP(B2481,'2.1.trackMPD'!$R$7:$R$29,'2.1.trackMPD'!$T$7:$T$29)</f>
        <v>5</v>
      </c>
      <c r="D2481">
        <v>1</v>
      </c>
      <c r="E2481" t="s">
        <v>6401</v>
      </c>
      <c r="F2481" t="s">
        <v>110</v>
      </c>
      <c r="G2481" t="s">
        <v>140</v>
      </c>
      <c r="H2481" t="s">
        <v>6398</v>
      </c>
    </row>
    <row r="2482" spans="1:8" x14ac:dyDescent="0.2">
      <c r="A2482" t="s">
        <v>28</v>
      </c>
      <c r="B2482" t="s">
        <v>166</v>
      </c>
      <c r="C2482">
        <f>_xlfn.XLOOKUP(B2482,'2.1.trackMPD'!$R$7:$R$29,'2.1.trackMPD'!$T$7:$T$29)</f>
        <v>5</v>
      </c>
      <c r="D2482">
        <v>1</v>
      </c>
      <c r="E2482" t="s">
        <v>6401</v>
      </c>
      <c r="F2482" t="s">
        <v>111</v>
      </c>
      <c r="G2482" t="s">
        <v>124</v>
      </c>
      <c r="H2482" t="s">
        <v>6398</v>
      </c>
    </row>
    <row r="2483" spans="1:8" x14ac:dyDescent="0.2">
      <c r="A2483" t="s">
        <v>28</v>
      </c>
      <c r="B2483" t="s">
        <v>166</v>
      </c>
      <c r="C2483">
        <f>_xlfn.XLOOKUP(B2483,'2.1.trackMPD'!$R$7:$R$29,'2.1.trackMPD'!$T$7:$T$29)</f>
        <v>5</v>
      </c>
      <c r="D2483">
        <v>1</v>
      </c>
      <c r="E2483" t="s">
        <v>6401</v>
      </c>
      <c r="F2483" t="s">
        <v>111</v>
      </c>
      <c r="G2483" t="s">
        <v>140</v>
      </c>
      <c r="H2483" t="s">
        <v>6398</v>
      </c>
    </row>
    <row r="2484" spans="1:8" x14ac:dyDescent="0.2">
      <c r="A2484" t="s">
        <v>28</v>
      </c>
      <c r="B2484" t="s">
        <v>166</v>
      </c>
      <c r="C2484">
        <f>_xlfn.XLOOKUP(B2484,'2.1.trackMPD'!$R$7:$R$29,'2.1.trackMPD'!$T$7:$T$29)</f>
        <v>5</v>
      </c>
      <c r="D2484">
        <v>1</v>
      </c>
      <c r="E2484" t="s">
        <v>6401</v>
      </c>
      <c r="F2484" t="s">
        <v>110</v>
      </c>
      <c r="G2484" t="s">
        <v>124</v>
      </c>
      <c r="H2484" t="s">
        <v>6399</v>
      </c>
    </row>
    <row r="2485" spans="1:8" x14ac:dyDescent="0.2">
      <c r="A2485" t="s">
        <v>28</v>
      </c>
      <c r="B2485" t="s">
        <v>166</v>
      </c>
      <c r="C2485">
        <f>_xlfn.XLOOKUP(B2485,'2.1.trackMPD'!$R$7:$R$29,'2.1.trackMPD'!$T$7:$T$29)</f>
        <v>5</v>
      </c>
      <c r="D2485">
        <v>1</v>
      </c>
      <c r="E2485" t="s">
        <v>6401</v>
      </c>
      <c r="F2485" t="s">
        <v>110</v>
      </c>
      <c r="G2485" t="s">
        <v>140</v>
      </c>
      <c r="H2485" t="s">
        <v>6399</v>
      </c>
    </row>
    <row r="2486" spans="1:8" x14ac:dyDescent="0.2">
      <c r="A2486" t="s">
        <v>28</v>
      </c>
      <c r="B2486" t="s">
        <v>166</v>
      </c>
      <c r="C2486">
        <f>_xlfn.XLOOKUP(B2486,'2.1.trackMPD'!$R$7:$R$29,'2.1.trackMPD'!$T$7:$T$29)</f>
        <v>5</v>
      </c>
      <c r="D2486">
        <v>10</v>
      </c>
      <c r="E2486" t="s">
        <v>6401</v>
      </c>
      <c r="F2486" t="s">
        <v>110</v>
      </c>
      <c r="G2486" t="s">
        <v>124</v>
      </c>
      <c r="H2486" t="s">
        <v>6398</v>
      </c>
    </row>
    <row r="2487" spans="1:8" x14ac:dyDescent="0.2">
      <c r="A2487" t="s">
        <v>28</v>
      </c>
      <c r="B2487" t="s">
        <v>166</v>
      </c>
      <c r="C2487">
        <f>_xlfn.XLOOKUP(B2487,'2.1.trackMPD'!$R$7:$R$29,'2.1.trackMPD'!$T$7:$T$29)</f>
        <v>5</v>
      </c>
      <c r="D2487">
        <v>10</v>
      </c>
      <c r="E2487" t="s">
        <v>6401</v>
      </c>
      <c r="F2487" t="s">
        <v>110</v>
      </c>
      <c r="G2487" t="s">
        <v>140</v>
      </c>
      <c r="H2487" t="s">
        <v>6398</v>
      </c>
    </row>
    <row r="2488" spans="1:8" x14ac:dyDescent="0.2">
      <c r="A2488" t="s">
        <v>28</v>
      </c>
      <c r="B2488" t="s">
        <v>166</v>
      </c>
      <c r="C2488">
        <f>_xlfn.XLOOKUP(B2488,'2.1.trackMPD'!$R$7:$R$29,'2.1.trackMPD'!$T$7:$T$29)</f>
        <v>5</v>
      </c>
      <c r="D2488">
        <v>10</v>
      </c>
      <c r="E2488" t="s">
        <v>6401</v>
      </c>
      <c r="F2488" t="s">
        <v>111</v>
      </c>
      <c r="G2488" t="s">
        <v>124</v>
      </c>
      <c r="H2488" t="s">
        <v>6398</v>
      </c>
    </row>
    <row r="2489" spans="1:8" x14ac:dyDescent="0.2">
      <c r="A2489" t="s">
        <v>28</v>
      </c>
      <c r="B2489" t="s">
        <v>166</v>
      </c>
      <c r="C2489">
        <f>_xlfn.XLOOKUP(B2489,'2.1.trackMPD'!$R$7:$R$29,'2.1.trackMPD'!$T$7:$T$29)</f>
        <v>5</v>
      </c>
      <c r="D2489">
        <v>10</v>
      </c>
      <c r="E2489" t="s">
        <v>6401</v>
      </c>
      <c r="F2489" t="s">
        <v>111</v>
      </c>
      <c r="G2489" t="s">
        <v>140</v>
      </c>
      <c r="H2489" t="s">
        <v>6398</v>
      </c>
    </row>
    <row r="2490" spans="1:8" x14ac:dyDescent="0.2">
      <c r="A2490" t="s">
        <v>28</v>
      </c>
      <c r="B2490" t="s">
        <v>166</v>
      </c>
      <c r="C2490">
        <f>_xlfn.XLOOKUP(B2490,'2.1.trackMPD'!$R$7:$R$29,'2.1.trackMPD'!$T$7:$T$29)</f>
        <v>5</v>
      </c>
      <c r="D2490">
        <v>10</v>
      </c>
      <c r="E2490" t="s">
        <v>6401</v>
      </c>
      <c r="F2490" t="s">
        <v>110</v>
      </c>
      <c r="G2490" t="s">
        <v>124</v>
      </c>
      <c r="H2490" t="s">
        <v>6399</v>
      </c>
    </row>
    <row r="2491" spans="1:8" x14ac:dyDescent="0.2">
      <c r="A2491" t="s">
        <v>28</v>
      </c>
      <c r="B2491" t="s">
        <v>166</v>
      </c>
      <c r="C2491">
        <f>_xlfn.XLOOKUP(B2491,'2.1.trackMPD'!$R$7:$R$29,'2.1.trackMPD'!$T$7:$T$29)</f>
        <v>5</v>
      </c>
      <c r="D2491">
        <v>10</v>
      </c>
      <c r="E2491" t="s">
        <v>6401</v>
      </c>
      <c r="F2491" t="s">
        <v>110</v>
      </c>
      <c r="G2491" t="s">
        <v>140</v>
      </c>
      <c r="H2491" t="s">
        <v>6399</v>
      </c>
    </row>
    <row r="2492" spans="1:8" x14ac:dyDescent="0.2">
      <c r="A2492" t="s">
        <v>28</v>
      </c>
      <c r="B2492" t="s">
        <v>166</v>
      </c>
      <c r="C2492">
        <f>_xlfn.XLOOKUP(B2492,'2.1.trackMPD'!$R$7:$R$29,'2.1.trackMPD'!$T$7:$T$29)</f>
        <v>5</v>
      </c>
      <c r="D2492">
        <v>100</v>
      </c>
      <c r="E2492" t="s">
        <v>6401</v>
      </c>
      <c r="F2492" t="s">
        <v>110</v>
      </c>
      <c r="G2492" t="s">
        <v>124</v>
      </c>
      <c r="H2492" t="s">
        <v>6398</v>
      </c>
    </row>
    <row r="2493" spans="1:8" x14ac:dyDescent="0.2">
      <c r="A2493" t="s">
        <v>28</v>
      </c>
      <c r="B2493" t="s">
        <v>166</v>
      </c>
      <c r="C2493">
        <f>_xlfn.XLOOKUP(B2493,'2.1.trackMPD'!$R$7:$R$29,'2.1.trackMPD'!$T$7:$T$29)</f>
        <v>5</v>
      </c>
      <c r="D2493">
        <v>100</v>
      </c>
      <c r="E2493" t="s">
        <v>6401</v>
      </c>
      <c r="F2493" t="s">
        <v>110</v>
      </c>
      <c r="G2493" t="s">
        <v>140</v>
      </c>
      <c r="H2493" t="s">
        <v>6398</v>
      </c>
    </row>
    <row r="2494" spans="1:8" x14ac:dyDescent="0.2">
      <c r="A2494" t="s">
        <v>28</v>
      </c>
      <c r="B2494" t="s">
        <v>166</v>
      </c>
      <c r="C2494">
        <f>_xlfn.XLOOKUP(B2494,'2.1.trackMPD'!$R$7:$R$29,'2.1.trackMPD'!$T$7:$T$29)</f>
        <v>5</v>
      </c>
      <c r="D2494">
        <v>100</v>
      </c>
      <c r="E2494" t="s">
        <v>6401</v>
      </c>
      <c r="F2494" t="s">
        <v>111</v>
      </c>
      <c r="G2494" t="s">
        <v>124</v>
      </c>
      <c r="H2494" t="s">
        <v>6398</v>
      </c>
    </row>
    <row r="2495" spans="1:8" x14ac:dyDescent="0.2">
      <c r="A2495" t="s">
        <v>28</v>
      </c>
      <c r="B2495" t="s">
        <v>166</v>
      </c>
      <c r="C2495">
        <f>_xlfn.XLOOKUP(B2495,'2.1.trackMPD'!$R$7:$R$29,'2.1.trackMPD'!$T$7:$T$29)</f>
        <v>5</v>
      </c>
      <c r="D2495">
        <v>100</v>
      </c>
      <c r="E2495" t="s">
        <v>6401</v>
      </c>
      <c r="F2495" t="s">
        <v>111</v>
      </c>
      <c r="G2495" t="s">
        <v>140</v>
      </c>
      <c r="H2495" t="s">
        <v>6398</v>
      </c>
    </row>
    <row r="2496" spans="1:8" x14ac:dyDescent="0.2">
      <c r="A2496" t="s">
        <v>28</v>
      </c>
      <c r="B2496" t="s">
        <v>166</v>
      </c>
      <c r="C2496">
        <f>_xlfn.XLOOKUP(B2496,'2.1.trackMPD'!$R$7:$R$29,'2.1.trackMPD'!$T$7:$T$29)</f>
        <v>5</v>
      </c>
      <c r="D2496">
        <v>100</v>
      </c>
      <c r="E2496" t="s">
        <v>6401</v>
      </c>
      <c r="F2496" t="s">
        <v>110</v>
      </c>
      <c r="G2496" t="s">
        <v>124</v>
      </c>
      <c r="H2496" t="s">
        <v>6399</v>
      </c>
    </row>
    <row r="2497" spans="1:8" x14ac:dyDescent="0.2">
      <c r="A2497" t="s">
        <v>28</v>
      </c>
      <c r="B2497" t="s">
        <v>166</v>
      </c>
      <c r="C2497">
        <f>_xlfn.XLOOKUP(B2497,'2.1.trackMPD'!$R$7:$R$29,'2.1.trackMPD'!$T$7:$T$29)</f>
        <v>5</v>
      </c>
      <c r="D2497">
        <v>100</v>
      </c>
      <c r="E2497" t="s">
        <v>6401</v>
      </c>
      <c r="F2497" t="s">
        <v>110</v>
      </c>
      <c r="G2497" t="s">
        <v>140</v>
      </c>
      <c r="H2497" t="s">
        <v>6399</v>
      </c>
    </row>
    <row r="2498" spans="1:8" x14ac:dyDescent="0.2">
      <c r="A2498" t="s">
        <v>28</v>
      </c>
      <c r="B2498" t="s">
        <v>10</v>
      </c>
      <c r="C2498">
        <f>_xlfn.XLOOKUP(B2498,'2.1.trackMPD'!$R$7:$R$29,'2.1.trackMPD'!$T$7:$T$29)</f>
        <v>5</v>
      </c>
      <c r="D2498">
        <v>1</v>
      </c>
      <c r="E2498" t="s">
        <v>6396</v>
      </c>
      <c r="F2498" t="s">
        <v>110</v>
      </c>
      <c r="G2498" t="s">
        <v>124</v>
      </c>
      <c r="H2498" t="s">
        <v>6398</v>
      </c>
    </row>
    <row r="2499" spans="1:8" x14ac:dyDescent="0.2">
      <c r="A2499" t="s">
        <v>28</v>
      </c>
      <c r="B2499" t="s">
        <v>10</v>
      </c>
      <c r="C2499">
        <f>_xlfn.XLOOKUP(B2499,'2.1.trackMPD'!$R$7:$R$29,'2.1.trackMPD'!$T$7:$T$29)</f>
        <v>5</v>
      </c>
      <c r="D2499">
        <v>1</v>
      </c>
      <c r="E2499" t="s">
        <v>6396</v>
      </c>
      <c r="F2499" t="s">
        <v>110</v>
      </c>
      <c r="G2499" t="s">
        <v>140</v>
      </c>
      <c r="H2499" t="s">
        <v>6398</v>
      </c>
    </row>
    <row r="2500" spans="1:8" x14ac:dyDescent="0.2">
      <c r="A2500" t="s">
        <v>28</v>
      </c>
      <c r="B2500" t="s">
        <v>10</v>
      </c>
      <c r="C2500">
        <f>_xlfn.XLOOKUP(B2500,'2.1.trackMPD'!$R$7:$R$29,'2.1.trackMPD'!$T$7:$T$29)</f>
        <v>5</v>
      </c>
      <c r="D2500">
        <v>1</v>
      </c>
      <c r="E2500" t="s">
        <v>6396</v>
      </c>
      <c r="F2500" t="s">
        <v>111</v>
      </c>
      <c r="G2500" t="s">
        <v>124</v>
      </c>
      <c r="H2500" t="s">
        <v>6398</v>
      </c>
    </row>
    <row r="2501" spans="1:8" x14ac:dyDescent="0.2">
      <c r="A2501" t="s">
        <v>28</v>
      </c>
      <c r="B2501" t="s">
        <v>10</v>
      </c>
      <c r="C2501">
        <f>_xlfn.XLOOKUP(B2501,'2.1.trackMPD'!$R$7:$R$29,'2.1.trackMPD'!$T$7:$T$29)</f>
        <v>5</v>
      </c>
      <c r="D2501">
        <v>1</v>
      </c>
      <c r="E2501" t="s">
        <v>6396</v>
      </c>
      <c r="F2501" t="s">
        <v>111</v>
      </c>
      <c r="G2501" t="s">
        <v>140</v>
      </c>
      <c r="H2501" t="s">
        <v>6398</v>
      </c>
    </row>
    <row r="2502" spans="1:8" x14ac:dyDescent="0.2">
      <c r="A2502" t="s">
        <v>28</v>
      </c>
      <c r="B2502" t="s">
        <v>10</v>
      </c>
      <c r="C2502">
        <f>_xlfn.XLOOKUP(B2502,'2.1.trackMPD'!$R$7:$R$29,'2.1.trackMPD'!$T$7:$T$29)</f>
        <v>5</v>
      </c>
      <c r="D2502">
        <v>1</v>
      </c>
      <c r="E2502" t="s">
        <v>6396</v>
      </c>
      <c r="F2502" t="s">
        <v>110</v>
      </c>
      <c r="G2502" t="s">
        <v>124</v>
      </c>
      <c r="H2502" t="s">
        <v>6399</v>
      </c>
    </row>
    <row r="2503" spans="1:8" x14ac:dyDescent="0.2">
      <c r="A2503" t="s">
        <v>28</v>
      </c>
      <c r="B2503" t="s">
        <v>10</v>
      </c>
      <c r="C2503">
        <f>_xlfn.XLOOKUP(B2503,'2.1.trackMPD'!$R$7:$R$29,'2.1.trackMPD'!$T$7:$T$29)</f>
        <v>5</v>
      </c>
      <c r="D2503">
        <v>1</v>
      </c>
      <c r="E2503" t="s">
        <v>6396</v>
      </c>
      <c r="F2503" t="s">
        <v>110</v>
      </c>
      <c r="G2503" t="s">
        <v>140</v>
      </c>
      <c r="H2503" t="s">
        <v>6399</v>
      </c>
    </row>
    <row r="2504" spans="1:8" x14ac:dyDescent="0.2">
      <c r="A2504" t="s">
        <v>28</v>
      </c>
      <c r="B2504" t="s">
        <v>10</v>
      </c>
      <c r="C2504">
        <f>_xlfn.XLOOKUP(B2504,'2.1.trackMPD'!$R$7:$R$29,'2.1.trackMPD'!$T$7:$T$29)</f>
        <v>5</v>
      </c>
      <c r="D2504">
        <v>10</v>
      </c>
      <c r="E2504" t="s">
        <v>6396</v>
      </c>
      <c r="F2504" t="s">
        <v>110</v>
      </c>
      <c r="G2504" t="s">
        <v>124</v>
      </c>
      <c r="H2504" t="s">
        <v>6398</v>
      </c>
    </row>
    <row r="2505" spans="1:8" x14ac:dyDescent="0.2">
      <c r="A2505" t="s">
        <v>28</v>
      </c>
      <c r="B2505" t="s">
        <v>10</v>
      </c>
      <c r="C2505">
        <f>_xlfn.XLOOKUP(B2505,'2.1.trackMPD'!$R$7:$R$29,'2.1.trackMPD'!$T$7:$T$29)</f>
        <v>5</v>
      </c>
      <c r="D2505">
        <v>10</v>
      </c>
      <c r="E2505" t="s">
        <v>6396</v>
      </c>
      <c r="F2505" t="s">
        <v>110</v>
      </c>
      <c r="G2505" t="s">
        <v>140</v>
      </c>
      <c r="H2505" t="s">
        <v>6398</v>
      </c>
    </row>
    <row r="2506" spans="1:8" x14ac:dyDescent="0.2">
      <c r="A2506" t="s">
        <v>28</v>
      </c>
      <c r="B2506" t="s">
        <v>10</v>
      </c>
      <c r="C2506">
        <f>_xlfn.XLOOKUP(B2506,'2.1.trackMPD'!$R$7:$R$29,'2.1.trackMPD'!$T$7:$T$29)</f>
        <v>5</v>
      </c>
      <c r="D2506">
        <v>10</v>
      </c>
      <c r="E2506" t="s">
        <v>6396</v>
      </c>
      <c r="F2506" t="s">
        <v>111</v>
      </c>
      <c r="G2506" t="s">
        <v>124</v>
      </c>
      <c r="H2506" t="s">
        <v>6398</v>
      </c>
    </row>
    <row r="2507" spans="1:8" x14ac:dyDescent="0.2">
      <c r="A2507" t="s">
        <v>28</v>
      </c>
      <c r="B2507" t="s">
        <v>10</v>
      </c>
      <c r="C2507">
        <f>_xlfn.XLOOKUP(B2507,'2.1.trackMPD'!$R$7:$R$29,'2.1.trackMPD'!$T$7:$T$29)</f>
        <v>5</v>
      </c>
      <c r="D2507">
        <v>10</v>
      </c>
      <c r="E2507" t="s">
        <v>6396</v>
      </c>
      <c r="F2507" t="s">
        <v>111</v>
      </c>
      <c r="G2507" t="s">
        <v>140</v>
      </c>
      <c r="H2507" t="s">
        <v>6398</v>
      </c>
    </row>
    <row r="2508" spans="1:8" x14ac:dyDescent="0.2">
      <c r="A2508" t="s">
        <v>28</v>
      </c>
      <c r="B2508" t="s">
        <v>10</v>
      </c>
      <c r="C2508">
        <f>_xlfn.XLOOKUP(B2508,'2.1.trackMPD'!$R$7:$R$29,'2.1.trackMPD'!$T$7:$T$29)</f>
        <v>5</v>
      </c>
      <c r="D2508">
        <v>10</v>
      </c>
      <c r="E2508" t="s">
        <v>6396</v>
      </c>
      <c r="F2508" t="s">
        <v>110</v>
      </c>
      <c r="G2508" t="s">
        <v>124</v>
      </c>
      <c r="H2508" t="s">
        <v>6399</v>
      </c>
    </row>
    <row r="2509" spans="1:8" x14ac:dyDescent="0.2">
      <c r="A2509" t="s">
        <v>28</v>
      </c>
      <c r="B2509" t="s">
        <v>10</v>
      </c>
      <c r="C2509">
        <f>_xlfn.XLOOKUP(B2509,'2.1.trackMPD'!$R$7:$R$29,'2.1.trackMPD'!$T$7:$T$29)</f>
        <v>5</v>
      </c>
      <c r="D2509">
        <v>10</v>
      </c>
      <c r="E2509" t="s">
        <v>6396</v>
      </c>
      <c r="F2509" t="s">
        <v>110</v>
      </c>
      <c r="G2509" t="s">
        <v>140</v>
      </c>
      <c r="H2509" t="s">
        <v>6399</v>
      </c>
    </row>
    <row r="2510" spans="1:8" x14ac:dyDescent="0.2">
      <c r="A2510" t="s">
        <v>28</v>
      </c>
      <c r="B2510" t="s">
        <v>10</v>
      </c>
      <c r="C2510">
        <f>_xlfn.XLOOKUP(B2510,'2.1.trackMPD'!$R$7:$R$29,'2.1.trackMPD'!$T$7:$T$29)</f>
        <v>5</v>
      </c>
      <c r="D2510">
        <v>100</v>
      </c>
      <c r="E2510" t="s">
        <v>6396</v>
      </c>
      <c r="F2510" t="s">
        <v>110</v>
      </c>
      <c r="G2510" t="s">
        <v>124</v>
      </c>
      <c r="H2510" t="s">
        <v>6398</v>
      </c>
    </row>
    <row r="2511" spans="1:8" x14ac:dyDescent="0.2">
      <c r="A2511" t="s">
        <v>28</v>
      </c>
      <c r="B2511" t="s">
        <v>10</v>
      </c>
      <c r="C2511">
        <f>_xlfn.XLOOKUP(B2511,'2.1.trackMPD'!$R$7:$R$29,'2.1.trackMPD'!$T$7:$T$29)</f>
        <v>5</v>
      </c>
      <c r="D2511">
        <v>100</v>
      </c>
      <c r="E2511" t="s">
        <v>6396</v>
      </c>
      <c r="F2511" t="s">
        <v>110</v>
      </c>
      <c r="G2511" t="s">
        <v>140</v>
      </c>
      <c r="H2511" t="s">
        <v>6398</v>
      </c>
    </row>
    <row r="2512" spans="1:8" x14ac:dyDescent="0.2">
      <c r="A2512" t="s">
        <v>28</v>
      </c>
      <c r="B2512" t="s">
        <v>10</v>
      </c>
      <c r="C2512">
        <f>_xlfn.XLOOKUP(B2512,'2.1.trackMPD'!$R$7:$R$29,'2.1.trackMPD'!$T$7:$T$29)</f>
        <v>5</v>
      </c>
      <c r="D2512">
        <v>100</v>
      </c>
      <c r="E2512" t="s">
        <v>6396</v>
      </c>
      <c r="F2512" t="s">
        <v>111</v>
      </c>
      <c r="G2512" t="s">
        <v>124</v>
      </c>
      <c r="H2512" t="s">
        <v>6398</v>
      </c>
    </row>
    <row r="2513" spans="1:8" x14ac:dyDescent="0.2">
      <c r="A2513" t="s">
        <v>28</v>
      </c>
      <c r="B2513" t="s">
        <v>10</v>
      </c>
      <c r="C2513">
        <f>_xlfn.XLOOKUP(B2513,'2.1.trackMPD'!$R$7:$R$29,'2.1.trackMPD'!$T$7:$T$29)</f>
        <v>5</v>
      </c>
      <c r="D2513">
        <v>100</v>
      </c>
      <c r="E2513" t="s">
        <v>6396</v>
      </c>
      <c r="F2513" t="s">
        <v>111</v>
      </c>
      <c r="G2513" t="s">
        <v>140</v>
      </c>
      <c r="H2513" t="s">
        <v>6398</v>
      </c>
    </row>
    <row r="2514" spans="1:8" x14ac:dyDescent="0.2">
      <c r="A2514" t="s">
        <v>28</v>
      </c>
      <c r="B2514" t="s">
        <v>10</v>
      </c>
      <c r="C2514">
        <f>_xlfn.XLOOKUP(B2514,'2.1.trackMPD'!$R$7:$R$29,'2.1.trackMPD'!$T$7:$T$29)</f>
        <v>5</v>
      </c>
      <c r="D2514">
        <v>100</v>
      </c>
      <c r="E2514" t="s">
        <v>6396</v>
      </c>
      <c r="F2514" t="s">
        <v>110</v>
      </c>
      <c r="G2514" t="s">
        <v>124</v>
      </c>
      <c r="H2514" t="s">
        <v>6399</v>
      </c>
    </row>
    <row r="2515" spans="1:8" x14ac:dyDescent="0.2">
      <c r="A2515" t="s">
        <v>28</v>
      </c>
      <c r="B2515" t="s">
        <v>10</v>
      </c>
      <c r="C2515">
        <f>_xlfn.XLOOKUP(B2515,'2.1.trackMPD'!$R$7:$R$29,'2.1.trackMPD'!$T$7:$T$29)</f>
        <v>5</v>
      </c>
      <c r="D2515">
        <v>100</v>
      </c>
      <c r="E2515" t="s">
        <v>6396</v>
      </c>
      <c r="F2515" t="s">
        <v>110</v>
      </c>
      <c r="G2515" t="s">
        <v>140</v>
      </c>
      <c r="H2515" t="s">
        <v>6399</v>
      </c>
    </row>
    <row r="2516" spans="1:8" x14ac:dyDescent="0.2">
      <c r="A2516" t="s">
        <v>28</v>
      </c>
      <c r="B2516" t="s">
        <v>10</v>
      </c>
      <c r="C2516">
        <f>_xlfn.XLOOKUP(B2516,'2.1.trackMPD'!$R$7:$R$29,'2.1.trackMPD'!$T$7:$T$29)</f>
        <v>5</v>
      </c>
      <c r="D2516">
        <v>1000</v>
      </c>
      <c r="E2516" t="s">
        <v>6396</v>
      </c>
      <c r="F2516" t="s">
        <v>110</v>
      </c>
      <c r="G2516" t="s">
        <v>124</v>
      </c>
      <c r="H2516" t="s">
        <v>6398</v>
      </c>
    </row>
    <row r="2517" spans="1:8" x14ac:dyDescent="0.2">
      <c r="A2517" t="s">
        <v>28</v>
      </c>
      <c r="B2517" t="s">
        <v>10</v>
      </c>
      <c r="C2517">
        <f>_xlfn.XLOOKUP(B2517,'2.1.trackMPD'!$R$7:$R$29,'2.1.trackMPD'!$T$7:$T$29)</f>
        <v>5</v>
      </c>
      <c r="D2517">
        <v>1000</v>
      </c>
      <c r="E2517" t="s">
        <v>6396</v>
      </c>
      <c r="F2517" t="s">
        <v>110</v>
      </c>
      <c r="G2517" t="s">
        <v>140</v>
      </c>
      <c r="H2517" t="s">
        <v>6398</v>
      </c>
    </row>
    <row r="2518" spans="1:8" x14ac:dyDescent="0.2">
      <c r="A2518" t="s">
        <v>28</v>
      </c>
      <c r="B2518" t="s">
        <v>10</v>
      </c>
      <c r="C2518">
        <f>_xlfn.XLOOKUP(B2518,'2.1.trackMPD'!$R$7:$R$29,'2.1.trackMPD'!$T$7:$T$29)</f>
        <v>5</v>
      </c>
      <c r="D2518">
        <v>1000</v>
      </c>
      <c r="E2518" t="s">
        <v>6396</v>
      </c>
      <c r="F2518" t="s">
        <v>111</v>
      </c>
      <c r="G2518" t="s">
        <v>124</v>
      </c>
      <c r="H2518" t="s">
        <v>6398</v>
      </c>
    </row>
    <row r="2519" spans="1:8" x14ac:dyDescent="0.2">
      <c r="A2519" t="s">
        <v>28</v>
      </c>
      <c r="B2519" t="s">
        <v>10</v>
      </c>
      <c r="C2519">
        <f>_xlfn.XLOOKUP(B2519,'2.1.trackMPD'!$R$7:$R$29,'2.1.trackMPD'!$T$7:$T$29)</f>
        <v>5</v>
      </c>
      <c r="D2519">
        <v>1000</v>
      </c>
      <c r="E2519" t="s">
        <v>6396</v>
      </c>
      <c r="F2519" t="s">
        <v>111</v>
      </c>
      <c r="G2519" t="s">
        <v>140</v>
      </c>
      <c r="H2519" t="s">
        <v>6398</v>
      </c>
    </row>
    <row r="2520" spans="1:8" x14ac:dyDescent="0.2">
      <c r="A2520" t="s">
        <v>28</v>
      </c>
      <c r="B2520" t="s">
        <v>10</v>
      </c>
      <c r="C2520">
        <f>_xlfn.XLOOKUP(B2520,'2.1.trackMPD'!$R$7:$R$29,'2.1.trackMPD'!$T$7:$T$29)</f>
        <v>5</v>
      </c>
      <c r="D2520">
        <v>1000</v>
      </c>
      <c r="E2520" t="s">
        <v>6396</v>
      </c>
      <c r="F2520" t="s">
        <v>110</v>
      </c>
      <c r="G2520" t="s">
        <v>124</v>
      </c>
      <c r="H2520" t="s">
        <v>6399</v>
      </c>
    </row>
    <row r="2521" spans="1:8" x14ac:dyDescent="0.2">
      <c r="A2521" t="s">
        <v>28</v>
      </c>
      <c r="B2521" t="s">
        <v>10</v>
      </c>
      <c r="C2521">
        <f>_xlfn.XLOOKUP(B2521,'2.1.trackMPD'!$R$7:$R$29,'2.1.trackMPD'!$T$7:$T$29)</f>
        <v>5</v>
      </c>
      <c r="D2521">
        <v>1000</v>
      </c>
      <c r="E2521" t="s">
        <v>6396</v>
      </c>
      <c r="F2521" t="s">
        <v>110</v>
      </c>
      <c r="G2521" t="s">
        <v>140</v>
      </c>
      <c r="H2521" t="s">
        <v>6399</v>
      </c>
    </row>
    <row r="2522" spans="1:8" x14ac:dyDescent="0.2">
      <c r="A2522" t="s">
        <v>28</v>
      </c>
      <c r="B2522" t="s">
        <v>10</v>
      </c>
      <c r="C2522">
        <f>_xlfn.XLOOKUP(B2522,'2.1.trackMPD'!$R$7:$R$29,'2.1.trackMPD'!$T$7:$T$29)</f>
        <v>5</v>
      </c>
      <c r="D2522">
        <v>5000</v>
      </c>
      <c r="E2522" t="s">
        <v>6396</v>
      </c>
      <c r="F2522" t="s">
        <v>110</v>
      </c>
      <c r="G2522" t="s">
        <v>124</v>
      </c>
      <c r="H2522" t="s">
        <v>6398</v>
      </c>
    </row>
    <row r="2523" spans="1:8" x14ac:dyDescent="0.2">
      <c r="A2523" t="s">
        <v>28</v>
      </c>
      <c r="B2523" t="s">
        <v>10</v>
      </c>
      <c r="C2523">
        <f>_xlfn.XLOOKUP(B2523,'2.1.trackMPD'!$R$7:$R$29,'2.1.trackMPD'!$T$7:$T$29)</f>
        <v>5</v>
      </c>
      <c r="D2523">
        <v>5000</v>
      </c>
      <c r="E2523" t="s">
        <v>6396</v>
      </c>
      <c r="F2523" t="s">
        <v>110</v>
      </c>
      <c r="G2523" t="s">
        <v>140</v>
      </c>
      <c r="H2523" t="s">
        <v>6398</v>
      </c>
    </row>
    <row r="2524" spans="1:8" x14ac:dyDescent="0.2">
      <c r="A2524" t="s">
        <v>28</v>
      </c>
      <c r="B2524" t="s">
        <v>10</v>
      </c>
      <c r="C2524">
        <f>_xlfn.XLOOKUP(B2524,'2.1.trackMPD'!$R$7:$R$29,'2.1.trackMPD'!$T$7:$T$29)</f>
        <v>5</v>
      </c>
      <c r="D2524">
        <v>5000</v>
      </c>
      <c r="E2524" t="s">
        <v>6396</v>
      </c>
      <c r="F2524" t="s">
        <v>111</v>
      </c>
      <c r="G2524" t="s">
        <v>124</v>
      </c>
      <c r="H2524" t="s">
        <v>6398</v>
      </c>
    </row>
    <row r="2525" spans="1:8" x14ac:dyDescent="0.2">
      <c r="A2525" t="s">
        <v>28</v>
      </c>
      <c r="B2525" t="s">
        <v>10</v>
      </c>
      <c r="C2525">
        <f>_xlfn.XLOOKUP(B2525,'2.1.trackMPD'!$R$7:$R$29,'2.1.trackMPD'!$T$7:$T$29)</f>
        <v>5</v>
      </c>
      <c r="D2525">
        <v>5000</v>
      </c>
      <c r="E2525" t="s">
        <v>6396</v>
      </c>
      <c r="F2525" t="s">
        <v>111</v>
      </c>
      <c r="G2525" t="s">
        <v>140</v>
      </c>
      <c r="H2525" t="s">
        <v>6398</v>
      </c>
    </row>
    <row r="2526" spans="1:8" x14ac:dyDescent="0.2">
      <c r="A2526" t="s">
        <v>28</v>
      </c>
      <c r="B2526" t="s">
        <v>10</v>
      </c>
      <c r="C2526">
        <f>_xlfn.XLOOKUP(B2526,'2.1.trackMPD'!$R$7:$R$29,'2.1.trackMPD'!$T$7:$T$29)</f>
        <v>5</v>
      </c>
      <c r="D2526">
        <v>5000</v>
      </c>
      <c r="E2526" t="s">
        <v>6396</v>
      </c>
      <c r="F2526" t="s">
        <v>110</v>
      </c>
      <c r="G2526" t="s">
        <v>124</v>
      </c>
      <c r="H2526" t="s">
        <v>6399</v>
      </c>
    </row>
    <row r="2527" spans="1:8" x14ac:dyDescent="0.2">
      <c r="A2527" t="s">
        <v>28</v>
      </c>
      <c r="B2527" t="s">
        <v>10</v>
      </c>
      <c r="C2527">
        <f>_xlfn.XLOOKUP(B2527,'2.1.trackMPD'!$R$7:$R$29,'2.1.trackMPD'!$T$7:$T$29)</f>
        <v>5</v>
      </c>
      <c r="D2527">
        <v>5000</v>
      </c>
      <c r="E2527" t="s">
        <v>6396</v>
      </c>
      <c r="F2527" t="s">
        <v>110</v>
      </c>
      <c r="G2527" t="s">
        <v>140</v>
      </c>
      <c r="H2527" t="s">
        <v>6399</v>
      </c>
    </row>
    <row r="2528" spans="1:8" x14ac:dyDescent="0.2">
      <c r="A2528" t="s">
        <v>28</v>
      </c>
      <c r="B2528" t="s">
        <v>10</v>
      </c>
      <c r="C2528">
        <f>_xlfn.XLOOKUP(B2528,'2.1.trackMPD'!$R$7:$R$29,'2.1.trackMPD'!$T$7:$T$29)</f>
        <v>5</v>
      </c>
      <c r="D2528">
        <v>1</v>
      </c>
      <c r="E2528" t="s">
        <v>6400</v>
      </c>
      <c r="F2528" t="s">
        <v>110</v>
      </c>
      <c r="G2528" t="s">
        <v>124</v>
      </c>
      <c r="H2528" t="s">
        <v>6398</v>
      </c>
    </row>
    <row r="2529" spans="1:8" x14ac:dyDescent="0.2">
      <c r="A2529" t="s">
        <v>28</v>
      </c>
      <c r="B2529" t="s">
        <v>10</v>
      </c>
      <c r="C2529">
        <f>_xlfn.XLOOKUP(B2529,'2.1.trackMPD'!$R$7:$R$29,'2.1.trackMPD'!$T$7:$T$29)</f>
        <v>5</v>
      </c>
      <c r="D2529">
        <v>1</v>
      </c>
      <c r="E2529" t="s">
        <v>6400</v>
      </c>
      <c r="F2529" t="s">
        <v>110</v>
      </c>
      <c r="G2529" t="s">
        <v>140</v>
      </c>
      <c r="H2529" t="s">
        <v>6398</v>
      </c>
    </row>
    <row r="2530" spans="1:8" x14ac:dyDescent="0.2">
      <c r="A2530" t="s">
        <v>28</v>
      </c>
      <c r="B2530" t="s">
        <v>10</v>
      </c>
      <c r="C2530">
        <f>_xlfn.XLOOKUP(B2530,'2.1.trackMPD'!$R$7:$R$29,'2.1.trackMPD'!$T$7:$T$29)</f>
        <v>5</v>
      </c>
      <c r="D2530">
        <v>1</v>
      </c>
      <c r="E2530" t="s">
        <v>6400</v>
      </c>
      <c r="F2530" t="s">
        <v>111</v>
      </c>
      <c r="G2530" t="s">
        <v>124</v>
      </c>
      <c r="H2530" t="s">
        <v>6398</v>
      </c>
    </row>
    <row r="2531" spans="1:8" x14ac:dyDescent="0.2">
      <c r="A2531" t="s">
        <v>28</v>
      </c>
      <c r="B2531" t="s">
        <v>10</v>
      </c>
      <c r="C2531">
        <f>_xlfn.XLOOKUP(B2531,'2.1.trackMPD'!$R$7:$R$29,'2.1.trackMPD'!$T$7:$T$29)</f>
        <v>5</v>
      </c>
      <c r="D2531">
        <v>1</v>
      </c>
      <c r="E2531" t="s">
        <v>6400</v>
      </c>
      <c r="F2531" t="s">
        <v>111</v>
      </c>
      <c r="G2531" t="s">
        <v>140</v>
      </c>
      <c r="H2531" t="s">
        <v>6398</v>
      </c>
    </row>
    <row r="2532" spans="1:8" x14ac:dyDescent="0.2">
      <c r="A2532" t="s">
        <v>28</v>
      </c>
      <c r="B2532" t="s">
        <v>10</v>
      </c>
      <c r="C2532">
        <f>_xlfn.XLOOKUP(B2532,'2.1.trackMPD'!$R$7:$R$29,'2.1.trackMPD'!$T$7:$T$29)</f>
        <v>5</v>
      </c>
      <c r="D2532">
        <v>1</v>
      </c>
      <c r="E2532" t="s">
        <v>6400</v>
      </c>
      <c r="F2532" t="s">
        <v>110</v>
      </c>
      <c r="G2532" t="s">
        <v>124</v>
      </c>
      <c r="H2532" t="s">
        <v>6399</v>
      </c>
    </row>
    <row r="2533" spans="1:8" x14ac:dyDescent="0.2">
      <c r="A2533" t="s">
        <v>28</v>
      </c>
      <c r="B2533" t="s">
        <v>10</v>
      </c>
      <c r="C2533">
        <f>_xlfn.XLOOKUP(B2533,'2.1.trackMPD'!$R$7:$R$29,'2.1.trackMPD'!$T$7:$T$29)</f>
        <v>5</v>
      </c>
      <c r="D2533">
        <v>1</v>
      </c>
      <c r="E2533" t="s">
        <v>6400</v>
      </c>
      <c r="F2533" t="s">
        <v>110</v>
      </c>
      <c r="G2533" t="s">
        <v>140</v>
      </c>
      <c r="H2533" t="s">
        <v>6399</v>
      </c>
    </row>
    <row r="2534" spans="1:8" x14ac:dyDescent="0.2">
      <c r="A2534" t="s">
        <v>28</v>
      </c>
      <c r="B2534" t="s">
        <v>10</v>
      </c>
      <c r="C2534">
        <f>_xlfn.XLOOKUP(B2534,'2.1.trackMPD'!$R$7:$R$29,'2.1.trackMPD'!$T$7:$T$29)</f>
        <v>5</v>
      </c>
      <c r="D2534">
        <v>10</v>
      </c>
      <c r="E2534" t="s">
        <v>6400</v>
      </c>
      <c r="F2534" t="s">
        <v>110</v>
      </c>
      <c r="G2534" t="s">
        <v>124</v>
      </c>
      <c r="H2534" t="s">
        <v>6398</v>
      </c>
    </row>
    <row r="2535" spans="1:8" x14ac:dyDescent="0.2">
      <c r="A2535" t="s">
        <v>28</v>
      </c>
      <c r="B2535" t="s">
        <v>10</v>
      </c>
      <c r="C2535">
        <f>_xlfn.XLOOKUP(B2535,'2.1.trackMPD'!$R$7:$R$29,'2.1.trackMPD'!$T$7:$T$29)</f>
        <v>5</v>
      </c>
      <c r="D2535">
        <v>10</v>
      </c>
      <c r="E2535" t="s">
        <v>6400</v>
      </c>
      <c r="F2535" t="s">
        <v>110</v>
      </c>
      <c r="G2535" t="s">
        <v>140</v>
      </c>
      <c r="H2535" t="s">
        <v>6398</v>
      </c>
    </row>
    <row r="2536" spans="1:8" x14ac:dyDescent="0.2">
      <c r="A2536" t="s">
        <v>28</v>
      </c>
      <c r="B2536" t="s">
        <v>10</v>
      </c>
      <c r="C2536">
        <f>_xlfn.XLOOKUP(B2536,'2.1.trackMPD'!$R$7:$R$29,'2.1.trackMPD'!$T$7:$T$29)</f>
        <v>5</v>
      </c>
      <c r="D2536">
        <v>10</v>
      </c>
      <c r="E2536" t="s">
        <v>6400</v>
      </c>
      <c r="F2536" t="s">
        <v>111</v>
      </c>
      <c r="G2536" t="s">
        <v>124</v>
      </c>
      <c r="H2536" t="s">
        <v>6398</v>
      </c>
    </row>
    <row r="2537" spans="1:8" x14ac:dyDescent="0.2">
      <c r="A2537" t="s">
        <v>28</v>
      </c>
      <c r="B2537" t="s">
        <v>10</v>
      </c>
      <c r="C2537">
        <f>_xlfn.XLOOKUP(B2537,'2.1.trackMPD'!$R$7:$R$29,'2.1.trackMPD'!$T$7:$T$29)</f>
        <v>5</v>
      </c>
      <c r="D2537">
        <v>10</v>
      </c>
      <c r="E2537" t="s">
        <v>6400</v>
      </c>
      <c r="F2537" t="s">
        <v>111</v>
      </c>
      <c r="G2537" t="s">
        <v>140</v>
      </c>
      <c r="H2537" t="s">
        <v>6398</v>
      </c>
    </row>
    <row r="2538" spans="1:8" x14ac:dyDescent="0.2">
      <c r="A2538" t="s">
        <v>28</v>
      </c>
      <c r="B2538" t="s">
        <v>10</v>
      </c>
      <c r="C2538">
        <f>_xlfn.XLOOKUP(B2538,'2.1.trackMPD'!$R$7:$R$29,'2.1.trackMPD'!$T$7:$T$29)</f>
        <v>5</v>
      </c>
      <c r="D2538">
        <v>10</v>
      </c>
      <c r="E2538" t="s">
        <v>6400</v>
      </c>
      <c r="F2538" t="s">
        <v>110</v>
      </c>
      <c r="G2538" t="s">
        <v>124</v>
      </c>
      <c r="H2538" t="s">
        <v>6399</v>
      </c>
    </row>
    <row r="2539" spans="1:8" x14ac:dyDescent="0.2">
      <c r="A2539" t="s">
        <v>28</v>
      </c>
      <c r="B2539" t="s">
        <v>10</v>
      </c>
      <c r="C2539">
        <f>_xlfn.XLOOKUP(B2539,'2.1.trackMPD'!$R$7:$R$29,'2.1.trackMPD'!$T$7:$T$29)</f>
        <v>5</v>
      </c>
      <c r="D2539">
        <v>10</v>
      </c>
      <c r="E2539" t="s">
        <v>6400</v>
      </c>
      <c r="F2539" t="s">
        <v>110</v>
      </c>
      <c r="G2539" t="s">
        <v>140</v>
      </c>
      <c r="H2539" t="s">
        <v>6399</v>
      </c>
    </row>
    <row r="2540" spans="1:8" x14ac:dyDescent="0.2">
      <c r="A2540" t="s">
        <v>28</v>
      </c>
      <c r="B2540" t="s">
        <v>10</v>
      </c>
      <c r="C2540">
        <f>_xlfn.XLOOKUP(B2540,'2.1.trackMPD'!$R$7:$R$29,'2.1.trackMPD'!$T$7:$T$29)</f>
        <v>5</v>
      </c>
      <c r="D2540">
        <v>100</v>
      </c>
      <c r="E2540" t="s">
        <v>6400</v>
      </c>
      <c r="F2540" t="s">
        <v>110</v>
      </c>
      <c r="G2540" t="s">
        <v>124</v>
      </c>
      <c r="H2540" t="s">
        <v>6398</v>
      </c>
    </row>
    <row r="2541" spans="1:8" x14ac:dyDescent="0.2">
      <c r="A2541" t="s">
        <v>28</v>
      </c>
      <c r="B2541" t="s">
        <v>10</v>
      </c>
      <c r="C2541">
        <f>_xlfn.XLOOKUP(B2541,'2.1.trackMPD'!$R$7:$R$29,'2.1.trackMPD'!$T$7:$T$29)</f>
        <v>5</v>
      </c>
      <c r="D2541">
        <v>100</v>
      </c>
      <c r="E2541" t="s">
        <v>6400</v>
      </c>
      <c r="F2541" t="s">
        <v>110</v>
      </c>
      <c r="G2541" t="s">
        <v>140</v>
      </c>
      <c r="H2541" t="s">
        <v>6398</v>
      </c>
    </row>
    <row r="2542" spans="1:8" x14ac:dyDescent="0.2">
      <c r="A2542" t="s">
        <v>28</v>
      </c>
      <c r="B2542" t="s">
        <v>10</v>
      </c>
      <c r="C2542">
        <f>_xlfn.XLOOKUP(B2542,'2.1.trackMPD'!$R$7:$R$29,'2.1.trackMPD'!$T$7:$T$29)</f>
        <v>5</v>
      </c>
      <c r="D2542">
        <v>100</v>
      </c>
      <c r="E2542" t="s">
        <v>6400</v>
      </c>
      <c r="F2542" t="s">
        <v>111</v>
      </c>
      <c r="G2542" t="s">
        <v>124</v>
      </c>
      <c r="H2542" t="s">
        <v>6398</v>
      </c>
    </row>
    <row r="2543" spans="1:8" x14ac:dyDescent="0.2">
      <c r="A2543" t="s">
        <v>28</v>
      </c>
      <c r="B2543" t="s">
        <v>10</v>
      </c>
      <c r="C2543">
        <f>_xlfn.XLOOKUP(B2543,'2.1.trackMPD'!$R$7:$R$29,'2.1.trackMPD'!$T$7:$T$29)</f>
        <v>5</v>
      </c>
      <c r="D2543">
        <v>100</v>
      </c>
      <c r="E2543" t="s">
        <v>6400</v>
      </c>
      <c r="F2543" t="s">
        <v>111</v>
      </c>
      <c r="G2543" t="s">
        <v>140</v>
      </c>
      <c r="H2543" t="s">
        <v>6398</v>
      </c>
    </row>
    <row r="2544" spans="1:8" x14ac:dyDescent="0.2">
      <c r="A2544" t="s">
        <v>28</v>
      </c>
      <c r="B2544" t="s">
        <v>10</v>
      </c>
      <c r="C2544">
        <f>_xlfn.XLOOKUP(B2544,'2.1.trackMPD'!$R$7:$R$29,'2.1.trackMPD'!$T$7:$T$29)</f>
        <v>5</v>
      </c>
      <c r="D2544">
        <v>100</v>
      </c>
      <c r="E2544" t="s">
        <v>6400</v>
      </c>
      <c r="F2544" t="s">
        <v>110</v>
      </c>
      <c r="G2544" t="s">
        <v>124</v>
      </c>
      <c r="H2544" t="s">
        <v>6399</v>
      </c>
    </row>
    <row r="2545" spans="1:8" x14ac:dyDescent="0.2">
      <c r="A2545" t="s">
        <v>28</v>
      </c>
      <c r="B2545" t="s">
        <v>10</v>
      </c>
      <c r="C2545">
        <f>_xlfn.XLOOKUP(B2545,'2.1.trackMPD'!$R$7:$R$29,'2.1.trackMPD'!$T$7:$T$29)</f>
        <v>5</v>
      </c>
      <c r="D2545">
        <v>100</v>
      </c>
      <c r="E2545" t="s">
        <v>6400</v>
      </c>
      <c r="F2545" t="s">
        <v>110</v>
      </c>
      <c r="G2545" t="s">
        <v>140</v>
      </c>
      <c r="H2545" t="s">
        <v>6399</v>
      </c>
    </row>
    <row r="2546" spans="1:8" x14ac:dyDescent="0.2">
      <c r="A2546" t="s">
        <v>28</v>
      </c>
      <c r="B2546" t="s">
        <v>10</v>
      </c>
      <c r="C2546">
        <f>_xlfn.XLOOKUP(B2546,'2.1.trackMPD'!$R$7:$R$29,'2.1.trackMPD'!$T$7:$T$29)</f>
        <v>5</v>
      </c>
      <c r="D2546">
        <v>1000</v>
      </c>
      <c r="E2546" t="s">
        <v>6400</v>
      </c>
      <c r="F2546" t="s">
        <v>110</v>
      </c>
      <c r="G2546" t="s">
        <v>124</v>
      </c>
      <c r="H2546" t="s">
        <v>6398</v>
      </c>
    </row>
    <row r="2547" spans="1:8" x14ac:dyDescent="0.2">
      <c r="A2547" t="s">
        <v>28</v>
      </c>
      <c r="B2547" t="s">
        <v>10</v>
      </c>
      <c r="C2547">
        <f>_xlfn.XLOOKUP(B2547,'2.1.trackMPD'!$R$7:$R$29,'2.1.trackMPD'!$T$7:$T$29)</f>
        <v>5</v>
      </c>
      <c r="D2547">
        <v>1000</v>
      </c>
      <c r="E2547" t="s">
        <v>6400</v>
      </c>
      <c r="F2547" t="s">
        <v>110</v>
      </c>
      <c r="G2547" t="s">
        <v>140</v>
      </c>
      <c r="H2547" t="s">
        <v>6398</v>
      </c>
    </row>
    <row r="2548" spans="1:8" x14ac:dyDescent="0.2">
      <c r="A2548" t="s">
        <v>28</v>
      </c>
      <c r="B2548" t="s">
        <v>10</v>
      </c>
      <c r="C2548">
        <f>_xlfn.XLOOKUP(B2548,'2.1.trackMPD'!$R$7:$R$29,'2.1.trackMPD'!$T$7:$T$29)</f>
        <v>5</v>
      </c>
      <c r="D2548">
        <v>1000</v>
      </c>
      <c r="E2548" t="s">
        <v>6400</v>
      </c>
      <c r="F2548" t="s">
        <v>111</v>
      </c>
      <c r="G2548" t="s">
        <v>124</v>
      </c>
      <c r="H2548" t="s">
        <v>6398</v>
      </c>
    </row>
    <row r="2549" spans="1:8" x14ac:dyDescent="0.2">
      <c r="A2549" t="s">
        <v>28</v>
      </c>
      <c r="B2549" t="s">
        <v>10</v>
      </c>
      <c r="C2549">
        <f>_xlfn.XLOOKUP(B2549,'2.1.trackMPD'!$R$7:$R$29,'2.1.trackMPD'!$T$7:$T$29)</f>
        <v>5</v>
      </c>
      <c r="D2549">
        <v>1000</v>
      </c>
      <c r="E2549" t="s">
        <v>6400</v>
      </c>
      <c r="F2549" t="s">
        <v>111</v>
      </c>
      <c r="G2549" t="s">
        <v>140</v>
      </c>
      <c r="H2549" t="s">
        <v>6398</v>
      </c>
    </row>
    <row r="2550" spans="1:8" x14ac:dyDescent="0.2">
      <c r="A2550" t="s">
        <v>28</v>
      </c>
      <c r="B2550" t="s">
        <v>10</v>
      </c>
      <c r="C2550">
        <f>_xlfn.XLOOKUP(B2550,'2.1.trackMPD'!$R$7:$R$29,'2.1.trackMPD'!$T$7:$T$29)</f>
        <v>5</v>
      </c>
      <c r="D2550">
        <v>1000</v>
      </c>
      <c r="E2550" t="s">
        <v>6400</v>
      </c>
      <c r="F2550" t="s">
        <v>110</v>
      </c>
      <c r="G2550" t="s">
        <v>124</v>
      </c>
      <c r="H2550" t="s">
        <v>6399</v>
      </c>
    </row>
    <row r="2551" spans="1:8" x14ac:dyDescent="0.2">
      <c r="A2551" t="s">
        <v>28</v>
      </c>
      <c r="B2551" t="s">
        <v>10</v>
      </c>
      <c r="C2551">
        <f>_xlfn.XLOOKUP(B2551,'2.1.trackMPD'!$R$7:$R$29,'2.1.trackMPD'!$T$7:$T$29)</f>
        <v>5</v>
      </c>
      <c r="D2551">
        <v>1000</v>
      </c>
      <c r="E2551" t="s">
        <v>6400</v>
      </c>
      <c r="F2551" t="s">
        <v>110</v>
      </c>
      <c r="G2551" t="s">
        <v>140</v>
      </c>
      <c r="H2551" t="s">
        <v>6399</v>
      </c>
    </row>
    <row r="2552" spans="1:8" x14ac:dyDescent="0.2">
      <c r="A2552" t="s">
        <v>28</v>
      </c>
      <c r="B2552" t="s">
        <v>10</v>
      </c>
      <c r="C2552">
        <f>_xlfn.XLOOKUP(B2552,'2.1.trackMPD'!$R$7:$R$29,'2.1.trackMPD'!$T$7:$T$29)</f>
        <v>5</v>
      </c>
      <c r="D2552">
        <v>5000</v>
      </c>
      <c r="E2552" t="s">
        <v>6400</v>
      </c>
      <c r="F2552" t="s">
        <v>110</v>
      </c>
      <c r="G2552" t="s">
        <v>124</v>
      </c>
      <c r="H2552" t="s">
        <v>6398</v>
      </c>
    </row>
    <row r="2553" spans="1:8" x14ac:dyDescent="0.2">
      <c r="A2553" t="s">
        <v>28</v>
      </c>
      <c r="B2553" t="s">
        <v>10</v>
      </c>
      <c r="C2553">
        <f>_xlfn.XLOOKUP(B2553,'2.1.trackMPD'!$R$7:$R$29,'2.1.trackMPD'!$T$7:$T$29)</f>
        <v>5</v>
      </c>
      <c r="D2553">
        <v>5000</v>
      </c>
      <c r="E2553" t="s">
        <v>6400</v>
      </c>
      <c r="F2553" t="s">
        <v>110</v>
      </c>
      <c r="G2553" t="s">
        <v>140</v>
      </c>
      <c r="H2553" t="s">
        <v>6398</v>
      </c>
    </row>
    <row r="2554" spans="1:8" x14ac:dyDescent="0.2">
      <c r="A2554" t="s">
        <v>28</v>
      </c>
      <c r="B2554" t="s">
        <v>10</v>
      </c>
      <c r="C2554">
        <f>_xlfn.XLOOKUP(B2554,'2.1.trackMPD'!$R$7:$R$29,'2.1.trackMPD'!$T$7:$T$29)</f>
        <v>5</v>
      </c>
      <c r="D2554">
        <v>5000</v>
      </c>
      <c r="E2554" t="s">
        <v>6400</v>
      </c>
      <c r="F2554" t="s">
        <v>111</v>
      </c>
      <c r="G2554" t="s">
        <v>124</v>
      </c>
      <c r="H2554" t="s">
        <v>6398</v>
      </c>
    </row>
    <row r="2555" spans="1:8" x14ac:dyDescent="0.2">
      <c r="A2555" t="s">
        <v>28</v>
      </c>
      <c r="B2555" t="s">
        <v>10</v>
      </c>
      <c r="C2555">
        <f>_xlfn.XLOOKUP(B2555,'2.1.trackMPD'!$R$7:$R$29,'2.1.trackMPD'!$T$7:$T$29)</f>
        <v>5</v>
      </c>
      <c r="D2555">
        <v>5000</v>
      </c>
      <c r="E2555" t="s">
        <v>6400</v>
      </c>
      <c r="F2555" t="s">
        <v>111</v>
      </c>
      <c r="G2555" t="s">
        <v>140</v>
      </c>
      <c r="H2555" t="s">
        <v>6398</v>
      </c>
    </row>
    <row r="2556" spans="1:8" x14ac:dyDescent="0.2">
      <c r="A2556" t="s">
        <v>28</v>
      </c>
      <c r="B2556" t="s">
        <v>10</v>
      </c>
      <c r="C2556">
        <f>_xlfn.XLOOKUP(B2556,'2.1.trackMPD'!$R$7:$R$29,'2.1.trackMPD'!$T$7:$T$29)</f>
        <v>5</v>
      </c>
      <c r="D2556">
        <v>5000</v>
      </c>
      <c r="E2556" t="s">
        <v>6400</v>
      </c>
      <c r="F2556" t="s">
        <v>110</v>
      </c>
      <c r="G2556" t="s">
        <v>124</v>
      </c>
      <c r="H2556" t="s">
        <v>6399</v>
      </c>
    </row>
    <row r="2557" spans="1:8" x14ac:dyDescent="0.2">
      <c r="A2557" t="s">
        <v>28</v>
      </c>
      <c r="B2557" t="s">
        <v>10</v>
      </c>
      <c r="C2557">
        <f>_xlfn.XLOOKUP(B2557,'2.1.trackMPD'!$R$7:$R$29,'2.1.trackMPD'!$T$7:$T$29)</f>
        <v>5</v>
      </c>
      <c r="D2557">
        <v>5000</v>
      </c>
      <c r="E2557" t="s">
        <v>6400</v>
      </c>
      <c r="F2557" t="s">
        <v>110</v>
      </c>
      <c r="G2557" t="s">
        <v>140</v>
      </c>
      <c r="H2557" t="s">
        <v>6399</v>
      </c>
    </row>
    <row r="2558" spans="1:8" x14ac:dyDescent="0.2">
      <c r="A2558" t="s">
        <v>28</v>
      </c>
      <c r="B2558" t="s">
        <v>10</v>
      </c>
      <c r="C2558">
        <f>_xlfn.XLOOKUP(B2558,'2.1.trackMPD'!$R$7:$R$29,'2.1.trackMPD'!$T$7:$T$29)</f>
        <v>5</v>
      </c>
      <c r="D2558">
        <v>1</v>
      </c>
      <c r="E2558" t="s">
        <v>6401</v>
      </c>
      <c r="F2558" t="s">
        <v>110</v>
      </c>
      <c r="G2558" t="s">
        <v>124</v>
      </c>
      <c r="H2558" t="s">
        <v>6398</v>
      </c>
    </row>
    <row r="2559" spans="1:8" x14ac:dyDescent="0.2">
      <c r="A2559" t="s">
        <v>28</v>
      </c>
      <c r="B2559" t="s">
        <v>10</v>
      </c>
      <c r="C2559">
        <f>_xlfn.XLOOKUP(B2559,'2.1.trackMPD'!$R$7:$R$29,'2.1.trackMPD'!$T$7:$T$29)</f>
        <v>5</v>
      </c>
      <c r="D2559">
        <v>1</v>
      </c>
      <c r="E2559" t="s">
        <v>6401</v>
      </c>
      <c r="F2559" t="s">
        <v>110</v>
      </c>
      <c r="G2559" t="s">
        <v>140</v>
      </c>
      <c r="H2559" t="s">
        <v>6398</v>
      </c>
    </row>
    <row r="2560" spans="1:8" x14ac:dyDescent="0.2">
      <c r="A2560" t="s">
        <v>28</v>
      </c>
      <c r="B2560" t="s">
        <v>10</v>
      </c>
      <c r="C2560">
        <f>_xlfn.XLOOKUP(B2560,'2.1.trackMPD'!$R$7:$R$29,'2.1.trackMPD'!$T$7:$T$29)</f>
        <v>5</v>
      </c>
      <c r="D2560">
        <v>1</v>
      </c>
      <c r="E2560" t="s">
        <v>6401</v>
      </c>
      <c r="F2560" t="s">
        <v>111</v>
      </c>
      <c r="G2560" t="s">
        <v>124</v>
      </c>
      <c r="H2560" t="s">
        <v>6398</v>
      </c>
    </row>
    <row r="2561" spans="1:8" x14ac:dyDescent="0.2">
      <c r="A2561" t="s">
        <v>28</v>
      </c>
      <c r="B2561" t="s">
        <v>10</v>
      </c>
      <c r="C2561">
        <f>_xlfn.XLOOKUP(B2561,'2.1.trackMPD'!$R$7:$R$29,'2.1.trackMPD'!$T$7:$T$29)</f>
        <v>5</v>
      </c>
      <c r="D2561">
        <v>1</v>
      </c>
      <c r="E2561" t="s">
        <v>6401</v>
      </c>
      <c r="F2561" t="s">
        <v>111</v>
      </c>
      <c r="G2561" t="s">
        <v>140</v>
      </c>
      <c r="H2561" t="s">
        <v>6398</v>
      </c>
    </row>
    <row r="2562" spans="1:8" x14ac:dyDescent="0.2">
      <c r="A2562" t="s">
        <v>28</v>
      </c>
      <c r="B2562" t="s">
        <v>10</v>
      </c>
      <c r="C2562">
        <f>_xlfn.XLOOKUP(B2562,'2.1.trackMPD'!$R$7:$R$29,'2.1.trackMPD'!$T$7:$T$29)</f>
        <v>5</v>
      </c>
      <c r="D2562">
        <v>1</v>
      </c>
      <c r="E2562" t="s">
        <v>6401</v>
      </c>
      <c r="F2562" t="s">
        <v>110</v>
      </c>
      <c r="G2562" t="s">
        <v>124</v>
      </c>
      <c r="H2562" t="s">
        <v>6399</v>
      </c>
    </row>
    <row r="2563" spans="1:8" x14ac:dyDescent="0.2">
      <c r="A2563" t="s">
        <v>28</v>
      </c>
      <c r="B2563" t="s">
        <v>10</v>
      </c>
      <c r="C2563">
        <f>_xlfn.XLOOKUP(B2563,'2.1.trackMPD'!$R$7:$R$29,'2.1.trackMPD'!$T$7:$T$29)</f>
        <v>5</v>
      </c>
      <c r="D2563">
        <v>1</v>
      </c>
      <c r="E2563" t="s">
        <v>6401</v>
      </c>
      <c r="F2563" t="s">
        <v>110</v>
      </c>
      <c r="G2563" t="s">
        <v>140</v>
      </c>
      <c r="H2563" t="s">
        <v>6399</v>
      </c>
    </row>
    <row r="2564" spans="1:8" x14ac:dyDescent="0.2">
      <c r="A2564" t="s">
        <v>28</v>
      </c>
      <c r="B2564" t="s">
        <v>10</v>
      </c>
      <c r="C2564">
        <f>_xlfn.XLOOKUP(B2564,'2.1.trackMPD'!$R$7:$R$29,'2.1.trackMPD'!$T$7:$T$29)</f>
        <v>5</v>
      </c>
      <c r="D2564">
        <v>10</v>
      </c>
      <c r="E2564" t="s">
        <v>6401</v>
      </c>
      <c r="F2564" t="s">
        <v>110</v>
      </c>
      <c r="G2564" t="s">
        <v>124</v>
      </c>
      <c r="H2564" t="s">
        <v>6398</v>
      </c>
    </row>
    <row r="2565" spans="1:8" x14ac:dyDescent="0.2">
      <c r="A2565" t="s">
        <v>28</v>
      </c>
      <c r="B2565" t="s">
        <v>10</v>
      </c>
      <c r="C2565">
        <f>_xlfn.XLOOKUP(B2565,'2.1.trackMPD'!$R$7:$R$29,'2.1.trackMPD'!$T$7:$T$29)</f>
        <v>5</v>
      </c>
      <c r="D2565">
        <v>10</v>
      </c>
      <c r="E2565" t="s">
        <v>6401</v>
      </c>
      <c r="F2565" t="s">
        <v>110</v>
      </c>
      <c r="G2565" t="s">
        <v>140</v>
      </c>
      <c r="H2565" t="s">
        <v>6398</v>
      </c>
    </row>
    <row r="2566" spans="1:8" x14ac:dyDescent="0.2">
      <c r="A2566" t="s">
        <v>28</v>
      </c>
      <c r="B2566" t="s">
        <v>10</v>
      </c>
      <c r="C2566">
        <f>_xlfn.XLOOKUP(B2566,'2.1.trackMPD'!$R$7:$R$29,'2.1.trackMPD'!$T$7:$T$29)</f>
        <v>5</v>
      </c>
      <c r="D2566">
        <v>10</v>
      </c>
      <c r="E2566" t="s">
        <v>6401</v>
      </c>
      <c r="F2566" t="s">
        <v>111</v>
      </c>
      <c r="G2566" t="s">
        <v>124</v>
      </c>
      <c r="H2566" t="s">
        <v>6398</v>
      </c>
    </row>
    <row r="2567" spans="1:8" x14ac:dyDescent="0.2">
      <c r="A2567" t="s">
        <v>28</v>
      </c>
      <c r="B2567" t="s">
        <v>10</v>
      </c>
      <c r="C2567">
        <f>_xlfn.XLOOKUP(B2567,'2.1.trackMPD'!$R$7:$R$29,'2.1.trackMPD'!$T$7:$T$29)</f>
        <v>5</v>
      </c>
      <c r="D2567">
        <v>10</v>
      </c>
      <c r="E2567" t="s">
        <v>6401</v>
      </c>
      <c r="F2567" t="s">
        <v>111</v>
      </c>
      <c r="G2567" t="s">
        <v>140</v>
      </c>
      <c r="H2567" t="s">
        <v>6398</v>
      </c>
    </row>
    <row r="2568" spans="1:8" x14ac:dyDescent="0.2">
      <c r="A2568" t="s">
        <v>28</v>
      </c>
      <c r="B2568" t="s">
        <v>10</v>
      </c>
      <c r="C2568">
        <f>_xlfn.XLOOKUP(B2568,'2.1.trackMPD'!$R$7:$R$29,'2.1.trackMPD'!$T$7:$T$29)</f>
        <v>5</v>
      </c>
      <c r="D2568">
        <v>10</v>
      </c>
      <c r="E2568" t="s">
        <v>6401</v>
      </c>
      <c r="F2568" t="s">
        <v>110</v>
      </c>
      <c r="G2568" t="s">
        <v>124</v>
      </c>
      <c r="H2568" t="s">
        <v>6399</v>
      </c>
    </row>
    <row r="2569" spans="1:8" x14ac:dyDescent="0.2">
      <c r="A2569" t="s">
        <v>28</v>
      </c>
      <c r="B2569" t="s">
        <v>10</v>
      </c>
      <c r="C2569">
        <f>_xlfn.XLOOKUP(B2569,'2.1.trackMPD'!$R$7:$R$29,'2.1.trackMPD'!$T$7:$T$29)</f>
        <v>5</v>
      </c>
      <c r="D2569">
        <v>10</v>
      </c>
      <c r="E2569" t="s">
        <v>6401</v>
      </c>
      <c r="F2569" t="s">
        <v>110</v>
      </c>
      <c r="G2569" t="s">
        <v>140</v>
      </c>
      <c r="H2569" t="s">
        <v>6399</v>
      </c>
    </row>
    <row r="2570" spans="1:8" x14ac:dyDescent="0.2">
      <c r="A2570" t="s">
        <v>28</v>
      </c>
      <c r="B2570" t="s">
        <v>10</v>
      </c>
      <c r="C2570">
        <f>_xlfn.XLOOKUP(B2570,'2.1.trackMPD'!$R$7:$R$29,'2.1.trackMPD'!$T$7:$T$29)</f>
        <v>5</v>
      </c>
      <c r="D2570">
        <v>100</v>
      </c>
      <c r="E2570" t="s">
        <v>6401</v>
      </c>
      <c r="F2570" t="s">
        <v>110</v>
      </c>
      <c r="G2570" t="s">
        <v>124</v>
      </c>
      <c r="H2570" t="s">
        <v>6398</v>
      </c>
    </row>
    <row r="2571" spans="1:8" x14ac:dyDescent="0.2">
      <c r="A2571" t="s">
        <v>28</v>
      </c>
      <c r="B2571" t="s">
        <v>10</v>
      </c>
      <c r="C2571">
        <f>_xlfn.XLOOKUP(B2571,'2.1.trackMPD'!$R$7:$R$29,'2.1.trackMPD'!$T$7:$T$29)</f>
        <v>5</v>
      </c>
      <c r="D2571">
        <v>100</v>
      </c>
      <c r="E2571" t="s">
        <v>6401</v>
      </c>
      <c r="F2571" t="s">
        <v>110</v>
      </c>
      <c r="G2571" t="s">
        <v>140</v>
      </c>
      <c r="H2571" t="s">
        <v>6398</v>
      </c>
    </row>
    <row r="2572" spans="1:8" x14ac:dyDescent="0.2">
      <c r="A2572" t="s">
        <v>28</v>
      </c>
      <c r="B2572" t="s">
        <v>10</v>
      </c>
      <c r="C2572">
        <f>_xlfn.XLOOKUP(B2572,'2.1.trackMPD'!$R$7:$R$29,'2.1.trackMPD'!$T$7:$T$29)</f>
        <v>5</v>
      </c>
      <c r="D2572">
        <v>100</v>
      </c>
      <c r="E2572" t="s">
        <v>6401</v>
      </c>
      <c r="F2572" t="s">
        <v>111</v>
      </c>
      <c r="G2572" t="s">
        <v>124</v>
      </c>
      <c r="H2572" t="s">
        <v>6398</v>
      </c>
    </row>
    <row r="2573" spans="1:8" x14ac:dyDescent="0.2">
      <c r="A2573" t="s">
        <v>28</v>
      </c>
      <c r="B2573" t="s">
        <v>10</v>
      </c>
      <c r="C2573">
        <f>_xlfn.XLOOKUP(B2573,'2.1.trackMPD'!$R$7:$R$29,'2.1.trackMPD'!$T$7:$T$29)</f>
        <v>5</v>
      </c>
      <c r="D2573">
        <v>100</v>
      </c>
      <c r="E2573" t="s">
        <v>6401</v>
      </c>
      <c r="F2573" t="s">
        <v>111</v>
      </c>
      <c r="G2573" t="s">
        <v>140</v>
      </c>
      <c r="H2573" t="s">
        <v>6398</v>
      </c>
    </row>
    <row r="2574" spans="1:8" x14ac:dyDescent="0.2">
      <c r="A2574" t="s">
        <v>28</v>
      </c>
      <c r="B2574" t="s">
        <v>10</v>
      </c>
      <c r="C2574">
        <f>_xlfn.XLOOKUP(B2574,'2.1.trackMPD'!$R$7:$R$29,'2.1.trackMPD'!$T$7:$T$29)</f>
        <v>5</v>
      </c>
      <c r="D2574">
        <v>100</v>
      </c>
      <c r="E2574" t="s">
        <v>6401</v>
      </c>
      <c r="F2574" t="s">
        <v>110</v>
      </c>
      <c r="G2574" t="s">
        <v>124</v>
      </c>
      <c r="H2574" t="s">
        <v>6399</v>
      </c>
    </row>
    <row r="2575" spans="1:8" x14ac:dyDescent="0.2">
      <c r="A2575" t="s">
        <v>28</v>
      </c>
      <c r="B2575" t="s">
        <v>10</v>
      </c>
      <c r="C2575">
        <f>_xlfn.XLOOKUP(B2575,'2.1.trackMPD'!$R$7:$R$29,'2.1.trackMPD'!$T$7:$T$29)</f>
        <v>5</v>
      </c>
      <c r="D2575">
        <v>100</v>
      </c>
      <c r="E2575" t="s">
        <v>6401</v>
      </c>
      <c r="F2575" t="s">
        <v>110</v>
      </c>
      <c r="G2575" t="s">
        <v>140</v>
      </c>
      <c r="H2575" t="s">
        <v>6399</v>
      </c>
    </row>
    <row r="2576" spans="1:8" x14ac:dyDescent="0.2">
      <c r="A2576" t="s">
        <v>28</v>
      </c>
      <c r="B2576" t="s">
        <v>6</v>
      </c>
      <c r="C2576">
        <f>_xlfn.XLOOKUP(B2576,'2.1.trackMPD'!$R$7:$R$29,'2.1.trackMPD'!$T$7:$T$29)</f>
        <v>6</v>
      </c>
      <c r="D2576">
        <v>1</v>
      </c>
      <c r="E2576" t="s">
        <v>6396</v>
      </c>
      <c r="F2576" t="s">
        <v>110</v>
      </c>
      <c r="G2576" t="s">
        <v>124</v>
      </c>
      <c r="H2576" t="s">
        <v>6398</v>
      </c>
    </row>
    <row r="2577" spans="1:8" x14ac:dyDescent="0.2">
      <c r="A2577" t="s">
        <v>28</v>
      </c>
      <c r="B2577" t="s">
        <v>6</v>
      </c>
      <c r="C2577">
        <f>_xlfn.XLOOKUP(B2577,'2.1.trackMPD'!$R$7:$R$29,'2.1.trackMPD'!$T$7:$T$29)</f>
        <v>6</v>
      </c>
      <c r="D2577">
        <v>1</v>
      </c>
      <c r="E2577" t="s">
        <v>6396</v>
      </c>
      <c r="F2577" t="s">
        <v>110</v>
      </c>
      <c r="G2577" t="s">
        <v>140</v>
      </c>
      <c r="H2577" t="s">
        <v>6398</v>
      </c>
    </row>
    <row r="2578" spans="1:8" x14ac:dyDescent="0.2">
      <c r="A2578" t="s">
        <v>28</v>
      </c>
      <c r="B2578" t="s">
        <v>6</v>
      </c>
      <c r="C2578">
        <f>_xlfn.XLOOKUP(B2578,'2.1.trackMPD'!$R$7:$R$29,'2.1.trackMPD'!$T$7:$T$29)</f>
        <v>6</v>
      </c>
      <c r="D2578">
        <v>1</v>
      </c>
      <c r="E2578" t="s">
        <v>6396</v>
      </c>
      <c r="F2578" t="s">
        <v>111</v>
      </c>
      <c r="G2578" t="s">
        <v>124</v>
      </c>
      <c r="H2578" t="s">
        <v>6398</v>
      </c>
    </row>
    <row r="2579" spans="1:8" x14ac:dyDescent="0.2">
      <c r="A2579" t="s">
        <v>28</v>
      </c>
      <c r="B2579" t="s">
        <v>6</v>
      </c>
      <c r="C2579">
        <f>_xlfn.XLOOKUP(B2579,'2.1.trackMPD'!$R$7:$R$29,'2.1.trackMPD'!$T$7:$T$29)</f>
        <v>6</v>
      </c>
      <c r="D2579">
        <v>1</v>
      </c>
      <c r="E2579" t="s">
        <v>6396</v>
      </c>
      <c r="F2579" t="s">
        <v>111</v>
      </c>
      <c r="G2579" t="s">
        <v>140</v>
      </c>
      <c r="H2579" t="s">
        <v>6398</v>
      </c>
    </row>
    <row r="2580" spans="1:8" x14ac:dyDescent="0.2">
      <c r="A2580" t="s">
        <v>28</v>
      </c>
      <c r="B2580" t="s">
        <v>6</v>
      </c>
      <c r="C2580">
        <f>_xlfn.XLOOKUP(B2580,'2.1.trackMPD'!$R$7:$R$29,'2.1.trackMPD'!$T$7:$T$29)</f>
        <v>6</v>
      </c>
      <c r="D2580">
        <v>1</v>
      </c>
      <c r="E2580" t="s">
        <v>6396</v>
      </c>
      <c r="F2580" t="s">
        <v>110</v>
      </c>
      <c r="G2580" t="s">
        <v>124</v>
      </c>
      <c r="H2580" t="s">
        <v>6399</v>
      </c>
    </row>
    <row r="2581" spans="1:8" x14ac:dyDescent="0.2">
      <c r="A2581" t="s">
        <v>28</v>
      </c>
      <c r="B2581" t="s">
        <v>6</v>
      </c>
      <c r="C2581">
        <f>_xlfn.XLOOKUP(B2581,'2.1.trackMPD'!$R$7:$R$29,'2.1.trackMPD'!$T$7:$T$29)</f>
        <v>6</v>
      </c>
      <c r="D2581">
        <v>1</v>
      </c>
      <c r="E2581" t="s">
        <v>6396</v>
      </c>
      <c r="F2581" t="s">
        <v>110</v>
      </c>
      <c r="G2581" t="s">
        <v>140</v>
      </c>
      <c r="H2581" t="s">
        <v>6399</v>
      </c>
    </row>
    <row r="2582" spans="1:8" x14ac:dyDescent="0.2">
      <c r="A2582" t="s">
        <v>28</v>
      </c>
      <c r="B2582" t="s">
        <v>6</v>
      </c>
      <c r="C2582">
        <f>_xlfn.XLOOKUP(B2582,'2.1.trackMPD'!$R$7:$R$29,'2.1.trackMPD'!$T$7:$T$29)</f>
        <v>6</v>
      </c>
      <c r="D2582">
        <v>10</v>
      </c>
      <c r="E2582" t="s">
        <v>6396</v>
      </c>
      <c r="F2582" t="s">
        <v>110</v>
      </c>
      <c r="G2582" t="s">
        <v>124</v>
      </c>
      <c r="H2582" t="s">
        <v>6398</v>
      </c>
    </row>
    <row r="2583" spans="1:8" x14ac:dyDescent="0.2">
      <c r="A2583" t="s">
        <v>28</v>
      </c>
      <c r="B2583" t="s">
        <v>6</v>
      </c>
      <c r="C2583">
        <f>_xlfn.XLOOKUP(B2583,'2.1.trackMPD'!$R$7:$R$29,'2.1.trackMPD'!$T$7:$T$29)</f>
        <v>6</v>
      </c>
      <c r="D2583">
        <v>10</v>
      </c>
      <c r="E2583" t="s">
        <v>6396</v>
      </c>
      <c r="F2583" t="s">
        <v>110</v>
      </c>
      <c r="G2583" t="s">
        <v>140</v>
      </c>
      <c r="H2583" t="s">
        <v>6398</v>
      </c>
    </row>
    <row r="2584" spans="1:8" x14ac:dyDescent="0.2">
      <c r="A2584" t="s">
        <v>28</v>
      </c>
      <c r="B2584" t="s">
        <v>6</v>
      </c>
      <c r="C2584">
        <f>_xlfn.XLOOKUP(B2584,'2.1.trackMPD'!$R$7:$R$29,'2.1.trackMPD'!$T$7:$T$29)</f>
        <v>6</v>
      </c>
      <c r="D2584">
        <v>10</v>
      </c>
      <c r="E2584" t="s">
        <v>6396</v>
      </c>
      <c r="F2584" t="s">
        <v>111</v>
      </c>
      <c r="G2584" t="s">
        <v>124</v>
      </c>
      <c r="H2584" t="s">
        <v>6398</v>
      </c>
    </row>
    <row r="2585" spans="1:8" x14ac:dyDescent="0.2">
      <c r="A2585" t="s">
        <v>28</v>
      </c>
      <c r="B2585" t="s">
        <v>6</v>
      </c>
      <c r="C2585">
        <f>_xlfn.XLOOKUP(B2585,'2.1.trackMPD'!$R$7:$R$29,'2.1.trackMPD'!$T$7:$T$29)</f>
        <v>6</v>
      </c>
      <c r="D2585">
        <v>10</v>
      </c>
      <c r="E2585" t="s">
        <v>6396</v>
      </c>
      <c r="F2585" t="s">
        <v>111</v>
      </c>
      <c r="G2585" t="s">
        <v>140</v>
      </c>
      <c r="H2585" t="s">
        <v>6398</v>
      </c>
    </row>
    <row r="2586" spans="1:8" x14ac:dyDescent="0.2">
      <c r="A2586" t="s">
        <v>28</v>
      </c>
      <c r="B2586" t="s">
        <v>6</v>
      </c>
      <c r="C2586">
        <f>_xlfn.XLOOKUP(B2586,'2.1.trackMPD'!$R$7:$R$29,'2.1.trackMPD'!$T$7:$T$29)</f>
        <v>6</v>
      </c>
      <c r="D2586">
        <v>10</v>
      </c>
      <c r="E2586" t="s">
        <v>6396</v>
      </c>
      <c r="F2586" t="s">
        <v>110</v>
      </c>
      <c r="G2586" t="s">
        <v>124</v>
      </c>
      <c r="H2586" t="s">
        <v>6399</v>
      </c>
    </row>
    <row r="2587" spans="1:8" x14ac:dyDescent="0.2">
      <c r="A2587" t="s">
        <v>28</v>
      </c>
      <c r="B2587" t="s">
        <v>6</v>
      </c>
      <c r="C2587">
        <f>_xlfn.XLOOKUP(B2587,'2.1.trackMPD'!$R$7:$R$29,'2.1.trackMPD'!$T$7:$T$29)</f>
        <v>6</v>
      </c>
      <c r="D2587">
        <v>10</v>
      </c>
      <c r="E2587" t="s">
        <v>6396</v>
      </c>
      <c r="F2587" t="s">
        <v>110</v>
      </c>
      <c r="G2587" t="s">
        <v>140</v>
      </c>
      <c r="H2587" t="s">
        <v>6399</v>
      </c>
    </row>
    <row r="2588" spans="1:8" x14ac:dyDescent="0.2">
      <c r="A2588" t="s">
        <v>28</v>
      </c>
      <c r="B2588" t="s">
        <v>6</v>
      </c>
      <c r="C2588">
        <f>_xlfn.XLOOKUP(B2588,'2.1.trackMPD'!$R$7:$R$29,'2.1.trackMPD'!$T$7:$T$29)</f>
        <v>6</v>
      </c>
      <c r="D2588">
        <v>100</v>
      </c>
      <c r="E2588" t="s">
        <v>6396</v>
      </c>
      <c r="F2588" t="s">
        <v>110</v>
      </c>
      <c r="G2588" t="s">
        <v>124</v>
      </c>
      <c r="H2588" t="s">
        <v>6398</v>
      </c>
    </row>
    <row r="2589" spans="1:8" x14ac:dyDescent="0.2">
      <c r="A2589" t="s">
        <v>28</v>
      </c>
      <c r="B2589" t="s">
        <v>6</v>
      </c>
      <c r="C2589">
        <f>_xlfn.XLOOKUP(B2589,'2.1.trackMPD'!$R$7:$R$29,'2.1.trackMPD'!$T$7:$T$29)</f>
        <v>6</v>
      </c>
      <c r="D2589">
        <v>100</v>
      </c>
      <c r="E2589" t="s">
        <v>6396</v>
      </c>
      <c r="F2589" t="s">
        <v>110</v>
      </c>
      <c r="G2589" t="s">
        <v>140</v>
      </c>
      <c r="H2589" t="s">
        <v>6398</v>
      </c>
    </row>
    <row r="2590" spans="1:8" x14ac:dyDescent="0.2">
      <c r="A2590" t="s">
        <v>28</v>
      </c>
      <c r="B2590" t="s">
        <v>6</v>
      </c>
      <c r="C2590">
        <f>_xlfn.XLOOKUP(B2590,'2.1.trackMPD'!$R$7:$R$29,'2.1.trackMPD'!$T$7:$T$29)</f>
        <v>6</v>
      </c>
      <c r="D2590">
        <v>100</v>
      </c>
      <c r="E2590" t="s">
        <v>6396</v>
      </c>
      <c r="F2590" t="s">
        <v>111</v>
      </c>
      <c r="G2590" t="s">
        <v>124</v>
      </c>
      <c r="H2590" t="s">
        <v>6398</v>
      </c>
    </row>
    <row r="2591" spans="1:8" x14ac:dyDescent="0.2">
      <c r="A2591" t="s">
        <v>28</v>
      </c>
      <c r="B2591" t="s">
        <v>6</v>
      </c>
      <c r="C2591">
        <f>_xlfn.XLOOKUP(B2591,'2.1.trackMPD'!$R$7:$R$29,'2.1.trackMPD'!$T$7:$T$29)</f>
        <v>6</v>
      </c>
      <c r="D2591">
        <v>100</v>
      </c>
      <c r="E2591" t="s">
        <v>6396</v>
      </c>
      <c r="F2591" t="s">
        <v>111</v>
      </c>
      <c r="G2591" t="s">
        <v>140</v>
      </c>
      <c r="H2591" t="s">
        <v>6398</v>
      </c>
    </row>
    <row r="2592" spans="1:8" x14ac:dyDescent="0.2">
      <c r="A2592" t="s">
        <v>28</v>
      </c>
      <c r="B2592" t="s">
        <v>6</v>
      </c>
      <c r="C2592">
        <f>_xlfn.XLOOKUP(B2592,'2.1.trackMPD'!$R$7:$R$29,'2.1.trackMPD'!$T$7:$T$29)</f>
        <v>6</v>
      </c>
      <c r="D2592">
        <v>100</v>
      </c>
      <c r="E2592" t="s">
        <v>6396</v>
      </c>
      <c r="F2592" t="s">
        <v>110</v>
      </c>
      <c r="G2592" t="s">
        <v>124</v>
      </c>
      <c r="H2592" t="s">
        <v>6399</v>
      </c>
    </row>
    <row r="2593" spans="1:8" x14ac:dyDescent="0.2">
      <c r="A2593" t="s">
        <v>28</v>
      </c>
      <c r="B2593" t="s">
        <v>6</v>
      </c>
      <c r="C2593">
        <f>_xlfn.XLOOKUP(B2593,'2.1.trackMPD'!$R$7:$R$29,'2.1.trackMPD'!$T$7:$T$29)</f>
        <v>6</v>
      </c>
      <c r="D2593">
        <v>100</v>
      </c>
      <c r="E2593" t="s">
        <v>6396</v>
      </c>
      <c r="F2593" t="s">
        <v>110</v>
      </c>
      <c r="G2593" t="s">
        <v>140</v>
      </c>
      <c r="H2593" t="s">
        <v>6399</v>
      </c>
    </row>
    <row r="2594" spans="1:8" x14ac:dyDescent="0.2">
      <c r="A2594" t="s">
        <v>28</v>
      </c>
      <c r="B2594" t="s">
        <v>6</v>
      </c>
      <c r="C2594">
        <f>_xlfn.XLOOKUP(B2594,'2.1.trackMPD'!$R$7:$R$29,'2.1.trackMPD'!$T$7:$T$29)</f>
        <v>6</v>
      </c>
      <c r="D2594">
        <v>1000</v>
      </c>
      <c r="E2594" t="s">
        <v>6396</v>
      </c>
      <c r="F2594" t="s">
        <v>110</v>
      </c>
      <c r="G2594" t="s">
        <v>124</v>
      </c>
      <c r="H2594" t="s">
        <v>6398</v>
      </c>
    </row>
    <row r="2595" spans="1:8" x14ac:dyDescent="0.2">
      <c r="A2595" t="s">
        <v>28</v>
      </c>
      <c r="B2595" t="s">
        <v>6</v>
      </c>
      <c r="C2595">
        <f>_xlfn.XLOOKUP(B2595,'2.1.trackMPD'!$R$7:$R$29,'2.1.trackMPD'!$T$7:$T$29)</f>
        <v>6</v>
      </c>
      <c r="D2595">
        <v>1000</v>
      </c>
      <c r="E2595" t="s">
        <v>6396</v>
      </c>
      <c r="F2595" t="s">
        <v>110</v>
      </c>
      <c r="G2595" t="s">
        <v>140</v>
      </c>
      <c r="H2595" t="s">
        <v>6398</v>
      </c>
    </row>
    <row r="2596" spans="1:8" x14ac:dyDescent="0.2">
      <c r="A2596" t="s">
        <v>28</v>
      </c>
      <c r="B2596" t="s">
        <v>6</v>
      </c>
      <c r="C2596">
        <f>_xlfn.XLOOKUP(B2596,'2.1.trackMPD'!$R$7:$R$29,'2.1.trackMPD'!$T$7:$T$29)</f>
        <v>6</v>
      </c>
      <c r="D2596">
        <v>1000</v>
      </c>
      <c r="E2596" t="s">
        <v>6396</v>
      </c>
      <c r="F2596" t="s">
        <v>111</v>
      </c>
      <c r="G2596" t="s">
        <v>124</v>
      </c>
      <c r="H2596" t="s">
        <v>6398</v>
      </c>
    </row>
    <row r="2597" spans="1:8" x14ac:dyDescent="0.2">
      <c r="A2597" t="s">
        <v>28</v>
      </c>
      <c r="B2597" t="s">
        <v>6</v>
      </c>
      <c r="C2597">
        <f>_xlfn.XLOOKUP(B2597,'2.1.trackMPD'!$R$7:$R$29,'2.1.trackMPD'!$T$7:$T$29)</f>
        <v>6</v>
      </c>
      <c r="D2597">
        <v>1000</v>
      </c>
      <c r="E2597" t="s">
        <v>6396</v>
      </c>
      <c r="F2597" t="s">
        <v>111</v>
      </c>
      <c r="G2597" t="s">
        <v>140</v>
      </c>
      <c r="H2597" t="s">
        <v>6398</v>
      </c>
    </row>
    <row r="2598" spans="1:8" x14ac:dyDescent="0.2">
      <c r="A2598" t="s">
        <v>28</v>
      </c>
      <c r="B2598" t="s">
        <v>6</v>
      </c>
      <c r="C2598">
        <f>_xlfn.XLOOKUP(B2598,'2.1.trackMPD'!$R$7:$R$29,'2.1.trackMPD'!$T$7:$T$29)</f>
        <v>6</v>
      </c>
      <c r="D2598">
        <v>1000</v>
      </c>
      <c r="E2598" t="s">
        <v>6396</v>
      </c>
      <c r="F2598" t="s">
        <v>110</v>
      </c>
      <c r="G2598" t="s">
        <v>124</v>
      </c>
      <c r="H2598" t="s">
        <v>6399</v>
      </c>
    </row>
    <row r="2599" spans="1:8" x14ac:dyDescent="0.2">
      <c r="A2599" t="s">
        <v>28</v>
      </c>
      <c r="B2599" t="s">
        <v>6</v>
      </c>
      <c r="C2599">
        <f>_xlfn.XLOOKUP(B2599,'2.1.trackMPD'!$R$7:$R$29,'2.1.trackMPD'!$T$7:$T$29)</f>
        <v>6</v>
      </c>
      <c r="D2599">
        <v>1000</v>
      </c>
      <c r="E2599" t="s">
        <v>6396</v>
      </c>
      <c r="F2599" t="s">
        <v>110</v>
      </c>
      <c r="G2599" t="s">
        <v>140</v>
      </c>
      <c r="H2599" t="s">
        <v>6399</v>
      </c>
    </row>
    <row r="2600" spans="1:8" x14ac:dyDescent="0.2">
      <c r="A2600" t="s">
        <v>28</v>
      </c>
      <c r="B2600" t="s">
        <v>6</v>
      </c>
      <c r="C2600">
        <f>_xlfn.XLOOKUP(B2600,'2.1.trackMPD'!$R$7:$R$29,'2.1.trackMPD'!$T$7:$T$29)</f>
        <v>6</v>
      </c>
      <c r="D2600">
        <v>5000</v>
      </c>
      <c r="E2600" t="s">
        <v>6396</v>
      </c>
      <c r="F2600" t="s">
        <v>110</v>
      </c>
      <c r="G2600" t="s">
        <v>124</v>
      </c>
      <c r="H2600" t="s">
        <v>6398</v>
      </c>
    </row>
    <row r="2601" spans="1:8" x14ac:dyDescent="0.2">
      <c r="A2601" t="s">
        <v>28</v>
      </c>
      <c r="B2601" t="s">
        <v>6</v>
      </c>
      <c r="C2601">
        <f>_xlfn.XLOOKUP(B2601,'2.1.trackMPD'!$R$7:$R$29,'2.1.trackMPD'!$T$7:$T$29)</f>
        <v>6</v>
      </c>
      <c r="D2601">
        <v>5000</v>
      </c>
      <c r="E2601" t="s">
        <v>6396</v>
      </c>
      <c r="F2601" t="s">
        <v>110</v>
      </c>
      <c r="G2601" t="s">
        <v>140</v>
      </c>
      <c r="H2601" t="s">
        <v>6398</v>
      </c>
    </row>
    <row r="2602" spans="1:8" x14ac:dyDescent="0.2">
      <c r="A2602" t="s">
        <v>28</v>
      </c>
      <c r="B2602" t="s">
        <v>6</v>
      </c>
      <c r="C2602">
        <f>_xlfn.XLOOKUP(B2602,'2.1.trackMPD'!$R$7:$R$29,'2.1.trackMPD'!$T$7:$T$29)</f>
        <v>6</v>
      </c>
      <c r="D2602">
        <v>5000</v>
      </c>
      <c r="E2602" t="s">
        <v>6396</v>
      </c>
      <c r="F2602" t="s">
        <v>111</v>
      </c>
      <c r="G2602" t="s">
        <v>124</v>
      </c>
      <c r="H2602" t="s">
        <v>6398</v>
      </c>
    </row>
    <row r="2603" spans="1:8" x14ac:dyDescent="0.2">
      <c r="A2603" t="s">
        <v>28</v>
      </c>
      <c r="B2603" t="s">
        <v>6</v>
      </c>
      <c r="C2603">
        <f>_xlfn.XLOOKUP(B2603,'2.1.trackMPD'!$R$7:$R$29,'2.1.trackMPD'!$T$7:$T$29)</f>
        <v>6</v>
      </c>
      <c r="D2603">
        <v>5000</v>
      </c>
      <c r="E2603" t="s">
        <v>6396</v>
      </c>
      <c r="F2603" t="s">
        <v>111</v>
      </c>
      <c r="G2603" t="s">
        <v>140</v>
      </c>
      <c r="H2603" t="s">
        <v>6398</v>
      </c>
    </row>
    <row r="2604" spans="1:8" x14ac:dyDescent="0.2">
      <c r="A2604" t="s">
        <v>28</v>
      </c>
      <c r="B2604" t="s">
        <v>6</v>
      </c>
      <c r="C2604">
        <f>_xlfn.XLOOKUP(B2604,'2.1.trackMPD'!$R$7:$R$29,'2.1.trackMPD'!$T$7:$T$29)</f>
        <v>6</v>
      </c>
      <c r="D2604">
        <v>5000</v>
      </c>
      <c r="E2604" t="s">
        <v>6396</v>
      </c>
      <c r="F2604" t="s">
        <v>110</v>
      </c>
      <c r="G2604" t="s">
        <v>124</v>
      </c>
      <c r="H2604" t="s">
        <v>6399</v>
      </c>
    </row>
    <row r="2605" spans="1:8" x14ac:dyDescent="0.2">
      <c r="A2605" t="s">
        <v>28</v>
      </c>
      <c r="B2605" t="s">
        <v>6</v>
      </c>
      <c r="C2605">
        <f>_xlfn.XLOOKUP(B2605,'2.1.trackMPD'!$R$7:$R$29,'2.1.trackMPD'!$T$7:$T$29)</f>
        <v>6</v>
      </c>
      <c r="D2605">
        <v>5000</v>
      </c>
      <c r="E2605" t="s">
        <v>6396</v>
      </c>
      <c r="F2605" t="s">
        <v>110</v>
      </c>
      <c r="G2605" t="s">
        <v>140</v>
      </c>
      <c r="H2605" t="s">
        <v>6399</v>
      </c>
    </row>
    <row r="2606" spans="1:8" x14ac:dyDescent="0.2">
      <c r="A2606" t="s">
        <v>28</v>
      </c>
      <c r="B2606" t="s">
        <v>6</v>
      </c>
      <c r="C2606">
        <f>_xlfn.XLOOKUP(B2606,'2.1.trackMPD'!$R$7:$R$29,'2.1.trackMPD'!$T$7:$T$29)</f>
        <v>6</v>
      </c>
      <c r="D2606">
        <v>1</v>
      </c>
      <c r="E2606" t="s">
        <v>6400</v>
      </c>
      <c r="F2606" t="s">
        <v>110</v>
      </c>
      <c r="G2606" t="s">
        <v>124</v>
      </c>
      <c r="H2606" t="s">
        <v>6398</v>
      </c>
    </row>
    <row r="2607" spans="1:8" x14ac:dyDescent="0.2">
      <c r="A2607" t="s">
        <v>28</v>
      </c>
      <c r="B2607" t="s">
        <v>6</v>
      </c>
      <c r="C2607">
        <f>_xlfn.XLOOKUP(B2607,'2.1.trackMPD'!$R$7:$R$29,'2.1.trackMPD'!$T$7:$T$29)</f>
        <v>6</v>
      </c>
      <c r="D2607">
        <v>1</v>
      </c>
      <c r="E2607" t="s">
        <v>6400</v>
      </c>
      <c r="F2607" t="s">
        <v>110</v>
      </c>
      <c r="G2607" t="s">
        <v>140</v>
      </c>
      <c r="H2607" t="s">
        <v>6398</v>
      </c>
    </row>
    <row r="2608" spans="1:8" x14ac:dyDescent="0.2">
      <c r="A2608" t="s">
        <v>28</v>
      </c>
      <c r="B2608" t="s">
        <v>6</v>
      </c>
      <c r="C2608">
        <f>_xlfn.XLOOKUP(B2608,'2.1.trackMPD'!$R$7:$R$29,'2.1.trackMPD'!$T$7:$T$29)</f>
        <v>6</v>
      </c>
      <c r="D2608">
        <v>1</v>
      </c>
      <c r="E2608" t="s">
        <v>6400</v>
      </c>
      <c r="F2608" t="s">
        <v>111</v>
      </c>
      <c r="G2608" t="s">
        <v>124</v>
      </c>
      <c r="H2608" t="s">
        <v>6398</v>
      </c>
    </row>
    <row r="2609" spans="1:8" x14ac:dyDescent="0.2">
      <c r="A2609" t="s">
        <v>28</v>
      </c>
      <c r="B2609" t="s">
        <v>6</v>
      </c>
      <c r="C2609">
        <f>_xlfn.XLOOKUP(B2609,'2.1.trackMPD'!$R$7:$R$29,'2.1.trackMPD'!$T$7:$T$29)</f>
        <v>6</v>
      </c>
      <c r="D2609">
        <v>1</v>
      </c>
      <c r="E2609" t="s">
        <v>6400</v>
      </c>
      <c r="F2609" t="s">
        <v>111</v>
      </c>
      <c r="G2609" t="s">
        <v>140</v>
      </c>
      <c r="H2609" t="s">
        <v>6398</v>
      </c>
    </row>
    <row r="2610" spans="1:8" x14ac:dyDescent="0.2">
      <c r="A2610" t="s">
        <v>28</v>
      </c>
      <c r="B2610" t="s">
        <v>6</v>
      </c>
      <c r="C2610">
        <f>_xlfn.XLOOKUP(B2610,'2.1.trackMPD'!$R$7:$R$29,'2.1.trackMPD'!$T$7:$T$29)</f>
        <v>6</v>
      </c>
      <c r="D2610">
        <v>1</v>
      </c>
      <c r="E2610" t="s">
        <v>6400</v>
      </c>
      <c r="F2610" t="s">
        <v>110</v>
      </c>
      <c r="G2610" t="s">
        <v>124</v>
      </c>
      <c r="H2610" t="s">
        <v>6399</v>
      </c>
    </row>
    <row r="2611" spans="1:8" x14ac:dyDescent="0.2">
      <c r="A2611" t="s">
        <v>28</v>
      </c>
      <c r="B2611" t="s">
        <v>6</v>
      </c>
      <c r="C2611">
        <f>_xlfn.XLOOKUP(B2611,'2.1.trackMPD'!$R$7:$R$29,'2.1.trackMPD'!$T$7:$T$29)</f>
        <v>6</v>
      </c>
      <c r="D2611">
        <v>1</v>
      </c>
      <c r="E2611" t="s">
        <v>6400</v>
      </c>
      <c r="F2611" t="s">
        <v>110</v>
      </c>
      <c r="G2611" t="s">
        <v>140</v>
      </c>
      <c r="H2611" t="s">
        <v>6399</v>
      </c>
    </row>
    <row r="2612" spans="1:8" x14ac:dyDescent="0.2">
      <c r="A2612" t="s">
        <v>28</v>
      </c>
      <c r="B2612" t="s">
        <v>6</v>
      </c>
      <c r="C2612">
        <f>_xlfn.XLOOKUP(B2612,'2.1.trackMPD'!$R$7:$R$29,'2.1.trackMPD'!$T$7:$T$29)</f>
        <v>6</v>
      </c>
      <c r="D2612">
        <v>10</v>
      </c>
      <c r="E2612" t="s">
        <v>6400</v>
      </c>
      <c r="F2612" t="s">
        <v>110</v>
      </c>
      <c r="G2612" t="s">
        <v>124</v>
      </c>
      <c r="H2612" t="s">
        <v>6398</v>
      </c>
    </row>
    <row r="2613" spans="1:8" x14ac:dyDescent="0.2">
      <c r="A2613" t="s">
        <v>28</v>
      </c>
      <c r="B2613" t="s">
        <v>6</v>
      </c>
      <c r="C2613">
        <f>_xlfn.XLOOKUP(B2613,'2.1.trackMPD'!$R$7:$R$29,'2.1.trackMPD'!$T$7:$T$29)</f>
        <v>6</v>
      </c>
      <c r="D2613">
        <v>10</v>
      </c>
      <c r="E2613" t="s">
        <v>6400</v>
      </c>
      <c r="F2613" t="s">
        <v>110</v>
      </c>
      <c r="G2613" t="s">
        <v>140</v>
      </c>
      <c r="H2613" t="s">
        <v>6398</v>
      </c>
    </row>
    <row r="2614" spans="1:8" x14ac:dyDescent="0.2">
      <c r="A2614" t="s">
        <v>28</v>
      </c>
      <c r="B2614" t="s">
        <v>6</v>
      </c>
      <c r="C2614">
        <f>_xlfn.XLOOKUP(B2614,'2.1.trackMPD'!$R$7:$R$29,'2.1.trackMPD'!$T$7:$T$29)</f>
        <v>6</v>
      </c>
      <c r="D2614">
        <v>10</v>
      </c>
      <c r="E2614" t="s">
        <v>6400</v>
      </c>
      <c r="F2614" t="s">
        <v>111</v>
      </c>
      <c r="G2614" t="s">
        <v>124</v>
      </c>
      <c r="H2614" t="s">
        <v>6398</v>
      </c>
    </row>
    <row r="2615" spans="1:8" x14ac:dyDescent="0.2">
      <c r="A2615" t="s">
        <v>28</v>
      </c>
      <c r="B2615" t="s">
        <v>6</v>
      </c>
      <c r="C2615">
        <f>_xlfn.XLOOKUP(B2615,'2.1.trackMPD'!$R$7:$R$29,'2.1.trackMPD'!$T$7:$T$29)</f>
        <v>6</v>
      </c>
      <c r="D2615">
        <v>10</v>
      </c>
      <c r="E2615" t="s">
        <v>6400</v>
      </c>
      <c r="F2615" t="s">
        <v>111</v>
      </c>
      <c r="G2615" t="s">
        <v>140</v>
      </c>
      <c r="H2615" t="s">
        <v>6398</v>
      </c>
    </row>
    <row r="2616" spans="1:8" x14ac:dyDescent="0.2">
      <c r="A2616" t="s">
        <v>28</v>
      </c>
      <c r="B2616" t="s">
        <v>6</v>
      </c>
      <c r="C2616">
        <f>_xlfn.XLOOKUP(B2616,'2.1.trackMPD'!$R$7:$R$29,'2.1.trackMPD'!$T$7:$T$29)</f>
        <v>6</v>
      </c>
      <c r="D2616">
        <v>10</v>
      </c>
      <c r="E2616" t="s">
        <v>6400</v>
      </c>
      <c r="F2616" t="s">
        <v>110</v>
      </c>
      <c r="G2616" t="s">
        <v>124</v>
      </c>
      <c r="H2616" t="s">
        <v>6399</v>
      </c>
    </row>
    <row r="2617" spans="1:8" x14ac:dyDescent="0.2">
      <c r="A2617" t="s">
        <v>28</v>
      </c>
      <c r="B2617" t="s">
        <v>6</v>
      </c>
      <c r="C2617">
        <f>_xlfn.XLOOKUP(B2617,'2.1.trackMPD'!$R$7:$R$29,'2.1.trackMPD'!$T$7:$T$29)</f>
        <v>6</v>
      </c>
      <c r="D2617">
        <v>10</v>
      </c>
      <c r="E2617" t="s">
        <v>6400</v>
      </c>
      <c r="F2617" t="s">
        <v>110</v>
      </c>
      <c r="G2617" t="s">
        <v>140</v>
      </c>
      <c r="H2617" t="s">
        <v>6399</v>
      </c>
    </row>
    <row r="2618" spans="1:8" x14ac:dyDescent="0.2">
      <c r="A2618" t="s">
        <v>28</v>
      </c>
      <c r="B2618" t="s">
        <v>6</v>
      </c>
      <c r="C2618">
        <f>_xlfn.XLOOKUP(B2618,'2.1.trackMPD'!$R$7:$R$29,'2.1.trackMPD'!$T$7:$T$29)</f>
        <v>6</v>
      </c>
      <c r="D2618">
        <v>100</v>
      </c>
      <c r="E2618" t="s">
        <v>6400</v>
      </c>
      <c r="F2618" t="s">
        <v>110</v>
      </c>
      <c r="G2618" t="s">
        <v>124</v>
      </c>
      <c r="H2618" t="s">
        <v>6398</v>
      </c>
    </row>
    <row r="2619" spans="1:8" x14ac:dyDescent="0.2">
      <c r="A2619" t="s">
        <v>28</v>
      </c>
      <c r="B2619" t="s">
        <v>6</v>
      </c>
      <c r="C2619">
        <f>_xlfn.XLOOKUP(B2619,'2.1.trackMPD'!$R$7:$R$29,'2.1.trackMPD'!$T$7:$T$29)</f>
        <v>6</v>
      </c>
      <c r="D2619">
        <v>100</v>
      </c>
      <c r="E2619" t="s">
        <v>6400</v>
      </c>
      <c r="F2619" t="s">
        <v>110</v>
      </c>
      <c r="G2619" t="s">
        <v>140</v>
      </c>
      <c r="H2619" t="s">
        <v>6398</v>
      </c>
    </row>
    <row r="2620" spans="1:8" x14ac:dyDescent="0.2">
      <c r="A2620" t="s">
        <v>28</v>
      </c>
      <c r="B2620" t="s">
        <v>6</v>
      </c>
      <c r="C2620">
        <f>_xlfn.XLOOKUP(B2620,'2.1.trackMPD'!$R$7:$R$29,'2.1.trackMPD'!$T$7:$T$29)</f>
        <v>6</v>
      </c>
      <c r="D2620">
        <v>100</v>
      </c>
      <c r="E2620" t="s">
        <v>6400</v>
      </c>
      <c r="F2620" t="s">
        <v>111</v>
      </c>
      <c r="G2620" t="s">
        <v>124</v>
      </c>
      <c r="H2620" t="s">
        <v>6398</v>
      </c>
    </row>
    <row r="2621" spans="1:8" x14ac:dyDescent="0.2">
      <c r="A2621" t="s">
        <v>28</v>
      </c>
      <c r="B2621" t="s">
        <v>6</v>
      </c>
      <c r="C2621">
        <f>_xlfn.XLOOKUP(B2621,'2.1.trackMPD'!$R$7:$R$29,'2.1.trackMPD'!$T$7:$T$29)</f>
        <v>6</v>
      </c>
      <c r="D2621">
        <v>100</v>
      </c>
      <c r="E2621" t="s">
        <v>6400</v>
      </c>
      <c r="F2621" t="s">
        <v>111</v>
      </c>
      <c r="G2621" t="s">
        <v>140</v>
      </c>
      <c r="H2621" t="s">
        <v>6398</v>
      </c>
    </row>
    <row r="2622" spans="1:8" x14ac:dyDescent="0.2">
      <c r="A2622" t="s">
        <v>28</v>
      </c>
      <c r="B2622" t="s">
        <v>6</v>
      </c>
      <c r="C2622">
        <f>_xlfn.XLOOKUP(B2622,'2.1.trackMPD'!$R$7:$R$29,'2.1.trackMPD'!$T$7:$T$29)</f>
        <v>6</v>
      </c>
      <c r="D2622">
        <v>100</v>
      </c>
      <c r="E2622" t="s">
        <v>6400</v>
      </c>
      <c r="F2622" t="s">
        <v>110</v>
      </c>
      <c r="G2622" t="s">
        <v>124</v>
      </c>
      <c r="H2622" t="s">
        <v>6399</v>
      </c>
    </row>
    <row r="2623" spans="1:8" x14ac:dyDescent="0.2">
      <c r="A2623" t="s">
        <v>28</v>
      </c>
      <c r="B2623" t="s">
        <v>6</v>
      </c>
      <c r="C2623">
        <f>_xlfn.XLOOKUP(B2623,'2.1.trackMPD'!$R$7:$R$29,'2.1.trackMPD'!$T$7:$T$29)</f>
        <v>6</v>
      </c>
      <c r="D2623">
        <v>100</v>
      </c>
      <c r="E2623" t="s">
        <v>6400</v>
      </c>
      <c r="F2623" t="s">
        <v>110</v>
      </c>
      <c r="G2623" t="s">
        <v>140</v>
      </c>
      <c r="H2623" t="s">
        <v>6399</v>
      </c>
    </row>
    <row r="2624" spans="1:8" x14ac:dyDescent="0.2">
      <c r="A2624" t="s">
        <v>28</v>
      </c>
      <c r="B2624" t="s">
        <v>6</v>
      </c>
      <c r="C2624">
        <f>_xlfn.XLOOKUP(B2624,'2.1.trackMPD'!$R$7:$R$29,'2.1.trackMPD'!$T$7:$T$29)</f>
        <v>6</v>
      </c>
      <c r="D2624">
        <v>1000</v>
      </c>
      <c r="E2624" t="s">
        <v>6400</v>
      </c>
      <c r="F2624" t="s">
        <v>110</v>
      </c>
      <c r="G2624" t="s">
        <v>124</v>
      </c>
      <c r="H2624" t="s">
        <v>6398</v>
      </c>
    </row>
    <row r="2625" spans="1:8" x14ac:dyDescent="0.2">
      <c r="A2625" t="s">
        <v>28</v>
      </c>
      <c r="B2625" t="s">
        <v>6</v>
      </c>
      <c r="C2625">
        <f>_xlfn.XLOOKUP(B2625,'2.1.trackMPD'!$R$7:$R$29,'2.1.trackMPD'!$T$7:$T$29)</f>
        <v>6</v>
      </c>
      <c r="D2625">
        <v>1000</v>
      </c>
      <c r="E2625" t="s">
        <v>6400</v>
      </c>
      <c r="F2625" t="s">
        <v>110</v>
      </c>
      <c r="G2625" t="s">
        <v>140</v>
      </c>
      <c r="H2625" t="s">
        <v>6398</v>
      </c>
    </row>
    <row r="2626" spans="1:8" x14ac:dyDescent="0.2">
      <c r="A2626" t="s">
        <v>28</v>
      </c>
      <c r="B2626" t="s">
        <v>6</v>
      </c>
      <c r="C2626">
        <f>_xlfn.XLOOKUP(B2626,'2.1.trackMPD'!$R$7:$R$29,'2.1.trackMPD'!$T$7:$T$29)</f>
        <v>6</v>
      </c>
      <c r="D2626">
        <v>1000</v>
      </c>
      <c r="E2626" t="s">
        <v>6400</v>
      </c>
      <c r="F2626" t="s">
        <v>111</v>
      </c>
      <c r="G2626" t="s">
        <v>124</v>
      </c>
      <c r="H2626" t="s">
        <v>6398</v>
      </c>
    </row>
    <row r="2627" spans="1:8" x14ac:dyDescent="0.2">
      <c r="A2627" t="s">
        <v>28</v>
      </c>
      <c r="B2627" t="s">
        <v>6</v>
      </c>
      <c r="C2627">
        <f>_xlfn.XLOOKUP(B2627,'2.1.trackMPD'!$R$7:$R$29,'2.1.trackMPD'!$T$7:$T$29)</f>
        <v>6</v>
      </c>
      <c r="D2627">
        <v>1000</v>
      </c>
      <c r="E2627" t="s">
        <v>6400</v>
      </c>
      <c r="F2627" t="s">
        <v>111</v>
      </c>
      <c r="G2627" t="s">
        <v>140</v>
      </c>
      <c r="H2627" t="s">
        <v>6398</v>
      </c>
    </row>
    <row r="2628" spans="1:8" x14ac:dyDescent="0.2">
      <c r="A2628" t="s">
        <v>28</v>
      </c>
      <c r="B2628" t="s">
        <v>6</v>
      </c>
      <c r="C2628">
        <f>_xlfn.XLOOKUP(B2628,'2.1.trackMPD'!$R$7:$R$29,'2.1.trackMPD'!$T$7:$T$29)</f>
        <v>6</v>
      </c>
      <c r="D2628">
        <v>1000</v>
      </c>
      <c r="E2628" t="s">
        <v>6400</v>
      </c>
      <c r="F2628" t="s">
        <v>110</v>
      </c>
      <c r="G2628" t="s">
        <v>124</v>
      </c>
      <c r="H2628" t="s">
        <v>6399</v>
      </c>
    </row>
    <row r="2629" spans="1:8" x14ac:dyDescent="0.2">
      <c r="A2629" t="s">
        <v>28</v>
      </c>
      <c r="B2629" t="s">
        <v>6</v>
      </c>
      <c r="C2629">
        <f>_xlfn.XLOOKUP(B2629,'2.1.trackMPD'!$R$7:$R$29,'2.1.trackMPD'!$T$7:$T$29)</f>
        <v>6</v>
      </c>
      <c r="D2629">
        <v>1000</v>
      </c>
      <c r="E2629" t="s">
        <v>6400</v>
      </c>
      <c r="F2629" t="s">
        <v>110</v>
      </c>
      <c r="G2629" t="s">
        <v>140</v>
      </c>
      <c r="H2629" t="s">
        <v>6399</v>
      </c>
    </row>
    <row r="2630" spans="1:8" x14ac:dyDescent="0.2">
      <c r="A2630" t="s">
        <v>28</v>
      </c>
      <c r="B2630" t="s">
        <v>6</v>
      </c>
      <c r="C2630">
        <f>_xlfn.XLOOKUP(B2630,'2.1.trackMPD'!$R$7:$R$29,'2.1.trackMPD'!$T$7:$T$29)</f>
        <v>6</v>
      </c>
      <c r="D2630">
        <v>5000</v>
      </c>
      <c r="E2630" t="s">
        <v>6400</v>
      </c>
      <c r="F2630" t="s">
        <v>110</v>
      </c>
      <c r="G2630" t="s">
        <v>124</v>
      </c>
      <c r="H2630" t="s">
        <v>6398</v>
      </c>
    </row>
    <row r="2631" spans="1:8" x14ac:dyDescent="0.2">
      <c r="A2631" t="s">
        <v>28</v>
      </c>
      <c r="B2631" t="s">
        <v>6</v>
      </c>
      <c r="C2631">
        <f>_xlfn.XLOOKUP(B2631,'2.1.trackMPD'!$R$7:$R$29,'2.1.trackMPD'!$T$7:$T$29)</f>
        <v>6</v>
      </c>
      <c r="D2631">
        <v>5000</v>
      </c>
      <c r="E2631" t="s">
        <v>6400</v>
      </c>
      <c r="F2631" t="s">
        <v>110</v>
      </c>
      <c r="G2631" t="s">
        <v>140</v>
      </c>
      <c r="H2631" t="s">
        <v>6398</v>
      </c>
    </row>
    <row r="2632" spans="1:8" x14ac:dyDescent="0.2">
      <c r="A2632" t="s">
        <v>28</v>
      </c>
      <c r="B2632" t="s">
        <v>6</v>
      </c>
      <c r="C2632">
        <f>_xlfn.XLOOKUP(B2632,'2.1.trackMPD'!$R$7:$R$29,'2.1.trackMPD'!$T$7:$T$29)</f>
        <v>6</v>
      </c>
      <c r="D2632">
        <v>5000</v>
      </c>
      <c r="E2632" t="s">
        <v>6400</v>
      </c>
      <c r="F2632" t="s">
        <v>111</v>
      </c>
      <c r="G2632" t="s">
        <v>124</v>
      </c>
      <c r="H2632" t="s">
        <v>6398</v>
      </c>
    </row>
    <row r="2633" spans="1:8" x14ac:dyDescent="0.2">
      <c r="A2633" t="s">
        <v>28</v>
      </c>
      <c r="B2633" t="s">
        <v>6</v>
      </c>
      <c r="C2633">
        <f>_xlfn.XLOOKUP(B2633,'2.1.trackMPD'!$R$7:$R$29,'2.1.trackMPD'!$T$7:$T$29)</f>
        <v>6</v>
      </c>
      <c r="D2633">
        <v>5000</v>
      </c>
      <c r="E2633" t="s">
        <v>6400</v>
      </c>
      <c r="F2633" t="s">
        <v>111</v>
      </c>
      <c r="G2633" t="s">
        <v>140</v>
      </c>
      <c r="H2633" t="s">
        <v>6398</v>
      </c>
    </row>
    <row r="2634" spans="1:8" x14ac:dyDescent="0.2">
      <c r="A2634" t="s">
        <v>28</v>
      </c>
      <c r="B2634" t="s">
        <v>6</v>
      </c>
      <c r="C2634">
        <f>_xlfn.XLOOKUP(B2634,'2.1.trackMPD'!$R$7:$R$29,'2.1.trackMPD'!$T$7:$T$29)</f>
        <v>6</v>
      </c>
      <c r="D2634">
        <v>5000</v>
      </c>
      <c r="E2634" t="s">
        <v>6400</v>
      </c>
      <c r="F2634" t="s">
        <v>110</v>
      </c>
      <c r="G2634" t="s">
        <v>124</v>
      </c>
      <c r="H2634" t="s">
        <v>6399</v>
      </c>
    </row>
    <row r="2635" spans="1:8" x14ac:dyDescent="0.2">
      <c r="A2635" t="s">
        <v>28</v>
      </c>
      <c r="B2635" t="s">
        <v>6</v>
      </c>
      <c r="C2635">
        <f>_xlfn.XLOOKUP(B2635,'2.1.trackMPD'!$R$7:$R$29,'2.1.trackMPD'!$T$7:$T$29)</f>
        <v>6</v>
      </c>
      <c r="D2635">
        <v>5000</v>
      </c>
      <c r="E2635" t="s">
        <v>6400</v>
      </c>
      <c r="F2635" t="s">
        <v>110</v>
      </c>
      <c r="G2635" t="s">
        <v>140</v>
      </c>
      <c r="H2635" t="s">
        <v>6399</v>
      </c>
    </row>
    <row r="2636" spans="1:8" x14ac:dyDescent="0.2">
      <c r="A2636" t="s">
        <v>28</v>
      </c>
      <c r="B2636" t="s">
        <v>6</v>
      </c>
      <c r="C2636">
        <f>_xlfn.XLOOKUP(B2636,'2.1.trackMPD'!$R$7:$R$29,'2.1.trackMPD'!$T$7:$T$29)</f>
        <v>6</v>
      </c>
      <c r="D2636">
        <v>1</v>
      </c>
      <c r="E2636" t="s">
        <v>6401</v>
      </c>
      <c r="F2636" t="s">
        <v>110</v>
      </c>
      <c r="G2636" t="s">
        <v>124</v>
      </c>
      <c r="H2636" t="s">
        <v>6398</v>
      </c>
    </row>
    <row r="2637" spans="1:8" x14ac:dyDescent="0.2">
      <c r="A2637" t="s">
        <v>28</v>
      </c>
      <c r="B2637" t="s">
        <v>6</v>
      </c>
      <c r="C2637">
        <f>_xlfn.XLOOKUP(B2637,'2.1.trackMPD'!$R$7:$R$29,'2.1.trackMPD'!$T$7:$T$29)</f>
        <v>6</v>
      </c>
      <c r="D2637">
        <v>1</v>
      </c>
      <c r="E2637" t="s">
        <v>6401</v>
      </c>
      <c r="F2637" t="s">
        <v>110</v>
      </c>
      <c r="G2637" t="s">
        <v>140</v>
      </c>
      <c r="H2637" t="s">
        <v>6398</v>
      </c>
    </row>
    <row r="2638" spans="1:8" x14ac:dyDescent="0.2">
      <c r="A2638" t="s">
        <v>28</v>
      </c>
      <c r="B2638" t="s">
        <v>6</v>
      </c>
      <c r="C2638">
        <f>_xlfn.XLOOKUP(B2638,'2.1.trackMPD'!$R$7:$R$29,'2.1.trackMPD'!$T$7:$T$29)</f>
        <v>6</v>
      </c>
      <c r="D2638">
        <v>1</v>
      </c>
      <c r="E2638" t="s">
        <v>6401</v>
      </c>
      <c r="F2638" t="s">
        <v>111</v>
      </c>
      <c r="G2638" t="s">
        <v>124</v>
      </c>
      <c r="H2638" t="s">
        <v>6398</v>
      </c>
    </row>
    <row r="2639" spans="1:8" x14ac:dyDescent="0.2">
      <c r="A2639" t="s">
        <v>28</v>
      </c>
      <c r="B2639" t="s">
        <v>6</v>
      </c>
      <c r="C2639">
        <f>_xlfn.XLOOKUP(B2639,'2.1.trackMPD'!$R$7:$R$29,'2.1.trackMPD'!$T$7:$T$29)</f>
        <v>6</v>
      </c>
      <c r="D2639">
        <v>1</v>
      </c>
      <c r="E2639" t="s">
        <v>6401</v>
      </c>
      <c r="F2639" t="s">
        <v>111</v>
      </c>
      <c r="G2639" t="s">
        <v>140</v>
      </c>
      <c r="H2639" t="s">
        <v>6398</v>
      </c>
    </row>
    <row r="2640" spans="1:8" x14ac:dyDescent="0.2">
      <c r="A2640" t="s">
        <v>28</v>
      </c>
      <c r="B2640" t="s">
        <v>6</v>
      </c>
      <c r="C2640">
        <f>_xlfn.XLOOKUP(B2640,'2.1.trackMPD'!$R$7:$R$29,'2.1.trackMPD'!$T$7:$T$29)</f>
        <v>6</v>
      </c>
      <c r="D2640">
        <v>1</v>
      </c>
      <c r="E2640" t="s">
        <v>6401</v>
      </c>
      <c r="F2640" t="s">
        <v>110</v>
      </c>
      <c r="G2640" t="s">
        <v>124</v>
      </c>
      <c r="H2640" t="s">
        <v>6399</v>
      </c>
    </row>
    <row r="2641" spans="1:8" x14ac:dyDescent="0.2">
      <c r="A2641" t="s">
        <v>28</v>
      </c>
      <c r="B2641" t="s">
        <v>6</v>
      </c>
      <c r="C2641">
        <f>_xlfn.XLOOKUP(B2641,'2.1.trackMPD'!$R$7:$R$29,'2.1.trackMPD'!$T$7:$T$29)</f>
        <v>6</v>
      </c>
      <c r="D2641">
        <v>1</v>
      </c>
      <c r="E2641" t="s">
        <v>6401</v>
      </c>
      <c r="F2641" t="s">
        <v>110</v>
      </c>
      <c r="G2641" t="s">
        <v>140</v>
      </c>
      <c r="H2641" t="s">
        <v>6399</v>
      </c>
    </row>
    <row r="2642" spans="1:8" x14ac:dyDescent="0.2">
      <c r="A2642" t="s">
        <v>28</v>
      </c>
      <c r="B2642" t="s">
        <v>6</v>
      </c>
      <c r="C2642">
        <f>_xlfn.XLOOKUP(B2642,'2.1.trackMPD'!$R$7:$R$29,'2.1.trackMPD'!$T$7:$T$29)</f>
        <v>6</v>
      </c>
      <c r="D2642">
        <v>10</v>
      </c>
      <c r="E2642" t="s">
        <v>6401</v>
      </c>
      <c r="F2642" t="s">
        <v>110</v>
      </c>
      <c r="G2642" t="s">
        <v>124</v>
      </c>
      <c r="H2642" t="s">
        <v>6398</v>
      </c>
    </row>
    <row r="2643" spans="1:8" x14ac:dyDescent="0.2">
      <c r="A2643" t="s">
        <v>28</v>
      </c>
      <c r="B2643" t="s">
        <v>6</v>
      </c>
      <c r="C2643">
        <f>_xlfn.XLOOKUP(B2643,'2.1.trackMPD'!$R$7:$R$29,'2.1.trackMPD'!$T$7:$T$29)</f>
        <v>6</v>
      </c>
      <c r="D2643">
        <v>10</v>
      </c>
      <c r="E2643" t="s">
        <v>6401</v>
      </c>
      <c r="F2643" t="s">
        <v>110</v>
      </c>
      <c r="G2643" t="s">
        <v>140</v>
      </c>
      <c r="H2643" t="s">
        <v>6398</v>
      </c>
    </row>
    <row r="2644" spans="1:8" x14ac:dyDescent="0.2">
      <c r="A2644" t="s">
        <v>28</v>
      </c>
      <c r="B2644" t="s">
        <v>6</v>
      </c>
      <c r="C2644">
        <f>_xlfn.XLOOKUP(B2644,'2.1.trackMPD'!$R$7:$R$29,'2.1.trackMPD'!$T$7:$T$29)</f>
        <v>6</v>
      </c>
      <c r="D2644">
        <v>10</v>
      </c>
      <c r="E2644" t="s">
        <v>6401</v>
      </c>
      <c r="F2644" t="s">
        <v>111</v>
      </c>
      <c r="G2644" t="s">
        <v>124</v>
      </c>
      <c r="H2644" t="s">
        <v>6398</v>
      </c>
    </row>
    <row r="2645" spans="1:8" x14ac:dyDescent="0.2">
      <c r="A2645" t="s">
        <v>28</v>
      </c>
      <c r="B2645" t="s">
        <v>6</v>
      </c>
      <c r="C2645">
        <f>_xlfn.XLOOKUP(B2645,'2.1.trackMPD'!$R$7:$R$29,'2.1.trackMPD'!$T$7:$T$29)</f>
        <v>6</v>
      </c>
      <c r="D2645">
        <v>10</v>
      </c>
      <c r="E2645" t="s">
        <v>6401</v>
      </c>
      <c r="F2645" t="s">
        <v>111</v>
      </c>
      <c r="G2645" t="s">
        <v>140</v>
      </c>
      <c r="H2645" t="s">
        <v>6398</v>
      </c>
    </row>
    <row r="2646" spans="1:8" x14ac:dyDescent="0.2">
      <c r="A2646" t="s">
        <v>28</v>
      </c>
      <c r="B2646" t="s">
        <v>6</v>
      </c>
      <c r="C2646">
        <f>_xlfn.XLOOKUP(B2646,'2.1.trackMPD'!$R$7:$R$29,'2.1.trackMPD'!$T$7:$T$29)</f>
        <v>6</v>
      </c>
      <c r="D2646">
        <v>10</v>
      </c>
      <c r="E2646" t="s">
        <v>6401</v>
      </c>
      <c r="F2646" t="s">
        <v>110</v>
      </c>
      <c r="G2646" t="s">
        <v>124</v>
      </c>
      <c r="H2646" t="s">
        <v>6399</v>
      </c>
    </row>
    <row r="2647" spans="1:8" x14ac:dyDescent="0.2">
      <c r="A2647" t="s">
        <v>28</v>
      </c>
      <c r="B2647" t="s">
        <v>6</v>
      </c>
      <c r="C2647">
        <f>_xlfn.XLOOKUP(B2647,'2.1.trackMPD'!$R$7:$R$29,'2.1.trackMPD'!$T$7:$T$29)</f>
        <v>6</v>
      </c>
      <c r="D2647">
        <v>10</v>
      </c>
      <c r="E2647" t="s">
        <v>6401</v>
      </c>
      <c r="F2647" t="s">
        <v>110</v>
      </c>
      <c r="G2647" t="s">
        <v>140</v>
      </c>
      <c r="H2647" t="s">
        <v>6399</v>
      </c>
    </row>
    <row r="2648" spans="1:8" x14ac:dyDescent="0.2">
      <c r="A2648" t="s">
        <v>28</v>
      </c>
      <c r="B2648" t="s">
        <v>6</v>
      </c>
      <c r="C2648">
        <f>_xlfn.XLOOKUP(B2648,'2.1.trackMPD'!$R$7:$R$29,'2.1.trackMPD'!$T$7:$T$29)</f>
        <v>6</v>
      </c>
      <c r="D2648">
        <v>100</v>
      </c>
      <c r="E2648" t="s">
        <v>6401</v>
      </c>
      <c r="F2648" t="s">
        <v>110</v>
      </c>
      <c r="G2648" t="s">
        <v>124</v>
      </c>
      <c r="H2648" t="s">
        <v>6398</v>
      </c>
    </row>
    <row r="2649" spans="1:8" x14ac:dyDescent="0.2">
      <c r="A2649" t="s">
        <v>28</v>
      </c>
      <c r="B2649" t="s">
        <v>6</v>
      </c>
      <c r="C2649">
        <f>_xlfn.XLOOKUP(B2649,'2.1.trackMPD'!$R$7:$R$29,'2.1.trackMPD'!$T$7:$T$29)</f>
        <v>6</v>
      </c>
      <c r="D2649">
        <v>100</v>
      </c>
      <c r="E2649" t="s">
        <v>6401</v>
      </c>
      <c r="F2649" t="s">
        <v>110</v>
      </c>
      <c r="G2649" t="s">
        <v>140</v>
      </c>
      <c r="H2649" t="s">
        <v>6398</v>
      </c>
    </row>
    <row r="2650" spans="1:8" x14ac:dyDescent="0.2">
      <c r="A2650" t="s">
        <v>28</v>
      </c>
      <c r="B2650" t="s">
        <v>6</v>
      </c>
      <c r="C2650">
        <f>_xlfn.XLOOKUP(B2650,'2.1.trackMPD'!$R$7:$R$29,'2.1.trackMPD'!$T$7:$T$29)</f>
        <v>6</v>
      </c>
      <c r="D2650">
        <v>100</v>
      </c>
      <c r="E2650" t="s">
        <v>6401</v>
      </c>
      <c r="F2650" t="s">
        <v>111</v>
      </c>
      <c r="G2650" t="s">
        <v>124</v>
      </c>
      <c r="H2650" t="s">
        <v>6398</v>
      </c>
    </row>
    <row r="2651" spans="1:8" x14ac:dyDescent="0.2">
      <c r="A2651" t="s">
        <v>28</v>
      </c>
      <c r="B2651" t="s">
        <v>6</v>
      </c>
      <c r="C2651">
        <f>_xlfn.XLOOKUP(B2651,'2.1.trackMPD'!$R$7:$R$29,'2.1.trackMPD'!$T$7:$T$29)</f>
        <v>6</v>
      </c>
      <c r="D2651">
        <v>100</v>
      </c>
      <c r="E2651" t="s">
        <v>6401</v>
      </c>
      <c r="F2651" t="s">
        <v>111</v>
      </c>
      <c r="G2651" t="s">
        <v>140</v>
      </c>
      <c r="H2651" t="s">
        <v>6398</v>
      </c>
    </row>
    <row r="2652" spans="1:8" x14ac:dyDescent="0.2">
      <c r="A2652" t="s">
        <v>28</v>
      </c>
      <c r="B2652" t="s">
        <v>6</v>
      </c>
      <c r="C2652">
        <f>_xlfn.XLOOKUP(B2652,'2.1.trackMPD'!$R$7:$R$29,'2.1.trackMPD'!$T$7:$T$29)</f>
        <v>6</v>
      </c>
      <c r="D2652">
        <v>100</v>
      </c>
      <c r="E2652" t="s">
        <v>6401</v>
      </c>
      <c r="F2652" t="s">
        <v>110</v>
      </c>
      <c r="G2652" t="s">
        <v>124</v>
      </c>
      <c r="H2652" t="s">
        <v>6399</v>
      </c>
    </row>
    <row r="2653" spans="1:8" x14ac:dyDescent="0.2">
      <c r="A2653" t="s">
        <v>28</v>
      </c>
      <c r="B2653" t="s">
        <v>6</v>
      </c>
      <c r="C2653">
        <f>_xlfn.XLOOKUP(B2653,'2.1.trackMPD'!$R$7:$R$29,'2.1.trackMPD'!$T$7:$T$29)</f>
        <v>6</v>
      </c>
      <c r="D2653">
        <v>100</v>
      </c>
      <c r="E2653" t="s">
        <v>6401</v>
      </c>
      <c r="F2653" t="s">
        <v>110</v>
      </c>
      <c r="G2653" t="s">
        <v>140</v>
      </c>
      <c r="H2653" t="s">
        <v>6399</v>
      </c>
    </row>
    <row r="2654" spans="1:8" x14ac:dyDescent="0.2">
      <c r="A2654" t="s">
        <v>28</v>
      </c>
      <c r="B2654" t="s">
        <v>7</v>
      </c>
      <c r="C2654">
        <f>_xlfn.XLOOKUP(B2654,'2.1.trackMPD'!$R$7:$R$29,'2.1.trackMPD'!$T$7:$T$29)</f>
        <v>6</v>
      </c>
      <c r="D2654">
        <v>1</v>
      </c>
      <c r="E2654" t="s">
        <v>6396</v>
      </c>
      <c r="F2654" t="s">
        <v>110</v>
      </c>
      <c r="G2654" t="s">
        <v>124</v>
      </c>
      <c r="H2654" t="s">
        <v>6398</v>
      </c>
    </row>
    <row r="2655" spans="1:8" x14ac:dyDescent="0.2">
      <c r="A2655" t="s">
        <v>28</v>
      </c>
      <c r="B2655" t="s">
        <v>7</v>
      </c>
      <c r="C2655">
        <f>_xlfn.XLOOKUP(B2655,'2.1.trackMPD'!$R$7:$R$29,'2.1.trackMPD'!$T$7:$T$29)</f>
        <v>6</v>
      </c>
      <c r="D2655">
        <v>1</v>
      </c>
      <c r="E2655" t="s">
        <v>6396</v>
      </c>
      <c r="F2655" t="s">
        <v>110</v>
      </c>
      <c r="G2655" t="s">
        <v>140</v>
      </c>
      <c r="H2655" t="s">
        <v>6398</v>
      </c>
    </row>
    <row r="2656" spans="1:8" x14ac:dyDescent="0.2">
      <c r="A2656" t="s">
        <v>28</v>
      </c>
      <c r="B2656" t="s">
        <v>7</v>
      </c>
      <c r="C2656">
        <f>_xlfn.XLOOKUP(B2656,'2.1.trackMPD'!$R$7:$R$29,'2.1.trackMPD'!$T$7:$T$29)</f>
        <v>6</v>
      </c>
      <c r="D2656">
        <v>1</v>
      </c>
      <c r="E2656" t="s">
        <v>6396</v>
      </c>
      <c r="F2656" t="s">
        <v>111</v>
      </c>
      <c r="G2656" t="s">
        <v>124</v>
      </c>
      <c r="H2656" t="s">
        <v>6398</v>
      </c>
    </row>
    <row r="2657" spans="1:8" x14ac:dyDescent="0.2">
      <c r="A2657" t="s">
        <v>28</v>
      </c>
      <c r="B2657" t="s">
        <v>7</v>
      </c>
      <c r="C2657">
        <f>_xlfn.XLOOKUP(B2657,'2.1.trackMPD'!$R$7:$R$29,'2.1.trackMPD'!$T$7:$T$29)</f>
        <v>6</v>
      </c>
      <c r="D2657">
        <v>1</v>
      </c>
      <c r="E2657" t="s">
        <v>6396</v>
      </c>
      <c r="F2657" t="s">
        <v>111</v>
      </c>
      <c r="G2657" t="s">
        <v>140</v>
      </c>
      <c r="H2657" t="s">
        <v>6398</v>
      </c>
    </row>
    <row r="2658" spans="1:8" x14ac:dyDescent="0.2">
      <c r="A2658" t="s">
        <v>28</v>
      </c>
      <c r="B2658" t="s">
        <v>7</v>
      </c>
      <c r="C2658">
        <f>_xlfn.XLOOKUP(B2658,'2.1.trackMPD'!$R$7:$R$29,'2.1.trackMPD'!$T$7:$T$29)</f>
        <v>6</v>
      </c>
      <c r="D2658">
        <v>1</v>
      </c>
      <c r="E2658" t="s">
        <v>6396</v>
      </c>
      <c r="F2658" t="s">
        <v>110</v>
      </c>
      <c r="G2658" t="s">
        <v>124</v>
      </c>
      <c r="H2658" t="s">
        <v>6399</v>
      </c>
    </row>
    <row r="2659" spans="1:8" x14ac:dyDescent="0.2">
      <c r="A2659" t="s">
        <v>28</v>
      </c>
      <c r="B2659" t="s">
        <v>7</v>
      </c>
      <c r="C2659">
        <f>_xlfn.XLOOKUP(B2659,'2.1.trackMPD'!$R$7:$R$29,'2.1.trackMPD'!$T$7:$T$29)</f>
        <v>6</v>
      </c>
      <c r="D2659">
        <v>1</v>
      </c>
      <c r="E2659" t="s">
        <v>6396</v>
      </c>
      <c r="F2659" t="s">
        <v>110</v>
      </c>
      <c r="G2659" t="s">
        <v>140</v>
      </c>
      <c r="H2659" t="s">
        <v>6399</v>
      </c>
    </row>
    <row r="2660" spans="1:8" x14ac:dyDescent="0.2">
      <c r="A2660" t="s">
        <v>28</v>
      </c>
      <c r="B2660" t="s">
        <v>7</v>
      </c>
      <c r="C2660">
        <f>_xlfn.XLOOKUP(B2660,'2.1.trackMPD'!$R$7:$R$29,'2.1.trackMPD'!$T$7:$T$29)</f>
        <v>6</v>
      </c>
      <c r="D2660">
        <v>10</v>
      </c>
      <c r="E2660" t="s">
        <v>6396</v>
      </c>
      <c r="F2660" t="s">
        <v>110</v>
      </c>
      <c r="G2660" t="s">
        <v>124</v>
      </c>
      <c r="H2660" t="s">
        <v>6398</v>
      </c>
    </row>
    <row r="2661" spans="1:8" x14ac:dyDescent="0.2">
      <c r="A2661" t="s">
        <v>28</v>
      </c>
      <c r="B2661" t="s">
        <v>7</v>
      </c>
      <c r="C2661">
        <f>_xlfn.XLOOKUP(B2661,'2.1.trackMPD'!$R$7:$R$29,'2.1.trackMPD'!$T$7:$T$29)</f>
        <v>6</v>
      </c>
      <c r="D2661">
        <v>10</v>
      </c>
      <c r="E2661" t="s">
        <v>6396</v>
      </c>
      <c r="F2661" t="s">
        <v>110</v>
      </c>
      <c r="G2661" t="s">
        <v>140</v>
      </c>
      <c r="H2661" t="s">
        <v>6398</v>
      </c>
    </row>
    <row r="2662" spans="1:8" x14ac:dyDescent="0.2">
      <c r="A2662" t="s">
        <v>28</v>
      </c>
      <c r="B2662" t="s">
        <v>7</v>
      </c>
      <c r="C2662">
        <f>_xlfn.XLOOKUP(B2662,'2.1.trackMPD'!$R$7:$R$29,'2.1.trackMPD'!$T$7:$T$29)</f>
        <v>6</v>
      </c>
      <c r="D2662">
        <v>10</v>
      </c>
      <c r="E2662" t="s">
        <v>6396</v>
      </c>
      <c r="F2662" t="s">
        <v>111</v>
      </c>
      <c r="G2662" t="s">
        <v>124</v>
      </c>
      <c r="H2662" t="s">
        <v>6398</v>
      </c>
    </row>
    <row r="2663" spans="1:8" x14ac:dyDescent="0.2">
      <c r="A2663" t="s">
        <v>28</v>
      </c>
      <c r="B2663" t="s">
        <v>7</v>
      </c>
      <c r="C2663">
        <f>_xlfn.XLOOKUP(B2663,'2.1.trackMPD'!$R$7:$R$29,'2.1.trackMPD'!$T$7:$T$29)</f>
        <v>6</v>
      </c>
      <c r="D2663">
        <v>10</v>
      </c>
      <c r="E2663" t="s">
        <v>6396</v>
      </c>
      <c r="F2663" t="s">
        <v>111</v>
      </c>
      <c r="G2663" t="s">
        <v>140</v>
      </c>
      <c r="H2663" t="s">
        <v>6398</v>
      </c>
    </row>
    <row r="2664" spans="1:8" x14ac:dyDescent="0.2">
      <c r="A2664" t="s">
        <v>28</v>
      </c>
      <c r="B2664" t="s">
        <v>7</v>
      </c>
      <c r="C2664">
        <f>_xlfn.XLOOKUP(B2664,'2.1.trackMPD'!$R$7:$R$29,'2.1.trackMPD'!$T$7:$T$29)</f>
        <v>6</v>
      </c>
      <c r="D2664">
        <v>10</v>
      </c>
      <c r="E2664" t="s">
        <v>6396</v>
      </c>
      <c r="F2664" t="s">
        <v>110</v>
      </c>
      <c r="G2664" t="s">
        <v>124</v>
      </c>
      <c r="H2664" t="s">
        <v>6399</v>
      </c>
    </row>
    <row r="2665" spans="1:8" x14ac:dyDescent="0.2">
      <c r="A2665" t="s">
        <v>28</v>
      </c>
      <c r="B2665" t="s">
        <v>7</v>
      </c>
      <c r="C2665">
        <f>_xlfn.XLOOKUP(B2665,'2.1.trackMPD'!$R$7:$R$29,'2.1.trackMPD'!$T$7:$T$29)</f>
        <v>6</v>
      </c>
      <c r="D2665">
        <v>10</v>
      </c>
      <c r="E2665" t="s">
        <v>6396</v>
      </c>
      <c r="F2665" t="s">
        <v>110</v>
      </c>
      <c r="G2665" t="s">
        <v>140</v>
      </c>
      <c r="H2665" t="s">
        <v>6399</v>
      </c>
    </row>
    <row r="2666" spans="1:8" x14ac:dyDescent="0.2">
      <c r="A2666" t="s">
        <v>28</v>
      </c>
      <c r="B2666" t="s">
        <v>7</v>
      </c>
      <c r="C2666">
        <f>_xlfn.XLOOKUP(B2666,'2.1.trackMPD'!$R$7:$R$29,'2.1.trackMPD'!$T$7:$T$29)</f>
        <v>6</v>
      </c>
      <c r="D2666">
        <v>100</v>
      </c>
      <c r="E2666" t="s">
        <v>6396</v>
      </c>
      <c r="F2666" t="s">
        <v>110</v>
      </c>
      <c r="G2666" t="s">
        <v>124</v>
      </c>
      <c r="H2666" t="s">
        <v>6398</v>
      </c>
    </row>
    <row r="2667" spans="1:8" x14ac:dyDescent="0.2">
      <c r="A2667" t="s">
        <v>28</v>
      </c>
      <c r="B2667" t="s">
        <v>7</v>
      </c>
      <c r="C2667">
        <f>_xlfn.XLOOKUP(B2667,'2.1.trackMPD'!$R$7:$R$29,'2.1.trackMPD'!$T$7:$T$29)</f>
        <v>6</v>
      </c>
      <c r="D2667">
        <v>100</v>
      </c>
      <c r="E2667" t="s">
        <v>6396</v>
      </c>
      <c r="F2667" t="s">
        <v>110</v>
      </c>
      <c r="G2667" t="s">
        <v>140</v>
      </c>
      <c r="H2667" t="s">
        <v>6398</v>
      </c>
    </row>
    <row r="2668" spans="1:8" x14ac:dyDescent="0.2">
      <c r="A2668" t="s">
        <v>28</v>
      </c>
      <c r="B2668" t="s">
        <v>7</v>
      </c>
      <c r="C2668">
        <f>_xlfn.XLOOKUP(B2668,'2.1.trackMPD'!$R$7:$R$29,'2.1.trackMPD'!$T$7:$T$29)</f>
        <v>6</v>
      </c>
      <c r="D2668">
        <v>100</v>
      </c>
      <c r="E2668" t="s">
        <v>6396</v>
      </c>
      <c r="F2668" t="s">
        <v>111</v>
      </c>
      <c r="G2668" t="s">
        <v>124</v>
      </c>
      <c r="H2668" t="s">
        <v>6398</v>
      </c>
    </row>
    <row r="2669" spans="1:8" x14ac:dyDescent="0.2">
      <c r="A2669" t="s">
        <v>28</v>
      </c>
      <c r="B2669" t="s">
        <v>7</v>
      </c>
      <c r="C2669">
        <f>_xlfn.XLOOKUP(B2669,'2.1.trackMPD'!$R$7:$R$29,'2.1.trackMPD'!$T$7:$T$29)</f>
        <v>6</v>
      </c>
      <c r="D2669">
        <v>100</v>
      </c>
      <c r="E2669" t="s">
        <v>6396</v>
      </c>
      <c r="F2669" t="s">
        <v>111</v>
      </c>
      <c r="G2669" t="s">
        <v>140</v>
      </c>
      <c r="H2669" t="s">
        <v>6398</v>
      </c>
    </row>
    <row r="2670" spans="1:8" x14ac:dyDescent="0.2">
      <c r="A2670" t="s">
        <v>28</v>
      </c>
      <c r="B2670" t="s">
        <v>7</v>
      </c>
      <c r="C2670">
        <f>_xlfn.XLOOKUP(B2670,'2.1.trackMPD'!$R$7:$R$29,'2.1.trackMPD'!$T$7:$T$29)</f>
        <v>6</v>
      </c>
      <c r="D2670">
        <v>100</v>
      </c>
      <c r="E2670" t="s">
        <v>6396</v>
      </c>
      <c r="F2670" t="s">
        <v>110</v>
      </c>
      <c r="G2670" t="s">
        <v>124</v>
      </c>
      <c r="H2670" t="s">
        <v>6399</v>
      </c>
    </row>
    <row r="2671" spans="1:8" x14ac:dyDescent="0.2">
      <c r="A2671" t="s">
        <v>28</v>
      </c>
      <c r="B2671" t="s">
        <v>7</v>
      </c>
      <c r="C2671">
        <f>_xlfn.XLOOKUP(B2671,'2.1.trackMPD'!$R$7:$R$29,'2.1.trackMPD'!$T$7:$T$29)</f>
        <v>6</v>
      </c>
      <c r="D2671">
        <v>100</v>
      </c>
      <c r="E2671" t="s">
        <v>6396</v>
      </c>
      <c r="F2671" t="s">
        <v>110</v>
      </c>
      <c r="G2671" t="s">
        <v>140</v>
      </c>
      <c r="H2671" t="s">
        <v>6399</v>
      </c>
    </row>
    <row r="2672" spans="1:8" x14ac:dyDescent="0.2">
      <c r="A2672" t="s">
        <v>28</v>
      </c>
      <c r="B2672" t="s">
        <v>7</v>
      </c>
      <c r="C2672">
        <f>_xlfn.XLOOKUP(B2672,'2.1.trackMPD'!$R$7:$R$29,'2.1.trackMPD'!$T$7:$T$29)</f>
        <v>6</v>
      </c>
      <c r="D2672">
        <v>1000</v>
      </c>
      <c r="E2672" t="s">
        <v>6396</v>
      </c>
      <c r="F2672" t="s">
        <v>110</v>
      </c>
      <c r="G2672" t="s">
        <v>124</v>
      </c>
      <c r="H2672" t="s">
        <v>6398</v>
      </c>
    </row>
    <row r="2673" spans="1:8" x14ac:dyDescent="0.2">
      <c r="A2673" t="s">
        <v>28</v>
      </c>
      <c r="B2673" t="s">
        <v>7</v>
      </c>
      <c r="C2673">
        <f>_xlfn.XLOOKUP(B2673,'2.1.trackMPD'!$R$7:$R$29,'2.1.trackMPD'!$T$7:$T$29)</f>
        <v>6</v>
      </c>
      <c r="D2673">
        <v>1000</v>
      </c>
      <c r="E2673" t="s">
        <v>6396</v>
      </c>
      <c r="F2673" t="s">
        <v>110</v>
      </c>
      <c r="G2673" t="s">
        <v>140</v>
      </c>
      <c r="H2673" t="s">
        <v>6398</v>
      </c>
    </row>
    <row r="2674" spans="1:8" x14ac:dyDescent="0.2">
      <c r="A2674" t="s">
        <v>28</v>
      </c>
      <c r="B2674" t="s">
        <v>7</v>
      </c>
      <c r="C2674">
        <f>_xlfn.XLOOKUP(B2674,'2.1.trackMPD'!$R$7:$R$29,'2.1.trackMPD'!$T$7:$T$29)</f>
        <v>6</v>
      </c>
      <c r="D2674">
        <v>1000</v>
      </c>
      <c r="E2674" t="s">
        <v>6396</v>
      </c>
      <c r="F2674" t="s">
        <v>111</v>
      </c>
      <c r="G2674" t="s">
        <v>124</v>
      </c>
      <c r="H2674" t="s">
        <v>6398</v>
      </c>
    </row>
    <row r="2675" spans="1:8" x14ac:dyDescent="0.2">
      <c r="A2675" t="s">
        <v>28</v>
      </c>
      <c r="B2675" t="s">
        <v>7</v>
      </c>
      <c r="C2675">
        <f>_xlfn.XLOOKUP(B2675,'2.1.trackMPD'!$R$7:$R$29,'2.1.trackMPD'!$T$7:$T$29)</f>
        <v>6</v>
      </c>
      <c r="D2675">
        <v>1000</v>
      </c>
      <c r="E2675" t="s">
        <v>6396</v>
      </c>
      <c r="F2675" t="s">
        <v>111</v>
      </c>
      <c r="G2675" t="s">
        <v>140</v>
      </c>
      <c r="H2675" t="s">
        <v>6398</v>
      </c>
    </row>
    <row r="2676" spans="1:8" x14ac:dyDescent="0.2">
      <c r="A2676" t="s">
        <v>28</v>
      </c>
      <c r="B2676" t="s">
        <v>7</v>
      </c>
      <c r="C2676">
        <f>_xlfn.XLOOKUP(B2676,'2.1.trackMPD'!$R$7:$R$29,'2.1.trackMPD'!$T$7:$T$29)</f>
        <v>6</v>
      </c>
      <c r="D2676">
        <v>1000</v>
      </c>
      <c r="E2676" t="s">
        <v>6396</v>
      </c>
      <c r="F2676" t="s">
        <v>110</v>
      </c>
      <c r="G2676" t="s">
        <v>124</v>
      </c>
      <c r="H2676" t="s">
        <v>6399</v>
      </c>
    </row>
    <row r="2677" spans="1:8" x14ac:dyDescent="0.2">
      <c r="A2677" t="s">
        <v>28</v>
      </c>
      <c r="B2677" t="s">
        <v>7</v>
      </c>
      <c r="C2677">
        <f>_xlfn.XLOOKUP(B2677,'2.1.trackMPD'!$R$7:$R$29,'2.1.trackMPD'!$T$7:$T$29)</f>
        <v>6</v>
      </c>
      <c r="D2677">
        <v>1000</v>
      </c>
      <c r="E2677" t="s">
        <v>6396</v>
      </c>
      <c r="F2677" t="s">
        <v>110</v>
      </c>
      <c r="G2677" t="s">
        <v>140</v>
      </c>
      <c r="H2677" t="s">
        <v>6399</v>
      </c>
    </row>
    <row r="2678" spans="1:8" x14ac:dyDescent="0.2">
      <c r="A2678" t="s">
        <v>28</v>
      </c>
      <c r="B2678" t="s">
        <v>7</v>
      </c>
      <c r="C2678">
        <f>_xlfn.XLOOKUP(B2678,'2.1.trackMPD'!$R$7:$R$29,'2.1.trackMPD'!$T$7:$T$29)</f>
        <v>6</v>
      </c>
      <c r="D2678">
        <v>5000</v>
      </c>
      <c r="E2678" t="s">
        <v>6396</v>
      </c>
      <c r="F2678" t="s">
        <v>110</v>
      </c>
      <c r="G2678" t="s">
        <v>124</v>
      </c>
      <c r="H2678" t="s">
        <v>6398</v>
      </c>
    </row>
    <row r="2679" spans="1:8" x14ac:dyDescent="0.2">
      <c r="A2679" t="s">
        <v>28</v>
      </c>
      <c r="B2679" t="s">
        <v>7</v>
      </c>
      <c r="C2679">
        <f>_xlfn.XLOOKUP(B2679,'2.1.trackMPD'!$R$7:$R$29,'2.1.trackMPD'!$T$7:$T$29)</f>
        <v>6</v>
      </c>
      <c r="D2679">
        <v>5000</v>
      </c>
      <c r="E2679" t="s">
        <v>6396</v>
      </c>
      <c r="F2679" t="s">
        <v>110</v>
      </c>
      <c r="G2679" t="s">
        <v>140</v>
      </c>
      <c r="H2679" t="s">
        <v>6398</v>
      </c>
    </row>
    <row r="2680" spans="1:8" x14ac:dyDescent="0.2">
      <c r="A2680" t="s">
        <v>28</v>
      </c>
      <c r="B2680" t="s">
        <v>7</v>
      </c>
      <c r="C2680">
        <f>_xlfn.XLOOKUP(B2680,'2.1.trackMPD'!$R$7:$R$29,'2.1.trackMPD'!$T$7:$T$29)</f>
        <v>6</v>
      </c>
      <c r="D2680">
        <v>5000</v>
      </c>
      <c r="E2680" t="s">
        <v>6396</v>
      </c>
      <c r="F2680" t="s">
        <v>111</v>
      </c>
      <c r="G2680" t="s">
        <v>124</v>
      </c>
      <c r="H2680" t="s">
        <v>6398</v>
      </c>
    </row>
    <row r="2681" spans="1:8" x14ac:dyDescent="0.2">
      <c r="A2681" t="s">
        <v>28</v>
      </c>
      <c r="B2681" t="s">
        <v>7</v>
      </c>
      <c r="C2681">
        <f>_xlfn.XLOOKUP(B2681,'2.1.trackMPD'!$R$7:$R$29,'2.1.trackMPD'!$T$7:$T$29)</f>
        <v>6</v>
      </c>
      <c r="D2681">
        <v>5000</v>
      </c>
      <c r="E2681" t="s">
        <v>6396</v>
      </c>
      <c r="F2681" t="s">
        <v>111</v>
      </c>
      <c r="G2681" t="s">
        <v>140</v>
      </c>
      <c r="H2681" t="s">
        <v>6398</v>
      </c>
    </row>
    <row r="2682" spans="1:8" x14ac:dyDescent="0.2">
      <c r="A2682" t="s">
        <v>28</v>
      </c>
      <c r="B2682" t="s">
        <v>7</v>
      </c>
      <c r="C2682">
        <f>_xlfn.XLOOKUP(B2682,'2.1.trackMPD'!$R$7:$R$29,'2.1.trackMPD'!$T$7:$T$29)</f>
        <v>6</v>
      </c>
      <c r="D2682">
        <v>5000</v>
      </c>
      <c r="E2682" t="s">
        <v>6396</v>
      </c>
      <c r="F2682" t="s">
        <v>110</v>
      </c>
      <c r="G2682" t="s">
        <v>124</v>
      </c>
      <c r="H2682" t="s">
        <v>6399</v>
      </c>
    </row>
    <row r="2683" spans="1:8" x14ac:dyDescent="0.2">
      <c r="A2683" t="s">
        <v>28</v>
      </c>
      <c r="B2683" t="s">
        <v>7</v>
      </c>
      <c r="C2683">
        <f>_xlfn.XLOOKUP(B2683,'2.1.trackMPD'!$R$7:$R$29,'2.1.trackMPD'!$T$7:$T$29)</f>
        <v>6</v>
      </c>
      <c r="D2683">
        <v>5000</v>
      </c>
      <c r="E2683" t="s">
        <v>6396</v>
      </c>
      <c r="F2683" t="s">
        <v>110</v>
      </c>
      <c r="G2683" t="s">
        <v>140</v>
      </c>
      <c r="H2683" t="s">
        <v>6399</v>
      </c>
    </row>
    <row r="2684" spans="1:8" x14ac:dyDescent="0.2">
      <c r="A2684" t="s">
        <v>28</v>
      </c>
      <c r="B2684" t="s">
        <v>7</v>
      </c>
      <c r="C2684">
        <f>_xlfn.XLOOKUP(B2684,'2.1.trackMPD'!$R$7:$R$29,'2.1.trackMPD'!$T$7:$T$29)</f>
        <v>6</v>
      </c>
      <c r="D2684">
        <v>1</v>
      </c>
      <c r="E2684" t="s">
        <v>6400</v>
      </c>
      <c r="F2684" t="s">
        <v>110</v>
      </c>
      <c r="G2684" t="s">
        <v>124</v>
      </c>
      <c r="H2684" t="s">
        <v>6398</v>
      </c>
    </row>
    <row r="2685" spans="1:8" x14ac:dyDescent="0.2">
      <c r="A2685" t="s">
        <v>28</v>
      </c>
      <c r="B2685" t="s">
        <v>7</v>
      </c>
      <c r="C2685">
        <f>_xlfn.XLOOKUP(B2685,'2.1.trackMPD'!$R$7:$R$29,'2.1.trackMPD'!$T$7:$T$29)</f>
        <v>6</v>
      </c>
      <c r="D2685">
        <v>1</v>
      </c>
      <c r="E2685" t="s">
        <v>6400</v>
      </c>
      <c r="F2685" t="s">
        <v>110</v>
      </c>
      <c r="G2685" t="s">
        <v>140</v>
      </c>
      <c r="H2685" t="s">
        <v>6398</v>
      </c>
    </row>
    <row r="2686" spans="1:8" x14ac:dyDescent="0.2">
      <c r="A2686" t="s">
        <v>28</v>
      </c>
      <c r="B2686" t="s">
        <v>7</v>
      </c>
      <c r="C2686">
        <f>_xlfn.XLOOKUP(B2686,'2.1.trackMPD'!$R$7:$R$29,'2.1.trackMPD'!$T$7:$T$29)</f>
        <v>6</v>
      </c>
      <c r="D2686">
        <v>1</v>
      </c>
      <c r="E2686" t="s">
        <v>6400</v>
      </c>
      <c r="F2686" t="s">
        <v>111</v>
      </c>
      <c r="G2686" t="s">
        <v>124</v>
      </c>
      <c r="H2686" t="s">
        <v>6398</v>
      </c>
    </row>
    <row r="2687" spans="1:8" x14ac:dyDescent="0.2">
      <c r="A2687" t="s">
        <v>28</v>
      </c>
      <c r="B2687" t="s">
        <v>7</v>
      </c>
      <c r="C2687">
        <f>_xlfn.XLOOKUP(B2687,'2.1.trackMPD'!$R$7:$R$29,'2.1.trackMPD'!$T$7:$T$29)</f>
        <v>6</v>
      </c>
      <c r="D2687">
        <v>1</v>
      </c>
      <c r="E2687" t="s">
        <v>6400</v>
      </c>
      <c r="F2687" t="s">
        <v>111</v>
      </c>
      <c r="G2687" t="s">
        <v>140</v>
      </c>
      <c r="H2687" t="s">
        <v>6398</v>
      </c>
    </row>
    <row r="2688" spans="1:8" x14ac:dyDescent="0.2">
      <c r="A2688" t="s">
        <v>28</v>
      </c>
      <c r="B2688" t="s">
        <v>7</v>
      </c>
      <c r="C2688">
        <f>_xlfn.XLOOKUP(B2688,'2.1.trackMPD'!$R$7:$R$29,'2.1.trackMPD'!$T$7:$T$29)</f>
        <v>6</v>
      </c>
      <c r="D2688">
        <v>1</v>
      </c>
      <c r="E2688" t="s">
        <v>6400</v>
      </c>
      <c r="F2688" t="s">
        <v>110</v>
      </c>
      <c r="G2688" t="s">
        <v>124</v>
      </c>
      <c r="H2688" t="s">
        <v>6399</v>
      </c>
    </row>
    <row r="2689" spans="1:8" x14ac:dyDescent="0.2">
      <c r="A2689" t="s">
        <v>28</v>
      </c>
      <c r="B2689" t="s">
        <v>7</v>
      </c>
      <c r="C2689">
        <f>_xlfn.XLOOKUP(B2689,'2.1.trackMPD'!$R$7:$R$29,'2.1.trackMPD'!$T$7:$T$29)</f>
        <v>6</v>
      </c>
      <c r="D2689">
        <v>1</v>
      </c>
      <c r="E2689" t="s">
        <v>6400</v>
      </c>
      <c r="F2689" t="s">
        <v>110</v>
      </c>
      <c r="G2689" t="s">
        <v>140</v>
      </c>
      <c r="H2689" t="s">
        <v>6399</v>
      </c>
    </row>
    <row r="2690" spans="1:8" x14ac:dyDescent="0.2">
      <c r="A2690" t="s">
        <v>28</v>
      </c>
      <c r="B2690" t="s">
        <v>7</v>
      </c>
      <c r="C2690">
        <f>_xlfn.XLOOKUP(B2690,'2.1.trackMPD'!$R$7:$R$29,'2.1.trackMPD'!$T$7:$T$29)</f>
        <v>6</v>
      </c>
      <c r="D2690">
        <v>10</v>
      </c>
      <c r="E2690" t="s">
        <v>6400</v>
      </c>
      <c r="F2690" t="s">
        <v>110</v>
      </c>
      <c r="G2690" t="s">
        <v>124</v>
      </c>
      <c r="H2690" t="s">
        <v>6398</v>
      </c>
    </row>
    <row r="2691" spans="1:8" x14ac:dyDescent="0.2">
      <c r="A2691" t="s">
        <v>28</v>
      </c>
      <c r="B2691" t="s">
        <v>7</v>
      </c>
      <c r="C2691">
        <f>_xlfn.XLOOKUP(B2691,'2.1.trackMPD'!$R$7:$R$29,'2.1.trackMPD'!$T$7:$T$29)</f>
        <v>6</v>
      </c>
      <c r="D2691">
        <v>10</v>
      </c>
      <c r="E2691" t="s">
        <v>6400</v>
      </c>
      <c r="F2691" t="s">
        <v>110</v>
      </c>
      <c r="G2691" t="s">
        <v>140</v>
      </c>
      <c r="H2691" t="s">
        <v>6398</v>
      </c>
    </row>
    <row r="2692" spans="1:8" x14ac:dyDescent="0.2">
      <c r="A2692" t="s">
        <v>28</v>
      </c>
      <c r="B2692" t="s">
        <v>7</v>
      </c>
      <c r="C2692">
        <f>_xlfn.XLOOKUP(B2692,'2.1.trackMPD'!$R$7:$R$29,'2.1.trackMPD'!$T$7:$T$29)</f>
        <v>6</v>
      </c>
      <c r="D2692">
        <v>10</v>
      </c>
      <c r="E2692" t="s">
        <v>6400</v>
      </c>
      <c r="F2692" t="s">
        <v>111</v>
      </c>
      <c r="G2692" t="s">
        <v>124</v>
      </c>
      <c r="H2692" t="s">
        <v>6398</v>
      </c>
    </row>
    <row r="2693" spans="1:8" x14ac:dyDescent="0.2">
      <c r="A2693" t="s">
        <v>28</v>
      </c>
      <c r="B2693" t="s">
        <v>7</v>
      </c>
      <c r="C2693">
        <f>_xlfn.XLOOKUP(B2693,'2.1.trackMPD'!$R$7:$R$29,'2.1.trackMPD'!$T$7:$T$29)</f>
        <v>6</v>
      </c>
      <c r="D2693">
        <v>10</v>
      </c>
      <c r="E2693" t="s">
        <v>6400</v>
      </c>
      <c r="F2693" t="s">
        <v>111</v>
      </c>
      <c r="G2693" t="s">
        <v>140</v>
      </c>
      <c r="H2693" t="s">
        <v>6398</v>
      </c>
    </row>
    <row r="2694" spans="1:8" x14ac:dyDescent="0.2">
      <c r="A2694" t="s">
        <v>28</v>
      </c>
      <c r="B2694" t="s">
        <v>7</v>
      </c>
      <c r="C2694">
        <f>_xlfn.XLOOKUP(B2694,'2.1.trackMPD'!$R$7:$R$29,'2.1.trackMPD'!$T$7:$T$29)</f>
        <v>6</v>
      </c>
      <c r="D2694">
        <v>10</v>
      </c>
      <c r="E2694" t="s">
        <v>6400</v>
      </c>
      <c r="F2694" t="s">
        <v>110</v>
      </c>
      <c r="G2694" t="s">
        <v>124</v>
      </c>
      <c r="H2694" t="s">
        <v>6399</v>
      </c>
    </row>
    <row r="2695" spans="1:8" x14ac:dyDescent="0.2">
      <c r="A2695" t="s">
        <v>28</v>
      </c>
      <c r="B2695" t="s">
        <v>7</v>
      </c>
      <c r="C2695">
        <f>_xlfn.XLOOKUP(B2695,'2.1.trackMPD'!$R$7:$R$29,'2.1.trackMPD'!$T$7:$T$29)</f>
        <v>6</v>
      </c>
      <c r="D2695">
        <v>10</v>
      </c>
      <c r="E2695" t="s">
        <v>6400</v>
      </c>
      <c r="F2695" t="s">
        <v>110</v>
      </c>
      <c r="G2695" t="s">
        <v>140</v>
      </c>
      <c r="H2695" t="s">
        <v>6399</v>
      </c>
    </row>
    <row r="2696" spans="1:8" x14ac:dyDescent="0.2">
      <c r="A2696" t="s">
        <v>28</v>
      </c>
      <c r="B2696" t="s">
        <v>7</v>
      </c>
      <c r="C2696">
        <f>_xlfn.XLOOKUP(B2696,'2.1.trackMPD'!$R$7:$R$29,'2.1.trackMPD'!$T$7:$T$29)</f>
        <v>6</v>
      </c>
      <c r="D2696">
        <v>100</v>
      </c>
      <c r="E2696" t="s">
        <v>6400</v>
      </c>
      <c r="F2696" t="s">
        <v>110</v>
      </c>
      <c r="G2696" t="s">
        <v>124</v>
      </c>
      <c r="H2696" t="s">
        <v>6398</v>
      </c>
    </row>
    <row r="2697" spans="1:8" x14ac:dyDescent="0.2">
      <c r="A2697" t="s">
        <v>28</v>
      </c>
      <c r="B2697" t="s">
        <v>7</v>
      </c>
      <c r="C2697">
        <f>_xlfn.XLOOKUP(B2697,'2.1.trackMPD'!$R$7:$R$29,'2.1.trackMPD'!$T$7:$T$29)</f>
        <v>6</v>
      </c>
      <c r="D2697">
        <v>100</v>
      </c>
      <c r="E2697" t="s">
        <v>6400</v>
      </c>
      <c r="F2697" t="s">
        <v>110</v>
      </c>
      <c r="G2697" t="s">
        <v>140</v>
      </c>
      <c r="H2697" t="s">
        <v>6398</v>
      </c>
    </row>
    <row r="2698" spans="1:8" x14ac:dyDescent="0.2">
      <c r="A2698" t="s">
        <v>28</v>
      </c>
      <c r="B2698" t="s">
        <v>7</v>
      </c>
      <c r="C2698">
        <f>_xlfn.XLOOKUP(B2698,'2.1.trackMPD'!$R$7:$R$29,'2.1.trackMPD'!$T$7:$T$29)</f>
        <v>6</v>
      </c>
      <c r="D2698">
        <v>100</v>
      </c>
      <c r="E2698" t="s">
        <v>6400</v>
      </c>
      <c r="F2698" t="s">
        <v>111</v>
      </c>
      <c r="G2698" t="s">
        <v>124</v>
      </c>
      <c r="H2698" t="s">
        <v>6398</v>
      </c>
    </row>
    <row r="2699" spans="1:8" x14ac:dyDescent="0.2">
      <c r="A2699" t="s">
        <v>28</v>
      </c>
      <c r="B2699" t="s">
        <v>7</v>
      </c>
      <c r="C2699">
        <f>_xlfn.XLOOKUP(B2699,'2.1.trackMPD'!$R$7:$R$29,'2.1.trackMPD'!$T$7:$T$29)</f>
        <v>6</v>
      </c>
      <c r="D2699">
        <v>100</v>
      </c>
      <c r="E2699" t="s">
        <v>6400</v>
      </c>
      <c r="F2699" t="s">
        <v>111</v>
      </c>
      <c r="G2699" t="s">
        <v>140</v>
      </c>
      <c r="H2699" t="s">
        <v>6398</v>
      </c>
    </row>
    <row r="2700" spans="1:8" x14ac:dyDescent="0.2">
      <c r="A2700" t="s">
        <v>28</v>
      </c>
      <c r="B2700" t="s">
        <v>7</v>
      </c>
      <c r="C2700">
        <f>_xlfn.XLOOKUP(B2700,'2.1.trackMPD'!$R$7:$R$29,'2.1.trackMPD'!$T$7:$T$29)</f>
        <v>6</v>
      </c>
      <c r="D2700">
        <v>100</v>
      </c>
      <c r="E2700" t="s">
        <v>6400</v>
      </c>
      <c r="F2700" t="s">
        <v>110</v>
      </c>
      <c r="G2700" t="s">
        <v>124</v>
      </c>
      <c r="H2700" t="s">
        <v>6399</v>
      </c>
    </row>
    <row r="2701" spans="1:8" x14ac:dyDescent="0.2">
      <c r="A2701" t="s">
        <v>28</v>
      </c>
      <c r="B2701" t="s">
        <v>7</v>
      </c>
      <c r="C2701">
        <f>_xlfn.XLOOKUP(B2701,'2.1.trackMPD'!$R$7:$R$29,'2.1.trackMPD'!$T$7:$T$29)</f>
        <v>6</v>
      </c>
      <c r="D2701">
        <v>100</v>
      </c>
      <c r="E2701" t="s">
        <v>6400</v>
      </c>
      <c r="F2701" t="s">
        <v>110</v>
      </c>
      <c r="G2701" t="s">
        <v>140</v>
      </c>
      <c r="H2701" t="s">
        <v>6399</v>
      </c>
    </row>
    <row r="2702" spans="1:8" x14ac:dyDescent="0.2">
      <c r="A2702" t="s">
        <v>28</v>
      </c>
      <c r="B2702" t="s">
        <v>7</v>
      </c>
      <c r="C2702">
        <f>_xlfn.XLOOKUP(B2702,'2.1.trackMPD'!$R$7:$R$29,'2.1.trackMPD'!$T$7:$T$29)</f>
        <v>6</v>
      </c>
      <c r="D2702">
        <v>1000</v>
      </c>
      <c r="E2702" t="s">
        <v>6400</v>
      </c>
      <c r="F2702" t="s">
        <v>110</v>
      </c>
      <c r="G2702" t="s">
        <v>124</v>
      </c>
      <c r="H2702" t="s">
        <v>6398</v>
      </c>
    </row>
    <row r="2703" spans="1:8" x14ac:dyDescent="0.2">
      <c r="A2703" t="s">
        <v>28</v>
      </c>
      <c r="B2703" t="s">
        <v>7</v>
      </c>
      <c r="C2703">
        <f>_xlfn.XLOOKUP(B2703,'2.1.trackMPD'!$R$7:$R$29,'2.1.trackMPD'!$T$7:$T$29)</f>
        <v>6</v>
      </c>
      <c r="D2703">
        <v>1000</v>
      </c>
      <c r="E2703" t="s">
        <v>6400</v>
      </c>
      <c r="F2703" t="s">
        <v>110</v>
      </c>
      <c r="G2703" t="s">
        <v>140</v>
      </c>
      <c r="H2703" t="s">
        <v>6398</v>
      </c>
    </row>
    <row r="2704" spans="1:8" x14ac:dyDescent="0.2">
      <c r="A2704" t="s">
        <v>28</v>
      </c>
      <c r="B2704" t="s">
        <v>7</v>
      </c>
      <c r="C2704">
        <f>_xlfn.XLOOKUP(B2704,'2.1.trackMPD'!$R$7:$R$29,'2.1.trackMPD'!$T$7:$T$29)</f>
        <v>6</v>
      </c>
      <c r="D2704">
        <v>1000</v>
      </c>
      <c r="E2704" t="s">
        <v>6400</v>
      </c>
      <c r="F2704" t="s">
        <v>111</v>
      </c>
      <c r="G2704" t="s">
        <v>124</v>
      </c>
      <c r="H2704" t="s">
        <v>6398</v>
      </c>
    </row>
    <row r="2705" spans="1:8" x14ac:dyDescent="0.2">
      <c r="A2705" t="s">
        <v>28</v>
      </c>
      <c r="B2705" t="s">
        <v>7</v>
      </c>
      <c r="C2705">
        <f>_xlfn.XLOOKUP(B2705,'2.1.trackMPD'!$R$7:$R$29,'2.1.trackMPD'!$T$7:$T$29)</f>
        <v>6</v>
      </c>
      <c r="D2705">
        <v>1000</v>
      </c>
      <c r="E2705" t="s">
        <v>6400</v>
      </c>
      <c r="F2705" t="s">
        <v>111</v>
      </c>
      <c r="G2705" t="s">
        <v>140</v>
      </c>
      <c r="H2705" t="s">
        <v>6398</v>
      </c>
    </row>
    <row r="2706" spans="1:8" x14ac:dyDescent="0.2">
      <c r="A2706" t="s">
        <v>28</v>
      </c>
      <c r="B2706" t="s">
        <v>7</v>
      </c>
      <c r="C2706">
        <f>_xlfn.XLOOKUP(B2706,'2.1.trackMPD'!$R$7:$R$29,'2.1.trackMPD'!$T$7:$T$29)</f>
        <v>6</v>
      </c>
      <c r="D2706">
        <v>1000</v>
      </c>
      <c r="E2706" t="s">
        <v>6400</v>
      </c>
      <c r="F2706" t="s">
        <v>110</v>
      </c>
      <c r="G2706" t="s">
        <v>124</v>
      </c>
      <c r="H2706" t="s">
        <v>6399</v>
      </c>
    </row>
    <row r="2707" spans="1:8" x14ac:dyDescent="0.2">
      <c r="A2707" t="s">
        <v>28</v>
      </c>
      <c r="B2707" t="s">
        <v>7</v>
      </c>
      <c r="C2707">
        <f>_xlfn.XLOOKUP(B2707,'2.1.trackMPD'!$R$7:$R$29,'2.1.trackMPD'!$T$7:$T$29)</f>
        <v>6</v>
      </c>
      <c r="D2707">
        <v>1000</v>
      </c>
      <c r="E2707" t="s">
        <v>6400</v>
      </c>
      <c r="F2707" t="s">
        <v>110</v>
      </c>
      <c r="G2707" t="s">
        <v>140</v>
      </c>
      <c r="H2707" t="s">
        <v>6399</v>
      </c>
    </row>
    <row r="2708" spans="1:8" x14ac:dyDescent="0.2">
      <c r="A2708" t="s">
        <v>28</v>
      </c>
      <c r="B2708" t="s">
        <v>7</v>
      </c>
      <c r="C2708">
        <f>_xlfn.XLOOKUP(B2708,'2.1.trackMPD'!$R$7:$R$29,'2.1.trackMPD'!$T$7:$T$29)</f>
        <v>6</v>
      </c>
      <c r="D2708">
        <v>5000</v>
      </c>
      <c r="E2708" t="s">
        <v>6400</v>
      </c>
      <c r="F2708" t="s">
        <v>110</v>
      </c>
      <c r="G2708" t="s">
        <v>124</v>
      </c>
      <c r="H2708" t="s">
        <v>6398</v>
      </c>
    </row>
    <row r="2709" spans="1:8" x14ac:dyDescent="0.2">
      <c r="A2709" t="s">
        <v>28</v>
      </c>
      <c r="B2709" t="s">
        <v>7</v>
      </c>
      <c r="C2709">
        <f>_xlfn.XLOOKUP(B2709,'2.1.trackMPD'!$R$7:$R$29,'2.1.trackMPD'!$T$7:$T$29)</f>
        <v>6</v>
      </c>
      <c r="D2709">
        <v>5000</v>
      </c>
      <c r="E2709" t="s">
        <v>6400</v>
      </c>
      <c r="F2709" t="s">
        <v>110</v>
      </c>
      <c r="G2709" t="s">
        <v>140</v>
      </c>
      <c r="H2709" t="s">
        <v>6398</v>
      </c>
    </row>
    <row r="2710" spans="1:8" x14ac:dyDescent="0.2">
      <c r="A2710" t="s">
        <v>28</v>
      </c>
      <c r="B2710" t="s">
        <v>7</v>
      </c>
      <c r="C2710">
        <f>_xlfn.XLOOKUP(B2710,'2.1.trackMPD'!$R$7:$R$29,'2.1.trackMPD'!$T$7:$T$29)</f>
        <v>6</v>
      </c>
      <c r="D2710">
        <v>5000</v>
      </c>
      <c r="E2710" t="s">
        <v>6400</v>
      </c>
      <c r="F2710" t="s">
        <v>111</v>
      </c>
      <c r="G2710" t="s">
        <v>124</v>
      </c>
      <c r="H2710" t="s">
        <v>6398</v>
      </c>
    </row>
    <row r="2711" spans="1:8" x14ac:dyDescent="0.2">
      <c r="A2711" t="s">
        <v>28</v>
      </c>
      <c r="B2711" t="s">
        <v>7</v>
      </c>
      <c r="C2711">
        <f>_xlfn.XLOOKUP(B2711,'2.1.trackMPD'!$R$7:$R$29,'2.1.trackMPD'!$T$7:$T$29)</f>
        <v>6</v>
      </c>
      <c r="D2711">
        <v>5000</v>
      </c>
      <c r="E2711" t="s">
        <v>6400</v>
      </c>
      <c r="F2711" t="s">
        <v>111</v>
      </c>
      <c r="G2711" t="s">
        <v>140</v>
      </c>
      <c r="H2711" t="s">
        <v>6398</v>
      </c>
    </row>
    <row r="2712" spans="1:8" x14ac:dyDescent="0.2">
      <c r="A2712" t="s">
        <v>28</v>
      </c>
      <c r="B2712" t="s">
        <v>7</v>
      </c>
      <c r="C2712">
        <f>_xlfn.XLOOKUP(B2712,'2.1.trackMPD'!$R$7:$R$29,'2.1.trackMPD'!$T$7:$T$29)</f>
        <v>6</v>
      </c>
      <c r="D2712">
        <v>5000</v>
      </c>
      <c r="E2712" t="s">
        <v>6400</v>
      </c>
      <c r="F2712" t="s">
        <v>110</v>
      </c>
      <c r="G2712" t="s">
        <v>124</v>
      </c>
      <c r="H2712" t="s">
        <v>6399</v>
      </c>
    </row>
    <row r="2713" spans="1:8" x14ac:dyDescent="0.2">
      <c r="A2713" t="s">
        <v>28</v>
      </c>
      <c r="B2713" t="s">
        <v>7</v>
      </c>
      <c r="C2713">
        <f>_xlfn.XLOOKUP(B2713,'2.1.trackMPD'!$R$7:$R$29,'2.1.trackMPD'!$T$7:$T$29)</f>
        <v>6</v>
      </c>
      <c r="D2713">
        <v>5000</v>
      </c>
      <c r="E2713" t="s">
        <v>6400</v>
      </c>
      <c r="F2713" t="s">
        <v>110</v>
      </c>
      <c r="G2713" t="s">
        <v>140</v>
      </c>
      <c r="H2713" t="s">
        <v>6399</v>
      </c>
    </row>
    <row r="2714" spans="1:8" x14ac:dyDescent="0.2">
      <c r="A2714" t="s">
        <v>28</v>
      </c>
      <c r="B2714" t="s">
        <v>7</v>
      </c>
      <c r="C2714">
        <f>_xlfn.XLOOKUP(B2714,'2.1.trackMPD'!$R$7:$R$29,'2.1.trackMPD'!$T$7:$T$29)</f>
        <v>6</v>
      </c>
      <c r="D2714">
        <v>1</v>
      </c>
      <c r="E2714" t="s">
        <v>6401</v>
      </c>
      <c r="F2714" t="s">
        <v>110</v>
      </c>
      <c r="G2714" t="s">
        <v>124</v>
      </c>
      <c r="H2714" t="s">
        <v>6398</v>
      </c>
    </row>
    <row r="2715" spans="1:8" x14ac:dyDescent="0.2">
      <c r="A2715" t="s">
        <v>28</v>
      </c>
      <c r="B2715" t="s">
        <v>7</v>
      </c>
      <c r="C2715">
        <f>_xlfn.XLOOKUP(B2715,'2.1.trackMPD'!$R$7:$R$29,'2.1.trackMPD'!$T$7:$T$29)</f>
        <v>6</v>
      </c>
      <c r="D2715">
        <v>1</v>
      </c>
      <c r="E2715" t="s">
        <v>6401</v>
      </c>
      <c r="F2715" t="s">
        <v>110</v>
      </c>
      <c r="G2715" t="s">
        <v>140</v>
      </c>
      <c r="H2715" t="s">
        <v>6398</v>
      </c>
    </row>
    <row r="2716" spans="1:8" x14ac:dyDescent="0.2">
      <c r="A2716" t="s">
        <v>28</v>
      </c>
      <c r="B2716" t="s">
        <v>7</v>
      </c>
      <c r="C2716">
        <f>_xlfn.XLOOKUP(B2716,'2.1.trackMPD'!$R$7:$R$29,'2.1.trackMPD'!$T$7:$T$29)</f>
        <v>6</v>
      </c>
      <c r="D2716">
        <v>1</v>
      </c>
      <c r="E2716" t="s">
        <v>6401</v>
      </c>
      <c r="F2716" t="s">
        <v>111</v>
      </c>
      <c r="G2716" t="s">
        <v>124</v>
      </c>
      <c r="H2716" t="s">
        <v>6398</v>
      </c>
    </row>
    <row r="2717" spans="1:8" x14ac:dyDescent="0.2">
      <c r="A2717" t="s">
        <v>28</v>
      </c>
      <c r="B2717" t="s">
        <v>7</v>
      </c>
      <c r="C2717">
        <f>_xlfn.XLOOKUP(B2717,'2.1.trackMPD'!$R$7:$R$29,'2.1.trackMPD'!$T$7:$T$29)</f>
        <v>6</v>
      </c>
      <c r="D2717">
        <v>1</v>
      </c>
      <c r="E2717" t="s">
        <v>6401</v>
      </c>
      <c r="F2717" t="s">
        <v>111</v>
      </c>
      <c r="G2717" t="s">
        <v>140</v>
      </c>
      <c r="H2717" t="s">
        <v>6398</v>
      </c>
    </row>
    <row r="2718" spans="1:8" x14ac:dyDescent="0.2">
      <c r="A2718" t="s">
        <v>28</v>
      </c>
      <c r="B2718" t="s">
        <v>7</v>
      </c>
      <c r="C2718">
        <f>_xlfn.XLOOKUP(B2718,'2.1.trackMPD'!$R$7:$R$29,'2.1.trackMPD'!$T$7:$T$29)</f>
        <v>6</v>
      </c>
      <c r="D2718">
        <v>1</v>
      </c>
      <c r="E2718" t="s">
        <v>6401</v>
      </c>
      <c r="F2718" t="s">
        <v>110</v>
      </c>
      <c r="G2718" t="s">
        <v>124</v>
      </c>
      <c r="H2718" t="s">
        <v>6399</v>
      </c>
    </row>
    <row r="2719" spans="1:8" x14ac:dyDescent="0.2">
      <c r="A2719" t="s">
        <v>28</v>
      </c>
      <c r="B2719" t="s">
        <v>7</v>
      </c>
      <c r="C2719">
        <f>_xlfn.XLOOKUP(B2719,'2.1.trackMPD'!$R$7:$R$29,'2.1.trackMPD'!$T$7:$T$29)</f>
        <v>6</v>
      </c>
      <c r="D2719">
        <v>1</v>
      </c>
      <c r="E2719" t="s">
        <v>6401</v>
      </c>
      <c r="F2719" t="s">
        <v>110</v>
      </c>
      <c r="G2719" t="s">
        <v>140</v>
      </c>
      <c r="H2719" t="s">
        <v>6399</v>
      </c>
    </row>
    <row r="2720" spans="1:8" x14ac:dyDescent="0.2">
      <c r="A2720" t="s">
        <v>28</v>
      </c>
      <c r="B2720" t="s">
        <v>7</v>
      </c>
      <c r="C2720">
        <f>_xlfn.XLOOKUP(B2720,'2.1.trackMPD'!$R$7:$R$29,'2.1.trackMPD'!$T$7:$T$29)</f>
        <v>6</v>
      </c>
      <c r="D2720">
        <v>10</v>
      </c>
      <c r="E2720" t="s">
        <v>6401</v>
      </c>
      <c r="F2720" t="s">
        <v>110</v>
      </c>
      <c r="G2720" t="s">
        <v>124</v>
      </c>
      <c r="H2720" t="s">
        <v>6398</v>
      </c>
    </row>
    <row r="2721" spans="1:8" x14ac:dyDescent="0.2">
      <c r="A2721" t="s">
        <v>28</v>
      </c>
      <c r="B2721" t="s">
        <v>7</v>
      </c>
      <c r="C2721">
        <f>_xlfn.XLOOKUP(B2721,'2.1.trackMPD'!$R$7:$R$29,'2.1.trackMPD'!$T$7:$T$29)</f>
        <v>6</v>
      </c>
      <c r="D2721">
        <v>10</v>
      </c>
      <c r="E2721" t="s">
        <v>6401</v>
      </c>
      <c r="F2721" t="s">
        <v>110</v>
      </c>
      <c r="G2721" t="s">
        <v>140</v>
      </c>
      <c r="H2721" t="s">
        <v>6398</v>
      </c>
    </row>
    <row r="2722" spans="1:8" x14ac:dyDescent="0.2">
      <c r="A2722" t="s">
        <v>28</v>
      </c>
      <c r="B2722" t="s">
        <v>7</v>
      </c>
      <c r="C2722">
        <f>_xlfn.XLOOKUP(B2722,'2.1.trackMPD'!$R$7:$R$29,'2.1.trackMPD'!$T$7:$T$29)</f>
        <v>6</v>
      </c>
      <c r="D2722">
        <v>10</v>
      </c>
      <c r="E2722" t="s">
        <v>6401</v>
      </c>
      <c r="F2722" t="s">
        <v>111</v>
      </c>
      <c r="G2722" t="s">
        <v>124</v>
      </c>
      <c r="H2722" t="s">
        <v>6398</v>
      </c>
    </row>
    <row r="2723" spans="1:8" x14ac:dyDescent="0.2">
      <c r="A2723" t="s">
        <v>28</v>
      </c>
      <c r="B2723" t="s">
        <v>7</v>
      </c>
      <c r="C2723">
        <f>_xlfn.XLOOKUP(B2723,'2.1.trackMPD'!$R$7:$R$29,'2.1.trackMPD'!$T$7:$T$29)</f>
        <v>6</v>
      </c>
      <c r="D2723">
        <v>10</v>
      </c>
      <c r="E2723" t="s">
        <v>6401</v>
      </c>
      <c r="F2723" t="s">
        <v>111</v>
      </c>
      <c r="G2723" t="s">
        <v>140</v>
      </c>
      <c r="H2723" t="s">
        <v>6398</v>
      </c>
    </row>
    <row r="2724" spans="1:8" x14ac:dyDescent="0.2">
      <c r="A2724" t="s">
        <v>28</v>
      </c>
      <c r="B2724" t="s">
        <v>7</v>
      </c>
      <c r="C2724">
        <f>_xlfn.XLOOKUP(B2724,'2.1.trackMPD'!$R$7:$R$29,'2.1.trackMPD'!$T$7:$T$29)</f>
        <v>6</v>
      </c>
      <c r="D2724">
        <v>10</v>
      </c>
      <c r="E2724" t="s">
        <v>6401</v>
      </c>
      <c r="F2724" t="s">
        <v>110</v>
      </c>
      <c r="G2724" t="s">
        <v>124</v>
      </c>
      <c r="H2724" t="s">
        <v>6399</v>
      </c>
    </row>
    <row r="2725" spans="1:8" x14ac:dyDescent="0.2">
      <c r="A2725" t="s">
        <v>28</v>
      </c>
      <c r="B2725" t="s">
        <v>7</v>
      </c>
      <c r="C2725">
        <f>_xlfn.XLOOKUP(B2725,'2.1.trackMPD'!$R$7:$R$29,'2.1.trackMPD'!$T$7:$T$29)</f>
        <v>6</v>
      </c>
      <c r="D2725">
        <v>10</v>
      </c>
      <c r="E2725" t="s">
        <v>6401</v>
      </c>
      <c r="F2725" t="s">
        <v>110</v>
      </c>
      <c r="G2725" t="s">
        <v>140</v>
      </c>
      <c r="H2725" t="s">
        <v>6399</v>
      </c>
    </row>
    <row r="2726" spans="1:8" x14ac:dyDescent="0.2">
      <c r="A2726" t="s">
        <v>28</v>
      </c>
      <c r="B2726" t="s">
        <v>7</v>
      </c>
      <c r="C2726">
        <f>_xlfn.XLOOKUP(B2726,'2.1.trackMPD'!$R$7:$R$29,'2.1.trackMPD'!$T$7:$T$29)</f>
        <v>6</v>
      </c>
      <c r="D2726">
        <v>100</v>
      </c>
      <c r="E2726" t="s">
        <v>6401</v>
      </c>
      <c r="F2726" t="s">
        <v>110</v>
      </c>
      <c r="G2726" t="s">
        <v>124</v>
      </c>
      <c r="H2726" t="s">
        <v>6398</v>
      </c>
    </row>
    <row r="2727" spans="1:8" x14ac:dyDescent="0.2">
      <c r="A2727" t="s">
        <v>28</v>
      </c>
      <c r="B2727" t="s">
        <v>7</v>
      </c>
      <c r="C2727">
        <f>_xlfn.XLOOKUP(B2727,'2.1.trackMPD'!$R$7:$R$29,'2.1.trackMPD'!$T$7:$T$29)</f>
        <v>6</v>
      </c>
      <c r="D2727">
        <v>100</v>
      </c>
      <c r="E2727" t="s">
        <v>6401</v>
      </c>
      <c r="F2727" t="s">
        <v>110</v>
      </c>
      <c r="G2727" t="s">
        <v>140</v>
      </c>
      <c r="H2727" t="s">
        <v>6398</v>
      </c>
    </row>
    <row r="2728" spans="1:8" x14ac:dyDescent="0.2">
      <c r="A2728" t="s">
        <v>28</v>
      </c>
      <c r="B2728" t="s">
        <v>7</v>
      </c>
      <c r="C2728">
        <f>_xlfn.XLOOKUP(B2728,'2.1.trackMPD'!$R$7:$R$29,'2.1.trackMPD'!$T$7:$T$29)</f>
        <v>6</v>
      </c>
      <c r="D2728">
        <v>100</v>
      </c>
      <c r="E2728" t="s">
        <v>6401</v>
      </c>
      <c r="F2728" t="s">
        <v>111</v>
      </c>
      <c r="G2728" t="s">
        <v>124</v>
      </c>
      <c r="H2728" t="s">
        <v>6398</v>
      </c>
    </row>
    <row r="2729" spans="1:8" x14ac:dyDescent="0.2">
      <c r="A2729" t="s">
        <v>28</v>
      </c>
      <c r="B2729" t="s">
        <v>7</v>
      </c>
      <c r="C2729">
        <f>_xlfn.XLOOKUP(B2729,'2.1.trackMPD'!$R$7:$R$29,'2.1.trackMPD'!$T$7:$T$29)</f>
        <v>6</v>
      </c>
      <c r="D2729">
        <v>100</v>
      </c>
      <c r="E2729" t="s">
        <v>6401</v>
      </c>
      <c r="F2729" t="s">
        <v>111</v>
      </c>
      <c r="G2729" t="s">
        <v>140</v>
      </c>
      <c r="H2729" t="s">
        <v>6398</v>
      </c>
    </row>
    <row r="2730" spans="1:8" x14ac:dyDescent="0.2">
      <c r="A2730" t="s">
        <v>28</v>
      </c>
      <c r="B2730" t="s">
        <v>7</v>
      </c>
      <c r="C2730">
        <f>_xlfn.XLOOKUP(B2730,'2.1.trackMPD'!$R$7:$R$29,'2.1.trackMPD'!$T$7:$T$29)</f>
        <v>6</v>
      </c>
      <c r="D2730">
        <v>100</v>
      </c>
      <c r="E2730" t="s">
        <v>6401</v>
      </c>
      <c r="F2730" t="s">
        <v>110</v>
      </c>
      <c r="G2730" t="s">
        <v>124</v>
      </c>
      <c r="H2730" t="s">
        <v>6399</v>
      </c>
    </row>
    <row r="2731" spans="1:8" x14ac:dyDescent="0.2">
      <c r="A2731" t="s">
        <v>28</v>
      </c>
      <c r="B2731" t="s">
        <v>7</v>
      </c>
      <c r="C2731">
        <f>_xlfn.XLOOKUP(B2731,'2.1.trackMPD'!$R$7:$R$29,'2.1.trackMPD'!$T$7:$T$29)</f>
        <v>6</v>
      </c>
      <c r="D2731">
        <v>100</v>
      </c>
      <c r="E2731" t="s">
        <v>6401</v>
      </c>
      <c r="F2731" t="s">
        <v>110</v>
      </c>
      <c r="G2731" t="s">
        <v>140</v>
      </c>
      <c r="H2731" t="s">
        <v>6399</v>
      </c>
    </row>
    <row r="2732" spans="1:8" x14ac:dyDescent="0.2">
      <c r="A2732" t="s">
        <v>28</v>
      </c>
      <c r="B2732" t="s">
        <v>20</v>
      </c>
      <c r="C2732">
        <f>_xlfn.XLOOKUP(B2732,'2.1.trackMPD'!$R$7:$R$29,'2.1.trackMPD'!$T$7:$T$29)</f>
        <v>6</v>
      </c>
      <c r="D2732">
        <v>1</v>
      </c>
      <c r="E2732" t="s">
        <v>6396</v>
      </c>
      <c r="F2732" t="s">
        <v>110</v>
      </c>
      <c r="G2732" t="s">
        <v>124</v>
      </c>
      <c r="H2732" t="s">
        <v>6398</v>
      </c>
    </row>
    <row r="2733" spans="1:8" x14ac:dyDescent="0.2">
      <c r="A2733" t="s">
        <v>28</v>
      </c>
      <c r="B2733" t="s">
        <v>20</v>
      </c>
      <c r="C2733">
        <f>_xlfn.XLOOKUP(B2733,'2.1.trackMPD'!$R$7:$R$29,'2.1.trackMPD'!$T$7:$T$29)</f>
        <v>6</v>
      </c>
      <c r="D2733">
        <v>1</v>
      </c>
      <c r="E2733" t="s">
        <v>6396</v>
      </c>
      <c r="F2733" t="s">
        <v>110</v>
      </c>
      <c r="G2733" t="s">
        <v>140</v>
      </c>
      <c r="H2733" t="s">
        <v>6398</v>
      </c>
    </row>
    <row r="2734" spans="1:8" x14ac:dyDescent="0.2">
      <c r="A2734" t="s">
        <v>28</v>
      </c>
      <c r="B2734" t="s">
        <v>20</v>
      </c>
      <c r="C2734">
        <f>_xlfn.XLOOKUP(B2734,'2.1.trackMPD'!$R$7:$R$29,'2.1.trackMPD'!$T$7:$T$29)</f>
        <v>6</v>
      </c>
      <c r="D2734">
        <v>1</v>
      </c>
      <c r="E2734" t="s">
        <v>6396</v>
      </c>
      <c r="F2734" t="s">
        <v>111</v>
      </c>
      <c r="G2734" t="s">
        <v>124</v>
      </c>
      <c r="H2734" t="s">
        <v>6398</v>
      </c>
    </row>
    <row r="2735" spans="1:8" x14ac:dyDescent="0.2">
      <c r="A2735" t="s">
        <v>28</v>
      </c>
      <c r="B2735" t="s">
        <v>20</v>
      </c>
      <c r="C2735">
        <f>_xlfn.XLOOKUP(B2735,'2.1.trackMPD'!$R$7:$R$29,'2.1.trackMPD'!$T$7:$T$29)</f>
        <v>6</v>
      </c>
      <c r="D2735">
        <v>1</v>
      </c>
      <c r="E2735" t="s">
        <v>6396</v>
      </c>
      <c r="F2735" t="s">
        <v>111</v>
      </c>
      <c r="G2735" t="s">
        <v>140</v>
      </c>
      <c r="H2735" t="s">
        <v>6398</v>
      </c>
    </row>
    <row r="2736" spans="1:8" x14ac:dyDescent="0.2">
      <c r="A2736" t="s">
        <v>28</v>
      </c>
      <c r="B2736" t="s">
        <v>20</v>
      </c>
      <c r="C2736">
        <f>_xlfn.XLOOKUP(B2736,'2.1.trackMPD'!$R$7:$R$29,'2.1.trackMPD'!$T$7:$T$29)</f>
        <v>6</v>
      </c>
      <c r="D2736">
        <v>1</v>
      </c>
      <c r="E2736" t="s">
        <v>6396</v>
      </c>
      <c r="F2736" t="s">
        <v>110</v>
      </c>
      <c r="G2736" t="s">
        <v>124</v>
      </c>
      <c r="H2736" t="s">
        <v>6399</v>
      </c>
    </row>
    <row r="2737" spans="1:8" x14ac:dyDescent="0.2">
      <c r="A2737" t="s">
        <v>28</v>
      </c>
      <c r="B2737" t="s">
        <v>20</v>
      </c>
      <c r="C2737">
        <f>_xlfn.XLOOKUP(B2737,'2.1.trackMPD'!$R$7:$R$29,'2.1.trackMPD'!$T$7:$T$29)</f>
        <v>6</v>
      </c>
      <c r="D2737">
        <v>1</v>
      </c>
      <c r="E2737" t="s">
        <v>6396</v>
      </c>
      <c r="F2737" t="s">
        <v>110</v>
      </c>
      <c r="G2737" t="s">
        <v>140</v>
      </c>
      <c r="H2737" t="s">
        <v>6399</v>
      </c>
    </row>
    <row r="2738" spans="1:8" x14ac:dyDescent="0.2">
      <c r="A2738" t="s">
        <v>28</v>
      </c>
      <c r="B2738" t="s">
        <v>20</v>
      </c>
      <c r="C2738">
        <f>_xlfn.XLOOKUP(B2738,'2.1.trackMPD'!$R$7:$R$29,'2.1.trackMPD'!$T$7:$T$29)</f>
        <v>6</v>
      </c>
      <c r="D2738">
        <v>10</v>
      </c>
      <c r="E2738" t="s">
        <v>6396</v>
      </c>
      <c r="F2738" t="s">
        <v>110</v>
      </c>
      <c r="G2738" t="s">
        <v>124</v>
      </c>
      <c r="H2738" t="s">
        <v>6398</v>
      </c>
    </row>
    <row r="2739" spans="1:8" x14ac:dyDescent="0.2">
      <c r="A2739" t="s">
        <v>28</v>
      </c>
      <c r="B2739" t="s">
        <v>20</v>
      </c>
      <c r="C2739">
        <f>_xlfn.XLOOKUP(B2739,'2.1.trackMPD'!$R$7:$R$29,'2.1.trackMPD'!$T$7:$T$29)</f>
        <v>6</v>
      </c>
      <c r="D2739">
        <v>10</v>
      </c>
      <c r="E2739" t="s">
        <v>6396</v>
      </c>
      <c r="F2739" t="s">
        <v>110</v>
      </c>
      <c r="G2739" t="s">
        <v>140</v>
      </c>
      <c r="H2739" t="s">
        <v>6398</v>
      </c>
    </row>
    <row r="2740" spans="1:8" x14ac:dyDescent="0.2">
      <c r="A2740" t="s">
        <v>28</v>
      </c>
      <c r="B2740" t="s">
        <v>20</v>
      </c>
      <c r="C2740">
        <f>_xlfn.XLOOKUP(B2740,'2.1.trackMPD'!$R$7:$R$29,'2.1.trackMPD'!$T$7:$T$29)</f>
        <v>6</v>
      </c>
      <c r="D2740">
        <v>10</v>
      </c>
      <c r="E2740" t="s">
        <v>6396</v>
      </c>
      <c r="F2740" t="s">
        <v>111</v>
      </c>
      <c r="G2740" t="s">
        <v>124</v>
      </c>
      <c r="H2740" t="s">
        <v>6398</v>
      </c>
    </row>
    <row r="2741" spans="1:8" x14ac:dyDescent="0.2">
      <c r="A2741" t="s">
        <v>28</v>
      </c>
      <c r="B2741" t="s">
        <v>20</v>
      </c>
      <c r="C2741">
        <f>_xlfn.XLOOKUP(B2741,'2.1.trackMPD'!$R$7:$R$29,'2.1.trackMPD'!$T$7:$T$29)</f>
        <v>6</v>
      </c>
      <c r="D2741">
        <v>10</v>
      </c>
      <c r="E2741" t="s">
        <v>6396</v>
      </c>
      <c r="F2741" t="s">
        <v>111</v>
      </c>
      <c r="G2741" t="s">
        <v>140</v>
      </c>
      <c r="H2741" t="s">
        <v>6398</v>
      </c>
    </row>
    <row r="2742" spans="1:8" x14ac:dyDescent="0.2">
      <c r="A2742" t="s">
        <v>28</v>
      </c>
      <c r="B2742" t="s">
        <v>20</v>
      </c>
      <c r="C2742">
        <f>_xlfn.XLOOKUP(B2742,'2.1.trackMPD'!$R$7:$R$29,'2.1.trackMPD'!$T$7:$T$29)</f>
        <v>6</v>
      </c>
      <c r="D2742">
        <v>10</v>
      </c>
      <c r="E2742" t="s">
        <v>6396</v>
      </c>
      <c r="F2742" t="s">
        <v>110</v>
      </c>
      <c r="G2742" t="s">
        <v>124</v>
      </c>
      <c r="H2742" t="s">
        <v>6399</v>
      </c>
    </row>
    <row r="2743" spans="1:8" x14ac:dyDescent="0.2">
      <c r="A2743" t="s">
        <v>28</v>
      </c>
      <c r="B2743" t="s">
        <v>20</v>
      </c>
      <c r="C2743">
        <f>_xlfn.XLOOKUP(B2743,'2.1.trackMPD'!$R$7:$R$29,'2.1.trackMPD'!$T$7:$T$29)</f>
        <v>6</v>
      </c>
      <c r="D2743">
        <v>10</v>
      </c>
      <c r="E2743" t="s">
        <v>6396</v>
      </c>
      <c r="F2743" t="s">
        <v>110</v>
      </c>
      <c r="G2743" t="s">
        <v>140</v>
      </c>
      <c r="H2743" t="s">
        <v>6399</v>
      </c>
    </row>
    <row r="2744" spans="1:8" x14ac:dyDescent="0.2">
      <c r="A2744" t="s">
        <v>28</v>
      </c>
      <c r="B2744" t="s">
        <v>20</v>
      </c>
      <c r="C2744">
        <f>_xlfn.XLOOKUP(B2744,'2.1.trackMPD'!$R$7:$R$29,'2.1.trackMPD'!$T$7:$T$29)</f>
        <v>6</v>
      </c>
      <c r="D2744">
        <v>100</v>
      </c>
      <c r="E2744" t="s">
        <v>6396</v>
      </c>
      <c r="F2744" t="s">
        <v>110</v>
      </c>
      <c r="G2744" t="s">
        <v>124</v>
      </c>
      <c r="H2744" t="s">
        <v>6398</v>
      </c>
    </row>
    <row r="2745" spans="1:8" x14ac:dyDescent="0.2">
      <c r="A2745" t="s">
        <v>28</v>
      </c>
      <c r="B2745" t="s">
        <v>20</v>
      </c>
      <c r="C2745">
        <f>_xlfn.XLOOKUP(B2745,'2.1.trackMPD'!$R$7:$R$29,'2.1.trackMPD'!$T$7:$T$29)</f>
        <v>6</v>
      </c>
      <c r="D2745">
        <v>100</v>
      </c>
      <c r="E2745" t="s">
        <v>6396</v>
      </c>
      <c r="F2745" t="s">
        <v>110</v>
      </c>
      <c r="G2745" t="s">
        <v>140</v>
      </c>
      <c r="H2745" t="s">
        <v>6398</v>
      </c>
    </row>
    <row r="2746" spans="1:8" x14ac:dyDescent="0.2">
      <c r="A2746" t="s">
        <v>28</v>
      </c>
      <c r="B2746" t="s">
        <v>20</v>
      </c>
      <c r="C2746">
        <f>_xlfn.XLOOKUP(B2746,'2.1.trackMPD'!$R$7:$R$29,'2.1.trackMPD'!$T$7:$T$29)</f>
        <v>6</v>
      </c>
      <c r="D2746">
        <v>100</v>
      </c>
      <c r="E2746" t="s">
        <v>6396</v>
      </c>
      <c r="F2746" t="s">
        <v>111</v>
      </c>
      <c r="G2746" t="s">
        <v>124</v>
      </c>
      <c r="H2746" t="s">
        <v>6398</v>
      </c>
    </row>
    <row r="2747" spans="1:8" x14ac:dyDescent="0.2">
      <c r="A2747" t="s">
        <v>28</v>
      </c>
      <c r="B2747" t="s">
        <v>20</v>
      </c>
      <c r="C2747">
        <f>_xlfn.XLOOKUP(B2747,'2.1.trackMPD'!$R$7:$R$29,'2.1.trackMPD'!$T$7:$T$29)</f>
        <v>6</v>
      </c>
      <c r="D2747">
        <v>100</v>
      </c>
      <c r="E2747" t="s">
        <v>6396</v>
      </c>
      <c r="F2747" t="s">
        <v>111</v>
      </c>
      <c r="G2747" t="s">
        <v>140</v>
      </c>
      <c r="H2747" t="s">
        <v>6398</v>
      </c>
    </row>
    <row r="2748" spans="1:8" x14ac:dyDescent="0.2">
      <c r="A2748" t="s">
        <v>28</v>
      </c>
      <c r="B2748" t="s">
        <v>20</v>
      </c>
      <c r="C2748">
        <f>_xlfn.XLOOKUP(B2748,'2.1.trackMPD'!$R$7:$R$29,'2.1.trackMPD'!$T$7:$T$29)</f>
        <v>6</v>
      </c>
      <c r="D2748">
        <v>100</v>
      </c>
      <c r="E2748" t="s">
        <v>6396</v>
      </c>
      <c r="F2748" t="s">
        <v>110</v>
      </c>
      <c r="G2748" t="s">
        <v>124</v>
      </c>
      <c r="H2748" t="s">
        <v>6399</v>
      </c>
    </row>
    <row r="2749" spans="1:8" x14ac:dyDescent="0.2">
      <c r="A2749" t="s">
        <v>28</v>
      </c>
      <c r="B2749" t="s">
        <v>20</v>
      </c>
      <c r="C2749">
        <f>_xlfn.XLOOKUP(B2749,'2.1.trackMPD'!$R$7:$R$29,'2.1.trackMPD'!$T$7:$T$29)</f>
        <v>6</v>
      </c>
      <c r="D2749">
        <v>100</v>
      </c>
      <c r="E2749" t="s">
        <v>6396</v>
      </c>
      <c r="F2749" t="s">
        <v>110</v>
      </c>
      <c r="G2749" t="s">
        <v>140</v>
      </c>
      <c r="H2749" t="s">
        <v>6399</v>
      </c>
    </row>
    <row r="2750" spans="1:8" x14ac:dyDescent="0.2">
      <c r="A2750" t="s">
        <v>28</v>
      </c>
      <c r="B2750" t="s">
        <v>20</v>
      </c>
      <c r="C2750">
        <f>_xlfn.XLOOKUP(B2750,'2.1.trackMPD'!$R$7:$R$29,'2.1.trackMPD'!$T$7:$T$29)</f>
        <v>6</v>
      </c>
      <c r="D2750">
        <v>1000</v>
      </c>
      <c r="E2750" t="s">
        <v>6396</v>
      </c>
      <c r="F2750" t="s">
        <v>110</v>
      </c>
      <c r="G2750" t="s">
        <v>124</v>
      </c>
      <c r="H2750" t="s">
        <v>6398</v>
      </c>
    </row>
    <row r="2751" spans="1:8" x14ac:dyDescent="0.2">
      <c r="A2751" t="s">
        <v>28</v>
      </c>
      <c r="B2751" t="s">
        <v>20</v>
      </c>
      <c r="C2751">
        <f>_xlfn.XLOOKUP(B2751,'2.1.trackMPD'!$R$7:$R$29,'2.1.trackMPD'!$T$7:$T$29)</f>
        <v>6</v>
      </c>
      <c r="D2751">
        <v>1000</v>
      </c>
      <c r="E2751" t="s">
        <v>6396</v>
      </c>
      <c r="F2751" t="s">
        <v>110</v>
      </c>
      <c r="G2751" t="s">
        <v>140</v>
      </c>
      <c r="H2751" t="s">
        <v>6398</v>
      </c>
    </row>
    <row r="2752" spans="1:8" x14ac:dyDescent="0.2">
      <c r="A2752" t="s">
        <v>28</v>
      </c>
      <c r="B2752" t="s">
        <v>20</v>
      </c>
      <c r="C2752">
        <f>_xlfn.XLOOKUP(B2752,'2.1.trackMPD'!$R$7:$R$29,'2.1.trackMPD'!$T$7:$T$29)</f>
        <v>6</v>
      </c>
      <c r="D2752">
        <v>1000</v>
      </c>
      <c r="E2752" t="s">
        <v>6396</v>
      </c>
      <c r="F2752" t="s">
        <v>111</v>
      </c>
      <c r="G2752" t="s">
        <v>124</v>
      </c>
      <c r="H2752" t="s">
        <v>6398</v>
      </c>
    </row>
    <row r="2753" spans="1:8" x14ac:dyDescent="0.2">
      <c r="A2753" t="s">
        <v>28</v>
      </c>
      <c r="B2753" t="s">
        <v>20</v>
      </c>
      <c r="C2753">
        <f>_xlfn.XLOOKUP(B2753,'2.1.trackMPD'!$R$7:$R$29,'2.1.trackMPD'!$T$7:$T$29)</f>
        <v>6</v>
      </c>
      <c r="D2753">
        <v>1000</v>
      </c>
      <c r="E2753" t="s">
        <v>6396</v>
      </c>
      <c r="F2753" t="s">
        <v>111</v>
      </c>
      <c r="G2753" t="s">
        <v>140</v>
      </c>
      <c r="H2753" t="s">
        <v>6398</v>
      </c>
    </row>
    <row r="2754" spans="1:8" x14ac:dyDescent="0.2">
      <c r="A2754" t="s">
        <v>28</v>
      </c>
      <c r="B2754" t="s">
        <v>20</v>
      </c>
      <c r="C2754">
        <f>_xlfn.XLOOKUP(B2754,'2.1.trackMPD'!$R$7:$R$29,'2.1.trackMPD'!$T$7:$T$29)</f>
        <v>6</v>
      </c>
      <c r="D2754">
        <v>1000</v>
      </c>
      <c r="E2754" t="s">
        <v>6396</v>
      </c>
      <c r="F2754" t="s">
        <v>110</v>
      </c>
      <c r="G2754" t="s">
        <v>124</v>
      </c>
      <c r="H2754" t="s">
        <v>6399</v>
      </c>
    </row>
    <row r="2755" spans="1:8" x14ac:dyDescent="0.2">
      <c r="A2755" t="s">
        <v>28</v>
      </c>
      <c r="B2755" t="s">
        <v>20</v>
      </c>
      <c r="C2755">
        <f>_xlfn.XLOOKUP(B2755,'2.1.trackMPD'!$R$7:$R$29,'2.1.trackMPD'!$T$7:$T$29)</f>
        <v>6</v>
      </c>
      <c r="D2755">
        <v>1000</v>
      </c>
      <c r="E2755" t="s">
        <v>6396</v>
      </c>
      <c r="F2755" t="s">
        <v>110</v>
      </c>
      <c r="G2755" t="s">
        <v>140</v>
      </c>
      <c r="H2755" t="s">
        <v>6399</v>
      </c>
    </row>
    <row r="2756" spans="1:8" x14ac:dyDescent="0.2">
      <c r="A2756" t="s">
        <v>28</v>
      </c>
      <c r="B2756" t="s">
        <v>20</v>
      </c>
      <c r="C2756">
        <f>_xlfn.XLOOKUP(B2756,'2.1.trackMPD'!$R$7:$R$29,'2.1.trackMPD'!$T$7:$T$29)</f>
        <v>6</v>
      </c>
      <c r="D2756">
        <v>5000</v>
      </c>
      <c r="E2756" t="s">
        <v>6396</v>
      </c>
      <c r="F2756" t="s">
        <v>110</v>
      </c>
      <c r="G2756" t="s">
        <v>124</v>
      </c>
      <c r="H2756" t="s">
        <v>6398</v>
      </c>
    </row>
    <row r="2757" spans="1:8" x14ac:dyDescent="0.2">
      <c r="A2757" t="s">
        <v>28</v>
      </c>
      <c r="B2757" t="s">
        <v>20</v>
      </c>
      <c r="C2757">
        <f>_xlfn.XLOOKUP(B2757,'2.1.trackMPD'!$R$7:$R$29,'2.1.trackMPD'!$T$7:$T$29)</f>
        <v>6</v>
      </c>
      <c r="D2757">
        <v>5000</v>
      </c>
      <c r="E2757" t="s">
        <v>6396</v>
      </c>
      <c r="F2757" t="s">
        <v>110</v>
      </c>
      <c r="G2757" t="s">
        <v>140</v>
      </c>
      <c r="H2757" t="s">
        <v>6398</v>
      </c>
    </row>
    <row r="2758" spans="1:8" x14ac:dyDescent="0.2">
      <c r="A2758" t="s">
        <v>28</v>
      </c>
      <c r="B2758" t="s">
        <v>20</v>
      </c>
      <c r="C2758">
        <f>_xlfn.XLOOKUP(B2758,'2.1.trackMPD'!$R$7:$R$29,'2.1.trackMPD'!$T$7:$T$29)</f>
        <v>6</v>
      </c>
      <c r="D2758">
        <v>5000</v>
      </c>
      <c r="E2758" t="s">
        <v>6396</v>
      </c>
      <c r="F2758" t="s">
        <v>111</v>
      </c>
      <c r="G2758" t="s">
        <v>124</v>
      </c>
      <c r="H2758" t="s">
        <v>6398</v>
      </c>
    </row>
    <row r="2759" spans="1:8" x14ac:dyDescent="0.2">
      <c r="A2759" t="s">
        <v>28</v>
      </c>
      <c r="B2759" t="s">
        <v>20</v>
      </c>
      <c r="C2759">
        <f>_xlfn.XLOOKUP(B2759,'2.1.trackMPD'!$R$7:$R$29,'2.1.trackMPD'!$T$7:$T$29)</f>
        <v>6</v>
      </c>
      <c r="D2759">
        <v>5000</v>
      </c>
      <c r="E2759" t="s">
        <v>6396</v>
      </c>
      <c r="F2759" t="s">
        <v>111</v>
      </c>
      <c r="G2759" t="s">
        <v>140</v>
      </c>
      <c r="H2759" t="s">
        <v>6398</v>
      </c>
    </row>
    <row r="2760" spans="1:8" x14ac:dyDescent="0.2">
      <c r="A2760" t="s">
        <v>28</v>
      </c>
      <c r="B2760" t="s">
        <v>20</v>
      </c>
      <c r="C2760">
        <f>_xlfn.XLOOKUP(B2760,'2.1.trackMPD'!$R$7:$R$29,'2.1.trackMPD'!$T$7:$T$29)</f>
        <v>6</v>
      </c>
      <c r="D2760">
        <v>5000</v>
      </c>
      <c r="E2760" t="s">
        <v>6396</v>
      </c>
      <c r="F2760" t="s">
        <v>110</v>
      </c>
      <c r="G2760" t="s">
        <v>124</v>
      </c>
      <c r="H2760" t="s">
        <v>6399</v>
      </c>
    </row>
    <row r="2761" spans="1:8" x14ac:dyDescent="0.2">
      <c r="A2761" t="s">
        <v>28</v>
      </c>
      <c r="B2761" t="s">
        <v>20</v>
      </c>
      <c r="C2761">
        <f>_xlfn.XLOOKUP(B2761,'2.1.trackMPD'!$R$7:$R$29,'2.1.trackMPD'!$T$7:$T$29)</f>
        <v>6</v>
      </c>
      <c r="D2761">
        <v>5000</v>
      </c>
      <c r="E2761" t="s">
        <v>6396</v>
      </c>
      <c r="F2761" t="s">
        <v>110</v>
      </c>
      <c r="G2761" t="s">
        <v>140</v>
      </c>
      <c r="H2761" t="s">
        <v>6399</v>
      </c>
    </row>
    <row r="2762" spans="1:8" x14ac:dyDescent="0.2">
      <c r="A2762" t="s">
        <v>28</v>
      </c>
      <c r="B2762" t="s">
        <v>20</v>
      </c>
      <c r="C2762">
        <f>_xlfn.XLOOKUP(B2762,'2.1.trackMPD'!$R$7:$R$29,'2.1.trackMPD'!$T$7:$T$29)</f>
        <v>6</v>
      </c>
      <c r="D2762">
        <v>1</v>
      </c>
      <c r="E2762" t="s">
        <v>6400</v>
      </c>
      <c r="F2762" t="s">
        <v>110</v>
      </c>
      <c r="G2762" t="s">
        <v>124</v>
      </c>
      <c r="H2762" t="s">
        <v>6398</v>
      </c>
    </row>
    <row r="2763" spans="1:8" x14ac:dyDescent="0.2">
      <c r="A2763" t="s">
        <v>28</v>
      </c>
      <c r="B2763" t="s">
        <v>20</v>
      </c>
      <c r="C2763">
        <f>_xlfn.XLOOKUP(B2763,'2.1.trackMPD'!$R$7:$R$29,'2.1.trackMPD'!$T$7:$T$29)</f>
        <v>6</v>
      </c>
      <c r="D2763">
        <v>1</v>
      </c>
      <c r="E2763" t="s">
        <v>6400</v>
      </c>
      <c r="F2763" t="s">
        <v>110</v>
      </c>
      <c r="G2763" t="s">
        <v>140</v>
      </c>
      <c r="H2763" t="s">
        <v>6398</v>
      </c>
    </row>
    <row r="2764" spans="1:8" x14ac:dyDescent="0.2">
      <c r="A2764" t="s">
        <v>28</v>
      </c>
      <c r="B2764" t="s">
        <v>20</v>
      </c>
      <c r="C2764">
        <f>_xlfn.XLOOKUP(B2764,'2.1.trackMPD'!$R$7:$R$29,'2.1.trackMPD'!$T$7:$T$29)</f>
        <v>6</v>
      </c>
      <c r="D2764">
        <v>1</v>
      </c>
      <c r="E2764" t="s">
        <v>6400</v>
      </c>
      <c r="F2764" t="s">
        <v>111</v>
      </c>
      <c r="G2764" t="s">
        <v>124</v>
      </c>
      <c r="H2764" t="s">
        <v>6398</v>
      </c>
    </row>
    <row r="2765" spans="1:8" x14ac:dyDescent="0.2">
      <c r="A2765" t="s">
        <v>28</v>
      </c>
      <c r="B2765" t="s">
        <v>20</v>
      </c>
      <c r="C2765">
        <f>_xlfn.XLOOKUP(B2765,'2.1.trackMPD'!$R$7:$R$29,'2.1.trackMPD'!$T$7:$T$29)</f>
        <v>6</v>
      </c>
      <c r="D2765">
        <v>1</v>
      </c>
      <c r="E2765" t="s">
        <v>6400</v>
      </c>
      <c r="F2765" t="s">
        <v>111</v>
      </c>
      <c r="G2765" t="s">
        <v>140</v>
      </c>
      <c r="H2765" t="s">
        <v>6398</v>
      </c>
    </row>
    <row r="2766" spans="1:8" x14ac:dyDescent="0.2">
      <c r="A2766" t="s">
        <v>28</v>
      </c>
      <c r="B2766" t="s">
        <v>20</v>
      </c>
      <c r="C2766">
        <f>_xlfn.XLOOKUP(B2766,'2.1.trackMPD'!$R$7:$R$29,'2.1.trackMPD'!$T$7:$T$29)</f>
        <v>6</v>
      </c>
      <c r="D2766">
        <v>1</v>
      </c>
      <c r="E2766" t="s">
        <v>6400</v>
      </c>
      <c r="F2766" t="s">
        <v>110</v>
      </c>
      <c r="G2766" t="s">
        <v>124</v>
      </c>
      <c r="H2766" t="s">
        <v>6399</v>
      </c>
    </row>
    <row r="2767" spans="1:8" x14ac:dyDescent="0.2">
      <c r="A2767" t="s">
        <v>28</v>
      </c>
      <c r="B2767" t="s">
        <v>20</v>
      </c>
      <c r="C2767">
        <f>_xlfn.XLOOKUP(B2767,'2.1.trackMPD'!$R$7:$R$29,'2.1.trackMPD'!$T$7:$T$29)</f>
        <v>6</v>
      </c>
      <c r="D2767">
        <v>1</v>
      </c>
      <c r="E2767" t="s">
        <v>6400</v>
      </c>
      <c r="F2767" t="s">
        <v>110</v>
      </c>
      <c r="G2767" t="s">
        <v>140</v>
      </c>
      <c r="H2767" t="s">
        <v>6399</v>
      </c>
    </row>
    <row r="2768" spans="1:8" x14ac:dyDescent="0.2">
      <c r="A2768" t="s">
        <v>28</v>
      </c>
      <c r="B2768" t="s">
        <v>20</v>
      </c>
      <c r="C2768">
        <f>_xlfn.XLOOKUP(B2768,'2.1.trackMPD'!$R$7:$R$29,'2.1.trackMPD'!$T$7:$T$29)</f>
        <v>6</v>
      </c>
      <c r="D2768">
        <v>10</v>
      </c>
      <c r="E2768" t="s">
        <v>6400</v>
      </c>
      <c r="F2768" t="s">
        <v>110</v>
      </c>
      <c r="G2768" t="s">
        <v>124</v>
      </c>
      <c r="H2768" t="s">
        <v>6398</v>
      </c>
    </row>
    <row r="2769" spans="1:8" x14ac:dyDescent="0.2">
      <c r="A2769" t="s">
        <v>28</v>
      </c>
      <c r="B2769" t="s">
        <v>20</v>
      </c>
      <c r="C2769">
        <f>_xlfn.XLOOKUP(B2769,'2.1.trackMPD'!$R$7:$R$29,'2.1.trackMPD'!$T$7:$T$29)</f>
        <v>6</v>
      </c>
      <c r="D2769">
        <v>10</v>
      </c>
      <c r="E2769" t="s">
        <v>6400</v>
      </c>
      <c r="F2769" t="s">
        <v>110</v>
      </c>
      <c r="G2769" t="s">
        <v>140</v>
      </c>
      <c r="H2769" t="s">
        <v>6398</v>
      </c>
    </row>
    <row r="2770" spans="1:8" x14ac:dyDescent="0.2">
      <c r="A2770" t="s">
        <v>28</v>
      </c>
      <c r="B2770" t="s">
        <v>20</v>
      </c>
      <c r="C2770">
        <f>_xlfn.XLOOKUP(B2770,'2.1.trackMPD'!$R$7:$R$29,'2.1.trackMPD'!$T$7:$T$29)</f>
        <v>6</v>
      </c>
      <c r="D2770">
        <v>10</v>
      </c>
      <c r="E2770" t="s">
        <v>6400</v>
      </c>
      <c r="F2770" t="s">
        <v>111</v>
      </c>
      <c r="G2770" t="s">
        <v>124</v>
      </c>
      <c r="H2770" t="s">
        <v>6398</v>
      </c>
    </row>
    <row r="2771" spans="1:8" x14ac:dyDescent="0.2">
      <c r="A2771" t="s">
        <v>28</v>
      </c>
      <c r="B2771" t="s">
        <v>20</v>
      </c>
      <c r="C2771">
        <f>_xlfn.XLOOKUP(B2771,'2.1.trackMPD'!$R$7:$R$29,'2.1.trackMPD'!$T$7:$T$29)</f>
        <v>6</v>
      </c>
      <c r="D2771">
        <v>10</v>
      </c>
      <c r="E2771" t="s">
        <v>6400</v>
      </c>
      <c r="F2771" t="s">
        <v>111</v>
      </c>
      <c r="G2771" t="s">
        <v>140</v>
      </c>
      <c r="H2771" t="s">
        <v>6398</v>
      </c>
    </row>
    <row r="2772" spans="1:8" x14ac:dyDescent="0.2">
      <c r="A2772" t="s">
        <v>28</v>
      </c>
      <c r="B2772" t="s">
        <v>20</v>
      </c>
      <c r="C2772">
        <f>_xlfn.XLOOKUP(B2772,'2.1.trackMPD'!$R$7:$R$29,'2.1.trackMPD'!$T$7:$T$29)</f>
        <v>6</v>
      </c>
      <c r="D2772">
        <v>10</v>
      </c>
      <c r="E2772" t="s">
        <v>6400</v>
      </c>
      <c r="F2772" t="s">
        <v>110</v>
      </c>
      <c r="G2772" t="s">
        <v>124</v>
      </c>
      <c r="H2772" t="s">
        <v>6399</v>
      </c>
    </row>
    <row r="2773" spans="1:8" x14ac:dyDescent="0.2">
      <c r="A2773" t="s">
        <v>28</v>
      </c>
      <c r="B2773" t="s">
        <v>20</v>
      </c>
      <c r="C2773">
        <f>_xlfn.XLOOKUP(B2773,'2.1.trackMPD'!$R$7:$R$29,'2.1.trackMPD'!$T$7:$T$29)</f>
        <v>6</v>
      </c>
      <c r="D2773">
        <v>10</v>
      </c>
      <c r="E2773" t="s">
        <v>6400</v>
      </c>
      <c r="F2773" t="s">
        <v>110</v>
      </c>
      <c r="G2773" t="s">
        <v>140</v>
      </c>
      <c r="H2773" t="s">
        <v>6399</v>
      </c>
    </row>
    <row r="2774" spans="1:8" x14ac:dyDescent="0.2">
      <c r="A2774" t="s">
        <v>28</v>
      </c>
      <c r="B2774" t="s">
        <v>20</v>
      </c>
      <c r="C2774">
        <f>_xlfn.XLOOKUP(B2774,'2.1.trackMPD'!$R$7:$R$29,'2.1.trackMPD'!$T$7:$T$29)</f>
        <v>6</v>
      </c>
      <c r="D2774">
        <v>100</v>
      </c>
      <c r="E2774" t="s">
        <v>6400</v>
      </c>
      <c r="F2774" t="s">
        <v>110</v>
      </c>
      <c r="G2774" t="s">
        <v>124</v>
      </c>
      <c r="H2774" t="s">
        <v>6398</v>
      </c>
    </row>
    <row r="2775" spans="1:8" x14ac:dyDescent="0.2">
      <c r="A2775" t="s">
        <v>28</v>
      </c>
      <c r="B2775" t="s">
        <v>20</v>
      </c>
      <c r="C2775">
        <f>_xlfn.XLOOKUP(B2775,'2.1.trackMPD'!$R$7:$R$29,'2.1.trackMPD'!$T$7:$T$29)</f>
        <v>6</v>
      </c>
      <c r="D2775">
        <v>100</v>
      </c>
      <c r="E2775" t="s">
        <v>6400</v>
      </c>
      <c r="F2775" t="s">
        <v>110</v>
      </c>
      <c r="G2775" t="s">
        <v>140</v>
      </c>
      <c r="H2775" t="s">
        <v>6398</v>
      </c>
    </row>
    <row r="2776" spans="1:8" x14ac:dyDescent="0.2">
      <c r="A2776" t="s">
        <v>28</v>
      </c>
      <c r="B2776" t="s">
        <v>20</v>
      </c>
      <c r="C2776">
        <f>_xlfn.XLOOKUP(B2776,'2.1.trackMPD'!$R$7:$R$29,'2.1.trackMPD'!$T$7:$T$29)</f>
        <v>6</v>
      </c>
      <c r="D2776">
        <v>100</v>
      </c>
      <c r="E2776" t="s">
        <v>6400</v>
      </c>
      <c r="F2776" t="s">
        <v>111</v>
      </c>
      <c r="G2776" t="s">
        <v>124</v>
      </c>
      <c r="H2776" t="s">
        <v>6398</v>
      </c>
    </row>
    <row r="2777" spans="1:8" x14ac:dyDescent="0.2">
      <c r="A2777" t="s">
        <v>28</v>
      </c>
      <c r="B2777" t="s">
        <v>20</v>
      </c>
      <c r="C2777">
        <f>_xlfn.XLOOKUP(B2777,'2.1.trackMPD'!$R$7:$R$29,'2.1.trackMPD'!$T$7:$T$29)</f>
        <v>6</v>
      </c>
      <c r="D2777">
        <v>100</v>
      </c>
      <c r="E2777" t="s">
        <v>6400</v>
      </c>
      <c r="F2777" t="s">
        <v>111</v>
      </c>
      <c r="G2777" t="s">
        <v>140</v>
      </c>
      <c r="H2777" t="s">
        <v>6398</v>
      </c>
    </row>
    <row r="2778" spans="1:8" x14ac:dyDescent="0.2">
      <c r="A2778" t="s">
        <v>28</v>
      </c>
      <c r="B2778" t="s">
        <v>20</v>
      </c>
      <c r="C2778">
        <f>_xlfn.XLOOKUP(B2778,'2.1.trackMPD'!$R$7:$R$29,'2.1.trackMPD'!$T$7:$T$29)</f>
        <v>6</v>
      </c>
      <c r="D2778">
        <v>100</v>
      </c>
      <c r="E2778" t="s">
        <v>6400</v>
      </c>
      <c r="F2778" t="s">
        <v>110</v>
      </c>
      <c r="G2778" t="s">
        <v>124</v>
      </c>
      <c r="H2778" t="s">
        <v>6399</v>
      </c>
    </row>
    <row r="2779" spans="1:8" x14ac:dyDescent="0.2">
      <c r="A2779" t="s">
        <v>28</v>
      </c>
      <c r="B2779" t="s">
        <v>20</v>
      </c>
      <c r="C2779">
        <f>_xlfn.XLOOKUP(B2779,'2.1.trackMPD'!$R$7:$R$29,'2.1.trackMPD'!$T$7:$T$29)</f>
        <v>6</v>
      </c>
      <c r="D2779">
        <v>100</v>
      </c>
      <c r="E2779" t="s">
        <v>6400</v>
      </c>
      <c r="F2779" t="s">
        <v>110</v>
      </c>
      <c r="G2779" t="s">
        <v>140</v>
      </c>
      <c r="H2779" t="s">
        <v>6399</v>
      </c>
    </row>
    <row r="2780" spans="1:8" x14ac:dyDescent="0.2">
      <c r="A2780" t="s">
        <v>28</v>
      </c>
      <c r="B2780" t="s">
        <v>20</v>
      </c>
      <c r="C2780">
        <f>_xlfn.XLOOKUP(B2780,'2.1.trackMPD'!$R$7:$R$29,'2.1.trackMPD'!$T$7:$T$29)</f>
        <v>6</v>
      </c>
      <c r="D2780">
        <v>1000</v>
      </c>
      <c r="E2780" t="s">
        <v>6400</v>
      </c>
      <c r="F2780" t="s">
        <v>110</v>
      </c>
      <c r="G2780" t="s">
        <v>124</v>
      </c>
      <c r="H2780" t="s">
        <v>6398</v>
      </c>
    </row>
    <row r="2781" spans="1:8" x14ac:dyDescent="0.2">
      <c r="A2781" t="s">
        <v>28</v>
      </c>
      <c r="B2781" t="s">
        <v>20</v>
      </c>
      <c r="C2781">
        <f>_xlfn.XLOOKUP(B2781,'2.1.trackMPD'!$R$7:$R$29,'2.1.trackMPD'!$T$7:$T$29)</f>
        <v>6</v>
      </c>
      <c r="D2781">
        <v>1000</v>
      </c>
      <c r="E2781" t="s">
        <v>6400</v>
      </c>
      <c r="F2781" t="s">
        <v>110</v>
      </c>
      <c r="G2781" t="s">
        <v>140</v>
      </c>
      <c r="H2781" t="s">
        <v>6398</v>
      </c>
    </row>
    <row r="2782" spans="1:8" x14ac:dyDescent="0.2">
      <c r="A2782" t="s">
        <v>28</v>
      </c>
      <c r="B2782" t="s">
        <v>20</v>
      </c>
      <c r="C2782">
        <f>_xlfn.XLOOKUP(B2782,'2.1.trackMPD'!$R$7:$R$29,'2.1.trackMPD'!$T$7:$T$29)</f>
        <v>6</v>
      </c>
      <c r="D2782">
        <v>1000</v>
      </c>
      <c r="E2782" t="s">
        <v>6400</v>
      </c>
      <c r="F2782" t="s">
        <v>111</v>
      </c>
      <c r="G2782" t="s">
        <v>124</v>
      </c>
      <c r="H2782" t="s">
        <v>6398</v>
      </c>
    </row>
    <row r="2783" spans="1:8" x14ac:dyDescent="0.2">
      <c r="A2783" t="s">
        <v>28</v>
      </c>
      <c r="B2783" t="s">
        <v>20</v>
      </c>
      <c r="C2783">
        <f>_xlfn.XLOOKUP(B2783,'2.1.trackMPD'!$R$7:$R$29,'2.1.trackMPD'!$T$7:$T$29)</f>
        <v>6</v>
      </c>
      <c r="D2783">
        <v>1000</v>
      </c>
      <c r="E2783" t="s">
        <v>6400</v>
      </c>
      <c r="F2783" t="s">
        <v>111</v>
      </c>
      <c r="G2783" t="s">
        <v>140</v>
      </c>
      <c r="H2783" t="s">
        <v>6398</v>
      </c>
    </row>
    <row r="2784" spans="1:8" x14ac:dyDescent="0.2">
      <c r="A2784" t="s">
        <v>28</v>
      </c>
      <c r="B2784" t="s">
        <v>20</v>
      </c>
      <c r="C2784">
        <f>_xlfn.XLOOKUP(B2784,'2.1.trackMPD'!$R$7:$R$29,'2.1.trackMPD'!$T$7:$T$29)</f>
        <v>6</v>
      </c>
      <c r="D2784">
        <v>1000</v>
      </c>
      <c r="E2784" t="s">
        <v>6400</v>
      </c>
      <c r="F2784" t="s">
        <v>110</v>
      </c>
      <c r="G2784" t="s">
        <v>124</v>
      </c>
      <c r="H2784" t="s">
        <v>6399</v>
      </c>
    </row>
    <row r="2785" spans="1:8" x14ac:dyDescent="0.2">
      <c r="A2785" t="s">
        <v>28</v>
      </c>
      <c r="B2785" t="s">
        <v>20</v>
      </c>
      <c r="C2785">
        <f>_xlfn.XLOOKUP(B2785,'2.1.trackMPD'!$R$7:$R$29,'2.1.trackMPD'!$T$7:$T$29)</f>
        <v>6</v>
      </c>
      <c r="D2785">
        <v>1000</v>
      </c>
      <c r="E2785" t="s">
        <v>6400</v>
      </c>
      <c r="F2785" t="s">
        <v>110</v>
      </c>
      <c r="G2785" t="s">
        <v>140</v>
      </c>
      <c r="H2785" t="s">
        <v>6399</v>
      </c>
    </row>
    <row r="2786" spans="1:8" x14ac:dyDescent="0.2">
      <c r="A2786" t="s">
        <v>28</v>
      </c>
      <c r="B2786" t="s">
        <v>20</v>
      </c>
      <c r="C2786">
        <f>_xlfn.XLOOKUP(B2786,'2.1.trackMPD'!$R$7:$R$29,'2.1.trackMPD'!$T$7:$T$29)</f>
        <v>6</v>
      </c>
      <c r="D2786">
        <v>5000</v>
      </c>
      <c r="E2786" t="s">
        <v>6400</v>
      </c>
      <c r="F2786" t="s">
        <v>110</v>
      </c>
      <c r="G2786" t="s">
        <v>124</v>
      </c>
      <c r="H2786" t="s">
        <v>6398</v>
      </c>
    </row>
    <row r="2787" spans="1:8" x14ac:dyDescent="0.2">
      <c r="A2787" t="s">
        <v>28</v>
      </c>
      <c r="B2787" t="s">
        <v>20</v>
      </c>
      <c r="C2787">
        <f>_xlfn.XLOOKUP(B2787,'2.1.trackMPD'!$R$7:$R$29,'2.1.trackMPD'!$T$7:$T$29)</f>
        <v>6</v>
      </c>
      <c r="D2787">
        <v>5000</v>
      </c>
      <c r="E2787" t="s">
        <v>6400</v>
      </c>
      <c r="F2787" t="s">
        <v>110</v>
      </c>
      <c r="G2787" t="s">
        <v>140</v>
      </c>
      <c r="H2787" t="s">
        <v>6398</v>
      </c>
    </row>
    <row r="2788" spans="1:8" x14ac:dyDescent="0.2">
      <c r="A2788" t="s">
        <v>28</v>
      </c>
      <c r="B2788" t="s">
        <v>20</v>
      </c>
      <c r="C2788">
        <f>_xlfn.XLOOKUP(B2788,'2.1.trackMPD'!$R$7:$R$29,'2.1.trackMPD'!$T$7:$T$29)</f>
        <v>6</v>
      </c>
      <c r="D2788">
        <v>5000</v>
      </c>
      <c r="E2788" t="s">
        <v>6400</v>
      </c>
      <c r="F2788" t="s">
        <v>111</v>
      </c>
      <c r="G2788" t="s">
        <v>124</v>
      </c>
      <c r="H2788" t="s">
        <v>6398</v>
      </c>
    </row>
    <row r="2789" spans="1:8" x14ac:dyDescent="0.2">
      <c r="A2789" t="s">
        <v>28</v>
      </c>
      <c r="B2789" t="s">
        <v>20</v>
      </c>
      <c r="C2789">
        <f>_xlfn.XLOOKUP(B2789,'2.1.trackMPD'!$R$7:$R$29,'2.1.trackMPD'!$T$7:$T$29)</f>
        <v>6</v>
      </c>
      <c r="D2789">
        <v>5000</v>
      </c>
      <c r="E2789" t="s">
        <v>6400</v>
      </c>
      <c r="F2789" t="s">
        <v>111</v>
      </c>
      <c r="G2789" t="s">
        <v>140</v>
      </c>
      <c r="H2789" t="s">
        <v>6398</v>
      </c>
    </row>
    <row r="2790" spans="1:8" x14ac:dyDescent="0.2">
      <c r="A2790" t="s">
        <v>28</v>
      </c>
      <c r="B2790" t="s">
        <v>20</v>
      </c>
      <c r="C2790">
        <f>_xlfn.XLOOKUP(B2790,'2.1.trackMPD'!$R$7:$R$29,'2.1.trackMPD'!$T$7:$T$29)</f>
        <v>6</v>
      </c>
      <c r="D2790">
        <v>5000</v>
      </c>
      <c r="E2790" t="s">
        <v>6400</v>
      </c>
      <c r="F2790" t="s">
        <v>110</v>
      </c>
      <c r="G2790" t="s">
        <v>124</v>
      </c>
      <c r="H2790" t="s">
        <v>6399</v>
      </c>
    </row>
    <row r="2791" spans="1:8" x14ac:dyDescent="0.2">
      <c r="A2791" t="s">
        <v>28</v>
      </c>
      <c r="B2791" t="s">
        <v>20</v>
      </c>
      <c r="C2791">
        <f>_xlfn.XLOOKUP(B2791,'2.1.trackMPD'!$R$7:$R$29,'2.1.trackMPD'!$T$7:$T$29)</f>
        <v>6</v>
      </c>
      <c r="D2791">
        <v>5000</v>
      </c>
      <c r="E2791" t="s">
        <v>6400</v>
      </c>
      <c r="F2791" t="s">
        <v>110</v>
      </c>
      <c r="G2791" t="s">
        <v>140</v>
      </c>
      <c r="H2791" t="s">
        <v>6399</v>
      </c>
    </row>
    <row r="2792" spans="1:8" x14ac:dyDescent="0.2">
      <c r="A2792" t="s">
        <v>28</v>
      </c>
      <c r="B2792" t="s">
        <v>20</v>
      </c>
      <c r="C2792">
        <f>_xlfn.XLOOKUP(B2792,'2.1.trackMPD'!$R$7:$R$29,'2.1.trackMPD'!$T$7:$T$29)</f>
        <v>6</v>
      </c>
      <c r="D2792">
        <v>1</v>
      </c>
      <c r="E2792" t="s">
        <v>6401</v>
      </c>
      <c r="F2792" t="s">
        <v>110</v>
      </c>
      <c r="G2792" t="s">
        <v>124</v>
      </c>
      <c r="H2792" t="s">
        <v>6398</v>
      </c>
    </row>
    <row r="2793" spans="1:8" x14ac:dyDescent="0.2">
      <c r="A2793" t="s">
        <v>28</v>
      </c>
      <c r="B2793" t="s">
        <v>20</v>
      </c>
      <c r="C2793">
        <f>_xlfn.XLOOKUP(B2793,'2.1.trackMPD'!$R$7:$R$29,'2.1.trackMPD'!$T$7:$T$29)</f>
        <v>6</v>
      </c>
      <c r="D2793">
        <v>1</v>
      </c>
      <c r="E2793" t="s">
        <v>6401</v>
      </c>
      <c r="F2793" t="s">
        <v>110</v>
      </c>
      <c r="G2793" t="s">
        <v>140</v>
      </c>
      <c r="H2793" t="s">
        <v>6398</v>
      </c>
    </row>
    <row r="2794" spans="1:8" x14ac:dyDescent="0.2">
      <c r="A2794" t="s">
        <v>28</v>
      </c>
      <c r="B2794" t="s">
        <v>20</v>
      </c>
      <c r="C2794">
        <f>_xlfn.XLOOKUP(B2794,'2.1.trackMPD'!$R$7:$R$29,'2.1.trackMPD'!$T$7:$T$29)</f>
        <v>6</v>
      </c>
      <c r="D2794">
        <v>1</v>
      </c>
      <c r="E2794" t="s">
        <v>6401</v>
      </c>
      <c r="F2794" t="s">
        <v>111</v>
      </c>
      <c r="G2794" t="s">
        <v>124</v>
      </c>
      <c r="H2794" t="s">
        <v>6398</v>
      </c>
    </row>
    <row r="2795" spans="1:8" x14ac:dyDescent="0.2">
      <c r="A2795" t="s">
        <v>28</v>
      </c>
      <c r="B2795" t="s">
        <v>20</v>
      </c>
      <c r="C2795">
        <f>_xlfn.XLOOKUP(B2795,'2.1.trackMPD'!$R$7:$R$29,'2.1.trackMPD'!$T$7:$T$29)</f>
        <v>6</v>
      </c>
      <c r="D2795">
        <v>1</v>
      </c>
      <c r="E2795" t="s">
        <v>6401</v>
      </c>
      <c r="F2795" t="s">
        <v>111</v>
      </c>
      <c r="G2795" t="s">
        <v>140</v>
      </c>
      <c r="H2795" t="s">
        <v>6398</v>
      </c>
    </row>
    <row r="2796" spans="1:8" x14ac:dyDescent="0.2">
      <c r="A2796" t="s">
        <v>28</v>
      </c>
      <c r="B2796" t="s">
        <v>20</v>
      </c>
      <c r="C2796">
        <f>_xlfn.XLOOKUP(B2796,'2.1.trackMPD'!$R$7:$R$29,'2.1.trackMPD'!$T$7:$T$29)</f>
        <v>6</v>
      </c>
      <c r="D2796">
        <v>1</v>
      </c>
      <c r="E2796" t="s">
        <v>6401</v>
      </c>
      <c r="F2796" t="s">
        <v>110</v>
      </c>
      <c r="G2796" t="s">
        <v>124</v>
      </c>
      <c r="H2796" t="s">
        <v>6399</v>
      </c>
    </row>
    <row r="2797" spans="1:8" x14ac:dyDescent="0.2">
      <c r="A2797" t="s">
        <v>28</v>
      </c>
      <c r="B2797" t="s">
        <v>20</v>
      </c>
      <c r="C2797">
        <f>_xlfn.XLOOKUP(B2797,'2.1.trackMPD'!$R$7:$R$29,'2.1.trackMPD'!$T$7:$T$29)</f>
        <v>6</v>
      </c>
      <c r="D2797">
        <v>1</v>
      </c>
      <c r="E2797" t="s">
        <v>6401</v>
      </c>
      <c r="F2797" t="s">
        <v>110</v>
      </c>
      <c r="G2797" t="s">
        <v>140</v>
      </c>
      <c r="H2797" t="s">
        <v>6399</v>
      </c>
    </row>
    <row r="2798" spans="1:8" x14ac:dyDescent="0.2">
      <c r="A2798" t="s">
        <v>28</v>
      </c>
      <c r="B2798" t="s">
        <v>20</v>
      </c>
      <c r="C2798">
        <f>_xlfn.XLOOKUP(B2798,'2.1.trackMPD'!$R$7:$R$29,'2.1.trackMPD'!$T$7:$T$29)</f>
        <v>6</v>
      </c>
      <c r="D2798">
        <v>10</v>
      </c>
      <c r="E2798" t="s">
        <v>6401</v>
      </c>
      <c r="F2798" t="s">
        <v>110</v>
      </c>
      <c r="G2798" t="s">
        <v>124</v>
      </c>
      <c r="H2798" t="s">
        <v>6398</v>
      </c>
    </row>
    <row r="2799" spans="1:8" x14ac:dyDescent="0.2">
      <c r="A2799" t="s">
        <v>28</v>
      </c>
      <c r="B2799" t="s">
        <v>20</v>
      </c>
      <c r="C2799">
        <f>_xlfn.XLOOKUP(B2799,'2.1.trackMPD'!$R$7:$R$29,'2.1.trackMPD'!$T$7:$T$29)</f>
        <v>6</v>
      </c>
      <c r="D2799">
        <v>10</v>
      </c>
      <c r="E2799" t="s">
        <v>6401</v>
      </c>
      <c r="F2799" t="s">
        <v>110</v>
      </c>
      <c r="G2799" t="s">
        <v>140</v>
      </c>
      <c r="H2799" t="s">
        <v>6398</v>
      </c>
    </row>
    <row r="2800" spans="1:8" x14ac:dyDescent="0.2">
      <c r="A2800" t="s">
        <v>28</v>
      </c>
      <c r="B2800" t="s">
        <v>20</v>
      </c>
      <c r="C2800">
        <f>_xlfn.XLOOKUP(B2800,'2.1.trackMPD'!$R$7:$R$29,'2.1.trackMPD'!$T$7:$T$29)</f>
        <v>6</v>
      </c>
      <c r="D2800">
        <v>10</v>
      </c>
      <c r="E2800" t="s">
        <v>6401</v>
      </c>
      <c r="F2800" t="s">
        <v>111</v>
      </c>
      <c r="G2800" t="s">
        <v>124</v>
      </c>
      <c r="H2800" t="s">
        <v>6398</v>
      </c>
    </row>
    <row r="2801" spans="1:8" x14ac:dyDescent="0.2">
      <c r="A2801" t="s">
        <v>28</v>
      </c>
      <c r="B2801" t="s">
        <v>20</v>
      </c>
      <c r="C2801">
        <f>_xlfn.XLOOKUP(B2801,'2.1.trackMPD'!$R$7:$R$29,'2.1.trackMPD'!$T$7:$T$29)</f>
        <v>6</v>
      </c>
      <c r="D2801">
        <v>10</v>
      </c>
      <c r="E2801" t="s">
        <v>6401</v>
      </c>
      <c r="F2801" t="s">
        <v>111</v>
      </c>
      <c r="G2801" t="s">
        <v>140</v>
      </c>
      <c r="H2801" t="s">
        <v>6398</v>
      </c>
    </row>
    <row r="2802" spans="1:8" x14ac:dyDescent="0.2">
      <c r="A2802" t="s">
        <v>28</v>
      </c>
      <c r="B2802" t="s">
        <v>20</v>
      </c>
      <c r="C2802">
        <f>_xlfn.XLOOKUP(B2802,'2.1.trackMPD'!$R$7:$R$29,'2.1.trackMPD'!$T$7:$T$29)</f>
        <v>6</v>
      </c>
      <c r="D2802">
        <v>10</v>
      </c>
      <c r="E2802" t="s">
        <v>6401</v>
      </c>
      <c r="F2802" t="s">
        <v>110</v>
      </c>
      <c r="G2802" t="s">
        <v>124</v>
      </c>
      <c r="H2802" t="s">
        <v>6399</v>
      </c>
    </row>
    <row r="2803" spans="1:8" x14ac:dyDescent="0.2">
      <c r="A2803" t="s">
        <v>28</v>
      </c>
      <c r="B2803" t="s">
        <v>20</v>
      </c>
      <c r="C2803">
        <f>_xlfn.XLOOKUP(B2803,'2.1.trackMPD'!$R$7:$R$29,'2.1.trackMPD'!$T$7:$T$29)</f>
        <v>6</v>
      </c>
      <c r="D2803">
        <v>10</v>
      </c>
      <c r="E2803" t="s">
        <v>6401</v>
      </c>
      <c r="F2803" t="s">
        <v>110</v>
      </c>
      <c r="G2803" t="s">
        <v>140</v>
      </c>
      <c r="H2803" t="s">
        <v>6399</v>
      </c>
    </row>
    <row r="2804" spans="1:8" x14ac:dyDescent="0.2">
      <c r="A2804" t="s">
        <v>28</v>
      </c>
      <c r="B2804" t="s">
        <v>20</v>
      </c>
      <c r="C2804">
        <f>_xlfn.XLOOKUP(B2804,'2.1.trackMPD'!$R$7:$R$29,'2.1.trackMPD'!$T$7:$T$29)</f>
        <v>6</v>
      </c>
      <c r="D2804">
        <v>100</v>
      </c>
      <c r="E2804" t="s">
        <v>6401</v>
      </c>
      <c r="F2804" t="s">
        <v>110</v>
      </c>
      <c r="G2804" t="s">
        <v>124</v>
      </c>
      <c r="H2804" t="s">
        <v>6398</v>
      </c>
    </row>
    <row r="2805" spans="1:8" x14ac:dyDescent="0.2">
      <c r="A2805" t="s">
        <v>28</v>
      </c>
      <c r="B2805" t="s">
        <v>20</v>
      </c>
      <c r="C2805">
        <f>_xlfn.XLOOKUP(B2805,'2.1.trackMPD'!$R$7:$R$29,'2.1.trackMPD'!$T$7:$T$29)</f>
        <v>6</v>
      </c>
      <c r="D2805">
        <v>100</v>
      </c>
      <c r="E2805" t="s">
        <v>6401</v>
      </c>
      <c r="F2805" t="s">
        <v>110</v>
      </c>
      <c r="G2805" t="s">
        <v>140</v>
      </c>
      <c r="H2805" t="s">
        <v>6398</v>
      </c>
    </row>
    <row r="2806" spans="1:8" x14ac:dyDescent="0.2">
      <c r="A2806" t="s">
        <v>28</v>
      </c>
      <c r="B2806" t="s">
        <v>20</v>
      </c>
      <c r="C2806">
        <f>_xlfn.XLOOKUP(B2806,'2.1.trackMPD'!$R$7:$R$29,'2.1.trackMPD'!$T$7:$T$29)</f>
        <v>6</v>
      </c>
      <c r="D2806">
        <v>100</v>
      </c>
      <c r="E2806" t="s">
        <v>6401</v>
      </c>
      <c r="F2806" t="s">
        <v>111</v>
      </c>
      <c r="G2806" t="s">
        <v>124</v>
      </c>
      <c r="H2806" t="s">
        <v>6398</v>
      </c>
    </row>
    <row r="2807" spans="1:8" x14ac:dyDescent="0.2">
      <c r="A2807" t="s">
        <v>28</v>
      </c>
      <c r="B2807" t="s">
        <v>20</v>
      </c>
      <c r="C2807">
        <f>_xlfn.XLOOKUP(B2807,'2.1.trackMPD'!$R$7:$R$29,'2.1.trackMPD'!$T$7:$T$29)</f>
        <v>6</v>
      </c>
      <c r="D2807">
        <v>100</v>
      </c>
      <c r="E2807" t="s">
        <v>6401</v>
      </c>
      <c r="F2807" t="s">
        <v>111</v>
      </c>
      <c r="G2807" t="s">
        <v>140</v>
      </c>
      <c r="H2807" t="s">
        <v>6398</v>
      </c>
    </row>
    <row r="2808" spans="1:8" x14ac:dyDescent="0.2">
      <c r="A2808" t="s">
        <v>28</v>
      </c>
      <c r="B2808" t="s">
        <v>20</v>
      </c>
      <c r="C2808">
        <f>_xlfn.XLOOKUP(B2808,'2.1.trackMPD'!$R$7:$R$29,'2.1.trackMPD'!$T$7:$T$29)</f>
        <v>6</v>
      </c>
      <c r="D2808">
        <v>100</v>
      </c>
      <c r="E2808" t="s">
        <v>6401</v>
      </c>
      <c r="F2808" t="s">
        <v>110</v>
      </c>
      <c r="G2808" t="s">
        <v>124</v>
      </c>
      <c r="H2808" t="s">
        <v>6399</v>
      </c>
    </row>
    <row r="2809" spans="1:8" x14ac:dyDescent="0.2">
      <c r="A2809" t="s">
        <v>28</v>
      </c>
      <c r="B2809" t="s">
        <v>20</v>
      </c>
      <c r="C2809">
        <f>_xlfn.XLOOKUP(B2809,'2.1.trackMPD'!$R$7:$R$29,'2.1.trackMPD'!$T$7:$T$29)</f>
        <v>6</v>
      </c>
      <c r="D2809">
        <v>100</v>
      </c>
      <c r="E2809" t="s">
        <v>6401</v>
      </c>
      <c r="F2809" t="s">
        <v>110</v>
      </c>
      <c r="G2809" t="s">
        <v>140</v>
      </c>
      <c r="H2809" t="s">
        <v>6399</v>
      </c>
    </row>
    <row r="2810" spans="1:8" x14ac:dyDescent="0.2">
      <c r="A2810" t="s">
        <v>28</v>
      </c>
      <c r="B2810" t="s">
        <v>167</v>
      </c>
      <c r="C2810">
        <f>_xlfn.XLOOKUP(B2810,'2.1.trackMPD'!$R$7:$R$29,'2.1.trackMPD'!$T$7:$T$29)</f>
        <v>5</v>
      </c>
      <c r="D2810">
        <v>1</v>
      </c>
      <c r="E2810" t="s">
        <v>6396</v>
      </c>
      <c r="F2810" t="s">
        <v>110</v>
      </c>
      <c r="G2810" t="s">
        <v>124</v>
      </c>
      <c r="H2810" t="s">
        <v>6398</v>
      </c>
    </row>
    <row r="2811" spans="1:8" x14ac:dyDescent="0.2">
      <c r="A2811" t="s">
        <v>28</v>
      </c>
      <c r="B2811" t="s">
        <v>167</v>
      </c>
      <c r="C2811">
        <f>_xlfn.XLOOKUP(B2811,'2.1.trackMPD'!$R$7:$R$29,'2.1.trackMPD'!$T$7:$T$29)</f>
        <v>5</v>
      </c>
      <c r="D2811">
        <v>1</v>
      </c>
      <c r="E2811" t="s">
        <v>6396</v>
      </c>
      <c r="F2811" t="s">
        <v>110</v>
      </c>
      <c r="G2811" t="s">
        <v>140</v>
      </c>
      <c r="H2811" t="s">
        <v>6398</v>
      </c>
    </row>
    <row r="2812" spans="1:8" x14ac:dyDescent="0.2">
      <c r="A2812" t="s">
        <v>28</v>
      </c>
      <c r="B2812" t="s">
        <v>167</v>
      </c>
      <c r="C2812">
        <f>_xlfn.XLOOKUP(B2812,'2.1.trackMPD'!$R$7:$R$29,'2.1.trackMPD'!$T$7:$T$29)</f>
        <v>5</v>
      </c>
      <c r="D2812">
        <v>1</v>
      </c>
      <c r="E2812" t="s">
        <v>6396</v>
      </c>
      <c r="F2812" t="s">
        <v>111</v>
      </c>
      <c r="G2812" t="s">
        <v>124</v>
      </c>
      <c r="H2812" t="s">
        <v>6398</v>
      </c>
    </row>
    <row r="2813" spans="1:8" x14ac:dyDescent="0.2">
      <c r="A2813" t="s">
        <v>28</v>
      </c>
      <c r="B2813" t="s">
        <v>167</v>
      </c>
      <c r="C2813">
        <f>_xlfn.XLOOKUP(B2813,'2.1.trackMPD'!$R$7:$R$29,'2.1.trackMPD'!$T$7:$T$29)</f>
        <v>5</v>
      </c>
      <c r="D2813">
        <v>1</v>
      </c>
      <c r="E2813" t="s">
        <v>6396</v>
      </c>
      <c r="F2813" t="s">
        <v>111</v>
      </c>
      <c r="G2813" t="s">
        <v>140</v>
      </c>
      <c r="H2813" t="s">
        <v>6398</v>
      </c>
    </row>
    <row r="2814" spans="1:8" x14ac:dyDescent="0.2">
      <c r="A2814" t="s">
        <v>28</v>
      </c>
      <c r="B2814" t="s">
        <v>167</v>
      </c>
      <c r="C2814">
        <f>_xlfn.XLOOKUP(B2814,'2.1.trackMPD'!$R$7:$R$29,'2.1.trackMPD'!$T$7:$T$29)</f>
        <v>5</v>
      </c>
      <c r="D2814">
        <v>1</v>
      </c>
      <c r="E2814" t="s">
        <v>6396</v>
      </c>
      <c r="F2814" t="s">
        <v>110</v>
      </c>
      <c r="G2814" t="s">
        <v>124</v>
      </c>
      <c r="H2814" t="s">
        <v>6399</v>
      </c>
    </row>
    <row r="2815" spans="1:8" x14ac:dyDescent="0.2">
      <c r="A2815" t="s">
        <v>28</v>
      </c>
      <c r="B2815" t="s">
        <v>167</v>
      </c>
      <c r="C2815">
        <f>_xlfn.XLOOKUP(B2815,'2.1.trackMPD'!$R$7:$R$29,'2.1.trackMPD'!$T$7:$T$29)</f>
        <v>5</v>
      </c>
      <c r="D2815">
        <v>1</v>
      </c>
      <c r="E2815" t="s">
        <v>6396</v>
      </c>
      <c r="F2815" t="s">
        <v>110</v>
      </c>
      <c r="G2815" t="s">
        <v>140</v>
      </c>
      <c r="H2815" t="s">
        <v>6399</v>
      </c>
    </row>
    <row r="2816" spans="1:8" x14ac:dyDescent="0.2">
      <c r="A2816" t="s">
        <v>28</v>
      </c>
      <c r="B2816" t="s">
        <v>167</v>
      </c>
      <c r="C2816">
        <f>_xlfn.XLOOKUP(B2816,'2.1.trackMPD'!$R$7:$R$29,'2.1.trackMPD'!$T$7:$T$29)</f>
        <v>5</v>
      </c>
      <c r="D2816">
        <v>10</v>
      </c>
      <c r="E2816" t="s">
        <v>6396</v>
      </c>
      <c r="F2816" t="s">
        <v>110</v>
      </c>
      <c r="G2816" t="s">
        <v>124</v>
      </c>
      <c r="H2816" t="s">
        <v>6398</v>
      </c>
    </row>
    <row r="2817" spans="1:8" x14ac:dyDescent="0.2">
      <c r="A2817" t="s">
        <v>28</v>
      </c>
      <c r="B2817" t="s">
        <v>167</v>
      </c>
      <c r="C2817">
        <f>_xlfn.XLOOKUP(B2817,'2.1.trackMPD'!$R$7:$R$29,'2.1.trackMPD'!$T$7:$T$29)</f>
        <v>5</v>
      </c>
      <c r="D2817">
        <v>10</v>
      </c>
      <c r="E2817" t="s">
        <v>6396</v>
      </c>
      <c r="F2817" t="s">
        <v>110</v>
      </c>
      <c r="G2817" t="s">
        <v>140</v>
      </c>
      <c r="H2817" t="s">
        <v>6398</v>
      </c>
    </row>
    <row r="2818" spans="1:8" x14ac:dyDescent="0.2">
      <c r="A2818" t="s">
        <v>28</v>
      </c>
      <c r="B2818" t="s">
        <v>167</v>
      </c>
      <c r="C2818">
        <f>_xlfn.XLOOKUP(B2818,'2.1.trackMPD'!$R$7:$R$29,'2.1.trackMPD'!$T$7:$T$29)</f>
        <v>5</v>
      </c>
      <c r="D2818">
        <v>10</v>
      </c>
      <c r="E2818" t="s">
        <v>6396</v>
      </c>
      <c r="F2818" t="s">
        <v>111</v>
      </c>
      <c r="G2818" t="s">
        <v>124</v>
      </c>
      <c r="H2818" t="s">
        <v>6398</v>
      </c>
    </row>
    <row r="2819" spans="1:8" x14ac:dyDescent="0.2">
      <c r="A2819" t="s">
        <v>28</v>
      </c>
      <c r="B2819" t="s">
        <v>167</v>
      </c>
      <c r="C2819">
        <f>_xlfn.XLOOKUP(B2819,'2.1.trackMPD'!$R$7:$R$29,'2.1.trackMPD'!$T$7:$T$29)</f>
        <v>5</v>
      </c>
      <c r="D2819">
        <v>10</v>
      </c>
      <c r="E2819" t="s">
        <v>6396</v>
      </c>
      <c r="F2819" t="s">
        <v>111</v>
      </c>
      <c r="G2819" t="s">
        <v>140</v>
      </c>
      <c r="H2819" t="s">
        <v>6398</v>
      </c>
    </row>
    <row r="2820" spans="1:8" x14ac:dyDescent="0.2">
      <c r="A2820" t="s">
        <v>28</v>
      </c>
      <c r="B2820" t="s">
        <v>167</v>
      </c>
      <c r="C2820">
        <f>_xlfn.XLOOKUP(B2820,'2.1.trackMPD'!$R$7:$R$29,'2.1.trackMPD'!$T$7:$T$29)</f>
        <v>5</v>
      </c>
      <c r="D2820">
        <v>10</v>
      </c>
      <c r="E2820" t="s">
        <v>6396</v>
      </c>
      <c r="F2820" t="s">
        <v>110</v>
      </c>
      <c r="G2820" t="s">
        <v>124</v>
      </c>
      <c r="H2820" t="s">
        <v>6399</v>
      </c>
    </row>
    <row r="2821" spans="1:8" x14ac:dyDescent="0.2">
      <c r="A2821" t="s">
        <v>28</v>
      </c>
      <c r="B2821" t="s">
        <v>167</v>
      </c>
      <c r="C2821">
        <f>_xlfn.XLOOKUP(B2821,'2.1.trackMPD'!$R$7:$R$29,'2.1.trackMPD'!$T$7:$T$29)</f>
        <v>5</v>
      </c>
      <c r="D2821">
        <v>10</v>
      </c>
      <c r="E2821" t="s">
        <v>6396</v>
      </c>
      <c r="F2821" t="s">
        <v>110</v>
      </c>
      <c r="G2821" t="s">
        <v>140</v>
      </c>
      <c r="H2821" t="s">
        <v>6399</v>
      </c>
    </row>
    <row r="2822" spans="1:8" x14ac:dyDescent="0.2">
      <c r="A2822" t="s">
        <v>28</v>
      </c>
      <c r="B2822" t="s">
        <v>167</v>
      </c>
      <c r="C2822">
        <f>_xlfn.XLOOKUP(B2822,'2.1.trackMPD'!$R$7:$R$29,'2.1.trackMPD'!$T$7:$T$29)</f>
        <v>5</v>
      </c>
      <c r="D2822">
        <v>100</v>
      </c>
      <c r="E2822" t="s">
        <v>6396</v>
      </c>
      <c r="F2822" t="s">
        <v>110</v>
      </c>
      <c r="G2822" t="s">
        <v>124</v>
      </c>
      <c r="H2822" t="s">
        <v>6398</v>
      </c>
    </row>
    <row r="2823" spans="1:8" x14ac:dyDescent="0.2">
      <c r="A2823" t="s">
        <v>28</v>
      </c>
      <c r="B2823" t="s">
        <v>167</v>
      </c>
      <c r="C2823">
        <f>_xlfn.XLOOKUP(B2823,'2.1.trackMPD'!$R$7:$R$29,'2.1.trackMPD'!$T$7:$T$29)</f>
        <v>5</v>
      </c>
      <c r="D2823">
        <v>100</v>
      </c>
      <c r="E2823" t="s">
        <v>6396</v>
      </c>
      <c r="F2823" t="s">
        <v>110</v>
      </c>
      <c r="G2823" t="s">
        <v>140</v>
      </c>
      <c r="H2823" t="s">
        <v>6398</v>
      </c>
    </row>
    <row r="2824" spans="1:8" x14ac:dyDescent="0.2">
      <c r="A2824" t="s">
        <v>28</v>
      </c>
      <c r="B2824" t="s">
        <v>167</v>
      </c>
      <c r="C2824">
        <f>_xlfn.XLOOKUP(B2824,'2.1.trackMPD'!$R$7:$R$29,'2.1.trackMPD'!$T$7:$T$29)</f>
        <v>5</v>
      </c>
      <c r="D2824">
        <v>100</v>
      </c>
      <c r="E2824" t="s">
        <v>6396</v>
      </c>
      <c r="F2824" t="s">
        <v>111</v>
      </c>
      <c r="G2824" t="s">
        <v>124</v>
      </c>
      <c r="H2824" t="s">
        <v>6398</v>
      </c>
    </row>
    <row r="2825" spans="1:8" x14ac:dyDescent="0.2">
      <c r="A2825" t="s">
        <v>28</v>
      </c>
      <c r="B2825" t="s">
        <v>167</v>
      </c>
      <c r="C2825">
        <f>_xlfn.XLOOKUP(B2825,'2.1.trackMPD'!$R$7:$R$29,'2.1.trackMPD'!$T$7:$T$29)</f>
        <v>5</v>
      </c>
      <c r="D2825">
        <v>100</v>
      </c>
      <c r="E2825" t="s">
        <v>6396</v>
      </c>
      <c r="F2825" t="s">
        <v>111</v>
      </c>
      <c r="G2825" t="s">
        <v>140</v>
      </c>
      <c r="H2825" t="s">
        <v>6398</v>
      </c>
    </row>
    <row r="2826" spans="1:8" x14ac:dyDescent="0.2">
      <c r="A2826" t="s">
        <v>28</v>
      </c>
      <c r="B2826" t="s">
        <v>167</v>
      </c>
      <c r="C2826">
        <f>_xlfn.XLOOKUP(B2826,'2.1.trackMPD'!$R$7:$R$29,'2.1.trackMPD'!$T$7:$T$29)</f>
        <v>5</v>
      </c>
      <c r="D2826">
        <v>100</v>
      </c>
      <c r="E2826" t="s">
        <v>6396</v>
      </c>
      <c r="F2826" t="s">
        <v>110</v>
      </c>
      <c r="G2826" t="s">
        <v>124</v>
      </c>
      <c r="H2826" t="s">
        <v>6399</v>
      </c>
    </row>
    <row r="2827" spans="1:8" x14ac:dyDescent="0.2">
      <c r="A2827" t="s">
        <v>28</v>
      </c>
      <c r="B2827" t="s">
        <v>167</v>
      </c>
      <c r="C2827">
        <f>_xlfn.XLOOKUP(B2827,'2.1.trackMPD'!$R$7:$R$29,'2.1.trackMPD'!$T$7:$T$29)</f>
        <v>5</v>
      </c>
      <c r="D2827">
        <v>100</v>
      </c>
      <c r="E2827" t="s">
        <v>6396</v>
      </c>
      <c r="F2827" t="s">
        <v>110</v>
      </c>
      <c r="G2827" t="s">
        <v>140</v>
      </c>
      <c r="H2827" t="s">
        <v>6399</v>
      </c>
    </row>
    <row r="2828" spans="1:8" x14ac:dyDescent="0.2">
      <c r="A2828" t="s">
        <v>28</v>
      </c>
      <c r="B2828" t="s">
        <v>167</v>
      </c>
      <c r="C2828">
        <f>_xlfn.XLOOKUP(B2828,'2.1.trackMPD'!$R$7:$R$29,'2.1.trackMPD'!$T$7:$T$29)</f>
        <v>5</v>
      </c>
      <c r="D2828">
        <v>1000</v>
      </c>
      <c r="E2828" t="s">
        <v>6396</v>
      </c>
      <c r="F2828" t="s">
        <v>110</v>
      </c>
      <c r="G2828" t="s">
        <v>124</v>
      </c>
      <c r="H2828" t="s">
        <v>6398</v>
      </c>
    </row>
    <row r="2829" spans="1:8" x14ac:dyDescent="0.2">
      <c r="A2829" t="s">
        <v>28</v>
      </c>
      <c r="B2829" t="s">
        <v>167</v>
      </c>
      <c r="C2829">
        <f>_xlfn.XLOOKUP(B2829,'2.1.trackMPD'!$R$7:$R$29,'2.1.trackMPD'!$T$7:$T$29)</f>
        <v>5</v>
      </c>
      <c r="D2829">
        <v>1000</v>
      </c>
      <c r="E2829" t="s">
        <v>6396</v>
      </c>
      <c r="F2829" t="s">
        <v>110</v>
      </c>
      <c r="G2829" t="s">
        <v>140</v>
      </c>
      <c r="H2829" t="s">
        <v>6398</v>
      </c>
    </row>
    <row r="2830" spans="1:8" x14ac:dyDescent="0.2">
      <c r="A2830" t="s">
        <v>28</v>
      </c>
      <c r="B2830" t="s">
        <v>167</v>
      </c>
      <c r="C2830">
        <f>_xlfn.XLOOKUP(B2830,'2.1.trackMPD'!$R$7:$R$29,'2.1.trackMPD'!$T$7:$T$29)</f>
        <v>5</v>
      </c>
      <c r="D2830">
        <v>1000</v>
      </c>
      <c r="E2830" t="s">
        <v>6396</v>
      </c>
      <c r="F2830" t="s">
        <v>111</v>
      </c>
      <c r="G2830" t="s">
        <v>124</v>
      </c>
      <c r="H2830" t="s">
        <v>6398</v>
      </c>
    </row>
    <row r="2831" spans="1:8" x14ac:dyDescent="0.2">
      <c r="A2831" t="s">
        <v>28</v>
      </c>
      <c r="B2831" t="s">
        <v>167</v>
      </c>
      <c r="C2831">
        <f>_xlfn.XLOOKUP(B2831,'2.1.trackMPD'!$R$7:$R$29,'2.1.trackMPD'!$T$7:$T$29)</f>
        <v>5</v>
      </c>
      <c r="D2831">
        <v>1000</v>
      </c>
      <c r="E2831" t="s">
        <v>6396</v>
      </c>
      <c r="F2831" t="s">
        <v>111</v>
      </c>
      <c r="G2831" t="s">
        <v>140</v>
      </c>
      <c r="H2831" t="s">
        <v>6398</v>
      </c>
    </row>
    <row r="2832" spans="1:8" x14ac:dyDescent="0.2">
      <c r="A2832" t="s">
        <v>28</v>
      </c>
      <c r="B2832" t="s">
        <v>167</v>
      </c>
      <c r="C2832">
        <f>_xlfn.XLOOKUP(B2832,'2.1.trackMPD'!$R$7:$R$29,'2.1.trackMPD'!$T$7:$T$29)</f>
        <v>5</v>
      </c>
      <c r="D2832">
        <v>1000</v>
      </c>
      <c r="E2832" t="s">
        <v>6396</v>
      </c>
      <c r="F2832" t="s">
        <v>110</v>
      </c>
      <c r="G2832" t="s">
        <v>124</v>
      </c>
      <c r="H2832" t="s">
        <v>6399</v>
      </c>
    </row>
    <row r="2833" spans="1:8" x14ac:dyDescent="0.2">
      <c r="A2833" t="s">
        <v>28</v>
      </c>
      <c r="B2833" t="s">
        <v>167</v>
      </c>
      <c r="C2833">
        <f>_xlfn.XLOOKUP(B2833,'2.1.trackMPD'!$R$7:$R$29,'2.1.trackMPD'!$T$7:$T$29)</f>
        <v>5</v>
      </c>
      <c r="D2833">
        <v>1000</v>
      </c>
      <c r="E2833" t="s">
        <v>6396</v>
      </c>
      <c r="F2833" t="s">
        <v>110</v>
      </c>
      <c r="G2833" t="s">
        <v>140</v>
      </c>
      <c r="H2833" t="s">
        <v>6399</v>
      </c>
    </row>
    <row r="2834" spans="1:8" x14ac:dyDescent="0.2">
      <c r="A2834" t="s">
        <v>28</v>
      </c>
      <c r="B2834" t="s">
        <v>167</v>
      </c>
      <c r="C2834">
        <f>_xlfn.XLOOKUP(B2834,'2.1.trackMPD'!$R$7:$R$29,'2.1.trackMPD'!$T$7:$T$29)</f>
        <v>5</v>
      </c>
      <c r="D2834">
        <v>5000</v>
      </c>
      <c r="E2834" t="s">
        <v>6396</v>
      </c>
      <c r="F2834" t="s">
        <v>110</v>
      </c>
      <c r="G2834" t="s">
        <v>124</v>
      </c>
      <c r="H2834" t="s">
        <v>6398</v>
      </c>
    </row>
    <row r="2835" spans="1:8" x14ac:dyDescent="0.2">
      <c r="A2835" t="s">
        <v>28</v>
      </c>
      <c r="B2835" t="s">
        <v>167</v>
      </c>
      <c r="C2835">
        <f>_xlfn.XLOOKUP(B2835,'2.1.trackMPD'!$R$7:$R$29,'2.1.trackMPD'!$T$7:$T$29)</f>
        <v>5</v>
      </c>
      <c r="D2835">
        <v>5000</v>
      </c>
      <c r="E2835" t="s">
        <v>6396</v>
      </c>
      <c r="F2835" t="s">
        <v>110</v>
      </c>
      <c r="G2835" t="s">
        <v>140</v>
      </c>
      <c r="H2835" t="s">
        <v>6398</v>
      </c>
    </row>
    <row r="2836" spans="1:8" x14ac:dyDescent="0.2">
      <c r="A2836" t="s">
        <v>28</v>
      </c>
      <c r="B2836" t="s">
        <v>167</v>
      </c>
      <c r="C2836">
        <f>_xlfn.XLOOKUP(B2836,'2.1.trackMPD'!$R$7:$R$29,'2.1.trackMPD'!$T$7:$T$29)</f>
        <v>5</v>
      </c>
      <c r="D2836">
        <v>5000</v>
      </c>
      <c r="E2836" t="s">
        <v>6396</v>
      </c>
      <c r="F2836" t="s">
        <v>111</v>
      </c>
      <c r="G2836" t="s">
        <v>124</v>
      </c>
      <c r="H2836" t="s">
        <v>6398</v>
      </c>
    </row>
    <row r="2837" spans="1:8" x14ac:dyDescent="0.2">
      <c r="A2837" t="s">
        <v>28</v>
      </c>
      <c r="B2837" t="s">
        <v>167</v>
      </c>
      <c r="C2837">
        <f>_xlfn.XLOOKUP(B2837,'2.1.trackMPD'!$R$7:$R$29,'2.1.trackMPD'!$T$7:$T$29)</f>
        <v>5</v>
      </c>
      <c r="D2837">
        <v>5000</v>
      </c>
      <c r="E2837" t="s">
        <v>6396</v>
      </c>
      <c r="F2837" t="s">
        <v>111</v>
      </c>
      <c r="G2837" t="s">
        <v>140</v>
      </c>
      <c r="H2837" t="s">
        <v>6398</v>
      </c>
    </row>
    <row r="2838" spans="1:8" x14ac:dyDescent="0.2">
      <c r="A2838" t="s">
        <v>28</v>
      </c>
      <c r="B2838" t="s">
        <v>167</v>
      </c>
      <c r="C2838">
        <f>_xlfn.XLOOKUP(B2838,'2.1.trackMPD'!$R$7:$R$29,'2.1.trackMPD'!$T$7:$T$29)</f>
        <v>5</v>
      </c>
      <c r="D2838">
        <v>5000</v>
      </c>
      <c r="E2838" t="s">
        <v>6396</v>
      </c>
      <c r="F2838" t="s">
        <v>110</v>
      </c>
      <c r="G2838" t="s">
        <v>124</v>
      </c>
      <c r="H2838" t="s">
        <v>6399</v>
      </c>
    </row>
    <row r="2839" spans="1:8" x14ac:dyDescent="0.2">
      <c r="A2839" t="s">
        <v>28</v>
      </c>
      <c r="B2839" t="s">
        <v>167</v>
      </c>
      <c r="C2839">
        <f>_xlfn.XLOOKUP(B2839,'2.1.trackMPD'!$R$7:$R$29,'2.1.trackMPD'!$T$7:$T$29)</f>
        <v>5</v>
      </c>
      <c r="D2839">
        <v>5000</v>
      </c>
      <c r="E2839" t="s">
        <v>6396</v>
      </c>
      <c r="F2839" t="s">
        <v>110</v>
      </c>
      <c r="G2839" t="s">
        <v>140</v>
      </c>
      <c r="H2839" t="s">
        <v>6399</v>
      </c>
    </row>
    <row r="2840" spans="1:8" x14ac:dyDescent="0.2">
      <c r="A2840" t="s">
        <v>28</v>
      </c>
      <c r="B2840" t="s">
        <v>167</v>
      </c>
      <c r="C2840">
        <f>_xlfn.XLOOKUP(B2840,'2.1.trackMPD'!$R$7:$R$29,'2.1.trackMPD'!$T$7:$T$29)</f>
        <v>5</v>
      </c>
      <c r="D2840">
        <v>1</v>
      </c>
      <c r="E2840" t="s">
        <v>6400</v>
      </c>
      <c r="F2840" t="s">
        <v>110</v>
      </c>
      <c r="G2840" t="s">
        <v>124</v>
      </c>
      <c r="H2840" t="s">
        <v>6398</v>
      </c>
    </row>
    <row r="2841" spans="1:8" x14ac:dyDescent="0.2">
      <c r="A2841" t="s">
        <v>28</v>
      </c>
      <c r="B2841" t="s">
        <v>167</v>
      </c>
      <c r="C2841">
        <f>_xlfn.XLOOKUP(B2841,'2.1.trackMPD'!$R$7:$R$29,'2.1.trackMPD'!$T$7:$T$29)</f>
        <v>5</v>
      </c>
      <c r="D2841">
        <v>1</v>
      </c>
      <c r="E2841" t="s">
        <v>6400</v>
      </c>
      <c r="F2841" t="s">
        <v>110</v>
      </c>
      <c r="G2841" t="s">
        <v>140</v>
      </c>
      <c r="H2841" t="s">
        <v>6398</v>
      </c>
    </row>
    <row r="2842" spans="1:8" x14ac:dyDescent="0.2">
      <c r="A2842" t="s">
        <v>28</v>
      </c>
      <c r="B2842" t="s">
        <v>167</v>
      </c>
      <c r="C2842">
        <f>_xlfn.XLOOKUP(B2842,'2.1.trackMPD'!$R$7:$R$29,'2.1.trackMPD'!$T$7:$T$29)</f>
        <v>5</v>
      </c>
      <c r="D2842">
        <v>1</v>
      </c>
      <c r="E2842" t="s">
        <v>6400</v>
      </c>
      <c r="F2842" t="s">
        <v>111</v>
      </c>
      <c r="G2842" t="s">
        <v>124</v>
      </c>
      <c r="H2842" t="s">
        <v>6398</v>
      </c>
    </row>
    <row r="2843" spans="1:8" x14ac:dyDescent="0.2">
      <c r="A2843" t="s">
        <v>28</v>
      </c>
      <c r="B2843" t="s">
        <v>167</v>
      </c>
      <c r="C2843">
        <f>_xlfn.XLOOKUP(B2843,'2.1.trackMPD'!$R$7:$R$29,'2.1.trackMPD'!$T$7:$T$29)</f>
        <v>5</v>
      </c>
      <c r="D2843">
        <v>1</v>
      </c>
      <c r="E2843" t="s">
        <v>6400</v>
      </c>
      <c r="F2843" t="s">
        <v>111</v>
      </c>
      <c r="G2843" t="s">
        <v>140</v>
      </c>
      <c r="H2843" t="s">
        <v>6398</v>
      </c>
    </row>
    <row r="2844" spans="1:8" x14ac:dyDescent="0.2">
      <c r="A2844" t="s">
        <v>28</v>
      </c>
      <c r="B2844" t="s">
        <v>167</v>
      </c>
      <c r="C2844">
        <f>_xlfn.XLOOKUP(B2844,'2.1.trackMPD'!$R$7:$R$29,'2.1.trackMPD'!$T$7:$T$29)</f>
        <v>5</v>
      </c>
      <c r="D2844">
        <v>1</v>
      </c>
      <c r="E2844" t="s">
        <v>6400</v>
      </c>
      <c r="F2844" t="s">
        <v>110</v>
      </c>
      <c r="G2844" t="s">
        <v>124</v>
      </c>
      <c r="H2844" t="s">
        <v>6399</v>
      </c>
    </row>
    <row r="2845" spans="1:8" x14ac:dyDescent="0.2">
      <c r="A2845" t="s">
        <v>28</v>
      </c>
      <c r="B2845" t="s">
        <v>167</v>
      </c>
      <c r="C2845">
        <f>_xlfn.XLOOKUP(B2845,'2.1.trackMPD'!$R$7:$R$29,'2.1.trackMPD'!$T$7:$T$29)</f>
        <v>5</v>
      </c>
      <c r="D2845">
        <v>1</v>
      </c>
      <c r="E2845" t="s">
        <v>6400</v>
      </c>
      <c r="F2845" t="s">
        <v>110</v>
      </c>
      <c r="G2845" t="s">
        <v>140</v>
      </c>
      <c r="H2845" t="s">
        <v>6399</v>
      </c>
    </row>
    <row r="2846" spans="1:8" x14ac:dyDescent="0.2">
      <c r="A2846" t="s">
        <v>28</v>
      </c>
      <c r="B2846" t="s">
        <v>167</v>
      </c>
      <c r="C2846">
        <f>_xlfn.XLOOKUP(B2846,'2.1.trackMPD'!$R$7:$R$29,'2.1.trackMPD'!$T$7:$T$29)</f>
        <v>5</v>
      </c>
      <c r="D2846">
        <v>10</v>
      </c>
      <c r="E2846" t="s">
        <v>6400</v>
      </c>
      <c r="F2846" t="s">
        <v>110</v>
      </c>
      <c r="G2846" t="s">
        <v>124</v>
      </c>
      <c r="H2846" t="s">
        <v>6398</v>
      </c>
    </row>
    <row r="2847" spans="1:8" x14ac:dyDescent="0.2">
      <c r="A2847" t="s">
        <v>28</v>
      </c>
      <c r="B2847" t="s">
        <v>167</v>
      </c>
      <c r="C2847">
        <f>_xlfn.XLOOKUP(B2847,'2.1.trackMPD'!$R$7:$R$29,'2.1.trackMPD'!$T$7:$T$29)</f>
        <v>5</v>
      </c>
      <c r="D2847">
        <v>10</v>
      </c>
      <c r="E2847" t="s">
        <v>6400</v>
      </c>
      <c r="F2847" t="s">
        <v>110</v>
      </c>
      <c r="G2847" t="s">
        <v>140</v>
      </c>
      <c r="H2847" t="s">
        <v>6398</v>
      </c>
    </row>
    <row r="2848" spans="1:8" x14ac:dyDescent="0.2">
      <c r="A2848" t="s">
        <v>28</v>
      </c>
      <c r="B2848" t="s">
        <v>167</v>
      </c>
      <c r="C2848">
        <f>_xlfn.XLOOKUP(B2848,'2.1.trackMPD'!$R$7:$R$29,'2.1.trackMPD'!$T$7:$T$29)</f>
        <v>5</v>
      </c>
      <c r="D2848">
        <v>10</v>
      </c>
      <c r="E2848" t="s">
        <v>6400</v>
      </c>
      <c r="F2848" t="s">
        <v>111</v>
      </c>
      <c r="G2848" t="s">
        <v>124</v>
      </c>
      <c r="H2848" t="s">
        <v>6398</v>
      </c>
    </row>
    <row r="2849" spans="1:8" x14ac:dyDescent="0.2">
      <c r="A2849" t="s">
        <v>28</v>
      </c>
      <c r="B2849" t="s">
        <v>167</v>
      </c>
      <c r="C2849">
        <f>_xlfn.XLOOKUP(B2849,'2.1.trackMPD'!$R$7:$R$29,'2.1.trackMPD'!$T$7:$T$29)</f>
        <v>5</v>
      </c>
      <c r="D2849">
        <v>10</v>
      </c>
      <c r="E2849" t="s">
        <v>6400</v>
      </c>
      <c r="F2849" t="s">
        <v>111</v>
      </c>
      <c r="G2849" t="s">
        <v>140</v>
      </c>
      <c r="H2849" t="s">
        <v>6398</v>
      </c>
    </row>
    <row r="2850" spans="1:8" x14ac:dyDescent="0.2">
      <c r="A2850" t="s">
        <v>28</v>
      </c>
      <c r="B2850" t="s">
        <v>167</v>
      </c>
      <c r="C2850">
        <f>_xlfn.XLOOKUP(B2850,'2.1.trackMPD'!$R$7:$R$29,'2.1.trackMPD'!$T$7:$T$29)</f>
        <v>5</v>
      </c>
      <c r="D2850">
        <v>10</v>
      </c>
      <c r="E2850" t="s">
        <v>6400</v>
      </c>
      <c r="F2850" t="s">
        <v>110</v>
      </c>
      <c r="G2850" t="s">
        <v>124</v>
      </c>
      <c r="H2850" t="s">
        <v>6399</v>
      </c>
    </row>
    <row r="2851" spans="1:8" x14ac:dyDescent="0.2">
      <c r="A2851" t="s">
        <v>28</v>
      </c>
      <c r="B2851" t="s">
        <v>167</v>
      </c>
      <c r="C2851">
        <f>_xlfn.XLOOKUP(B2851,'2.1.trackMPD'!$R$7:$R$29,'2.1.trackMPD'!$T$7:$T$29)</f>
        <v>5</v>
      </c>
      <c r="D2851">
        <v>10</v>
      </c>
      <c r="E2851" t="s">
        <v>6400</v>
      </c>
      <c r="F2851" t="s">
        <v>110</v>
      </c>
      <c r="G2851" t="s">
        <v>140</v>
      </c>
      <c r="H2851" t="s">
        <v>6399</v>
      </c>
    </row>
    <row r="2852" spans="1:8" x14ac:dyDescent="0.2">
      <c r="A2852" t="s">
        <v>28</v>
      </c>
      <c r="B2852" t="s">
        <v>167</v>
      </c>
      <c r="C2852">
        <f>_xlfn.XLOOKUP(B2852,'2.1.trackMPD'!$R$7:$R$29,'2.1.trackMPD'!$T$7:$T$29)</f>
        <v>5</v>
      </c>
      <c r="D2852">
        <v>100</v>
      </c>
      <c r="E2852" t="s">
        <v>6400</v>
      </c>
      <c r="F2852" t="s">
        <v>110</v>
      </c>
      <c r="G2852" t="s">
        <v>124</v>
      </c>
      <c r="H2852" t="s">
        <v>6398</v>
      </c>
    </row>
    <row r="2853" spans="1:8" x14ac:dyDescent="0.2">
      <c r="A2853" t="s">
        <v>28</v>
      </c>
      <c r="B2853" t="s">
        <v>167</v>
      </c>
      <c r="C2853">
        <f>_xlfn.XLOOKUP(B2853,'2.1.trackMPD'!$R$7:$R$29,'2.1.trackMPD'!$T$7:$T$29)</f>
        <v>5</v>
      </c>
      <c r="D2853">
        <v>100</v>
      </c>
      <c r="E2853" t="s">
        <v>6400</v>
      </c>
      <c r="F2853" t="s">
        <v>110</v>
      </c>
      <c r="G2853" t="s">
        <v>140</v>
      </c>
      <c r="H2853" t="s">
        <v>6398</v>
      </c>
    </row>
    <row r="2854" spans="1:8" x14ac:dyDescent="0.2">
      <c r="A2854" t="s">
        <v>28</v>
      </c>
      <c r="B2854" t="s">
        <v>167</v>
      </c>
      <c r="C2854">
        <f>_xlfn.XLOOKUP(B2854,'2.1.trackMPD'!$R$7:$R$29,'2.1.trackMPD'!$T$7:$T$29)</f>
        <v>5</v>
      </c>
      <c r="D2854">
        <v>100</v>
      </c>
      <c r="E2854" t="s">
        <v>6400</v>
      </c>
      <c r="F2854" t="s">
        <v>111</v>
      </c>
      <c r="G2854" t="s">
        <v>124</v>
      </c>
      <c r="H2854" t="s">
        <v>6398</v>
      </c>
    </row>
    <row r="2855" spans="1:8" x14ac:dyDescent="0.2">
      <c r="A2855" t="s">
        <v>28</v>
      </c>
      <c r="B2855" t="s">
        <v>167</v>
      </c>
      <c r="C2855">
        <f>_xlfn.XLOOKUP(B2855,'2.1.trackMPD'!$R$7:$R$29,'2.1.trackMPD'!$T$7:$T$29)</f>
        <v>5</v>
      </c>
      <c r="D2855">
        <v>100</v>
      </c>
      <c r="E2855" t="s">
        <v>6400</v>
      </c>
      <c r="F2855" t="s">
        <v>111</v>
      </c>
      <c r="G2855" t="s">
        <v>140</v>
      </c>
      <c r="H2855" t="s">
        <v>6398</v>
      </c>
    </row>
    <row r="2856" spans="1:8" x14ac:dyDescent="0.2">
      <c r="A2856" t="s">
        <v>28</v>
      </c>
      <c r="B2856" t="s">
        <v>167</v>
      </c>
      <c r="C2856">
        <f>_xlfn.XLOOKUP(B2856,'2.1.trackMPD'!$R$7:$R$29,'2.1.trackMPD'!$T$7:$T$29)</f>
        <v>5</v>
      </c>
      <c r="D2856">
        <v>100</v>
      </c>
      <c r="E2856" t="s">
        <v>6400</v>
      </c>
      <c r="F2856" t="s">
        <v>110</v>
      </c>
      <c r="G2856" t="s">
        <v>124</v>
      </c>
      <c r="H2856" t="s">
        <v>6399</v>
      </c>
    </row>
    <row r="2857" spans="1:8" x14ac:dyDescent="0.2">
      <c r="A2857" t="s">
        <v>28</v>
      </c>
      <c r="B2857" t="s">
        <v>167</v>
      </c>
      <c r="C2857">
        <f>_xlfn.XLOOKUP(B2857,'2.1.trackMPD'!$R$7:$R$29,'2.1.trackMPD'!$T$7:$T$29)</f>
        <v>5</v>
      </c>
      <c r="D2857">
        <v>100</v>
      </c>
      <c r="E2857" t="s">
        <v>6400</v>
      </c>
      <c r="F2857" t="s">
        <v>110</v>
      </c>
      <c r="G2857" t="s">
        <v>140</v>
      </c>
      <c r="H2857" t="s">
        <v>6399</v>
      </c>
    </row>
    <row r="2858" spans="1:8" x14ac:dyDescent="0.2">
      <c r="A2858" t="s">
        <v>28</v>
      </c>
      <c r="B2858" t="s">
        <v>167</v>
      </c>
      <c r="C2858">
        <f>_xlfn.XLOOKUP(B2858,'2.1.trackMPD'!$R$7:$R$29,'2.1.trackMPD'!$T$7:$T$29)</f>
        <v>5</v>
      </c>
      <c r="D2858">
        <v>1000</v>
      </c>
      <c r="E2858" t="s">
        <v>6400</v>
      </c>
      <c r="F2858" t="s">
        <v>110</v>
      </c>
      <c r="G2858" t="s">
        <v>124</v>
      </c>
      <c r="H2858" t="s">
        <v>6398</v>
      </c>
    </row>
    <row r="2859" spans="1:8" x14ac:dyDescent="0.2">
      <c r="A2859" t="s">
        <v>28</v>
      </c>
      <c r="B2859" t="s">
        <v>167</v>
      </c>
      <c r="C2859">
        <f>_xlfn.XLOOKUP(B2859,'2.1.trackMPD'!$R$7:$R$29,'2.1.trackMPD'!$T$7:$T$29)</f>
        <v>5</v>
      </c>
      <c r="D2859">
        <v>1000</v>
      </c>
      <c r="E2859" t="s">
        <v>6400</v>
      </c>
      <c r="F2859" t="s">
        <v>110</v>
      </c>
      <c r="G2859" t="s">
        <v>140</v>
      </c>
      <c r="H2859" t="s">
        <v>6398</v>
      </c>
    </row>
    <row r="2860" spans="1:8" x14ac:dyDescent="0.2">
      <c r="A2860" t="s">
        <v>28</v>
      </c>
      <c r="B2860" t="s">
        <v>167</v>
      </c>
      <c r="C2860">
        <f>_xlfn.XLOOKUP(B2860,'2.1.trackMPD'!$R$7:$R$29,'2.1.trackMPD'!$T$7:$T$29)</f>
        <v>5</v>
      </c>
      <c r="D2860">
        <v>1000</v>
      </c>
      <c r="E2860" t="s">
        <v>6400</v>
      </c>
      <c r="F2860" t="s">
        <v>111</v>
      </c>
      <c r="G2860" t="s">
        <v>124</v>
      </c>
      <c r="H2860" t="s">
        <v>6398</v>
      </c>
    </row>
    <row r="2861" spans="1:8" x14ac:dyDescent="0.2">
      <c r="A2861" t="s">
        <v>28</v>
      </c>
      <c r="B2861" t="s">
        <v>167</v>
      </c>
      <c r="C2861">
        <f>_xlfn.XLOOKUP(B2861,'2.1.trackMPD'!$R$7:$R$29,'2.1.trackMPD'!$T$7:$T$29)</f>
        <v>5</v>
      </c>
      <c r="D2861">
        <v>1000</v>
      </c>
      <c r="E2861" t="s">
        <v>6400</v>
      </c>
      <c r="F2861" t="s">
        <v>111</v>
      </c>
      <c r="G2861" t="s">
        <v>140</v>
      </c>
      <c r="H2861" t="s">
        <v>6398</v>
      </c>
    </row>
    <row r="2862" spans="1:8" x14ac:dyDescent="0.2">
      <c r="A2862" t="s">
        <v>28</v>
      </c>
      <c r="B2862" t="s">
        <v>167</v>
      </c>
      <c r="C2862">
        <f>_xlfn.XLOOKUP(B2862,'2.1.trackMPD'!$R$7:$R$29,'2.1.trackMPD'!$T$7:$T$29)</f>
        <v>5</v>
      </c>
      <c r="D2862">
        <v>1000</v>
      </c>
      <c r="E2862" t="s">
        <v>6400</v>
      </c>
      <c r="F2862" t="s">
        <v>110</v>
      </c>
      <c r="G2862" t="s">
        <v>124</v>
      </c>
      <c r="H2862" t="s">
        <v>6399</v>
      </c>
    </row>
    <row r="2863" spans="1:8" x14ac:dyDescent="0.2">
      <c r="A2863" t="s">
        <v>28</v>
      </c>
      <c r="B2863" t="s">
        <v>167</v>
      </c>
      <c r="C2863">
        <f>_xlfn.XLOOKUP(B2863,'2.1.trackMPD'!$R$7:$R$29,'2.1.trackMPD'!$T$7:$T$29)</f>
        <v>5</v>
      </c>
      <c r="D2863">
        <v>1000</v>
      </c>
      <c r="E2863" t="s">
        <v>6400</v>
      </c>
      <c r="F2863" t="s">
        <v>110</v>
      </c>
      <c r="G2863" t="s">
        <v>140</v>
      </c>
      <c r="H2863" t="s">
        <v>6399</v>
      </c>
    </row>
    <row r="2864" spans="1:8" x14ac:dyDescent="0.2">
      <c r="A2864" t="s">
        <v>28</v>
      </c>
      <c r="B2864" t="s">
        <v>167</v>
      </c>
      <c r="C2864">
        <f>_xlfn.XLOOKUP(B2864,'2.1.trackMPD'!$R$7:$R$29,'2.1.trackMPD'!$T$7:$T$29)</f>
        <v>5</v>
      </c>
      <c r="D2864">
        <v>5000</v>
      </c>
      <c r="E2864" t="s">
        <v>6400</v>
      </c>
      <c r="F2864" t="s">
        <v>110</v>
      </c>
      <c r="G2864" t="s">
        <v>124</v>
      </c>
      <c r="H2864" t="s">
        <v>6398</v>
      </c>
    </row>
    <row r="2865" spans="1:8" x14ac:dyDescent="0.2">
      <c r="A2865" t="s">
        <v>28</v>
      </c>
      <c r="B2865" t="s">
        <v>167</v>
      </c>
      <c r="C2865">
        <f>_xlfn.XLOOKUP(B2865,'2.1.trackMPD'!$R$7:$R$29,'2.1.trackMPD'!$T$7:$T$29)</f>
        <v>5</v>
      </c>
      <c r="D2865">
        <v>5000</v>
      </c>
      <c r="E2865" t="s">
        <v>6400</v>
      </c>
      <c r="F2865" t="s">
        <v>110</v>
      </c>
      <c r="G2865" t="s">
        <v>140</v>
      </c>
      <c r="H2865" t="s">
        <v>6398</v>
      </c>
    </row>
    <row r="2866" spans="1:8" x14ac:dyDescent="0.2">
      <c r="A2866" t="s">
        <v>28</v>
      </c>
      <c r="B2866" t="s">
        <v>167</v>
      </c>
      <c r="C2866">
        <f>_xlfn.XLOOKUP(B2866,'2.1.trackMPD'!$R$7:$R$29,'2.1.trackMPD'!$T$7:$T$29)</f>
        <v>5</v>
      </c>
      <c r="D2866">
        <v>5000</v>
      </c>
      <c r="E2866" t="s">
        <v>6400</v>
      </c>
      <c r="F2866" t="s">
        <v>111</v>
      </c>
      <c r="G2866" t="s">
        <v>124</v>
      </c>
      <c r="H2866" t="s">
        <v>6398</v>
      </c>
    </row>
    <row r="2867" spans="1:8" x14ac:dyDescent="0.2">
      <c r="A2867" t="s">
        <v>28</v>
      </c>
      <c r="B2867" t="s">
        <v>167</v>
      </c>
      <c r="C2867">
        <f>_xlfn.XLOOKUP(B2867,'2.1.trackMPD'!$R$7:$R$29,'2.1.trackMPD'!$T$7:$T$29)</f>
        <v>5</v>
      </c>
      <c r="D2867">
        <v>5000</v>
      </c>
      <c r="E2867" t="s">
        <v>6400</v>
      </c>
      <c r="F2867" t="s">
        <v>111</v>
      </c>
      <c r="G2867" t="s">
        <v>140</v>
      </c>
      <c r="H2867" t="s">
        <v>6398</v>
      </c>
    </row>
    <row r="2868" spans="1:8" x14ac:dyDescent="0.2">
      <c r="A2868" t="s">
        <v>28</v>
      </c>
      <c r="B2868" t="s">
        <v>167</v>
      </c>
      <c r="C2868">
        <f>_xlfn.XLOOKUP(B2868,'2.1.trackMPD'!$R$7:$R$29,'2.1.trackMPD'!$T$7:$T$29)</f>
        <v>5</v>
      </c>
      <c r="D2868">
        <v>5000</v>
      </c>
      <c r="E2868" t="s">
        <v>6400</v>
      </c>
      <c r="F2868" t="s">
        <v>110</v>
      </c>
      <c r="G2868" t="s">
        <v>124</v>
      </c>
      <c r="H2868" t="s">
        <v>6399</v>
      </c>
    </row>
    <row r="2869" spans="1:8" x14ac:dyDescent="0.2">
      <c r="A2869" t="s">
        <v>28</v>
      </c>
      <c r="B2869" t="s">
        <v>167</v>
      </c>
      <c r="C2869">
        <f>_xlfn.XLOOKUP(B2869,'2.1.trackMPD'!$R$7:$R$29,'2.1.trackMPD'!$T$7:$T$29)</f>
        <v>5</v>
      </c>
      <c r="D2869">
        <v>5000</v>
      </c>
      <c r="E2869" t="s">
        <v>6400</v>
      </c>
      <c r="F2869" t="s">
        <v>110</v>
      </c>
      <c r="G2869" t="s">
        <v>140</v>
      </c>
      <c r="H2869" t="s">
        <v>6399</v>
      </c>
    </row>
    <row r="2870" spans="1:8" x14ac:dyDescent="0.2">
      <c r="A2870" t="s">
        <v>28</v>
      </c>
      <c r="B2870" t="s">
        <v>167</v>
      </c>
      <c r="C2870">
        <f>_xlfn.XLOOKUP(B2870,'2.1.trackMPD'!$R$7:$R$29,'2.1.trackMPD'!$T$7:$T$29)</f>
        <v>5</v>
      </c>
      <c r="D2870">
        <v>1</v>
      </c>
      <c r="E2870" t="s">
        <v>6401</v>
      </c>
      <c r="F2870" t="s">
        <v>110</v>
      </c>
      <c r="G2870" t="s">
        <v>124</v>
      </c>
      <c r="H2870" t="s">
        <v>6398</v>
      </c>
    </row>
    <row r="2871" spans="1:8" x14ac:dyDescent="0.2">
      <c r="A2871" t="s">
        <v>28</v>
      </c>
      <c r="B2871" t="s">
        <v>167</v>
      </c>
      <c r="C2871">
        <f>_xlfn.XLOOKUP(B2871,'2.1.trackMPD'!$R$7:$R$29,'2.1.trackMPD'!$T$7:$T$29)</f>
        <v>5</v>
      </c>
      <c r="D2871">
        <v>1</v>
      </c>
      <c r="E2871" t="s">
        <v>6401</v>
      </c>
      <c r="F2871" t="s">
        <v>110</v>
      </c>
      <c r="G2871" t="s">
        <v>140</v>
      </c>
      <c r="H2871" t="s">
        <v>6398</v>
      </c>
    </row>
    <row r="2872" spans="1:8" x14ac:dyDescent="0.2">
      <c r="A2872" t="s">
        <v>28</v>
      </c>
      <c r="B2872" t="s">
        <v>167</v>
      </c>
      <c r="C2872">
        <f>_xlfn.XLOOKUP(B2872,'2.1.trackMPD'!$R$7:$R$29,'2.1.trackMPD'!$T$7:$T$29)</f>
        <v>5</v>
      </c>
      <c r="D2872">
        <v>1</v>
      </c>
      <c r="E2872" t="s">
        <v>6401</v>
      </c>
      <c r="F2872" t="s">
        <v>111</v>
      </c>
      <c r="G2872" t="s">
        <v>124</v>
      </c>
      <c r="H2872" t="s">
        <v>6398</v>
      </c>
    </row>
    <row r="2873" spans="1:8" x14ac:dyDescent="0.2">
      <c r="A2873" t="s">
        <v>28</v>
      </c>
      <c r="B2873" t="s">
        <v>167</v>
      </c>
      <c r="C2873">
        <f>_xlfn.XLOOKUP(B2873,'2.1.trackMPD'!$R$7:$R$29,'2.1.trackMPD'!$T$7:$T$29)</f>
        <v>5</v>
      </c>
      <c r="D2873">
        <v>1</v>
      </c>
      <c r="E2873" t="s">
        <v>6401</v>
      </c>
      <c r="F2873" t="s">
        <v>111</v>
      </c>
      <c r="G2873" t="s">
        <v>140</v>
      </c>
      <c r="H2873" t="s">
        <v>6398</v>
      </c>
    </row>
    <row r="2874" spans="1:8" x14ac:dyDescent="0.2">
      <c r="A2874" t="s">
        <v>28</v>
      </c>
      <c r="B2874" t="s">
        <v>167</v>
      </c>
      <c r="C2874">
        <f>_xlfn.XLOOKUP(B2874,'2.1.trackMPD'!$R$7:$R$29,'2.1.trackMPD'!$T$7:$T$29)</f>
        <v>5</v>
      </c>
      <c r="D2874">
        <v>1</v>
      </c>
      <c r="E2874" t="s">
        <v>6401</v>
      </c>
      <c r="F2874" t="s">
        <v>110</v>
      </c>
      <c r="G2874" t="s">
        <v>124</v>
      </c>
      <c r="H2874" t="s">
        <v>6399</v>
      </c>
    </row>
    <row r="2875" spans="1:8" x14ac:dyDescent="0.2">
      <c r="A2875" t="s">
        <v>28</v>
      </c>
      <c r="B2875" t="s">
        <v>167</v>
      </c>
      <c r="C2875">
        <f>_xlfn.XLOOKUP(B2875,'2.1.trackMPD'!$R$7:$R$29,'2.1.trackMPD'!$T$7:$T$29)</f>
        <v>5</v>
      </c>
      <c r="D2875">
        <v>1</v>
      </c>
      <c r="E2875" t="s">
        <v>6401</v>
      </c>
      <c r="F2875" t="s">
        <v>110</v>
      </c>
      <c r="G2875" t="s">
        <v>140</v>
      </c>
      <c r="H2875" t="s">
        <v>6399</v>
      </c>
    </row>
    <row r="2876" spans="1:8" x14ac:dyDescent="0.2">
      <c r="A2876" t="s">
        <v>28</v>
      </c>
      <c r="B2876" t="s">
        <v>167</v>
      </c>
      <c r="C2876">
        <f>_xlfn.XLOOKUP(B2876,'2.1.trackMPD'!$R$7:$R$29,'2.1.trackMPD'!$T$7:$T$29)</f>
        <v>5</v>
      </c>
      <c r="D2876">
        <v>10</v>
      </c>
      <c r="E2876" t="s">
        <v>6401</v>
      </c>
      <c r="F2876" t="s">
        <v>110</v>
      </c>
      <c r="G2876" t="s">
        <v>124</v>
      </c>
      <c r="H2876" t="s">
        <v>6398</v>
      </c>
    </row>
    <row r="2877" spans="1:8" x14ac:dyDescent="0.2">
      <c r="A2877" t="s">
        <v>28</v>
      </c>
      <c r="B2877" t="s">
        <v>167</v>
      </c>
      <c r="C2877">
        <f>_xlfn.XLOOKUP(B2877,'2.1.trackMPD'!$R$7:$R$29,'2.1.trackMPD'!$T$7:$T$29)</f>
        <v>5</v>
      </c>
      <c r="D2877">
        <v>10</v>
      </c>
      <c r="E2877" t="s">
        <v>6401</v>
      </c>
      <c r="F2877" t="s">
        <v>110</v>
      </c>
      <c r="G2877" t="s">
        <v>140</v>
      </c>
      <c r="H2877" t="s">
        <v>6398</v>
      </c>
    </row>
    <row r="2878" spans="1:8" x14ac:dyDescent="0.2">
      <c r="A2878" t="s">
        <v>28</v>
      </c>
      <c r="B2878" t="s">
        <v>167</v>
      </c>
      <c r="C2878">
        <f>_xlfn.XLOOKUP(B2878,'2.1.trackMPD'!$R$7:$R$29,'2.1.trackMPD'!$T$7:$T$29)</f>
        <v>5</v>
      </c>
      <c r="D2878">
        <v>10</v>
      </c>
      <c r="E2878" t="s">
        <v>6401</v>
      </c>
      <c r="F2878" t="s">
        <v>111</v>
      </c>
      <c r="G2878" t="s">
        <v>124</v>
      </c>
      <c r="H2878" t="s">
        <v>6398</v>
      </c>
    </row>
    <row r="2879" spans="1:8" x14ac:dyDescent="0.2">
      <c r="A2879" t="s">
        <v>28</v>
      </c>
      <c r="B2879" t="s">
        <v>167</v>
      </c>
      <c r="C2879">
        <f>_xlfn.XLOOKUP(B2879,'2.1.trackMPD'!$R$7:$R$29,'2.1.trackMPD'!$T$7:$T$29)</f>
        <v>5</v>
      </c>
      <c r="D2879">
        <v>10</v>
      </c>
      <c r="E2879" t="s">
        <v>6401</v>
      </c>
      <c r="F2879" t="s">
        <v>111</v>
      </c>
      <c r="G2879" t="s">
        <v>140</v>
      </c>
      <c r="H2879" t="s">
        <v>6398</v>
      </c>
    </row>
    <row r="2880" spans="1:8" x14ac:dyDescent="0.2">
      <c r="A2880" t="s">
        <v>28</v>
      </c>
      <c r="B2880" t="s">
        <v>167</v>
      </c>
      <c r="C2880">
        <f>_xlfn.XLOOKUP(B2880,'2.1.trackMPD'!$R$7:$R$29,'2.1.trackMPD'!$T$7:$T$29)</f>
        <v>5</v>
      </c>
      <c r="D2880">
        <v>10</v>
      </c>
      <c r="E2880" t="s">
        <v>6401</v>
      </c>
      <c r="F2880" t="s">
        <v>110</v>
      </c>
      <c r="G2880" t="s">
        <v>124</v>
      </c>
      <c r="H2880" t="s">
        <v>6399</v>
      </c>
    </row>
    <row r="2881" spans="1:8" x14ac:dyDescent="0.2">
      <c r="A2881" t="s">
        <v>28</v>
      </c>
      <c r="B2881" t="s">
        <v>167</v>
      </c>
      <c r="C2881">
        <f>_xlfn.XLOOKUP(B2881,'2.1.trackMPD'!$R$7:$R$29,'2.1.trackMPD'!$T$7:$T$29)</f>
        <v>5</v>
      </c>
      <c r="D2881">
        <v>10</v>
      </c>
      <c r="E2881" t="s">
        <v>6401</v>
      </c>
      <c r="F2881" t="s">
        <v>110</v>
      </c>
      <c r="G2881" t="s">
        <v>140</v>
      </c>
      <c r="H2881" t="s">
        <v>6399</v>
      </c>
    </row>
    <row r="2882" spans="1:8" x14ac:dyDescent="0.2">
      <c r="A2882" t="s">
        <v>28</v>
      </c>
      <c r="B2882" t="s">
        <v>167</v>
      </c>
      <c r="C2882">
        <f>_xlfn.XLOOKUP(B2882,'2.1.trackMPD'!$R$7:$R$29,'2.1.trackMPD'!$T$7:$T$29)</f>
        <v>5</v>
      </c>
      <c r="D2882">
        <v>100</v>
      </c>
      <c r="E2882" t="s">
        <v>6401</v>
      </c>
      <c r="F2882" t="s">
        <v>110</v>
      </c>
      <c r="G2882" t="s">
        <v>124</v>
      </c>
      <c r="H2882" t="s">
        <v>6398</v>
      </c>
    </row>
    <row r="2883" spans="1:8" x14ac:dyDescent="0.2">
      <c r="A2883" t="s">
        <v>28</v>
      </c>
      <c r="B2883" t="s">
        <v>167</v>
      </c>
      <c r="C2883">
        <f>_xlfn.XLOOKUP(B2883,'2.1.trackMPD'!$R$7:$R$29,'2.1.trackMPD'!$T$7:$T$29)</f>
        <v>5</v>
      </c>
      <c r="D2883">
        <v>100</v>
      </c>
      <c r="E2883" t="s">
        <v>6401</v>
      </c>
      <c r="F2883" t="s">
        <v>110</v>
      </c>
      <c r="G2883" t="s">
        <v>140</v>
      </c>
      <c r="H2883" t="s">
        <v>6398</v>
      </c>
    </row>
    <row r="2884" spans="1:8" x14ac:dyDescent="0.2">
      <c r="A2884" t="s">
        <v>28</v>
      </c>
      <c r="B2884" t="s">
        <v>167</v>
      </c>
      <c r="C2884">
        <f>_xlfn.XLOOKUP(B2884,'2.1.trackMPD'!$R$7:$R$29,'2.1.trackMPD'!$T$7:$T$29)</f>
        <v>5</v>
      </c>
      <c r="D2884">
        <v>100</v>
      </c>
      <c r="E2884" t="s">
        <v>6401</v>
      </c>
      <c r="F2884" t="s">
        <v>111</v>
      </c>
      <c r="G2884" t="s">
        <v>124</v>
      </c>
      <c r="H2884" t="s">
        <v>6398</v>
      </c>
    </row>
    <row r="2885" spans="1:8" x14ac:dyDescent="0.2">
      <c r="A2885" t="s">
        <v>28</v>
      </c>
      <c r="B2885" t="s">
        <v>167</v>
      </c>
      <c r="C2885">
        <f>_xlfn.XLOOKUP(B2885,'2.1.trackMPD'!$R$7:$R$29,'2.1.trackMPD'!$T$7:$T$29)</f>
        <v>5</v>
      </c>
      <c r="D2885">
        <v>100</v>
      </c>
      <c r="E2885" t="s">
        <v>6401</v>
      </c>
      <c r="F2885" t="s">
        <v>111</v>
      </c>
      <c r="G2885" t="s">
        <v>140</v>
      </c>
      <c r="H2885" t="s">
        <v>6398</v>
      </c>
    </row>
    <row r="2886" spans="1:8" x14ac:dyDescent="0.2">
      <c r="A2886" t="s">
        <v>28</v>
      </c>
      <c r="B2886" t="s">
        <v>167</v>
      </c>
      <c r="C2886">
        <f>_xlfn.XLOOKUP(B2886,'2.1.trackMPD'!$R$7:$R$29,'2.1.trackMPD'!$T$7:$T$29)</f>
        <v>5</v>
      </c>
      <c r="D2886">
        <v>100</v>
      </c>
      <c r="E2886" t="s">
        <v>6401</v>
      </c>
      <c r="F2886" t="s">
        <v>110</v>
      </c>
      <c r="G2886" t="s">
        <v>124</v>
      </c>
      <c r="H2886" t="s">
        <v>6399</v>
      </c>
    </row>
    <row r="2887" spans="1:8" x14ac:dyDescent="0.2">
      <c r="A2887" t="s">
        <v>28</v>
      </c>
      <c r="B2887" t="s">
        <v>167</v>
      </c>
      <c r="C2887">
        <f>_xlfn.XLOOKUP(B2887,'2.1.trackMPD'!$R$7:$R$29,'2.1.trackMPD'!$T$7:$T$29)</f>
        <v>5</v>
      </c>
      <c r="D2887">
        <v>100</v>
      </c>
      <c r="E2887" t="s">
        <v>6401</v>
      </c>
      <c r="F2887" t="s">
        <v>110</v>
      </c>
      <c r="G2887" t="s">
        <v>140</v>
      </c>
      <c r="H2887" t="s">
        <v>6399</v>
      </c>
    </row>
    <row r="2888" spans="1:8" x14ac:dyDescent="0.2">
      <c r="A2888" t="s">
        <v>28</v>
      </c>
      <c r="B2888" t="s">
        <v>168</v>
      </c>
      <c r="C2888">
        <f>_xlfn.XLOOKUP(B2888,'2.1.trackMPD'!$R$7:$R$29,'2.1.trackMPD'!$T$7:$T$29)</f>
        <v>6</v>
      </c>
      <c r="D2888">
        <v>1</v>
      </c>
      <c r="E2888" t="s">
        <v>6396</v>
      </c>
      <c r="F2888" t="s">
        <v>110</v>
      </c>
      <c r="G2888" t="s">
        <v>124</v>
      </c>
      <c r="H2888" t="s">
        <v>6398</v>
      </c>
    </row>
    <row r="2889" spans="1:8" x14ac:dyDescent="0.2">
      <c r="A2889" t="s">
        <v>28</v>
      </c>
      <c r="B2889" t="s">
        <v>168</v>
      </c>
      <c r="C2889">
        <f>_xlfn.XLOOKUP(B2889,'2.1.trackMPD'!$R$7:$R$29,'2.1.trackMPD'!$T$7:$T$29)</f>
        <v>6</v>
      </c>
      <c r="D2889">
        <v>1</v>
      </c>
      <c r="E2889" t="s">
        <v>6396</v>
      </c>
      <c r="F2889" t="s">
        <v>110</v>
      </c>
      <c r="G2889" t="s">
        <v>140</v>
      </c>
      <c r="H2889" t="s">
        <v>6398</v>
      </c>
    </row>
    <row r="2890" spans="1:8" x14ac:dyDescent="0.2">
      <c r="A2890" t="s">
        <v>28</v>
      </c>
      <c r="B2890" t="s">
        <v>168</v>
      </c>
      <c r="C2890">
        <f>_xlfn.XLOOKUP(B2890,'2.1.trackMPD'!$R$7:$R$29,'2.1.trackMPD'!$T$7:$T$29)</f>
        <v>6</v>
      </c>
      <c r="D2890">
        <v>1</v>
      </c>
      <c r="E2890" t="s">
        <v>6396</v>
      </c>
      <c r="F2890" t="s">
        <v>111</v>
      </c>
      <c r="G2890" t="s">
        <v>124</v>
      </c>
      <c r="H2890" t="s">
        <v>6398</v>
      </c>
    </row>
    <row r="2891" spans="1:8" x14ac:dyDescent="0.2">
      <c r="A2891" t="s">
        <v>28</v>
      </c>
      <c r="B2891" t="s">
        <v>168</v>
      </c>
      <c r="C2891">
        <f>_xlfn.XLOOKUP(B2891,'2.1.trackMPD'!$R$7:$R$29,'2.1.trackMPD'!$T$7:$T$29)</f>
        <v>6</v>
      </c>
      <c r="D2891">
        <v>1</v>
      </c>
      <c r="E2891" t="s">
        <v>6396</v>
      </c>
      <c r="F2891" t="s">
        <v>111</v>
      </c>
      <c r="G2891" t="s">
        <v>140</v>
      </c>
      <c r="H2891" t="s">
        <v>6398</v>
      </c>
    </row>
    <row r="2892" spans="1:8" x14ac:dyDescent="0.2">
      <c r="A2892" t="s">
        <v>28</v>
      </c>
      <c r="B2892" t="s">
        <v>168</v>
      </c>
      <c r="C2892">
        <f>_xlfn.XLOOKUP(B2892,'2.1.trackMPD'!$R$7:$R$29,'2.1.trackMPD'!$T$7:$T$29)</f>
        <v>6</v>
      </c>
      <c r="D2892">
        <v>1</v>
      </c>
      <c r="E2892" t="s">
        <v>6396</v>
      </c>
      <c r="F2892" t="s">
        <v>110</v>
      </c>
      <c r="G2892" t="s">
        <v>124</v>
      </c>
      <c r="H2892" t="s">
        <v>6399</v>
      </c>
    </row>
    <row r="2893" spans="1:8" x14ac:dyDescent="0.2">
      <c r="A2893" t="s">
        <v>28</v>
      </c>
      <c r="B2893" t="s">
        <v>168</v>
      </c>
      <c r="C2893">
        <f>_xlfn.XLOOKUP(B2893,'2.1.trackMPD'!$R$7:$R$29,'2.1.trackMPD'!$T$7:$T$29)</f>
        <v>6</v>
      </c>
      <c r="D2893">
        <v>1</v>
      </c>
      <c r="E2893" t="s">
        <v>6396</v>
      </c>
      <c r="F2893" t="s">
        <v>110</v>
      </c>
      <c r="G2893" t="s">
        <v>140</v>
      </c>
      <c r="H2893" t="s">
        <v>6399</v>
      </c>
    </row>
    <row r="2894" spans="1:8" x14ac:dyDescent="0.2">
      <c r="A2894" t="s">
        <v>28</v>
      </c>
      <c r="B2894" t="s">
        <v>168</v>
      </c>
      <c r="C2894">
        <f>_xlfn.XLOOKUP(B2894,'2.1.trackMPD'!$R$7:$R$29,'2.1.trackMPD'!$T$7:$T$29)</f>
        <v>6</v>
      </c>
      <c r="D2894">
        <v>10</v>
      </c>
      <c r="E2894" t="s">
        <v>6396</v>
      </c>
      <c r="F2894" t="s">
        <v>110</v>
      </c>
      <c r="G2894" t="s">
        <v>124</v>
      </c>
      <c r="H2894" t="s">
        <v>6398</v>
      </c>
    </row>
    <row r="2895" spans="1:8" x14ac:dyDescent="0.2">
      <c r="A2895" t="s">
        <v>28</v>
      </c>
      <c r="B2895" t="s">
        <v>168</v>
      </c>
      <c r="C2895">
        <f>_xlfn.XLOOKUP(B2895,'2.1.trackMPD'!$R$7:$R$29,'2.1.trackMPD'!$T$7:$T$29)</f>
        <v>6</v>
      </c>
      <c r="D2895">
        <v>10</v>
      </c>
      <c r="E2895" t="s">
        <v>6396</v>
      </c>
      <c r="F2895" t="s">
        <v>110</v>
      </c>
      <c r="G2895" t="s">
        <v>140</v>
      </c>
      <c r="H2895" t="s">
        <v>6398</v>
      </c>
    </row>
    <row r="2896" spans="1:8" x14ac:dyDescent="0.2">
      <c r="A2896" t="s">
        <v>28</v>
      </c>
      <c r="B2896" t="s">
        <v>168</v>
      </c>
      <c r="C2896">
        <f>_xlfn.XLOOKUP(B2896,'2.1.trackMPD'!$R$7:$R$29,'2.1.trackMPD'!$T$7:$T$29)</f>
        <v>6</v>
      </c>
      <c r="D2896">
        <v>10</v>
      </c>
      <c r="E2896" t="s">
        <v>6396</v>
      </c>
      <c r="F2896" t="s">
        <v>111</v>
      </c>
      <c r="G2896" t="s">
        <v>124</v>
      </c>
      <c r="H2896" t="s">
        <v>6398</v>
      </c>
    </row>
    <row r="2897" spans="1:8" x14ac:dyDescent="0.2">
      <c r="A2897" t="s">
        <v>28</v>
      </c>
      <c r="B2897" t="s">
        <v>168</v>
      </c>
      <c r="C2897">
        <f>_xlfn.XLOOKUP(B2897,'2.1.trackMPD'!$R$7:$R$29,'2.1.trackMPD'!$T$7:$T$29)</f>
        <v>6</v>
      </c>
      <c r="D2897">
        <v>10</v>
      </c>
      <c r="E2897" t="s">
        <v>6396</v>
      </c>
      <c r="F2897" t="s">
        <v>111</v>
      </c>
      <c r="G2897" t="s">
        <v>140</v>
      </c>
      <c r="H2897" t="s">
        <v>6398</v>
      </c>
    </row>
    <row r="2898" spans="1:8" x14ac:dyDescent="0.2">
      <c r="A2898" t="s">
        <v>28</v>
      </c>
      <c r="B2898" t="s">
        <v>168</v>
      </c>
      <c r="C2898">
        <f>_xlfn.XLOOKUP(B2898,'2.1.trackMPD'!$R$7:$R$29,'2.1.trackMPD'!$T$7:$T$29)</f>
        <v>6</v>
      </c>
      <c r="D2898">
        <v>10</v>
      </c>
      <c r="E2898" t="s">
        <v>6396</v>
      </c>
      <c r="F2898" t="s">
        <v>110</v>
      </c>
      <c r="G2898" t="s">
        <v>124</v>
      </c>
      <c r="H2898" t="s">
        <v>6399</v>
      </c>
    </row>
    <row r="2899" spans="1:8" x14ac:dyDescent="0.2">
      <c r="A2899" t="s">
        <v>28</v>
      </c>
      <c r="B2899" t="s">
        <v>168</v>
      </c>
      <c r="C2899">
        <f>_xlfn.XLOOKUP(B2899,'2.1.trackMPD'!$R$7:$R$29,'2.1.trackMPD'!$T$7:$T$29)</f>
        <v>6</v>
      </c>
      <c r="D2899">
        <v>10</v>
      </c>
      <c r="E2899" t="s">
        <v>6396</v>
      </c>
      <c r="F2899" t="s">
        <v>110</v>
      </c>
      <c r="G2899" t="s">
        <v>140</v>
      </c>
      <c r="H2899" t="s">
        <v>6399</v>
      </c>
    </row>
    <row r="2900" spans="1:8" x14ac:dyDescent="0.2">
      <c r="A2900" t="s">
        <v>28</v>
      </c>
      <c r="B2900" t="s">
        <v>168</v>
      </c>
      <c r="C2900">
        <f>_xlfn.XLOOKUP(B2900,'2.1.trackMPD'!$R$7:$R$29,'2.1.trackMPD'!$T$7:$T$29)</f>
        <v>6</v>
      </c>
      <c r="D2900">
        <v>100</v>
      </c>
      <c r="E2900" t="s">
        <v>6396</v>
      </c>
      <c r="F2900" t="s">
        <v>110</v>
      </c>
      <c r="G2900" t="s">
        <v>124</v>
      </c>
      <c r="H2900" t="s">
        <v>6398</v>
      </c>
    </row>
    <row r="2901" spans="1:8" x14ac:dyDescent="0.2">
      <c r="A2901" t="s">
        <v>28</v>
      </c>
      <c r="B2901" t="s">
        <v>168</v>
      </c>
      <c r="C2901">
        <f>_xlfn.XLOOKUP(B2901,'2.1.trackMPD'!$R$7:$R$29,'2.1.trackMPD'!$T$7:$T$29)</f>
        <v>6</v>
      </c>
      <c r="D2901">
        <v>100</v>
      </c>
      <c r="E2901" t="s">
        <v>6396</v>
      </c>
      <c r="F2901" t="s">
        <v>110</v>
      </c>
      <c r="G2901" t="s">
        <v>140</v>
      </c>
      <c r="H2901" t="s">
        <v>6398</v>
      </c>
    </row>
    <row r="2902" spans="1:8" x14ac:dyDescent="0.2">
      <c r="A2902" t="s">
        <v>28</v>
      </c>
      <c r="B2902" t="s">
        <v>168</v>
      </c>
      <c r="C2902">
        <f>_xlfn.XLOOKUP(B2902,'2.1.trackMPD'!$R$7:$R$29,'2.1.trackMPD'!$T$7:$T$29)</f>
        <v>6</v>
      </c>
      <c r="D2902">
        <v>100</v>
      </c>
      <c r="E2902" t="s">
        <v>6396</v>
      </c>
      <c r="F2902" t="s">
        <v>111</v>
      </c>
      <c r="G2902" t="s">
        <v>124</v>
      </c>
      <c r="H2902" t="s">
        <v>6398</v>
      </c>
    </row>
    <row r="2903" spans="1:8" x14ac:dyDescent="0.2">
      <c r="A2903" t="s">
        <v>28</v>
      </c>
      <c r="B2903" t="s">
        <v>168</v>
      </c>
      <c r="C2903">
        <f>_xlfn.XLOOKUP(B2903,'2.1.trackMPD'!$R$7:$R$29,'2.1.trackMPD'!$T$7:$T$29)</f>
        <v>6</v>
      </c>
      <c r="D2903">
        <v>100</v>
      </c>
      <c r="E2903" t="s">
        <v>6396</v>
      </c>
      <c r="F2903" t="s">
        <v>111</v>
      </c>
      <c r="G2903" t="s">
        <v>140</v>
      </c>
      <c r="H2903" t="s">
        <v>6398</v>
      </c>
    </row>
    <row r="2904" spans="1:8" x14ac:dyDescent="0.2">
      <c r="A2904" t="s">
        <v>28</v>
      </c>
      <c r="B2904" t="s">
        <v>168</v>
      </c>
      <c r="C2904">
        <f>_xlfn.XLOOKUP(B2904,'2.1.trackMPD'!$R$7:$R$29,'2.1.trackMPD'!$T$7:$T$29)</f>
        <v>6</v>
      </c>
      <c r="D2904">
        <v>100</v>
      </c>
      <c r="E2904" t="s">
        <v>6396</v>
      </c>
      <c r="F2904" t="s">
        <v>110</v>
      </c>
      <c r="G2904" t="s">
        <v>124</v>
      </c>
      <c r="H2904" t="s">
        <v>6399</v>
      </c>
    </row>
    <row r="2905" spans="1:8" x14ac:dyDescent="0.2">
      <c r="A2905" t="s">
        <v>28</v>
      </c>
      <c r="B2905" t="s">
        <v>168</v>
      </c>
      <c r="C2905">
        <f>_xlfn.XLOOKUP(B2905,'2.1.trackMPD'!$R$7:$R$29,'2.1.trackMPD'!$T$7:$T$29)</f>
        <v>6</v>
      </c>
      <c r="D2905">
        <v>100</v>
      </c>
      <c r="E2905" t="s">
        <v>6396</v>
      </c>
      <c r="F2905" t="s">
        <v>110</v>
      </c>
      <c r="G2905" t="s">
        <v>140</v>
      </c>
      <c r="H2905" t="s">
        <v>6399</v>
      </c>
    </row>
    <row r="2906" spans="1:8" x14ac:dyDescent="0.2">
      <c r="A2906" t="s">
        <v>28</v>
      </c>
      <c r="B2906" t="s">
        <v>168</v>
      </c>
      <c r="C2906">
        <f>_xlfn.XLOOKUP(B2906,'2.1.trackMPD'!$R$7:$R$29,'2.1.trackMPD'!$T$7:$T$29)</f>
        <v>6</v>
      </c>
      <c r="D2906">
        <v>1000</v>
      </c>
      <c r="E2906" t="s">
        <v>6396</v>
      </c>
      <c r="F2906" t="s">
        <v>110</v>
      </c>
      <c r="G2906" t="s">
        <v>124</v>
      </c>
      <c r="H2906" t="s">
        <v>6398</v>
      </c>
    </row>
    <row r="2907" spans="1:8" x14ac:dyDescent="0.2">
      <c r="A2907" t="s">
        <v>28</v>
      </c>
      <c r="B2907" t="s">
        <v>168</v>
      </c>
      <c r="C2907">
        <f>_xlfn.XLOOKUP(B2907,'2.1.trackMPD'!$R$7:$R$29,'2.1.trackMPD'!$T$7:$T$29)</f>
        <v>6</v>
      </c>
      <c r="D2907">
        <v>1000</v>
      </c>
      <c r="E2907" t="s">
        <v>6396</v>
      </c>
      <c r="F2907" t="s">
        <v>110</v>
      </c>
      <c r="G2907" t="s">
        <v>140</v>
      </c>
      <c r="H2907" t="s">
        <v>6398</v>
      </c>
    </row>
    <row r="2908" spans="1:8" x14ac:dyDescent="0.2">
      <c r="A2908" t="s">
        <v>28</v>
      </c>
      <c r="B2908" t="s">
        <v>168</v>
      </c>
      <c r="C2908">
        <f>_xlfn.XLOOKUP(B2908,'2.1.trackMPD'!$R$7:$R$29,'2.1.trackMPD'!$T$7:$T$29)</f>
        <v>6</v>
      </c>
      <c r="D2908">
        <v>1000</v>
      </c>
      <c r="E2908" t="s">
        <v>6396</v>
      </c>
      <c r="F2908" t="s">
        <v>111</v>
      </c>
      <c r="G2908" t="s">
        <v>124</v>
      </c>
      <c r="H2908" t="s">
        <v>6398</v>
      </c>
    </row>
    <row r="2909" spans="1:8" x14ac:dyDescent="0.2">
      <c r="A2909" t="s">
        <v>28</v>
      </c>
      <c r="B2909" t="s">
        <v>168</v>
      </c>
      <c r="C2909">
        <f>_xlfn.XLOOKUP(B2909,'2.1.trackMPD'!$R$7:$R$29,'2.1.trackMPD'!$T$7:$T$29)</f>
        <v>6</v>
      </c>
      <c r="D2909">
        <v>1000</v>
      </c>
      <c r="E2909" t="s">
        <v>6396</v>
      </c>
      <c r="F2909" t="s">
        <v>111</v>
      </c>
      <c r="G2909" t="s">
        <v>140</v>
      </c>
      <c r="H2909" t="s">
        <v>6398</v>
      </c>
    </row>
    <row r="2910" spans="1:8" x14ac:dyDescent="0.2">
      <c r="A2910" t="s">
        <v>28</v>
      </c>
      <c r="B2910" t="s">
        <v>168</v>
      </c>
      <c r="C2910">
        <f>_xlfn.XLOOKUP(B2910,'2.1.trackMPD'!$R$7:$R$29,'2.1.trackMPD'!$T$7:$T$29)</f>
        <v>6</v>
      </c>
      <c r="D2910">
        <v>1000</v>
      </c>
      <c r="E2910" t="s">
        <v>6396</v>
      </c>
      <c r="F2910" t="s">
        <v>110</v>
      </c>
      <c r="G2910" t="s">
        <v>124</v>
      </c>
      <c r="H2910" t="s">
        <v>6399</v>
      </c>
    </row>
    <row r="2911" spans="1:8" x14ac:dyDescent="0.2">
      <c r="A2911" t="s">
        <v>28</v>
      </c>
      <c r="B2911" t="s">
        <v>168</v>
      </c>
      <c r="C2911">
        <f>_xlfn.XLOOKUP(B2911,'2.1.trackMPD'!$R$7:$R$29,'2.1.trackMPD'!$T$7:$T$29)</f>
        <v>6</v>
      </c>
      <c r="D2911">
        <v>1000</v>
      </c>
      <c r="E2911" t="s">
        <v>6396</v>
      </c>
      <c r="F2911" t="s">
        <v>110</v>
      </c>
      <c r="G2911" t="s">
        <v>140</v>
      </c>
      <c r="H2911" t="s">
        <v>6399</v>
      </c>
    </row>
    <row r="2912" spans="1:8" x14ac:dyDescent="0.2">
      <c r="A2912" t="s">
        <v>28</v>
      </c>
      <c r="B2912" t="s">
        <v>168</v>
      </c>
      <c r="C2912">
        <f>_xlfn.XLOOKUP(B2912,'2.1.trackMPD'!$R$7:$R$29,'2.1.trackMPD'!$T$7:$T$29)</f>
        <v>6</v>
      </c>
      <c r="D2912">
        <v>5000</v>
      </c>
      <c r="E2912" t="s">
        <v>6396</v>
      </c>
      <c r="F2912" t="s">
        <v>110</v>
      </c>
      <c r="G2912" t="s">
        <v>124</v>
      </c>
      <c r="H2912" t="s">
        <v>6398</v>
      </c>
    </row>
    <row r="2913" spans="1:8" x14ac:dyDescent="0.2">
      <c r="A2913" t="s">
        <v>28</v>
      </c>
      <c r="B2913" t="s">
        <v>168</v>
      </c>
      <c r="C2913">
        <f>_xlfn.XLOOKUP(B2913,'2.1.trackMPD'!$R$7:$R$29,'2.1.trackMPD'!$T$7:$T$29)</f>
        <v>6</v>
      </c>
      <c r="D2913">
        <v>5000</v>
      </c>
      <c r="E2913" t="s">
        <v>6396</v>
      </c>
      <c r="F2913" t="s">
        <v>110</v>
      </c>
      <c r="G2913" t="s">
        <v>140</v>
      </c>
      <c r="H2913" t="s">
        <v>6398</v>
      </c>
    </row>
    <row r="2914" spans="1:8" x14ac:dyDescent="0.2">
      <c r="A2914" t="s">
        <v>28</v>
      </c>
      <c r="B2914" t="s">
        <v>168</v>
      </c>
      <c r="C2914">
        <f>_xlfn.XLOOKUP(B2914,'2.1.trackMPD'!$R$7:$R$29,'2.1.trackMPD'!$T$7:$T$29)</f>
        <v>6</v>
      </c>
      <c r="D2914">
        <v>5000</v>
      </c>
      <c r="E2914" t="s">
        <v>6396</v>
      </c>
      <c r="F2914" t="s">
        <v>111</v>
      </c>
      <c r="G2914" t="s">
        <v>124</v>
      </c>
      <c r="H2914" t="s">
        <v>6398</v>
      </c>
    </row>
    <row r="2915" spans="1:8" x14ac:dyDescent="0.2">
      <c r="A2915" t="s">
        <v>28</v>
      </c>
      <c r="B2915" t="s">
        <v>168</v>
      </c>
      <c r="C2915">
        <f>_xlfn.XLOOKUP(B2915,'2.1.trackMPD'!$R$7:$R$29,'2.1.trackMPD'!$T$7:$T$29)</f>
        <v>6</v>
      </c>
      <c r="D2915">
        <v>5000</v>
      </c>
      <c r="E2915" t="s">
        <v>6396</v>
      </c>
      <c r="F2915" t="s">
        <v>111</v>
      </c>
      <c r="G2915" t="s">
        <v>140</v>
      </c>
      <c r="H2915" t="s">
        <v>6398</v>
      </c>
    </row>
    <row r="2916" spans="1:8" x14ac:dyDescent="0.2">
      <c r="A2916" t="s">
        <v>28</v>
      </c>
      <c r="B2916" t="s">
        <v>168</v>
      </c>
      <c r="C2916">
        <f>_xlfn.XLOOKUP(B2916,'2.1.trackMPD'!$R$7:$R$29,'2.1.trackMPD'!$T$7:$T$29)</f>
        <v>6</v>
      </c>
      <c r="D2916">
        <v>5000</v>
      </c>
      <c r="E2916" t="s">
        <v>6396</v>
      </c>
      <c r="F2916" t="s">
        <v>110</v>
      </c>
      <c r="G2916" t="s">
        <v>124</v>
      </c>
      <c r="H2916" t="s">
        <v>6399</v>
      </c>
    </row>
    <row r="2917" spans="1:8" x14ac:dyDescent="0.2">
      <c r="A2917" t="s">
        <v>28</v>
      </c>
      <c r="B2917" t="s">
        <v>168</v>
      </c>
      <c r="C2917">
        <f>_xlfn.XLOOKUP(B2917,'2.1.trackMPD'!$R$7:$R$29,'2.1.trackMPD'!$T$7:$T$29)</f>
        <v>6</v>
      </c>
      <c r="D2917">
        <v>5000</v>
      </c>
      <c r="E2917" t="s">
        <v>6396</v>
      </c>
      <c r="F2917" t="s">
        <v>110</v>
      </c>
      <c r="G2917" t="s">
        <v>140</v>
      </c>
      <c r="H2917" t="s">
        <v>6399</v>
      </c>
    </row>
    <row r="2918" spans="1:8" x14ac:dyDescent="0.2">
      <c r="A2918" t="s">
        <v>28</v>
      </c>
      <c r="B2918" t="s">
        <v>168</v>
      </c>
      <c r="C2918">
        <f>_xlfn.XLOOKUP(B2918,'2.1.trackMPD'!$R$7:$R$29,'2.1.trackMPD'!$T$7:$T$29)</f>
        <v>6</v>
      </c>
      <c r="D2918">
        <v>1</v>
      </c>
      <c r="E2918" t="s">
        <v>6400</v>
      </c>
      <c r="F2918" t="s">
        <v>110</v>
      </c>
      <c r="G2918" t="s">
        <v>124</v>
      </c>
      <c r="H2918" t="s">
        <v>6398</v>
      </c>
    </row>
    <row r="2919" spans="1:8" x14ac:dyDescent="0.2">
      <c r="A2919" t="s">
        <v>28</v>
      </c>
      <c r="B2919" t="s">
        <v>168</v>
      </c>
      <c r="C2919">
        <f>_xlfn.XLOOKUP(B2919,'2.1.trackMPD'!$R$7:$R$29,'2.1.trackMPD'!$T$7:$T$29)</f>
        <v>6</v>
      </c>
      <c r="D2919">
        <v>1</v>
      </c>
      <c r="E2919" t="s">
        <v>6400</v>
      </c>
      <c r="F2919" t="s">
        <v>110</v>
      </c>
      <c r="G2919" t="s">
        <v>140</v>
      </c>
      <c r="H2919" t="s">
        <v>6398</v>
      </c>
    </row>
    <row r="2920" spans="1:8" x14ac:dyDescent="0.2">
      <c r="A2920" t="s">
        <v>28</v>
      </c>
      <c r="B2920" t="s">
        <v>168</v>
      </c>
      <c r="C2920">
        <f>_xlfn.XLOOKUP(B2920,'2.1.trackMPD'!$R$7:$R$29,'2.1.trackMPD'!$T$7:$T$29)</f>
        <v>6</v>
      </c>
      <c r="D2920">
        <v>1</v>
      </c>
      <c r="E2920" t="s">
        <v>6400</v>
      </c>
      <c r="F2920" t="s">
        <v>111</v>
      </c>
      <c r="G2920" t="s">
        <v>124</v>
      </c>
      <c r="H2920" t="s">
        <v>6398</v>
      </c>
    </row>
    <row r="2921" spans="1:8" x14ac:dyDescent="0.2">
      <c r="A2921" t="s">
        <v>28</v>
      </c>
      <c r="B2921" t="s">
        <v>168</v>
      </c>
      <c r="C2921">
        <f>_xlfn.XLOOKUP(B2921,'2.1.trackMPD'!$R$7:$R$29,'2.1.trackMPD'!$T$7:$T$29)</f>
        <v>6</v>
      </c>
      <c r="D2921">
        <v>1</v>
      </c>
      <c r="E2921" t="s">
        <v>6400</v>
      </c>
      <c r="F2921" t="s">
        <v>111</v>
      </c>
      <c r="G2921" t="s">
        <v>140</v>
      </c>
      <c r="H2921" t="s">
        <v>6398</v>
      </c>
    </row>
    <row r="2922" spans="1:8" x14ac:dyDescent="0.2">
      <c r="A2922" t="s">
        <v>28</v>
      </c>
      <c r="B2922" t="s">
        <v>168</v>
      </c>
      <c r="C2922">
        <f>_xlfn.XLOOKUP(B2922,'2.1.trackMPD'!$R$7:$R$29,'2.1.trackMPD'!$T$7:$T$29)</f>
        <v>6</v>
      </c>
      <c r="D2922">
        <v>1</v>
      </c>
      <c r="E2922" t="s">
        <v>6400</v>
      </c>
      <c r="F2922" t="s">
        <v>110</v>
      </c>
      <c r="G2922" t="s">
        <v>124</v>
      </c>
      <c r="H2922" t="s">
        <v>6399</v>
      </c>
    </row>
    <row r="2923" spans="1:8" x14ac:dyDescent="0.2">
      <c r="A2923" t="s">
        <v>28</v>
      </c>
      <c r="B2923" t="s">
        <v>168</v>
      </c>
      <c r="C2923">
        <f>_xlfn.XLOOKUP(B2923,'2.1.trackMPD'!$R$7:$R$29,'2.1.trackMPD'!$T$7:$T$29)</f>
        <v>6</v>
      </c>
      <c r="D2923">
        <v>1</v>
      </c>
      <c r="E2923" t="s">
        <v>6400</v>
      </c>
      <c r="F2923" t="s">
        <v>110</v>
      </c>
      <c r="G2923" t="s">
        <v>140</v>
      </c>
      <c r="H2923" t="s">
        <v>6399</v>
      </c>
    </row>
    <row r="2924" spans="1:8" x14ac:dyDescent="0.2">
      <c r="A2924" t="s">
        <v>28</v>
      </c>
      <c r="B2924" t="s">
        <v>168</v>
      </c>
      <c r="C2924">
        <f>_xlfn.XLOOKUP(B2924,'2.1.trackMPD'!$R$7:$R$29,'2.1.trackMPD'!$T$7:$T$29)</f>
        <v>6</v>
      </c>
      <c r="D2924">
        <v>10</v>
      </c>
      <c r="E2924" t="s">
        <v>6400</v>
      </c>
      <c r="F2924" t="s">
        <v>110</v>
      </c>
      <c r="G2924" t="s">
        <v>124</v>
      </c>
      <c r="H2924" t="s">
        <v>6398</v>
      </c>
    </row>
    <row r="2925" spans="1:8" x14ac:dyDescent="0.2">
      <c r="A2925" t="s">
        <v>28</v>
      </c>
      <c r="B2925" t="s">
        <v>168</v>
      </c>
      <c r="C2925">
        <f>_xlfn.XLOOKUP(B2925,'2.1.trackMPD'!$R$7:$R$29,'2.1.trackMPD'!$T$7:$T$29)</f>
        <v>6</v>
      </c>
      <c r="D2925">
        <v>10</v>
      </c>
      <c r="E2925" t="s">
        <v>6400</v>
      </c>
      <c r="F2925" t="s">
        <v>110</v>
      </c>
      <c r="G2925" t="s">
        <v>140</v>
      </c>
      <c r="H2925" t="s">
        <v>6398</v>
      </c>
    </row>
    <row r="2926" spans="1:8" x14ac:dyDescent="0.2">
      <c r="A2926" t="s">
        <v>28</v>
      </c>
      <c r="B2926" t="s">
        <v>168</v>
      </c>
      <c r="C2926">
        <f>_xlfn.XLOOKUP(B2926,'2.1.trackMPD'!$R$7:$R$29,'2.1.trackMPD'!$T$7:$T$29)</f>
        <v>6</v>
      </c>
      <c r="D2926">
        <v>10</v>
      </c>
      <c r="E2926" t="s">
        <v>6400</v>
      </c>
      <c r="F2926" t="s">
        <v>111</v>
      </c>
      <c r="G2926" t="s">
        <v>124</v>
      </c>
      <c r="H2926" t="s">
        <v>6398</v>
      </c>
    </row>
    <row r="2927" spans="1:8" x14ac:dyDescent="0.2">
      <c r="A2927" t="s">
        <v>28</v>
      </c>
      <c r="B2927" t="s">
        <v>168</v>
      </c>
      <c r="C2927">
        <f>_xlfn.XLOOKUP(B2927,'2.1.trackMPD'!$R$7:$R$29,'2.1.trackMPD'!$T$7:$T$29)</f>
        <v>6</v>
      </c>
      <c r="D2927">
        <v>10</v>
      </c>
      <c r="E2927" t="s">
        <v>6400</v>
      </c>
      <c r="F2927" t="s">
        <v>111</v>
      </c>
      <c r="G2927" t="s">
        <v>140</v>
      </c>
      <c r="H2927" t="s">
        <v>6398</v>
      </c>
    </row>
    <row r="2928" spans="1:8" x14ac:dyDescent="0.2">
      <c r="A2928" t="s">
        <v>28</v>
      </c>
      <c r="B2928" t="s">
        <v>168</v>
      </c>
      <c r="C2928">
        <f>_xlfn.XLOOKUP(B2928,'2.1.trackMPD'!$R$7:$R$29,'2.1.trackMPD'!$T$7:$T$29)</f>
        <v>6</v>
      </c>
      <c r="D2928">
        <v>10</v>
      </c>
      <c r="E2928" t="s">
        <v>6400</v>
      </c>
      <c r="F2928" t="s">
        <v>110</v>
      </c>
      <c r="G2928" t="s">
        <v>124</v>
      </c>
      <c r="H2928" t="s">
        <v>6399</v>
      </c>
    </row>
    <row r="2929" spans="1:8" x14ac:dyDescent="0.2">
      <c r="A2929" t="s">
        <v>28</v>
      </c>
      <c r="B2929" t="s">
        <v>168</v>
      </c>
      <c r="C2929">
        <f>_xlfn.XLOOKUP(B2929,'2.1.trackMPD'!$R$7:$R$29,'2.1.trackMPD'!$T$7:$T$29)</f>
        <v>6</v>
      </c>
      <c r="D2929">
        <v>10</v>
      </c>
      <c r="E2929" t="s">
        <v>6400</v>
      </c>
      <c r="F2929" t="s">
        <v>110</v>
      </c>
      <c r="G2929" t="s">
        <v>140</v>
      </c>
      <c r="H2929" t="s">
        <v>6399</v>
      </c>
    </row>
    <row r="2930" spans="1:8" x14ac:dyDescent="0.2">
      <c r="A2930" t="s">
        <v>28</v>
      </c>
      <c r="B2930" t="s">
        <v>168</v>
      </c>
      <c r="C2930">
        <f>_xlfn.XLOOKUP(B2930,'2.1.trackMPD'!$R$7:$R$29,'2.1.trackMPD'!$T$7:$T$29)</f>
        <v>6</v>
      </c>
      <c r="D2930">
        <v>100</v>
      </c>
      <c r="E2930" t="s">
        <v>6400</v>
      </c>
      <c r="F2930" t="s">
        <v>110</v>
      </c>
      <c r="G2930" t="s">
        <v>124</v>
      </c>
      <c r="H2930" t="s">
        <v>6398</v>
      </c>
    </row>
    <row r="2931" spans="1:8" x14ac:dyDescent="0.2">
      <c r="A2931" t="s">
        <v>28</v>
      </c>
      <c r="B2931" t="s">
        <v>168</v>
      </c>
      <c r="C2931">
        <f>_xlfn.XLOOKUP(B2931,'2.1.trackMPD'!$R$7:$R$29,'2.1.trackMPD'!$T$7:$T$29)</f>
        <v>6</v>
      </c>
      <c r="D2931">
        <v>100</v>
      </c>
      <c r="E2931" t="s">
        <v>6400</v>
      </c>
      <c r="F2931" t="s">
        <v>110</v>
      </c>
      <c r="G2931" t="s">
        <v>140</v>
      </c>
      <c r="H2931" t="s">
        <v>6398</v>
      </c>
    </row>
    <row r="2932" spans="1:8" x14ac:dyDescent="0.2">
      <c r="A2932" t="s">
        <v>28</v>
      </c>
      <c r="B2932" t="s">
        <v>168</v>
      </c>
      <c r="C2932">
        <f>_xlfn.XLOOKUP(B2932,'2.1.trackMPD'!$R$7:$R$29,'2.1.trackMPD'!$T$7:$T$29)</f>
        <v>6</v>
      </c>
      <c r="D2932">
        <v>100</v>
      </c>
      <c r="E2932" t="s">
        <v>6400</v>
      </c>
      <c r="F2932" t="s">
        <v>111</v>
      </c>
      <c r="G2932" t="s">
        <v>124</v>
      </c>
      <c r="H2932" t="s">
        <v>6398</v>
      </c>
    </row>
    <row r="2933" spans="1:8" x14ac:dyDescent="0.2">
      <c r="A2933" t="s">
        <v>28</v>
      </c>
      <c r="B2933" t="s">
        <v>168</v>
      </c>
      <c r="C2933">
        <f>_xlfn.XLOOKUP(B2933,'2.1.trackMPD'!$R$7:$R$29,'2.1.trackMPD'!$T$7:$T$29)</f>
        <v>6</v>
      </c>
      <c r="D2933">
        <v>100</v>
      </c>
      <c r="E2933" t="s">
        <v>6400</v>
      </c>
      <c r="F2933" t="s">
        <v>111</v>
      </c>
      <c r="G2933" t="s">
        <v>140</v>
      </c>
      <c r="H2933" t="s">
        <v>6398</v>
      </c>
    </row>
    <row r="2934" spans="1:8" x14ac:dyDescent="0.2">
      <c r="A2934" t="s">
        <v>28</v>
      </c>
      <c r="B2934" t="s">
        <v>168</v>
      </c>
      <c r="C2934">
        <f>_xlfn.XLOOKUP(B2934,'2.1.trackMPD'!$R$7:$R$29,'2.1.trackMPD'!$T$7:$T$29)</f>
        <v>6</v>
      </c>
      <c r="D2934">
        <v>100</v>
      </c>
      <c r="E2934" t="s">
        <v>6400</v>
      </c>
      <c r="F2934" t="s">
        <v>110</v>
      </c>
      <c r="G2934" t="s">
        <v>124</v>
      </c>
      <c r="H2934" t="s">
        <v>6399</v>
      </c>
    </row>
    <row r="2935" spans="1:8" x14ac:dyDescent="0.2">
      <c r="A2935" t="s">
        <v>28</v>
      </c>
      <c r="B2935" t="s">
        <v>168</v>
      </c>
      <c r="C2935">
        <f>_xlfn.XLOOKUP(B2935,'2.1.trackMPD'!$R$7:$R$29,'2.1.trackMPD'!$T$7:$T$29)</f>
        <v>6</v>
      </c>
      <c r="D2935">
        <v>100</v>
      </c>
      <c r="E2935" t="s">
        <v>6400</v>
      </c>
      <c r="F2935" t="s">
        <v>110</v>
      </c>
      <c r="G2935" t="s">
        <v>140</v>
      </c>
      <c r="H2935" t="s">
        <v>6399</v>
      </c>
    </row>
    <row r="2936" spans="1:8" x14ac:dyDescent="0.2">
      <c r="A2936" t="s">
        <v>28</v>
      </c>
      <c r="B2936" t="s">
        <v>168</v>
      </c>
      <c r="C2936">
        <f>_xlfn.XLOOKUP(B2936,'2.1.trackMPD'!$R$7:$R$29,'2.1.trackMPD'!$T$7:$T$29)</f>
        <v>6</v>
      </c>
      <c r="D2936">
        <v>1000</v>
      </c>
      <c r="E2936" t="s">
        <v>6400</v>
      </c>
      <c r="F2936" t="s">
        <v>110</v>
      </c>
      <c r="G2936" t="s">
        <v>124</v>
      </c>
      <c r="H2936" t="s">
        <v>6398</v>
      </c>
    </row>
    <row r="2937" spans="1:8" x14ac:dyDescent="0.2">
      <c r="A2937" t="s">
        <v>28</v>
      </c>
      <c r="B2937" t="s">
        <v>168</v>
      </c>
      <c r="C2937">
        <f>_xlfn.XLOOKUP(B2937,'2.1.trackMPD'!$R$7:$R$29,'2.1.trackMPD'!$T$7:$T$29)</f>
        <v>6</v>
      </c>
      <c r="D2937">
        <v>1000</v>
      </c>
      <c r="E2937" t="s">
        <v>6400</v>
      </c>
      <c r="F2937" t="s">
        <v>110</v>
      </c>
      <c r="G2937" t="s">
        <v>140</v>
      </c>
      <c r="H2937" t="s">
        <v>6398</v>
      </c>
    </row>
    <row r="2938" spans="1:8" x14ac:dyDescent="0.2">
      <c r="A2938" t="s">
        <v>28</v>
      </c>
      <c r="B2938" t="s">
        <v>168</v>
      </c>
      <c r="C2938">
        <f>_xlfn.XLOOKUP(B2938,'2.1.trackMPD'!$R$7:$R$29,'2.1.trackMPD'!$T$7:$T$29)</f>
        <v>6</v>
      </c>
      <c r="D2938">
        <v>1000</v>
      </c>
      <c r="E2938" t="s">
        <v>6400</v>
      </c>
      <c r="F2938" t="s">
        <v>111</v>
      </c>
      <c r="G2938" t="s">
        <v>124</v>
      </c>
      <c r="H2938" t="s">
        <v>6398</v>
      </c>
    </row>
    <row r="2939" spans="1:8" x14ac:dyDescent="0.2">
      <c r="A2939" t="s">
        <v>28</v>
      </c>
      <c r="B2939" t="s">
        <v>168</v>
      </c>
      <c r="C2939">
        <f>_xlfn.XLOOKUP(B2939,'2.1.trackMPD'!$R$7:$R$29,'2.1.trackMPD'!$T$7:$T$29)</f>
        <v>6</v>
      </c>
      <c r="D2939">
        <v>1000</v>
      </c>
      <c r="E2939" t="s">
        <v>6400</v>
      </c>
      <c r="F2939" t="s">
        <v>111</v>
      </c>
      <c r="G2939" t="s">
        <v>140</v>
      </c>
      <c r="H2939" t="s">
        <v>6398</v>
      </c>
    </row>
    <row r="2940" spans="1:8" x14ac:dyDescent="0.2">
      <c r="A2940" t="s">
        <v>28</v>
      </c>
      <c r="B2940" t="s">
        <v>168</v>
      </c>
      <c r="C2940">
        <f>_xlfn.XLOOKUP(B2940,'2.1.trackMPD'!$R$7:$R$29,'2.1.trackMPD'!$T$7:$T$29)</f>
        <v>6</v>
      </c>
      <c r="D2940">
        <v>1000</v>
      </c>
      <c r="E2940" t="s">
        <v>6400</v>
      </c>
      <c r="F2940" t="s">
        <v>110</v>
      </c>
      <c r="G2940" t="s">
        <v>124</v>
      </c>
      <c r="H2940" t="s">
        <v>6399</v>
      </c>
    </row>
    <row r="2941" spans="1:8" x14ac:dyDescent="0.2">
      <c r="A2941" t="s">
        <v>28</v>
      </c>
      <c r="B2941" t="s">
        <v>168</v>
      </c>
      <c r="C2941">
        <f>_xlfn.XLOOKUP(B2941,'2.1.trackMPD'!$R$7:$R$29,'2.1.trackMPD'!$T$7:$T$29)</f>
        <v>6</v>
      </c>
      <c r="D2941">
        <v>1000</v>
      </c>
      <c r="E2941" t="s">
        <v>6400</v>
      </c>
      <c r="F2941" t="s">
        <v>110</v>
      </c>
      <c r="G2941" t="s">
        <v>140</v>
      </c>
      <c r="H2941" t="s">
        <v>6399</v>
      </c>
    </row>
    <row r="2942" spans="1:8" x14ac:dyDescent="0.2">
      <c r="A2942" t="s">
        <v>28</v>
      </c>
      <c r="B2942" t="s">
        <v>168</v>
      </c>
      <c r="C2942">
        <f>_xlfn.XLOOKUP(B2942,'2.1.trackMPD'!$R$7:$R$29,'2.1.trackMPD'!$T$7:$T$29)</f>
        <v>6</v>
      </c>
      <c r="D2942">
        <v>5000</v>
      </c>
      <c r="E2942" t="s">
        <v>6400</v>
      </c>
      <c r="F2942" t="s">
        <v>110</v>
      </c>
      <c r="G2942" t="s">
        <v>124</v>
      </c>
      <c r="H2942" t="s">
        <v>6398</v>
      </c>
    </row>
    <row r="2943" spans="1:8" x14ac:dyDescent="0.2">
      <c r="A2943" t="s">
        <v>28</v>
      </c>
      <c r="B2943" t="s">
        <v>168</v>
      </c>
      <c r="C2943">
        <f>_xlfn.XLOOKUP(B2943,'2.1.trackMPD'!$R$7:$R$29,'2.1.trackMPD'!$T$7:$T$29)</f>
        <v>6</v>
      </c>
      <c r="D2943">
        <v>5000</v>
      </c>
      <c r="E2943" t="s">
        <v>6400</v>
      </c>
      <c r="F2943" t="s">
        <v>110</v>
      </c>
      <c r="G2943" t="s">
        <v>140</v>
      </c>
      <c r="H2943" t="s">
        <v>6398</v>
      </c>
    </row>
    <row r="2944" spans="1:8" x14ac:dyDescent="0.2">
      <c r="A2944" t="s">
        <v>28</v>
      </c>
      <c r="B2944" t="s">
        <v>168</v>
      </c>
      <c r="C2944">
        <f>_xlfn.XLOOKUP(B2944,'2.1.trackMPD'!$R$7:$R$29,'2.1.trackMPD'!$T$7:$T$29)</f>
        <v>6</v>
      </c>
      <c r="D2944">
        <v>5000</v>
      </c>
      <c r="E2944" t="s">
        <v>6400</v>
      </c>
      <c r="F2944" t="s">
        <v>111</v>
      </c>
      <c r="G2944" t="s">
        <v>124</v>
      </c>
      <c r="H2944" t="s">
        <v>6398</v>
      </c>
    </row>
    <row r="2945" spans="1:8" x14ac:dyDescent="0.2">
      <c r="A2945" t="s">
        <v>28</v>
      </c>
      <c r="B2945" t="s">
        <v>168</v>
      </c>
      <c r="C2945">
        <f>_xlfn.XLOOKUP(B2945,'2.1.trackMPD'!$R$7:$R$29,'2.1.trackMPD'!$T$7:$T$29)</f>
        <v>6</v>
      </c>
      <c r="D2945">
        <v>5000</v>
      </c>
      <c r="E2945" t="s">
        <v>6400</v>
      </c>
      <c r="F2945" t="s">
        <v>111</v>
      </c>
      <c r="G2945" t="s">
        <v>140</v>
      </c>
      <c r="H2945" t="s">
        <v>6398</v>
      </c>
    </row>
    <row r="2946" spans="1:8" x14ac:dyDescent="0.2">
      <c r="A2946" t="s">
        <v>28</v>
      </c>
      <c r="B2946" t="s">
        <v>168</v>
      </c>
      <c r="C2946">
        <f>_xlfn.XLOOKUP(B2946,'2.1.trackMPD'!$R$7:$R$29,'2.1.trackMPD'!$T$7:$T$29)</f>
        <v>6</v>
      </c>
      <c r="D2946">
        <v>5000</v>
      </c>
      <c r="E2946" t="s">
        <v>6400</v>
      </c>
      <c r="F2946" t="s">
        <v>110</v>
      </c>
      <c r="G2946" t="s">
        <v>124</v>
      </c>
      <c r="H2946" t="s">
        <v>6399</v>
      </c>
    </row>
    <row r="2947" spans="1:8" x14ac:dyDescent="0.2">
      <c r="A2947" t="s">
        <v>28</v>
      </c>
      <c r="B2947" t="s">
        <v>168</v>
      </c>
      <c r="C2947">
        <f>_xlfn.XLOOKUP(B2947,'2.1.trackMPD'!$R$7:$R$29,'2.1.trackMPD'!$T$7:$T$29)</f>
        <v>6</v>
      </c>
      <c r="D2947">
        <v>5000</v>
      </c>
      <c r="E2947" t="s">
        <v>6400</v>
      </c>
      <c r="F2947" t="s">
        <v>110</v>
      </c>
      <c r="G2947" t="s">
        <v>140</v>
      </c>
      <c r="H2947" t="s">
        <v>6399</v>
      </c>
    </row>
    <row r="2948" spans="1:8" x14ac:dyDescent="0.2">
      <c r="A2948" t="s">
        <v>28</v>
      </c>
      <c r="B2948" t="s">
        <v>168</v>
      </c>
      <c r="C2948">
        <f>_xlfn.XLOOKUP(B2948,'2.1.trackMPD'!$R$7:$R$29,'2.1.trackMPD'!$T$7:$T$29)</f>
        <v>6</v>
      </c>
      <c r="D2948">
        <v>1</v>
      </c>
      <c r="E2948" t="s">
        <v>6401</v>
      </c>
      <c r="F2948" t="s">
        <v>110</v>
      </c>
      <c r="G2948" t="s">
        <v>124</v>
      </c>
      <c r="H2948" t="s">
        <v>6398</v>
      </c>
    </row>
    <row r="2949" spans="1:8" x14ac:dyDescent="0.2">
      <c r="A2949" t="s">
        <v>28</v>
      </c>
      <c r="B2949" t="s">
        <v>168</v>
      </c>
      <c r="C2949">
        <f>_xlfn.XLOOKUP(B2949,'2.1.trackMPD'!$R$7:$R$29,'2.1.trackMPD'!$T$7:$T$29)</f>
        <v>6</v>
      </c>
      <c r="D2949">
        <v>1</v>
      </c>
      <c r="E2949" t="s">
        <v>6401</v>
      </c>
      <c r="F2949" t="s">
        <v>110</v>
      </c>
      <c r="G2949" t="s">
        <v>140</v>
      </c>
      <c r="H2949" t="s">
        <v>6398</v>
      </c>
    </row>
    <row r="2950" spans="1:8" x14ac:dyDescent="0.2">
      <c r="A2950" t="s">
        <v>28</v>
      </c>
      <c r="B2950" t="s">
        <v>168</v>
      </c>
      <c r="C2950">
        <f>_xlfn.XLOOKUP(B2950,'2.1.trackMPD'!$R$7:$R$29,'2.1.trackMPD'!$T$7:$T$29)</f>
        <v>6</v>
      </c>
      <c r="D2950">
        <v>1</v>
      </c>
      <c r="E2950" t="s">
        <v>6401</v>
      </c>
      <c r="F2950" t="s">
        <v>111</v>
      </c>
      <c r="G2950" t="s">
        <v>124</v>
      </c>
      <c r="H2950" t="s">
        <v>6398</v>
      </c>
    </row>
    <row r="2951" spans="1:8" x14ac:dyDescent="0.2">
      <c r="A2951" t="s">
        <v>28</v>
      </c>
      <c r="B2951" t="s">
        <v>168</v>
      </c>
      <c r="C2951">
        <f>_xlfn.XLOOKUP(B2951,'2.1.trackMPD'!$R$7:$R$29,'2.1.trackMPD'!$T$7:$T$29)</f>
        <v>6</v>
      </c>
      <c r="D2951">
        <v>1</v>
      </c>
      <c r="E2951" t="s">
        <v>6401</v>
      </c>
      <c r="F2951" t="s">
        <v>111</v>
      </c>
      <c r="G2951" t="s">
        <v>140</v>
      </c>
      <c r="H2951" t="s">
        <v>6398</v>
      </c>
    </row>
    <row r="2952" spans="1:8" x14ac:dyDescent="0.2">
      <c r="A2952" t="s">
        <v>28</v>
      </c>
      <c r="B2952" t="s">
        <v>168</v>
      </c>
      <c r="C2952">
        <f>_xlfn.XLOOKUP(B2952,'2.1.trackMPD'!$R$7:$R$29,'2.1.trackMPD'!$T$7:$T$29)</f>
        <v>6</v>
      </c>
      <c r="D2952">
        <v>1</v>
      </c>
      <c r="E2952" t="s">
        <v>6401</v>
      </c>
      <c r="F2952" t="s">
        <v>110</v>
      </c>
      <c r="G2952" t="s">
        <v>124</v>
      </c>
      <c r="H2952" t="s">
        <v>6399</v>
      </c>
    </row>
    <row r="2953" spans="1:8" x14ac:dyDescent="0.2">
      <c r="A2953" t="s">
        <v>28</v>
      </c>
      <c r="B2953" t="s">
        <v>168</v>
      </c>
      <c r="C2953">
        <f>_xlfn.XLOOKUP(B2953,'2.1.trackMPD'!$R$7:$R$29,'2.1.trackMPD'!$T$7:$T$29)</f>
        <v>6</v>
      </c>
      <c r="D2953">
        <v>1</v>
      </c>
      <c r="E2953" t="s">
        <v>6401</v>
      </c>
      <c r="F2953" t="s">
        <v>110</v>
      </c>
      <c r="G2953" t="s">
        <v>140</v>
      </c>
      <c r="H2953" t="s">
        <v>6399</v>
      </c>
    </row>
    <row r="2954" spans="1:8" x14ac:dyDescent="0.2">
      <c r="A2954" t="s">
        <v>28</v>
      </c>
      <c r="B2954" t="s">
        <v>168</v>
      </c>
      <c r="C2954">
        <f>_xlfn.XLOOKUP(B2954,'2.1.trackMPD'!$R$7:$R$29,'2.1.trackMPD'!$T$7:$T$29)</f>
        <v>6</v>
      </c>
      <c r="D2954">
        <v>10</v>
      </c>
      <c r="E2954" t="s">
        <v>6401</v>
      </c>
      <c r="F2954" t="s">
        <v>110</v>
      </c>
      <c r="G2954" t="s">
        <v>124</v>
      </c>
      <c r="H2954" t="s">
        <v>6398</v>
      </c>
    </row>
    <row r="2955" spans="1:8" x14ac:dyDescent="0.2">
      <c r="A2955" t="s">
        <v>28</v>
      </c>
      <c r="B2955" t="s">
        <v>168</v>
      </c>
      <c r="C2955">
        <f>_xlfn.XLOOKUP(B2955,'2.1.trackMPD'!$R$7:$R$29,'2.1.trackMPD'!$T$7:$T$29)</f>
        <v>6</v>
      </c>
      <c r="D2955">
        <v>10</v>
      </c>
      <c r="E2955" t="s">
        <v>6401</v>
      </c>
      <c r="F2955" t="s">
        <v>110</v>
      </c>
      <c r="G2955" t="s">
        <v>140</v>
      </c>
      <c r="H2955" t="s">
        <v>6398</v>
      </c>
    </row>
    <row r="2956" spans="1:8" x14ac:dyDescent="0.2">
      <c r="A2956" t="s">
        <v>28</v>
      </c>
      <c r="B2956" t="s">
        <v>168</v>
      </c>
      <c r="C2956">
        <f>_xlfn.XLOOKUP(B2956,'2.1.trackMPD'!$R$7:$R$29,'2.1.trackMPD'!$T$7:$T$29)</f>
        <v>6</v>
      </c>
      <c r="D2956">
        <v>10</v>
      </c>
      <c r="E2956" t="s">
        <v>6401</v>
      </c>
      <c r="F2956" t="s">
        <v>111</v>
      </c>
      <c r="G2956" t="s">
        <v>124</v>
      </c>
      <c r="H2956" t="s">
        <v>6398</v>
      </c>
    </row>
    <row r="2957" spans="1:8" x14ac:dyDescent="0.2">
      <c r="A2957" t="s">
        <v>28</v>
      </c>
      <c r="B2957" t="s">
        <v>168</v>
      </c>
      <c r="C2957">
        <f>_xlfn.XLOOKUP(B2957,'2.1.trackMPD'!$R$7:$R$29,'2.1.trackMPD'!$T$7:$T$29)</f>
        <v>6</v>
      </c>
      <c r="D2957">
        <v>10</v>
      </c>
      <c r="E2957" t="s">
        <v>6401</v>
      </c>
      <c r="F2957" t="s">
        <v>111</v>
      </c>
      <c r="G2957" t="s">
        <v>140</v>
      </c>
      <c r="H2957" t="s">
        <v>6398</v>
      </c>
    </row>
    <row r="2958" spans="1:8" x14ac:dyDescent="0.2">
      <c r="A2958" t="s">
        <v>28</v>
      </c>
      <c r="B2958" t="s">
        <v>168</v>
      </c>
      <c r="C2958">
        <f>_xlfn.XLOOKUP(B2958,'2.1.trackMPD'!$R$7:$R$29,'2.1.trackMPD'!$T$7:$T$29)</f>
        <v>6</v>
      </c>
      <c r="D2958">
        <v>10</v>
      </c>
      <c r="E2958" t="s">
        <v>6401</v>
      </c>
      <c r="F2958" t="s">
        <v>110</v>
      </c>
      <c r="G2958" t="s">
        <v>124</v>
      </c>
      <c r="H2958" t="s">
        <v>6399</v>
      </c>
    </row>
    <row r="2959" spans="1:8" x14ac:dyDescent="0.2">
      <c r="A2959" t="s">
        <v>28</v>
      </c>
      <c r="B2959" t="s">
        <v>168</v>
      </c>
      <c r="C2959">
        <f>_xlfn.XLOOKUP(B2959,'2.1.trackMPD'!$R$7:$R$29,'2.1.trackMPD'!$T$7:$T$29)</f>
        <v>6</v>
      </c>
      <c r="D2959">
        <v>10</v>
      </c>
      <c r="E2959" t="s">
        <v>6401</v>
      </c>
      <c r="F2959" t="s">
        <v>110</v>
      </c>
      <c r="G2959" t="s">
        <v>140</v>
      </c>
      <c r="H2959" t="s">
        <v>6399</v>
      </c>
    </row>
    <row r="2960" spans="1:8" x14ac:dyDescent="0.2">
      <c r="A2960" t="s">
        <v>28</v>
      </c>
      <c r="B2960" t="s">
        <v>168</v>
      </c>
      <c r="C2960">
        <f>_xlfn.XLOOKUP(B2960,'2.1.trackMPD'!$R$7:$R$29,'2.1.trackMPD'!$T$7:$T$29)</f>
        <v>6</v>
      </c>
      <c r="D2960">
        <v>100</v>
      </c>
      <c r="E2960" t="s">
        <v>6401</v>
      </c>
      <c r="F2960" t="s">
        <v>110</v>
      </c>
      <c r="G2960" t="s">
        <v>124</v>
      </c>
      <c r="H2960" t="s">
        <v>6398</v>
      </c>
    </row>
    <row r="2961" spans="1:8" x14ac:dyDescent="0.2">
      <c r="A2961" t="s">
        <v>28</v>
      </c>
      <c r="B2961" t="s">
        <v>168</v>
      </c>
      <c r="C2961">
        <f>_xlfn.XLOOKUP(B2961,'2.1.trackMPD'!$R$7:$R$29,'2.1.trackMPD'!$T$7:$T$29)</f>
        <v>6</v>
      </c>
      <c r="D2961">
        <v>100</v>
      </c>
      <c r="E2961" t="s">
        <v>6401</v>
      </c>
      <c r="F2961" t="s">
        <v>110</v>
      </c>
      <c r="G2961" t="s">
        <v>140</v>
      </c>
      <c r="H2961" t="s">
        <v>6398</v>
      </c>
    </row>
    <row r="2962" spans="1:8" x14ac:dyDescent="0.2">
      <c r="A2962" t="s">
        <v>28</v>
      </c>
      <c r="B2962" t="s">
        <v>168</v>
      </c>
      <c r="C2962">
        <f>_xlfn.XLOOKUP(B2962,'2.1.trackMPD'!$R$7:$R$29,'2.1.trackMPD'!$T$7:$T$29)</f>
        <v>6</v>
      </c>
      <c r="D2962">
        <v>100</v>
      </c>
      <c r="E2962" t="s">
        <v>6401</v>
      </c>
      <c r="F2962" t="s">
        <v>111</v>
      </c>
      <c r="G2962" t="s">
        <v>124</v>
      </c>
      <c r="H2962" t="s">
        <v>6398</v>
      </c>
    </row>
    <row r="2963" spans="1:8" x14ac:dyDescent="0.2">
      <c r="A2963" t="s">
        <v>28</v>
      </c>
      <c r="B2963" t="s">
        <v>168</v>
      </c>
      <c r="C2963">
        <f>_xlfn.XLOOKUP(B2963,'2.1.trackMPD'!$R$7:$R$29,'2.1.trackMPD'!$T$7:$T$29)</f>
        <v>6</v>
      </c>
      <c r="D2963">
        <v>100</v>
      </c>
      <c r="E2963" t="s">
        <v>6401</v>
      </c>
      <c r="F2963" t="s">
        <v>111</v>
      </c>
      <c r="G2963" t="s">
        <v>140</v>
      </c>
      <c r="H2963" t="s">
        <v>6398</v>
      </c>
    </row>
    <row r="2964" spans="1:8" x14ac:dyDescent="0.2">
      <c r="A2964" t="s">
        <v>28</v>
      </c>
      <c r="B2964" t="s">
        <v>168</v>
      </c>
      <c r="C2964">
        <f>_xlfn.XLOOKUP(B2964,'2.1.trackMPD'!$R$7:$R$29,'2.1.trackMPD'!$T$7:$T$29)</f>
        <v>6</v>
      </c>
      <c r="D2964">
        <v>100</v>
      </c>
      <c r="E2964" t="s">
        <v>6401</v>
      </c>
      <c r="F2964" t="s">
        <v>110</v>
      </c>
      <c r="G2964" t="s">
        <v>124</v>
      </c>
      <c r="H2964" t="s">
        <v>6399</v>
      </c>
    </row>
    <row r="2965" spans="1:8" x14ac:dyDescent="0.2">
      <c r="A2965" t="s">
        <v>28</v>
      </c>
      <c r="B2965" t="s">
        <v>168</v>
      </c>
      <c r="C2965">
        <f>_xlfn.XLOOKUP(B2965,'2.1.trackMPD'!$R$7:$R$29,'2.1.trackMPD'!$T$7:$T$29)</f>
        <v>6</v>
      </c>
      <c r="D2965">
        <v>100</v>
      </c>
      <c r="E2965" t="s">
        <v>6401</v>
      </c>
      <c r="F2965" t="s">
        <v>110</v>
      </c>
      <c r="G2965" t="s">
        <v>140</v>
      </c>
      <c r="H2965" t="s">
        <v>6399</v>
      </c>
    </row>
    <row r="2966" spans="1:8" x14ac:dyDescent="0.2">
      <c r="A2966" t="s">
        <v>28</v>
      </c>
      <c r="B2966" s="261" t="s">
        <v>15</v>
      </c>
      <c r="C2966">
        <f>_xlfn.XLOOKUP(B2966,'2.1.trackMPD'!$R$7:$R$29,'2.1.trackMPD'!$T$7:$T$29)</f>
        <v>6</v>
      </c>
      <c r="D2966" s="261">
        <v>1</v>
      </c>
      <c r="E2966" s="261" t="s">
        <v>6396</v>
      </c>
      <c r="F2966" s="261" t="s">
        <v>110</v>
      </c>
      <c r="G2966" s="261" t="s">
        <v>124</v>
      </c>
      <c r="H2966" s="261" t="s">
        <v>6398</v>
      </c>
    </row>
    <row r="2967" spans="1:8" x14ac:dyDescent="0.2">
      <c r="A2967" t="s">
        <v>28</v>
      </c>
      <c r="B2967" s="261" t="s">
        <v>15</v>
      </c>
      <c r="C2967">
        <f>_xlfn.XLOOKUP(B2967,'2.1.trackMPD'!$R$7:$R$29,'2.1.trackMPD'!$T$7:$T$29)</f>
        <v>6</v>
      </c>
      <c r="D2967" s="261">
        <v>1</v>
      </c>
      <c r="E2967" s="261" t="s">
        <v>6396</v>
      </c>
      <c r="F2967" s="261" t="s">
        <v>110</v>
      </c>
      <c r="G2967" s="261" t="s">
        <v>140</v>
      </c>
      <c r="H2967" s="261" t="s">
        <v>6398</v>
      </c>
    </row>
    <row r="2968" spans="1:8" x14ac:dyDescent="0.2">
      <c r="A2968" t="s">
        <v>28</v>
      </c>
      <c r="B2968" s="261" t="s">
        <v>15</v>
      </c>
      <c r="C2968">
        <f>_xlfn.XLOOKUP(B2968,'2.1.trackMPD'!$R$7:$R$29,'2.1.trackMPD'!$T$7:$T$29)</f>
        <v>6</v>
      </c>
      <c r="D2968" s="261">
        <v>1</v>
      </c>
      <c r="E2968" s="261" t="s">
        <v>6396</v>
      </c>
      <c r="F2968" s="261" t="s">
        <v>111</v>
      </c>
      <c r="G2968" s="261" t="s">
        <v>124</v>
      </c>
      <c r="H2968" s="261" t="s">
        <v>6398</v>
      </c>
    </row>
    <row r="2969" spans="1:8" x14ac:dyDescent="0.2">
      <c r="A2969" t="s">
        <v>28</v>
      </c>
      <c r="B2969" s="261" t="s">
        <v>15</v>
      </c>
      <c r="C2969">
        <f>_xlfn.XLOOKUP(B2969,'2.1.trackMPD'!$R$7:$R$29,'2.1.trackMPD'!$T$7:$T$29)</f>
        <v>6</v>
      </c>
      <c r="D2969" s="261">
        <v>1</v>
      </c>
      <c r="E2969" s="261" t="s">
        <v>6396</v>
      </c>
      <c r="F2969" s="261" t="s">
        <v>111</v>
      </c>
      <c r="G2969" s="261" t="s">
        <v>140</v>
      </c>
      <c r="H2969" s="261" t="s">
        <v>6398</v>
      </c>
    </row>
    <row r="2970" spans="1:8" x14ac:dyDescent="0.2">
      <c r="A2970" t="s">
        <v>28</v>
      </c>
      <c r="B2970" s="261" t="s">
        <v>15</v>
      </c>
      <c r="C2970">
        <f>_xlfn.XLOOKUP(B2970,'2.1.trackMPD'!$R$7:$R$29,'2.1.trackMPD'!$T$7:$T$29)</f>
        <v>6</v>
      </c>
      <c r="D2970" s="261">
        <v>1</v>
      </c>
      <c r="E2970" s="261" t="s">
        <v>6396</v>
      </c>
      <c r="F2970" s="261" t="s">
        <v>110</v>
      </c>
      <c r="G2970" s="261" t="s">
        <v>124</v>
      </c>
      <c r="H2970" s="261" t="s">
        <v>6399</v>
      </c>
    </row>
    <row r="2971" spans="1:8" x14ac:dyDescent="0.2">
      <c r="A2971" t="s">
        <v>28</v>
      </c>
      <c r="B2971" s="261" t="s">
        <v>15</v>
      </c>
      <c r="C2971">
        <f>_xlfn.XLOOKUP(B2971,'2.1.trackMPD'!$R$7:$R$29,'2.1.trackMPD'!$T$7:$T$29)</f>
        <v>6</v>
      </c>
      <c r="D2971" s="261">
        <v>1</v>
      </c>
      <c r="E2971" s="261" t="s">
        <v>6396</v>
      </c>
      <c r="F2971" s="261" t="s">
        <v>110</v>
      </c>
      <c r="G2971" s="261" t="s">
        <v>140</v>
      </c>
      <c r="H2971" s="261" t="s">
        <v>6399</v>
      </c>
    </row>
    <row r="2972" spans="1:8" x14ac:dyDescent="0.2">
      <c r="A2972" t="s">
        <v>28</v>
      </c>
      <c r="B2972" s="261" t="s">
        <v>15</v>
      </c>
      <c r="C2972">
        <f>_xlfn.XLOOKUP(B2972,'2.1.trackMPD'!$R$7:$R$29,'2.1.trackMPD'!$T$7:$T$29)</f>
        <v>6</v>
      </c>
      <c r="D2972" s="261">
        <v>10</v>
      </c>
      <c r="E2972" s="261" t="s">
        <v>6396</v>
      </c>
      <c r="F2972" s="261" t="s">
        <v>110</v>
      </c>
      <c r="G2972" s="261" t="s">
        <v>124</v>
      </c>
      <c r="H2972" s="261" t="s">
        <v>6398</v>
      </c>
    </row>
    <row r="2973" spans="1:8" x14ac:dyDescent="0.2">
      <c r="A2973" t="s">
        <v>28</v>
      </c>
      <c r="B2973" s="261" t="s">
        <v>15</v>
      </c>
      <c r="C2973">
        <f>_xlfn.XLOOKUP(B2973,'2.1.trackMPD'!$R$7:$R$29,'2.1.trackMPD'!$T$7:$T$29)</f>
        <v>6</v>
      </c>
      <c r="D2973" s="261">
        <v>10</v>
      </c>
      <c r="E2973" s="261" t="s">
        <v>6396</v>
      </c>
      <c r="F2973" s="261" t="s">
        <v>110</v>
      </c>
      <c r="G2973" s="261" t="s">
        <v>140</v>
      </c>
      <c r="H2973" s="261" t="s">
        <v>6398</v>
      </c>
    </row>
    <row r="2974" spans="1:8" x14ac:dyDescent="0.2">
      <c r="A2974" t="s">
        <v>28</v>
      </c>
      <c r="B2974" s="261" t="s">
        <v>15</v>
      </c>
      <c r="C2974">
        <f>_xlfn.XLOOKUP(B2974,'2.1.trackMPD'!$R$7:$R$29,'2.1.trackMPD'!$T$7:$T$29)</f>
        <v>6</v>
      </c>
      <c r="D2974" s="261">
        <v>10</v>
      </c>
      <c r="E2974" s="261" t="s">
        <v>6396</v>
      </c>
      <c r="F2974" s="261" t="s">
        <v>111</v>
      </c>
      <c r="G2974" s="261" t="s">
        <v>124</v>
      </c>
      <c r="H2974" s="261" t="s">
        <v>6398</v>
      </c>
    </row>
    <row r="2975" spans="1:8" x14ac:dyDescent="0.2">
      <c r="A2975" t="s">
        <v>28</v>
      </c>
      <c r="B2975" s="261" t="s">
        <v>15</v>
      </c>
      <c r="C2975">
        <f>_xlfn.XLOOKUP(B2975,'2.1.trackMPD'!$R$7:$R$29,'2.1.trackMPD'!$T$7:$T$29)</f>
        <v>6</v>
      </c>
      <c r="D2975" s="261">
        <v>10</v>
      </c>
      <c r="E2975" s="261" t="s">
        <v>6396</v>
      </c>
      <c r="F2975" s="261" t="s">
        <v>111</v>
      </c>
      <c r="G2975" s="261" t="s">
        <v>140</v>
      </c>
      <c r="H2975" s="261" t="s">
        <v>6398</v>
      </c>
    </row>
    <row r="2976" spans="1:8" x14ac:dyDescent="0.2">
      <c r="A2976" t="s">
        <v>28</v>
      </c>
      <c r="B2976" s="261" t="s">
        <v>15</v>
      </c>
      <c r="C2976">
        <f>_xlfn.XLOOKUP(B2976,'2.1.trackMPD'!$R$7:$R$29,'2.1.trackMPD'!$T$7:$T$29)</f>
        <v>6</v>
      </c>
      <c r="D2976" s="261">
        <v>10</v>
      </c>
      <c r="E2976" s="261" t="s">
        <v>6396</v>
      </c>
      <c r="F2976" s="261" t="s">
        <v>110</v>
      </c>
      <c r="G2976" s="261" t="s">
        <v>124</v>
      </c>
      <c r="H2976" s="261" t="s">
        <v>6399</v>
      </c>
    </row>
    <row r="2977" spans="1:8" x14ac:dyDescent="0.2">
      <c r="A2977" t="s">
        <v>28</v>
      </c>
      <c r="B2977" s="261" t="s">
        <v>15</v>
      </c>
      <c r="C2977">
        <f>_xlfn.XLOOKUP(B2977,'2.1.trackMPD'!$R$7:$R$29,'2.1.trackMPD'!$T$7:$T$29)</f>
        <v>6</v>
      </c>
      <c r="D2977" s="261">
        <v>10</v>
      </c>
      <c r="E2977" s="261" t="s">
        <v>6396</v>
      </c>
      <c r="F2977" s="261" t="s">
        <v>110</v>
      </c>
      <c r="G2977" s="261" t="s">
        <v>140</v>
      </c>
      <c r="H2977" s="261" t="s">
        <v>6399</v>
      </c>
    </row>
    <row r="2978" spans="1:8" x14ac:dyDescent="0.2">
      <c r="A2978" t="s">
        <v>28</v>
      </c>
      <c r="B2978" s="261" t="s">
        <v>15</v>
      </c>
      <c r="C2978">
        <f>_xlfn.XLOOKUP(B2978,'2.1.trackMPD'!$R$7:$R$29,'2.1.trackMPD'!$T$7:$T$29)</f>
        <v>6</v>
      </c>
      <c r="D2978" s="261">
        <v>100</v>
      </c>
      <c r="E2978" s="261" t="s">
        <v>6396</v>
      </c>
      <c r="F2978" s="261" t="s">
        <v>110</v>
      </c>
      <c r="G2978" s="261" t="s">
        <v>124</v>
      </c>
      <c r="H2978" s="261" t="s">
        <v>6398</v>
      </c>
    </row>
    <row r="2979" spans="1:8" x14ac:dyDescent="0.2">
      <c r="A2979" t="s">
        <v>28</v>
      </c>
      <c r="B2979" s="261" t="s">
        <v>15</v>
      </c>
      <c r="C2979">
        <f>_xlfn.XLOOKUP(B2979,'2.1.trackMPD'!$R$7:$R$29,'2.1.trackMPD'!$T$7:$T$29)</f>
        <v>6</v>
      </c>
      <c r="D2979" s="261">
        <v>100</v>
      </c>
      <c r="E2979" s="261" t="s">
        <v>6396</v>
      </c>
      <c r="F2979" s="261" t="s">
        <v>110</v>
      </c>
      <c r="G2979" s="261" t="s">
        <v>140</v>
      </c>
      <c r="H2979" s="261" t="s">
        <v>6398</v>
      </c>
    </row>
    <row r="2980" spans="1:8" x14ac:dyDescent="0.2">
      <c r="A2980" t="s">
        <v>28</v>
      </c>
      <c r="B2980" s="261" t="s">
        <v>15</v>
      </c>
      <c r="C2980">
        <f>_xlfn.XLOOKUP(B2980,'2.1.trackMPD'!$R$7:$R$29,'2.1.trackMPD'!$T$7:$T$29)</f>
        <v>6</v>
      </c>
      <c r="D2980" s="261">
        <v>100</v>
      </c>
      <c r="E2980" s="261" t="s">
        <v>6396</v>
      </c>
      <c r="F2980" s="261" t="s">
        <v>111</v>
      </c>
      <c r="G2980" s="261" t="s">
        <v>124</v>
      </c>
      <c r="H2980" s="261" t="s">
        <v>6398</v>
      </c>
    </row>
    <row r="2981" spans="1:8" x14ac:dyDescent="0.2">
      <c r="A2981" t="s">
        <v>28</v>
      </c>
      <c r="B2981" s="261" t="s">
        <v>15</v>
      </c>
      <c r="C2981">
        <f>_xlfn.XLOOKUP(B2981,'2.1.trackMPD'!$R$7:$R$29,'2.1.trackMPD'!$T$7:$T$29)</f>
        <v>6</v>
      </c>
      <c r="D2981" s="261">
        <v>100</v>
      </c>
      <c r="E2981" s="261" t="s">
        <v>6396</v>
      </c>
      <c r="F2981" s="261" t="s">
        <v>111</v>
      </c>
      <c r="G2981" s="261" t="s">
        <v>140</v>
      </c>
      <c r="H2981" s="261" t="s">
        <v>6398</v>
      </c>
    </row>
    <row r="2982" spans="1:8" x14ac:dyDescent="0.2">
      <c r="A2982" t="s">
        <v>28</v>
      </c>
      <c r="B2982" s="261" t="s">
        <v>15</v>
      </c>
      <c r="C2982">
        <f>_xlfn.XLOOKUP(B2982,'2.1.trackMPD'!$R$7:$R$29,'2.1.trackMPD'!$T$7:$T$29)</f>
        <v>6</v>
      </c>
      <c r="D2982" s="261">
        <v>100</v>
      </c>
      <c r="E2982" s="261" t="s">
        <v>6396</v>
      </c>
      <c r="F2982" s="261" t="s">
        <v>110</v>
      </c>
      <c r="G2982" s="261" t="s">
        <v>124</v>
      </c>
      <c r="H2982" s="261" t="s">
        <v>6399</v>
      </c>
    </row>
    <row r="2983" spans="1:8" x14ac:dyDescent="0.2">
      <c r="A2983" t="s">
        <v>28</v>
      </c>
      <c r="B2983" s="261" t="s">
        <v>15</v>
      </c>
      <c r="C2983">
        <f>_xlfn.XLOOKUP(B2983,'2.1.trackMPD'!$R$7:$R$29,'2.1.trackMPD'!$T$7:$T$29)</f>
        <v>6</v>
      </c>
      <c r="D2983" s="261">
        <v>100</v>
      </c>
      <c r="E2983" s="261" t="s">
        <v>6396</v>
      </c>
      <c r="F2983" s="261" t="s">
        <v>110</v>
      </c>
      <c r="G2983" s="261" t="s">
        <v>140</v>
      </c>
      <c r="H2983" s="261" t="s">
        <v>6399</v>
      </c>
    </row>
    <row r="2984" spans="1:8" x14ac:dyDescent="0.2">
      <c r="A2984" t="s">
        <v>28</v>
      </c>
      <c r="B2984" s="261" t="s">
        <v>15</v>
      </c>
      <c r="C2984">
        <f>_xlfn.XLOOKUP(B2984,'2.1.trackMPD'!$R$7:$R$29,'2.1.trackMPD'!$T$7:$T$29)</f>
        <v>6</v>
      </c>
      <c r="D2984" s="261">
        <v>1000</v>
      </c>
      <c r="E2984" s="261" t="s">
        <v>6396</v>
      </c>
      <c r="F2984" s="261" t="s">
        <v>110</v>
      </c>
      <c r="G2984" s="261" t="s">
        <v>124</v>
      </c>
      <c r="H2984" s="261" t="s">
        <v>6398</v>
      </c>
    </row>
    <row r="2985" spans="1:8" x14ac:dyDescent="0.2">
      <c r="A2985" t="s">
        <v>28</v>
      </c>
      <c r="B2985" s="261" t="s">
        <v>15</v>
      </c>
      <c r="C2985">
        <f>_xlfn.XLOOKUP(B2985,'2.1.trackMPD'!$R$7:$R$29,'2.1.trackMPD'!$T$7:$T$29)</f>
        <v>6</v>
      </c>
      <c r="D2985" s="261">
        <v>1000</v>
      </c>
      <c r="E2985" s="261" t="s">
        <v>6396</v>
      </c>
      <c r="F2985" s="261" t="s">
        <v>110</v>
      </c>
      <c r="G2985" s="261" t="s">
        <v>140</v>
      </c>
      <c r="H2985" s="261" t="s">
        <v>6398</v>
      </c>
    </row>
    <row r="2986" spans="1:8" x14ac:dyDescent="0.2">
      <c r="A2986" t="s">
        <v>28</v>
      </c>
      <c r="B2986" s="261" t="s">
        <v>15</v>
      </c>
      <c r="C2986">
        <f>_xlfn.XLOOKUP(B2986,'2.1.trackMPD'!$R$7:$R$29,'2.1.trackMPD'!$T$7:$T$29)</f>
        <v>6</v>
      </c>
      <c r="D2986" s="261">
        <v>1000</v>
      </c>
      <c r="E2986" s="261" t="s">
        <v>6396</v>
      </c>
      <c r="F2986" s="261" t="s">
        <v>111</v>
      </c>
      <c r="G2986" s="261" t="s">
        <v>124</v>
      </c>
      <c r="H2986" s="261" t="s">
        <v>6398</v>
      </c>
    </row>
    <row r="2987" spans="1:8" x14ac:dyDescent="0.2">
      <c r="A2987" t="s">
        <v>28</v>
      </c>
      <c r="B2987" s="261" t="s">
        <v>15</v>
      </c>
      <c r="C2987">
        <f>_xlfn.XLOOKUP(B2987,'2.1.trackMPD'!$R$7:$R$29,'2.1.trackMPD'!$T$7:$T$29)</f>
        <v>6</v>
      </c>
      <c r="D2987" s="261">
        <v>1000</v>
      </c>
      <c r="E2987" s="261" t="s">
        <v>6396</v>
      </c>
      <c r="F2987" s="261" t="s">
        <v>111</v>
      </c>
      <c r="G2987" s="261" t="s">
        <v>140</v>
      </c>
      <c r="H2987" s="261" t="s">
        <v>6398</v>
      </c>
    </row>
    <row r="2988" spans="1:8" x14ac:dyDescent="0.2">
      <c r="A2988" t="s">
        <v>28</v>
      </c>
      <c r="B2988" s="261" t="s">
        <v>15</v>
      </c>
      <c r="C2988">
        <f>_xlfn.XLOOKUP(B2988,'2.1.trackMPD'!$R$7:$R$29,'2.1.trackMPD'!$T$7:$T$29)</f>
        <v>6</v>
      </c>
      <c r="D2988" s="261">
        <v>1000</v>
      </c>
      <c r="E2988" s="261" t="s">
        <v>6396</v>
      </c>
      <c r="F2988" s="261" t="s">
        <v>110</v>
      </c>
      <c r="G2988" s="261" t="s">
        <v>124</v>
      </c>
      <c r="H2988" s="261" t="s">
        <v>6399</v>
      </c>
    </row>
    <row r="2989" spans="1:8" x14ac:dyDescent="0.2">
      <c r="A2989" t="s">
        <v>28</v>
      </c>
      <c r="B2989" s="261" t="s">
        <v>15</v>
      </c>
      <c r="C2989">
        <f>_xlfn.XLOOKUP(B2989,'2.1.trackMPD'!$R$7:$R$29,'2.1.trackMPD'!$T$7:$T$29)</f>
        <v>6</v>
      </c>
      <c r="D2989" s="261">
        <v>1000</v>
      </c>
      <c r="E2989" s="261" t="s">
        <v>6396</v>
      </c>
      <c r="F2989" s="261" t="s">
        <v>110</v>
      </c>
      <c r="G2989" s="261" t="s">
        <v>140</v>
      </c>
      <c r="H2989" s="261" t="s">
        <v>6399</v>
      </c>
    </row>
    <row r="2990" spans="1:8" x14ac:dyDescent="0.2">
      <c r="A2990" t="s">
        <v>28</v>
      </c>
      <c r="B2990" s="261" t="s">
        <v>15</v>
      </c>
      <c r="C2990">
        <f>_xlfn.XLOOKUP(B2990,'2.1.trackMPD'!$R$7:$R$29,'2.1.trackMPD'!$T$7:$T$29)</f>
        <v>6</v>
      </c>
      <c r="D2990" s="261">
        <v>5000</v>
      </c>
      <c r="E2990" s="261" t="s">
        <v>6396</v>
      </c>
      <c r="F2990" s="261" t="s">
        <v>110</v>
      </c>
      <c r="G2990" s="261" t="s">
        <v>124</v>
      </c>
      <c r="H2990" s="261" t="s">
        <v>6398</v>
      </c>
    </row>
    <row r="2991" spans="1:8" x14ac:dyDescent="0.2">
      <c r="A2991" t="s">
        <v>28</v>
      </c>
      <c r="B2991" s="261" t="s">
        <v>15</v>
      </c>
      <c r="C2991">
        <f>_xlfn.XLOOKUP(B2991,'2.1.trackMPD'!$R$7:$R$29,'2.1.trackMPD'!$T$7:$T$29)</f>
        <v>6</v>
      </c>
      <c r="D2991" s="261">
        <v>5000</v>
      </c>
      <c r="E2991" s="261" t="s">
        <v>6396</v>
      </c>
      <c r="F2991" s="261" t="s">
        <v>110</v>
      </c>
      <c r="G2991" s="261" t="s">
        <v>140</v>
      </c>
      <c r="H2991" s="261" t="s">
        <v>6398</v>
      </c>
    </row>
    <row r="2992" spans="1:8" x14ac:dyDescent="0.2">
      <c r="A2992" t="s">
        <v>28</v>
      </c>
      <c r="B2992" s="261" t="s">
        <v>15</v>
      </c>
      <c r="C2992">
        <f>_xlfn.XLOOKUP(B2992,'2.1.trackMPD'!$R$7:$R$29,'2.1.trackMPD'!$T$7:$T$29)</f>
        <v>6</v>
      </c>
      <c r="D2992" s="261">
        <v>5000</v>
      </c>
      <c r="E2992" s="261" t="s">
        <v>6396</v>
      </c>
      <c r="F2992" s="261" t="s">
        <v>111</v>
      </c>
      <c r="G2992" s="261" t="s">
        <v>124</v>
      </c>
      <c r="H2992" s="261" t="s">
        <v>6398</v>
      </c>
    </row>
    <row r="2993" spans="1:8" x14ac:dyDescent="0.2">
      <c r="A2993" t="s">
        <v>28</v>
      </c>
      <c r="B2993" s="261" t="s">
        <v>15</v>
      </c>
      <c r="C2993">
        <f>_xlfn.XLOOKUP(B2993,'2.1.trackMPD'!$R$7:$R$29,'2.1.trackMPD'!$T$7:$T$29)</f>
        <v>6</v>
      </c>
      <c r="D2993" s="261">
        <v>5000</v>
      </c>
      <c r="E2993" s="261" t="s">
        <v>6396</v>
      </c>
      <c r="F2993" s="261" t="s">
        <v>111</v>
      </c>
      <c r="G2993" s="261" t="s">
        <v>140</v>
      </c>
      <c r="H2993" s="261" t="s">
        <v>6398</v>
      </c>
    </row>
    <row r="2994" spans="1:8" x14ac:dyDescent="0.2">
      <c r="A2994" t="s">
        <v>28</v>
      </c>
      <c r="B2994" s="261" t="s">
        <v>15</v>
      </c>
      <c r="C2994">
        <f>_xlfn.XLOOKUP(B2994,'2.1.trackMPD'!$R$7:$R$29,'2.1.trackMPD'!$T$7:$T$29)</f>
        <v>6</v>
      </c>
      <c r="D2994" s="261">
        <v>5000</v>
      </c>
      <c r="E2994" s="261" t="s">
        <v>6396</v>
      </c>
      <c r="F2994" s="261" t="s">
        <v>110</v>
      </c>
      <c r="G2994" s="261" t="s">
        <v>124</v>
      </c>
      <c r="H2994" s="261" t="s">
        <v>6399</v>
      </c>
    </row>
    <row r="2995" spans="1:8" x14ac:dyDescent="0.2">
      <c r="A2995" t="s">
        <v>28</v>
      </c>
      <c r="B2995" s="261" t="s">
        <v>15</v>
      </c>
      <c r="C2995">
        <f>_xlfn.XLOOKUP(B2995,'2.1.trackMPD'!$R$7:$R$29,'2.1.trackMPD'!$T$7:$T$29)</f>
        <v>6</v>
      </c>
      <c r="D2995" s="261">
        <v>5000</v>
      </c>
      <c r="E2995" s="261" t="s">
        <v>6396</v>
      </c>
      <c r="F2995" s="261" t="s">
        <v>110</v>
      </c>
      <c r="G2995" s="261" t="s">
        <v>140</v>
      </c>
      <c r="H2995" s="261" t="s">
        <v>6399</v>
      </c>
    </row>
    <row r="2996" spans="1:8" x14ac:dyDescent="0.2">
      <c r="A2996" t="s">
        <v>28</v>
      </c>
      <c r="B2996" s="261" t="s">
        <v>15</v>
      </c>
      <c r="C2996">
        <f>_xlfn.XLOOKUP(B2996,'2.1.trackMPD'!$R$7:$R$29,'2.1.trackMPD'!$T$7:$T$29)</f>
        <v>6</v>
      </c>
      <c r="D2996" s="261">
        <v>1</v>
      </c>
      <c r="E2996" s="261" t="s">
        <v>6400</v>
      </c>
      <c r="F2996" s="261" t="s">
        <v>110</v>
      </c>
      <c r="G2996" s="261" t="s">
        <v>124</v>
      </c>
      <c r="H2996" s="261" t="s">
        <v>6398</v>
      </c>
    </row>
    <row r="2997" spans="1:8" x14ac:dyDescent="0.2">
      <c r="A2997" t="s">
        <v>28</v>
      </c>
      <c r="B2997" s="261" t="s">
        <v>15</v>
      </c>
      <c r="C2997">
        <f>_xlfn.XLOOKUP(B2997,'2.1.trackMPD'!$R$7:$R$29,'2.1.trackMPD'!$T$7:$T$29)</f>
        <v>6</v>
      </c>
      <c r="D2997" s="261">
        <v>1</v>
      </c>
      <c r="E2997" s="261" t="s">
        <v>6400</v>
      </c>
      <c r="F2997" s="261" t="s">
        <v>110</v>
      </c>
      <c r="G2997" s="261" t="s">
        <v>140</v>
      </c>
      <c r="H2997" s="261" t="s">
        <v>6398</v>
      </c>
    </row>
    <row r="2998" spans="1:8" x14ac:dyDescent="0.2">
      <c r="A2998" t="s">
        <v>28</v>
      </c>
      <c r="B2998" s="261" t="s">
        <v>15</v>
      </c>
      <c r="C2998">
        <f>_xlfn.XLOOKUP(B2998,'2.1.trackMPD'!$R$7:$R$29,'2.1.trackMPD'!$T$7:$T$29)</f>
        <v>6</v>
      </c>
      <c r="D2998" s="261">
        <v>1</v>
      </c>
      <c r="E2998" s="261" t="s">
        <v>6400</v>
      </c>
      <c r="F2998" s="261" t="s">
        <v>111</v>
      </c>
      <c r="G2998" s="261" t="s">
        <v>124</v>
      </c>
      <c r="H2998" s="261" t="s">
        <v>6398</v>
      </c>
    </row>
    <row r="2999" spans="1:8" x14ac:dyDescent="0.2">
      <c r="A2999" t="s">
        <v>28</v>
      </c>
      <c r="B2999" s="261" t="s">
        <v>15</v>
      </c>
      <c r="C2999">
        <f>_xlfn.XLOOKUP(B2999,'2.1.trackMPD'!$R$7:$R$29,'2.1.trackMPD'!$T$7:$T$29)</f>
        <v>6</v>
      </c>
      <c r="D2999" s="261">
        <v>1</v>
      </c>
      <c r="E2999" s="261" t="s">
        <v>6400</v>
      </c>
      <c r="F2999" s="261" t="s">
        <v>111</v>
      </c>
      <c r="G2999" s="261" t="s">
        <v>140</v>
      </c>
      <c r="H2999" s="261" t="s">
        <v>6398</v>
      </c>
    </row>
    <row r="3000" spans="1:8" x14ac:dyDescent="0.2">
      <c r="A3000" t="s">
        <v>28</v>
      </c>
      <c r="B3000" s="261" t="s">
        <v>15</v>
      </c>
      <c r="C3000">
        <f>_xlfn.XLOOKUP(B3000,'2.1.trackMPD'!$R$7:$R$29,'2.1.trackMPD'!$T$7:$T$29)</f>
        <v>6</v>
      </c>
      <c r="D3000" s="261">
        <v>1</v>
      </c>
      <c r="E3000" s="261" t="s">
        <v>6400</v>
      </c>
      <c r="F3000" s="261" t="s">
        <v>110</v>
      </c>
      <c r="G3000" s="261" t="s">
        <v>124</v>
      </c>
      <c r="H3000" s="261" t="s">
        <v>6399</v>
      </c>
    </row>
    <row r="3001" spans="1:8" x14ac:dyDescent="0.2">
      <c r="A3001" t="s">
        <v>28</v>
      </c>
      <c r="B3001" s="261" t="s">
        <v>15</v>
      </c>
      <c r="C3001">
        <f>_xlfn.XLOOKUP(B3001,'2.1.trackMPD'!$R$7:$R$29,'2.1.trackMPD'!$T$7:$T$29)</f>
        <v>6</v>
      </c>
      <c r="D3001" s="261">
        <v>1</v>
      </c>
      <c r="E3001" s="261" t="s">
        <v>6400</v>
      </c>
      <c r="F3001" s="261" t="s">
        <v>110</v>
      </c>
      <c r="G3001" s="261" t="s">
        <v>140</v>
      </c>
      <c r="H3001" s="261" t="s">
        <v>6399</v>
      </c>
    </row>
    <row r="3002" spans="1:8" x14ac:dyDescent="0.2">
      <c r="A3002" t="s">
        <v>28</v>
      </c>
      <c r="B3002" s="261" t="s">
        <v>15</v>
      </c>
      <c r="C3002">
        <f>_xlfn.XLOOKUP(B3002,'2.1.trackMPD'!$R$7:$R$29,'2.1.trackMPD'!$T$7:$T$29)</f>
        <v>6</v>
      </c>
      <c r="D3002" s="261">
        <v>10</v>
      </c>
      <c r="E3002" s="261" t="s">
        <v>6400</v>
      </c>
      <c r="F3002" s="261" t="s">
        <v>110</v>
      </c>
      <c r="G3002" s="261" t="s">
        <v>124</v>
      </c>
      <c r="H3002" s="261" t="s">
        <v>6398</v>
      </c>
    </row>
    <row r="3003" spans="1:8" x14ac:dyDescent="0.2">
      <c r="A3003" t="s">
        <v>28</v>
      </c>
      <c r="B3003" s="261" t="s">
        <v>15</v>
      </c>
      <c r="C3003">
        <f>_xlfn.XLOOKUP(B3003,'2.1.trackMPD'!$R$7:$R$29,'2.1.trackMPD'!$T$7:$T$29)</f>
        <v>6</v>
      </c>
      <c r="D3003" s="261">
        <v>10</v>
      </c>
      <c r="E3003" s="261" t="s">
        <v>6400</v>
      </c>
      <c r="F3003" s="261" t="s">
        <v>110</v>
      </c>
      <c r="G3003" s="261" t="s">
        <v>140</v>
      </c>
      <c r="H3003" s="261" t="s">
        <v>6398</v>
      </c>
    </row>
    <row r="3004" spans="1:8" x14ac:dyDescent="0.2">
      <c r="A3004" t="s">
        <v>28</v>
      </c>
      <c r="B3004" s="261" t="s">
        <v>15</v>
      </c>
      <c r="C3004">
        <f>_xlfn.XLOOKUP(B3004,'2.1.trackMPD'!$R$7:$R$29,'2.1.trackMPD'!$T$7:$T$29)</f>
        <v>6</v>
      </c>
      <c r="D3004" s="261">
        <v>10</v>
      </c>
      <c r="E3004" s="261" t="s">
        <v>6400</v>
      </c>
      <c r="F3004" s="261" t="s">
        <v>111</v>
      </c>
      <c r="G3004" s="261" t="s">
        <v>124</v>
      </c>
      <c r="H3004" s="261" t="s">
        <v>6398</v>
      </c>
    </row>
    <row r="3005" spans="1:8" x14ac:dyDescent="0.2">
      <c r="A3005" t="s">
        <v>28</v>
      </c>
      <c r="B3005" s="261" t="s">
        <v>15</v>
      </c>
      <c r="C3005">
        <f>_xlfn.XLOOKUP(B3005,'2.1.trackMPD'!$R$7:$R$29,'2.1.trackMPD'!$T$7:$T$29)</f>
        <v>6</v>
      </c>
      <c r="D3005" s="261">
        <v>10</v>
      </c>
      <c r="E3005" s="261" t="s">
        <v>6400</v>
      </c>
      <c r="F3005" s="261" t="s">
        <v>111</v>
      </c>
      <c r="G3005" s="261" t="s">
        <v>140</v>
      </c>
      <c r="H3005" s="261" t="s">
        <v>6398</v>
      </c>
    </row>
    <row r="3006" spans="1:8" x14ac:dyDescent="0.2">
      <c r="A3006" t="s">
        <v>28</v>
      </c>
      <c r="B3006" s="261" t="s">
        <v>15</v>
      </c>
      <c r="C3006">
        <f>_xlfn.XLOOKUP(B3006,'2.1.trackMPD'!$R$7:$R$29,'2.1.trackMPD'!$T$7:$T$29)</f>
        <v>6</v>
      </c>
      <c r="D3006" s="261">
        <v>10</v>
      </c>
      <c r="E3006" s="261" t="s">
        <v>6400</v>
      </c>
      <c r="F3006" s="261" t="s">
        <v>110</v>
      </c>
      <c r="G3006" s="261" t="s">
        <v>124</v>
      </c>
      <c r="H3006" s="261" t="s">
        <v>6399</v>
      </c>
    </row>
    <row r="3007" spans="1:8" x14ac:dyDescent="0.2">
      <c r="A3007" t="s">
        <v>28</v>
      </c>
      <c r="B3007" s="261" t="s">
        <v>15</v>
      </c>
      <c r="C3007">
        <f>_xlfn.XLOOKUP(B3007,'2.1.trackMPD'!$R$7:$R$29,'2.1.trackMPD'!$T$7:$T$29)</f>
        <v>6</v>
      </c>
      <c r="D3007" s="261">
        <v>10</v>
      </c>
      <c r="E3007" s="261" t="s">
        <v>6400</v>
      </c>
      <c r="F3007" s="261" t="s">
        <v>110</v>
      </c>
      <c r="G3007" s="261" t="s">
        <v>140</v>
      </c>
      <c r="H3007" s="261" t="s">
        <v>6399</v>
      </c>
    </row>
    <row r="3008" spans="1:8" x14ac:dyDescent="0.2">
      <c r="A3008" t="s">
        <v>28</v>
      </c>
      <c r="B3008" s="261" t="s">
        <v>15</v>
      </c>
      <c r="C3008">
        <f>_xlfn.XLOOKUP(B3008,'2.1.trackMPD'!$R$7:$R$29,'2.1.trackMPD'!$T$7:$T$29)</f>
        <v>6</v>
      </c>
      <c r="D3008" s="261">
        <v>100</v>
      </c>
      <c r="E3008" s="261" t="s">
        <v>6400</v>
      </c>
      <c r="F3008" s="261" t="s">
        <v>110</v>
      </c>
      <c r="G3008" s="261" t="s">
        <v>124</v>
      </c>
      <c r="H3008" s="261" t="s">
        <v>6398</v>
      </c>
    </row>
    <row r="3009" spans="1:8" x14ac:dyDescent="0.2">
      <c r="A3009" t="s">
        <v>28</v>
      </c>
      <c r="B3009" s="261" t="s">
        <v>15</v>
      </c>
      <c r="C3009">
        <f>_xlfn.XLOOKUP(B3009,'2.1.trackMPD'!$R$7:$R$29,'2.1.trackMPD'!$T$7:$T$29)</f>
        <v>6</v>
      </c>
      <c r="D3009" s="261">
        <v>100</v>
      </c>
      <c r="E3009" s="261" t="s">
        <v>6400</v>
      </c>
      <c r="F3009" s="261" t="s">
        <v>110</v>
      </c>
      <c r="G3009" s="261" t="s">
        <v>140</v>
      </c>
      <c r="H3009" s="261" t="s">
        <v>6398</v>
      </c>
    </row>
    <row r="3010" spans="1:8" x14ac:dyDescent="0.2">
      <c r="A3010" t="s">
        <v>28</v>
      </c>
      <c r="B3010" s="261" t="s">
        <v>15</v>
      </c>
      <c r="C3010">
        <f>_xlfn.XLOOKUP(B3010,'2.1.trackMPD'!$R$7:$R$29,'2.1.trackMPD'!$T$7:$T$29)</f>
        <v>6</v>
      </c>
      <c r="D3010" s="261">
        <v>100</v>
      </c>
      <c r="E3010" s="261" t="s">
        <v>6400</v>
      </c>
      <c r="F3010" s="261" t="s">
        <v>111</v>
      </c>
      <c r="G3010" s="261" t="s">
        <v>124</v>
      </c>
      <c r="H3010" s="261" t="s">
        <v>6398</v>
      </c>
    </row>
    <row r="3011" spans="1:8" x14ac:dyDescent="0.2">
      <c r="A3011" t="s">
        <v>28</v>
      </c>
      <c r="B3011" s="261" t="s">
        <v>15</v>
      </c>
      <c r="C3011">
        <f>_xlfn.XLOOKUP(B3011,'2.1.trackMPD'!$R$7:$R$29,'2.1.trackMPD'!$T$7:$T$29)</f>
        <v>6</v>
      </c>
      <c r="D3011" s="261">
        <v>100</v>
      </c>
      <c r="E3011" s="261" t="s">
        <v>6400</v>
      </c>
      <c r="F3011" s="261" t="s">
        <v>111</v>
      </c>
      <c r="G3011" s="261" t="s">
        <v>140</v>
      </c>
      <c r="H3011" s="261" t="s">
        <v>6398</v>
      </c>
    </row>
    <row r="3012" spans="1:8" x14ac:dyDescent="0.2">
      <c r="A3012" t="s">
        <v>28</v>
      </c>
      <c r="B3012" s="261" t="s">
        <v>15</v>
      </c>
      <c r="C3012">
        <f>_xlfn.XLOOKUP(B3012,'2.1.trackMPD'!$R$7:$R$29,'2.1.trackMPD'!$T$7:$T$29)</f>
        <v>6</v>
      </c>
      <c r="D3012" s="261">
        <v>100</v>
      </c>
      <c r="E3012" s="261" t="s">
        <v>6400</v>
      </c>
      <c r="F3012" s="261" t="s">
        <v>110</v>
      </c>
      <c r="G3012" s="261" t="s">
        <v>124</v>
      </c>
      <c r="H3012" s="261" t="s">
        <v>6399</v>
      </c>
    </row>
    <row r="3013" spans="1:8" x14ac:dyDescent="0.2">
      <c r="A3013" t="s">
        <v>28</v>
      </c>
      <c r="B3013" s="261" t="s">
        <v>15</v>
      </c>
      <c r="C3013">
        <f>_xlfn.XLOOKUP(B3013,'2.1.trackMPD'!$R$7:$R$29,'2.1.trackMPD'!$T$7:$T$29)</f>
        <v>6</v>
      </c>
      <c r="D3013" s="261">
        <v>100</v>
      </c>
      <c r="E3013" s="261" t="s">
        <v>6400</v>
      </c>
      <c r="F3013" s="261" t="s">
        <v>110</v>
      </c>
      <c r="G3013" s="261" t="s">
        <v>140</v>
      </c>
      <c r="H3013" s="261" t="s">
        <v>6399</v>
      </c>
    </row>
    <row r="3014" spans="1:8" x14ac:dyDescent="0.2">
      <c r="A3014" t="s">
        <v>28</v>
      </c>
      <c r="B3014" s="261" t="s">
        <v>15</v>
      </c>
      <c r="C3014">
        <f>_xlfn.XLOOKUP(B3014,'2.1.trackMPD'!$R$7:$R$29,'2.1.trackMPD'!$T$7:$T$29)</f>
        <v>6</v>
      </c>
      <c r="D3014" s="261">
        <v>1000</v>
      </c>
      <c r="E3014" s="261" t="s">
        <v>6400</v>
      </c>
      <c r="F3014" s="261" t="s">
        <v>110</v>
      </c>
      <c r="G3014" s="261" t="s">
        <v>124</v>
      </c>
      <c r="H3014" s="261" t="s">
        <v>6398</v>
      </c>
    </row>
    <row r="3015" spans="1:8" x14ac:dyDescent="0.2">
      <c r="A3015" t="s">
        <v>28</v>
      </c>
      <c r="B3015" s="261" t="s">
        <v>15</v>
      </c>
      <c r="C3015">
        <f>_xlfn.XLOOKUP(B3015,'2.1.trackMPD'!$R$7:$R$29,'2.1.trackMPD'!$T$7:$T$29)</f>
        <v>6</v>
      </c>
      <c r="D3015" s="261">
        <v>1000</v>
      </c>
      <c r="E3015" s="261" t="s">
        <v>6400</v>
      </c>
      <c r="F3015" s="261" t="s">
        <v>110</v>
      </c>
      <c r="G3015" s="261" t="s">
        <v>140</v>
      </c>
      <c r="H3015" s="261" t="s">
        <v>6398</v>
      </c>
    </row>
    <row r="3016" spans="1:8" x14ac:dyDescent="0.2">
      <c r="A3016" t="s">
        <v>28</v>
      </c>
      <c r="B3016" s="261" t="s">
        <v>15</v>
      </c>
      <c r="C3016">
        <f>_xlfn.XLOOKUP(B3016,'2.1.trackMPD'!$R$7:$R$29,'2.1.trackMPD'!$T$7:$T$29)</f>
        <v>6</v>
      </c>
      <c r="D3016" s="261">
        <v>1000</v>
      </c>
      <c r="E3016" s="261" t="s">
        <v>6400</v>
      </c>
      <c r="F3016" s="261" t="s">
        <v>111</v>
      </c>
      <c r="G3016" s="261" t="s">
        <v>124</v>
      </c>
      <c r="H3016" s="261" t="s">
        <v>6398</v>
      </c>
    </row>
    <row r="3017" spans="1:8" x14ac:dyDescent="0.2">
      <c r="A3017" t="s">
        <v>28</v>
      </c>
      <c r="B3017" s="261" t="s">
        <v>15</v>
      </c>
      <c r="C3017">
        <f>_xlfn.XLOOKUP(B3017,'2.1.trackMPD'!$R$7:$R$29,'2.1.trackMPD'!$T$7:$T$29)</f>
        <v>6</v>
      </c>
      <c r="D3017" s="261">
        <v>1000</v>
      </c>
      <c r="E3017" s="261" t="s">
        <v>6400</v>
      </c>
      <c r="F3017" s="261" t="s">
        <v>111</v>
      </c>
      <c r="G3017" s="261" t="s">
        <v>140</v>
      </c>
      <c r="H3017" s="261" t="s">
        <v>6398</v>
      </c>
    </row>
    <row r="3018" spans="1:8" x14ac:dyDescent="0.2">
      <c r="A3018" t="s">
        <v>28</v>
      </c>
      <c r="B3018" s="261" t="s">
        <v>15</v>
      </c>
      <c r="C3018">
        <f>_xlfn.XLOOKUP(B3018,'2.1.trackMPD'!$R$7:$R$29,'2.1.trackMPD'!$T$7:$T$29)</f>
        <v>6</v>
      </c>
      <c r="D3018" s="261">
        <v>1000</v>
      </c>
      <c r="E3018" s="261" t="s">
        <v>6400</v>
      </c>
      <c r="F3018" s="261" t="s">
        <v>110</v>
      </c>
      <c r="G3018" s="261" t="s">
        <v>124</v>
      </c>
      <c r="H3018" s="261" t="s">
        <v>6399</v>
      </c>
    </row>
    <row r="3019" spans="1:8" x14ac:dyDescent="0.2">
      <c r="A3019" t="s">
        <v>28</v>
      </c>
      <c r="B3019" s="261" t="s">
        <v>15</v>
      </c>
      <c r="C3019">
        <f>_xlfn.XLOOKUP(B3019,'2.1.trackMPD'!$R$7:$R$29,'2.1.trackMPD'!$T$7:$T$29)</f>
        <v>6</v>
      </c>
      <c r="D3019" s="261">
        <v>1000</v>
      </c>
      <c r="E3019" s="261" t="s">
        <v>6400</v>
      </c>
      <c r="F3019" s="261" t="s">
        <v>110</v>
      </c>
      <c r="G3019" s="261" t="s">
        <v>140</v>
      </c>
      <c r="H3019" s="261" t="s">
        <v>6399</v>
      </c>
    </row>
    <row r="3020" spans="1:8" x14ac:dyDescent="0.2">
      <c r="A3020" t="s">
        <v>28</v>
      </c>
      <c r="B3020" s="261" t="s">
        <v>15</v>
      </c>
      <c r="C3020">
        <f>_xlfn.XLOOKUP(B3020,'2.1.trackMPD'!$R$7:$R$29,'2.1.trackMPD'!$T$7:$T$29)</f>
        <v>6</v>
      </c>
      <c r="D3020" s="261">
        <v>5000</v>
      </c>
      <c r="E3020" s="261" t="s">
        <v>6400</v>
      </c>
      <c r="F3020" s="261" t="s">
        <v>110</v>
      </c>
      <c r="G3020" s="261" t="s">
        <v>124</v>
      </c>
      <c r="H3020" s="261" t="s">
        <v>6398</v>
      </c>
    </row>
    <row r="3021" spans="1:8" x14ac:dyDescent="0.2">
      <c r="A3021" t="s">
        <v>28</v>
      </c>
      <c r="B3021" s="261" t="s">
        <v>15</v>
      </c>
      <c r="C3021">
        <f>_xlfn.XLOOKUP(B3021,'2.1.trackMPD'!$R$7:$R$29,'2.1.trackMPD'!$T$7:$T$29)</f>
        <v>6</v>
      </c>
      <c r="D3021" s="261">
        <v>5000</v>
      </c>
      <c r="E3021" s="261" t="s">
        <v>6400</v>
      </c>
      <c r="F3021" s="261" t="s">
        <v>110</v>
      </c>
      <c r="G3021" s="261" t="s">
        <v>140</v>
      </c>
      <c r="H3021" s="261" t="s">
        <v>6398</v>
      </c>
    </row>
    <row r="3022" spans="1:8" x14ac:dyDescent="0.2">
      <c r="A3022" t="s">
        <v>28</v>
      </c>
      <c r="B3022" s="261" t="s">
        <v>15</v>
      </c>
      <c r="C3022">
        <f>_xlfn.XLOOKUP(B3022,'2.1.trackMPD'!$R$7:$R$29,'2.1.trackMPD'!$T$7:$T$29)</f>
        <v>6</v>
      </c>
      <c r="D3022" s="261">
        <v>5000</v>
      </c>
      <c r="E3022" s="261" t="s">
        <v>6400</v>
      </c>
      <c r="F3022" s="261" t="s">
        <v>111</v>
      </c>
      <c r="G3022" s="261" t="s">
        <v>124</v>
      </c>
      <c r="H3022" s="261" t="s">
        <v>6398</v>
      </c>
    </row>
    <row r="3023" spans="1:8" x14ac:dyDescent="0.2">
      <c r="A3023" t="s">
        <v>28</v>
      </c>
      <c r="B3023" s="261" t="s">
        <v>15</v>
      </c>
      <c r="C3023">
        <f>_xlfn.XLOOKUP(B3023,'2.1.trackMPD'!$R$7:$R$29,'2.1.trackMPD'!$T$7:$T$29)</f>
        <v>6</v>
      </c>
      <c r="D3023" s="261">
        <v>5000</v>
      </c>
      <c r="E3023" s="261" t="s">
        <v>6400</v>
      </c>
      <c r="F3023" s="261" t="s">
        <v>111</v>
      </c>
      <c r="G3023" s="261" t="s">
        <v>140</v>
      </c>
      <c r="H3023" s="261" t="s">
        <v>6398</v>
      </c>
    </row>
    <row r="3024" spans="1:8" x14ac:dyDescent="0.2">
      <c r="A3024" t="s">
        <v>28</v>
      </c>
      <c r="B3024" s="261" t="s">
        <v>15</v>
      </c>
      <c r="C3024">
        <f>_xlfn.XLOOKUP(B3024,'2.1.trackMPD'!$R$7:$R$29,'2.1.trackMPD'!$T$7:$T$29)</f>
        <v>6</v>
      </c>
      <c r="D3024" s="261">
        <v>5000</v>
      </c>
      <c r="E3024" s="261" t="s">
        <v>6400</v>
      </c>
      <c r="F3024" s="261" t="s">
        <v>110</v>
      </c>
      <c r="G3024" s="261" t="s">
        <v>124</v>
      </c>
      <c r="H3024" s="261" t="s">
        <v>6399</v>
      </c>
    </row>
    <row r="3025" spans="1:8" x14ac:dyDescent="0.2">
      <c r="A3025" t="s">
        <v>28</v>
      </c>
      <c r="B3025" s="261" t="s">
        <v>15</v>
      </c>
      <c r="C3025">
        <f>_xlfn.XLOOKUP(B3025,'2.1.trackMPD'!$R$7:$R$29,'2.1.trackMPD'!$T$7:$T$29)</f>
        <v>6</v>
      </c>
      <c r="D3025" s="261">
        <v>5000</v>
      </c>
      <c r="E3025" s="261" t="s">
        <v>6400</v>
      </c>
      <c r="F3025" s="261" t="s">
        <v>110</v>
      </c>
      <c r="G3025" s="261" t="s">
        <v>140</v>
      </c>
      <c r="H3025" s="261" t="s">
        <v>6399</v>
      </c>
    </row>
    <row r="3026" spans="1:8" x14ac:dyDescent="0.2">
      <c r="A3026" t="s">
        <v>28</v>
      </c>
      <c r="B3026" s="261" t="s">
        <v>15</v>
      </c>
      <c r="C3026">
        <f>_xlfn.XLOOKUP(B3026,'2.1.trackMPD'!$R$7:$R$29,'2.1.trackMPD'!$T$7:$T$29)</f>
        <v>6</v>
      </c>
      <c r="D3026" s="261">
        <v>1</v>
      </c>
      <c r="E3026" s="261" t="s">
        <v>6401</v>
      </c>
      <c r="F3026" s="261" t="s">
        <v>110</v>
      </c>
      <c r="G3026" s="261" t="s">
        <v>124</v>
      </c>
      <c r="H3026" s="261" t="s">
        <v>6398</v>
      </c>
    </row>
    <row r="3027" spans="1:8" x14ac:dyDescent="0.2">
      <c r="A3027" t="s">
        <v>28</v>
      </c>
      <c r="B3027" s="261" t="s">
        <v>15</v>
      </c>
      <c r="C3027">
        <f>_xlfn.XLOOKUP(B3027,'2.1.trackMPD'!$R$7:$R$29,'2.1.trackMPD'!$T$7:$T$29)</f>
        <v>6</v>
      </c>
      <c r="D3027" s="261">
        <v>1</v>
      </c>
      <c r="E3027" s="261" t="s">
        <v>6401</v>
      </c>
      <c r="F3027" s="261" t="s">
        <v>110</v>
      </c>
      <c r="G3027" s="261" t="s">
        <v>140</v>
      </c>
      <c r="H3027" s="261" t="s">
        <v>6398</v>
      </c>
    </row>
    <row r="3028" spans="1:8" x14ac:dyDescent="0.2">
      <c r="A3028" t="s">
        <v>28</v>
      </c>
      <c r="B3028" s="261" t="s">
        <v>15</v>
      </c>
      <c r="C3028">
        <f>_xlfn.XLOOKUP(B3028,'2.1.trackMPD'!$R$7:$R$29,'2.1.trackMPD'!$T$7:$T$29)</f>
        <v>6</v>
      </c>
      <c r="D3028" s="261">
        <v>1</v>
      </c>
      <c r="E3028" s="261" t="s">
        <v>6401</v>
      </c>
      <c r="F3028" s="261" t="s">
        <v>111</v>
      </c>
      <c r="G3028" s="261" t="s">
        <v>124</v>
      </c>
      <c r="H3028" s="261" t="s">
        <v>6398</v>
      </c>
    </row>
    <row r="3029" spans="1:8" x14ac:dyDescent="0.2">
      <c r="A3029" t="s">
        <v>28</v>
      </c>
      <c r="B3029" s="261" t="s">
        <v>15</v>
      </c>
      <c r="C3029">
        <f>_xlfn.XLOOKUP(B3029,'2.1.trackMPD'!$R$7:$R$29,'2.1.trackMPD'!$T$7:$T$29)</f>
        <v>6</v>
      </c>
      <c r="D3029" s="261">
        <v>1</v>
      </c>
      <c r="E3029" s="261" t="s">
        <v>6401</v>
      </c>
      <c r="F3029" s="261" t="s">
        <v>111</v>
      </c>
      <c r="G3029" s="261" t="s">
        <v>140</v>
      </c>
      <c r="H3029" s="261" t="s">
        <v>6398</v>
      </c>
    </row>
    <row r="3030" spans="1:8" x14ac:dyDescent="0.2">
      <c r="A3030" t="s">
        <v>28</v>
      </c>
      <c r="B3030" s="261" t="s">
        <v>15</v>
      </c>
      <c r="C3030">
        <f>_xlfn.XLOOKUP(B3030,'2.1.trackMPD'!$R$7:$R$29,'2.1.trackMPD'!$T$7:$T$29)</f>
        <v>6</v>
      </c>
      <c r="D3030" s="261">
        <v>1</v>
      </c>
      <c r="E3030" s="261" t="s">
        <v>6401</v>
      </c>
      <c r="F3030" s="261" t="s">
        <v>110</v>
      </c>
      <c r="G3030" s="261" t="s">
        <v>124</v>
      </c>
      <c r="H3030" s="261" t="s">
        <v>6399</v>
      </c>
    </row>
    <row r="3031" spans="1:8" x14ac:dyDescent="0.2">
      <c r="A3031" t="s">
        <v>28</v>
      </c>
      <c r="B3031" s="261" t="s">
        <v>15</v>
      </c>
      <c r="C3031">
        <f>_xlfn.XLOOKUP(B3031,'2.1.trackMPD'!$R$7:$R$29,'2.1.trackMPD'!$T$7:$T$29)</f>
        <v>6</v>
      </c>
      <c r="D3031" s="261">
        <v>1</v>
      </c>
      <c r="E3031" s="261" t="s">
        <v>6401</v>
      </c>
      <c r="F3031" s="261" t="s">
        <v>110</v>
      </c>
      <c r="G3031" s="261" t="s">
        <v>140</v>
      </c>
      <c r="H3031" s="261" t="s">
        <v>6399</v>
      </c>
    </row>
    <row r="3032" spans="1:8" x14ac:dyDescent="0.2">
      <c r="A3032" t="s">
        <v>28</v>
      </c>
      <c r="B3032" s="261" t="s">
        <v>15</v>
      </c>
      <c r="C3032">
        <f>_xlfn.XLOOKUP(B3032,'2.1.trackMPD'!$R$7:$R$29,'2.1.trackMPD'!$T$7:$T$29)</f>
        <v>6</v>
      </c>
      <c r="D3032" s="261">
        <v>10</v>
      </c>
      <c r="E3032" s="261" t="s">
        <v>6401</v>
      </c>
      <c r="F3032" s="261" t="s">
        <v>110</v>
      </c>
      <c r="G3032" s="261" t="s">
        <v>124</v>
      </c>
      <c r="H3032" s="261" t="s">
        <v>6398</v>
      </c>
    </row>
    <row r="3033" spans="1:8" x14ac:dyDescent="0.2">
      <c r="A3033" t="s">
        <v>28</v>
      </c>
      <c r="B3033" s="261" t="s">
        <v>15</v>
      </c>
      <c r="C3033">
        <f>_xlfn.XLOOKUP(B3033,'2.1.trackMPD'!$R$7:$R$29,'2.1.trackMPD'!$T$7:$T$29)</f>
        <v>6</v>
      </c>
      <c r="D3033" s="261">
        <v>10</v>
      </c>
      <c r="E3033" s="261" t="s">
        <v>6401</v>
      </c>
      <c r="F3033" s="261" t="s">
        <v>110</v>
      </c>
      <c r="G3033" s="261" t="s">
        <v>140</v>
      </c>
      <c r="H3033" s="261" t="s">
        <v>6398</v>
      </c>
    </row>
    <row r="3034" spans="1:8" x14ac:dyDescent="0.2">
      <c r="A3034" t="s">
        <v>28</v>
      </c>
      <c r="B3034" s="261" t="s">
        <v>15</v>
      </c>
      <c r="C3034">
        <f>_xlfn.XLOOKUP(B3034,'2.1.trackMPD'!$R$7:$R$29,'2.1.trackMPD'!$T$7:$T$29)</f>
        <v>6</v>
      </c>
      <c r="D3034" s="261">
        <v>10</v>
      </c>
      <c r="E3034" s="261" t="s">
        <v>6401</v>
      </c>
      <c r="F3034" s="261" t="s">
        <v>111</v>
      </c>
      <c r="G3034" s="261" t="s">
        <v>124</v>
      </c>
      <c r="H3034" s="261" t="s">
        <v>6398</v>
      </c>
    </row>
    <row r="3035" spans="1:8" x14ac:dyDescent="0.2">
      <c r="A3035" t="s">
        <v>28</v>
      </c>
      <c r="B3035" s="261" t="s">
        <v>15</v>
      </c>
      <c r="C3035">
        <f>_xlfn.XLOOKUP(B3035,'2.1.trackMPD'!$R$7:$R$29,'2.1.trackMPD'!$T$7:$T$29)</f>
        <v>6</v>
      </c>
      <c r="D3035" s="261">
        <v>10</v>
      </c>
      <c r="E3035" s="261" t="s">
        <v>6401</v>
      </c>
      <c r="F3035" s="261" t="s">
        <v>111</v>
      </c>
      <c r="G3035" s="261" t="s">
        <v>140</v>
      </c>
      <c r="H3035" s="261" t="s">
        <v>6398</v>
      </c>
    </row>
    <row r="3036" spans="1:8" x14ac:dyDescent="0.2">
      <c r="A3036" t="s">
        <v>28</v>
      </c>
      <c r="B3036" s="261" t="s">
        <v>15</v>
      </c>
      <c r="C3036">
        <f>_xlfn.XLOOKUP(B3036,'2.1.trackMPD'!$R$7:$R$29,'2.1.trackMPD'!$T$7:$T$29)</f>
        <v>6</v>
      </c>
      <c r="D3036" s="261">
        <v>10</v>
      </c>
      <c r="E3036" s="261" t="s">
        <v>6401</v>
      </c>
      <c r="F3036" s="261" t="s">
        <v>110</v>
      </c>
      <c r="G3036" s="261" t="s">
        <v>124</v>
      </c>
      <c r="H3036" s="261" t="s">
        <v>6399</v>
      </c>
    </row>
    <row r="3037" spans="1:8" x14ac:dyDescent="0.2">
      <c r="A3037" t="s">
        <v>28</v>
      </c>
      <c r="B3037" s="261" t="s">
        <v>15</v>
      </c>
      <c r="C3037">
        <f>_xlfn.XLOOKUP(B3037,'2.1.trackMPD'!$R$7:$R$29,'2.1.trackMPD'!$T$7:$T$29)</f>
        <v>6</v>
      </c>
      <c r="D3037" s="261">
        <v>10</v>
      </c>
      <c r="E3037" s="261" t="s">
        <v>6401</v>
      </c>
      <c r="F3037" s="261" t="s">
        <v>110</v>
      </c>
      <c r="G3037" s="261" t="s">
        <v>140</v>
      </c>
      <c r="H3037" s="261" t="s">
        <v>6399</v>
      </c>
    </row>
    <row r="3038" spans="1:8" x14ac:dyDescent="0.2">
      <c r="A3038" t="s">
        <v>28</v>
      </c>
      <c r="B3038" s="261" t="s">
        <v>15</v>
      </c>
      <c r="C3038">
        <f>_xlfn.XLOOKUP(B3038,'2.1.trackMPD'!$R$7:$R$29,'2.1.trackMPD'!$T$7:$T$29)</f>
        <v>6</v>
      </c>
      <c r="D3038" s="261">
        <v>100</v>
      </c>
      <c r="E3038" s="261" t="s">
        <v>6401</v>
      </c>
      <c r="F3038" s="261" t="s">
        <v>110</v>
      </c>
      <c r="G3038" s="261" t="s">
        <v>124</v>
      </c>
      <c r="H3038" s="261" t="s">
        <v>6398</v>
      </c>
    </row>
    <row r="3039" spans="1:8" x14ac:dyDescent="0.2">
      <c r="A3039" t="s">
        <v>28</v>
      </c>
      <c r="B3039" s="261" t="s">
        <v>15</v>
      </c>
      <c r="C3039">
        <f>_xlfn.XLOOKUP(B3039,'2.1.trackMPD'!$R$7:$R$29,'2.1.trackMPD'!$T$7:$T$29)</f>
        <v>6</v>
      </c>
      <c r="D3039" s="261">
        <v>100</v>
      </c>
      <c r="E3039" s="261" t="s">
        <v>6401</v>
      </c>
      <c r="F3039" s="261" t="s">
        <v>110</v>
      </c>
      <c r="G3039" s="261" t="s">
        <v>140</v>
      </c>
      <c r="H3039" s="261" t="s">
        <v>6398</v>
      </c>
    </row>
    <row r="3040" spans="1:8" x14ac:dyDescent="0.2">
      <c r="A3040" t="s">
        <v>28</v>
      </c>
      <c r="B3040" s="261" t="s">
        <v>15</v>
      </c>
      <c r="C3040">
        <f>_xlfn.XLOOKUP(B3040,'2.1.trackMPD'!$R$7:$R$29,'2.1.trackMPD'!$T$7:$T$29)</f>
        <v>6</v>
      </c>
      <c r="D3040" s="261">
        <v>100</v>
      </c>
      <c r="E3040" s="261" t="s">
        <v>6401</v>
      </c>
      <c r="F3040" s="261" t="s">
        <v>111</v>
      </c>
      <c r="G3040" s="261" t="s">
        <v>124</v>
      </c>
      <c r="H3040" s="261" t="s">
        <v>6398</v>
      </c>
    </row>
    <row r="3041" spans="1:8" x14ac:dyDescent="0.2">
      <c r="A3041" t="s">
        <v>28</v>
      </c>
      <c r="B3041" s="261" t="s">
        <v>15</v>
      </c>
      <c r="C3041">
        <f>_xlfn.XLOOKUP(B3041,'2.1.trackMPD'!$R$7:$R$29,'2.1.trackMPD'!$T$7:$T$29)</f>
        <v>6</v>
      </c>
      <c r="D3041" s="261">
        <v>100</v>
      </c>
      <c r="E3041" s="261" t="s">
        <v>6401</v>
      </c>
      <c r="F3041" s="261" t="s">
        <v>111</v>
      </c>
      <c r="G3041" s="261" t="s">
        <v>140</v>
      </c>
      <c r="H3041" s="261" t="s">
        <v>6398</v>
      </c>
    </row>
    <row r="3042" spans="1:8" x14ac:dyDescent="0.2">
      <c r="A3042" t="s">
        <v>28</v>
      </c>
      <c r="B3042" s="261" t="s">
        <v>15</v>
      </c>
      <c r="C3042">
        <f>_xlfn.XLOOKUP(B3042,'2.1.trackMPD'!$R$7:$R$29,'2.1.trackMPD'!$T$7:$T$29)</f>
        <v>6</v>
      </c>
      <c r="D3042" s="261">
        <v>100</v>
      </c>
      <c r="E3042" s="261" t="s">
        <v>6401</v>
      </c>
      <c r="F3042" s="261" t="s">
        <v>110</v>
      </c>
      <c r="G3042" s="261" t="s">
        <v>124</v>
      </c>
      <c r="H3042" s="261" t="s">
        <v>6399</v>
      </c>
    </row>
    <row r="3043" spans="1:8" x14ac:dyDescent="0.2">
      <c r="A3043" t="s">
        <v>28</v>
      </c>
      <c r="B3043" s="261" t="s">
        <v>15</v>
      </c>
      <c r="C3043">
        <f>_xlfn.XLOOKUP(B3043,'2.1.trackMPD'!$R$7:$R$29,'2.1.trackMPD'!$T$7:$T$29)</f>
        <v>6</v>
      </c>
      <c r="D3043" s="261">
        <v>100</v>
      </c>
      <c r="E3043" s="261" t="s">
        <v>6401</v>
      </c>
      <c r="F3043" s="261" t="s">
        <v>110</v>
      </c>
      <c r="G3043" s="261" t="s">
        <v>140</v>
      </c>
      <c r="H3043" s="261" t="s">
        <v>6399</v>
      </c>
    </row>
    <row r="3044" spans="1:8" x14ac:dyDescent="0.2">
      <c r="A3044" t="s">
        <v>28</v>
      </c>
      <c r="B3044" s="261" t="s">
        <v>9</v>
      </c>
      <c r="C3044">
        <f>_xlfn.XLOOKUP(B3044,'2.1.trackMPD'!$R$7:$R$29,'2.1.trackMPD'!$T$7:$T$29)</f>
        <v>6</v>
      </c>
      <c r="D3044" s="261">
        <v>1</v>
      </c>
      <c r="E3044" s="261" t="s">
        <v>6396</v>
      </c>
      <c r="F3044" s="261" t="s">
        <v>110</v>
      </c>
      <c r="G3044" s="261" t="s">
        <v>124</v>
      </c>
      <c r="H3044" s="261" t="s">
        <v>6398</v>
      </c>
    </row>
    <row r="3045" spans="1:8" x14ac:dyDescent="0.2">
      <c r="A3045" t="s">
        <v>28</v>
      </c>
      <c r="B3045" s="261" t="s">
        <v>9</v>
      </c>
      <c r="C3045">
        <f>_xlfn.XLOOKUP(B3045,'2.1.trackMPD'!$R$7:$R$29,'2.1.trackMPD'!$T$7:$T$29)</f>
        <v>6</v>
      </c>
      <c r="D3045" s="261">
        <v>1</v>
      </c>
      <c r="E3045" s="261" t="s">
        <v>6396</v>
      </c>
      <c r="F3045" s="261" t="s">
        <v>110</v>
      </c>
      <c r="G3045" s="261" t="s">
        <v>140</v>
      </c>
      <c r="H3045" s="261" t="s">
        <v>6398</v>
      </c>
    </row>
    <row r="3046" spans="1:8" x14ac:dyDescent="0.2">
      <c r="A3046" t="s">
        <v>28</v>
      </c>
      <c r="B3046" s="261" t="s">
        <v>9</v>
      </c>
      <c r="C3046">
        <f>_xlfn.XLOOKUP(B3046,'2.1.trackMPD'!$R$7:$R$29,'2.1.trackMPD'!$T$7:$T$29)</f>
        <v>6</v>
      </c>
      <c r="D3046" s="261">
        <v>1</v>
      </c>
      <c r="E3046" s="261" t="s">
        <v>6396</v>
      </c>
      <c r="F3046" s="261" t="s">
        <v>111</v>
      </c>
      <c r="G3046" s="261" t="s">
        <v>124</v>
      </c>
      <c r="H3046" s="261" t="s">
        <v>6398</v>
      </c>
    </row>
    <row r="3047" spans="1:8" x14ac:dyDescent="0.2">
      <c r="A3047" t="s">
        <v>28</v>
      </c>
      <c r="B3047" s="261" t="s">
        <v>9</v>
      </c>
      <c r="C3047">
        <f>_xlfn.XLOOKUP(B3047,'2.1.trackMPD'!$R$7:$R$29,'2.1.trackMPD'!$T$7:$T$29)</f>
        <v>6</v>
      </c>
      <c r="D3047" s="261">
        <v>1</v>
      </c>
      <c r="E3047" s="261" t="s">
        <v>6396</v>
      </c>
      <c r="F3047" s="261" t="s">
        <v>111</v>
      </c>
      <c r="G3047" s="261" t="s">
        <v>140</v>
      </c>
      <c r="H3047" s="261" t="s">
        <v>6398</v>
      </c>
    </row>
    <row r="3048" spans="1:8" x14ac:dyDescent="0.2">
      <c r="A3048" t="s">
        <v>28</v>
      </c>
      <c r="B3048" s="261" t="s">
        <v>9</v>
      </c>
      <c r="C3048">
        <f>_xlfn.XLOOKUP(B3048,'2.1.trackMPD'!$R$7:$R$29,'2.1.trackMPD'!$T$7:$T$29)</f>
        <v>6</v>
      </c>
      <c r="D3048" s="261">
        <v>1</v>
      </c>
      <c r="E3048" s="261" t="s">
        <v>6396</v>
      </c>
      <c r="F3048" s="261" t="s">
        <v>110</v>
      </c>
      <c r="G3048" s="261" t="s">
        <v>124</v>
      </c>
      <c r="H3048" s="261" t="s">
        <v>6399</v>
      </c>
    </row>
    <row r="3049" spans="1:8" x14ac:dyDescent="0.2">
      <c r="A3049" t="s">
        <v>28</v>
      </c>
      <c r="B3049" s="261" t="s">
        <v>9</v>
      </c>
      <c r="C3049">
        <f>_xlfn.XLOOKUP(B3049,'2.1.trackMPD'!$R$7:$R$29,'2.1.trackMPD'!$T$7:$T$29)</f>
        <v>6</v>
      </c>
      <c r="D3049" s="261">
        <v>1</v>
      </c>
      <c r="E3049" s="261" t="s">
        <v>6396</v>
      </c>
      <c r="F3049" s="261" t="s">
        <v>110</v>
      </c>
      <c r="G3049" s="261" t="s">
        <v>140</v>
      </c>
      <c r="H3049" s="261" t="s">
        <v>6399</v>
      </c>
    </row>
    <row r="3050" spans="1:8" x14ac:dyDescent="0.2">
      <c r="A3050" t="s">
        <v>28</v>
      </c>
      <c r="B3050" s="261" t="s">
        <v>9</v>
      </c>
      <c r="C3050">
        <f>_xlfn.XLOOKUP(B3050,'2.1.trackMPD'!$R$7:$R$29,'2.1.trackMPD'!$T$7:$T$29)</f>
        <v>6</v>
      </c>
      <c r="D3050" s="261">
        <v>10</v>
      </c>
      <c r="E3050" s="261" t="s">
        <v>6396</v>
      </c>
      <c r="F3050" s="261" t="s">
        <v>110</v>
      </c>
      <c r="G3050" s="261" t="s">
        <v>124</v>
      </c>
      <c r="H3050" s="261" t="s">
        <v>6398</v>
      </c>
    </row>
    <row r="3051" spans="1:8" x14ac:dyDescent="0.2">
      <c r="A3051" t="s">
        <v>28</v>
      </c>
      <c r="B3051" s="261" t="s">
        <v>9</v>
      </c>
      <c r="C3051">
        <f>_xlfn.XLOOKUP(B3051,'2.1.trackMPD'!$R$7:$R$29,'2.1.trackMPD'!$T$7:$T$29)</f>
        <v>6</v>
      </c>
      <c r="D3051" s="261">
        <v>10</v>
      </c>
      <c r="E3051" s="261" t="s">
        <v>6396</v>
      </c>
      <c r="F3051" s="261" t="s">
        <v>110</v>
      </c>
      <c r="G3051" s="261" t="s">
        <v>140</v>
      </c>
      <c r="H3051" s="261" t="s">
        <v>6398</v>
      </c>
    </row>
    <row r="3052" spans="1:8" x14ac:dyDescent="0.2">
      <c r="A3052" t="s">
        <v>28</v>
      </c>
      <c r="B3052" s="261" t="s">
        <v>9</v>
      </c>
      <c r="C3052">
        <f>_xlfn.XLOOKUP(B3052,'2.1.trackMPD'!$R$7:$R$29,'2.1.trackMPD'!$T$7:$T$29)</f>
        <v>6</v>
      </c>
      <c r="D3052" s="261">
        <v>10</v>
      </c>
      <c r="E3052" s="261" t="s">
        <v>6396</v>
      </c>
      <c r="F3052" s="261" t="s">
        <v>111</v>
      </c>
      <c r="G3052" s="261" t="s">
        <v>124</v>
      </c>
      <c r="H3052" s="261" t="s">
        <v>6398</v>
      </c>
    </row>
    <row r="3053" spans="1:8" x14ac:dyDescent="0.2">
      <c r="A3053" t="s">
        <v>28</v>
      </c>
      <c r="B3053" s="261" t="s">
        <v>9</v>
      </c>
      <c r="C3053">
        <f>_xlfn.XLOOKUP(B3053,'2.1.trackMPD'!$R$7:$R$29,'2.1.trackMPD'!$T$7:$T$29)</f>
        <v>6</v>
      </c>
      <c r="D3053" s="261">
        <v>10</v>
      </c>
      <c r="E3053" s="261" t="s">
        <v>6396</v>
      </c>
      <c r="F3053" s="261" t="s">
        <v>111</v>
      </c>
      <c r="G3053" s="261" t="s">
        <v>140</v>
      </c>
      <c r="H3053" s="261" t="s">
        <v>6398</v>
      </c>
    </row>
    <row r="3054" spans="1:8" x14ac:dyDescent="0.2">
      <c r="A3054" t="s">
        <v>28</v>
      </c>
      <c r="B3054" s="261" t="s">
        <v>9</v>
      </c>
      <c r="C3054">
        <f>_xlfn.XLOOKUP(B3054,'2.1.trackMPD'!$R$7:$R$29,'2.1.trackMPD'!$T$7:$T$29)</f>
        <v>6</v>
      </c>
      <c r="D3054" s="261">
        <v>10</v>
      </c>
      <c r="E3054" s="261" t="s">
        <v>6396</v>
      </c>
      <c r="F3054" s="261" t="s">
        <v>110</v>
      </c>
      <c r="G3054" s="261" t="s">
        <v>124</v>
      </c>
      <c r="H3054" s="261" t="s">
        <v>6399</v>
      </c>
    </row>
    <row r="3055" spans="1:8" x14ac:dyDescent="0.2">
      <c r="A3055" t="s">
        <v>28</v>
      </c>
      <c r="B3055" s="261" t="s">
        <v>9</v>
      </c>
      <c r="C3055">
        <f>_xlfn.XLOOKUP(B3055,'2.1.trackMPD'!$R$7:$R$29,'2.1.trackMPD'!$T$7:$T$29)</f>
        <v>6</v>
      </c>
      <c r="D3055" s="261">
        <v>10</v>
      </c>
      <c r="E3055" s="261" t="s">
        <v>6396</v>
      </c>
      <c r="F3055" s="261" t="s">
        <v>110</v>
      </c>
      <c r="G3055" s="261" t="s">
        <v>140</v>
      </c>
      <c r="H3055" s="261" t="s">
        <v>6399</v>
      </c>
    </row>
    <row r="3056" spans="1:8" x14ac:dyDescent="0.2">
      <c r="A3056" t="s">
        <v>28</v>
      </c>
      <c r="B3056" s="261" t="s">
        <v>9</v>
      </c>
      <c r="C3056">
        <f>_xlfn.XLOOKUP(B3056,'2.1.trackMPD'!$R$7:$R$29,'2.1.trackMPD'!$T$7:$T$29)</f>
        <v>6</v>
      </c>
      <c r="D3056" s="261">
        <v>100</v>
      </c>
      <c r="E3056" s="261" t="s">
        <v>6396</v>
      </c>
      <c r="F3056" s="261" t="s">
        <v>110</v>
      </c>
      <c r="G3056" s="261" t="s">
        <v>124</v>
      </c>
      <c r="H3056" s="261" t="s">
        <v>6398</v>
      </c>
    </row>
    <row r="3057" spans="1:8" x14ac:dyDescent="0.2">
      <c r="A3057" t="s">
        <v>28</v>
      </c>
      <c r="B3057" s="261" t="s">
        <v>9</v>
      </c>
      <c r="C3057">
        <f>_xlfn.XLOOKUP(B3057,'2.1.trackMPD'!$R$7:$R$29,'2.1.trackMPD'!$T$7:$T$29)</f>
        <v>6</v>
      </c>
      <c r="D3057" s="261">
        <v>100</v>
      </c>
      <c r="E3057" s="261" t="s">
        <v>6396</v>
      </c>
      <c r="F3057" s="261" t="s">
        <v>110</v>
      </c>
      <c r="G3057" s="261" t="s">
        <v>140</v>
      </c>
      <c r="H3057" s="261" t="s">
        <v>6398</v>
      </c>
    </row>
    <row r="3058" spans="1:8" x14ac:dyDescent="0.2">
      <c r="A3058" t="s">
        <v>28</v>
      </c>
      <c r="B3058" s="261" t="s">
        <v>9</v>
      </c>
      <c r="C3058">
        <f>_xlfn.XLOOKUP(B3058,'2.1.trackMPD'!$R$7:$R$29,'2.1.trackMPD'!$T$7:$T$29)</f>
        <v>6</v>
      </c>
      <c r="D3058" s="261">
        <v>100</v>
      </c>
      <c r="E3058" s="261" t="s">
        <v>6396</v>
      </c>
      <c r="F3058" s="261" t="s">
        <v>111</v>
      </c>
      <c r="G3058" s="261" t="s">
        <v>124</v>
      </c>
      <c r="H3058" s="261" t="s">
        <v>6398</v>
      </c>
    </row>
    <row r="3059" spans="1:8" x14ac:dyDescent="0.2">
      <c r="A3059" t="s">
        <v>28</v>
      </c>
      <c r="B3059" s="261" t="s">
        <v>9</v>
      </c>
      <c r="C3059">
        <f>_xlfn.XLOOKUP(B3059,'2.1.trackMPD'!$R$7:$R$29,'2.1.trackMPD'!$T$7:$T$29)</f>
        <v>6</v>
      </c>
      <c r="D3059" s="261">
        <v>100</v>
      </c>
      <c r="E3059" s="261" t="s">
        <v>6396</v>
      </c>
      <c r="F3059" s="261" t="s">
        <v>111</v>
      </c>
      <c r="G3059" s="261" t="s">
        <v>140</v>
      </c>
      <c r="H3059" s="261" t="s">
        <v>6398</v>
      </c>
    </row>
    <row r="3060" spans="1:8" x14ac:dyDescent="0.2">
      <c r="A3060" t="s">
        <v>28</v>
      </c>
      <c r="B3060" s="261" t="s">
        <v>9</v>
      </c>
      <c r="C3060">
        <f>_xlfn.XLOOKUP(B3060,'2.1.trackMPD'!$R$7:$R$29,'2.1.trackMPD'!$T$7:$T$29)</f>
        <v>6</v>
      </c>
      <c r="D3060" s="261">
        <v>100</v>
      </c>
      <c r="E3060" s="261" t="s">
        <v>6396</v>
      </c>
      <c r="F3060" s="261" t="s">
        <v>110</v>
      </c>
      <c r="G3060" s="261" t="s">
        <v>124</v>
      </c>
      <c r="H3060" s="261" t="s">
        <v>6399</v>
      </c>
    </row>
    <row r="3061" spans="1:8" x14ac:dyDescent="0.2">
      <c r="A3061" t="s">
        <v>28</v>
      </c>
      <c r="B3061" s="261" t="s">
        <v>9</v>
      </c>
      <c r="C3061">
        <f>_xlfn.XLOOKUP(B3061,'2.1.trackMPD'!$R$7:$R$29,'2.1.trackMPD'!$T$7:$T$29)</f>
        <v>6</v>
      </c>
      <c r="D3061" s="261">
        <v>100</v>
      </c>
      <c r="E3061" s="261" t="s">
        <v>6396</v>
      </c>
      <c r="F3061" s="261" t="s">
        <v>110</v>
      </c>
      <c r="G3061" s="261" t="s">
        <v>140</v>
      </c>
      <c r="H3061" s="261" t="s">
        <v>6399</v>
      </c>
    </row>
    <row r="3062" spans="1:8" x14ac:dyDescent="0.2">
      <c r="A3062" t="s">
        <v>28</v>
      </c>
      <c r="B3062" s="261" t="s">
        <v>9</v>
      </c>
      <c r="C3062">
        <f>_xlfn.XLOOKUP(B3062,'2.1.trackMPD'!$R$7:$R$29,'2.1.trackMPD'!$T$7:$T$29)</f>
        <v>6</v>
      </c>
      <c r="D3062" s="261">
        <v>1000</v>
      </c>
      <c r="E3062" s="261" t="s">
        <v>6396</v>
      </c>
      <c r="F3062" s="261" t="s">
        <v>110</v>
      </c>
      <c r="G3062" s="261" t="s">
        <v>124</v>
      </c>
      <c r="H3062" s="261" t="s">
        <v>6398</v>
      </c>
    </row>
    <row r="3063" spans="1:8" x14ac:dyDescent="0.2">
      <c r="A3063" t="s">
        <v>28</v>
      </c>
      <c r="B3063" s="261" t="s">
        <v>9</v>
      </c>
      <c r="C3063">
        <f>_xlfn.XLOOKUP(B3063,'2.1.trackMPD'!$R$7:$R$29,'2.1.trackMPD'!$T$7:$T$29)</f>
        <v>6</v>
      </c>
      <c r="D3063" s="261">
        <v>1000</v>
      </c>
      <c r="E3063" s="261" t="s">
        <v>6396</v>
      </c>
      <c r="F3063" s="261" t="s">
        <v>110</v>
      </c>
      <c r="G3063" s="261" t="s">
        <v>140</v>
      </c>
      <c r="H3063" s="261" t="s">
        <v>6398</v>
      </c>
    </row>
    <row r="3064" spans="1:8" x14ac:dyDescent="0.2">
      <c r="A3064" t="s">
        <v>28</v>
      </c>
      <c r="B3064" s="261" t="s">
        <v>9</v>
      </c>
      <c r="C3064">
        <f>_xlfn.XLOOKUP(B3064,'2.1.trackMPD'!$R$7:$R$29,'2.1.trackMPD'!$T$7:$T$29)</f>
        <v>6</v>
      </c>
      <c r="D3064" s="261">
        <v>1000</v>
      </c>
      <c r="E3064" s="261" t="s">
        <v>6396</v>
      </c>
      <c r="F3064" s="261" t="s">
        <v>111</v>
      </c>
      <c r="G3064" s="261" t="s">
        <v>124</v>
      </c>
      <c r="H3064" s="261" t="s">
        <v>6398</v>
      </c>
    </row>
    <row r="3065" spans="1:8" x14ac:dyDescent="0.2">
      <c r="A3065" t="s">
        <v>28</v>
      </c>
      <c r="B3065" s="261" t="s">
        <v>9</v>
      </c>
      <c r="C3065">
        <f>_xlfn.XLOOKUP(B3065,'2.1.trackMPD'!$R$7:$R$29,'2.1.trackMPD'!$T$7:$T$29)</f>
        <v>6</v>
      </c>
      <c r="D3065" s="261">
        <v>1000</v>
      </c>
      <c r="E3065" s="261" t="s">
        <v>6396</v>
      </c>
      <c r="F3065" s="261" t="s">
        <v>111</v>
      </c>
      <c r="G3065" s="261" t="s">
        <v>140</v>
      </c>
      <c r="H3065" s="261" t="s">
        <v>6398</v>
      </c>
    </row>
    <row r="3066" spans="1:8" x14ac:dyDescent="0.2">
      <c r="A3066" t="s">
        <v>28</v>
      </c>
      <c r="B3066" s="261" t="s">
        <v>9</v>
      </c>
      <c r="C3066">
        <f>_xlfn.XLOOKUP(B3066,'2.1.trackMPD'!$R$7:$R$29,'2.1.trackMPD'!$T$7:$T$29)</f>
        <v>6</v>
      </c>
      <c r="D3066" s="261">
        <v>1000</v>
      </c>
      <c r="E3066" s="261" t="s">
        <v>6396</v>
      </c>
      <c r="F3066" s="261" t="s">
        <v>110</v>
      </c>
      <c r="G3066" s="261" t="s">
        <v>124</v>
      </c>
      <c r="H3066" s="261" t="s">
        <v>6399</v>
      </c>
    </row>
    <row r="3067" spans="1:8" x14ac:dyDescent="0.2">
      <c r="A3067" t="s">
        <v>28</v>
      </c>
      <c r="B3067" s="261" t="s">
        <v>9</v>
      </c>
      <c r="C3067">
        <f>_xlfn.XLOOKUP(B3067,'2.1.trackMPD'!$R$7:$R$29,'2.1.trackMPD'!$T$7:$T$29)</f>
        <v>6</v>
      </c>
      <c r="D3067" s="261">
        <v>1000</v>
      </c>
      <c r="E3067" s="261" t="s">
        <v>6396</v>
      </c>
      <c r="F3067" s="261" t="s">
        <v>110</v>
      </c>
      <c r="G3067" s="261" t="s">
        <v>140</v>
      </c>
      <c r="H3067" s="261" t="s">
        <v>6399</v>
      </c>
    </row>
    <row r="3068" spans="1:8" x14ac:dyDescent="0.2">
      <c r="A3068" t="s">
        <v>28</v>
      </c>
      <c r="B3068" s="261" t="s">
        <v>9</v>
      </c>
      <c r="C3068">
        <f>_xlfn.XLOOKUP(B3068,'2.1.trackMPD'!$R$7:$R$29,'2.1.trackMPD'!$T$7:$T$29)</f>
        <v>6</v>
      </c>
      <c r="D3068" s="261">
        <v>5000</v>
      </c>
      <c r="E3068" s="261" t="s">
        <v>6396</v>
      </c>
      <c r="F3068" s="261" t="s">
        <v>110</v>
      </c>
      <c r="G3068" s="261" t="s">
        <v>124</v>
      </c>
      <c r="H3068" s="261" t="s">
        <v>6398</v>
      </c>
    </row>
    <row r="3069" spans="1:8" x14ac:dyDescent="0.2">
      <c r="A3069" t="s">
        <v>28</v>
      </c>
      <c r="B3069" s="261" t="s">
        <v>9</v>
      </c>
      <c r="C3069">
        <f>_xlfn.XLOOKUP(B3069,'2.1.trackMPD'!$R$7:$R$29,'2.1.trackMPD'!$T$7:$T$29)</f>
        <v>6</v>
      </c>
      <c r="D3069" s="261">
        <v>5000</v>
      </c>
      <c r="E3069" s="261" t="s">
        <v>6396</v>
      </c>
      <c r="F3069" s="261" t="s">
        <v>110</v>
      </c>
      <c r="G3069" s="261" t="s">
        <v>140</v>
      </c>
      <c r="H3069" s="261" t="s">
        <v>6398</v>
      </c>
    </row>
    <row r="3070" spans="1:8" x14ac:dyDescent="0.2">
      <c r="A3070" t="s">
        <v>28</v>
      </c>
      <c r="B3070" s="261" t="s">
        <v>9</v>
      </c>
      <c r="C3070">
        <f>_xlfn.XLOOKUP(B3070,'2.1.trackMPD'!$R$7:$R$29,'2.1.trackMPD'!$T$7:$T$29)</f>
        <v>6</v>
      </c>
      <c r="D3070" s="261">
        <v>5000</v>
      </c>
      <c r="E3070" s="261" t="s">
        <v>6396</v>
      </c>
      <c r="F3070" s="261" t="s">
        <v>111</v>
      </c>
      <c r="G3070" s="261" t="s">
        <v>124</v>
      </c>
      <c r="H3070" s="261" t="s">
        <v>6398</v>
      </c>
    </row>
    <row r="3071" spans="1:8" x14ac:dyDescent="0.2">
      <c r="A3071" t="s">
        <v>28</v>
      </c>
      <c r="B3071" s="261" t="s">
        <v>9</v>
      </c>
      <c r="C3071">
        <f>_xlfn.XLOOKUP(B3071,'2.1.trackMPD'!$R$7:$R$29,'2.1.trackMPD'!$T$7:$T$29)</f>
        <v>6</v>
      </c>
      <c r="D3071" s="261">
        <v>5000</v>
      </c>
      <c r="E3071" s="261" t="s">
        <v>6396</v>
      </c>
      <c r="F3071" s="261" t="s">
        <v>111</v>
      </c>
      <c r="G3071" s="261" t="s">
        <v>140</v>
      </c>
      <c r="H3071" s="261" t="s">
        <v>6398</v>
      </c>
    </row>
    <row r="3072" spans="1:8" x14ac:dyDescent="0.2">
      <c r="A3072" t="s">
        <v>28</v>
      </c>
      <c r="B3072" s="261" t="s">
        <v>9</v>
      </c>
      <c r="C3072">
        <f>_xlfn.XLOOKUP(B3072,'2.1.trackMPD'!$R$7:$R$29,'2.1.trackMPD'!$T$7:$T$29)</f>
        <v>6</v>
      </c>
      <c r="D3072" s="261">
        <v>5000</v>
      </c>
      <c r="E3072" s="261" t="s">
        <v>6396</v>
      </c>
      <c r="F3072" s="261" t="s">
        <v>110</v>
      </c>
      <c r="G3072" s="261" t="s">
        <v>124</v>
      </c>
      <c r="H3072" s="261" t="s">
        <v>6399</v>
      </c>
    </row>
    <row r="3073" spans="1:8" x14ac:dyDescent="0.2">
      <c r="A3073" t="s">
        <v>28</v>
      </c>
      <c r="B3073" s="261" t="s">
        <v>9</v>
      </c>
      <c r="C3073">
        <f>_xlfn.XLOOKUP(B3073,'2.1.trackMPD'!$R$7:$R$29,'2.1.trackMPD'!$T$7:$T$29)</f>
        <v>6</v>
      </c>
      <c r="D3073" s="261">
        <v>5000</v>
      </c>
      <c r="E3073" s="261" t="s">
        <v>6396</v>
      </c>
      <c r="F3073" s="261" t="s">
        <v>110</v>
      </c>
      <c r="G3073" s="261" t="s">
        <v>140</v>
      </c>
      <c r="H3073" s="261" t="s">
        <v>6399</v>
      </c>
    </row>
    <row r="3074" spans="1:8" x14ac:dyDescent="0.2">
      <c r="A3074" t="s">
        <v>28</v>
      </c>
      <c r="B3074" s="261" t="s">
        <v>9</v>
      </c>
      <c r="C3074">
        <f>_xlfn.XLOOKUP(B3074,'2.1.trackMPD'!$R$7:$R$29,'2.1.trackMPD'!$T$7:$T$29)</f>
        <v>6</v>
      </c>
      <c r="D3074" s="261">
        <v>1</v>
      </c>
      <c r="E3074" s="261" t="s">
        <v>6400</v>
      </c>
      <c r="F3074" s="261" t="s">
        <v>110</v>
      </c>
      <c r="G3074" s="261" t="s">
        <v>124</v>
      </c>
      <c r="H3074" s="261" t="s">
        <v>6398</v>
      </c>
    </row>
    <row r="3075" spans="1:8" x14ac:dyDescent="0.2">
      <c r="A3075" t="s">
        <v>28</v>
      </c>
      <c r="B3075" s="261" t="s">
        <v>9</v>
      </c>
      <c r="C3075">
        <f>_xlfn.XLOOKUP(B3075,'2.1.trackMPD'!$R$7:$R$29,'2.1.trackMPD'!$T$7:$T$29)</f>
        <v>6</v>
      </c>
      <c r="D3075" s="261">
        <v>1</v>
      </c>
      <c r="E3075" s="261" t="s">
        <v>6400</v>
      </c>
      <c r="F3075" s="261" t="s">
        <v>110</v>
      </c>
      <c r="G3075" s="261" t="s">
        <v>140</v>
      </c>
      <c r="H3075" s="261" t="s">
        <v>6398</v>
      </c>
    </row>
    <row r="3076" spans="1:8" x14ac:dyDescent="0.2">
      <c r="A3076" t="s">
        <v>28</v>
      </c>
      <c r="B3076" s="261" t="s">
        <v>9</v>
      </c>
      <c r="C3076">
        <f>_xlfn.XLOOKUP(B3076,'2.1.trackMPD'!$R$7:$R$29,'2.1.trackMPD'!$T$7:$T$29)</f>
        <v>6</v>
      </c>
      <c r="D3076" s="261">
        <v>1</v>
      </c>
      <c r="E3076" s="261" t="s">
        <v>6400</v>
      </c>
      <c r="F3076" s="261" t="s">
        <v>111</v>
      </c>
      <c r="G3076" s="261" t="s">
        <v>124</v>
      </c>
      <c r="H3076" s="261" t="s">
        <v>6398</v>
      </c>
    </row>
    <row r="3077" spans="1:8" x14ac:dyDescent="0.2">
      <c r="A3077" t="s">
        <v>28</v>
      </c>
      <c r="B3077" s="261" t="s">
        <v>9</v>
      </c>
      <c r="C3077">
        <f>_xlfn.XLOOKUP(B3077,'2.1.trackMPD'!$R$7:$R$29,'2.1.trackMPD'!$T$7:$T$29)</f>
        <v>6</v>
      </c>
      <c r="D3077" s="261">
        <v>1</v>
      </c>
      <c r="E3077" s="261" t="s">
        <v>6400</v>
      </c>
      <c r="F3077" s="261" t="s">
        <v>111</v>
      </c>
      <c r="G3077" s="261" t="s">
        <v>140</v>
      </c>
      <c r="H3077" s="261" t="s">
        <v>6398</v>
      </c>
    </row>
    <row r="3078" spans="1:8" x14ac:dyDescent="0.2">
      <c r="A3078" t="s">
        <v>28</v>
      </c>
      <c r="B3078" s="261" t="s">
        <v>9</v>
      </c>
      <c r="C3078">
        <f>_xlfn.XLOOKUP(B3078,'2.1.trackMPD'!$R$7:$R$29,'2.1.trackMPD'!$T$7:$T$29)</f>
        <v>6</v>
      </c>
      <c r="D3078" s="261">
        <v>1</v>
      </c>
      <c r="E3078" s="261" t="s">
        <v>6400</v>
      </c>
      <c r="F3078" s="261" t="s">
        <v>110</v>
      </c>
      <c r="G3078" s="261" t="s">
        <v>124</v>
      </c>
      <c r="H3078" s="261" t="s">
        <v>6399</v>
      </c>
    </row>
    <row r="3079" spans="1:8" x14ac:dyDescent="0.2">
      <c r="A3079" t="s">
        <v>28</v>
      </c>
      <c r="B3079" s="261" t="s">
        <v>9</v>
      </c>
      <c r="C3079">
        <f>_xlfn.XLOOKUP(B3079,'2.1.trackMPD'!$R$7:$R$29,'2.1.trackMPD'!$T$7:$T$29)</f>
        <v>6</v>
      </c>
      <c r="D3079" s="261">
        <v>1</v>
      </c>
      <c r="E3079" s="261" t="s">
        <v>6400</v>
      </c>
      <c r="F3079" s="261" t="s">
        <v>110</v>
      </c>
      <c r="G3079" s="261" t="s">
        <v>140</v>
      </c>
      <c r="H3079" s="261" t="s">
        <v>6399</v>
      </c>
    </row>
    <row r="3080" spans="1:8" x14ac:dyDescent="0.2">
      <c r="A3080" t="s">
        <v>28</v>
      </c>
      <c r="B3080" s="261" t="s">
        <v>9</v>
      </c>
      <c r="C3080">
        <f>_xlfn.XLOOKUP(B3080,'2.1.trackMPD'!$R$7:$R$29,'2.1.trackMPD'!$T$7:$T$29)</f>
        <v>6</v>
      </c>
      <c r="D3080" s="261">
        <v>10</v>
      </c>
      <c r="E3080" s="261" t="s">
        <v>6400</v>
      </c>
      <c r="F3080" s="261" t="s">
        <v>110</v>
      </c>
      <c r="G3080" s="261" t="s">
        <v>124</v>
      </c>
      <c r="H3080" s="261" t="s">
        <v>6398</v>
      </c>
    </row>
    <row r="3081" spans="1:8" x14ac:dyDescent="0.2">
      <c r="A3081" t="s">
        <v>28</v>
      </c>
      <c r="B3081" s="261" t="s">
        <v>9</v>
      </c>
      <c r="C3081">
        <f>_xlfn.XLOOKUP(B3081,'2.1.trackMPD'!$R$7:$R$29,'2.1.trackMPD'!$T$7:$T$29)</f>
        <v>6</v>
      </c>
      <c r="D3081" s="261">
        <v>10</v>
      </c>
      <c r="E3081" s="261" t="s">
        <v>6400</v>
      </c>
      <c r="F3081" s="261" t="s">
        <v>110</v>
      </c>
      <c r="G3081" s="261" t="s">
        <v>140</v>
      </c>
      <c r="H3081" s="261" t="s">
        <v>6398</v>
      </c>
    </row>
    <row r="3082" spans="1:8" x14ac:dyDescent="0.2">
      <c r="A3082" t="s">
        <v>28</v>
      </c>
      <c r="B3082" s="261" t="s">
        <v>9</v>
      </c>
      <c r="C3082">
        <f>_xlfn.XLOOKUP(B3082,'2.1.trackMPD'!$R$7:$R$29,'2.1.trackMPD'!$T$7:$T$29)</f>
        <v>6</v>
      </c>
      <c r="D3082" s="261">
        <v>10</v>
      </c>
      <c r="E3082" s="261" t="s">
        <v>6400</v>
      </c>
      <c r="F3082" s="261" t="s">
        <v>111</v>
      </c>
      <c r="G3082" s="261" t="s">
        <v>124</v>
      </c>
      <c r="H3082" s="261" t="s">
        <v>6398</v>
      </c>
    </row>
    <row r="3083" spans="1:8" x14ac:dyDescent="0.2">
      <c r="A3083" t="s">
        <v>28</v>
      </c>
      <c r="B3083" s="261" t="s">
        <v>9</v>
      </c>
      <c r="C3083">
        <f>_xlfn.XLOOKUP(B3083,'2.1.trackMPD'!$R$7:$R$29,'2.1.trackMPD'!$T$7:$T$29)</f>
        <v>6</v>
      </c>
      <c r="D3083" s="261">
        <v>10</v>
      </c>
      <c r="E3083" s="261" t="s">
        <v>6400</v>
      </c>
      <c r="F3083" s="261" t="s">
        <v>111</v>
      </c>
      <c r="G3083" s="261" t="s">
        <v>140</v>
      </c>
      <c r="H3083" s="261" t="s">
        <v>6398</v>
      </c>
    </row>
    <row r="3084" spans="1:8" x14ac:dyDescent="0.2">
      <c r="A3084" t="s">
        <v>28</v>
      </c>
      <c r="B3084" s="261" t="s">
        <v>9</v>
      </c>
      <c r="C3084">
        <f>_xlfn.XLOOKUP(B3084,'2.1.trackMPD'!$R$7:$R$29,'2.1.trackMPD'!$T$7:$T$29)</f>
        <v>6</v>
      </c>
      <c r="D3084" s="261">
        <v>10</v>
      </c>
      <c r="E3084" s="261" t="s">
        <v>6400</v>
      </c>
      <c r="F3084" s="261" t="s">
        <v>110</v>
      </c>
      <c r="G3084" s="261" t="s">
        <v>124</v>
      </c>
      <c r="H3084" s="261" t="s">
        <v>6399</v>
      </c>
    </row>
    <row r="3085" spans="1:8" x14ac:dyDescent="0.2">
      <c r="A3085" t="s">
        <v>28</v>
      </c>
      <c r="B3085" s="261" t="s">
        <v>9</v>
      </c>
      <c r="C3085">
        <f>_xlfn.XLOOKUP(B3085,'2.1.trackMPD'!$R$7:$R$29,'2.1.trackMPD'!$T$7:$T$29)</f>
        <v>6</v>
      </c>
      <c r="D3085" s="261">
        <v>10</v>
      </c>
      <c r="E3085" s="261" t="s">
        <v>6400</v>
      </c>
      <c r="F3085" s="261" t="s">
        <v>110</v>
      </c>
      <c r="G3085" s="261" t="s">
        <v>140</v>
      </c>
      <c r="H3085" s="261" t="s">
        <v>6399</v>
      </c>
    </row>
    <row r="3086" spans="1:8" x14ac:dyDescent="0.2">
      <c r="A3086" t="s">
        <v>28</v>
      </c>
      <c r="B3086" s="261" t="s">
        <v>9</v>
      </c>
      <c r="C3086">
        <f>_xlfn.XLOOKUP(B3086,'2.1.trackMPD'!$R$7:$R$29,'2.1.trackMPD'!$T$7:$T$29)</f>
        <v>6</v>
      </c>
      <c r="D3086" s="261">
        <v>100</v>
      </c>
      <c r="E3086" s="261" t="s">
        <v>6400</v>
      </c>
      <c r="F3086" s="261" t="s">
        <v>110</v>
      </c>
      <c r="G3086" s="261" t="s">
        <v>124</v>
      </c>
      <c r="H3086" s="261" t="s">
        <v>6398</v>
      </c>
    </row>
    <row r="3087" spans="1:8" x14ac:dyDescent="0.2">
      <c r="A3087" t="s">
        <v>28</v>
      </c>
      <c r="B3087" s="261" t="s">
        <v>9</v>
      </c>
      <c r="C3087">
        <f>_xlfn.XLOOKUP(B3087,'2.1.trackMPD'!$R$7:$R$29,'2.1.trackMPD'!$T$7:$T$29)</f>
        <v>6</v>
      </c>
      <c r="D3087" s="261">
        <v>100</v>
      </c>
      <c r="E3087" s="261" t="s">
        <v>6400</v>
      </c>
      <c r="F3087" s="261" t="s">
        <v>110</v>
      </c>
      <c r="G3087" s="261" t="s">
        <v>140</v>
      </c>
      <c r="H3087" s="261" t="s">
        <v>6398</v>
      </c>
    </row>
    <row r="3088" spans="1:8" x14ac:dyDescent="0.2">
      <c r="A3088" t="s">
        <v>28</v>
      </c>
      <c r="B3088" s="261" t="s">
        <v>9</v>
      </c>
      <c r="C3088">
        <f>_xlfn.XLOOKUP(B3088,'2.1.trackMPD'!$R$7:$R$29,'2.1.trackMPD'!$T$7:$T$29)</f>
        <v>6</v>
      </c>
      <c r="D3088" s="261">
        <v>100</v>
      </c>
      <c r="E3088" s="261" t="s">
        <v>6400</v>
      </c>
      <c r="F3088" s="261" t="s">
        <v>111</v>
      </c>
      <c r="G3088" s="261" t="s">
        <v>124</v>
      </c>
      <c r="H3088" s="261" t="s">
        <v>6398</v>
      </c>
    </row>
    <row r="3089" spans="1:8" x14ac:dyDescent="0.2">
      <c r="A3089" t="s">
        <v>28</v>
      </c>
      <c r="B3089" s="261" t="s">
        <v>9</v>
      </c>
      <c r="C3089">
        <f>_xlfn.XLOOKUP(B3089,'2.1.trackMPD'!$R$7:$R$29,'2.1.trackMPD'!$T$7:$T$29)</f>
        <v>6</v>
      </c>
      <c r="D3089" s="261">
        <v>100</v>
      </c>
      <c r="E3089" s="261" t="s">
        <v>6400</v>
      </c>
      <c r="F3089" s="261" t="s">
        <v>111</v>
      </c>
      <c r="G3089" s="261" t="s">
        <v>140</v>
      </c>
      <c r="H3089" s="261" t="s">
        <v>6398</v>
      </c>
    </row>
    <row r="3090" spans="1:8" x14ac:dyDescent="0.2">
      <c r="A3090" t="s">
        <v>28</v>
      </c>
      <c r="B3090" s="261" t="s">
        <v>9</v>
      </c>
      <c r="C3090">
        <f>_xlfn.XLOOKUP(B3090,'2.1.trackMPD'!$R$7:$R$29,'2.1.trackMPD'!$T$7:$T$29)</f>
        <v>6</v>
      </c>
      <c r="D3090" s="261">
        <v>100</v>
      </c>
      <c r="E3090" s="261" t="s">
        <v>6400</v>
      </c>
      <c r="F3090" s="261" t="s">
        <v>110</v>
      </c>
      <c r="G3090" s="261" t="s">
        <v>124</v>
      </c>
      <c r="H3090" s="261" t="s">
        <v>6399</v>
      </c>
    </row>
    <row r="3091" spans="1:8" x14ac:dyDescent="0.2">
      <c r="A3091" t="s">
        <v>28</v>
      </c>
      <c r="B3091" s="261" t="s">
        <v>9</v>
      </c>
      <c r="C3091">
        <f>_xlfn.XLOOKUP(B3091,'2.1.trackMPD'!$R$7:$R$29,'2.1.trackMPD'!$T$7:$T$29)</f>
        <v>6</v>
      </c>
      <c r="D3091" s="261">
        <v>100</v>
      </c>
      <c r="E3091" s="261" t="s">
        <v>6400</v>
      </c>
      <c r="F3091" s="261" t="s">
        <v>110</v>
      </c>
      <c r="G3091" s="261" t="s">
        <v>140</v>
      </c>
      <c r="H3091" s="261" t="s">
        <v>6399</v>
      </c>
    </row>
    <row r="3092" spans="1:8" x14ac:dyDescent="0.2">
      <c r="A3092" t="s">
        <v>28</v>
      </c>
      <c r="B3092" s="261" t="s">
        <v>9</v>
      </c>
      <c r="C3092">
        <f>_xlfn.XLOOKUP(B3092,'2.1.trackMPD'!$R$7:$R$29,'2.1.trackMPD'!$T$7:$T$29)</f>
        <v>6</v>
      </c>
      <c r="D3092" s="261">
        <v>1000</v>
      </c>
      <c r="E3092" s="261" t="s">
        <v>6400</v>
      </c>
      <c r="F3092" s="261" t="s">
        <v>110</v>
      </c>
      <c r="G3092" s="261" t="s">
        <v>124</v>
      </c>
      <c r="H3092" s="261" t="s">
        <v>6398</v>
      </c>
    </row>
    <row r="3093" spans="1:8" x14ac:dyDescent="0.2">
      <c r="A3093" t="s">
        <v>28</v>
      </c>
      <c r="B3093" s="261" t="s">
        <v>9</v>
      </c>
      <c r="C3093">
        <f>_xlfn.XLOOKUP(B3093,'2.1.trackMPD'!$R$7:$R$29,'2.1.trackMPD'!$T$7:$T$29)</f>
        <v>6</v>
      </c>
      <c r="D3093" s="261">
        <v>1000</v>
      </c>
      <c r="E3093" s="261" t="s">
        <v>6400</v>
      </c>
      <c r="F3093" s="261" t="s">
        <v>110</v>
      </c>
      <c r="G3093" s="261" t="s">
        <v>140</v>
      </c>
      <c r="H3093" s="261" t="s">
        <v>6398</v>
      </c>
    </row>
    <row r="3094" spans="1:8" x14ac:dyDescent="0.2">
      <c r="A3094" t="s">
        <v>28</v>
      </c>
      <c r="B3094" s="261" t="s">
        <v>9</v>
      </c>
      <c r="C3094">
        <f>_xlfn.XLOOKUP(B3094,'2.1.trackMPD'!$R$7:$R$29,'2.1.trackMPD'!$T$7:$T$29)</f>
        <v>6</v>
      </c>
      <c r="D3094" s="261">
        <v>1000</v>
      </c>
      <c r="E3094" s="261" t="s">
        <v>6400</v>
      </c>
      <c r="F3094" s="261" t="s">
        <v>111</v>
      </c>
      <c r="G3094" s="261" t="s">
        <v>124</v>
      </c>
      <c r="H3094" s="261" t="s">
        <v>6398</v>
      </c>
    </row>
    <row r="3095" spans="1:8" x14ac:dyDescent="0.2">
      <c r="A3095" t="s">
        <v>28</v>
      </c>
      <c r="B3095" s="261" t="s">
        <v>9</v>
      </c>
      <c r="C3095">
        <f>_xlfn.XLOOKUP(B3095,'2.1.trackMPD'!$R$7:$R$29,'2.1.trackMPD'!$T$7:$T$29)</f>
        <v>6</v>
      </c>
      <c r="D3095" s="261">
        <v>1000</v>
      </c>
      <c r="E3095" s="261" t="s">
        <v>6400</v>
      </c>
      <c r="F3095" s="261" t="s">
        <v>111</v>
      </c>
      <c r="G3095" s="261" t="s">
        <v>140</v>
      </c>
      <c r="H3095" s="261" t="s">
        <v>6398</v>
      </c>
    </row>
    <row r="3096" spans="1:8" x14ac:dyDescent="0.2">
      <c r="A3096" t="s">
        <v>28</v>
      </c>
      <c r="B3096" s="261" t="s">
        <v>9</v>
      </c>
      <c r="C3096">
        <f>_xlfn.XLOOKUP(B3096,'2.1.trackMPD'!$R$7:$R$29,'2.1.trackMPD'!$T$7:$T$29)</f>
        <v>6</v>
      </c>
      <c r="D3096" s="261">
        <v>1000</v>
      </c>
      <c r="E3096" s="261" t="s">
        <v>6400</v>
      </c>
      <c r="F3096" s="261" t="s">
        <v>110</v>
      </c>
      <c r="G3096" s="261" t="s">
        <v>124</v>
      </c>
      <c r="H3096" s="261" t="s">
        <v>6399</v>
      </c>
    </row>
    <row r="3097" spans="1:8" x14ac:dyDescent="0.2">
      <c r="A3097" t="s">
        <v>28</v>
      </c>
      <c r="B3097" s="261" t="s">
        <v>9</v>
      </c>
      <c r="C3097">
        <f>_xlfn.XLOOKUP(B3097,'2.1.trackMPD'!$R$7:$R$29,'2.1.trackMPD'!$T$7:$T$29)</f>
        <v>6</v>
      </c>
      <c r="D3097" s="261">
        <v>1000</v>
      </c>
      <c r="E3097" s="261" t="s">
        <v>6400</v>
      </c>
      <c r="F3097" s="261" t="s">
        <v>110</v>
      </c>
      <c r="G3097" s="261" t="s">
        <v>140</v>
      </c>
      <c r="H3097" s="261" t="s">
        <v>6399</v>
      </c>
    </row>
    <row r="3098" spans="1:8" x14ac:dyDescent="0.2">
      <c r="A3098" t="s">
        <v>28</v>
      </c>
      <c r="B3098" s="261" t="s">
        <v>9</v>
      </c>
      <c r="C3098">
        <f>_xlfn.XLOOKUP(B3098,'2.1.trackMPD'!$R$7:$R$29,'2.1.trackMPD'!$T$7:$T$29)</f>
        <v>6</v>
      </c>
      <c r="D3098" s="261">
        <v>5000</v>
      </c>
      <c r="E3098" s="261" t="s">
        <v>6400</v>
      </c>
      <c r="F3098" s="261" t="s">
        <v>110</v>
      </c>
      <c r="G3098" s="261" t="s">
        <v>124</v>
      </c>
      <c r="H3098" s="261" t="s">
        <v>6398</v>
      </c>
    </row>
    <row r="3099" spans="1:8" x14ac:dyDescent="0.2">
      <c r="A3099" t="s">
        <v>28</v>
      </c>
      <c r="B3099" s="261" t="s">
        <v>9</v>
      </c>
      <c r="C3099">
        <f>_xlfn.XLOOKUP(B3099,'2.1.trackMPD'!$R$7:$R$29,'2.1.trackMPD'!$T$7:$T$29)</f>
        <v>6</v>
      </c>
      <c r="D3099" s="261">
        <v>5000</v>
      </c>
      <c r="E3099" s="261" t="s">
        <v>6400</v>
      </c>
      <c r="F3099" s="261" t="s">
        <v>110</v>
      </c>
      <c r="G3099" s="261" t="s">
        <v>140</v>
      </c>
      <c r="H3099" s="261" t="s">
        <v>6398</v>
      </c>
    </row>
    <row r="3100" spans="1:8" x14ac:dyDescent="0.2">
      <c r="A3100" t="s">
        <v>28</v>
      </c>
      <c r="B3100" s="261" t="s">
        <v>9</v>
      </c>
      <c r="C3100">
        <f>_xlfn.XLOOKUP(B3100,'2.1.trackMPD'!$R$7:$R$29,'2.1.trackMPD'!$T$7:$T$29)</f>
        <v>6</v>
      </c>
      <c r="D3100" s="261">
        <v>5000</v>
      </c>
      <c r="E3100" s="261" t="s">
        <v>6400</v>
      </c>
      <c r="F3100" s="261" t="s">
        <v>111</v>
      </c>
      <c r="G3100" s="261" t="s">
        <v>124</v>
      </c>
      <c r="H3100" s="261" t="s">
        <v>6398</v>
      </c>
    </row>
    <row r="3101" spans="1:8" x14ac:dyDescent="0.2">
      <c r="A3101" t="s">
        <v>28</v>
      </c>
      <c r="B3101" s="261" t="s">
        <v>9</v>
      </c>
      <c r="C3101">
        <f>_xlfn.XLOOKUP(B3101,'2.1.trackMPD'!$R$7:$R$29,'2.1.trackMPD'!$T$7:$T$29)</f>
        <v>6</v>
      </c>
      <c r="D3101" s="261">
        <v>5000</v>
      </c>
      <c r="E3101" s="261" t="s">
        <v>6400</v>
      </c>
      <c r="F3101" s="261" t="s">
        <v>111</v>
      </c>
      <c r="G3101" s="261" t="s">
        <v>140</v>
      </c>
      <c r="H3101" s="261" t="s">
        <v>6398</v>
      </c>
    </row>
    <row r="3102" spans="1:8" x14ac:dyDescent="0.2">
      <c r="A3102" t="s">
        <v>28</v>
      </c>
      <c r="B3102" s="261" t="s">
        <v>9</v>
      </c>
      <c r="C3102">
        <f>_xlfn.XLOOKUP(B3102,'2.1.trackMPD'!$R$7:$R$29,'2.1.trackMPD'!$T$7:$T$29)</f>
        <v>6</v>
      </c>
      <c r="D3102" s="261">
        <v>5000</v>
      </c>
      <c r="E3102" s="261" t="s">
        <v>6400</v>
      </c>
      <c r="F3102" s="261" t="s">
        <v>110</v>
      </c>
      <c r="G3102" s="261" t="s">
        <v>124</v>
      </c>
      <c r="H3102" s="261" t="s">
        <v>6399</v>
      </c>
    </row>
    <row r="3103" spans="1:8" x14ac:dyDescent="0.2">
      <c r="A3103" t="s">
        <v>28</v>
      </c>
      <c r="B3103" s="261" t="s">
        <v>9</v>
      </c>
      <c r="C3103">
        <f>_xlfn.XLOOKUP(B3103,'2.1.trackMPD'!$R$7:$R$29,'2.1.trackMPD'!$T$7:$T$29)</f>
        <v>6</v>
      </c>
      <c r="D3103" s="261">
        <v>5000</v>
      </c>
      <c r="E3103" s="261" t="s">
        <v>6400</v>
      </c>
      <c r="F3103" s="261" t="s">
        <v>110</v>
      </c>
      <c r="G3103" s="261" t="s">
        <v>140</v>
      </c>
      <c r="H3103" s="261" t="s">
        <v>6399</v>
      </c>
    </row>
    <row r="3104" spans="1:8" x14ac:dyDescent="0.2">
      <c r="A3104" t="s">
        <v>28</v>
      </c>
      <c r="B3104" s="261" t="s">
        <v>9</v>
      </c>
      <c r="C3104">
        <f>_xlfn.XLOOKUP(B3104,'2.1.trackMPD'!$R$7:$R$29,'2.1.trackMPD'!$T$7:$T$29)</f>
        <v>6</v>
      </c>
      <c r="D3104" s="261">
        <v>1</v>
      </c>
      <c r="E3104" s="261" t="s">
        <v>6401</v>
      </c>
      <c r="F3104" s="261" t="s">
        <v>110</v>
      </c>
      <c r="G3104" s="261" t="s">
        <v>124</v>
      </c>
      <c r="H3104" s="261" t="s">
        <v>6398</v>
      </c>
    </row>
    <row r="3105" spans="1:8" x14ac:dyDescent="0.2">
      <c r="A3105" t="s">
        <v>28</v>
      </c>
      <c r="B3105" s="261" t="s">
        <v>9</v>
      </c>
      <c r="C3105">
        <f>_xlfn.XLOOKUP(B3105,'2.1.trackMPD'!$R$7:$R$29,'2.1.trackMPD'!$T$7:$T$29)</f>
        <v>6</v>
      </c>
      <c r="D3105" s="261">
        <v>1</v>
      </c>
      <c r="E3105" s="261" t="s">
        <v>6401</v>
      </c>
      <c r="F3105" s="261" t="s">
        <v>110</v>
      </c>
      <c r="G3105" s="261" t="s">
        <v>140</v>
      </c>
      <c r="H3105" s="261" t="s">
        <v>6398</v>
      </c>
    </row>
    <row r="3106" spans="1:8" x14ac:dyDescent="0.2">
      <c r="A3106" t="s">
        <v>28</v>
      </c>
      <c r="B3106" s="261" t="s">
        <v>9</v>
      </c>
      <c r="C3106">
        <f>_xlfn.XLOOKUP(B3106,'2.1.trackMPD'!$R$7:$R$29,'2.1.trackMPD'!$T$7:$T$29)</f>
        <v>6</v>
      </c>
      <c r="D3106" s="261">
        <v>1</v>
      </c>
      <c r="E3106" s="261" t="s">
        <v>6401</v>
      </c>
      <c r="F3106" s="261" t="s">
        <v>111</v>
      </c>
      <c r="G3106" s="261" t="s">
        <v>124</v>
      </c>
      <c r="H3106" s="261" t="s">
        <v>6398</v>
      </c>
    </row>
    <row r="3107" spans="1:8" x14ac:dyDescent="0.2">
      <c r="A3107" t="s">
        <v>28</v>
      </c>
      <c r="B3107" s="261" t="s">
        <v>9</v>
      </c>
      <c r="C3107">
        <f>_xlfn.XLOOKUP(B3107,'2.1.trackMPD'!$R$7:$R$29,'2.1.trackMPD'!$T$7:$T$29)</f>
        <v>6</v>
      </c>
      <c r="D3107" s="261">
        <v>1</v>
      </c>
      <c r="E3107" s="261" t="s">
        <v>6401</v>
      </c>
      <c r="F3107" s="261" t="s">
        <v>111</v>
      </c>
      <c r="G3107" s="261" t="s">
        <v>140</v>
      </c>
      <c r="H3107" s="261" t="s">
        <v>6398</v>
      </c>
    </row>
    <row r="3108" spans="1:8" x14ac:dyDescent="0.2">
      <c r="A3108" t="s">
        <v>28</v>
      </c>
      <c r="B3108" s="261" t="s">
        <v>9</v>
      </c>
      <c r="C3108">
        <f>_xlfn.XLOOKUP(B3108,'2.1.trackMPD'!$R$7:$R$29,'2.1.trackMPD'!$T$7:$T$29)</f>
        <v>6</v>
      </c>
      <c r="D3108" s="261">
        <v>1</v>
      </c>
      <c r="E3108" s="261" t="s">
        <v>6401</v>
      </c>
      <c r="F3108" s="261" t="s">
        <v>110</v>
      </c>
      <c r="G3108" s="261" t="s">
        <v>124</v>
      </c>
      <c r="H3108" s="261" t="s">
        <v>6399</v>
      </c>
    </row>
    <row r="3109" spans="1:8" x14ac:dyDescent="0.2">
      <c r="A3109" t="s">
        <v>28</v>
      </c>
      <c r="B3109" s="261" t="s">
        <v>9</v>
      </c>
      <c r="C3109">
        <f>_xlfn.XLOOKUP(B3109,'2.1.trackMPD'!$R$7:$R$29,'2.1.trackMPD'!$T$7:$T$29)</f>
        <v>6</v>
      </c>
      <c r="D3109" s="261">
        <v>1</v>
      </c>
      <c r="E3109" s="261" t="s">
        <v>6401</v>
      </c>
      <c r="F3109" s="261" t="s">
        <v>110</v>
      </c>
      <c r="G3109" s="261" t="s">
        <v>140</v>
      </c>
      <c r="H3109" s="261" t="s">
        <v>6399</v>
      </c>
    </row>
    <row r="3110" spans="1:8" x14ac:dyDescent="0.2">
      <c r="A3110" t="s">
        <v>28</v>
      </c>
      <c r="B3110" s="261" t="s">
        <v>9</v>
      </c>
      <c r="C3110">
        <f>_xlfn.XLOOKUP(B3110,'2.1.trackMPD'!$R$7:$R$29,'2.1.trackMPD'!$T$7:$T$29)</f>
        <v>6</v>
      </c>
      <c r="D3110" s="261">
        <v>10</v>
      </c>
      <c r="E3110" s="261" t="s">
        <v>6401</v>
      </c>
      <c r="F3110" s="261" t="s">
        <v>110</v>
      </c>
      <c r="G3110" s="261" t="s">
        <v>124</v>
      </c>
      <c r="H3110" s="261" t="s">
        <v>6398</v>
      </c>
    </row>
    <row r="3111" spans="1:8" x14ac:dyDescent="0.2">
      <c r="A3111" t="s">
        <v>28</v>
      </c>
      <c r="B3111" s="261" t="s">
        <v>9</v>
      </c>
      <c r="C3111">
        <f>_xlfn.XLOOKUP(B3111,'2.1.trackMPD'!$R$7:$R$29,'2.1.trackMPD'!$T$7:$T$29)</f>
        <v>6</v>
      </c>
      <c r="D3111" s="261">
        <v>10</v>
      </c>
      <c r="E3111" s="261" t="s">
        <v>6401</v>
      </c>
      <c r="F3111" s="261" t="s">
        <v>110</v>
      </c>
      <c r="G3111" s="261" t="s">
        <v>140</v>
      </c>
      <c r="H3111" s="261" t="s">
        <v>6398</v>
      </c>
    </row>
    <row r="3112" spans="1:8" x14ac:dyDescent="0.2">
      <c r="A3112" t="s">
        <v>28</v>
      </c>
      <c r="B3112" s="261" t="s">
        <v>9</v>
      </c>
      <c r="C3112">
        <f>_xlfn.XLOOKUP(B3112,'2.1.trackMPD'!$R$7:$R$29,'2.1.trackMPD'!$T$7:$T$29)</f>
        <v>6</v>
      </c>
      <c r="D3112" s="261">
        <v>10</v>
      </c>
      <c r="E3112" s="261" t="s">
        <v>6401</v>
      </c>
      <c r="F3112" s="261" t="s">
        <v>111</v>
      </c>
      <c r="G3112" s="261" t="s">
        <v>124</v>
      </c>
      <c r="H3112" s="261" t="s">
        <v>6398</v>
      </c>
    </row>
    <row r="3113" spans="1:8" x14ac:dyDescent="0.2">
      <c r="A3113" t="s">
        <v>28</v>
      </c>
      <c r="B3113" s="261" t="s">
        <v>9</v>
      </c>
      <c r="C3113">
        <f>_xlfn.XLOOKUP(B3113,'2.1.trackMPD'!$R$7:$R$29,'2.1.trackMPD'!$T$7:$T$29)</f>
        <v>6</v>
      </c>
      <c r="D3113" s="261">
        <v>10</v>
      </c>
      <c r="E3113" s="261" t="s">
        <v>6401</v>
      </c>
      <c r="F3113" s="261" t="s">
        <v>111</v>
      </c>
      <c r="G3113" s="261" t="s">
        <v>140</v>
      </c>
      <c r="H3113" s="261" t="s">
        <v>6398</v>
      </c>
    </row>
    <row r="3114" spans="1:8" x14ac:dyDescent="0.2">
      <c r="A3114" t="s">
        <v>28</v>
      </c>
      <c r="B3114" s="261" t="s">
        <v>9</v>
      </c>
      <c r="C3114">
        <f>_xlfn.XLOOKUP(B3114,'2.1.trackMPD'!$R$7:$R$29,'2.1.trackMPD'!$T$7:$T$29)</f>
        <v>6</v>
      </c>
      <c r="D3114" s="261">
        <v>10</v>
      </c>
      <c r="E3114" s="261" t="s">
        <v>6401</v>
      </c>
      <c r="F3114" s="261" t="s">
        <v>110</v>
      </c>
      <c r="G3114" s="261" t="s">
        <v>124</v>
      </c>
      <c r="H3114" s="261" t="s">
        <v>6399</v>
      </c>
    </row>
    <row r="3115" spans="1:8" x14ac:dyDescent="0.2">
      <c r="A3115" t="s">
        <v>28</v>
      </c>
      <c r="B3115" s="261" t="s">
        <v>9</v>
      </c>
      <c r="C3115">
        <f>_xlfn.XLOOKUP(B3115,'2.1.trackMPD'!$R$7:$R$29,'2.1.trackMPD'!$T$7:$T$29)</f>
        <v>6</v>
      </c>
      <c r="D3115" s="261">
        <v>10</v>
      </c>
      <c r="E3115" s="261" t="s">
        <v>6401</v>
      </c>
      <c r="F3115" s="261" t="s">
        <v>110</v>
      </c>
      <c r="G3115" s="261" t="s">
        <v>140</v>
      </c>
      <c r="H3115" s="261" t="s">
        <v>6399</v>
      </c>
    </row>
    <row r="3116" spans="1:8" x14ac:dyDescent="0.2">
      <c r="A3116" t="s">
        <v>28</v>
      </c>
      <c r="B3116" s="261" t="s">
        <v>9</v>
      </c>
      <c r="C3116">
        <f>_xlfn.XLOOKUP(B3116,'2.1.trackMPD'!$R$7:$R$29,'2.1.trackMPD'!$T$7:$T$29)</f>
        <v>6</v>
      </c>
      <c r="D3116" s="261">
        <v>100</v>
      </c>
      <c r="E3116" s="261" t="s">
        <v>6401</v>
      </c>
      <c r="F3116" s="261" t="s">
        <v>110</v>
      </c>
      <c r="G3116" s="261" t="s">
        <v>124</v>
      </c>
      <c r="H3116" s="261" t="s">
        <v>6398</v>
      </c>
    </row>
    <row r="3117" spans="1:8" x14ac:dyDescent="0.2">
      <c r="A3117" t="s">
        <v>28</v>
      </c>
      <c r="B3117" s="261" t="s">
        <v>9</v>
      </c>
      <c r="C3117">
        <f>_xlfn.XLOOKUP(B3117,'2.1.trackMPD'!$R$7:$R$29,'2.1.trackMPD'!$T$7:$T$29)</f>
        <v>6</v>
      </c>
      <c r="D3117" s="261">
        <v>100</v>
      </c>
      <c r="E3117" s="261" t="s">
        <v>6401</v>
      </c>
      <c r="F3117" s="261" t="s">
        <v>110</v>
      </c>
      <c r="G3117" s="261" t="s">
        <v>140</v>
      </c>
      <c r="H3117" s="261" t="s">
        <v>6398</v>
      </c>
    </row>
    <row r="3118" spans="1:8" x14ac:dyDescent="0.2">
      <c r="A3118" t="s">
        <v>28</v>
      </c>
      <c r="B3118" s="261" t="s">
        <v>9</v>
      </c>
      <c r="C3118">
        <f>_xlfn.XLOOKUP(B3118,'2.1.trackMPD'!$R$7:$R$29,'2.1.trackMPD'!$T$7:$T$29)</f>
        <v>6</v>
      </c>
      <c r="D3118" s="261">
        <v>100</v>
      </c>
      <c r="E3118" s="261" t="s">
        <v>6401</v>
      </c>
      <c r="F3118" s="261" t="s">
        <v>111</v>
      </c>
      <c r="G3118" s="261" t="s">
        <v>124</v>
      </c>
      <c r="H3118" s="261" t="s">
        <v>6398</v>
      </c>
    </row>
    <row r="3119" spans="1:8" x14ac:dyDescent="0.2">
      <c r="A3119" t="s">
        <v>28</v>
      </c>
      <c r="B3119" s="261" t="s">
        <v>9</v>
      </c>
      <c r="C3119">
        <f>_xlfn.XLOOKUP(B3119,'2.1.trackMPD'!$R$7:$R$29,'2.1.trackMPD'!$T$7:$T$29)</f>
        <v>6</v>
      </c>
      <c r="D3119" s="261">
        <v>100</v>
      </c>
      <c r="E3119" s="261" t="s">
        <v>6401</v>
      </c>
      <c r="F3119" s="261" t="s">
        <v>111</v>
      </c>
      <c r="G3119" s="261" t="s">
        <v>140</v>
      </c>
      <c r="H3119" s="261" t="s">
        <v>6398</v>
      </c>
    </row>
    <row r="3120" spans="1:8" x14ac:dyDescent="0.2">
      <c r="A3120" t="s">
        <v>28</v>
      </c>
      <c r="B3120" s="261" t="s">
        <v>9</v>
      </c>
      <c r="C3120">
        <f>_xlfn.XLOOKUP(B3120,'2.1.trackMPD'!$R$7:$R$29,'2.1.trackMPD'!$T$7:$T$29)</f>
        <v>6</v>
      </c>
      <c r="D3120" s="261">
        <v>100</v>
      </c>
      <c r="E3120" s="261" t="s">
        <v>6401</v>
      </c>
      <c r="F3120" s="261" t="s">
        <v>110</v>
      </c>
      <c r="G3120" s="261" t="s">
        <v>124</v>
      </c>
      <c r="H3120" s="261" t="s">
        <v>6399</v>
      </c>
    </row>
    <row r="3121" spans="1:8" x14ac:dyDescent="0.2">
      <c r="A3121" t="s">
        <v>28</v>
      </c>
      <c r="B3121" s="261" t="s">
        <v>9</v>
      </c>
      <c r="C3121">
        <f>_xlfn.XLOOKUP(B3121,'2.1.trackMPD'!$R$7:$R$29,'2.1.trackMPD'!$T$7:$T$29)</f>
        <v>6</v>
      </c>
      <c r="D3121" s="261">
        <v>100</v>
      </c>
      <c r="E3121" s="261" t="s">
        <v>6401</v>
      </c>
      <c r="F3121" s="261" t="s">
        <v>110</v>
      </c>
      <c r="G3121" s="261" t="s">
        <v>140</v>
      </c>
      <c r="H3121" s="261" t="s">
        <v>6399</v>
      </c>
    </row>
    <row r="3122" spans="1:8" x14ac:dyDescent="0.2">
      <c r="A3122" t="s">
        <v>28</v>
      </c>
      <c r="B3122" s="261" t="s">
        <v>146</v>
      </c>
      <c r="C3122">
        <f>_xlfn.XLOOKUP(B3122,'2.1.trackMPD'!$R$7:$R$29,'2.1.trackMPD'!$T$7:$T$29)</f>
        <v>6</v>
      </c>
      <c r="D3122" s="261">
        <v>1</v>
      </c>
      <c r="E3122" s="261" t="s">
        <v>6396</v>
      </c>
      <c r="F3122" s="261" t="s">
        <v>110</v>
      </c>
      <c r="G3122" s="261" t="s">
        <v>124</v>
      </c>
      <c r="H3122" s="261" t="s">
        <v>6398</v>
      </c>
    </row>
    <row r="3123" spans="1:8" x14ac:dyDescent="0.2">
      <c r="A3123" t="s">
        <v>28</v>
      </c>
      <c r="B3123" s="261" t="s">
        <v>146</v>
      </c>
      <c r="C3123">
        <f>_xlfn.XLOOKUP(B3123,'2.1.trackMPD'!$R$7:$R$29,'2.1.trackMPD'!$T$7:$T$29)</f>
        <v>6</v>
      </c>
      <c r="D3123" s="261">
        <v>1</v>
      </c>
      <c r="E3123" s="261" t="s">
        <v>6396</v>
      </c>
      <c r="F3123" s="261" t="s">
        <v>110</v>
      </c>
      <c r="G3123" s="261" t="s">
        <v>140</v>
      </c>
      <c r="H3123" s="261" t="s">
        <v>6398</v>
      </c>
    </row>
    <row r="3124" spans="1:8" x14ac:dyDescent="0.2">
      <c r="A3124" t="s">
        <v>28</v>
      </c>
      <c r="B3124" s="261" t="s">
        <v>146</v>
      </c>
      <c r="C3124">
        <f>_xlfn.XLOOKUP(B3124,'2.1.trackMPD'!$R$7:$R$29,'2.1.trackMPD'!$T$7:$T$29)</f>
        <v>6</v>
      </c>
      <c r="D3124" s="261">
        <v>1</v>
      </c>
      <c r="E3124" s="261" t="s">
        <v>6396</v>
      </c>
      <c r="F3124" s="261" t="s">
        <v>111</v>
      </c>
      <c r="G3124" s="261" t="s">
        <v>124</v>
      </c>
      <c r="H3124" s="261" t="s">
        <v>6398</v>
      </c>
    </row>
    <row r="3125" spans="1:8" x14ac:dyDescent="0.2">
      <c r="A3125" t="s">
        <v>28</v>
      </c>
      <c r="B3125" s="261" t="s">
        <v>146</v>
      </c>
      <c r="C3125">
        <f>_xlfn.XLOOKUP(B3125,'2.1.trackMPD'!$R$7:$R$29,'2.1.trackMPD'!$T$7:$T$29)</f>
        <v>6</v>
      </c>
      <c r="D3125" s="261">
        <v>1</v>
      </c>
      <c r="E3125" s="261" t="s">
        <v>6396</v>
      </c>
      <c r="F3125" s="261" t="s">
        <v>111</v>
      </c>
      <c r="G3125" s="261" t="s">
        <v>140</v>
      </c>
      <c r="H3125" s="261" t="s">
        <v>6398</v>
      </c>
    </row>
    <row r="3126" spans="1:8" x14ac:dyDescent="0.2">
      <c r="A3126" t="s">
        <v>28</v>
      </c>
      <c r="B3126" s="261" t="s">
        <v>146</v>
      </c>
      <c r="C3126">
        <f>_xlfn.XLOOKUP(B3126,'2.1.trackMPD'!$R$7:$R$29,'2.1.trackMPD'!$T$7:$T$29)</f>
        <v>6</v>
      </c>
      <c r="D3126" s="261">
        <v>1</v>
      </c>
      <c r="E3126" s="261" t="s">
        <v>6396</v>
      </c>
      <c r="F3126" s="261" t="s">
        <v>110</v>
      </c>
      <c r="G3126" s="261" t="s">
        <v>124</v>
      </c>
      <c r="H3126" s="261" t="s">
        <v>6399</v>
      </c>
    </row>
    <row r="3127" spans="1:8" x14ac:dyDescent="0.2">
      <c r="A3127" t="s">
        <v>28</v>
      </c>
      <c r="B3127" s="261" t="s">
        <v>146</v>
      </c>
      <c r="C3127">
        <f>_xlfn.XLOOKUP(B3127,'2.1.trackMPD'!$R$7:$R$29,'2.1.trackMPD'!$T$7:$T$29)</f>
        <v>6</v>
      </c>
      <c r="D3127" s="261">
        <v>1</v>
      </c>
      <c r="E3127" s="261" t="s">
        <v>6396</v>
      </c>
      <c r="F3127" s="261" t="s">
        <v>110</v>
      </c>
      <c r="G3127" s="261" t="s">
        <v>140</v>
      </c>
      <c r="H3127" s="261" t="s">
        <v>6399</v>
      </c>
    </row>
    <row r="3128" spans="1:8" x14ac:dyDescent="0.2">
      <c r="A3128" t="s">
        <v>28</v>
      </c>
      <c r="B3128" s="261" t="s">
        <v>146</v>
      </c>
      <c r="C3128">
        <f>_xlfn.XLOOKUP(B3128,'2.1.trackMPD'!$R$7:$R$29,'2.1.trackMPD'!$T$7:$T$29)</f>
        <v>6</v>
      </c>
      <c r="D3128" s="261">
        <v>10</v>
      </c>
      <c r="E3128" s="261" t="s">
        <v>6396</v>
      </c>
      <c r="F3128" s="261" t="s">
        <v>110</v>
      </c>
      <c r="G3128" s="261" t="s">
        <v>124</v>
      </c>
      <c r="H3128" s="261" t="s">
        <v>6398</v>
      </c>
    </row>
    <row r="3129" spans="1:8" x14ac:dyDescent="0.2">
      <c r="A3129" t="s">
        <v>28</v>
      </c>
      <c r="B3129" s="261" t="s">
        <v>146</v>
      </c>
      <c r="C3129">
        <f>_xlfn.XLOOKUP(B3129,'2.1.trackMPD'!$R$7:$R$29,'2.1.trackMPD'!$T$7:$T$29)</f>
        <v>6</v>
      </c>
      <c r="D3129" s="261">
        <v>10</v>
      </c>
      <c r="E3129" s="261" t="s">
        <v>6396</v>
      </c>
      <c r="F3129" s="261" t="s">
        <v>110</v>
      </c>
      <c r="G3129" s="261" t="s">
        <v>140</v>
      </c>
      <c r="H3129" s="261" t="s">
        <v>6398</v>
      </c>
    </row>
    <row r="3130" spans="1:8" x14ac:dyDescent="0.2">
      <c r="A3130" t="s">
        <v>28</v>
      </c>
      <c r="B3130" s="261" t="s">
        <v>146</v>
      </c>
      <c r="C3130">
        <f>_xlfn.XLOOKUP(B3130,'2.1.trackMPD'!$R$7:$R$29,'2.1.trackMPD'!$T$7:$T$29)</f>
        <v>6</v>
      </c>
      <c r="D3130" s="261">
        <v>10</v>
      </c>
      <c r="E3130" s="261" t="s">
        <v>6396</v>
      </c>
      <c r="F3130" s="261" t="s">
        <v>111</v>
      </c>
      <c r="G3130" s="261" t="s">
        <v>124</v>
      </c>
      <c r="H3130" s="261" t="s">
        <v>6398</v>
      </c>
    </row>
    <row r="3131" spans="1:8" x14ac:dyDescent="0.2">
      <c r="A3131" t="s">
        <v>28</v>
      </c>
      <c r="B3131" s="261" t="s">
        <v>146</v>
      </c>
      <c r="C3131">
        <f>_xlfn.XLOOKUP(B3131,'2.1.trackMPD'!$R$7:$R$29,'2.1.trackMPD'!$T$7:$T$29)</f>
        <v>6</v>
      </c>
      <c r="D3131" s="261">
        <v>10</v>
      </c>
      <c r="E3131" s="261" t="s">
        <v>6396</v>
      </c>
      <c r="F3131" s="261" t="s">
        <v>111</v>
      </c>
      <c r="G3131" s="261" t="s">
        <v>140</v>
      </c>
      <c r="H3131" s="261" t="s">
        <v>6398</v>
      </c>
    </row>
    <row r="3132" spans="1:8" x14ac:dyDescent="0.2">
      <c r="A3132" t="s">
        <v>28</v>
      </c>
      <c r="B3132" s="261" t="s">
        <v>146</v>
      </c>
      <c r="C3132">
        <f>_xlfn.XLOOKUP(B3132,'2.1.trackMPD'!$R$7:$R$29,'2.1.trackMPD'!$T$7:$T$29)</f>
        <v>6</v>
      </c>
      <c r="D3132" s="261">
        <v>10</v>
      </c>
      <c r="E3132" s="261" t="s">
        <v>6396</v>
      </c>
      <c r="F3132" s="261" t="s">
        <v>110</v>
      </c>
      <c r="G3132" s="261" t="s">
        <v>124</v>
      </c>
      <c r="H3132" s="261" t="s">
        <v>6399</v>
      </c>
    </row>
    <row r="3133" spans="1:8" x14ac:dyDescent="0.2">
      <c r="A3133" t="s">
        <v>28</v>
      </c>
      <c r="B3133" s="261" t="s">
        <v>146</v>
      </c>
      <c r="C3133">
        <f>_xlfn.XLOOKUP(B3133,'2.1.trackMPD'!$R$7:$R$29,'2.1.trackMPD'!$T$7:$T$29)</f>
        <v>6</v>
      </c>
      <c r="D3133" s="261">
        <v>10</v>
      </c>
      <c r="E3133" s="261" t="s">
        <v>6396</v>
      </c>
      <c r="F3133" s="261" t="s">
        <v>110</v>
      </c>
      <c r="G3133" s="261" t="s">
        <v>140</v>
      </c>
      <c r="H3133" s="261" t="s">
        <v>6399</v>
      </c>
    </row>
    <row r="3134" spans="1:8" x14ac:dyDescent="0.2">
      <c r="A3134" t="s">
        <v>28</v>
      </c>
      <c r="B3134" s="261" t="s">
        <v>146</v>
      </c>
      <c r="C3134">
        <f>_xlfn.XLOOKUP(B3134,'2.1.trackMPD'!$R$7:$R$29,'2.1.trackMPD'!$T$7:$T$29)</f>
        <v>6</v>
      </c>
      <c r="D3134" s="261">
        <v>100</v>
      </c>
      <c r="E3134" s="261" t="s">
        <v>6396</v>
      </c>
      <c r="F3134" s="261" t="s">
        <v>110</v>
      </c>
      <c r="G3134" s="261" t="s">
        <v>124</v>
      </c>
      <c r="H3134" s="261" t="s">
        <v>6398</v>
      </c>
    </row>
    <row r="3135" spans="1:8" x14ac:dyDescent="0.2">
      <c r="A3135" t="s">
        <v>28</v>
      </c>
      <c r="B3135" s="261" t="s">
        <v>146</v>
      </c>
      <c r="C3135">
        <f>_xlfn.XLOOKUP(B3135,'2.1.trackMPD'!$R$7:$R$29,'2.1.trackMPD'!$T$7:$T$29)</f>
        <v>6</v>
      </c>
      <c r="D3135" s="261">
        <v>100</v>
      </c>
      <c r="E3135" s="261" t="s">
        <v>6396</v>
      </c>
      <c r="F3135" s="261" t="s">
        <v>110</v>
      </c>
      <c r="G3135" s="261" t="s">
        <v>140</v>
      </c>
      <c r="H3135" s="261" t="s">
        <v>6398</v>
      </c>
    </row>
    <row r="3136" spans="1:8" x14ac:dyDescent="0.2">
      <c r="A3136" t="s">
        <v>28</v>
      </c>
      <c r="B3136" s="261" t="s">
        <v>146</v>
      </c>
      <c r="C3136">
        <f>_xlfn.XLOOKUP(B3136,'2.1.trackMPD'!$R$7:$R$29,'2.1.trackMPD'!$T$7:$T$29)</f>
        <v>6</v>
      </c>
      <c r="D3136" s="261">
        <v>100</v>
      </c>
      <c r="E3136" s="261" t="s">
        <v>6396</v>
      </c>
      <c r="F3136" s="261" t="s">
        <v>111</v>
      </c>
      <c r="G3136" s="261" t="s">
        <v>124</v>
      </c>
      <c r="H3136" s="261" t="s">
        <v>6398</v>
      </c>
    </row>
    <row r="3137" spans="1:8" x14ac:dyDescent="0.2">
      <c r="A3137" t="s">
        <v>28</v>
      </c>
      <c r="B3137" s="261" t="s">
        <v>146</v>
      </c>
      <c r="C3137">
        <f>_xlfn.XLOOKUP(B3137,'2.1.trackMPD'!$R$7:$R$29,'2.1.trackMPD'!$T$7:$T$29)</f>
        <v>6</v>
      </c>
      <c r="D3137" s="261">
        <v>100</v>
      </c>
      <c r="E3137" s="261" t="s">
        <v>6396</v>
      </c>
      <c r="F3137" s="261" t="s">
        <v>111</v>
      </c>
      <c r="G3137" s="261" t="s">
        <v>140</v>
      </c>
      <c r="H3137" s="261" t="s">
        <v>6398</v>
      </c>
    </row>
    <row r="3138" spans="1:8" x14ac:dyDescent="0.2">
      <c r="A3138" t="s">
        <v>28</v>
      </c>
      <c r="B3138" s="261" t="s">
        <v>146</v>
      </c>
      <c r="C3138">
        <f>_xlfn.XLOOKUP(B3138,'2.1.trackMPD'!$R$7:$R$29,'2.1.trackMPD'!$T$7:$T$29)</f>
        <v>6</v>
      </c>
      <c r="D3138" s="261">
        <v>100</v>
      </c>
      <c r="E3138" s="261" t="s">
        <v>6396</v>
      </c>
      <c r="F3138" s="261" t="s">
        <v>110</v>
      </c>
      <c r="G3138" s="261" t="s">
        <v>124</v>
      </c>
      <c r="H3138" s="261" t="s">
        <v>6399</v>
      </c>
    </row>
    <row r="3139" spans="1:8" x14ac:dyDescent="0.2">
      <c r="A3139" t="s">
        <v>28</v>
      </c>
      <c r="B3139" s="261" t="s">
        <v>146</v>
      </c>
      <c r="C3139">
        <f>_xlfn.XLOOKUP(B3139,'2.1.trackMPD'!$R$7:$R$29,'2.1.trackMPD'!$T$7:$T$29)</f>
        <v>6</v>
      </c>
      <c r="D3139" s="261">
        <v>100</v>
      </c>
      <c r="E3139" s="261" t="s">
        <v>6396</v>
      </c>
      <c r="F3139" s="261" t="s">
        <v>110</v>
      </c>
      <c r="G3139" s="261" t="s">
        <v>140</v>
      </c>
      <c r="H3139" s="261" t="s">
        <v>6399</v>
      </c>
    </row>
    <row r="3140" spans="1:8" x14ac:dyDescent="0.2">
      <c r="A3140" t="s">
        <v>28</v>
      </c>
      <c r="B3140" s="261" t="s">
        <v>146</v>
      </c>
      <c r="C3140">
        <f>_xlfn.XLOOKUP(B3140,'2.1.trackMPD'!$R$7:$R$29,'2.1.trackMPD'!$T$7:$T$29)</f>
        <v>6</v>
      </c>
      <c r="D3140" s="261">
        <v>1000</v>
      </c>
      <c r="E3140" s="261" t="s">
        <v>6396</v>
      </c>
      <c r="F3140" s="261" t="s">
        <v>110</v>
      </c>
      <c r="G3140" s="261" t="s">
        <v>124</v>
      </c>
      <c r="H3140" s="261" t="s">
        <v>6398</v>
      </c>
    </row>
    <row r="3141" spans="1:8" x14ac:dyDescent="0.2">
      <c r="A3141" t="s">
        <v>28</v>
      </c>
      <c r="B3141" s="261" t="s">
        <v>146</v>
      </c>
      <c r="C3141">
        <f>_xlfn.XLOOKUP(B3141,'2.1.trackMPD'!$R$7:$R$29,'2.1.trackMPD'!$T$7:$T$29)</f>
        <v>6</v>
      </c>
      <c r="D3141" s="261">
        <v>1000</v>
      </c>
      <c r="E3141" s="261" t="s">
        <v>6396</v>
      </c>
      <c r="F3141" s="261" t="s">
        <v>110</v>
      </c>
      <c r="G3141" s="261" t="s">
        <v>140</v>
      </c>
      <c r="H3141" s="261" t="s">
        <v>6398</v>
      </c>
    </row>
    <row r="3142" spans="1:8" x14ac:dyDescent="0.2">
      <c r="A3142" t="s">
        <v>28</v>
      </c>
      <c r="B3142" s="261" t="s">
        <v>146</v>
      </c>
      <c r="C3142">
        <f>_xlfn.XLOOKUP(B3142,'2.1.trackMPD'!$R$7:$R$29,'2.1.trackMPD'!$T$7:$T$29)</f>
        <v>6</v>
      </c>
      <c r="D3142" s="261">
        <v>1000</v>
      </c>
      <c r="E3142" s="261" t="s">
        <v>6396</v>
      </c>
      <c r="F3142" s="261" t="s">
        <v>111</v>
      </c>
      <c r="G3142" s="261" t="s">
        <v>124</v>
      </c>
      <c r="H3142" s="261" t="s">
        <v>6398</v>
      </c>
    </row>
    <row r="3143" spans="1:8" x14ac:dyDescent="0.2">
      <c r="A3143" t="s">
        <v>28</v>
      </c>
      <c r="B3143" s="261" t="s">
        <v>146</v>
      </c>
      <c r="C3143">
        <f>_xlfn.XLOOKUP(B3143,'2.1.trackMPD'!$R$7:$R$29,'2.1.trackMPD'!$T$7:$T$29)</f>
        <v>6</v>
      </c>
      <c r="D3143" s="261">
        <v>1000</v>
      </c>
      <c r="E3143" s="261" t="s">
        <v>6396</v>
      </c>
      <c r="F3143" s="261" t="s">
        <v>111</v>
      </c>
      <c r="G3143" s="261" t="s">
        <v>140</v>
      </c>
      <c r="H3143" s="261" t="s">
        <v>6398</v>
      </c>
    </row>
    <row r="3144" spans="1:8" x14ac:dyDescent="0.2">
      <c r="A3144" t="s">
        <v>28</v>
      </c>
      <c r="B3144" s="261" t="s">
        <v>146</v>
      </c>
      <c r="C3144">
        <f>_xlfn.XLOOKUP(B3144,'2.1.trackMPD'!$R$7:$R$29,'2.1.trackMPD'!$T$7:$T$29)</f>
        <v>6</v>
      </c>
      <c r="D3144" s="261">
        <v>1000</v>
      </c>
      <c r="E3144" s="261" t="s">
        <v>6396</v>
      </c>
      <c r="F3144" s="261" t="s">
        <v>110</v>
      </c>
      <c r="G3144" s="261" t="s">
        <v>124</v>
      </c>
      <c r="H3144" s="261" t="s">
        <v>6399</v>
      </c>
    </row>
    <row r="3145" spans="1:8" x14ac:dyDescent="0.2">
      <c r="A3145" t="s">
        <v>28</v>
      </c>
      <c r="B3145" s="261" t="s">
        <v>146</v>
      </c>
      <c r="C3145">
        <f>_xlfn.XLOOKUP(B3145,'2.1.trackMPD'!$R$7:$R$29,'2.1.trackMPD'!$T$7:$T$29)</f>
        <v>6</v>
      </c>
      <c r="D3145" s="261">
        <v>1000</v>
      </c>
      <c r="E3145" s="261" t="s">
        <v>6396</v>
      </c>
      <c r="F3145" s="261" t="s">
        <v>110</v>
      </c>
      <c r="G3145" s="261" t="s">
        <v>140</v>
      </c>
      <c r="H3145" s="261" t="s">
        <v>6399</v>
      </c>
    </row>
    <row r="3146" spans="1:8" x14ac:dyDescent="0.2">
      <c r="A3146" t="s">
        <v>28</v>
      </c>
      <c r="B3146" s="261" t="s">
        <v>146</v>
      </c>
      <c r="C3146">
        <f>_xlfn.XLOOKUP(B3146,'2.1.trackMPD'!$R$7:$R$29,'2.1.trackMPD'!$T$7:$T$29)</f>
        <v>6</v>
      </c>
      <c r="D3146" s="261">
        <v>5000</v>
      </c>
      <c r="E3146" s="261" t="s">
        <v>6396</v>
      </c>
      <c r="F3146" s="261" t="s">
        <v>110</v>
      </c>
      <c r="G3146" s="261" t="s">
        <v>124</v>
      </c>
      <c r="H3146" s="261" t="s">
        <v>6398</v>
      </c>
    </row>
    <row r="3147" spans="1:8" x14ac:dyDescent="0.2">
      <c r="A3147" t="s">
        <v>28</v>
      </c>
      <c r="B3147" s="261" t="s">
        <v>146</v>
      </c>
      <c r="C3147">
        <f>_xlfn.XLOOKUP(B3147,'2.1.trackMPD'!$R$7:$R$29,'2.1.trackMPD'!$T$7:$T$29)</f>
        <v>6</v>
      </c>
      <c r="D3147" s="261">
        <v>5000</v>
      </c>
      <c r="E3147" s="261" t="s">
        <v>6396</v>
      </c>
      <c r="F3147" s="261" t="s">
        <v>110</v>
      </c>
      <c r="G3147" s="261" t="s">
        <v>140</v>
      </c>
      <c r="H3147" s="261" t="s">
        <v>6398</v>
      </c>
    </row>
    <row r="3148" spans="1:8" x14ac:dyDescent="0.2">
      <c r="A3148" t="s">
        <v>28</v>
      </c>
      <c r="B3148" s="261" t="s">
        <v>146</v>
      </c>
      <c r="C3148">
        <f>_xlfn.XLOOKUP(B3148,'2.1.trackMPD'!$R$7:$R$29,'2.1.trackMPD'!$T$7:$T$29)</f>
        <v>6</v>
      </c>
      <c r="D3148" s="261">
        <v>5000</v>
      </c>
      <c r="E3148" s="261" t="s">
        <v>6396</v>
      </c>
      <c r="F3148" s="261" t="s">
        <v>111</v>
      </c>
      <c r="G3148" s="261" t="s">
        <v>124</v>
      </c>
      <c r="H3148" s="261" t="s">
        <v>6398</v>
      </c>
    </row>
    <row r="3149" spans="1:8" x14ac:dyDescent="0.2">
      <c r="A3149" t="s">
        <v>28</v>
      </c>
      <c r="B3149" s="261" t="s">
        <v>146</v>
      </c>
      <c r="C3149">
        <f>_xlfn.XLOOKUP(B3149,'2.1.trackMPD'!$R$7:$R$29,'2.1.trackMPD'!$T$7:$T$29)</f>
        <v>6</v>
      </c>
      <c r="D3149" s="261">
        <v>5000</v>
      </c>
      <c r="E3149" s="261" t="s">
        <v>6396</v>
      </c>
      <c r="F3149" s="261" t="s">
        <v>111</v>
      </c>
      <c r="G3149" s="261" t="s">
        <v>140</v>
      </c>
      <c r="H3149" s="261" t="s">
        <v>6398</v>
      </c>
    </row>
    <row r="3150" spans="1:8" x14ac:dyDescent="0.2">
      <c r="A3150" t="s">
        <v>28</v>
      </c>
      <c r="B3150" s="261" t="s">
        <v>146</v>
      </c>
      <c r="C3150">
        <f>_xlfn.XLOOKUP(B3150,'2.1.trackMPD'!$R$7:$R$29,'2.1.trackMPD'!$T$7:$T$29)</f>
        <v>6</v>
      </c>
      <c r="D3150" s="261">
        <v>5000</v>
      </c>
      <c r="E3150" s="261" t="s">
        <v>6396</v>
      </c>
      <c r="F3150" s="261" t="s">
        <v>110</v>
      </c>
      <c r="G3150" s="261" t="s">
        <v>124</v>
      </c>
      <c r="H3150" s="261" t="s">
        <v>6399</v>
      </c>
    </row>
    <row r="3151" spans="1:8" x14ac:dyDescent="0.2">
      <c r="A3151" t="s">
        <v>28</v>
      </c>
      <c r="B3151" s="261" t="s">
        <v>146</v>
      </c>
      <c r="C3151">
        <f>_xlfn.XLOOKUP(B3151,'2.1.trackMPD'!$R$7:$R$29,'2.1.trackMPD'!$T$7:$T$29)</f>
        <v>6</v>
      </c>
      <c r="D3151" s="261">
        <v>5000</v>
      </c>
      <c r="E3151" s="261" t="s">
        <v>6396</v>
      </c>
      <c r="F3151" s="261" t="s">
        <v>110</v>
      </c>
      <c r="G3151" s="261" t="s">
        <v>140</v>
      </c>
      <c r="H3151" s="261" t="s">
        <v>6399</v>
      </c>
    </row>
    <row r="3152" spans="1:8" x14ac:dyDescent="0.2">
      <c r="A3152" t="s">
        <v>28</v>
      </c>
      <c r="B3152" s="261" t="s">
        <v>146</v>
      </c>
      <c r="C3152">
        <f>_xlfn.XLOOKUP(B3152,'2.1.trackMPD'!$R$7:$R$29,'2.1.trackMPD'!$T$7:$T$29)</f>
        <v>6</v>
      </c>
      <c r="D3152" s="261">
        <v>1</v>
      </c>
      <c r="E3152" s="261" t="s">
        <v>6400</v>
      </c>
      <c r="F3152" s="261" t="s">
        <v>110</v>
      </c>
      <c r="G3152" s="261" t="s">
        <v>124</v>
      </c>
      <c r="H3152" s="261" t="s">
        <v>6398</v>
      </c>
    </row>
    <row r="3153" spans="1:8" x14ac:dyDescent="0.2">
      <c r="A3153" t="s">
        <v>28</v>
      </c>
      <c r="B3153" s="261" t="s">
        <v>146</v>
      </c>
      <c r="C3153">
        <f>_xlfn.XLOOKUP(B3153,'2.1.trackMPD'!$R$7:$R$29,'2.1.trackMPD'!$T$7:$T$29)</f>
        <v>6</v>
      </c>
      <c r="D3153" s="261">
        <v>1</v>
      </c>
      <c r="E3153" s="261" t="s">
        <v>6400</v>
      </c>
      <c r="F3153" s="261" t="s">
        <v>110</v>
      </c>
      <c r="G3153" s="261" t="s">
        <v>140</v>
      </c>
      <c r="H3153" s="261" t="s">
        <v>6398</v>
      </c>
    </row>
    <row r="3154" spans="1:8" x14ac:dyDescent="0.2">
      <c r="A3154" t="s">
        <v>28</v>
      </c>
      <c r="B3154" s="261" t="s">
        <v>146</v>
      </c>
      <c r="C3154">
        <f>_xlfn.XLOOKUP(B3154,'2.1.trackMPD'!$R$7:$R$29,'2.1.trackMPD'!$T$7:$T$29)</f>
        <v>6</v>
      </c>
      <c r="D3154" s="261">
        <v>1</v>
      </c>
      <c r="E3154" s="261" t="s">
        <v>6400</v>
      </c>
      <c r="F3154" s="261" t="s">
        <v>111</v>
      </c>
      <c r="G3154" s="261" t="s">
        <v>124</v>
      </c>
      <c r="H3154" s="261" t="s">
        <v>6398</v>
      </c>
    </row>
    <row r="3155" spans="1:8" x14ac:dyDescent="0.2">
      <c r="A3155" t="s">
        <v>28</v>
      </c>
      <c r="B3155" s="261" t="s">
        <v>146</v>
      </c>
      <c r="C3155">
        <f>_xlfn.XLOOKUP(B3155,'2.1.trackMPD'!$R$7:$R$29,'2.1.trackMPD'!$T$7:$T$29)</f>
        <v>6</v>
      </c>
      <c r="D3155" s="261">
        <v>1</v>
      </c>
      <c r="E3155" s="261" t="s">
        <v>6400</v>
      </c>
      <c r="F3155" s="261" t="s">
        <v>111</v>
      </c>
      <c r="G3155" s="261" t="s">
        <v>140</v>
      </c>
      <c r="H3155" s="261" t="s">
        <v>6398</v>
      </c>
    </row>
    <row r="3156" spans="1:8" x14ac:dyDescent="0.2">
      <c r="A3156" t="s">
        <v>28</v>
      </c>
      <c r="B3156" s="261" t="s">
        <v>146</v>
      </c>
      <c r="C3156">
        <f>_xlfn.XLOOKUP(B3156,'2.1.trackMPD'!$R$7:$R$29,'2.1.trackMPD'!$T$7:$T$29)</f>
        <v>6</v>
      </c>
      <c r="D3156" s="261">
        <v>1</v>
      </c>
      <c r="E3156" s="261" t="s">
        <v>6400</v>
      </c>
      <c r="F3156" s="261" t="s">
        <v>110</v>
      </c>
      <c r="G3156" s="261" t="s">
        <v>124</v>
      </c>
      <c r="H3156" s="261" t="s">
        <v>6399</v>
      </c>
    </row>
    <row r="3157" spans="1:8" x14ac:dyDescent="0.2">
      <c r="A3157" t="s">
        <v>28</v>
      </c>
      <c r="B3157" s="261" t="s">
        <v>146</v>
      </c>
      <c r="C3157">
        <f>_xlfn.XLOOKUP(B3157,'2.1.trackMPD'!$R$7:$R$29,'2.1.trackMPD'!$T$7:$T$29)</f>
        <v>6</v>
      </c>
      <c r="D3157" s="261">
        <v>1</v>
      </c>
      <c r="E3157" s="261" t="s">
        <v>6400</v>
      </c>
      <c r="F3157" s="261" t="s">
        <v>110</v>
      </c>
      <c r="G3157" s="261" t="s">
        <v>140</v>
      </c>
      <c r="H3157" s="261" t="s">
        <v>6399</v>
      </c>
    </row>
    <row r="3158" spans="1:8" x14ac:dyDescent="0.2">
      <c r="A3158" t="s">
        <v>28</v>
      </c>
      <c r="B3158" s="261" t="s">
        <v>146</v>
      </c>
      <c r="C3158">
        <f>_xlfn.XLOOKUP(B3158,'2.1.trackMPD'!$R$7:$R$29,'2.1.trackMPD'!$T$7:$T$29)</f>
        <v>6</v>
      </c>
      <c r="D3158" s="261">
        <v>10</v>
      </c>
      <c r="E3158" s="261" t="s">
        <v>6400</v>
      </c>
      <c r="F3158" s="261" t="s">
        <v>110</v>
      </c>
      <c r="G3158" s="261" t="s">
        <v>124</v>
      </c>
      <c r="H3158" s="261" t="s">
        <v>6398</v>
      </c>
    </row>
    <row r="3159" spans="1:8" x14ac:dyDescent="0.2">
      <c r="A3159" t="s">
        <v>28</v>
      </c>
      <c r="B3159" s="261" t="s">
        <v>146</v>
      </c>
      <c r="C3159">
        <f>_xlfn.XLOOKUP(B3159,'2.1.trackMPD'!$R$7:$R$29,'2.1.trackMPD'!$T$7:$T$29)</f>
        <v>6</v>
      </c>
      <c r="D3159" s="261">
        <v>10</v>
      </c>
      <c r="E3159" s="261" t="s">
        <v>6400</v>
      </c>
      <c r="F3159" s="261" t="s">
        <v>110</v>
      </c>
      <c r="G3159" s="261" t="s">
        <v>140</v>
      </c>
      <c r="H3159" s="261" t="s">
        <v>6398</v>
      </c>
    </row>
    <row r="3160" spans="1:8" x14ac:dyDescent="0.2">
      <c r="A3160" t="s">
        <v>28</v>
      </c>
      <c r="B3160" s="261" t="s">
        <v>146</v>
      </c>
      <c r="C3160">
        <f>_xlfn.XLOOKUP(B3160,'2.1.trackMPD'!$R$7:$R$29,'2.1.trackMPD'!$T$7:$T$29)</f>
        <v>6</v>
      </c>
      <c r="D3160" s="261">
        <v>10</v>
      </c>
      <c r="E3160" s="261" t="s">
        <v>6400</v>
      </c>
      <c r="F3160" s="261" t="s">
        <v>111</v>
      </c>
      <c r="G3160" s="261" t="s">
        <v>124</v>
      </c>
      <c r="H3160" s="261" t="s">
        <v>6398</v>
      </c>
    </row>
    <row r="3161" spans="1:8" x14ac:dyDescent="0.2">
      <c r="A3161" t="s">
        <v>28</v>
      </c>
      <c r="B3161" s="261" t="s">
        <v>146</v>
      </c>
      <c r="C3161">
        <f>_xlfn.XLOOKUP(B3161,'2.1.trackMPD'!$R$7:$R$29,'2.1.trackMPD'!$T$7:$T$29)</f>
        <v>6</v>
      </c>
      <c r="D3161" s="261">
        <v>10</v>
      </c>
      <c r="E3161" s="261" t="s">
        <v>6400</v>
      </c>
      <c r="F3161" s="261" t="s">
        <v>111</v>
      </c>
      <c r="G3161" s="261" t="s">
        <v>140</v>
      </c>
      <c r="H3161" s="261" t="s">
        <v>6398</v>
      </c>
    </row>
    <row r="3162" spans="1:8" x14ac:dyDescent="0.2">
      <c r="A3162" t="s">
        <v>28</v>
      </c>
      <c r="B3162" s="261" t="s">
        <v>146</v>
      </c>
      <c r="C3162">
        <f>_xlfn.XLOOKUP(B3162,'2.1.trackMPD'!$R$7:$R$29,'2.1.trackMPD'!$T$7:$T$29)</f>
        <v>6</v>
      </c>
      <c r="D3162" s="261">
        <v>10</v>
      </c>
      <c r="E3162" s="261" t="s">
        <v>6400</v>
      </c>
      <c r="F3162" s="261" t="s">
        <v>110</v>
      </c>
      <c r="G3162" s="261" t="s">
        <v>124</v>
      </c>
      <c r="H3162" s="261" t="s">
        <v>6399</v>
      </c>
    </row>
    <row r="3163" spans="1:8" x14ac:dyDescent="0.2">
      <c r="A3163" t="s">
        <v>28</v>
      </c>
      <c r="B3163" s="261" t="s">
        <v>146</v>
      </c>
      <c r="C3163">
        <f>_xlfn.XLOOKUP(B3163,'2.1.trackMPD'!$R$7:$R$29,'2.1.trackMPD'!$T$7:$T$29)</f>
        <v>6</v>
      </c>
      <c r="D3163" s="261">
        <v>10</v>
      </c>
      <c r="E3163" s="261" t="s">
        <v>6400</v>
      </c>
      <c r="F3163" s="261" t="s">
        <v>110</v>
      </c>
      <c r="G3163" s="261" t="s">
        <v>140</v>
      </c>
      <c r="H3163" s="261" t="s">
        <v>6399</v>
      </c>
    </row>
    <row r="3164" spans="1:8" x14ac:dyDescent="0.2">
      <c r="A3164" t="s">
        <v>28</v>
      </c>
      <c r="B3164" s="261" t="s">
        <v>146</v>
      </c>
      <c r="C3164">
        <f>_xlfn.XLOOKUP(B3164,'2.1.trackMPD'!$R$7:$R$29,'2.1.trackMPD'!$T$7:$T$29)</f>
        <v>6</v>
      </c>
      <c r="D3164" s="261">
        <v>100</v>
      </c>
      <c r="E3164" s="261" t="s">
        <v>6400</v>
      </c>
      <c r="F3164" s="261" t="s">
        <v>110</v>
      </c>
      <c r="G3164" s="261" t="s">
        <v>124</v>
      </c>
      <c r="H3164" s="261" t="s">
        <v>6398</v>
      </c>
    </row>
    <row r="3165" spans="1:8" x14ac:dyDescent="0.2">
      <c r="A3165" t="s">
        <v>28</v>
      </c>
      <c r="B3165" s="261" t="s">
        <v>146</v>
      </c>
      <c r="C3165">
        <f>_xlfn.XLOOKUP(B3165,'2.1.trackMPD'!$R$7:$R$29,'2.1.trackMPD'!$T$7:$T$29)</f>
        <v>6</v>
      </c>
      <c r="D3165" s="261">
        <v>100</v>
      </c>
      <c r="E3165" s="261" t="s">
        <v>6400</v>
      </c>
      <c r="F3165" s="261" t="s">
        <v>110</v>
      </c>
      <c r="G3165" s="261" t="s">
        <v>140</v>
      </c>
      <c r="H3165" s="261" t="s">
        <v>6398</v>
      </c>
    </row>
    <row r="3166" spans="1:8" x14ac:dyDescent="0.2">
      <c r="A3166" t="s">
        <v>28</v>
      </c>
      <c r="B3166" s="261" t="s">
        <v>146</v>
      </c>
      <c r="C3166">
        <f>_xlfn.XLOOKUP(B3166,'2.1.trackMPD'!$R$7:$R$29,'2.1.trackMPD'!$T$7:$T$29)</f>
        <v>6</v>
      </c>
      <c r="D3166" s="261">
        <v>100</v>
      </c>
      <c r="E3166" s="261" t="s">
        <v>6400</v>
      </c>
      <c r="F3166" s="261" t="s">
        <v>111</v>
      </c>
      <c r="G3166" s="261" t="s">
        <v>124</v>
      </c>
      <c r="H3166" s="261" t="s">
        <v>6398</v>
      </c>
    </row>
    <row r="3167" spans="1:8" x14ac:dyDescent="0.2">
      <c r="A3167" t="s">
        <v>28</v>
      </c>
      <c r="B3167" s="261" t="s">
        <v>146</v>
      </c>
      <c r="C3167">
        <f>_xlfn.XLOOKUP(B3167,'2.1.trackMPD'!$R$7:$R$29,'2.1.trackMPD'!$T$7:$T$29)</f>
        <v>6</v>
      </c>
      <c r="D3167" s="261">
        <v>100</v>
      </c>
      <c r="E3167" s="261" t="s">
        <v>6400</v>
      </c>
      <c r="F3167" s="261" t="s">
        <v>111</v>
      </c>
      <c r="G3167" s="261" t="s">
        <v>140</v>
      </c>
      <c r="H3167" s="261" t="s">
        <v>6398</v>
      </c>
    </row>
    <row r="3168" spans="1:8" x14ac:dyDescent="0.2">
      <c r="A3168" t="s">
        <v>28</v>
      </c>
      <c r="B3168" s="261" t="s">
        <v>146</v>
      </c>
      <c r="C3168">
        <f>_xlfn.XLOOKUP(B3168,'2.1.trackMPD'!$R$7:$R$29,'2.1.trackMPD'!$T$7:$T$29)</f>
        <v>6</v>
      </c>
      <c r="D3168" s="261">
        <v>100</v>
      </c>
      <c r="E3168" s="261" t="s">
        <v>6400</v>
      </c>
      <c r="F3168" s="261" t="s">
        <v>110</v>
      </c>
      <c r="G3168" s="261" t="s">
        <v>124</v>
      </c>
      <c r="H3168" s="261" t="s">
        <v>6399</v>
      </c>
    </row>
    <row r="3169" spans="1:8" x14ac:dyDescent="0.2">
      <c r="A3169" t="s">
        <v>28</v>
      </c>
      <c r="B3169" s="261" t="s">
        <v>146</v>
      </c>
      <c r="C3169">
        <f>_xlfn.XLOOKUP(B3169,'2.1.trackMPD'!$R$7:$R$29,'2.1.trackMPD'!$T$7:$T$29)</f>
        <v>6</v>
      </c>
      <c r="D3169" s="261">
        <v>100</v>
      </c>
      <c r="E3169" s="261" t="s">
        <v>6400</v>
      </c>
      <c r="F3169" s="261" t="s">
        <v>110</v>
      </c>
      <c r="G3169" s="261" t="s">
        <v>140</v>
      </c>
      <c r="H3169" s="261" t="s">
        <v>6399</v>
      </c>
    </row>
    <row r="3170" spans="1:8" x14ac:dyDescent="0.2">
      <c r="A3170" t="s">
        <v>28</v>
      </c>
      <c r="B3170" s="261" t="s">
        <v>146</v>
      </c>
      <c r="C3170">
        <f>_xlfn.XLOOKUP(B3170,'2.1.trackMPD'!$R$7:$R$29,'2.1.trackMPD'!$T$7:$T$29)</f>
        <v>6</v>
      </c>
      <c r="D3170" s="261">
        <v>1000</v>
      </c>
      <c r="E3170" s="261" t="s">
        <v>6400</v>
      </c>
      <c r="F3170" s="261" t="s">
        <v>110</v>
      </c>
      <c r="G3170" s="261" t="s">
        <v>124</v>
      </c>
      <c r="H3170" s="261" t="s">
        <v>6398</v>
      </c>
    </row>
    <row r="3171" spans="1:8" x14ac:dyDescent="0.2">
      <c r="A3171" t="s">
        <v>28</v>
      </c>
      <c r="B3171" s="261" t="s">
        <v>146</v>
      </c>
      <c r="C3171">
        <f>_xlfn.XLOOKUP(B3171,'2.1.trackMPD'!$R$7:$R$29,'2.1.trackMPD'!$T$7:$T$29)</f>
        <v>6</v>
      </c>
      <c r="D3171" s="261">
        <v>1000</v>
      </c>
      <c r="E3171" s="261" t="s">
        <v>6400</v>
      </c>
      <c r="F3171" s="261" t="s">
        <v>110</v>
      </c>
      <c r="G3171" s="261" t="s">
        <v>140</v>
      </c>
      <c r="H3171" s="261" t="s">
        <v>6398</v>
      </c>
    </row>
    <row r="3172" spans="1:8" x14ac:dyDescent="0.2">
      <c r="A3172" t="s">
        <v>28</v>
      </c>
      <c r="B3172" s="261" t="s">
        <v>146</v>
      </c>
      <c r="C3172">
        <f>_xlfn.XLOOKUP(B3172,'2.1.trackMPD'!$R$7:$R$29,'2.1.trackMPD'!$T$7:$T$29)</f>
        <v>6</v>
      </c>
      <c r="D3172" s="261">
        <v>1000</v>
      </c>
      <c r="E3172" s="261" t="s">
        <v>6400</v>
      </c>
      <c r="F3172" s="261" t="s">
        <v>111</v>
      </c>
      <c r="G3172" s="261" t="s">
        <v>124</v>
      </c>
      <c r="H3172" s="261" t="s">
        <v>6398</v>
      </c>
    </row>
    <row r="3173" spans="1:8" x14ac:dyDescent="0.2">
      <c r="A3173" t="s">
        <v>28</v>
      </c>
      <c r="B3173" s="261" t="s">
        <v>146</v>
      </c>
      <c r="C3173">
        <f>_xlfn.XLOOKUP(B3173,'2.1.trackMPD'!$R$7:$R$29,'2.1.trackMPD'!$T$7:$T$29)</f>
        <v>6</v>
      </c>
      <c r="D3173" s="261">
        <v>1000</v>
      </c>
      <c r="E3173" s="261" t="s">
        <v>6400</v>
      </c>
      <c r="F3173" s="261" t="s">
        <v>111</v>
      </c>
      <c r="G3173" s="261" t="s">
        <v>140</v>
      </c>
      <c r="H3173" s="261" t="s">
        <v>6398</v>
      </c>
    </row>
    <row r="3174" spans="1:8" x14ac:dyDescent="0.2">
      <c r="A3174" t="s">
        <v>28</v>
      </c>
      <c r="B3174" s="261" t="s">
        <v>146</v>
      </c>
      <c r="C3174">
        <f>_xlfn.XLOOKUP(B3174,'2.1.trackMPD'!$R$7:$R$29,'2.1.trackMPD'!$T$7:$T$29)</f>
        <v>6</v>
      </c>
      <c r="D3174" s="261">
        <v>1000</v>
      </c>
      <c r="E3174" s="261" t="s">
        <v>6400</v>
      </c>
      <c r="F3174" s="261" t="s">
        <v>110</v>
      </c>
      <c r="G3174" s="261" t="s">
        <v>124</v>
      </c>
      <c r="H3174" s="261" t="s">
        <v>6399</v>
      </c>
    </row>
    <row r="3175" spans="1:8" x14ac:dyDescent="0.2">
      <c r="A3175" t="s">
        <v>28</v>
      </c>
      <c r="B3175" s="261" t="s">
        <v>146</v>
      </c>
      <c r="C3175">
        <f>_xlfn.XLOOKUP(B3175,'2.1.trackMPD'!$R$7:$R$29,'2.1.trackMPD'!$T$7:$T$29)</f>
        <v>6</v>
      </c>
      <c r="D3175" s="261">
        <v>1000</v>
      </c>
      <c r="E3175" s="261" t="s">
        <v>6400</v>
      </c>
      <c r="F3175" s="261" t="s">
        <v>110</v>
      </c>
      <c r="G3175" s="261" t="s">
        <v>140</v>
      </c>
      <c r="H3175" s="261" t="s">
        <v>6399</v>
      </c>
    </row>
    <row r="3176" spans="1:8" x14ac:dyDescent="0.2">
      <c r="A3176" t="s">
        <v>28</v>
      </c>
      <c r="B3176" s="261" t="s">
        <v>146</v>
      </c>
      <c r="C3176">
        <f>_xlfn.XLOOKUP(B3176,'2.1.trackMPD'!$R$7:$R$29,'2.1.trackMPD'!$T$7:$T$29)</f>
        <v>6</v>
      </c>
      <c r="D3176" s="261">
        <v>5000</v>
      </c>
      <c r="E3176" s="261" t="s">
        <v>6400</v>
      </c>
      <c r="F3176" s="261" t="s">
        <v>110</v>
      </c>
      <c r="G3176" s="261" t="s">
        <v>124</v>
      </c>
      <c r="H3176" s="261" t="s">
        <v>6398</v>
      </c>
    </row>
    <row r="3177" spans="1:8" x14ac:dyDescent="0.2">
      <c r="A3177" t="s">
        <v>28</v>
      </c>
      <c r="B3177" s="261" t="s">
        <v>146</v>
      </c>
      <c r="C3177">
        <f>_xlfn.XLOOKUP(B3177,'2.1.trackMPD'!$R$7:$R$29,'2.1.trackMPD'!$T$7:$T$29)</f>
        <v>6</v>
      </c>
      <c r="D3177" s="261">
        <v>5000</v>
      </c>
      <c r="E3177" s="261" t="s">
        <v>6400</v>
      </c>
      <c r="F3177" s="261" t="s">
        <v>110</v>
      </c>
      <c r="G3177" s="261" t="s">
        <v>140</v>
      </c>
      <c r="H3177" s="261" t="s">
        <v>6398</v>
      </c>
    </row>
    <row r="3178" spans="1:8" x14ac:dyDescent="0.2">
      <c r="A3178" t="s">
        <v>28</v>
      </c>
      <c r="B3178" s="261" t="s">
        <v>146</v>
      </c>
      <c r="C3178">
        <f>_xlfn.XLOOKUP(B3178,'2.1.trackMPD'!$R$7:$R$29,'2.1.trackMPD'!$T$7:$T$29)</f>
        <v>6</v>
      </c>
      <c r="D3178" s="261">
        <v>5000</v>
      </c>
      <c r="E3178" s="261" t="s">
        <v>6400</v>
      </c>
      <c r="F3178" s="261" t="s">
        <v>111</v>
      </c>
      <c r="G3178" s="261" t="s">
        <v>124</v>
      </c>
      <c r="H3178" s="261" t="s">
        <v>6398</v>
      </c>
    </row>
    <row r="3179" spans="1:8" x14ac:dyDescent="0.2">
      <c r="A3179" t="s">
        <v>28</v>
      </c>
      <c r="B3179" s="261" t="s">
        <v>146</v>
      </c>
      <c r="C3179">
        <f>_xlfn.XLOOKUP(B3179,'2.1.trackMPD'!$R$7:$R$29,'2.1.trackMPD'!$T$7:$T$29)</f>
        <v>6</v>
      </c>
      <c r="D3179" s="261">
        <v>5000</v>
      </c>
      <c r="E3179" s="261" t="s">
        <v>6400</v>
      </c>
      <c r="F3179" s="261" t="s">
        <v>111</v>
      </c>
      <c r="G3179" s="261" t="s">
        <v>140</v>
      </c>
      <c r="H3179" s="261" t="s">
        <v>6398</v>
      </c>
    </row>
    <row r="3180" spans="1:8" x14ac:dyDescent="0.2">
      <c r="A3180" t="s">
        <v>28</v>
      </c>
      <c r="B3180" s="261" t="s">
        <v>146</v>
      </c>
      <c r="C3180">
        <f>_xlfn.XLOOKUP(B3180,'2.1.trackMPD'!$R$7:$R$29,'2.1.trackMPD'!$T$7:$T$29)</f>
        <v>6</v>
      </c>
      <c r="D3180" s="261">
        <v>5000</v>
      </c>
      <c r="E3180" s="261" t="s">
        <v>6400</v>
      </c>
      <c r="F3180" s="261" t="s">
        <v>110</v>
      </c>
      <c r="G3180" s="261" t="s">
        <v>124</v>
      </c>
      <c r="H3180" s="261" t="s">
        <v>6399</v>
      </c>
    </row>
    <row r="3181" spans="1:8" x14ac:dyDescent="0.2">
      <c r="A3181" t="s">
        <v>28</v>
      </c>
      <c r="B3181" s="261" t="s">
        <v>146</v>
      </c>
      <c r="C3181">
        <f>_xlfn.XLOOKUP(B3181,'2.1.trackMPD'!$R$7:$R$29,'2.1.trackMPD'!$T$7:$T$29)</f>
        <v>6</v>
      </c>
      <c r="D3181" s="261">
        <v>5000</v>
      </c>
      <c r="E3181" s="261" t="s">
        <v>6400</v>
      </c>
      <c r="F3181" s="261" t="s">
        <v>110</v>
      </c>
      <c r="G3181" s="261" t="s">
        <v>140</v>
      </c>
      <c r="H3181" s="261" t="s">
        <v>6399</v>
      </c>
    </row>
    <row r="3182" spans="1:8" x14ac:dyDescent="0.2">
      <c r="A3182" t="s">
        <v>28</v>
      </c>
      <c r="B3182" s="261" t="s">
        <v>146</v>
      </c>
      <c r="C3182">
        <f>_xlfn.XLOOKUP(B3182,'2.1.trackMPD'!$R$7:$R$29,'2.1.trackMPD'!$T$7:$T$29)</f>
        <v>6</v>
      </c>
      <c r="D3182" s="261">
        <v>1</v>
      </c>
      <c r="E3182" s="261" t="s">
        <v>6401</v>
      </c>
      <c r="F3182" s="261" t="s">
        <v>110</v>
      </c>
      <c r="G3182" s="261" t="s">
        <v>124</v>
      </c>
      <c r="H3182" s="261" t="s">
        <v>6398</v>
      </c>
    </row>
    <row r="3183" spans="1:8" x14ac:dyDescent="0.2">
      <c r="A3183" t="s">
        <v>28</v>
      </c>
      <c r="B3183" s="261" t="s">
        <v>146</v>
      </c>
      <c r="C3183">
        <f>_xlfn.XLOOKUP(B3183,'2.1.trackMPD'!$R$7:$R$29,'2.1.trackMPD'!$T$7:$T$29)</f>
        <v>6</v>
      </c>
      <c r="D3183" s="261">
        <v>1</v>
      </c>
      <c r="E3183" s="261" t="s">
        <v>6401</v>
      </c>
      <c r="F3183" s="261" t="s">
        <v>110</v>
      </c>
      <c r="G3183" s="261" t="s">
        <v>140</v>
      </c>
      <c r="H3183" s="261" t="s">
        <v>6398</v>
      </c>
    </row>
    <row r="3184" spans="1:8" x14ac:dyDescent="0.2">
      <c r="A3184" t="s">
        <v>28</v>
      </c>
      <c r="B3184" s="261" t="s">
        <v>146</v>
      </c>
      <c r="C3184">
        <f>_xlfn.XLOOKUP(B3184,'2.1.trackMPD'!$R$7:$R$29,'2.1.trackMPD'!$T$7:$T$29)</f>
        <v>6</v>
      </c>
      <c r="D3184" s="261">
        <v>1</v>
      </c>
      <c r="E3184" s="261" t="s">
        <v>6401</v>
      </c>
      <c r="F3184" s="261" t="s">
        <v>111</v>
      </c>
      <c r="G3184" s="261" t="s">
        <v>124</v>
      </c>
      <c r="H3184" s="261" t="s">
        <v>6398</v>
      </c>
    </row>
    <row r="3185" spans="1:8" x14ac:dyDescent="0.2">
      <c r="A3185" t="s">
        <v>28</v>
      </c>
      <c r="B3185" s="261" t="s">
        <v>146</v>
      </c>
      <c r="C3185">
        <f>_xlfn.XLOOKUP(B3185,'2.1.trackMPD'!$R$7:$R$29,'2.1.trackMPD'!$T$7:$T$29)</f>
        <v>6</v>
      </c>
      <c r="D3185" s="261">
        <v>1</v>
      </c>
      <c r="E3185" s="261" t="s">
        <v>6401</v>
      </c>
      <c r="F3185" s="261" t="s">
        <v>111</v>
      </c>
      <c r="G3185" s="261" t="s">
        <v>140</v>
      </c>
      <c r="H3185" s="261" t="s">
        <v>6398</v>
      </c>
    </row>
    <row r="3186" spans="1:8" x14ac:dyDescent="0.2">
      <c r="A3186" t="s">
        <v>28</v>
      </c>
      <c r="B3186" s="261" t="s">
        <v>146</v>
      </c>
      <c r="C3186">
        <f>_xlfn.XLOOKUP(B3186,'2.1.trackMPD'!$R$7:$R$29,'2.1.trackMPD'!$T$7:$T$29)</f>
        <v>6</v>
      </c>
      <c r="D3186" s="261">
        <v>1</v>
      </c>
      <c r="E3186" s="261" t="s">
        <v>6401</v>
      </c>
      <c r="F3186" s="261" t="s">
        <v>110</v>
      </c>
      <c r="G3186" s="261" t="s">
        <v>124</v>
      </c>
      <c r="H3186" s="261" t="s">
        <v>6399</v>
      </c>
    </row>
    <row r="3187" spans="1:8" x14ac:dyDescent="0.2">
      <c r="A3187" t="s">
        <v>28</v>
      </c>
      <c r="B3187" s="261" t="s">
        <v>146</v>
      </c>
      <c r="C3187">
        <f>_xlfn.XLOOKUP(B3187,'2.1.trackMPD'!$R$7:$R$29,'2.1.trackMPD'!$T$7:$T$29)</f>
        <v>6</v>
      </c>
      <c r="D3187" s="261">
        <v>1</v>
      </c>
      <c r="E3187" s="261" t="s">
        <v>6401</v>
      </c>
      <c r="F3187" s="261" t="s">
        <v>110</v>
      </c>
      <c r="G3187" s="261" t="s">
        <v>140</v>
      </c>
      <c r="H3187" s="261" t="s">
        <v>6399</v>
      </c>
    </row>
    <row r="3188" spans="1:8" x14ac:dyDescent="0.2">
      <c r="A3188" t="s">
        <v>28</v>
      </c>
      <c r="B3188" s="261" t="s">
        <v>146</v>
      </c>
      <c r="C3188">
        <f>_xlfn.XLOOKUP(B3188,'2.1.trackMPD'!$R$7:$R$29,'2.1.trackMPD'!$T$7:$T$29)</f>
        <v>6</v>
      </c>
      <c r="D3188" s="261">
        <v>10</v>
      </c>
      <c r="E3188" s="261" t="s">
        <v>6401</v>
      </c>
      <c r="F3188" s="261" t="s">
        <v>110</v>
      </c>
      <c r="G3188" s="261" t="s">
        <v>124</v>
      </c>
      <c r="H3188" s="261" t="s">
        <v>6398</v>
      </c>
    </row>
    <row r="3189" spans="1:8" x14ac:dyDescent="0.2">
      <c r="A3189" t="s">
        <v>28</v>
      </c>
      <c r="B3189" s="261" t="s">
        <v>146</v>
      </c>
      <c r="C3189">
        <f>_xlfn.XLOOKUP(B3189,'2.1.trackMPD'!$R$7:$R$29,'2.1.trackMPD'!$T$7:$T$29)</f>
        <v>6</v>
      </c>
      <c r="D3189" s="261">
        <v>10</v>
      </c>
      <c r="E3189" s="261" t="s">
        <v>6401</v>
      </c>
      <c r="F3189" s="261" t="s">
        <v>110</v>
      </c>
      <c r="G3189" s="261" t="s">
        <v>140</v>
      </c>
      <c r="H3189" s="261" t="s">
        <v>6398</v>
      </c>
    </row>
    <row r="3190" spans="1:8" x14ac:dyDescent="0.2">
      <c r="A3190" t="s">
        <v>28</v>
      </c>
      <c r="B3190" s="261" t="s">
        <v>146</v>
      </c>
      <c r="C3190">
        <f>_xlfn.XLOOKUP(B3190,'2.1.trackMPD'!$R$7:$R$29,'2.1.trackMPD'!$T$7:$T$29)</f>
        <v>6</v>
      </c>
      <c r="D3190" s="261">
        <v>10</v>
      </c>
      <c r="E3190" s="261" t="s">
        <v>6401</v>
      </c>
      <c r="F3190" s="261" t="s">
        <v>111</v>
      </c>
      <c r="G3190" s="261" t="s">
        <v>124</v>
      </c>
      <c r="H3190" s="261" t="s">
        <v>6398</v>
      </c>
    </row>
    <row r="3191" spans="1:8" x14ac:dyDescent="0.2">
      <c r="A3191" t="s">
        <v>28</v>
      </c>
      <c r="B3191" s="261" t="s">
        <v>146</v>
      </c>
      <c r="C3191">
        <f>_xlfn.XLOOKUP(B3191,'2.1.trackMPD'!$R$7:$R$29,'2.1.trackMPD'!$T$7:$T$29)</f>
        <v>6</v>
      </c>
      <c r="D3191" s="261">
        <v>10</v>
      </c>
      <c r="E3191" s="261" t="s">
        <v>6401</v>
      </c>
      <c r="F3191" s="261" t="s">
        <v>111</v>
      </c>
      <c r="G3191" s="261" t="s">
        <v>140</v>
      </c>
      <c r="H3191" s="261" t="s">
        <v>6398</v>
      </c>
    </row>
    <row r="3192" spans="1:8" x14ac:dyDescent="0.2">
      <c r="A3192" t="s">
        <v>28</v>
      </c>
      <c r="B3192" s="261" t="s">
        <v>146</v>
      </c>
      <c r="C3192">
        <f>_xlfn.XLOOKUP(B3192,'2.1.trackMPD'!$R$7:$R$29,'2.1.trackMPD'!$T$7:$T$29)</f>
        <v>6</v>
      </c>
      <c r="D3192" s="261">
        <v>10</v>
      </c>
      <c r="E3192" s="261" t="s">
        <v>6401</v>
      </c>
      <c r="F3192" s="261" t="s">
        <v>110</v>
      </c>
      <c r="G3192" s="261" t="s">
        <v>124</v>
      </c>
      <c r="H3192" s="261" t="s">
        <v>6399</v>
      </c>
    </row>
    <row r="3193" spans="1:8" x14ac:dyDescent="0.2">
      <c r="A3193" t="s">
        <v>28</v>
      </c>
      <c r="B3193" s="261" t="s">
        <v>146</v>
      </c>
      <c r="C3193">
        <f>_xlfn.XLOOKUP(B3193,'2.1.trackMPD'!$R$7:$R$29,'2.1.trackMPD'!$T$7:$T$29)</f>
        <v>6</v>
      </c>
      <c r="D3193" s="261">
        <v>10</v>
      </c>
      <c r="E3193" s="261" t="s">
        <v>6401</v>
      </c>
      <c r="F3193" s="261" t="s">
        <v>110</v>
      </c>
      <c r="G3193" s="261" t="s">
        <v>140</v>
      </c>
      <c r="H3193" s="261" t="s">
        <v>6399</v>
      </c>
    </row>
    <row r="3194" spans="1:8" x14ac:dyDescent="0.2">
      <c r="A3194" t="s">
        <v>28</v>
      </c>
      <c r="B3194" s="261" t="s">
        <v>146</v>
      </c>
      <c r="C3194">
        <f>_xlfn.XLOOKUP(B3194,'2.1.trackMPD'!$R$7:$R$29,'2.1.trackMPD'!$T$7:$T$29)</f>
        <v>6</v>
      </c>
      <c r="D3194" s="261">
        <v>100</v>
      </c>
      <c r="E3194" s="261" t="s">
        <v>6401</v>
      </c>
      <c r="F3194" s="261" t="s">
        <v>110</v>
      </c>
      <c r="G3194" s="261" t="s">
        <v>124</v>
      </c>
      <c r="H3194" s="261" t="s">
        <v>6398</v>
      </c>
    </row>
    <row r="3195" spans="1:8" x14ac:dyDescent="0.2">
      <c r="A3195" t="s">
        <v>28</v>
      </c>
      <c r="B3195" s="261" t="s">
        <v>146</v>
      </c>
      <c r="C3195">
        <f>_xlfn.XLOOKUP(B3195,'2.1.trackMPD'!$R$7:$R$29,'2.1.trackMPD'!$T$7:$T$29)</f>
        <v>6</v>
      </c>
      <c r="D3195" s="261">
        <v>100</v>
      </c>
      <c r="E3195" s="261" t="s">
        <v>6401</v>
      </c>
      <c r="F3195" s="261" t="s">
        <v>110</v>
      </c>
      <c r="G3195" s="261" t="s">
        <v>140</v>
      </c>
      <c r="H3195" s="261" t="s">
        <v>6398</v>
      </c>
    </row>
    <row r="3196" spans="1:8" x14ac:dyDescent="0.2">
      <c r="A3196" t="s">
        <v>28</v>
      </c>
      <c r="B3196" s="261" t="s">
        <v>146</v>
      </c>
      <c r="C3196">
        <f>_xlfn.XLOOKUP(B3196,'2.1.trackMPD'!$R$7:$R$29,'2.1.trackMPD'!$T$7:$T$29)</f>
        <v>6</v>
      </c>
      <c r="D3196" s="261">
        <v>100</v>
      </c>
      <c r="E3196" s="261" t="s">
        <v>6401</v>
      </c>
      <c r="F3196" s="261" t="s">
        <v>111</v>
      </c>
      <c r="G3196" s="261" t="s">
        <v>124</v>
      </c>
      <c r="H3196" s="261" t="s">
        <v>6398</v>
      </c>
    </row>
    <row r="3197" spans="1:8" x14ac:dyDescent="0.2">
      <c r="A3197" t="s">
        <v>28</v>
      </c>
      <c r="B3197" s="261" t="s">
        <v>146</v>
      </c>
      <c r="C3197">
        <f>_xlfn.XLOOKUP(B3197,'2.1.trackMPD'!$R$7:$R$29,'2.1.trackMPD'!$T$7:$T$29)</f>
        <v>6</v>
      </c>
      <c r="D3197" s="261">
        <v>100</v>
      </c>
      <c r="E3197" s="261" t="s">
        <v>6401</v>
      </c>
      <c r="F3197" s="261" t="s">
        <v>111</v>
      </c>
      <c r="G3197" s="261" t="s">
        <v>140</v>
      </c>
      <c r="H3197" s="261" t="s">
        <v>6398</v>
      </c>
    </row>
    <row r="3198" spans="1:8" x14ac:dyDescent="0.2">
      <c r="A3198" t="s">
        <v>28</v>
      </c>
      <c r="B3198" s="261" t="s">
        <v>146</v>
      </c>
      <c r="C3198">
        <f>_xlfn.XLOOKUP(B3198,'2.1.trackMPD'!$R$7:$R$29,'2.1.trackMPD'!$T$7:$T$29)</f>
        <v>6</v>
      </c>
      <c r="D3198" s="261">
        <v>100</v>
      </c>
      <c r="E3198" s="261" t="s">
        <v>6401</v>
      </c>
      <c r="F3198" s="261" t="s">
        <v>110</v>
      </c>
      <c r="G3198" s="261" t="s">
        <v>124</v>
      </c>
      <c r="H3198" s="261" t="s">
        <v>6399</v>
      </c>
    </row>
    <row r="3199" spans="1:8" x14ac:dyDescent="0.2">
      <c r="A3199" t="s">
        <v>28</v>
      </c>
      <c r="B3199" s="261" t="s">
        <v>146</v>
      </c>
      <c r="C3199">
        <f>_xlfn.XLOOKUP(B3199,'2.1.trackMPD'!$R$7:$R$29,'2.1.trackMPD'!$T$7:$T$29)</f>
        <v>6</v>
      </c>
      <c r="D3199" s="261">
        <v>100</v>
      </c>
      <c r="E3199" s="261" t="s">
        <v>6401</v>
      </c>
      <c r="F3199" s="261" t="s">
        <v>110</v>
      </c>
      <c r="G3199" s="261" t="s">
        <v>140</v>
      </c>
      <c r="H3199" s="261" t="s">
        <v>6399</v>
      </c>
    </row>
    <row r="3200" spans="1:8" x14ac:dyDescent="0.2">
      <c r="A3200" t="s">
        <v>28</v>
      </c>
      <c r="B3200" s="261" t="s">
        <v>147</v>
      </c>
      <c r="C3200">
        <f>_xlfn.XLOOKUP(B3200,'2.1.trackMPD'!$R$7:$R$29,'2.1.trackMPD'!$T$7:$T$29)</f>
        <v>6</v>
      </c>
      <c r="D3200" s="261">
        <v>1</v>
      </c>
      <c r="E3200" s="261" t="s">
        <v>6396</v>
      </c>
      <c r="F3200" s="261" t="s">
        <v>110</v>
      </c>
      <c r="G3200" s="261" t="s">
        <v>124</v>
      </c>
      <c r="H3200" s="261" t="s">
        <v>6398</v>
      </c>
    </row>
    <row r="3201" spans="1:8" x14ac:dyDescent="0.2">
      <c r="A3201" t="s">
        <v>28</v>
      </c>
      <c r="B3201" s="261" t="s">
        <v>147</v>
      </c>
      <c r="C3201">
        <f>_xlfn.XLOOKUP(B3201,'2.1.trackMPD'!$R$7:$R$29,'2.1.trackMPD'!$T$7:$T$29)</f>
        <v>6</v>
      </c>
      <c r="D3201" s="261">
        <v>1</v>
      </c>
      <c r="E3201" s="261" t="s">
        <v>6396</v>
      </c>
      <c r="F3201" s="261" t="s">
        <v>110</v>
      </c>
      <c r="G3201" s="261" t="s">
        <v>140</v>
      </c>
      <c r="H3201" s="261" t="s">
        <v>6398</v>
      </c>
    </row>
    <row r="3202" spans="1:8" x14ac:dyDescent="0.2">
      <c r="A3202" t="s">
        <v>28</v>
      </c>
      <c r="B3202" s="261" t="s">
        <v>147</v>
      </c>
      <c r="C3202">
        <f>_xlfn.XLOOKUP(B3202,'2.1.trackMPD'!$R$7:$R$29,'2.1.trackMPD'!$T$7:$T$29)</f>
        <v>6</v>
      </c>
      <c r="D3202" s="261">
        <v>1</v>
      </c>
      <c r="E3202" s="261" t="s">
        <v>6396</v>
      </c>
      <c r="F3202" s="261" t="s">
        <v>111</v>
      </c>
      <c r="G3202" s="261" t="s">
        <v>124</v>
      </c>
      <c r="H3202" s="261" t="s">
        <v>6398</v>
      </c>
    </row>
    <row r="3203" spans="1:8" x14ac:dyDescent="0.2">
      <c r="A3203" t="s">
        <v>28</v>
      </c>
      <c r="B3203" s="261" t="s">
        <v>147</v>
      </c>
      <c r="C3203">
        <f>_xlfn.XLOOKUP(B3203,'2.1.trackMPD'!$R$7:$R$29,'2.1.trackMPD'!$T$7:$T$29)</f>
        <v>6</v>
      </c>
      <c r="D3203" s="261">
        <v>1</v>
      </c>
      <c r="E3203" s="261" t="s">
        <v>6396</v>
      </c>
      <c r="F3203" s="261" t="s">
        <v>111</v>
      </c>
      <c r="G3203" s="261" t="s">
        <v>140</v>
      </c>
      <c r="H3203" s="261" t="s">
        <v>6398</v>
      </c>
    </row>
    <row r="3204" spans="1:8" x14ac:dyDescent="0.2">
      <c r="A3204" t="s">
        <v>28</v>
      </c>
      <c r="B3204" s="261" t="s">
        <v>147</v>
      </c>
      <c r="C3204">
        <f>_xlfn.XLOOKUP(B3204,'2.1.trackMPD'!$R$7:$R$29,'2.1.trackMPD'!$T$7:$T$29)</f>
        <v>6</v>
      </c>
      <c r="D3204" s="261">
        <v>1</v>
      </c>
      <c r="E3204" s="261" t="s">
        <v>6396</v>
      </c>
      <c r="F3204" s="261" t="s">
        <v>110</v>
      </c>
      <c r="G3204" s="261" t="s">
        <v>124</v>
      </c>
      <c r="H3204" s="261" t="s">
        <v>6399</v>
      </c>
    </row>
    <row r="3205" spans="1:8" x14ac:dyDescent="0.2">
      <c r="A3205" t="s">
        <v>28</v>
      </c>
      <c r="B3205" s="261" t="s">
        <v>147</v>
      </c>
      <c r="C3205">
        <f>_xlfn.XLOOKUP(B3205,'2.1.trackMPD'!$R$7:$R$29,'2.1.trackMPD'!$T$7:$T$29)</f>
        <v>6</v>
      </c>
      <c r="D3205" s="261">
        <v>1</v>
      </c>
      <c r="E3205" s="261" t="s">
        <v>6396</v>
      </c>
      <c r="F3205" s="261" t="s">
        <v>110</v>
      </c>
      <c r="G3205" s="261" t="s">
        <v>140</v>
      </c>
      <c r="H3205" s="261" t="s">
        <v>6399</v>
      </c>
    </row>
    <row r="3206" spans="1:8" x14ac:dyDescent="0.2">
      <c r="A3206" t="s">
        <v>28</v>
      </c>
      <c r="B3206" s="261" t="s">
        <v>147</v>
      </c>
      <c r="C3206">
        <f>_xlfn.XLOOKUP(B3206,'2.1.trackMPD'!$R$7:$R$29,'2.1.trackMPD'!$T$7:$T$29)</f>
        <v>6</v>
      </c>
      <c r="D3206" s="261">
        <v>10</v>
      </c>
      <c r="E3206" s="261" t="s">
        <v>6396</v>
      </c>
      <c r="F3206" s="261" t="s">
        <v>110</v>
      </c>
      <c r="G3206" s="261" t="s">
        <v>124</v>
      </c>
      <c r="H3206" s="261" t="s">
        <v>6398</v>
      </c>
    </row>
    <row r="3207" spans="1:8" x14ac:dyDescent="0.2">
      <c r="A3207" t="s">
        <v>28</v>
      </c>
      <c r="B3207" s="261" t="s">
        <v>147</v>
      </c>
      <c r="C3207">
        <f>_xlfn.XLOOKUP(B3207,'2.1.trackMPD'!$R$7:$R$29,'2.1.trackMPD'!$T$7:$T$29)</f>
        <v>6</v>
      </c>
      <c r="D3207" s="261">
        <v>10</v>
      </c>
      <c r="E3207" s="261" t="s">
        <v>6396</v>
      </c>
      <c r="F3207" s="261" t="s">
        <v>110</v>
      </c>
      <c r="G3207" s="261" t="s">
        <v>140</v>
      </c>
      <c r="H3207" s="261" t="s">
        <v>6398</v>
      </c>
    </row>
    <row r="3208" spans="1:8" x14ac:dyDescent="0.2">
      <c r="A3208" t="s">
        <v>28</v>
      </c>
      <c r="B3208" s="261" t="s">
        <v>147</v>
      </c>
      <c r="C3208">
        <f>_xlfn.XLOOKUP(B3208,'2.1.trackMPD'!$R$7:$R$29,'2.1.trackMPD'!$T$7:$T$29)</f>
        <v>6</v>
      </c>
      <c r="D3208" s="261">
        <v>10</v>
      </c>
      <c r="E3208" s="261" t="s">
        <v>6396</v>
      </c>
      <c r="F3208" s="261" t="s">
        <v>111</v>
      </c>
      <c r="G3208" s="261" t="s">
        <v>124</v>
      </c>
      <c r="H3208" s="261" t="s">
        <v>6398</v>
      </c>
    </row>
    <row r="3209" spans="1:8" x14ac:dyDescent="0.2">
      <c r="A3209" t="s">
        <v>28</v>
      </c>
      <c r="B3209" s="261" t="s">
        <v>147</v>
      </c>
      <c r="C3209">
        <f>_xlfn.XLOOKUP(B3209,'2.1.trackMPD'!$R$7:$R$29,'2.1.trackMPD'!$T$7:$T$29)</f>
        <v>6</v>
      </c>
      <c r="D3209" s="261">
        <v>10</v>
      </c>
      <c r="E3209" s="261" t="s">
        <v>6396</v>
      </c>
      <c r="F3209" s="261" t="s">
        <v>111</v>
      </c>
      <c r="G3209" s="261" t="s">
        <v>140</v>
      </c>
      <c r="H3209" s="261" t="s">
        <v>6398</v>
      </c>
    </row>
    <row r="3210" spans="1:8" x14ac:dyDescent="0.2">
      <c r="A3210" t="s">
        <v>28</v>
      </c>
      <c r="B3210" s="261" t="s">
        <v>147</v>
      </c>
      <c r="C3210">
        <f>_xlfn.XLOOKUP(B3210,'2.1.trackMPD'!$R$7:$R$29,'2.1.trackMPD'!$T$7:$T$29)</f>
        <v>6</v>
      </c>
      <c r="D3210" s="261">
        <v>10</v>
      </c>
      <c r="E3210" s="261" t="s">
        <v>6396</v>
      </c>
      <c r="F3210" s="261" t="s">
        <v>110</v>
      </c>
      <c r="G3210" s="261" t="s">
        <v>124</v>
      </c>
      <c r="H3210" s="261" t="s">
        <v>6399</v>
      </c>
    </row>
    <row r="3211" spans="1:8" x14ac:dyDescent="0.2">
      <c r="A3211" t="s">
        <v>28</v>
      </c>
      <c r="B3211" s="261" t="s">
        <v>147</v>
      </c>
      <c r="C3211">
        <f>_xlfn.XLOOKUP(B3211,'2.1.trackMPD'!$R$7:$R$29,'2.1.trackMPD'!$T$7:$T$29)</f>
        <v>6</v>
      </c>
      <c r="D3211" s="261">
        <v>10</v>
      </c>
      <c r="E3211" s="261" t="s">
        <v>6396</v>
      </c>
      <c r="F3211" s="261" t="s">
        <v>110</v>
      </c>
      <c r="G3211" s="261" t="s">
        <v>140</v>
      </c>
      <c r="H3211" s="261" t="s">
        <v>6399</v>
      </c>
    </row>
    <row r="3212" spans="1:8" x14ac:dyDescent="0.2">
      <c r="A3212" t="s">
        <v>28</v>
      </c>
      <c r="B3212" s="261" t="s">
        <v>147</v>
      </c>
      <c r="C3212">
        <f>_xlfn.XLOOKUP(B3212,'2.1.trackMPD'!$R$7:$R$29,'2.1.trackMPD'!$T$7:$T$29)</f>
        <v>6</v>
      </c>
      <c r="D3212" s="261">
        <v>100</v>
      </c>
      <c r="E3212" s="261" t="s">
        <v>6396</v>
      </c>
      <c r="F3212" s="261" t="s">
        <v>110</v>
      </c>
      <c r="G3212" s="261" t="s">
        <v>124</v>
      </c>
      <c r="H3212" s="261" t="s">
        <v>6398</v>
      </c>
    </row>
    <row r="3213" spans="1:8" x14ac:dyDescent="0.2">
      <c r="A3213" t="s">
        <v>28</v>
      </c>
      <c r="B3213" s="261" t="s">
        <v>147</v>
      </c>
      <c r="C3213">
        <f>_xlfn.XLOOKUP(B3213,'2.1.trackMPD'!$R$7:$R$29,'2.1.trackMPD'!$T$7:$T$29)</f>
        <v>6</v>
      </c>
      <c r="D3213" s="261">
        <v>100</v>
      </c>
      <c r="E3213" s="261" t="s">
        <v>6396</v>
      </c>
      <c r="F3213" s="261" t="s">
        <v>110</v>
      </c>
      <c r="G3213" s="261" t="s">
        <v>140</v>
      </c>
      <c r="H3213" s="261" t="s">
        <v>6398</v>
      </c>
    </row>
    <row r="3214" spans="1:8" x14ac:dyDescent="0.2">
      <c r="A3214" t="s">
        <v>28</v>
      </c>
      <c r="B3214" s="261" t="s">
        <v>147</v>
      </c>
      <c r="C3214">
        <f>_xlfn.XLOOKUP(B3214,'2.1.trackMPD'!$R$7:$R$29,'2.1.trackMPD'!$T$7:$T$29)</f>
        <v>6</v>
      </c>
      <c r="D3214" s="261">
        <v>100</v>
      </c>
      <c r="E3214" s="261" t="s">
        <v>6396</v>
      </c>
      <c r="F3214" s="261" t="s">
        <v>111</v>
      </c>
      <c r="G3214" s="261" t="s">
        <v>124</v>
      </c>
      <c r="H3214" s="261" t="s">
        <v>6398</v>
      </c>
    </row>
    <row r="3215" spans="1:8" x14ac:dyDescent="0.2">
      <c r="A3215" t="s">
        <v>28</v>
      </c>
      <c r="B3215" s="261" t="s">
        <v>147</v>
      </c>
      <c r="C3215">
        <f>_xlfn.XLOOKUP(B3215,'2.1.trackMPD'!$R$7:$R$29,'2.1.trackMPD'!$T$7:$T$29)</f>
        <v>6</v>
      </c>
      <c r="D3215" s="261">
        <v>100</v>
      </c>
      <c r="E3215" s="261" t="s">
        <v>6396</v>
      </c>
      <c r="F3215" s="261" t="s">
        <v>111</v>
      </c>
      <c r="G3215" s="261" t="s">
        <v>140</v>
      </c>
      <c r="H3215" s="261" t="s">
        <v>6398</v>
      </c>
    </row>
    <row r="3216" spans="1:8" x14ac:dyDescent="0.2">
      <c r="A3216" t="s">
        <v>28</v>
      </c>
      <c r="B3216" s="261" t="s">
        <v>147</v>
      </c>
      <c r="C3216">
        <f>_xlfn.XLOOKUP(B3216,'2.1.trackMPD'!$R$7:$R$29,'2.1.trackMPD'!$T$7:$T$29)</f>
        <v>6</v>
      </c>
      <c r="D3216" s="261">
        <v>100</v>
      </c>
      <c r="E3216" s="261" t="s">
        <v>6396</v>
      </c>
      <c r="F3216" s="261" t="s">
        <v>110</v>
      </c>
      <c r="G3216" s="261" t="s">
        <v>124</v>
      </c>
      <c r="H3216" s="261" t="s">
        <v>6399</v>
      </c>
    </row>
    <row r="3217" spans="1:8" x14ac:dyDescent="0.2">
      <c r="A3217" t="s">
        <v>28</v>
      </c>
      <c r="B3217" s="261" t="s">
        <v>147</v>
      </c>
      <c r="C3217">
        <f>_xlfn.XLOOKUP(B3217,'2.1.trackMPD'!$R$7:$R$29,'2.1.trackMPD'!$T$7:$T$29)</f>
        <v>6</v>
      </c>
      <c r="D3217" s="261">
        <v>100</v>
      </c>
      <c r="E3217" s="261" t="s">
        <v>6396</v>
      </c>
      <c r="F3217" s="261" t="s">
        <v>110</v>
      </c>
      <c r="G3217" s="261" t="s">
        <v>140</v>
      </c>
      <c r="H3217" s="261" t="s">
        <v>6399</v>
      </c>
    </row>
    <row r="3218" spans="1:8" x14ac:dyDescent="0.2">
      <c r="A3218" t="s">
        <v>28</v>
      </c>
      <c r="B3218" s="261" t="s">
        <v>147</v>
      </c>
      <c r="C3218">
        <f>_xlfn.XLOOKUP(B3218,'2.1.trackMPD'!$R$7:$R$29,'2.1.trackMPD'!$T$7:$T$29)</f>
        <v>6</v>
      </c>
      <c r="D3218" s="261">
        <v>1000</v>
      </c>
      <c r="E3218" s="261" t="s">
        <v>6396</v>
      </c>
      <c r="F3218" s="261" t="s">
        <v>110</v>
      </c>
      <c r="G3218" s="261" t="s">
        <v>124</v>
      </c>
      <c r="H3218" s="261" t="s">
        <v>6398</v>
      </c>
    </row>
    <row r="3219" spans="1:8" x14ac:dyDescent="0.2">
      <c r="A3219" t="s">
        <v>28</v>
      </c>
      <c r="B3219" s="261" t="s">
        <v>147</v>
      </c>
      <c r="C3219">
        <f>_xlfn.XLOOKUP(B3219,'2.1.trackMPD'!$R$7:$R$29,'2.1.trackMPD'!$T$7:$T$29)</f>
        <v>6</v>
      </c>
      <c r="D3219" s="261">
        <v>1000</v>
      </c>
      <c r="E3219" s="261" t="s">
        <v>6396</v>
      </c>
      <c r="F3219" s="261" t="s">
        <v>110</v>
      </c>
      <c r="G3219" s="261" t="s">
        <v>140</v>
      </c>
      <c r="H3219" s="261" t="s">
        <v>6398</v>
      </c>
    </row>
    <row r="3220" spans="1:8" x14ac:dyDescent="0.2">
      <c r="A3220" t="s">
        <v>28</v>
      </c>
      <c r="B3220" s="261" t="s">
        <v>147</v>
      </c>
      <c r="C3220">
        <f>_xlfn.XLOOKUP(B3220,'2.1.trackMPD'!$R$7:$R$29,'2.1.trackMPD'!$T$7:$T$29)</f>
        <v>6</v>
      </c>
      <c r="D3220" s="261">
        <v>1000</v>
      </c>
      <c r="E3220" s="261" t="s">
        <v>6396</v>
      </c>
      <c r="F3220" s="261" t="s">
        <v>111</v>
      </c>
      <c r="G3220" s="261" t="s">
        <v>124</v>
      </c>
      <c r="H3220" s="261" t="s">
        <v>6398</v>
      </c>
    </row>
    <row r="3221" spans="1:8" x14ac:dyDescent="0.2">
      <c r="A3221" t="s">
        <v>28</v>
      </c>
      <c r="B3221" s="261" t="s">
        <v>147</v>
      </c>
      <c r="C3221">
        <f>_xlfn.XLOOKUP(B3221,'2.1.trackMPD'!$R$7:$R$29,'2.1.trackMPD'!$T$7:$T$29)</f>
        <v>6</v>
      </c>
      <c r="D3221" s="261">
        <v>1000</v>
      </c>
      <c r="E3221" s="261" t="s">
        <v>6396</v>
      </c>
      <c r="F3221" s="261" t="s">
        <v>111</v>
      </c>
      <c r="G3221" s="261" t="s">
        <v>140</v>
      </c>
      <c r="H3221" s="261" t="s">
        <v>6398</v>
      </c>
    </row>
    <row r="3222" spans="1:8" x14ac:dyDescent="0.2">
      <c r="A3222" t="s">
        <v>28</v>
      </c>
      <c r="B3222" s="261" t="s">
        <v>147</v>
      </c>
      <c r="C3222">
        <f>_xlfn.XLOOKUP(B3222,'2.1.trackMPD'!$R$7:$R$29,'2.1.trackMPD'!$T$7:$T$29)</f>
        <v>6</v>
      </c>
      <c r="D3222" s="261">
        <v>1000</v>
      </c>
      <c r="E3222" s="261" t="s">
        <v>6396</v>
      </c>
      <c r="F3222" s="261" t="s">
        <v>110</v>
      </c>
      <c r="G3222" s="261" t="s">
        <v>124</v>
      </c>
      <c r="H3222" s="261" t="s">
        <v>6399</v>
      </c>
    </row>
    <row r="3223" spans="1:8" x14ac:dyDescent="0.2">
      <c r="A3223" t="s">
        <v>28</v>
      </c>
      <c r="B3223" s="261" t="s">
        <v>147</v>
      </c>
      <c r="C3223">
        <f>_xlfn.XLOOKUP(B3223,'2.1.trackMPD'!$R$7:$R$29,'2.1.trackMPD'!$T$7:$T$29)</f>
        <v>6</v>
      </c>
      <c r="D3223" s="261">
        <v>1000</v>
      </c>
      <c r="E3223" s="261" t="s">
        <v>6396</v>
      </c>
      <c r="F3223" s="261" t="s">
        <v>110</v>
      </c>
      <c r="G3223" s="261" t="s">
        <v>140</v>
      </c>
      <c r="H3223" s="261" t="s">
        <v>6399</v>
      </c>
    </row>
    <row r="3224" spans="1:8" x14ac:dyDescent="0.2">
      <c r="A3224" t="s">
        <v>28</v>
      </c>
      <c r="B3224" s="261" t="s">
        <v>147</v>
      </c>
      <c r="C3224">
        <f>_xlfn.XLOOKUP(B3224,'2.1.trackMPD'!$R$7:$R$29,'2.1.trackMPD'!$T$7:$T$29)</f>
        <v>6</v>
      </c>
      <c r="D3224" s="261">
        <v>5000</v>
      </c>
      <c r="E3224" s="261" t="s">
        <v>6396</v>
      </c>
      <c r="F3224" s="261" t="s">
        <v>110</v>
      </c>
      <c r="G3224" s="261" t="s">
        <v>124</v>
      </c>
      <c r="H3224" s="261" t="s">
        <v>6398</v>
      </c>
    </row>
    <row r="3225" spans="1:8" x14ac:dyDescent="0.2">
      <c r="A3225" t="s">
        <v>28</v>
      </c>
      <c r="B3225" s="261" t="s">
        <v>147</v>
      </c>
      <c r="C3225">
        <f>_xlfn.XLOOKUP(B3225,'2.1.trackMPD'!$R$7:$R$29,'2.1.trackMPD'!$T$7:$T$29)</f>
        <v>6</v>
      </c>
      <c r="D3225" s="261">
        <v>5000</v>
      </c>
      <c r="E3225" s="261" t="s">
        <v>6396</v>
      </c>
      <c r="F3225" s="261" t="s">
        <v>110</v>
      </c>
      <c r="G3225" s="261" t="s">
        <v>140</v>
      </c>
      <c r="H3225" s="261" t="s">
        <v>6398</v>
      </c>
    </row>
    <row r="3226" spans="1:8" x14ac:dyDescent="0.2">
      <c r="A3226" t="s">
        <v>28</v>
      </c>
      <c r="B3226" s="261" t="s">
        <v>147</v>
      </c>
      <c r="C3226">
        <f>_xlfn.XLOOKUP(B3226,'2.1.trackMPD'!$R$7:$R$29,'2.1.trackMPD'!$T$7:$T$29)</f>
        <v>6</v>
      </c>
      <c r="D3226" s="261">
        <v>5000</v>
      </c>
      <c r="E3226" s="261" t="s">
        <v>6396</v>
      </c>
      <c r="F3226" s="261" t="s">
        <v>111</v>
      </c>
      <c r="G3226" s="261" t="s">
        <v>124</v>
      </c>
      <c r="H3226" s="261" t="s">
        <v>6398</v>
      </c>
    </row>
    <row r="3227" spans="1:8" x14ac:dyDescent="0.2">
      <c r="A3227" t="s">
        <v>28</v>
      </c>
      <c r="B3227" s="261" t="s">
        <v>147</v>
      </c>
      <c r="C3227">
        <f>_xlfn.XLOOKUP(B3227,'2.1.trackMPD'!$R$7:$R$29,'2.1.trackMPD'!$T$7:$T$29)</f>
        <v>6</v>
      </c>
      <c r="D3227" s="261">
        <v>5000</v>
      </c>
      <c r="E3227" s="261" t="s">
        <v>6396</v>
      </c>
      <c r="F3227" s="261" t="s">
        <v>111</v>
      </c>
      <c r="G3227" s="261" t="s">
        <v>140</v>
      </c>
      <c r="H3227" s="261" t="s">
        <v>6398</v>
      </c>
    </row>
    <row r="3228" spans="1:8" x14ac:dyDescent="0.2">
      <c r="A3228" t="s">
        <v>28</v>
      </c>
      <c r="B3228" s="261" t="s">
        <v>147</v>
      </c>
      <c r="C3228">
        <f>_xlfn.XLOOKUP(B3228,'2.1.trackMPD'!$R$7:$R$29,'2.1.trackMPD'!$T$7:$T$29)</f>
        <v>6</v>
      </c>
      <c r="D3228" s="261">
        <v>5000</v>
      </c>
      <c r="E3228" s="261" t="s">
        <v>6396</v>
      </c>
      <c r="F3228" s="261" t="s">
        <v>110</v>
      </c>
      <c r="G3228" s="261" t="s">
        <v>124</v>
      </c>
      <c r="H3228" s="261" t="s">
        <v>6399</v>
      </c>
    </row>
    <row r="3229" spans="1:8" x14ac:dyDescent="0.2">
      <c r="A3229" t="s">
        <v>28</v>
      </c>
      <c r="B3229" s="261" t="s">
        <v>147</v>
      </c>
      <c r="C3229">
        <f>_xlfn.XLOOKUP(B3229,'2.1.trackMPD'!$R$7:$R$29,'2.1.trackMPD'!$T$7:$T$29)</f>
        <v>6</v>
      </c>
      <c r="D3229" s="261">
        <v>5000</v>
      </c>
      <c r="E3229" s="261" t="s">
        <v>6396</v>
      </c>
      <c r="F3229" s="261" t="s">
        <v>110</v>
      </c>
      <c r="G3229" s="261" t="s">
        <v>140</v>
      </c>
      <c r="H3229" s="261" t="s">
        <v>6399</v>
      </c>
    </row>
    <row r="3230" spans="1:8" x14ac:dyDescent="0.2">
      <c r="A3230" t="s">
        <v>28</v>
      </c>
      <c r="B3230" s="261" t="s">
        <v>147</v>
      </c>
      <c r="C3230">
        <f>_xlfn.XLOOKUP(B3230,'2.1.trackMPD'!$R$7:$R$29,'2.1.trackMPD'!$T$7:$T$29)</f>
        <v>6</v>
      </c>
      <c r="D3230" s="261">
        <v>1</v>
      </c>
      <c r="E3230" s="261" t="s">
        <v>6400</v>
      </c>
      <c r="F3230" s="261" t="s">
        <v>110</v>
      </c>
      <c r="G3230" s="261" t="s">
        <v>124</v>
      </c>
      <c r="H3230" s="261" t="s">
        <v>6398</v>
      </c>
    </row>
    <row r="3231" spans="1:8" x14ac:dyDescent="0.2">
      <c r="A3231" t="s">
        <v>28</v>
      </c>
      <c r="B3231" s="261" t="s">
        <v>147</v>
      </c>
      <c r="C3231">
        <f>_xlfn.XLOOKUP(B3231,'2.1.trackMPD'!$R$7:$R$29,'2.1.trackMPD'!$T$7:$T$29)</f>
        <v>6</v>
      </c>
      <c r="D3231" s="261">
        <v>1</v>
      </c>
      <c r="E3231" s="261" t="s">
        <v>6400</v>
      </c>
      <c r="F3231" s="261" t="s">
        <v>110</v>
      </c>
      <c r="G3231" s="261" t="s">
        <v>140</v>
      </c>
      <c r="H3231" s="261" t="s">
        <v>6398</v>
      </c>
    </row>
    <row r="3232" spans="1:8" x14ac:dyDescent="0.2">
      <c r="A3232" t="s">
        <v>28</v>
      </c>
      <c r="B3232" s="261" t="s">
        <v>147</v>
      </c>
      <c r="C3232">
        <f>_xlfn.XLOOKUP(B3232,'2.1.trackMPD'!$R$7:$R$29,'2.1.trackMPD'!$T$7:$T$29)</f>
        <v>6</v>
      </c>
      <c r="D3232" s="261">
        <v>1</v>
      </c>
      <c r="E3232" s="261" t="s">
        <v>6400</v>
      </c>
      <c r="F3232" s="261" t="s">
        <v>111</v>
      </c>
      <c r="G3232" s="261" t="s">
        <v>124</v>
      </c>
      <c r="H3232" s="261" t="s">
        <v>6398</v>
      </c>
    </row>
    <row r="3233" spans="1:8" x14ac:dyDescent="0.2">
      <c r="A3233" t="s">
        <v>28</v>
      </c>
      <c r="B3233" s="261" t="s">
        <v>147</v>
      </c>
      <c r="C3233">
        <f>_xlfn.XLOOKUP(B3233,'2.1.trackMPD'!$R$7:$R$29,'2.1.trackMPD'!$T$7:$T$29)</f>
        <v>6</v>
      </c>
      <c r="D3233" s="261">
        <v>1</v>
      </c>
      <c r="E3233" s="261" t="s">
        <v>6400</v>
      </c>
      <c r="F3233" s="261" t="s">
        <v>111</v>
      </c>
      <c r="G3233" s="261" t="s">
        <v>140</v>
      </c>
      <c r="H3233" s="261" t="s">
        <v>6398</v>
      </c>
    </row>
    <row r="3234" spans="1:8" x14ac:dyDescent="0.2">
      <c r="A3234" t="s">
        <v>28</v>
      </c>
      <c r="B3234" s="261" t="s">
        <v>147</v>
      </c>
      <c r="C3234">
        <f>_xlfn.XLOOKUP(B3234,'2.1.trackMPD'!$R$7:$R$29,'2.1.trackMPD'!$T$7:$T$29)</f>
        <v>6</v>
      </c>
      <c r="D3234" s="261">
        <v>1</v>
      </c>
      <c r="E3234" s="261" t="s">
        <v>6400</v>
      </c>
      <c r="F3234" s="261" t="s">
        <v>110</v>
      </c>
      <c r="G3234" s="261" t="s">
        <v>124</v>
      </c>
      <c r="H3234" s="261" t="s">
        <v>6399</v>
      </c>
    </row>
    <row r="3235" spans="1:8" x14ac:dyDescent="0.2">
      <c r="A3235" t="s">
        <v>28</v>
      </c>
      <c r="B3235" s="261" t="s">
        <v>147</v>
      </c>
      <c r="C3235">
        <f>_xlfn.XLOOKUP(B3235,'2.1.trackMPD'!$R$7:$R$29,'2.1.trackMPD'!$T$7:$T$29)</f>
        <v>6</v>
      </c>
      <c r="D3235" s="261">
        <v>1</v>
      </c>
      <c r="E3235" s="261" t="s">
        <v>6400</v>
      </c>
      <c r="F3235" s="261" t="s">
        <v>110</v>
      </c>
      <c r="G3235" s="261" t="s">
        <v>140</v>
      </c>
      <c r="H3235" s="261" t="s">
        <v>6399</v>
      </c>
    </row>
    <row r="3236" spans="1:8" x14ac:dyDescent="0.2">
      <c r="A3236" t="s">
        <v>28</v>
      </c>
      <c r="B3236" s="261" t="s">
        <v>147</v>
      </c>
      <c r="C3236">
        <f>_xlfn.XLOOKUP(B3236,'2.1.trackMPD'!$R$7:$R$29,'2.1.trackMPD'!$T$7:$T$29)</f>
        <v>6</v>
      </c>
      <c r="D3236" s="261">
        <v>10</v>
      </c>
      <c r="E3236" s="261" t="s">
        <v>6400</v>
      </c>
      <c r="F3236" s="261" t="s">
        <v>110</v>
      </c>
      <c r="G3236" s="261" t="s">
        <v>124</v>
      </c>
      <c r="H3236" s="261" t="s">
        <v>6398</v>
      </c>
    </row>
    <row r="3237" spans="1:8" x14ac:dyDescent="0.2">
      <c r="A3237" t="s">
        <v>28</v>
      </c>
      <c r="B3237" s="261" t="s">
        <v>147</v>
      </c>
      <c r="C3237">
        <f>_xlfn.XLOOKUP(B3237,'2.1.trackMPD'!$R$7:$R$29,'2.1.trackMPD'!$T$7:$T$29)</f>
        <v>6</v>
      </c>
      <c r="D3237" s="261">
        <v>10</v>
      </c>
      <c r="E3237" s="261" t="s">
        <v>6400</v>
      </c>
      <c r="F3237" s="261" t="s">
        <v>110</v>
      </c>
      <c r="G3237" s="261" t="s">
        <v>140</v>
      </c>
      <c r="H3237" s="261" t="s">
        <v>6398</v>
      </c>
    </row>
    <row r="3238" spans="1:8" x14ac:dyDescent="0.2">
      <c r="A3238" t="s">
        <v>28</v>
      </c>
      <c r="B3238" s="261" t="s">
        <v>147</v>
      </c>
      <c r="C3238">
        <f>_xlfn.XLOOKUP(B3238,'2.1.trackMPD'!$R$7:$R$29,'2.1.trackMPD'!$T$7:$T$29)</f>
        <v>6</v>
      </c>
      <c r="D3238" s="261">
        <v>10</v>
      </c>
      <c r="E3238" s="261" t="s">
        <v>6400</v>
      </c>
      <c r="F3238" s="261" t="s">
        <v>111</v>
      </c>
      <c r="G3238" s="261" t="s">
        <v>124</v>
      </c>
      <c r="H3238" s="261" t="s">
        <v>6398</v>
      </c>
    </row>
    <row r="3239" spans="1:8" x14ac:dyDescent="0.2">
      <c r="A3239" t="s">
        <v>28</v>
      </c>
      <c r="B3239" s="261" t="s">
        <v>147</v>
      </c>
      <c r="C3239">
        <f>_xlfn.XLOOKUP(B3239,'2.1.trackMPD'!$R$7:$R$29,'2.1.trackMPD'!$T$7:$T$29)</f>
        <v>6</v>
      </c>
      <c r="D3239" s="261">
        <v>10</v>
      </c>
      <c r="E3239" s="261" t="s">
        <v>6400</v>
      </c>
      <c r="F3239" s="261" t="s">
        <v>111</v>
      </c>
      <c r="G3239" s="261" t="s">
        <v>140</v>
      </c>
      <c r="H3239" s="261" t="s">
        <v>6398</v>
      </c>
    </row>
    <row r="3240" spans="1:8" x14ac:dyDescent="0.2">
      <c r="A3240" t="s">
        <v>28</v>
      </c>
      <c r="B3240" s="261" t="s">
        <v>147</v>
      </c>
      <c r="C3240">
        <f>_xlfn.XLOOKUP(B3240,'2.1.trackMPD'!$R$7:$R$29,'2.1.trackMPD'!$T$7:$T$29)</f>
        <v>6</v>
      </c>
      <c r="D3240" s="261">
        <v>10</v>
      </c>
      <c r="E3240" s="261" t="s">
        <v>6400</v>
      </c>
      <c r="F3240" s="261" t="s">
        <v>110</v>
      </c>
      <c r="G3240" s="261" t="s">
        <v>124</v>
      </c>
      <c r="H3240" s="261" t="s">
        <v>6399</v>
      </c>
    </row>
    <row r="3241" spans="1:8" x14ac:dyDescent="0.2">
      <c r="A3241" t="s">
        <v>28</v>
      </c>
      <c r="B3241" s="261" t="s">
        <v>147</v>
      </c>
      <c r="C3241">
        <f>_xlfn.XLOOKUP(B3241,'2.1.trackMPD'!$R$7:$R$29,'2.1.trackMPD'!$T$7:$T$29)</f>
        <v>6</v>
      </c>
      <c r="D3241" s="261">
        <v>10</v>
      </c>
      <c r="E3241" s="261" t="s">
        <v>6400</v>
      </c>
      <c r="F3241" s="261" t="s">
        <v>110</v>
      </c>
      <c r="G3241" s="261" t="s">
        <v>140</v>
      </c>
      <c r="H3241" s="261" t="s">
        <v>6399</v>
      </c>
    </row>
    <row r="3242" spans="1:8" x14ac:dyDescent="0.2">
      <c r="A3242" t="s">
        <v>28</v>
      </c>
      <c r="B3242" s="261" t="s">
        <v>147</v>
      </c>
      <c r="C3242">
        <f>_xlfn.XLOOKUP(B3242,'2.1.trackMPD'!$R$7:$R$29,'2.1.trackMPD'!$T$7:$T$29)</f>
        <v>6</v>
      </c>
      <c r="D3242" s="261">
        <v>100</v>
      </c>
      <c r="E3242" s="261" t="s">
        <v>6400</v>
      </c>
      <c r="F3242" s="261" t="s">
        <v>110</v>
      </c>
      <c r="G3242" s="261" t="s">
        <v>124</v>
      </c>
      <c r="H3242" s="261" t="s">
        <v>6398</v>
      </c>
    </row>
    <row r="3243" spans="1:8" x14ac:dyDescent="0.2">
      <c r="A3243" t="s">
        <v>28</v>
      </c>
      <c r="B3243" s="261" t="s">
        <v>147</v>
      </c>
      <c r="C3243">
        <f>_xlfn.XLOOKUP(B3243,'2.1.trackMPD'!$R$7:$R$29,'2.1.trackMPD'!$T$7:$T$29)</f>
        <v>6</v>
      </c>
      <c r="D3243" s="261">
        <v>100</v>
      </c>
      <c r="E3243" s="261" t="s">
        <v>6400</v>
      </c>
      <c r="F3243" s="261" t="s">
        <v>110</v>
      </c>
      <c r="G3243" s="261" t="s">
        <v>140</v>
      </c>
      <c r="H3243" s="261" t="s">
        <v>6398</v>
      </c>
    </row>
    <row r="3244" spans="1:8" x14ac:dyDescent="0.2">
      <c r="A3244" t="s">
        <v>28</v>
      </c>
      <c r="B3244" s="261" t="s">
        <v>147</v>
      </c>
      <c r="C3244">
        <f>_xlfn.XLOOKUP(B3244,'2.1.trackMPD'!$R$7:$R$29,'2.1.trackMPD'!$T$7:$T$29)</f>
        <v>6</v>
      </c>
      <c r="D3244" s="261">
        <v>100</v>
      </c>
      <c r="E3244" s="261" t="s">
        <v>6400</v>
      </c>
      <c r="F3244" s="261" t="s">
        <v>111</v>
      </c>
      <c r="G3244" s="261" t="s">
        <v>124</v>
      </c>
      <c r="H3244" s="261" t="s">
        <v>6398</v>
      </c>
    </row>
    <row r="3245" spans="1:8" x14ac:dyDescent="0.2">
      <c r="A3245" t="s">
        <v>28</v>
      </c>
      <c r="B3245" s="261" t="s">
        <v>147</v>
      </c>
      <c r="C3245">
        <f>_xlfn.XLOOKUP(B3245,'2.1.trackMPD'!$R$7:$R$29,'2.1.trackMPD'!$T$7:$T$29)</f>
        <v>6</v>
      </c>
      <c r="D3245" s="261">
        <v>100</v>
      </c>
      <c r="E3245" s="261" t="s">
        <v>6400</v>
      </c>
      <c r="F3245" s="261" t="s">
        <v>111</v>
      </c>
      <c r="G3245" s="261" t="s">
        <v>140</v>
      </c>
      <c r="H3245" s="261" t="s">
        <v>6398</v>
      </c>
    </row>
    <row r="3246" spans="1:8" x14ac:dyDescent="0.2">
      <c r="A3246" t="s">
        <v>28</v>
      </c>
      <c r="B3246" s="261" t="s">
        <v>147</v>
      </c>
      <c r="C3246">
        <f>_xlfn.XLOOKUP(B3246,'2.1.trackMPD'!$R$7:$R$29,'2.1.trackMPD'!$T$7:$T$29)</f>
        <v>6</v>
      </c>
      <c r="D3246" s="261">
        <v>100</v>
      </c>
      <c r="E3246" s="261" t="s">
        <v>6400</v>
      </c>
      <c r="F3246" s="261" t="s">
        <v>110</v>
      </c>
      <c r="G3246" s="261" t="s">
        <v>124</v>
      </c>
      <c r="H3246" s="261" t="s">
        <v>6399</v>
      </c>
    </row>
    <row r="3247" spans="1:8" x14ac:dyDescent="0.2">
      <c r="A3247" t="s">
        <v>28</v>
      </c>
      <c r="B3247" s="261" t="s">
        <v>147</v>
      </c>
      <c r="C3247">
        <f>_xlfn.XLOOKUP(B3247,'2.1.trackMPD'!$R$7:$R$29,'2.1.trackMPD'!$T$7:$T$29)</f>
        <v>6</v>
      </c>
      <c r="D3247" s="261">
        <v>100</v>
      </c>
      <c r="E3247" s="261" t="s">
        <v>6400</v>
      </c>
      <c r="F3247" s="261" t="s">
        <v>110</v>
      </c>
      <c r="G3247" s="261" t="s">
        <v>140</v>
      </c>
      <c r="H3247" s="261" t="s">
        <v>6399</v>
      </c>
    </row>
    <row r="3248" spans="1:8" x14ac:dyDescent="0.2">
      <c r="A3248" t="s">
        <v>28</v>
      </c>
      <c r="B3248" s="261" t="s">
        <v>147</v>
      </c>
      <c r="C3248">
        <f>_xlfn.XLOOKUP(B3248,'2.1.trackMPD'!$R$7:$R$29,'2.1.trackMPD'!$T$7:$T$29)</f>
        <v>6</v>
      </c>
      <c r="D3248" s="261">
        <v>1000</v>
      </c>
      <c r="E3248" s="261" t="s">
        <v>6400</v>
      </c>
      <c r="F3248" s="261" t="s">
        <v>110</v>
      </c>
      <c r="G3248" s="261" t="s">
        <v>124</v>
      </c>
      <c r="H3248" s="261" t="s">
        <v>6398</v>
      </c>
    </row>
    <row r="3249" spans="1:8" x14ac:dyDescent="0.2">
      <c r="A3249" t="s">
        <v>28</v>
      </c>
      <c r="B3249" s="261" t="s">
        <v>147</v>
      </c>
      <c r="C3249">
        <f>_xlfn.XLOOKUP(B3249,'2.1.trackMPD'!$R$7:$R$29,'2.1.trackMPD'!$T$7:$T$29)</f>
        <v>6</v>
      </c>
      <c r="D3249" s="261">
        <v>1000</v>
      </c>
      <c r="E3249" s="261" t="s">
        <v>6400</v>
      </c>
      <c r="F3249" s="261" t="s">
        <v>110</v>
      </c>
      <c r="G3249" s="261" t="s">
        <v>140</v>
      </c>
      <c r="H3249" s="261" t="s">
        <v>6398</v>
      </c>
    </row>
    <row r="3250" spans="1:8" x14ac:dyDescent="0.2">
      <c r="A3250" t="s">
        <v>28</v>
      </c>
      <c r="B3250" s="261" t="s">
        <v>147</v>
      </c>
      <c r="C3250">
        <f>_xlfn.XLOOKUP(B3250,'2.1.trackMPD'!$R$7:$R$29,'2.1.trackMPD'!$T$7:$T$29)</f>
        <v>6</v>
      </c>
      <c r="D3250" s="261">
        <v>1000</v>
      </c>
      <c r="E3250" s="261" t="s">
        <v>6400</v>
      </c>
      <c r="F3250" s="261" t="s">
        <v>111</v>
      </c>
      <c r="G3250" s="261" t="s">
        <v>124</v>
      </c>
      <c r="H3250" s="261" t="s">
        <v>6398</v>
      </c>
    </row>
    <row r="3251" spans="1:8" x14ac:dyDescent="0.2">
      <c r="A3251" t="s">
        <v>28</v>
      </c>
      <c r="B3251" s="261" t="s">
        <v>147</v>
      </c>
      <c r="C3251">
        <f>_xlfn.XLOOKUP(B3251,'2.1.trackMPD'!$R$7:$R$29,'2.1.trackMPD'!$T$7:$T$29)</f>
        <v>6</v>
      </c>
      <c r="D3251" s="261">
        <v>1000</v>
      </c>
      <c r="E3251" s="261" t="s">
        <v>6400</v>
      </c>
      <c r="F3251" s="261" t="s">
        <v>111</v>
      </c>
      <c r="G3251" s="261" t="s">
        <v>140</v>
      </c>
      <c r="H3251" s="261" t="s">
        <v>6398</v>
      </c>
    </row>
    <row r="3252" spans="1:8" x14ac:dyDescent="0.2">
      <c r="A3252" t="s">
        <v>28</v>
      </c>
      <c r="B3252" s="261" t="s">
        <v>147</v>
      </c>
      <c r="C3252">
        <f>_xlfn.XLOOKUP(B3252,'2.1.trackMPD'!$R$7:$R$29,'2.1.trackMPD'!$T$7:$T$29)</f>
        <v>6</v>
      </c>
      <c r="D3252" s="261">
        <v>1000</v>
      </c>
      <c r="E3252" s="261" t="s">
        <v>6400</v>
      </c>
      <c r="F3252" s="261" t="s">
        <v>110</v>
      </c>
      <c r="G3252" s="261" t="s">
        <v>124</v>
      </c>
      <c r="H3252" s="261" t="s">
        <v>6399</v>
      </c>
    </row>
    <row r="3253" spans="1:8" x14ac:dyDescent="0.2">
      <c r="A3253" t="s">
        <v>28</v>
      </c>
      <c r="B3253" s="261" t="s">
        <v>147</v>
      </c>
      <c r="C3253">
        <f>_xlfn.XLOOKUP(B3253,'2.1.trackMPD'!$R$7:$R$29,'2.1.trackMPD'!$T$7:$T$29)</f>
        <v>6</v>
      </c>
      <c r="D3253" s="261">
        <v>1000</v>
      </c>
      <c r="E3253" s="261" t="s">
        <v>6400</v>
      </c>
      <c r="F3253" s="261" t="s">
        <v>110</v>
      </c>
      <c r="G3253" s="261" t="s">
        <v>140</v>
      </c>
      <c r="H3253" s="261" t="s">
        <v>6399</v>
      </c>
    </row>
    <row r="3254" spans="1:8" x14ac:dyDescent="0.2">
      <c r="A3254" t="s">
        <v>28</v>
      </c>
      <c r="B3254" s="261" t="s">
        <v>147</v>
      </c>
      <c r="C3254">
        <f>_xlfn.XLOOKUP(B3254,'2.1.trackMPD'!$R$7:$R$29,'2.1.trackMPD'!$T$7:$T$29)</f>
        <v>6</v>
      </c>
      <c r="D3254" s="261">
        <v>5000</v>
      </c>
      <c r="E3254" s="261" t="s">
        <v>6400</v>
      </c>
      <c r="F3254" s="261" t="s">
        <v>110</v>
      </c>
      <c r="G3254" s="261" t="s">
        <v>124</v>
      </c>
      <c r="H3254" s="261" t="s">
        <v>6398</v>
      </c>
    </row>
    <row r="3255" spans="1:8" x14ac:dyDescent="0.2">
      <c r="A3255" t="s">
        <v>28</v>
      </c>
      <c r="B3255" s="261" t="s">
        <v>147</v>
      </c>
      <c r="C3255">
        <f>_xlfn.XLOOKUP(B3255,'2.1.trackMPD'!$R$7:$R$29,'2.1.trackMPD'!$T$7:$T$29)</f>
        <v>6</v>
      </c>
      <c r="D3255" s="261">
        <v>5000</v>
      </c>
      <c r="E3255" s="261" t="s">
        <v>6400</v>
      </c>
      <c r="F3255" s="261" t="s">
        <v>110</v>
      </c>
      <c r="G3255" s="261" t="s">
        <v>140</v>
      </c>
      <c r="H3255" s="261" t="s">
        <v>6398</v>
      </c>
    </row>
    <row r="3256" spans="1:8" x14ac:dyDescent="0.2">
      <c r="A3256" t="s">
        <v>28</v>
      </c>
      <c r="B3256" s="261" t="s">
        <v>147</v>
      </c>
      <c r="C3256">
        <f>_xlfn.XLOOKUP(B3256,'2.1.trackMPD'!$R$7:$R$29,'2.1.trackMPD'!$T$7:$T$29)</f>
        <v>6</v>
      </c>
      <c r="D3256" s="261">
        <v>5000</v>
      </c>
      <c r="E3256" s="261" t="s">
        <v>6400</v>
      </c>
      <c r="F3256" s="261" t="s">
        <v>111</v>
      </c>
      <c r="G3256" s="261" t="s">
        <v>124</v>
      </c>
      <c r="H3256" s="261" t="s">
        <v>6398</v>
      </c>
    </row>
    <row r="3257" spans="1:8" x14ac:dyDescent="0.2">
      <c r="A3257" t="s">
        <v>28</v>
      </c>
      <c r="B3257" s="261" t="s">
        <v>147</v>
      </c>
      <c r="C3257">
        <f>_xlfn.XLOOKUP(B3257,'2.1.trackMPD'!$R$7:$R$29,'2.1.trackMPD'!$T$7:$T$29)</f>
        <v>6</v>
      </c>
      <c r="D3257" s="261">
        <v>5000</v>
      </c>
      <c r="E3257" s="261" t="s">
        <v>6400</v>
      </c>
      <c r="F3257" s="261" t="s">
        <v>111</v>
      </c>
      <c r="G3257" s="261" t="s">
        <v>140</v>
      </c>
      <c r="H3257" s="261" t="s">
        <v>6398</v>
      </c>
    </row>
    <row r="3258" spans="1:8" x14ac:dyDescent="0.2">
      <c r="A3258" t="s">
        <v>28</v>
      </c>
      <c r="B3258" s="261" t="s">
        <v>147</v>
      </c>
      <c r="C3258">
        <f>_xlfn.XLOOKUP(B3258,'2.1.trackMPD'!$R$7:$R$29,'2.1.trackMPD'!$T$7:$T$29)</f>
        <v>6</v>
      </c>
      <c r="D3258" s="261">
        <v>5000</v>
      </c>
      <c r="E3258" s="261" t="s">
        <v>6400</v>
      </c>
      <c r="F3258" s="261" t="s">
        <v>110</v>
      </c>
      <c r="G3258" s="261" t="s">
        <v>124</v>
      </c>
      <c r="H3258" s="261" t="s">
        <v>6399</v>
      </c>
    </row>
    <row r="3259" spans="1:8" x14ac:dyDescent="0.2">
      <c r="A3259" t="s">
        <v>28</v>
      </c>
      <c r="B3259" s="261" t="s">
        <v>147</v>
      </c>
      <c r="C3259">
        <f>_xlfn.XLOOKUP(B3259,'2.1.trackMPD'!$R$7:$R$29,'2.1.trackMPD'!$T$7:$T$29)</f>
        <v>6</v>
      </c>
      <c r="D3259" s="261">
        <v>5000</v>
      </c>
      <c r="E3259" s="261" t="s">
        <v>6400</v>
      </c>
      <c r="F3259" s="261" t="s">
        <v>110</v>
      </c>
      <c r="G3259" s="261" t="s">
        <v>140</v>
      </c>
      <c r="H3259" s="261" t="s">
        <v>6399</v>
      </c>
    </row>
    <row r="3260" spans="1:8" x14ac:dyDescent="0.2">
      <c r="A3260" t="s">
        <v>28</v>
      </c>
      <c r="B3260" s="261" t="s">
        <v>147</v>
      </c>
      <c r="C3260">
        <f>_xlfn.XLOOKUP(B3260,'2.1.trackMPD'!$R$7:$R$29,'2.1.trackMPD'!$T$7:$T$29)</f>
        <v>6</v>
      </c>
      <c r="D3260" s="261">
        <v>1</v>
      </c>
      <c r="E3260" s="261" t="s">
        <v>6401</v>
      </c>
      <c r="F3260" s="261" t="s">
        <v>110</v>
      </c>
      <c r="G3260" s="261" t="s">
        <v>124</v>
      </c>
      <c r="H3260" s="261" t="s">
        <v>6398</v>
      </c>
    </row>
    <row r="3261" spans="1:8" x14ac:dyDescent="0.2">
      <c r="A3261" t="s">
        <v>28</v>
      </c>
      <c r="B3261" s="261" t="s">
        <v>147</v>
      </c>
      <c r="C3261">
        <f>_xlfn.XLOOKUP(B3261,'2.1.trackMPD'!$R$7:$R$29,'2.1.trackMPD'!$T$7:$T$29)</f>
        <v>6</v>
      </c>
      <c r="D3261" s="261">
        <v>1</v>
      </c>
      <c r="E3261" s="261" t="s">
        <v>6401</v>
      </c>
      <c r="F3261" s="261" t="s">
        <v>110</v>
      </c>
      <c r="G3261" s="261" t="s">
        <v>140</v>
      </c>
      <c r="H3261" s="261" t="s">
        <v>6398</v>
      </c>
    </row>
    <row r="3262" spans="1:8" x14ac:dyDescent="0.2">
      <c r="A3262" t="s">
        <v>28</v>
      </c>
      <c r="B3262" s="261" t="s">
        <v>147</v>
      </c>
      <c r="C3262">
        <f>_xlfn.XLOOKUP(B3262,'2.1.trackMPD'!$R$7:$R$29,'2.1.trackMPD'!$T$7:$T$29)</f>
        <v>6</v>
      </c>
      <c r="D3262" s="261">
        <v>1</v>
      </c>
      <c r="E3262" s="261" t="s">
        <v>6401</v>
      </c>
      <c r="F3262" s="261" t="s">
        <v>111</v>
      </c>
      <c r="G3262" s="261" t="s">
        <v>124</v>
      </c>
      <c r="H3262" s="261" t="s">
        <v>6398</v>
      </c>
    </row>
    <row r="3263" spans="1:8" x14ac:dyDescent="0.2">
      <c r="A3263" t="s">
        <v>28</v>
      </c>
      <c r="B3263" s="261" t="s">
        <v>147</v>
      </c>
      <c r="C3263">
        <f>_xlfn.XLOOKUP(B3263,'2.1.trackMPD'!$R$7:$R$29,'2.1.trackMPD'!$T$7:$T$29)</f>
        <v>6</v>
      </c>
      <c r="D3263" s="261">
        <v>1</v>
      </c>
      <c r="E3263" s="261" t="s">
        <v>6401</v>
      </c>
      <c r="F3263" s="261" t="s">
        <v>111</v>
      </c>
      <c r="G3263" s="261" t="s">
        <v>140</v>
      </c>
      <c r="H3263" s="261" t="s">
        <v>6398</v>
      </c>
    </row>
    <row r="3264" spans="1:8" x14ac:dyDescent="0.2">
      <c r="A3264" t="s">
        <v>28</v>
      </c>
      <c r="B3264" s="261" t="s">
        <v>147</v>
      </c>
      <c r="C3264">
        <f>_xlfn.XLOOKUP(B3264,'2.1.trackMPD'!$R$7:$R$29,'2.1.trackMPD'!$T$7:$T$29)</f>
        <v>6</v>
      </c>
      <c r="D3264" s="261">
        <v>1</v>
      </c>
      <c r="E3264" s="261" t="s">
        <v>6401</v>
      </c>
      <c r="F3264" s="261" t="s">
        <v>110</v>
      </c>
      <c r="G3264" s="261" t="s">
        <v>124</v>
      </c>
      <c r="H3264" s="261" t="s">
        <v>6399</v>
      </c>
    </row>
    <row r="3265" spans="1:8" x14ac:dyDescent="0.2">
      <c r="A3265" t="s">
        <v>28</v>
      </c>
      <c r="B3265" s="261" t="s">
        <v>147</v>
      </c>
      <c r="C3265">
        <f>_xlfn.XLOOKUP(B3265,'2.1.trackMPD'!$R$7:$R$29,'2.1.trackMPD'!$T$7:$T$29)</f>
        <v>6</v>
      </c>
      <c r="D3265" s="261">
        <v>1</v>
      </c>
      <c r="E3265" s="261" t="s">
        <v>6401</v>
      </c>
      <c r="F3265" s="261" t="s">
        <v>110</v>
      </c>
      <c r="G3265" s="261" t="s">
        <v>140</v>
      </c>
      <c r="H3265" s="261" t="s">
        <v>6399</v>
      </c>
    </row>
    <row r="3266" spans="1:8" x14ac:dyDescent="0.2">
      <c r="A3266" t="s">
        <v>28</v>
      </c>
      <c r="B3266" s="261" t="s">
        <v>147</v>
      </c>
      <c r="C3266">
        <f>_xlfn.XLOOKUP(B3266,'2.1.trackMPD'!$R$7:$R$29,'2.1.trackMPD'!$T$7:$T$29)</f>
        <v>6</v>
      </c>
      <c r="D3266" s="261">
        <v>10</v>
      </c>
      <c r="E3266" s="261" t="s">
        <v>6401</v>
      </c>
      <c r="F3266" s="261" t="s">
        <v>110</v>
      </c>
      <c r="G3266" s="261" t="s">
        <v>124</v>
      </c>
      <c r="H3266" s="261" t="s">
        <v>6398</v>
      </c>
    </row>
    <row r="3267" spans="1:8" x14ac:dyDescent="0.2">
      <c r="A3267" t="s">
        <v>28</v>
      </c>
      <c r="B3267" s="261" t="s">
        <v>147</v>
      </c>
      <c r="C3267">
        <f>_xlfn.XLOOKUP(B3267,'2.1.trackMPD'!$R$7:$R$29,'2.1.trackMPD'!$T$7:$T$29)</f>
        <v>6</v>
      </c>
      <c r="D3267" s="261">
        <v>10</v>
      </c>
      <c r="E3267" s="261" t="s">
        <v>6401</v>
      </c>
      <c r="F3267" s="261" t="s">
        <v>110</v>
      </c>
      <c r="G3267" s="261" t="s">
        <v>140</v>
      </c>
      <c r="H3267" s="261" t="s">
        <v>6398</v>
      </c>
    </row>
    <row r="3268" spans="1:8" x14ac:dyDescent="0.2">
      <c r="A3268" t="s">
        <v>28</v>
      </c>
      <c r="B3268" s="261" t="s">
        <v>147</v>
      </c>
      <c r="C3268">
        <f>_xlfn.XLOOKUP(B3268,'2.1.trackMPD'!$R$7:$R$29,'2.1.trackMPD'!$T$7:$T$29)</f>
        <v>6</v>
      </c>
      <c r="D3268" s="261">
        <v>10</v>
      </c>
      <c r="E3268" s="261" t="s">
        <v>6401</v>
      </c>
      <c r="F3268" s="261" t="s">
        <v>111</v>
      </c>
      <c r="G3268" s="261" t="s">
        <v>124</v>
      </c>
      <c r="H3268" s="261" t="s">
        <v>6398</v>
      </c>
    </row>
    <row r="3269" spans="1:8" x14ac:dyDescent="0.2">
      <c r="A3269" t="s">
        <v>28</v>
      </c>
      <c r="B3269" s="261" t="s">
        <v>147</v>
      </c>
      <c r="C3269">
        <f>_xlfn.XLOOKUP(B3269,'2.1.trackMPD'!$R$7:$R$29,'2.1.trackMPD'!$T$7:$T$29)</f>
        <v>6</v>
      </c>
      <c r="D3269" s="261">
        <v>10</v>
      </c>
      <c r="E3269" s="261" t="s">
        <v>6401</v>
      </c>
      <c r="F3269" s="261" t="s">
        <v>111</v>
      </c>
      <c r="G3269" s="261" t="s">
        <v>140</v>
      </c>
      <c r="H3269" s="261" t="s">
        <v>6398</v>
      </c>
    </row>
    <row r="3270" spans="1:8" x14ac:dyDescent="0.2">
      <c r="A3270" t="s">
        <v>28</v>
      </c>
      <c r="B3270" s="261" t="s">
        <v>147</v>
      </c>
      <c r="C3270">
        <f>_xlfn.XLOOKUP(B3270,'2.1.trackMPD'!$R$7:$R$29,'2.1.trackMPD'!$T$7:$T$29)</f>
        <v>6</v>
      </c>
      <c r="D3270" s="261">
        <v>10</v>
      </c>
      <c r="E3270" s="261" t="s">
        <v>6401</v>
      </c>
      <c r="F3270" s="261" t="s">
        <v>110</v>
      </c>
      <c r="G3270" s="261" t="s">
        <v>124</v>
      </c>
      <c r="H3270" s="261" t="s">
        <v>6399</v>
      </c>
    </row>
    <row r="3271" spans="1:8" x14ac:dyDescent="0.2">
      <c r="A3271" t="s">
        <v>28</v>
      </c>
      <c r="B3271" s="261" t="s">
        <v>147</v>
      </c>
      <c r="C3271">
        <f>_xlfn.XLOOKUP(B3271,'2.1.trackMPD'!$R$7:$R$29,'2.1.trackMPD'!$T$7:$T$29)</f>
        <v>6</v>
      </c>
      <c r="D3271" s="261">
        <v>10</v>
      </c>
      <c r="E3271" s="261" t="s">
        <v>6401</v>
      </c>
      <c r="F3271" s="261" t="s">
        <v>110</v>
      </c>
      <c r="G3271" s="261" t="s">
        <v>140</v>
      </c>
      <c r="H3271" s="261" t="s">
        <v>6399</v>
      </c>
    </row>
    <row r="3272" spans="1:8" x14ac:dyDescent="0.2">
      <c r="A3272" t="s">
        <v>28</v>
      </c>
      <c r="B3272" s="261" t="s">
        <v>147</v>
      </c>
      <c r="C3272">
        <f>_xlfn.XLOOKUP(B3272,'2.1.trackMPD'!$R$7:$R$29,'2.1.trackMPD'!$T$7:$T$29)</f>
        <v>6</v>
      </c>
      <c r="D3272" s="261">
        <v>100</v>
      </c>
      <c r="E3272" s="261" t="s">
        <v>6401</v>
      </c>
      <c r="F3272" s="261" t="s">
        <v>110</v>
      </c>
      <c r="G3272" s="261" t="s">
        <v>124</v>
      </c>
      <c r="H3272" s="261" t="s">
        <v>6398</v>
      </c>
    </row>
    <row r="3273" spans="1:8" x14ac:dyDescent="0.2">
      <c r="A3273" t="s">
        <v>28</v>
      </c>
      <c r="B3273" s="261" t="s">
        <v>147</v>
      </c>
      <c r="C3273">
        <f>_xlfn.XLOOKUP(B3273,'2.1.trackMPD'!$R$7:$R$29,'2.1.trackMPD'!$T$7:$T$29)</f>
        <v>6</v>
      </c>
      <c r="D3273" s="261">
        <v>100</v>
      </c>
      <c r="E3273" s="261" t="s">
        <v>6401</v>
      </c>
      <c r="F3273" s="261" t="s">
        <v>110</v>
      </c>
      <c r="G3273" s="261" t="s">
        <v>140</v>
      </c>
      <c r="H3273" s="261" t="s">
        <v>6398</v>
      </c>
    </row>
    <row r="3274" spans="1:8" x14ac:dyDescent="0.2">
      <c r="A3274" t="s">
        <v>28</v>
      </c>
      <c r="B3274" s="261" t="s">
        <v>147</v>
      </c>
      <c r="C3274">
        <f>_xlfn.XLOOKUP(B3274,'2.1.trackMPD'!$R$7:$R$29,'2.1.trackMPD'!$T$7:$T$29)</f>
        <v>6</v>
      </c>
      <c r="D3274" s="261">
        <v>100</v>
      </c>
      <c r="E3274" s="261" t="s">
        <v>6401</v>
      </c>
      <c r="F3274" s="261" t="s">
        <v>111</v>
      </c>
      <c r="G3274" s="261" t="s">
        <v>124</v>
      </c>
      <c r="H3274" s="261" t="s">
        <v>6398</v>
      </c>
    </row>
    <row r="3275" spans="1:8" x14ac:dyDescent="0.2">
      <c r="A3275" t="s">
        <v>28</v>
      </c>
      <c r="B3275" s="261" t="s">
        <v>147</v>
      </c>
      <c r="C3275">
        <f>_xlfn.XLOOKUP(B3275,'2.1.trackMPD'!$R$7:$R$29,'2.1.trackMPD'!$T$7:$T$29)</f>
        <v>6</v>
      </c>
      <c r="D3275" s="261">
        <v>100</v>
      </c>
      <c r="E3275" s="261" t="s">
        <v>6401</v>
      </c>
      <c r="F3275" s="261" t="s">
        <v>111</v>
      </c>
      <c r="G3275" s="261" t="s">
        <v>140</v>
      </c>
      <c r="H3275" s="261" t="s">
        <v>6398</v>
      </c>
    </row>
    <row r="3276" spans="1:8" x14ac:dyDescent="0.2">
      <c r="A3276" t="s">
        <v>28</v>
      </c>
      <c r="B3276" s="261" t="s">
        <v>147</v>
      </c>
      <c r="C3276">
        <f>_xlfn.XLOOKUP(B3276,'2.1.trackMPD'!$R$7:$R$29,'2.1.trackMPD'!$T$7:$T$29)</f>
        <v>6</v>
      </c>
      <c r="D3276" s="261">
        <v>100</v>
      </c>
      <c r="E3276" s="261" t="s">
        <v>6401</v>
      </c>
      <c r="F3276" s="261" t="s">
        <v>110</v>
      </c>
      <c r="G3276" s="261" t="s">
        <v>124</v>
      </c>
      <c r="H3276" s="261" t="s">
        <v>6399</v>
      </c>
    </row>
    <row r="3277" spans="1:8" x14ac:dyDescent="0.2">
      <c r="A3277" t="s">
        <v>28</v>
      </c>
      <c r="B3277" s="261" t="s">
        <v>147</v>
      </c>
      <c r="C3277">
        <f>_xlfn.XLOOKUP(B3277,'2.1.trackMPD'!$R$7:$R$29,'2.1.trackMPD'!$T$7:$T$29)</f>
        <v>6</v>
      </c>
      <c r="D3277" s="261">
        <v>100</v>
      </c>
      <c r="E3277" s="261" t="s">
        <v>6401</v>
      </c>
      <c r="F3277" s="261" t="s">
        <v>110</v>
      </c>
      <c r="G3277" s="261" t="s">
        <v>140</v>
      </c>
      <c r="H3277" s="261" t="s">
        <v>6399</v>
      </c>
    </row>
    <row r="3278" spans="1:8" x14ac:dyDescent="0.2">
      <c r="A3278" t="s">
        <v>28</v>
      </c>
      <c r="B3278" s="261" t="s">
        <v>148</v>
      </c>
      <c r="C3278">
        <f>_xlfn.XLOOKUP(B3278,'2.1.trackMPD'!$R$7:$R$29,'2.1.trackMPD'!$T$7:$T$29)</f>
        <v>6</v>
      </c>
      <c r="D3278" s="261">
        <v>1</v>
      </c>
      <c r="E3278" s="261" t="s">
        <v>6396</v>
      </c>
      <c r="F3278" s="261" t="s">
        <v>110</v>
      </c>
      <c r="G3278" s="261" t="s">
        <v>124</v>
      </c>
      <c r="H3278" s="261" t="s">
        <v>6398</v>
      </c>
    </row>
    <row r="3279" spans="1:8" x14ac:dyDescent="0.2">
      <c r="A3279" t="s">
        <v>28</v>
      </c>
      <c r="B3279" s="261" t="s">
        <v>148</v>
      </c>
      <c r="C3279">
        <f>_xlfn.XLOOKUP(B3279,'2.1.trackMPD'!$R$7:$R$29,'2.1.trackMPD'!$T$7:$T$29)</f>
        <v>6</v>
      </c>
      <c r="D3279" s="261">
        <v>1</v>
      </c>
      <c r="E3279" s="261" t="s">
        <v>6396</v>
      </c>
      <c r="F3279" s="261" t="s">
        <v>110</v>
      </c>
      <c r="G3279" s="261" t="s">
        <v>140</v>
      </c>
      <c r="H3279" s="261" t="s">
        <v>6398</v>
      </c>
    </row>
    <row r="3280" spans="1:8" x14ac:dyDescent="0.2">
      <c r="A3280" t="s">
        <v>28</v>
      </c>
      <c r="B3280" s="261" t="s">
        <v>148</v>
      </c>
      <c r="C3280">
        <f>_xlfn.XLOOKUP(B3280,'2.1.trackMPD'!$R$7:$R$29,'2.1.trackMPD'!$T$7:$T$29)</f>
        <v>6</v>
      </c>
      <c r="D3280" s="261">
        <v>1</v>
      </c>
      <c r="E3280" s="261" t="s">
        <v>6396</v>
      </c>
      <c r="F3280" s="261" t="s">
        <v>111</v>
      </c>
      <c r="G3280" s="261" t="s">
        <v>124</v>
      </c>
      <c r="H3280" s="261" t="s">
        <v>6398</v>
      </c>
    </row>
    <row r="3281" spans="1:8" x14ac:dyDescent="0.2">
      <c r="A3281" t="s">
        <v>28</v>
      </c>
      <c r="B3281" s="261" t="s">
        <v>148</v>
      </c>
      <c r="C3281">
        <f>_xlfn.XLOOKUP(B3281,'2.1.trackMPD'!$R$7:$R$29,'2.1.trackMPD'!$T$7:$T$29)</f>
        <v>6</v>
      </c>
      <c r="D3281" s="261">
        <v>1</v>
      </c>
      <c r="E3281" s="261" t="s">
        <v>6396</v>
      </c>
      <c r="F3281" s="261" t="s">
        <v>111</v>
      </c>
      <c r="G3281" s="261" t="s">
        <v>140</v>
      </c>
      <c r="H3281" s="261" t="s">
        <v>6398</v>
      </c>
    </row>
    <row r="3282" spans="1:8" x14ac:dyDescent="0.2">
      <c r="A3282" t="s">
        <v>28</v>
      </c>
      <c r="B3282" s="261" t="s">
        <v>148</v>
      </c>
      <c r="C3282">
        <f>_xlfn.XLOOKUP(B3282,'2.1.trackMPD'!$R$7:$R$29,'2.1.trackMPD'!$T$7:$T$29)</f>
        <v>6</v>
      </c>
      <c r="D3282" s="261">
        <v>1</v>
      </c>
      <c r="E3282" s="261" t="s">
        <v>6396</v>
      </c>
      <c r="F3282" s="261" t="s">
        <v>110</v>
      </c>
      <c r="G3282" s="261" t="s">
        <v>124</v>
      </c>
      <c r="H3282" s="261" t="s">
        <v>6399</v>
      </c>
    </row>
    <row r="3283" spans="1:8" x14ac:dyDescent="0.2">
      <c r="A3283" t="s">
        <v>28</v>
      </c>
      <c r="B3283" s="261" t="s">
        <v>148</v>
      </c>
      <c r="C3283">
        <f>_xlfn.XLOOKUP(B3283,'2.1.trackMPD'!$R$7:$R$29,'2.1.trackMPD'!$T$7:$T$29)</f>
        <v>6</v>
      </c>
      <c r="D3283" s="261">
        <v>1</v>
      </c>
      <c r="E3283" s="261" t="s">
        <v>6396</v>
      </c>
      <c r="F3283" s="261" t="s">
        <v>110</v>
      </c>
      <c r="G3283" s="261" t="s">
        <v>140</v>
      </c>
      <c r="H3283" s="261" t="s">
        <v>6399</v>
      </c>
    </row>
    <row r="3284" spans="1:8" x14ac:dyDescent="0.2">
      <c r="A3284" t="s">
        <v>28</v>
      </c>
      <c r="B3284" s="261" t="s">
        <v>148</v>
      </c>
      <c r="C3284">
        <f>_xlfn.XLOOKUP(B3284,'2.1.trackMPD'!$R$7:$R$29,'2.1.trackMPD'!$T$7:$T$29)</f>
        <v>6</v>
      </c>
      <c r="D3284" s="261">
        <v>10</v>
      </c>
      <c r="E3284" s="261" t="s">
        <v>6396</v>
      </c>
      <c r="F3284" s="261" t="s">
        <v>110</v>
      </c>
      <c r="G3284" s="261" t="s">
        <v>124</v>
      </c>
      <c r="H3284" s="261" t="s">
        <v>6398</v>
      </c>
    </row>
    <row r="3285" spans="1:8" x14ac:dyDescent="0.2">
      <c r="A3285" t="s">
        <v>28</v>
      </c>
      <c r="B3285" s="261" t="s">
        <v>148</v>
      </c>
      <c r="C3285">
        <f>_xlfn.XLOOKUP(B3285,'2.1.trackMPD'!$R$7:$R$29,'2.1.trackMPD'!$T$7:$T$29)</f>
        <v>6</v>
      </c>
      <c r="D3285" s="261">
        <v>10</v>
      </c>
      <c r="E3285" s="261" t="s">
        <v>6396</v>
      </c>
      <c r="F3285" s="261" t="s">
        <v>110</v>
      </c>
      <c r="G3285" s="261" t="s">
        <v>140</v>
      </c>
      <c r="H3285" s="261" t="s">
        <v>6398</v>
      </c>
    </row>
    <row r="3286" spans="1:8" x14ac:dyDescent="0.2">
      <c r="A3286" t="s">
        <v>28</v>
      </c>
      <c r="B3286" s="261" t="s">
        <v>148</v>
      </c>
      <c r="C3286">
        <f>_xlfn.XLOOKUP(B3286,'2.1.trackMPD'!$R$7:$R$29,'2.1.trackMPD'!$T$7:$T$29)</f>
        <v>6</v>
      </c>
      <c r="D3286" s="261">
        <v>10</v>
      </c>
      <c r="E3286" s="261" t="s">
        <v>6396</v>
      </c>
      <c r="F3286" s="261" t="s">
        <v>111</v>
      </c>
      <c r="G3286" s="261" t="s">
        <v>124</v>
      </c>
      <c r="H3286" s="261" t="s">
        <v>6398</v>
      </c>
    </row>
    <row r="3287" spans="1:8" x14ac:dyDescent="0.2">
      <c r="A3287" t="s">
        <v>28</v>
      </c>
      <c r="B3287" s="261" t="s">
        <v>148</v>
      </c>
      <c r="C3287">
        <f>_xlfn.XLOOKUP(B3287,'2.1.trackMPD'!$R$7:$R$29,'2.1.trackMPD'!$T$7:$T$29)</f>
        <v>6</v>
      </c>
      <c r="D3287" s="261">
        <v>10</v>
      </c>
      <c r="E3287" s="261" t="s">
        <v>6396</v>
      </c>
      <c r="F3287" s="261" t="s">
        <v>111</v>
      </c>
      <c r="G3287" s="261" t="s">
        <v>140</v>
      </c>
      <c r="H3287" s="261" t="s">
        <v>6398</v>
      </c>
    </row>
    <row r="3288" spans="1:8" x14ac:dyDescent="0.2">
      <c r="A3288" t="s">
        <v>28</v>
      </c>
      <c r="B3288" s="261" t="s">
        <v>148</v>
      </c>
      <c r="C3288">
        <f>_xlfn.XLOOKUP(B3288,'2.1.trackMPD'!$R$7:$R$29,'2.1.trackMPD'!$T$7:$T$29)</f>
        <v>6</v>
      </c>
      <c r="D3288" s="261">
        <v>10</v>
      </c>
      <c r="E3288" s="261" t="s">
        <v>6396</v>
      </c>
      <c r="F3288" s="261" t="s">
        <v>110</v>
      </c>
      <c r="G3288" s="261" t="s">
        <v>124</v>
      </c>
      <c r="H3288" s="261" t="s">
        <v>6399</v>
      </c>
    </row>
    <row r="3289" spans="1:8" x14ac:dyDescent="0.2">
      <c r="A3289" t="s">
        <v>28</v>
      </c>
      <c r="B3289" s="261" t="s">
        <v>148</v>
      </c>
      <c r="C3289">
        <f>_xlfn.XLOOKUP(B3289,'2.1.trackMPD'!$R$7:$R$29,'2.1.trackMPD'!$T$7:$T$29)</f>
        <v>6</v>
      </c>
      <c r="D3289" s="261">
        <v>10</v>
      </c>
      <c r="E3289" s="261" t="s">
        <v>6396</v>
      </c>
      <c r="F3289" s="261" t="s">
        <v>110</v>
      </c>
      <c r="G3289" s="261" t="s">
        <v>140</v>
      </c>
      <c r="H3289" s="261" t="s">
        <v>6399</v>
      </c>
    </row>
    <row r="3290" spans="1:8" x14ac:dyDescent="0.2">
      <c r="A3290" t="s">
        <v>28</v>
      </c>
      <c r="B3290" s="261" t="s">
        <v>148</v>
      </c>
      <c r="C3290">
        <f>_xlfn.XLOOKUP(B3290,'2.1.trackMPD'!$R$7:$R$29,'2.1.trackMPD'!$T$7:$T$29)</f>
        <v>6</v>
      </c>
      <c r="D3290" s="261">
        <v>100</v>
      </c>
      <c r="E3290" s="261" t="s">
        <v>6396</v>
      </c>
      <c r="F3290" s="261" t="s">
        <v>110</v>
      </c>
      <c r="G3290" s="261" t="s">
        <v>124</v>
      </c>
      <c r="H3290" s="261" t="s">
        <v>6398</v>
      </c>
    </row>
    <row r="3291" spans="1:8" x14ac:dyDescent="0.2">
      <c r="A3291" t="s">
        <v>28</v>
      </c>
      <c r="B3291" s="261" t="s">
        <v>148</v>
      </c>
      <c r="C3291">
        <f>_xlfn.XLOOKUP(B3291,'2.1.trackMPD'!$R$7:$R$29,'2.1.trackMPD'!$T$7:$T$29)</f>
        <v>6</v>
      </c>
      <c r="D3291" s="261">
        <v>100</v>
      </c>
      <c r="E3291" s="261" t="s">
        <v>6396</v>
      </c>
      <c r="F3291" s="261" t="s">
        <v>110</v>
      </c>
      <c r="G3291" s="261" t="s">
        <v>140</v>
      </c>
      <c r="H3291" s="261" t="s">
        <v>6398</v>
      </c>
    </row>
    <row r="3292" spans="1:8" x14ac:dyDescent="0.2">
      <c r="A3292" t="s">
        <v>28</v>
      </c>
      <c r="B3292" s="261" t="s">
        <v>148</v>
      </c>
      <c r="C3292">
        <f>_xlfn.XLOOKUP(B3292,'2.1.trackMPD'!$R$7:$R$29,'2.1.trackMPD'!$T$7:$T$29)</f>
        <v>6</v>
      </c>
      <c r="D3292" s="261">
        <v>100</v>
      </c>
      <c r="E3292" s="261" t="s">
        <v>6396</v>
      </c>
      <c r="F3292" s="261" t="s">
        <v>111</v>
      </c>
      <c r="G3292" s="261" t="s">
        <v>124</v>
      </c>
      <c r="H3292" s="261" t="s">
        <v>6398</v>
      </c>
    </row>
    <row r="3293" spans="1:8" x14ac:dyDescent="0.2">
      <c r="A3293" t="s">
        <v>28</v>
      </c>
      <c r="B3293" s="261" t="s">
        <v>148</v>
      </c>
      <c r="C3293">
        <f>_xlfn.XLOOKUP(B3293,'2.1.trackMPD'!$R$7:$R$29,'2.1.trackMPD'!$T$7:$T$29)</f>
        <v>6</v>
      </c>
      <c r="D3293" s="261">
        <v>100</v>
      </c>
      <c r="E3293" s="261" t="s">
        <v>6396</v>
      </c>
      <c r="F3293" s="261" t="s">
        <v>111</v>
      </c>
      <c r="G3293" s="261" t="s">
        <v>140</v>
      </c>
      <c r="H3293" s="261" t="s">
        <v>6398</v>
      </c>
    </row>
    <row r="3294" spans="1:8" x14ac:dyDescent="0.2">
      <c r="A3294" t="s">
        <v>28</v>
      </c>
      <c r="B3294" s="261" t="s">
        <v>148</v>
      </c>
      <c r="C3294">
        <f>_xlfn.XLOOKUP(B3294,'2.1.trackMPD'!$R$7:$R$29,'2.1.trackMPD'!$T$7:$T$29)</f>
        <v>6</v>
      </c>
      <c r="D3294" s="261">
        <v>100</v>
      </c>
      <c r="E3294" s="261" t="s">
        <v>6396</v>
      </c>
      <c r="F3294" s="261" t="s">
        <v>110</v>
      </c>
      <c r="G3294" s="261" t="s">
        <v>124</v>
      </c>
      <c r="H3294" s="261" t="s">
        <v>6399</v>
      </c>
    </row>
    <row r="3295" spans="1:8" x14ac:dyDescent="0.2">
      <c r="A3295" t="s">
        <v>28</v>
      </c>
      <c r="B3295" s="261" t="s">
        <v>148</v>
      </c>
      <c r="C3295">
        <f>_xlfn.XLOOKUP(B3295,'2.1.trackMPD'!$R$7:$R$29,'2.1.trackMPD'!$T$7:$T$29)</f>
        <v>6</v>
      </c>
      <c r="D3295" s="261">
        <v>100</v>
      </c>
      <c r="E3295" s="261" t="s">
        <v>6396</v>
      </c>
      <c r="F3295" s="261" t="s">
        <v>110</v>
      </c>
      <c r="G3295" s="261" t="s">
        <v>140</v>
      </c>
      <c r="H3295" s="261" t="s">
        <v>6399</v>
      </c>
    </row>
    <row r="3296" spans="1:8" x14ac:dyDescent="0.2">
      <c r="A3296" t="s">
        <v>28</v>
      </c>
      <c r="B3296" s="261" t="s">
        <v>148</v>
      </c>
      <c r="C3296">
        <f>_xlfn.XLOOKUP(B3296,'2.1.trackMPD'!$R$7:$R$29,'2.1.trackMPD'!$T$7:$T$29)</f>
        <v>6</v>
      </c>
      <c r="D3296" s="261">
        <v>1000</v>
      </c>
      <c r="E3296" s="261" t="s">
        <v>6396</v>
      </c>
      <c r="F3296" s="261" t="s">
        <v>110</v>
      </c>
      <c r="G3296" s="261" t="s">
        <v>124</v>
      </c>
      <c r="H3296" s="261" t="s">
        <v>6398</v>
      </c>
    </row>
    <row r="3297" spans="1:8" x14ac:dyDescent="0.2">
      <c r="A3297" t="s">
        <v>28</v>
      </c>
      <c r="B3297" s="261" t="s">
        <v>148</v>
      </c>
      <c r="C3297">
        <f>_xlfn.XLOOKUP(B3297,'2.1.trackMPD'!$R$7:$R$29,'2.1.trackMPD'!$T$7:$T$29)</f>
        <v>6</v>
      </c>
      <c r="D3297" s="261">
        <v>1000</v>
      </c>
      <c r="E3297" s="261" t="s">
        <v>6396</v>
      </c>
      <c r="F3297" s="261" t="s">
        <v>110</v>
      </c>
      <c r="G3297" s="261" t="s">
        <v>140</v>
      </c>
      <c r="H3297" s="261" t="s">
        <v>6398</v>
      </c>
    </row>
    <row r="3298" spans="1:8" x14ac:dyDescent="0.2">
      <c r="A3298" t="s">
        <v>28</v>
      </c>
      <c r="B3298" s="261" t="s">
        <v>148</v>
      </c>
      <c r="C3298">
        <f>_xlfn.XLOOKUP(B3298,'2.1.trackMPD'!$R$7:$R$29,'2.1.trackMPD'!$T$7:$T$29)</f>
        <v>6</v>
      </c>
      <c r="D3298" s="261">
        <v>1000</v>
      </c>
      <c r="E3298" s="261" t="s">
        <v>6396</v>
      </c>
      <c r="F3298" s="261" t="s">
        <v>111</v>
      </c>
      <c r="G3298" s="261" t="s">
        <v>124</v>
      </c>
      <c r="H3298" s="261" t="s">
        <v>6398</v>
      </c>
    </row>
    <row r="3299" spans="1:8" x14ac:dyDescent="0.2">
      <c r="A3299" t="s">
        <v>28</v>
      </c>
      <c r="B3299" s="261" t="s">
        <v>148</v>
      </c>
      <c r="C3299">
        <f>_xlfn.XLOOKUP(B3299,'2.1.trackMPD'!$R$7:$R$29,'2.1.trackMPD'!$T$7:$T$29)</f>
        <v>6</v>
      </c>
      <c r="D3299" s="261">
        <v>1000</v>
      </c>
      <c r="E3299" s="261" t="s">
        <v>6396</v>
      </c>
      <c r="F3299" s="261" t="s">
        <v>111</v>
      </c>
      <c r="G3299" s="261" t="s">
        <v>140</v>
      </c>
      <c r="H3299" s="261" t="s">
        <v>6398</v>
      </c>
    </row>
    <row r="3300" spans="1:8" x14ac:dyDescent="0.2">
      <c r="A3300" t="s">
        <v>28</v>
      </c>
      <c r="B3300" s="261" t="s">
        <v>148</v>
      </c>
      <c r="C3300">
        <f>_xlfn.XLOOKUP(B3300,'2.1.trackMPD'!$R$7:$R$29,'2.1.trackMPD'!$T$7:$T$29)</f>
        <v>6</v>
      </c>
      <c r="D3300" s="261">
        <v>1000</v>
      </c>
      <c r="E3300" s="261" t="s">
        <v>6396</v>
      </c>
      <c r="F3300" s="261" t="s">
        <v>110</v>
      </c>
      <c r="G3300" s="261" t="s">
        <v>124</v>
      </c>
      <c r="H3300" s="261" t="s">
        <v>6399</v>
      </c>
    </row>
    <row r="3301" spans="1:8" x14ac:dyDescent="0.2">
      <c r="A3301" t="s">
        <v>28</v>
      </c>
      <c r="B3301" s="261" t="s">
        <v>148</v>
      </c>
      <c r="C3301">
        <f>_xlfn.XLOOKUP(B3301,'2.1.trackMPD'!$R$7:$R$29,'2.1.trackMPD'!$T$7:$T$29)</f>
        <v>6</v>
      </c>
      <c r="D3301" s="261">
        <v>1000</v>
      </c>
      <c r="E3301" s="261" t="s">
        <v>6396</v>
      </c>
      <c r="F3301" s="261" t="s">
        <v>110</v>
      </c>
      <c r="G3301" s="261" t="s">
        <v>140</v>
      </c>
      <c r="H3301" s="261" t="s">
        <v>6399</v>
      </c>
    </row>
    <row r="3302" spans="1:8" x14ac:dyDescent="0.2">
      <c r="A3302" t="s">
        <v>28</v>
      </c>
      <c r="B3302" s="261" t="s">
        <v>148</v>
      </c>
      <c r="C3302">
        <f>_xlfn.XLOOKUP(B3302,'2.1.trackMPD'!$R$7:$R$29,'2.1.trackMPD'!$T$7:$T$29)</f>
        <v>6</v>
      </c>
      <c r="D3302" s="261">
        <v>5000</v>
      </c>
      <c r="E3302" s="261" t="s">
        <v>6396</v>
      </c>
      <c r="F3302" s="261" t="s">
        <v>110</v>
      </c>
      <c r="G3302" s="261" t="s">
        <v>124</v>
      </c>
      <c r="H3302" s="261" t="s">
        <v>6398</v>
      </c>
    </row>
    <row r="3303" spans="1:8" x14ac:dyDescent="0.2">
      <c r="A3303" t="s">
        <v>28</v>
      </c>
      <c r="B3303" s="261" t="s">
        <v>148</v>
      </c>
      <c r="C3303">
        <f>_xlfn.XLOOKUP(B3303,'2.1.trackMPD'!$R$7:$R$29,'2.1.trackMPD'!$T$7:$T$29)</f>
        <v>6</v>
      </c>
      <c r="D3303" s="261">
        <v>5000</v>
      </c>
      <c r="E3303" s="261" t="s">
        <v>6396</v>
      </c>
      <c r="F3303" s="261" t="s">
        <v>110</v>
      </c>
      <c r="G3303" s="261" t="s">
        <v>140</v>
      </c>
      <c r="H3303" s="261" t="s">
        <v>6398</v>
      </c>
    </row>
    <row r="3304" spans="1:8" x14ac:dyDescent="0.2">
      <c r="A3304" t="s">
        <v>28</v>
      </c>
      <c r="B3304" s="261" t="s">
        <v>148</v>
      </c>
      <c r="C3304">
        <f>_xlfn.XLOOKUP(B3304,'2.1.trackMPD'!$R$7:$R$29,'2.1.trackMPD'!$T$7:$T$29)</f>
        <v>6</v>
      </c>
      <c r="D3304" s="261">
        <v>5000</v>
      </c>
      <c r="E3304" s="261" t="s">
        <v>6396</v>
      </c>
      <c r="F3304" s="261" t="s">
        <v>111</v>
      </c>
      <c r="G3304" s="261" t="s">
        <v>124</v>
      </c>
      <c r="H3304" s="261" t="s">
        <v>6398</v>
      </c>
    </row>
    <row r="3305" spans="1:8" x14ac:dyDescent="0.2">
      <c r="A3305" t="s">
        <v>28</v>
      </c>
      <c r="B3305" s="261" t="s">
        <v>148</v>
      </c>
      <c r="C3305">
        <f>_xlfn.XLOOKUP(B3305,'2.1.trackMPD'!$R$7:$R$29,'2.1.trackMPD'!$T$7:$T$29)</f>
        <v>6</v>
      </c>
      <c r="D3305" s="261">
        <v>5000</v>
      </c>
      <c r="E3305" s="261" t="s">
        <v>6396</v>
      </c>
      <c r="F3305" s="261" t="s">
        <v>111</v>
      </c>
      <c r="G3305" s="261" t="s">
        <v>140</v>
      </c>
      <c r="H3305" s="261" t="s">
        <v>6398</v>
      </c>
    </row>
    <row r="3306" spans="1:8" x14ac:dyDescent="0.2">
      <c r="A3306" t="s">
        <v>28</v>
      </c>
      <c r="B3306" s="261" t="s">
        <v>148</v>
      </c>
      <c r="C3306">
        <f>_xlfn.XLOOKUP(B3306,'2.1.trackMPD'!$R$7:$R$29,'2.1.trackMPD'!$T$7:$T$29)</f>
        <v>6</v>
      </c>
      <c r="D3306" s="261">
        <v>5000</v>
      </c>
      <c r="E3306" s="261" t="s">
        <v>6396</v>
      </c>
      <c r="F3306" s="261" t="s">
        <v>110</v>
      </c>
      <c r="G3306" s="261" t="s">
        <v>124</v>
      </c>
      <c r="H3306" s="261" t="s">
        <v>6399</v>
      </c>
    </row>
    <row r="3307" spans="1:8" x14ac:dyDescent="0.2">
      <c r="A3307" t="s">
        <v>28</v>
      </c>
      <c r="B3307" s="261" t="s">
        <v>148</v>
      </c>
      <c r="C3307">
        <f>_xlfn.XLOOKUP(B3307,'2.1.trackMPD'!$R$7:$R$29,'2.1.trackMPD'!$T$7:$T$29)</f>
        <v>6</v>
      </c>
      <c r="D3307" s="261">
        <v>5000</v>
      </c>
      <c r="E3307" s="261" t="s">
        <v>6396</v>
      </c>
      <c r="F3307" s="261" t="s">
        <v>110</v>
      </c>
      <c r="G3307" s="261" t="s">
        <v>140</v>
      </c>
      <c r="H3307" s="261" t="s">
        <v>6399</v>
      </c>
    </row>
    <row r="3308" spans="1:8" x14ac:dyDescent="0.2">
      <c r="A3308" t="s">
        <v>28</v>
      </c>
      <c r="B3308" s="261" t="s">
        <v>148</v>
      </c>
      <c r="C3308">
        <f>_xlfn.XLOOKUP(B3308,'2.1.trackMPD'!$R$7:$R$29,'2.1.trackMPD'!$T$7:$T$29)</f>
        <v>6</v>
      </c>
      <c r="D3308" s="261">
        <v>1</v>
      </c>
      <c r="E3308" s="261" t="s">
        <v>6400</v>
      </c>
      <c r="F3308" s="261" t="s">
        <v>110</v>
      </c>
      <c r="G3308" s="261" t="s">
        <v>124</v>
      </c>
      <c r="H3308" s="261" t="s">
        <v>6398</v>
      </c>
    </row>
    <row r="3309" spans="1:8" x14ac:dyDescent="0.2">
      <c r="A3309" t="s">
        <v>28</v>
      </c>
      <c r="B3309" s="261" t="s">
        <v>148</v>
      </c>
      <c r="C3309">
        <f>_xlfn.XLOOKUP(B3309,'2.1.trackMPD'!$R$7:$R$29,'2.1.trackMPD'!$T$7:$T$29)</f>
        <v>6</v>
      </c>
      <c r="D3309" s="261">
        <v>1</v>
      </c>
      <c r="E3309" s="261" t="s">
        <v>6400</v>
      </c>
      <c r="F3309" s="261" t="s">
        <v>110</v>
      </c>
      <c r="G3309" s="261" t="s">
        <v>140</v>
      </c>
      <c r="H3309" s="261" t="s">
        <v>6398</v>
      </c>
    </row>
    <row r="3310" spans="1:8" x14ac:dyDescent="0.2">
      <c r="A3310" t="s">
        <v>28</v>
      </c>
      <c r="B3310" s="261" t="s">
        <v>148</v>
      </c>
      <c r="C3310">
        <f>_xlfn.XLOOKUP(B3310,'2.1.trackMPD'!$R$7:$R$29,'2.1.trackMPD'!$T$7:$T$29)</f>
        <v>6</v>
      </c>
      <c r="D3310" s="261">
        <v>1</v>
      </c>
      <c r="E3310" s="261" t="s">
        <v>6400</v>
      </c>
      <c r="F3310" s="261" t="s">
        <v>111</v>
      </c>
      <c r="G3310" s="261" t="s">
        <v>124</v>
      </c>
      <c r="H3310" s="261" t="s">
        <v>6398</v>
      </c>
    </row>
    <row r="3311" spans="1:8" x14ac:dyDescent="0.2">
      <c r="A3311" t="s">
        <v>28</v>
      </c>
      <c r="B3311" s="261" t="s">
        <v>148</v>
      </c>
      <c r="C3311">
        <f>_xlfn.XLOOKUP(B3311,'2.1.trackMPD'!$R$7:$R$29,'2.1.trackMPD'!$T$7:$T$29)</f>
        <v>6</v>
      </c>
      <c r="D3311" s="261">
        <v>1</v>
      </c>
      <c r="E3311" s="261" t="s">
        <v>6400</v>
      </c>
      <c r="F3311" s="261" t="s">
        <v>111</v>
      </c>
      <c r="G3311" s="261" t="s">
        <v>140</v>
      </c>
      <c r="H3311" s="261" t="s">
        <v>6398</v>
      </c>
    </row>
    <row r="3312" spans="1:8" x14ac:dyDescent="0.2">
      <c r="A3312" t="s">
        <v>28</v>
      </c>
      <c r="B3312" s="261" t="s">
        <v>148</v>
      </c>
      <c r="C3312">
        <f>_xlfn.XLOOKUP(B3312,'2.1.trackMPD'!$R$7:$R$29,'2.1.trackMPD'!$T$7:$T$29)</f>
        <v>6</v>
      </c>
      <c r="D3312" s="261">
        <v>1</v>
      </c>
      <c r="E3312" s="261" t="s">
        <v>6400</v>
      </c>
      <c r="F3312" s="261" t="s">
        <v>110</v>
      </c>
      <c r="G3312" s="261" t="s">
        <v>124</v>
      </c>
      <c r="H3312" s="261" t="s">
        <v>6399</v>
      </c>
    </row>
    <row r="3313" spans="1:8" x14ac:dyDescent="0.2">
      <c r="A3313" t="s">
        <v>28</v>
      </c>
      <c r="B3313" s="261" t="s">
        <v>148</v>
      </c>
      <c r="C3313">
        <f>_xlfn.XLOOKUP(B3313,'2.1.trackMPD'!$R$7:$R$29,'2.1.trackMPD'!$T$7:$T$29)</f>
        <v>6</v>
      </c>
      <c r="D3313" s="261">
        <v>1</v>
      </c>
      <c r="E3313" s="261" t="s">
        <v>6400</v>
      </c>
      <c r="F3313" s="261" t="s">
        <v>110</v>
      </c>
      <c r="G3313" s="261" t="s">
        <v>140</v>
      </c>
      <c r="H3313" s="261" t="s">
        <v>6399</v>
      </c>
    </row>
    <row r="3314" spans="1:8" x14ac:dyDescent="0.2">
      <c r="A3314" t="s">
        <v>28</v>
      </c>
      <c r="B3314" s="261" t="s">
        <v>148</v>
      </c>
      <c r="C3314">
        <f>_xlfn.XLOOKUP(B3314,'2.1.trackMPD'!$R$7:$R$29,'2.1.trackMPD'!$T$7:$T$29)</f>
        <v>6</v>
      </c>
      <c r="D3314" s="261">
        <v>10</v>
      </c>
      <c r="E3314" s="261" t="s">
        <v>6400</v>
      </c>
      <c r="F3314" s="261" t="s">
        <v>110</v>
      </c>
      <c r="G3314" s="261" t="s">
        <v>124</v>
      </c>
      <c r="H3314" s="261" t="s">
        <v>6398</v>
      </c>
    </row>
    <row r="3315" spans="1:8" x14ac:dyDescent="0.2">
      <c r="A3315" t="s">
        <v>28</v>
      </c>
      <c r="B3315" s="261" t="s">
        <v>148</v>
      </c>
      <c r="C3315">
        <f>_xlfn.XLOOKUP(B3315,'2.1.trackMPD'!$R$7:$R$29,'2.1.trackMPD'!$T$7:$T$29)</f>
        <v>6</v>
      </c>
      <c r="D3315" s="261">
        <v>10</v>
      </c>
      <c r="E3315" s="261" t="s">
        <v>6400</v>
      </c>
      <c r="F3315" s="261" t="s">
        <v>110</v>
      </c>
      <c r="G3315" s="261" t="s">
        <v>140</v>
      </c>
      <c r="H3315" s="261" t="s">
        <v>6398</v>
      </c>
    </row>
    <row r="3316" spans="1:8" x14ac:dyDescent="0.2">
      <c r="A3316" t="s">
        <v>28</v>
      </c>
      <c r="B3316" s="261" t="s">
        <v>148</v>
      </c>
      <c r="C3316">
        <f>_xlfn.XLOOKUP(B3316,'2.1.trackMPD'!$R$7:$R$29,'2.1.trackMPD'!$T$7:$T$29)</f>
        <v>6</v>
      </c>
      <c r="D3316" s="261">
        <v>10</v>
      </c>
      <c r="E3316" s="261" t="s">
        <v>6400</v>
      </c>
      <c r="F3316" s="261" t="s">
        <v>111</v>
      </c>
      <c r="G3316" s="261" t="s">
        <v>124</v>
      </c>
      <c r="H3316" s="261" t="s">
        <v>6398</v>
      </c>
    </row>
    <row r="3317" spans="1:8" x14ac:dyDescent="0.2">
      <c r="A3317" t="s">
        <v>28</v>
      </c>
      <c r="B3317" s="261" t="s">
        <v>148</v>
      </c>
      <c r="C3317">
        <f>_xlfn.XLOOKUP(B3317,'2.1.trackMPD'!$R$7:$R$29,'2.1.trackMPD'!$T$7:$T$29)</f>
        <v>6</v>
      </c>
      <c r="D3317" s="261">
        <v>10</v>
      </c>
      <c r="E3317" s="261" t="s">
        <v>6400</v>
      </c>
      <c r="F3317" s="261" t="s">
        <v>111</v>
      </c>
      <c r="G3317" s="261" t="s">
        <v>140</v>
      </c>
      <c r="H3317" s="261" t="s">
        <v>6398</v>
      </c>
    </row>
    <row r="3318" spans="1:8" x14ac:dyDescent="0.2">
      <c r="A3318" t="s">
        <v>28</v>
      </c>
      <c r="B3318" s="261" t="s">
        <v>148</v>
      </c>
      <c r="C3318">
        <f>_xlfn.XLOOKUP(B3318,'2.1.trackMPD'!$R$7:$R$29,'2.1.trackMPD'!$T$7:$T$29)</f>
        <v>6</v>
      </c>
      <c r="D3318" s="261">
        <v>10</v>
      </c>
      <c r="E3318" s="261" t="s">
        <v>6400</v>
      </c>
      <c r="F3318" s="261" t="s">
        <v>110</v>
      </c>
      <c r="G3318" s="261" t="s">
        <v>124</v>
      </c>
      <c r="H3318" s="261" t="s">
        <v>6399</v>
      </c>
    </row>
    <row r="3319" spans="1:8" x14ac:dyDescent="0.2">
      <c r="A3319" t="s">
        <v>28</v>
      </c>
      <c r="B3319" s="261" t="s">
        <v>148</v>
      </c>
      <c r="C3319">
        <f>_xlfn.XLOOKUP(B3319,'2.1.trackMPD'!$R$7:$R$29,'2.1.trackMPD'!$T$7:$T$29)</f>
        <v>6</v>
      </c>
      <c r="D3319" s="261">
        <v>10</v>
      </c>
      <c r="E3319" s="261" t="s">
        <v>6400</v>
      </c>
      <c r="F3319" s="261" t="s">
        <v>110</v>
      </c>
      <c r="G3319" s="261" t="s">
        <v>140</v>
      </c>
      <c r="H3319" s="261" t="s">
        <v>6399</v>
      </c>
    </row>
    <row r="3320" spans="1:8" x14ac:dyDescent="0.2">
      <c r="A3320" t="s">
        <v>28</v>
      </c>
      <c r="B3320" s="261" t="s">
        <v>148</v>
      </c>
      <c r="C3320">
        <f>_xlfn.XLOOKUP(B3320,'2.1.trackMPD'!$R$7:$R$29,'2.1.trackMPD'!$T$7:$T$29)</f>
        <v>6</v>
      </c>
      <c r="D3320" s="261">
        <v>100</v>
      </c>
      <c r="E3320" s="261" t="s">
        <v>6400</v>
      </c>
      <c r="F3320" s="261" t="s">
        <v>110</v>
      </c>
      <c r="G3320" s="261" t="s">
        <v>124</v>
      </c>
      <c r="H3320" s="261" t="s">
        <v>6398</v>
      </c>
    </row>
    <row r="3321" spans="1:8" x14ac:dyDescent="0.2">
      <c r="A3321" t="s">
        <v>28</v>
      </c>
      <c r="B3321" s="261" t="s">
        <v>148</v>
      </c>
      <c r="C3321">
        <f>_xlfn.XLOOKUP(B3321,'2.1.trackMPD'!$R$7:$R$29,'2.1.trackMPD'!$T$7:$T$29)</f>
        <v>6</v>
      </c>
      <c r="D3321" s="261">
        <v>100</v>
      </c>
      <c r="E3321" s="261" t="s">
        <v>6400</v>
      </c>
      <c r="F3321" s="261" t="s">
        <v>110</v>
      </c>
      <c r="G3321" s="261" t="s">
        <v>140</v>
      </c>
      <c r="H3321" s="261" t="s">
        <v>6398</v>
      </c>
    </row>
    <row r="3322" spans="1:8" x14ac:dyDescent="0.2">
      <c r="A3322" t="s">
        <v>28</v>
      </c>
      <c r="B3322" s="261" t="s">
        <v>148</v>
      </c>
      <c r="C3322">
        <f>_xlfn.XLOOKUP(B3322,'2.1.trackMPD'!$R$7:$R$29,'2.1.trackMPD'!$T$7:$T$29)</f>
        <v>6</v>
      </c>
      <c r="D3322" s="261">
        <v>100</v>
      </c>
      <c r="E3322" s="261" t="s">
        <v>6400</v>
      </c>
      <c r="F3322" s="261" t="s">
        <v>111</v>
      </c>
      <c r="G3322" s="261" t="s">
        <v>124</v>
      </c>
      <c r="H3322" s="261" t="s">
        <v>6398</v>
      </c>
    </row>
    <row r="3323" spans="1:8" x14ac:dyDescent="0.2">
      <c r="A3323" t="s">
        <v>28</v>
      </c>
      <c r="B3323" s="261" t="s">
        <v>148</v>
      </c>
      <c r="C3323">
        <f>_xlfn.XLOOKUP(B3323,'2.1.trackMPD'!$R$7:$R$29,'2.1.trackMPD'!$T$7:$T$29)</f>
        <v>6</v>
      </c>
      <c r="D3323" s="261">
        <v>100</v>
      </c>
      <c r="E3323" s="261" t="s">
        <v>6400</v>
      </c>
      <c r="F3323" s="261" t="s">
        <v>111</v>
      </c>
      <c r="G3323" s="261" t="s">
        <v>140</v>
      </c>
      <c r="H3323" s="261" t="s">
        <v>6398</v>
      </c>
    </row>
    <row r="3324" spans="1:8" x14ac:dyDescent="0.2">
      <c r="A3324" t="s">
        <v>28</v>
      </c>
      <c r="B3324" s="261" t="s">
        <v>148</v>
      </c>
      <c r="C3324">
        <f>_xlfn.XLOOKUP(B3324,'2.1.trackMPD'!$R$7:$R$29,'2.1.trackMPD'!$T$7:$T$29)</f>
        <v>6</v>
      </c>
      <c r="D3324" s="261">
        <v>100</v>
      </c>
      <c r="E3324" s="261" t="s">
        <v>6400</v>
      </c>
      <c r="F3324" s="261" t="s">
        <v>110</v>
      </c>
      <c r="G3324" s="261" t="s">
        <v>124</v>
      </c>
      <c r="H3324" s="261" t="s">
        <v>6399</v>
      </c>
    </row>
    <row r="3325" spans="1:8" x14ac:dyDescent="0.2">
      <c r="A3325" t="s">
        <v>28</v>
      </c>
      <c r="B3325" s="261" t="s">
        <v>148</v>
      </c>
      <c r="C3325">
        <f>_xlfn.XLOOKUP(B3325,'2.1.trackMPD'!$R$7:$R$29,'2.1.trackMPD'!$T$7:$T$29)</f>
        <v>6</v>
      </c>
      <c r="D3325" s="261">
        <v>100</v>
      </c>
      <c r="E3325" s="261" t="s">
        <v>6400</v>
      </c>
      <c r="F3325" s="261" t="s">
        <v>110</v>
      </c>
      <c r="G3325" s="261" t="s">
        <v>140</v>
      </c>
      <c r="H3325" s="261" t="s">
        <v>6399</v>
      </c>
    </row>
    <row r="3326" spans="1:8" x14ac:dyDescent="0.2">
      <c r="A3326" t="s">
        <v>28</v>
      </c>
      <c r="B3326" s="261" t="s">
        <v>148</v>
      </c>
      <c r="C3326">
        <f>_xlfn.XLOOKUP(B3326,'2.1.trackMPD'!$R$7:$R$29,'2.1.trackMPD'!$T$7:$T$29)</f>
        <v>6</v>
      </c>
      <c r="D3326" s="261">
        <v>1000</v>
      </c>
      <c r="E3326" s="261" t="s">
        <v>6400</v>
      </c>
      <c r="F3326" s="261" t="s">
        <v>110</v>
      </c>
      <c r="G3326" s="261" t="s">
        <v>124</v>
      </c>
      <c r="H3326" s="261" t="s">
        <v>6398</v>
      </c>
    </row>
    <row r="3327" spans="1:8" x14ac:dyDescent="0.2">
      <c r="A3327" t="s">
        <v>28</v>
      </c>
      <c r="B3327" s="261" t="s">
        <v>148</v>
      </c>
      <c r="C3327">
        <f>_xlfn.XLOOKUP(B3327,'2.1.trackMPD'!$R$7:$R$29,'2.1.trackMPD'!$T$7:$T$29)</f>
        <v>6</v>
      </c>
      <c r="D3327" s="261">
        <v>1000</v>
      </c>
      <c r="E3327" s="261" t="s">
        <v>6400</v>
      </c>
      <c r="F3327" s="261" t="s">
        <v>110</v>
      </c>
      <c r="G3327" s="261" t="s">
        <v>140</v>
      </c>
      <c r="H3327" s="261" t="s">
        <v>6398</v>
      </c>
    </row>
    <row r="3328" spans="1:8" x14ac:dyDescent="0.2">
      <c r="A3328" t="s">
        <v>28</v>
      </c>
      <c r="B3328" s="261" t="s">
        <v>148</v>
      </c>
      <c r="C3328">
        <f>_xlfn.XLOOKUP(B3328,'2.1.trackMPD'!$R$7:$R$29,'2.1.trackMPD'!$T$7:$T$29)</f>
        <v>6</v>
      </c>
      <c r="D3328" s="261">
        <v>1000</v>
      </c>
      <c r="E3328" s="261" t="s">
        <v>6400</v>
      </c>
      <c r="F3328" s="261" t="s">
        <v>111</v>
      </c>
      <c r="G3328" s="261" t="s">
        <v>124</v>
      </c>
      <c r="H3328" s="261" t="s">
        <v>6398</v>
      </c>
    </row>
    <row r="3329" spans="1:8" x14ac:dyDescent="0.2">
      <c r="A3329" t="s">
        <v>28</v>
      </c>
      <c r="B3329" s="261" t="s">
        <v>148</v>
      </c>
      <c r="C3329">
        <f>_xlfn.XLOOKUP(B3329,'2.1.trackMPD'!$R$7:$R$29,'2.1.trackMPD'!$T$7:$T$29)</f>
        <v>6</v>
      </c>
      <c r="D3329" s="261">
        <v>1000</v>
      </c>
      <c r="E3329" s="261" t="s">
        <v>6400</v>
      </c>
      <c r="F3329" s="261" t="s">
        <v>111</v>
      </c>
      <c r="G3329" s="261" t="s">
        <v>140</v>
      </c>
      <c r="H3329" s="261" t="s">
        <v>6398</v>
      </c>
    </row>
    <row r="3330" spans="1:8" x14ac:dyDescent="0.2">
      <c r="A3330" t="s">
        <v>28</v>
      </c>
      <c r="B3330" s="261" t="s">
        <v>148</v>
      </c>
      <c r="C3330">
        <f>_xlfn.XLOOKUP(B3330,'2.1.trackMPD'!$R$7:$R$29,'2.1.trackMPD'!$T$7:$T$29)</f>
        <v>6</v>
      </c>
      <c r="D3330" s="261">
        <v>1000</v>
      </c>
      <c r="E3330" s="261" t="s">
        <v>6400</v>
      </c>
      <c r="F3330" s="261" t="s">
        <v>110</v>
      </c>
      <c r="G3330" s="261" t="s">
        <v>124</v>
      </c>
      <c r="H3330" s="261" t="s">
        <v>6399</v>
      </c>
    </row>
    <row r="3331" spans="1:8" x14ac:dyDescent="0.2">
      <c r="A3331" t="s">
        <v>28</v>
      </c>
      <c r="B3331" s="261" t="s">
        <v>148</v>
      </c>
      <c r="C3331">
        <f>_xlfn.XLOOKUP(B3331,'2.1.trackMPD'!$R$7:$R$29,'2.1.trackMPD'!$T$7:$T$29)</f>
        <v>6</v>
      </c>
      <c r="D3331" s="261">
        <v>1000</v>
      </c>
      <c r="E3331" s="261" t="s">
        <v>6400</v>
      </c>
      <c r="F3331" s="261" t="s">
        <v>110</v>
      </c>
      <c r="G3331" s="261" t="s">
        <v>140</v>
      </c>
      <c r="H3331" s="261" t="s">
        <v>6399</v>
      </c>
    </row>
    <row r="3332" spans="1:8" x14ac:dyDescent="0.2">
      <c r="A3332" t="s">
        <v>28</v>
      </c>
      <c r="B3332" s="261" t="s">
        <v>148</v>
      </c>
      <c r="C3332">
        <f>_xlfn.XLOOKUP(B3332,'2.1.trackMPD'!$R$7:$R$29,'2.1.trackMPD'!$T$7:$T$29)</f>
        <v>6</v>
      </c>
      <c r="D3332" s="261">
        <v>5000</v>
      </c>
      <c r="E3332" s="261" t="s">
        <v>6400</v>
      </c>
      <c r="F3332" s="261" t="s">
        <v>110</v>
      </c>
      <c r="G3332" s="261" t="s">
        <v>124</v>
      </c>
      <c r="H3332" s="261" t="s">
        <v>6398</v>
      </c>
    </row>
    <row r="3333" spans="1:8" x14ac:dyDescent="0.2">
      <c r="A3333" t="s">
        <v>28</v>
      </c>
      <c r="B3333" s="261" t="s">
        <v>148</v>
      </c>
      <c r="C3333">
        <f>_xlfn.XLOOKUP(B3333,'2.1.trackMPD'!$R$7:$R$29,'2.1.trackMPD'!$T$7:$T$29)</f>
        <v>6</v>
      </c>
      <c r="D3333" s="261">
        <v>5000</v>
      </c>
      <c r="E3333" s="261" t="s">
        <v>6400</v>
      </c>
      <c r="F3333" s="261" t="s">
        <v>110</v>
      </c>
      <c r="G3333" s="261" t="s">
        <v>140</v>
      </c>
      <c r="H3333" s="261" t="s">
        <v>6398</v>
      </c>
    </row>
    <row r="3334" spans="1:8" x14ac:dyDescent="0.2">
      <c r="A3334" t="s">
        <v>28</v>
      </c>
      <c r="B3334" s="261" t="s">
        <v>148</v>
      </c>
      <c r="C3334">
        <f>_xlfn.XLOOKUP(B3334,'2.1.trackMPD'!$R$7:$R$29,'2.1.trackMPD'!$T$7:$T$29)</f>
        <v>6</v>
      </c>
      <c r="D3334" s="261">
        <v>5000</v>
      </c>
      <c r="E3334" s="261" t="s">
        <v>6400</v>
      </c>
      <c r="F3334" s="261" t="s">
        <v>111</v>
      </c>
      <c r="G3334" s="261" t="s">
        <v>124</v>
      </c>
      <c r="H3334" s="261" t="s">
        <v>6398</v>
      </c>
    </row>
    <row r="3335" spans="1:8" x14ac:dyDescent="0.2">
      <c r="A3335" t="s">
        <v>28</v>
      </c>
      <c r="B3335" s="261" t="s">
        <v>148</v>
      </c>
      <c r="C3335">
        <f>_xlfn.XLOOKUP(B3335,'2.1.trackMPD'!$R$7:$R$29,'2.1.trackMPD'!$T$7:$T$29)</f>
        <v>6</v>
      </c>
      <c r="D3335" s="261">
        <v>5000</v>
      </c>
      <c r="E3335" s="261" t="s">
        <v>6400</v>
      </c>
      <c r="F3335" s="261" t="s">
        <v>111</v>
      </c>
      <c r="G3335" s="261" t="s">
        <v>140</v>
      </c>
      <c r="H3335" s="261" t="s">
        <v>6398</v>
      </c>
    </row>
    <row r="3336" spans="1:8" x14ac:dyDescent="0.2">
      <c r="A3336" t="s">
        <v>28</v>
      </c>
      <c r="B3336" s="261" t="s">
        <v>148</v>
      </c>
      <c r="C3336">
        <f>_xlfn.XLOOKUP(B3336,'2.1.trackMPD'!$R$7:$R$29,'2.1.trackMPD'!$T$7:$T$29)</f>
        <v>6</v>
      </c>
      <c r="D3336" s="261">
        <v>5000</v>
      </c>
      <c r="E3336" s="261" t="s">
        <v>6400</v>
      </c>
      <c r="F3336" s="261" t="s">
        <v>110</v>
      </c>
      <c r="G3336" s="261" t="s">
        <v>124</v>
      </c>
      <c r="H3336" s="261" t="s">
        <v>6399</v>
      </c>
    </row>
    <row r="3337" spans="1:8" x14ac:dyDescent="0.2">
      <c r="A3337" t="s">
        <v>28</v>
      </c>
      <c r="B3337" s="261" t="s">
        <v>148</v>
      </c>
      <c r="C3337">
        <f>_xlfn.XLOOKUP(B3337,'2.1.trackMPD'!$R$7:$R$29,'2.1.trackMPD'!$T$7:$T$29)</f>
        <v>6</v>
      </c>
      <c r="D3337" s="261">
        <v>5000</v>
      </c>
      <c r="E3337" s="261" t="s">
        <v>6400</v>
      </c>
      <c r="F3337" s="261" t="s">
        <v>110</v>
      </c>
      <c r="G3337" s="261" t="s">
        <v>140</v>
      </c>
      <c r="H3337" s="261" t="s">
        <v>6399</v>
      </c>
    </row>
    <row r="3338" spans="1:8" x14ac:dyDescent="0.2">
      <c r="A3338" t="s">
        <v>28</v>
      </c>
      <c r="B3338" s="261" t="s">
        <v>148</v>
      </c>
      <c r="C3338">
        <f>_xlfn.XLOOKUP(B3338,'2.1.trackMPD'!$R$7:$R$29,'2.1.trackMPD'!$T$7:$T$29)</f>
        <v>6</v>
      </c>
      <c r="D3338" s="261">
        <v>1</v>
      </c>
      <c r="E3338" s="261" t="s">
        <v>6401</v>
      </c>
      <c r="F3338" s="261" t="s">
        <v>110</v>
      </c>
      <c r="G3338" s="261" t="s">
        <v>124</v>
      </c>
      <c r="H3338" s="261" t="s">
        <v>6398</v>
      </c>
    </row>
    <row r="3339" spans="1:8" x14ac:dyDescent="0.2">
      <c r="A3339" t="s">
        <v>28</v>
      </c>
      <c r="B3339" s="261" t="s">
        <v>148</v>
      </c>
      <c r="C3339">
        <f>_xlfn.XLOOKUP(B3339,'2.1.trackMPD'!$R$7:$R$29,'2.1.trackMPD'!$T$7:$T$29)</f>
        <v>6</v>
      </c>
      <c r="D3339" s="261">
        <v>1</v>
      </c>
      <c r="E3339" s="261" t="s">
        <v>6401</v>
      </c>
      <c r="F3339" s="261" t="s">
        <v>110</v>
      </c>
      <c r="G3339" s="261" t="s">
        <v>140</v>
      </c>
      <c r="H3339" s="261" t="s">
        <v>6398</v>
      </c>
    </row>
    <row r="3340" spans="1:8" x14ac:dyDescent="0.2">
      <c r="A3340" t="s">
        <v>28</v>
      </c>
      <c r="B3340" s="261" t="s">
        <v>148</v>
      </c>
      <c r="C3340">
        <f>_xlfn.XLOOKUP(B3340,'2.1.trackMPD'!$R$7:$R$29,'2.1.trackMPD'!$T$7:$T$29)</f>
        <v>6</v>
      </c>
      <c r="D3340" s="261">
        <v>1</v>
      </c>
      <c r="E3340" s="261" t="s">
        <v>6401</v>
      </c>
      <c r="F3340" s="261" t="s">
        <v>111</v>
      </c>
      <c r="G3340" s="261" t="s">
        <v>124</v>
      </c>
      <c r="H3340" s="261" t="s">
        <v>6398</v>
      </c>
    </row>
    <row r="3341" spans="1:8" x14ac:dyDescent="0.2">
      <c r="A3341" t="s">
        <v>28</v>
      </c>
      <c r="B3341" s="261" t="s">
        <v>148</v>
      </c>
      <c r="C3341">
        <f>_xlfn.XLOOKUP(B3341,'2.1.trackMPD'!$R$7:$R$29,'2.1.trackMPD'!$T$7:$T$29)</f>
        <v>6</v>
      </c>
      <c r="D3341" s="261">
        <v>1</v>
      </c>
      <c r="E3341" s="261" t="s">
        <v>6401</v>
      </c>
      <c r="F3341" s="261" t="s">
        <v>111</v>
      </c>
      <c r="G3341" s="261" t="s">
        <v>140</v>
      </c>
      <c r="H3341" s="261" t="s">
        <v>6398</v>
      </c>
    </row>
    <row r="3342" spans="1:8" x14ac:dyDescent="0.2">
      <c r="A3342" t="s">
        <v>28</v>
      </c>
      <c r="B3342" s="261" t="s">
        <v>148</v>
      </c>
      <c r="C3342">
        <f>_xlfn.XLOOKUP(B3342,'2.1.trackMPD'!$R$7:$R$29,'2.1.trackMPD'!$T$7:$T$29)</f>
        <v>6</v>
      </c>
      <c r="D3342" s="261">
        <v>1</v>
      </c>
      <c r="E3342" s="261" t="s">
        <v>6401</v>
      </c>
      <c r="F3342" s="261" t="s">
        <v>110</v>
      </c>
      <c r="G3342" s="261" t="s">
        <v>124</v>
      </c>
      <c r="H3342" s="261" t="s">
        <v>6399</v>
      </c>
    </row>
    <row r="3343" spans="1:8" x14ac:dyDescent="0.2">
      <c r="A3343" t="s">
        <v>28</v>
      </c>
      <c r="B3343" s="261" t="s">
        <v>148</v>
      </c>
      <c r="C3343">
        <f>_xlfn.XLOOKUP(B3343,'2.1.trackMPD'!$R$7:$R$29,'2.1.trackMPD'!$T$7:$T$29)</f>
        <v>6</v>
      </c>
      <c r="D3343" s="261">
        <v>1</v>
      </c>
      <c r="E3343" s="261" t="s">
        <v>6401</v>
      </c>
      <c r="F3343" s="261" t="s">
        <v>110</v>
      </c>
      <c r="G3343" s="261" t="s">
        <v>140</v>
      </c>
      <c r="H3343" s="261" t="s">
        <v>6399</v>
      </c>
    </row>
    <row r="3344" spans="1:8" x14ac:dyDescent="0.2">
      <c r="A3344" t="s">
        <v>28</v>
      </c>
      <c r="B3344" s="261" t="s">
        <v>148</v>
      </c>
      <c r="C3344">
        <f>_xlfn.XLOOKUP(B3344,'2.1.trackMPD'!$R$7:$R$29,'2.1.trackMPD'!$T$7:$T$29)</f>
        <v>6</v>
      </c>
      <c r="D3344" s="261">
        <v>10</v>
      </c>
      <c r="E3344" s="261" t="s">
        <v>6401</v>
      </c>
      <c r="F3344" s="261" t="s">
        <v>110</v>
      </c>
      <c r="G3344" s="261" t="s">
        <v>124</v>
      </c>
      <c r="H3344" s="261" t="s">
        <v>6398</v>
      </c>
    </row>
    <row r="3345" spans="1:8" x14ac:dyDescent="0.2">
      <c r="A3345" t="s">
        <v>28</v>
      </c>
      <c r="B3345" s="261" t="s">
        <v>148</v>
      </c>
      <c r="C3345">
        <f>_xlfn.XLOOKUP(B3345,'2.1.trackMPD'!$R$7:$R$29,'2.1.trackMPD'!$T$7:$T$29)</f>
        <v>6</v>
      </c>
      <c r="D3345" s="261">
        <v>10</v>
      </c>
      <c r="E3345" s="261" t="s">
        <v>6401</v>
      </c>
      <c r="F3345" s="261" t="s">
        <v>110</v>
      </c>
      <c r="G3345" s="261" t="s">
        <v>140</v>
      </c>
      <c r="H3345" s="261" t="s">
        <v>6398</v>
      </c>
    </row>
    <row r="3346" spans="1:8" x14ac:dyDescent="0.2">
      <c r="A3346" t="s">
        <v>28</v>
      </c>
      <c r="B3346" s="261" t="s">
        <v>148</v>
      </c>
      <c r="C3346">
        <f>_xlfn.XLOOKUP(B3346,'2.1.trackMPD'!$R$7:$R$29,'2.1.trackMPD'!$T$7:$T$29)</f>
        <v>6</v>
      </c>
      <c r="D3346" s="261">
        <v>10</v>
      </c>
      <c r="E3346" s="261" t="s">
        <v>6401</v>
      </c>
      <c r="F3346" s="261" t="s">
        <v>111</v>
      </c>
      <c r="G3346" s="261" t="s">
        <v>124</v>
      </c>
      <c r="H3346" s="261" t="s">
        <v>6398</v>
      </c>
    </row>
    <row r="3347" spans="1:8" x14ac:dyDescent="0.2">
      <c r="A3347" t="s">
        <v>28</v>
      </c>
      <c r="B3347" s="261" t="s">
        <v>148</v>
      </c>
      <c r="C3347">
        <f>_xlfn.XLOOKUP(B3347,'2.1.trackMPD'!$R$7:$R$29,'2.1.trackMPD'!$T$7:$T$29)</f>
        <v>6</v>
      </c>
      <c r="D3347" s="261">
        <v>10</v>
      </c>
      <c r="E3347" s="261" t="s">
        <v>6401</v>
      </c>
      <c r="F3347" s="261" t="s">
        <v>111</v>
      </c>
      <c r="G3347" s="261" t="s">
        <v>140</v>
      </c>
      <c r="H3347" s="261" t="s">
        <v>6398</v>
      </c>
    </row>
    <row r="3348" spans="1:8" x14ac:dyDescent="0.2">
      <c r="A3348" t="s">
        <v>28</v>
      </c>
      <c r="B3348" s="261" t="s">
        <v>148</v>
      </c>
      <c r="C3348">
        <f>_xlfn.XLOOKUP(B3348,'2.1.trackMPD'!$R$7:$R$29,'2.1.trackMPD'!$T$7:$T$29)</f>
        <v>6</v>
      </c>
      <c r="D3348" s="261">
        <v>10</v>
      </c>
      <c r="E3348" s="261" t="s">
        <v>6401</v>
      </c>
      <c r="F3348" s="261" t="s">
        <v>110</v>
      </c>
      <c r="G3348" s="261" t="s">
        <v>124</v>
      </c>
      <c r="H3348" s="261" t="s">
        <v>6399</v>
      </c>
    </row>
    <row r="3349" spans="1:8" x14ac:dyDescent="0.2">
      <c r="A3349" t="s">
        <v>28</v>
      </c>
      <c r="B3349" s="261" t="s">
        <v>148</v>
      </c>
      <c r="C3349">
        <f>_xlfn.XLOOKUP(B3349,'2.1.trackMPD'!$R$7:$R$29,'2.1.trackMPD'!$T$7:$T$29)</f>
        <v>6</v>
      </c>
      <c r="D3349" s="261">
        <v>10</v>
      </c>
      <c r="E3349" s="261" t="s">
        <v>6401</v>
      </c>
      <c r="F3349" s="261" t="s">
        <v>110</v>
      </c>
      <c r="G3349" s="261" t="s">
        <v>140</v>
      </c>
      <c r="H3349" s="261" t="s">
        <v>6399</v>
      </c>
    </row>
    <row r="3350" spans="1:8" x14ac:dyDescent="0.2">
      <c r="A3350" t="s">
        <v>28</v>
      </c>
      <c r="B3350" s="261" t="s">
        <v>148</v>
      </c>
      <c r="C3350">
        <f>_xlfn.XLOOKUP(B3350,'2.1.trackMPD'!$R$7:$R$29,'2.1.trackMPD'!$T$7:$T$29)</f>
        <v>6</v>
      </c>
      <c r="D3350" s="261">
        <v>100</v>
      </c>
      <c r="E3350" s="261" t="s">
        <v>6401</v>
      </c>
      <c r="F3350" s="261" t="s">
        <v>110</v>
      </c>
      <c r="G3350" s="261" t="s">
        <v>124</v>
      </c>
      <c r="H3350" s="261" t="s">
        <v>6398</v>
      </c>
    </row>
    <row r="3351" spans="1:8" x14ac:dyDescent="0.2">
      <c r="A3351" t="s">
        <v>28</v>
      </c>
      <c r="B3351" s="261" t="s">
        <v>148</v>
      </c>
      <c r="C3351">
        <f>_xlfn.XLOOKUP(B3351,'2.1.trackMPD'!$R$7:$R$29,'2.1.trackMPD'!$T$7:$T$29)</f>
        <v>6</v>
      </c>
      <c r="D3351" s="261">
        <v>100</v>
      </c>
      <c r="E3351" s="261" t="s">
        <v>6401</v>
      </c>
      <c r="F3351" s="261" t="s">
        <v>110</v>
      </c>
      <c r="G3351" s="261" t="s">
        <v>140</v>
      </c>
      <c r="H3351" s="261" t="s">
        <v>6398</v>
      </c>
    </row>
    <row r="3352" spans="1:8" x14ac:dyDescent="0.2">
      <c r="A3352" t="s">
        <v>28</v>
      </c>
      <c r="B3352" s="261" t="s">
        <v>148</v>
      </c>
      <c r="C3352">
        <f>_xlfn.XLOOKUP(B3352,'2.1.trackMPD'!$R$7:$R$29,'2.1.trackMPD'!$T$7:$T$29)</f>
        <v>6</v>
      </c>
      <c r="D3352" s="261">
        <v>100</v>
      </c>
      <c r="E3352" s="261" t="s">
        <v>6401</v>
      </c>
      <c r="F3352" s="261" t="s">
        <v>111</v>
      </c>
      <c r="G3352" s="261" t="s">
        <v>124</v>
      </c>
      <c r="H3352" s="261" t="s">
        <v>6398</v>
      </c>
    </row>
    <row r="3353" spans="1:8" x14ac:dyDescent="0.2">
      <c r="A3353" t="s">
        <v>28</v>
      </c>
      <c r="B3353" s="261" t="s">
        <v>148</v>
      </c>
      <c r="C3353">
        <f>_xlfn.XLOOKUP(B3353,'2.1.trackMPD'!$R$7:$R$29,'2.1.trackMPD'!$T$7:$T$29)</f>
        <v>6</v>
      </c>
      <c r="D3353" s="261">
        <v>100</v>
      </c>
      <c r="E3353" s="261" t="s">
        <v>6401</v>
      </c>
      <c r="F3353" s="261" t="s">
        <v>111</v>
      </c>
      <c r="G3353" s="261" t="s">
        <v>140</v>
      </c>
      <c r="H3353" s="261" t="s">
        <v>6398</v>
      </c>
    </row>
    <row r="3354" spans="1:8" x14ac:dyDescent="0.2">
      <c r="A3354" t="s">
        <v>28</v>
      </c>
      <c r="B3354" s="261" t="s">
        <v>148</v>
      </c>
      <c r="C3354">
        <f>_xlfn.XLOOKUP(B3354,'2.1.trackMPD'!$R$7:$R$29,'2.1.trackMPD'!$T$7:$T$29)</f>
        <v>6</v>
      </c>
      <c r="D3354" s="261">
        <v>100</v>
      </c>
      <c r="E3354" s="261" t="s">
        <v>6401</v>
      </c>
      <c r="F3354" s="261" t="s">
        <v>110</v>
      </c>
      <c r="G3354" s="261" t="s">
        <v>124</v>
      </c>
      <c r="H3354" s="261" t="s">
        <v>6399</v>
      </c>
    </row>
    <row r="3355" spans="1:8" x14ac:dyDescent="0.2">
      <c r="A3355" t="s">
        <v>28</v>
      </c>
      <c r="B3355" s="261" t="s">
        <v>148</v>
      </c>
      <c r="C3355">
        <f>_xlfn.XLOOKUP(B3355,'2.1.trackMPD'!$R$7:$R$29,'2.1.trackMPD'!$T$7:$T$29)</f>
        <v>6</v>
      </c>
      <c r="D3355" s="261">
        <v>100</v>
      </c>
      <c r="E3355" s="261" t="s">
        <v>6401</v>
      </c>
      <c r="F3355" s="261" t="s">
        <v>110</v>
      </c>
      <c r="G3355" s="261" t="s">
        <v>140</v>
      </c>
      <c r="H3355" s="261" t="s">
        <v>6399</v>
      </c>
    </row>
    <row r="3356" spans="1:8" x14ac:dyDescent="0.2">
      <c r="A3356" t="s">
        <v>28</v>
      </c>
      <c r="B3356" s="261" t="s">
        <v>149</v>
      </c>
      <c r="C3356">
        <f>_xlfn.XLOOKUP(B3356,'2.1.trackMPD'!$R$7:$R$29,'2.1.trackMPD'!$T$7:$T$29)</f>
        <v>6</v>
      </c>
      <c r="D3356" s="261">
        <v>1</v>
      </c>
      <c r="E3356" s="261" t="s">
        <v>6396</v>
      </c>
      <c r="F3356" s="261" t="s">
        <v>110</v>
      </c>
      <c r="G3356" s="261" t="s">
        <v>124</v>
      </c>
      <c r="H3356" s="261" t="s">
        <v>6398</v>
      </c>
    </row>
    <row r="3357" spans="1:8" x14ac:dyDescent="0.2">
      <c r="A3357" t="s">
        <v>28</v>
      </c>
      <c r="B3357" s="261" t="s">
        <v>149</v>
      </c>
      <c r="C3357">
        <f>_xlfn.XLOOKUP(B3357,'2.1.trackMPD'!$R$7:$R$29,'2.1.trackMPD'!$T$7:$T$29)</f>
        <v>6</v>
      </c>
      <c r="D3357" s="261">
        <v>1</v>
      </c>
      <c r="E3357" s="261" t="s">
        <v>6396</v>
      </c>
      <c r="F3357" s="261" t="s">
        <v>110</v>
      </c>
      <c r="G3357" s="261" t="s">
        <v>140</v>
      </c>
      <c r="H3357" s="261" t="s">
        <v>6398</v>
      </c>
    </row>
    <row r="3358" spans="1:8" x14ac:dyDescent="0.2">
      <c r="A3358" t="s">
        <v>28</v>
      </c>
      <c r="B3358" s="261" t="s">
        <v>149</v>
      </c>
      <c r="C3358">
        <f>_xlfn.XLOOKUP(B3358,'2.1.trackMPD'!$R$7:$R$29,'2.1.trackMPD'!$T$7:$T$29)</f>
        <v>6</v>
      </c>
      <c r="D3358" s="261">
        <v>1</v>
      </c>
      <c r="E3358" s="261" t="s">
        <v>6396</v>
      </c>
      <c r="F3358" s="261" t="s">
        <v>111</v>
      </c>
      <c r="G3358" s="261" t="s">
        <v>124</v>
      </c>
      <c r="H3358" s="261" t="s">
        <v>6398</v>
      </c>
    </row>
    <row r="3359" spans="1:8" x14ac:dyDescent="0.2">
      <c r="A3359" t="s">
        <v>28</v>
      </c>
      <c r="B3359" s="261" t="s">
        <v>149</v>
      </c>
      <c r="C3359">
        <f>_xlfn.XLOOKUP(B3359,'2.1.trackMPD'!$R$7:$R$29,'2.1.trackMPD'!$T$7:$T$29)</f>
        <v>6</v>
      </c>
      <c r="D3359" s="261">
        <v>1</v>
      </c>
      <c r="E3359" s="261" t="s">
        <v>6396</v>
      </c>
      <c r="F3359" s="261" t="s">
        <v>111</v>
      </c>
      <c r="G3359" s="261" t="s">
        <v>140</v>
      </c>
      <c r="H3359" s="261" t="s">
        <v>6398</v>
      </c>
    </row>
    <row r="3360" spans="1:8" x14ac:dyDescent="0.2">
      <c r="A3360" t="s">
        <v>28</v>
      </c>
      <c r="B3360" s="261" t="s">
        <v>149</v>
      </c>
      <c r="C3360">
        <f>_xlfn.XLOOKUP(B3360,'2.1.trackMPD'!$R$7:$R$29,'2.1.trackMPD'!$T$7:$T$29)</f>
        <v>6</v>
      </c>
      <c r="D3360" s="261">
        <v>1</v>
      </c>
      <c r="E3360" s="261" t="s">
        <v>6396</v>
      </c>
      <c r="F3360" s="261" t="s">
        <v>110</v>
      </c>
      <c r="G3360" s="261" t="s">
        <v>124</v>
      </c>
      <c r="H3360" s="261" t="s">
        <v>6399</v>
      </c>
    </row>
    <row r="3361" spans="1:8" x14ac:dyDescent="0.2">
      <c r="A3361" t="s">
        <v>28</v>
      </c>
      <c r="B3361" s="261" t="s">
        <v>149</v>
      </c>
      <c r="C3361">
        <f>_xlfn.XLOOKUP(B3361,'2.1.trackMPD'!$R$7:$R$29,'2.1.trackMPD'!$T$7:$T$29)</f>
        <v>6</v>
      </c>
      <c r="D3361" s="261">
        <v>1</v>
      </c>
      <c r="E3361" s="261" t="s">
        <v>6396</v>
      </c>
      <c r="F3361" s="261" t="s">
        <v>110</v>
      </c>
      <c r="G3361" s="261" t="s">
        <v>140</v>
      </c>
      <c r="H3361" s="261" t="s">
        <v>6399</v>
      </c>
    </row>
    <row r="3362" spans="1:8" x14ac:dyDescent="0.2">
      <c r="A3362" t="s">
        <v>28</v>
      </c>
      <c r="B3362" s="261" t="s">
        <v>149</v>
      </c>
      <c r="C3362">
        <f>_xlfn.XLOOKUP(B3362,'2.1.trackMPD'!$R$7:$R$29,'2.1.trackMPD'!$T$7:$T$29)</f>
        <v>6</v>
      </c>
      <c r="D3362" s="261">
        <v>10</v>
      </c>
      <c r="E3362" s="261" t="s">
        <v>6396</v>
      </c>
      <c r="F3362" s="261" t="s">
        <v>110</v>
      </c>
      <c r="G3362" s="261" t="s">
        <v>124</v>
      </c>
      <c r="H3362" s="261" t="s">
        <v>6398</v>
      </c>
    </row>
    <row r="3363" spans="1:8" x14ac:dyDescent="0.2">
      <c r="A3363" t="s">
        <v>28</v>
      </c>
      <c r="B3363" s="261" t="s">
        <v>149</v>
      </c>
      <c r="C3363">
        <f>_xlfn.XLOOKUP(B3363,'2.1.trackMPD'!$R$7:$R$29,'2.1.trackMPD'!$T$7:$T$29)</f>
        <v>6</v>
      </c>
      <c r="D3363" s="261">
        <v>10</v>
      </c>
      <c r="E3363" s="261" t="s">
        <v>6396</v>
      </c>
      <c r="F3363" s="261" t="s">
        <v>110</v>
      </c>
      <c r="G3363" s="261" t="s">
        <v>140</v>
      </c>
      <c r="H3363" s="261" t="s">
        <v>6398</v>
      </c>
    </row>
    <row r="3364" spans="1:8" x14ac:dyDescent="0.2">
      <c r="A3364" t="s">
        <v>28</v>
      </c>
      <c r="B3364" s="261" t="s">
        <v>149</v>
      </c>
      <c r="C3364">
        <f>_xlfn.XLOOKUP(B3364,'2.1.trackMPD'!$R$7:$R$29,'2.1.trackMPD'!$T$7:$T$29)</f>
        <v>6</v>
      </c>
      <c r="D3364" s="261">
        <v>10</v>
      </c>
      <c r="E3364" s="261" t="s">
        <v>6396</v>
      </c>
      <c r="F3364" s="261" t="s">
        <v>111</v>
      </c>
      <c r="G3364" s="261" t="s">
        <v>124</v>
      </c>
      <c r="H3364" s="261" t="s">
        <v>6398</v>
      </c>
    </row>
    <row r="3365" spans="1:8" x14ac:dyDescent="0.2">
      <c r="A3365" t="s">
        <v>28</v>
      </c>
      <c r="B3365" s="261" t="s">
        <v>149</v>
      </c>
      <c r="C3365">
        <f>_xlfn.XLOOKUP(B3365,'2.1.trackMPD'!$R$7:$R$29,'2.1.trackMPD'!$T$7:$T$29)</f>
        <v>6</v>
      </c>
      <c r="D3365" s="261">
        <v>10</v>
      </c>
      <c r="E3365" s="261" t="s">
        <v>6396</v>
      </c>
      <c r="F3365" s="261" t="s">
        <v>111</v>
      </c>
      <c r="G3365" s="261" t="s">
        <v>140</v>
      </c>
      <c r="H3365" s="261" t="s">
        <v>6398</v>
      </c>
    </row>
    <row r="3366" spans="1:8" x14ac:dyDescent="0.2">
      <c r="A3366" t="s">
        <v>28</v>
      </c>
      <c r="B3366" s="261" t="s">
        <v>149</v>
      </c>
      <c r="C3366">
        <f>_xlfn.XLOOKUP(B3366,'2.1.trackMPD'!$R$7:$R$29,'2.1.trackMPD'!$T$7:$T$29)</f>
        <v>6</v>
      </c>
      <c r="D3366" s="261">
        <v>10</v>
      </c>
      <c r="E3366" s="261" t="s">
        <v>6396</v>
      </c>
      <c r="F3366" s="261" t="s">
        <v>110</v>
      </c>
      <c r="G3366" s="261" t="s">
        <v>124</v>
      </c>
      <c r="H3366" s="261" t="s">
        <v>6399</v>
      </c>
    </row>
    <row r="3367" spans="1:8" x14ac:dyDescent="0.2">
      <c r="A3367" t="s">
        <v>28</v>
      </c>
      <c r="B3367" s="261" t="s">
        <v>149</v>
      </c>
      <c r="C3367">
        <f>_xlfn.XLOOKUP(B3367,'2.1.trackMPD'!$R$7:$R$29,'2.1.trackMPD'!$T$7:$T$29)</f>
        <v>6</v>
      </c>
      <c r="D3367" s="261">
        <v>10</v>
      </c>
      <c r="E3367" s="261" t="s">
        <v>6396</v>
      </c>
      <c r="F3367" s="261" t="s">
        <v>110</v>
      </c>
      <c r="G3367" s="261" t="s">
        <v>140</v>
      </c>
      <c r="H3367" s="261" t="s">
        <v>6399</v>
      </c>
    </row>
    <row r="3368" spans="1:8" x14ac:dyDescent="0.2">
      <c r="A3368" t="s">
        <v>28</v>
      </c>
      <c r="B3368" s="261" t="s">
        <v>149</v>
      </c>
      <c r="C3368">
        <f>_xlfn.XLOOKUP(B3368,'2.1.trackMPD'!$R$7:$R$29,'2.1.trackMPD'!$T$7:$T$29)</f>
        <v>6</v>
      </c>
      <c r="D3368" s="261">
        <v>100</v>
      </c>
      <c r="E3368" s="261" t="s">
        <v>6396</v>
      </c>
      <c r="F3368" s="261" t="s">
        <v>110</v>
      </c>
      <c r="G3368" s="261" t="s">
        <v>124</v>
      </c>
      <c r="H3368" s="261" t="s">
        <v>6398</v>
      </c>
    </row>
    <row r="3369" spans="1:8" x14ac:dyDescent="0.2">
      <c r="A3369" t="s">
        <v>28</v>
      </c>
      <c r="B3369" s="261" t="s">
        <v>149</v>
      </c>
      <c r="C3369">
        <f>_xlfn.XLOOKUP(B3369,'2.1.trackMPD'!$R$7:$R$29,'2.1.trackMPD'!$T$7:$T$29)</f>
        <v>6</v>
      </c>
      <c r="D3369" s="261">
        <v>100</v>
      </c>
      <c r="E3369" s="261" t="s">
        <v>6396</v>
      </c>
      <c r="F3369" s="261" t="s">
        <v>110</v>
      </c>
      <c r="G3369" s="261" t="s">
        <v>140</v>
      </c>
      <c r="H3369" s="261" t="s">
        <v>6398</v>
      </c>
    </row>
    <row r="3370" spans="1:8" x14ac:dyDescent="0.2">
      <c r="A3370" t="s">
        <v>28</v>
      </c>
      <c r="B3370" s="261" t="s">
        <v>149</v>
      </c>
      <c r="C3370">
        <f>_xlfn.XLOOKUP(B3370,'2.1.trackMPD'!$R$7:$R$29,'2.1.trackMPD'!$T$7:$T$29)</f>
        <v>6</v>
      </c>
      <c r="D3370" s="261">
        <v>100</v>
      </c>
      <c r="E3370" s="261" t="s">
        <v>6396</v>
      </c>
      <c r="F3370" s="261" t="s">
        <v>111</v>
      </c>
      <c r="G3370" s="261" t="s">
        <v>124</v>
      </c>
      <c r="H3370" s="261" t="s">
        <v>6398</v>
      </c>
    </row>
    <row r="3371" spans="1:8" x14ac:dyDescent="0.2">
      <c r="A3371" t="s">
        <v>28</v>
      </c>
      <c r="B3371" s="261" t="s">
        <v>149</v>
      </c>
      <c r="C3371">
        <f>_xlfn.XLOOKUP(B3371,'2.1.trackMPD'!$R$7:$R$29,'2.1.trackMPD'!$T$7:$T$29)</f>
        <v>6</v>
      </c>
      <c r="D3371" s="261">
        <v>100</v>
      </c>
      <c r="E3371" s="261" t="s">
        <v>6396</v>
      </c>
      <c r="F3371" s="261" t="s">
        <v>111</v>
      </c>
      <c r="G3371" s="261" t="s">
        <v>140</v>
      </c>
      <c r="H3371" s="261" t="s">
        <v>6398</v>
      </c>
    </row>
    <row r="3372" spans="1:8" x14ac:dyDescent="0.2">
      <c r="A3372" t="s">
        <v>28</v>
      </c>
      <c r="B3372" s="261" t="s">
        <v>149</v>
      </c>
      <c r="C3372">
        <f>_xlfn.XLOOKUP(B3372,'2.1.trackMPD'!$R$7:$R$29,'2.1.trackMPD'!$T$7:$T$29)</f>
        <v>6</v>
      </c>
      <c r="D3372" s="261">
        <v>100</v>
      </c>
      <c r="E3372" s="261" t="s">
        <v>6396</v>
      </c>
      <c r="F3372" s="261" t="s">
        <v>110</v>
      </c>
      <c r="G3372" s="261" t="s">
        <v>124</v>
      </c>
      <c r="H3372" s="261" t="s">
        <v>6399</v>
      </c>
    </row>
    <row r="3373" spans="1:8" x14ac:dyDescent="0.2">
      <c r="A3373" t="s">
        <v>28</v>
      </c>
      <c r="B3373" s="261" t="s">
        <v>149</v>
      </c>
      <c r="C3373">
        <f>_xlfn.XLOOKUP(B3373,'2.1.trackMPD'!$R$7:$R$29,'2.1.trackMPD'!$T$7:$T$29)</f>
        <v>6</v>
      </c>
      <c r="D3373" s="261">
        <v>100</v>
      </c>
      <c r="E3373" s="261" t="s">
        <v>6396</v>
      </c>
      <c r="F3373" s="261" t="s">
        <v>110</v>
      </c>
      <c r="G3373" s="261" t="s">
        <v>140</v>
      </c>
      <c r="H3373" s="261" t="s">
        <v>6399</v>
      </c>
    </row>
    <row r="3374" spans="1:8" x14ac:dyDescent="0.2">
      <c r="A3374" t="s">
        <v>28</v>
      </c>
      <c r="B3374" s="261" t="s">
        <v>149</v>
      </c>
      <c r="C3374">
        <f>_xlfn.XLOOKUP(B3374,'2.1.trackMPD'!$R$7:$R$29,'2.1.trackMPD'!$T$7:$T$29)</f>
        <v>6</v>
      </c>
      <c r="D3374" s="261">
        <v>1000</v>
      </c>
      <c r="E3374" s="261" t="s">
        <v>6396</v>
      </c>
      <c r="F3374" s="261" t="s">
        <v>110</v>
      </c>
      <c r="G3374" s="261" t="s">
        <v>124</v>
      </c>
      <c r="H3374" s="261" t="s">
        <v>6398</v>
      </c>
    </row>
    <row r="3375" spans="1:8" x14ac:dyDescent="0.2">
      <c r="A3375" t="s">
        <v>28</v>
      </c>
      <c r="B3375" s="261" t="s">
        <v>149</v>
      </c>
      <c r="C3375">
        <f>_xlfn.XLOOKUP(B3375,'2.1.trackMPD'!$R$7:$R$29,'2.1.trackMPD'!$T$7:$T$29)</f>
        <v>6</v>
      </c>
      <c r="D3375" s="261">
        <v>1000</v>
      </c>
      <c r="E3375" s="261" t="s">
        <v>6396</v>
      </c>
      <c r="F3375" s="261" t="s">
        <v>110</v>
      </c>
      <c r="G3375" s="261" t="s">
        <v>140</v>
      </c>
      <c r="H3375" s="261" t="s">
        <v>6398</v>
      </c>
    </row>
    <row r="3376" spans="1:8" x14ac:dyDescent="0.2">
      <c r="A3376" t="s">
        <v>28</v>
      </c>
      <c r="B3376" s="261" t="s">
        <v>149</v>
      </c>
      <c r="C3376">
        <f>_xlfn.XLOOKUP(B3376,'2.1.trackMPD'!$R$7:$R$29,'2.1.trackMPD'!$T$7:$T$29)</f>
        <v>6</v>
      </c>
      <c r="D3376" s="261">
        <v>1000</v>
      </c>
      <c r="E3376" s="261" t="s">
        <v>6396</v>
      </c>
      <c r="F3376" s="261" t="s">
        <v>111</v>
      </c>
      <c r="G3376" s="261" t="s">
        <v>124</v>
      </c>
      <c r="H3376" s="261" t="s">
        <v>6398</v>
      </c>
    </row>
    <row r="3377" spans="1:8" x14ac:dyDescent="0.2">
      <c r="A3377" t="s">
        <v>28</v>
      </c>
      <c r="B3377" s="261" t="s">
        <v>149</v>
      </c>
      <c r="C3377">
        <f>_xlfn.XLOOKUP(B3377,'2.1.trackMPD'!$R$7:$R$29,'2.1.trackMPD'!$T$7:$T$29)</f>
        <v>6</v>
      </c>
      <c r="D3377" s="261">
        <v>1000</v>
      </c>
      <c r="E3377" s="261" t="s">
        <v>6396</v>
      </c>
      <c r="F3377" s="261" t="s">
        <v>111</v>
      </c>
      <c r="G3377" s="261" t="s">
        <v>140</v>
      </c>
      <c r="H3377" s="261" t="s">
        <v>6398</v>
      </c>
    </row>
    <row r="3378" spans="1:8" x14ac:dyDescent="0.2">
      <c r="A3378" t="s">
        <v>28</v>
      </c>
      <c r="B3378" s="261" t="s">
        <v>149</v>
      </c>
      <c r="C3378">
        <f>_xlfn.XLOOKUP(B3378,'2.1.trackMPD'!$R$7:$R$29,'2.1.trackMPD'!$T$7:$T$29)</f>
        <v>6</v>
      </c>
      <c r="D3378" s="261">
        <v>1000</v>
      </c>
      <c r="E3378" s="261" t="s">
        <v>6396</v>
      </c>
      <c r="F3378" s="261" t="s">
        <v>110</v>
      </c>
      <c r="G3378" s="261" t="s">
        <v>124</v>
      </c>
      <c r="H3378" s="261" t="s">
        <v>6399</v>
      </c>
    </row>
    <row r="3379" spans="1:8" x14ac:dyDescent="0.2">
      <c r="A3379" t="s">
        <v>28</v>
      </c>
      <c r="B3379" s="261" t="s">
        <v>149</v>
      </c>
      <c r="C3379">
        <f>_xlfn.XLOOKUP(B3379,'2.1.trackMPD'!$R$7:$R$29,'2.1.trackMPD'!$T$7:$T$29)</f>
        <v>6</v>
      </c>
      <c r="D3379" s="261">
        <v>1000</v>
      </c>
      <c r="E3379" s="261" t="s">
        <v>6396</v>
      </c>
      <c r="F3379" s="261" t="s">
        <v>110</v>
      </c>
      <c r="G3379" s="261" t="s">
        <v>140</v>
      </c>
      <c r="H3379" s="261" t="s">
        <v>6399</v>
      </c>
    </row>
    <row r="3380" spans="1:8" x14ac:dyDescent="0.2">
      <c r="A3380" t="s">
        <v>28</v>
      </c>
      <c r="B3380" s="261" t="s">
        <v>149</v>
      </c>
      <c r="C3380">
        <f>_xlfn.XLOOKUP(B3380,'2.1.trackMPD'!$R$7:$R$29,'2.1.trackMPD'!$T$7:$T$29)</f>
        <v>6</v>
      </c>
      <c r="D3380" s="261">
        <v>5000</v>
      </c>
      <c r="E3380" s="261" t="s">
        <v>6396</v>
      </c>
      <c r="F3380" s="261" t="s">
        <v>110</v>
      </c>
      <c r="G3380" s="261" t="s">
        <v>124</v>
      </c>
      <c r="H3380" s="261" t="s">
        <v>6398</v>
      </c>
    </row>
    <row r="3381" spans="1:8" x14ac:dyDescent="0.2">
      <c r="A3381" t="s">
        <v>28</v>
      </c>
      <c r="B3381" s="261" t="s">
        <v>149</v>
      </c>
      <c r="C3381">
        <f>_xlfn.XLOOKUP(B3381,'2.1.trackMPD'!$R$7:$R$29,'2.1.trackMPD'!$T$7:$T$29)</f>
        <v>6</v>
      </c>
      <c r="D3381" s="261">
        <v>5000</v>
      </c>
      <c r="E3381" s="261" t="s">
        <v>6396</v>
      </c>
      <c r="F3381" s="261" t="s">
        <v>110</v>
      </c>
      <c r="G3381" s="261" t="s">
        <v>140</v>
      </c>
      <c r="H3381" s="261" t="s">
        <v>6398</v>
      </c>
    </row>
    <row r="3382" spans="1:8" x14ac:dyDescent="0.2">
      <c r="A3382" t="s">
        <v>28</v>
      </c>
      <c r="B3382" s="261" t="s">
        <v>149</v>
      </c>
      <c r="C3382">
        <f>_xlfn.XLOOKUP(B3382,'2.1.trackMPD'!$R$7:$R$29,'2.1.trackMPD'!$T$7:$T$29)</f>
        <v>6</v>
      </c>
      <c r="D3382" s="261">
        <v>5000</v>
      </c>
      <c r="E3382" s="261" t="s">
        <v>6396</v>
      </c>
      <c r="F3382" s="261" t="s">
        <v>111</v>
      </c>
      <c r="G3382" s="261" t="s">
        <v>124</v>
      </c>
      <c r="H3382" s="261" t="s">
        <v>6398</v>
      </c>
    </row>
    <row r="3383" spans="1:8" x14ac:dyDescent="0.2">
      <c r="A3383" t="s">
        <v>28</v>
      </c>
      <c r="B3383" s="261" t="s">
        <v>149</v>
      </c>
      <c r="C3383">
        <f>_xlfn.XLOOKUP(B3383,'2.1.trackMPD'!$R$7:$R$29,'2.1.trackMPD'!$T$7:$T$29)</f>
        <v>6</v>
      </c>
      <c r="D3383" s="261">
        <v>5000</v>
      </c>
      <c r="E3383" s="261" t="s">
        <v>6396</v>
      </c>
      <c r="F3383" s="261" t="s">
        <v>111</v>
      </c>
      <c r="G3383" s="261" t="s">
        <v>140</v>
      </c>
      <c r="H3383" s="261" t="s">
        <v>6398</v>
      </c>
    </row>
    <row r="3384" spans="1:8" x14ac:dyDescent="0.2">
      <c r="A3384" t="s">
        <v>28</v>
      </c>
      <c r="B3384" s="261" t="s">
        <v>149</v>
      </c>
      <c r="C3384">
        <f>_xlfn.XLOOKUP(B3384,'2.1.trackMPD'!$R$7:$R$29,'2.1.trackMPD'!$T$7:$T$29)</f>
        <v>6</v>
      </c>
      <c r="D3384" s="261">
        <v>5000</v>
      </c>
      <c r="E3384" s="261" t="s">
        <v>6396</v>
      </c>
      <c r="F3384" s="261" t="s">
        <v>110</v>
      </c>
      <c r="G3384" s="261" t="s">
        <v>124</v>
      </c>
      <c r="H3384" s="261" t="s">
        <v>6399</v>
      </c>
    </row>
    <row r="3385" spans="1:8" x14ac:dyDescent="0.2">
      <c r="A3385" t="s">
        <v>28</v>
      </c>
      <c r="B3385" s="261" t="s">
        <v>149</v>
      </c>
      <c r="C3385">
        <f>_xlfn.XLOOKUP(B3385,'2.1.trackMPD'!$R$7:$R$29,'2.1.trackMPD'!$T$7:$T$29)</f>
        <v>6</v>
      </c>
      <c r="D3385" s="261">
        <v>5000</v>
      </c>
      <c r="E3385" s="261" t="s">
        <v>6396</v>
      </c>
      <c r="F3385" s="261" t="s">
        <v>110</v>
      </c>
      <c r="G3385" s="261" t="s">
        <v>140</v>
      </c>
      <c r="H3385" s="261" t="s">
        <v>6399</v>
      </c>
    </row>
    <row r="3386" spans="1:8" x14ac:dyDescent="0.2">
      <c r="A3386" t="s">
        <v>28</v>
      </c>
      <c r="B3386" s="261" t="s">
        <v>149</v>
      </c>
      <c r="C3386">
        <f>_xlfn.XLOOKUP(B3386,'2.1.trackMPD'!$R$7:$R$29,'2.1.trackMPD'!$T$7:$T$29)</f>
        <v>6</v>
      </c>
      <c r="D3386" s="261">
        <v>1</v>
      </c>
      <c r="E3386" s="261" t="s">
        <v>6400</v>
      </c>
      <c r="F3386" s="261" t="s">
        <v>110</v>
      </c>
      <c r="G3386" s="261" t="s">
        <v>124</v>
      </c>
      <c r="H3386" s="261" t="s">
        <v>6398</v>
      </c>
    </row>
    <row r="3387" spans="1:8" x14ac:dyDescent="0.2">
      <c r="A3387" t="s">
        <v>28</v>
      </c>
      <c r="B3387" s="261" t="s">
        <v>149</v>
      </c>
      <c r="C3387">
        <f>_xlfn.XLOOKUP(B3387,'2.1.trackMPD'!$R$7:$R$29,'2.1.trackMPD'!$T$7:$T$29)</f>
        <v>6</v>
      </c>
      <c r="D3387" s="261">
        <v>1</v>
      </c>
      <c r="E3387" s="261" t="s">
        <v>6400</v>
      </c>
      <c r="F3387" s="261" t="s">
        <v>110</v>
      </c>
      <c r="G3387" s="261" t="s">
        <v>140</v>
      </c>
      <c r="H3387" s="261" t="s">
        <v>6398</v>
      </c>
    </row>
    <row r="3388" spans="1:8" x14ac:dyDescent="0.2">
      <c r="A3388" t="s">
        <v>28</v>
      </c>
      <c r="B3388" s="261" t="s">
        <v>149</v>
      </c>
      <c r="C3388">
        <f>_xlfn.XLOOKUP(B3388,'2.1.trackMPD'!$R$7:$R$29,'2.1.trackMPD'!$T$7:$T$29)</f>
        <v>6</v>
      </c>
      <c r="D3388" s="261">
        <v>1</v>
      </c>
      <c r="E3388" s="261" t="s">
        <v>6400</v>
      </c>
      <c r="F3388" s="261" t="s">
        <v>111</v>
      </c>
      <c r="G3388" s="261" t="s">
        <v>124</v>
      </c>
      <c r="H3388" s="261" t="s">
        <v>6398</v>
      </c>
    </row>
    <row r="3389" spans="1:8" x14ac:dyDescent="0.2">
      <c r="A3389" t="s">
        <v>28</v>
      </c>
      <c r="B3389" s="261" t="s">
        <v>149</v>
      </c>
      <c r="C3389">
        <f>_xlfn.XLOOKUP(B3389,'2.1.trackMPD'!$R$7:$R$29,'2.1.trackMPD'!$T$7:$T$29)</f>
        <v>6</v>
      </c>
      <c r="D3389" s="261">
        <v>1</v>
      </c>
      <c r="E3389" s="261" t="s">
        <v>6400</v>
      </c>
      <c r="F3389" s="261" t="s">
        <v>111</v>
      </c>
      <c r="G3389" s="261" t="s">
        <v>140</v>
      </c>
      <c r="H3389" s="261" t="s">
        <v>6398</v>
      </c>
    </row>
    <row r="3390" spans="1:8" x14ac:dyDescent="0.2">
      <c r="A3390" t="s">
        <v>28</v>
      </c>
      <c r="B3390" s="261" t="s">
        <v>149</v>
      </c>
      <c r="C3390">
        <f>_xlfn.XLOOKUP(B3390,'2.1.trackMPD'!$R$7:$R$29,'2.1.trackMPD'!$T$7:$T$29)</f>
        <v>6</v>
      </c>
      <c r="D3390" s="261">
        <v>1</v>
      </c>
      <c r="E3390" s="261" t="s">
        <v>6400</v>
      </c>
      <c r="F3390" s="261" t="s">
        <v>110</v>
      </c>
      <c r="G3390" s="261" t="s">
        <v>124</v>
      </c>
      <c r="H3390" s="261" t="s">
        <v>6399</v>
      </c>
    </row>
    <row r="3391" spans="1:8" x14ac:dyDescent="0.2">
      <c r="A3391" t="s">
        <v>28</v>
      </c>
      <c r="B3391" s="261" t="s">
        <v>149</v>
      </c>
      <c r="C3391">
        <f>_xlfn.XLOOKUP(B3391,'2.1.trackMPD'!$R$7:$R$29,'2.1.trackMPD'!$T$7:$T$29)</f>
        <v>6</v>
      </c>
      <c r="D3391" s="261">
        <v>1</v>
      </c>
      <c r="E3391" s="261" t="s">
        <v>6400</v>
      </c>
      <c r="F3391" s="261" t="s">
        <v>110</v>
      </c>
      <c r="G3391" s="261" t="s">
        <v>140</v>
      </c>
      <c r="H3391" s="261" t="s">
        <v>6399</v>
      </c>
    </row>
    <row r="3392" spans="1:8" x14ac:dyDescent="0.2">
      <c r="A3392" t="s">
        <v>28</v>
      </c>
      <c r="B3392" s="261" t="s">
        <v>149</v>
      </c>
      <c r="C3392">
        <f>_xlfn.XLOOKUP(B3392,'2.1.trackMPD'!$R$7:$R$29,'2.1.trackMPD'!$T$7:$T$29)</f>
        <v>6</v>
      </c>
      <c r="D3392" s="261">
        <v>10</v>
      </c>
      <c r="E3392" s="261" t="s">
        <v>6400</v>
      </c>
      <c r="F3392" s="261" t="s">
        <v>110</v>
      </c>
      <c r="G3392" s="261" t="s">
        <v>124</v>
      </c>
      <c r="H3392" s="261" t="s">
        <v>6398</v>
      </c>
    </row>
    <row r="3393" spans="1:8" x14ac:dyDescent="0.2">
      <c r="A3393" t="s">
        <v>28</v>
      </c>
      <c r="B3393" s="261" t="s">
        <v>149</v>
      </c>
      <c r="C3393">
        <f>_xlfn.XLOOKUP(B3393,'2.1.trackMPD'!$R$7:$R$29,'2.1.trackMPD'!$T$7:$T$29)</f>
        <v>6</v>
      </c>
      <c r="D3393" s="261">
        <v>10</v>
      </c>
      <c r="E3393" s="261" t="s">
        <v>6400</v>
      </c>
      <c r="F3393" s="261" t="s">
        <v>110</v>
      </c>
      <c r="G3393" s="261" t="s">
        <v>140</v>
      </c>
      <c r="H3393" s="261" t="s">
        <v>6398</v>
      </c>
    </row>
    <row r="3394" spans="1:8" x14ac:dyDescent="0.2">
      <c r="A3394" t="s">
        <v>28</v>
      </c>
      <c r="B3394" s="261" t="s">
        <v>149</v>
      </c>
      <c r="C3394">
        <f>_xlfn.XLOOKUP(B3394,'2.1.trackMPD'!$R$7:$R$29,'2.1.trackMPD'!$T$7:$T$29)</f>
        <v>6</v>
      </c>
      <c r="D3394" s="261">
        <v>10</v>
      </c>
      <c r="E3394" s="261" t="s">
        <v>6400</v>
      </c>
      <c r="F3394" s="261" t="s">
        <v>111</v>
      </c>
      <c r="G3394" s="261" t="s">
        <v>124</v>
      </c>
      <c r="H3394" s="261" t="s">
        <v>6398</v>
      </c>
    </row>
    <row r="3395" spans="1:8" x14ac:dyDescent="0.2">
      <c r="A3395" t="s">
        <v>28</v>
      </c>
      <c r="B3395" s="261" t="s">
        <v>149</v>
      </c>
      <c r="C3395">
        <f>_xlfn.XLOOKUP(B3395,'2.1.trackMPD'!$R$7:$R$29,'2.1.trackMPD'!$T$7:$T$29)</f>
        <v>6</v>
      </c>
      <c r="D3395" s="261">
        <v>10</v>
      </c>
      <c r="E3395" s="261" t="s">
        <v>6400</v>
      </c>
      <c r="F3395" s="261" t="s">
        <v>111</v>
      </c>
      <c r="G3395" s="261" t="s">
        <v>140</v>
      </c>
      <c r="H3395" s="261" t="s">
        <v>6398</v>
      </c>
    </row>
    <row r="3396" spans="1:8" x14ac:dyDescent="0.2">
      <c r="A3396" t="s">
        <v>28</v>
      </c>
      <c r="B3396" s="261" t="s">
        <v>149</v>
      </c>
      <c r="C3396">
        <f>_xlfn.XLOOKUP(B3396,'2.1.trackMPD'!$R$7:$R$29,'2.1.trackMPD'!$T$7:$T$29)</f>
        <v>6</v>
      </c>
      <c r="D3396" s="261">
        <v>10</v>
      </c>
      <c r="E3396" s="261" t="s">
        <v>6400</v>
      </c>
      <c r="F3396" s="261" t="s">
        <v>110</v>
      </c>
      <c r="G3396" s="261" t="s">
        <v>124</v>
      </c>
      <c r="H3396" s="261" t="s">
        <v>6399</v>
      </c>
    </row>
    <row r="3397" spans="1:8" x14ac:dyDescent="0.2">
      <c r="A3397" t="s">
        <v>28</v>
      </c>
      <c r="B3397" s="261" t="s">
        <v>149</v>
      </c>
      <c r="C3397">
        <f>_xlfn.XLOOKUP(B3397,'2.1.trackMPD'!$R$7:$R$29,'2.1.trackMPD'!$T$7:$T$29)</f>
        <v>6</v>
      </c>
      <c r="D3397" s="261">
        <v>10</v>
      </c>
      <c r="E3397" s="261" t="s">
        <v>6400</v>
      </c>
      <c r="F3397" s="261" t="s">
        <v>110</v>
      </c>
      <c r="G3397" s="261" t="s">
        <v>140</v>
      </c>
      <c r="H3397" s="261" t="s">
        <v>6399</v>
      </c>
    </row>
    <row r="3398" spans="1:8" x14ac:dyDescent="0.2">
      <c r="A3398" t="s">
        <v>28</v>
      </c>
      <c r="B3398" s="261" t="s">
        <v>149</v>
      </c>
      <c r="C3398">
        <f>_xlfn.XLOOKUP(B3398,'2.1.trackMPD'!$R$7:$R$29,'2.1.trackMPD'!$T$7:$T$29)</f>
        <v>6</v>
      </c>
      <c r="D3398" s="261">
        <v>100</v>
      </c>
      <c r="E3398" s="261" t="s">
        <v>6400</v>
      </c>
      <c r="F3398" s="261" t="s">
        <v>110</v>
      </c>
      <c r="G3398" s="261" t="s">
        <v>124</v>
      </c>
      <c r="H3398" s="261" t="s">
        <v>6398</v>
      </c>
    </row>
    <row r="3399" spans="1:8" x14ac:dyDescent="0.2">
      <c r="A3399" t="s">
        <v>28</v>
      </c>
      <c r="B3399" s="261" t="s">
        <v>149</v>
      </c>
      <c r="C3399">
        <f>_xlfn.XLOOKUP(B3399,'2.1.trackMPD'!$R$7:$R$29,'2.1.trackMPD'!$T$7:$T$29)</f>
        <v>6</v>
      </c>
      <c r="D3399" s="261">
        <v>100</v>
      </c>
      <c r="E3399" s="261" t="s">
        <v>6400</v>
      </c>
      <c r="F3399" s="261" t="s">
        <v>110</v>
      </c>
      <c r="G3399" s="261" t="s">
        <v>140</v>
      </c>
      <c r="H3399" s="261" t="s">
        <v>6398</v>
      </c>
    </row>
    <row r="3400" spans="1:8" x14ac:dyDescent="0.2">
      <c r="A3400" t="s">
        <v>28</v>
      </c>
      <c r="B3400" s="261" t="s">
        <v>149</v>
      </c>
      <c r="C3400">
        <f>_xlfn.XLOOKUP(B3400,'2.1.trackMPD'!$R$7:$R$29,'2.1.trackMPD'!$T$7:$T$29)</f>
        <v>6</v>
      </c>
      <c r="D3400" s="261">
        <v>100</v>
      </c>
      <c r="E3400" s="261" t="s">
        <v>6400</v>
      </c>
      <c r="F3400" s="261" t="s">
        <v>111</v>
      </c>
      <c r="G3400" s="261" t="s">
        <v>124</v>
      </c>
      <c r="H3400" s="261" t="s">
        <v>6398</v>
      </c>
    </row>
    <row r="3401" spans="1:8" x14ac:dyDescent="0.2">
      <c r="A3401" t="s">
        <v>28</v>
      </c>
      <c r="B3401" s="261" t="s">
        <v>149</v>
      </c>
      <c r="C3401">
        <f>_xlfn.XLOOKUP(B3401,'2.1.trackMPD'!$R$7:$R$29,'2.1.trackMPD'!$T$7:$T$29)</f>
        <v>6</v>
      </c>
      <c r="D3401" s="261">
        <v>100</v>
      </c>
      <c r="E3401" s="261" t="s">
        <v>6400</v>
      </c>
      <c r="F3401" s="261" t="s">
        <v>111</v>
      </c>
      <c r="G3401" s="261" t="s">
        <v>140</v>
      </c>
      <c r="H3401" s="261" t="s">
        <v>6398</v>
      </c>
    </row>
    <row r="3402" spans="1:8" x14ac:dyDescent="0.2">
      <c r="A3402" t="s">
        <v>28</v>
      </c>
      <c r="B3402" s="261" t="s">
        <v>149</v>
      </c>
      <c r="C3402">
        <f>_xlfn.XLOOKUP(B3402,'2.1.trackMPD'!$R$7:$R$29,'2.1.trackMPD'!$T$7:$T$29)</f>
        <v>6</v>
      </c>
      <c r="D3402" s="261">
        <v>100</v>
      </c>
      <c r="E3402" s="261" t="s">
        <v>6400</v>
      </c>
      <c r="F3402" s="261" t="s">
        <v>110</v>
      </c>
      <c r="G3402" s="261" t="s">
        <v>124</v>
      </c>
      <c r="H3402" s="261" t="s">
        <v>6399</v>
      </c>
    </row>
    <row r="3403" spans="1:8" x14ac:dyDescent="0.2">
      <c r="A3403" t="s">
        <v>28</v>
      </c>
      <c r="B3403" s="261" t="s">
        <v>149</v>
      </c>
      <c r="C3403">
        <f>_xlfn.XLOOKUP(B3403,'2.1.trackMPD'!$R$7:$R$29,'2.1.trackMPD'!$T$7:$T$29)</f>
        <v>6</v>
      </c>
      <c r="D3403" s="261">
        <v>100</v>
      </c>
      <c r="E3403" s="261" t="s">
        <v>6400</v>
      </c>
      <c r="F3403" s="261" t="s">
        <v>110</v>
      </c>
      <c r="G3403" s="261" t="s">
        <v>140</v>
      </c>
      <c r="H3403" s="261" t="s">
        <v>6399</v>
      </c>
    </row>
    <row r="3404" spans="1:8" x14ac:dyDescent="0.2">
      <c r="A3404" t="s">
        <v>28</v>
      </c>
      <c r="B3404" s="261" t="s">
        <v>149</v>
      </c>
      <c r="C3404">
        <f>_xlfn.XLOOKUP(B3404,'2.1.trackMPD'!$R$7:$R$29,'2.1.trackMPD'!$T$7:$T$29)</f>
        <v>6</v>
      </c>
      <c r="D3404" s="261">
        <v>1000</v>
      </c>
      <c r="E3404" s="261" t="s">
        <v>6400</v>
      </c>
      <c r="F3404" s="261" t="s">
        <v>110</v>
      </c>
      <c r="G3404" s="261" t="s">
        <v>124</v>
      </c>
      <c r="H3404" s="261" t="s">
        <v>6398</v>
      </c>
    </row>
    <row r="3405" spans="1:8" x14ac:dyDescent="0.2">
      <c r="A3405" t="s">
        <v>28</v>
      </c>
      <c r="B3405" s="261" t="s">
        <v>149</v>
      </c>
      <c r="C3405">
        <f>_xlfn.XLOOKUP(B3405,'2.1.trackMPD'!$R$7:$R$29,'2.1.trackMPD'!$T$7:$T$29)</f>
        <v>6</v>
      </c>
      <c r="D3405" s="261">
        <v>1000</v>
      </c>
      <c r="E3405" s="261" t="s">
        <v>6400</v>
      </c>
      <c r="F3405" s="261" t="s">
        <v>110</v>
      </c>
      <c r="G3405" s="261" t="s">
        <v>140</v>
      </c>
      <c r="H3405" s="261" t="s">
        <v>6398</v>
      </c>
    </row>
    <row r="3406" spans="1:8" x14ac:dyDescent="0.2">
      <c r="A3406" t="s">
        <v>28</v>
      </c>
      <c r="B3406" s="261" t="s">
        <v>149</v>
      </c>
      <c r="C3406">
        <f>_xlfn.XLOOKUP(B3406,'2.1.trackMPD'!$R$7:$R$29,'2.1.trackMPD'!$T$7:$T$29)</f>
        <v>6</v>
      </c>
      <c r="D3406" s="261">
        <v>1000</v>
      </c>
      <c r="E3406" s="261" t="s">
        <v>6400</v>
      </c>
      <c r="F3406" s="261" t="s">
        <v>111</v>
      </c>
      <c r="G3406" s="261" t="s">
        <v>124</v>
      </c>
      <c r="H3406" s="261" t="s">
        <v>6398</v>
      </c>
    </row>
    <row r="3407" spans="1:8" x14ac:dyDescent="0.2">
      <c r="A3407" t="s">
        <v>28</v>
      </c>
      <c r="B3407" s="261" t="s">
        <v>149</v>
      </c>
      <c r="C3407">
        <f>_xlfn.XLOOKUP(B3407,'2.1.trackMPD'!$R$7:$R$29,'2.1.trackMPD'!$T$7:$T$29)</f>
        <v>6</v>
      </c>
      <c r="D3407" s="261">
        <v>1000</v>
      </c>
      <c r="E3407" s="261" t="s">
        <v>6400</v>
      </c>
      <c r="F3407" s="261" t="s">
        <v>111</v>
      </c>
      <c r="G3407" s="261" t="s">
        <v>140</v>
      </c>
      <c r="H3407" s="261" t="s">
        <v>6398</v>
      </c>
    </row>
    <row r="3408" spans="1:8" x14ac:dyDescent="0.2">
      <c r="A3408" t="s">
        <v>28</v>
      </c>
      <c r="B3408" s="261" t="s">
        <v>149</v>
      </c>
      <c r="C3408">
        <f>_xlfn.XLOOKUP(B3408,'2.1.trackMPD'!$R$7:$R$29,'2.1.trackMPD'!$T$7:$T$29)</f>
        <v>6</v>
      </c>
      <c r="D3408" s="261">
        <v>1000</v>
      </c>
      <c r="E3408" s="261" t="s">
        <v>6400</v>
      </c>
      <c r="F3408" s="261" t="s">
        <v>110</v>
      </c>
      <c r="G3408" s="261" t="s">
        <v>124</v>
      </c>
      <c r="H3408" s="261" t="s">
        <v>6399</v>
      </c>
    </row>
    <row r="3409" spans="1:8" x14ac:dyDescent="0.2">
      <c r="A3409" t="s">
        <v>28</v>
      </c>
      <c r="B3409" s="261" t="s">
        <v>149</v>
      </c>
      <c r="C3409">
        <f>_xlfn.XLOOKUP(B3409,'2.1.trackMPD'!$R$7:$R$29,'2.1.trackMPD'!$T$7:$T$29)</f>
        <v>6</v>
      </c>
      <c r="D3409" s="261">
        <v>1000</v>
      </c>
      <c r="E3409" s="261" t="s">
        <v>6400</v>
      </c>
      <c r="F3409" s="261" t="s">
        <v>110</v>
      </c>
      <c r="G3409" s="261" t="s">
        <v>140</v>
      </c>
      <c r="H3409" s="261" t="s">
        <v>6399</v>
      </c>
    </row>
    <row r="3410" spans="1:8" x14ac:dyDescent="0.2">
      <c r="A3410" t="s">
        <v>28</v>
      </c>
      <c r="B3410" s="261" t="s">
        <v>149</v>
      </c>
      <c r="C3410">
        <f>_xlfn.XLOOKUP(B3410,'2.1.trackMPD'!$R$7:$R$29,'2.1.trackMPD'!$T$7:$T$29)</f>
        <v>6</v>
      </c>
      <c r="D3410" s="261">
        <v>5000</v>
      </c>
      <c r="E3410" s="261" t="s">
        <v>6400</v>
      </c>
      <c r="F3410" s="261" t="s">
        <v>110</v>
      </c>
      <c r="G3410" s="261" t="s">
        <v>124</v>
      </c>
      <c r="H3410" s="261" t="s">
        <v>6398</v>
      </c>
    </row>
    <row r="3411" spans="1:8" x14ac:dyDescent="0.2">
      <c r="A3411" t="s">
        <v>28</v>
      </c>
      <c r="B3411" s="261" t="s">
        <v>149</v>
      </c>
      <c r="C3411">
        <f>_xlfn.XLOOKUP(B3411,'2.1.trackMPD'!$R$7:$R$29,'2.1.trackMPD'!$T$7:$T$29)</f>
        <v>6</v>
      </c>
      <c r="D3411" s="261">
        <v>5000</v>
      </c>
      <c r="E3411" s="261" t="s">
        <v>6400</v>
      </c>
      <c r="F3411" s="261" t="s">
        <v>110</v>
      </c>
      <c r="G3411" s="261" t="s">
        <v>140</v>
      </c>
      <c r="H3411" s="261" t="s">
        <v>6398</v>
      </c>
    </row>
    <row r="3412" spans="1:8" x14ac:dyDescent="0.2">
      <c r="A3412" t="s">
        <v>28</v>
      </c>
      <c r="B3412" s="261" t="s">
        <v>149</v>
      </c>
      <c r="C3412">
        <f>_xlfn.XLOOKUP(B3412,'2.1.trackMPD'!$R$7:$R$29,'2.1.trackMPD'!$T$7:$T$29)</f>
        <v>6</v>
      </c>
      <c r="D3412" s="261">
        <v>5000</v>
      </c>
      <c r="E3412" s="261" t="s">
        <v>6400</v>
      </c>
      <c r="F3412" s="261" t="s">
        <v>111</v>
      </c>
      <c r="G3412" s="261" t="s">
        <v>124</v>
      </c>
      <c r="H3412" s="261" t="s">
        <v>6398</v>
      </c>
    </row>
    <row r="3413" spans="1:8" x14ac:dyDescent="0.2">
      <c r="A3413" t="s">
        <v>28</v>
      </c>
      <c r="B3413" s="261" t="s">
        <v>149</v>
      </c>
      <c r="C3413">
        <f>_xlfn.XLOOKUP(B3413,'2.1.trackMPD'!$R$7:$R$29,'2.1.trackMPD'!$T$7:$T$29)</f>
        <v>6</v>
      </c>
      <c r="D3413" s="261">
        <v>5000</v>
      </c>
      <c r="E3413" s="261" t="s">
        <v>6400</v>
      </c>
      <c r="F3413" s="261" t="s">
        <v>111</v>
      </c>
      <c r="G3413" s="261" t="s">
        <v>140</v>
      </c>
      <c r="H3413" s="261" t="s">
        <v>6398</v>
      </c>
    </row>
    <row r="3414" spans="1:8" x14ac:dyDescent="0.2">
      <c r="A3414" t="s">
        <v>28</v>
      </c>
      <c r="B3414" s="261" t="s">
        <v>149</v>
      </c>
      <c r="C3414">
        <f>_xlfn.XLOOKUP(B3414,'2.1.trackMPD'!$R$7:$R$29,'2.1.trackMPD'!$T$7:$T$29)</f>
        <v>6</v>
      </c>
      <c r="D3414" s="261">
        <v>5000</v>
      </c>
      <c r="E3414" s="261" t="s">
        <v>6400</v>
      </c>
      <c r="F3414" s="261" t="s">
        <v>110</v>
      </c>
      <c r="G3414" s="261" t="s">
        <v>124</v>
      </c>
      <c r="H3414" s="261" t="s">
        <v>6399</v>
      </c>
    </row>
    <row r="3415" spans="1:8" x14ac:dyDescent="0.2">
      <c r="A3415" t="s">
        <v>28</v>
      </c>
      <c r="B3415" s="261" t="s">
        <v>149</v>
      </c>
      <c r="C3415">
        <f>_xlfn.XLOOKUP(B3415,'2.1.trackMPD'!$R$7:$R$29,'2.1.trackMPD'!$T$7:$T$29)</f>
        <v>6</v>
      </c>
      <c r="D3415" s="261">
        <v>5000</v>
      </c>
      <c r="E3415" s="261" t="s">
        <v>6400</v>
      </c>
      <c r="F3415" s="261" t="s">
        <v>110</v>
      </c>
      <c r="G3415" s="261" t="s">
        <v>140</v>
      </c>
      <c r="H3415" s="261" t="s">
        <v>6399</v>
      </c>
    </row>
    <row r="3416" spans="1:8" x14ac:dyDescent="0.2">
      <c r="A3416" t="s">
        <v>28</v>
      </c>
      <c r="B3416" s="261" t="s">
        <v>149</v>
      </c>
      <c r="C3416">
        <f>_xlfn.XLOOKUP(B3416,'2.1.trackMPD'!$R$7:$R$29,'2.1.trackMPD'!$T$7:$T$29)</f>
        <v>6</v>
      </c>
      <c r="D3416" s="261">
        <v>1</v>
      </c>
      <c r="E3416" s="261" t="s">
        <v>6401</v>
      </c>
      <c r="F3416" s="261" t="s">
        <v>110</v>
      </c>
      <c r="G3416" s="261" t="s">
        <v>124</v>
      </c>
      <c r="H3416" s="261" t="s">
        <v>6398</v>
      </c>
    </row>
    <row r="3417" spans="1:8" x14ac:dyDescent="0.2">
      <c r="A3417" t="s">
        <v>28</v>
      </c>
      <c r="B3417" s="261" t="s">
        <v>149</v>
      </c>
      <c r="C3417">
        <f>_xlfn.XLOOKUP(B3417,'2.1.trackMPD'!$R$7:$R$29,'2.1.trackMPD'!$T$7:$T$29)</f>
        <v>6</v>
      </c>
      <c r="D3417" s="261">
        <v>1</v>
      </c>
      <c r="E3417" s="261" t="s">
        <v>6401</v>
      </c>
      <c r="F3417" s="261" t="s">
        <v>110</v>
      </c>
      <c r="G3417" s="261" t="s">
        <v>140</v>
      </c>
      <c r="H3417" s="261" t="s">
        <v>6398</v>
      </c>
    </row>
    <row r="3418" spans="1:8" x14ac:dyDescent="0.2">
      <c r="A3418" t="s">
        <v>28</v>
      </c>
      <c r="B3418" s="261" t="s">
        <v>149</v>
      </c>
      <c r="C3418">
        <f>_xlfn.XLOOKUP(B3418,'2.1.trackMPD'!$R$7:$R$29,'2.1.trackMPD'!$T$7:$T$29)</f>
        <v>6</v>
      </c>
      <c r="D3418" s="261">
        <v>1</v>
      </c>
      <c r="E3418" s="261" t="s">
        <v>6401</v>
      </c>
      <c r="F3418" s="261" t="s">
        <v>111</v>
      </c>
      <c r="G3418" s="261" t="s">
        <v>124</v>
      </c>
      <c r="H3418" s="261" t="s">
        <v>6398</v>
      </c>
    </row>
    <row r="3419" spans="1:8" x14ac:dyDescent="0.2">
      <c r="A3419" t="s">
        <v>28</v>
      </c>
      <c r="B3419" s="261" t="s">
        <v>149</v>
      </c>
      <c r="C3419">
        <f>_xlfn.XLOOKUP(B3419,'2.1.trackMPD'!$R$7:$R$29,'2.1.trackMPD'!$T$7:$T$29)</f>
        <v>6</v>
      </c>
      <c r="D3419" s="261">
        <v>1</v>
      </c>
      <c r="E3419" s="261" t="s">
        <v>6401</v>
      </c>
      <c r="F3419" s="261" t="s">
        <v>111</v>
      </c>
      <c r="G3419" s="261" t="s">
        <v>140</v>
      </c>
      <c r="H3419" s="261" t="s">
        <v>6398</v>
      </c>
    </row>
    <row r="3420" spans="1:8" x14ac:dyDescent="0.2">
      <c r="A3420" t="s">
        <v>28</v>
      </c>
      <c r="B3420" s="261" t="s">
        <v>149</v>
      </c>
      <c r="C3420">
        <f>_xlfn.XLOOKUP(B3420,'2.1.trackMPD'!$R$7:$R$29,'2.1.trackMPD'!$T$7:$T$29)</f>
        <v>6</v>
      </c>
      <c r="D3420" s="261">
        <v>1</v>
      </c>
      <c r="E3420" s="261" t="s">
        <v>6401</v>
      </c>
      <c r="F3420" s="261" t="s">
        <v>110</v>
      </c>
      <c r="G3420" s="261" t="s">
        <v>124</v>
      </c>
      <c r="H3420" s="261" t="s">
        <v>6399</v>
      </c>
    </row>
    <row r="3421" spans="1:8" x14ac:dyDescent="0.2">
      <c r="A3421" t="s">
        <v>28</v>
      </c>
      <c r="B3421" s="261" t="s">
        <v>149</v>
      </c>
      <c r="C3421">
        <f>_xlfn.XLOOKUP(B3421,'2.1.trackMPD'!$R$7:$R$29,'2.1.trackMPD'!$T$7:$T$29)</f>
        <v>6</v>
      </c>
      <c r="D3421" s="261">
        <v>1</v>
      </c>
      <c r="E3421" s="261" t="s">
        <v>6401</v>
      </c>
      <c r="F3421" s="261" t="s">
        <v>110</v>
      </c>
      <c r="G3421" s="261" t="s">
        <v>140</v>
      </c>
      <c r="H3421" s="261" t="s">
        <v>6399</v>
      </c>
    </row>
    <row r="3422" spans="1:8" x14ac:dyDescent="0.2">
      <c r="A3422" t="s">
        <v>28</v>
      </c>
      <c r="B3422" s="261" t="s">
        <v>149</v>
      </c>
      <c r="C3422">
        <f>_xlfn.XLOOKUP(B3422,'2.1.trackMPD'!$R$7:$R$29,'2.1.trackMPD'!$T$7:$T$29)</f>
        <v>6</v>
      </c>
      <c r="D3422" s="261">
        <v>10</v>
      </c>
      <c r="E3422" s="261" t="s">
        <v>6401</v>
      </c>
      <c r="F3422" s="261" t="s">
        <v>110</v>
      </c>
      <c r="G3422" s="261" t="s">
        <v>124</v>
      </c>
      <c r="H3422" s="261" t="s">
        <v>6398</v>
      </c>
    </row>
    <row r="3423" spans="1:8" x14ac:dyDescent="0.2">
      <c r="A3423" t="s">
        <v>28</v>
      </c>
      <c r="B3423" s="261" t="s">
        <v>149</v>
      </c>
      <c r="C3423">
        <f>_xlfn.XLOOKUP(B3423,'2.1.trackMPD'!$R$7:$R$29,'2.1.trackMPD'!$T$7:$T$29)</f>
        <v>6</v>
      </c>
      <c r="D3423" s="261">
        <v>10</v>
      </c>
      <c r="E3423" s="261" t="s">
        <v>6401</v>
      </c>
      <c r="F3423" s="261" t="s">
        <v>110</v>
      </c>
      <c r="G3423" s="261" t="s">
        <v>140</v>
      </c>
      <c r="H3423" s="261" t="s">
        <v>6398</v>
      </c>
    </row>
    <row r="3424" spans="1:8" x14ac:dyDescent="0.2">
      <c r="A3424" t="s">
        <v>28</v>
      </c>
      <c r="B3424" s="261" t="s">
        <v>149</v>
      </c>
      <c r="C3424">
        <f>_xlfn.XLOOKUP(B3424,'2.1.trackMPD'!$R$7:$R$29,'2.1.trackMPD'!$T$7:$T$29)</f>
        <v>6</v>
      </c>
      <c r="D3424" s="261">
        <v>10</v>
      </c>
      <c r="E3424" s="261" t="s">
        <v>6401</v>
      </c>
      <c r="F3424" s="261" t="s">
        <v>111</v>
      </c>
      <c r="G3424" s="261" t="s">
        <v>124</v>
      </c>
      <c r="H3424" s="261" t="s">
        <v>6398</v>
      </c>
    </row>
    <row r="3425" spans="1:8" x14ac:dyDescent="0.2">
      <c r="A3425" t="s">
        <v>28</v>
      </c>
      <c r="B3425" s="261" t="s">
        <v>149</v>
      </c>
      <c r="C3425">
        <f>_xlfn.XLOOKUP(B3425,'2.1.trackMPD'!$R$7:$R$29,'2.1.trackMPD'!$T$7:$T$29)</f>
        <v>6</v>
      </c>
      <c r="D3425" s="261">
        <v>10</v>
      </c>
      <c r="E3425" s="261" t="s">
        <v>6401</v>
      </c>
      <c r="F3425" s="261" t="s">
        <v>111</v>
      </c>
      <c r="G3425" s="261" t="s">
        <v>140</v>
      </c>
      <c r="H3425" s="261" t="s">
        <v>6398</v>
      </c>
    </row>
    <row r="3426" spans="1:8" x14ac:dyDescent="0.2">
      <c r="A3426" t="s">
        <v>28</v>
      </c>
      <c r="B3426" s="261" t="s">
        <v>149</v>
      </c>
      <c r="C3426">
        <f>_xlfn.XLOOKUP(B3426,'2.1.trackMPD'!$R$7:$R$29,'2.1.trackMPD'!$T$7:$T$29)</f>
        <v>6</v>
      </c>
      <c r="D3426" s="261">
        <v>10</v>
      </c>
      <c r="E3426" s="261" t="s">
        <v>6401</v>
      </c>
      <c r="F3426" s="261" t="s">
        <v>110</v>
      </c>
      <c r="G3426" s="261" t="s">
        <v>124</v>
      </c>
      <c r="H3426" s="261" t="s">
        <v>6399</v>
      </c>
    </row>
    <row r="3427" spans="1:8" x14ac:dyDescent="0.2">
      <c r="A3427" t="s">
        <v>28</v>
      </c>
      <c r="B3427" s="261" t="s">
        <v>149</v>
      </c>
      <c r="C3427">
        <f>_xlfn.XLOOKUP(B3427,'2.1.trackMPD'!$R$7:$R$29,'2.1.trackMPD'!$T$7:$T$29)</f>
        <v>6</v>
      </c>
      <c r="D3427" s="261">
        <v>10</v>
      </c>
      <c r="E3427" s="261" t="s">
        <v>6401</v>
      </c>
      <c r="F3427" s="261" t="s">
        <v>110</v>
      </c>
      <c r="G3427" s="261" t="s">
        <v>140</v>
      </c>
      <c r="H3427" s="261" t="s">
        <v>6399</v>
      </c>
    </row>
    <row r="3428" spans="1:8" x14ac:dyDescent="0.2">
      <c r="A3428" t="s">
        <v>28</v>
      </c>
      <c r="B3428" s="261" t="s">
        <v>149</v>
      </c>
      <c r="C3428">
        <f>_xlfn.XLOOKUP(B3428,'2.1.trackMPD'!$R$7:$R$29,'2.1.trackMPD'!$T$7:$T$29)</f>
        <v>6</v>
      </c>
      <c r="D3428" s="261">
        <v>100</v>
      </c>
      <c r="E3428" s="261" t="s">
        <v>6401</v>
      </c>
      <c r="F3428" s="261" t="s">
        <v>110</v>
      </c>
      <c r="G3428" s="261" t="s">
        <v>124</v>
      </c>
      <c r="H3428" s="261" t="s">
        <v>6398</v>
      </c>
    </row>
    <row r="3429" spans="1:8" x14ac:dyDescent="0.2">
      <c r="A3429" t="s">
        <v>28</v>
      </c>
      <c r="B3429" s="261" t="s">
        <v>149</v>
      </c>
      <c r="C3429">
        <f>_xlfn.XLOOKUP(B3429,'2.1.trackMPD'!$R$7:$R$29,'2.1.trackMPD'!$T$7:$T$29)</f>
        <v>6</v>
      </c>
      <c r="D3429" s="261">
        <v>100</v>
      </c>
      <c r="E3429" s="261" t="s">
        <v>6401</v>
      </c>
      <c r="F3429" s="261" t="s">
        <v>110</v>
      </c>
      <c r="G3429" s="261" t="s">
        <v>140</v>
      </c>
      <c r="H3429" s="261" t="s">
        <v>6398</v>
      </c>
    </row>
    <row r="3430" spans="1:8" x14ac:dyDescent="0.2">
      <c r="A3430" t="s">
        <v>28</v>
      </c>
      <c r="B3430" s="261" t="s">
        <v>149</v>
      </c>
      <c r="C3430">
        <f>_xlfn.XLOOKUP(B3430,'2.1.trackMPD'!$R$7:$R$29,'2.1.trackMPD'!$T$7:$T$29)</f>
        <v>6</v>
      </c>
      <c r="D3430" s="261">
        <v>100</v>
      </c>
      <c r="E3430" s="261" t="s">
        <v>6401</v>
      </c>
      <c r="F3430" s="261" t="s">
        <v>111</v>
      </c>
      <c r="G3430" s="261" t="s">
        <v>124</v>
      </c>
      <c r="H3430" s="261" t="s">
        <v>6398</v>
      </c>
    </row>
    <row r="3431" spans="1:8" x14ac:dyDescent="0.2">
      <c r="A3431" t="s">
        <v>28</v>
      </c>
      <c r="B3431" s="261" t="s">
        <v>149</v>
      </c>
      <c r="C3431">
        <f>_xlfn.XLOOKUP(B3431,'2.1.trackMPD'!$R$7:$R$29,'2.1.trackMPD'!$T$7:$T$29)</f>
        <v>6</v>
      </c>
      <c r="D3431" s="261">
        <v>100</v>
      </c>
      <c r="E3431" s="261" t="s">
        <v>6401</v>
      </c>
      <c r="F3431" s="261" t="s">
        <v>111</v>
      </c>
      <c r="G3431" s="261" t="s">
        <v>140</v>
      </c>
      <c r="H3431" s="261" t="s">
        <v>6398</v>
      </c>
    </row>
    <row r="3432" spans="1:8" x14ac:dyDescent="0.2">
      <c r="A3432" t="s">
        <v>28</v>
      </c>
      <c r="B3432" s="261" t="s">
        <v>149</v>
      </c>
      <c r="C3432">
        <f>_xlfn.XLOOKUP(B3432,'2.1.trackMPD'!$R$7:$R$29,'2.1.trackMPD'!$T$7:$T$29)</f>
        <v>6</v>
      </c>
      <c r="D3432" s="261">
        <v>100</v>
      </c>
      <c r="E3432" s="261" t="s">
        <v>6401</v>
      </c>
      <c r="F3432" s="261" t="s">
        <v>110</v>
      </c>
      <c r="G3432" s="261" t="s">
        <v>124</v>
      </c>
      <c r="H3432" s="261" t="s">
        <v>6399</v>
      </c>
    </row>
    <row r="3433" spans="1:8" x14ac:dyDescent="0.2">
      <c r="A3433" t="s">
        <v>28</v>
      </c>
      <c r="B3433" s="261" t="s">
        <v>149</v>
      </c>
      <c r="C3433">
        <f>_xlfn.XLOOKUP(B3433,'2.1.trackMPD'!$R$7:$R$29,'2.1.trackMPD'!$T$7:$T$29)</f>
        <v>6</v>
      </c>
      <c r="D3433" s="261">
        <v>100</v>
      </c>
      <c r="E3433" s="261" t="s">
        <v>6401</v>
      </c>
      <c r="F3433" s="261" t="s">
        <v>110</v>
      </c>
      <c r="G3433" s="261" t="s">
        <v>140</v>
      </c>
      <c r="H3433" s="261" t="s">
        <v>6399</v>
      </c>
    </row>
    <row r="3434" spans="1:8" x14ac:dyDescent="0.2">
      <c r="A3434" t="s">
        <v>28</v>
      </c>
      <c r="B3434" s="261" t="s">
        <v>150</v>
      </c>
      <c r="C3434">
        <f>_xlfn.XLOOKUP(B3434,'2.1.trackMPD'!$R$7:$R$29,'2.1.trackMPD'!$T$7:$T$29)</f>
        <v>6</v>
      </c>
      <c r="D3434" s="261">
        <v>1</v>
      </c>
      <c r="E3434" s="261" t="s">
        <v>6396</v>
      </c>
      <c r="F3434" s="261" t="s">
        <v>110</v>
      </c>
      <c r="G3434" s="261" t="s">
        <v>124</v>
      </c>
      <c r="H3434" s="261" t="s">
        <v>6398</v>
      </c>
    </row>
    <row r="3435" spans="1:8" x14ac:dyDescent="0.2">
      <c r="A3435" t="s">
        <v>28</v>
      </c>
      <c r="B3435" s="261" t="s">
        <v>150</v>
      </c>
      <c r="C3435">
        <f>_xlfn.XLOOKUP(B3435,'2.1.trackMPD'!$R$7:$R$29,'2.1.trackMPD'!$T$7:$T$29)</f>
        <v>6</v>
      </c>
      <c r="D3435" s="261">
        <v>1</v>
      </c>
      <c r="E3435" s="261" t="s">
        <v>6396</v>
      </c>
      <c r="F3435" s="261" t="s">
        <v>110</v>
      </c>
      <c r="G3435" s="261" t="s">
        <v>140</v>
      </c>
      <c r="H3435" s="261" t="s">
        <v>6398</v>
      </c>
    </row>
    <row r="3436" spans="1:8" x14ac:dyDescent="0.2">
      <c r="A3436" t="s">
        <v>28</v>
      </c>
      <c r="B3436" s="261" t="s">
        <v>150</v>
      </c>
      <c r="C3436">
        <f>_xlfn.XLOOKUP(B3436,'2.1.trackMPD'!$R$7:$R$29,'2.1.trackMPD'!$T$7:$T$29)</f>
        <v>6</v>
      </c>
      <c r="D3436" s="261">
        <v>1</v>
      </c>
      <c r="E3436" s="261" t="s">
        <v>6396</v>
      </c>
      <c r="F3436" s="261" t="s">
        <v>111</v>
      </c>
      <c r="G3436" s="261" t="s">
        <v>124</v>
      </c>
      <c r="H3436" s="261" t="s">
        <v>6398</v>
      </c>
    </row>
    <row r="3437" spans="1:8" x14ac:dyDescent="0.2">
      <c r="A3437" t="s">
        <v>28</v>
      </c>
      <c r="B3437" s="261" t="s">
        <v>150</v>
      </c>
      <c r="C3437">
        <f>_xlfn.XLOOKUP(B3437,'2.1.trackMPD'!$R$7:$R$29,'2.1.trackMPD'!$T$7:$T$29)</f>
        <v>6</v>
      </c>
      <c r="D3437" s="261">
        <v>1</v>
      </c>
      <c r="E3437" s="261" t="s">
        <v>6396</v>
      </c>
      <c r="F3437" s="261" t="s">
        <v>111</v>
      </c>
      <c r="G3437" s="261" t="s">
        <v>140</v>
      </c>
      <c r="H3437" s="261" t="s">
        <v>6398</v>
      </c>
    </row>
    <row r="3438" spans="1:8" x14ac:dyDescent="0.2">
      <c r="A3438" t="s">
        <v>28</v>
      </c>
      <c r="B3438" s="261" t="s">
        <v>150</v>
      </c>
      <c r="C3438">
        <f>_xlfn.XLOOKUP(B3438,'2.1.trackMPD'!$R$7:$R$29,'2.1.trackMPD'!$T$7:$T$29)</f>
        <v>6</v>
      </c>
      <c r="D3438" s="261">
        <v>1</v>
      </c>
      <c r="E3438" s="261" t="s">
        <v>6396</v>
      </c>
      <c r="F3438" s="261" t="s">
        <v>110</v>
      </c>
      <c r="G3438" s="261" t="s">
        <v>124</v>
      </c>
      <c r="H3438" s="261" t="s">
        <v>6399</v>
      </c>
    </row>
    <row r="3439" spans="1:8" x14ac:dyDescent="0.2">
      <c r="A3439" t="s">
        <v>28</v>
      </c>
      <c r="B3439" s="261" t="s">
        <v>150</v>
      </c>
      <c r="C3439">
        <f>_xlfn.XLOOKUP(B3439,'2.1.trackMPD'!$R$7:$R$29,'2.1.trackMPD'!$T$7:$T$29)</f>
        <v>6</v>
      </c>
      <c r="D3439" s="261">
        <v>1</v>
      </c>
      <c r="E3439" s="261" t="s">
        <v>6396</v>
      </c>
      <c r="F3439" s="261" t="s">
        <v>110</v>
      </c>
      <c r="G3439" s="261" t="s">
        <v>140</v>
      </c>
      <c r="H3439" s="261" t="s">
        <v>6399</v>
      </c>
    </row>
    <row r="3440" spans="1:8" x14ac:dyDescent="0.2">
      <c r="A3440" t="s">
        <v>28</v>
      </c>
      <c r="B3440" s="261" t="s">
        <v>150</v>
      </c>
      <c r="C3440">
        <f>_xlfn.XLOOKUP(B3440,'2.1.trackMPD'!$R$7:$R$29,'2.1.trackMPD'!$T$7:$T$29)</f>
        <v>6</v>
      </c>
      <c r="D3440" s="261">
        <v>10</v>
      </c>
      <c r="E3440" s="261" t="s">
        <v>6396</v>
      </c>
      <c r="F3440" s="261" t="s">
        <v>110</v>
      </c>
      <c r="G3440" s="261" t="s">
        <v>124</v>
      </c>
      <c r="H3440" s="261" t="s">
        <v>6398</v>
      </c>
    </row>
    <row r="3441" spans="1:8" x14ac:dyDescent="0.2">
      <c r="A3441" t="s">
        <v>28</v>
      </c>
      <c r="B3441" s="261" t="s">
        <v>150</v>
      </c>
      <c r="C3441">
        <f>_xlfn.XLOOKUP(B3441,'2.1.trackMPD'!$R$7:$R$29,'2.1.trackMPD'!$T$7:$T$29)</f>
        <v>6</v>
      </c>
      <c r="D3441" s="261">
        <v>10</v>
      </c>
      <c r="E3441" s="261" t="s">
        <v>6396</v>
      </c>
      <c r="F3441" s="261" t="s">
        <v>110</v>
      </c>
      <c r="G3441" s="261" t="s">
        <v>140</v>
      </c>
      <c r="H3441" s="261" t="s">
        <v>6398</v>
      </c>
    </row>
    <row r="3442" spans="1:8" x14ac:dyDescent="0.2">
      <c r="A3442" t="s">
        <v>28</v>
      </c>
      <c r="B3442" s="261" t="s">
        <v>150</v>
      </c>
      <c r="C3442">
        <f>_xlfn.XLOOKUP(B3442,'2.1.trackMPD'!$R$7:$R$29,'2.1.trackMPD'!$T$7:$T$29)</f>
        <v>6</v>
      </c>
      <c r="D3442" s="261">
        <v>10</v>
      </c>
      <c r="E3442" s="261" t="s">
        <v>6396</v>
      </c>
      <c r="F3442" s="261" t="s">
        <v>111</v>
      </c>
      <c r="G3442" s="261" t="s">
        <v>124</v>
      </c>
      <c r="H3442" s="261" t="s">
        <v>6398</v>
      </c>
    </row>
    <row r="3443" spans="1:8" x14ac:dyDescent="0.2">
      <c r="A3443" t="s">
        <v>28</v>
      </c>
      <c r="B3443" s="261" t="s">
        <v>150</v>
      </c>
      <c r="C3443">
        <f>_xlfn.XLOOKUP(B3443,'2.1.trackMPD'!$R$7:$R$29,'2.1.trackMPD'!$T$7:$T$29)</f>
        <v>6</v>
      </c>
      <c r="D3443" s="261">
        <v>10</v>
      </c>
      <c r="E3443" s="261" t="s">
        <v>6396</v>
      </c>
      <c r="F3443" s="261" t="s">
        <v>111</v>
      </c>
      <c r="G3443" s="261" t="s">
        <v>140</v>
      </c>
      <c r="H3443" s="261" t="s">
        <v>6398</v>
      </c>
    </row>
    <row r="3444" spans="1:8" x14ac:dyDescent="0.2">
      <c r="A3444" t="s">
        <v>28</v>
      </c>
      <c r="B3444" s="261" t="s">
        <v>150</v>
      </c>
      <c r="C3444">
        <f>_xlfn.XLOOKUP(B3444,'2.1.trackMPD'!$R$7:$R$29,'2.1.trackMPD'!$T$7:$T$29)</f>
        <v>6</v>
      </c>
      <c r="D3444" s="261">
        <v>10</v>
      </c>
      <c r="E3444" s="261" t="s">
        <v>6396</v>
      </c>
      <c r="F3444" s="261" t="s">
        <v>110</v>
      </c>
      <c r="G3444" s="261" t="s">
        <v>124</v>
      </c>
      <c r="H3444" s="261" t="s">
        <v>6399</v>
      </c>
    </row>
    <row r="3445" spans="1:8" x14ac:dyDescent="0.2">
      <c r="A3445" t="s">
        <v>28</v>
      </c>
      <c r="B3445" s="261" t="s">
        <v>150</v>
      </c>
      <c r="C3445">
        <f>_xlfn.XLOOKUP(B3445,'2.1.trackMPD'!$R$7:$R$29,'2.1.trackMPD'!$T$7:$T$29)</f>
        <v>6</v>
      </c>
      <c r="D3445" s="261">
        <v>10</v>
      </c>
      <c r="E3445" s="261" t="s">
        <v>6396</v>
      </c>
      <c r="F3445" s="261" t="s">
        <v>110</v>
      </c>
      <c r="G3445" s="261" t="s">
        <v>140</v>
      </c>
      <c r="H3445" s="261" t="s">
        <v>6399</v>
      </c>
    </row>
    <row r="3446" spans="1:8" x14ac:dyDescent="0.2">
      <c r="A3446" t="s">
        <v>28</v>
      </c>
      <c r="B3446" s="261" t="s">
        <v>150</v>
      </c>
      <c r="C3446">
        <f>_xlfn.XLOOKUP(B3446,'2.1.trackMPD'!$R$7:$R$29,'2.1.trackMPD'!$T$7:$T$29)</f>
        <v>6</v>
      </c>
      <c r="D3446" s="261">
        <v>100</v>
      </c>
      <c r="E3446" s="261" t="s">
        <v>6396</v>
      </c>
      <c r="F3446" s="261" t="s">
        <v>110</v>
      </c>
      <c r="G3446" s="261" t="s">
        <v>124</v>
      </c>
      <c r="H3446" s="261" t="s">
        <v>6398</v>
      </c>
    </row>
    <row r="3447" spans="1:8" x14ac:dyDescent="0.2">
      <c r="A3447" t="s">
        <v>28</v>
      </c>
      <c r="B3447" s="261" t="s">
        <v>150</v>
      </c>
      <c r="C3447">
        <f>_xlfn.XLOOKUP(B3447,'2.1.trackMPD'!$R$7:$R$29,'2.1.trackMPD'!$T$7:$T$29)</f>
        <v>6</v>
      </c>
      <c r="D3447" s="261">
        <v>100</v>
      </c>
      <c r="E3447" s="261" t="s">
        <v>6396</v>
      </c>
      <c r="F3447" s="261" t="s">
        <v>110</v>
      </c>
      <c r="G3447" s="261" t="s">
        <v>140</v>
      </c>
      <c r="H3447" s="261" t="s">
        <v>6398</v>
      </c>
    </row>
    <row r="3448" spans="1:8" x14ac:dyDescent="0.2">
      <c r="A3448" t="s">
        <v>28</v>
      </c>
      <c r="B3448" s="261" t="s">
        <v>150</v>
      </c>
      <c r="C3448">
        <f>_xlfn.XLOOKUP(B3448,'2.1.trackMPD'!$R$7:$R$29,'2.1.trackMPD'!$T$7:$T$29)</f>
        <v>6</v>
      </c>
      <c r="D3448" s="261">
        <v>100</v>
      </c>
      <c r="E3448" s="261" t="s">
        <v>6396</v>
      </c>
      <c r="F3448" s="261" t="s">
        <v>111</v>
      </c>
      <c r="G3448" s="261" t="s">
        <v>124</v>
      </c>
      <c r="H3448" s="261" t="s">
        <v>6398</v>
      </c>
    </row>
    <row r="3449" spans="1:8" x14ac:dyDescent="0.2">
      <c r="A3449" t="s">
        <v>28</v>
      </c>
      <c r="B3449" s="261" t="s">
        <v>150</v>
      </c>
      <c r="C3449">
        <f>_xlfn.XLOOKUP(B3449,'2.1.trackMPD'!$R$7:$R$29,'2.1.trackMPD'!$T$7:$T$29)</f>
        <v>6</v>
      </c>
      <c r="D3449" s="261">
        <v>100</v>
      </c>
      <c r="E3449" s="261" t="s">
        <v>6396</v>
      </c>
      <c r="F3449" s="261" t="s">
        <v>111</v>
      </c>
      <c r="G3449" s="261" t="s">
        <v>140</v>
      </c>
      <c r="H3449" s="261" t="s">
        <v>6398</v>
      </c>
    </row>
    <row r="3450" spans="1:8" x14ac:dyDescent="0.2">
      <c r="A3450" t="s">
        <v>28</v>
      </c>
      <c r="B3450" s="261" t="s">
        <v>150</v>
      </c>
      <c r="C3450">
        <f>_xlfn.XLOOKUP(B3450,'2.1.trackMPD'!$R$7:$R$29,'2.1.trackMPD'!$T$7:$T$29)</f>
        <v>6</v>
      </c>
      <c r="D3450" s="261">
        <v>100</v>
      </c>
      <c r="E3450" s="261" t="s">
        <v>6396</v>
      </c>
      <c r="F3450" s="261" t="s">
        <v>110</v>
      </c>
      <c r="G3450" s="261" t="s">
        <v>124</v>
      </c>
      <c r="H3450" s="261" t="s">
        <v>6399</v>
      </c>
    </row>
    <row r="3451" spans="1:8" x14ac:dyDescent="0.2">
      <c r="A3451" t="s">
        <v>28</v>
      </c>
      <c r="B3451" s="261" t="s">
        <v>150</v>
      </c>
      <c r="C3451">
        <f>_xlfn.XLOOKUP(B3451,'2.1.trackMPD'!$R$7:$R$29,'2.1.trackMPD'!$T$7:$T$29)</f>
        <v>6</v>
      </c>
      <c r="D3451" s="261">
        <v>100</v>
      </c>
      <c r="E3451" s="261" t="s">
        <v>6396</v>
      </c>
      <c r="F3451" s="261" t="s">
        <v>110</v>
      </c>
      <c r="G3451" s="261" t="s">
        <v>140</v>
      </c>
      <c r="H3451" s="261" t="s">
        <v>6399</v>
      </c>
    </row>
    <row r="3452" spans="1:8" x14ac:dyDescent="0.2">
      <c r="A3452" t="s">
        <v>28</v>
      </c>
      <c r="B3452" s="261" t="s">
        <v>150</v>
      </c>
      <c r="C3452">
        <f>_xlfn.XLOOKUP(B3452,'2.1.trackMPD'!$R$7:$R$29,'2.1.trackMPD'!$T$7:$T$29)</f>
        <v>6</v>
      </c>
      <c r="D3452" s="261">
        <v>1000</v>
      </c>
      <c r="E3452" s="261" t="s">
        <v>6396</v>
      </c>
      <c r="F3452" s="261" t="s">
        <v>110</v>
      </c>
      <c r="G3452" s="261" t="s">
        <v>124</v>
      </c>
      <c r="H3452" s="261" t="s">
        <v>6398</v>
      </c>
    </row>
    <row r="3453" spans="1:8" x14ac:dyDescent="0.2">
      <c r="A3453" t="s">
        <v>28</v>
      </c>
      <c r="B3453" s="261" t="s">
        <v>150</v>
      </c>
      <c r="C3453">
        <f>_xlfn.XLOOKUP(B3453,'2.1.trackMPD'!$R$7:$R$29,'2.1.trackMPD'!$T$7:$T$29)</f>
        <v>6</v>
      </c>
      <c r="D3453" s="261">
        <v>1000</v>
      </c>
      <c r="E3453" s="261" t="s">
        <v>6396</v>
      </c>
      <c r="F3453" s="261" t="s">
        <v>110</v>
      </c>
      <c r="G3453" s="261" t="s">
        <v>140</v>
      </c>
      <c r="H3453" s="261" t="s">
        <v>6398</v>
      </c>
    </row>
    <row r="3454" spans="1:8" x14ac:dyDescent="0.2">
      <c r="A3454" t="s">
        <v>28</v>
      </c>
      <c r="B3454" s="261" t="s">
        <v>150</v>
      </c>
      <c r="C3454">
        <f>_xlfn.XLOOKUP(B3454,'2.1.trackMPD'!$R$7:$R$29,'2.1.trackMPD'!$T$7:$T$29)</f>
        <v>6</v>
      </c>
      <c r="D3454" s="261">
        <v>1000</v>
      </c>
      <c r="E3454" s="261" t="s">
        <v>6396</v>
      </c>
      <c r="F3454" s="261" t="s">
        <v>111</v>
      </c>
      <c r="G3454" s="261" t="s">
        <v>124</v>
      </c>
      <c r="H3454" s="261" t="s">
        <v>6398</v>
      </c>
    </row>
    <row r="3455" spans="1:8" x14ac:dyDescent="0.2">
      <c r="A3455" t="s">
        <v>28</v>
      </c>
      <c r="B3455" s="261" t="s">
        <v>150</v>
      </c>
      <c r="C3455">
        <f>_xlfn.XLOOKUP(B3455,'2.1.trackMPD'!$R$7:$R$29,'2.1.trackMPD'!$T$7:$T$29)</f>
        <v>6</v>
      </c>
      <c r="D3455" s="261">
        <v>1000</v>
      </c>
      <c r="E3455" s="261" t="s">
        <v>6396</v>
      </c>
      <c r="F3455" s="261" t="s">
        <v>111</v>
      </c>
      <c r="G3455" s="261" t="s">
        <v>140</v>
      </c>
      <c r="H3455" s="261" t="s">
        <v>6398</v>
      </c>
    </row>
    <row r="3456" spans="1:8" x14ac:dyDescent="0.2">
      <c r="A3456" t="s">
        <v>28</v>
      </c>
      <c r="B3456" s="261" t="s">
        <v>150</v>
      </c>
      <c r="C3456">
        <f>_xlfn.XLOOKUP(B3456,'2.1.trackMPD'!$R$7:$R$29,'2.1.trackMPD'!$T$7:$T$29)</f>
        <v>6</v>
      </c>
      <c r="D3456" s="261">
        <v>1000</v>
      </c>
      <c r="E3456" s="261" t="s">
        <v>6396</v>
      </c>
      <c r="F3456" s="261" t="s">
        <v>110</v>
      </c>
      <c r="G3456" s="261" t="s">
        <v>124</v>
      </c>
      <c r="H3456" s="261" t="s">
        <v>6399</v>
      </c>
    </row>
    <row r="3457" spans="1:8" x14ac:dyDescent="0.2">
      <c r="A3457" t="s">
        <v>28</v>
      </c>
      <c r="B3457" s="261" t="s">
        <v>150</v>
      </c>
      <c r="C3457">
        <f>_xlfn.XLOOKUP(B3457,'2.1.trackMPD'!$R$7:$R$29,'2.1.trackMPD'!$T$7:$T$29)</f>
        <v>6</v>
      </c>
      <c r="D3457" s="261">
        <v>1000</v>
      </c>
      <c r="E3457" s="261" t="s">
        <v>6396</v>
      </c>
      <c r="F3457" s="261" t="s">
        <v>110</v>
      </c>
      <c r="G3457" s="261" t="s">
        <v>140</v>
      </c>
      <c r="H3457" s="261" t="s">
        <v>6399</v>
      </c>
    </row>
    <row r="3458" spans="1:8" x14ac:dyDescent="0.2">
      <c r="A3458" t="s">
        <v>28</v>
      </c>
      <c r="B3458" s="261" t="s">
        <v>150</v>
      </c>
      <c r="C3458">
        <f>_xlfn.XLOOKUP(B3458,'2.1.trackMPD'!$R$7:$R$29,'2.1.trackMPD'!$T$7:$T$29)</f>
        <v>6</v>
      </c>
      <c r="D3458" s="261">
        <v>5000</v>
      </c>
      <c r="E3458" s="261" t="s">
        <v>6396</v>
      </c>
      <c r="F3458" s="261" t="s">
        <v>110</v>
      </c>
      <c r="G3458" s="261" t="s">
        <v>124</v>
      </c>
      <c r="H3458" s="261" t="s">
        <v>6398</v>
      </c>
    </row>
    <row r="3459" spans="1:8" x14ac:dyDescent="0.2">
      <c r="A3459" t="s">
        <v>28</v>
      </c>
      <c r="B3459" s="261" t="s">
        <v>150</v>
      </c>
      <c r="C3459">
        <f>_xlfn.XLOOKUP(B3459,'2.1.trackMPD'!$R$7:$R$29,'2.1.trackMPD'!$T$7:$T$29)</f>
        <v>6</v>
      </c>
      <c r="D3459" s="261">
        <v>5000</v>
      </c>
      <c r="E3459" s="261" t="s">
        <v>6396</v>
      </c>
      <c r="F3459" s="261" t="s">
        <v>110</v>
      </c>
      <c r="G3459" s="261" t="s">
        <v>140</v>
      </c>
      <c r="H3459" s="261" t="s">
        <v>6398</v>
      </c>
    </row>
    <row r="3460" spans="1:8" x14ac:dyDescent="0.2">
      <c r="A3460" t="s">
        <v>28</v>
      </c>
      <c r="B3460" s="261" t="s">
        <v>150</v>
      </c>
      <c r="C3460">
        <f>_xlfn.XLOOKUP(B3460,'2.1.trackMPD'!$R$7:$R$29,'2.1.trackMPD'!$T$7:$T$29)</f>
        <v>6</v>
      </c>
      <c r="D3460" s="261">
        <v>5000</v>
      </c>
      <c r="E3460" s="261" t="s">
        <v>6396</v>
      </c>
      <c r="F3460" s="261" t="s">
        <v>111</v>
      </c>
      <c r="G3460" s="261" t="s">
        <v>124</v>
      </c>
      <c r="H3460" s="261" t="s">
        <v>6398</v>
      </c>
    </row>
    <row r="3461" spans="1:8" x14ac:dyDescent="0.2">
      <c r="A3461" t="s">
        <v>28</v>
      </c>
      <c r="B3461" s="261" t="s">
        <v>150</v>
      </c>
      <c r="C3461">
        <f>_xlfn.XLOOKUP(B3461,'2.1.trackMPD'!$R$7:$R$29,'2.1.trackMPD'!$T$7:$T$29)</f>
        <v>6</v>
      </c>
      <c r="D3461" s="261">
        <v>5000</v>
      </c>
      <c r="E3461" s="261" t="s">
        <v>6396</v>
      </c>
      <c r="F3461" s="261" t="s">
        <v>111</v>
      </c>
      <c r="G3461" s="261" t="s">
        <v>140</v>
      </c>
      <c r="H3461" s="261" t="s">
        <v>6398</v>
      </c>
    </row>
    <row r="3462" spans="1:8" x14ac:dyDescent="0.2">
      <c r="A3462" t="s">
        <v>28</v>
      </c>
      <c r="B3462" s="261" t="s">
        <v>150</v>
      </c>
      <c r="C3462">
        <f>_xlfn.XLOOKUP(B3462,'2.1.trackMPD'!$R$7:$R$29,'2.1.trackMPD'!$T$7:$T$29)</f>
        <v>6</v>
      </c>
      <c r="D3462" s="261">
        <v>5000</v>
      </c>
      <c r="E3462" s="261" t="s">
        <v>6396</v>
      </c>
      <c r="F3462" s="261" t="s">
        <v>110</v>
      </c>
      <c r="G3462" s="261" t="s">
        <v>124</v>
      </c>
      <c r="H3462" s="261" t="s">
        <v>6399</v>
      </c>
    </row>
    <row r="3463" spans="1:8" x14ac:dyDescent="0.2">
      <c r="A3463" t="s">
        <v>28</v>
      </c>
      <c r="B3463" s="261" t="s">
        <v>150</v>
      </c>
      <c r="C3463">
        <f>_xlfn.XLOOKUP(B3463,'2.1.trackMPD'!$R$7:$R$29,'2.1.trackMPD'!$T$7:$T$29)</f>
        <v>6</v>
      </c>
      <c r="D3463" s="261">
        <v>5000</v>
      </c>
      <c r="E3463" s="261" t="s">
        <v>6396</v>
      </c>
      <c r="F3463" s="261" t="s">
        <v>110</v>
      </c>
      <c r="G3463" s="261" t="s">
        <v>140</v>
      </c>
      <c r="H3463" s="261" t="s">
        <v>6399</v>
      </c>
    </row>
    <row r="3464" spans="1:8" x14ac:dyDescent="0.2">
      <c r="A3464" t="s">
        <v>28</v>
      </c>
      <c r="B3464" s="261" t="s">
        <v>150</v>
      </c>
      <c r="C3464">
        <f>_xlfn.XLOOKUP(B3464,'2.1.trackMPD'!$R$7:$R$29,'2.1.trackMPD'!$T$7:$T$29)</f>
        <v>6</v>
      </c>
      <c r="D3464" s="261">
        <v>1</v>
      </c>
      <c r="E3464" s="261" t="s">
        <v>6400</v>
      </c>
      <c r="F3464" s="261" t="s">
        <v>110</v>
      </c>
      <c r="G3464" s="261" t="s">
        <v>124</v>
      </c>
      <c r="H3464" s="261" t="s">
        <v>6398</v>
      </c>
    </row>
    <row r="3465" spans="1:8" x14ac:dyDescent="0.2">
      <c r="A3465" t="s">
        <v>28</v>
      </c>
      <c r="B3465" s="261" t="s">
        <v>150</v>
      </c>
      <c r="C3465">
        <f>_xlfn.XLOOKUP(B3465,'2.1.trackMPD'!$R$7:$R$29,'2.1.trackMPD'!$T$7:$T$29)</f>
        <v>6</v>
      </c>
      <c r="D3465" s="261">
        <v>1</v>
      </c>
      <c r="E3465" s="261" t="s">
        <v>6400</v>
      </c>
      <c r="F3465" s="261" t="s">
        <v>110</v>
      </c>
      <c r="G3465" s="261" t="s">
        <v>140</v>
      </c>
      <c r="H3465" s="261" t="s">
        <v>6398</v>
      </c>
    </row>
    <row r="3466" spans="1:8" x14ac:dyDescent="0.2">
      <c r="A3466" t="s">
        <v>28</v>
      </c>
      <c r="B3466" s="261" t="s">
        <v>150</v>
      </c>
      <c r="C3466">
        <f>_xlfn.XLOOKUP(B3466,'2.1.trackMPD'!$R$7:$R$29,'2.1.trackMPD'!$T$7:$T$29)</f>
        <v>6</v>
      </c>
      <c r="D3466" s="261">
        <v>1</v>
      </c>
      <c r="E3466" s="261" t="s">
        <v>6400</v>
      </c>
      <c r="F3466" s="261" t="s">
        <v>111</v>
      </c>
      <c r="G3466" s="261" t="s">
        <v>124</v>
      </c>
      <c r="H3466" s="261" t="s">
        <v>6398</v>
      </c>
    </row>
    <row r="3467" spans="1:8" x14ac:dyDescent="0.2">
      <c r="A3467" t="s">
        <v>28</v>
      </c>
      <c r="B3467" s="261" t="s">
        <v>150</v>
      </c>
      <c r="C3467">
        <f>_xlfn.XLOOKUP(B3467,'2.1.trackMPD'!$R$7:$R$29,'2.1.trackMPD'!$T$7:$T$29)</f>
        <v>6</v>
      </c>
      <c r="D3467" s="261">
        <v>1</v>
      </c>
      <c r="E3467" s="261" t="s">
        <v>6400</v>
      </c>
      <c r="F3467" s="261" t="s">
        <v>111</v>
      </c>
      <c r="G3467" s="261" t="s">
        <v>140</v>
      </c>
      <c r="H3467" s="261" t="s">
        <v>6398</v>
      </c>
    </row>
    <row r="3468" spans="1:8" x14ac:dyDescent="0.2">
      <c r="A3468" t="s">
        <v>28</v>
      </c>
      <c r="B3468" s="261" t="s">
        <v>150</v>
      </c>
      <c r="C3468">
        <f>_xlfn.XLOOKUP(B3468,'2.1.trackMPD'!$R$7:$R$29,'2.1.trackMPD'!$T$7:$T$29)</f>
        <v>6</v>
      </c>
      <c r="D3468" s="261">
        <v>1</v>
      </c>
      <c r="E3468" s="261" t="s">
        <v>6400</v>
      </c>
      <c r="F3468" s="261" t="s">
        <v>110</v>
      </c>
      <c r="G3468" s="261" t="s">
        <v>124</v>
      </c>
      <c r="H3468" s="261" t="s">
        <v>6399</v>
      </c>
    </row>
    <row r="3469" spans="1:8" x14ac:dyDescent="0.2">
      <c r="A3469" t="s">
        <v>28</v>
      </c>
      <c r="B3469" s="261" t="s">
        <v>150</v>
      </c>
      <c r="C3469">
        <f>_xlfn.XLOOKUP(B3469,'2.1.trackMPD'!$R$7:$R$29,'2.1.trackMPD'!$T$7:$T$29)</f>
        <v>6</v>
      </c>
      <c r="D3469" s="261">
        <v>1</v>
      </c>
      <c r="E3469" s="261" t="s">
        <v>6400</v>
      </c>
      <c r="F3469" s="261" t="s">
        <v>110</v>
      </c>
      <c r="G3469" s="261" t="s">
        <v>140</v>
      </c>
      <c r="H3469" s="261" t="s">
        <v>6399</v>
      </c>
    </row>
    <row r="3470" spans="1:8" x14ac:dyDescent="0.2">
      <c r="A3470" t="s">
        <v>28</v>
      </c>
      <c r="B3470" s="261" t="s">
        <v>150</v>
      </c>
      <c r="C3470">
        <f>_xlfn.XLOOKUP(B3470,'2.1.trackMPD'!$R$7:$R$29,'2.1.trackMPD'!$T$7:$T$29)</f>
        <v>6</v>
      </c>
      <c r="D3470" s="261">
        <v>10</v>
      </c>
      <c r="E3470" s="261" t="s">
        <v>6400</v>
      </c>
      <c r="F3470" s="261" t="s">
        <v>110</v>
      </c>
      <c r="G3470" s="261" t="s">
        <v>124</v>
      </c>
      <c r="H3470" s="261" t="s">
        <v>6398</v>
      </c>
    </row>
    <row r="3471" spans="1:8" x14ac:dyDescent="0.2">
      <c r="A3471" t="s">
        <v>28</v>
      </c>
      <c r="B3471" s="261" t="s">
        <v>150</v>
      </c>
      <c r="C3471">
        <f>_xlfn.XLOOKUP(B3471,'2.1.trackMPD'!$R$7:$R$29,'2.1.trackMPD'!$T$7:$T$29)</f>
        <v>6</v>
      </c>
      <c r="D3471" s="261">
        <v>10</v>
      </c>
      <c r="E3471" s="261" t="s">
        <v>6400</v>
      </c>
      <c r="F3471" s="261" t="s">
        <v>110</v>
      </c>
      <c r="G3471" s="261" t="s">
        <v>140</v>
      </c>
      <c r="H3471" s="261" t="s">
        <v>6398</v>
      </c>
    </row>
    <row r="3472" spans="1:8" x14ac:dyDescent="0.2">
      <c r="A3472" t="s">
        <v>28</v>
      </c>
      <c r="B3472" s="261" t="s">
        <v>150</v>
      </c>
      <c r="C3472">
        <f>_xlfn.XLOOKUP(B3472,'2.1.trackMPD'!$R$7:$R$29,'2.1.trackMPD'!$T$7:$T$29)</f>
        <v>6</v>
      </c>
      <c r="D3472" s="261">
        <v>10</v>
      </c>
      <c r="E3472" s="261" t="s">
        <v>6400</v>
      </c>
      <c r="F3472" s="261" t="s">
        <v>111</v>
      </c>
      <c r="G3472" s="261" t="s">
        <v>124</v>
      </c>
      <c r="H3472" s="261" t="s">
        <v>6398</v>
      </c>
    </row>
    <row r="3473" spans="1:8" x14ac:dyDescent="0.2">
      <c r="A3473" t="s">
        <v>28</v>
      </c>
      <c r="B3473" s="261" t="s">
        <v>150</v>
      </c>
      <c r="C3473">
        <f>_xlfn.XLOOKUP(B3473,'2.1.trackMPD'!$R$7:$R$29,'2.1.trackMPD'!$T$7:$T$29)</f>
        <v>6</v>
      </c>
      <c r="D3473" s="261">
        <v>10</v>
      </c>
      <c r="E3473" s="261" t="s">
        <v>6400</v>
      </c>
      <c r="F3473" s="261" t="s">
        <v>111</v>
      </c>
      <c r="G3473" s="261" t="s">
        <v>140</v>
      </c>
      <c r="H3473" s="261" t="s">
        <v>6398</v>
      </c>
    </row>
    <row r="3474" spans="1:8" x14ac:dyDescent="0.2">
      <c r="A3474" t="s">
        <v>28</v>
      </c>
      <c r="B3474" s="261" t="s">
        <v>150</v>
      </c>
      <c r="C3474">
        <f>_xlfn.XLOOKUP(B3474,'2.1.trackMPD'!$R$7:$R$29,'2.1.trackMPD'!$T$7:$T$29)</f>
        <v>6</v>
      </c>
      <c r="D3474" s="261">
        <v>10</v>
      </c>
      <c r="E3474" s="261" t="s">
        <v>6400</v>
      </c>
      <c r="F3474" s="261" t="s">
        <v>110</v>
      </c>
      <c r="G3474" s="261" t="s">
        <v>124</v>
      </c>
      <c r="H3474" s="261" t="s">
        <v>6399</v>
      </c>
    </row>
    <row r="3475" spans="1:8" x14ac:dyDescent="0.2">
      <c r="A3475" t="s">
        <v>28</v>
      </c>
      <c r="B3475" s="261" t="s">
        <v>150</v>
      </c>
      <c r="C3475">
        <f>_xlfn.XLOOKUP(B3475,'2.1.trackMPD'!$R$7:$R$29,'2.1.trackMPD'!$T$7:$T$29)</f>
        <v>6</v>
      </c>
      <c r="D3475" s="261">
        <v>10</v>
      </c>
      <c r="E3475" s="261" t="s">
        <v>6400</v>
      </c>
      <c r="F3475" s="261" t="s">
        <v>110</v>
      </c>
      <c r="G3475" s="261" t="s">
        <v>140</v>
      </c>
      <c r="H3475" s="261" t="s">
        <v>6399</v>
      </c>
    </row>
    <row r="3476" spans="1:8" x14ac:dyDescent="0.2">
      <c r="A3476" t="s">
        <v>28</v>
      </c>
      <c r="B3476" s="261" t="s">
        <v>150</v>
      </c>
      <c r="C3476">
        <f>_xlfn.XLOOKUP(B3476,'2.1.trackMPD'!$R$7:$R$29,'2.1.trackMPD'!$T$7:$T$29)</f>
        <v>6</v>
      </c>
      <c r="D3476" s="261">
        <v>100</v>
      </c>
      <c r="E3476" s="261" t="s">
        <v>6400</v>
      </c>
      <c r="F3476" s="261" t="s">
        <v>110</v>
      </c>
      <c r="G3476" s="261" t="s">
        <v>124</v>
      </c>
      <c r="H3476" s="261" t="s">
        <v>6398</v>
      </c>
    </row>
    <row r="3477" spans="1:8" x14ac:dyDescent="0.2">
      <c r="A3477" t="s">
        <v>28</v>
      </c>
      <c r="B3477" s="261" t="s">
        <v>150</v>
      </c>
      <c r="C3477">
        <f>_xlfn.XLOOKUP(B3477,'2.1.trackMPD'!$R$7:$R$29,'2.1.trackMPD'!$T$7:$T$29)</f>
        <v>6</v>
      </c>
      <c r="D3477" s="261">
        <v>100</v>
      </c>
      <c r="E3477" s="261" t="s">
        <v>6400</v>
      </c>
      <c r="F3477" s="261" t="s">
        <v>110</v>
      </c>
      <c r="G3477" s="261" t="s">
        <v>140</v>
      </c>
      <c r="H3477" s="261" t="s">
        <v>6398</v>
      </c>
    </row>
    <row r="3478" spans="1:8" x14ac:dyDescent="0.2">
      <c r="A3478" t="s">
        <v>28</v>
      </c>
      <c r="B3478" s="261" t="s">
        <v>150</v>
      </c>
      <c r="C3478">
        <f>_xlfn.XLOOKUP(B3478,'2.1.trackMPD'!$R$7:$R$29,'2.1.trackMPD'!$T$7:$T$29)</f>
        <v>6</v>
      </c>
      <c r="D3478" s="261">
        <v>100</v>
      </c>
      <c r="E3478" s="261" t="s">
        <v>6400</v>
      </c>
      <c r="F3478" s="261" t="s">
        <v>111</v>
      </c>
      <c r="G3478" s="261" t="s">
        <v>124</v>
      </c>
      <c r="H3478" s="261" t="s">
        <v>6398</v>
      </c>
    </row>
    <row r="3479" spans="1:8" x14ac:dyDescent="0.2">
      <c r="A3479" t="s">
        <v>28</v>
      </c>
      <c r="B3479" s="261" t="s">
        <v>150</v>
      </c>
      <c r="C3479">
        <f>_xlfn.XLOOKUP(B3479,'2.1.trackMPD'!$R$7:$R$29,'2.1.trackMPD'!$T$7:$T$29)</f>
        <v>6</v>
      </c>
      <c r="D3479" s="261">
        <v>100</v>
      </c>
      <c r="E3479" s="261" t="s">
        <v>6400</v>
      </c>
      <c r="F3479" s="261" t="s">
        <v>111</v>
      </c>
      <c r="G3479" s="261" t="s">
        <v>140</v>
      </c>
      <c r="H3479" s="261" t="s">
        <v>6398</v>
      </c>
    </row>
    <row r="3480" spans="1:8" x14ac:dyDescent="0.2">
      <c r="A3480" t="s">
        <v>28</v>
      </c>
      <c r="B3480" s="261" t="s">
        <v>150</v>
      </c>
      <c r="C3480">
        <f>_xlfn.XLOOKUP(B3480,'2.1.trackMPD'!$R$7:$R$29,'2.1.trackMPD'!$T$7:$T$29)</f>
        <v>6</v>
      </c>
      <c r="D3480" s="261">
        <v>100</v>
      </c>
      <c r="E3480" s="261" t="s">
        <v>6400</v>
      </c>
      <c r="F3480" s="261" t="s">
        <v>110</v>
      </c>
      <c r="G3480" s="261" t="s">
        <v>124</v>
      </c>
      <c r="H3480" s="261" t="s">
        <v>6399</v>
      </c>
    </row>
    <row r="3481" spans="1:8" x14ac:dyDescent="0.2">
      <c r="A3481" t="s">
        <v>28</v>
      </c>
      <c r="B3481" s="261" t="s">
        <v>150</v>
      </c>
      <c r="C3481">
        <f>_xlfn.XLOOKUP(B3481,'2.1.trackMPD'!$R$7:$R$29,'2.1.trackMPD'!$T$7:$T$29)</f>
        <v>6</v>
      </c>
      <c r="D3481" s="261">
        <v>100</v>
      </c>
      <c r="E3481" s="261" t="s">
        <v>6400</v>
      </c>
      <c r="F3481" s="261" t="s">
        <v>110</v>
      </c>
      <c r="G3481" s="261" t="s">
        <v>140</v>
      </c>
      <c r="H3481" s="261" t="s">
        <v>6399</v>
      </c>
    </row>
    <row r="3482" spans="1:8" x14ac:dyDescent="0.2">
      <c r="A3482" t="s">
        <v>28</v>
      </c>
      <c r="B3482" s="261" t="s">
        <v>150</v>
      </c>
      <c r="C3482">
        <f>_xlfn.XLOOKUP(B3482,'2.1.trackMPD'!$R$7:$R$29,'2.1.trackMPD'!$T$7:$T$29)</f>
        <v>6</v>
      </c>
      <c r="D3482" s="261">
        <v>1000</v>
      </c>
      <c r="E3482" s="261" t="s">
        <v>6400</v>
      </c>
      <c r="F3482" s="261" t="s">
        <v>110</v>
      </c>
      <c r="G3482" s="261" t="s">
        <v>124</v>
      </c>
      <c r="H3482" s="261" t="s">
        <v>6398</v>
      </c>
    </row>
    <row r="3483" spans="1:8" x14ac:dyDescent="0.2">
      <c r="A3483" t="s">
        <v>28</v>
      </c>
      <c r="B3483" s="261" t="s">
        <v>150</v>
      </c>
      <c r="C3483">
        <f>_xlfn.XLOOKUP(B3483,'2.1.trackMPD'!$R$7:$R$29,'2.1.trackMPD'!$T$7:$T$29)</f>
        <v>6</v>
      </c>
      <c r="D3483" s="261">
        <v>1000</v>
      </c>
      <c r="E3483" s="261" t="s">
        <v>6400</v>
      </c>
      <c r="F3483" s="261" t="s">
        <v>110</v>
      </c>
      <c r="G3483" s="261" t="s">
        <v>140</v>
      </c>
      <c r="H3483" s="261" t="s">
        <v>6398</v>
      </c>
    </row>
    <row r="3484" spans="1:8" x14ac:dyDescent="0.2">
      <c r="A3484" t="s">
        <v>28</v>
      </c>
      <c r="B3484" s="261" t="s">
        <v>150</v>
      </c>
      <c r="C3484">
        <f>_xlfn.XLOOKUP(B3484,'2.1.trackMPD'!$R$7:$R$29,'2.1.trackMPD'!$T$7:$T$29)</f>
        <v>6</v>
      </c>
      <c r="D3484" s="261">
        <v>1000</v>
      </c>
      <c r="E3484" s="261" t="s">
        <v>6400</v>
      </c>
      <c r="F3484" s="261" t="s">
        <v>111</v>
      </c>
      <c r="G3484" s="261" t="s">
        <v>124</v>
      </c>
      <c r="H3484" s="261" t="s">
        <v>6398</v>
      </c>
    </row>
    <row r="3485" spans="1:8" x14ac:dyDescent="0.2">
      <c r="A3485" t="s">
        <v>28</v>
      </c>
      <c r="B3485" s="261" t="s">
        <v>150</v>
      </c>
      <c r="C3485">
        <f>_xlfn.XLOOKUP(B3485,'2.1.trackMPD'!$R$7:$R$29,'2.1.trackMPD'!$T$7:$T$29)</f>
        <v>6</v>
      </c>
      <c r="D3485" s="261">
        <v>1000</v>
      </c>
      <c r="E3485" s="261" t="s">
        <v>6400</v>
      </c>
      <c r="F3485" s="261" t="s">
        <v>111</v>
      </c>
      <c r="G3485" s="261" t="s">
        <v>140</v>
      </c>
      <c r="H3485" s="261" t="s">
        <v>6398</v>
      </c>
    </row>
    <row r="3486" spans="1:8" x14ac:dyDescent="0.2">
      <c r="A3486" t="s">
        <v>28</v>
      </c>
      <c r="B3486" s="261" t="s">
        <v>150</v>
      </c>
      <c r="C3486">
        <f>_xlfn.XLOOKUP(B3486,'2.1.trackMPD'!$R$7:$R$29,'2.1.trackMPD'!$T$7:$T$29)</f>
        <v>6</v>
      </c>
      <c r="D3486" s="261">
        <v>1000</v>
      </c>
      <c r="E3486" s="261" t="s">
        <v>6400</v>
      </c>
      <c r="F3486" s="261" t="s">
        <v>110</v>
      </c>
      <c r="G3486" s="261" t="s">
        <v>124</v>
      </c>
      <c r="H3486" s="261" t="s">
        <v>6399</v>
      </c>
    </row>
    <row r="3487" spans="1:8" x14ac:dyDescent="0.2">
      <c r="A3487" t="s">
        <v>28</v>
      </c>
      <c r="B3487" s="261" t="s">
        <v>150</v>
      </c>
      <c r="C3487">
        <f>_xlfn.XLOOKUP(B3487,'2.1.trackMPD'!$R$7:$R$29,'2.1.trackMPD'!$T$7:$T$29)</f>
        <v>6</v>
      </c>
      <c r="D3487" s="261">
        <v>1000</v>
      </c>
      <c r="E3487" s="261" t="s">
        <v>6400</v>
      </c>
      <c r="F3487" s="261" t="s">
        <v>110</v>
      </c>
      <c r="G3487" s="261" t="s">
        <v>140</v>
      </c>
      <c r="H3487" s="261" t="s">
        <v>6399</v>
      </c>
    </row>
    <row r="3488" spans="1:8" x14ac:dyDescent="0.2">
      <c r="A3488" t="s">
        <v>28</v>
      </c>
      <c r="B3488" s="261" t="s">
        <v>150</v>
      </c>
      <c r="C3488">
        <f>_xlfn.XLOOKUP(B3488,'2.1.trackMPD'!$R$7:$R$29,'2.1.trackMPD'!$T$7:$T$29)</f>
        <v>6</v>
      </c>
      <c r="D3488" s="261">
        <v>5000</v>
      </c>
      <c r="E3488" s="261" t="s">
        <v>6400</v>
      </c>
      <c r="F3488" s="261" t="s">
        <v>110</v>
      </c>
      <c r="G3488" s="261" t="s">
        <v>124</v>
      </c>
      <c r="H3488" s="261" t="s">
        <v>6398</v>
      </c>
    </row>
    <row r="3489" spans="1:8" x14ac:dyDescent="0.2">
      <c r="A3489" t="s">
        <v>28</v>
      </c>
      <c r="B3489" s="261" t="s">
        <v>150</v>
      </c>
      <c r="C3489">
        <f>_xlfn.XLOOKUP(B3489,'2.1.trackMPD'!$R$7:$R$29,'2.1.trackMPD'!$T$7:$T$29)</f>
        <v>6</v>
      </c>
      <c r="D3489" s="261">
        <v>5000</v>
      </c>
      <c r="E3489" s="261" t="s">
        <v>6400</v>
      </c>
      <c r="F3489" s="261" t="s">
        <v>110</v>
      </c>
      <c r="G3489" s="261" t="s">
        <v>140</v>
      </c>
      <c r="H3489" s="261" t="s">
        <v>6398</v>
      </c>
    </row>
    <row r="3490" spans="1:8" x14ac:dyDescent="0.2">
      <c r="A3490" t="s">
        <v>28</v>
      </c>
      <c r="B3490" s="261" t="s">
        <v>150</v>
      </c>
      <c r="C3490">
        <f>_xlfn.XLOOKUP(B3490,'2.1.trackMPD'!$R$7:$R$29,'2.1.trackMPD'!$T$7:$T$29)</f>
        <v>6</v>
      </c>
      <c r="D3490" s="261">
        <v>5000</v>
      </c>
      <c r="E3490" s="261" t="s">
        <v>6400</v>
      </c>
      <c r="F3490" s="261" t="s">
        <v>111</v>
      </c>
      <c r="G3490" s="261" t="s">
        <v>124</v>
      </c>
      <c r="H3490" s="261" t="s">
        <v>6398</v>
      </c>
    </row>
    <row r="3491" spans="1:8" x14ac:dyDescent="0.2">
      <c r="A3491" t="s">
        <v>28</v>
      </c>
      <c r="B3491" s="261" t="s">
        <v>150</v>
      </c>
      <c r="C3491">
        <f>_xlfn.XLOOKUP(B3491,'2.1.trackMPD'!$R$7:$R$29,'2.1.trackMPD'!$T$7:$T$29)</f>
        <v>6</v>
      </c>
      <c r="D3491" s="261">
        <v>5000</v>
      </c>
      <c r="E3491" s="261" t="s">
        <v>6400</v>
      </c>
      <c r="F3491" s="261" t="s">
        <v>111</v>
      </c>
      <c r="G3491" s="261" t="s">
        <v>140</v>
      </c>
      <c r="H3491" s="261" t="s">
        <v>6398</v>
      </c>
    </row>
    <row r="3492" spans="1:8" x14ac:dyDescent="0.2">
      <c r="A3492" t="s">
        <v>28</v>
      </c>
      <c r="B3492" s="261" t="s">
        <v>150</v>
      </c>
      <c r="C3492">
        <f>_xlfn.XLOOKUP(B3492,'2.1.trackMPD'!$R$7:$R$29,'2.1.trackMPD'!$T$7:$T$29)</f>
        <v>6</v>
      </c>
      <c r="D3492" s="261">
        <v>5000</v>
      </c>
      <c r="E3492" s="261" t="s">
        <v>6400</v>
      </c>
      <c r="F3492" s="261" t="s">
        <v>110</v>
      </c>
      <c r="G3492" s="261" t="s">
        <v>124</v>
      </c>
      <c r="H3492" s="261" t="s">
        <v>6399</v>
      </c>
    </row>
    <row r="3493" spans="1:8" x14ac:dyDescent="0.2">
      <c r="A3493" t="s">
        <v>28</v>
      </c>
      <c r="B3493" s="261" t="s">
        <v>150</v>
      </c>
      <c r="C3493">
        <f>_xlfn.XLOOKUP(B3493,'2.1.trackMPD'!$R$7:$R$29,'2.1.trackMPD'!$T$7:$T$29)</f>
        <v>6</v>
      </c>
      <c r="D3493" s="261">
        <v>5000</v>
      </c>
      <c r="E3493" s="261" t="s">
        <v>6400</v>
      </c>
      <c r="F3493" s="261" t="s">
        <v>110</v>
      </c>
      <c r="G3493" s="261" t="s">
        <v>140</v>
      </c>
      <c r="H3493" s="261" t="s">
        <v>6399</v>
      </c>
    </row>
    <row r="3494" spans="1:8" x14ac:dyDescent="0.2">
      <c r="A3494" t="s">
        <v>28</v>
      </c>
      <c r="B3494" s="261" t="s">
        <v>150</v>
      </c>
      <c r="C3494">
        <f>_xlfn.XLOOKUP(B3494,'2.1.trackMPD'!$R$7:$R$29,'2.1.trackMPD'!$T$7:$T$29)</f>
        <v>6</v>
      </c>
      <c r="D3494" s="261">
        <v>1</v>
      </c>
      <c r="E3494" s="261" t="s">
        <v>6401</v>
      </c>
      <c r="F3494" s="261" t="s">
        <v>110</v>
      </c>
      <c r="G3494" s="261" t="s">
        <v>124</v>
      </c>
      <c r="H3494" s="261" t="s">
        <v>6398</v>
      </c>
    </row>
    <row r="3495" spans="1:8" x14ac:dyDescent="0.2">
      <c r="A3495" t="s">
        <v>28</v>
      </c>
      <c r="B3495" s="261" t="s">
        <v>150</v>
      </c>
      <c r="C3495">
        <f>_xlfn.XLOOKUP(B3495,'2.1.trackMPD'!$R$7:$R$29,'2.1.trackMPD'!$T$7:$T$29)</f>
        <v>6</v>
      </c>
      <c r="D3495" s="261">
        <v>1</v>
      </c>
      <c r="E3495" s="261" t="s">
        <v>6401</v>
      </c>
      <c r="F3495" s="261" t="s">
        <v>110</v>
      </c>
      <c r="G3495" s="261" t="s">
        <v>140</v>
      </c>
      <c r="H3495" s="261" t="s">
        <v>6398</v>
      </c>
    </row>
    <row r="3496" spans="1:8" x14ac:dyDescent="0.2">
      <c r="A3496" t="s">
        <v>28</v>
      </c>
      <c r="B3496" s="261" t="s">
        <v>150</v>
      </c>
      <c r="C3496">
        <f>_xlfn.XLOOKUP(B3496,'2.1.trackMPD'!$R$7:$R$29,'2.1.trackMPD'!$T$7:$T$29)</f>
        <v>6</v>
      </c>
      <c r="D3496" s="261">
        <v>1</v>
      </c>
      <c r="E3496" s="261" t="s">
        <v>6401</v>
      </c>
      <c r="F3496" s="261" t="s">
        <v>111</v>
      </c>
      <c r="G3496" s="261" t="s">
        <v>124</v>
      </c>
      <c r="H3496" s="261" t="s">
        <v>6398</v>
      </c>
    </row>
    <row r="3497" spans="1:8" x14ac:dyDescent="0.2">
      <c r="A3497" t="s">
        <v>28</v>
      </c>
      <c r="B3497" s="261" t="s">
        <v>150</v>
      </c>
      <c r="C3497">
        <f>_xlfn.XLOOKUP(B3497,'2.1.trackMPD'!$R$7:$R$29,'2.1.trackMPD'!$T$7:$T$29)</f>
        <v>6</v>
      </c>
      <c r="D3497" s="261">
        <v>1</v>
      </c>
      <c r="E3497" s="261" t="s">
        <v>6401</v>
      </c>
      <c r="F3497" s="261" t="s">
        <v>111</v>
      </c>
      <c r="G3497" s="261" t="s">
        <v>140</v>
      </c>
      <c r="H3497" s="261" t="s">
        <v>6398</v>
      </c>
    </row>
    <row r="3498" spans="1:8" x14ac:dyDescent="0.2">
      <c r="A3498" t="s">
        <v>28</v>
      </c>
      <c r="B3498" s="261" t="s">
        <v>150</v>
      </c>
      <c r="C3498">
        <f>_xlfn.XLOOKUP(B3498,'2.1.trackMPD'!$R$7:$R$29,'2.1.trackMPD'!$T$7:$T$29)</f>
        <v>6</v>
      </c>
      <c r="D3498" s="261">
        <v>1</v>
      </c>
      <c r="E3498" s="261" t="s">
        <v>6401</v>
      </c>
      <c r="F3498" s="261" t="s">
        <v>110</v>
      </c>
      <c r="G3498" s="261" t="s">
        <v>124</v>
      </c>
      <c r="H3498" s="261" t="s">
        <v>6399</v>
      </c>
    </row>
    <row r="3499" spans="1:8" x14ac:dyDescent="0.2">
      <c r="A3499" t="s">
        <v>28</v>
      </c>
      <c r="B3499" s="261" t="s">
        <v>150</v>
      </c>
      <c r="C3499">
        <f>_xlfn.XLOOKUP(B3499,'2.1.trackMPD'!$R$7:$R$29,'2.1.trackMPD'!$T$7:$T$29)</f>
        <v>6</v>
      </c>
      <c r="D3499" s="261">
        <v>1</v>
      </c>
      <c r="E3499" s="261" t="s">
        <v>6401</v>
      </c>
      <c r="F3499" s="261" t="s">
        <v>110</v>
      </c>
      <c r="G3499" s="261" t="s">
        <v>140</v>
      </c>
      <c r="H3499" s="261" t="s">
        <v>6399</v>
      </c>
    </row>
    <row r="3500" spans="1:8" x14ac:dyDescent="0.2">
      <c r="A3500" t="s">
        <v>28</v>
      </c>
      <c r="B3500" s="261" t="s">
        <v>150</v>
      </c>
      <c r="C3500">
        <f>_xlfn.XLOOKUP(B3500,'2.1.trackMPD'!$R$7:$R$29,'2.1.trackMPD'!$T$7:$T$29)</f>
        <v>6</v>
      </c>
      <c r="D3500" s="261">
        <v>10</v>
      </c>
      <c r="E3500" s="261" t="s">
        <v>6401</v>
      </c>
      <c r="F3500" s="261" t="s">
        <v>110</v>
      </c>
      <c r="G3500" s="261" t="s">
        <v>124</v>
      </c>
      <c r="H3500" s="261" t="s">
        <v>6398</v>
      </c>
    </row>
    <row r="3501" spans="1:8" x14ac:dyDescent="0.2">
      <c r="A3501" t="s">
        <v>28</v>
      </c>
      <c r="B3501" s="261" t="s">
        <v>150</v>
      </c>
      <c r="C3501">
        <f>_xlfn.XLOOKUP(B3501,'2.1.trackMPD'!$R$7:$R$29,'2.1.trackMPD'!$T$7:$T$29)</f>
        <v>6</v>
      </c>
      <c r="D3501" s="261">
        <v>10</v>
      </c>
      <c r="E3501" s="261" t="s">
        <v>6401</v>
      </c>
      <c r="F3501" s="261" t="s">
        <v>110</v>
      </c>
      <c r="G3501" s="261" t="s">
        <v>140</v>
      </c>
      <c r="H3501" s="261" t="s">
        <v>6398</v>
      </c>
    </row>
    <row r="3502" spans="1:8" x14ac:dyDescent="0.2">
      <c r="A3502" t="s">
        <v>28</v>
      </c>
      <c r="B3502" s="261" t="s">
        <v>150</v>
      </c>
      <c r="C3502">
        <f>_xlfn.XLOOKUP(B3502,'2.1.trackMPD'!$R$7:$R$29,'2.1.trackMPD'!$T$7:$T$29)</f>
        <v>6</v>
      </c>
      <c r="D3502" s="261">
        <v>10</v>
      </c>
      <c r="E3502" s="261" t="s">
        <v>6401</v>
      </c>
      <c r="F3502" s="261" t="s">
        <v>111</v>
      </c>
      <c r="G3502" s="261" t="s">
        <v>124</v>
      </c>
      <c r="H3502" s="261" t="s">
        <v>6398</v>
      </c>
    </row>
    <row r="3503" spans="1:8" x14ac:dyDescent="0.2">
      <c r="A3503" t="s">
        <v>28</v>
      </c>
      <c r="B3503" s="261" t="s">
        <v>150</v>
      </c>
      <c r="C3503">
        <f>_xlfn.XLOOKUP(B3503,'2.1.trackMPD'!$R$7:$R$29,'2.1.trackMPD'!$T$7:$T$29)</f>
        <v>6</v>
      </c>
      <c r="D3503" s="261">
        <v>10</v>
      </c>
      <c r="E3503" s="261" t="s">
        <v>6401</v>
      </c>
      <c r="F3503" s="261" t="s">
        <v>111</v>
      </c>
      <c r="G3503" s="261" t="s">
        <v>140</v>
      </c>
      <c r="H3503" s="261" t="s">
        <v>6398</v>
      </c>
    </row>
    <row r="3504" spans="1:8" x14ac:dyDescent="0.2">
      <c r="A3504" t="s">
        <v>28</v>
      </c>
      <c r="B3504" s="261" t="s">
        <v>150</v>
      </c>
      <c r="C3504">
        <f>_xlfn.XLOOKUP(B3504,'2.1.trackMPD'!$R$7:$R$29,'2.1.trackMPD'!$T$7:$T$29)</f>
        <v>6</v>
      </c>
      <c r="D3504" s="261">
        <v>10</v>
      </c>
      <c r="E3504" s="261" t="s">
        <v>6401</v>
      </c>
      <c r="F3504" s="261" t="s">
        <v>110</v>
      </c>
      <c r="G3504" s="261" t="s">
        <v>124</v>
      </c>
      <c r="H3504" s="261" t="s">
        <v>6399</v>
      </c>
    </row>
    <row r="3505" spans="1:8" x14ac:dyDescent="0.2">
      <c r="A3505" t="s">
        <v>28</v>
      </c>
      <c r="B3505" s="261" t="s">
        <v>150</v>
      </c>
      <c r="C3505">
        <f>_xlfn.XLOOKUP(B3505,'2.1.trackMPD'!$R$7:$R$29,'2.1.trackMPD'!$T$7:$T$29)</f>
        <v>6</v>
      </c>
      <c r="D3505" s="261">
        <v>10</v>
      </c>
      <c r="E3505" s="261" t="s">
        <v>6401</v>
      </c>
      <c r="F3505" s="261" t="s">
        <v>110</v>
      </c>
      <c r="G3505" s="261" t="s">
        <v>140</v>
      </c>
      <c r="H3505" s="261" t="s">
        <v>6399</v>
      </c>
    </row>
    <row r="3506" spans="1:8" x14ac:dyDescent="0.2">
      <c r="A3506" t="s">
        <v>28</v>
      </c>
      <c r="B3506" s="261" t="s">
        <v>150</v>
      </c>
      <c r="C3506">
        <f>_xlfn.XLOOKUP(B3506,'2.1.trackMPD'!$R$7:$R$29,'2.1.trackMPD'!$T$7:$T$29)</f>
        <v>6</v>
      </c>
      <c r="D3506" s="261">
        <v>100</v>
      </c>
      <c r="E3506" s="261" t="s">
        <v>6401</v>
      </c>
      <c r="F3506" s="261" t="s">
        <v>110</v>
      </c>
      <c r="G3506" s="261" t="s">
        <v>124</v>
      </c>
      <c r="H3506" s="261" t="s">
        <v>6398</v>
      </c>
    </row>
    <row r="3507" spans="1:8" x14ac:dyDescent="0.2">
      <c r="A3507" t="s">
        <v>28</v>
      </c>
      <c r="B3507" s="261" t="s">
        <v>150</v>
      </c>
      <c r="C3507">
        <f>_xlfn.XLOOKUP(B3507,'2.1.trackMPD'!$R$7:$R$29,'2.1.trackMPD'!$T$7:$T$29)</f>
        <v>6</v>
      </c>
      <c r="D3507" s="261">
        <v>100</v>
      </c>
      <c r="E3507" s="261" t="s">
        <v>6401</v>
      </c>
      <c r="F3507" s="261" t="s">
        <v>110</v>
      </c>
      <c r="G3507" s="261" t="s">
        <v>140</v>
      </c>
      <c r="H3507" s="261" t="s">
        <v>6398</v>
      </c>
    </row>
    <row r="3508" spans="1:8" x14ac:dyDescent="0.2">
      <c r="A3508" t="s">
        <v>28</v>
      </c>
      <c r="B3508" s="261" t="s">
        <v>150</v>
      </c>
      <c r="C3508">
        <f>_xlfn.XLOOKUP(B3508,'2.1.trackMPD'!$R$7:$R$29,'2.1.trackMPD'!$T$7:$T$29)</f>
        <v>6</v>
      </c>
      <c r="D3508" s="261">
        <v>100</v>
      </c>
      <c r="E3508" s="261" t="s">
        <v>6401</v>
      </c>
      <c r="F3508" s="261" t="s">
        <v>111</v>
      </c>
      <c r="G3508" s="261" t="s">
        <v>124</v>
      </c>
      <c r="H3508" s="261" t="s">
        <v>6398</v>
      </c>
    </row>
    <row r="3509" spans="1:8" x14ac:dyDescent="0.2">
      <c r="A3509" t="s">
        <v>28</v>
      </c>
      <c r="B3509" s="261" t="s">
        <v>150</v>
      </c>
      <c r="C3509">
        <f>_xlfn.XLOOKUP(B3509,'2.1.trackMPD'!$R$7:$R$29,'2.1.trackMPD'!$T$7:$T$29)</f>
        <v>6</v>
      </c>
      <c r="D3509" s="261">
        <v>100</v>
      </c>
      <c r="E3509" s="261" t="s">
        <v>6401</v>
      </c>
      <c r="F3509" s="261" t="s">
        <v>111</v>
      </c>
      <c r="G3509" s="261" t="s">
        <v>140</v>
      </c>
      <c r="H3509" s="261" t="s">
        <v>6398</v>
      </c>
    </row>
    <row r="3510" spans="1:8" x14ac:dyDescent="0.2">
      <c r="A3510" t="s">
        <v>28</v>
      </c>
      <c r="B3510" s="261" t="s">
        <v>150</v>
      </c>
      <c r="C3510">
        <f>_xlfn.XLOOKUP(B3510,'2.1.trackMPD'!$R$7:$R$29,'2.1.trackMPD'!$T$7:$T$29)</f>
        <v>6</v>
      </c>
      <c r="D3510" s="261">
        <v>100</v>
      </c>
      <c r="E3510" s="261" t="s">
        <v>6401</v>
      </c>
      <c r="F3510" s="261" t="s">
        <v>110</v>
      </c>
      <c r="G3510" s="261" t="s">
        <v>124</v>
      </c>
      <c r="H3510" s="261" t="s">
        <v>6399</v>
      </c>
    </row>
    <row r="3511" spans="1:8" x14ac:dyDescent="0.2">
      <c r="A3511" t="s">
        <v>28</v>
      </c>
      <c r="B3511" s="261" t="s">
        <v>150</v>
      </c>
      <c r="C3511">
        <f>_xlfn.XLOOKUP(B3511,'2.1.trackMPD'!$R$7:$R$29,'2.1.trackMPD'!$T$7:$T$29)</f>
        <v>6</v>
      </c>
      <c r="D3511" s="261">
        <v>100</v>
      </c>
      <c r="E3511" s="261" t="s">
        <v>6401</v>
      </c>
      <c r="F3511" s="261" t="s">
        <v>110</v>
      </c>
      <c r="G3511" s="261" t="s">
        <v>140</v>
      </c>
      <c r="H3511" s="261" t="s">
        <v>6399</v>
      </c>
    </row>
    <row r="3512" spans="1:8" x14ac:dyDescent="0.2">
      <c r="A3512" t="s">
        <v>28</v>
      </c>
      <c r="B3512" s="261" t="s">
        <v>151</v>
      </c>
      <c r="C3512">
        <f>_xlfn.XLOOKUP(B3512,'2.1.trackMPD'!$R$7:$R$29,'2.1.trackMPD'!$T$7:$T$29)</f>
        <v>6</v>
      </c>
      <c r="D3512" s="261">
        <v>1</v>
      </c>
      <c r="E3512" s="261" t="s">
        <v>6396</v>
      </c>
      <c r="F3512" s="261" t="s">
        <v>110</v>
      </c>
      <c r="G3512" s="261" t="s">
        <v>124</v>
      </c>
      <c r="H3512" s="261" t="s">
        <v>6398</v>
      </c>
    </row>
    <row r="3513" spans="1:8" x14ac:dyDescent="0.2">
      <c r="A3513" t="s">
        <v>28</v>
      </c>
      <c r="B3513" s="261" t="s">
        <v>151</v>
      </c>
      <c r="C3513">
        <f>_xlfn.XLOOKUP(B3513,'2.1.trackMPD'!$R$7:$R$29,'2.1.trackMPD'!$T$7:$T$29)</f>
        <v>6</v>
      </c>
      <c r="D3513" s="261">
        <v>1</v>
      </c>
      <c r="E3513" s="261" t="s">
        <v>6396</v>
      </c>
      <c r="F3513" s="261" t="s">
        <v>110</v>
      </c>
      <c r="G3513" s="261" t="s">
        <v>140</v>
      </c>
      <c r="H3513" s="261" t="s">
        <v>6398</v>
      </c>
    </row>
    <row r="3514" spans="1:8" x14ac:dyDescent="0.2">
      <c r="A3514" t="s">
        <v>28</v>
      </c>
      <c r="B3514" s="261" t="s">
        <v>151</v>
      </c>
      <c r="C3514">
        <f>_xlfn.XLOOKUP(B3514,'2.1.trackMPD'!$R$7:$R$29,'2.1.trackMPD'!$T$7:$T$29)</f>
        <v>6</v>
      </c>
      <c r="D3514" s="261">
        <v>1</v>
      </c>
      <c r="E3514" s="261" t="s">
        <v>6396</v>
      </c>
      <c r="F3514" s="261" t="s">
        <v>111</v>
      </c>
      <c r="G3514" s="261" t="s">
        <v>124</v>
      </c>
      <c r="H3514" s="261" t="s">
        <v>6398</v>
      </c>
    </row>
    <row r="3515" spans="1:8" x14ac:dyDescent="0.2">
      <c r="A3515" t="s">
        <v>28</v>
      </c>
      <c r="B3515" s="261" t="s">
        <v>151</v>
      </c>
      <c r="C3515">
        <f>_xlfn.XLOOKUP(B3515,'2.1.trackMPD'!$R$7:$R$29,'2.1.trackMPD'!$T$7:$T$29)</f>
        <v>6</v>
      </c>
      <c r="D3515" s="261">
        <v>1</v>
      </c>
      <c r="E3515" s="261" t="s">
        <v>6396</v>
      </c>
      <c r="F3515" s="261" t="s">
        <v>111</v>
      </c>
      <c r="G3515" s="261" t="s">
        <v>140</v>
      </c>
      <c r="H3515" s="261" t="s">
        <v>6398</v>
      </c>
    </row>
    <row r="3516" spans="1:8" x14ac:dyDescent="0.2">
      <c r="A3516" t="s">
        <v>28</v>
      </c>
      <c r="B3516" s="261" t="s">
        <v>151</v>
      </c>
      <c r="C3516">
        <f>_xlfn.XLOOKUP(B3516,'2.1.trackMPD'!$R$7:$R$29,'2.1.trackMPD'!$T$7:$T$29)</f>
        <v>6</v>
      </c>
      <c r="D3516" s="261">
        <v>1</v>
      </c>
      <c r="E3516" s="261" t="s">
        <v>6396</v>
      </c>
      <c r="F3516" s="261" t="s">
        <v>110</v>
      </c>
      <c r="G3516" s="261" t="s">
        <v>124</v>
      </c>
      <c r="H3516" s="261" t="s">
        <v>6399</v>
      </c>
    </row>
    <row r="3517" spans="1:8" x14ac:dyDescent="0.2">
      <c r="A3517" t="s">
        <v>28</v>
      </c>
      <c r="B3517" s="261" t="s">
        <v>151</v>
      </c>
      <c r="C3517">
        <f>_xlfn.XLOOKUP(B3517,'2.1.trackMPD'!$R$7:$R$29,'2.1.trackMPD'!$T$7:$T$29)</f>
        <v>6</v>
      </c>
      <c r="D3517" s="261">
        <v>1</v>
      </c>
      <c r="E3517" s="261" t="s">
        <v>6396</v>
      </c>
      <c r="F3517" s="261" t="s">
        <v>110</v>
      </c>
      <c r="G3517" s="261" t="s">
        <v>140</v>
      </c>
      <c r="H3517" s="261" t="s">
        <v>6399</v>
      </c>
    </row>
    <row r="3518" spans="1:8" x14ac:dyDescent="0.2">
      <c r="A3518" t="s">
        <v>28</v>
      </c>
      <c r="B3518" s="261" t="s">
        <v>151</v>
      </c>
      <c r="C3518">
        <f>_xlfn.XLOOKUP(B3518,'2.1.trackMPD'!$R$7:$R$29,'2.1.trackMPD'!$T$7:$T$29)</f>
        <v>6</v>
      </c>
      <c r="D3518" s="261">
        <v>10</v>
      </c>
      <c r="E3518" s="261" t="s">
        <v>6396</v>
      </c>
      <c r="F3518" s="261" t="s">
        <v>110</v>
      </c>
      <c r="G3518" s="261" t="s">
        <v>124</v>
      </c>
      <c r="H3518" s="261" t="s">
        <v>6398</v>
      </c>
    </row>
    <row r="3519" spans="1:8" x14ac:dyDescent="0.2">
      <c r="A3519" t="s">
        <v>28</v>
      </c>
      <c r="B3519" s="261" t="s">
        <v>151</v>
      </c>
      <c r="C3519">
        <f>_xlfn.XLOOKUP(B3519,'2.1.trackMPD'!$R$7:$R$29,'2.1.trackMPD'!$T$7:$T$29)</f>
        <v>6</v>
      </c>
      <c r="D3519" s="261">
        <v>10</v>
      </c>
      <c r="E3519" s="261" t="s">
        <v>6396</v>
      </c>
      <c r="F3519" s="261" t="s">
        <v>110</v>
      </c>
      <c r="G3519" s="261" t="s">
        <v>140</v>
      </c>
      <c r="H3519" s="261" t="s">
        <v>6398</v>
      </c>
    </row>
    <row r="3520" spans="1:8" x14ac:dyDescent="0.2">
      <c r="A3520" t="s">
        <v>28</v>
      </c>
      <c r="B3520" s="261" t="s">
        <v>151</v>
      </c>
      <c r="C3520">
        <f>_xlfn.XLOOKUP(B3520,'2.1.trackMPD'!$R$7:$R$29,'2.1.trackMPD'!$T$7:$T$29)</f>
        <v>6</v>
      </c>
      <c r="D3520" s="261">
        <v>10</v>
      </c>
      <c r="E3520" s="261" t="s">
        <v>6396</v>
      </c>
      <c r="F3520" s="261" t="s">
        <v>111</v>
      </c>
      <c r="G3520" s="261" t="s">
        <v>124</v>
      </c>
      <c r="H3520" s="261" t="s">
        <v>6398</v>
      </c>
    </row>
    <row r="3521" spans="1:8" x14ac:dyDescent="0.2">
      <c r="A3521" t="s">
        <v>28</v>
      </c>
      <c r="B3521" s="261" t="s">
        <v>151</v>
      </c>
      <c r="C3521">
        <f>_xlfn.XLOOKUP(B3521,'2.1.trackMPD'!$R$7:$R$29,'2.1.trackMPD'!$T$7:$T$29)</f>
        <v>6</v>
      </c>
      <c r="D3521" s="261">
        <v>10</v>
      </c>
      <c r="E3521" s="261" t="s">
        <v>6396</v>
      </c>
      <c r="F3521" s="261" t="s">
        <v>111</v>
      </c>
      <c r="G3521" s="261" t="s">
        <v>140</v>
      </c>
      <c r="H3521" s="261" t="s">
        <v>6398</v>
      </c>
    </row>
    <row r="3522" spans="1:8" x14ac:dyDescent="0.2">
      <c r="A3522" t="s">
        <v>28</v>
      </c>
      <c r="B3522" s="261" t="s">
        <v>151</v>
      </c>
      <c r="C3522">
        <f>_xlfn.XLOOKUP(B3522,'2.1.trackMPD'!$R$7:$R$29,'2.1.trackMPD'!$T$7:$T$29)</f>
        <v>6</v>
      </c>
      <c r="D3522" s="261">
        <v>10</v>
      </c>
      <c r="E3522" s="261" t="s">
        <v>6396</v>
      </c>
      <c r="F3522" s="261" t="s">
        <v>110</v>
      </c>
      <c r="G3522" s="261" t="s">
        <v>124</v>
      </c>
      <c r="H3522" s="261" t="s">
        <v>6399</v>
      </c>
    </row>
    <row r="3523" spans="1:8" x14ac:dyDescent="0.2">
      <c r="A3523" t="s">
        <v>28</v>
      </c>
      <c r="B3523" s="261" t="s">
        <v>151</v>
      </c>
      <c r="C3523">
        <f>_xlfn.XLOOKUP(B3523,'2.1.trackMPD'!$R$7:$R$29,'2.1.trackMPD'!$T$7:$T$29)</f>
        <v>6</v>
      </c>
      <c r="D3523" s="261">
        <v>10</v>
      </c>
      <c r="E3523" s="261" t="s">
        <v>6396</v>
      </c>
      <c r="F3523" s="261" t="s">
        <v>110</v>
      </c>
      <c r="G3523" s="261" t="s">
        <v>140</v>
      </c>
      <c r="H3523" s="261" t="s">
        <v>6399</v>
      </c>
    </row>
    <row r="3524" spans="1:8" x14ac:dyDescent="0.2">
      <c r="A3524" t="s">
        <v>28</v>
      </c>
      <c r="B3524" s="261" t="s">
        <v>151</v>
      </c>
      <c r="C3524">
        <f>_xlfn.XLOOKUP(B3524,'2.1.trackMPD'!$R$7:$R$29,'2.1.trackMPD'!$T$7:$T$29)</f>
        <v>6</v>
      </c>
      <c r="D3524" s="261">
        <v>100</v>
      </c>
      <c r="E3524" s="261" t="s">
        <v>6396</v>
      </c>
      <c r="F3524" s="261" t="s">
        <v>110</v>
      </c>
      <c r="G3524" s="261" t="s">
        <v>124</v>
      </c>
      <c r="H3524" s="261" t="s">
        <v>6398</v>
      </c>
    </row>
    <row r="3525" spans="1:8" x14ac:dyDescent="0.2">
      <c r="A3525" t="s">
        <v>28</v>
      </c>
      <c r="B3525" s="261" t="s">
        <v>151</v>
      </c>
      <c r="C3525">
        <f>_xlfn.XLOOKUP(B3525,'2.1.trackMPD'!$R$7:$R$29,'2.1.trackMPD'!$T$7:$T$29)</f>
        <v>6</v>
      </c>
      <c r="D3525" s="261">
        <v>100</v>
      </c>
      <c r="E3525" s="261" t="s">
        <v>6396</v>
      </c>
      <c r="F3525" s="261" t="s">
        <v>110</v>
      </c>
      <c r="G3525" s="261" t="s">
        <v>140</v>
      </c>
      <c r="H3525" s="261" t="s">
        <v>6398</v>
      </c>
    </row>
    <row r="3526" spans="1:8" x14ac:dyDescent="0.2">
      <c r="A3526" t="s">
        <v>28</v>
      </c>
      <c r="B3526" s="261" t="s">
        <v>151</v>
      </c>
      <c r="C3526">
        <f>_xlfn.XLOOKUP(B3526,'2.1.trackMPD'!$R$7:$R$29,'2.1.trackMPD'!$T$7:$T$29)</f>
        <v>6</v>
      </c>
      <c r="D3526" s="261">
        <v>100</v>
      </c>
      <c r="E3526" s="261" t="s">
        <v>6396</v>
      </c>
      <c r="F3526" s="261" t="s">
        <v>111</v>
      </c>
      <c r="G3526" s="261" t="s">
        <v>124</v>
      </c>
      <c r="H3526" s="261" t="s">
        <v>6398</v>
      </c>
    </row>
    <row r="3527" spans="1:8" x14ac:dyDescent="0.2">
      <c r="A3527" t="s">
        <v>28</v>
      </c>
      <c r="B3527" s="261" t="s">
        <v>151</v>
      </c>
      <c r="C3527">
        <f>_xlfn.XLOOKUP(B3527,'2.1.trackMPD'!$R$7:$R$29,'2.1.trackMPD'!$T$7:$T$29)</f>
        <v>6</v>
      </c>
      <c r="D3527" s="261">
        <v>100</v>
      </c>
      <c r="E3527" s="261" t="s">
        <v>6396</v>
      </c>
      <c r="F3527" s="261" t="s">
        <v>111</v>
      </c>
      <c r="G3527" s="261" t="s">
        <v>140</v>
      </c>
      <c r="H3527" s="261" t="s">
        <v>6398</v>
      </c>
    </row>
    <row r="3528" spans="1:8" x14ac:dyDescent="0.2">
      <c r="A3528" t="s">
        <v>28</v>
      </c>
      <c r="B3528" s="261" t="s">
        <v>151</v>
      </c>
      <c r="C3528">
        <f>_xlfn.XLOOKUP(B3528,'2.1.trackMPD'!$R$7:$R$29,'2.1.trackMPD'!$T$7:$T$29)</f>
        <v>6</v>
      </c>
      <c r="D3528" s="261">
        <v>100</v>
      </c>
      <c r="E3528" s="261" t="s">
        <v>6396</v>
      </c>
      <c r="F3528" s="261" t="s">
        <v>110</v>
      </c>
      <c r="G3528" s="261" t="s">
        <v>124</v>
      </c>
      <c r="H3528" s="261" t="s">
        <v>6399</v>
      </c>
    </row>
    <row r="3529" spans="1:8" x14ac:dyDescent="0.2">
      <c r="A3529" t="s">
        <v>28</v>
      </c>
      <c r="B3529" s="261" t="s">
        <v>151</v>
      </c>
      <c r="C3529">
        <f>_xlfn.XLOOKUP(B3529,'2.1.trackMPD'!$R$7:$R$29,'2.1.trackMPD'!$T$7:$T$29)</f>
        <v>6</v>
      </c>
      <c r="D3529" s="261">
        <v>100</v>
      </c>
      <c r="E3529" s="261" t="s">
        <v>6396</v>
      </c>
      <c r="F3529" s="261" t="s">
        <v>110</v>
      </c>
      <c r="G3529" s="261" t="s">
        <v>140</v>
      </c>
      <c r="H3529" s="261" t="s">
        <v>6399</v>
      </c>
    </row>
    <row r="3530" spans="1:8" x14ac:dyDescent="0.2">
      <c r="A3530" t="s">
        <v>28</v>
      </c>
      <c r="B3530" s="261" t="s">
        <v>151</v>
      </c>
      <c r="C3530">
        <f>_xlfn.XLOOKUP(B3530,'2.1.trackMPD'!$R$7:$R$29,'2.1.trackMPD'!$T$7:$T$29)</f>
        <v>6</v>
      </c>
      <c r="D3530" s="261">
        <v>1000</v>
      </c>
      <c r="E3530" s="261" t="s">
        <v>6396</v>
      </c>
      <c r="F3530" s="261" t="s">
        <v>110</v>
      </c>
      <c r="G3530" s="261" t="s">
        <v>124</v>
      </c>
      <c r="H3530" s="261" t="s">
        <v>6398</v>
      </c>
    </row>
    <row r="3531" spans="1:8" x14ac:dyDescent="0.2">
      <c r="A3531" t="s">
        <v>28</v>
      </c>
      <c r="B3531" s="261" t="s">
        <v>151</v>
      </c>
      <c r="C3531">
        <f>_xlfn.XLOOKUP(B3531,'2.1.trackMPD'!$R$7:$R$29,'2.1.trackMPD'!$T$7:$T$29)</f>
        <v>6</v>
      </c>
      <c r="D3531" s="261">
        <v>1000</v>
      </c>
      <c r="E3531" s="261" t="s">
        <v>6396</v>
      </c>
      <c r="F3531" s="261" t="s">
        <v>110</v>
      </c>
      <c r="G3531" s="261" t="s">
        <v>140</v>
      </c>
      <c r="H3531" s="261" t="s">
        <v>6398</v>
      </c>
    </row>
    <row r="3532" spans="1:8" x14ac:dyDescent="0.2">
      <c r="A3532" t="s">
        <v>28</v>
      </c>
      <c r="B3532" s="261" t="s">
        <v>151</v>
      </c>
      <c r="C3532">
        <f>_xlfn.XLOOKUP(B3532,'2.1.trackMPD'!$R$7:$R$29,'2.1.trackMPD'!$T$7:$T$29)</f>
        <v>6</v>
      </c>
      <c r="D3532" s="261">
        <v>1000</v>
      </c>
      <c r="E3532" s="261" t="s">
        <v>6396</v>
      </c>
      <c r="F3532" s="261" t="s">
        <v>111</v>
      </c>
      <c r="G3532" s="261" t="s">
        <v>124</v>
      </c>
      <c r="H3532" s="261" t="s">
        <v>6398</v>
      </c>
    </row>
    <row r="3533" spans="1:8" x14ac:dyDescent="0.2">
      <c r="A3533" t="s">
        <v>28</v>
      </c>
      <c r="B3533" s="261" t="s">
        <v>151</v>
      </c>
      <c r="C3533">
        <f>_xlfn.XLOOKUP(B3533,'2.1.trackMPD'!$R$7:$R$29,'2.1.trackMPD'!$T$7:$T$29)</f>
        <v>6</v>
      </c>
      <c r="D3533" s="261">
        <v>1000</v>
      </c>
      <c r="E3533" s="261" t="s">
        <v>6396</v>
      </c>
      <c r="F3533" s="261" t="s">
        <v>111</v>
      </c>
      <c r="G3533" s="261" t="s">
        <v>140</v>
      </c>
      <c r="H3533" s="261" t="s">
        <v>6398</v>
      </c>
    </row>
    <row r="3534" spans="1:8" x14ac:dyDescent="0.2">
      <c r="A3534" t="s">
        <v>28</v>
      </c>
      <c r="B3534" s="261" t="s">
        <v>151</v>
      </c>
      <c r="C3534">
        <f>_xlfn.XLOOKUP(B3534,'2.1.trackMPD'!$R$7:$R$29,'2.1.trackMPD'!$T$7:$T$29)</f>
        <v>6</v>
      </c>
      <c r="D3534" s="261">
        <v>1000</v>
      </c>
      <c r="E3534" s="261" t="s">
        <v>6396</v>
      </c>
      <c r="F3534" s="261" t="s">
        <v>110</v>
      </c>
      <c r="G3534" s="261" t="s">
        <v>124</v>
      </c>
      <c r="H3534" s="261" t="s">
        <v>6399</v>
      </c>
    </row>
    <row r="3535" spans="1:8" x14ac:dyDescent="0.2">
      <c r="A3535" t="s">
        <v>28</v>
      </c>
      <c r="B3535" s="261" t="s">
        <v>151</v>
      </c>
      <c r="C3535">
        <f>_xlfn.XLOOKUP(B3535,'2.1.trackMPD'!$R$7:$R$29,'2.1.trackMPD'!$T$7:$T$29)</f>
        <v>6</v>
      </c>
      <c r="D3535" s="261">
        <v>1000</v>
      </c>
      <c r="E3535" s="261" t="s">
        <v>6396</v>
      </c>
      <c r="F3535" s="261" t="s">
        <v>110</v>
      </c>
      <c r="G3535" s="261" t="s">
        <v>140</v>
      </c>
      <c r="H3535" s="261" t="s">
        <v>6399</v>
      </c>
    </row>
    <row r="3536" spans="1:8" x14ac:dyDescent="0.2">
      <c r="A3536" t="s">
        <v>28</v>
      </c>
      <c r="B3536" s="261" t="s">
        <v>151</v>
      </c>
      <c r="C3536">
        <f>_xlfn.XLOOKUP(B3536,'2.1.trackMPD'!$R$7:$R$29,'2.1.trackMPD'!$T$7:$T$29)</f>
        <v>6</v>
      </c>
      <c r="D3536" s="261">
        <v>5000</v>
      </c>
      <c r="E3536" s="261" t="s">
        <v>6396</v>
      </c>
      <c r="F3536" s="261" t="s">
        <v>110</v>
      </c>
      <c r="G3536" s="261" t="s">
        <v>124</v>
      </c>
      <c r="H3536" s="261" t="s">
        <v>6398</v>
      </c>
    </row>
    <row r="3537" spans="1:8" x14ac:dyDescent="0.2">
      <c r="A3537" t="s">
        <v>28</v>
      </c>
      <c r="B3537" s="261" t="s">
        <v>151</v>
      </c>
      <c r="C3537">
        <f>_xlfn.XLOOKUP(B3537,'2.1.trackMPD'!$R$7:$R$29,'2.1.trackMPD'!$T$7:$T$29)</f>
        <v>6</v>
      </c>
      <c r="D3537" s="261">
        <v>5000</v>
      </c>
      <c r="E3537" s="261" t="s">
        <v>6396</v>
      </c>
      <c r="F3537" s="261" t="s">
        <v>110</v>
      </c>
      <c r="G3537" s="261" t="s">
        <v>140</v>
      </c>
      <c r="H3537" s="261" t="s">
        <v>6398</v>
      </c>
    </row>
    <row r="3538" spans="1:8" x14ac:dyDescent="0.2">
      <c r="A3538" t="s">
        <v>28</v>
      </c>
      <c r="B3538" s="261" t="s">
        <v>151</v>
      </c>
      <c r="C3538">
        <f>_xlfn.XLOOKUP(B3538,'2.1.trackMPD'!$R$7:$R$29,'2.1.trackMPD'!$T$7:$T$29)</f>
        <v>6</v>
      </c>
      <c r="D3538" s="261">
        <v>5000</v>
      </c>
      <c r="E3538" s="261" t="s">
        <v>6396</v>
      </c>
      <c r="F3538" s="261" t="s">
        <v>111</v>
      </c>
      <c r="G3538" s="261" t="s">
        <v>124</v>
      </c>
      <c r="H3538" s="261" t="s">
        <v>6398</v>
      </c>
    </row>
    <row r="3539" spans="1:8" x14ac:dyDescent="0.2">
      <c r="A3539" t="s">
        <v>28</v>
      </c>
      <c r="B3539" s="261" t="s">
        <v>151</v>
      </c>
      <c r="C3539">
        <f>_xlfn.XLOOKUP(B3539,'2.1.trackMPD'!$R$7:$R$29,'2.1.trackMPD'!$T$7:$T$29)</f>
        <v>6</v>
      </c>
      <c r="D3539" s="261">
        <v>5000</v>
      </c>
      <c r="E3539" s="261" t="s">
        <v>6396</v>
      </c>
      <c r="F3539" s="261" t="s">
        <v>111</v>
      </c>
      <c r="G3539" s="261" t="s">
        <v>140</v>
      </c>
      <c r="H3539" s="261" t="s">
        <v>6398</v>
      </c>
    </row>
    <row r="3540" spans="1:8" x14ac:dyDescent="0.2">
      <c r="A3540" t="s">
        <v>28</v>
      </c>
      <c r="B3540" s="261" t="s">
        <v>151</v>
      </c>
      <c r="C3540">
        <f>_xlfn.XLOOKUP(B3540,'2.1.trackMPD'!$R$7:$R$29,'2.1.trackMPD'!$T$7:$T$29)</f>
        <v>6</v>
      </c>
      <c r="D3540" s="261">
        <v>5000</v>
      </c>
      <c r="E3540" s="261" t="s">
        <v>6396</v>
      </c>
      <c r="F3540" s="261" t="s">
        <v>110</v>
      </c>
      <c r="G3540" s="261" t="s">
        <v>124</v>
      </c>
      <c r="H3540" s="261" t="s">
        <v>6399</v>
      </c>
    </row>
    <row r="3541" spans="1:8" x14ac:dyDescent="0.2">
      <c r="A3541" t="s">
        <v>28</v>
      </c>
      <c r="B3541" s="261" t="s">
        <v>151</v>
      </c>
      <c r="C3541">
        <f>_xlfn.XLOOKUP(B3541,'2.1.trackMPD'!$R$7:$R$29,'2.1.trackMPD'!$T$7:$T$29)</f>
        <v>6</v>
      </c>
      <c r="D3541" s="261">
        <v>5000</v>
      </c>
      <c r="E3541" s="261" t="s">
        <v>6396</v>
      </c>
      <c r="F3541" s="261" t="s">
        <v>110</v>
      </c>
      <c r="G3541" s="261" t="s">
        <v>140</v>
      </c>
      <c r="H3541" s="261" t="s">
        <v>6399</v>
      </c>
    </row>
    <row r="3542" spans="1:8" x14ac:dyDescent="0.2">
      <c r="A3542" t="s">
        <v>28</v>
      </c>
      <c r="B3542" s="261" t="s">
        <v>151</v>
      </c>
      <c r="C3542">
        <f>_xlfn.XLOOKUP(B3542,'2.1.trackMPD'!$R$7:$R$29,'2.1.trackMPD'!$T$7:$T$29)</f>
        <v>6</v>
      </c>
      <c r="D3542" s="261">
        <v>1</v>
      </c>
      <c r="E3542" s="261" t="s">
        <v>6400</v>
      </c>
      <c r="F3542" s="261" t="s">
        <v>110</v>
      </c>
      <c r="G3542" s="261" t="s">
        <v>124</v>
      </c>
      <c r="H3542" s="261" t="s">
        <v>6398</v>
      </c>
    </row>
    <row r="3543" spans="1:8" x14ac:dyDescent="0.2">
      <c r="A3543" t="s">
        <v>28</v>
      </c>
      <c r="B3543" s="261" t="s">
        <v>151</v>
      </c>
      <c r="C3543">
        <f>_xlfn.XLOOKUP(B3543,'2.1.trackMPD'!$R$7:$R$29,'2.1.trackMPD'!$T$7:$T$29)</f>
        <v>6</v>
      </c>
      <c r="D3543" s="261">
        <v>1</v>
      </c>
      <c r="E3543" s="261" t="s">
        <v>6400</v>
      </c>
      <c r="F3543" s="261" t="s">
        <v>110</v>
      </c>
      <c r="G3543" s="261" t="s">
        <v>140</v>
      </c>
      <c r="H3543" s="261" t="s">
        <v>6398</v>
      </c>
    </row>
    <row r="3544" spans="1:8" x14ac:dyDescent="0.2">
      <c r="A3544" t="s">
        <v>28</v>
      </c>
      <c r="B3544" s="261" t="s">
        <v>151</v>
      </c>
      <c r="C3544">
        <f>_xlfn.XLOOKUP(B3544,'2.1.trackMPD'!$R$7:$R$29,'2.1.trackMPD'!$T$7:$T$29)</f>
        <v>6</v>
      </c>
      <c r="D3544" s="261">
        <v>1</v>
      </c>
      <c r="E3544" s="261" t="s">
        <v>6400</v>
      </c>
      <c r="F3544" s="261" t="s">
        <v>111</v>
      </c>
      <c r="G3544" s="261" t="s">
        <v>124</v>
      </c>
      <c r="H3544" s="261" t="s">
        <v>6398</v>
      </c>
    </row>
    <row r="3545" spans="1:8" x14ac:dyDescent="0.2">
      <c r="A3545" t="s">
        <v>28</v>
      </c>
      <c r="B3545" s="261" t="s">
        <v>151</v>
      </c>
      <c r="C3545">
        <f>_xlfn.XLOOKUP(B3545,'2.1.trackMPD'!$R$7:$R$29,'2.1.trackMPD'!$T$7:$T$29)</f>
        <v>6</v>
      </c>
      <c r="D3545" s="261">
        <v>1</v>
      </c>
      <c r="E3545" s="261" t="s">
        <v>6400</v>
      </c>
      <c r="F3545" s="261" t="s">
        <v>111</v>
      </c>
      <c r="G3545" s="261" t="s">
        <v>140</v>
      </c>
      <c r="H3545" s="261" t="s">
        <v>6398</v>
      </c>
    </row>
    <row r="3546" spans="1:8" x14ac:dyDescent="0.2">
      <c r="A3546" t="s">
        <v>28</v>
      </c>
      <c r="B3546" s="261" t="s">
        <v>151</v>
      </c>
      <c r="C3546">
        <f>_xlfn.XLOOKUP(B3546,'2.1.trackMPD'!$R$7:$R$29,'2.1.trackMPD'!$T$7:$T$29)</f>
        <v>6</v>
      </c>
      <c r="D3546" s="261">
        <v>1</v>
      </c>
      <c r="E3546" s="261" t="s">
        <v>6400</v>
      </c>
      <c r="F3546" s="261" t="s">
        <v>110</v>
      </c>
      <c r="G3546" s="261" t="s">
        <v>124</v>
      </c>
      <c r="H3546" s="261" t="s">
        <v>6399</v>
      </c>
    </row>
    <row r="3547" spans="1:8" x14ac:dyDescent="0.2">
      <c r="A3547" t="s">
        <v>28</v>
      </c>
      <c r="B3547" s="261" t="s">
        <v>151</v>
      </c>
      <c r="C3547">
        <f>_xlfn.XLOOKUP(B3547,'2.1.trackMPD'!$R$7:$R$29,'2.1.trackMPD'!$T$7:$T$29)</f>
        <v>6</v>
      </c>
      <c r="D3547" s="261">
        <v>1</v>
      </c>
      <c r="E3547" s="261" t="s">
        <v>6400</v>
      </c>
      <c r="F3547" s="261" t="s">
        <v>110</v>
      </c>
      <c r="G3547" s="261" t="s">
        <v>140</v>
      </c>
      <c r="H3547" s="261" t="s">
        <v>6399</v>
      </c>
    </row>
    <row r="3548" spans="1:8" x14ac:dyDescent="0.2">
      <c r="A3548" t="s">
        <v>28</v>
      </c>
      <c r="B3548" s="261" t="s">
        <v>151</v>
      </c>
      <c r="C3548">
        <f>_xlfn.XLOOKUP(B3548,'2.1.trackMPD'!$R$7:$R$29,'2.1.trackMPD'!$T$7:$T$29)</f>
        <v>6</v>
      </c>
      <c r="D3548" s="261">
        <v>10</v>
      </c>
      <c r="E3548" s="261" t="s">
        <v>6400</v>
      </c>
      <c r="F3548" s="261" t="s">
        <v>110</v>
      </c>
      <c r="G3548" s="261" t="s">
        <v>124</v>
      </c>
      <c r="H3548" s="261" t="s">
        <v>6398</v>
      </c>
    </row>
    <row r="3549" spans="1:8" x14ac:dyDescent="0.2">
      <c r="A3549" t="s">
        <v>28</v>
      </c>
      <c r="B3549" s="261" t="s">
        <v>151</v>
      </c>
      <c r="C3549">
        <f>_xlfn.XLOOKUP(B3549,'2.1.trackMPD'!$R$7:$R$29,'2.1.trackMPD'!$T$7:$T$29)</f>
        <v>6</v>
      </c>
      <c r="D3549" s="261">
        <v>10</v>
      </c>
      <c r="E3549" s="261" t="s">
        <v>6400</v>
      </c>
      <c r="F3549" s="261" t="s">
        <v>110</v>
      </c>
      <c r="G3549" s="261" t="s">
        <v>140</v>
      </c>
      <c r="H3549" s="261" t="s">
        <v>6398</v>
      </c>
    </row>
    <row r="3550" spans="1:8" x14ac:dyDescent="0.2">
      <c r="A3550" t="s">
        <v>28</v>
      </c>
      <c r="B3550" s="261" t="s">
        <v>151</v>
      </c>
      <c r="C3550">
        <f>_xlfn.XLOOKUP(B3550,'2.1.trackMPD'!$R$7:$R$29,'2.1.trackMPD'!$T$7:$T$29)</f>
        <v>6</v>
      </c>
      <c r="D3550" s="261">
        <v>10</v>
      </c>
      <c r="E3550" s="261" t="s">
        <v>6400</v>
      </c>
      <c r="F3550" s="261" t="s">
        <v>111</v>
      </c>
      <c r="G3550" s="261" t="s">
        <v>124</v>
      </c>
      <c r="H3550" s="261" t="s">
        <v>6398</v>
      </c>
    </row>
    <row r="3551" spans="1:8" x14ac:dyDescent="0.2">
      <c r="A3551" t="s">
        <v>28</v>
      </c>
      <c r="B3551" s="261" t="s">
        <v>151</v>
      </c>
      <c r="C3551">
        <f>_xlfn.XLOOKUP(B3551,'2.1.trackMPD'!$R$7:$R$29,'2.1.trackMPD'!$T$7:$T$29)</f>
        <v>6</v>
      </c>
      <c r="D3551" s="261">
        <v>10</v>
      </c>
      <c r="E3551" s="261" t="s">
        <v>6400</v>
      </c>
      <c r="F3551" s="261" t="s">
        <v>111</v>
      </c>
      <c r="G3551" s="261" t="s">
        <v>140</v>
      </c>
      <c r="H3551" s="261" t="s">
        <v>6398</v>
      </c>
    </row>
    <row r="3552" spans="1:8" x14ac:dyDescent="0.2">
      <c r="A3552" t="s">
        <v>28</v>
      </c>
      <c r="B3552" s="261" t="s">
        <v>151</v>
      </c>
      <c r="C3552">
        <f>_xlfn.XLOOKUP(B3552,'2.1.trackMPD'!$R$7:$R$29,'2.1.trackMPD'!$T$7:$T$29)</f>
        <v>6</v>
      </c>
      <c r="D3552" s="261">
        <v>10</v>
      </c>
      <c r="E3552" s="261" t="s">
        <v>6400</v>
      </c>
      <c r="F3552" s="261" t="s">
        <v>110</v>
      </c>
      <c r="G3552" s="261" t="s">
        <v>124</v>
      </c>
      <c r="H3552" s="261" t="s">
        <v>6399</v>
      </c>
    </row>
    <row r="3553" spans="1:8" x14ac:dyDescent="0.2">
      <c r="A3553" t="s">
        <v>28</v>
      </c>
      <c r="B3553" s="261" t="s">
        <v>151</v>
      </c>
      <c r="C3553">
        <f>_xlfn.XLOOKUP(B3553,'2.1.trackMPD'!$R$7:$R$29,'2.1.trackMPD'!$T$7:$T$29)</f>
        <v>6</v>
      </c>
      <c r="D3553" s="261">
        <v>10</v>
      </c>
      <c r="E3553" s="261" t="s">
        <v>6400</v>
      </c>
      <c r="F3553" s="261" t="s">
        <v>110</v>
      </c>
      <c r="G3553" s="261" t="s">
        <v>140</v>
      </c>
      <c r="H3553" s="261" t="s">
        <v>6399</v>
      </c>
    </row>
    <row r="3554" spans="1:8" x14ac:dyDescent="0.2">
      <c r="A3554" t="s">
        <v>28</v>
      </c>
      <c r="B3554" s="261" t="s">
        <v>151</v>
      </c>
      <c r="C3554">
        <f>_xlfn.XLOOKUP(B3554,'2.1.trackMPD'!$R$7:$R$29,'2.1.trackMPD'!$T$7:$T$29)</f>
        <v>6</v>
      </c>
      <c r="D3554" s="261">
        <v>100</v>
      </c>
      <c r="E3554" s="261" t="s">
        <v>6400</v>
      </c>
      <c r="F3554" s="261" t="s">
        <v>110</v>
      </c>
      <c r="G3554" s="261" t="s">
        <v>124</v>
      </c>
      <c r="H3554" s="261" t="s">
        <v>6398</v>
      </c>
    </row>
    <row r="3555" spans="1:8" x14ac:dyDescent="0.2">
      <c r="A3555" t="s">
        <v>28</v>
      </c>
      <c r="B3555" s="261" t="s">
        <v>151</v>
      </c>
      <c r="C3555">
        <f>_xlfn.XLOOKUP(B3555,'2.1.trackMPD'!$R$7:$R$29,'2.1.trackMPD'!$T$7:$T$29)</f>
        <v>6</v>
      </c>
      <c r="D3555" s="261">
        <v>100</v>
      </c>
      <c r="E3555" s="261" t="s">
        <v>6400</v>
      </c>
      <c r="F3555" s="261" t="s">
        <v>110</v>
      </c>
      <c r="G3555" s="261" t="s">
        <v>140</v>
      </c>
      <c r="H3555" s="261" t="s">
        <v>6398</v>
      </c>
    </row>
    <row r="3556" spans="1:8" x14ac:dyDescent="0.2">
      <c r="A3556" t="s">
        <v>28</v>
      </c>
      <c r="B3556" s="261" t="s">
        <v>151</v>
      </c>
      <c r="C3556">
        <f>_xlfn.XLOOKUP(B3556,'2.1.trackMPD'!$R$7:$R$29,'2.1.trackMPD'!$T$7:$T$29)</f>
        <v>6</v>
      </c>
      <c r="D3556" s="261">
        <v>100</v>
      </c>
      <c r="E3556" s="261" t="s">
        <v>6400</v>
      </c>
      <c r="F3556" s="261" t="s">
        <v>111</v>
      </c>
      <c r="G3556" s="261" t="s">
        <v>124</v>
      </c>
      <c r="H3556" s="261" t="s">
        <v>6398</v>
      </c>
    </row>
    <row r="3557" spans="1:8" x14ac:dyDescent="0.2">
      <c r="A3557" t="s">
        <v>28</v>
      </c>
      <c r="B3557" s="261" t="s">
        <v>151</v>
      </c>
      <c r="C3557">
        <f>_xlfn.XLOOKUP(B3557,'2.1.trackMPD'!$R$7:$R$29,'2.1.trackMPD'!$T$7:$T$29)</f>
        <v>6</v>
      </c>
      <c r="D3557" s="261">
        <v>100</v>
      </c>
      <c r="E3557" s="261" t="s">
        <v>6400</v>
      </c>
      <c r="F3557" s="261" t="s">
        <v>111</v>
      </c>
      <c r="G3557" s="261" t="s">
        <v>140</v>
      </c>
      <c r="H3557" s="261" t="s">
        <v>6398</v>
      </c>
    </row>
    <row r="3558" spans="1:8" x14ac:dyDescent="0.2">
      <c r="A3558" t="s">
        <v>28</v>
      </c>
      <c r="B3558" s="261" t="s">
        <v>151</v>
      </c>
      <c r="C3558">
        <f>_xlfn.XLOOKUP(B3558,'2.1.trackMPD'!$R$7:$R$29,'2.1.trackMPD'!$T$7:$T$29)</f>
        <v>6</v>
      </c>
      <c r="D3558" s="261">
        <v>100</v>
      </c>
      <c r="E3558" s="261" t="s">
        <v>6400</v>
      </c>
      <c r="F3558" s="261" t="s">
        <v>110</v>
      </c>
      <c r="G3558" s="261" t="s">
        <v>124</v>
      </c>
      <c r="H3558" s="261" t="s">
        <v>6399</v>
      </c>
    </row>
    <row r="3559" spans="1:8" x14ac:dyDescent="0.2">
      <c r="A3559" t="s">
        <v>28</v>
      </c>
      <c r="B3559" s="261" t="s">
        <v>151</v>
      </c>
      <c r="C3559">
        <f>_xlfn.XLOOKUP(B3559,'2.1.trackMPD'!$R$7:$R$29,'2.1.trackMPD'!$T$7:$T$29)</f>
        <v>6</v>
      </c>
      <c r="D3559" s="261">
        <v>100</v>
      </c>
      <c r="E3559" s="261" t="s">
        <v>6400</v>
      </c>
      <c r="F3559" s="261" t="s">
        <v>110</v>
      </c>
      <c r="G3559" s="261" t="s">
        <v>140</v>
      </c>
      <c r="H3559" s="261" t="s">
        <v>6399</v>
      </c>
    </row>
    <row r="3560" spans="1:8" x14ac:dyDescent="0.2">
      <c r="A3560" t="s">
        <v>28</v>
      </c>
      <c r="B3560" s="261" t="s">
        <v>151</v>
      </c>
      <c r="C3560">
        <f>_xlfn.XLOOKUP(B3560,'2.1.trackMPD'!$R$7:$R$29,'2.1.trackMPD'!$T$7:$T$29)</f>
        <v>6</v>
      </c>
      <c r="D3560" s="261">
        <v>1000</v>
      </c>
      <c r="E3560" s="261" t="s">
        <v>6400</v>
      </c>
      <c r="F3560" s="261" t="s">
        <v>110</v>
      </c>
      <c r="G3560" s="261" t="s">
        <v>124</v>
      </c>
      <c r="H3560" s="261" t="s">
        <v>6398</v>
      </c>
    </row>
    <row r="3561" spans="1:8" x14ac:dyDescent="0.2">
      <c r="A3561" t="s">
        <v>28</v>
      </c>
      <c r="B3561" s="261" t="s">
        <v>151</v>
      </c>
      <c r="C3561">
        <f>_xlfn.XLOOKUP(B3561,'2.1.trackMPD'!$R$7:$R$29,'2.1.trackMPD'!$T$7:$T$29)</f>
        <v>6</v>
      </c>
      <c r="D3561" s="261">
        <v>1000</v>
      </c>
      <c r="E3561" s="261" t="s">
        <v>6400</v>
      </c>
      <c r="F3561" s="261" t="s">
        <v>110</v>
      </c>
      <c r="G3561" s="261" t="s">
        <v>140</v>
      </c>
      <c r="H3561" s="261" t="s">
        <v>6398</v>
      </c>
    </row>
    <row r="3562" spans="1:8" x14ac:dyDescent="0.2">
      <c r="A3562" t="s">
        <v>28</v>
      </c>
      <c r="B3562" s="261" t="s">
        <v>151</v>
      </c>
      <c r="C3562">
        <f>_xlfn.XLOOKUP(B3562,'2.1.trackMPD'!$R$7:$R$29,'2.1.trackMPD'!$T$7:$T$29)</f>
        <v>6</v>
      </c>
      <c r="D3562" s="261">
        <v>1000</v>
      </c>
      <c r="E3562" s="261" t="s">
        <v>6400</v>
      </c>
      <c r="F3562" s="261" t="s">
        <v>111</v>
      </c>
      <c r="G3562" s="261" t="s">
        <v>124</v>
      </c>
      <c r="H3562" s="261" t="s">
        <v>6398</v>
      </c>
    </row>
    <row r="3563" spans="1:8" x14ac:dyDescent="0.2">
      <c r="A3563" t="s">
        <v>28</v>
      </c>
      <c r="B3563" s="261" t="s">
        <v>151</v>
      </c>
      <c r="C3563">
        <f>_xlfn.XLOOKUP(B3563,'2.1.trackMPD'!$R$7:$R$29,'2.1.trackMPD'!$T$7:$T$29)</f>
        <v>6</v>
      </c>
      <c r="D3563" s="261">
        <v>1000</v>
      </c>
      <c r="E3563" s="261" t="s">
        <v>6400</v>
      </c>
      <c r="F3563" s="261" t="s">
        <v>111</v>
      </c>
      <c r="G3563" s="261" t="s">
        <v>140</v>
      </c>
      <c r="H3563" s="261" t="s">
        <v>6398</v>
      </c>
    </row>
    <row r="3564" spans="1:8" x14ac:dyDescent="0.2">
      <c r="A3564" t="s">
        <v>28</v>
      </c>
      <c r="B3564" s="261" t="s">
        <v>151</v>
      </c>
      <c r="C3564">
        <f>_xlfn.XLOOKUP(B3564,'2.1.trackMPD'!$R$7:$R$29,'2.1.trackMPD'!$T$7:$T$29)</f>
        <v>6</v>
      </c>
      <c r="D3564" s="261">
        <v>1000</v>
      </c>
      <c r="E3564" s="261" t="s">
        <v>6400</v>
      </c>
      <c r="F3564" s="261" t="s">
        <v>110</v>
      </c>
      <c r="G3564" s="261" t="s">
        <v>124</v>
      </c>
      <c r="H3564" s="261" t="s">
        <v>6399</v>
      </c>
    </row>
    <row r="3565" spans="1:8" x14ac:dyDescent="0.2">
      <c r="A3565" t="s">
        <v>28</v>
      </c>
      <c r="B3565" s="261" t="s">
        <v>151</v>
      </c>
      <c r="C3565">
        <f>_xlfn.XLOOKUP(B3565,'2.1.trackMPD'!$R$7:$R$29,'2.1.trackMPD'!$T$7:$T$29)</f>
        <v>6</v>
      </c>
      <c r="D3565" s="261">
        <v>1000</v>
      </c>
      <c r="E3565" s="261" t="s">
        <v>6400</v>
      </c>
      <c r="F3565" s="261" t="s">
        <v>110</v>
      </c>
      <c r="G3565" s="261" t="s">
        <v>140</v>
      </c>
      <c r="H3565" s="261" t="s">
        <v>6399</v>
      </c>
    </row>
    <row r="3566" spans="1:8" x14ac:dyDescent="0.2">
      <c r="A3566" t="s">
        <v>28</v>
      </c>
      <c r="B3566" s="261" t="s">
        <v>151</v>
      </c>
      <c r="C3566">
        <f>_xlfn.XLOOKUP(B3566,'2.1.trackMPD'!$R$7:$R$29,'2.1.trackMPD'!$T$7:$T$29)</f>
        <v>6</v>
      </c>
      <c r="D3566" s="261">
        <v>5000</v>
      </c>
      <c r="E3566" s="261" t="s">
        <v>6400</v>
      </c>
      <c r="F3566" s="261" t="s">
        <v>110</v>
      </c>
      <c r="G3566" s="261" t="s">
        <v>124</v>
      </c>
      <c r="H3566" s="261" t="s">
        <v>6398</v>
      </c>
    </row>
    <row r="3567" spans="1:8" x14ac:dyDescent="0.2">
      <c r="A3567" t="s">
        <v>28</v>
      </c>
      <c r="B3567" s="261" t="s">
        <v>151</v>
      </c>
      <c r="C3567">
        <f>_xlfn.XLOOKUP(B3567,'2.1.trackMPD'!$R$7:$R$29,'2.1.trackMPD'!$T$7:$T$29)</f>
        <v>6</v>
      </c>
      <c r="D3567" s="261">
        <v>5000</v>
      </c>
      <c r="E3567" s="261" t="s">
        <v>6400</v>
      </c>
      <c r="F3567" s="261" t="s">
        <v>110</v>
      </c>
      <c r="G3567" s="261" t="s">
        <v>140</v>
      </c>
      <c r="H3567" s="261" t="s">
        <v>6398</v>
      </c>
    </row>
    <row r="3568" spans="1:8" x14ac:dyDescent="0.2">
      <c r="A3568" t="s">
        <v>28</v>
      </c>
      <c r="B3568" s="261" t="s">
        <v>151</v>
      </c>
      <c r="C3568">
        <f>_xlfn.XLOOKUP(B3568,'2.1.trackMPD'!$R$7:$R$29,'2.1.trackMPD'!$T$7:$T$29)</f>
        <v>6</v>
      </c>
      <c r="D3568" s="261">
        <v>5000</v>
      </c>
      <c r="E3568" s="261" t="s">
        <v>6400</v>
      </c>
      <c r="F3568" s="261" t="s">
        <v>111</v>
      </c>
      <c r="G3568" s="261" t="s">
        <v>124</v>
      </c>
      <c r="H3568" s="261" t="s">
        <v>6398</v>
      </c>
    </row>
    <row r="3569" spans="1:8" x14ac:dyDescent="0.2">
      <c r="A3569" t="s">
        <v>28</v>
      </c>
      <c r="B3569" s="261" t="s">
        <v>151</v>
      </c>
      <c r="C3569">
        <f>_xlfn.XLOOKUP(B3569,'2.1.trackMPD'!$R$7:$R$29,'2.1.trackMPD'!$T$7:$T$29)</f>
        <v>6</v>
      </c>
      <c r="D3569" s="261">
        <v>5000</v>
      </c>
      <c r="E3569" s="261" t="s">
        <v>6400</v>
      </c>
      <c r="F3569" s="261" t="s">
        <v>111</v>
      </c>
      <c r="G3569" s="261" t="s">
        <v>140</v>
      </c>
      <c r="H3569" s="261" t="s">
        <v>6398</v>
      </c>
    </row>
    <row r="3570" spans="1:8" x14ac:dyDescent="0.2">
      <c r="A3570" t="s">
        <v>28</v>
      </c>
      <c r="B3570" s="261" t="s">
        <v>151</v>
      </c>
      <c r="C3570">
        <f>_xlfn.XLOOKUP(B3570,'2.1.trackMPD'!$R$7:$R$29,'2.1.trackMPD'!$T$7:$T$29)</f>
        <v>6</v>
      </c>
      <c r="D3570" s="261">
        <v>5000</v>
      </c>
      <c r="E3570" s="261" t="s">
        <v>6400</v>
      </c>
      <c r="F3570" s="261" t="s">
        <v>110</v>
      </c>
      <c r="G3570" s="261" t="s">
        <v>124</v>
      </c>
      <c r="H3570" s="261" t="s">
        <v>6399</v>
      </c>
    </row>
    <row r="3571" spans="1:8" x14ac:dyDescent="0.2">
      <c r="A3571" t="s">
        <v>28</v>
      </c>
      <c r="B3571" s="261" t="s">
        <v>151</v>
      </c>
      <c r="C3571">
        <f>_xlfn.XLOOKUP(B3571,'2.1.trackMPD'!$R$7:$R$29,'2.1.trackMPD'!$T$7:$T$29)</f>
        <v>6</v>
      </c>
      <c r="D3571" s="261">
        <v>5000</v>
      </c>
      <c r="E3571" s="261" t="s">
        <v>6400</v>
      </c>
      <c r="F3571" s="261" t="s">
        <v>110</v>
      </c>
      <c r="G3571" s="261" t="s">
        <v>140</v>
      </c>
      <c r="H3571" s="261" t="s">
        <v>6399</v>
      </c>
    </row>
    <row r="3572" spans="1:8" x14ac:dyDescent="0.2">
      <c r="A3572" t="s">
        <v>28</v>
      </c>
      <c r="B3572" s="261" t="s">
        <v>151</v>
      </c>
      <c r="C3572">
        <f>_xlfn.XLOOKUP(B3572,'2.1.trackMPD'!$R$7:$R$29,'2.1.trackMPD'!$T$7:$T$29)</f>
        <v>6</v>
      </c>
      <c r="D3572" s="261">
        <v>1</v>
      </c>
      <c r="E3572" s="261" t="s">
        <v>6401</v>
      </c>
      <c r="F3572" s="261" t="s">
        <v>110</v>
      </c>
      <c r="G3572" s="261" t="s">
        <v>124</v>
      </c>
      <c r="H3572" s="261" t="s">
        <v>6398</v>
      </c>
    </row>
    <row r="3573" spans="1:8" x14ac:dyDescent="0.2">
      <c r="A3573" t="s">
        <v>28</v>
      </c>
      <c r="B3573" s="261" t="s">
        <v>151</v>
      </c>
      <c r="C3573">
        <f>_xlfn.XLOOKUP(B3573,'2.1.trackMPD'!$R$7:$R$29,'2.1.trackMPD'!$T$7:$T$29)</f>
        <v>6</v>
      </c>
      <c r="D3573" s="261">
        <v>1</v>
      </c>
      <c r="E3573" s="261" t="s">
        <v>6401</v>
      </c>
      <c r="F3573" s="261" t="s">
        <v>110</v>
      </c>
      <c r="G3573" s="261" t="s">
        <v>140</v>
      </c>
      <c r="H3573" s="261" t="s">
        <v>6398</v>
      </c>
    </row>
    <row r="3574" spans="1:8" x14ac:dyDescent="0.2">
      <c r="A3574" t="s">
        <v>28</v>
      </c>
      <c r="B3574" s="261" t="s">
        <v>151</v>
      </c>
      <c r="C3574">
        <f>_xlfn.XLOOKUP(B3574,'2.1.trackMPD'!$R$7:$R$29,'2.1.trackMPD'!$T$7:$T$29)</f>
        <v>6</v>
      </c>
      <c r="D3574" s="261">
        <v>1</v>
      </c>
      <c r="E3574" s="261" t="s">
        <v>6401</v>
      </c>
      <c r="F3574" s="261" t="s">
        <v>111</v>
      </c>
      <c r="G3574" s="261" t="s">
        <v>124</v>
      </c>
      <c r="H3574" s="261" t="s">
        <v>6398</v>
      </c>
    </row>
    <row r="3575" spans="1:8" x14ac:dyDescent="0.2">
      <c r="A3575" t="s">
        <v>28</v>
      </c>
      <c r="B3575" s="261" t="s">
        <v>151</v>
      </c>
      <c r="C3575">
        <f>_xlfn.XLOOKUP(B3575,'2.1.trackMPD'!$R$7:$R$29,'2.1.trackMPD'!$T$7:$T$29)</f>
        <v>6</v>
      </c>
      <c r="D3575" s="261">
        <v>1</v>
      </c>
      <c r="E3575" s="261" t="s">
        <v>6401</v>
      </c>
      <c r="F3575" s="261" t="s">
        <v>111</v>
      </c>
      <c r="G3575" s="261" t="s">
        <v>140</v>
      </c>
      <c r="H3575" s="261" t="s">
        <v>6398</v>
      </c>
    </row>
    <row r="3576" spans="1:8" x14ac:dyDescent="0.2">
      <c r="A3576" t="s">
        <v>28</v>
      </c>
      <c r="B3576" s="261" t="s">
        <v>151</v>
      </c>
      <c r="C3576">
        <f>_xlfn.XLOOKUP(B3576,'2.1.trackMPD'!$R$7:$R$29,'2.1.trackMPD'!$T$7:$T$29)</f>
        <v>6</v>
      </c>
      <c r="D3576" s="261">
        <v>1</v>
      </c>
      <c r="E3576" s="261" t="s">
        <v>6401</v>
      </c>
      <c r="F3576" s="261" t="s">
        <v>110</v>
      </c>
      <c r="G3576" s="261" t="s">
        <v>124</v>
      </c>
      <c r="H3576" s="261" t="s">
        <v>6399</v>
      </c>
    </row>
    <row r="3577" spans="1:8" x14ac:dyDescent="0.2">
      <c r="A3577" t="s">
        <v>28</v>
      </c>
      <c r="B3577" s="261" t="s">
        <v>151</v>
      </c>
      <c r="C3577">
        <f>_xlfn.XLOOKUP(B3577,'2.1.trackMPD'!$R$7:$R$29,'2.1.trackMPD'!$T$7:$T$29)</f>
        <v>6</v>
      </c>
      <c r="D3577" s="261">
        <v>1</v>
      </c>
      <c r="E3577" s="261" t="s">
        <v>6401</v>
      </c>
      <c r="F3577" s="261" t="s">
        <v>110</v>
      </c>
      <c r="G3577" s="261" t="s">
        <v>140</v>
      </c>
      <c r="H3577" s="261" t="s">
        <v>6399</v>
      </c>
    </row>
    <row r="3578" spans="1:8" x14ac:dyDescent="0.2">
      <c r="A3578" t="s">
        <v>28</v>
      </c>
      <c r="B3578" s="261" t="s">
        <v>151</v>
      </c>
      <c r="C3578">
        <f>_xlfn.XLOOKUP(B3578,'2.1.trackMPD'!$R$7:$R$29,'2.1.trackMPD'!$T$7:$T$29)</f>
        <v>6</v>
      </c>
      <c r="D3578" s="261">
        <v>10</v>
      </c>
      <c r="E3578" s="261" t="s">
        <v>6401</v>
      </c>
      <c r="F3578" s="261" t="s">
        <v>110</v>
      </c>
      <c r="G3578" s="261" t="s">
        <v>124</v>
      </c>
      <c r="H3578" s="261" t="s">
        <v>6398</v>
      </c>
    </row>
    <row r="3579" spans="1:8" x14ac:dyDescent="0.2">
      <c r="A3579" t="s">
        <v>28</v>
      </c>
      <c r="B3579" s="261" t="s">
        <v>151</v>
      </c>
      <c r="C3579">
        <f>_xlfn.XLOOKUP(B3579,'2.1.trackMPD'!$R$7:$R$29,'2.1.trackMPD'!$T$7:$T$29)</f>
        <v>6</v>
      </c>
      <c r="D3579" s="261">
        <v>10</v>
      </c>
      <c r="E3579" s="261" t="s">
        <v>6401</v>
      </c>
      <c r="F3579" s="261" t="s">
        <v>110</v>
      </c>
      <c r="G3579" s="261" t="s">
        <v>140</v>
      </c>
      <c r="H3579" s="261" t="s">
        <v>6398</v>
      </c>
    </row>
    <row r="3580" spans="1:8" x14ac:dyDescent="0.2">
      <c r="A3580" t="s">
        <v>28</v>
      </c>
      <c r="B3580" s="261" t="s">
        <v>151</v>
      </c>
      <c r="C3580">
        <f>_xlfn.XLOOKUP(B3580,'2.1.trackMPD'!$R$7:$R$29,'2.1.trackMPD'!$T$7:$T$29)</f>
        <v>6</v>
      </c>
      <c r="D3580" s="261">
        <v>10</v>
      </c>
      <c r="E3580" s="261" t="s">
        <v>6401</v>
      </c>
      <c r="F3580" s="261" t="s">
        <v>111</v>
      </c>
      <c r="G3580" s="261" t="s">
        <v>124</v>
      </c>
      <c r="H3580" s="261" t="s">
        <v>6398</v>
      </c>
    </row>
    <row r="3581" spans="1:8" x14ac:dyDescent="0.2">
      <c r="A3581" t="s">
        <v>28</v>
      </c>
      <c r="B3581" s="261" t="s">
        <v>151</v>
      </c>
      <c r="C3581">
        <f>_xlfn.XLOOKUP(B3581,'2.1.trackMPD'!$R$7:$R$29,'2.1.trackMPD'!$T$7:$T$29)</f>
        <v>6</v>
      </c>
      <c r="D3581" s="261">
        <v>10</v>
      </c>
      <c r="E3581" s="261" t="s">
        <v>6401</v>
      </c>
      <c r="F3581" s="261" t="s">
        <v>111</v>
      </c>
      <c r="G3581" s="261" t="s">
        <v>140</v>
      </c>
      <c r="H3581" s="261" t="s">
        <v>6398</v>
      </c>
    </row>
    <row r="3582" spans="1:8" x14ac:dyDescent="0.2">
      <c r="A3582" t="s">
        <v>28</v>
      </c>
      <c r="B3582" s="261" t="s">
        <v>151</v>
      </c>
      <c r="C3582">
        <f>_xlfn.XLOOKUP(B3582,'2.1.trackMPD'!$R$7:$R$29,'2.1.trackMPD'!$T$7:$T$29)</f>
        <v>6</v>
      </c>
      <c r="D3582" s="261">
        <v>10</v>
      </c>
      <c r="E3582" s="261" t="s">
        <v>6401</v>
      </c>
      <c r="F3582" s="261" t="s">
        <v>110</v>
      </c>
      <c r="G3582" s="261" t="s">
        <v>124</v>
      </c>
      <c r="H3582" s="261" t="s">
        <v>6399</v>
      </c>
    </row>
    <row r="3583" spans="1:8" x14ac:dyDescent="0.2">
      <c r="A3583" t="s">
        <v>28</v>
      </c>
      <c r="B3583" s="261" t="s">
        <v>151</v>
      </c>
      <c r="C3583">
        <f>_xlfn.XLOOKUP(B3583,'2.1.trackMPD'!$R$7:$R$29,'2.1.trackMPD'!$T$7:$T$29)</f>
        <v>6</v>
      </c>
      <c r="D3583" s="261">
        <v>10</v>
      </c>
      <c r="E3583" s="261" t="s">
        <v>6401</v>
      </c>
      <c r="F3583" s="261" t="s">
        <v>110</v>
      </c>
      <c r="G3583" s="261" t="s">
        <v>140</v>
      </c>
      <c r="H3583" s="261" t="s">
        <v>6399</v>
      </c>
    </row>
    <row r="3584" spans="1:8" x14ac:dyDescent="0.2">
      <c r="A3584" t="s">
        <v>28</v>
      </c>
      <c r="B3584" s="261" t="s">
        <v>151</v>
      </c>
      <c r="C3584">
        <f>_xlfn.XLOOKUP(B3584,'2.1.trackMPD'!$R$7:$R$29,'2.1.trackMPD'!$T$7:$T$29)</f>
        <v>6</v>
      </c>
      <c r="D3584" s="261">
        <v>100</v>
      </c>
      <c r="E3584" s="261" t="s">
        <v>6401</v>
      </c>
      <c r="F3584" s="261" t="s">
        <v>110</v>
      </c>
      <c r="G3584" s="261" t="s">
        <v>124</v>
      </c>
      <c r="H3584" s="261" t="s">
        <v>6398</v>
      </c>
    </row>
    <row r="3585" spans="1:9" x14ac:dyDescent="0.2">
      <c r="A3585" t="s">
        <v>28</v>
      </c>
      <c r="B3585" s="261" t="s">
        <v>151</v>
      </c>
      <c r="C3585">
        <f>_xlfn.XLOOKUP(B3585,'2.1.trackMPD'!$R$7:$R$29,'2.1.trackMPD'!$T$7:$T$29)</f>
        <v>6</v>
      </c>
      <c r="D3585" s="261">
        <v>100</v>
      </c>
      <c r="E3585" s="261" t="s">
        <v>6401</v>
      </c>
      <c r="F3585" s="261" t="s">
        <v>110</v>
      </c>
      <c r="G3585" s="261" t="s">
        <v>140</v>
      </c>
      <c r="H3585" s="261" t="s">
        <v>6398</v>
      </c>
    </row>
    <row r="3586" spans="1:9" x14ac:dyDescent="0.2">
      <c r="A3586" t="s">
        <v>28</v>
      </c>
      <c r="B3586" s="261" t="s">
        <v>151</v>
      </c>
      <c r="C3586">
        <f>_xlfn.XLOOKUP(B3586,'2.1.trackMPD'!$R$7:$R$29,'2.1.trackMPD'!$T$7:$T$29)</f>
        <v>6</v>
      </c>
      <c r="D3586" s="261">
        <v>100</v>
      </c>
      <c r="E3586" s="261" t="s">
        <v>6401</v>
      </c>
      <c r="F3586" s="261" t="s">
        <v>111</v>
      </c>
      <c r="G3586" s="261" t="s">
        <v>124</v>
      </c>
      <c r="H3586" s="261" t="s">
        <v>6398</v>
      </c>
    </row>
    <row r="3587" spans="1:9" x14ac:dyDescent="0.2">
      <c r="A3587" t="s">
        <v>28</v>
      </c>
      <c r="B3587" s="261" t="s">
        <v>151</v>
      </c>
      <c r="C3587">
        <f>_xlfn.XLOOKUP(B3587,'2.1.trackMPD'!$R$7:$R$29,'2.1.trackMPD'!$T$7:$T$29)</f>
        <v>6</v>
      </c>
      <c r="D3587" s="261">
        <v>100</v>
      </c>
      <c r="E3587" s="261" t="s">
        <v>6401</v>
      </c>
      <c r="F3587" s="261" t="s">
        <v>111</v>
      </c>
      <c r="G3587" s="261" t="s">
        <v>140</v>
      </c>
      <c r="H3587" s="261" t="s">
        <v>6398</v>
      </c>
    </row>
    <row r="3588" spans="1:9" x14ac:dyDescent="0.2">
      <c r="A3588" t="s">
        <v>28</v>
      </c>
      <c r="B3588" s="261" t="s">
        <v>151</v>
      </c>
      <c r="C3588">
        <f>_xlfn.XLOOKUP(B3588,'2.1.trackMPD'!$R$7:$R$29,'2.1.trackMPD'!$T$7:$T$29)</f>
        <v>6</v>
      </c>
      <c r="D3588" s="261">
        <v>100</v>
      </c>
      <c r="E3588" s="261" t="s">
        <v>6401</v>
      </c>
      <c r="F3588" s="261" t="s">
        <v>110</v>
      </c>
      <c r="G3588" s="261" t="s">
        <v>124</v>
      </c>
      <c r="H3588" s="261" t="s">
        <v>6399</v>
      </c>
    </row>
    <row r="3589" spans="1:9" x14ac:dyDescent="0.2">
      <c r="A3589" t="s">
        <v>28</v>
      </c>
      <c r="B3589" s="261" t="s">
        <v>151</v>
      </c>
      <c r="C3589">
        <f>_xlfn.XLOOKUP(B3589,'2.1.trackMPD'!$R$7:$R$29,'2.1.trackMPD'!$T$7:$T$29)</f>
        <v>6</v>
      </c>
      <c r="D3589" s="261">
        <v>100</v>
      </c>
      <c r="E3589" s="261" t="s">
        <v>6401</v>
      </c>
      <c r="F3589" s="261" t="s">
        <v>110</v>
      </c>
      <c r="G3589" s="261" t="s">
        <v>140</v>
      </c>
      <c r="H3589" s="261" t="s">
        <v>6399</v>
      </c>
    </row>
    <row r="3590" spans="1:9" x14ac:dyDescent="0.2">
      <c r="A3590" t="s">
        <v>21</v>
      </c>
      <c r="B3590" t="s">
        <v>5</v>
      </c>
      <c r="C3590">
        <f>_xlfn.XLOOKUP(B3590,'2.1.trackMPD'!$R$7:$R$29,'2.1.trackMPD'!$T$7:$T$29)</f>
        <v>1</v>
      </c>
      <c r="D3590">
        <v>1</v>
      </c>
      <c r="E3590" t="s">
        <v>6396</v>
      </c>
      <c r="F3590" t="s">
        <v>110</v>
      </c>
      <c r="G3590" t="s">
        <v>124</v>
      </c>
      <c r="H3590" t="s">
        <v>6398</v>
      </c>
      <c r="I3590">
        <v>8.3499999999999996E-11</v>
      </c>
    </row>
    <row r="3591" spans="1:9" x14ac:dyDescent="0.2">
      <c r="A3591" t="s">
        <v>21</v>
      </c>
      <c r="B3591" t="s">
        <v>5</v>
      </c>
      <c r="C3591">
        <f>_xlfn.XLOOKUP(B3591,'2.1.trackMPD'!$R$7:$R$29,'2.1.trackMPD'!$T$7:$T$29)</f>
        <v>1</v>
      </c>
      <c r="D3591">
        <v>1</v>
      </c>
      <c r="E3591" t="s">
        <v>6396</v>
      </c>
      <c r="F3591" t="s">
        <v>110</v>
      </c>
      <c r="G3591" t="s">
        <v>140</v>
      </c>
      <c r="H3591" t="s">
        <v>6398</v>
      </c>
      <c r="I3591">
        <v>8.3499999999999996E-11</v>
      </c>
    </row>
    <row r="3592" spans="1:9" x14ac:dyDescent="0.2">
      <c r="A3592" t="s">
        <v>21</v>
      </c>
      <c r="B3592" t="s">
        <v>5</v>
      </c>
      <c r="C3592">
        <f>_xlfn.XLOOKUP(B3592,'2.1.trackMPD'!$R$7:$R$29,'2.1.trackMPD'!$T$7:$T$29)</f>
        <v>1</v>
      </c>
      <c r="D3592">
        <v>1</v>
      </c>
      <c r="E3592" t="s">
        <v>6396</v>
      </c>
      <c r="F3592" t="s">
        <v>111</v>
      </c>
      <c r="G3592" t="s">
        <v>124</v>
      </c>
      <c r="H3592" t="s">
        <v>6398</v>
      </c>
      <c r="I3592">
        <v>8.3499999999999996E-11</v>
      </c>
    </row>
    <row r="3593" spans="1:9" x14ac:dyDescent="0.2">
      <c r="A3593" t="s">
        <v>21</v>
      </c>
      <c r="B3593" t="s">
        <v>5</v>
      </c>
      <c r="C3593">
        <f>_xlfn.XLOOKUP(B3593,'2.1.trackMPD'!$R$7:$R$29,'2.1.trackMPD'!$T$7:$T$29)</f>
        <v>1</v>
      </c>
      <c r="D3593">
        <v>1</v>
      </c>
      <c r="E3593" t="s">
        <v>6396</v>
      </c>
      <c r="F3593" t="s">
        <v>111</v>
      </c>
      <c r="G3593" t="s">
        <v>140</v>
      </c>
      <c r="H3593" t="s">
        <v>6398</v>
      </c>
      <c r="I3593">
        <v>8.3499999999999996E-11</v>
      </c>
    </row>
    <row r="3594" spans="1:9" x14ac:dyDescent="0.2">
      <c r="A3594" t="s">
        <v>21</v>
      </c>
      <c r="B3594" t="s">
        <v>5</v>
      </c>
      <c r="C3594">
        <f>_xlfn.XLOOKUP(B3594,'2.1.trackMPD'!$R$7:$R$29,'2.1.trackMPD'!$T$7:$T$29)</f>
        <v>1</v>
      </c>
      <c r="D3594">
        <v>1</v>
      </c>
      <c r="E3594" t="s">
        <v>6396</v>
      </c>
      <c r="F3594" t="s">
        <v>110</v>
      </c>
      <c r="G3594" t="s">
        <v>124</v>
      </c>
      <c r="H3594" t="s">
        <v>6399</v>
      </c>
    </row>
    <row r="3595" spans="1:9" x14ac:dyDescent="0.2">
      <c r="A3595" t="s">
        <v>21</v>
      </c>
      <c r="B3595" t="s">
        <v>5</v>
      </c>
      <c r="C3595">
        <f>_xlfn.XLOOKUP(B3595,'2.1.trackMPD'!$R$7:$R$29,'2.1.trackMPD'!$T$7:$T$29)</f>
        <v>1</v>
      </c>
      <c r="D3595">
        <v>1</v>
      </c>
      <c r="E3595" t="s">
        <v>6396</v>
      </c>
      <c r="F3595" t="s">
        <v>110</v>
      </c>
      <c r="G3595" t="s">
        <v>140</v>
      </c>
      <c r="H3595" t="s">
        <v>6399</v>
      </c>
    </row>
    <row r="3596" spans="1:9" x14ac:dyDescent="0.2">
      <c r="A3596" t="s">
        <v>21</v>
      </c>
      <c r="B3596" t="s">
        <v>5</v>
      </c>
      <c r="C3596">
        <f>_xlfn.XLOOKUP(B3596,'2.1.trackMPD'!$R$7:$R$29,'2.1.trackMPD'!$T$7:$T$29)</f>
        <v>1</v>
      </c>
      <c r="D3596">
        <v>10</v>
      </c>
      <c r="E3596" t="s">
        <v>6396</v>
      </c>
      <c r="F3596" t="s">
        <v>110</v>
      </c>
      <c r="G3596" t="s">
        <v>124</v>
      </c>
      <c r="H3596" t="s">
        <v>6398</v>
      </c>
      <c r="I3596">
        <v>8.3499999999999996E-11</v>
      </c>
    </row>
    <row r="3597" spans="1:9" x14ac:dyDescent="0.2">
      <c r="A3597" t="s">
        <v>21</v>
      </c>
      <c r="B3597" t="s">
        <v>5</v>
      </c>
      <c r="C3597">
        <f>_xlfn.XLOOKUP(B3597,'2.1.trackMPD'!$R$7:$R$29,'2.1.trackMPD'!$T$7:$T$29)</f>
        <v>1</v>
      </c>
      <c r="D3597">
        <v>10</v>
      </c>
      <c r="E3597" t="s">
        <v>6396</v>
      </c>
      <c r="F3597" t="s">
        <v>110</v>
      </c>
      <c r="G3597" t="s">
        <v>140</v>
      </c>
      <c r="H3597" t="s">
        <v>6398</v>
      </c>
      <c r="I3597">
        <v>8.3499999999999996E-11</v>
      </c>
    </row>
    <row r="3598" spans="1:9" x14ac:dyDescent="0.2">
      <c r="A3598" t="s">
        <v>21</v>
      </c>
      <c r="B3598" t="s">
        <v>5</v>
      </c>
      <c r="C3598">
        <f>_xlfn.XLOOKUP(B3598,'2.1.trackMPD'!$R$7:$R$29,'2.1.trackMPD'!$T$7:$T$29)</f>
        <v>1</v>
      </c>
      <c r="D3598">
        <v>10</v>
      </c>
      <c r="E3598" t="s">
        <v>6396</v>
      </c>
      <c r="F3598" t="s">
        <v>111</v>
      </c>
      <c r="G3598" t="s">
        <v>124</v>
      </c>
      <c r="H3598" t="s">
        <v>6398</v>
      </c>
      <c r="I3598">
        <v>8.3499999999999996E-11</v>
      </c>
    </row>
    <row r="3599" spans="1:9" x14ac:dyDescent="0.2">
      <c r="A3599" t="s">
        <v>21</v>
      </c>
      <c r="B3599" t="s">
        <v>5</v>
      </c>
      <c r="C3599">
        <f>_xlfn.XLOOKUP(B3599,'2.1.trackMPD'!$R$7:$R$29,'2.1.trackMPD'!$T$7:$T$29)</f>
        <v>1</v>
      </c>
      <c r="D3599">
        <v>10</v>
      </c>
      <c r="E3599" t="s">
        <v>6396</v>
      </c>
      <c r="F3599" t="s">
        <v>111</v>
      </c>
      <c r="G3599" t="s">
        <v>140</v>
      </c>
      <c r="H3599" t="s">
        <v>6398</v>
      </c>
      <c r="I3599">
        <v>8.3499999999999996E-11</v>
      </c>
    </row>
    <row r="3600" spans="1:9" x14ac:dyDescent="0.2">
      <c r="A3600" t="s">
        <v>21</v>
      </c>
      <c r="B3600" t="s">
        <v>5</v>
      </c>
      <c r="C3600">
        <f>_xlfn.XLOOKUP(B3600,'2.1.trackMPD'!$R$7:$R$29,'2.1.trackMPD'!$T$7:$T$29)</f>
        <v>1</v>
      </c>
      <c r="D3600">
        <v>10</v>
      </c>
      <c r="E3600" t="s">
        <v>6396</v>
      </c>
      <c r="F3600" t="s">
        <v>110</v>
      </c>
      <c r="G3600" t="s">
        <v>124</v>
      </c>
      <c r="H3600" t="s">
        <v>6399</v>
      </c>
    </row>
    <row r="3601" spans="1:9" x14ac:dyDescent="0.2">
      <c r="A3601" t="s">
        <v>21</v>
      </c>
      <c r="B3601" t="s">
        <v>5</v>
      </c>
      <c r="C3601">
        <f>_xlfn.XLOOKUP(B3601,'2.1.trackMPD'!$R$7:$R$29,'2.1.trackMPD'!$T$7:$T$29)</f>
        <v>1</v>
      </c>
      <c r="D3601">
        <v>10</v>
      </c>
      <c r="E3601" t="s">
        <v>6396</v>
      </c>
      <c r="F3601" t="s">
        <v>110</v>
      </c>
      <c r="G3601" t="s">
        <v>140</v>
      </c>
      <c r="H3601" t="s">
        <v>6399</v>
      </c>
    </row>
    <row r="3602" spans="1:9" x14ac:dyDescent="0.2">
      <c r="A3602" t="s">
        <v>21</v>
      </c>
      <c r="B3602" t="s">
        <v>5</v>
      </c>
      <c r="C3602">
        <f>_xlfn.XLOOKUP(B3602,'2.1.trackMPD'!$R$7:$R$29,'2.1.trackMPD'!$T$7:$T$29)</f>
        <v>1</v>
      </c>
      <c r="D3602">
        <v>100</v>
      </c>
      <c r="E3602" t="s">
        <v>6396</v>
      </c>
      <c r="F3602" t="s">
        <v>110</v>
      </c>
      <c r="G3602" t="s">
        <v>124</v>
      </c>
      <c r="H3602" t="s">
        <v>6398</v>
      </c>
      <c r="I3602">
        <v>8.3499999999999996E-11</v>
      </c>
    </row>
    <row r="3603" spans="1:9" x14ac:dyDescent="0.2">
      <c r="A3603" t="s">
        <v>21</v>
      </c>
      <c r="B3603" t="s">
        <v>5</v>
      </c>
      <c r="C3603">
        <f>_xlfn.XLOOKUP(B3603,'2.1.trackMPD'!$R$7:$R$29,'2.1.trackMPD'!$T$7:$T$29)</f>
        <v>1</v>
      </c>
      <c r="D3603">
        <v>100</v>
      </c>
      <c r="E3603" t="s">
        <v>6396</v>
      </c>
      <c r="F3603" t="s">
        <v>110</v>
      </c>
      <c r="G3603" t="s">
        <v>140</v>
      </c>
      <c r="H3603" t="s">
        <v>6398</v>
      </c>
      <c r="I3603">
        <v>8.3499999999999996E-11</v>
      </c>
    </row>
    <row r="3604" spans="1:9" x14ac:dyDescent="0.2">
      <c r="A3604" t="s">
        <v>21</v>
      </c>
      <c r="B3604" t="s">
        <v>5</v>
      </c>
      <c r="C3604">
        <f>_xlfn.XLOOKUP(B3604,'2.1.trackMPD'!$R$7:$R$29,'2.1.trackMPD'!$T$7:$T$29)</f>
        <v>1</v>
      </c>
      <c r="D3604">
        <v>100</v>
      </c>
      <c r="E3604" t="s">
        <v>6396</v>
      </c>
      <c r="F3604" t="s">
        <v>111</v>
      </c>
      <c r="G3604" t="s">
        <v>124</v>
      </c>
      <c r="H3604" t="s">
        <v>6398</v>
      </c>
      <c r="I3604">
        <v>8.3499999999999996E-11</v>
      </c>
    </row>
    <row r="3605" spans="1:9" x14ac:dyDescent="0.2">
      <c r="A3605" t="s">
        <v>21</v>
      </c>
      <c r="B3605" t="s">
        <v>5</v>
      </c>
      <c r="C3605">
        <f>_xlfn.XLOOKUP(B3605,'2.1.trackMPD'!$R$7:$R$29,'2.1.trackMPD'!$T$7:$T$29)</f>
        <v>1</v>
      </c>
      <c r="D3605">
        <v>100</v>
      </c>
      <c r="E3605" t="s">
        <v>6396</v>
      </c>
      <c r="F3605" t="s">
        <v>111</v>
      </c>
      <c r="G3605" t="s">
        <v>140</v>
      </c>
      <c r="H3605" t="s">
        <v>6398</v>
      </c>
      <c r="I3605">
        <v>8.3499999999999996E-11</v>
      </c>
    </row>
    <row r="3606" spans="1:9" x14ac:dyDescent="0.2">
      <c r="A3606" t="s">
        <v>21</v>
      </c>
      <c r="B3606" t="s">
        <v>5</v>
      </c>
      <c r="C3606">
        <f>_xlfn.XLOOKUP(B3606,'2.1.trackMPD'!$R$7:$R$29,'2.1.trackMPD'!$T$7:$T$29)</f>
        <v>1</v>
      </c>
      <c r="D3606">
        <v>100</v>
      </c>
      <c r="E3606" t="s">
        <v>6396</v>
      </c>
      <c r="F3606" t="s">
        <v>110</v>
      </c>
      <c r="G3606" t="s">
        <v>124</v>
      </c>
      <c r="H3606" t="s">
        <v>6399</v>
      </c>
    </row>
    <row r="3607" spans="1:9" x14ac:dyDescent="0.2">
      <c r="A3607" t="s">
        <v>21</v>
      </c>
      <c r="B3607" t="s">
        <v>5</v>
      </c>
      <c r="C3607">
        <f>_xlfn.XLOOKUP(B3607,'2.1.trackMPD'!$R$7:$R$29,'2.1.trackMPD'!$T$7:$T$29)</f>
        <v>1</v>
      </c>
      <c r="D3607">
        <v>100</v>
      </c>
      <c r="E3607" t="s">
        <v>6396</v>
      </c>
      <c r="F3607" t="s">
        <v>110</v>
      </c>
      <c r="G3607" t="s">
        <v>140</v>
      </c>
      <c r="H3607" t="s">
        <v>6399</v>
      </c>
    </row>
    <row r="3608" spans="1:9" x14ac:dyDescent="0.2">
      <c r="A3608" t="s">
        <v>21</v>
      </c>
      <c r="B3608" t="s">
        <v>5</v>
      </c>
      <c r="C3608">
        <f>_xlfn.XLOOKUP(B3608,'2.1.trackMPD'!$R$7:$R$29,'2.1.trackMPD'!$T$7:$T$29)</f>
        <v>1</v>
      </c>
      <c r="D3608">
        <v>1000</v>
      </c>
      <c r="E3608" t="s">
        <v>6396</v>
      </c>
      <c r="F3608" t="s">
        <v>110</v>
      </c>
      <c r="G3608" t="s">
        <v>124</v>
      </c>
      <c r="H3608" t="s">
        <v>6398</v>
      </c>
      <c r="I3608">
        <v>8.3499999999999996E-11</v>
      </c>
    </row>
    <row r="3609" spans="1:9" x14ac:dyDescent="0.2">
      <c r="A3609" t="s">
        <v>21</v>
      </c>
      <c r="B3609" t="s">
        <v>5</v>
      </c>
      <c r="C3609">
        <f>_xlfn.XLOOKUP(B3609,'2.1.trackMPD'!$R$7:$R$29,'2.1.trackMPD'!$T$7:$T$29)</f>
        <v>1</v>
      </c>
      <c r="D3609">
        <v>1000</v>
      </c>
      <c r="E3609" t="s">
        <v>6396</v>
      </c>
      <c r="F3609" t="s">
        <v>110</v>
      </c>
      <c r="G3609" t="s">
        <v>140</v>
      </c>
      <c r="H3609" t="s">
        <v>6398</v>
      </c>
      <c r="I3609">
        <v>8.3499999999999996E-11</v>
      </c>
    </row>
    <row r="3610" spans="1:9" x14ac:dyDescent="0.2">
      <c r="A3610" t="s">
        <v>21</v>
      </c>
      <c r="B3610" t="s">
        <v>5</v>
      </c>
      <c r="C3610">
        <f>_xlfn.XLOOKUP(B3610,'2.1.trackMPD'!$R$7:$R$29,'2.1.trackMPD'!$T$7:$T$29)</f>
        <v>1</v>
      </c>
      <c r="D3610">
        <v>1000</v>
      </c>
      <c r="E3610" t="s">
        <v>6396</v>
      </c>
      <c r="F3610" t="s">
        <v>111</v>
      </c>
      <c r="G3610" t="s">
        <v>124</v>
      </c>
      <c r="H3610" t="s">
        <v>6398</v>
      </c>
      <c r="I3610">
        <v>8.3499999999999996E-11</v>
      </c>
    </row>
    <row r="3611" spans="1:9" x14ac:dyDescent="0.2">
      <c r="A3611" t="s">
        <v>21</v>
      </c>
      <c r="B3611" t="s">
        <v>5</v>
      </c>
      <c r="C3611">
        <f>_xlfn.XLOOKUP(B3611,'2.1.trackMPD'!$R$7:$R$29,'2.1.trackMPD'!$T$7:$T$29)</f>
        <v>1</v>
      </c>
      <c r="D3611">
        <v>1000</v>
      </c>
      <c r="E3611" t="s">
        <v>6396</v>
      </c>
      <c r="F3611" t="s">
        <v>111</v>
      </c>
      <c r="G3611" t="s">
        <v>140</v>
      </c>
      <c r="H3611" t="s">
        <v>6398</v>
      </c>
      <c r="I3611">
        <v>8.3499999999999996E-11</v>
      </c>
    </row>
    <row r="3612" spans="1:9" x14ac:dyDescent="0.2">
      <c r="A3612" t="s">
        <v>21</v>
      </c>
      <c r="B3612" t="s">
        <v>5</v>
      </c>
      <c r="C3612">
        <f>_xlfn.XLOOKUP(B3612,'2.1.trackMPD'!$R$7:$R$29,'2.1.trackMPD'!$T$7:$T$29)</f>
        <v>1</v>
      </c>
      <c r="D3612">
        <v>1000</v>
      </c>
      <c r="E3612" t="s">
        <v>6396</v>
      </c>
      <c r="F3612" t="s">
        <v>110</v>
      </c>
      <c r="G3612" t="s">
        <v>124</v>
      </c>
      <c r="H3612" t="s">
        <v>6399</v>
      </c>
    </row>
    <row r="3613" spans="1:9" x14ac:dyDescent="0.2">
      <c r="A3613" t="s">
        <v>21</v>
      </c>
      <c r="B3613" t="s">
        <v>5</v>
      </c>
      <c r="C3613">
        <f>_xlfn.XLOOKUP(B3613,'2.1.trackMPD'!$R$7:$R$29,'2.1.trackMPD'!$T$7:$T$29)</f>
        <v>1</v>
      </c>
      <c r="D3613">
        <v>1000</v>
      </c>
      <c r="E3613" t="s">
        <v>6396</v>
      </c>
      <c r="F3613" t="s">
        <v>110</v>
      </c>
      <c r="G3613" t="s">
        <v>140</v>
      </c>
      <c r="H3613" t="s">
        <v>6399</v>
      </c>
    </row>
    <row r="3614" spans="1:9" x14ac:dyDescent="0.2">
      <c r="A3614" t="s">
        <v>21</v>
      </c>
      <c r="B3614" t="s">
        <v>5</v>
      </c>
      <c r="C3614">
        <f>_xlfn.XLOOKUP(B3614,'2.1.trackMPD'!$R$7:$R$29,'2.1.trackMPD'!$T$7:$T$29)</f>
        <v>1</v>
      </c>
      <c r="D3614">
        <v>5000</v>
      </c>
      <c r="E3614" t="s">
        <v>6396</v>
      </c>
      <c r="F3614" t="s">
        <v>110</v>
      </c>
      <c r="G3614" t="s">
        <v>124</v>
      </c>
      <c r="H3614" t="s">
        <v>6398</v>
      </c>
      <c r="I3614">
        <v>8.3499999999999996E-11</v>
      </c>
    </row>
    <row r="3615" spans="1:9" x14ac:dyDescent="0.2">
      <c r="A3615" t="s">
        <v>21</v>
      </c>
      <c r="B3615" t="s">
        <v>5</v>
      </c>
      <c r="C3615">
        <f>_xlfn.XLOOKUP(B3615,'2.1.trackMPD'!$R$7:$R$29,'2.1.trackMPD'!$T$7:$T$29)</f>
        <v>1</v>
      </c>
      <c r="D3615">
        <v>5000</v>
      </c>
      <c r="E3615" t="s">
        <v>6396</v>
      </c>
      <c r="F3615" t="s">
        <v>110</v>
      </c>
      <c r="G3615" t="s">
        <v>140</v>
      </c>
      <c r="H3615" t="s">
        <v>6398</v>
      </c>
      <c r="I3615">
        <v>8.3499999999999996E-11</v>
      </c>
    </row>
    <row r="3616" spans="1:9" x14ac:dyDescent="0.2">
      <c r="A3616" t="s">
        <v>21</v>
      </c>
      <c r="B3616" t="s">
        <v>5</v>
      </c>
      <c r="C3616">
        <f>_xlfn.XLOOKUP(B3616,'2.1.trackMPD'!$R$7:$R$29,'2.1.trackMPD'!$T$7:$T$29)</f>
        <v>1</v>
      </c>
      <c r="D3616">
        <v>5000</v>
      </c>
      <c r="E3616" t="s">
        <v>6396</v>
      </c>
      <c r="F3616" t="s">
        <v>111</v>
      </c>
      <c r="G3616" t="s">
        <v>124</v>
      </c>
      <c r="H3616" t="s">
        <v>6398</v>
      </c>
      <c r="I3616">
        <v>8.3499999999999996E-11</v>
      </c>
    </row>
    <row r="3617" spans="1:9" x14ac:dyDescent="0.2">
      <c r="A3617" t="s">
        <v>21</v>
      </c>
      <c r="B3617" t="s">
        <v>5</v>
      </c>
      <c r="C3617">
        <f>_xlfn.XLOOKUP(B3617,'2.1.trackMPD'!$R$7:$R$29,'2.1.trackMPD'!$T$7:$T$29)</f>
        <v>1</v>
      </c>
      <c r="D3617">
        <v>5000</v>
      </c>
      <c r="E3617" t="s">
        <v>6396</v>
      </c>
      <c r="F3617" t="s">
        <v>111</v>
      </c>
      <c r="G3617" t="s">
        <v>140</v>
      </c>
      <c r="H3617" t="s">
        <v>6398</v>
      </c>
      <c r="I3617">
        <v>8.3499999999999996E-11</v>
      </c>
    </row>
    <row r="3618" spans="1:9" x14ac:dyDescent="0.2">
      <c r="A3618" t="s">
        <v>21</v>
      </c>
      <c r="B3618" t="s">
        <v>5</v>
      </c>
      <c r="C3618">
        <f>_xlfn.XLOOKUP(B3618,'2.1.trackMPD'!$R$7:$R$29,'2.1.trackMPD'!$T$7:$T$29)</f>
        <v>1</v>
      </c>
      <c r="D3618">
        <v>5000</v>
      </c>
      <c r="E3618" t="s">
        <v>6396</v>
      </c>
      <c r="F3618" t="s">
        <v>110</v>
      </c>
      <c r="G3618" t="s">
        <v>124</v>
      </c>
      <c r="H3618" t="s">
        <v>6399</v>
      </c>
    </row>
    <row r="3619" spans="1:9" x14ac:dyDescent="0.2">
      <c r="A3619" t="s">
        <v>21</v>
      </c>
      <c r="B3619" t="s">
        <v>5</v>
      </c>
      <c r="C3619">
        <f>_xlfn.XLOOKUP(B3619,'2.1.trackMPD'!$R$7:$R$29,'2.1.trackMPD'!$T$7:$T$29)</f>
        <v>1</v>
      </c>
      <c r="D3619">
        <v>5000</v>
      </c>
      <c r="E3619" t="s">
        <v>6396</v>
      </c>
      <c r="F3619" t="s">
        <v>110</v>
      </c>
      <c r="G3619" t="s">
        <v>140</v>
      </c>
      <c r="H3619" t="s">
        <v>6399</v>
      </c>
    </row>
    <row r="3620" spans="1:9" x14ac:dyDescent="0.2">
      <c r="A3620" t="s">
        <v>21</v>
      </c>
      <c r="B3620" t="s">
        <v>5</v>
      </c>
      <c r="C3620">
        <f>_xlfn.XLOOKUP(B3620,'2.1.trackMPD'!$R$7:$R$29,'2.1.trackMPD'!$T$7:$T$29)</f>
        <v>1</v>
      </c>
      <c r="D3620">
        <v>1</v>
      </c>
      <c r="E3620" t="s">
        <v>6400</v>
      </c>
      <c r="F3620" t="s">
        <v>110</v>
      </c>
      <c r="G3620" t="s">
        <v>124</v>
      </c>
      <c r="H3620" t="s">
        <v>6398</v>
      </c>
      <c r="I3620">
        <v>8.3499999999999996E-11</v>
      </c>
    </row>
    <row r="3621" spans="1:9" x14ac:dyDescent="0.2">
      <c r="A3621" t="s">
        <v>21</v>
      </c>
      <c r="B3621" t="s">
        <v>5</v>
      </c>
      <c r="C3621">
        <f>_xlfn.XLOOKUP(B3621,'2.1.trackMPD'!$R$7:$R$29,'2.1.trackMPD'!$T$7:$T$29)</f>
        <v>1</v>
      </c>
      <c r="D3621">
        <v>1</v>
      </c>
      <c r="E3621" t="s">
        <v>6400</v>
      </c>
      <c r="F3621" t="s">
        <v>110</v>
      </c>
      <c r="G3621" t="s">
        <v>140</v>
      </c>
      <c r="H3621" t="s">
        <v>6398</v>
      </c>
      <c r="I3621">
        <v>8.3499999999999996E-11</v>
      </c>
    </row>
    <row r="3622" spans="1:9" x14ac:dyDescent="0.2">
      <c r="A3622" t="s">
        <v>21</v>
      </c>
      <c r="B3622" t="s">
        <v>5</v>
      </c>
      <c r="C3622">
        <f>_xlfn.XLOOKUP(B3622,'2.1.trackMPD'!$R$7:$R$29,'2.1.trackMPD'!$T$7:$T$29)</f>
        <v>1</v>
      </c>
      <c r="D3622">
        <v>1</v>
      </c>
      <c r="E3622" t="s">
        <v>6400</v>
      </c>
      <c r="F3622" t="s">
        <v>111</v>
      </c>
      <c r="G3622" t="s">
        <v>124</v>
      </c>
      <c r="H3622" t="s">
        <v>6398</v>
      </c>
      <c r="I3622">
        <v>8.3499999999999996E-11</v>
      </c>
    </row>
    <row r="3623" spans="1:9" x14ac:dyDescent="0.2">
      <c r="A3623" t="s">
        <v>21</v>
      </c>
      <c r="B3623" t="s">
        <v>5</v>
      </c>
      <c r="C3623">
        <f>_xlfn.XLOOKUP(B3623,'2.1.trackMPD'!$R$7:$R$29,'2.1.trackMPD'!$T$7:$T$29)</f>
        <v>1</v>
      </c>
      <c r="D3623">
        <v>1</v>
      </c>
      <c r="E3623" t="s">
        <v>6400</v>
      </c>
      <c r="F3623" t="s">
        <v>111</v>
      </c>
      <c r="G3623" t="s">
        <v>140</v>
      </c>
      <c r="H3623" t="s">
        <v>6398</v>
      </c>
      <c r="I3623">
        <v>8.3499999999999996E-11</v>
      </c>
    </row>
    <row r="3624" spans="1:9" x14ac:dyDescent="0.2">
      <c r="A3624" t="s">
        <v>21</v>
      </c>
      <c r="B3624" t="s">
        <v>5</v>
      </c>
      <c r="C3624">
        <f>_xlfn.XLOOKUP(B3624,'2.1.trackMPD'!$R$7:$R$29,'2.1.trackMPD'!$T$7:$T$29)</f>
        <v>1</v>
      </c>
      <c r="D3624">
        <v>1</v>
      </c>
      <c r="E3624" t="s">
        <v>6400</v>
      </c>
      <c r="F3624" t="s">
        <v>110</v>
      </c>
      <c r="G3624" t="s">
        <v>124</v>
      </c>
      <c r="H3624" t="s">
        <v>6399</v>
      </c>
    </row>
    <row r="3625" spans="1:9" x14ac:dyDescent="0.2">
      <c r="A3625" t="s">
        <v>21</v>
      </c>
      <c r="B3625" t="s">
        <v>5</v>
      </c>
      <c r="C3625">
        <f>_xlfn.XLOOKUP(B3625,'2.1.trackMPD'!$R$7:$R$29,'2.1.trackMPD'!$T$7:$T$29)</f>
        <v>1</v>
      </c>
      <c r="D3625">
        <v>1</v>
      </c>
      <c r="E3625" t="s">
        <v>6400</v>
      </c>
      <c r="F3625" t="s">
        <v>110</v>
      </c>
      <c r="G3625" t="s">
        <v>140</v>
      </c>
      <c r="H3625" t="s">
        <v>6399</v>
      </c>
    </row>
    <row r="3626" spans="1:9" x14ac:dyDescent="0.2">
      <c r="A3626" t="s">
        <v>21</v>
      </c>
      <c r="B3626" t="s">
        <v>5</v>
      </c>
      <c r="C3626">
        <f>_xlfn.XLOOKUP(B3626,'2.1.trackMPD'!$R$7:$R$29,'2.1.trackMPD'!$T$7:$T$29)</f>
        <v>1</v>
      </c>
      <c r="D3626">
        <v>10</v>
      </c>
      <c r="E3626" t="s">
        <v>6400</v>
      </c>
      <c r="F3626" t="s">
        <v>110</v>
      </c>
      <c r="G3626" t="s">
        <v>124</v>
      </c>
      <c r="H3626" t="s">
        <v>6398</v>
      </c>
      <c r="I3626">
        <v>8.3499999999999996E-11</v>
      </c>
    </row>
    <row r="3627" spans="1:9" x14ac:dyDescent="0.2">
      <c r="A3627" t="s">
        <v>21</v>
      </c>
      <c r="B3627" t="s">
        <v>5</v>
      </c>
      <c r="C3627">
        <f>_xlfn.XLOOKUP(B3627,'2.1.trackMPD'!$R$7:$R$29,'2.1.trackMPD'!$T$7:$T$29)</f>
        <v>1</v>
      </c>
      <c r="D3627">
        <v>10</v>
      </c>
      <c r="E3627" t="s">
        <v>6400</v>
      </c>
      <c r="F3627" t="s">
        <v>110</v>
      </c>
      <c r="G3627" t="s">
        <v>140</v>
      </c>
      <c r="H3627" t="s">
        <v>6398</v>
      </c>
      <c r="I3627">
        <v>8.3499999999999996E-11</v>
      </c>
    </row>
    <row r="3628" spans="1:9" x14ac:dyDescent="0.2">
      <c r="A3628" t="s">
        <v>21</v>
      </c>
      <c r="B3628" t="s">
        <v>5</v>
      </c>
      <c r="C3628">
        <f>_xlfn.XLOOKUP(B3628,'2.1.trackMPD'!$R$7:$R$29,'2.1.trackMPD'!$T$7:$T$29)</f>
        <v>1</v>
      </c>
      <c r="D3628">
        <v>10</v>
      </c>
      <c r="E3628" t="s">
        <v>6400</v>
      </c>
      <c r="F3628" t="s">
        <v>111</v>
      </c>
      <c r="G3628" t="s">
        <v>124</v>
      </c>
      <c r="H3628" t="s">
        <v>6398</v>
      </c>
      <c r="I3628">
        <v>8.3499999999999996E-11</v>
      </c>
    </row>
    <row r="3629" spans="1:9" x14ac:dyDescent="0.2">
      <c r="A3629" t="s">
        <v>21</v>
      </c>
      <c r="B3629" t="s">
        <v>5</v>
      </c>
      <c r="C3629">
        <f>_xlfn.XLOOKUP(B3629,'2.1.trackMPD'!$R$7:$R$29,'2.1.trackMPD'!$T$7:$T$29)</f>
        <v>1</v>
      </c>
      <c r="D3629">
        <v>10</v>
      </c>
      <c r="E3629" t="s">
        <v>6400</v>
      </c>
      <c r="F3629" t="s">
        <v>111</v>
      </c>
      <c r="G3629" t="s">
        <v>140</v>
      </c>
      <c r="H3629" t="s">
        <v>6398</v>
      </c>
      <c r="I3629">
        <v>8.3499999999999996E-11</v>
      </c>
    </row>
    <row r="3630" spans="1:9" x14ac:dyDescent="0.2">
      <c r="A3630" t="s">
        <v>21</v>
      </c>
      <c r="B3630" t="s">
        <v>5</v>
      </c>
      <c r="C3630">
        <f>_xlfn.XLOOKUP(B3630,'2.1.trackMPD'!$R$7:$R$29,'2.1.trackMPD'!$T$7:$T$29)</f>
        <v>1</v>
      </c>
      <c r="D3630">
        <v>10</v>
      </c>
      <c r="E3630" t="s">
        <v>6400</v>
      </c>
      <c r="F3630" t="s">
        <v>110</v>
      </c>
      <c r="G3630" t="s">
        <v>124</v>
      </c>
      <c r="H3630" t="s">
        <v>6399</v>
      </c>
    </row>
    <row r="3631" spans="1:9" x14ac:dyDescent="0.2">
      <c r="A3631" t="s">
        <v>21</v>
      </c>
      <c r="B3631" t="s">
        <v>5</v>
      </c>
      <c r="C3631">
        <f>_xlfn.XLOOKUP(B3631,'2.1.trackMPD'!$R$7:$R$29,'2.1.trackMPD'!$T$7:$T$29)</f>
        <v>1</v>
      </c>
      <c r="D3631">
        <v>10</v>
      </c>
      <c r="E3631" t="s">
        <v>6400</v>
      </c>
      <c r="F3631" t="s">
        <v>110</v>
      </c>
      <c r="G3631" t="s">
        <v>140</v>
      </c>
      <c r="H3631" t="s">
        <v>6399</v>
      </c>
    </row>
    <row r="3632" spans="1:9" x14ac:dyDescent="0.2">
      <c r="A3632" t="s">
        <v>21</v>
      </c>
      <c r="B3632" t="s">
        <v>5</v>
      </c>
      <c r="C3632">
        <f>_xlfn.XLOOKUP(B3632,'2.1.trackMPD'!$R$7:$R$29,'2.1.trackMPD'!$T$7:$T$29)</f>
        <v>1</v>
      </c>
      <c r="D3632">
        <v>100</v>
      </c>
      <c r="E3632" t="s">
        <v>6400</v>
      </c>
      <c r="F3632" t="s">
        <v>110</v>
      </c>
      <c r="G3632" t="s">
        <v>124</v>
      </c>
      <c r="H3632" t="s">
        <v>6398</v>
      </c>
      <c r="I3632">
        <v>8.3499999999999996E-11</v>
      </c>
    </row>
    <row r="3633" spans="1:9" x14ac:dyDescent="0.2">
      <c r="A3633" t="s">
        <v>21</v>
      </c>
      <c r="B3633" t="s">
        <v>5</v>
      </c>
      <c r="C3633">
        <f>_xlfn.XLOOKUP(B3633,'2.1.trackMPD'!$R$7:$R$29,'2.1.trackMPD'!$T$7:$T$29)</f>
        <v>1</v>
      </c>
      <c r="D3633">
        <v>100</v>
      </c>
      <c r="E3633" t="s">
        <v>6400</v>
      </c>
      <c r="F3633" t="s">
        <v>110</v>
      </c>
      <c r="G3633" t="s">
        <v>140</v>
      </c>
      <c r="H3633" t="s">
        <v>6398</v>
      </c>
      <c r="I3633">
        <v>8.3499999999999996E-11</v>
      </c>
    </row>
    <row r="3634" spans="1:9" x14ac:dyDescent="0.2">
      <c r="A3634" t="s">
        <v>21</v>
      </c>
      <c r="B3634" t="s">
        <v>5</v>
      </c>
      <c r="C3634">
        <f>_xlfn.XLOOKUP(B3634,'2.1.trackMPD'!$R$7:$R$29,'2.1.trackMPD'!$T$7:$T$29)</f>
        <v>1</v>
      </c>
      <c r="D3634">
        <v>100</v>
      </c>
      <c r="E3634" t="s">
        <v>6400</v>
      </c>
      <c r="F3634" t="s">
        <v>111</v>
      </c>
      <c r="G3634" t="s">
        <v>124</v>
      </c>
      <c r="H3634" t="s">
        <v>6398</v>
      </c>
      <c r="I3634">
        <v>8.3499999999999996E-11</v>
      </c>
    </row>
    <row r="3635" spans="1:9" x14ac:dyDescent="0.2">
      <c r="A3635" t="s">
        <v>21</v>
      </c>
      <c r="B3635" t="s">
        <v>5</v>
      </c>
      <c r="C3635">
        <f>_xlfn.XLOOKUP(B3635,'2.1.trackMPD'!$R$7:$R$29,'2.1.trackMPD'!$T$7:$T$29)</f>
        <v>1</v>
      </c>
      <c r="D3635">
        <v>100</v>
      </c>
      <c r="E3635" t="s">
        <v>6400</v>
      </c>
      <c r="F3635" t="s">
        <v>111</v>
      </c>
      <c r="G3635" t="s">
        <v>140</v>
      </c>
      <c r="H3635" t="s">
        <v>6398</v>
      </c>
      <c r="I3635">
        <v>8.3499999999999996E-11</v>
      </c>
    </row>
    <row r="3636" spans="1:9" x14ac:dyDescent="0.2">
      <c r="A3636" t="s">
        <v>21</v>
      </c>
      <c r="B3636" t="s">
        <v>5</v>
      </c>
      <c r="C3636">
        <f>_xlfn.XLOOKUP(B3636,'2.1.trackMPD'!$R$7:$R$29,'2.1.trackMPD'!$T$7:$T$29)</f>
        <v>1</v>
      </c>
      <c r="D3636">
        <v>100</v>
      </c>
      <c r="E3636" t="s">
        <v>6400</v>
      </c>
      <c r="F3636" t="s">
        <v>110</v>
      </c>
      <c r="G3636" t="s">
        <v>124</v>
      </c>
      <c r="H3636" t="s">
        <v>6399</v>
      </c>
    </row>
    <row r="3637" spans="1:9" x14ac:dyDescent="0.2">
      <c r="A3637" t="s">
        <v>21</v>
      </c>
      <c r="B3637" t="s">
        <v>5</v>
      </c>
      <c r="C3637">
        <f>_xlfn.XLOOKUP(B3637,'2.1.trackMPD'!$R$7:$R$29,'2.1.trackMPD'!$T$7:$T$29)</f>
        <v>1</v>
      </c>
      <c r="D3637">
        <v>100</v>
      </c>
      <c r="E3637" t="s">
        <v>6400</v>
      </c>
      <c r="F3637" t="s">
        <v>110</v>
      </c>
      <c r="G3637" t="s">
        <v>140</v>
      </c>
      <c r="H3637" t="s">
        <v>6399</v>
      </c>
    </row>
    <row r="3638" spans="1:9" x14ac:dyDescent="0.2">
      <c r="A3638" t="s">
        <v>21</v>
      </c>
      <c r="B3638" t="s">
        <v>5</v>
      </c>
      <c r="C3638">
        <f>_xlfn.XLOOKUP(B3638,'2.1.trackMPD'!$R$7:$R$29,'2.1.trackMPD'!$T$7:$T$29)</f>
        <v>1</v>
      </c>
      <c r="D3638">
        <v>1000</v>
      </c>
      <c r="E3638" t="s">
        <v>6400</v>
      </c>
      <c r="F3638" t="s">
        <v>110</v>
      </c>
      <c r="G3638" t="s">
        <v>124</v>
      </c>
      <c r="H3638" t="s">
        <v>6398</v>
      </c>
      <c r="I3638">
        <v>8.3499999999999996E-11</v>
      </c>
    </row>
    <row r="3639" spans="1:9" x14ac:dyDescent="0.2">
      <c r="A3639" t="s">
        <v>21</v>
      </c>
      <c r="B3639" t="s">
        <v>5</v>
      </c>
      <c r="C3639">
        <f>_xlfn.XLOOKUP(B3639,'2.1.trackMPD'!$R$7:$R$29,'2.1.trackMPD'!$T$7:$T$29)</f>
        <v>1</v>
      </c>
      <c r="D3639">
        <v>1000</v>
      </c>
      <c r="E3639" t="s">
        <v>6400</v>
      </c>
      <c r="F3639" t="s">
        <v>110</v>
      </c>
      <c r="G3639" t="s">
        <v>140</v>
      </c>
      <c r="H3639" t="s">
        <v>6398</v>
      </c>
      <c r="I3639">
        <v>8.3499999999999996E-11</v>
      </c>
    </row>
    <row r="3640" spans="1:9" x14ac:dyDescent="0.2">
      <c r="A3640" t="s">
        <v>21</v>
      </c>
      <c r="B3640" t="s">
        <v>5</v>
      </c>
      <c r="C3640">
        <f>_xlfn.XLOOKUP(B3640,'2.1.trackMPD'!$R$7:$R$29,'2.1.trackMPD'!$T$7:$T$29)</f>
        <v>1</v>
      </c>
      <c r="D3640">
        <v>1000</v>
      </c>
      <c r="E3640" t="s">
        <v>6400</v>
      </c>
      <c r="F3640" t="s">
        <v>111</v>
      </c>
      <c r="G3640" t="s">
        <v>124</v>
      </c>
      <c r="H3640" t="s">
        <v>6398</v>
      </c>
      <c r="I3640">
        <v>8.3499999999999996E-11</v>
      </c>
    </row>
    <row r="3641" spans="1:9" x14ac:dyDescent="0.2">
      <c r="A3641" t="s">
        <v>21</v>
      </c>
      <c r="B3641" t="s">
        <v>5</v>
      </c>
      <c r="C3641">
        <f>_xlfn.XLOOKUP(B3641,'2.1.trackMPD'!$R$7:$R$29,'2.1.trackMPD'!$T$7:$T$29)</f>
        <v>1</v>
      </c>
      <c r="D3641">
        <v>1000</v>
      </c>
      <c r="E3641" t="s">
        <v>6400</v>
      </c>
      <c r="F3641" t="s">
        <v>111</v>
      </c>
      <c r="G3641" t="s">
        <v>140</v>
      </c>
      <c r="H3641" t="s">
        <v>6398</v>
      </c>
      <c r="I3641">
        <v>8.3499999999999996E-11</v>
      </c>
    </row>
    <row r="3642" spans="1:9" x14ac:dyDescent="0.2">
      <c r="A3642" t="s">
        <v>21</v>
      </c>
      <c r="B3642" t="s">
        <v>5</v>
      </c>
      <c r="C3642">
        <f>_xlfn.XLOOKUP(B3642,'2.1.trackMPD'!$R$7:$R$29,'2.1.trackMPD'!$T$7:$T$29)</f>
        <v>1</v>
      </c>
      <c r="D3642">
        <v>1000</v>
      </c>
      <c r="E3642" t="s">
        <v>6400</v>
      </c>
      <c r="F3642" t="s">
        <v>110</v>
      </c>
      <c r="G3642" t="s">
        <v>124</v>
      </c>
      <c r="H3642" t="s">
        <v>6399</v>
      </c>
    </row>
    <row r="3643" spans="1:9" x14ac:dyDescent="0.2">
      <c r="A3643" t="s">
        <v>21</v>
      </c>
      <c r="B3643" t="s">
        <v>5</v>
      </c>
      <c r="C3643">
        <f>_xlfn.XLOOKUP(B3643,'2.1.trackMPD'!$R$7:$R$29,'2.1.trackMPD'!$T$7:$T$29)</f>
        <v>1</v>
      </c>
      <c r="D3643">
        <v>1000</v>
      </c>
      <c r="E3643" t="s">
        <v>6400</v>
      </c>
      <c r="F3643" t="s">
        <v>110</v>
      </c>
      <c r="G3643" t="s">
        <v>140</v>
      </c>
      <c r="H3643" t="s">
        <v>6399</v>
      </c>
    </row>
    <row r="3644" spans="1:9" x14ac:dyDescent="0.2">
      <c r="A3644" t="s">
        <v>21</v>
      </c>
      <c r="B3644" t="s">
        <v>5</v>
      </c>
      <c r="C3644">
        <f>_xlfn.XLOOKUP(B3644,'2.1.trackMPD'!$R$7:$R$29,'2.1.trackMPD'!$T$7:$T$29)</f>
        <v>1</v>
      </c>
      <c r="D3644">
        <v>5000</v>
      </c>
      <c r="E3644" t="s">
        <v>6400</v>
      </c>
      <c r="F3644" t="s">
        <v>110</v>
      </c>
      <c r="G3644" t="s">
        <v>124</v>
      </c>
      <c r="H3644" t="s">
        <v>6398</v>
      </c>
      <c r="I3644">
        <v>8.3499999999999996E-11</v>
      </c>
    </row>
    <row r="3645" spans="1:9" x14ac:dyDescent="0.2">
      <c r="A3645" t="s">
        <v>21</v>
      </c>
      <c r="B3645" t="s">
        <v>5</v>
      </c>
      <c r="C3645">
        <f>_xlfn.XLOOKUP(B3645,'2.1.trackMPD'!$R$7:$R$29,'2.1.trackMPD'!$T$7:$T$29)</f>
        <v>1</v>
      </c>
      <c r="D3645">
        <v>5000</v>
      </c>
      <c r="E3645" t="s">
        <v>6400</v>
      </c>
      <c r="F3645" t="s">
        <v>110</v>
      </c>
      <c r="G3645" t="s">
        <v>140</v>
      </c>
      <c r="H3645" t="s">
        <v>6398</v>
      </c>
      <c r="I3645">
        <v>8.3499999999999996E-11</v>
      </c>
    </row>
    <row r="3646" spans="1:9" x14ac:dyDescent="0.2">
      <c r="A3646" t="s">
        <v>21</v>
      </c>
      <c r="B3646" t="s">
        <v>5</v>
      </c>
      <c r="C3646">
        <f>_xlfn.XLOOKUP(B3646,'2.1.trackMPD'!$R$7:$R$29,'2.1.trackMPD'!$T$7:$T$29)</f>
        <v>1</v>
      </c>
      <c r="D3646">
        <v>5000</v>
      </c>
      <c r="E3646" t="s">
        <v>6400</v>
      </c>
      <c r="F3646" t="s">
        <v>111</v>
      </c>
      <c r="G3646" t="s">
        <v>124</v>
      </c>
      <c r="H3646" t="s">
        <v>6398</v>
      </c>
      <c r="I3646">
        <v>8.3499999999999996E-11</v>
      </c>
    </row>
    <row r="3647" spans="1:9" x14ac:dyDescent="0.2">
      <c r="A3647" t="s">
        <v>21</v>
      </c>
      <c r="B3647" t="s">
        <v>5</v>
      </c>
      <c r="C3647">
        <f>_xlfn.XLOOKUP(B3647,'2.1.trackMPD'!$R$7:$R$29,'2.1.trackMPD'!$T$7:$T$29)</f>
        <v>1</v>
      </c>
      <c r="D3647">
        <v>5000</v>
      </c>
      <c r="E3647" t="s">
        <v>6400</v>
      </c>
      <c r="F3647" t="s">
        <v>111</v>
      </c>
      <c r="G3647" t="s">
        <v>140</v>
      </c>
      <c r="H3647" t="s">
        <v>6398</v>
      </c>
      <c r="I3647">
        <v>8.3499999999999996E-11</v>
      </c>
    </row>
    <row r="3648" spans="1:9" x14ac:dyDescent="0.2">
      <c r="A3648" t="s">
        <v>21</v>
      </c>
      <c r="B3648" t="s">
        <v>5</v>
      </c>
      <c r="C3648">
        <f>_xlfn.XLOOKUP(B3648,'2.1.trackMPD'!$R$7:$R$29,'2.1.trackMPD'!$T$7:$T$29)</f>
        <v>1</v>
      </c>
      <c r="D3648">
        <v>5000</v>
      </c>
      <c r="E3648" t="s">
        <v>6400</v>
      </c>
      <c r="F3648" t="s">
        <v>110</v>
      </c>
      <c r="G3648" t="s">
        <v>124</v>
      </c>
      <c r="H3648" t="s">
        <v>6399</v>
      </c>
    </row>
    <row r="3649" spans="1:9" x14ac:dyDescent="0.2">
      <c r="A3649" t="s">
        <v>21</v>
      </c>
      <c r="B3649" t="s">
        <v>5</v>
      </c>
      <c r="C3649">
        <f>_xlfn.XLOOKUP(B3649,'2.1.trackMPD'!$R$7:$R$29,'2.1.trackMPD'!$T$7:$T$29)</f>
        <v>1</v>
      </c>
      <c r="D3649">
        <v>5000</v>
      </c>
      <c r="E3649" t="s">
        <v>6400</v>
      </c>
      <c r="F3649" t="s">
        <v>110</v>
      </c>
      <c r="G3649" t="s">
        <v>140</v>
      </c>
      <c r="H3649" t="s">
        <v>6399</v>
      </c>
    </row>
    <row r="3650" spans="1:9" x14ac:dyDescent="0.2">
      <c r="A3650" t="s">
        <v>21</v>
      </c>
      <c r="B3650" t="s">
        <v>5</v>
      </c>
      <c r="C3650">
        <f>_xlfn.XLOOKUP(B3650,'2.1.trackMPD'!$R$7:$R$29,'2.1.trackMPD'!$T$7:$T$29)</f>
        <v>1</v>
      </c>
      <c r="D3650">
        <v>1</v>
      </c>
      <c r="E3650" t="s">
        <v>6401</v>
      </c>
      <c r="F3650" t="s">
        <v>110</v>
      </c>
      <c r="G3650" t="s">
        <v>124</v>
      </c>
      <c r="H3650" t="s">
        <v>6398</v>
      </c>
      <c r="I3650">
        <v>8.3499999999999996E-11</v>
      </c>
    </row>
    <row r="3651" spans="1:9" x14ac:dyDescent="0.2">
      <c r="A3651" t="s">
        <v>21</v>
      </c>
      <c r="B3651" t="s">
        <v>5</v>
      </c>
      <c r="C3651">
        <f>_xlfn.XLOOKUP(B3651,'2.1.trackMPD'!$R$7:$R$29,'2.1.trackMPD'!$T$7:$T$29)</f>
        <v>1</v>
      </c>
      <c r="D3651">
        <v>1</v>
      </c>
      <c r="E3651" t="s">
        <v>6401</v>
      </c>
      <c r="F3651" t="s">
        <v>110</v>
      </c>
      <c r="G3651" t="s">
        <v>140</v>
      </c>
      <c r="H3651" t="s">
        <v>6398</v>
      </c>
      <c r="I3651">
        <v>8.3499999999999996E-11</v>
      </c>
    </row>
    <row r="3652" spans="1:9" x14ac:dyDescent="0.2">
      <c r="A3652" t="s">
        <v>21</v>
      </c>
      <c r="B3652" t="s">
        <v>5</v>
      </c>
      <c r="C3652">
        <f>_xlfn.XLOOKUP(B3652,'2.1.trackMPD'!$R$7:$R$29,'2.1.trackMPD'!$T$7:$T$29)</f>
        <v>1</v>
      </c>
      <c r="D3652">
        <v>1</v>
      </c>
      <c r="E3652" t="s">
        <v>6401</v>
      </c>
      <c r="F3652" t="s">
        <v>111</v>
      </c>
      <c r="G3652" t="s">
        <v>124</v>
      </c>
      <c r="H3652" t="s">
        <v>6398</v>
      </c>
      <c r="I3652">
        <v>8.3499999999999996E-11</v>
      </c>
    </row>
    <row r="3653" spans="1:9" x14ac:dyDescent="0.2">
      <c r="A3653" t="s">
        <v>21</v>
      </c>
      <c r="B3653" t="s">
        <v>5</v>
      </c>
      <c r="C3653">
        <f>_xlfn.XLOOKUP(B3653,'2.1.trackMPD'!$R$7:$R$29,'2.1.trackMPD'!$T$7:$T$29)</f>
        <v>1</v>
      </c>
      <c r="D3653">
        <v>1</v>
      </c>
      <c r="E3653" t="s">
        <v>6401</v>
      </c>
      <c r="F3653" t="s">
        <v>111</v>
      </c>
      <c r="G3653" t="s">
        <v>140</v>
      </c>
      <c r="H3653" t="s">
        <v>6398</v>
      </c>
      <c r="I3653">
        <v>8.3499999999999996E-11</v>
      </c>
    </row>
    <row r="3654" spans="1:9" x14ac:dyDescent="0.2">
      <c r="A3654" t="s">
        <v>21</v>
      </c>
      <c r="B3654" t="s">
        <v>5</v>
      </c>
      <c r="C3654">
        <f>_xlfn.XLOOKUP(B3654,'2.1.trackMPD'!$R$7:$R$29,'2.1.trackMPD'!$T$7:$T$29)</f>
        <v>1</v>
      </c>
      <c r="D3654">
        <v>1</v>
      </c>
      <c r="E3654" t="s">
        <v>6401</v>
      </c>
      <c r="F3654" t="s">
        <v>110</v>
      </c>
      <c r="G3654" t="s">
        <v>124</v>
      </c>
      <c r="H3654" t="s">
        <v>6399</v>
      </c>
    </row>
    <row r="3655" spans="1:9" x14ac:dyDescent="0.2">
      <c r="A3655" t="s">
        <v>21</v>
      </c>
      <c r="B3655" t="s">
        <v>5</v>
      </c>
      <c r="C3655">
        <f>_xlfn.XLOOKUP(B3655,'2.1.trackMPD'!$R$7:$R$29,'2.1.trackMPD'!$T$7:$T$29)</f>
        <v>1</v>
      </c>
      <c r="D3655">
        <v>1</v>
      </c>
      <c r="E3655" t="s">
        <v>6401</v>
      </c>
      <c r="F3655" t="s">
        <v>110</v>
      </c>
      <c r="G3655" t="s">
        <v>140</v>
      </c>
      <c r="H3655" t="s">
        <v>6399</v>
      </c>
    </row>
    <row r="3656" spans="1:9" x14ac:dyDescent="0.2">
      <c r="A3656" t="s">
        <v>21</v>
      </c>
      <c r="B3656" t="s">
        <v>5</v>
      </c>
      <c r="C3656">
        <f>_xlfn.XLOOKUP(B3656,'2.1.trackMPD'!$R$7:$R$29,'2.1.trackMPD'!$T$7:$T$29)</f>
        <v>1</v>
      </c>
      <c r="D3656">
        <v>10</v>
      </c>
      <c r="E3656" t="s">
        <v>6401</v>
      </c>
      <c r="F3656" t="s">
        <v>110</v>
      </c>
      <c r="G3656" t="s">
        <v>124</v>
      </c>
      <c r="H3656" t="s">
        <v>6398</v>
      </c>
      <c r="I3656">
        <v>8.3499999999999996E-11</v>
      </c>
    </row>
    <row r="3657" spans="1:9" x14ac:dyDescent="0.2">
      <c r="A3657" t="s">
        <v>21</v>
      </c>
      <c r="B3657" t="s">
        <v>5</v>
      </c>
      <c r="C3657">
        <f>_xlfn.XLOOKUP(B3657,'2.1.trackMPD'!$R$7:$R$29,'2.1.trackMPD'!$T$7:$T$29)</f>
        <v>1</v>
      </c>
      <c r="D3657">
        <v>10</v>
      </c>
      <c r="E3657" t="s">
        <v>6401</v>
      </c>
      <c r="F3657" t="s">
        <v>110</v>
      </c>
      <c r="G3657" t="s">
        <v>140</v>
      </c>
      <c r="H3657" t="s">
        <v>6398</v>
      </c>
      <c r="I3657">
        <v>8.3499999999999996E-11</v>
      </c>
    </row>
    <row r="3658" spans="1:9" x14ac:dyDescent="0.2">
      <c r="A3658" t="s">
        <v>21</v>
      </c>
      <c r="B3658" t="s">
        <v>5</v>
      </c>
      <c r="C3658">
        <f>_xlfn.XLOOKUP(B3658,'2.1.trackMPD'!$R$7:$R$29,'2.1.trackMPD'!$T$7:$T$29)</f>
        <v>1</v>
      </c>
      <c r="D3658">
        <v>10</v>
      </c>
      <c r="E3658" t="s">
        <v>6401</v>
      </c>
      <c r="F3658" t="s">
        <v>111</v>
      </c>
      <c r="G3658" t="s">
        <v>124</v>
      </c>
      <c r="H3658" t="s">
        <v>6398</v>
      </c>
      <c r="I3658">
        <v>8.3499999999999996E-11</v>
      </c>
    </row>
    <row r="3659" spans="1:9" x14ac:dyDescent="0.2">
      <c r="A3659" t="s">
        <v>21</v>
      </c>
      <c r="B3659" t="s">
        <v>5</v>
      </c>
      <c r="C3659">
        <f>_xlfn.XLOOKUP(B3659,'2.1.trackMPD'!$R$7:$R$29,'2.1.trackMPD'!$T$7:$T$29)</f>
        <v>1</v>
      </c>
      <c r="D3659">
        <v>10</v>
      </c>
      <c r="E3659" t="s">
        <v>6401</v>
      </c>
      <c r="F3659" t="s">
        <v>111</v>
      </c>
      <c r="G3659" t="s">
        <v>140</v>
      </c>
      <c r="H3659" t="s">
        <v>6398</v>
      </c>
      <c r="I3659">
        <v>8.3499999999999996E-11</v>
      </c>
    </row>
    <row r="3660" spans="1:9" x14ac:dyDescent="0.2">
      <c r="A3660" t="s">
        <v>21</v>
      </c>
      <c r="B3660" t="s">
        <v>5</v>
      </c>
      <c r="C3660">
        <f>_xlfn.XLOOKUP(B3660,'2.1.trackMPD'!$R$7:$R$29,'2.1.trackMPD'!$T$7:$T$29)</f>
        <v>1</v>
      </c>
      <c r="D3660">
        <v>10</v>
      </c>
      <c r="E3660" t="s">
        <v>6401</v>
      </c>
      <c r="F3660" t="s">
        <v>110</v>
      </c>
      <c r="G3660" t="s">
        <v>124</v>
      </c>
      <c r="H3660" t="s">
        <v>6399</v>
      </c>
    </row>
    <row r="3661" spans="1:9" x14ac:dyDescent="0.2">
      <c r="A3661" t="s">
        <v>21</v>
      </c>
      <c r="B3661" t="s">
        <v>5</v>
      </c>
      <c r="C3661">
        <f>_xlfn.XLOOKUP(B3661,'2.1.trackMPD'!$R$7:$R$29,'2.1.trackMPD'!$T$7:$T$29)</f>
        <v>1</v>
      </c>
      <c r="D3661">
        <v>10</v>
      </c>
      <c r="E3661" t="s">
        <v>6401</v>
      </c>
      <c r="F3661" t="s">
        <v>110</v>
      </c>
      <c r="G3661" t="s">
        <v>140</v>
      </c>
      <c r="H3661" t="s">
        <v>6399</v>
      </c>
    </row>
    <row r="3662" spans="1:9" x14ac:dyDescent="0.2">
      <c r="A3662" t="s">
        <v>21</v>
      </c>
      <c r="B3662" t="s">
        <v>5</v>
      </c>
      <c r="C3662">
        <f>_xlfn.XLOOKUP(B3662,'2.1.trackMPD'!$R$7:$R$29,'2.1.trackMPD'!$T$7:$T$29)</f>
        <v>1</v>
      </c>
      <c r="D3662">
        <v>100</v>
      </c>
      <c r="E3662" t="s">
        <v>6401</v>
      </c>
      <c r="F3662" t="s">
        <v>110</v>
      </c>
      <c r="G3662" t="s">
        <v>124</v>
      </c>
      <c r="H3662" t="s">
        <v>6398</v>
      </c>
      <c r="I3662">
        <v>8.3499999999999996E-11</v>
      </c>
    </row>
    <row r="3663" spans="1:9" x14ac:dyDescent="0.2">
      <c r="A3663" t="s">
        <v>21</v>
      </c>
      <c r="B3663" t="s">
        <v>5</v>
      </c>
      <c r="C3663">
        <f>_xlfn.XLOOKUP(B3663,'2.1.trackMPD'!$R$7:$R$29,'2.1.trackMPD'!$T$7:$T$29)</f>
        <v>1</v>
      </c>
      <c r="D3663">
        <v>100</v>
      </c>
      <c r="E3663" t="s">
        <v>6401</v>
      </c>
      <c r="F3663" t="s">
        <v>110</v>
      </c>
      <c r="G3663" t="s">
        <v>140</v>
      </c>
      <c r="H3663" t="s">
        <v>6398</v>
      </c>
      <c r="I3663">
        <v>8.3499999999999996E-11</v>
      </c>
    </row>
    <row r="3664" spans="1:9" x14ac:dyDescent="0.2">
      <c r="A3664" t="s">
        <v>21</v>
      </c>
      <c r="B3664" t="s">
        <v>5</v>
      </c>
      <c r="C3664">
        <f>_xlfn.XLOOKUP(B3664,'2.1.trackMPD'!$R$7:$R$29,'2.1.trackMPD'!$T$7:$T$29)</f>
        <v>1</v>
      </c>
      <c r="D3664">
        <v>100</v>
      </c>
      <c r="E3664" t="s">
        <v>6401</v>
      </c>
      <c r="F3664" t="s">
        <v>111</v>
      </c>
      <c r="G3664" t="s">
        <v>124</v>
      </c>
      <c r="H3664" t="s">
        <v>6398</v>
      </c>
      <c r="I3664">
        <v>8.3499999999999996E-11</v>
      </c>
    </row>
    <row r="3665" spans="1:9" x14ac:dyDescent="0.2">
      <c r="A3665" t="s">
        <v>21</v>
      </c>
      <c r="B3665" t="s">
        <v>5</v>
      </c>
      <c r="C3665">
        <f>_xlfn.XLOOKUP(B3665,'2.1.trackMPD'!$R$7:$R$29,'2.1.trackMPD'!$T$7:$T$29)</f>
        <v>1</v>
      </c>
      <c r="D3665">
        <v>100</v>
      </c>
      <c r="E3665" t="s">
        <v>6401</v>
      </c>
      <c r="F3665" t="s">
        <v>111</v>
      </c>
      <c r="G3665" t="s">
        <v>140</v>
      </c>
      <c r="H3665" t="s">
        <v>6398</v>
      </c>
      <c r="I3665">
        <v>8.3499999999999996E-11</v>
      </c>
    </row>
    <row r="3666" spans="1:9" x14ac:dyDescent="0.2">
      <c r="A3666" t="s">
        <v>21</v>
      </c>
      <c r="B3666" t="s">
        <v>5</v>
      </c>
      <c r="C3666">
        <f>_xlfn.XLOOKUP(B3666,'2.1.trackMPD'!$R$7:$R$29,'2.1.trackMPD'!$T$7:$T$29)</f>
        <v>1</v>
      </c>
      <c r="D3666">
        <v>100</v>
      </c>
      <c r="E3666" t="s">
        <v>6401</v>
      </c>
      <c r="F3666" t="s">
        <v>110</v>
      </c>
      <c r="G3666" t="s">
        <v>124</v>
      </c>
      <c r="H3666" t="s">
        <v>6399</v>
      </c>
    </row>
    <row r="3667" spans="1:9" x14ac:dyDescent="0.2">
      <c r="A3667" t="s">
        <v>21</v>
      </c>
      <c r="B3667" t="s">
        <v>5</v>
      </c>
      <c r="C3667">
        <f>_xlfn.XLOOKUP(B3667,'2.1.trackMPD'!$R$7:$R$29,'2.1.trackMPD'!$T$7:$T$29)</f>
        <v>1</v>
      </c>
      <c r="D3667">
        <v>100</v>
      </c>
      <c r="E3667" t="s">
        <v>6401</v>
      </c>
      <c r="F3667" t="s">
        <v>110</v>
      </c>
      <c r="G3667" t="s">
        <v>140</v>
      </c>
      <c r="H3667" t="s">
        <v>6399</v>
      </c>
    </row>
    <row r="3668" spans="1:9" x14ac:dyDescent="0.2">
      <c r="A3668" t="s">
        <v>21</v>
      </c>
      <c r="B3668" t="s">
        <v>0</v>
      </c>
      <c r="C3668">
        <f>_xlfn.XLOOKUP(B3668,'2.1.trackMPD'!$R$7:$R$29,'2.1.trackMPD'!$T$7:$T$29)</f>
        <v>4</v>
      </c>
      <c r="D3668">
        <v>1</v>
      </c>
      <c r="E3668" t="s">
        <v>6396</v>
      </c>
      <c r="F3668" t="s">
        <v>110</v>
      </c>
      <c r="G3668" t="s">
        <v>124</v>
      </c>
      <c r="H3668" t="s">
        <v>6398</v>
      </c>
      <c r="I3668">
        <v>5.6699999999999998E-8</v>
      </c>
    </row>
    <row r="3669" spans="1:9" x14ac:dyDescent="0.2">
      <c r="A3669" t="s">
        <v>21</v>
      </c>
      <c r="B3669" t="s">
        <v>0</v>
      </c>
      <c r="C3669">
        <f>_xlfn.XLOOKUP(B3669,'2.1.trackMPD'!$R$7:$R$29,'2.1.trackMPD'!$T$7:$T$29)</f>
        <v>4</v>
      </c>
      <c r="D3669">
        <v>1</v>
      </c>
      <c r="E3669" t="s">
        <v>6396</v>
      </c>
      <c r="F3669" t="s">
        <v>110</v>
      </c>
      <c r="G3669" t="s">
        <v>140</v>
      </c>
      <c r="H3669" t="s">
        <v>6398</v>
      </c>
      <c r="I3669">
        <v>5.6699999999999998E-8</v>
      </c>
    </row>
    <row r="3670" spans="1:9" x14ac:dyDescent="0.2">
      <c r="A3670" t="s">
        <v>21</v>
      </c>
      <c r="B3670" t="s">
        <v>0</v>
      </c>
      <c r="C3670">
        <f>_xlfn.XLOOKUP(B3670,'2.1.trackMPD'!$R$7:$R$29,'2.1.trackMPD'!$T$7:$T$29)</f>
        <v>4</v>
      </c>
      <c r="D3670">
        <v>1</v>
      </c>
      <c r="E3670" t="s">
        <v>6396</v>
      </c>
      <c r="F3670" t="s">
        <v>111</v>
      </c>
      <c r="G3670" t="s">
        <v>124</v>
      </c>
      <c r="H3670" t="s">
        <v>6398</v>
      </c>
      <c r="I3670">
        <v>5.6699999999999998E-8</v>
      </c>
    </row>
    <row r="3671" spans="1:9" x14ac:dyDescent="0.2">
      <c r="A3671" t="s">
        <v>21</v>
      </c>
      <c r="B3671" t="s">
        <v>0</v>
      </c>
      <c r="C3671">
        <f>_xlfn.XLOOKUP(B3671,'2.1.trackMPD'!$R$7:$R$29,'2.1.trackMPD'!$T$7:$T$29)</f>
        <v>4</v>
      </c>
      <c r="D3671">
        <v>1</v>
      </c>
      <c r="E3671" t="s">
        <v>6396</v>
      </c>
      <c r="F3671" t="s">
        <v>111</v>
      </c>
      <c r="G3671" t="s">
        <v>140</v>
      </c>
      <c r="H3671" t="s">
        <v>6398</v>
      </c>
      <c r="I3671">
        <v>5.6699999999999998E-8</v>
      </c>
    </row>
    <row r="3672" spans="1:9" x14ac:dyDescent="0.2">
      <c r="A3672" t="s">
        <v>21</v>
      </c>
      <c r="B3672" t="s">
        <v>0</v>
      </c>
      <c r="C3672">
        <f>_xlfn.XLOOKUP(B3672,'2.1.trackMPD'!$R$7:$R$29,'2.1.trackMPD'!$T$7:$T$29)</f>
        <v>4</v>
      </c>
      <c r="D3672">
        <v>1</v>
      </c>
      <c r="E3672" t="s">
        <v>6396</v>
      </c>
      <c r="F3672" t="s">
        <v>110</v>
      </c>
      <c r="G3672" t="s">
        <v>124</v>
      </c>
      <c r="H3672" t="s">
        <v>6399</v>
      </c>
    </row>
    <row r="3673" spans="1:9" x14ac:dyDescent="0.2">
      <c r="A3673" t="s">
        <v>21</v>
      </c>
      <c r="B3673" t="s">
        <v>0</v>
      </c>
      <c r="C3673">
        <f>_xlfn.XLOOKUP(B3673,'2.1.trackMPD'!$R$7:$R$29,'2.1.trackMPD'!$T$7:$T$29)</f>
        <v>4</v>
      </c>
      <c r="D3673">
        <v>1</v>
      </c>
      <c r="E3673" t="s">
        <v>6396</v>
      </c>
      <c r="F3673" t="s">
        <v>110</v>
      </c>
      <c r="G3673" t="s">
        <v>140</v>
      </c>
      <c r="H3673" t="s">
        <v>6399</v>
      </c>
    </row>
    <row r="3674" spans="1:9" x14ac:dyDescent="0.2">
      <c r="A3674" t="s">
        <v>21</v>
      </c>
      <c r="B3674" t="s">
        <v>0</v>
      </c>
      <c r="C3674">
        <f>_xlfn.XLOOKUP(B3674,'2.1.trackMPD'!$R$7:$R$29,'2.1.trackMPD'!$T$7:$T$29)</f>
        <v>4</v>
      </c>
      <c r="D3674">
        <v>10</v>
      </c>
      <c r="E3674" t="s">
        <v>6396</v>
      </c>
      <c r="F3674" t="s">
        <v>110</v>
      </c>
      <c r="G3674" t="s">
        <v>124</v>
      </c>
      <c r="H3674" t="s">
        <v>6398</v>
      </c>
      <c r="I3674">
        <v>5.6699999999999998E-8</v>
      </c>
    </row>
    <row r="3675" spans="1:9" x14ac:dyDescent="0.2">
      <c r="A3675" t="s">
        <v>21</v>
      </c>
      <c r="B3675" t="s">
        <v>0</v>
      </c>
      <c r="C3675">
        <f>_xlfn.XLOOKUP(B3675,'2.1.trackMPD'!$R$7:$R$29,'2.1.trackMPD'!$T$7:$T$29)</f>
        <v>4</v>
      </c>
      <c r="D3675">
        <v>10</v>
      </c>
      <c r="E3675" t="s">
        <v>6396</v>
      </c>
      <c r="F3675" t="s">
        <v>110</v>
      </c>
      <c r="G3675" t="s">
        <v>140</v>
      </c>
      <c r="H3675" t="s">
        <v>6398</v>
      </c>
      <c r="I3675">
        <v>5.6699999999999998E-8</v>
      </c>
    </row>
    <row r="3676" spans="1:9" x14ac:dyDescent="0.2">
      <c r="A3676" t="s">
        <v>21</v>
      </c>
      <c r="B3676" t="s">
        <v>0</v>
      </c>
      <c r="C3676">
        <f>_xlfn.XLOOKUP(B3676,'2.1.trackMPD'!$R$7:$R$29,'2.1.trackMPD'!$T$7:$T$29)</f>
        <v>4</v>
      </c>
      <c r="D3676">
        <v>10</v>
      </c>
      <c r="E3676" t="s">
        <v>6396</v>
      </c>
      <c r="F3676" t="s">
        <v>111</v>
      </c>
      <c r="G3676" t="s">
        <v>124</v>
      </c>
      <c r="H3676" t="s">
        <v>6398</v>
      </c>
      <c r="I3676">
        <v>5.6699999999999998E-8</v>
      </c>
    </row>
    <row r="3677" spans="1:9" x14ac:dyDescent="0.2">
      <c r="A3677" t="s">
        <v>21</v>
      </c>
      <c r="B3677" t="s">
        <v>0</v>
      </c>
      <c r="C3677">
        <f>_xlfn.XLOOKUP(B3677,'2.1.trackMPD'!$R$7:$R$29,'2.1.trackMPD'!$T$7:$T$29)</f>
        <v>4</v>
      </c>
      <c r="D3677">
        <v>10</v>
      </c>
      <c r="E3677" t="s">
        <v>6396</v>
      </c>
      <c r="F3677" t="s">
        <v>111</v>
      </c>
      <c r="G3677" t="s">
        <v>140</v>
      </c>
      <c r="H3677" t="s">
        <v>6398</v>
      </c>
      <c r="I3677">
        <v>5.6699999999999998E-8</v>
      </c>
    </row>
    <row r="3678" spans="1:9" x14ac:dyDescent="0.2">
      <c r="A3678" t="s">
        <v>21</v>
      </c>
      <c r="B3678" t="s">
        <v>0</v>
      </c>
      <c r="C3678">
        <f>_xlfn.XLOOKUP(B3678,'2.1.trackMPD'!$R$7:$R$29,'2.1.trackMPD'!$T$7:$T$29)</f>
        <v>4</v>
      </c>
      <c r="D3678">
        <v>10</v>
      </c>
      <c r="E3678" t="s">
        <v>6396</v>
      </c>
      <c r="F3678" t="s">
        <v>110</v>
      </c>
      <c r="G3678" t="s">
        <v>124</v>
      </c>
      <c r="H3678" t="s">
        <v>6399</v>
      </c>
    </row>
    <row r="3679" spans="1:9" x14ac:dyDescent="0.2">
      <c r="A3679" t="s">
        <v>21</v>
      </c>
      <c r="B3679" t="s">
        <v>0</v>
      </c>
      <c r="C3679">
        <f>_xlfn.XLOOKUP(B3679,'2.1.trackMPD'!$R$7:$R$29,'2.1.trackMPD'!$T$7:$T$29)</f>
        <v>4</v>
      </c>
      <c r="D3679">
        <v>10</v>
      </c>
      <c r="E3679" t="s">
        <v>6396</v>
      </c>
      <c r="F3679" t="s">
        <v>110</v>
      </c>
      <c r="G3679" t="s">
        <v>140</v>
      </c>
      <c r="H3679" t="s">
        <v>6399</v>
      </c>
    </row>
    <row r="3680" spans="1:9" x14ac:dyDescent="0.2">
      <c r="A3680" t="s">
        <v>21</v>
      </c>
      <c r="B3680" t="s">
        <v>0</v>
      </c>
      <c r="C3680">
        <f>_xlfn.XLOOKUP(B3680,'2.1.trackMPD'!$R$7:$R$29,'2.1.trackMPD'!$T$7:$T$29)</f>
        <v>4</v>
      </c>
      <c r="D3680">
        <v>100</v>
      </c>
      <c r="E3680" t="s">
        <v>6396</v>
      </c>
      <c r="F3680" t="s">
        <v>110</v>
      </c>
      <c r="G3680" t="s">
        <v>124</v>
      </c>
      <c r="H3680" t="s">
        <v>6398</v>
      </c>
      <c r="I3680">
        <v>5.6699999999999998E-8</v>
      </c>
    </row>
    <row r="3681" spans="1:9" x14ac:dyDescent="0.2">
      <c r="A3681" t="s">
        <v>21</v>
      </c>
      <c r="B3681" t="s">
        <v>0</v>
      </c>
      <c r="C3681">
        <f>_xlfn.XLOOKUP(B3681,'2.1.trackMPD'!$R$7:$R$29,'2.1.trackMPD'!$T$7:$T$29)</f>
        <v>4</v>
      </c>
      <c r="D3681">
        <v>100</v>
      </c>
      <c r="E3681" t="s">
        <v>6396</v>
      </c>
      <c r="F3681" t="s">
        <v>110</v>
      </c>
      <c r="G3681" t="s">
        <v>140</v>
      </c>
      <c r="H3681" t="s">
        <v>6398</v>
      </c>
      <c r="I3681">
        <v>5.6699999999999998E-8</v>
      </c>
    </row>
    <row r="3682" spans="1:9" x14ac:dyDescent="0.2">
      <c r="A3682" t="s">
        <v>21</v>
      </c>
      <c r="B3682" t="s">
        <v>0</v>
      </c>
      <c r="C3682">
        <f>_xlfn.XLOOKUP(B3682,'2.1.trackMPD'!$R$7:$R$29,'2.1.trackMPD'!$T$7:$T$29)</f>
        <v>4</v>
      </c>
      <c r="D3682">
        <v>100</v>
      </c>
      <c r="E3682" t="s">
        <v>6396</v>
      </c>
      <c r="F3682" t="s">
        <v>111</v>
      </c>
      <c r="G3682" t="s">
        <v>124</v>
      </c>
      <c r="H3682" t="s">
        <v>6398</v>
      </c>
      <c r="I3682">
        <v>5.6699999999999998E-8</v>
      </c>
    </row>
    <row r="3683" spans="1:9" x14ac:dyDescent="0.2">
      <c r="A3683" t="s">
        <v>21</v>
      </c>
      <c r="B3683" t="s">
        <v>0</v>
      </c>
      <c r="C3683">
        <f>_xlfn.XLOOKUP(B3683,'2.1.trackMPD'!$R$7:$R$29,'2.1.trackMPD'!$T$7:$T$29)</f>
        <v>4</v>
      </c>
      <c r="D3683">
        <v>100</v>
      </c>
      <c r="E3683" t="s">
        <v>6396</v>
      </c>
      <c r="F3683" t="s">
        <v>111</v>
      </c>
      <c r="G3683" t="s">
        <v>140</v>
      </c>
      <c r="H3683" t="s">
        <v>6398</v>
      </c>
      <c r="I3683">
        <v>5.6699999999999998E-8</v>
      </c>
    </row>
    <row r="3684" spans="1:9" x14ac:dyDescent="0.2">
      <c r="A3684" t="s">
        <v>21</v>
      </c>
      <c r="B3684" t="s">
        <v>0</v>
      </c>
      <c r="C3684">
        <f>_xlfn.XLOOKUP(B3684,'2.1.trackMPD'!$R$7:$R$29,'2.1.trackMPD'!$T$7:$T$29)</f>
        <v>4</v>
      </c>
      <c r="D3684">
        <v>100</v>
      </c>
      <c r="E3684" t="s">
        <v>6396</v>
      </c>
      <c r="F3684" t="s">
        <v>110</v>
      </c>
      <c r="G3684" t="s">
        <v>124</v>
      </c>
      <c r="H3684" t="s">
        <v>6399</v>
      </c>
    </row>
    <row r="3685" spans="1:9" x14ac:dyDescent="0.2">
      <c r="A3685" t="s">
        <v>21</v>
      </c>
      <c r="B3685" t="s">
        <v>0</v>
      </c>
      <c r="C3685">
        <f>_xlfn.XLOOKUP(B3685,'2.1.trackMPD'!$R$7:$R$29,'2.1.trackMPD'!$T$7:$T$29)</f>
        <v>4</v>
      </c>
      <c r="D3685">
        <v>100</v>
      </c>
      <c r="E3685" t="s">
        <v>6396</v>
      </c>
      <c r="F3685" t="s">
        <v>110</v>
      </c>
      <c r="G3685" t="s">
        <v>140</v>
      </c>
      <c r="H3685" t="s">
        <v>6399</v>
      </c>
    </row>
    <row r="3686" spans="1:9" x14ac:dyDescent="0.2">
      <c r="A3686" t="s">
        <v>21</v>
      </c>
      <c r="B3686" t="s">
        <v>0</v>
      </c>
      <c r="C3686">
        <f>_xlfn.XLOOKUP(B3686,'2.1.trackMPD'!$R$7:$R$29,'2.1.trackMPD'!$T$7:$T$29)</f>
        <v>4</v>
      </c>
      <c r="D3686">
        <v>1000</v>
      </c>
      <c r="E3686" t="s">
        <v>6396</v>
      </c>
      <c r="F3686" t="s">
        <v>110</v>
      </c>
      <c r="G3686" t="s">
        <v>124</v>
      </c>
      <c r="H3686" t="s">
        <v>6398</v>
      </c>
      <c r="I3686">
        <v>5.6699999999999998E-8</v>
      </c>
    </row>
    <row r="3687" spans="1:9" x14ac:dyDescent="0.2">
      <c r="A3687" t="s">
        <v>21</v>
      </c>
      <c r="B3687" t="s">
        <v>0</v>
      </c>
      <c r="C3687">
        <f>_xlfn.XLOOKUP(B3687,'2.1.trackMPD'!$R$7:$R$29,'2.1.trackMPD'!$T$7:$T$29)</f>
        <v>4</v>
      </c>
      <c r="D3687">
        <v>1000</v>
      </c>
      <c r="E3687" t="s">
        <v>6396</v>
      </c>
      <c r="F3687" t="s">
        <v>110</v>
      </c>
      <c r="G3687" t="s">
        <v>140</v>
      </c>
      <c r="H3687" t="s">
        <v>6398</v>
      </c>
      <c r="I3687">
        <v>5.6699999999999998E-8</v>
      </c>
    </row>
    <row r="3688" spans="1:9" x14ac:dyDescent="0.2">
      <c r="A3688" t="s">
        <v>21</v>
      </c>
      <c r="B3688" t="s">
        <v>0</v>
      </c>
      <c r="C3688">
        <f>_xlfn.XLOOKUP(B3688,'2.1.trackMPD'!$R$7:$R$29,'2.1.trackMPD'!$T$7:$T$29)</f>
        <v>4</v>
      </c>
      <c r="D3688">
        <v>1000</v>
      </c>
      <c r="E3688" t="s">
        <v>6396</v>
      </c>
      <c r="F3688" t="s">
        <v>111</v>
      </c>
      <c r="G3688" t="s">
        <v>124</v>
      </c>
      <c r="H3688" t="s">
        <v>6398</v>
      </c>
      <c r="I3688">
        <v>5.6699999999999998E-8</v>
      </c>
    </row>
    <row r="3689" spans="1:9" x14ac:dyDescent="0.2">
      <c r="A3689" t="s">
        <v>21</v>
      </c>
      <c r="B3689" t="s">
        <v>0</v>
      </c>
      <c r="C3689">
        <f>_xlfn.XLOOKUP(B3689,'2.1.trackMPD'!$R$7:$R$29,'2.1.trackMPD'!$T$7:$T$29)</f>
        <v>4</v>
      </c>
      <c r="D3689">
        <v>1000</v>
      </c>
      <c r="E3689" t="s">
        <v>6396</v>
      </c>
      <c r="F3689" t="s">
        <v>111</v>
      </c>
      <c r="G3689" t="s">
        <v>140</v>
      </c>
      <c r="H3689" t="s">
        <v>6398</v>
      </c>
      <c r="I3689">
        <v>5.6699999999999998E-8</v>
      </c>
    </row>
    <row r="3690" spans="1:9" x14ac:dyDescent="0.2">
      <c r="A3690" t="s">
        <v>21</v>
      </c>
      <c r="B3690" t="s">
        <v>0</v>
      </c>
      <c r="C3690">
        <f>_xlfn.XLOOKUP(B3690,'2.1.trackMPD'!$R$7:$R$29,'2.1.trackMPD'!$T$7:$T$29)</f>
        <v>4</v>
      </c>
      <c r="D3690">
        <v>1000</v>
      </c>
      <c r="E3690" t="s">
        <v>6396</v>
      </c>
      <c r="F3690" t="s">
        <v>110</v>
      </c>
      <c r="G3690" t="s">
        <v>124</v>
      </c>
      <c r="H3690" t="s">
        <v>6399</v>
      </c>
    </row>
    <row r="3691" spans="1:9" x14ac:dyDescent="0.2">
      <c r="A3691" t="s">
        <v>21</v>
      </c>
      <c r="B3691" t="s">
        <v>0</v>
      </c>
      <c r="C3691">
        <f>_xlfn.XLOOKUP(B3691,'2.1.trackMPD'!$R$7:$R$29,'2.1.trackMPD'!$T$7:$T$29)</f>
        <v>4</v>
      </c>
      <c r="D3691">
        <v>1000</v>
      </c>
      <c r="E3691" t="s">
        <v>6396</v>
      </c>
      <c r="F3691" t="s">
        <v>110</v>
      </c>
      <c r="G3691" t="s">
        <v>140</v>
      </c>
      <c r="H3691" t="s">
        <v>6399</v>
      </c>
    </row>
    <row r="3692" spans="1:9" x14ac:dyDescent="0.2">
      <c r="A3692" t="s">
        <v>21</v>
      </c>
      <c r="B3692" t="s">
        <v>0</v>
      </c>
      <c r="C3692">
        <f>_xlfn.XLOOKUP(B3692,'2.1.trackMPD'!$R$7:$R$29,'2.1.trackMPD'!$T$7:$T$29)</f>
        <v>4</v>
      </c>
      <c r="D3692">
        <v>5000</v>
      </c>
      <c r="E3692" t="s">
        <v>6396</v>
      </c>
      <c r="F3692" t="s">
        <v>110</v>
      </c>
      <c r="G3692" t="s">
        <v>124</v>
      </c>
      <c r="H3692" t="s">
        <v>6398</v>
      </c>
      <c r="I3692">
        <v>5.6699999999999998E-8</v>
      </c>
    </row>
    <row r="3693" spans="1:9" x14ac:dyDescent="0.2">
      <c r="A3693" t="s">
        <v>21</v>
      </c>
      <c r="B3693" t="s">
        <v>0</v>
      </c>
      <c r="C3693">
        <f>_xlfn.XLOOKUP(B3693,'2.1.trackMPD'!$R$7:$R$29,'2.1.trackMPD'!$T$7:$T$29)</f>
        <v>4</v>
      </c>
      <c r="D3693">
        <v>5000</v>
      </c>
      <c r="E3693" t="s">
        <v>6396</v>
      </c>
      <c r="F3693" t="s">
        <v>110</v>
      </c>
      <c r="G3693" t="s">
        <v>140</v>
      </c>
      <c r="H3693" t="s">
        <v>6398</v>
      </c>
      <c r="I3693">
        <v>5.6699999999999998E-8</v>
      </c>
    </row>
    <row r="3694" spans="1:9" x14ac:dyDescent="0.2">
      <c r="A3694" t="s">
        <v>21</v>
      </c>
      <c r="B3694" t="s">
        <v>0</v>
      </c>
      <c r="C3694">
        <f>_xlfn.XLOOKUP(B3694,'2.1.trackMPD'!$R$7:$R$29,'2.1.trackMPD'!$T$7:$T$29)</f>
        <v>4</v>
      </c>
      <c r="D3694">
        <v>5000</v>
      </c>
      <c r="E3694" t="s">
        <v>6396</v>
      </c>
      <c r="F3694" t="s">
        <v>111</v>
      </c>
      <c r="G3694" t="s">
        <v>124</v>
      </c>
      <c r="H3694" t="s">
        <v>6398</v>
      </c>
      <c r="I3694">
        <v>5.6699999999999998E-8</v>
      </c>
    </row>
    <row r="3695" spans="1:9" x14ac:dyDescent="0.2">
      <c r="A3695" t="s">
        <v>21</v>
      </c>
      <c r="B3695" t="s">
        <v>0</v>
      </c>
      <c r="C3695">
        <f>_xlfn.XLOOKUP(B3695,'2.1.trackMPD'!$R$7:$R$29,'2.1.trackMPD'!$T$7:$T$29)</f>
        <v>4</v>
      </c>
      <c r="D3695">
        <v>5000</v>
      </c>
      <c r="E3695" t="s">
        <v>6396</v>
      </c>
      <c r="F3695" t="s">
        <v>111</v>
      </c>
      <c r="G3695" t="s">
        <v>140</v>
      </c>
      <c r="H3695" t="s">
        <v>6398</v>
      </c>
      <c r="I3695">
        <v>5.6699999999999998E-8</v>
      </c>
    </row>
    <row r="3696" spans="1:9" x14ac:dyDescent="0.2">
      <c r="A3696" t="s">
        <v>21</v>
      </c>
      <c r="B3696" t="s">
        <v>0</v>
      </c>
      <c r="C3696">
        <f>_xlfn.XLOOKUP(B3696,'2.1.trackMPD'!$R$7:$R$29,'2.1.trackMPD'!$T$7:$T$29)</f>
        <v>4</v>
      </c>
      <c r="D3696">
        <v>5000</v>
      </c>
      <c r="E3696" t="s">
        <v>6396</v>
      </c>
      <c r="F3696" t="s">
        <v>110</v>
      </c>
      <c r="G3696" t="s">
        <v>124</v>
      </c>
      <c r="H3696" t="s">
        <v>6399</v>
      </c>
    </row>
    <row r="3697" spans="1:9" x14ac:dyDescent="0.2">
      <c r="A3697" t="s">
        <v>21</v>
      </c>
      <c r="B3697" t="s">
        <v>0</v>
      </c>
      <c r="C3697">
        <f>_xlfn.XLOOKUP(B3697,'2.1.trackMPD'!$R$7:$R$29,'2.1.trackMPD'!$T$7:$T$29)</f>
        <v>4</v>
      </c>
      <c r="D3697">
        <v>5000</v>
      </c>
      <c r="E3697" t="s">
        <v>6396</v>
      </c>
      <c r="F3697" t="s">
        <v>110</v>
      </c>
      <c r="G3697" t="s">
        <v>140</v>
      </c>
      <c r="H3697" t="s">
        <v>6399</v>
      </c>
    </row>
    <row r="3698" spans="1:9" x14ac:dyDescent="0.2">
      <c r="A3698" t="s">
        <v>21</v>
      </c>
      <c r="B3698" t="s">
        <v>0</v>
      </c>
      <c r="C3698">
        <f>_xlfn.XLOOKUP(B3698,'2.1.trackMPD'!$R$7:$R$29,'2.1.trackMPD'!$T$7:$T$29)</f>
        <v>4</v>
      </c>
      <c r="D3698">
        <v>1</v>
      </c>
      <c r="E3698" t="s">
        <v>6400</v>
      </c>
      <c r="F3698" t="s">
        <v>110</v>
      </c>
      <c r="G3698" t="s">
        <v>124</v>
      </c>
      <c r="H3698" t="s">
        <v>6398</v>
      </c>
      <c r="I3698">
        <v>5.6699999999999998E-8</v>
      </c>
    </row>
    <row r="3699" spans="1:9" x14ac:dyDescent="0.2">
      <c r="A3699" t="s">
        <v>21</v>
      </c>
      <c r="B3699" t="s">
        <v>0</v>
      </c>
      <c r="C3699">
        <f>_xlfn.XLOOKUP(B3699,'2.1.trackMPD'!$R$7:$R$29,'2.1.trackMPD'!$T$7:$T$29)</f>
        <v>4</v>
      </c>
      <c r="D3699">
        <v>1</v>
      </c>
      <c r="E3699" t="s">
        <v>6400</v>
      </c>
      <c r="F3699" t="s">
        <v>110</v>
      </c>
      <c r="G3699" t="s">
        <v>140</v>
      </c>
      <c r="H3699" t="s">
        <v>6398</v>
      </c>
      <c r="I3699">
        <v>5.6699999999999998E-8</v>
      </c>
    </row>
    <row r="3700" spans="1:9" x14ac:dyDescent="0.2">
      <c r="A3700" t="s">
        <v>21</v>
      </c>
      <c r="B3700" t="s">
        <v>0</v>
      </c>
      <c r="C3700">
        <f>_xlfn.XLOOKUP(B3700,'2.1.trackMPD'!$R$7:$R$29,'2.1.trackMPD'!$T$7:$T$29)</f>
        <v>4</v>
      </c>
      <c r="D3700">
        <v>1</v>
      </c>
      <c r="E3700" t="s">
        <v>6400</v>
      </c>
      <c r="F3700" t="s">
        <v>111</v>
      </c>
      <c r="G3700" t="s">
        <v>124</v>
      </c>
      <c r="H3700" t="s">
        <v>6398</v>
      </c>
      <c r="I3700">
        <v>5.6699999999999998E-8</v>
      </c>
    </row>
    <row r="3701" spans="1:9" x14ac:dyDescent="0.2">
      <c r="A3701" t="s">
        <v>21</v>
      </c>
      <c r="B3701" t="s">
        <v>0</v>
      </c>
      <c r="C3701">
        <f>_xlfn.XLOOKUP(B3701,'2.1.trackMPD'!$R$7:$R$29,'2.1.trackMPD'!$T$7:$T$29)</f>
        <v>4</v>
      </c>
      <c r="D3701">
        <v>1</v>
      </c>
      <c r="E3701" t="s">
        <v>6400</v>
      </c>
      <c r="F3701" t="s">
        <v>111</v>
      </c>
      <c r="G3701" t="s">
        <v>140</v>
      </c>
      <c r="H3701" t="s">
        <v>6398</v>
      </c>
      <c r="I3701">
        <v>5.6699999999999998E-8</v>
      </c>
    </row>
    <row r="3702" spans="1:9" x14ac:dyDescent="0.2">
      <c r="A3702" t="s">
        <v>21</v>
      </c>
      <c r="B3702" t="s">
        <v>0</v>
      </c>
      <c r="C3702">
        <f>_xlfn.XLOOKUP(B3702,'2.1.trackMPD'!$R$7:$R$29,'2.1.trackMPD'!$T$7:$T$29)</f>
        <v>4</v>
      </c>
      <c r="D3702">
        <v>1</v>
      </c>
      <c r="E3702" t="s">
        <v>6400</v>
      </c>
      <c r="F3702" t="s">
        <v>110</v>
      </c>
      <c r="G3702" t="s">
        <v>124</v>
      </c>
      <c r="H3702" t="s">
        <v>6399</v>
      </c>
    </row>
    <row r="3703" spans="1:9" x14ac:dyDescent="0.2">
      <c r="A3703" t="s">
        <v>21</v>
      </c>
      <c r="B3703" t="s">
        <v>0</v>
      </c>
      <c r="C3703">
        <f>_xlfn.XLOOKUP(B3703,'2.1.trackMPD'!$R$7:$R$29,'2.1.trackMPD'!$T$7:$T$29)</f>
        <v>4</v>
      </c>
      <c r="D3703">
        <v>1</v>
      </c>
      <c r="E3703" t="s">
        <v>6400</v>
      </c>
      <c r="F3703" t="s">
        <v>110</v>
      </c>
      <c r="G3703" t="s">
        <v>140</v>
      </c>
      <c r="H3703" t="s">
        <v>6399</v>
      </c>
    </row>
    <row r="3704" spans="1:9" x14ac:dyDescent="0.2">
      <c r="A3704" t="s">
        <v>21</v>
      </c>
      <c r="B3704" t="s">
        <v>0</v>
      </c>
      <c r="C3704">
        <f>_xlfn.XLOOKUP(B3704,'2.1.trackMPD'!$R$7:$R$29,'2.1.trackMPD'!$T$7:$T$29)</f>
        <v>4</v>
      </c>
      <c r="D3704">
        <v>10</v>
      </c>
      <c r="E3704" t="s">
        <v>6400</v>
      </c>
      <c r="F3704" t="s">
        <v>110</v>
      </c>
      <c r="G3704" t="s">
        <v>124</v>
      </c>
      <c r="H3704" t="s">
        <v>6398</v>
      </c>
      <c r="I3704">
        <v>5.6699999999999998E-8</v>
      </c>
    </row>
    <row r="3705" spans="1:9" x14ac:dyDescent="0.2">
      <c r="A3705" t="s">
        <v>21</v>
      </c>
      <c r="B3705" t="s">
        <v>0</v>
      </c>
      <c r="C3705">
        <f>_xlfn.XLOOKUP(B3705,'2.1.trackMPD'!$R$7:$R$29,'2.1.trackMPD'!$T$7:$T$29)</f>
        <v>4</v>
      </c>
      <c r="D3705">
        <v>10</v>
      </c>
      <c r="E3705" t="s">
        <v>6400</v>
      </c>
      <c r="F3705" t="s">
        <v>110</v>
      </c>
      <c r="G3705" t="s">
        <v>140</v>
      </c>
      <c r="H3705" t="s">
        <v>6398</v>
      </c>
      <c r="I3705">
        <v>5.6699999999999998E-8</v>
      </c>
    </row>
    <row r="3706" spans="1:9" x14ac:dyDescent="0.2">
      <c r="A3706" t="s">
        <v>21</v>
      </c>
      <c r="B3706" t="s">
        <v>0</v>
      </c>
      <c r="C3706">
        <f>_xlfn.XLOOKUP(B3706,'2.1.trackMPD'!$R$7:$R$29,'2.1.trackMPD'!$T$7:$T$29)</f>
        <v>4</v>
      </c>
      <c r="D3706">
        <v>10</v>
      </c>
      <c r="E3706" t="s">
        <v>6400</v>
      </c>
      <c r="F3706" t="s">
        <v>111</v>
      </c>
      <c r="G3706" t="s">
        <v>124</v>
      </c>
      <c r="H3706" t="s">
        <v>6398</v>
      </c>
      <c r="I3706">
        <v>5.6699999999999998E-8</v>
      </c>
    </row>
    <row r="3707" spans="1:9" x14ac:dyDescent="0.2">
      <c r="A3707" t="s">
        <v>21</v>
      </c>
      <c r="B3707" t="s">
        <v>0</v>
      </c>
      <c r="C3707">
        <f>_xlfn.XLOOKUP(B3707,'2.1.trackMPD'!$R$7:$R$29,'2.1.trackMPD'!$T$7:$T$29)</f>
        <v>4</v>
      </c>
      <c r="D3707">
        <v>10</v>
      </c>
      <c r="E3707" t="s">
        <v>6400</v>
      </c>
      <c r="F3707" t="s">
        <v>111</v>
      </c>
      <c r="G3707" t="s">
        <v>140</v>
      </c>
      <c r="H3707" t="s">
        <v>6398</v>
      </c>
      <c r="I3707">
        <v>5.6699999999999998E-8</v>
      </c>
    </row>
    <row r="3708" spans="1:9" x14ac:dyDescent="0.2">
      <c r="A3708" t="s">
        <v>21</v>
      </c>
      <c r="B3708" t="s">
        <v>0</v>
      </c>
      <c r="C3708">
        <f>_xlfn.XLOOKUP(B3708,'2.1.trackMPD'!$R$7:$R$29,'2.1.trackMPD'!$T$7:$T$29)</f>
        <v>4</v>
      </c>
      <c r="D3708">
        <v>10</v>
      </c>
      <c r="E3708" t="s">
        <v>6400</v>
      </c>
      <c r="F3708" t="s">
        <v>110</v>
      </c>
      <c r="G3708" t="s">
        <v>124</v>
      </c>
      <c r="H3708" t="s">
        <v>6399</v>
      </c>
    </row>
    <row r="3709" spans="1:9" x14ac:dyDescent="0.2">
      <c r="A3709" t="s">
        <v>21</v>
      </c>
      <c r="B3709" t="s">
        <v>0</v>
      </c>
      <c r="C3709">
        <f>_xlfn.XLOOKUP(B3709,'2.1.trackMPD'!$R$7:$R$29,'2.1.trackMPD'!$T$7:$T$29)</f>
        <v>4</v>
      </c>
      <c r="D3709">
        <v>10</v>
      </c>
      <c r="E3709" t="s">
        <v>6400</v>
      </c>
      <c r="F3709" t="s">
        <v>110</v>
      </c>
      <c r="G3709" t="s">
        <v>140</v>
      </c>
      <c r="H3709" t="s">
        <v>6399</v>
      </c>
    </row>
    <row r="3710" spans="1:9" x14ac:dyDescent="0.2">
      <c r="A3710" t="s">
        <v>21</v>
      </c>
      <c r="B3710" t="s">
        <v>0</v>
      </c>
      <c r="C3710">
        <f>_xlfn.XLOOKUP(B3710,'2.1.trackMPD'!$R$7:$R$29,'2.1.trackMPD'!$T$7:$T$29)</f>
        <v>4</v>
      </c>
      <c r="D3710">
        <v>100</v>
      </c>
      <c r="E3710" t="s">
        <v>6400</v>
      </c>
      <c r="F3710" t="s">
        <v>110</v>
      </c>
      <c r="G3710" t="s">
        <v>124</v>
      </c>
      <c r="H3710" t="s">
        <v>6398</v>
      </c>
      <c r="I3710">
        <v>5.6699999999999998E-8</v>
      </c>
    </row>
    <row r="3711" spans="1:9" x14ac:dyDescent="0.2">
      <c r="A3711" t="s">
        <v>21</v>
      </c>
      <c r="B3711" t="s">
        <v>0</v>
      </c>
      <c r="C3711">
        <f>_xlfn.XLOOKUP(B3711,'2.1.trackMPD'!$R$7:$R$29,'2.1.trackMPD'!$T$7:$T$29)</f>
        <v>4</v>
      </c>
      <c r="D3711">
        <v>100</v>
      </c>
      <c r="E3711" t="s">
        <v>6400</v>
      </c>
      <c r="F3711" t="s">
        <v>110</v>
      </c>
      <c r="G3711" t="s">
        <v>140</v>
      </c>
      <c r="H3711" t="s">
        <v>6398</v>
      </c>
      <c r="I3711">
        <v>5.6699999999999998E-8</v>
      </c>
    </row>
    <row r="3712" spans="1:9" x14ac:dyDescent="0.2">
      <c r="A3712" t="s">
        <v>21</v>
      </c>
      <c r="B3712" t="s">
        <v>0</v>
      </c>
      <c r="C3712">
        <f>_xlfn.XLOOKUP(B3712,'2.1.trackMPD'!$R$7:$R$29,'2.1.trackMPD'!$T$7:$T$29)</f>
        <v>4</v>
      </c>
      <c r="D3712">
        <v>100</v>
      </c>
      <c r="E3712" t="s">
        <v>6400</v>
      </c>
      <c r="F3712" t="s">
        <v>111</v>
      </c>
      <c r="G3712" t="s">
        <v>124</v>
      </c>
      <c r="H3712" t="s">
        <v>6398</v>
      </c>
      <c r="I3712">
        <v>5.6699999999999998E-8</v>
      </c>
    </row>
    <row r="3713" spans="1:9" x14ac:dyDescent="0.2">
      <c r="A3713" t="s">
        <v>21</v>
      </c>
      <c r="B3713" t="s">
        <v>0</v>
      </c>
      <c r="C3713">
        <f>_xlfn.XLOOKUP(B3713,'2.1.trackMPD'!$R$7:$R$29,'2.1.trackMPD'!$T$7:$T$29)</f>
        <v>4</v>
      </c>
      <c r="D3713">
        <v>100</v>
      </c>
      <c r="E3713" t="s">
        <v>6400</v>
      </c>
      <c r="F3713" t="s">
        <v>111</v>
      </c>
      <c r="G3713" t="s">
        <v>140</v>
      </c>
      <c r="H3713" t="s">
        <v>6398</v>
      </c>
      <c r="I3713">
        <v>5.6699999999999998E-8</v>
      </c>
    </row>
    <row r="3714" spans="1:9" x14ac:dyDescent="0.2">
      <c r="A3714" t="s">
        <v>21</v>
      </c>
      <c r="B3714" t="s">
        <v>0</v>
      </c>
      <c r="C3714">
        <f>_xlfn.XLOOKUP(B3714,'2.1.trackMPD'!$R$7:$R$29,'2.1.trackMPD'!$T$7:$T$29)</f>
        <v>4</v>
      </c>
      <c r="D3714">
        <v>100</v>
      </c>
      <c r="E3714" t="s">
        <v>6400</v>
      </c>
      <c r="F3714" t="s">
        <v>110</v>
      </c>
      <c r="G3714" t="s">
        <v>124</v>
      </c>
      <c r="H3714" t="s">
        <v>6399</v>
      </c>
    </row>
    <row r="3715" spans="1:9" x14ac:dyDescent="0.2">
      <c r="A3715" t="s">
        <v>21</v>
      </c>
      <c r="B3715" t="s">
        <v>0</v>
      </c>
      <c r="C3715">
        <f>_xlfn.XLOOKUP(B3715,'2.1.trackMPD'!$R$7:$R$29,'2.1.trackMPD'!$T$7:$T$29)</f>
        <v>4</v>
      </c>
      <c r="D3715">
        <v>100</v>
      </c>
      <c r="E3715" t="s">
        <v>6400</v>
      </c>
      <c r="F3715" t="s">
        <v>110</v>
      </c>
      <c r="G3715" t="s">
        <v>140</v>
      </c>
      <c r="H3715" t="s">
        <v>6399</v>
      </c>
    </row>
    <row r="3716" spans="1:9" x14ac:dyDescent="0.2">
      <c r="A3716" t="s">
        <v>21</v>
      </c>
      <c r="B3716" t="s">
        <v>0</v>
      </c>
      <c r="C3716">
        <f>_xlfn.XLOOKUP(B3716,'2.1.trackMPD'!$R$7:$R$29,'2.1.trackMPD'!$T$7:$T$29)</f>
        <v>4</v>
      </c>
      <c r="D3716">
        <v>1000</v>
      </c>
      <c r="E3716" t="s">
        <v>6400</v>
      </c>
      <c r="F3716" t="s">
        <v>110</v>
      </c>
      <c r="G3716" t="s">
        <v>124</v>
      </c>
      <c r="H3716" t="s">
        <v>6398</v>
      </c>
      <c r="I3716">
        <v>5.6699999999999998E-8</v>
      </c>
    </row>
    <row r="3717" spans="1:9" x14ac:dyDescent="0.2">
      <c r="A3717" t="s">
        <v>21</v>
      </c>
      <c r="B3717" t="s">
        <v>0</v>
      </c>
      <c r="C3717">
        <f>_xlfn.XLOOKUP(B3717,'2.1.trackMPD'!$R$7:$R$29,'2.1.trackMPD'!$T$7:$T$29)</f>
        <v>4</v>
      </c>
      <c r="D3717">
        <v>1000</v>
      </c>
      <c r="E3717" t="s">
        <v>6400</v>
      </c>
      <c r="F3717" t="s">
        <v>110</v>
      </c>
      <c r="G3717" t="s">
        <v>140</v>
      </c>
      <c r="H3717" t="s">
        <v>6398</v>
      </c>
      <c r="I3717">
        <v>5.6699999999999998E-8</v>
      </c>
    </row>
    <row r="3718" spans="1:9" x14ac:dyDescent="0.2">
      <c r="A3718" t="s">
        <v>21</v>
      </c>
      <c r="B3718" t="s">
        <v>0</v>
      </c>
      <c r="C3718">
        <f>_xlfn.XLOOKUP(B3718,'2.1.trackMPD'!$R$7:$R$29,'2.1.trackMPD'!$T$7:$T$29)</f>
        <v>4</v>
      </c>
      <c r="D3718">
        <v>1000</v>
      </c>
      <c r="E3718" t="s">
        <v>6400</v>
      </c>
      <c r="F3718" t="s">
        <v>111</v>
      </c>
      <c r="G3718" t="s">
        <v>124</v>
      </c>
      <c r="H3718" t="s">
        <v>6398</v>
      </c>
      <c r="I3718">
        <v>5.6699999999999998E-8</v>
      </c>
    </row>
    <row r="3719" spans="1:9" x14ac:dyDescent="0.2">
      <c r="A3719" t="s">
        <v>21</v>
      </c>
      <c r="B3719" t="s">
        <v>0</v>
      </c>
      <c r="C3719">
        <f>_xlfn.XLOOKUP(B3719,'2.1.trackMPD'!$R$7:$R$29,'2.1.trackMPD'!$T$7:$T$29)</f>
        <v>4</v>
      </c>
      <c r="D3719">
        <v>1000</v>
      </c>
      <c r="E3719" t="s">
        <v>6400</v>
      </c>
      <c r="F3719" t="s">
        <v>111</v>
      </c>
      <c r="G3719" t="s">
        <v>140</v>
      </c>
      <c r="H3719" t="s">
        <v>6398</v>
      </c>
      <c r="I3719">
        <v>5.6699999999999998E-8</v>
      </c>
    </row>
    <row r="3720" spans="1:9" x14ac:dyDescent="0.2">
      <c r="A3720" t="s">
        <v>21</v>
      </c>
      <c r="B3720" t="s">
        <v>0</v>
      </c>
      <c r="C3720">
        <f>_xlfn.XLOOKUP(B3720,'2.1.trackMPD'!$R$7:$R$29,'2.1.trackMPD'!$T$7:$T$29)</f>
        <v>4</v>
      </c>
      <c r="D3720">
        <v>1000</v>
      </c>
      <c r="E3720" t="s">
        <v>6400</v>
      </c>
      <c r="F3720" t="s">
        <v>110</v>
      </c>
      <c r="G3720" t="s">
        <v>124</v>
      </c>
      <c r="H3720" t="s">
        <v>6399</v>
      </c>
    </row>
    <row r="3721" spans="1:9" x14ac:dyDescent="0.2">
      <c r="A3721" t="s">
        <v>21</v>
      </c>
      <c r="B3721" t="s">
        <v>0</v>
      </c>
      <c r="C3721">
        <f>_xlfn.XLOOKUP(B3721,'2.1.trackMPD'!$R$7:$R$29,'2.1.trackMPD'!$T$7:$T$29)</f>
        <v>4</v>
      </c>
      <c r="D3721">
        <v>1000</v>
      </c>
      <c r="E3721" t="s">
        <v>6400</v>
      </c>
      <c r="F3721" t="s">
        <v>110</v>
      </c>
      <c r="G3721" t="s">
        <v>140</v>
      </c>
      <c r="H3721" t="s">
        <v>6399</v>
      </c>
    </row>
    <row r="3722" spans="1:9" x14ac:dyDescent="0.2">
      <c r="A3722" t="s">
        <v>21</v>
      </c>
      <c r="B3722" t="s">
        <v>0</v>
      </c>
      <c r="C3722">
        <f>_xlfn.XLOOKUP(B3722,'2.1.trackMPD'!$R$7:$R$29,'2.1.trackMPD'!$T$7:$T$29)</f>
        <v>4</v>
      </c>
      <c r="D3722">
        <v>5000</v>
      </c>
      <c r="E3722" t="s">
        <v>6400</v>
      </c>
      <c r="F3722" t="s">
        <v>110</v>
      </c>
      <c r="G3722" t="s">
        <v>124</v>
      </c>
      <c r="H3722" t="s">
        <v>6398</v>
      </c>
      <c r="I3722">
        <v>5.6699999999999998E-8</v>
      </c>
    </row>
    <row r="3723" spans="1:9" x14ac:dyDescent="0.2">
      <c r="A3723" t="s">
        <v>21</v>
      </c>
      <c r="B3723" t="s">
        <v>0</v>
      </c>
      <c r="C3723">
        <f>_xlfn.XLOOKUP(B3723,'2.1.trackMPD'!$R$7:$R$29,'2.1.trackMPD'!$T$7:$T$29)</f>
        <v>4</v>
      </c>
      <c r="D3723">
        <v>5000</v>
      </c>
      <c r="E3723" t="s">
        <v>6400</v>
      </c>
      <c r="F3723" t="s">
        <v>110</v>
      </c>
      <c r="G3723" t="s">
        <v>140</v>
      </c>
      <c r="H3723" t="s">
        <v>6398</v>
      </c>
      <c r="I3723">
        <v>5.6699999999999998E-8</v>
      </c>
    </row>
    <row r="3724" spans="1:9" x14ac:dyDescent="0.2">
      <c r="A3724" t="s">
        <v>21</v>
      </c>
      <c r="B3724" t="s">
        <v>0</v>
      </c>
      <c r="C3724">
        <f>_xlfn.XLOOKUP(B3724,'2.1.trackMPD'!$R$7:$R$29,'2.1.trackMPD'!$T$7:$T$29)</f>
        <v>4</v>
      </c>
      <c r="D3724">
        <v>5000</v>
      </c>
      <c r="E3724" t="s">
        <v>6400</v>
      </c>
      <c r="F3724" t="s">
        <v>111</v>
      </c>
      <c r="G3724" t="s">
        <v>124</v>
      </c>
      <c r="H3724" t="s">
        <v>6398</v>
      </c>
      <c r="I3724">
        <v>5.6699999999999998E-8</v>
      </c>
    </row>
    <row r="3725" spans="1:9" x14ac:dyDescent="0.2">
      <c r="A3725" t="s">
        <v>21</v>
      </c>
      <c r="B3725" t="s">
        <v>0</v>
      </c>
      <c r="C3725">
        <f>_xlfn.XLOOKUP(B3725,'2.1.trackMPD'!$R$7:$R$29,'2.1.trackMPD'!$T$7:$T$29)</f>
        <v>4</v>
      </c>
      <c r="D3725">
        <v>5000</v>
      </c>
      <c r="E3725" t="s">
        <v>6400</v>
      </c>
      <c r="F3725" t="s">
        <v>111</v>
      </c>
      <c r="G3725" t="s">
        <v>140</v>
      </c>
      <c r="H3725" t="s">
        <v>6398</v>
      </c>
      <c r="I3725">
        <v>5.6699999999999998E-8</v>
      </c>
    </row>
    <row r="3726" spans="1:9" x14ac:dyDescent="0.2">
      <c r="A3726" t="s">
        <v>21</v>
      </c>
      <c r="B3726" t="s">
        <v>0</v>
      </c>
      <c r="C3726">
        <f>_xlfn.XLOOKUP(B3726,'2.1.trackMPD'!$R$7:$R$29,'2.1.trackMPD'!$T$7:$T$29)</f>
        <v>4</v>
      </c>
      <c r="D3726">
        <v>5000</v>
      </c>
      <c r="E3726" t="s">
        <v>6400</v>
      </c>
      <c r="F3726" t="s">
        <v>110</v>
      </c>
      <c r="G3726" t="s">
        <v>124</v>
      </c>
      <c r="H3726" t="s">
        <v>6399</v>
      </c>
    </row>
    <row r="3727" spans="1:9" x14ac:dyDescent="0.2">
      <c r="A3727" t="s">
        <v>21</v>
      </c>
      <c r="B3727" t="s">
        <v>0</v>
      </c>
      <c r="C3727">
        <f>_xlfn.XLOOKUP(B3727,'2.1.trackMPD'!$R$7:$R$29,'2.1.trackMPD'!$T$7:$T$29)</f>
        <v>4</v>
      </c>
      <c r="D3727">
        <v>5000</v>
      </c>
      <c r="E3727" t="s">
        <v>6400</v>
      </c>
      <c r="F3727" t="s">
        <v>110</v>
      </c>
      <c r="G3727" t="s">
        <v>140</v>
      </c>
      <c r="H3727" t="s">
        <v>6399</v>
      </c>
    </row>
    <row r="3728" spans="1:9" x14ac:dyDescent="0.2">
      <c r="A3728" t="s">
        <v>21</v>
      </c>
      <c r="B3728" t="s">
        <v>0</v>
      </c>
      <c r="C3728">
        <f>_xlfn.XLOOKUP(B3728,'2.1.trackMPD'!$R$7:$R$29,'2.1.trackMPD'!$T$7:$T$29)</f>
        <v>4</v>
      </c>
      <c r="D3728">
        <v>1</v>
      </c>
      <c r="E3728" t="s">
        <v>6401</v>
      </c>
      <c r="F3728" t="s">
        <v>110</v>
      </c>
      <c r="G3728" t="s">
        <v>124</v>
      </c>
      <c r="H3728" t="s">
        <v>6398</v>
      </c>
      <c r="I3728">
        <v>5.6699999999999998E-8</v>
      </c>
    </row>
    <row r="3729" spans="1:9" x14ac:dyDescent="0.2">
      <c r="A3729" t="s">
        <v>21</v>
      </c>
      <c r="B3729" t="s">
        <v>0</v>
      </c>
      <c r="C3729">
        <f>_xlfn.XLOOKUP(B3729,'2.1.trackMPD'!$R$7:$R$29,'2.1.trackMPD'!$T$7:$T$29)</f>
        <v>4</v>
      </c>
      <c r="D3729">
        <v>1</v>
      </c>
      <c r="E3729" t="s">
        <v>6401</v>
      </c>
      <c r="F3729" t="s">
        <v>110</v>
      </c>
      <c r="G3729" t="s">
        <v>140</v>
      </c>
      <c r="H3729" t="s">
        <v>6398</v>
      </c>
      <c r="I3729">
        <v>5.6699999999999998E-8</v>
      </c>
    </row>
    <row r="3730" spans="1:9" x14ac:dyDescent="0.2">
      <c r="A3730" t="s">
        <v>21</v>
      </c>
      <c r="B3730" t="s">
        <v>0</v>
      </c>
      <c r="C3730">
        <f>_xlfn.XLOOKUP(B3730,'2.1.trackMPD'!$R$7:$R$29,'2.1.trackMPD'!$T$7:$T$29)</f>
        <v>4</v>
      </c>
      <c r="D3730">
        <v>1</v>
      </c>
      <c r="E3730" t="s">
        <v>6401</v>
      </c>
      <c r="F3730" t="s">
        <v>111</v>
      </c>
      <c r="G3730" t="s">
        <v>124</v>
      </c>
      <c r="H3730" t="s">
        <v>6398</v>
      </c>
      <c r="I3730">
        <v>5.6699999999999998E-8</v>
      </c>
    </row>
    <row r="3731" spans="1:9" x14ac:dyDescent="0.2">
      <c r="A3731" t="s">
        <v>21</v>
      </c>
      <c r="B3731" t="s">
        <v>0</v>
      </c>
      <c r="C3731">
        <f>_xlfn.XLOOKUP(B3731,'2.1.trackMPD'!$R$7:$R$29,'2.1.trackMPD'!$T$7:$T$29)</f>
        <v>4</v>
      </c>
      <c r="D3731">
        <v>1</v>
      </c>
      <c r="E3731" t="s">
        <v>6401</v>
      </c>
      <c r="F3731" t="s">
        <v>111</v>
      </c>
      <c r="G3731" t="s">
        <v>140</v>
      </c>
      <c r="H3731" t="s">
        <v>6398</v>
      </c>
      <c r="I3731">
        <v>5.6699999999999998E-8</v>
      </c>
    </row>
    <row r="3732" spans="1:9" x14ac:dyDescent="0.2">
      <c r="A3732" t="s">
        <v>21</v>
      </c>
      <c r="B3732" t="s">
        <v>0</v>
      </c>
      <c r="C3732">
        <f>_xlfn.XLOOKUP(B3732,'2.1.trackMPD'!$R$7:$R$29,'2.1.trackMPD'!$T$7:$T$29)</f>
        <v>4</v>
      </c>
      <c r="D3732">
        <v>1</v>
      </c>
      <c r="E3732" t="s">
        <v>6401</v>
      </c>
      <c r="F3732" t="s">
        <v>110</v>
      </c>
      <c r="G3732" t="s">
        <v>124</v>
      </c>
      <c r="H3732" t="s">
        <v>6399</v>
      </c>
    </row>
    <row r="3733" spans="1:9" x14ac:dyDescent="0.2">
      <c r="A3733" t="s">
        <v>21</v>
      </c>
      <c r="B3733" t="s">
        <v>0</v>
      </c>
      <c r="C3733">
        <f>_xlfn.XLOOKUP(B3733,'2.1.trackMPD'!$R$7:$R$29,'2.1.trackMPD'!$T$7:$T$29)</f>
        <v>4</v>
      </c>
      <c r="D3733">
        <v>1</v>
      </c>
      <c r="E3733" t="s">
        <v>6401</v>
      </c>
      <c r="F3733" t="s">
        <v>110</v>
      </c>
      <c r="G3733" t="s">
        <v>140</v>
      </c>
      <c r="H3733" t="s">
        <v>6399</v>
      </c>
    </row>
    <row r="3734" spans="1:9" x14ac:dyDescent="0.2">
      <c r="A3734" t="s">
        <v>21</v>
      </c>
      <c r="B3734" t="s">
        <v>0</v>
      </c>
      <c r="C3734">
        <f>_xlfn.XLOOKUP(B3734,'2.1.trackMPD'!$R$7:$R$29,'2.1.trackMPD'!$T$7:$T$29)</f>
        <v>4</v>
      </c>
      <c r="D3734">
        <v>10</v>
      </c>
      <c r="E3734" t="s">
        <v>6401</v>
      </c>
      <c r="F3734" t="s">
        <v>110</v>
      </c>
      <c r="G3734" t="s">
        <v>124</v>
      </c>
      <c r="H3734" t="s">
        <v>6398</v>
      </c>
      <c r="I3734">
        <v>5.6699999999999998E-8</v>
      </c>
    </row>
    <row r="3735" spans="1:9" x14ac:dyDescent="0.2">
      <c r="A3735" t="s">
        <v>21</v>
      </c>
      <c r="B3735" t="s">
        <v>0</v>
      </c>
      <c r="C3735">
        <f>_xlfn.XLOOKUP(B3735,'2.1.trackMPD'!$R$7:$R$29,'2.1.trackMPD'!$T$7:$T$29)</f>
        <v>4</v>
      </c>
      <c r="D3735">
        <v>10</v>
      </c>
      <c r="E3735" t="s">
        <v>6401</v>
      </c>
      <c r="F3735" t="s">
        <v>110</v>
      </c>
      <c r="G3735" t="s">
        <v>140</v>
      </c>
      <c r="H3735" t="s">
        <v>6398</v>
      </c>
      <c r="I3735">
        <v>5.6699999999999998E-8</v>
      </c>
    </row>
    <row r="3736" spans="1:9" x14ac:dyDescent="0.2">
      <c r="A3736" t="s">
        <v>21</v>
      </c>
      <c r="B3736" t="s">
        <v>0</v>
      </c>
      <c r="C3736">
        <f>_xlfn.XLOOKUP(B3736,'2.1.trackMPD'!$R$7:$R$29,'2.1.trackMPD'!$T$7:$T$29)</f>
        <v>4</v>
      </c>
      <c r="D3736">
        <v>10</v>
      </c>
      <c r="E3736" t="s">
        <v>6401</v>
      </c>
      <c r="F3736" t="s">
        <v>111</v>
      </c>
      <c r="G3736" t="s">
        <v>124</v>
      </c>
      <c r="H3736" t="s">
        <v>6398</v>
      </c>
      <c r="I3736">
        <v>5.6699999999999998E-8</v>
      </c>
    </row>
    <row r="3737" spans="1:9" x14ac:dyDescent="0.2">
      <c r="A3737" t="s">
        <v>21</v>
      </c>
      <c r="B3737" t="s">
        <v>0</v>
      </c>
      <c r="C3737">
        <f>_xlfn.XLOOKUP(B3737,'2.1.trackMPD'!$R$7:$R$29,'2.1.trackMPD'!$T$7:$T$29)</f>
        <v>4</v>
      </c>
      <c r="D3737">
        <v>10</v>
      </c>
      <c r="E3737" t="s">
        <v>6401</v>
      </c>
      <c r="F3737" t="s">
        <v>111</v>
      </c>
      <c r="G3737" t="s">
        <v>140</v>
      </c>
      <c r="H3737" t="s">
        <v>6398</v>
      </c>
      <c r="I3737">
        <v>5.6699999999999998E-8</v>
      </c>
    </row>
    <row r="3738" spans="1:9" x14ac:dyDescent="0.2">
      <c r="A3738" t="s">
        <v>21</v>
      </c>
      <c r="B3738" t="s">
        <v>0</v>
      </c>
      <c r="C3738">
        <f>_xlfn.XLOOKUP(B3738,'2.1.trackMPD'!$R$7:$R$29,'2.1.trackMPD'!$T$7:$T$29)</f>
        <v>4</v>
      </c>
      <c r="D3738">
        <v>10</v>
      </c>
      <c r="E3738" t="s">
        <v>6401</v>
      </c>
      <c r="F3738" t="s">
        <v>110</v>
      </c>
      <c r="G3738" t="s">
        <v>124</v>
      </c>
      <c r="H3738" t="s">
        <v>6399</v>
      </c>
    </row>
    <row r="3739" spans="1:9" x14ac:dyDescent="0.2">
      <c r="A3739" t="s">
        <v>21</v>
      </c>
      <c r="B3739" t="s">
        <v>0</v>
      </c>
      <c r="C3739">
        <f>_xlfn.XLOOKUP(B3739,'2.1.trackMPD'!$R$7:$R$29,'2.1.trackMPD'!$T$7:$T$29)</f>
        <v>4</v>
      </c>
      <c r="D3739">
        <v>10</v>
      </c>
      <c r="E3739" t="s">
        <v>6401</v>
      </c>
      <c r="F3739" t="s">
        <v>110</v>
      </c>
      <c r="G3739" t="s">
        <v>140</v>
      </c>
      <c r="H3739" t="s">
        <v>6399</v>
      </c>
    </row>
    <row r="3740" spans="1:9" x14ac:dyDescent="0.2">
      <c r="A3740" t="s">
        <v>21</v>
      </c>
      <c r="B3740" t="s">
        <v>0</v>
      </c>
      <c r="C3740">
        <f>_xlfn.XLOOKUP(B3740,'2.1.trackMPD'!$R$7:$R$29,'2.1.trackMPD'!$T$7:$T$29)</f>
        <v>4</v>
      </c>
      <c r="D3740">
        <v>100</v>
      </c>
      <c r="E3740" t="s">
        <v>6401</v>
      </c>
      <c r="F3740" t="s">
        <v>110</v>
      </c>
      <c r="G3740" t="s">
        <v>124</v>
      </c>
      <c r="H3740" t="s">
        <v>6398</v>
      </c>
      <c r="I3740">
        <v>5.6699999999999998E-8</v>
      </c>
    </row>
    <row r="3741" spans="1:9" x14ac:dyDescent="0.2">
      <c r="A3741" t="s">
        <v>21</v>
      </c>
      <c r="B3741" t="s">
        <v>0</v>
      </c>
      <c r="C3741">
        <f>_xlfn.XLOOKUP(B3741,'2.1.trackMPD'!$R$7:$R$29,'2.1.trackMPD'!$T$7:$T$29)</f>
        <v>4</v>
      </c>
      <c r="D3741">
        <v>100</v>
      </c>
      <c r="E3741" t="s">
        <v>6401</v>
      </c>
      <c r="F3741" t="s">
        <v>110</v>
      </c>
      <c r="G3741" t="s">
        <v>140</v>
      </c>
      <c r="H3741" t="s">
        <v>6398</v>
      </c>
      <c r="I3741">
        <v>5.6699999999999998E-8</v>
      </c>
    </row>
    <row r="3742" spans="1:9" x14ac:dyDescent="0.2">
      <c r="A3742" t="s">
        <v>21</v>
      </c>
      <c r="B3742" t="s">
        <v>0</v>
      </c>
      <c r="C3742">
        <f>_xlfn.XLOOKUP(B3742,'2.1.trackMPD'!$R$7:$R$29,'2.1.trackMPD'!$T$7:$T$29)</f>
        <v>4</v>
      </c>
      <c r="D3742">
        <v>100</v>
      </c>
      <c r="E3742" t="s">
        <v>6401</v>
      </c>
      <c r="F3742" t="s">
        <v>111</v>
      </c>
      <c r="G3742" t="s">
        <v>124</v>
      </c>
      <c r="H3742" t="s">
        <v>6398</v>
      </c>
      <c r="I3742">
        <v>5.6699999999999998E-8</v>
      </c>
    </row>
    <row r="3743" spans="1:9" x14ac:dyDescent="0.2">
      <c r="A3743" t="s">
        <v>21</v>
      </c>
      <c r="B3743" t="s">
        <v>0</v>
      </c>
      <c r="C3743">
        <f>_xlfn.XLOOKUP(B3743,'2.1.trackMPD'!$R$7:$R$29,'2.1.trackMPD'!$T$7:$T$29)</f>
        <v>4</v>
      </c>
      <c r="D3743">
        <v>100</v>
      </c>
      <c r="E3743" t="s">
        <v>6401</v>
      </c>
      <c r="F3743" t="s">
        <v>111</v>
      </c>
      <c r="G3743" t="s">
        <v>140</v>
      </c>
      <c r="H3743" t="s">
        <v>6398</v>
      </c>
      <c r="I3743">
        <v>5.6699999999999998E-8</v>
      </c>
    </row>
    <row r="3744" spans="1:9" x14ac:dyDescent="0.2">
      <c r="A3744" t="s">
        <v>21</v>
      </c>
      <c r="B3744" t="s">
        <v>0</v>
      </c>
      <c r="C3744">
        <f>_xlfn.XLOOKUP(B3744,'2.1.trackMPD'!$R$7:$R$29,'2.1.trackMPD'!$T$7:$T$29)</f>
        <v>4</v>
      </c>
      <c r="D3744">
        <v>100</v>
      </c>
      <c r="E3744" t="s">
        <v>6401</v>
      </c>
      <c r="F3744" t="s">
        <v>110</v>
      </c>
      <c r="G3744" t="s">
        <v>124</v>
      </c>
      <c r="H3744" t="s">
        <v>6399</v>
      </c>
    </row>
    <row r="3745" spans="1:9" x14ac:dyDescent="0.2">
      <c r="A3745" t="s">
        <v>21</v>
      </c>
      <c r="B3745" t="s">
        <v>0</v>
      </c>
      <c r="C3745">
        <f>_xlfn.XLOOKUP(B3745,'2.1.trackMPD'!$R$7:$R$29,'2.1.trackMPD'!$T$7:$T$29)</f>
        <v>4</v>
      </c>
      <c r="D3745">
        <v>100</v>
      </c>
      <c r="E3745" t="s">
        <v>6401</v>
      </c>
      <c r="F3745" t="s">
        <v>110</v>
      </c>
      <c r="G3745" t="s">
        <v>140</v>
      </c>
      <c r="H3745" t="s">
        <v>6399</v>
      </c>
    </row>
    <row r="3746" spans="1:9" x14ac:dyDescent="0.2">
      <c r="A3746" t="s">
        <v>21</v>
      </c>
      <c r="B3746" t="s">
        <v>1</v>
      </c>
      <c r="C3746">
        <f>_xlfn.XLOOKUP(B3746,'2.1.trackMPD'!$R$7:$R$29,'2.1.trackMPD'!$T$7:$T$29)</f>
        <v>3</v>
      </c>
      <c r="D3746">
        <v>1</v>
      </c>
      <c r="E3746" t="s">
        <v>6396</v>
      </c>
      <c r="F3746" t="s">
        <v>110</v>
      </c>
      <c r="G3746" t="s">
        <v>124</v>
      </c>
      <c r="H3746" t="s">
        <v>6398</v>
      </c>
      <c r="I3746">
        <v>5.6699999999999998E-8</v>
      </c>
    </row>
    <row r="3747" spans="1:9" x14ac:dyDescent="0.2">
      <c r="A3747" t="s">
        <v>21</v>
      </c>
      <c r="B3747" t="s">
        <v>1</v>
      </c>
      <c r="C3747">
        <f>_xlfn.XLOOKUP(B3747,'2.1.trackMPD'!$R$7:$R$29,'2.1.trackMPD'!$T$7:$T$29)</f>
        <v>3</v>
      </c>
      <c r="D3747">
        <v>1</v>
      </c>
      <c r="E3747" t="s">
        <v>6396</v>
      </c>
      <c r="F3747" t="s">
        <v>110</v>
      </c>
      <c r="G3747" t="s">
        <v>140</v>
      </c>
      <c r="H3747" t="s">
        <v>6398</v>
      </c>
      <c r="I3747">
        <v>5.6699999999999998E-8</v>
      </c>
    </row>
    <row r="3748" spans="1:9" x14ac:dyDescent="0.2">
      <c r="A3748" t="s">
        <v>21</v>
      </c>
      <c r="B3748" t="s">
        <v>1</v>
      </c>
      <c r="C3748">
        <f>_xlfn.XLOOKUP(B3748,'2.1.trackMPD'!$R$7:$R$29,'2.1.trackMPD'!$T$7:$T$29)</f>
        <v>3</v>
      </c>
      <c r="D3748">
        <v>1</v>
      </c>
      <c r="E3748" t="s">
        <v>6396</v>
      </c>
      <c r="F3748" t="s">
        <v>111</v>
      </c>
      <c r="G3748" t="s">
        <v>124</v>
      </c>
      <c r="H3748" t="s">
        <v>6398</v>
      </c>
      <c r="I3748">
        <v>5.6699999999999998E-8</v>
      </c>
    </row>
    <row r="3749" spans="1:9" x14ac:dyDescent="0.2">
      <c r="A3749" t="s">
        <v>21</v>
      </c>
      <c r="B3749" t="s">
        <v>1</v>
      </c>
      <c r="C3749">
        <f>_xlfn.XLOOKUP(B3749,'2.1.trackMPD'!$R$7:$R$29,'2.1.trackMPD'!$T$7:$T$29)</f>
        <v>3</v>
      </c>
      <c r="D3749">
        <v>1</v>
      </c>
      <c r="E3749" t="s">
        <v>6396</v>
      </c>
      <c r="F3749" t="s">
        <v>111</v>
      </c>
      <c r="G3749" t="s">
        <v>140</v>
      </c>
      <c r="H3749" t="s">
        <v>6398</v>
      </c>
      <c r="I3749">
        <v>5.6699999999999998E-8</v>
      </c>
    </row>
    <row r="3750" spans="1:9" x14ac:dyDescent="0.2">
      <c r="A3750" t="s">
        <v>21</v>
      </c>
      <c r="B3750" t="s">
        <v>1</v>
      </c>
      <c r="C3750">
        <f>_xlfn.XLOOKUP(B3750,'2.1.trackMPD'!$R$7:$R$29,'2.1.trackMPD'!$T$7:$T$29)</f>
        <v>3</v>
      </c>
      <c r="D3750">
        <v>1</v>
      </c>
      <c r="E3750" t="s">
        <v>6396</v>
      </c>
      <c r="F3750" t="s">
        <v>110</v>
      </c>
      <c r="G3750" t="s">
        <v>124</v>
      </c>
      <c r="H3750" t="s">
        <v>6399</v>
      </c>
    </row>
    <row r="3751" spans="1:9" x14ac:dyDescent="0.2">
      <c r="A3751" t="s">
        <v>21</v>
      </c>
      <c r="B3751" t="s">
        <v>1</v>
      </c>
      <c r="C3751">
        <f>_xlfn.XLOOKUP(B3751,'2.1.trackMPD'!$R$7:$R$29,'2.1.trackMPD'!$T$7:$T$29)</f>
        <v>3</v>
      </c>
      <c r="D3751">
        <v>1</v>
      </c>
      <c r="E3751" t="s">
        <v>6396</v>
      </c>
      <c r="F3751" t="s">
        <v>110</v>
      </c>
      <c r="G3751" t="s">
        <v>140</v>
      </c>
      <c r="H3751" t="s">
        <v>6399</v>
      </c>
    </row>
    <row r="3752" spans="1:9" x14ac:dyDescent="0.2">
      <c r="A3752" t="s">
        <v>21</v>
      </c>
      <c r="B3752" t="s">
        <v>1</v>
      </c>
      <c r="C3752">
        <f>_xlfn.XLOOKUP(B3752,'2.1.trackMPD'!$R$7:$R$29,'2.1.trackMPD'!$T$7:$T$29)</f>
        <v>3</v>
      </c>
      <c r="D3752">
        <v>10</v>
      </c>
      <c r="E3752" t="s">
        <v>6396</v>
      </c>
      <c r="F3752" t="s">
        <v>110</v>
      </c>
      <c r="G3752" t="s">
        <v>124</v>
      </c>
      <c r="H3752" t="s">
        <v>6398</v>
      </c>
      <c r="I3752">
        <v>5.6699999999999998E-8</v>
      </c>
    </row>
    <row r="3753" spans="1:9" x14ac:dyDescent="0.2">
      <c r="A3753" t="s">
        <v>21</v>
      </c>
      <c r="B3753" t="s">
        <v>1</v>
      </c>
      <c r="C3753">
        <f>_xlfn.XLOOKUP(B3753,'2.1.trackMPD'!$R$7:$R$29,'2.1.trackMPD'!$T$7:$T$29)</f>
        <v>3</v>
      </c>
      <c r="D3753">
        <v>10</v>
      </c>
      <c r="E3753" t="s">
        <v>6396</v>
      </c>
      <c r="F3753" t="s">
        <v>110</v>
      </c>
      <c r="G3753" t="s">
        <v>140</v>
      </c>
      <c r="H3753" t="s">
        <v>6398</v>
      </c>
      <c r="I3753">
        <v>5.6699999999999998E-8</v>
      </c>
    </row>
    <row r="3754" spans="1:9" x14ac:dyDescent="0.2">
      <c r="A3754" t="s">
        <v>21</v>
      </c>
      <c r="B3754" t="s">
        <v>1</v>
      </c>
      <c r="C3754">
        <f>_xlfn.XLOOKUP(B3754,'2.1.trackMPD'!$R$7:$R$29,'2.1.trackMPD'!$T$7:$T$29)</f>
        <v>3</v>
      </c>
      <c r="D3754">
        <v>10</v>
      </c>
      <c r="E3754" t="s">
        <v>6396</v>
      </c>
      <c r="F3754" t="s">
        <v>111</v>
      </c>
      <c r="G3754" t="s">
        <v>124</v>
      </c>
      <c r="H3754" t="s">
        <v>6398</v>
      </c>
      <c r="I3754">
        <v>5.6699999999999998E-8</v>
      </c>
    </row>
    <row r="3755" spans="1:9" x14ac:dyDescent="0.2">
      <c r="A3755" t="s">
        <v>21</v>
      </c>
      <c r="B3755" t="s">
        <v>1</v>
      </c>
      <c r="C3755">
        <f>_xlfn.XLOOKUP(B3755,'2.1.trackMPD'!$R$7:$R$29,'2.1.trackMPD'!$T$7:$T$29)</f>
        <v>3</v>
      </c>
      <c r="D3755">
        <v>10</v>
      </c>
      <c r="E3755" t="s">
        <v>6396</v>
      </c>
      <c r="F3755" t="s">
        <v>111</v>
      </c>
      <c r="G3755" t="s">
        <v>140</v>
      </c>
      <c r="H3755" t="s">
        <v>6398</v>
      </c>
      <c r="I3755">
        <v>5.6699999999999998E-8</v>
      </c>
    </row>
    <row r="3756" spans="1:9" x14ac:dyDescent="0.2">
      <c r="A3756" t="s">
        <v>21</v>
      </c>
      <c r="B3756" t="s">
        <v>1</v>
      </c>
      <c r="C3756">
        <f>_xlfn.XLOOKUP(B3756,'2.1.trackMPD'!$R$7:$R$29,'2.1.trackMPD'!$T$7:$T$29)</f>
        <v>3</v>
      </c>
      <c r="D3756">
        <v>10</v>
      </c>
      <c r="E3756" t="s">
        <v>6396</v>
      </c>
      <c r="F3756" t="s">
        <v>110</v>
      </c>
      <c r="G3756" t="s">
        <v>124</v>
      </c>
      <c r="H3756" t="s">
        <v>6399</v>
      </c>
    </row>
    <row r="3757" spans="1:9" x14ac:dyDescent="0.2">
      <c r="A3757" t="s">
        <v>21</v>
      </c>
      <c r="B3757" t="s">
        <v>1</v>
      </c>
      <c r="C3757">
        <f>_xlfn.XLOOKUP(B3757,'2.1.trackMPD'!$R$7:$R$29,'2.1.trackMPD'!$T$7:$T$29)</f>
        <v>3</v>
      </c>
      <c r="D3757">
        <v>10</v>
      </c>
      <c r="E3757" t="s">
        <v>6396</v>
      </c>
      <c r="F3757" t="s">
        <v>110</v>
      </c>
      <c r="G3757" t="s">
        <v>140</v>
      </c>
      <c r="H3757" t="s">
        <v>6399</v>
      </c>
    </row>
    <row r="3758" spans="1:9" x14ac:dyDescent="0.2">
      <c r="A3758" t="s">
        <v>21</v>
      </c>
      <c r="B3758" t="s">
        <v>1</v>
      </c>
      <c r="C3758">
        <f>_xlfn.XLOOKUP(B3758,'2.1.trackMPD'!$R$7:$R$29,'2.1.trackMPD'!$T$7:$T$29)</f>
        <v>3</v>
      </c>
      <c r="D3758">
        <v>100</v>
      </c>
      <c r="E3758" t="s">
        <v>6396</v>
      </c>
      <c r="F3758" t="s">
        <v>110</v>
      </c>
      <c r="G3758" t="s">
        <v>124</v>
      </c>
      <c r="H3758" t="s">
        <v>6398</v>
      </c>
      <c r="I3758">
        <v>5.6699999999999998E-8</v>
      </c>
    </row>
    <row r="3759" spans="1:9" x14ac:dyDescent="0.2">
      <c r="A3759" t="s">
        <v>21</v>
      </c>
      <c r="B3759" t="s">
        <v>1</v>
      </c>
      <c r="C3759">
        <f>_xlfn.XLOOKUP(B3759,'2.1.trackMPD'!$R$7:$R$29,'2.1.trackMPD'!$T$7:$T$29)</f>
        <v>3</v>
      </c>
      <c r="D3759">
        <v>100</v>
      </c>
      <c r="E3759" t="s">
        <v>6396</v>
      </c>
      <c r="F3759" t="s">
        <v>110</v>
      </c>
      <c r="G3759" t="s">
        <v>140</v>
      </c>
      <c r="H3759" t="s">
        <v>6398</v>
      </c>
      <c r="I3759">
        <v>5.6699999999999998E-8</v>
      </c>
    </row>
    <row r="3760" spans="1:9" x14ac:dyDescent="0.2">
      <c r="A3760" t="s">
        <v>21</v>
      </c>
      <c r="B3760" t="s">
        <v>1</v>
      </c>
      <c r="C3760">
        <f>_xlfn.XLOOKUP(B3760,'2.1.trackMPD'!$R$7:$R$29,'2.1.trackMPD'!$T$7:$T$29)</f>
        <v>3</v>
      </c>
      <c r="D3760">
        <v>100</v>
      </c>
      <c r="E3760" t="s">
        <v>6396</v>
      </c>
      <c r="F3760" t="s">
        <v>111</v>
      </c>
      <c r="G3760" t="s">
        <v>124</v>
      </c>
      <c r="H3760" t="s">
        <v>6398</v>
      </c>
      <c r="I3760">
        <v>5.6699999999999998E-8</v>
      </c>
    </row>
    <row r="3761" spans="1:9" x14ac:dyDescent="0.2">
      <c r="A3761" t="s">
        <v>21</v>
      </c>
      <c r="B3761" t="s">
        <v>1</v>
      </c>
      <c r="C3761">
        <f>_xlfn.XLOOKUP(B3761,'2.1.trackMPD'!$R$7:$R$29,'2.1.trackMPD'!$T$7:$T$29)</f>
        <v>3</v>
      </c>
      <c r="D3761">
        <v>100</v>
      </c>
      <c r="E3761" t="s">
        <v>6396</v>
      </c>
      <c r="F3761" t="s">
        <v>111</v>
      </c>
      <c r="G3761" t="s">
        <v>140</v>
      </c>
      <c r="H3761" t="s">
        <v>6398</v>
      </c>
      <c r="I3761">
        <v>5.6699999999999998E-8</v>
      </c>
    </row>
    <row r="3762" spans="1:9" x14ac:dyDescent="0.2">
      <c r="A3762" t="s">
        <v>21</v>
      </c>
      <c r="B3762" t="s">
        <v>1</v>
      </c>
      <c r="C3762">
        <f>_xlfn.XLOOKUP(B3762,'2.1.trackMPD'!$R$7:$R$29,'2.1.trackMPD'!$T$7:$T$29)</f>
        <v>3</v>
      </c>
      <c r="D3762">
        <v>100</v>
      </c>
      <c r="E3762" t="s">
        <v>6396</v>
      </c>
      <c r="F3762" t="s">
        <v>110</v>
      </c>
      <c r="G3762" t="s">
        <v>124</v>
      </c>
      <c r="H3762" t="s">
        <v>6399</v>
      </c>
    </row>
    <row r="3763" spans="1:9" x14ac:dyDescent="0.2">
      <c r="A3763" t="s">
        <v>21</v>
      </c>
      <c r="B3763" t="s">
        <v>1</v>
      </c>
      <c r="C3763">
        <f>_xlfn.XLOOKUP(B3763,'2.1.trackMPD'!$R$7:$R$29,'2.1.trackMPD'!$T$7:$T$29)</f>
        <v>3</v>
      </c>
      <c r="D3763">
        <v>100</v>
      </c>
      <c r="E3763" t="s">
        <v>6396</v>
      </c>
      <c r="F3763" t="s">
        <v>110</v>
      </c>
      <c r="G3763" t="s">
        <v>140</v>
      </c>
      <c r="H3763" t="s">
        <v>6399</v>
      </c>
    </row>
    <row r="3764" spans="1:9" x14ac:dyDescent="0.2">
      <c r="A3764" t="s">
        <v>21</v>
      </c>
      <c r="B3764" t="s">
        <v>1</v>
      </c>
      <c r="C3764">
        <f>_xlfn.XLOOKUP(B3764,'2.1.trackMPD'!$R$7:$R$29,'2.1.trackMPD'!$T$7:$T$29)</f>
        <v>3</v>
      </c>
      <c r="D3764">
        <v>1000</v>
      </c>
      <c r="E3764" t="s">
        <v>6396</v>
      </c>
      <c r="F3764" t="s">
        <v>110</v>
      </c>
      <c r="G3764" t="s">
        <v>124</v>
      </c>
      <c r="H3764" t="s">
        <v>6398</v>
      </c>
      <c r="I3764">
        <v>5.6699999999999998E-8</v>
      </c>
    </row>
    <row r="3765" spans="1:9" x14ac:dyDescent="0.2">
      <c r="A3765" t="s">
        <v>21</v>
      </c>
      <c r="B3765" t="s">
        <v>1</v>
      </c>
      <c r="C3765">
        <f>_xlfn.XLOOKUP(B3765,'2.1.trackMPD'!$R$7:$R$29,'2.1.trackMPD'!$T$7:$T$29)</f>
        <v>3</v>
      </c>
      <c r="D3765">
        <v>1000</v>
      </c>
      <c r="E3765" t="s">
        <v>6396</v>
      </c>
      <c r="F3765" t="s">
        <v>110</v>
      </c>
      <c r="G3765" t="s">
        <v>140</v>
      </c>
      <c r="H3765" t="s">
        <v>6398</v>
      </c>
      <c r="I3765">
        <v>5.6699999999999998E-8</v>
      </c>
    </row>
    <row r="3766" spans="1:9" x14ac:dyDescent="0.2">
      <c r="A3766" t="s">
        <v>21</v>
      </c>
      <c r="B3766" t="s">
        <v>1</v>
      </c>
      <c r="C3766">
        <f>_xlfn.XLOOKUP(B3766,'2.1.trackMPD'!$R$7:$R$29,'2.1.trackMPD'!$T$7:$T$29)</f>
        <v>3</v>
      </c>
      <c r="D3766">
        <v>1000</v>
      </c>
      <c r="E3766" t="s">
        <v>6396</v>
      </c>
      <c r="F3766" t="s">
        <v>111</v>
      </c>
      <c r="G3766" t="s">
        <v>124</v>
      </c>
      <c r="H3766" t="s">
        <v>6398</v>
      </c>
      <c r="I3766">
        <v>5.6699999999999998E-8</v>
      </c>
    </row>
    <row r="3767" spans="1:9" x14ac:dyDescent="0.2">
      <c r="A3767" t="s">
        <v>21</v>
      </c>
      <c r="B3767" t="s">
        <v>1</v>
      </c>
      <c r="C3767">
        <f>_xlfn.XLOOKUP(B3767,'2.1.trackMPD'!$R$7:$R$29,'2.1.trackMPD'!$T$7:$T$29)</f>
        <v>3</v>
      </c>
      <c r="D3767">
        <v>1000</v>
      </c>
      <c r="E3767" t="s">
        <v>6396</v>
      </c>
      <c r="F3767" t="s">
        <v>111</v>
      </c>
      <c r="G3767" t="s">
        <v>140</v>
      </c>
      <c r="H3767" t="s">
        <v>6398</v>
      </c>
      <c r="I3767">
        <v>5.6699999999999998E-8</v>
      </c>
    </row>
    <row r="3768" spans="1:9" x14ac:dyDescent="0.2">
      <c r="A3768" t="s">
        <v>21</v>
      </c>
      <c r="B3768" t="s">
        <v>1</v>
      </c>
      <c r="C3768">
        <f>_xlfn.XLOOKUP(B3768,'2.1.trackMPD'!$R$7:$R$29,'2.1.trackMPD'!$T$7:$T$29)</f>
        <v>3</v>
      </c>
      <c r="D3768">
        <v>1000</v>
      </c>
      <c r="E3768" t="s">
        <v>6396</v>
      </c>
      <c r="F3768" t="s">
        <v>110</v>
      </c>
      <c r="G3768" t="s">
        <v>124</v>
      </c>
      <c r="H3768" t="s">
        <v>6399</v>
      </c>
    </row>
    <row r="3769" spans="1:9" x14ac:dyDescent="0.2">
      <c r="A3769" t="s">
        <v>21</v>
      </c>
      <c r="B3769" t="s">
        <v>1</v>
      </c>
      <c r="C3769">
        <f>_xlfn.XLOOKUP(B3769,'2.1.trackMPD'!$R$7:$R$29,'2.1.trackMPD'!$T$7:$T$29)</f>
        <v>3</v>
      </c>
      <c r="D3769">
        <v>1000</v>
      </c>
      <c r="E3769" t="s">
        <v>6396</v>
      </c>
      <c r="F3769" t="s">
        <v>110</v>
      </c>
      <c r="G3769" t="s">
        <v>140</v>
      </c>
      <c r="H3769" t="s">
        <v>6399</v>
      </c>
    </row>
    <row r="3770" spans="1:9" x14ac:dyDescent="0.2">
      <c r="A3770" t="s">
        <v>21</v>
      </c>
      <c r="B3770" t="s">
        <v>1</v>
      </c>
      <c r="C3770">
        <f>_xlfn.XLOOKUP(B3770,'2.1.trackMPD'!$R$7:$R$29,'2.1.trackMPD'!$T$7:$T$29)</f>
        <v>3</v>
      </c>
      <c r="D3770">
        <v>5000</v>
      </c>
      <c r="E3770" t="s">
        <v>6396</v>
      </c>
      <c r="F3770" t="s">
        <v>110</v>
      </c>
      <c r="G3770" t="s">
        <v>124</v>
      </c>
      <c r="H3770" t="s">
        <v>6398</v>
      </c>
      <c r="I3770">
        <v>5.6699999999999998E-8</v>
      </c>
    </row>
    <row r="3771" spans="1:9" x14ac:dyDescent="0.2">
      <c r="A3771" t="s">
        <v>21</v>
      </c>
      <c r="B3771" t="s">
        <v>1</v>
      </c>
      <c r="C3771">
        <f>_xlfn.XLOOKUP(B3771,'2.1.trackMPD'!$R$7:$R$29,'2.1.trackMPD'!$T$7:$T$29)</f>
        <v>3</v>
      </c>
      <c r="D3771">
        <v>5000</v>
      </c>
      <c r="E3771" t="s">
        <v>6396</v>
      </c>
      <c r="F3771" t="s">
        <v>110</v>
      </c>
      <c r="G3771" t="s">
        <v>140</v>
      </c>
      <c r="H3771" t="s">
        <v>6398</v>
      </c>
      <c r="I3771">
        <v>5.6699999999999998E-8</v>
      </c>
    </row>
    <row r="3772" spans="1:9" x14ac:dyDescent="0.2">
      <c r="A3772" t="s">
        <v>21</v>
      </c>
      <c r="B3772" t="s">
        <v>1</v>
      </c>
      <c r="C3772">
        <f>_xlfn.XLOOKUP(B3772,'2.1.trackMPD'!$R$7:$R$29,'2.1.trackMPD'!$T$7:$T$29)</f>
        <v>3</v>
      </c>
      <c r="D3772">
        <v>5000</v>
      </c>
      <c r="E3772" t="s">
        <v>6396</v>
      </c>
      <c r="F3772" t="s">
        <v>111</v>
      </c>
      <c r="G3772" t="s">
        <v>124</v>
      </c>
      <c r="H3772" t="s">
        <v>6398</v>
      </c>
      <c r="I3772">
        <v>5.6699999999999998E-8</v>
      </c>
    </row>
    <row r="3773" spans="1:9" x14ac:dyDescent="0.2">
      <c r="A3773" t="s">
        <v>21</v>
      </c>
      <c r="B3773" t="s">
        <v>1</v>
      </c>
      <c r="C3773">
        <f>_xlfn.XLOOKUP(B3773,'2.1.trackMPD'!$R$7:$R$29,'2.1.trackMPD'!$T$7:$T$29)</f>
        <v>3</v>
      </c>
      <c r="D3773">
        <v>5000</v>
      </c>
      <c r="E3773" t="s">
        <v>6396</v>
      </c>
      <c r="F3773" t="s">
        <v>111</v>
      </c>
      <c r="G3773" t="s">
        <v>140</v>
      </c>
      <c r="H3773" t="s">
        <v>6398</v>
      </c>
      <c r="I3773">
        <v>5.6699999999999998E-8</v>
      </c>
    </row>
    <row r="3774" spans="1:9" x14ac:dyDescent="0.2">
      <c r="A3774" t="s">
        <v>21</v>
      </c>
      <c r="B3774" t="s">
        <v>1</v>
      </c>
      <c r="C3774">
        <f>_xlfn.XLOOKUP(B3774,'2.1.trackMPD'!$R$7:$R$29,'2.1.trackMPD'!$T$7:$T$29)</f>
        <v>3</v>
      </c>
      <c r="D3774">
        <v>5000</v>
      </c>
      <c r="E3774" t="s">
        <v>6396</v>
      </c>
      <c r="F3774" t="s">
        <v>110</v>
      </c>
      <c r="G3774" t="s">
        <v>124</v>
      </c>
      <c r="H3774" t="s">
        <v>6399</v>
      </c>
    </row>
    <row r="3775" spans="1:9" x14ac:dyDescent="0.2">
      <c r="A3775" t="s">
        <v>21</v>
      </c>
      <c r="B3775" t="s">
        <v>1</v>
      </c>
      <c r="C3775">
        <f>_xlfn.XLOOKUP(B3775,'2.1.trackMPD'!$R$7:$R$29,'2.1.trackMPD'!$T$7:$T$29)</f>
        <v>3</v>
      </c>
      <c r="D3775">
        <v>5000</v>
      </c>
      <c r="E3775" t="s">
        <v>6396</v>
      </c>
      <c r="F3775" t="s">
        <v>110</v>
      </c>
      <c r="G3775" t="s">
        <v>140</v>
      </c>
      <c r="H3775" t="s">
        <v>6399</v>
      </c>
    </row>
    <row r="3776" spans="1:9" x14ac:dyDescent="0.2">
      <c r="A3776" t="s">
        <v>21</v>
      </c>
      <c r="B3776" t="s">
        <v>1</v>
      </c>
      <c r="C3776">
        <f>_xlfn.XLOOKUP(B3776,'2.1.trackMPD'!$R$7:$R$29,'2.1.trackMPD'!$T$7:$T$29)</f>
        <v>3</v>
      </c>
      <c r="D3776">
        <v>1</v>
      </c>
      <c r="E3776" t="s">
        <v>6400</v>
      </c>
      <c r="F3776" t="s">
        <v>110</v>
      </c>
      <c r="G3776" t="s">
        <v>124</v>
      </c>
      <c r="H3776" t="s">
        <v>6398</v>
      </c>
      <c r="I3776">
        <v>5.6699999999999998E-8</v>
      </c>
    </row>
    <row r="3777" spans="1:9" x14ac:dyDescent="0.2">
      <c r="A3777" t="s">
        <v>21</v>
      </c>
      <c r="B3777" t="s">
        <v>1</v>
      </c>
      <c r="C3777">
        <f>_xlfn.XLOOKUP(B3777,'2.1.trackMPD'!$R$7:$R$29,'2.1.trackMPD'!$T$7:$T$29)</f>
        <v>3</v>
      </c>
      <c r="D3777">
        <v>1</v>
      </c>
      <c r="E3777" t="s">
        <v>6400</v>
      </c>
      <c r="F3777" t="s">
        <v>110</v>
      </c>
      <c r="G3777" t="s">
        <v>140</v>
      </c>
      <c r="H3777" t="s">
        <v>6398</v>
      </c>
      <c r="I3777">
        <v>5.6699999999999998E-8</v>
      </c>
    </row>
    <row r="3778" spans="1:9" x14ac:dyDescent="0.2">
      <c r="A3778" t="s">
        <v>21</v>
      </c>
      <c r="B3778" t="s">
        <v>1</v>
      </c>
      <c r="C3778">
        <f>_xlfn.XLOOKUP(B3778,'2.1.trackMPD'!$R$7:$R$29,'2.1.trackMPD'!$T$7:$T$29)</f>
        <v>3</v>
      </c>
      <c r="D3778">
        <v>1</v>
      </c>
      <c r="E3778" t="s">
        <v>6400</v>
      </c>
      <c r="F3778" t="s">
        <v>111</v>
      </c>
      <c r="G3778" t="s">
        <v>124</v>
      </c>
      <c r="H3778" t="s">
        <v>6398</v>
      </c>
      <c r="I3778">
        <v>5.6699999999999998E-8</v>
      </c>
    </row>
    <row r="3779" spans="1:9" x14ac:dyDescent="0.2">
      <c r="A3779" t="s">
        <v>21</v>
      </c>
      <c r="B3779" t="s">
        <v>1</v>
      </c>
      <c r="C3779">
        <f>_xlfn.XLOOKUP(B3779,'2.1.trackMPD'!$R$7:$R$29,'2.1.trackMPD'!$T$7:$T$29)</f>
        <v>3</v>
      </c>
      <c r="D3779">
        <v>1</v>
      </c>
      <c r="E3779" t="s">
        <v>6400</v>
      </c>
      <c r="F3779" t="s">
        <v>111</v>
      </c>
      <c r="G3779" t="s">
        <v>140</v>
      </c>
      <c r="H3779" t="s">
        <v>6398</v>
      </c>
      <c r="I3779">
        <v>5.6699999999999998E-8</v>
      </c>
    </row>
    <row r="3780" spans="1:9" x14ac:dyDescent="0.2">
      <c r="A3780" t="s">
        <v>21</v>
      </c>
      <c r="B3780" t="s">
        <v>1</v>
      </c>
      <c r="C3780">
        <f>_xlfn.XLOOKUP(B3780,'2.1.trackMPD'!$R$7:$R$29,'2.1.trackMPD'!$T$7:$T$29)</f>
        <v>3</v>
      </c>
      <c r="D3780">
        <v>1</v>
      </c>
      <c r="E3780" t="s">
        <v>6400</v>
      </c>
      <c r="F3780" t="s">
        <v>110</v>
      </c>
      <c r="G3780" t="s">
        <v>124</v>
      </c>
      <c r="H3780" t="s">
        <v>6399</v>
      </c>
    </row>
    <row r="3781" spans="1:9" x14ac:dyDescent="0.2">
      <c r="A3781" t="s">
        <v>21</v>
      </c>
      <c r="B3781" t="s">
        <v>1</v>
      </c>
      <c r="C3781">
        <f>_xlfn.XLOOKUP(B3781,'2.1.trackMPD'!$R$7:$R$29,'2.1.trackMPD'!$T$7:$T$29)</f>
        <v>3</v>
      </c>
      <c r="D3781">
        <v>1</v>
      </c>
      <c r="E3781" t="s">
        <v>6400</v>
      </c>
      <c r="F3781" t="s">
        <v>110</v>
      </c>
      <c r="G3781" t="s">
        <v>140</v>
      </c>
      <c r="H3781" t="s">
        <v>6399</v>
      </c>
    </row>
    <row r="3782" spans="1:9" x14ac:dyDescent="0.2">
      <c r="A3782" t="s">
        <v>21</v>
      </c>
      <c r="B3782" t="s">
        <v>1</v>
      </c>
      <c r="C3782">
        <f>_xlfn.XLOOKUP(B3782,'2.1.trackMPD'!$R$7:$R$29,'2.1.trackMPD'!$T$7:$T$29)</f>
        <v>3</v>
      </c>
      <c r="D3782">
        <v>10</v>
      </c>
      <c r="E3782" t="s">
        <v>6400</v>
      </c>
      <c r="F3782" t="s">
        <v>110</v>
      </c>
      <c r="G3782" t="s">
        <v>124</v>
      </c>
      <c r="H3782" t="s">
        <v>6398</v>
      </c>
      <c r="I3782">
        <v>5.6699999999999998E-8</v>
      </c>
    </row>
    <row r="3783" spans="1:9" x14ac:dyDescent="0.2">
      <c r="A3783" t="s">
        <v>21</v>
      </c>
      <c r="B3783" t="s">
        <v>1</v>
      </c>
      <c r="C3783">
        <f>_xlfn.XLOOKUP(B3783,'2.1.trackMPD'!$R$7:$R$29,'2.1.trackMPD'!$T$7:$T$29)</f>
        <v>3</v>
      </c>
      <c r="D3783">
        <v>10</v>
      </c>
      <c r="E3783" t="s">
        <v>6400</v>
      </c>
      <c r="F3783" t="s">
        <v>110</v>
      </c>
      <c r="G3783" t="s">
        <v>140</v>
      </c>
      <c r="H3783" t="s">
        <v>6398</v>
      </c>
      <c r="I3783">
        <v>5.6699999999999998E-8</v>
      </c>
    </row>
    <row r="3784" spans="1:9" x14ac:dyDescent="0.2">
      <c r="A3784" t="s">
        <v>21</v>
      </c>
      <c r="B3784" t="s">
        <v>1</v>
      </c>
      <c r="C3784">
        <f>_xlfn.XLOOKUP(B3784,'2.1.trackMPD'!$R$7:$R$29,'2.1.trackMPD'!$T$7:$T$29)</f>
        <v>3</v>
      </c>
      <c r="D3784">
        <v>10</v>
      </c>
      <c r="E3784" t="s">
        <v>6400</v>
      </c>
      <c r="F3784" t="s">
        <v>111</v>
      </c>
      <c r="G3784" t="s">
        <v>124</v>
      </c>
      <c r="H3784" t="s">
        <v>6398</v>
      </c>
      <c r="I3784">
        <v>5.6699999999999998E-8</v>
      </c>
    </row>
    <row r="3785" spans="1:9" x14ac:dyDescent="0.2">
      <c r="A3785" t="s">
        <v>21</v>
      </c>
      <c r="B3785" t="s">
        <v>1</v>
      </c>
      <c r="C3785">
        <f>_xlfn.XLOOKUP(B3785,'2.1.trackMPD'!$R$7:$R$29,'2.1.trackMPD'!$T$7:$T$29)</f>
        <v>3</v>
      </c>
      <c r="D3785">
        <v>10</v>
      </c>
      <c r="E3785" t="s">
        <v>6400</v>
      </c>
      <c r="F3785" t="s">
        <v>111</v>
      </c>
      <c r="G3785" t="s">
        <v>140</v>
      </c>
      <c r="H3785" t="s">
        <v>6398</v>
      </c>
      <c r="I3785">
        <v>5.6699999999999998E-8</v>
      </c>
    </row>
    <row r="3786" spans="1:9" x14ac:dyDescent="0.2">
      <c r="A3786" t="s">
        <v>21</v>
      </c>
      <c r="B3786" t="s">
        <v>1</v>
      </c>
      <c r="C3786">
        <f>_xlfn.XLOOKUP(B3786,'2.1.trackMPD'!$R$7:$R$29,'2.1.trackMPD'!$T$7:$T$29)</f>
        <v>3</v>
      </c>
      <c r="D3786">
        <v>10</v>
      </c>
      <c r="E3786" t="s">
        <v>6400</v>
      </c>
      <c r="F3786" t="s">
        <v>110</v>
      </c>
      <c r="G3786" t="s">
        <v>124</v>
      </c>
      <c r="H3786" t="s">
        <v>6399</v>
      </c>
    </row>
    <row r="3787" spans="1:9" x14ac:dyDescent="0.2">
      <c r="A3787" t="s">
        <v>21</v>
      </c>
      <c r="B3787" t="s">
        <v>1</v>
      </c>
      <c r="C3787">
        <f>_xlfn.XLOOKUP(B3787,'2.1.trackMPD'!$R$7:$R$29,'2.1.trackMPD'!$T$7:$T$29)</f>
        <v>3</v>
      </c>
      <c r="D3787">
        <v>10</v>
      </c>
      <c r="E3787" t="s">
        <v>6400</v>
      </c>
      <c r="F3787" t="s">
        <v>110</v>
      </c>
      <c r="G3787" t="s">
        <v>140</v>
      </c>
      <c r="H3787" t="s">
        <v>6399</v>
      </c>
    </row>
    <row r="3788" spans="1:9" x14ac:dyDescent="0.2">
      <c r="A3788" t="s">
        <v>21</v>
      </c>
      <c r="B3788" t="s">
        <v>1</v>
      </c>
      <c r="C3788">
        <f>_xlfn.XLOOKUP(B3788,'2.1.trackMPD'!$R$7:$R$29,'2.1.trackMPD'!$T$7:$T$29)</f>
        <v>3</v>
      </c>
      <c r="D3788">
        <v>100</v>
      </c>
      <c r="E3788" t="s">
        <v>6400</v>
      </c>
      <c r="F3788" t="s">
        <v>110</v>
      </c>
      <c r="G3788" t="s">
        <v>124</v>
      </c>
      <c r="H3788" t="s">
        <v>6398</v>
      </c>
      <c r="I3788">
        <v>5.6699999999999998E-8</v>
      </c>
    </row>
    <row r="3789" spans="1:9" x14ac:dyDescent="0.2">
      <c r="A3789" t="s">
        <v>21</v>
      </c>
      <c r="B3789" t="s">
        <v>1</v>
      </c>
      <c r="C3789">
        <f>_xlfn.XLOOKUP(B3789,'2.1.trackMPD'!$R$7:$R$29,'2.1.trackMPD'!$T$7:$T$29)</f>
        <v>3</v>
      </c>
      <c r="D3789">
        <v>100</v>
      </c>
      <c r="E3789" t="s">
        <v>6400</v>
      </c>
      <c r="F3789" t="s">
        <v>110</v>
      </c>
      <c r="G3789" t="s">
        <v>140</v>
      </c>
      <c r="H3789" t="s">
        <v>6398</v>
      </c>
      <c r="I3789">
        <v>5.6699999999999998E-8</v>
      </c>
    </row>
    <row r="3790" spans="1:9" x14ac:dyDescent="0.2">
      <c r="A3790" t="s">
        <v>21</v>
      </c>
      <c r="B3790" t="s">
        <v>1</v>
      </c>
      <c r="C3790">
        <f>_xlfn.XLOOKUP(B3790,'2.1.trackMPD'!$R$7:$R$29,'2.1.trackMPD'!$T$7:$T$29)</f>
        <v>3</v>
      </c>
      <c r="D3790">
        <v>100</v>
      </c>
      <c r="E3790" t="s">
        <v>6400</v>
      </c>
      <c r="F3790" t="s">
        <v>111</v>
      </c>
      <c r="G3790" t="s">
        <v>124</v>
      </c>
      <c r="H3790" t="s">
        <v>6398</v>
      </c>
      <c r="I3790">
        <v>5.6699999999999998E-8</v>
      </c>
    </row>
    <row r="3791" spans="1:9" x14ac:dyDescent="0.2">
      <c r="A3791" t="s">
        <v>21</v>
      </c>
      <c r="B3791" t="s">
        <v>1</v>
      </c>
      <c r="C3791">
        <f>_xlfn.XLOOKUP(B3791,'2.1.trackMPD'!$R$7:$R$29,'2.1.trackMPD'!$T$7:$T$29)</f>
        <v>3</v>
      </c>
      <c r="D3791">
        <v>100</v>
      </c>
      <c r="E3791" t="s">
        <v>6400</v>
      </c>
      <c r="F3791" t="s">
        <v>111</v>
      </c>
      <c r="G3791" t="s">
        <v>140</v>
      </c>
      <c r="H3791" t="s">
        <v>6398</v>
      </c>
      <c r="I3791">
        <v>5.6699999999999998E-8</v>
      </c>
    </row>
    <row r="3792" spans="1:9" x14ac:dyDescent="0.2">
      <c r="A3792" t="s">
        <v>21</v>
      </c>
      <c r="B3792" t="s">
        <v>1</v>
      </c>
      <c r="C3792">
        <f>_xlfn.XLOOKUP(B3792,'2.1.trackMPD'!$R$7:$R$29,'2.1.trackMPD'!$T$7:$T$29)</f>
        <v>3</v>
      </c>
      <c r="D3792">
        <v>100</v>
      </c>
      <c r="E3792" t="s">
        <v>6400</v>
      </c>
      <c r="F3792" t="s">
        <v>110</v>
      </c>
      <c r="G3792" t="s">
        <v>124</v>
      </c>
      <c r="H3792" t="s">
        <v>6399</v>
      </c>
    </row>
    <row r="3793" spans="1:9" x14ac:dyDescent="0.2">
      <c r="A3793" t="s">
        <v>21</v>
      </c>
      <c r="B3793" t="s">
        <v>1</v>
      </c>
      <c r="C3793">
        <f>_xlfn.XLOOKUP(B3793,'2.1.trackMPD'!$R$7:$R$29,'2.1.trackMPD'!$T$7:$T$29)</f>
        <v>3</v>
      </c>
      <c r="D3793">
        <v>100</v>
      </c>
      <c r="E3793" t="s">
        <v>6400</v>
      </c>
      <c r="F3793" t="s">
        <v>110</v>
      </c>
      <c r="G3793" t="s">
        <v>140</v>
      </c>
      <c r="H3793" t="s">
        <v>6399</v>
      </c>
    </row>
    <row r="3794" spans="1:9" x14ac:dyDescent="0.2">
      <c r="A3794" t="s">
        <v>21</v>
      </c>
      <c r="B3794" t="s">
        <v>1</v>
      </c>
      <c r="C3794">
        <f>_xlfn.XLOOKUP(B3794,'2.1.trackMPD'!$R$7:$R$29,'2.1.trackMPD'!$T$7:$T$29)</f>
        <v>3</v>
      </c>
      <c r="D3794">
        <v>1000</v>
      </c>
      <c r="E3794" t="s">
        <v>6400</v>
      </c>
      <c r="F3794" t="s">
        <v>110</v>
      </c>
      <c r="G3794" t="s">
        <v>124</v>
      </c>
      <c r="H3794" t="s">
        <v>6398</v>
      </c>
      <c r="I3794">
        <v>5.6699999999999998E-8</v>
      </c>
    </row>
    <row r="3795" spans="1:9" x14ac:dyDescent="0.2">
      <c r="A3795" t="s">
        <v>21</v>
      </c>
      <c r="B3795" t="s">
        <v>1</v>
      </c>
      <c r="C3795">
        <f>_xlfn.XLOOKUP(B3795,'2.1.trackMPD'!$R$7:$R$29,'2.1.trackMPD'!$T$7:$T$29)</f>
        <v>3</v>
      </c>
      <c r="D3795">
        <v>1000</v>
      </c>
      <c r="E3795" t="s">
        <v>6400</v>
      </c>
      <c r="F3795" t="s">
        <v>110</v>
      </c>
      <c r="G3795" t="s">
        <v>140</v>
      </c>
      <c r="H3795" t="s">
        <v>6398</v>
      </c>
      <c r="I3795">
        <v>5.6699999999999998E-8</v>
      </c>
    </row>
    <row r="3796" spans="1:9" x14ac:dyDescent="0.2">
      <c r="A3796" t="s">
        <v>21</v>
      </c>
      <c r="B3796" t="s">
        <v>1</v>
      </c>
      <c r="C3796">
        <f>_xlfn.XLOOKUP(B3796,'2.1.trackMPD'!$R$7:$R$29,'2.1.trackMPD'!$T$7:$T$29)</f>
        <v>3</v>
      </c>
      <c r="D3796">
        <v>1000</v>
      </c>
      <c r="E3796" t="s">
        <v>6400</v>
      </c>
      <c r="F3796" t="s">
        <v>111</v>
      </c>
      <c r="G3796" t="s">
        <v>124</v>
      </c>
      <c r="H3796" t="s">
        <v>6398</v>
      </c>
      <c r="I3796">
        <v>5.6699999999999998E-8</v>
      </c>
    </row>
    <row r="3797" spans="1:9" x14ac:dyDescent="0.2">
      <c r="A3797" t="s">
        <v>21</v>
      </c>
      <c r="B3797" t="s">
        <v>1</v>
      </c>
      <c r="C3797">
        <f>_xlfn.XLOOKUP(B3797,'2.1.trackMPD'!$R$7:$R$29,'2.1.trackMPD'!$T$7:$T$29)</f>
        <v>3</v>
      </c>
      <c r="D3797">
        <v>1000</v>
      </c>
      <c r="E3797" t="s">
        <v>6400</v>
      </c>
      <c r="F3797" t="s">
        <v>111</v>
      </c>
      <c r="G3797" t="s">
        <v>140</v>
      </c>
      <c r="H3797" t="s">
        <v>6398</v>
      </c>
      <c r="I3797">
        <v>5.6699999999999998E-8</v>
      </c>
    </row>
    <row r="3798" spans="1:9" x14ac:dyDescent="0.2">
      <c r="A3798" t="s">
        <v>21</v>
      </c>
      <c r="B3798" t="s">
        <v>1</v>
      </c>
      <c r="C3798">
        <f>_xlfn.XLOOKUP(B3798,'2.1.trackMPD'!$R$7:$R$29,'2.1.trackMPD'!$T$7:$T$29)</f>
        <v>3</v>
      </c>
      <c r="D3798">
        <v>1000</v>
      </c>
      <c r="E3798" t="s">
        <v>6400</v>
      </c>
      <c r="F3798" t="s">
        <v>110</v>
      </c>
      <c r="G3798" t="s">
        <v>124</v>
      </c>
      <c r="H3798" t="s">
        <v>6399</v>
      </c>
    </row>
    <row r="3799" spans="1:9" x14ac:dyDescent="0.2">
      <c r="A3799" t="s">
        <v>21</v>
      </c>
      <c r="B3799" t="s">
        <v>1</v>
      </c>
      <c r="C3799">
        <f>_xlfn.XLOOKUP(B3799,'2.1.trackMPD'!$R$7:$R$29,'2.1.trackMPD'!$T$7:$T$29)</f>
        <v>3</v>
      </c>
      <c r="D3799">
        <v>1000</v>
      </c>
      <c r="E3799" t="s">
        <v>6400</v>
      </c>
      <c r="F3799" t="s">
        <v>110</v>
      </c>
      <c r="G3799" t="s">
        <v>140</v>
      </c>
      <c r="H3799" t="s">
        <v>6399</v>
      </c>
    </row>
    <row r="3800" spans="1:9" x14ac:dyDescent="0.2">
      <c r="A3800" t="s">
        <v>21</v>
      </c>
      <c r="B3800" t="s">
        <v>1</v>
      </c>
      <c r="C3800">
        <f>_xlfn.XLOOKUP(B3800,'2.1.trackMPD'!$R$7:$R$29,'2.1.trackMPD'!$T$7:$T$29)</f>
        <v>3</v>
      </c>
      <c r="D3800">
        <v>5000</v>
      </c>
      <c r="E3800" t="s">
        <v>6400</v>
      </c>
      <c r="F3800" t="s">
        <v>110</v>
      </c>
      <c r="G3800" t="s">
        <v>124</v>
      </c>
      <c r="H3800" t="s">
        <v>6398</v>
      </c>
      <c r="I3800">
        <v>5.6699999999999998E-8</v>
      </c>
    </row>
    <row r="3801" spans="1:9" x14ac:dyDescent="0.2">
      <c r="A3801" t="s">
        <v>21</v>
      </c>
      <c r="B3801" t="s">
        <v>1</v>
      </c>
      <c r="C3801">
        <f>_xlfn.XLOOKUP(B3801,'2.1.trackMPD'!$R$7:$R$29,'2.1.trackMPD'!$T$7:$T$29)</f>
        <v>3</v>
      </c>
      <c r="D3801">
        <v>5000</v>
      </c>
      <c r="E3801" t="s">
        <v>6400</v>
      </c>
      <c r="F3801" t="s">
        <v>110</v>
      </c>
      <c r="G3801" t="s">
        <v>140</v>
      </c>
      <c r="H3801" t="s">
        <v>6398</v>
      </c>
      <c r="I3801">
        <v>5.6699999999999998E-8</v>
      </c>
    </row>
    <row r="3802" spans="1:9" x14ac:dyDescent="0.2">
      <c r="A3802" t="s">
        <v>21</v>
      </c>
      <c r="B3802" t="s">
        <v>1</v>
      </c>
      <c r="C3802">
        <f>_xlfn.XLOOKUP(B3802,'2.1.trackMPD'!$R$7:$R$29,'2.1.trackMPD'!$T$7:$T$29)</f>
        <v>3</v>
      </c>
      <c r="D3802">
        <v>5000</v>
      </c>
      <c r="E3802" t="s">
        <v>6400</v>
      </c>
      <c r="F3802" t="s">
        <v>111</v>
      </c>
      <c r="G3802" t="s">
        <v>124</v>
      </c>
      <c r="H3802" t="s">
        <v>6398</v>
      </c>
      <c r="I3802">
        <v>5.6699999999999998E-8</v>
      </c>
    </row>
    <row r="3803" spans="1:9" x14ac:dyDescent="0.2">
      <c r="A3803" t="s">
        <v>21</v>
      </c>
      <c r="B3803" t="s">
        <v>1</v>
      </c>
      <c r="C3803">
        <f>_xlfn.XLOOKUP(B3803,'2.1.trackMPD'!$R$7:$R$29,'2.1.trackMPD'!$T$7:$T$29)</f>
        <v>3</v>
      </c>
      <c r="D3803">
        <v>5000</v>
      </c>
      <c r="E3803" t="s">
        <v>6400</v>
      </c>
      <c r="F3803" t="s">
        <v>111</v>
      </c>
      <c r="G3803" t="s">
        <v>140</v>
      </c>
      <c r="H3803" t="s">
        <v>6398</v>
      </c>
      <c r="I3803">
        <v>5.6699999999999998E-8</v>
      </c>
    </row>
    <row r="3804" spans="1:9" x14ac:dyDescent="0.2">
      <c r="A3804" t="s">
        <v>21</v>
      </c>
      <c r="B3804" t="s">
        <v>1</v>
      </c>
      <c r="C3804">
        <f>_xlfn.XLOOKUP(B3804,'2.1.trackMPD'!$R$7:$R$29,'2.1.trackMPD'!$T$7:$T$29)</f>
        <v>3</v>
      </c>
      <c r="D3804">
        <v>5000</v>
      </c>
      <c r="E3804" t="s">
        <v>6400</v>
      </c>
      <c r="F3804" t="s">
        <v>110</v>
      </c>
      <c r="G3804" t="s">
        <v>124</v>
      </c>
      <c r="H3804" t="s">
        <v>6399</v>
      </c>
    </row>
    <row r="3805" spans="1:9" x14ac:dyDescent="0.2">
      <c r="A3805" t="s">
        <v>21</v>
      </c>
      <c r="B3805" t="s">
        <v>1</v>
      </c>
      <c r="C3805">
        <f>_xlfn.XLOOKUP(B3805,'2.1.trackMPD'!$R$7:$R$29,'2.1.trackMPD'!$T$7:$T$29)</f>
        <v>3</v>
      </c>
      <c r="D3805">
        <v>5000</v>
      </c>
      <c r="E3805" t="s">
        <v>6400</v>
      </c>
      <c r="F3805" t="s">
        <v>110</v>
      </c>
      <c r="G3805" t="s">
        <v>140</v>
      </c>
      <c r="H3805" t="s">
        <v>6399</v>
      </c>
    </row>
    <row r="3806" spans="1:9" x14ac:dyDescent="0.2">
      <c r="A3806" t="s">
        <v>21</v>
      </c>
      <c r="B3806" t="s">
        <v>1</v>
      </c>
      <c r="C3806">
        <f>_xlfn.XLOOKUP(B3806,'2.1.trackMPD'!$R$7:$R$29,'2.1.trackMPD'!$T$7:$T$29)</f>
        <v>3</v>
      </c>
      <c r="D3806">
        <v>1</v>
      </c>
      <c r="E3806" t="s">
        <v>6401</v>
      </c>
      <c r="F3806" t="s">
        <v>110</v>
      </c>
      <c r="G3806" t="s">
        <v>124</v>
      </c>
      <c r="H3806" t="s">
        <v>6398</v>
      </c>
      <c r="I3806">
        <v>5.6699999999999998E-8</v>
      </c>
    </row>
    <row r="3807" spans="1:9" x14ac:dyDescent="0.2">
      <c r="A3807" t="s">
        <v>21</v>
      </c>
      <c r="B3807" t="s">
        <v>1</v>
      </c>
      <c r="C3807">
        <f>_xlfn.XLOOKUP(B3807,'2.1.trackMPD'!$R$7:$R$29,'2.1.trackMPD'!$T$7:$T$29)</f>
        <v>3</v>
      </c>
      <c r="D3807">
        <v>1</v>
      </c>
      <c r="E3807" t="s">
        <v>6401</v>
      </c>
      <c r="F3807" t="s">
        <v>110</v>
      </c>
      <c r="G3807" t="s">
        <v>140</v>
      </c>
      <c r="H3807" t="s">
        <v>6398</v>
      </c>
      <c r="I3807">
        <v>5.6699999999999998E-8</v>
      </c>
    </row>
    <row r="3808" spans="1:9" x14ac:dyDescent="0.2">
      <c r="A3808" t="s">
        <v>21</v>
      </c>
      <c r="B3808" t="s">
        <v>1</v>
      </c>
      <c r="C3808">
        <f>_xlfn.XLOOKUP(B3808,'2.1.trackMPD'!$R$7:$R$29,'2.1.trackMPD'!$T$7:$T$29)</f>
        <v>3</v>
      </c>
      <c r="D3808">
        <v>1</v>
      </c>
      <c r="E3808" t="s">
        <v>6401</v>
      </c>
      <c r="F3808" t="s">
        <v>111</v>
      </c>
      <c r="G3808" t="s">
        <v>124</v>
      </c>
      <c r="H3808" t="s">
        <v>6398</v>
      </c>
      <c r="I3808">
        <v>5.6699999999999998E-8</v>
      </c>
    </row>
    <row r="3809" spans="1:9" x14ac:dyDescent="0.2">
      <c r="A3809" t="s">
        <v>21</v>
      </c>
      <c r="B3809" t="s">
        <v>1</v>
      </c>
      <c r="C3809">
        <f>_xlfn.XLOOKUP(B3809,'2.1.trackMPD'!$R$7:$R$29,'2.1.trackMPD'!$T$7:$T$29)</f>
        <v>3</v>
      </c>
      <c r="D3809">
        <v>1</v>
      </c>
      <c r="E3809" t="s">
        <v>6401</v>
      </c>
      <c r="F3809" t="s">
        <v>111</v>
      </c>
      <c r="G3809" t="s">
        <v>140</v>
      </c>
      <c r="H3809" t="s">
        <v>6398</v>
      </c>
      <c r="I3809">
        <v>5.6699999999999998E-8</v>
      </c>
    </row>
    <row r="3810" spans="1:9" x14ac:dyDescent="0.2">
      <c r="A3810" t="s">
        <v>21</v>
      </c>
      <c r="B3810" t="s">
        <v>1</v>
      </c>
      <c r="C3810">
        <f>_xlfn.XLOOKUP(B3810,'2.1.trackMPD'!$R$7:$R$29,'2.1.trackMPD'!$T$7:$T$29)</f>
        <v>3</v>
      </c>
      <c r="D3810">
        <v>1</v>
      </c>
      <c r="E3810" t="s">
        <v>6401</v>
      </c>
      <c r="F3810" t="s">
        <v>110</v>
      </c>
      <c r="G3810" t="s">
        <v>124</v>
      </c>
      <c r="H3810" t="s">
        <v>6399</v>
      </c>
    </row>
    <row r="3811" spans="1:9" x14ac:dyDescent="0.2">
      <c r="A3811" t="s">
        <v>21</v>
      </c>
      <c r="B3811" t="s">
        <v>1</v>
      </c>
      <c r="C3811">
        <f>_xlfn.XLOOKUP(B3811,'2.1.trackMPD'!$R$7:$R$29,'2.1.trackMPD'!$T$7:$T$29)</f>
        <v>3</v>
      </c>
      <c r="D3811">
        <v>1</v>
      </c>
      <c r="E3811" t="s">
        <v>6401</v>
      </c>
      <c r="F3811" t="s">
        <v>110</v>
      </c>
      <c r="G3811" t="s">
        <v>140</v>
      </c>
      <c r="H3811" t="s">
        <v>6399</v>
      </c>
    </row>
    <row r="3812" spans="1:9" x14ac:dyDescent="0.2">
      <c r="A3812" t="s">
        <v>21</v>
      </c>
      <c r="B3812" t="s">
        <v>1</v>
      </c>
      <c r="C3812">
        <f>_xlfn.XLOOKUP(B3812,'2.1.trackMPD'!$R$7:$R$29,'2.1.trackMPD'!$T$7:$T$29)</f>
        <v>3</v>
      </c>
      <c r="D3812">
        <v>10</v>
      </c>
      <c r="E3812" t="s">
        <v>6401</v>
      </c>
      <c r="F3812" t="s">
        <v>110</v>
      </c>
      <c r="G3812" t="s">
        <v>124</v>
      </c>
      <c r="H3812" t="s">
        <v>6398</v>
      </c>
      <c r="I3812">
        <v>5.6699999999999998E-8</v>
      </c>
    </row>
    <row r="3813" spans="1:9" x14ac:dyDescent="0.2">
      <c r="A3813" t="s">
        <v>21</v>
      </c>
      <c r="B3813" t="s">
        <v>1</v>
      </c>
      <c r="C3813">
        <f>_xlfn.XLOOKUP(B3813,'2.1.trackMPD'!$R$7:$R$29,'2.1.trackMPD'!$T$7:$T$29)</f>
        <v>3</v>
      </c>
      <c r="D3813">
        <v>10</v>
      </c>
      <c r="E3813" t="s">
        <v>6401</v>
      </c>
      <c r="F3813" t="s">
        <v>110</v>
      </c>
      <c r="G3813" t="s">
        <v>140</v>
      </c>
      <c r="H3813" t="s">
        <v>6398</v>
      </c>
      <c r="I3813">
        <v>5.6699999999999998E-8</v>
      </c>
    </row>
    <row r="3814" spans="1:9" x14ac:dyDescent="0.2">
      <c r="A3814" t="s">
        <v>21</v>
      </c>
      <c r="B3814" t="s">
        <v>1</v>
      </c>
      <c r="C3814">
        <f>_xlfn.XLOOKUP(B3814,'2.1.trackMPD'!$R$7:$R$29,'2.1.trackMPD'!$T$7:$T$29)</f>
        <v>3</v>
      </c>
      <c r="D3814">
        <v>10</v>
      </c>
      <c r="E3814" t="s">
        <v>6401</v>
      </c>
      <c r="F3814" t="s">
        <v>111</v>
      </c>
      <c r="G3814" t="s">
        <v>124</v>
      </c>
      <c r="H3814" t="s">
        <v>6398</v>
      </c>
      <c r="I3814">
        <v>5.6699999999999998E-8</v>
      </c>
    </row>
    <row r="3815" spans="1:9" x14ac:dyDescent="0.2">
      <c r="A3815" t="s">
        <v>21</v>
      </c>
      <c r="B3815" t="s">
        <v>1</v>
      </c>
      <c r="C3815">
        <f>_xlfn.XLOOKUP(B3815,'2.1.trackMPD'!$R$7:$R$29,'2.1.trackMPD'!$T$7:$T$29)</f>
        <v>3</v>
      </c>
      <c r="D3815">
        <v>10</v>
      </c>
      <c r="E3815" t="s">
        <v>6401</v>
      </c>
      <c r="F3815" t="s">
        <v>111</v>
      </c>
      <c r="G3815" t="s">
        <v>140</v>
      </c>
      <c r="H3815" t="s">
        <v>6398</v>
      </c>
      <c r="I3815">
        <v>5.6699999999999998E-8</v>
      </c>
    </row>
    <row r="3816" spans="1:9" x14ac:dyDescent="0.2">
      <c r="A3816" t="s">
        <v>21</v>
      </c>
      <c r="B3816" t="s">
        <v>1</v>
      </c>
      <c r="C3816">
        <f>_xlfn.XLOOKUP(B3816,'2.1.trackMPD'!$R$7:$R$29,'2.1.trackMPD'!$T$7:$T$29)</f>
        <v>3</v>
      </c>
      <c r="D3816">
        <v>10</v>
      </c>
      <c r="E3816" t="s">
        <v>6401</v>
      </c>
      <c r="F3816" t="s">
        <v>110</v>
      </c>
      <c r="G3816" t="s">
        <v>124</v>
      </c>
      <c r="H3816" t="s">
        <v>6399</v>
      </c>
    </row>
    <row r="3817" spans="1:9" x14ac:dyDescent="0.2">
      <c r="A3817" t="s">
        <v>21</v>
      </c>
      <c r="B3817" t="s">
        <v>1</v>
      </c>
      <c r="C3817">
        <f>_xlfn.XLOOKUP(B3817,'2.1.trackMPD'!$R$7:$R$29,'2.1.trackMPD'!$T$7:$T$29)</f>
        <v>3</v>
      </c>
      <c r="D3817">
        <v>10</v>
      </c>
      <c r="E3817" t="s">
        <v>6401</v>
      </c>
      <c r="F3817" t="s">
        <v>110</v>
      </c>
      <c r="G3817" t="s">
        <v>140</v>
      </c>
      <c r="H3817" t="s">
        <v>6399</v>
      </c>
    </row>
    <row r="3818" spans="1:9" x14ac:dyDescent="0.2">
      <c r="A3818" t="s">
        <v>21</v>
      </c>
      <c r="B3818" t="s">
        <v>1</v>
      </c>
      <c r="C3818">
        <f>_xlfn.XLOOKUP(B3818,'2.1.trackMPD'!$R$7:$R$29,'2.1.trackMPD'!$T$7:$T$29)</f>
        <v>3</v>
      </c>
      <c r="D3818">
        <v>100</v>
      </c>
      <c r="E3818" t="s">
        <v>6401</v>
      </c>
      <c r="F3818" t="s">
        <v>110</v>
      </c>
      <c r="G3818" t="s">
        <v>124</v>
      </c>
      <c r="H3818" t="s">
        <v>6398</v>
      </c>
      <c r="I3818">
        <v>5.6699999999999998E-8</v>
      </c>
    </row>
    <row r="3819" spans="1:9" x14ac:dyDescent="0.2">
      <c r="A3819" t="s">
        <v>21</v>
      </c>
      <c r="B3819" t="s">
        <v>1</v>
      </c>
      <c r="C3819">
        <f>_xlfn.XLOOKUP(B3819,'2.1.trackMPD'!$R$7:$R$29,'2.1.trackMPD'!$T$7:$T$29)</f>
        <v>3</v>
      </c>
      <c r="D3819">
        <v>100</v>
      </c>
      <c r="E3819" t="s">
        <v>6401</v>
      </c>
      <c r="F3819" t="s">
        <v>110</v>
      </c>
      <c r="G3819" t="s">
        <v>140</v>
      </c>
      <c r="H3819" t="s">
        <v>6398</v>
      </c>
      <c r="I3819">
        <v>5.6699999999999998E-8</v>
      </c>
    </row>
    <row r="3820" spans="1:9" x14ac:dyDescent="0.2">
      <c r="A3820" t="s">
        <v>21</v>
      </c>
      <c r="B3820" t="s">
        <v>1</v>
      </c>
      <c r="C3820">
        <f>_xlfn.XLOOKUP(B3820,'2.1.trackMPD'!$R$7:$R$29,'2.1.trackMPD'!$T$7:$T$29)</f>
        <v>3</v>
      </c>
      <c r="D3820">
        <v>100</v>
      </c>
      <c r="E3820" t="s">
        <v>6401</v>
      </c>
      <c r="F3820" t="s">
        <v>111</v>
      </c>
      <c r="G3820" t="s">
        <v>124</v>
      </c>
      <c r="H3820" t="s">
        <v>6398</v>
      </c>
      <c r="I3820">
        <v>5.6699999999999998E-8</v>
      </c>
    </row>
    <row r="3821" spans="1:9" x14ac:dyDescent="0.2">
      <c r="A3821" t="s">
        <v>21</v>
      </c>
      <c r="B3821" t="s">
        <v>1</v>
      </c>
      <c r="C3821">
        <f>_xlfn.XLOOKUP(B3821,'2.1.trackMPD'!$R$7:$R$29,'2.1.trackMPD'!$T$7:$T$29)</f>
        <v>3</v>
      </c>
      <c r="D3821">
        <v>100</v>
      </c>
      <c r="E3821" t="s">
        <v>6401</v>
      </c>
      <c r="F3821" t="s">
        <v>111</v>
      </c>
      <c r="G3821" t="s">
        <v>140</v>
      </c>
      <c r="H3821" t="s">
        <v>6398</v>
      </c>
      <c r="I3821">
        <v>5.6699999999999998E-8</v>
      </c>
    </row>
    <row r="3822" spans="1:9" x14ac:dyDescent="0.2">
      <c r="A3822" t="s">
        <v>21</v>
      </c>
      <c r="B3822" t="s">
        <v>1</v>
      </c>
      <c r="C3822">
        <f>_xlfn.XLOOKUP(B3822,'2.1.trackMPD'!$R$7:$R$29,'2.1.trackMPD'!$T$7:$T$29)</f>
        <v>3</v>
      </c>
      <c r="D3822">
        <v>100</v>
      </c>
      <c r="E3822" t="s">
        <v>6401</v>
      </c>
      <c r="F3822" t="s">
        <v>110</v>
      </c>
      <c r="G3822" t="s">
        <v>124</v>
      </c>
      <c r="H3822" t="s">
        <v>6399</v>
      </c>
    </row>
    <row r="3823" spans="1:9" x14ac:dyDescent="0.2">
      <c r="A3823" t="s">
        <v>21</v>
      </c>
      <c r="B3823" t="s">
        <v>1</v>
      </c>
      <c r="C3823">
        <f>_xlfn.XLOOKUP(B3823,'2.1.trackMPD'!$R$7:$R$29,'2.1.trackMPD'!$T$7:$T$29)</f>
        <v>3</v>
      </c>
      <c r="D3823">
        <v>100</v>
      </c>
      <c r="E3823" t="s">
        <v>6401</v>
      </c>
      <c r="F3823" t="s">
        <v>110</v>
      </c>
      <c r="G3823" t="s">
        <v>140</v>
      </c>
      <c r="H3823" t="s">
        <v>6399</v>
      </c>
    </row>
    <row r="3824" spans="1:9" x14ac:dyDescent="0.2">
      <c r="A3824" t="s">
        <v>21</v>
      </c>
      <c r="B3824" t="s">
        <v>13</v>
      </c>
      <c r="C3824">
        <f>_xlfn.XLOOKUP(B3824,'2.1.trackMPD'!$R$7:$R$29,'2.1.trackMPD'!$T$7:$T$29)</f>
        <v>6</v>
      </c>
      <c r="D3824">
        <v>1</v>
      </c>
      <c r="E3824" t="s">
        <v>6396</v>
      </c>
      <c r="F3824" t="s">
        <v>110</v>
      </c>
      <c r="G3824" t="s">
        <v>124</v>
      </c>
      <c r="H3824" t="s">
        <v>6398</v>
      </c>
    </row>
    <row r="3825" spans="1:8" x14ac:dyDescent="0.2">
      <c r="A3825" t="s">
        <v>21</v>
      </c>
      <c r="B3825" t="s">
        <v>13</v>
      </c>
      <c r="C3825">
        <f>_xlfn.XLOOKUP(B3825,'2.1.trackMPD'!$R$7:$R$29,'2.1.trackMPD'!$T$7:$T$29)</f>
        <v>6</v>
      </c>
      <c r="D3825">
        <v>1</v>
      </c>
      <c r="E3825" t="s">
        <v>6396</v>
      </c>
      <c r="F3825" t="s">
        <v>110</v>
      </c>
      <c r="G3825" t="s">
        <v>140</v>
      </c>
      <c r="H3825" t="s">
        <v>6398</v>
      </c>
    </row>
    <row r="3826" spans="1:8" x14ac:dyDescent="0.2">
      <c r="A3826" t="s">
        <v>21</v>
      </c>
      <c r="B3826" t="s">
        <v>13</v>
      </c>
      <c r="C3826">
        <f>_xlfn.XLOOKUP(B3826,'2.1.trackMPD'!$R$7:$R$29,'2.1.trackMPD'!$T$7:$T$29)</f>
        <v>6</v>
      </c>
      <c r="D3826">
        <v>1</v>
      </c>
      <c r="E3826" t="s">
        <v>6396</v>
      </c>
      <c r="F3826" t="s">
        <v>111</v>
      </c>
      <c r="G3826" t="s">
        <v>124</v>
      </c>
      <c r="H3826" t="s">
        <v>6398</v>
      </c>
    </row>
    <row r="3827" spans="1:8" x14ac:dyDescent="0.2">
      <c r="A3827" t="s">
        <v>21</v>
      </c>
      <c r="B3827" t="s">
        <v>13</v>
      </c>
      <c r="C3827">
        <f>_xlfn.XLOOKUP(B3827,'2.1.trackMPD'!$R$7:$R$29,'2.1.trackMPD'!$T$7:$T$29)</f>
        <v>6</v>
      </c>
      <c r="D3827">
        <v>1</v>
      </c>
      <c r="E3827" t="s">
        <v>6396</v>
      </c>
      <c r="F3827" t="s">
        <v>111</v>
      </c>
      <c r="G3827" t="s">
        <v>140</v>
      </c>
      <c r="H3827" t="s">
        <v>6398</v>
      </c>
    </row>
    <row r="3828" spans="1:8" x14ac:dyDescent="0.2">
      <c r="A3828" t="s">
        <v>21</v>
      </c>
      <c r="B3828" t="s">
        <v>13</v>
      </c>
      <c r="C3828">
        <f>_xlfn.XLOOKUP(B3828,'2.1.trackMPD'!$R$7:$R$29,'2.1.trackMPD'!$T$7:$T$29)</f>
        <v>6</v>
      </c>
      <c r="D3828">
        <v>1</v>
      </c>
      <c r="E3828" t="s">
        <v>6396</v>
      </c>
      <c r="F3828" t="s">
        <v>110</v>
      </c>
      <c r="G3828" t="s">
        <v>124</v>
      </c>
      <c r="H3828" t="s">
        <v>6399</v>
      </c>
    </row>
    <row r="3829" spans="1:8" x14ac:dyDescent="0.2">
      <c r="A3829" t="s">
        <v>21</v>
      </c>
      <c r="B3829" t="s">
        <v>13</v>
      </c>
      <c r="C3829">
        <f>_xlfn.XLOOKUP(B3829,'2.1.trackMPD'!$R$7:$R$29,'2.1.trackMPD'!$T$7:$T$29)</f>
        <v>6</v>
      </c>
      <c r="D3829">
        <v>1</v>
      </c>
      <c r="E3829" t="s">
        <v>6396</v>
      </c>
      <c r="F3829" t="s">
        <v>110</v>
      </c>
      <c r="G3829" t="s">
        <v>140</v>
      </c>
      <c r="H3829" t="s">
        <v>6399</v>
      </c>
    </row>
    <row r="3830" spans="1:8" x14ac:dyDescent="0.2">
      <c r="A3830" t="s">
        <v>21</v>
      </c>
      <c r="B3830" t="s">
        <v>13</v>
      </c>
      <c r="C3830">
        <f>_xlfn.XLOOKUP(B3830,'2.1.trackMPD'!$R$7:$R$29,'2.1.trackMPD'!$T$7:$T$29)</f>
        <v>6</v>
      </c>
      <c r="D3830">
        <v>10</v>
      </c>
      <c r="E3830" t="s">
        <v>6396</v>
      </c>
      <c r="F3830" t="s">
        <v>110</v>
      </c>
      <c r="G3830" t="s">
        <v>124</v>
      </c>
      <c r="H3830" t="s">
        <v>6398</v>
      </c>
    </row>
    <row r="3831" spans="1:8" x14ac:dyDescent="0.2">
      <c r="A3831" t="s">
        <v>21</v>
      </c>
      <c r="B3831" t="s">
        <v>13</v>
      </c>
      <c r="C3831">
        <f>_xlfn.XLOOKUP(B3831,'2.1.trackMPD'!$R$7:$R$29,'2.1.trackMPD'!$T$7:$T$29)</f>
        <v>6</v>
      </c>
      <c r="D3831">
        <v>10</v>
      </c>
      <c r="E3831" t="s">
        <v>6396</v>
      </c>
      <c r="F3831" t="s">
        <v>110</v>
      </c>
      <c r="G3831" t="s">
        <v>140</v>
      </c>
      <c r="H3831" t="s">
        <v>6398</v>
      </c>
    </row>
    <row r="3832" spans="1:8" x14ac:dyDescent="0.2">
      <c r="A3832" t="s">
        <v>21</v>
      </c>
      <c r="B3832" t="s">
        <v>13</v>
      </c>
      <c r="C3832">
        <f>_xlfn.XLOOKUP(B3832,'2.1.trackMPD'!$R$7:$R$29,'2.1.trackMPD'!$T$7:$T$29)</f>
        <v>6</v>
      </c>
      <c r="D3832">
        <v>10</v>
      </c>
      <c r="E3832" t="s">
        <v>6396</v>
      </c>
      <c r="F3832" t="s">
        <v>111</v>
      </c>
      <c r="G3832" t="s">
        <v>124</v>
      </c>
      <c r="H3832" t="s">
        <v>6398</v>
      </c>
    </row>
    <row r="3833" spans="1:8" x14ac:dyDescent="0.2">
      <c r="A3833" t="s">
        <v>21</v>
      </c>
      <c r="B3833" t="s">
        <v>13</v>
      </c>
      <c r="C3833">
        <f>_xlfn.XLOOKUP(B3833,'2.1.trackMPD'!$R$7:$R$29,'2.1.trackMPD'!$T$7:$T$29)</f>
        <v>6</v>
      </c>
      <c r="D3833">
        <v>10</v>
      </c>
      <c r="E3833" t="s">
        <v>6396</v>
      </c>
      <c r="F3833" t="s">
        <v>111</v>
      </c>
      <c r="G3833" t="s">
        <v>140</v>
      </c>
      <c r="H3833" t="s">
        <v>6398</v>
      </c>
    </row>
    <row r="3834" spans="1:8" x14ac:dyDescent="0.2">
      <c r="A3834" t="s">
        <v>21</v>
      </c>
      <c r="B3834" t="s">
        <v>13</v>
      </c>
      <c r="C3834">
        <f>_xlfn.XLOOKUP(B3834,'2.1.trackMPD'!$R$7:$R$29,'2.1.trackMPD'!$T$7:$T$29)</f>
        <v>6</v>
      </c>
      <c r="D3834">
        <v>10</v>
      </c>
      <c r="E3834" t="s">
        <v>6396</v>
      </c>
      <c r="F3834" t="s">
        <v>110</v>
      </c>
      <c r="G3834" t="s">
        <v>124</v>
      </c>
      <c r="H3834" t="s">
        <v>6399</v>
      </c>
    </row>
    <row r="3835" spans="1:8" x14ac:dyDescent="0.2">
      <c r="A3835" t="s">
        <v>21</v>
      </c>
      <c r="B3835" t="s">
        <v>13</v>
      </c>
      <c r="C3835">
        <f>_xlfn.XLOOKUP(B3835,'2.1.trackMPD'!$R$7:$R$29,'2.1.trackMPD'!$T$7:$T$29)</f>
        <v>6</v>
      </c>
      <c r="D3835">
        <v>10</v>
      </c>
      <c r="E3835" t="s">
        <v>6396</v>
      </c>
      <c r="F3835" t="s">
        <v>110</v>
      </c>
      <c r="G3835" t="s">
        <v>140</v>
      </c>
      <c r="H3835" t="s">
        <v>6399</v>
      </c>
    </row>
    <row r="3836" spans="1:8" x14ac:dyDescent="0.2">
      <c r="A3836" t="s">
        <v>21</v>
      </c>
      <c r="B3836" t="s">
        <v>13</v>
      </c>
      <c r="C3836">
        <f>_xlfn.XLOOKUP(B3836,'2.1.trackMPD'!$R$7:$R$29,'2.1.trackMPD'!$T$7:$T$29)</f>
        <v>6</v>
      </c>
      <c r="D3836">
        <v>100</v>
      </c>
      <c r="E3836" t="s">
        <v>6396</v>
      </c>
      <c r="F3836" t="s">
        <v>110</v>
      </c>
      <c r="G3836" t="s">
        <v>124</v>
      </c>
      <c r="H3836" t="s">
        <v>6398</v>
      </c>
    </row>
    <row r="3837" spans="1:8" x14ac:dyDescent="0.2">
      <c r="A3837" t="s">
        <v>21</v>
      </c>
      <c r="B3837" t="s">
        <v>13</v>
      </c>
      <c r="C3837">
        <f>_xlfn.XLOOKUP(B3837,'2.1.trackMPD'!$R$7:$R$29,'2.1.trackMPD'!$T$7:$T$29)</f>
        <v>6</v>
      </c>
      <c r="D3837">
        <v>100</v>
      </c>
      <c r="E3837" t="s">
        <v>6396</v>
      </c>
      <c r="F3837" t="s">
        <v>110</v>
      </c>
      <c r="G3837" t="s">
        <v>140</v>
      </c>
      <c r="H3837" t="s">
        <v>6398</v>
      </c>
    </row>
    <row r="3838" spans="1:8" x14ac:dyDescent="0.2">
      <c r="A3838" t="s">
        <v>21</v>
      </c>
      <c r="B3838" t="s">
        <v>13</v>
      </c>
      <c r="C3838">
        <f>_xlfn.XLOOKUP(B3838,'2.1.trackMPD'!$R$7:$R$29,'2.1.trackMPD'!$T$7:$T$29)</f>
        <v>6</v>
      </c>
      <c r="D3838">
        <v>100</v>
      </c>
      <c r="E3838" t="s">
        <v>6396</v>
      </c>
      <c r="F3838" t="s">
        <v>111</v>
      </c>
      <c r="G3838" t="s">
        <v>124</v>
      </c>
      <c r="H3838" t="s">
        <v>6398</v>
      </c>
    </row>
    <row r="3839" spans="1:8" x14ac:dyDescent="0.2">
      <c r="A3839" t="s">
        <v>21</v>
      </c>
      <c r="B3839" t="s">
        <v>13</v>
      </c>
      <c r="C3839">
        <f>_xlfn.XLOOKUP(B3839,'2.1.trackMPD'!$R$7:$R$29,'2.1.trackMPD'!$T$7:$T$29)</f>
        <v>6</v>
      </c>
      <c r="D3839">
        <v>100</v>
      </c>
      <c r="E3839" t="s">
        <v>6396</v>
      </c>
      <c r="F3839" t="s">
        <v>111</v>
      </c>
      <c r="G3839" t="s">
        <v>140</v>
      </c>
      <c r="H3839" t="s">
        <v>6398</v>
      </c>
    </row>
    <row r="3840" spans="1:8" x14ac:dyDescent="0.2">
      <c r="A3840" t="s">
        <v>21</v>
      </c>
      <c r="B3840" t="s">
        <v>13</v>
      </c>
      <c r="C3840">
        <f>_xlfn.XLOOKUP(B3840,'2.1.trackMPD'!$R$7:$R$29,'2.1.trackMPD'!$T$7:$T$29)</f>
        <v>6</v>
      </c>
      <c r="D3840">
        <v>100</v>
      </c>
      <c r="E3840" t="s">
        <v>6396</v>
      </c>
      <c r="F3840" t="s">
        <v>110</v>
      </c>
      <c r="G3840" t="s">
        <v>124</v>
      </c>
      <c r="H3840" t="s">
        <v>6399</v>
      </c>
    </row>
    <row r="3841" spans="1:8" x14ac:dyDescent="0.2">
      <c r="A3841" t="s">
        <v>21</v>
      </c>
      <c r="B3841" t="s">
        <v>13</v>
      </c>
      <c r="C3841">
        <f>_xlfn.XLOOKUP(B3841,'2.1.trackMPD'!$R$7:$R$29,'2.1.trackMPD'!$T$7:$T$29)</f>
        <v>6</v>
      </c>
      <c r="D3841">
        <v>100</v>
      </c>
      <c r="E3841" t="s">
        <v>6396</v>
      </c>
      <c r="F3841" t="s">
        <v>110</v>
      </c>
      <c r="G3841" t="s">
        <v>140</v>
      </c>
      <c r="H3841" t="s">
        <v>6399</v>
      </c>
    </row>
    <row r="3842" spans="1:8" x14ac:dyDescent="0.2">
      <c r="A3842" t="s">
        <v>21</v>
      </c>
      <c r="B3842" t="s">
        <v>13</v>
      </c>
      <c r="C3842">
        <f>_xlfn.XLOOKUP(B3842,'2.1.trackMPD'!$R$7:$R$29,'2.1.trackMPD'!$T$7:$T$29)</f>
        <v>6</v>
      </c>
      <c r="D3842">
        <v>1000</v>
      </c>
      <c r="E3842" t="s">
        <v>6396</v>
      </c>
      <c r="F3842" t="s">
        <v>110</v>
      </c>
      <c r="G3842" t="s">
        <v>124</v>
      </c>
      <c r="H3842" t="s">
        <v>6398</v>
      </c>
    </row>
    <row r="3843" spans="1:8" x14ac:dyDescent="0.2">
      <c r="A3843" t="s">
        <v>21</v>
      </c>
      <c r="B3843" t="s">
        <v>13</v>
      </c>
      <c r="C3843">
        <f>_xlfn.XLOOKUP(B3843,'2.1.trackMPD'!$R$7:$R$29,'2.1.trackMPD'!$T$7:$T$29)</f>
        <v>6</v>
      </c>
      <c r="D3843">
        <v>1000</v>
      </c>
      <c r="E3843" t="s">
        <v>6396</v>
      </c>
      <c r="F3843" t="s">
        <v>110</v>
      </c>
      <c r="G3843" t="s">
        <v>140</v>
      </c>
      <c r="H3843" t="s">
        <v>6398</v>
      </c>
    </row>
    <row r="3844" spans="1:8" x14ac:dyDescent="0.2">
      <c r="A3844" t="s">
        <v>21</v>
      </c>
      <c r="B3844" t="s">
        <v>13</v>
      </c>
      <c r="C3844">
        <f>_xlfn.XLOOKUP(B3844,'2.1.trackMPD'!$R$7:$R$29,'2.1.trackMPD'!$T$7:$T$29)</f>
        <v>6</v>
      </c>
      <c r="D3844">
        <v>1000</v>
      </c>
      <c r="E3844" t="s">
        <v>6396</v>
      </c>
      <c r="F3844" t="s">
        <v>111</v>
      </c>
      <c r="G3844" t="s">
        <v>124</v>
      </c>
      <c r="H3844" t="s">
        <v>6398</v>
      </c>
    </row>
    <row r="3845" spans="1:8" x14ac:dyDescent="0.2">
      <c r="A3845" t="s">
        <v>21</v>
      </c>
      <c r="B3845" t="s">
        <v>13</v>
      </c>
      <c r="C3845">
        <f>_xlfn.XLOOKUP(B3845,'2.1.trackMPD'!$R$7:$R$29,'2.1.trackMPD'!$T$7:$T$29)</f>
        <v>6</v>
      </c>
      <c r="D3845">
        <v>1000</v>
      </c>
      <c r="E3845" t="s">
        <v>6396</v>
      </c>
      <c r="F3845" t="s">
        <v>111</v>
      </c>
      <c r="G3845" t="s">
        <v>140</v>
      </c>
      <c r="H3845" t="s">
        <v>6398</v>
      </c>
    </row>
    <row r="3846" spans="1:8" x14ac:dyDescent="0.2">
      <c r="A3846" t="s">
        <v>21</v>
      </c>
      <c r="B3846" t="s">
        <v>13</v>
      </c>
      <c r="C3846">
        <f>_xlfn.XLOOKUP(B3846,'2.1.trackMPD'!$R$7:$R$29,'2.1.trackMPD'!$T$7:$T$29)</f>
        <v>6</v>
      </c>
      <c r="D3846">
        <v>1000</v>
      </c>
      <c r="E3846" t="s">
        <v>6396</v>
      </c>
      <c r="F3846" t="s">
        <v>110</v>
      </c>
      <c r="G3846" t="s">
        <v>124</v>
      </c>
      <c r="H3846" t="s">
        <v>6399</v>
      </c>
    </row>
    <row r="3847" spans="1:8" x14ac:dyDescent="0.2">
      <c r="A3847" t="s">
        <v>21</v>
      </c>
      <c r="B3847" t="s">
        <v>13</v>
      </c>
      <c r="C3847">
        <f>_xlfn.XLOOKUP(B3847,'2.1.trackMPD'!$R$7:$R$29,'2.1.trackMPD'!$T$7:$T$29)</f>
        <v>6</v>
      </c>
      <c r="D3847">
        <v>1000</v>
      </c>
      <c r="E3847" t="s">
        <v>6396</v>
      </c>
      <c r="F3847" t="s">
        <v>110</v>
      </c>
      <c r="G3847" t="s">
        <v>140</v>
      </c>
      <c r="H3847" t="s">
        <v>6399</v>
      </c>
    </row>
    <row r="3848" spans="1:8" x14ac:dyDescent="0.2">
      <c r="A3848" t="s">
        <v>21</v>
      </c>
      <c r="B3848" t="s">
        <v>13</v>
      </c>
      <c r="C3848">
        <f>_xlfn.XLOOKUP(B3848,'2.1.trackMPD'!$R$7:$R$29,'2.1.trackMPD'!$T$7:$T$29)</f>
        <v>6</v>
      </c>
      <c r="D3848">
        <v>5000</v>
      </c>
      <c r="E3848" t="s">
        <v>6396</v>
      </c>
      <c r="F3848" t="s">
        <v>110</v>
      </c>
      <c r="G3848" t="s">
        <v>124</v>
      </c>
      <c r="H3848" t="s">
        <v>6398</v>
      </c>
    </row>
    <row r="3849" spans="1:8" x14ac:dyDescent="0.2">
      <c r="A3849" t="s">
        <v>21</v>
      </c>
      <c r="B3849" t="s">
        <v>13</v>
      </c>
      <c r="C3849">
        <f>_xlfn.XLOOKUP(B3849,'2.1.trackMPD'!$R$7:$R$29,'2.1.trackMPD'!$T$7:$T$29)</f>
        <v>6</v>
      </c>
      <c r="D3849">
        <v>5000</v>
      </c>
      <c r="E3849" t="s">
        <v>6396</v>
      </c>
      <c r="F3849" t="s">
        <v>110</v>
      </c>
      <c r="G3849" t="s">
        <v>140</v>
      </c>
      <c r="H3849" t="s">
        <v>6398</v>
      </c>
    </row>
    <row r="3850" spans="1:8" x14ac:dyDescent="0.2">
      <c r="A3850" t="s">
        <v>21</v>
      </c>
      <c r="B3850" t="s">
        <v>13</v>
      </c>
      <c r="C3850">
        <f>_xlfn.XLOOKUP(B3850,'2.1.trackMPD'!$R$7:$R$29,'2.1.trackMPD'!$T$7:$T$29)</f>
        <v>6</v>
      </c>
      <c r="D3850">
        <v>5000</v>
      </c>
      <c r="E3850" t="s">
        <v>6396</v>
      </c>
      <c r="F3850" t="s">
        <v>111</v>
      </c>
      <c r="G3850" t="s">
        <v>124</v>
      </c>
      <c r="H3850" t="s">
        <v>6398</v>
      </c>
    </row>
    <row r="3851" spans="1:8" x14ac:dyDescent="0.2">
      <c r="A3851" t="s">
        <v>21</v>
      </c>
      <c r="B3851" t="s">
        <v>13</v>
      </c>
      <c r="C3851">
        <f>_xlfn.XLOOKUP(B3851,'2.1.trackMPD'!$R$7:$R$29,'2.1.trackMPD'!$T$7:$T$29)</f>
        <v>6</v>
      </c>
      <c r="D3851">
        <v>5000</v>
      </c>
      <c r="E3851" t="s">
        <v>6396</v>
      </c>
      <c r="F3851" t="s">
        <v>111</v>
      </c>
      <c r="G3851" t="s">
        <v>140</v>
      </c>
      <c r="H3851" t="s">
        <v>6398</v>
      </c>
    </row>
    <row r="3852" spans="1:8" x14ac:dyDescent="0.2">
      <c r="A3852" t="s">
        <v>21</v>
      </c>
      <c r="B3852" t="s">
        <v>13</v>
      </c>
      <c r="C3852">
        <f>_xlfn.XLOOKUP(B3852,'2.1.trackMPD'!$R$7:$R$29,'2.1.trackMPD'!$T$7:$T$29)</f>
        <v>6</v>
      </c>
      <c r="D3852">
        <v>5000</v>
      </c>
      <c r="E3852" t="s">
        <v>6396</v>
      </c>
      <c r="F3852" t="s">
        <v>110</v>
      </c>
      <c r="G3852" t="s">
        <v>124</v>
      </c>
      <c r="H3852" t="s">
        <v>6399</v>
      </c>
    </row>
    <row r="3853" spans="1:8" x14ac:dyDescent="0.2">
      <c r="A3853" t="s">
        <v>21</v>
      </c>
      <c r="B3853" t="s">
        <v>13</v>
      </c>
      <c r="C3853">
        <f>_xlfn.XLOOKUP(B3853,'2.1.trackMPD'!$R$7:$R$29,'2.1.trackMPD'!$T$7:$T$29)</f>
        <v>6</v>
      </c>
      <c r="D3853">
        <v>5000</v>
      </c>
      <c r="E3853" t="s">
        <v>6396</v>
      </c>
      <c r="F3853" t="s">
        <v>110</v>
      </c>
      <c r="G3853" t="s">
        <v>140</v>
      </c>
      <c r="H3853" t="s">
        <v>6399</v>
      </c>
    </row>
    <row r="3854" spans="1:8" x14ac:dyDescent="0.2">
      <c r="A3854" t="s">
        <v>21</v>
      </c>
      <c r="B3854" t="s">
        <v>13</v>
      </c>
      <c r="C3854">
        <f>_xlfn.XLOOKUP(B3854,'2.1.trackMPD'!$R$7:$R$29,'2.1.trackMPD'!$T$7:$T$29)</f>
        <v>6</v>
      </c>
      <c r="D3854">
        <v>1</v>
      </c>
      <c r="E3854" t="s">
        <v>6400</v>
      </c>
      <c r="F3854" t="s">
        <v>110</v>
      </c>
      <c r="G3854" t="s">
        <v>124</v>
      </c>
      <c r="H3854" t="s">
        <v>6398</v>
      </c>
    </row>
    <row r="3855" spans="1:8" x14ac:dyDescent="0.2">
      <c r="A3855" t="s">
        <v>21</v>
      </c>
      <c r="B3855" t="s">
        <v>13</v>
      </c>
      <c r="C3855">
        <f>_xlfn.XLOOKUP(B3855,'2.1.trackMPD'!$R$7:$R$29,'2.1.trackMPD'!$T$7:$T$29)</f>
        <v>6</v>
      </c>
      <c r="D3855">
        <v>1</v>
      </c>
      <c r="E3855" t="s">
        <v>6400</v>
      </c>
      <c r="F3855" t="s">
        <v>110</v>
      </c>
      <c r="G3855" t="s">
        <v>140</v>
      </c>
      <c r="H3855" t="s">
        <v>6398</v>
      </c>
    </row>
    <row r="3856" spans="1:8" x14ac:dyDescent="0.2">
      <c r="A3856" t="s">
        <v>21</v>
      </c>
      <c r="B3856" t="s">
        <v>13</v>
      </c>
      <c r="C3856">
        <f>_xlfn.XLOOKUP(B3856,'2.1.trackMPD'!$R$7:$R$29,'2.1.trackMPD'!$T$7:$T$29)</f>
        <v>6</v>
      </c>
      <c r="D3856">
        <v>1</v>
      </c>
      <c r="E3856" t="s">
        <v>6400</v>
      </c>
      <c r="F3856" t="s">
        <v>111</v>
      </c>
      <c r="G3856" t="s">
        <v>124</v>
      </c>
      <c r="H3856" t="s">
        <v>6398</v>
      </c>
    </row>
    <row r="3857" spans="1:8" x14ac:dyDescent="0.2">
      <c r="A3857" t="s">
        <v>21</v>
      </c>
      <c r="B3857" t="s">
        <v>13</v>
      </c>
      <c r="C3857">
        <f>_xlfn.XLOOKUP(B3857,'2.1.trackMPD'!$R$7:$R$29,'2.1.trackMPD'!$T$7:$T$29)</f>
        <v>6</v>
      </c>
      <c r="D3857">
        <v>1</v>
      </c>
      <c r="E3857" t="s">
        <v>6400</v>
      </c>
      <c r="F3857" t="s">
        <v>111</v>
      </c>
      <c r="G3857" t="s">
        <v>140</v>
      </c>
      <c r="H3857" t="s">
        <v>6398</v>
      </c>
    </row>
    <row r="3858" spans="1:8" x14ac:dyDescent="0.2">
      <c r="A3858" t="s">
        <v>21</v>
      </c>
      <c r="B3858" t="s">
        <v>13</v>
      </c>
      <c r="C3858">
        <f>_xlfn.XLOOKUP(B3858,'2.1.trackMPD'!$R$7:$R$29,'2.1.trackMPD'!$T$7:$T$29)</f>
        <v>6</v>
      </c>
      <c r="D3858">
        <v>1</v>
      </c>
      <c r="E3858" t="s">
        <v>6400</v>
      </c>
      <c r="F3858" t="s">
        <v>110</v>
      </c>
      <c r="G3858" t="s">
        <v>124</v>
      </c>
      <c r="H3858" t="s">
        <v>6399</v>
      </c>
    </row>
    <row r="3859" spans="1:8" x14ac:dyDescent="0.2">
      <c r="A3859" t="s">
        <v>21</v>
      </c>
      <c r="B3859" t="s">
        <v>13</v>
      </c>
      <c r="C3859">
        <f>_xlfn.XLOOKUP(B3859,'2.1.trackMPD'!$R$7:$R$29,'2.1.trackMPD'!$T$7:$T$29)</f>
        <v>6</v>
      </c>
      <c r="D3859">
        <v>1</v>
      </c>
      <c r="E3859" t="s">
        <v>6400</v>
      </c>
      <c r="F3859" t="s">
        <v>110</v>
      </c>
      <c r="G3859" t="s">
        <v>140</v>
      </c>
      <c r="H3859" t="s">
        <v>6399</v>
      </c>
    </row>
    <row r="3860" spans="1:8" x14ac:dyDescent="0.2">
      <c r="A3860" t="s">
        <v>21</v>
      </c>
      <c r="B3860" t="s">
        <v>13</v>
      </c>
      <c r="C3860">
        <f>_xlfn.XLOOKUP(B3860,'2.1.trackMPD'!$R$7:$R$29,'2.1.trackMPD'!$T$7:$T$29)</f>
        <v>6</v>
      </c>
      <c r="D3860">
        <v>10</v>
      </c>
      <c r="E3860" t="s">
        <v>6400</v>
      </c>
      <c r="F3860" t="s">
        <v>110</v>
      </c>
      <c r="G3860" t="s">
        <v>124</v>
      </c>
      <c r="H3860" t="s">
        <v>6398</v>
      </c>
    </row>
    <row r="3861" spans="1:8" x14ac:dyDescent="0.2">
      <c r="A3861" t="s">
        <v>21</v>
      </c>
      <c r="B3861" t="s">
        <v>13</v>
      </c>
      <c r="C3861">
        <f>_xlfn.XLOOKUP(B3861,'2.1.trackMPD'!$R$7:$R$29,'2.1.trackMPD'!$T$7:$T$29)</f>
        <v>6</v>
      </c>
      <c r="D3861">
        <v>10</v>
      </c>
      <c r="E3861" t="s">
        <v>6400</v>
      </c>
      <c r="F3861" t="s">
        <v>110</v>
      </c>
      <c r="G3861" t="s">
        <v>140</v>
      </c>
      <c r="H3861" t="s">
        <v>6398</v>
      </c>
    </row>
    <row r="3862" spans="1:8" x14ac:dyDescent="0.2">
      <c r="A3862" t="s">
        <v>21</v>
      </c>
      <c r="B3862" t="s">
        <v>13</v>
      </c>
      <c r="C3862">
        <f>_xlfn.XLOOKUP(B3862,'2.1.trackMPD'!$R$7:$R$29,'2.1.trackMPD'!$T$7:$T$29)</f>
        <v>6</v>
      </c>
      <c r="D3862">
        <v>10</v>
      </c>
      <c r="E3862" t="s">
        <v>6400</v>
      </c>
      <c r="F3862" t="s">
        <v>111</v>
      </c>
      <c r="G3862" t="s">
        <v>124</v>
      </c>
      <c r="H3862" t="s">
        <v>6398</v>
      </c>
    </row>
    <row r="3863" spans="1:8" x14ac:dyDescent="0.2">
      <c r="A3863" t="s">
        <v>21</v>
      </c>
      <c r="B3863" t="s">
        <v>13</v>
      </c>
      <c r="C3863">
        <f>_xlfn.XLOOKUP(B3863,'2.1.trackMPD'!$R$7:$R$29,'2.1.trackMPD'!$T$7:$T$29)</f>
        <v>6</v>
      </c>
      <c r="D3863">
        <v>10</v>
      </c>
      <c r="E3863" t="s">
        <v>6400</v>
      </c>
      <c r="F3863" t="s">
        <v>111</v>
      </c>
      <c r="G3863" t="s">
        <v>140</v>
      </c>
      <c r="H3863" t="s">
        <v>6398</v>
      </c>
    </row>
    <row r="3864" spans="1:8" x14ac:dyDescent="0.2">
      <c r="A3864" t="s">
        <v>21</v>
      </c>
      <c r="B3864" t="s">
        <v>13</v>
      </c>
      <c r="C3864">
        <f>_xlfn.XLOOKUP(B3864,'2.1.trackMPD'!$R$7:$R$29,'2.1.trackMPD'!$T$7:$T$29)</f>
        <v>6</v>
      </c>
      <c r="D3864">
        <v>10</v>
      </c>
      <c r="E3864" t="s">
        <v>6400</v>
      </c>
      <c r="F3864" t="s">
        <v>110</v>
      </c>
      <c r="G3864" t="s">
        <v>124</v>
      </c>
      <c r="H3864" t="s">
        <v>6399</v>
      </c>
    </row>
    <row r="3865" spans="1:8" x14ac:dyDescent="0.2">
      <c r="A3865" t="s">
        <v>21</v>
      </c>
      <c r="B3865" t="s">
        <v>13</v>
      </c>
      <c r="C3865">
        <f>_xlfn.XLOOKUP(B3865,'2.1.trackMPD'!$R$7:$R$29,'2.1.trackMPD'!$T$7:$T$29)</f>
        <v>6</v>
      </c>
      <c r="D3865">
        <v>10</v>
      </c>
      <c r="E3865" t="s">
        <v>6400</v>
      </c>
      <c r="F3865" t="s">
        <v>110</v>
      </c>
      <c r="G3865" t="s">
        <v>140</v>
      </c>
      <c r="H3865" t="s">
        <v>6399</v>
      </c>
    </row>
    <row r="3866" spans="1:8" x14ac:dyDescent="0.2">
      <c r="A3866" t="s">
        <v>21</v>
      </c>
      <c r="B3866" t="s">
        <v>13</v>
      </c>
      <c r="C3866">
        <f>_xlfn.XLOOKUP(B3866,'2.1.trackMPD'!$R$7:$R$29,'2.1.trackMPD'!$T$7:$T$29)</f>
        <v>6</v>
      </c>
      <c r="D3866">
        <v>100</v>
      </c>
      <c r="E3866" t="s">
        <v>6400</v>
      </c>
      <c r="F3866" t="s">
        <v>110</v>
      </c>
      <c r="G3866" t="s">
        <v>124</v>
      </c>
      <c r="H3866" t="s">
        <v>6398</v>
      </c>
    </row>
    <row r="3867" spans="1:8" x14ac:dyDescent="0.2">
      <c r="A3867" t="s">
        <v>21</v>
      </c>
      <c r="B3867" t="s">
        <v>13</v>
      </c>
      <c r="C3867">
        <f>_xlfn.XLOOKUP(B3867,'2.1.trackMPD'!$R$7:$R$29,'2.1.trackMPD'!$T$7:$T$29)</f>
        <v>6</v>
      </c>
      <c r="D3867">
        <v>100</v>
      </c>
      <c r="E3867" t="s">
        <v>6400</v>
      </c>
      <c r="F3867" t="s">
        <v>110</v>
      </c>
      <c r="G3867" t="s">
        <v>140</v>
      </c>
      <c r="H3867" t="s">
        <v>6398</v>
      </c>
    </row>
    <row r="3868" spans="1:8" x14ac:dyDescent="0.2">
      <c r="A3868" t="s">
        <v>21</v>
      </c>
      <c r="B3868" t="s">
        <v>13</v>
      </c>
      <c r="C3868">
        <f>_xlfn.XLOOKUP(B3868,'2.1.trackMPD'!$R$7:$R$29,'2.1.trackMPD'!$T$7:$T$29)</f>
        <v>6</v>
      </c>
      <c r="D3868">
        <v>100</v>
      </c>
      <c r="E3868" t="s">
        <v>6400</v>
      </c>
      <c r="F3868" t="s">
        <v>111</v>
      </c>
      <c r="G3868" t="s">
        <v>124</v>
      </c>
      <c r="H3868" t="s">
        <v>6398</v>
      </c>
    </row>
    <row r="3869" spans="1:8" x14ac:dyDescent="0.2">
      <c r="A3869" t="s">
        <v>21</v>
      </c>
      <c r="B3869" t="s">
        <v>13</v>
      </c>
      <c r="C3869">
        <f>_xlfn.XLOOKUP(B3869,'2.1.trackMPD'!$R$7:$R$29,'2.1.trackMPD'!$T$7:$T$29)</f>
        <v>6</v>
      </c>
      <c r="D3869">
        <v>100</v>
      </c>
      <c r="E3869" t="s">
        <v>6400</v>
      </c>
      <c r="F3869" t="s">
        <v>111</v>
      </c>
      <c r="G3869" t="s">
        <v>140</v>
      </c>
      <c r="H3869" t="s">
        <v>6398</v>
      </c>
    </row>
    <row r="3870" spans="1:8" x14ac:dyDescent="0.2">
      <c r="A3870" t="s">
        <v>21</v>
      </c>
      <c r="B3870" t="s">
        <v>13</v>
      </c>
      <c r="C3870">
        <f>_xlfn.XLOOKUP(B3870,'2.1.trackMPD'!$R$7:$R$29,'2.1.trackMPD'!$T$7:$T$29)</f>
        <v>6</v>
      </c>
      <c r="D3870">
        <v>100</v>
      </c>
      <c r="E3870" t="s">
        <v>6400</v>
      </c>
      <c r="F3870" t="s">
        <v>110</v>
      </c>
      <c r="G3870" t="s">
        <v>124</v>
      </c>
      <c r="H3870" t="s">
        <v>6399</v>
      </c>
    </row>
    <row r="3871" spans="1:8" x14ac:dyDescent="0.2">
      <c r="A3871" t="s">
        <v>21</v>
      </c>
      <c r="B3871" t="s">
        <v>13</v>
      </c>
      <c r="C3871">
        <f>_xlfn.XLOOKUP(B3871,'2.1.trackMPD'!$R$7:$R$29,'2.1.trackMPD'!$T$7:$T$29)</f>
        <v>6</v>
      </c>
      <c r="D3871">
        <v>100</v>
      </c>
      <c r="E3871" t="s">
        <v>6400</v>
      </c>
      <c r="F3871" t="s">
        <v>110</v>
      </c>
      <c r="G3871" t="s">
        <v>140</v>
      </c>
      <c r="H3871" t="s">
        <v>6399</v>
      </c>
    </row>
    <row r="3872" spans="1:8" x14ac:dyDescent="0.2">
      <c r="A3872" t="s">
        <v>21</v>
      </c>
      <c r="B3872" t="s">
        <v>13</v>
      </c>
      <c r="C3872">
        <f>_xlfn.XLOOKUP(B3872,'2.1.trackMPD'!$R$7:$R$29,'2.1.trackMPD'!$T$7:$T$29)</f>
        <v>6</v>
      </c>
      <c r="D3872">
        <v>1000</v>
      </c>
      <c r="E3872" t="s">
        <v>6400</v>
      </c>
      <c r="F3872" t="s">
        <v>110</v>
      </c>
      <c r="G3872" t="s">
        <v>124</v>
      </c>
      <c r="H3872" t="s">
        <v>6398</v>
      </c>
    </row>
    <row r="3873" spans="1:8" x14ac:dyDescent="0.2">
      <c r="A3873" t="s">
        <v>21</v>
      </c>
      <c r="B3873" t="s">
        <v>13</v>
      </c>
      <c r="C3873">
        <f>_xlfn.XLOOKUP(B3873,'2.1.trackMPD'!$R$7:$R$29,'2.1.trackMPD'!$T$7:$T$29)</f>
        <v>6</v>
      </c>
      <c r="D3873">
        <v>1000</v>
      </c>
      <c r="E3873" t="s">
        <v>6400</v>
      </c>
      <c r="F3873" t="s">
        <v>110</v>
      </c>
      <c r="G3873" t="s">
        <v>140</v>
      </c>
      <c r="H3873" t="s">
        <v>6398</v>
      </c>
    </row>
    <row r="3874" spans="1:8" x14ac:dyDescent="0.2">
      <c r="A3874" t="s">
        <v>21</v>
      </c>
      <c r="B3874" t="s">
        <v>13</v>
      </c>
      <c r="C3874">
        <f>_xlfn.XLOOKUP(B3874,'2.1.trackMPD'!$R$7:$R$29,'2.1.trackMPD'!$T$7:$T$29)</f>
        <v>6</v>
      </c>
      <c r="D3874">
        <v>1000</v>
      </c>
      <c r="E3874" t="s">
        <v>6400</v>
      </c>
      <c r="F3874" t="s">
        <v>111</v>
      </c>
      <c r="G3874" t="s">
        <v>124</v>
      </c>
      <c r="H3874" t="s">
        <v>6398</v>
      </c>
    </row>
    <row r="3875" spans="1:8" x14ac:dyDescent="0.2">
      <c r="A3875" t="s">
        <v>21</v>
      </c>
      <c r="B3875" t="s">
        <v>13</v>
      </c>
      <c r="C3875">
        <f>_xlfn.XLOOKUP(B3875,'2.1.trackMPD'!$R$7:$R$29,'2.1.trackMPD'!$T$7:$T$29)</f>
        <v>6</v>
      </c>
      <c r="D3875">
        <v>1000</v>
      </c>
      <c r="E3875" t="s">
        <v>6400</v>
      </c>
      <c r="F3875" t="s">
        <v>111</v>
      </c>
      <c r="G3875" t="s">
        <v>140</v>
      </c>
      <c r="H3875" t="s">
        <v>6398</v>
      </c>
    </row>
    <row r="3876" spans="1:8" x14ac:dyDescent="0.2">
      <c r="A3876" t="s">
        <v>21</v>
      </c>
      <c r="B3876" t="s">
        <v>13</v>
      </c>
      <c r="C3876">
        <f>_xlfn.XLOOKUP(B3876,'2.1.trackMPD'!$R$7:$R$29,'2.1.trackMPD'!$T$7:$T$29)</f>
        <v>6</v>
      </c>
      <c r="D3876">
        <v>1000</v>
      </c>
      <c r="E3876" t="s">
        <v>6400</v>
      </c>
      <c r="F3876" t="s">
        <v>110</v>
      </c>
      <c r="G3876" t="s">
        <v>124</v>
      </c>
      <c r="H3876" t="s">
        <v>6399</v>
      </c>
    </row>
    <row r="3877" spans="1:8" x14ac:dyDescent="0.2">
      <c r="A3877" t="s">
        <v>21</v>
      </c>
      <c r="B3877" t="s">
        <v>13</v>
      </c>
      <c r="C3877">
        <f>_xlfn.XLOOKUP(B3877,'2.1.trackMPD'!$R$7:$R$29,'2.1.trackMPD'!$T$7:$T$29)</f>
        <v>6</v>
      </c>
      <c r="D3877">
        <v>1000</v>
      </c>
      <c r="E3877" t="s">
        <v>6400</v>
      </c>
      <c r="F3877" t="s">
        <v>110</v>
      </c>
      <c r="G3877" t="s">
        <v>140</v>
      </c>
      <c r="H3877" t="s">
        <v>6399</v>
      </c>
    </row>
    <row r="3878" spans="1:8" x14ac:dyDescent="0.2">
      <c r="A3878" t="s">
        <v>21</v>
      </c>
      <c r="B3878" t="s">
        <v>13</v>
      </c>
      <c r="C3878">
        <f>_xlfn.XLOOKUP(B3878,'2.1.trackMPD'!$R$7:$R$29,'2.1.trackMPD'!$T$7:$T$29)</f>
        <v>6</v>
      </c>
      <c r="D3878">
        <v>5000</v>
      </c>
      <c r="E3878" t="s">
        <v>6400</v>
      </c>
      <c r="F3878" t="s">
        <v>110</v>
      </c>
      <c r="G3878" t="s">
        <v>124</v>
      </c>
      <c r="H3878" t="s">
        <v>6398</v>
      </c>
    </row>
    <row r="3879" spans="1:8" x14ac:dyDescent="0.2">
      <c r="A3879" t="s">
        <v>21</v>
      </c>
      <c r="B3879" t="s">
        <v>13</v>
      </c>
      <c r="C3879">
        <f>_xlfn.XLOOKUP(B3879,'2.1.trackMPD'!$R$7:$R$29,'2.1.trackMPD'!$T$7:$T$29)</f>
        <v>6</v>
      </c>
      <c r="D3879">
        <v>5000</v>
      </c>
      <c r="E3879" t="s">
        <v>6400</v>
      </c>
      <c r="F3879" t="s">
        <v>110</v>
      </c>
      <c r="G3879" t="s">
        <v>140</v>
      </c>
      <c r="H3879" t="s">
        <v>6398</v>
      </c>
    </row>
    <row r="3880" spans="1:8" x14ac:dyDescent="0.2">
      <c r="A3880" t="s">
        <v>21</v>
      </c>
      <c r="B3880" t="s">
        <v>13</v>
      </c>
      <c r="C3880">
        <f>_xlfn.XLOOKUP(B3880,'2.1.trackMPD'!$R$7:$R$29,'2.1.trackMPD'!$T$7:$T$29)</f>
        <v>6</v>
      </c>
      <c r="D3880">
        <v>5000</v>
      </c>
      <c r="E3880" t="s">
        <v>6400</v>
      </c>
      <c r="F3880" t="s">
        <v>111</v>
      </c>
      <c r="G3880" t="s">
        <v>124</v>
      </c>
      <c r="H3880" t="s">
        <v>6398</v>
      </c>
    </row>
    <row r="3881" spans="1:8" x14ac:dyDescent="0.2">
      <c r="A3881" t="s">
        <v>21</v>
      </c>
      <c r="B3881" t="s">
        <v>13</v>
      </c>
      <c r="C3881">
        <f>_xlfn.XLOOKUP(B3881,'2.1.trackMPD'!$R$7:$R$29,'2.1.trackMPD'!$T$7:$T$29)</f>
        <v>6</v>
      </c>
      <c r="D3881">
        <v>5000</v>
      </c>
      <c r="E3881" t="s">
        <v>6400</v>
      </c>
      <c r="F3881" t="s">
        <v>111</v>
      </c>
      <c r="G3881" t="s">
        <v>140</v>
      </c>
      <c r="H3881" t="s">
        <v>6398</v>
      </c>
    </row>
    <row r="3882" spans="1:8" x14ac:dyDescent="0.2">
      <c r="A3882" t="s">
        <v>21</v>
      </c>
      <c r="B3882" t="s">
        <v>13</v>
      </c>
      <c r="C3882">
        <f>_xlfn.XLOOKUP(B3882,'2.1.trackMPD'!$R$7:$R$29,'2.1.trackMPD'!$T$7:$T$29)</f>
        <v>6</v>
      </c>
      <c r="D3882">
        <v>5000</v>
      </c>
      <c r="E3882" t="s">
        <v>6400</v>
      </c>
      <c r="F3882" t="s">
        <v>110</v>
      </c>
      <c r="G3882" t="s">
        <v>124</v>
      </c>
      <c r="H3882" t="s">
        <v>6399</v>
      </c>
    </row>
    <row r="3883" spans="1:8" x14ac:dyDescent="0.2">
      <c r="A3883" t="s">
        <v>21</v>
      </c>
      <c r="B3883" t="s">
        <v>13</v>
      </c>
      <c r="C3883">
        <f>_xlfn.XLOOKUP(B3883,'2.1.trackMPD'!$R$7:$R$29,'2.1.trackMPD'!$T$7:$T$29)</f>
        <v>6</v>
      </c>
      <c r="D3883">
        <v>5000</v>
      </c>
      <c r="E3883" t="s">
        <v>6400</v>
      </c>
      <c r="F3883" t="s">
        <v>110</v>
      </c>
      <c r="G3883" t="s">
        <v>140</v>
      </c>
      <c r="H3883" t="s">
        <v>6399</v>
      </c>
    </row>
    <row r="3884" spans="1:8" x14ac:dyDescent="0.2">
      <c r="A3884" t="s">
        <v>21</v>
      </c>
      <c r="B3884" t="s">
        <v>13</v>
      </c>
      <c r="C3884">
        <f>_xlfn.XLOOKUP(B3884,'2.1.trackMPD'!$R$7:$R$29,'2.1.trackMPD'!$T$7:$T$29)</f>
        <v>6</v>
      </c>
      <c r="D3884">
        <v>1</v>
      </c>
      <c r="E3884" t="s">
        <v>6401</v>
      </c>
      <c r="F3884" t="s">
        <v>110</v>
      </c>
      <c r="G3884" t="s">
        <v>124</v>
      </c>
      <c r="H3884" t="s">
        <v>6398</v>
      </c>
    </row>
    <row r="3885" spans="1:8" x14ac:dyDescent="0.2">
      <c r="A3885" t="s">
        <v>21</v>
      </c>
      <c r="B3885" t="s">
        <v>13</v>
      </c>
      <c r="C3885">
        <f>_xlfn.XLOOKUP(B3885,'2.1.trackMPD'!$R$7:$R$29,'2.1.trackMPD'!$T$7:$T$29)</f>
        <v>6</v>
      </c>
      <c r="D3885">
        <v>1</v>
      </c>
      <c r="E3885" t="s">
        <v>6401</v>
      </c>
      <c r="F3885" t="s">
        <v>110</v>
      </c>
      <c r="G3885" t="s">
        <v>140</v>
      </c>
      <c r="H3885" t="s">
        <v>6398</v>
      </c>
    </row>
    <row r="3886" spans="1:8" x14ac:dyDescent="0.2">
      <c r="A3886" t="s">
        <v>21</v>
      </c>
      <c r="B3886" t="s">
        <v>13</v>
      </c>
      <c r="C3886">
        <f>_xlfn.XLOOKUP(B3886,'2.1.trackMPD'!$R$7:$R$29,'2.1.trackMPD'!$T$7:$T$29)</f>
        <v>6</v>
      </c>
      <c r="D3886">
        <v>1</v>
      </c>
      <c r="E3886" t="s">
        <v>6401</v>
      </c>
      <c r="F3886" t="s">
        <v>111</v>
      </c>
      <c r="G3886" t="s">
        <v>124</v>
      </c>
      <c r="H3886" t="s">
        <v>6398</v>
      </c>
    </row>
    <row r="3887" spans="1:8" x14ac:dyDescent="0.2">
      <c r="A3887" t="s">
        <v>21</v>
      </c>
      <c r="B3887" t="s">
        <v>13</v>
      </c>
      <c r="C3887">
        <f>_xlfn.XLOOKUP(B3887,'2.1.trackMPD'!$R$7:$R$29,'2.1.trackMPD'!$T$7:$T$29)</f>
        <v>6</v>
      </c>
      <c r="D3887">
        <v>1</v>
      </c>
      <c r="E3887" t="s">
        <v>6401</v>
      </c>
      <c r="F3887" t="s">
        <v>111</v>
      </c>
      <c r="G3887" t="s">
        <v>140</v>
      </c>
      <c r="H3887" t="s">
        <v>6398</v>
      </c>
    </row>
    <row r="3888" spans="1:8" x14ac:dyDescent="0.2">
      <c r="A3888" t="s">
        <v>21</v>
      </c>
      <c r="B3888" t="s">
        <v>13</v>
      </c>
      <c r="C3888">
        <f>_xlfn.XLOOKUP(B3888,'2.1.trackMPD'!$R$7:$R$29,'2.1.trackMPD'!$T$7:$T$29)</f>
        <v>6</v>
      </c>
      <c r="D3888">
        <v>1</v>
      </c>
      <c r="E3888" t="s">
        <v>6401</v>
      </c>
      <c r="F3888" t="s">
        <v>110</v>
      </c>
      <c r="G3888" t="s">
        <v>124</v>
      </c>
      <c r="H3888" t="s">
        <v>6399</v>
      </c>
    </row>
    <row r="3889" spans="1:8" x14ac:dyDescent="0.2">
      <c r="A3889" t="s">
        <v>21</v>
      </c>
      <c r="B3889" t="s">
        <v>13</v>
      </c>
      <c r="C3889">
        <f>_xlfn.XLOOKUP(B3889,'2.1.trackMPD'!$R$7:$R$29,'2.1.trackMPD'!$T$7:$T$29)</f>
        <v>6</v>
      </c>
      <c r="D3889">
        <v>1</v>
      </c>
      <c r="E3889" t="s">
        <v>6401</v>
      </c>
      <c r="F3889" t="s">
        <v>110</v>
      </c>
      <c r="G3889" t="s">
        <v>140</v>
      </c>
      <c r="H3889" t="s">
        <v>6399</v>
      </c>
    </row>
    <row r="3890" spans="1:8" x14ac:dyDescent="0.2">
      <c r="A3890" t="s">
        <v>21</v>
      </c>
      <c r="B3890" t="s">
        <v>13</v>
      </c>
      <c r="C3890">
        <f>_xlfn.XLOOKUP(B3890,'2.1.trackMPD'!$R$7:$R$29,'2.1.trackMPD'!$T$7:$T$29)</f>
        <v>6</v>
      </c>
      <c r="D3890">
        <v>10</v>
      </c>
      <c r="E3890" t="s">
        <v>6401</v>
      </c>
      <c r="F3890" t="s">
        <v>110</v>
      </c>
      <c r="G3890" t="s">
        <v>124</v>
      </c>
      <c r="H3890" t="s">
        <v>6398</v>
      </c>
    </row>
    <row r="3891" spans="1:8" x14ac:dyDescent="0.2">
      <c r="A3891" t="s">
        <v>21</v>
      </c>
      <c r="B3891" t="s">
        <v>13</v>
      </c>
      <c r="C3891">
        <f>_xlfn.XLOOKUP(B3891,'2.1.trackMPD'!$R$7:$R$29,'2.1.trackMPD'!$T$7:$T$29)</f>
        <v>6</v>
      </c>
      <c r="D3891">
        <v>10</v>
      </c>
      <c r="E3891" t="s">
        <v>6401</v>
      </c>
      <c r="F3891" t="s">
        <v>110</v>
      </c>
      <c r="G3891" t="s">
        <v>140</v>
      </c>
      <c r="H3891" t="s">
        <v>6398</v>
      </c>
    </row>
    <row r="3892" spans="1:8" x14ac:dyDescent="0.2">
      <c r="A3892" t="s">
        <v>21</v>
      </c>
      <c r="B3892" t="s">
        <v>13</v>
      </c>
      <c r="C3892">
        <f>_xlfn.XLOOKUP(B3892,'2.1.trackMPD'!$R$7:$R$29,'2.1.trackMPD'!$T$7:$T$29)</f>
        <v>6</v>
      </c>
      <c r="D3892">
        <v>10</v>
      </c>
      <c r="E3892" t="s">
        <v>6401</v>
      </c>
      <c r="F3892" t="s">
        <v>111</v>
      </c>
      <c r="G3892" t="s">
        <v>124</v>
      </c>
      <c r="H3892" t="s">
        <v>6398</v>
      </c>
    </row>
    <row r="3893" spans="1:8" x14ac:dyDescent="0.2">
      <c r="A3893" t="s">
        <v>21</v>
      </c>
      <c r="B3893" t="s">
        <v>13</v>
      </c>
      <c r="C3893">
        <f>_xlfn.XLOOKUP(B3893,'2.1.trackMPD'!$R$7:$R$29,'2.1.trackMPD'!$T$7:$T$29)</f>
        <v>6</v>
      </c>
      <c r="D3893">
        <v>10</v>
      </c>
      <c r="E3893" t="s">
        <v>6401</v>
      </c>
      <c r="F3893" t="s">
        <v>111</v>
      </c>
      <c r="G3893" t="s">
        <v>140</v>
      </c>
      <c r="H3893" t="s">
        <v>6398</v>
      </c>
    </row>
    <row r="3894" spans="1:8" x14ac:dyDescent="0.2">
      <c r="A3894" t="s">
        <v>21</v>
      </c>
      <c r="B3894" t="s">
        <v>13</v>
      </c>
      <c r="C3894">
        <f>_xlfn.XLOOKUP(B3894,'2.1.trackMPD'!$R$7:$R$29,'2.1.trackMPD'!$T$7:$T$29)</f>
        <v>6</v>
      </c>
      <c r="D3894">
        <v>10</v>
      </c>
      <c r="E3894" t="s">
        <v>6401</v>
      </c>
      <c r="F3894" t="s">
        <v>110</v>
      </c>
      <c r="G3894" t="s">
        <v>124</v>
      </c>
      <c r="H3894" t="s">
        <v>6399</v>
      </c>
    </row>
    <row r="3895" spans="1:8" x14ac:dyDescent="0.2">
      <c r="A3895" t="s">
        <v>21</v>
      </c>
      <c r="B3895" t="s">
        <v>13</v>
      </c>
      <c r="C3895">
        <f>_xlfn.XLOOKUP(B3895,'2.1.trackMPD'!$R$7:$R$29,'2.1.trackMPD'!$T$7:$T$29)</f>
        <v>6</v>
      </c>
      <c r="D3895">
        <v>10</v>
      </c>
      <c r="E3895" t="s">
        <v>6401</v>
      </c>
      <c r="F3895" t="s">
        <v>110</v>
      </c>
      <c r="G3895" t="s">
        <v>140</v>
      </c>
      <c r="H3895" t="s">
        <v>6399</v>
      </c>
    </row>
    <row r="3896" spans="1:8" x14ac:dyDescent="0.2">
      <c r="A3896" t="s">
        <v>21</v>
      </c>
      <c r="B3896" t="s">
        <v>13</v>
      </c>
      <c r="C3896">
        <f>_xlfn.XLOOKUP(B3896,'2.1.trackMPD'!$R$7:$R$29,'2.1.trackMPD'!$T$7:$T$29)</f>
        <v>6</v>
      </c>
      <c r="D3896">
        <v>100</v>
      </c>
      <c r="E3896" t="s">
        <v>6401</v>
      </c>
      <c r="F3896" t="s">
        <v>110</v>
      </c>
      <c r="G3896" t="s">
        <v>124</v>
      </c>
      <c r="H3896" t="s">
        <v>6398</v>
      </c>
    </row>
    <row r="3897" spans="1:8" x14ac:dyDescent="0.2">
      <c r="A3897" t="s">
        <v>21</v>
      </c>
      <c r="B3897" t="s">
        <v>13</v>
      </c>
      <c r="C3897">
        <f>_xlfn.XLOOKUP(B3897,'2.1.trackMPD'!$R$7:$R$29,'2.1.trackMPD'!$T$7:$T$29)</f>
        <v>6</v>
      </c>
      <c r="D3897">
        <v>100</v>
      </c>
      <c r="E3897" t="s">
        <v>6401</v>
      </c>
      <c r="F3897" t="s">
        <v>110</v>
      </c>
      <c r="G3897" t="s">
        <v>140</v>
      </c>
      <c r="H3897" t="s">
        <v>6398</v>
      </c>
    </row>
    <row r="3898" spans="1:8" x14ac:dyDescent="0.2">
      <c r="A3898" t="s">
        <v>21</v>
      </c>
      <c r="B3898" t="s">
        <v>13</v>
      </c>
      <c r="C3898">
        <f>_xlfn.XLOOKUP(B3898,'2.1.trackMPD'!$R$7:$R$29,'2.1.trackMPD'!$T$7:$T$29)</f>
        <v>6</v>
      </c>
      <c r="D3898">
        <v>100</v>
      </c>
      <c r="E3898" t="s">
        <v>6401</v>
      </c>
      <c r="F3898" t="s">
        <v>111</v>
      </c>
      <c r="G3898" t="s">
        <v>124</v>
      </c>
      <c r="H3898" t="s">
        <v>6398</v>
      </c>
    </row>
    <row r="3899" spans="1:8" x14ac:dyDescent="0.2">
      <c r="A3899" t="s">
        <v>21</v>
      </c>
      <c r="B3899" t="s">
        <v>13</v>
      </c>
      <c r="C3899">
        <f>_xlfn.XLOOKUP(B3899,'2.1.trackMPD'!$R$7:$R$29,'2.1.trackMPD'!$T$7:$T$29)</f>
        <v>6</v>
      </c>
      <c r="D3899">
        <v>100</v>
      </c>
      <c r="E3899" t="s">
        <v>6401</v>
      </c>
      <c r="F3899" t="s">
        <v>111</v>
      </c>
      <c r="G3899" t="s">
        <v>140</v>
      </c>
      <c r="H3899" t="s">
        <v>6398</v>
      </c>
    </row>
    <row r="3900" spans="1:8" x14ac:dyDescent="0.2">
      <c r="A3900" t="s">
        <v>21</v>
      </c>
      <c r="B3900" t="s">
        <v>13</v>
      </c>
      <c r="C3900">
        <f>_xlfn.XLOOKUP(B3900,'2.1.trackMPD'!$R$7:$R$29,'2.1.trackMPD'!$T$7:$T$29)</f>
        <v>6</v>
      </c>
      <c r="D3900">
        <v>100</v>
      </c>
      <c r="E3900" t="s">
        <v>6401</v>
      </c>
      <c r="F3900" t="s">
        <v>110</v>
      </c>
      <c r="G3900" t="s">
        <v>124</v>
      </c>
      <c r="H3900" t="s">
        <v>6399</v>
      </c>
    </row>
    <row r="3901" spans="1:8" x14ac:dyDescent="0.2">
      <c r="A3901" t="s">
        <v>21</v>
      </c>
      <c r="B3901" t="s">
        <v>13</v>
      </c>
      <c r="C3901">
        <f>_xlfn.XLOOKUP(B3901,'2.1.trackMPD'!$R$7:$R$29,'2.1.trackMPD'!$T$7:$T$29)</f>
        <v>6</v>
      </c>
      <c r="D3901">
        <v>100</v>
      </c>
      <c r="E3901" t="s">
        <v>6401</v>
      </c>
      <c r="F3901" t="s">
        <v>110</v>
      </c>
      <c r="G3901" t="s">
        <v>140</v>
      </c>
      <c r="H3901" t="s">
        <v>6399</v>
      </c>
    </row>
    <row r="3902" spans="1:8" x14ac:dyDescent="0.2">
      <c r="A3902" t="s">
        <v>21</v>
      </c>
      <c r="B3902" t="s">
        <v>2</v>
      </c>
      <c r="C3902">
        <f>_xlfn.XLOOKUP(B3902,'2.1.trackMPD'!$R$7:$R$29,'2.1.trackMPD'!$T$7:$T$29)</f>
        <v>6</v>
      </c>
      <c r="D3902">
        <v>1</v>
      </c>
      <c r="E3902" t="s">
        <v>6396</v>
      </c>
      <c r="F3902" t="s">
        <v>110</v>
      </c>
      <c r="G3902" t="s">
        <v>124</v>
      </c>
      <c r="H3902" t="s">
        <v>6398</v>
      </c>
    </row>
    <row r="3903" spans="1:8" x14ac:dyDescent="0.2">
      <c r="A3903" t="s">
        <v>21</v>
      </c>
      <c r="B3903" t="s">
        <v>2</v>
      </c>
      <c r="C3903">
        <f>_xlfn.XLOOKUP(B3903,'2.1.trackMPD'!$R$7:$R$29,'2.1.trackMPD'!$T$7:$T$29)</f>
        <v>6</v>
      </c>
      <c r="D3903">
        <v>1</v>
      </c>
      <c r="E3903" t="s">
        <v>6396</v>
      </c>
      <c r="F3903" t="s">
        <v>110</v>
      </c>
      <c r="G3903" t="s">
        <v>140</v>
      </c>
      <c r="H3903" t="s">
        <v>6398</v>
      </c>
    </row>
    <row r="3904" spans="1:8" x14ac:dyDescent="0.2">
      <c r="A3904" t="s">
        <v>21</v>
      </c>
      <c r="B3904" t="s">
        <v>2</v>
      </c>
      <c r="C3904">
        <f>_xlfn.XLOOKUP(B3904,'2.1.trackMPD'!$R$7:$R$29,'2.1.trackMPD'!$T$7:$T$29)</f>
        <v>6</v>
      </c>
      <c r="D3904">
        <v>1</v>
      </c>
      <c r="E3904" t="s">
        <v>6396</v>
      </c>
      <c r="F3904" t="s">
        <v>111</v>
      </c>
      <c r="G3904" t="s">
        <v>124</v>
      </c>
      <c r="H3904" t="s">
        <v>6398</v>
      </c>
    </row>
    <row r="3905" spans="1:8" x14ac:dyDescent="0.2">
      <c r="A3905" t="s">
        <v>21</v>
      </c>
      <c r="B3905" t="s">
        <v>2</v>
      </c>
      <c r="C3905">
        <f>_xlfn.XLOOKUP(B3905,'2.1.trackMPD'!$R$7:$R$29,'2.1.trackMPD'!$T$7:$T$29)</f>
        <v>6</v>
      </c>
      <c r="D3905">
        <v>1</v>
      </c>
      <c r="E3905" t="s">
        <v>6396</v>
      </c>
      <c r="F3905" t="s">
        <v>111</v>
      </c>
      <c r="G3905" t="s">
        <v>140</v>
      </c>
      <c r="H3905" t="s">
        <v>6398</v>
      </c>
    </row>
    <row r="3906" spans="1:8" x14ac:dyDescent="0.2">
      <c r="A3906" t="s">
        <v>21</v>
      </c>
      <c r="B3906" t="s">
        <v>2</v>
      </c>
      <c r="C3906">
        <f>_xlfn.XLOOKUP(B3906,'2.1.trackMPD'!$R$7:$R$29,'2.1.trackMPD'!$T$7:$T$29)</f>
        <v>6</v>
      </c>
      <c r="D3906">
        <v>1</v>
      </c>
      <c r="E3906" t="s">
        <v>6396</v>
      </c>
      <c r="F3906" t="s">
        <v>110</v>
      </c>
      <c r="G3906" t="s">
        <v>124</v>
      </c>
      <c r="H3906" t="s">
        <v>6399</v>
      </c>
    </row>
    <row r="3907" spans="1:8" x14ac:dyDescent="0.2">
      <c r="A3907" t="s">
        <v>21</v>
      </c>
      <c r="B3907" t="s">
        <v>2</v>
      </c>
      <c r="C3907">
        <f>_xlfn.XLOOKUP(B3907,'2.1.trackMPD'!$R$7:$R$29,'2.1.trackMPD'!$T$7:$T$29)</f>
        <v>6</v>
      </c>
      <c r="D3907">
        <v>1</v>
      </c>
      <c r="E3907" t="s">
        <v>6396</v>
      </c>
      <c r="F3907" t="s">
        <v>110</v>
      </c>
      <c r="G3907" t="s">
        <v>140</v>
      </c>
      <c r="H3907" t="s">
        <v>6399</v>
      </c>
    </row>
    <row r="3908" spans="1:8" x14ac:dyDescent="0.2">
      <c r="A3908" t="s">
        <v>21</v>
      </c>
      <c r="B3908" t="s">
        <v>2</v>
      </c>
      <c r="C3908">
        <f>_xlfn.XLOOKUP(B3908,'2.1.trackMPD'!$R$7:$R$29,'2.1.trackMPD'!$T$7:$T$29)</f>
        <v>6</v>
      </c>
      <c r="D3908">
        <v>10</v>
      </c>
      <c r="E3908" t="s">
        <v>6396</v>
      </c>
      <c r="F3908" t="s">
        <v>110</v>
      </c>
      <c r="G3908" t="s">
        <v>124</v>
      </c>
      <c r="H3908" t="s">
        <v>6398</v>
      </c>
    </row>
    <row r="3909" spans="1:8" x14ac:dyDescent="0.2">
      <c r="A3909" t="s">
        <v>21</v>
      </c>
      <c r="B3909" t="s">
        <v>2</v>
      </c>
      <c r="C3909">
        <f>_xlfn.XLOOKUP(B3909,'2.1.trackMPD'!$R$7:$R$29,'2.1.trackMPD'!$T$7:$T$29)</f>
        <v>6</v>
      </c>
      <c r="D3909">
        <v>10</v>
      </c>
      <c r="E3909" t="s">
        <v>6396</v>
      </c>
      <c r="F3909" t="s">
        <v>110</v>
      </c>
      <c r="G3909" t="s">
        <v>140</v>
      </c>
      <c r="H3909" t="s">
        <v>6398</v>
      </c>
    </row>
    <row r="3910" spans="1:8" x14ac:dyDescent="0.2">
      <c r="A3910" t="s">
        <v>21</v>
      </c>
      <c r="B3910" t="s">
        <v>2</v>
      </c>
      <c r="C3910">
        <f>_xlfn.XLOOKUP(B3910,'2.1.trackMPD'!$R$7:$R$29,'2.1.trackMPD'!$T$7:$T$29)</f>
        <v>6</v>
      </c>
      <c r="D3910">
        <v>10</v>
      </c>
      <c r="E3910" t="s">
        <v>6396</v>
      </c>
      <c r="F3910" t="s">
        <v>111</v>
      </c>
      <c r="G3910" t="s">
        <v>124</v>
      </c>
      <c r="H3910" t="s">
        <v>6398</v>
      </c>
    </row>
    <row r="3911" spans="1:8" x14ac:dyDescent="0.2">
      <c r="A3911" t="s">
        <v>21</v>
      </c>
      <c r="B3911" t="s">
        <v>2</v>
      </c>
      <c r="C3911">
        <f>_xlfn.XLOOKUP(B3911,'2.1.trackMPD'!$R$7:$R$29,'2.1.trackMPD'!$T$7:$T$29)</f>
        <v>6</v>
      </c>
      <c r="D3911">
        <v>10</v>
      </c>
      <c r="E3911" t="s">
        <v>6396</v>
      </c>
      <c r="F3911" t="s">
        <v>111</v>
      </c>
      <c r="G3911" t="s">
        <v>140</v>
      </c>
      <c r="H3911" t="s">
        <v>6398</v>
      </c>
    </row>
    <row r="3912" spans="1:8" x14ac:dyDescent="0.2">
      <c r="A3912" t="s">
        <v>21</v>
      </c>
      <c r="B3912" t="s">
        <v>2</v>
      </c>
      <c r="C3912">
        <f>_xlfn.XLOOKUP(B3912,'2.1.trackMPD'!$R$7:$R$29,'2.1.trackMPD'!$T$7:$T$29)</f>
        <v>6</v>
      </c>
      <c r="D3912">
        <v>10</v>
      </c>
      <c r="E3912" t="s">
        <v>6396</v>
      </c>
      <c r="F3912" t="s">
        <v>110</v>
      </c>
      <c r="G3912" t="s">
        <v>124</v>
      </c>
      <c r="H3912" t="s">
        <v>6399</v>
      </c>
    </row>
    <row r="3913" spans="1:8" x14ac:dyDescent="0.2">
      <c r="A3913" t="s">
        <v>21</v>
      </c>
      <c r="B3913" t="s">
        <v>2</v>
      </c>
      <c r="C3913">
        <f>_xlfn.XLOOKUP(B3913,'2.1.trackMPD'!$R$7:$R$29,'2.1.trackMPD'!$T$7:$T$29)</f>
        <v>6</v>
      </c>
      <c r="D3913">
        <v>10</v>
      </c>
      <c r="E3913" t="s">
        <v>6396</v>
      </c>
      <c r="F3913" t="s">
        <v>110</v>
      </c>
      <c r="G3913" t="s">
        <v>140</v>
      </c>
      <c r="H3913" t="s">
        <v>6399</v>
      </c>
    </row>
    <row r="3914" spans="1:8" x14ac:dyDescent="0.2">
      <c r="A3914" t="s">
        <v>21</v>
      </c>
      <c r="B3914" t="s">
        <v>2</v>
      </c>
      <c r="C3914">
        <f>_xlfn.XLOOKUP(B3914,'2.1.trackMPD'!$R$7:$R$29,'2.1.trackMPD'!$T$7:$T$29)</f>
        <v>6</v>
      </c>
      <c r="D3914">
        <v>100</v>
      </c>
      <c r="E3914" t="s">
        <v>6396</v>
      </c>
      <c r="F3914" t="s">
        <v>110</v>
      </c>
      <c r="G3914" t="s">
        <v>124</v>
      </c>
      <c r="H3914" t="s">
        <v>6398</v>
      </c>
    </row>
    <row r="3915" spans="1:8" x14ac:dyDescent="0.2">
      <c r="A3915" t="s">
        <v>21</v>
      </c>
      <c r="B3915" t="s">
        <v>2</v>
      </c>
      <c r="C3915">
        <f>_xlfn.XLOOKUP(B3915,'2.1.trackMPD'!$R$7:$R$29,'2.1.trackMPD'!$T$7:$T$29)</f>
        <v>6</v>
      </c>
      <c r="D3915">
        <v>100</v>
      </c>
      <c r="E3915" t="s">
        <v>6396</v>
      </c>
      <c r="F3915" t="s">
        <v>110</v>
      </c>
      <c r="G3915" t="s">
        <v>140</v>
      </c>
      <c r="H3915" t="s">
        <v>6398</v>
      </c>
    </row>
    <row r="3916" spans="1:8" x14ac:dyDescent="0.2">
      <c r="A3916" t="s">
        <v>21</v>
      </c>
      <c r="B3916" t="s">
        <v>2</v>
      </c>
      <c r="C3916">
        <f>_xlfn.XLOOKUP(B3916,'2.1.trackMPD'!$R$7:$R$29,'2.1.trackMPD'!$T$7:$T$29)</f>
        <v>6</v>
      </c>
      <c r="D3916">
        <v>100</v>
      </c>
      <c r="E3916" t="s">
        <v>6396</v>
      </c>
      <c r="F3916" t="s">
        <v>111</v>
      </c>
      <c r="G3916" t="s">
        <v>124</v>
      </c>
      <c r="H3916" t="s">
        <v>6398</v>
      </c>
    </row>
    <row r="3917" spans="1:8" x14ac:dyDescent="0.2">
      <c r="A3917" t="s">
        <v>21</v>
      </c>
      <c r="B3917" t="s">
        <v>2</v>
      </c>
      <c r="C3917">
        <f>_xlfn.XLOOKUP(B3917,'2.1.trackMPD'!$R$7:$R$29,'2.1.trackMPD'!$T$7:$T$29)</f>
        <v>6</v>
      </c>
      <c r="D3917">
        <v>100</v>
      </c>
      <c r="E3917" t="s">
        <v>6396</v>
      </c>
      <c r="F3917" t="s">
        <v>111</v>
      </c>
      <c r="G3917" t="s">
        <v>140</v>
      </c>
      <c r="H3917" t="s">
        <v>6398</v>
      </c>
    </row>
    <row r="3918" spans="1:8" x14ac:dyDescent="0.2">
      <c r="A3918" t="s">
        <v>21</v>
      </c>
      <c r="B3918" t="s">
        <v>2</v>
      </c>
      <c r="C3918">
        <f>_xlfn.XLOOKUP(B3918,'2.1.trackMPD'!$R$7:$R$29,'2.1.trackMPD'!$T$7:$T$29)</f>
        <v>6</v>
      </c>
      <c r="D3918">
        <v>100</v>
      </c>
      <c r="E3918" t="s">
        <v>6396</v>
      </c>
      <c r="F3918" t="s">
        <v>110</v>
      </c>
      <c r="G3918" t="s">
        <v>124</v>
      </c>
      <c r="H3918" t="s">
        <v>6399</v>
      </c>
    </row>
    <row r="3919" spans="1:8" x14ac:dyDescent="0.2">
      <c r="A3919" t="s">
        <v>21</v>
      </c>
      <c r="B3919" t="s">
        <v>2</v>
      </c>
      <c r="C3919">
        <f>_xlfn.XLOOKUP(B3919,'2.1.trackMPD'!$R$7:$R$29,'2.1.trackMPD'!$T$7:$T$29)</f>
        <v>6</v>
      </c>
      <c r="D3919">
        <v>100</v>
      </c>
      <c r="E3919" t="s">
        <v>6396</v>
      </c>
      <c r="F3919" t="s">
        <v>110</v>
      </c>
      <c r="G3919" t="s">
        <v>140</v>
      </c>
      <c r="H3919" t="s">
        <v>6399</v>
      </c>
    </row>
    <row r="3920" spans="1:8" x14ac:dyDescent="0.2">
      <c r="A3920" t="s">
        <v>21</v>
      </c>
      <c r="B3920" t="s">
        <v>2</v>
      </c>
      <c r="C3920">
        <f>_xlfn.XLOOKUP(B3920,'2.1.trackMPD'!$R$7:$R$29,'2.1.trackMPD'!$T$7:$T$29)</f>
        <v>6</v>
      </c>
      <c r="D3920">
        <v>1000</v>
      </c>
      <c r="E3920" t="s">
        <v>6396</v>
      </c>
      <c r="F3920" t="s">
        <v>110</v>
      </c>
      <c r="G3920" t="s">
        <v>124</v>
      </c>
      <c r="H3920" t="s">
        <v>6398</v>
      </c>
    </row>
    <row r="3921" spans="1:8" x14ac:dyDescent="0.2">
      <c r="A3921" t="s">
        <v>21</v>
      </c>
      <c r="B3921" t="s">
        <v>2</v>
      </c>
      <c r="C3921">
        <f>_xlfn.XLOOKUP(B3921,'2.1.trackMPD'!$R$7:$R$29,'2.1.trackMPD'!$T$7:$T$29)</f>
        <v>6</v>
      </c>
      <c r="D3921">
        <v>1000</v>
      </c>
      <c r="E3921" t="s">
        <v>6396</v>
      </c>
      <c r="F3921" t="s">
        <v>110</v>
      </c>
      <c r="G3921" t="s">
        <v>140</v>
      </c>
      <c r="H3921" t="s">
        <v>6398</v>
      </c>
    </row>
    <row r="3922" spans="1:8" x14ac:dyDescent="0.2">
      <c r="A3922" t="s">
        <v>21</v>
      </c>
      <c r="B3922" t="s">
        <v>2</v>
      </c>
      <c r="C3922">
        <f>_xlfn.XLOOKUP(B3922,'2.1.trackMPD'!$R$7:$R$29,'2.1.trackMPD'!$T$7:$T$29)</f>
        <v>6</v>
      </c>
      <c r="D3922">
        <v>1000</v>
      </c>
      <c r="E3922" t="s">
        <v>6396</v>
      </c>
      <c r="F3922" t="s">
        <v>111</v>
      </c>
      <c r="G3922" t="s">
        <v>124</v>
      </c>
      <c r="H3922" t="s">
        <v>6398</v>
      </c>
    </row>
    <row r="3923" spans="1:8" x14ac:dyDescent="0.2">
      <c r="A3923" t="s">
        <v>21</v>
      </c>
      <c r="B3923" t="s">
        <v>2</v>
      </c>
      <c r="C3923">
        <f>_xlfn.XLOOKUP(B3923,'2.1.trackMPD'!$R$7:$R$29,'2.1.trackMPD'!$T$7:$T$29)</f>
        <v>6</v>
      </c>
      <c r="D3923">
        <v>1000</v>
      </c>
      <c r="E3923" t="s">
        <v>6396</v>
      </c>
      <c r="F3923" t="s">
        <v>111</v>
      </c>
      <c r="G3923" t="s">
        <v>140</v>
      </c>
      <c r="H3923" t="s">
        <v>6398</v>
      </c>
    </row>
    <row r="3924" spans="1:8" x14ac:dyDescent="0.2">
      <c r="A3924" t="s">
        <v>21</v>
      </c>
      <c r="B3924" t="s">
        <v>2</v>
      </c>
      <c r="C3924">
        <f>_xlfn.XLOOKUP(B3924,'2.1.trackMPD'!$R$7:$R$29,'2.1.trackMPD'!$T$7:$T$29)</f>
        <v>6</v>
      </c>
      <c r="D3924">
        <v>1000</v>
      </c>
      <c r="E3924" t="s">
        <v>6396</v>
      </c>
      <c r="F3924" t="s">
        <v>110</v>
      </c>
      <c r="G3924" t="s">
        <v>124</v>
      </c>
      <c r="H3924" t="s">
        <v>6399</v>
      </c>
    </row>
    <row r="3925" spans="1:8" x14ac:dyDescent="0.2">
      <c r="A3925" t="s">
        <v>21</v>
      </c>
      <c r="B3925" t="s">
        <v>2</v>
      </c>
      <c r="C3925">
        <f>_xlfn.XLOOKUP(B3925,'2.1.trackMPD'!$R$7:$R$29,'2.1.trackMPD'!$T$7:$T$29)</f>
        <v>6</v>
      </c>
      <c r="D3925">
        <v>1000</v>
      </c>
      <c r="E3925" t="s">
        <v>6396</v>
      </c>
      <c r="F3925" t="s">
        <v>110</v>
      </c>
      <c r="G3925" t="s">
        <v>140</v>
      </c>
      <c r="H3925" t="s">
        <v>6399</v>
      </c>
    </row>
    <row r="3926" spans="1:8" x14ac:dyDescent="0.2">
      <c r="A3926" t="s">
        <v>21</v>
      </c>
      <c r="B3926" t="s">
        <v>2</v>
      </c>
      <c r="C3926">
        <f>_xlfn.XLOOKUP(B3926,'2.1.trackMPD'!$R$7:$R$29,'2.1.trackMPD'!$T$7:$T$29)</f>
        <v>6</v>
      </c>
      <c r="D3926">
        <v>5000</v>
      </c>
      <c r="E3926" t="s">
        <v>6396</v>
      </c>
      <c r="F3926" t="s">
        <v>110</v>
      </c>
      <c r="G3926" t="s">
        <v>124</v>
      </c>
      <c r="H3926" t="s">
        <v>6398</v>
      </c>
    </row>
    <row r="3927" spans="1:8" x14ac:dyDescent="0.2">
      <c r="A3927" t="s">
        <v>21</v>
      </c>
      <c r="B3927" t="s">
        <v>2</v>
      </c>
      <c r="C3927">
        <f>_xlfn.XLOOKUP(B3927,'2.1.trackMPD'!$R$7:$R$29,'2.1.trackMPD'!$T$7:$T$29)</f>
        <v>6</v>
      </c>
      <c r="D3927">
        <v>5000</v>
      </c>
      <c r="E3927" t="s">
        <v>6396</v>
      </c>
      <c r="F3927" t="s">
        <v>110</v>
      </c>
      <c r="G3927" t="s">
        <v>140</v>
      </c>
      <c r="H3927" t="s">
        <v>6398</v>
      </c>
    </row>
    <row r="3928" spans="1:8" x14ac:dyDescent="0.2">
      <c r="A3928" t="s">
        <v>21</v>
      </c>
      <c r="B3928" t="s">
        <v>2</v>
      </c>
      <c r="C3928">
        <f>_xlfn.XLOOKUP(B3928,'2.1.trackMPD'!$R$7:$R$29,'2.1.trackMPD'!$T$7:$T$29)</f>
        <v>6</v>
      </c>
      <c r="D3928">
        <v>5000</v>
      </c>
      <c r="E3928" t="s">
        <v>6396</v>
      </c>
      <c r="F3928" t="s">
        <v>111</v>
      </c>
      <c r="G3928" t="s">
        <v>124</v>
      </c>
      <c r="H3928" t="s">
        <v>6398</v>
      </c>
    </row>
    <row r="3929" spans="1:8" x14ac:dyDescent="0.2">
      <c r="A3929" t="s">
        <v>21</v>
      </c>
      <c r="B3929" t="s">
        <v>2</v>
      </c>
      <c r="C3929">
        <f>_xlfn.XLOOKUP(B3929,'2.1.trackMPD'!$R$7:$R$29,'2.1.trackMPD'!$T$7:$T$29)</f>
        <v>6</v>
      </c>
      <c r="D3929">
        <v>5000</v>
      </c>
      <c r="E3929" t="s">
        <v>6396</v>
      </c>
      <c r="F3929" t="s">
        <v>111</v>
      </c>
      <c r="G3929" t="s">
        <v>140</v>
      </c>
      <c r="H3929" t="s">
        <v>6398</v>
      </c>
    </row>
    <row r="3930" spans="1:8" x14ac:dyDescent="0.2">
      <c r="A3930" t="s">
        <v>21</v>
      </c>
      <c r="B3930" t="s">
        <v>2</v>
      </c>
      <c r="C3930">
        <f>_xlfn.XLOOKUP(B3930,'2.1.trackMPD'!$R$7:$R$29,'2.1.trackMPD'!$T$7:$T$29)</f>
        <v>6</v>
      </c>
      <c r="D3930">
        <v>5000</v>
      </c>
      <c r="E3930" t="s">
        <v>6396</v>
      </c>
      <c r="F3930" t="s">
        <v>110</v>
      </c>
      <c r="G3930" t="s">
        <v>124</v>
      </c>
      <c r="H3930" t="s">
        <v>6399</v>
      </c>
    </row>
    <row r="3931" spans="1:8" x14ac:dyDescent="0.2">
      <c r="A3931" t="s">
        <v>21</v>
      </c>
      <c r="B3931" t="s">
        <v>2</v>
      </c>
      <c r="C3931">
        <f>_xlfn.XLOOKUP(B3931,'2.1.trackMPD'!$R$7:$R$29,'2.1.trackMPD'!$T$7:$T$29)</f>
        <v>6</v>
      </c>
      <c r="D3931">
        <v>5000</v>
      </c>
      <c r="E3931" t="s">
        <v>6396</v>
      </c>
      <c r="F3931" t="s">
        <v>110</v>
      </c>
      <c r="G3931" t="s">
        <v>140</v>
      </c>
      <c r="H3931" t="s">
        <v>6399</v>
      </c>
    </row>
    <row r="3932" spans="1:8" x14ac:dyDescent="0.2">
      <c r="A3932" t="s">
        <v>21</v>
      </c>
      <c r="B3932" t="s">
        <v>2</v>
      </c>
      <c r="C3932">
        <f>_xlfn.XLOOKUP(B3932,'2.1.trackMPD'!$R$7:$R$29,'2.1.trackMPD'!$T$7:$T$29)</f>
        <v>6</v>
      </c>
      <c r="D3932">
        <v>1</v>
      </c>
      <c r="E3932" t="s">
        <v>6400</v>
      </c>
      <c r="F3932" t="s">
        <v>110</v>
      </c>
      <c r="G3932" t="s">
        <v>124</v>
      </c>
      <c r="H3932" t="s">
        <v>6398</v>
      </c>
    </row>
    <row r="3933" spans="1:8" x14ac:dyDescent="0.2">
      <c r="A3933" t="s">
        <v>21</v>
      </c>
      <c r="B3933" t="s">
        <v>2</v>
      </c>
      <c r="C3933">
        <f>_xlfn.XLOOKUP(B3933,'2.1.trackMPD'!$R$7:$R$29,'2.1.trackMPD'!$T$7:$T$29)</f>
        <v>6</v>
      </c>
      <c r="D3933">
        <v>1</v>
      </c>
      <c r="E3933" t="s">
        <v>6400</v>
      </c>
      <c r="F3933" t="s">
        <v>110</v>
      </c>
      <c r="G3933" t="s">
        <v>140</v>
      </c>
      <c r="H3933" t="s">
        <v>6398</v>
      </c>
    </row>
    <row r="3934" spans="1:8" x14ac:dyDescent="0.2">
      <c r="A3934" t="s">
        <v>21</v>
      </c>
      <c r="B3934" t="s">
        <v>2</v>
      </c>
      <c r="C3934">
        <f>_xlfn.XLOOKUP(B3934,'2.1.trackMPD'!$R$7:$R$29,'2.1.trackMPD'!$T$7:$T$29)</f>
        <v>6</v>
      </c>
      <c r="D3934">
        <v>1</v>
      </c>
      <c r="E3934" t="s">
        <v>6400</v>
      </c>
      <c r="F3934" t="s">
        <v>111</v>
      </c>
      <c r="G3934" t="s">
        <v>124</v>
      </c>
      <c r="H3934" t="s">
        <v>6398</v>
      </c>
    </row>
    <row r="3935" spans="1:8" x14ac:dyDescent="0.2">
      <c r="A3935" t="s">
        <v>21</v>
      </c>
      <c r="B3935" t="s">
        <v>2</v>
      </c>
      <c r="C3935">
        <f>_xlfn.XLOOKUP(B3935,'2.1.trackMPD'!$R$7:$R$29,'2.1.trackMPD'!$T$7:$T$29)</f>
        <v>6</v>
      </c>
      <c r="D3935">
        <v>1</v>
      </c>
      <c r="E3935" t="s">
        <v>6400</v>
      </c>
      <c r="F3935" t="s">
        <v>111</v>
      </c>
      <c r="G3935" t="s">
        <v>140</v>
      </c>
      <c r="H3935" t="s">
        <v>6398</v>
      </c>
    </row>
    <row r="3936" spans="1:8" x14ac:dyDescent="0.2">
      <c r="A3936" t="s">
        <v>21</v>
      </c>
      <c r="B3936" t="s">
        <v>2</v>
      </c>
      <c r="C3936">
        <f>_xlfn.XLOOKUP(B3936,'2.1.trackMPD'!$R$7:$R$29,'2.1.trackMPD'!$T$7:$T$29)</f>
        <v>6</v>
      </c>
      <c r="D3936">
        <v>1</v>
      </c>
      <c r="E3936" t="s">
        <v>6400</v>
      </c>
      <c r="F3936" t="s">
        <v>110</v>
      </c>
      <c r="G3936" t="s">
        <v>124</v>
      </c>
      <c r="H3936" t="s">
        <v>6399</v>
      </c>
    </row>
    <row r="3937" spans="1:8" x14ac:dyDescent="0.2">
      <c r="A3937" t="s">
        <v>21</v>
      </c>
      <c r="B3937" t="s">
        <v>2</v>
      </c>
      <c r="C3937">
        <f>_xlfn.XLOOKUP(B3937,'2.1.trackMPD'!$R$7:$R$29,'2.1.trackMPD'!$T$7:$T$29)</f>
        <v>6</v>
      </c>
      <c r="D3937">
        <v>1</v>
      </c>
      <c r="E3937" t="s">
        <v>6400</v>
      </c>
      <c r="F3937" t="s">
        <v>110</v>
      </c>
      <c r="G3937" t="s">
        <v>140</v>
      </c>
      <c r="H3937" t="s">
        <v>6399</v>
      </c>
    </row>
    <row r="3938" spans="1:8" x14ac:dyDescent="0.2">
      <c r="A3938" t="s">
        <v>21</v>
      </c>
      <c r="B3938" t="s">
        <v>2</v>
      </c>
      <c r="C3938">
        <f>_xlfn.XLOOKUP(B3938,'2.1.trackMPD'!$R$7:$R$29,'2.1.trackMPD'!$T$7:$T$29)</f>
        <v>6</v>
      </c>
      <c r="D3938">
        <v>10</v>
      </c>
      <c r="E3938" t="s">
        <v>6400</v>
      </c>
      <c r="F3938" t="s">
        <v>110</v>
      </c>
      <c r="G3938" t="s">
        <v>124</v>
      </c>
      <c r="H3938" t="s">
        <v>6398</v>
      </c>
    </row>
    <row r="3939" spans="1:8" x14ac:dyDescent="0.2">
      <c r="A3939" t="s">
        <v>21</v>
      </c>
      <c r="B3939" t="s">
        <v>2</v>
      </c>
      <c r="C3939">
        <f>_xlfn.XLOOKUP(B3939,'2.1.trackMPD'!$R$7:$R$29,'2.1.trackMPD'!$T$7:$T$29)</f>
        <v>6</v>
      </c>
      <c r="D3939">
        <v>10</v>
      </c>
      <c r="E3939" t="s">
        <v>6400</v>
      </c>
      <c r="F3939" t="s">
        <v>110</v>
      </c>
      <c r="G3939" t="s">
        <v>140</v>
      </c>
      <c r="H3939" t="s">
        <v>6398</v>
      </c>
    </row>
    <row r="3940" spans="1:8" x14ac:dyDescent="0.2">
      <c r="A3940" t="s">
        <v>21</v>
      </c>
      <c r="B3940" t="s">
        <v>2</v>
      </c>
      <c r="C3940">
        <f>_xlfn.XLOOKUP(B3940,'2.1.trackMPD'!$R$7:$R$29,'2.1.trackMPD'!$T$7:$T$29)</f>
        <v>6</v>
      </c>
      <c r="D3940">
        <v>10</v>
      </c>
      <c r="E3940" t="s">
        <v>6400</v>
      </c>
      <c r="F3940" t="s">
        <v>111</v>
      </c>
      <c r="G3940" t="s">
        <v>124</v>
      </c>
      <c r="H3940" t="s">
        <v>6398</v>
      </c>
    </row>
    <row r="3941" spans="1:8" x14ac:dyDescent="0.2">
      <c r="A3941" t="s">
        <v>21</v>
      </c>
      <c r="B3941" t="s">
        <v>2</v>
      </c>
      <c r="C3941">
        <f>_xlfn.XLOOKUP(B3941,'2.1.trackMPD'!$R$7:$R$29,'2.1.trackMPD'!$T$7:$T$29)</f>
        <v>6</v>
      </c>
      <c r="D3941">
        <v>10</v>
      </c>
      <c r="E3941" t="s">
        <v>6400</v>
      </c>
      <c r="F3941" t="s">
        <v>111</v>
      </c>
      <c r="G3941" t="s">
        <v>140</v>
      </c>
      <c r="H3941" t="s">
        <v>6398</v>
      </c>
    </row>
    <row r="3942" spans="1:8" x14ac:dyDescent="0.2">
      <c r="A3942" t="s">
        <v>21</v>
      </c>
      <c r="B3942" t="s">
        <v>2</v>
      </c>
      <c r="C3942">
        <f>_xlfn.XLOOKUP(B3942,'2.1.trackMPD'!$R$7:$R$29,'2.1.trackMPD'!$T$7:$T$29)</f>
        <v>6</v>
      </c>
      <c r="D3942">
        <v>10</v>
      </c>
      <c r="E3942" t="s">
        <v>6400</v>
      </c>
      <c r="F3942" t="s">
        <v>110</v>
      </c>
      <c r="G3942" t="s">
        <v>124</v>
      </c>
      <c r="H3942" t="s">
        <v>6399</v>
      </c>
    </row>
    <row r="3943" spans="1:8" x14ac:dyDescent="0.2">
      <c r="A3943" t="s">
        <v>21</v>
      </c>
      <c r="B3943" t="s">
        <v>2</v>
      </c>
      <c r="C3943">
        <f>_xlfn.XLOOKUP(B3943,'2.1.trackMPD'!$R$7:$R$29,'2.1.trackMPD'!$T$7:$T$29)</f>
        <v>6</v>
      </c>
      <c r="D3943">
        <v>10</v>
      </c>
      <c r="E3943" t="s">
        <v>6400</v>
      </c>
      <c r="F3943" t="s">
        <v>110</v>
      </c>
      <c r="G3943" t="s">
        <v>140</v>
      </c>
      <c r="H3943" t="s">
        <v>6399</v>
      </c>
    </row>
    <row r="3944" spans="1:8" x14ac:dyDescent="0.2">
      <c r="A3944" t="s">
        <v>21</v>
      </c>
      <c r="B3944" t="s">
        <v>2</v>
      </c>
      <c r="C3944">
        <f>_xlfn.XLOOKUP(B3944,'2.1.trackMPD'!$R$7:$R$29,'2.1.trackMPD'!$T$7:$T$29)</f>
        <v>6</v>
      </c>
      <c r="D3944">
        <v>100</v>
      </c>
      <c r="E3944" t="s">
        <v>6400</v>
      </c>
      <c r="F3944" t="s">
        <v>110</v>
      </c>
      <c r="G3944" t="s">
        <v>124</v>
      </c>
      <c r="H3944" t="s">
        <v>6398</v>
      </c>
    </row>
    <row r="3945" spans="1:8" x14ac:dyDescent="0.2">
      <c r="A3945" t="s">
        <v>21</v>
      </c>
      <c r="B3945" t="s">
        <v>2</v>
      </c>
      <c r="C3945">
        <f>_xlfn.XLOOKUP(B3945,'2.1.trackMPD'!$R$7:$R$29,'2.1.trackMPD'!$T$7:$T$29)</f>
        <v>6</v>
      </c>
      <c r="D3945">
        <v>100</v>
      </c>
      <c r="E3945" t="s">
        <v>6400</v>
      </c>
      <c r="F3945" t="s">
        <v>110</v>
      </c>
      <c r="G3945" t="s">
        <v>140</v>
      </c>
      <c r="H3945" t="s">
        <v>6398</v>
      </c>
    </row>
    <row r="3946" spans="1:8" x14ac:dyDescent="0.2">
      <c r="A3946" t="s">
        <v>21</v>
      </c>
      <c r="B3946" t="s">
        <v>2</v>
      </c>
      <c r="C3946">
        <f>_xlfn.XLOOKUP(B3946,'2.1.trackMPD'!$R$7:$R$29,'2.1.trackMPD'!$T$7:$T$29)</f>
        <v>6</v>
      </c>
      <c r="D3946">
        <v>100</v>
      </c>
      <c r="E3946" t="s">
        <v>6400</v>
      </c>
      <c r="F3946" t="s">
        <v>111</v>
      </c>
      <c r="G3946" t="s">
        <v>124</v>
      </c>
      <c r="H3946" t="s">
        <v>6398</v>
      </c>
    </row>
    <row r="3947" spans="1:8" x14ac:dyDescent="0.2">
      <c r="A3947" t="s">
        <v>21</v>
      </c>
      <c r="B3947" t="s">
        <v>2</v>
      </c>
      <c r="C3947">
        <f>_xlfn.XLOOKUP(B3947,'2.1.trackMPD'!$R$7:$R$29,'2.1.trackMPD'!$T$7:$T$29)</f>
        <v>6</v>
      </c>
      <c r="D3947">
        <v>100</v>
      </c>
      <c r="E3947" t="s">
        <v>6400</v>
      </c>
      <c r="F3947" t="s">
        <v>111</v>
      </c>
      <c r="G3947" t="s">
        <v>140</v>
      </c>
      <c r="H3947" t="s">
        <v>6398</v>
      </c>
    </row>
    <row r="3948" spans="1:8" x14ac:dyDescent="0.2">
      <c r="A3948" t="s">
        <v>21</v>
      </c>
      <c r="B3948" t="s">
        <v>2</v>
      </c>
      <c r="C3948">
        <f>_xlfn.XLOOKUP(B3948,'2.1.trackMPD'!$R$7:$R$29,'2.1.trackMPD'!$T$7:$T$29)</f>
        <v>6</v>
      </c>
      <c r="D3948">
        <v>100</v>
      </c>
      <c r="E3948" t="s">
        <v>6400</v>
      </c>
      <c r="F3948" t="s">
        <v>110</v>
      </c>
      <c r="G3948" t="s">
        <v>124</v>
      </c>
      <c r="H3948" t="s">
        <v>6399</v>
      </c>
    </row>
    <row r="3949" spans="1:8" x14ac:dyDescent="0.2">
      <c r="A3949" t="s">
        <v>21</v>
      </c>
      <c r="B3949" t="s">
        <v>2</v>
      </c>
      <c r="C3949">
        <f>_xlfn.XLOOKUP(B3949,'2.1.trackMPD'!$R$7:$R$29,'2.1.trackMPD'!$T$7:$T$29)</f>
        <v>6</v>
      </c>
      <c r="D3949">
        <v>100</v>
      </c>
      <c r="E3949" t="s">
        <v>6400</v>
      </c>
      <c r="F3949" t="s">
        <v>110</v>
      </c>
      <c r="G3949" t="s">
        <v>140</v>
      </c>
      <c r="H3949" t="s">
        <v>6399</v>
      </c>
    </row>
    <row r="3950" spans="1:8" x14ac:dyDescent="0.2">
      <c r="A3950" t="s">
        <v>21</v>
      </c>
      <c r="B3950" t="s">
        <v>2</v>
      </c>
      <c r="C3950">
        <f>_xlfn.XLOOKUP(B3950,'2.1.trackMPD'!$R$7:$R$29,'2.1.trackMPD'!$T$7:$T$29)</f>
        <v>6</v>
      </c>
      <c r="D3950">
        <v>1000</v>
      </c>
      <c r="E3950" t="s">
        <v>6400</v>
      </c>
      <c r="F3950" t="s">
        <v>110</v>
      </c>
      <c r="G3950" t="s">
        <v>124</v>
      </c>
      <c r="H3950" t="s">
        <v>6398</v>
      </c>
    </row>
    <row r="3951" spans="1:8" x14ac:dyDescent="0.2">
      <c r="A3951" t="s">
        <v>21</v>
      </c>
      <c r="B3951" t="s">
        <v>2</v>
      </c>
      <c r="C3951">
        <f>_xlfn.XLOOKUP(B3951,'2.1.trackMPD'!$R$7:$R$29,'2.1.trackMPD'!$T$7:$T$29)</f>
        <v>6</v>
      </c>
      <c r="D3951">
        <v>1000</v>
      </c>
      <c r="E3951" t="s">
        <v>6400</v>
      </c>
      <c r="F3951" t="s">
        <v>110</v>
      </c>
      <c r="G3951" t="s">
        <v>140</v>
      </c>
      <c r="H3951" t="s">
        <v>6398</v>
      </c>
    </row>
    <row r="3952" spans="1:8" x14ac:dyDescent="0.2">
      <c r="A3952" t="s">
        <v>21</v>
      </c>
      <c r="B3952" t="s">
        <v>2</v>
      </c>
      <c r="C3952">
        <f>_xlfn.XLOOKUP(B3952,'2.1.trackMPD'!$R$7:$R$29,'2.1.trackMPD'!$T$7:$T$29)</f>
        <v>6</v>
      </c>
      <c r="D3952">
        <v>1000</v>
      </c>
      <c r="E3952" t="s">
        <v>6400</v>
      </c>
      <c r="F3952" t="s">
        <v>111</v>
      </c>
      <c r="G3952" t="s">
        <v>124</v>
      </c>
      <c r="H3952" t="s">
        <v>6398</v>
      </c>
    </row>
    <row r="3953" spans="1:8" x14ac:dyDescent="0.2">
      <c r="A3953" t="s">
        <v>21</v>
      </c>
      <c r="B3953" t="s">
        <v>2</v>
      </c>
      <c r="C3953">
        <f>_xlfn.XLOOKUP(B3953,'2.1.trackMPD'!$R$7:$R$29,'2.1.trackMPD'!$T$7:$T$29)</f>
        <v>6</v>
      </c>
      <c r="D3953">
        <v>1000</v>
      </c>
      <c r="E3953" t="s">
        <v>6400</v>
      </c>
      <c r="F3953" t="s">
        <v>111</v>
      </c>
      <c r="G3953" t="s">
        <v>140</v>
      </c>
      <c r="H3953" t="s">
        <v>6398</v>
      </c>
    </row>
    <row r="3954" spans="1:8" x14ac:dyDescent="0.2">
      <c r="A3954" t="s">
        <v>21</v>
      </c>
      <c r="B3954" t="s">
        <v>2</v>
      </c>
      <c r="C3954">
        <f>_xlfn.XLOOKUP(B3954,'2.1.trackMPD'!$R$7:$R$29,'2.1.trackMPD'!$T$7:$T$29)</f>
        <v>6</v>
      </c>
      <c r="D3954">
        <v>1000</v>
      </c>
      <c r="E3954" t="s">
        <v>6400</v>
      </c>
      <c r="F3954" t="s">
        <v>110</v>
      </c>
      <c r="G3954" t="s">
        <v>124</v>
      </c>
      <c r="H3954" t="s">
        <v>6399</v>
      </c>
    </row>
    <row r="3955" spans="1:8" x14ac:dyDescent="0.2">
      <c r="A3955" t="s">
        <v>21</v>
      </c>
      <c r="B3955" t="s">
        <v>2</v>
      </c>
      <c r="C3955">
        <f>_xlfn.XLOOKUP(B3955,'2.1.trackMPD'!$R$7:$R$29,'2.1.trackMPD'!$T$7:$T$29)</f>
        <v>6</v>
      </c>
      <c r="D3955">
        <v>1000</v>
      </c>
      <c r="E3955" t="s">
        <v>6400</v>
      </c>
      <c r="F3955" t="s">
        <v>110</v>
      </c>
      <c r="G3955" t="s">
        <v>140</v>
      </c>
      <c r="H3955" t="s">
        <v>6399</v>
      </c>
    </row>
    <row r="3956" spans="1:8" x14ac:dyDescent="0.2">
      <c r="A3956" t="s">
        <v>21</v>
      </c>
      <c r="B3956" t="s">
        <v>2</v>
      </c>
      <c r="C3956">
        <f>_xlfn.XLOOKUP(B3956,'2.1.trackMPD'!$R$7:$R$29,'2.1.trackMPD'!$T$7:$T$29)</f>
        <v>6</v>
      </c>
      <c r="D3956">
        <v>5000</v>
      </c>
      <c r="E3956" t="s">
        <v>6400</v>
      </c>
      <c r="F3956" t="s">
        <v>110</v>
      </c>
      <c r="G3956" t="s">
        <v>124</v>
      </c>
      <c r="H3956" t="s">
        <v>6398</v>
      </c>
    </row>
    <row r="3957" spans="1:8" x14ac:dyDescent="0.2">
      <c r="A3957" t="s">
        <v>21</v>
      </c>
      <c r="B3957" t="s">
        <v>2</v>
      </c>
      <c r="C3957">
        <f>_xlfn.XLOOKUP(B3957,'2.1.trackMPD'!$R$7:$R$29,'2.1.trackMPD'!$T$7:$T$29)</f>
        <v>6</v>
      </c>
      <c r="D3957">
        <v>5000</v>
      </c>
      <c r="E3957" t="s">
        <v>6400</v>
      </c>
      <c r="F3957" t="s">
        <v>110</v>
      </c>
      <c r="G3957" t="s">
        <v>140</v>
      </c>
      <c r="H3957" t="s">
        <v>6398</v>
      </c>
    </row>
    <row r="3958" spans="1:8" x14ac:dyDescent="0.2">
      <c r="A3958" t="s">
        <v>21</v>
      </c>
      <c r="B3958" t="s">
        <v>2</v>
      </c>
      <c r="C3958">
        <f>_xlfn.XLOOKUP(B3958,'2.1.trackMPD'!$R$7:$R$29,'2.1.trackMPD'!$T$7:$T$29)</f>
        <v>6</v>
      </c>
      <c r="D3958">
        <v>5000</v>
      </c>
      <c r="E3958" t="s">
        <v>6400</v>
      </c>
      <c r="F3958" t="s">
        <v>111</v>
      </c>
      <c r="G3958" t="s">
        <v>124</v>
      </c>
      <c r="H3958" t="s">
        <v>6398</v>
      </c>
    </row>
    <row r="3959" spans="1:8" x14ac:dyDescent="0.2">
      <c r="A3959" t="s">
        <v>21</v>
      </c>
      <c r="B3959" t="s">
        <v>2</v>
      </c>
      <c r="C3959">
        <f>_xlfn.XLOOKUP(B3959,'2.1.trackMPD'!$R$7:$R$29,'2.1.trackMPD'!$T$7:$T$29)</f>
        <v>6</v>
      </c>
      <c r="D3959">
        <v>5000</v>
      </c>
      <c r="E3959" t="s">
        <v>6400</v>
      </c>
      <c r="F3959" t="s">
        <v>111</v>
      </c>
      <c r="G3959" t="s">
        <v>140</v>
      </c>
      <c r="H3959" t="s">
        <v>6398</v>
      </c>
    </row>
    <row r="3960" spans="1:8" x14ac:dyDescent="0.2">
      <c r="A3960" t="s">
        <v>21</v>
      </c>
      <c r="B3960" t="s">
        <v>2</v>
      </c>
      <c r="C3960">
        <f>_xlfn.XLOOKUP(B3960,'2.1.trackMPD'!$R$7:$R$29,'2.1.trackMPD'!$T$7:$T$29)</f>
        <v>6</v>
      </c>
      <c r="D3960">
        <v>5000</v>
      </c>
      <c r="E3960" t="s">
        <v>6400</v>
      </c>
      <c r="F3960" t="s">
        <v>110</v>
      </c>
      <c r="G3960" t="s">
        <v>124</v>
      </c>
      <c r="H3960" t="s">
        <v>6399</v>
      </c>
    </row>
    <row r="3961" spans="1:8" x14ac:dyDescent="0.2">
      <c r="A3961" t="s">
        <v>21</v>
      </c>
      <c r="B3961" t="s">
        <v>2</v>
      </c>
      <c r="C3961">
        <f>_xlfn.XLOOKUP(B3961,'2.1.trackMPD'!$R$7:$R$29,'2.1.trackMPD'!$T$7:$T$29)</f>
        <v>6</v>
      </c>
      <c r="D3961">
        <v>5000</v>
      </c>
      <c r="E3961" t="s">
        <v>6400</v>
      </c>
      <c r="F3961" t="s">
        <v>110</v>
      </c>
      <c r="G3961" t="s">
        <v>140</v>
      </c>
      <c r="H3961" t="s">
        <v>6399</v>
      </c>
    </row>
    <row r="3962" spans="1:8" x14ac:dyDescent="0.2">
      <c r="A3962" t="s">
        <v>21</v>
      </c>
      <c r="B3962" t="s">
        <v>2</v>
      </c>
      <c r="C3962">
        <f>_xlfn.XLOOKUP(B3962,'2.1.trackMPD'!$R$7:$R$29,'2.1.trackMPD'!$T$7:$T$29)</f>
        <v>6</v>
      </c>
      <c r="D3962">
        <v>1</v>
      </c>
      <c r="E3962" t="s">
        <v>6401</v>
      </c>
      <c r="F3962" t="s">
        <v>110</v>
      </c>
      <c r="G3962" t="s">
        <v>124</v>
      </c>
      <c r="H3962" t="s">
        <v>6398</v>
      </c>
    </row>
    <row r="3963" spans="1:8" x14ac:dyDescent="0.2">
      <c r="A3963" t="s">
        <v>21</v>
      </c>
      <c r="B3963" t="s">
        <v>2</v>
      </c>
      <c r="C3963">
        <f>_xlfn.XLOOKUP(B3963,'2.1.trackMPD'!$R$7:$R$29,'2.1.trackMPD'!$T$7:$T$29)</f>
        <v>6</v>
      </c>
      <c r="D3963">
        <v>1</v>
      </c>
      <c r="E3963" t="s">
        <v>6401</v>
      </c>
      <c r="F3963" t="s">
        <v>110</v>
      </c>
      <c r="G3963" t="s">
        <v>140</v>
      </c>
      <c r="H3963" t="s">
        <v>6398</v>
      </c>
    </row>
    <row r="3964" spans="1:8" x14ac:dyDescent="0.2">
      <c r="A3964" t="s">
        <v>21</v>
      </c>
      <c r="B3964" t="s">
        <v>2</v>
      </c>
      <c r="C3964">
        <f>_xlfn.XLOOKUP(B3964,'2.1.trackMPD'!$R$7:$R$29,'2.1.trackMPD'!$T$7:$T$29)</f>
        <v>6</v>
      </c>
      <c r="D3964">
        <v>1</v>
      </c>
      <c r="E3964" t="s">
        <v>6401</v>
      </c>
      <c r="F3964" t="s">
        <v>111</v>
      </c>
      <c r="G3964" t="s">
        <v>124</v>
      </c>
      <c r="H3964" t="s">
        <v>6398</v>
      </c>
    </row>
    <row r="3965" spans="1:8" x14ac:dyDescent="0.2">
      <c r="A3965" t="s">
        <v>21</v>
      </c>
      <c r="B3965" t="s">
        <v>2</v>
      </c>
      <c r="C3965">
        <f>_xlfn.XLOOKUP(B3965,'2.1.trackMPD'!$R$7:$R$29,'2.1.trackMPD'!$T$7:$T$29)</f>
        <v>6</v>
      </c>
      <c r="D3965">
        <v>1</v>
      </c>
      <c r="E3965" t="s">
        <v>6401</v>
      </c>
      <c r="F3965" t="s">
        <v>111</v>
      </c>
      <c r="G3965" t="s">
        <v>140</v>
      </c>
      <c r="H3965" t="s">
        <v>6398</v>
      </c>
    </row>
    <row r="3966" spans="1:8" x14ac:dyDescent="0.2">
      <c r="A3966" t="s">
        <v>21</v>
      </c>
      <c r="B3966" t="s">
        <v>2</v>
      </c>
      <c r="C3966">
        <f>_xlfn.XLOOKUP(B3966,'2.1.trackMPD'!$R$7:$R$29,'2.1.trackMPD'!$T$7:$T$29)</f>
        <v>6</v>
      </c>
      <c r="D3966">
        <v>1</v>
      </c>
      <c r="E3966" t="s">
        <v>6401</v>
      </c>
      <c r="F3966" t="s">
        <v>110</v>
      </c>
      <c r="G3966" t="s">
        <v>124</v>
      </c>
      <c r="H3966" t="s">
        <v>6399</v>
      </c>
    </row>
    <row r="3967" spans="1:8" x14ac:dyDescent="0.2">
      <c r="A3967" t="s">
        <v>21</v>
      </c>
      <c r="B3967" t="s">
        <v>2</v>
      </c>
      <c r="C3967">
        <f>_xlfn.XLOOKUP(B3967,'2.1.trackMPD'!$R$7:$R$29,'2.1.trackMPD'!$T$7:$T$29)</f>
        <v>6</v>
      </c>
      <c r="D3967">
        <v>1</v>
      </c>
      <c r="E3967" t="s">
        <v>6401</v>
      </c>
      <c r="F3967" t="s">
        <v>110</v>
      </c>
      <c r="G3967" t="s">
        <v>140</v>
      </c>
      <c r="H3967" t="s">
        <v>6399</v>
      </c>
    </row>
    <row r="3968" spans="1:8" x14ac:dyDescent="0.2">
      <c r="A3968" t="s">
        <v>21</v>
      </c>
      <c r="B3968" t="s">
        <v>2</v>
      </c>
      <c r="C3968">
        <f>_xlfn.XLOOKUP(B3968,'2.1.trackMPD'!$R$7:$R$29,'2.1.trackMPD'!$T$7:$T$29)</f>
        <v>6</v>
      </c>
      <c r="D3968">
        <v>10</v>
      </c>
      <c r="E3968" t="s">
        <v>6401</v>
      </c>
      <c r="F3968" t="s">
        <v>110</v>
      </c>
      <c r="G3968" t="s">
        <v>124</v>
      </c>
      <c r="H3968" t="s">
        <v>6398</v>
      </c>
    </row>
    <row r="3969" spans="1:8" x14ac:dyDescent="0.2">
      <c r="A3969" t="s">
        <v>21</v>
      </c>
      <c r="B3969" t="s">
        <v>2</v>
      </c>
      <c r="C3969">
        <f>_xlfn.XLOOKUP(B3969,'2.1.trackMPD'!$R$7:$R$29,'2.1.trackMPD'!$T$7:$T$29)</f>
        <v>6</v>
      </c>
      <c r="D3969">
        <v>10</v>
      </c>
      <c r="E3969" t="s">
        <v>6401</v>
      </c>
      <c r="F3969" t="s">
        <v>110</v>
      </c>
      <c r="G3969" t="s">
        <v>140</v>
      </c>
      <c r="H3969" t="s">
        <v>6398</v>
      </c>
    </row>
    <row r="3970" spans="1:8" x14ac:dyDescent="0.2">
      <c r="A3970" t="s">
        <v>21</v>
      </c>
      <c r="B3970" t="s">
        <v>2</v>
      </c>
      <c r="C3970">
        <f>_xlfn.XLOOKUP(B3970,'2.1.trackMPD'!$R$7:$R$29,'2.1.trackMPD'!$T$7:$T$29)</f>
        <v>6</v>
      </c>
      <c r="D3970">
        <v>10</v>
      </c>
      <c r="E3970" t="s">
        <v>6401</v>
      </c>
      <c r="F3970" t="s">
        <v>111</v>
      </c>
      <c r="G3970" t="s">
        <v>124</v>
      </c>
      <c r="H3970" t="s">
        <v>6398</v>
      </c>
    </row>
    <row r="3971" spans="1:8" x14ac:dyDescent="0.2">
      <c r="A3971" t="s">
        <v>21</v>
      </c>
      <c r="B3971" t="s">
        <v>2</v>
      </c>
      <c r="C3971">
        <f>_xlfn.XLOOKUP(B3971,'2.1.trackMPD'!$R$7:$R$29,'2.1.trackMPD'!$T$7:$T$29)</f>
        <v>6</v>
      </c>
      <c r="D3971">
        <v>10</v>
      </c>
      <c r="E3971" t="s">
        <v>6401</v>
      </c>
      <c r="F3971" t="s">
        <v>111</v>
      </c>
      <c r="G3971" t="s">
        <v>140</v>
      </c>
      <c r="H3971" t="s">
        <v>6398</v>
      </c>
    </row>
    <row r="3972" spans="1:8" x14ac:dyDescent="0.2">
      <c r="A3972" t="s">
        <v>21</v>
      </c>
      <c r="B3972" t="s">
        <v>2</v>
      </c>
      <c r="C3972">
        <f>_xlfn.XLOOKUP(B3972,'2.1.trackMPD'!$R$7:$R$29,'2.1.trackMPD'!$T$7:$T$29)</f>
        <v>6</v>
      </c>
      <c r="D3972">
        <v>10</v>
      </c>
      <c r="E3972" t="s">
        <v>6401</v>
      </c>
      <c r="F3972" t="s">
        <v>110</v>
      </c>
      <c r="G3972" t="s">
        <v>124</v>
      </c>
      <c r="H3972" t="s">
        <v>6399</v>
      </c>
    </row>
    <row r="3973" spans="1:8" x14ac:dyDescent="0.2">
      <c r="A3973" t="s">
        <v>21</v>
      </c>
      <c r="B3973" t="s">
        <v>2</v>
      </c>
      <c r="C3973">
        <f>_xlfn.XLOOKUP(B3973,'2.1.trackMPD'!$R$7:$R$29,'2.1.trackMPD'!$T$7:$T$29)</f>
        <v>6</v>
      </c>
      <c r="D3973">
        <v>10</v>
      </c>
      <c r="E3973" t="s">
        <v>6401</v>
      </c>
      <c r="F3973" t="s">
        <v>110</v>
      </c>
      <c r="G3973" t="s">
        <v>140</v>
      </c>
      <c r="H3973" t="s">
        <v>6399</v>
      </c>
    </row>
    <row r="3974" spans="1:8" x14ac:dyDescent="0.2">
      <c r="A3974" t="s">
        <v>21</v>
      </c>
      <c r="B3974" t="s">
        <v>2</v>
      </c>
      <c r="C3974">
        <f>_xlfn.XLOOKUP(B3974,'2.1.trackMPD'!$R$7:$R$29,'2.1.trackMPD'!$T$7:$T$29)</f>
        <v>6</v>
      </c>
      <c r="D3974">
        <v>100</v>
      </c>
      <c r="E3974" t="s">
        <v>6401</v>
      </c>
      <c r="F3974" t="s">
        <v>110</v>
      </c>
      <c r="G3974" t="s">
        <v>124</v>
      </c>
      <c r="H3974" t="s">
        <v>6398</v>
      </c>
    </row>
    <row r="3975" spans="1:8" x14ac:dyDescent="0.2">
      <c r="A3975" t="s">
        <v>21</v>
      </c>
      <c r="B3975" t="s">
        <v>2</v>
      </c>
      <c r="C3975">
        <f>_xlfn.XLOOKUP(B3975,'2.1.trackMPD'!$R$7:$R$29,'2.1.trackMPD'!$T$7:$T$29)</f>
        <v>6</v>
      </c>
      <c r="D3975">
        <v>100</v>
      </c>
      <c r="E3975" t="s">
        <v>6401</v>
      </c>
      <c r="F3975" t="s">
        <v>110</v>
      </c>
      <c r="G3975" t="s">
        <v>140</v>
      </c>
      <c r="H3975" t="s">
        <v>6398</v>
      </c>
    </row>
    <row r="3976" spans="1:8" x14ac:dyDescent="0.2">
      <c r="A3976" t="s">
        <v>21</v>
      </c>
      <c r="B3976" t="s">
        <v>2</v>
      </c>
      <c r="C3976">
        <f>_xlfn.XLOOKUP(B3976,'2.1.trackMPD'!$R$7:$R$29,'2.1.trackMPD'!$T$7:$T$29)</f>
        <v>6</v>
      </c>
      <c r="D3976">
        <v>100</v>
      </c>
      <c r="E3976" t="s">
        <v>6401</v>
      </c>
      <c r="F3976" t="s">
        <v>111</v>
      </c>
      <c r="G3976" t="s">
        <v>124</v>
      </c>
      <c r="H3976" t="s">
        <v>6398</v>
      </c>
    </row>
    <row r="3977" spans="1:8" x14ac:dyDescent="0.2">
      <c r="A3977" t="s">
        <v>21</v>
      </c>
      <c r="B3977" t="s">
        <v>2</v>
      </c>
      <c r="C3977">
        <f>_xlfn.XLOOKUP(B3977,'2.1.trackMPD'!$R$7:$R$29,'2.1.trackMPD'!$T$7:$T$29)</f>
        <v>6</v>
      </c>
      <c r="D3977">
        <v>100</v>
      </c>
      <c r="E3977" t="s">
        <v>6401</v>
      </c>
      <c r="F3977" t="s">
        <v>111</v>
      </c>
      <c r="G3977" t="s">
        <v>140</v>
      </c>
      <c r="H3977" t="s">
        <v>6398</v>
      </c>
    </row>
    <row r="3978" spans="1:8" x14ac:dyDescent="0.2">
      <c r="A3978" t="s">
        <v>21</v>
      </c>
      <c r="B3978" t="s">
        <v>2</v>
      </c>
      <c r="C3978">
        <f>_xlfn.XLOOKUP(B3978,'2.1.trackMPD'!$R$7:$R$29,'2.1.trackMPD'!$T$7:$T$29)</f>
        <v>6</v>
      </c>
      <c r="D3978">
        <v>100</v>
      </c>
      <c r="E3978" t="s">
        <v>6401</v>
      </c>
      <c r="F3978" t="s">
        <v>110</v>
      </c>
      <c r="G3978" t="s">
        <v>124</v>
      </c>
      <c r="H3978" t="s">
        <v>6399</v>
      </c>
    </row>
    <row r="3979" spans="1:8" x14ac:dyDescent="0.2">
      <c r="A3979" t="s">
        <v>21</v>
      </c>
      <c r="B3979" t="s">
        <v>2</v>
      </c>
      <c r="C3979">
        <f>_xlfn.XLOOKUP(B3979,'2.1.trackMPD'!$R$7:$R$29,'2.1.trackMPD'!$T$7:$T$29)</f>
        <v>6</v>
      </c>
      <c r="D3979">
        <v>100</v>
      </c>
      <c r="E3979" t="s">
        <v>6401</v>
      </c>
      <c r="F3979" t="s">
        <v>110</v>
      </c>
      <c r="G3979" t="s">
        <v>140</v>
      </c>
      <c r="H3979" t="s">
        <v>6399</v>
      </c>
    </row>
    <row r="3980" spans="1:8" x14ac:dyDescent="0.2">
      <c r="A3980" t="s">
        <v>21</v>
      </c>
      <c r="B3980" t="s">
        <v>3</v>
      </c>
      <c r="C3980">
        <f>_xlfn.XLOOKUP(B3980,'2.1.trackMPD'!$R$7:$R$29,'2.1.trackMPD'!$T$7:$T$29)</f>
        <v>2</v>
      </c>
      <c r="D3980">
        <v>1</v>
      </c>
      <c r="E3980" t="s">
        <v>6396</v>
      </c>
      <c r="F3980" t="s">
        <v>110</v>
      </c>
      <c r="G3980" t="s">
        <v>124</v>
      </c>
      <c r="H3980" t="s">
        <v>6398</v>
      </c>
    </row>
    <row r="3981" spans="1:8" x14ac:dyDescent="0.2">
      <c r="A3981" t="s">
        <v>21</v>
      </c>
      <c r="B3981" t="s">
        <v>3</v>
      </c>
      <c r="C3981">
        <f>_xlfn.XLOOKUP(B3981,'2.1.trackMPD'!$R$7:$R$29,'2.1.trackMPD'!$T$7:$T$29)</f>
        <v>2</v>
      </c>
      <c r="D3981">
        <v>1</v>
      </c>
      <c r="E3981" t="s">
        <v>6396</v>
      </c>
      <c r="F3981" t="s">
        <v>110</v>
      </c>
      <c r="G3981" t="s">
        <v>140</v>
      </c>
      <c r="H3981" t="s">
        <v>6398</v>
      </c>
    </row>
    <row r="3982" spans="1:8" x14ac:dyDescent="0.2">
      <c r="A3982" t="s">
        <v>21</v>
      </c>
      <c r="B3982" t="s">
        <v>3</v>
      </c>
      <c r="C3982">
        <f>_xlfn.XLOOKUP(B3982,'2.1.trackMPD'!$R$7:$R$29,'2.1.trackMPD'!$T$7:$T$29)</f>
        <v>2</v>
      </c>
      <c r="D3982">
        <v>1</v>
      </c>
      <c r="E3982" t="s">
        <v>6396</v>
      </c>
      <c r="F3982" t="s">
        <v>111</v>
      </c>
      <c r="G3982" t="s">
        <v>124</v>
      </c>
      <c r="H3982" t="s">
        <v>6398</v>
      </c>
    </row>
    <row r="3983" spans="1:8" x14ac:dyDescent="0.2">
      <c r="A3983" t="s">
        <v>21</v>
      </c>
      <c r="B3983" t="s">
        <v>3</v>
      </c>
      <c r="C3983">
        <f>_xlfn.XLOOKUP(B3983,'2.1.trackMPD'!$R$7:$R$29,'2.1.trackMPD'!$T$7:$T$29)</f>
        <v>2</v>
      </c>
      <c r="D3983">
        <v>1</v>
      </c>
      <c r="E3983" t="s">
        <v>6396</v>
      </c>
      <c r="F3983" t="s">
        <v>111</v>
      </c>
      <c r="G3983" t="s">
        <v>140</v>
      </c>
      <c r="H3983" t="s">
        <v>6398</v>
      </c>
    </row>
    <row r="3984" spans="1:8" x14ac:dyDescent="0.2">
      <c r="A3984" t="s">
        <v>21</v>
      </c>
      <c r="B3984" t="s">
        <v>3</v>
      </c>
      <c r="C3984">
        <f>_xlfn.XLOOKUP(B3984,'2.1.trackMPD'!$R$7:$R$29,'2.1.trackMPD'!$T$7:$T$29)</f>
        <v>2</v>
      </c>
      <c r="D3984">
        <v>1</v>
      </c>
      <c r="E3984" t="s">
        <v>6396</v>
      </c>
      <c r="F3984" t="s">
        <v>110</v>
      </c>
      <c r="G3984" t="s">
        <v>124</v>
      </c>
      <c r="H3984" t="s">
        <v>6399</v>
      </c>
    </row>
    <row r="3985" spans="1:8" x14ac:dyDescent="0.2">
      <c r="A3985" t="s">
        <v>21</v>
      </c>
      <c r="B3985" t="s">
        <v>3</v>
      </c>
      <c r="C3985">
        <f>_xlfn.XLOOKUP(B3985,'2.1.trackMPD'!$R$7:$R$29,'2.1.trackMPD'!$T$7:$T$29)</f>
        <v>2</v>
      </c>
      <c r="D3985">
        <v>1</v>
      </c>
      <c r="E3985" t="s">
        <v>6396</v>
      </c>
      <c r="F3985" t="s">
        <v>110</v>
      </c>
      <c r="G3985" t="s">
        <v>140</v>
      </c>
      <c r="H3985" t="s">
        <v>6399</v>
      </c>
    </row>
    <row r="3986" spans="1:8" x14ac:dyDescent="0.2">
      <c r="A3986" t="s">
        <v>21</v>
      </c>
      <c r="B3986" t="s">
        <v>3</v>
      </c>
      <c r="C3986">
        <f>_xlfn.XLOOKUP(B3986,'2.1.trackMPD'!$R$7:$R$29,'2.1.trackMPD'!$T$7:$T$29)</f>
        <v>2</v>
      </c>
      <c r="D3986">
        <v>10</v>
      </c>
      <c r="E3986" t="s">
        <v>6396</v>
      </c>
      <c r="F3986" t="s">
        <v>110</v>
      </c>
      <c r="G3986" t="s">
        <v>124</v>
      </c>
      <c r="H3986" t="s">
        <v>6398</v>
      </c>
    </row>
    <row r="3987" spans="1:8" x14ac:dyDescent="0.2">
      <c r="A3987" t="s">
        <v>21</v>
      </c>
      <c r="B3987" t="s">
        <v>3</v>
      </c>
      <c r="C3987">
        <f>_xlfn.XLOOKUP(B3987,'2.1.trackMPD'!$R$7:$R$29,'2.1.trackMPD'!$T$7:$T$29)</f>
        <v>2</v>
      </c>
      <c r="D3987">
        <v>10</v>
      </c>
      <c r="E3987" t="s">
        <v>6396</v>
      </c>
      <c r="F3987" t="s">
        <v>110</v>
      </c>
      <c r="G3987" t="s">
        <v>140</v>
      </c>
      <c r="H3987" t="s">
        <v>6398</v>
      </c>
    </row>
    <row r="3988" spans="1:8" x14ac:dyDescent="0.2">
      <c r="A3988" t="s">
        <v>21</v>
      </c>
      <c r="B3988" t="s">
        <v>3</v>
      </c>
      <c r="C3988">
        <f>_xlfn.XLOOKUP(B3988,'2.1.trackMPD'!$R$7:$R$29,'2.1.trackMPD'!$T$7:$T$29)</f>
        <v>2</v>
      </c>
      <c r="D3988">
        <v>10</v>
      </c>
      <c r="E3988" t="s">
        <v>6396</v>
      </c>
      <c r="F3988" t="s">
        <v>111</v>
      </c>
      <c r="G3988" t="s">
        <v>124</v>
      </c>
      <c r="H3988" t="s">
        <v>6398</v>
      </c>
    </row>
    <row r="3989" spans="1:8" x14ac:dyDescent="0.2">
      <c r="A3989" t="s">
        <v>21</v>
      </c>
      <c r="B3989" t="s">
        <v>3</v>
      </c>
      <c r="C3989">
        <f>_xlfn.XLOOKUP(B3989,'2.1.trackMPD'!$R$7:$R$29,'2.1.trackMPD'!$T$7:$T$29)</f>
        <v>2</v>
      </c>
      <c r="D3989">
        <v>10</v>
      </c>
      <c r="E3989" t="s">
        <v>6396</v>
      </c>
      <c r="F3989" t="s">
        <v>111</v>
      </c>
      <c r="G3989" t="s">
        <v>140</v>
      </c>
      <c r="H3989" t="s">
        <v>6398</v>
      </c>
    </row>
    <row r="3990" spans="1:8" x14ac:dyDescent="0.2">
      <c r="A3990" t="s">
        <v>21</v>
      </c>
      <c r="B3990" t="s">
        <v>3</v>
      </c>
      <c r="C3990">
        <f>_xlfn.XLOOKUP(B3990,'2.1.trackMPD'!$R$7:$R$29,'2.1.trackMPD'!$T$7:$T$29)</f>
        <v>2</v>
      </c>
      <c r="D3990">
        <v>10</v>
      </c>
      <c r="E3990" t="s">
        <v>6396</v>
      </c>
      <c r="F3990" t="s">
        <v>110</v>
      </c>
      <c r="G3990" t="s">
        <v>124</v>
      </c>
      <c r="H3990" t="s">
        <v>6399</v>
      </c>
    </row>
    <row r="3991" spans="1:8" x14ac:dyDescent="0.2">
      <c r="A3991" t="s">
        <v>21</v>
      </c>
      <c r="B3991" t="s">
        <v>3</v>
      </c>
      <c r="C3991">
        <f>_xlfn.XLOOKUP(B3991,'2.1.trackMPD'!$R$7:$R$29,'2.1.trackMPD'!$T$7:$T$29)</f>
        <v>2</v>
      </c>
      <c r="D3991">
        <v>10</v>
      </c>
      <c r="E3991" t="s">
        <v>6396</v>
      </c>
      <c r="F3991" t="s">
        <v>110</v>
      </c>
      <c r="G3991" t="s">
        <v>140</v>
      </c>
      <c r="H3991" t="s">
        <v>6399</v>
      </c>
    </row>
    <row r="3992" spans="1:8" x14ac:dyDescent="0.2">
      <c r="A3992" t="s">
        <v>21</v>
      </c>
      <c r="B3992" t="s">
        <v>3</v>
      </c>
      <c r="C3992">
        <f>_xlfn.XLOOKUP(B3992,'2.1.trackMPD'!$R$7:$R$29,'2.1.trackMPD'!$T$7:$T$29)</f>
        <v>2</v>
      </c>
      <c r="D3992">
        <v>100</v>
      </c>
      <c r="E3992" t="s">
        <v>6396</v>
      </c>
      <c r="F3992" t="s">
        <v>110</v>
      </c>
      <c r="G3992" t="s">
        <v>124</v>
      </c>
      <c r="H3992" t="s">
        <v>6398</v>
      </c>
    </row>
    <row r="3993" spans="1:8" x14ac:dyDescent="0.2">
      <c r="A3993" t="s">
        <v>21</v>
      </c>
      <c r="B3993" t="s">
        <v>3</v>
      </c>
      <c r="C3993">
        <f>_xlfn.XLOOKUP(B3993,'2.1.trackMPD'!$R$7:$R$29,'2.1.trackMPD'!$T$7:$T$29)</f>
        <v>2</v>
      </c>
      <c r="D3993">
        <v>100</v>
      </c>
      <c r="E3993" t="s">
        <v>6396</v>
      </c>
      <c r="F3993" t="s">
        <v>110</v>
      </c>
      <c r="G3993" t="s">
        <v>140</v>
      </c>
      <c r="H3993" t="s">
        <v>6398</v>
      </c>
    </row>
    <row r="3994" spans="1:8" x14ac:dyDescent="0.2">
      <c r="A3994" t="s">
        <v>21</v>
      </c>
      <c r="B3994" t="s">
        <v>3</v>
      </c>
      <c r="C3994">
        <f>_xlfn.XLOOKUP(B3994,'2.1.trackMPD'!$R$7:$R$29,'2.1.trackMPD'!$T$7:$T$29)</f>
        <v>2</v>
      </c>
      <c r="D3994">
        <v>100</v>
      </c>
      <c r="E3994" t="s">
        <v>6396</v>
      </c>
      <c r="F3994" t="s">
        <v>111</v>
      </c>
      <c r="G3994" t="s">
        <v>124</v>
      </c>
      <c r="H3994" t="s">
        <v>6398</v>
      </c>
    </row>
    <row r="3995" spans="1:8" x14ac:dyDescent="0.2">
      <c r="A3995" t="s">
        <v>21</v>
      </c>
      <c r="B3995" t="s">
        <v>3</v>
      </c>
      <c r="C3995">
        <f>_xlfn.XLOOKUP(B3995,'2.1.trackMPD'!$R$7:$R$29,'2.1.trackMPD'!$T$7:$T$29)</f>
        <v>2</v>
      </c>
      <c r="D3995">
        <v>100</v>
      </c>
      <c r="E3995" t="s">
        <v>6396</v>
      </c>
      <c r="F3995" t="s">
        <v>111</v>
      </c>
      <c r="G3995" t="s">
        <v>140</v>
      </c>
      <c r="H3995" t="s">
        <v>6398</v>
      </c>
    </row>
    <row r="3996" spans="1:8" x14ac:dyDescent="0.2">
      <c r="A3996" t="s">
        <v>21</v>
      </c>
      <c r="B3996" t="s">
        <v>3</v>
      </c>
      <c r="C3996">
        <f>_xlfn.XLOOKUP(B3996,'2.1.trackMPD'!$R$7:$R$29,'2.1.trackMPD'!$T$7:$T$29)</f>
        <v>2</v>
      </c>
      <c r="D3996">
        <v>100</v>
      </c>
      <c r="E3996" t="s">
        <v>6396</v>
      </c>
      <c r="F3996" t="s">
        <v>110</v>
      </c>
      <c r="G3996" t="s">
        <v>124</v>
      </c>
      <c r="H3996" t="s">
        <v>6399</v>
      </c>
    </row>
    <row r="3997" spans="1:8" x14ac:dyDescent="0.2">
      <c r="A3997" t="s">
        <v>21</v>
      </c>
      <c r="B3997" t="s">
        <v>3</v>
      </c>
      <c r="C3997">
        <f>_xlfn.XLOOKUP(B3997,'2.1.trackMPD'!$R$7:$R$29,'2.1.trackMPD'!$T$7:$T$29)</f>
        <v>2</v>
      </c>
      <c r="D3997">
        <v>100</v>
      </c>
      <c r="E3997" t="s">
        <v>6396</v>
      </c>
      <c r="F3997" t="s">
        <v>110</v>
      </c>
      <c r="G3997" t="s">
        <v>140</v>
      </c>
      <c r="H3997" t="s">
        <v>6399</v>
      </c>
    </row>
    <row r="3998" spans="1:8" x14ac:dyDescent="0.2">
      <c r="A3998" t="s">
        <v>21</v>
      </c>
      <c r="B3998" t="s">
        <v>3</v>
      </c>
      <c r="C3998">
        <f>_xlfn.XLOOKUP(B3998,'2.1.trackMPD'!$R$7:$R$29,'2.1.trackMPD'!$T$7:$T$29)</f>
        <v>2</v>
      </c>
      <c r="D3998">
        <v>1000</v>
      </c>
      <c r="E3998" t="s">
        <v>6396</v>
      </c>
      <c r="F3998" t="s">
        <v>110</v>
      </c>
      <c r="G3998" t="s">
        <v>124</v>
      </c>
      <c r="H3998" t="s">
        <v>6398</v>
      </c>
    </row>
    <row r="3999" spans="1:8" x14ac:dyDescent="0.2">
      <c r="A3999" t="s">
        <v>21</v>
      </c>
      <c r="B3999" t="s">
        <v>3</v>
      </c>
      <c r="C3999">
        <f>_xlfn.XLOOKUP(B3999,'2.1.trackMPD'!$R$7:$R$29,'2.1.trackMPD'!$T$7:$T$29)</f>
        <v>2</v>
      </c>
      <c r="D3999">
        <v>1000</v>
      </c>
      <c r="E3999" t="s">
        <v>6396</v>
      </c>
      <c r="F3999" t="s">
        <v>110</v>
      </c>
      <c r="G3999" t="s">
        <v>140</v>
      </c>
      <c r="H3999" t="s">
        <v>6398</v>
      </c>
    </row>
    <row r="4000" spans="1:8" x14ac:dyDescent="0.2">
      <c r="A4000" t="s">
        <v>21</v>
      </c>
      <c r="B4000" t="s">
        <v>3</v>
      </c>
      <c r="C4000">
        <f>_xlfn.XLOOKUP(B4000,'2.1.trackMPD'!$R$7:$R$29,'2.1.trackMPD'!$T$7:$T$29)</f>
        <v>2</v>
      </c>
      <c r="D4000">
        <v>1000</v>
      </c>
      <c r="E4000" t="s">
        <v>6396</v>
      </c>
      <c r="F4000" t="s">
        <v>111</v>
      </c>
      <c r="G4000" t="s">
        <v>124</v>
      </c>
      <c r="H4000" t="s">
        <v>6398</v>
      </c>
    </row>
    <row r="4001" spans="1:8" x14ac:dyDescent="0.2">
      <c r="A4001" t="s">
        <v>21</v>
      </c>
      <c r="B4001" t="s">
        <v>3</v>
      </c>
      <c r="C4001">
        <f>_xlfn.XLOOKUP(B4001,'2.1.trackMPD'!$R$7:$R$29,'2.1.trackMPD'!$T$7:$T$29)</f>
        <v>2</v>
      </c>
      <c r="D4001">
        <v>1000</v>
      </c>
      <c r="E4001" t="s">
        <v>6396</v>
      </c>
      <c r="F4001" t="s">
        <v>111</v>
      </c>
      <c r="G4001" t="s">
        <v>140</v>
      </c>
      <c r="H4001" t="s">
        <v>6398</v>
      </c>
    </row>
    <row r="4002" spans="1:8" x14ac:dyDescent="0.2">
      <c r="A4002" t="s">
        <v>21</v>
      </c>
      <c r="B4002" t="s">
        <v>3</v>
      </c>
      <c r="C4002">
        <f>_xlfn.XLOOKUP(B4002,'2.1.trackMPD'!$R$7:$R$29,'2.1.trackMPD'!$T$7:$T$29)</f>
        <v>2</v>
      </c>
      <c r="D4002">
        <v>1000</v>
      </c>
      <c r="E4002" t="s">
        <v>6396</v>
      </c>
      <c r="F4002" t="s">
        <v>110</v>
      </c>
      <c r="G4002" t="s">
        <v>124</v>
      </c>
      <c r="H4002" t="s">
        <v>6399</v>
      </c>
    </row>
    <row r="4003" spans="1:8" x14ac:dyDescent="0.2">
      <c r="A4003" t="s">
        <v>21</v>
      </c>
      <c r="B4003" t="s">
        <v>3</v>
      </c>
      <c r="C4003">
        <f>_xlfn.XLOOKUP(B4003,'2.1.trackMPD'!$R$7:$R$29,'2.1.trackMPD'!$T$7:$T$29)</f>
        <v>2</v>
      </c>
      <c r="D4003">
        <v>1000</v>
      </c>
      <c r="E4003" t="s">
        <v>6396</v>
      </c>
      <c r="F4003" t="s">
        <v>110</v>
      </c>
      <c r="G4003" t="s">
        <v>140</v>
      </c>
      <c r="H4003" t="s">
        <v>6399</v>
      </c>
    </row>
    <row r="4004" spans="1:8" x14ac:dyDescent="0.2">
      <c r="A4004" t="s">
        <v>21</v>
      </c>
      <c r="B4004" t="s">
        <v>3</v>
      </c>
      <c r="C4004">
        <f>_xlfn.XLOOKUP(B4004,'2.1.trackMPD'!$R$7:$R$29,'2.1.trackMPD'!$T$7:$T$29)</f>
        <v>2</v>
      </c>
      <c r="D4004">
        <v>5000</v>
      </c>
      <c r="E4004" t="s">
        <v>6396</v>
      </c>
      <c r="F4004" t="s">
        <v>110</v>
      </c>
      <c r="G4004" t="s">
        <v>124</v>
      </c>
      <c r="H4004" t="s">
        <v>6398</v>
      </c>
    </row>
    <row r="4005" spans="1:8" x14ac:dyDescent="0.2">
      <c r="A4005" t="s">
        <v>21</v>
      </c>
      <c r="B4005" t="s">
        <v>3</v>
      </c>
      <c r="C4005">
        <f>_xlfn.XLOOKUP(B4005,'2.1.trackMPD'!$R$7:$R$29,'2.1.trackMPD'!$T$7:$T$29)</f>
        <v>2</v>
      </c>
      <c r="D4005">
        <v>5000</v>
      </c>
      <c r="E4005" t="s">
        <v>6396</v>
      </c>
      <c r="F4005" t="s">
        <v>110</v>
      </c>
      <c r="G4005" t="s">
        <v>140</v>
      </c>
      <c r="H4005" t="s">
        <v>6398</v>
      </c>
    </row>
    <row r="4006" spans="1:8" x14ac:dyDescent="0.2">
      <c r="A4006" t="s">
        <v>21</v>
      </c>
      <c r="B4006" t="s">
        <v>3</v>
      </c>
      <c r="C4006">
        <f>_xlfn.XLOOKUP(B4006,'2.1.trackMPD'!$R$7:$R$29,'2.1.trackMPD'!$T$7:$T$29)</f>
        <v>2</v>
      </c>
      <c r="D4006">
        <v>5000</v>
      </c>
      <c r="E4006" t="s">
        <v>6396</v>
      </c>
      <c r="F4006" t="s">
        <v>111</v>
      </c>
      <c r="G4006" t="s">
        <v>124</v>
      </c>
      <c r="H4006" t="s">
        <v>6398</v>
      </c>
    </row>
    <row r="4007" spans="1:8" x14ac:dyDescent="0.2">
      <c r="A4007" t="s">
        <v>21</v>
      </c>
      <c r="B4007" t="s">
        <v>3</v>
      </c>
      <c r="C4007">
        <f>_xlfn.XLOOKUP(B4007,'2.1.trackMPD'!$R$7:$R$29,'2.1.trackMPD'!$T$7:$T$29)</f>
        <v>2</v>
      </c>
      <c r="D4007">
        <v>5000</v>
      </c>
      <c r="E4007" t="s">
        <v>6396</v>
      </c>
      <c r="F4007" t="s">
        <v>111</v>
      </c>
      <c r="G4007" t="s">
        <v>140</v>
      </c>
      <c r="H4007" t="s">
        <v>6398</v>
      </c>
    </row>
    <row r="4008" spans="1:8" x14ac:dyDescent="0.2">
      <c r="A4008" t="s">
        <v>21</v>
      </c>
      <c r="B4008" t="s">
        <v>3</v>
      </c>
      <c r="C4008">
        <f>_xlfn.XLOOKUP(B4008,'2.1.trackMPD'!$R$7:$R$29,'2.1.trackMPD'!$T$7:$T$29)</f>
        <v>2</v>
      </c>
      <c r="D4008">
        <v>5000</v>
      </c>
      <c r="E4008" t="s">
        <v>6396</v>
      </c>
      <c r="F4008" t="s">
        <v>110</v>
      </c>
      <c r="G4008" t="s">
        <v>124</v>
      </c>
      <c r="H4008" t="s">
        <v>6399</v>
      </c>
    </row>
    <row r="4009" spans="1:8" x14ac:dyDescent="0.2">
      <c r="A4009" t="s">
        <v>21</v>
      </c>
      <c r="B4009" t="s">
        <v>3</v>
      </c>
      <c r="C4009">
        <f>_xlfn.XLOOKUP(B4009,'2.1.trackMPD'!$R$7:$R$29,'2.1.trackMPD'!$T$7:$T$29)</f>
        <v>2</v>
      </c>
      <c r="D4009">
        <v>5000</v>
      </c>
      <c r="E4009" t="s">
        <v>6396</v>
      </c>
      <c r="F4009" t="s">
        <v>110</v>
      </c>
      <c r="G4009" t="s">
        <v>140</v>
      </c>
      <c r="H4009" t="s">
        <v>6399</v>
      </c>
    </row>
    <row r="4010" spans="1:8" x14ac:dyDescent="0.2">
      <c r="A4010" t="s">
        <v>21</v>
      </c>
      <c r="B4010" t="s">
        <v>3</v>
      </c>
      <c r="C4010">
        <f>_xlfn.XLOOKUP(B4010,'2.1.trackMPD'!$R$7:$R$29,'2.1.trackMPD'!$T$7:$T$29)</f>
        <v>2</v>
      </c>
      <c r="D4010">
        <v>1</v>
      </c>
      <c r="E4010" t="s">
        <v>6400</v>
      </c>
      <c r="F4010" t="s">
        <v>110</v>
      </c>
      <c r="G4010" t="s">
        <v>124</v>
      </c>
      <c r="H4010" t="s">
        <v>6398</v>
      </c>
    </row>
    <row r="4011" spans="1:8" x14ac:dyDescent="0.2">
      <c r="A4011" t="s">
        <v>21</v>
      </c>
      <c r="B4011" t="s">
        <v>3</v>
      </c>
      <c r="C4011">
        <f>_xlfn.XLOOKUP(B4011,'2.1.trackMPD'!$R$7:$R$29,'2.1.trackMPD'!$T$7:$T$29)</f>
        <v>2</v>
      </c>
      <c r="D4011">
        <v>1</v>
      </c>
      <c r="E4011" t="s">
        <v>6400</v>
      </c>
      <c r="F4011" t="s">
        <v>110</v>
      </c>
      <c r="G4011" t="s">
        <v>140</v>
      </c>
      <c r="H4011" t="s">
        <v>6398</v>
      </c>
    </row>
    <row r="4012" spans="1:8" x14ac:dyDescent="0.2">
      <c r="A4012" t="s">
        <v>21</v>
      </c>
      <c r="B4012" t="s">
        <v>3</v>
      </c>
      <c r="C4012">
        <f>_xlfn.XLOOKUP(B4012,'2.1.trackMPD'!$R$7:$R$29,'2.1.trackMPD'!$T$7:$T$29)</f>
        <v>2</v>
      </c>
      <c r="D4012">
        <v>1</v>
      </c>
      <c r="E4012" t="s">
        <v>6400</v>
      </c>
      <c r="F4012" t="s">
        <v>111</v>
      </c>
      <c r="G4012" t="s">
        <v>124</v>
      </c>
      <c r="H4012" t="s">
        <v>6398</v>
      </c>
    </row>
    <row r="4013" spans="1:8" x14ac:dyDescent="0.2">
      <c r="A4013" t="s">
        <v>21</v>
      </c>
      <c r="B4013" t="s">
        <v>3</v>
      </c>
      <c r="C4013">
        <f>_xlfn.XLOOKUP(B4013,'2.1.trackMPD'!$R$7:$R$29,'2.1.trackMPD'!$T$7:$T$29)</f>
        <v>2</v>
      </c>
      <c r="D4013">
        <v>1</v>
      </c>
      <c r="E4013" t="s">
        <v>6400</v>
      </c>
      <c r="F4013" t="s">
        <v>111</v>
      </c>
      <c r="G4013" t="s">
        <v>140</v>
      </c>
      <c r="H4013" t="s">
        <v>6398</v>
      </c>
    </row>
    <row r="4014" spans="1:8" x14ac:dyDescent="0.2">
      <c r="A4014" t="s">
        <v>21</v>
      </c>
      <c r="B4014" t="s">
        <v>3</v>
      </c>
      <c r="C4014">
        <f>_xlfn.XLOOKUP(B4014,'2.1.trackMPD'!$R$7:$R$29,'2.1.trackMPD'!$T$7:$T$29)</f>
        <v>2</v>
      </c>
      <c r="D4014">
        <v>1</v>
      </c>
      <c r="E4014" t="s">
        <v>6400</v>
      </c>
      <c r="F4014" t="s">
        <v>110</v>
      </c>
      <c r="G4014" t="s">
        <v>124</v>
      </c>
      <c r="H4014" t="s">
        <v>6399</v>
      </c>
    </row>
    <row r="4015" spans="1:8" x14ac:dyDescent="0.2">
      <c r="A4015" t="s">
        <v>21</v>
      </c>
      <c r="B4015" t="s">
        <v>3</v>
      </c>
      <c r="C4015">
        <f>_xlfn.XLOOKUP(B4015,'2.1.trackMPD'!$R$7:$R$29,'2.1.trackMPD'!$T$7:$T$29)</f>
        <v>2</v>
      </c>
      <c r="D4015">
        <v>1</v>
      </c>
      <c r="E4015" t="s">
        <v>6400</v>
      </c>
      <c r="F4015" t="s">
        <v>110</v>
      </c>
      <c r="G4015" t="s">
        <v>140</v>
      </c>
      <c r="H4015" t="s">
        <v>6399</v>
      </c>
    </row>
    <row r="4016" spans="1:8" x14ac:dyDescent="0.2">
      <c r="A4016" t="s">
        <v>21</v>
      </c>
      <c r="B4016" t="s">
        <v>3</v>
      </c>
      <c r="C4016">
        <f>_xlfn.XLOOKUP(B4016,'2.1.trackMPD'!$R$7:$R$29,'2.1.trackMPD'!$T$7:$T$29)</f>
        <v>2</v>
      </c>
      <c r="D4016">
        <v>10</v>
      </c>
      <c r="E4016" t="s">
        <v>6400</v>
      </c>
      <c r="F4016" t="s">
        <v>110</v>
      </c>
      <c r="G4016" t="s">
        <v>124</v>
      </c>
      <c r="H4016" t="s">
        <v>6398</v>
      </c>
    </row>
    <row r="4017" spans="1:8" x14ac:dyDescent="0.2">
      <c r="A4017" t="s">
        <v>21</v>
      </c>
      <c r="B4017" t="s">
        <v>3</v>
      </c>
      <c r="C4017">
        <f>_xlfn.XLOOKUP(B4017,'2.1.trackMPD'!$R$7:$R$29,'2.1.trackMPD'!$T$7:$T$29)</f>
        <v>2</v>
      </c>
      <c r="D4017">
        <v>10</v>
      </c>
      <c r="E4017" t="s">
        <v>6400</v>
      </c>
      <c r="F4017" t="s">
        <v>110</v>
      </c>
      <c r="G4017" t="s">
        <v>140</v>
      </c>
      <c r="H4017" t="s">
        <v>6398</v>
      </c>
    </row>
    <row r="4018" spans="1:8" x14ac:dyDescent="0.2">
      <c r="A4018" t="s">
        <v>21</v>
      </c>
      <c r="B4018" t="s">
        <v>3</v>
      </c>
      <c r="C4018">
        <f>_xlfn.XLOOKUP(B4018,'2.1.trackMPD'!$R$7:$R$29,'2.1.trackMPD'!$T$7:$T$29)</f>
        <v>2</v>
      </c>
      <c r="D4018">
        <v>10</v>
      </c>
      <c r="E4018" t="s">
        <v>6400</v>
      </c>
      <c r="F4018" t="s">
        <v>111</v>
      </c>
      <c r="G4018" t="s">
        <v>124</v>
      </c>
      <c r="H4018" t="s">
        <v>6398</v>
      </c>
    </row>
    <row r="4019" spans="1:8" x14ac:dyDescent="0.2">
      <c r="A4019" t="s">
        <v>21</v>
      </c>
      <c r="B4019" t="s">
        <v>3</v>
      </c>
      <c r="C4019">
        <f>_xlfn.XLOOKUP(B4019,'2.1.trackMPD'!$R$7:$R$29,'2.1.trackMPD'!$T$7:$T$29)</f>
        <v>2</v>
      </c>
      <c r="D4019">
        <v>10</v>
      </c>
      <c r="E4019" t="s">
        <v>6400</v>
      </c>
      <c r="F4019" t="s">
        <v>111</v>
      </c>
      <c r="G4019" t="s">
        <v>140</v>
      </c>
      <c r="H4019" t="s">
        <v>6398</v>
      </c>
    </row>
    <row r="4020" spans="1:8" x14ac:dyDescent="0.2">
      <c r="A4020" t="s">
        <v>21</v>
      </c>
      <c r="B4020" t="s">
        <v>3</v>
      </c>
      <c r="C4020">
        <f>_xlfn.XLOOKUP(B4020,'2.1.trackMPD'!$R$7:$R$29,'2.1.trackMPD'!$T$7:$T$29)</f>
        <v>2</v>
      </c>
      <c r="D4020">
        <v>10</v>
      </c>
      <c r="E4020" t="s">
        <v>6400</v>
      </c>
      <c r="F4020" t="s">
        <v>110</v>
      </c>
      <c r="G4020" t="s">
        <v>124</v>
      </c>
      <c r="H4020" t="s">
        <v>6399</v>
      </c>
    </row>
    <row r="4021" spans="1:8" x14ac:dyDescent="0.2">
      <c r="A4021" t="s">
        <v>21</v>
      </c>
      <c r="B4021" t="s">
        <v>3</v>
      </c>
      <c r="C4021">
        <f>_xlfn.XLOOKUP(B4021,'2.1.trackMPD'!$R$7:$R$29,'2.1.trackMPD'!$T$7:$T$29)</f>
        <v>2</v>
      </c>
      <c r="D4021">
        <v>10</v>
      </c>
      <c r="E4021" t="s">
        <v>6400</v>
      </c>
      <c r="F4021" t="s">
        <v>110</v>
      </c>
      <c r="G4021" t="s">
        <v>140</v>
      </c>
      <c r="H4021" t="s">
        <v>6399</v>
      </c>
    </row>
    <row r="4022" spans="1:8" x14ac:dyDescent="0.2">
      <c r="A4022" t="s">
        <v>21</v>
      </c>
      <c r="B4022" t="s">
        <v>3</v>
      </c>
      <c r="C4022">
        <f>_xlfn.XLOOKUP(B4022,'2.1.trackMPD'!$R$7:$R$29,'2.1.trackMPD'!$T$7:$T$29)</f>
        <v>2</v>
      </c>
      <c r="D4022">
        <v>100</v>
      </c>
      <c r="E4022" t="s">
        <v>6400</v>
      </c>
      <c r="F4022" t="s">
        <v>110</v>
      </c>
      <c r="G4022" t="s">
        <v>124</v>
      </c>
      <c r="H4022" t="s">
        <v>6398</v>
      </c>
    </row>
    <row r="4023" spans="1:8" x14ac:dyDescent="0.2">
      <c r="A4023" t="s">
        <v>21</v>
      </c>
      <c r="B4023" t="s">
        <v>3</v>
      </c>
      <c r="C4023">
        <f>_xlfn.XLOOKUP(B4023,'2.1.trackMPD'!$R$7:$R$29,'2.1.trackMPD'!$T$7:$T$29)</f>
        <v>2</v>
      </c>
      <c r="D4023">
        <v>100</v>
      </c>
      <c r="E4023" t="s">
        <v>6400</v>
      </c>
      <c r="F4023" t="s">
        <v>110</v>
      </c>
      <c r="G4023" t="s">
        <v>140</v>
      </c>
      <c r="H4023" t="s">
        <v>6398</v>
      </c>
    </row>
    <row r="4024" spans="1:8" x14ac:dyDescent="0.2">
      <c r="A4024" t="s">
        <v>21</v>
      </c>
      <c r="B4024" t="s">
        <v>3</v>
      </c>
      <c r="C4024">
        <f>_xlfn.XLOOKUP(B4024,'2.1.trackMPD'!$R$7:$R$29,'2.1.trackMPD'!$T$7:$T$29)</f>
        <v>2</v>
      </c>
      <c r="D4024">
        <v>100</v>
      </c>
      <c r="E4024" t="s">
        <v>6400</v>
      </c>
      <c r="F4024" t="s">
        <v>111</v>
      </c>
      <c r="G4024" t="s">
        <v>124</v>
      </c>
      <c r="H4024" t="s">
        <v>6398</v>
      </c>
    </row>
    <row r="4025" spans="1:8" x14ac:dyDescent="0.2">
      <c r="A4025" t="s">
        <v>21</v>
      </c>
      <c r="B4025" t="s">
        <v>3</v>
      </c>
      <c r="C4025">
        <f>_xlfn.XLOOKUP(B4025,'2.1.trackMPD'!$R$7:$R$29,'2.1.trackMPD'!$T$7:$T$29)</f>
        <v>2</v>
      </c>
      <c r="D4025">
        <v>100</v>
      </c>
      <c r="E4025" t="s">
        <v>6400</v>
      </c>
      <c r="F4025" t="s">
        <v>111</v>
      </c>
      <c r="G4025" t="s">
        <v>140</v>
      </c>
      <c r="H4025" t="s">
        <v>6398</v>
      </c>
    </row>
    <row r="4026" spans="1:8" x14ac:dyDescent="0.2">
      <c r="A4026" t="s">
        <v>21</v>
      </c>
      <c r="B4026" t="s">
        <v>3</v>
      </c>
      <c r="C4026">
        <f>_xlfn.XLOOKUP(B4026,'2.1.trackMPD'!$R$7:$R$29,'2.1.trackMPD'!$T$7:$T$29)</f>
        <v>2</v>
      </c>
      <c r="D4026">
        <v>100</v>
      </c>
      <c r="E4026" t="s">
        <v>6400</v>
      </c>
      <c r="F4026" t="s">
        <v>110</v>
      </c>
      <c r="G4026" t="s">
        <v>124</v>
      </c>
      <c r="H4026" t="s">
        <v>6399</v>
      </c>
    </row>
    <row r="4027" spans="1:8" x14ac:dyDescent="0.2">
      <c r="A4027" t="s">
        <v>21</v>
      </c>
      <c r="B4027" t="s">
        <v>3</v>
      </c>
      <c r="C4027">
        <f>_xlfn.XLOOKUP(B4027,'2.1.trackMPD'!$R$7:$R$29,'2.1.trackMPD'!$T$7:$T$29)</f>
        <v>2</v>
      </c>
      <c r="D4027">
        <v>100</v>
      </c>
      <c r="E4027" t="s">
        <v>6400</v>
      </c>
      <c r="F4027" t="s">
        <v>110</v>
      </c>
      <c r="G4027" t="s">
        <v>140</v>
      </c>
      <c r="H4027" t="s">
        <v>6399</v>
      </c>
    </row>
    <row r="4028" spans="1:8" x14ac:dyDescent="0.2">
      <c r="A4028" t="s">
        <v>21</v>
      </c>
      <c r="B4028" t="s">
        <v>3</v>
      </c>
      <c r="C4028">
        <f>_xlfn.XLOOKUP(B4028,'2.1.trackMPD'!$R$7:$R$29,'2.1.trackMPD'!$T$7:$T$29)</f>
        <v>2</v>
      </c>
      <c r="D4028">
        <v>1000</v>
      </c>
      <c r="E4028" t="s">
        <v>6400</v>
      </c>
      <c r="F4028" t="s">
        <v>110</v>
      </c>
      <c r="G4028" t="s">
        <v>124</v>
      </c>
      <c r="H4028" t="s">
        <v>6398</v>
      </c>
    </row>
    <row r="4029" spans="1:8" x14ac:dyDescent="0.2">
      <c r="A4029" t="s">
        <v>21</v>
      </c>
      <c r="B4029" t="s">
        <v>3</v>
      </c>
      <c r="C4029">
        <f>_xlfn.XLOOKUP(B4029,'2.1.trackMPD'!$R$7:$R$29,'2.1.trackMPD'!$T$7:$T$29)</f>
        <v>2</v>
      </c>
      <c r="D4029">
        <v>1000</v>
      </c>
      <c r="E4029" t="s">
        <v>6400</v>
      </c>
      <c r="F4029" t="s">
        <v>110</v>
      </c>
      <c r="G4029" t="s">
        <v>140</v>
      </c>
      <c r="H4029" t="s">
        <v>6398</v>
      </c>
    </row>
    <row r="4030" spans="1:8" x14ac:dyDescent="0.2">
      <c r="A4030" t="s">
        <v>21</v>
      </c>
      <c r="B4030" t="s">
        <v>3</v>
      </c>
      <c r="C4030">
        <f>_xlfn.XLOOKUP(B4030,'2.1.trackMPD'!$R$7:$R$29,'2.1.trackMPD'!$T$7:$T$29)</f>
        <v>2</v>
      </c>
      <c r="D4030">
        <v>1000</v>
      </c>
      <c r="E4030" t="s">
        <v>6400</v>
      </c>
      <c r="F4030" t="s">
        <v>111</v>
      </c>
      <c r="G4030" t="s">
        <v>124</v>
      </c>
      <c r="H4030" t="s">
        <v>6398</v>
      </c>
    </row>
    <row r="4031" spans="1:8" x14ac:dyDescent="0.2">
      <c r="A4031" t="s">
        <v>21</v>
      </c>
      <c r="B4031" t="s">
        <v>3</v>
      </c>
      <c r="C4031">
        <f>_xlfn.XLOOKUP(B4031,'2.1.trackMPD'!$R$7:$R$29,'2.1.trackMPD'!$T$7:$T$29)</f>
        <v>2</v>
      </c>
      <c r="D4031">
        <v>1000</v>
      </c>
      <c r="E4031" t="s">
        <v>6400</v>
      </c>
      <c r="F4031" t="s">
        <v>111</v>
      </c>
      <c r="G4031" t="s">
        <v>140</v>
      </c>
      <c r="H4031" t="s">
        <v>6398</v>
      </c>
    </row>
    <row r="4032" spans="1:8" x14ac:dyDescent="0.2">
      <c r="A4032" t="s">
        <v>21</v>
      </c>
      <c r="B4032" t="s">
        <v>3</v>
      </c>
      <c r="C4032">
        <f>_xlfn.XLOOKUP(B4032,'2.1.trackMPD'!$R$7:$R$29,'2.1.trackMPD'!$T$7:$T$29)</f>
        <v>2</v>
      </c>
      <c r="D4032">
        <v>1000</v>
      </c>
      <c r="E4032" t="s">
        <v>6400</v>
      </c>
      <c r="F4032" t="s">
        <v>110</v>
      </c>
      <c r="G4032" t="s">
        <v>124</v>
      </c>
      <c r="H4032" t="s">
        <v>6399</v>
      </c>
    </row>
    <row r="4033" spans="1:8" x14ac:dyDescent="0.2">
      <c r="A4033" t="s">
        <v>21</v>
      </c>
      <c r="B4033" t="s">
        <v>3</v>
      </c>
      <c r="C4033">
        <f>_xlfn.XLOOKUP(B4033,'2.1.trackMPD'!$R$7:$R$29,'2.1.trackMPD'!$T$7:$T$29)</f>
        <v>2</v>
      </c>
      <c r="D4033">
        <v>1000</v>
      </c>
      <c r="E4033" t="s">
        <v>6400</v>
      </c>
      <c r="F4033" t="s">
        <v>110</v>
      </c>
      <c r="G4033" t="s">
        <v>140</v>
      </c>
      <c r="H4033" t="s">
        <v>6399</v>
      </c>
    </row>
    <row r="4034" spans="1:8" x14ac:dyDescent="0.2">
      <c r="A4034" t="s">
        <v>21</v>
      </c>
      <c r="B4034" t="s">
        <v>3</v>
      </c>
      <c r="C4034">
        <f>_xlfn.XLOOKUP(B4034,'2.1.trackMPD'!$R$7:$R$29,'2.1.trackMPD'!$T$7:$T$29)</f>
        <v>2</v>
      </c>
      <c r="D4034">
        <v>5000</v>
      </c>
      <c r="E4034" t="s">
        <v>6400</v>
      </c>
      <c r="F4034" t="s">
        <v>110</v>
      </c>
      <c r="G4034" t="s">
        <v>124</v>
      </c>
      <c r="H4034" t="s">
        <v>6398</v>
      </c>
    </row>
    <row r="4035" spans="1:8" x14ac:dyDescent="0.2">
      <c r="A4035" t="s">
        <v>21</v>
      </c>
      <c r="B4035" t="s">
        <v>3</v>
      </c>
      <c r="C4035">
        <f>_xlfn.XLOOKUP(B4035,'2.1.trackMPD'!$R$7:$R$29,'2.1.trackMPD'!$T$7:$T$29)</f>
        <v>2</v>
      </c>
      <c r="D4035">
        <v>5000</v>
      </c>
      <c r="E4035" t="s">
        <v>6400</v>
      </c>
      <c r="F4035" t="s">
        <v>110</v>
      </c>
      <c r="G4035" t="s">
        <v>140</v>
      </c>
      <c r="H4035" t="s">
        <v>6398</v>
      </c>
    </row>
    <row r="4036" spans="1:8" x14ac:dyDescent="0.2">
      <c r="A4036" t="s">
        <v>21</v>
      </c>
      <c r="B4036" t="s">
        <v>3</v>
      </c>
      <c r="C4036">
        <f>_xlfn.XLOOKUP(B4036,'2.1.trackMPD'!$R$7:$R$29,'2.1.trackMPD'!$T$7:$T$29)</f>
        <v>2</v>
      </c>
      <c r="D4036">
        <v>5000</v>
      </c>
      <c r="E4036" t="s">
        <v>6400</v>
      </c>
      <c r="F4036" t="s">
        <v>111</v>
      </c>
      <c r="G4036" t="s">
        <v>124</v>
      </c>
      <c r="H4036" t="s">
        <v>6398</v>
      </c>
    </row>
    <row r="4037" spans="1:8" x14ac:dyDescent="0.2">
      <c r="A4037" t="s">
        <v>21</v>
      </c>
      <c r="B4037" t="s">
        <v>3</v>
      </c>
      <c r="C4037">
        <f>_xlfn.XLOOKUP(B4037,'2.1.trackMPD'!$R$7:$R$29,'2.1.trackMPD'!$T$7:$T$29)</f>
        <v>2</v>
      </c>
      <c r="D4037">
        <v>5000</v>
      </c>
      <c r="E4037" t="s">
        <v>6400</v>
      </c>
      <c r="F4037" t="s">
        <v>111</v>
      </c>
      <c r="G4037" t="s">
        <v>140</v>
      </c>
      <c r="H4037" t="s">
        <v>6398</v>
      </c>
    </row>
    <row r="4038" spans="1:8" x14ac:dyDescent="0.2">
      <c r="A4038" t="s">
        <v>21</v>
      </c>
      <c r="B4038" t="s">
        <v>3</v>
      </c>
      <c r="C4038">
        <f>_xlfn.XLOOKUP(B4038,'2.1.trackMPD'!$R$7:$R$29,'2.1.trackMPD'!$T$7:$T$29)</f>
        <v>2</v>
      </c>
      <c r="D4038">
        <v>5000</v>
      </c>
      <c r="E4038" t="s">
        <v>6400</v>
      </c>
      <c r="F4038" t="s">
        <v>110</v>
      </c>
      <c r="G4038" t="s">
        <v>124</v>
      </c>
      <c r="H4038" t="s">
        <v>6399</v>
      </c>
    </row>
    <row r="4039" spans="1:8" x14ac:dyDescent="0.2">
      <c r="A4039" t="s">
        <v>21</v>
      </c>
      <c r="B4039" t="s">
        <v>3</v>
      </c>
      <c r="C4039">
        <f>_xlfn.XLOOKUP(B4039,'2.1.trackMPD'!$R$7:$R$29,'2.1.trackMPD'!$T$7:$T$29)</f>
        <v>2</v>
      </c>
      <c r="D4039">
        <v>5000</v>
      </c>
      <c r="E4039" t="s">
        <v>6400</v>
      </c>
      <c r="F4039" t="s">
        <v>110</v>
      </c>
      <c r="G4039" t="s">
        <v>140</v>
      </c>
      <c r="H4039" t="s">
        <v>6399</v>
      </c>
    </row>
    <row r="4040" spans="1:8" x14ac:dyDescent="0.2">
      <c r="A4040" t="s">
        <v>21</v>
      </c>
      <c r="B4040" t="s">
        <v>3</v>
      </c>
      <c r="C4040">
        <f>_xlfn.XLOOKUP(B4040,'2.1.trackMPD'!$R$7:$R$29,'2.1.trackMPD'!$T$7:$T$29)</f>
        <v>2</v>
      </c>
      <c r="D4040">
        <v>1</v>
      </c>
      <c r="E4040" t="s">
        <v>6401</v>
      </c>
      <c r="F4040" t="s">
        <v>110</v>
      </c>
      <c r="G4040" t="s">
        <v>124</v>
      </c>
      <c r="H4040" t="s">
        <v>6398</v>
      </c>
    </row>
    <row r="4041" spans="1:8" x14ac:dyDescent="0.2">
      <c r="A4041" t="s">
        <v>21</v>
      </c>
      <c r="B4041" t="s">
        <v>3</v>
      </c>
      <c r="C4041">
        <f>_xlfn.XLOOKUP(B4041,'2.1.trackMPD'!$R$7:$R$29,'2.1.trackMPD'!$T$7:$T$29)</f>
        <v>2</v>
      </c>
      <c r="D4041">
        <v>1</v>
      </c>
      <c r="E4041" t="s">
        <v>6401</v>
      </c>
      <c r="F4041" t="s">
        <v>110</v>
      </c>
      <c r="G4041" t="s">
        <v>140</v>
      </c>
      <c r="H4041" t="s">
        <v>6398</v>
      </c>
    </row>
    <row r="4042" spans="1:8" x14ac:dyDescent="0.2">
      <c r="A4042" t="s">
        <v>21</v>
      </c>
      <c r="B4042" t="s">
        <v>3</v>
      </c>
      <c r="C4042">
        <f>_xlfn.XLOOKUP(B4042,'2.1.trackMPD'!$R$7:$R$29,'2.1.trackMPD'!$T$7:$T$29)</f>
        <v>2</v>
      </c>
      <c r="D4042">
        <v>1</v>
      </c>
      <c r="E4042" t="s">
        <v>6401</v>
      </c>
      <c r="F4042" t="s">
        <v>111</v>
      </c>
      <c r="G4042" t="s">
        <v>124</v>
      </c>
      <c r="H4042" t="s">
        <v>6398</v>
      </c>
    </row>
    <row r="4043" spans="1:8" x14ac:dyDescent="0.2">
      <c r="A4043" t="s">
        <v>21</v>
      </c>
      <c r="B4043" t="s">
        <v>3</v>
      </c>
      <c r="C4043">
        <f>_xlfn.XLOOKUP(B4043,'2.1.trackMPD'!$R$7:$R$29,'2.1.trackMPD'!$T$7:$T$29)</f>
        <v>2</v>
      </c>
      <c r="D4043">
        <v>1</v>
      </c>
      <c r="E4043" t="s">
        <v>6401</v>
      </c>
      <c r="F4043" t="s">
        <v>111</v>
      </c>
      <c r="G4043" t="s">
        <v>140</v>
      </c>
      <c r="H4043" t="s">
        <v>6398</v>
      </c>
    </row>
    <row r="4044" spans="1:8" x14ac:dyDescent="0.2">
      <c r="A4044" t="s">
        <v>21</v>
      </c>
      <c r="B4044" t="s">
        <v>3</v>
      </c>
      <c r="C4044">
        <f>_xlfn.XLOOKUP(B4044,'2.1.trackMPD'!$R$7:$R$29,'2.1.trackMPD'!$T$7:$T$29)</f>
        <v>2</v>
      </c>
      <c r="D4044">
        <v>1</v>
      </c>
      <c r="E4044" t="s">
        <v>6401</v>
      </c>
      <c r="F4044" t="s">
        <v>110</v>
      </c>
      <c r="G4044" t="s">
        <v>124</v>
      </c>
      <c r="H4044" t="s">
        <v>6399</v>
      </c>
    </row>
    <row r="4045" spans="1:8" x14ac:dyDescent="0.2">
      <c r="A4045" t="s">
        <v>21</v>
      </c>
      <c r="B4045" t="s">
        <v>3</v>
      </c>
      <c r="C4045">
        <f>_xlfn.XLOOKUP(B4045,'2.1.trackMPD'!$R$7:$R$29,'2.1.trackMPD'!$T$7:$T$29)</f>
        <v>2</v>
      </c>
      <c r="D4045">
        <v>1</v>
      </c>
      <c r="E4045" t="s">
        <v>6401</v>
      </c>
      <c r="F4045" t="s">
        <v>110</v>
      </c>
      <c r="G4045" t="s">
        <v>140</v>
      </c>
      <c r="H4045" t="s">
        <v>6399</v>
      </c>
    </row>
    <row r="4046" spans="1:8" x14ac:dyDescent="0.2">
      <c r="A4046" t="s">
        <v>21</v>
      </c>
      <c r="B4046" t="s">
        <v>3</v>
      </c>
      <c r="C4046">
        <f>_xlfn.XLOOKUP(B4046,'2.1.trackMPD'!$R$7:$R$29,'2.1.trackMPD'!$T$7:$T$29)</f>
        <v>2</v>
      </c>
      <c r="D4046">
        <v>10</v>
      </c>
      <c r="E4046" t="s">
        <v>6401</v>
      </c>
      <c r="F4046" t="s">
        <v>110</v>
      </c>
      <c r="G4046" t="s">
        <v>124</v>
      </c>
      <c r="H4046" t="s">
        <v>6398</v>
      </c>
    </row>
    <row r="4047" spans="1:8" x14ac:dyDescent="0.2">
      <c r="A4047" t="s">
        <v>21</v>
      </c>
      <c r="B4047" t="s">
        <v>3</v>
      </c>
      <c r="C4047">
        <f>_xlfn.XLOOKUP(B4047,'2.1.trackMPD'!$R$7:$R$29,'2.1.trackMPD'!$T$7:$T$29)</f>
        <v>2</v>
      </c>
      <c r="D4047">
        <v>10</v>
      </c>
      <c r="E4047" t="s">
        <v>6401</v>
      </c>
      <c r="F4047" t="s">
        <v>110</v>
      </c>
      <c r="G4047" t="s">
        <v>140</v>
      </c>
      <c r="H4047" t="s">
        <v>6398</v>
      </c>
    </row>
    <row r="4048" spans="1:8" x14ac:dyDescent="0.2">
      <c r="A4048" t="s">
        <v>21</v>
      </c>
      <c r="B4048" t="s">
        <v>3</v>
      </c>
      <c r="C4048">
        <f>_xlfn.XLOOKUP(B4048,'2.1.trackMPD'!$R$7:$R$29,'2.1.trackMPD'!$T$7:$T$29)</f>
        <v>2</v>
      </c>
      <c r="D4048">
        <v>10</v>
      </c>
      <c r="E4048" t="s">
        <v>6401</v>
      </c>
      <c r="F4048" t="s">
        <v>111</v>
      </c>
      <c r="G4048" t="s">
        <v>124</v>
      </c>
      <c r="H4048" t="s">
        <v>6398</v>
      </c>
    </row>
    <row r="4049" spans="1:8" x14ac:dyDescent="0.2">
      <c r="A4049" t="s">
        <v>21</v>
      </c>
      <c r="B4049" t="s">
        <v>3</v>
      </c>
      <c r="C4049">
        <f>_xlfn.XLOOKUP(B4049,'2.1.trackMPD'!$R$7:$R$29,'2.1.trackMPD'!$T$7:$T$29)</f>
        <v>2</v>
      </c>
      <c r="D4049">
        <v>10</v>
      </c>
      <c r="E4049" t="s">
        <v>6401</v>
      </c>
      <c r="F4049" t="s">
        <v>111</v>
      </c>
      <c r="G4049" t="s">
        <v>140</v>
      </c>
      <c r="H4049" t="s">
        <v>6398</v>
      </c>
    </row>
    <row r="4050" spans="1:8" x14ac:dyDescent="0.2">
      <c r="A4050" t="s">
        <v>21</v>
      </c>
      <c r="B4050" t="s">
        <v>3</v>
      </c>
      <c r="C4050">
        <f>_xlfn.XLOOKUP(B4050,'2.1.trackMPD'!$R$7:$R$29,'2.1.trackMPD'!$T$7:$T$29)</f>
        <v>2</v>
      </c>
      <c r="D4050">
        <v>10</v>
      </c>
      <c r="E4050" t="s">
        <v>6401</v>
      </c>
      <c r="F4050" t="s">
        <v>110</v>
      </c>
      <c r="G4050" t="s">
        <v>124</v>
      </c>
      <c r="H4050" t="s">
        <v>6399</v>
      </c>
    </row>
    <row r="4051" spans="1:8" x14ac:dyDescent="0.2">
      <c r="A4051" t="s">
        <v>21</v>
      </c>
      <c r="B4051" t="s">
        <v>3</v>
      </c>
      <c r="C4051">
        <f>_xlfn.XLOOKUP(B4051,'2.1.trackMPD'!$R$7:$R$29,'2.1.trackMPD'!$T$7:$T$29)</f>
        <v>2</v>
      </c>
      <c r="D4051">
        <v>10</v>
      </c>
      <c r="E4051" t="s">
        <v>6401</v>
      </c>
      <c r="F4051" t="s">
        <v>110</v>
      </c>
      <c r="G4051" t="s">
        <v>140</v>
      </c>
      <c r="H4051" t="s">
        <v>6399</v>
      </c>
    </row>
    <row r="4052" spans="1:8" x14ac:dyDescent="0.2">
      <c r="A4052" t="s">
        <v>21</v>
      </c>
      <c r="B4052" t="s">
        <v>3</v>
      </c>
      <c r="C4052">
        <f>_xlfn.XLOOKUP(B4052,'2.1.trackMPD'!$R$7:$R$29,'2.1.trackMPD'!$T$7:$T$29)</f>
        <v>2</v>
      </c>
      <c r="D4052">
        <v>100</v>
      </c>
      <c r="E4052" t="s">
        <v>6401</v>
      </c>
      <c r="F4052" t="s">
        <v>110</v>
      </c>
      <c r="G4052" t="s">
        <v>124</v>
      </c>
      <c r="H4052" t="s">
        <v>6398</v>
      </c>
    </row>
    <row r="4053" spans="1:8" x14ac:dyDescent="0.2">
      <c r="A4053" t="s">
        <v>21</v>
      </c>
      <c r="B4053" t="s">
        <v>3</v>
      </c>
      <c r="C4053">
        <f>_xlfn.XLOOKUP(B4053,'2.1.trackMPD'!$R$7:$R$29,'2.1.trackMPD'!$T$7:$T$29)</f>
        <v>2</v>
      </c>
      <c r="D4053">
        <v>100</v>
      </c>
      <c r="E4053" t="s">
        <v>6401</v>
      </c>
      <c r="F4053" t="s">
        <v>110</v>
      </c>
      <c r="G4053" t="s">
        <v>140</v>
      </c>
      <c r="H4053" t="s">
        <v>6398</v>
      </c>
    </row>
    <row r="4054" spans="1:8" x14ac:dyDescent="0.2">
      <c r="A4054" t="s">
        <v>21</v>
      </c>
      <c r="B4054" t="s">
        <v>3</v>
      </c>
      <c r="C4054">
        <f>_xlfn.XLOOKUP(B4054,'2.1.trackMPD'!$R$7:$R$29,'2.1.trackMPD'!$T$7:$T$29)</f>
        <v>2</v>
      </c>
      <c r="D4054">
        <v>100</v>
      </c>
      <c r="E4054" t="s">
        <v>6401</v>
      </c>
      <c r="F4054" t="s">
        <v>111</v>
      </c>
      <c r="G4054" t="s">
        <v>124</v>
      </c>
      <c r="H4054" t="s">
        <v>6398</v>
      </c>
    </row>
    <row r="4055" spans="1:8" x14ac:dyDescent="0.2">
      <c r="A4055" t="s">
        <v>21</v>
      </c>
      <c r="B4055" t="s">
        <v>3</v>
      </c>
      <c r="C4055">
        <f>_xlfn.XLOOKUP(B4055,'2.1.trackMPD'!$R$7:$R$29,'2.1.trackMPD'!$T$7:$T$29)</f>
        <v>2</v>
      </c>
      <c r="D4055">
        <v>100</v>
      </c>
      <c r="E4055" t="s">
        <v>6401</v>
      </c>
      <c r="F4055" t="s">
        <v>111</v>
      </c>
      <c r="G4055" t="s">
        <v>140</v>
      </c>
      <c r="H4055" t="s">
        <v>6398</v>
      </c>
    </row>
    <row r="4056" spans="1:8" x14ac:dyDescent="0.2">
      <c r="A4056" t="s">
        <v>21</v>
      </c>
      <c r="B4056" t="s">
        <v>3</v>
      </c>
      <c r="C4056">
        <f>_xlfn.XLOOKUP(B4056,'2.1.trackMPD'!$R$7:$R$29,'2.1.trackMPD'!$T$7:$T$29)</f>
        <v>2</v>
      </c>
      <c r="D4056">
        <v>100</v>
      </c>
      <c r="E4056" t="s">
        <v>6401</v>
      </c>
      <c r="F4056" t="s">
        <v>110</v>
      </c>
      <c r="G4056" t="s">
        <v>124</v>
      </c>
      <c r="H4056" t="s">
        <v>6399</v>
      </c>
    </row>
    <row r="4057" spans="1:8" x14ac:dyDescent="0.2">
      <c r="A4057" t="s">
        <v>21</v>
      </c>
      <c r="B4057" t="s">
        <v>3</v>
      </c>
      <c r="C4057">
        <f>_xlfn.XLOOKUP(B4057,'2.1.trackMPD'!$R$7:$R$29,'2.1.trackMPD'!$T$7:$T$29)</f>
        <v>2</v>
      </c>
      <c r="D4057">
        <v>100</v>
      </c>
      <c r="E4057" t="s">
        <v>6401</v>
      </c>
      <c r="F4057" t="s">
        <v>110</v>
      </c>
      <c r="G4057" t="s">
        <v>140</v>
      </c>
      <c r="H4057" t="s">
        <v>6399</v>
      </c>
    </row>
    <row r="4058" spans="1:8" x14ac:dyDescent="0.2">
      <c r="A4058" t="s">
        <v>21</v>
      </c>
      <c r="B4058" t="s">
        <v>23</v>
      </c>
      <c r="C4058">
        <f>_xlfn.XLOOKUP(B4058,'2.1.trackMPD'!$R$7:$R$29,'2.1.trackMPD'!$T$7:$T$29)</f>
        <v>5</v>
      </c>
      <c r="D4058">
        <v>1</v>
      </c>
      <c r="E4058" t="s">
        <v>6396</v>
      </c>
      <c r="F4058" t="s">
        <v>110</v>
      </c>
      <c r="G4058" t="s">
        <v>124</v>
      </c>
      <c r="H4058" t="s">
        <v>6398</v>
      </c>
    </row>
    <row r="4059" spans="1:8" x14ac:dyDescent="0.2">
      <c r="A4059" t="s">
        <v>21</v>
      </c>
      <c r="B4059" t="s">
        <v>23</v>
      </c>
      <c r="C4059">
        <f>_xlfn.XLOOKUP(B4059,'2.1.trackMPD'!$R$7:$R$29,'2.1.trackMPD'!$T$7:$T$29)</f>
        <v>5</v>
      </c>
      <c r="D4059">
        <v>1</v>
      </c>
      <c r="E4059" t="s">
        <v>6396</v>
      </c>
      <c r="F4059" t="s">
        <v>110</v>
      </c>
      <c r="G4059" t="s">
        <v>140</v>
      </c>
      <c r="H4059" t="s">
        <v>6398</v>
      </c>
    </row>
    <row r="4060" spans="1:8" x14ac:dyDescent="0.2">
      <c r="A4060" t="s">
        <v>21</v>
      </c>
      <c r="B4060" t="s">
        <v>23</v>
      </c>
      <c r="C4060">
        <f>_xlfn.XLOOKUP(B4060,'2.1.trackMPD'!$R$7:$R$29,'2.1.trackMPD'!$T$7:$T$29)</f>
        <v>5</v>
      </c>
      <c r="D4060">
        <v>1</v>
      </c>
      <c r="E4060" t="s">
        <v>6396</v>
      </c>
      <c r="F4060" t="s">
        <v>111</v>
      </c>
      <c r="G4060" t="s">
        <v>124</v>
      </c>
      <c r="H4060" t="s">
        <v>6398</v>
      </c>
    </row>
    <row r="4061" spans="1:8" x14ac:dyDescent="0.2">
      <c r="A4061" t="s">
        <v>21</v>
      </c>
      <c r="B4061" t="s">
        <v>23</v>
      </c>
      <c r="C4061">
        <f>_xlfn.XLOOKUP(B4061,'2.1.trackMPD'!$R$7:$R$29,'2.1.trackMPD'!$T$7:$T$29)</f>
        <v>5</v>
      </c>
      <c r="D4061">
        <v>1</v>
      </c>
      <c r="E4061" t="s">
        <v>6396</v>
      </c>
      <c r="F4061" t="s">
        <v>111</v>
      </c>
      <c r="G4061" t="s">
        <v>140</v>
      </c>
      <c r="H4061" t="s">
        <v>6398</v>
      </c>
    </row>
    <row r="4062" spans="1:8" x14ac:dyDescent="0.2">
      <c r="A4062" t="s">
        <v>21</v>
      </c>
      <c r="B4062" t="s">
        <v>23</v>
      </c>
      <c r="C4062">
        <f>_xlfn.XLOOKUP(B4062,'2.1.trackMPD'!$R$7:$R$29,'2.1.trackMPD'!$T$7:$T$29)</f>
        <v>5</v>
      </c>
      <c r="D4062">
        <v>1</v>
      </c>
      <c r="E4062" t="s">
        <v>6396</v>
      </c>
      <c r="F4062" t="s">
        <v>110</v>
      </c>
      <c r="G4062" t="s">
        <v>124</v>
      </c>
      <c r="H4062" t="s">
        <v>6399</v>
      </c>
    </row>
    <row r="4063" spans="1:8" x14ac:dyDescent="0.2">
      <c r="A4063" t="s">
        <v>21</v>
      </c>
      <c r="B4063" t="s">
        <v>23</v>
      </c>
      <c r="C4063">
        <f>_xlfn.XLOOKUP(B4063,'2.1.trackMPD'!$R$7:$R$29,'2.1.trackMPD'!$T$7:$T$29)</f>
        <v>5</v>
      </c>
      <c r="D4063">
        <v>1</v>
      </c>
      <c r="E4063" t="s">
        <v>6396</v>
      </c>
      <c r="F4063" t="s">
        <v>110</v>
      </c>
      <c r="G4063" t="s">
        <v>140</v>
      </c>
      <c r="H4063" t="s">
        <v>6399</v>
      </c>
    </row>
    <row r="4064" spans="1:8" x14ac:dyDescent="0.2">
      <c r="A4064" t="s">
        <v>21</v>
      </c>
      <c r="B4064" t="s">
        <v>23</v>
      </c>
      <c r="C4064">
        <f>_xlfn.XLOOKUP(B4064,'2.1.trackMPD'!$R$7:$R$29,'2.1.trackMPD'!$T$7:$T$29)</f>
        <v>5</v>
      </c>
      <c r="D4064">
        <v>10</v>
      </c>
      <c r="E4064" t="s">
        <v>6396</v>
      </c>
      <c r="F4064" t="s">
        <v>110</v>
      </c>
      <c r="G4064" t="s">
        <v>124</v>
      </c>
      <c r="H4064" t="s">
        <v>6398</v>
      </c>
    </row>
    <row r="4065" spans="1:8" x14ac:dyDescent="0.2">
      <c r="A4065" t="s">
        <v>21</v>
      </c>
      <c r="B4065" t="s">
        <v>23</v>
      </c>
      <c r="C4065">
        <f>_xlfn.XLOOKUP(B4065,'2.1.trackMPD'!$R$7:$R$29,'2.1.trackMPD'!$T$7:$T$29)</f>
        <v>5</v>
      </c>
      <c r="D4065">
        <v>10</v>
      </c>
      <c r="E4065" t="s">
        <v>6396</v>
      </c>
      <c r="F4065" t="s">
        <v>110</v>
      </c>
      <c r="G4065" t="s">
        <v>140</v>
      </c>
      <c r="H4065" t="s">
        <v>6398</v>
      </c>
    </row>
    <row r="4066" spans="1:8" x14ac:dyDescent="0.2">
      <c r="A4066" t="s">
        <v>21</v>
      </c>
      <c r="B4066" t="s">
        <v>23</v>
      </c>
      <c r="C4066">
        <f>_xlfn.XLOOKUP(B4066,'2.1.trackMPD'!$R$7:$R$29,'2.1.trackMPD'!$T$7:$T$29)</f>
        <v>5</v>
      </c>
      <c r="D4066">
        <v>10</v>
      </c>
      <c r="E4066" t="s">
        <v>6396</v>
      </c>
      <c r="F4066" t="s">
        <v>111</v>
      </c>
      <c r="G4066" t="s">
        <v>124</v>
      </c>
      <c r="H4066" t="s">
        <v>6398</v>
      </c>
    </row>
    <row r="4067" spans="1:8" x14ac:dyDescent="0.2">
      <c r="A4067" t="s">
        <v>21</v>
      </c>
      <c r="B4067" t="s">
        <v>23</v>
      </c>
      <c r="C4067">
        <f>_xlfn.XLOOKUP(B4067,'2.1.trackMPD'!$R$7:$R$29,'2.1.trackMPD'!$T$7:$T$29)</f>
        <v>5</v>
      </c>
      <c r="D4067">
        <v>10</v>
      </c>
      <c r="E4067" t="s">
        <v>6396</v>
      </c>
      <c r="F4067" t="s">
        <v>111</v>
      </c>
      <c r="G4067" t="s">
        <v>140</v>
      </c>
      <c r="H4067" t="s">
        <v>6398</v>
      </c>
    </row>
    <row r="4068" spans="1:8" x14ac:dyDescent="0.2">
      <c r="A4068" t="s">
        <v>21</v>
      </c>
      <c r="B4068" t="s">
        <v>23</v>
      </c>
      <c r="C4068">
        <f>_xlfn.XLOOKUP(B4068,'2.1.trackMPD'!$R$7:$R$29,'2.1.trackMPD'!$T$7:$T$29)</f>
        <v>5</v>
      </c>
      <c r="D4068">
        <v>10</v>
      </c>
      <c r="E4068" t="s">
        <v>6396</v>
      </c>
      <c r="F4068" t="s">
        <v>110</v>
      </c>
      <c r="G4068" t="s">
        <v>124</v>
      </c>
      <c r="H4068" t="s">
        <v>6399</v>
      </c>
    </row>
    <row r="4069" spans="1:8" x14ac:dyDescent="0.2">
      <c r="A4069" t="s">
        <v>21</v>
      </c>
      <c r="B4069" t="s">
        <v>23</v>
      </c>
      <c r="C4069">
        <f>_xlfn.XLOOKUP(B4069,'2.1.trackMPD'!$R$7:$R$29,'2.1.trackMPD'!$T$7:$T$29)</f>
        <v>5</v>
      </c>
      <c r="D4069">
        <v>10</v>
      </c>
      <c r="E4069" t="s">
        <v>6396</v>
      </c>
      <c r="F4069" t="s">
        <v>110</v>
      </c>
      <c r="G4069" t="s">
        <v>140</v>
      </c>
      <c r="H4069" t="s">
        <v>6399</v>
      </c>
    </row>
    <row r="4070" spans="1:8" x14ac:dyDescent="0.2">
      <c r="A4070" t="s">
        <v>21</v>
      </c>
      <c r="B4070" t="s">
        <v>23</v>
      </c>
      <c r="C4070">
        <f>_xlfn.XLOOKUP(B4070,'2.1.trackMPD'!$R$7:$R$29,'2.1.trackMPD'!$T$7:$T$29)</f>
        <v>5</v>
      </c>
      <c r="D4070">
        <v>100</v>
      </c>
      <c r="E4070" t="s">
        <v>6396</v>
      </c>
      <c r="F4070" t="s">
        <v>110</v>
      </c>
      <c r="G4070" t="s">
        <v>124</v>
      </c>
      <c r="H4070" t="s">
        <v>6398</v>
      </c>
    </row>
    <row r="4071" spans="1:8" x14ac:dyDescent="0.2">
      <c r="A4071" t="s">
        <v>21</v>
      </c>
      <c r="B4071" t="s">
        <v>23</v>
      </c>
      <c r="C4071">
        <f>_xlfn.XLOOKUP(B4071,'2.1.trackMPD'!$R$7:$R$29,'2.1.trackMPD'!$T$7:$T$29)</f>
        <v>5</v>
      </c>
      <c r="D4071">
        <v>100</v>
      </c>
      <c r="E4071" t="s">
        <v>6396</v>
      </c>
      <c r="F4071" t="s">
        <v>110</v>
      </c>
      <c r="G4071" t="s">
        <v>140</v>
      </c>
      <c r="H4071" t="s">
        <v>6398</v>
      </c>
    </row>
    <row r="4072" spans="1:8" x14ac:dyDescent="0.2">
      <c r="A4072" t="s">
        <v>21</v>
      </c>
      <c r="B4072" t="s">
        <v>23</v>
      </c>
      <c r="C4072">
        <f>_xlfn.XLOOKUP(B4072,'2.1.trackMPD'!$R$7:$R$29,'2.1.trackMPD'!$T$7:$T$29)</f>
        <v>5</v>
      </c>
      <c r="D4072">
        <v>100</v>
      </c>
      <c r="E4072" t="s">
        <v>6396</v>
      </c>
      <c r="F4072" t="s">
        <v>111</v>
      </c>
      <c r="G4072" t="s">
        <v>124</v>
      </c>
      <c r="H4072" t="s">
        <v>6398</v>
      </c>
    </row>
    <row r="4073" spans="1:8" x14ac:dyDescent="0.2">
      <c r="A4073" t="s">
        <v>21</v>
      </c>
      <c r="B4073" t="s">
        <v>23</v>
      </c>
      <c r="C4073">
        <f>_xlfn.XLOOKUP(B4073,'2.1.trackMPD'!$R$7:$R$29,'2.1.trackMPD'!$T$7:$T$29)</f>
        <v>5</v>
      </c>
      <c r="D4073">
        <v>100</v>
      </c>
      <c r="E4073" t="s">
        <v>6396</v>
      </c>
      <c r="F4073" t="s">
        <v>111</v>
      </c>
      <c r="G4073" t="s">
        <v>140</v>
      </c>
      <c r="H4073" t="s">
        <v>6398</v>
      </c>
    </row>
    <row r="4074" spans="1:8" x14ac:dyDescent="0.2">
      <c r="A4074" t="s">
        <v>21</v>
      </c>
      <c r="B4074" t="s">
        <v>23</v>
      </c>
      <c r="C4074">
        <f>_xlfn.XLOOKUP(B4074,'2.1.trackMPD'!$R$7:$R$29,'2.1.trackMPD'!$T$7:$T$29)</f>
        <v>5</v>
      </c>
      <c r="D4074">
        <v>100</v>
      </c>
      <c r="E4074" t="s">
        <v>6396</v>
      </c>
      <c r="F4074" t="s">
        <v>110</v>
      </c>
      <c r="G4074" t="s">
        <v>124</v>
      </c>
      <c r="H4074" t="s">
        <v>6399</v>
      </c>
    </row>
    <row r="4075" spans="1:8" x14ac:dyDescent="0.2">
      <c r="A4075" t="s">
        <v>21</v>
      </c>
      <c r="B4075" t="s">
        <v>23</v>
      </c>
      <c r="C4075">
        <f>_xlfn.XLOOKUP(B4075,'2.1.trackMPD'!$R$7:$R$29,'2.1.trackMPD'!$T$7:$T$29)</f>
        <v>5</v>
      </c>
      <c r="D4075">
        <v>100</v>
      </c>
      <c r="E4075" t="s">
        <v>6396</v>
      </c>
      <c r="F4075" t="s">
        <v>110</v>
      </c>
      <c r="G4075" t="s">
        <v>140</v>
      </c>
      <c r="H4075" t="s">
        <v>6399</v>
      </c>
    </row>
    <row r="4076" spans="1:8" x14ac:dyDescent="0.2">
      <c r="A4076" t="s">
        <v>21</v>
      </c>
      <c r="B4076" t="s">
        <v>23</v>
      </c>
      <c r="C4076">
        <f>_xlfn.XLOOKUP(B4076,'2.1.trackMPD'!$R$7:$R$29,'2.1.trackMPD'!$T$7:$T$29)</f>
        <v>5</v>
      </c>
      <c r="D4076">
        <v>1000</v>
      </c>
      <c r="E4076" t="s">
        <v>6396</v>
      </c>
      <c r="F4076" t="s">
        <v>110</v>
      </c>
      <c r="G4076" t="s">
        <v>124</v>
      </c>
      <c r="H4076" t="s">
        <v>6398</v>
      </c>
    </row>
    <row r="4077" spans="1:8" x14ac:dyDescent="0.2">
      <c r="A4077" t="s">
        <v>21</v>
      </c>
      <c r="B4077" t="s">
        <v>23</v>
      </c>
      <c r="C4077">
        <f>_xlfn.XLOOKUP(B4077,'2.1.trackMPD'!$R$7:$R$29,'2.1.trackMPD'!$T$7:$T$29)</f>
        <v>5</v>
      </c>
      <c r="D4077">
        <v>1000</v>
      </c>
      <c r="E4077" t="s">
        <v>6396</v>
      </c>
      <c r="F4077" t="s">
        <v>110</v>
      </c>
      <c r="G4077" t="s">
        <v>140</v>
      </c>
      <c r="H4077" t="s">
        <v>6398</v>
      </c>
    </row>
    <row r="4078" spans="1:8" x14ac:dyDescent="0.2">
      <c r="A4078" t="s">
        <v>21</v>
      </c>
      <c r="B4078" t="s">
        <v>23</v>
      </c>
      <c r="C4078">
        <f>_xlfn.XLOOKUP(B4078,'2.1.trackMPD'!$R$7:$R$29,'2.1.trackMPD'!$T$7:$T$29)</f>
        <v>5</v>
      </c>
      <c r="D4078">
        <v>1000</v>
      </c>
      <c r="E4078" t="s">
        <v>6396</v>
      </c>
      <c r="F4078" t="s">
        <v>111</v>
      </c>
      <c r="G4078" t="s">
        <v>124</v>
      </c>
      <c r="H4078" t="s">
        <v>6398</v>
      </c>
    </row>
    <row r="4079" spans="1:8" x14ac:dyDescent="0.2">
      <c r="A4079" t="s">
        <v>21</v>
      </c>
      <c r="B4079" t="s">
        <v>23</v>
      </c>
      <c r="C4079">
        <f>_xlfn.XLOOKUP(B4079,'2.1.trackMPD'!$R$7:$R$29,'2.1.trackMPD'!$T$7:$T$29)</f>
        <v>5</v>
      </c>
      <c r="D4079">
        <v>1000</v>
      </c>
      <c r="E4079" t="s">
        <v>6396</v>
      </c>
      <c r="F4079" t="s">
        <v>111</v>
      </c>
      <c r="G4079" t="s">
        <v>140</v>
      </c>
      <c r="H4079" t="s">
        <v>6398</v>
      </c>
    </row>
    <row r="4080" spans="1:8" x14ac:dyDescent="0.2">
      <c r="A4080" t="s">
        <v>21</v>
      </c>
      <c r="B4080" t="s">
        <v>23</v>
      </c>
      <c r="C4080">
        <f>_xlfn.XLOOKUP(B4080,'2.1.trackMPD'!$R$7:$R$29,'2.1.trackMPD'!$T$7:$T$29)</f>
        <v>5</v>
      </c>
      <c r="D4080">
        <v>1000</v>
      </c>
      <c r="E4080" t="s">
        <v>6396</v>
      </c>
      <c r="F4080" t="s">
        <v>110</v>
      </c>
      <c r="G4080" t="s">
        <v>124</v>
      </c>
      <c r="H4080" t="s">
        <v>6399</v>
      </c>
    </row>
    <row r="4081" spans="1:8" x14ac:dyDescent="0.2">
      <c r="A4081" t="s">
        <v>21</v>
      </c>
      <c r="B4081" t="s">
        <v>23</v>
      </c>
      <c r="C4081">
        <f>_xlfn.XLOOKUP(B4081,'2.1.trackMPD'!$R$7:$R$29,'2.1.trackMPD'!$T$7:$T$29)</f>
        <v>5</v>
      </c>
      <c r="D4081">
        <v>1000</v>
      </c>
      <c r="E4081" t="s">
        <v>6396</v>
      </c>
      <c r="F4081" t="s">
        <v>110</v>
      </c>
      <c r="G4081" t="s">
        <v>140</v>
      </c>
      <c r="H4081" t="s">
        <v>6399</v>
      </c>
    </row>
    <row r="4082" spans="1:8" x14ac:dyDescent="0.2">
      <c r="A4082" t="s">
        <v>21</v>
      </c>
      <c r="B4082" t="s">
        <v>23</v>
      </c>
      <c r="C4082">
        <f>_xlfn.XLOOKUP(B4082,'2.1.trackMPD'!$R$7:$R$29,'2.1.trackMPD'!$T$7:$T$29)</f>
        <v>5</v>
      </c>
      <c r="D4082">
        <v>5000</v>
      </c>
      <c r="E4082" t="s">
        <v>6396</v>
      </c>
      <c r="F4082" t="s">
        <v>110</v>
      </c>
      <c r="G4082" t="s">
        <v>124</v>
      </c>
      <c r="H4082" t="s">
        <v>6398</v>
      </c>
    </row>
    <row r="4083" spans="1:8" x14ac:dyDescent="0.2">
      <c r="A4083" t="s">
        <v>21</v>
      </c>
      <c r="B4083" t="s">
        <v>23</v>
      </c>
      <c r="C4083">
        <f>_xlfn.XLOOKUP(B4083,'2.1.trackMPD'!$R$7:$R$29,'2.1.trackMPD'!$T$7:$T$29)</f>
        <v>5</v>
      </c>
      <c r="D4083">
        <v>5000</v>
      </c>
      <c r="E4083" t="s">
        <v>6396</v>
      </c>
      <c r="F4083" t="s">
        <v>110</v>
      </c>
      <c r="G4083" t="s">
        <v>140</v>
      </c>
      <c r="H4083" t="s">
        <v>6398</v>
      </c>
    </row>
    <row r="4084" spans="1:8" x14ac:dyDescent="0.2">
      <c r="A4084" t="s">
        <v>21</v>
      </c>
      <c r="B4084" t="s">
        <v>23</v>
      </c>
      <c r="C4084">
        <f>_xlfn.XLOOKUP(B4084,'2.1.trackMPD'!$R$7:$R$29,'2.1.trackMPD'!$T$7:$T$29)</f>
        <v>5</v>
      </c>
      <c r="D4084">
        <v>5000</v>
      </c>
      <c r="E4084" t="s">
        <v>6396</v>
      </c>
      <c r="F4084" t="s">
        <v>111</v>
      </c>
      <c r="G4084" t="s">
        <v>124</v>
      </c>
      <c r="H4084" t="s">
        <v>6398</v>
      </c>
    </row>
    <row r="4085" spans="1:8" x14ac:dyDescent="0.2">
      <c r="A4085" t="s">
        <v>21</v>
      </c>
      <c r="B4085" t="s">
        <v>23</v>
      </c>
      <c r="C4085">
        <f>_xlfn.XLOOKUP(B4085,'2.1.trackMPD'!$R$7:$R$29,'2.1.trackMPD'!$T$7:$T$29)</f>
        <v>5</v>
      </c>
      <c r="D4085">
        <v>5000</v>
      </c>
      <c r="E4085" t="s">
        <v>6396</v>
      </c>
      <c r="F4085" t="s">
        <v>111</v>
      </c>
      <c r="G4085" t="s">
        <v>140</v>
      </c>
      <c r="H4085" t="s">
        <v>6398</v>
      </c>
    </row>
    <row r="4086" spans="1:8" x14ac:dyDescent="0.2">
      <c r="A4086" t="s">
        <v>21</v>
      </c>
      <c r="B4086" t="s">
        <v>23</v>
      </c>
      <c r="C4086">
        <f>_xlfn.XLOOKUP(B4086,'2.1.trackMPD'!$R$7:$R$29,'2.1.trackMPD'!$T$7:$T$29)</f>
        <v>5</v>
      </c>
      <c r="D4086">
        <v>5000</v>
      </c>
      <c r="E4086" t="s">
        <v>6396</v>
      </c>
      <c r="F4086" t="s">
        <v>110</v>
      </c>
      <c r="G4086" t="s">
        <v>124</v>
      </c>
      <c r="H4086" t="s">
        <v>6399</v>
      </c>
    </row>
    <row r="4087" spans="1:8" x14ac:dyDescent="0.2">
      <c r="A4087" t="s">
        <v>21</v>
      </c>
      <c r="B4087" t="s">
        <v>23</v>
      </c>
      <c r="C4087">
        <f>_xlfn.XLOOKUP(B4087,'2.1.trackMPD'!$R$7:$R$29,'2.1.trackMPD'!$T$7:$T$29)</f>
        <v>5</v>
      </c>
      <c r="D4087">
        <v>5000</v>
      </c>
      <c r="E4087" t="s">
        <v>6396</v>
      </c>
      <c r="F4087" t="s">
        <v>110</v>
      </c>
      <c r="G4087" t="s">
        <v>140</v>
      </c>
      <c r="H4087" t="s">
        <v>6399</v>
      </c>
    </row>
    <row r="4088" spans="1:8" x14ac:dyDescent="0.2">
      <c r="A4088" t="s">
        <v>21</v>
      </c>
      <c r="B4088" t="s">
        <v>23</v>
      </c>
      <c r="C4088">
        <f>_xlfn.XLOOKUP(B4088,'2.1.trackMPD'!$R$7:$R$29,'2.1.trackMPD'!$T$7:$T$29)</f>
        <v>5</v>
      </c>
      <c r="D4088">
        <v>1</v>
      </c>
      <c r="E4088" t="s">
        <v>6400</v>
      </c>
      <c r="F4088" t="s">
        <v>110</v>
      </c>
      <c r="G4088" t="s">
        <v>124</v>
      </c>
      <c r="H4088" t="s">
        <v>6398</v>
      </c>
    </row>
    <row r="4089" spans="1:8" x14ac:dyDescent="0.2">
      <c r="A4089" t="s">
        <v>21</v>
      </c>
      <c r="B4089" t="s">
        <v>23</v>
      </c>
      <c r="C4089">
        <f>_xlfn.XLOOKUP(B4089,'2.1.trackMPD'!$R$7:$R$29,'2.1.trackMPD'!$T$7:$T$29)</f>
        <v>5</v>
      </c>
      <c r="D4089">
        <v>1</v>
      </c>
      <c r="E4089" t="s">
        <v>6400</v>
      </c>
      <c r="F4089" t="s">
        <v>110</v>
      </c>
      <c r="G4089" t="s">
        <v>140</v>
      </c>
      <c r="H4089" t="s">
        <v>6398</v>
      </c>
    </row>
    <row r="4090" spans="1:8" x14ac:dyDescent="0.2">
      <c r="A4090" t="s">
        <v>21</v>
      </c>
      <c r="B4090" t="s">
        <v>23</v>
      </c>
      <c r="C4090">
        <f>_xlfn.XLOOKUP(B4090,'2.1.trackMPD'!$R$7:$R$29,'2.1.trackMPD'!$T$7:$T$29)</f>
        <v>5</v>
      </c>
      <c r="D4090">
        <v>1</v>
      </c>
      <c r="E4090" t="s">
        <v>6400</v>
      </c>
      <c r="F4090" t="s">
        <v>111</v>
      </c>
      <c r="G4090" t="s">
        <v>124</v>
      </c>
      <c r="H4090" t="s">
        <v>6398</v>
      </c>
    </row>
    <row r="4091" spans="1:8" x14ac:dyDescent="0.2">
      <c r="A4091" t="s">
        <v>21</v>
      </c>
      <c r="B4091" t="s">
        <v>23</v>
      </c>
      <c r="C4091">
        <f>_xlfn.XLOOKUP(B4091,'2.1.trackMPD'!$R$7:$R$29,'2.1.trackMPD'!$T$7:$T$29)</f>
        <v>5</v>
      </c>
      <c r="D4091">
        <v>1</v>
      </c>
      <c r="E4091" t="s">
        <v>6400</v>
      </c>
      <c r="F4091" t="s">
        <v>111</v>
      </c>
      <c r="G4091" t="s">
        <v>140</v>
      </c>
      <c r="H4091" t="s">
        <v>6398</v>
      </c>
    </row>
    <row r="4092" spans="1:8" x14ac:dyDescent="0.2">
      <c r="A4092" t="s">
        <v>21</v>
      </c>
      <c r="B4092" t="s">
        <v>23</v>
      </c>
      <c r="C4092">
        <f>_xlfn.XLOOKUP(B4092,'2.1.trackMPD'!$R$7:$R$29,'2.1.trackMPD'!$T$7:$T$29)</f>
        <v>5</v>
      </c>
      <c r="D4092">
        <v>1</v>
      </c>
      <c r="E4092" t="s">
        <v>6400</v>
      </c>
      <c r="F4092" t="s">
        <v>110</v>
      </c>
      <c r="G4092" t="s">
        <v>124</v>
      </c>
      <c r="H4092" t="s">
        <v>6399</v>
      </c>
    </row>
    <row r="4093" spans="1:8" x14ac:dyDescent="0.2">
      <c r="A4093" t="s">
        <v>21</v>
      </c>
      <c r="B4093" t="s">
        <v>23</v>
      </c>
      <c r="C4093">
        <f>_xlfn.XLOOKUP(B4093,'2.1.trackMPD'!$R$7:$R$29,'2.1.trackMPD'!$T$7:$T$29)</f>
        <v>5</v>
      </c>
      <c r="D4093">
        <v>1</v>
      </c>
      <c r="E4093" t="s">
        <v>6400</v>
      </c>
      <c r="F4093" t="s">
        <v>110</v>
      </c>
      <c r="G4093" t="s">
        <v>140</v>
      </c>
      <c r="H4093" t="s">
        <v>6399</v>
      </c>
    </row>
    <row r="4094" spans="1:8" x14ac:dyDescent="0.2">
      <c r="A4094" t="s">
        <v>21</v>
      </c>
      <c r="B4094" t="s">
        <v>23</v>
      </c>
      <c r="C4094">
        <f>_xlfn.XLOOKUP(B4094,'2.1.trackMPD'!$R$7:$R$29,'2.1.trackMPD'!$T$7:$T$29)</f>
        <v>5</v>
      </c>
      <c r="D4094">
        <v>10</v>
      </c>
      <c r="E4094" t="s">
        <v>6400</v>
      </c>
      <c r="F4094" t="s">
        <v>110</v>
      </c>
      <c r="G4094" t="s">
        <v>124</v>
      </c>
      <c r="H4094" t="s">
        <v>6398</v>
      </c>
    </row>
    <row r="4095" spans="1:8" x14ac:dyDescent="0.2">
      <c r="A4095" t="s">
        <v>21</v>
      </c>
      <c r="B4095" t="s">
        <v>23</v>
      </c>
      <c r="C4095">
        <f>_xlfn.XLOOKUP(B4095,'2.1.trackMPD'!$R$7:$R$29,'2.1.trackMPD'!$T$7:$T$29)</f>
        <v>5</v>
      </c>
      <c r="D4095">
        <v>10</v>
      </c>
      <c r="E4095" t="s">
        <v>6400</v>
      </c>
      <c r="F4095" t="s">
        <v>110</v>
      </c>
      <c r="G4095" t="s">
        <v>140</v>
      </c>
      <c r="H4095" t="s">
        <v>6398</v>
      </c>
    </row>
    <row r="4096" spans="1:8" x14ac:dyDescent="0.2">
      <c r="A4096" t="s">
        <v>21</v>
      </c>
      <c r="B4096" t="s">
        <v>23</v>
      </c>
      <c r="C4096">
        <f>_xlfn.XLOOKUP(B4096,'2.1.trackMPD'!$R$7:$R$29,'2.1.trackMPD'!$T$7:$T$29)</f>
        <v>5</v>
      </c>
      <c r="D4096">
        <v>10</v>
      </c>
      <c r="E4096" t="s">
        <v>6400</v>
      </c>
      <c r="F4096" t="s">
        <v>111</v>
      </c>
      <c r="G4096" t="s">
        <v>124</v>
      </c>
      <c r="H4096" t="s">
        <v>6398</v>
      </c>
    </row>
    <row r="4097" spans="1:8" x14ac:dyDescent="0.2">
      <c r="A4097" t="s">
        <v>21</v>
      </c>
      <c r="B4097" t="s">
        <v>23</v>
      </c>
      <c r="C4097">
        <f>_xlfn.XLOOKUP(B4097,'2.1.trackMPD'!$R$7:$R$29,'2.1.trackMPD'!$T$7:$T$29)</f>
        <v>5</v>
      </c>
      <c r="D4097">
        <v>10</v>
      </c>
      <c r="E4097" t="s">
        <v>6400</v>
      </c>
      <c r="F4097" t="s">
        <v>111</v>
      </c>
      <c r="G4097" t="s">
        <v>140</v>
      </c>
      <c r="H4097" t="s">
        <v>6398</v>
      </c>
    </row>
    <row r="4098" spans="1:8" x14ac:dyDescent="0.2">
      <c r="A4098" t="s">
        <v>21</v>
      </c>
      <c r="B4098" t="s">
        <v>23</v>
      </c>
      <c r="C4098">
        <f>_xlfn.XLOOKUP(B4098,'2.1.trackMPD'!$R$7:$R$29,'2.1.trackMPD'!$T$7:$T$29)</f>
        <v>5</v>
      </c>
      <c r="D4098">
        <v>10</v>
      </c>
      <c r="E4098" t="s">
        <v>6400</v>
      </c>
      <c r="F4098" t="s">
        <v>110</v>
      </c>
      <c r="G4098" t="s">
        <v>124</v>
      </c>
      <c r="H4098" t="s">
        <v>6399</v>
      </c>
    </row>
    <row r="4099" spans="1:8" x14ac:dyDescent="0.2">
      <c r="A4099" t="s">
        <v>21</v>
      </c>
      <c r="B4099" t="s">
        <v>23</v>
      </c>
      <c r="C4099">
        <f>_xlfn.XLOOKUP(B4099,'2.1.trackMPD'!$R$7:$R$29,'2.1.trackMPD'!$T$7:$T$29)</f>
        <v>5</v>
      </c>
      <c r="D4099">
        <v>10</v>
      </c>
      <c r="E4099" t="s">
        <v>6400</v>
      </c>
      <c r="F4099" t="s">
        <v>110</v>
      </c>
      <c r="G4099" t="s">
        <v>140</v>
      </c>
      <c r="H4099" t="s">
        <v>6399</v>
      </c>
    </row>
    <row r="4100" spans="1:8" x14ac:dyDescent="0.2">
      <c r="A4100" t="s">
        <v>21</v>
      </c>
      <c r="B4100" t="s">
        <v>23</v>
      </c>
      <c r="C4100">
        <f>_xlfn.XLOOKUP(B4100,'2.1.trackMPD'!$R$7:$R$29,'2.1.trackMPD'!$T$7:$T$29)</f>
        <v>5</v>
      </c>
      <c r="D4100">
        <v>100</v>
      </c>
      <c r="E4100" t="s">
        <v>6400</v>
      </c>
      <c r="F4100" t="s">
        <v>110</v>
      </c>
      <c r="G4100" t="s">
        <v>124</v>
      </c>
      <c r="H4100" t="s">
        <v>6398</v>
      </c>
    </row>
    <row r="4101" spans="1:8" x14ac:dyDescent="0.2">
      <c r="A4101" t="s">
        <v>21</v>
      </c>
      <c r="B4101" t="s">
        <v>23</v>
      </c>
      <c r="C4101">
        <f>_xlfn.XLOOKUP(B4101,'2.1.trackMPD'!$R$7:$R$29,'2.1.trackMPD'!$T$7:$T$29)</f>
        <v>5</v>
      </c>
      <c r="D4101">
        <v>100</v>
      </c>
      <c r="E4101" t="s">
        <v>6400</v>
      </c>
      <c r="F4101" t="s">
        <v>110</v>
      </c>
      <c r="G4101" t="s">
        <v>140</v>
      </c>
      <c r="H4101" t="s">
        <v>6398</v>
      </c>
    </row>
    <row r="4102" spans="1:8" x14ac:dyDescent="0.2">
      <c r="A4102" t="s">
        <v>21</v>
      </c>
      <c r="B4102" t="s">
        <v>23</v>
      </c>
      <c r="C4102">
        <f>_xlfn.XLOOKUP(B4102,'2.1.trackMPD'!$R$7:$R$29,'2.1.trackMPD'!$T$7:$T$29)</f>
        <v>5</v>
      </c>
      <c r="D4102">
        <v>100</v>
      </c>
      <c r="E4102" t="s">
        <v>6400</v>
      </c>
      <c r="F4102" t="s">
        <v>111</v>
      </c>
      <c r="G4102" t="s">
        <v>124</v>
      </c>
      <c r="H4102" t="s">
        <v>6398</v>
      </c>
    </row>
    <row r="4103" spans="1:8" x14ac:dyDescent="0.2">
      <c r="A4103" t="s">
        <v>21</v>
      </c>
      <c r="B4103" t="s">
        <v>23</v>
      </c>
      <c r="C4103">
        <f>_xlfn.XLOOKUP(B4103,'2.1.trackMPD'!$R$7:$R$29,'2.1.trackMPD'!$T$7:$T$29)</f>
        <v>5</v>
      </c>
      <c r="D4103">
        <v>100</v>
      </c>
      <c r="E4103" t="s">
        <v>6400</v>
      </c>
      <c r="F4103" t="s">
        <v>111</v>
      </c>
      <c r="G4103" t="s">
        <v>140</v>
      </c>
      <c r="H4103" t="s">
        <v>6398</v>
      </c>
    </row>
    <row r="4104" spans="1:8" x14ac:dyDescent="0.2">
      <c r="A4104" t="s">
        <v>21</v>
      </c>
      <c r="B4104" t="s">
        <v>23</v>
      </c>
      <c r="C4104">
        <f>_xlfn.XLOOKUP(B4104,'2.1.trackMPD'!$R$7:$R$29,'2.1.trackMPD'!$T$7:$T$29)</f>
        <v>5</v>
      </c>
      <c r="D4104">
        <v>100</v>
      </c>
      <c r="E4104" t="s">
        <v>6400</v>
      </c>
      <c r="F4104" t="s">
        <v>110</v>
      </c>
      <c r="G4104" t="s">
        <v>124</v>
      </c>
      <c r="H4104" t="s">
        <v>6399</v>
      </c>
    </row>
    <row r="4105" spans="1:8" x14ac:dyDescent="0.2">
      <c r="A4105" t="s">
        <v>21</v>
      </c>
      <c r="B4105" t="s">
        <v>23</v>
      </c>
      <c r="C4105">
        <f>_xlfn.XLOOKUP(B4105,'2.1.trackMPD'!$R$7:$R$29,'2.1.trackMPD'!$T$7:$T$29)</f>
        <v>5</v>
      </c>
      <c r="D4105">
        <v>100</v>
      </c>
      <c r="E4105" t="s">
        <v>6400</v>
      </c>
      <c r="F4105" t="s">
        <v>110</v>
      </c>
      <c r="G4105" t="s">
        <v>140</v>
      </c>
      <c r="H4105" t="s">
        <v>6399</v>
      </c>
    </row>
    <row r="4106" spans="1:8" x14ac:dyDescent="0.2">
      <c r="A4106" t="s">
        <v>21</v>
      </c>
      <c r="B4106" t="s">
        <v>23</v>
      </c>
      <c r="C4106">
        <f>_xlfn.XLOOKUP(B4106,'2.1.trackMPD'!$R$7:$R$29,'2.1.trackMPD'!$T$7:$T$29)</f>
        <v>5</v>
      </c>
      <c r="D4106">
        <v>1000</v>
      </c>
      <c r="E4106" t="s">
        <v>6400</v>
      </c>
      <c r="F4106" t="s">
        <v>110</v>
      </c>
      <c r="G4106" t="s">
        <v>124</v>
      </c>
      <c r="H4106" t="s">
        <v>6398</v>
      </c>
    </row>
    <row r="4107" spans="1:8" x14ac:dyDescent="0.2">
      <c r="A4107" t="s">
        <v>21</v>
      </c>
      <c r="B4107" t="s">
        <v>23</v>
      </c>
      <c r="C4107">
        <f>_xlfn.XLOOKUP(B4107,'2.1.trackMPD'!$R$7:$R$29,'2.1.trackMPD'!$T$7:$T$29)</f>
        <v>5</v>
      </c>
      <c r="D4107">
        <v>1000</v>
      </c>
      <c r="E4107" t="s">
        <v>6400</v>
      </c>
      <c r="F4107" t="s">
        <v>110</v>
      </c>
      <c r="G4107" t="s">
        <v>140</v>
      </c>
      <c r="H4107" t="s">
        <v>6398</v>
      </c>
    </row>
    <row r="4108" spans="1:8" x14ac:dyDescent="0.2">
      <c r="A4108" t="s">
        <v>21</v>
      </c>
      <c r="B4108" t="s">
        <v>23</v>
      </c>
      <c r="C4108">
        <f>_xlfn.XLOOKUP(B4108,'2.1.trackMPD'!$R$7:$R$29,'2.1.trackMPD'!$T$7:$T$29)</f>
        <v>5</v>
      </c>
      <c r="D4108">
        <v>1000</v>
      </c>
      <c r="E4108" t="s">
        <v>6400</v>
      </c>
      <c r="F4108" t="s">
        <v>111</v>
      </c>
      <c r="G4108" t="s">
        <v>124</v>
      </c>
      <c r="H4108" t="s">
        <v>6398</v>
      </c>
    </row>
    <row r="4109" spans="1:8" x14ac:dyDescent="0.2">
      <c r="A4109" t="s">
        <v>21</v>
      </c>
      <c r="B4109" t="s">
        <v>23</v>
      </c>
      <c r="C4109">
        <f>_xlfn.XLOOKUP(B4109,'2.1.trackMPD'!$R$7:$R$29,'2.1.trackMPD'!$T$7:$T$29)</f>
        <v>5</v>
      </c>
      <c r="D4109">
        <v>1000</v>
      </c>
      <c r="E4109" t="s">
        <v>6400</v>
      </c>
      <c r="F4109" t="s">
        <v>111</v>
      </c>
      <c r="G4109" t="s">
        <v>140</v>
      </c>
      <c r="H4109" t="s">
        <v>6398</v>
      </c>
    </row>
    <row r="4110" spans="1:8" x14ac:dyDescent="0.2">
      <c r="A4110" t="s">
        <v>21</v>
      </c>
      <c r="B4110" t="s">
        <v>23</v>
      </c>
      <c r="C4110">
        <f>_xlfn.XLOOKUP(B4110,'2.1.trackMPD'!$R$7:$R$29,'2.1.trackMPD'!$T$7:$T$29)</f>
        <v>5</v>
      </c>
      <c r="D4110">
        <v>1000</v>
      </c>
      <c r="E4110" t="s">
        <v>6400</v>
      </c>
      <c r="F4110" t="s">
        <v>110</v>
      </c>
      <c r="G4110" t="s">
        <v>124</v>
      </c>
      <c r="H4110" t="s">
        <v>6399</v>
      </c>
    </row>
    <row r="4111" spans="1:8" x14ac:dyDescent="0.2">
      <c r="A4111" t="s">
        <v>21</v>
      </c>
      <c r="B4111" t="s">
        <v>23</v>
      </c>
      <c r="C4111">
        <f>_xlfn.XLOOKUP(B4111,'2.1.trackMPD'!$R$7:$R$29,'2.1.trackMPD'!$T$7:$T$29)</f>
        <v>5</v>
      </c>
      <c r="D4111">
        <v>1000</v>
      </c>
      <c r="E4111" t="s">
        <v>6400</v>
      </c>
      <c r="F4111" t="s">
        <v>110</v>
      </c>
      <c r="G4111" t="s">
        <v>140</v>
      </c>
      <c r="H4111" t="s">
        <v>6399</v>
      </c>
    </row>
    <row r="4112" spans="1:8" x14ac:dyDescent="0.2">
      <c r="A4112" t="s">
        <v>21</v>
      </c>
      <c r="B4112" t="s">
        <v>23</v>
      </c>
      <c r="C4112">
        <f>_xlfn.XLOOKUP(B4112,'2.1.trackMPD'!$R$7:$R$29,'2.1.trackMPD'!$T$7:$T$29)</f>
        <v>5</v>
      </c>
      <c r="D4112">
        <v>5000</v>
      </c>
      <c r="E4112" t="s">
        <v>6400</v>
      </c>
      <c r="F4112" t="s">
        <v>110</v>
      </c>
      <c r="G4112" t="s">
        <v>124</v>
      </c>
      <c r="H4112" t="s">
        <v>6398</v>
      </c>
    </row>
    <row r="4113" spans="1:8" x14ac:dyDescent="0.2">
      <c r="A4113" t="s">
        <v>21</v>
      </c>
      <c r="B4113" t="s">
        <v>23</v>
      </c>
      <c r="C4113">
        <f>_xlfn.XLOOKUP(B4113,'2.1.trackMPD'!$R$7:$R$29,'2.1.trackMPD'!$T$7:$T$29)</f>
        <v>5</v>
      </c>
      <c r="D4113">
        <v>5000</v>
      </c>
      <c r="E4113" t="s">
        <v>6400</v>
      </c>
      <c r="F4113" t="s">
        <v>110</v>
      </c>
      <c r="G4113" t="s">
        <v>140</v>
      </c>
      <c r="H4113" t="s">
        <v>6398</v>
      </c>
    </row>
    <row r="4114" spans="1:8" x14ac:dyDescent="0.2">
      <c r="A4114" t="s">
        <v>21</v>
      </c>
      <c r="B4114" t="s">
        <v>23</v>
      </c>
      <c r="C4114">
        <f>_xlfn.XLOOKUP(B4114,'2.1.trackMPD'!$R$7:$R$29,'2.1.trackMPD'!$T$7:$T$29)</f>
        <v>5</v>
      </c>
      <c r="D4114">
        <v>5000</v>
      </c>
      <c r="E4114" t="s">
        <v>6400</v>
      </c>
      <c r="F4114" t="s">
        <v>111</v>
      </c>
      <c r="G4114" t="s">
        <v>124</v>
      </c>
      <c r="H4114" t="s">
        <v>6398</v>
      </c>
    </row>
    <row r="4115" spans="1:8" x14ac:dyDescent="0.2">
      <c r="A4115" t="s">
        <v>21</v>
      </c>
      <c r="B4115" t="s">
        <v>23</v>
      </c>
      <c r="C4115">
        <f>_xlfn.XLOOKUP(B4115,'2.1.trackMPD'!$R$7:$R$29,'2.1.trackMPD'!$T$7:$T$29)</f>
        <v>5</v>
      </c>
      <c r="D4115">
        <v>5000</v>
      </c>
      <c r="E4115" t="s">
        <v>6400</v>
      </c>
      <c r="F4115" t="s">
        <v>111</v>
      </c>
      <c r="G4115" t="s">
        <v>140</v>
      </c>
      <c r="H4115" t="s">
        <v>6398</v>
      </c>
    </row>
    <row r="4116" spans="1:8" x14ac:dyDescent="0.2">
      <c r="A4116" t="s">
        <v>21</v>
      </c>
      <c r="B4116" t="s">
        <v>23</v>
      </c>
      <c r="C4116">
        <f>_xlfn.XLOOKUP(B4116,'2.1.trackMPD'!$R$7:$R$29,'2.1.trackMPD'!$T$7:$T$29)</f>
        <v>5</v>
      </c>
      <c r="D4116">
        <v>5000</v>
      </c>
      <c r="E4116" t="s">
        <v>6400</v>
      </c>
      <c r="F4116" t="s">
        <v>110</v>
      </c>
      <c r="G4116" t="s">
        <v>124</v>
      </c>
      <c r="H4116" t="s">
        <v>6399</v>
      </c>
    </row>
    <row r="4117" spans="1:8" x14ac:dyDescent="0.2">
      <c r="A4117" t="s">
        <v>21</v>
      </c>
      <c r="B4117" t="s">
        <v>23</v>
      </c>
      <c r="C4117">
        <f>_xlfn.XLOOKUP(B4117,'2.1.trackMPD'!$R$7:$R$29,'2.1.trackMPD'!$T$7:$T$29)</f>
        <v>5</v>
      </c>
      <c r="D4117">
        <v>5000</v>
      </c>
      <c r="E4117" t="s">
        <v>6400</v>
      </c>
      <c r="F4117" t="s">
        <v>110</v>
      </c>
      <c r="G4117" t="s">
        <v>140</v>
      </c>
      <c r="H4117" t="s">
        <v>6399</v>
      </c>
    </row>
    <row r="4118" spans="1:8" x14ac:dyDescent="0.2">
      <c r="A4118" t="s">
        <v>21</v>
      </c>
      <c r="B4118" t="s">
        <v>23</v>
      </c>
      <c r="C4118">
        <f>_xlfn.XLOOKUP(B4118,'2.1.trackMPD'!$R$7:$R$29,'2.1.trackMPD'!$T$7:$T$29)</f>
        <v>5</v>
      </c>
      <c r="D4118">
        <v>1</v>
      </c>
      <c r="E4118" t="s">
        <v>6401</v>
      </c>
      <c r="F4118" t="s">
        <v>110</v>
      </c>
      <c r="G4118" t="s">
        <v>124</v>
      </c>
      <c r="H4118" t="s">
        <v>6398</v>
      </c>
    </row>
    <row r="4119" spans="1:8" x14ac:dyDescent="0.2">
      <c r="A4119" t="s">
        <v>21</v>
      </c>
      <c r="B4119" t="s">
        <v>23</v>
      </c>
      <c r="C4119">
        <f>_xlfn.XLOOKUP(B4119,'2.1.trackMPD'!$R$7:$R$29,'2.1.trackMPD'!$T$7:$T$29)</f>
        <v>5</v>
      </c>
      <c r="D4119">
        <v>1</v>
      </c>
      <c r="E4119" t="s">
        <v>6401</v>
      </c>
      <c r="F4119" t="s">
        <v>110</v>
      </c>
      <c r="G4119" t="s">
        <v>140</v>
      </c>
      <c r="H4119" t="s">
        <v>6398</v>
      </c>
    </row>
    <row r="4120" spans="1:8" x14ac:dyDescent="0.2">
      <c r="A4120" t="s">
        <v>21</v>
      </c>
      <c r="B4120" t="s">
        <v>23</v>
      </c>
      <c r="C4120">
        <f>_xlfn.XLOOKUP(B4120,'2.1.trackMPD'!$R$7:$R$29,'2.1.trackMPD'!$T$7:$T$29)</f>
        <v>5</v>
      </c>
      <c r="D4120">
        <v>1</v>
      </c>
      <c r="E4120" t="s">
        <v>6401</v>
      </c>
      <c r="F4120" t="s">
        <v>111</v>
      </c>
      <c r="G4120" t="s">
        <v>124</v>
      </c>
      <c r="H4120" t="s">
        <v>6398</v>
      </c>
    </row>
    <row r="4121" spans="1:8" x14ac:dyDescent="0.2">
      <c r="A4121" t="s">
        <v>21</v>
      </c>
      <c r="B4121" t="s">
        <v>23</v>
      </c>
      <c r="C4121">
        <f>_xlfn.XLOOKUP(B4121,'2.1.trackMPD'!$R$7:$R$29,'2.1.trackMPD'!$T$7:$T$29)</f>
        <v>5</v>
      </c>
      <c r="D4121">
        <v>1</v>
      </c>
      <c r="E4121" t="s">
        <v>6401</v>
      </c>
      <c r="F4121" t="s">
        <v>111</v>
      </c>
      <c r="G4121" t="s">
        <v>140</v>
      </c>
      <c r="H4121" t="s">
        <v>6398</v>
      </c>
    </row>
    <row r="4122" spans="1:8" x14ac:dyDescent="0.2">
      <c r="A4122" t="s">
        <v>21</v>
      </c>
      <c r="B4122" t="s">
        <v>23</v>
      </c>
      <c r="C4122">
        <f>_xlfn.XLOOKUP(B4122,'2.1.trackMPD'!$R$7:$R$29,'2.1.trackMPD'!$T$7:$T$29)</f>
        <v>5</v>
      </c>
      <c r="D4122">
        <v>1</v>
      </c>
      <c r="E4122" t="s">
        <v>6401</v>
      </c>
      <c r="F4122" t="s">
        <v>110</v>
      </c>
      <c r="G4122" t="s">
        <v>124</v>
      </c>
      <c r="H4122" t="s">
        <v>6399</v>
      </c>
    </row>
    <row r="4123" spans="1:8" x14ac:dyDescent="0.2">
      <c r="A4123" t="s">
        <v>21</v>
      </c>
      <c r="B4123" t="s">
        <v>23</v>
      </c>
      <c r="C4123">
        <f>_xlfn.XLOOKUP(B4123,'2.1.trackMPD'!$R$7:$R$29,'2.1.trackMPD'!$T$7:$T$29)</f>
        <v>5</v>
      </c>
      <c r="D4123">
        <v>1</v>
      </c>
      <c r="E4123" t="s">
        <v>6401</v>
      </c>
      <c r="F4123" t="s">
        <v>110</v>
      </c>
      <c r="G4123" t="s">
        <v>140</v>
      </c>
      <c r="H4123" t="s">
        <v>6399</v>
      </c>
    </row>
    <row r="4124" spans="1:8" x14ac:dyDescent="0.2">
      <c r="A4124" t="s">
        <v>21</v>
      </c>
      <c r="B4124" t="s">
        <v>23</v>
      </c>
      <c r="C4124">
        <f>_xlfn.XLOOKUP(B4124,'2.1.trackMPD'!$R$7:$R$29,'2.1.trackMPD'!$T$7:$T$29)</f>
        <v>5</v>
      </c>
      <c r="D4124">
        <v>10</v>
      </c>
      <c r="E4124" t="s">
        <v>6401</v>
      </c>
      <c r="F4124" t="s">
        <v>110</v>
      </c>
      <c r="G4124" t="s">
        <v>124</v>
      </c>
      <c r="H4124" t="s">
        <v>6398</v>
      </c>
    </row>
    <row r="4125" spans="1:8" x14ac:dyDescent="0.2">
      <c r="A4125" t="s">
        <v>21</v>
      </c>
      <c r="B4125" t="s">
        <v>23</v>
      </c>
      <c r="C4125">
        <f>_xlfn.XLOOKUP(B4125,'2.1.trackMPD'!$R$7:$R$29,'2.1.trackMPD'!$T$7:$T$29)</f>
        <v>5</v>
      </c>
      <c r="D4125">
        <v>10</v>
      </c>
      <c r="E4125" t="s">
        <v>6401</v>
      </c>
      <c r="F4125" t="s">
        <v>110</v>
      </c>
      <c r="G4125" t="s">
        <v>140</v>
      </c>
      <c r="H4125" t="s">
        <v>6398</v>
      </c>
    </row>
    <row r="4126" spans="1:8" x14ac:dyDescent="0.2">
      <c r="A4126" t="s">
        <v>21</v>
      </c>
      <c r="B4126" t="s">
        <v>23</v>
      </c>
      <c r="C4126">
        <f>_xlfn.XLOOKUP(B4126,'2.1.trackMPD'!$R$7:$R$29,'2.1.trackMPD'!$T$7:$T$29)</f>
        <v>5</v>
      </c>
      <c r="D4126">
        <v>10</v>
      </c>
      <c r="E4126" t="s">
        <v>6401</v>
      </c>
      <c r="F4126" t="s">
        <v>111</v>
      </c>
      <c r="G4126" t="s">
        <v>124</v>
      </c>
      <c r="H4126" t="s">
        <v>6398</v>
      </c>
    </row>
    <row r="4127" spans="1:8" x14ac:dyDescent="0.2">
      <c r="A4127" t="s">
        <v>21</v>
      </c>
      <c r="B4127" t="s">
        <v>23</v>
      </c>
      <c r="C4127">
        <f>_xlfn.XLOOKUP(B4127,'2.1.trackMPD'!$R$7:$R$29,'2.1.trackMPD'!$T$7:$T$29)</f>
        <v>5</v>
      </c>
      <c r="D4127">
        <v>10</v>
      </c>
      <c r="E4127" t="s">
        <v>6401</v>
      </c>
      <c r="F4127" t="s">
        <v>111</v>
      </c>
      <c r="G4127" t="s">
        <v>140</v>
      </c>
      <c r="H4127" t="s">
        <v>6398</v>
      </c>
    </row>
    <row r="4128" spans="1:8" x14ac:dyDescent="0.2">
      <c r="A4128" t="s">
        <v>21</v>
      </c>
      <c r="B4128" t="s">
        <v>23</v>
      </c>
      <c r="C4128">
        <f>_xlfn.XLOOKUP(B4128,'2.1.trackMPD'!$R$7:$R$29,'2.1.trackMPD'!$T$7:$T$29)</f>
        <v>5</v>
      </c>
      <c r="D4128">
        <v>10</v>
      </c>
      <c r="E4128" t="s">
        <v>6401</v>
      </c>
      <c r="F4128" t="s">
        <v>110</v>
      </c>
      <c r="G4128" t="s">
        <v>124</v>
      </c>
      <c r="H4128" t="s">
        <v>6399</v>
      </c>
    </row>
    <row r="4129" spans="1:8" x14ac:dyDescent="0.2">
      <c r="A4129" t="s">
        <v>21</v>
      </c>
      <c r="B4129" t="s">
        <v>23</v>
      </c>
      <c r="C4129">
        <f>_xlfn.XLOOKUP(B4129,'2.1.trackMPD'!$R$7:$R$29,'2.1.trackMPD'!$T$7:$T$29)</f>
        <v>5</v>
      </c>
      <c r="D4129">
        <v>10</v>
      </c>
      <c r="E4129" t="s">
        <v>6401</v>
      </c>
      <c r="F4129" t="s">
        <v>110</v>
      </c>
      <c r="G4129" t="s">
        <v>140</v>
      </c>
      <c r="H4129" t="s">
        <v>6399</v>
      </c>
    </row>
    <row r="4130" spans="1:8" x14ac:dyDescent="0.2">
      <c r="A4130" t="s">
        <v>21</v>
      </c>
      <c r="B4130" t="s">
        <v>23</v>
      </c>
      <c r="C4130">
        <f>_xlfn.XLOOKUP(B4130,'2.1.trackMPD'!$R$7:$R$29,'2.1.trackMPD'!$T$7:$T$29)</f>
        <v>5</v>
      </c>
      <c r="D4130">
        <v>100</v>
      </c>
      <c r="E4130" t="s">
        <v>6401</v>
      </c>
      <c r="F4130" t="s">
        <v>110</v>
      </c>
      <c r="G4130" t="s">
        <v>124</v>
      </c>
      <c r="H4130" t="s">
        <v>6398</v>
      </c>
    </row>
    <row r="4131" spans="1:8" x14ac:dyDescent="0.2">
      <c r="A4131" t="s">
        <v>21</v>
      </c>
      <c r="B4131" t="s">
        <v>23</v>
      </c>
      <c r="C4131">
        <f>_xlfn.XLOOKUP(B4131,'2.1.trackMPD'!$R$7:$R$29,'2.1.trackMPD'!$T$7:$T$29)</f>
        <v>5</v>
      </c>
      <c r="D4131">
        <v>100</v>
      </c>
      <c r="E4131" t="s">
        <v>6401</v>
      </c>
      <c r="F4131" t="s">
        <v>110</v>
      </c>
      <c r="G4131" t="s">
        <v>140</v>
      </c>
      <c r="H4131" t="s">
        <v>6398</v>
      </c>
    </row>
    <row r="4132" spans="1:8" x14ac:dyDescent="0.2">
      <c r="A4132" t="s">
        <v>21</v>
      </c>
      <c r="B4132" t="s">
        <v>23</v>
      </c>
      <c r="C4132">
        <f>_xlfn.XLOOKUP(B4132,'2.1.trackMPD'!$R$7:$R$29,'2.1.trackMPD'!$T$7:$T$29)</f>
        <v>5</v>
      </c>
      <c r="D4132">
        <v>100</v>
      </c>
      <c r="E4132" t="s">
        <v>6401</v>
      </c>
      <c r="F4132" t="s">
        <v>111</v>
      </c>
      <c r="G4132" t="s">
        <v>124</v>
      </c>
      <c r="H4132" t="s">
        <v>6398</v>
      </c>
    </row>
    <row r="4133" spans="1:8" x14ac:dyDescent="0.2">
      <c r="A4133" t="s">
        <v>21</v>
      </c>
      <c r="B4133" t="s">
        <v>23</v>
      </c>
      <c r="C4133">
        <f>_xlfn.XLOOKUP(B4133,'2.1.trackMPD'!$R$7:$R$29,'2.1.trackMPD'!$T$7:$T$29)</f>
        <v>5</v>
      </c>
      <c r="D4133">
        <v>100</v>
      </c>
      <c r="E4133" t="s">
        <v>6401</v>
      </c>
      <c r="F4133" t="s">
        <v>111</v>
      </c>
      <c r="G4133" t="s">
        <v>140</v>
      </c>
      <c r="H4133" t="s">
        <v>6398</v>
      </c>
    </row>
    <row r="4134" spans="1:8" x14ac:dyDescent="0.2">
      <c r="A4134" t="s">
        <v>21</v>
      </c>
      <c r="B4134" t="s">
        <v>23</v>
      </c>
      <c r="C4134">
        <f>_xlfn.XLOOKUP(B4134,'2.1.trackMPD'!$R$7:$R$29,'2.1.trackMPD'!$T$7:$T$29)</f>
        <v>5</v>
      </c>
      <c r="D4134">
        <v>100</v>
      </c>
      <c r="E4134" t="s">
        <v>6401</v>
      </c>
      <c r="F4134" t="s">
        <v>110</v>
      </c>
      <c r="G4134" t="s">
        <v>124</v>
      </c>
      <c r="H4134" t="s">
        <v>6399</v>
      </c>
    </row>
    <row r="4135" spans="1:8" x14ac:dyDescent="0.2">
      <c r="A4135" t="s">
        <v>21</v>
      </c>
      <c r="B4135" t="s">
        <v>23</v>
      </c>
      <c r="C4135">
        <f>_xlfn.XLOOKUP(B4135,'2.1.trackMPD'!$R$7:$R$29,'2.1.trackMPD'!$T$7:$T$29)</f>
        <v>5</v>
      </c>
      <c r="D4135">
        <v>100</v>
      </c>
      <c r="E4135" t="s">
        <v>6401</v>
      </c>
      <c r="F4135" t="s">
        <v>110</v>
      </c>
      <c r="G4135" t="s">
        <v>140</v>
      </c>
      <c r="H4135" t="s">
        <v>6399</v>
      </c>
    </row>
    <row r="4136" spans="1:8" x14ac:dyDescent="0.2">
      <c r="A4136" t="s">
        <v>21</v>
      </c>
      <c r="B4136" t="s">
        <v>4</v>
      </c>
      <c r="C4136">
        <f>_xlfn.XLOOKUP(B4136,'2.1.trackMPD'!$R$7:$R$29,'2.1.trackMPD'!$T$7:$T$29)</f>
        <v>6</v>
      </c>
      <c r="D4136">
        <v>1</v>
      </c>
      <c r="E4136" t="s">
        <v>6396</v>
      </c>
      <c r="F4136" t="s">
        <v>110</v>
      </c>
      <c r="G4136" t="s">
        <v>124</v>
      </c>
      <c r="H4136" t="s">
        <v>6398</v>
      </c>
    </row>
    <row r="4137" spans="1:8" x14ac:dyDescent="0.2">
      <c r="A4137" t="s">
        <v>21</v>
      </c>
      <c r="B4137" t="s">
        <v>4</v>
      </c>
      <c r="C4137">
        <f>_xlfn.XLOOKUP(B4137,'2.1.trackMPD'!$R$7:$R$29,'2.1.trackMPD'!$T$7:$T$29)</f>
        <v>6</v>
      </c>
      <c r="D4137">
        <v>1</v>
      </c>
      <c r="E4137" t="s">
        <v>6396</v>
      </c>
      <c r="F4137" t="s">
        <v>110</v>
      </c>
      <c r="G4137" t="s">
        <v>140</v>
      </c>
      <c r="H4137" t="s">
        <v>6398</v>
      </c>
    </row>
    <row r="4138" spans="1:8" x14ac:dyDescent="0.2">
      <c r="A4138" t="s">
        <v>21</v>
      </c>
      <c r="B4138" t="s">
        <v>4</v>
      </c>
      <c r="C4138">
        <f>_xlfn.XLOOKUP(B4138,'2.1.trackMPD'!$R$7:$R$29,'2.1.trackMPD'!$T$7:$T$29)</f>
        <v>6</v>
      </c>
      <c r="D4138">
        <v>1</v>
      </c>
      <c r="E4138" t="s">
        <v>6396</v>
      </c>
      <c r="F4138" t="s">
        <v>111</v>
      </c>
      <c r="G4138" t="s">
        <v>124</v>
      </c>
      <c r="H4138" t="s">
        <v>6398</v>
      </c>
    </row>
    <row r="4139" spans="1:8" x14ac:dyDescent="0.2">
      <c r="A4139" t="s">
        <v>21</v>
      </c>
      <c r="B4139" t="s">
        <v>4</v>
      </c>
      <c r="C4139">
        <f>_xlfn.XLOOKUP(B4139,'2.1.trackMPD'!$R$7:$R$29,'2.1.trackMPD'!$T$7:$T$29)</f>
        <v>6</v>
      </c>
      <c r="D4139">
        <v>1</v>
      </c>
      <c r="E4139" t="s">
        <v>6396</v>
      </c>
      <c r="F4139" t="s">
        <v>111</v>
      </c>
      <c r="G4139" t="s">
        <v>140</v>
      </c>
      <c r="H4139" t="s">
        <v>6398</v>
      </c>
    </row>
    <row r="4140" spans="1:8" x14ac:dyDescent="0.2">
      <c r="A4140" t="s">
        <v>21</v>
      </c>
      <c r="B4140" t="s">
        <v>4</v>
      </c>
      <c r="C4140">
        <f>_xlfn.XLOOKUP(B4140,'2.1.trackMPD'!$R$7:$R$29,'2.1.trackMPD'!$T$7:$T$29)</f>
        <v>6</v>
      </c>
      <c r="D4140">
        <v>1</v>
      </c>
      <c r="E4140" t="s">
        <v>6396</v>
      </c>
      <c r="F4140" t="s">
        <v>110</v>
      </c>
      <c r="G4140" t="s">
        <v>124</v>
      </c>
      <c r="H4140" t="s">
        <v>6399</v>
      </c>
    </row>
    <row r="4141" spans="1:8" x14ac:dyDescent="0.2">
      <c r="A4141" t="s">
        <v>21</v>
      </c>
      <c r="B4141" t="s">
        <v>4</v>
      </c>
      <c r="C4141">
        <f>_xlfn.XLOOKUP(B4141,'2.1.trackMPD'!$R$7:$R$29,'2.1.trackMPD'!$T$7:$T$29)</f>
        <v>6</v>
      </c>
      <c r="D4141">
        <v>1</v>
      </c>
      <c r="E4141" t="s">
        <v>6396</v>
      </c>
      <c r="F4141" t="s">
        <v>110</v>
      </c>
      <c r="G4141" t="s">
        <v>140</v>
      </c>
      <c r="H4141" t="s">
        <v>6399</v>
      </c>
    </row>
    <row r="4142" spans="1:8" x14ac:dyDescent="0.2">
      <c r="A4142" t="s">
        <v>21</v>
      </c>
      <c r="B4142" t="s">
        <v>4</v>
      </c>
      <c r="C4142">
        <f>_xlfn.XLOOKUP(B4142,'2.1.trackMPD'!$R$7:$R$29,'2.1.trackMPD'!$T$7:$T$29)</f>
        <v>6</v>
      </c>
      <c r="D4142">
        <v>10</v>
      </c>
      <c r="E4142" t="s">
        <v>6396</v>
      </c>
      <c r="F4142" t="s">
        <v>110</v>
      </c>
      <c r="G4142" t="s">
        <v>124</v>
      </c>
      <c r="H4142" t="s">
        <v>6398</v>
      </c>
    </row>
    <row r="4143" spans="1:8" x14ac:dyDescent="0.2">
      <c r="A4143" t="s">
        <v>21</v>
      </c>
      <c r="B4143" t="s">
        <v>4</v>
      </c>
      <c r="C4143">
        <f>_xlfn.XLOOKUP(B4143,'2.1.trackMPD'!$R$7:$R$29,'2.1.trackMPD'!$T$7:$T$29)</f>
        <v>6</v>
      </c>
      <c r="D4143">
        <v>10</v>
      </c>
      <c r="E4143" t="s">
        <v>6396</v>
      </c>
      <c r="F4143" t="s">
        <v>110</v>
      </c>
      <c r="G4143" t="s">
        <v>140</v>
      </c>
      <c r="H4143" t="s">
        <v>6398</v>
      </c>
    </row>
    <row r="4144" spans="1:8" x14ac:dyDescent="0.2">
      <c r="A4144" t="s">
        <v>21</v>
      </c>
      <c r="B4144" t="s">
        <v>4</v>
      </c>
      <c r="C4144">
        <f>_xlfn.XLOOKUP(B4144,'2.1.trackMPD'!$R$7:$R$29,'2.1.trackMPD'!$T$7:$T$29)</f>
        <v>6</v>
      </c>
      <c r="D4144">
        <v>10</v>
      </c>
      <c r="E4144" t="s">
        <v>6396</v>
      </c>
      <c r="F4144" t="s">
        <v>111</v>
      </c>
      <c r="G4144" t="s">
        <v>124</v>
      </c>
      <c r="H4144" t="s">
        <v>6398</v>
      </c>
    </row>
    <row r="4145" spans="1:8" x14ac:dyDescent="0.2">
      <c r="A4145" t="s">
        <v>21</v>
      </c>
      <c r="B4145" t="s">
        <v>4</v>
      </c>
      <c r="C4145">
        <f>_xlfn.XLOOKUP(B4145,'2.1.trackMPD'!$R$7:$R$29,'2.1.trackMPD'!$T$7:$T$29)</f>
        <v>6</v>
      </c>
      <c r="D4145">
        <v>10</v>
      </c>
      <c r="E4145" t="s">
        <v>6396</v>
      </c>
      <c r="F4145" t="s">
        <v>111</v>
      </c>
      <c r="G4145" t="s">
        <v>140</v>
      </c>
      <c r="H4145" t="s">
        <v>6398</v>
      </c>
    </row>
    <row r="4146" spans="1:8" x14ac:dyDescent="0.2">
      <c r="A4146" t="s">
        <v>21</v>
      </c>
      <c r="B4146" t="s">
        <v>4</v>
      </c>
      <c r="C4146">
        <f>_xlfn.XLOOKUP(B4146,'2.1.trackMPD'!$R$7:$R$29,'2.1.trackMPD'!$T$7:$T$29)</f>
        <v>6</v>
      </c>
      <c r="D4146">
        <v>10</v>
      </c>
      <c r="E4146" t="s">
        <v>6396</v>
      </c>
      <c r="F4146" t="s">
        <v>110</v>
      </c>
      <c r="G4146" t="s">
        <v>124</v>
      </c>
      <c r="H4146" t="s">
        <v>6399</v>
      </c>
    </row>
    <row r="4147" spans="1:8" x14ac:dyDescent="0.2">
      <c r="A4147" t="s">
        <v>21</v>
      </c>
      <c r="B4147" t="s">
        <v>4</v>
      </c>
      <c r="C4147">
        <f>_xlfn.XLOOKUP(B4147,'2.1.trackMPD'!$R$7:$R$29,'2.1.trackMPD'!$T$7:$T$29)</f>
        <v>6</v>
      </c>
      <c r="D4147">
        <v>10</v>
      </c>
      <c r="E4147" t="s">
        <v>6396</v>
      </c>
      <c r="F4147" t="s">
        <v>110</v>
      </c>
      <c r="G4147" t="s">
        <v>140</v>
      </c>
      <c r="H4147" t="s">
        <v>6399</v>
      </c>
    </row>
    <row r="4148" spans="1:8" x14ac:dyDescent="0.2">
      <c r="A4148" t="s">
        <v>21</v>
      </c>
      <c r="B4148" t="s">
        <v>4</v>
      </c>
      <c r="C4148">
        <f>_xlfn.XLOOKUP(B4148,'2.1.trackMPD'!$R$7:$R$29,'2.1.trackMPD'!$T$7:$T$29)</f>
        <v>6</v>
      </c>
      <c r="D4148">
        <v>100</v>
      </c>
      <c r="E4148" t="s">
        <v>6396</v>
      </c>
      <c r="F4148" t="s">
        <v>110</v>
      </c>
      <c r="G4148" t="s">
        <v>124</v>
      </c>
      <c r="H4148" t="s">
        <v>6398</v>
      </c>
    </row>
    <row r="4149" spans="1:8" x14ac:dyDescent="0.2">
      <c r="A4149" t="s">
        <v>21</v>
      </c>
      <c r="B4149" t="s">
        <v>4</v>
      </c>
      <c r="C4149">
        <f>_xlfn.XLOOKUP(B4149,'2.1.trackMPD'!$R$7:$R$29,'2.1.trackMPD'!$T$7:$T$29)</f>
        <v>6</v>
      </c>
      <c r="D4149">
        <v>100</v>
      </c>
      <c r="E4149" t="s">
        <v>6396</v>
      </c>
      <c r="F4149" t="s">
        <v>110</v>
      </c>
      <c r="G4149" t="s">
        <v>140</v>
      </c>
      <c r="H4149" t="s">
        <v>6398</v>
      </c>
    </row>
    <row r="4150" spans="1:8" x14ac:dyDescent="0.2">
      <c r="A4150" t="s">
        <v>21</v>
      </c>
      <c r="B4150" t="s">
        <v>4</v>
      </c>
      <c r="C4150">
        <f>_xlfn.XLOOKUP(B4150,'2.1.trackMPD'!$R$7:$R$29,'2.1.trackMPD'!$T$7:$T$29)</f>
        <v>6</v>
      </c>
      <c r="D4150">
        <v>100</v>
      </c>
      <c r="E4150" t="s">
        <v>6396</v>
      </c>
      <c r="F4150" t="s">
        <v>111</v>
      </c>
      <c r="G4150" t="s">
        <v>124</v>
      </c>
      <c r="H4150" t="s">
        <v>6398</v>
      </c>
    </row>
    <row r="4151" spans="1:8" x14ac:dyDescent="0.2">
      <c r="A4151" t="s">
        <v>21</v>
      </c>
      <c r="B4151" t="s">
        <v>4</v>
      </c>
      <c r="C4151">
        <f>_xlfn.XLOOKUP(B4151,'2.1.trackMPD'!$R$7:$R$29,'2.1.trackMPD'!$T$7:$T$29)</f>
        <v>6</v>
      </c>
      <c r="D4151">
        <v>100</v>
      </c>
      <c r="E4151" t="s">
        <v>6396</v>
      </c>
      <c r="F4151" t="s">
        <v>111</v>
      </c>
      <c r="G4151" t="s">
        <v>140</v>
      </c>
      <c r="H4151" t="s">
        <v>6398</v>
      </c>
    </row>
    <row r="4152" spans="1:8" x14ac:dyDescent="0.2">
      <c r="A4152" t="s">
        <v>21</v>
      </c>
      <c r="B4152" t="s">
        <v>4</v>
      </c>
      <c r="C4152">
        <f>_xlfn.XLOOKUP(B4152,'2.1.trackMPD'!$R$7:$R$29,'2.1.trackMPD'!$T$7:$T$29)</f>
        <v>6</v>
      </c>
      <c r="D4152">
        <v>100</v>
      </c>
      <c r="E4152" t="s">
        <v>6396</v>
      </c>
      <c r="F4152" t="s">
        <v>110</v>
      </c>
      <c r="G4152" t="s">
        <v>124</v>
      </c>
      <c r="H4152" t="s">
        <v>6399</v>
      </c>
    </row>
    <row r="4153" spans="1:8" x14ac:dyDescent="0.2">
      <c r="A4153" t="s">
        <v>21</v>
      </c>
      <c r="B4153" t="s">
        <v>4</v>
      </c>
      <c r="C4153">
        <f>_xlfn.XLOOKUP(B4153,'2.1.trackMPD'!$R$7:$R$29,'2.1.trackMPD'!$T$7:$T$29)</f>
        <v>6</v>
      </c>
      <c r="D4153">
        <v>100</v>
      </c>
      <c r="E4153" t="s">
        <v>6396</v>
      </c>
      <c r="F4153" t="s">
        <v>110</v>
      </c>
      <c r="G4153" t="s">
        <v>140</v>
      </c>
      <c r="H4153" t="s">
        <v>6399</v>
      </c>
    </row>
    <row r="4154" spans="1:8" x14ac:dyDescent="0.2">
      <c r="A4154" t="s">
        <v>21</v>
      </c>
      <c r="B4154" t="s">
        <v>4</v>
      </c>
      <c r="C4154">
        <f>_xlfn.XLOOKUP(B4154,'2.1.trackMPD'!$R$7:$R$29,'2.1.trackMPD'!$T$7:$T$29)</f>
        <v>6</v>
      </c>
      <c r="D4154">
        <v>1000</v>
      </c>
      <c r="E4154" t="s">
        <v>6396</v>
      </c>
      <c r="F4154" t="s">
        <v>110</v>
      </c>
      <c r="G4154" t="s">
        <v>124</v>
      </c>
      <c r="H4154" t="s">
        <v>6398</v>
      </c>
    </row>
    <row r="4155" spans="1:8" x14ac:dyDescent="0.2">
      <c r="A4155" t="s">
        <v>21</v>
      </c>
      <c r="B4155" t="s">
        <v>4</v>
      </c>
      <c r="C4155">
        <f>_xlfn.XLOOKUP(B4155,'2.1.trackMPD'!$R$7:$R$29,'2.1.trackMPD'!$T$7:$T$29)</f>
        <v>6</v>
      </c>
      <c r="D4155">
        <v>1000</v>
      </c>
      <c r="E4155" t="s">
        <v>6396</v>
      </c>
      <c r="F4155" t="s">
        <v>110</v>
      </c>
      <c r="G4155" t="s">
        <v>140</v>
      </c>
      <c r="H4155" t="s">
        <v>6398</v>
      </c>
    </row>
    <row r="4156" spans="1:8" x14ac:dyDescent="0.2">
      <c r="A4156" t="s">
        <v>21</v>
      </c>
      <c r="B4156" t="s">
        <v>4</v>
      </c>
      <c r="C4156">
        <f>_xlfn.XLOOKUP(B4156,'2.1.trackMPD'!$R$7:$R$29,'2.1.trackMPD'!$T$7:$T$29)</f>
        <v>6</v>
      </c>
      <c r="D4156">
        <v>1000</v>
      </c>
      <c r="E4156" t="s">
        <v>6396</v>
      </c>
      <c r="F4156" t="s">
        <v>111</v>
      </c>
      <c r="G4156" t="s">
        <v>124</v>
      </c>
      <c r="H4156" t="s">
        <v>6398</v>
      </c>
    </row>
    <row r="4157" spans="1:8" x14ac:dyDescent="0.2">
      <c r="A4157" t="s">
        <v>21</v>
      </c>
      <c r="B4157" t="s">
        <v>4</v>
      </c>
      <c r="C4157">
        <f>_xlfn.XLOOKUP(B4157,'2.1.trackMPD'!$R$7:$R$29,'2.1.trackMPD'!$T$7:$T$29)</f>
        <v>6</v>
      </c>
      <c r="D4157">
        <v>1000</v>
      </c>
      <c r="E4157" t="s">
        <v>6396</v>
      </c>
      <c r="F4157" t="s">
        <v>111</v>
      </c>
      <c r="G4157" t="s">
        <v>140</v>
      </c>
      <c r="H4157" t="s">
        <v>6398</v>
      </c>
    </row>
    <row r="4158" spans="1:8" x14ac:dyDescent="0.2">
      <c r="A4158" t="s">
        <v>21</v>
      </c>
      <c r="B4158" t="s">
        <v>4</v>
      </c>
      <c r="C4158">
        <f>_xlfn.XLOOKUP(B4158,'2.1.trackMPD'!$R$7:$R$29,'2.1.trackMPD'!$T$7:$T$29)</f>
        <v>6</v>
      </c>
      <c r="D4158">
        <v>1000</v>
      </c>
      <c r="E4158" t="s">
        <v>6396</v>
      </c>
      <c r="F4158" t="s">
        <v>110</v>
      </c>
      <c r="G4158" t="s">
        <v>124</v>
      </c>
      <c r="H4158" t="s">
        <v>6399</v>
      </c>
    </row>
    <row r="4159" spans="1:8" x14ac:dyDescent="0.2">
      <c r="A4159" t="s">
        <v>21</v>
      </c>
      <c r="B4159" t="s">
        <v>4</v>
      </c>
      <c r="C4159">
        <f>_xlfn.XLOOKUP(B4159,'2.1.trackMPD'!$R$7:$R$29,'2.1.trackMPD'!$T$7:$T$29)</f>
        <v>6</v>
      </c>
      <c r="D4159">
        <v>1000</v>
      </c>
      <c r="E4159" t="s">
        <v>6396</v>
      </c>
      <c r="F4159" t="s">
        <v>110</v>
      </c>
      <c r="G4159" t="s">
        <v>140</v>
      </c>
      <c r="H4159" t="s">
        <v>6399</v>
      </c>
    </row>
    <row r="4160" spans="1:8" x14ac:dyDescent="0.2">
      <c r="A4160" t="s">
        <v>21</v>
      </c>
      <c r="B4160" t="s">
        <v>4</v>
      </c>
      <c r="C4160">
        <f>_xlfn.XLOOKUP(B4160,'2.1.trackMPD'!$R$7:$R$29,'2.1.trackMPD'!$T$7:$T$29)</f>
        <v>6</v>
      </c>
      <c r="D4160">
        <v>5000</v>
      </c>
      <c r="E4160" t="s">
        <v>6396</v>
      </c>
      <c r="F4160" t="s">
        <v>110</v>
      </c>
      <c r="G4160" t="s">
        <v>124</v>
      </c>
      <c r="H4160" t="s">
        <v>6398</v>
      </c>
    </row>
    <row r="4161" spans="1:8" x14ac:dyDescent="0.2">
      <c r="A4161" t="s">
        <v>21</v>
      </c>
      <c r="B4161" t="s">
        <v>4</v>
      </c>
      <c r="C4161">
        <f>_xlfn.XLOOKUP(B4161,'2.1.trackMPD'!$R$7:$R$29,'2.1.trackMPD'!$T$7:$T$29)</f>
        <v>6</v>
      </c>
      <c r="D4161">
        <v>5000</v>
      </c>
      <c r="E4161" t="s">
        <v>6396</v>
      </c>
      <c r="F4161" t="s">
        <v>110</v>
      </c>
      <c r="G4161" t="s">
        <v>140</v>
      </c>
      <c r="H4161" t="s">
        <v>6398</v>
      </c>
    </row>
    <row r="4162" spans="1:8" x14ac:dyDescent="0.2">
      <c r="A4162" t="s">
        <v>21</v>
      </c>
      <c r="B4162" t="s">
        <v>4</v>
      </c>
      <c r="C4162">
        <f>_xlfn.XLOOKUP(B4162,'2.1.trackMPD'!$R$7:$R$29,'2.1.trackMPD'!$T$7:$T$29)</f>
        <v>6</v>
      </c>
      <c r="D4162">
        <v>5000</v>
      </c>
      <c r="E4162" t="s">
        <v>6396</v>
      </c>
      <c r="F4162" t="s">
        <v>111</v>
      </c>
      <c r="G4162" t="s">
        <v>124</v>
      </c>
      <c r="H4162" t="s">
        <v>6398</v>
      </c>
    </row>
    <row r="4163" spans="1:8" x14ac:dyDescent="0.2">
      <c r="A4163" t="s">
        <v>21</v>
      </c>
      <c r="B4163" t="s">
        <v>4</v>
      </c>
      <c r="C4163">
        <f>_xlfn.XLOOKUP(B4163,'2.1.trackMPD'!$R$7:$R$29,'2.1.trackMPD'!$T$7:$T$29)</f>
        <v>6</v>
      </c>
      <c r="D4163">
        <v>5000</v>
      </c>
      <c r="E4163" t="s">
        <v>6396</v>
      </c>
      <c r="F4163" t="s">
        <v>111</v>
      </c>
      <c r="G4163" t="s">
        <v>140</v>
      </c>
      <c r="H4163" t="s">
        <v>6398</v>
      </c>
    </row>
    <row r="4164" spans="1:8" x14ac:dyDescent="0.2">
      <c r="A4164" t="s">
        <v>21</v>
      </c>
      <c r="B4164" t="s">
        <v>4</v>
      </c>
      <c r="C4164">
        <f>_xlfn.XLOOKUP(B4164,'2.1.trackMPD'!$R$7:$R$29,'2.1.trackMPD'!$T$7:$T$29)</f>
        <v>6</v>
      </c>
      <c r="D4164">
        <v>5000</v>
      </c>
      <c r="E4164" t="s">
        <v>6396</v>
      </c>
      <c r="F4164" t="s">
        <v>110</v>
      </c>
      <c r="G4164" t="s">
        <v>124</v>
      </c>
      <c r="H4164" t="s">
        <v>6399</v>
      </c>
    </row>
    <row r="4165" spans="1:8" x14ac:dyDescent="0.2">
      <c r="A4165" t="s">
        <v>21</v>
      </c>
      <c r="B4165" t="s">
        <v>4</v>
      </c>
      <c r="C4165">
        <f>_xlfn.XLOOKUP(B4165,'2.1.trackMPD'!$R$7:$R$29,'2.1.trackMPD'!$T$7:$T$29)</f>
        <v>6</v>
      </c>
      <c r="D4165">
        <v>5000</v>
      </c>
      <c r="E4165" t="s">
        <v>6396</v>
      </c>
      <c r="F4165" t="s">
        <v>110</v>
      </c>
      <c r="G4165" t="s">
        <v>140</v>
      </c>
      <c r="H4165" t="s">
        <v>6399</v>
      </c>
    </row>
    <row r="4166" spans="1:8" x14ac:dyDescent="0.2">
      <c r="A4166" t="s">
        <v>21</v>
      </c>
      <c r="B4166" t="s">
        <v>4</v>
      </c>
      <c r="C4166">
        <f>_xlfn.XLOOKUP(B4166,'2.1.trackMPD'!$R$7:$R$29,'2.1.trackMPD'!$T$7:$T$29)</f>
        <v>6</v>
      </c>
      <c r="D4166">
        <v>1</v>
      </c>
      <c r="E4166" t="s">
        <v>6400</v>
      </c>
      <c r="F4166" t="s">
        <v>110</v>
      </c>
      <c r="G4166" t="s">
        <v>124</v>
      </c>
      <c r="H4166" t="s">
        <v>6398</v>
      </c>
    </row>
    <row r="4167" spans="1:8" x14ac:dyDescent="0.2">
      <c r="A4167" t="s">
        <v>21</v>
      </c>
      <c r="B4167" t="s">
        <v>4</v>
      </c>
      <c r="C4167">
        <f>_xlfn.XLOOKUP(B4167,'2.1.trackMPD'!$R$7:$R$29,'2.1.trackMPD'!$T$7:$T$29)</f>
        <v>6</v>
      </c>
      <c r="D4167">
        <v>1</v>
      </c>
      <c r="E4167" t="s">
        <v>6400</v>
      </c>
      <c r="F4167" t="s">
        <v>110</v>
      </c>
      <c r="G4167" t="s">
        <v>140</v>
      </c>
      <c r="H4167" t="s">
        <v>6398</v>
      </c>
    </row>
    <row r="4168" spans="1:8" x14ac:dyDescent="0.2">
      <c r="A4168" t="s">
        <v>21</v>
      </c>
      <c r="B4168" t="s">
        <v>4</v>
      </c>
      <c r="C4168">
        <f>_xlfn.XLOOKUP(B4168,'2.1.trackMPD'!$R$7:$R$29,'2.1.trackMPD'!$T$7:$T$29)</f>
        <v>6</v>
      </c>
      <c r="D4168">
        <v>1</v>
      </c>
      <c r="E4168" t="s">
        <v>6400</v>
      </c>
      <c r="F4168" t="s">
        <v>111</v>
      </c>
      <c r="G4168" t="s">
        <v>124</v>
      </c>
      <c r="H4168" t="s">
        <v>6398</v>
      </c>
    </row>
    <row r="4169" spans="1:8" x14ac:dyDescent="0.2">
      <c r="A4169" t="s">
        <v>21</v>
      </c>
      <c r="B4169" t="s">
        <v>4</v>
      </c>
      <c r="C4169">
        <f>_xlfn.XLOOKUP(B4169,'2.1.trackMPD'!$R$7:$R$29,'2.1.trackMPD'!$T$7:$T$29)</f>
        <v>6</v>
      </c>
      <c r="D4169">
        <v>1</v>
      </c>
      <c r="E4169" t="s">
        <v>6400</v>
      </c>
      <c r="F4169" t="s">
        <v>111</v>
      </c>
      <c r="G4169" t="s">
        <v>140</v>
      </c>
      <c r="H4169" t="s">
        <v>6398</v>
      </c>
    </row>
    <row r="4170" spans="1:8" x14ac:dyDescent="0.2">
      <c r="A4170" t="s">
        <v>21</v>
      </c>
      <c r="B4170" t="s">
        <v>4</v>
      </c>
      <c r="C4170">
        <f>_xlfn.XLOOKUP(B4170,'2.1.trackMPD'!$R$7:$R$29,'2.1.trackMPD'!$T$7:$T$29)</f>
        <v>6</v>
      </c>
      <c r="D4170">
        <v>1</v>
      </c>
      <c r="E4170" t="s">
        <v>6400</v>
      </c>
      <c r="F4170" t="s">
        <v>110</v>
      </c>
      <c r="G4170" t="s">
        <v>124</v>
      </c>
      <c r="H4170" t="s">
        <v>6399</v>
      </c>
    </row>
    <row r="4171" spans="1:8" x14ac:dyDescent="0.2">
      <c r="A4171" t="s">
        <v>21</v>
      </c>
      <c r="B4171" t="s">
        <v>4</v>
      </c>
      <c r="C4171">
        <f>_xlfn.XLOOKUP(B4171,'2.1.trackMPD'!$R$7:$R$29,'2.1.trackMPD'!$T$7:$T$29)</f>
        <v>6</v>
      </c>
      <c r="D4171">
        <v>1</v>
      </c>
      <c r="E4171" t="s">
        <v>6400</v>
      </c>
      <c r="F4171" t="s">
        <v>110</v>
      </c>
      <c r="G4171" t="s">
        <v>140</v>
      </c>
      <c r="H4171" t="s">
        <v>6399</v>
      </c>
    </row>
    <row r="4172" spans="1:8" x14ac:dyDescent="0.2">
      <c r="A4172" t="s">
        <v>21</v>
      </c>
      <c r="B4172" t="s">
        <v>4</v>
      </c>
      <c r="C4172">
        <f>_xlfn.XLOOKUP(B4172,'2.1.trackMPD'!$R$7:$R$29,'2.1.trackMPD'!$T$7:$T$29)</f>
        <v>6</v>
      </c>
      <c r="D4172">
        <v>10</v>
      </c>
      <c r="E4172" t="s">
        <v>6400</v>
      </c>
      <c r="F4172" t="s">
        <v>110</v>
      </c>
      <c r="G4172" t="s">
        <v>124</v>
      </c>
      <c r="H4172" t="s">
        <v>6398</v>
      </c>
    </row>
    <row r="4173" spans="1:8" x14ac:dyDescent="0.2">
      <c r="A4173" t="s">
        <v>21</v>
      </c>
      <c r="B4173" t="s">
        <v>4</v>
      </c>
      <c r="C4173">
        <f>_xlfn.XLOOKUP(B4173,'2.1.trackMPD'!$R$7:$R$29,'2.1.trackMPD'!$T$7:$T$29)</f>
        <v>6</v>
      </c>
      <c r="D4173">
        <v>10</v>
      </c>
      <c r="E4173" t="s">
        <v>6400</v>
      </c>
      <c r="F4173" t="s">
        <v>110</v>
      </c>
      <c r="G4173" t="s">
        <v>140</v>
      </c>
      <c r="H4173" t="s">
        <v>6398</v>
      </c>
    </row>
    <row r="4174" spans="1:8" x14ac:dyDescent="0.2">
      <c r="A4174" t="s">
        <v>21</v>
      </c>
      <c r="B4174" t="s">
        <v>4</v>
      </c>
      <c r="C4174">
        <f>_xlfn.XLOOKUP(B4174,'2.1.trackMPD'!$R$7:$R$29,'2.1.trackMPD'!$T$7:$T$29)</f>
        <v>6</v>
      </c>
      <c r="D4174">
        <v>10</v>
      </c>
      <c r="E4174" t="s">
        <v>6400</v>
      </c>
      <c r="F4174" t="s">
        <v>111</v>
      </c>
      <c r="G4174" t="s">
        <v>124</v>
      </c>
      <c r="H4174" t="s">
        <v>6398</v>
      </c>
    </row>
    <row r="4175" spans="1:8" x14ac:dyDescent="0.2">
      <c r="A4175" t="s">
        <v>21</v>
      </c>
      <c r="B4175" t="s">
        <v>4</v>
      </c>
      <c r="C4175">
        <f>_xlfn.XLOOKUP(B4175,'2.1.trackMPD'!$R$7:$R$29,'2.1.trackMPD'!$T$7:$T$29)</f>
        <v>6</v>
      </c>
      <c r="D4175">
        <v>10</v>
      </c>
      <c r="E4175" t="s">
        <v>6400</v>
      </c>
      <c r="F4175" t="s">
        <v>111</v>
      </c>
      <c r="G4175" t="s">
        <v>140</v>
      </c>
      <c r="H4175" t="s">
        <v>6398</v>
      </c>
    </row>
    <row r="4176" spans="1:8" x14ac:dyDescent="0.2">
      <c r="A4176" t="s">
        <v>21</v>
      </c>
      <c r="B4176" t="s">
        <v>4</v>
      </c>
      <c r="C4176">
        <f>_xlfn.XLOOKUP(B4176,'2.1.trackMPD'!$R$7:$R$29,'2.1.trackMPD'!$T$7:$T$29)</f>
        <v>6</v>
      </c>
      <c r="D4176">
        <v>10</v>
      </c>
      <c r="E4176" t="s">
        <v>6400</v>
      </c>
      <c r="F4176" t="s">
        <v>110</v>
      </c>
      <c r="G4176" t="s">
        <v>124</v>
      </c>
      <c r="H4176" t="s">
        <v>6399</v>
      </c>
    </row>
    <row r="4177" spans="1:8" x14ac:dyDescent="0.2">
      <c r="A4177" t="s">
        <v>21</v>
      </c>
      <c r="B4177" t="s">
        <v>4</v>
      </c>
      <c r="C4177">
        <f>_xlfn.XLOOKUP(B4177,'2.1.trackMPD'!$R$7:$R$29,'2.1.trackMPD'!$T$7:$T$29)</f>
        <v>6</v>
      </c>
      <c r="D4177">
        <v>10</v>
      </c>
      <c r="E4177" t="s">
        <v>6400</v>
      </c>
      <c r="F4177" t="s">
        <v>110</v>
      </c>
      <c r="G4177" t="s">
        <v>140</v>
      </c>
      <c r="H4177" t="s">
        <v>6399</v>
      </c>
    </row>
    <row r="4178" spans="1:8" x14ac:dyDescent="0.2">
      <c r="A4178" t="s">
        <v>21</v>
      </c>
      <c r="B4178" t="s">
        <v>4</v>
      </c>
      <c r="C4178">
        <f>_xlfn.XLOOKUP(B4178,'2.1.trackMPD'!$R$7:$R$29,'2.1.trackMPD'!$T$7:$T$29)</f>
        <v>6</v>
      </c>
      <c r="D4178">
        <v>100</v>
      </c>
      <c r="E4178" t="s">
        <v>6400</v>
      </c>
      <c r="F4178" t="s">
        <v>110</v>
      </c>
      <c r="G4178" t="s">
        <v>124</v>
      </c>
      <c r="H4178" t="s">
        <v>6398</v>
      </c>
    </row>
    <row r="4179" spans="1:8" x14ac:dyDescent="0.2">
      <c r="A4179" t="s">
        <v>21</v>
      </c>
      <c r="B4179" t="s">
        <v>4</v>
      </c>
      <c r="C4179">
        <f>_xlfn.XLOOKUP(B4179,'2.1.trackMPD'!$R$7:$R$29,'2.1.trackMPD'!$T$7:$T$29)</f>
        <v>6</v>
      </c>
      <c r="D4179">
        <v>100</v>
      </c>
      <c r="E4179" t="s">
        <v>6400</v>
      </c>
      <c r="F4179" t="s">
        <v>110</v>
      </c>
      <c r="G4179" t="s">
        <v>140</v>
      </c>
      <c r="H4179" t="s">
        <v>6398</v>
      </c>
    </row>
    <row r="4180" spans="1:8" x14ac:dyDescent="0.2">
      <c r="A4180" t="s">
        <v>21</v>
      </c>
      <c r="B4180" t="s">
        <v>4</v>
      </c>
      <c r="C4180">
        <f>_xlfn.XLOOKUP(B4180,'2.1.trackMPD'!$R$7:$R$29,'2.1.trackMPD'!$T$7:$T$29)</f>
        <v>6</v>
      </c>
      <c r="D4180">
        <v>100</v>
      </c>
      <c r="E4180" t="s">
        <v>6400</v>
      </c>
      <c r="F4180" t="s">
        <v>111</v>
      </c>
      <c r="G4180" t="s">
        <v>124</v>
      </c>
      <c r="H4180" t="s">
        <v>6398</v>
      </c>
    </row>
    <row r="4181" spans="1:8" x14ac:dyDescent="0.2">
      <c r="A4181" t="s">
        <v>21</v>
      </c>
      <c r="B4181" t="s">
        <v>4</v>
      </c>
      <c r="C4181">
        <f>_xlfn.XLOOKUP(B4181,'2.1.trackMPD'!$R$7:$R$29,'2.1.trackMPD'!$T$7:$T$29)</f>
        <v>6</v>
      </c>
      <c r="D4181">
        <v>100</v>
      </c>
      <c r="E4181" t="s">
        <v>6400</v>
      </c>
      <c r="F4181" t="s">
        <v>111</v>
      </c>
      <c r="G4181" t="s">
        <v>140</v>
      </c>
      <c r="H4181" t="s">
        <v>6398</v>
      </c>
    </row>
    <row r="4182" spans="1:8" x14ac:dyDescent="0.2">
      <c r="A4182" t="s">
        <v>21</v>
      </c>
      <c r="B4182" t="s">
        <v>4</v>
      </c>
      <c r="C4182">
        <f>_xlfn.XLOOKUP(B4182,'2.1.trackMPD'!$R$7:$R$29,'2.1.trackMPD'!$T$7:$T$29)</f>
        <v>6</v>
      </c>
      <c r="D4182">
        <v>100</v>
      </c>
      <c r="E4182" t="s">
        <v>6400</v>
      </c>
      <c r="F4182" t="s">
        <v>110</v>
      </c>
      <c r="G4182" t="s">
        <v>124</v>
      </c>
      <c r="H4182" t="s">
        <v>6399</v>
      </c>
    </row>
    <row r="4183" spans="1:8" x14ac:dyDescent="0.2">
      <c r="A4183" t="s">
        <v>21</v>
      </c>
      <c r="B4183" t="s">
        <v>4</v>
      </c>
      <c r="C4183">
        <f>_xlfn.XLOOKUP(B4183,'2.1.trackMPD'!$R$7:$R$29,'2.1.trackMPD'!$T$7:$T$29)</f>
        <v>6</v>
      </c>
      <c r="D4183">
        <v>100</v>
      </c>
      <c r="E4183" t="s">
        <v>6400</v>
      </c>
      <c r="F4183" t="s">
        <v>110</v>
      </c>
      <c r="G4183" t="s">
        <v>140</v>
      </c>
      <c r="H4183" t="s">
        <v>6399</v>
      </c>
    </row>
    <row r="4184" spans="1:8" x14ac:dyDescent="0.2">
      <c r="A4184" t="s">
        <v>21</v>
      </c>
      <c r="B4184" t="s">
        <v>4</v>
      </c>
      <c r="C4184">
        <f>_xlfn.XLOOKUP(B4184,'2.1.trackMPD'!$R$7:$R$29,'2.1.trackMPD'!$T$7:$T$29)</f>
        <v>6</v>
      </c>
      <c r="D4184">
        <v>1000</v>
      </c>
      <c r="E4184" t="s">
        <v>6400</v>
      </c>
      <c r="F4184" t="s">
        <v>110</v>
      </c>
      <c r="G4184" t="s">
        <v>124</v>
      </c>
      <c r="H4184" t="s">
        <v>6398</v>
      </c>
    </row>
    <row r="4185" spans="1:8" x14ac:dyDescent="0.2">
      <c r="A4185" t="s">
        <v>21</v>
      </c>
      <c r="B4185" t="s">
        <v>4</v>
      </c>
      <c r="C4185">
        <f>_xlfn.XLOOKUP(B4185,'2.1.trackMPD'!$R$7:$R$29,'2.1.trackMPD'!$T$7:$T$29)</f>
        <v>6</v>
      </c>
      <c r="D4185">
        <v>1000</v>
      </c>
      <c r="E4185" t="s">
        <v>6400</v>
      </c>
      <c r="F4185" t="s">
        <v>110</v>
      </c>
      <c r="G4185" t="s">
        <v>140</v>
      </c>
      <c r="H4185" t="s">
        <v>6398</v>
      </c>
    </row>
    <row r="4186" spans="1:8" x14ac:dyDescent="0.2">
      <c r="A4186" t="s">
        <v>21</v>
      </c>
      <c r="B4186" t="s">
        <v>4</v>
      </c>
      <c r="C4186">
        <f>_xlfn.XLOOKUP(B4186,'2.1.trackMPD'!$R$7:$R$29,'2.1.trackMPD'!$T$7:$T$29)</f>
        <v>6</v>
      </c>
      <c r="D4186">
        <v>1000</v>
      </c>
      <c r="E4186" t="s">
        <v>6400</v>
      </c>
      <c r="F4186" t="s">
        <v>111</v>
      </c>
      <c r="G4186" t="s">
        <v>124</v>
      </c>
      <c r="H4186" t="s">
        <v>6398</v>
      </c>
    </row>
    <row r="4187" spans="1:8" x14ac:dyDescent="0.2">
      <c r="A4187" t="s">
        <v>21</v>
      </c>
      <c r="B4187" t="s">
        <v>4</v>
      </c>
      <c r="C4187">
        <f>_xlfn.XLOOKUP(B4187,'2.1.trackMPD'!$R$7:$R$29,'2.1.trackMPD'!$T$7:$T$29)</f>
        <v>6</v>
      </c>
      <c r="D4187">
        <v>1000</v>
      </c>
      <c r="E4187" t="s">
        <v>6400</v>
      </c>
      <c r="F4187" t="s">
        <v>111</v>
      </c>
      <c r="G4187" t="s">
        <v>140</v>
      </c>
      <c r="H4187" t="s">
        <v>6398</v>
      </c>
    </row>
    <row r="4188" spans="1:8" x14ac:dyDescent="0.2">
      <c r="A4188" t="s">
        <v>21</v>
      </c>
      <c r="B4188" t="s">
        <v>4</v>
      </c>
      <c r="C4188">
        <f>_xlfn.XLOOKUP(B4188,'2.1.trackMPD'!$R$7:$R$29,'2.1.trackMPD'!$T$7:$T$29)</f>
        <v>6</v>
      </c>
      <c r="D4188">
        <v>1000</v>
      </c>
      <c r="E4188" t="s">
        <v>6400</v>
      </c>
      <c r="F4188" t="s">
        <v>110</v>
      </c>
      <c r="G4188" t="s">
        <v>124</v>
      </c>
      <c r="H4188" t="s">
        <v>6399</v>
      </c>
    </row>
    <row r="4189" spans="1:8" x14ac:dyDescent="0.2">
      <c r="A4189" t="s">
        <v>21</v>
      </c>
      <c r="B4189" t="s">
        <v>4</v>
      </c>
      <c r="C4189">
        <f>_xlfn.XLOOKUP(B4189,'2.1.trackMPD'!$R$7:$R$29,'2.1.trackMPD'!$T$7:$T$29)</f>
        <v>6</v>
      </c>
      <c r="D4189">
        <v>1000</v>
      </c>
      <c r="E4189" t="s">
        <v>6400</v>
      </c>
      <c r="F4189" t="s">
        <v>110</v>
      </c>
      <c r="G4189" t="s">
        <v>140</v>
      </c>
      <c r="H4189" t="s">
        <v>6399</v>
      </c>
    </row>
    <row r="4190" spans="1:8" x14ac:dyDescent="0.2">
      <c r="A4190" t="s">
        <v>21</v>
      </c>
      <c r="B4190" t="s">
        <v>4</v>
      </c>
      <c r="C4190">
        <f>_xlfn.XLOOKUP(B4190,'2.1.trackMPD'!$R$7:$R$29,'2.1.trackMPD'!$T$7:$T$29)</f>
        <v>6</v>
      </c>
      <c r="D4190">
        <v>5000</v>
      </c>
      <c r="E4190" t="s">
        <v>6400</v>
      </c>
      <c r="F4190" t="s">
        <v>110</v>
      </c>
      <c r="G4190" t="s">
        <v>124</v>
      </c>
      <c r="H4190" t="s">
        <v>6398</v>
      </c>
    </row>
    <row r="4191" spans="1:8" x14ac:dyDescent="0.2">
      <c r="A4191" t="s">
        <v>21</v>
      </c>
      <c r="B4191" t="s">
        <v>4</v>
      </c>
      <c r="C4191">
        <f>_xlfn.XLOOKUP(B4191,'2.1.trackMPD'!$R$7:$R$29,'2.1.trackMPD'!$T$7:$T$29)</f>
        <v>6</v>
      </c>
      <c r="D4191">
        <v>5000</v>
      </c>
      <c r="E4191" t="s">
        <v>6400</v>
      </c>
      <c r="F4191" t="s">
        <v>110</v>
      </c>
      <c r="G4191" t="s">
        <v>140</v>
      </c>
      <c r="H4191" t="s">
        <v>6398</v>
      </c>
    </row>
    <row r="4192" spans="1:8" x14ac:dyDescent="0.2">
      <c r="A4192" t="s">
        <v>21</v>
      </c>
      <c r="B4192" t="s">
        <v>4</v>
      </c>
      <c r="C4192">
        <f>_xlfn.XLOOKUP(B4192,'2.1.trackMPD'!$R$7:$R$29,'2.1.trackMPD'!$T$7:$T$29)</f>
        <v>6</v>
      </c>
      <c r="D4192">
        <v>5000</v>
      </c>
      <c r="E4192" t="s">
        <v>6400</v>
      </c>
      <c r="F4192" t="s">
        <v>111</v>
      </c>
      <c r="G4192" t="s">
        <v>124</v>
      </c>
      <c r="H4192" t="s">
        <v>6398</v>
      </c>
    </row>
    <row r="4193" spans="1:8" x14ac:dyDescent="0.2">
      <c r="A4193" t="s">
        <v>21</v>
      </c>
      <c r="B4193" t="s">
        <v>4</v>
      </c>
      <c r="C4193">
        <f>_xlfn.XLOOKUP(B4193,'2.1.trackMPD'!$R$7:$R$29,'2.1.trackMPD'!$T$7:$T$29)</f>
        <v>6</v>
      </c>
      <c r="D4193">
        <v>5000</v>
      </c>
      <c r="E4193" t="s">
        <v>6400</v>
      </c>
      <c r="F4193" t="s">
        <v>111</v>
      </c>
      <c r="G4193" t="s">
        <v>140</v>
      </c>
      <c r="H4193" t="s">
        <v>6398</v>
      </c>
    </row>
    <row r="4194" spans="1:8" x14ac:dyDescent="0.2">
      <c r="A4194" t="s">
        <v>21</v>
      </c>
      <c r="B4194" t="s">
        <v>4</v>
      </c>
      <c r="C4194">
        <f>_xlfn.XLOOKUP(B4194,'2.1.trackMPD'!$R$7:$R$29,'2.1.trackMPD'!$T$7:$T$29)</f>
        <v>6</v>
      </c>
      <c r="D4194">
        <v>5000</v>
      </c>
      <c r="E4194" t="s">
        <v>6400</v>
      </c>
      <c r="F4194" t="s">
        <v>110</v>
      </c>
      <c r="G4194" t="s">
        <v>124</v>
      </c>
      <c r="H4194" t="s">
        <v>6399</v>
      </c>
    </row>
    <row r="4195" spans="1:8" x14ac:dyDescent="0.2">
      <c r="A4195" t="s">
        <v>21</v>
      </c>
      <c r="B4195" t="s">
        <v>4</v>
      </c>
      <c r="C4195">
        <f>_xlfn.XLOOKUP(B4195,'2.1.trackMPD'!$R$7:$R$29,'2.1.trackMPD'!$T$7:$T$29)</f>
        <v>6</v>
      </c>
      <c r="D4195">
        <v>5000</v>
      </c>
      <c r="E4195" t="s">
        <v>6400</v>
      </c>
      <c r="F4195" t="s">
        <v>110</v>
      </c>
      <c r="G4195" t="s">
        <v>140</v>
      </c>
      <c r="H4195" t="s">
        <v>6399</v>
      </c>
    </row>
    <row r="4196" spans="1:8" x14ac:dyDescent="0.2">
      <c r="A4196" t="s">
        <v>21</v>
      </c>
      <c r="B4196" t="s">
        <v>4</v>
      </c>
      <c r="C4196">
        <f>_xlfn.XLOOKUP(B4196,'2.1.trackMPD'!$R$7:$R$29,'2.1.trackMPD'!$T$7:$T$29)</f>
        <v>6</v>
      </c>
      <c r="D4196">
        <v>1</v>
      </c>
      <c r="E4196" t="s">
        <v>6401</v>
      </c>
      <c r="F4196" t="s">
        <v>110</v>
      </c>
      <c r="G4196" t="s">
        <v>124</v>
      </c>
      <c r="H4196" t="s">
        <v>6398</v>
      </c>
    </row>
    <row r="4197" spans="1:8" x14ac:dyDescent="0.2">
      <c r="A4197" t="s">
        <v>21</v>
      </c>
      <c r="B4197" t="s">
        <v>4</v>
      </c>
      <c r="C4197">
        <f>_xlfn.XLOOKUP(B4197,'2.1.trackMPD'!$R$7:$R$29,'2.1.trackMPD'!$T$7:$T$29)</f>
        <v>6</v>
      </c>
      <c r="D4197">
        <v>1</v>
      </c>
      <c r="E4197" t="s">
        <v>6401</v>
      </c>
      <c r="F4197" t="s">
        <v>110</v>
      </c>
      <c r="G4197" t="s">
        <v>140</v>
      </c>
      <c r="H4197" t="s">
        <v>6398</v>
      </c>
    </row>
    <row r="4198" spans="1:8" x14ac:dyDescent="0.2">
      <c r="A4198" t="s">
        <v>21</v>
      </c>
      <c r="B4198" t="s">
        <v>4</v>
      </c>
      <c r="C4198">
        <f>_xlfn.XLOOKUP(B4198,'2.1.trackMPD'!$R$7:$R$29,'2.1.trackMPD'!$T$7:$T$29)</f>
        <v>6</v>
      </c>
      <c r="D4198">
        <v>1</v>
      </c>
      <c r="E4198" t="s">
        <v>6401</v>
      </c>
      <c r="F4198" t="s">
        <v>111</v>
      </c>
      <c r="G4198" t="s">
        <v>124</v>
      </c>
      <c r="H4198" t="s">
        <v>6398</v>
      </c>
    </row>
    <row r="4199" spans="1:8" x14ac:dyDescent="0.2">
      <c r="A4199" t="s">
        <v>21</v>
      </c>
      <c r="B4199" t="s">
        <v>4</v>
      </c>
      <c r="C4199">
        <f>_xlfn.XLOOKUP(B4199,'2.1.trackMPD'!$R$7:$R$29,'2.1.trackMPD'!$T$7:$T$29)</f>
        <v>6</v>
      </c>
      <c r="D4199">
        <v>1</v>
      </c>
      <c r="E4199" t="s">
        <v>6401</v>
      </c>
      <c r="F4199" t="s">
        <v>111</v>
      </c>
      <c r="G4199" t="s">
        <v>140</v>
      </c>
      <c r="H4199" t="s">
        <v>6398</v>
      </c>
    </row>
    <row r="4200" spans="1:8" x14ac:dyDescent="0.2">
      <c r="A4200" t="s">
        <v>21</v>
      </c>
      <c r="B4200" t="s">
        <v>4</v>
      </c>
      <c r="C4200">
        <f>_xlfn.XLOOKUP(B4200,'2.1.trackMPD'!$R$7:$R$29,'2.1.trackMPD'!$T$7:$T$29)</f>
        <v>6</v>
      </c>
      <c r="D4200">
        <v>1</v>
      </c>
      <c r="E4200" t="s">
        <v>6401</v>
      </c>
      <c r="F4200" t="s">
        <v>110</v>
      </c>
      <c r="G4200" t="s">
        <v>124</v>
      </c>
      <c r="H4200" t="s">
        <v>6399</v>
      </c>
    </row>
    <row r="4201" spans="1:8" x14ac:dyDescent="0.2">
      <c r="A4201" t="s">
        <v>21</v>
      </c>
      <c r="B4201" t="s">
        <v>4</v>
      </c>
      <c r="C4201">
        <f>_xlfn.XLOOKUP(B4201,'2.1.trackMPD'!$R$7:$R$29,'2.1.trackMPD'!$T$7:$T$29)</f>
        <v>6</v>
      </c>
      <c r="D4201">
        <v>1</v>
      </c>
      <c r="E4201" t="s">
        <v>6401</v>
      </c>
      <c r="F4201" t="s">
        <v>110</v>
      </c>
      <c r="G4201" t="s">
        <v>140</v>
      </c>
      <c r="H4201" t="s">
        <v>6399</v>
      </c>
    </row>
    <row r="4202" spans="1:8" x14ac:dyDescent="0.2">
      <c r="A4202" t="s">
        <v>21</v>
      </c>
      <c r="B4202" t="s">
        <v>4</v>
      </c>
      <c r="C4202">
        <f>_xlfn.XLOOKUP(B4202,'2.1.trackMPD'!$R$7:$R$29,'2.1.trackMPD'!$T$7:$T$29)</f>
        <v>6</v>
      </c>
      <c r="D4202">
        <v>10</v>
      </c>
      <c r="E4202" t="s">
        <v>6401</v>
      </c>
      <c r="F4202" t="s">
        <v>110</v>
      </c>
      <c r="G4202" t="s">
        <v>124</v>
      </c>
      <c r="H4202" t="s">
        <v>6398</v>
      </c>
    </row>
    <row r="4203" spans="1:8" x14ac:dyDescent="0.2">
      <c r="A4203" t="s">
        <v>21</v>
      </c>
      <c r="B4203" t="s">
        <v>4</v>
      </c>
      <c r="C4203">
        <f>_xlfn.XLOOKUP(B4203,'2.1.trackMPD'!$R$7:$R$29,'2.1.trackMPD'!$T$7:$T$29)</f>
        <v>6</v>
      </c>
      <c r="D4203">
        <v>10</v>
      </c>
      <c r="E4203" t="s">
        <v>6401</v>
      </c>
      <c r="F4203" t="s">
        <v>110</v>
      </c>
      <c r="G4203" t="s">
        <v>140</v>
      </c>
      <c r="H4203" t="s">
        <v>6398</v>
      </c>
    </row>
    <row r="4204" spans="1:8" x14ac:dyDescent="0.2">
      <c r="A4204" t="s">
        <v>21</v>
      </c>
      <c r="B4204" t="s">
        <v>4</v>
      </c>
      <c r="C4204">
        <f>_xlfn.XLOOKUP(B4204,'2.1.trackMPD'!$R$7:$R$29,'2.1.trackMPD'!$T$7:$T$29)</f>
        <v>6</v>
      </c>
      <c r="D4204">
        <v>10</v>
      </c>
      <c r="E4204" t="s">
        <v>6401</v>
      </c>
      <c r="F4204" t="s">
        <v>111</v>
      </c>
      <c r="G4204" t="s">
        <v>124</v>
      </c>
      <c r="H4204" t="s">
        <v>6398</v>
      </c>
    </row>
    <row r="4205" spans="1:8" x14ac:dyDescent="0.2">
      <c r="A4205" t="s">
        <v>21</v>
      </c>
      <c r="B4205" t="s">
        <v>4</v>
      </c>
      <c r="C4205">
        <f>_xlfn.XLOOKUP(B4205,'2.1.trackMPD'!$R$7:$R$29,'2.1.trackMPD'!$T$7:$T$29)</f>
        <v>6</v>
      </c>
      <c r="D4205">
        <v>10</v>
      </c>
      <c r="E4205" t="s">
        <v>6401</v>
      </c>
      <c r="F4205" t="s">
        <v>111</v>
      </c>
      <c r="G4205" t="s">
        <v>140</v>
      </c>
      <c r="H4205" t="s">
        <v>6398</v>
      </c>
    </row>
    <row r="4206" spans="1:8" x14ac:dyDescent="0.2">
      <c r="A4206" t="s">
        <v>21</v>
      </c>
      <c r="B4206" t="s">
        <v>4</v>
      </c>
      <c r="C4206">
        <f>_xlfn.XLOOKUP(B4206,'2.1.trackMPD'!$R$7:$R$29,'2.1.trackMPD'!$T$7:$T$29)</f>
        <v>6</v>
      </c>
      <c r="D4206">
        <v>10</v>
      </c>
      <c r="E4206" t="s">
        <v>6401</v>
      </c>
      <c r="F4206" t="s">
        <v>110</v>
      </c>
      <c r="G4206" t="s">
        <v>124</v>
      </c>
      <c r="H4206" t="s">
        <v>6399</v>
      </c>
    </row>
    <row r="4207" spans="1:8" x14ac:dyDescent="0.2">
      <c r="A4207" t="s">
        <v>21</v>
      </c>
      <c r="B4207" t="s">
        <v>4</v>
      </c>
      <c r="C4207">
        <f>_xlfn.XLOOKUP(B4207,'2.1.trackMPD'!$R$7:$R$29,'2.1.trackMPD'!$T$7:$T$29)</f>
        <v>6</v>
      </c>
      <c r="D4207">
        <v>10</v>
      </c>
      <c r="E4207" t="s">
        <v>6401</v>
      </c>
      <c r="F4207" t="s">
        <v>110</v>
      </c>
      <c r="G4207" t="s">
        <v>140</v>
      </c>
      <c r="H4207" t="s">
        <v>6399</v>
      </c>
    </row>
    <row r="4208" spans="1:8" x14ac:dyDescent="0.2">
      <c r="A4208" t="s">
        <v>21</v>
      </c>
      <c r="B4208" t="s">
        <v>4</v>
      </c>
      <c r="C4208">
        <f>_xlfn.XLOOKUP(B4208,'2.1.trackMPD'!$R$7:$R$29,'2.1.trackMPD'!$T$7:$T$29)</f>
        <v>6</v>
      </c>
      <c r="D4208">
        <v>100</v>
      </c>
      <c r="E4208" t="s">
        <v>6401</v>
      </c>
      <c r="F4208" t="s">
        <v>110</v>
      </c>
      <c r="G4208" t="s">
        <v>124</v>
      </c>
      <c r="H4208" t="s">
        <v>6398</v>
      </c>
    </row>
    <row r="4209" spans="1:8" x14ac:dyDescent="0.2">
      <c r="A4209" t="s">
        <v>21</v>
      </c>
      <c r="B4209" t="s">
        <v>4</v>
      </c>
      <c r="C4209">
        <f>_xlfn.XLOOKUP(B4209,'2.1.trackMPD'!$R$7:$R$29,'2.1.trackMPD'!$T$7:$T$29)</f>
        <v>6</v>
      </c>
      <c r="D4209">
        <v>100</v>
      </c>
      <c r="E4209" t="s">
        <v>6401</v>
      </c>
      <c r="F4209" t="s">
        <v>110</v>
      </c>
      <c r="G4209" t="s">
        <v>140</v>
      </c>
      <c r="H4209" t="s">
        <v>6398</v>
      </c>
    </row>
    <row r="4210" spans="1:8" x14ac:dyDescent="0.2">
      <c r="A4210" t="s">
        <v>21</v>
      </c>
      <c r="B4210" t="s">
        <v>4</v>
      </c>
      <c r="C4210">
        <f>_xlfn.XLOOKUP(B4210,'2.1.trackMPD'!$R$7:$R$29,'2.1.trackMPD'!$T$7:$T$29)</f>
        <v>6</v>
      </c>
      <c r="D4210">
        <v>100</v>
      </c>
      <c r="E4210" t="s">
        <v>6401</v>
      </c>
      <c r="F4210" t="s">
        <v>111</v>
      </c>
      <c r="G4210" t="s">
        <v>124</v>
      </c>
      <c r="H4210" t="s">
        <v>6398</v>
      </c>
    </row>
    <row r="4211" spans="1:8" x14ac:dyDescent="0.2">
      <c r="A4211" t="s">
        <v>21</v>
      </c>
      <c r="B4211" t="s">
        <v>4</v>
      </c>
      <c r="C4211">
        <f>_xlfn.XLOOKUP(B4211,'2.1.trackMPD'!$R$7:$R$29,'2.1.trackMPD'!$T$7:$T$29)</f>
        <v>6</v>
      </c>
      <c r="D4211">
        <v>100</v>
      </c>
      <c r="E4211" t="s">
        <v>6401</v>
      </c>
      <c r="F4211" t="s">
        <v>111</v>
      </c>
      <c r="G4211" t="s">
        <v>140</v>
      </c>
      <c r="H4211" t="s">
        <v>6398</v>
      </c>
    </row>
    <row r="4212" spans="1:8" x14ac:dyDescent="0.2">
      <c r="A4212" t="s">
        <v>21</v>
      </c>
      <c r="B4212" t="s">
        <v>4</v>
      </c>
      <c r="C4212">
        <f>_xlfn.XLOOKUP(B4212,'2.1.trackMPD'!$R$7:$R$29,'2.1.trackMPD'!$T$7:$T$29)</f>
        <v>6</v>
      </c>
      <c r="D4212">
        <v>100</v>
      </c>
      <c r="E4212" t="s">
        <v>6401</v>
      </c>
      <c r="F4212" t="s">
        <v>110</v>
      </c>
      <c r="G4212" t="s">
        <v>124</v>
      </c>
      <c r="H4212" t="s">
        <v>6399</v>
      </c>
    </row>
    <row r="4213" spans="1:8" x14ac:dyDescent="0.2">
      <c r="A4213" t="s">
        <v>21</v>
      </c>
      <c r="B4213" t="s">
        <v>4</v>
      </c>
      <c r="C4213">
        <f>_xlfn.XLOOKUP(B4213,'2.1.trackMPD'!$R$7:$R$29,'2.1.trackMPD'!$T$7:$T$29)</f>
        <v>6</v>
      </c>
      <c r="D4213">
        <v>100</v>
      </c>
      <c r="E4213" t="s">
        <v>6401</v>
      </c>
      <c r="F4213" t="s">
        <v>110</v>
      </c>
      <c r="G4213" t="s">
        <v>140</v>
      </c>
      <c r="H4213" t="s">
        <v>6399</v>
      </c>
    </row>
    <row r="4214" spans="1:8" x14ac:dyDescent="0.2">
      <c r="A4214" t="s">
        <v>21</v>
      </c>
      <c r="B4214" t="s">
        <v>166</v>
      </c>
      <c r="C4214">
        <f>_xlfn.XLOOKUP(B4214,'2.1.trackMPD'!$R$7:$R$29,'2.1.trackMPD'!$T$7:$T$29)</f>
        <v>5</v>
      </c>
      <c r="D4214">
        <v>1</v>
      </c>
      <c r="E4214" t="s">
        <v>6396</v>
      </c>
      <c r="F4214" t="s">
        <v>110</v>
      </c>
      <c r="G4214" t="s">
        <v>124</v>
      </c>
      <c r="H4214" t="s">
        <v>6398</v>
      </c>
    </row>
    <row r="4215" spans="1:8" x14ac:dyDescent="0.2">
      <c r="A4215" t="s">
        <v>21</v>
      </c>
      <c r="B4215" t="s">
        <v>166</v>
      </c>
      <c r="C4215">
        <f>_xlfn.XLOOKUP(B4215,'2.1.trackMPD'!$R$7:$R$29,'2.1.trackMPD'!$T$7:$T$29)</f>
        <v>5</v>
      </c>
      <c r="D4215">
        <v>1</v>
      </c>
      <c r="E4215" t="s">
        <v>6396</v>
      </c>
      <c r="F4215" t="s">
        <v>110</v>
      </c>
      <c r="G4215" t="s">
        <v>140</v>
      </c>
      <c r="H4215" t="s">
        <v>6398</v>
      </c>
    </row>
    <row r="4216" spans="1:8" x14ac:dyDescent="0.2">
      <c r="A4216" t="s">
        <v>21</v>
      </c>
      <c r="B4216" t="s">
        <v>166</v>
      </c>
      <c r="C4216">
        <f>_xlfn.XLOOKUP(B4216,'2.1.trackMPD'!$R$7:$R$29,'2.1.trackMPD'!$T$7:$T$29)</f>
        <v>5</v>
      </c>
      <c r="D4216">
        <v>1</v>
      </c>
      <c r="E4216" t="s">
        <v>6396</v>
      </c>
      <c r="F4216" t="s">
        <v>111</v>
      </c>
      <c r="G4216" t="s">
        <v>124</v>
      </c>
      <c r="H4216" t="s">
        <v>6398</v>
      </c>
    </row>
    <row r="4217" spans="1:8" x14ac:dyDescent="0.2">
      <c r="A4217" t="s">
        <v>21</v>
      </c>
      <c r="B4217" t="s">
        <v>166</v>
      </c>
      <c r="C4217">
        <f>_xlfn.XLOOKUP(B4217,'2.1.trackMPD'!$R$7:$R$29,'2.1.trackMPD'!$T$7:$T$29)</f>
        <v>5</v>
      </c>
      <c r="D4217">
        <v>1</v>
      </c>
      <c r="E4217" t="s">
        <v>6396</v>
      </c>
      <c r="F4217" t="s">
        <v>111</v>
      </c>
      <c r="G4217" t="s">
        <v>140</v>
      </c>
      <c r="H4217" t="s">
        <v>6398</v>
      </c>
    </row>
    <row r="4218" spans="1:8" x14ac:dyDescent="0.2">
      <c r="A4218" t="s">
        <v>21</v>
      </c>
      <c r="B4218" t="s">
        <v>166</v>
      </c>
      <c r="C4218">
        <f>_xlfn.XLOOKUP(B4218,'2.1.trackMPD'!$R$7:$R$29,'2.1.trackMPD'!$T$7:$T$29)</f>
        <v>5</v>
      </c>
      <c r="D4218">
        <v>1</v>
      </c>
      <c r="E4218" t="s">
        <v>6396</v>
      </c>
      <c r="F4218" t="s">
        <v>110</v>
      </c>
      <c r="G4218" t="s">
        <v>124</v>
      </c>
      <c r="H4218" t="s">
        <v>6399</v>
      </c>
    </row>
    <row r="4219" spans="1:8" x14ac:dyDescent="0.2">
      <c r="A4219" t="s">
        <v>21</v>
      </c>
      <c r="B4219" t="s">
        <v>166</v>
      </c>
      <c r="C4219">
        <f>_xlfn.XLOOKUP(B4219,'2.1.trackMPD'!$R$7:$R$29,'2.1.trackMPD'!$T$7:$T$29)</f>
        <v>5</v>
      </c>
      <c r="D4219">
        <v>1</v>
      </c>
      <c r="E4219" t="s">
        <v>6396</v>
      </c>
      <c r="F4219" t="s">
        <v>110</v>
      </c>
      <c r="G4219" t="s">
        <v>140</v>
      </c>
      <c r="H4219" t="s">
        <v>6399</v>
      </c>
    </row>
    <row r="4220" spans="1:8" x14ac:dyDescent="0.2">
      <c r="A4220" t="s">
        <v>21</v>
      </c>
      <c r="B4220" t="s">
        <v>166</v>
      </c>
      <c r="C4220">
        <f>_xlfn.XLOOKUP(B4220,'2.1.trackMPD'!$R$7:$R$29,'2.1.trackMPD'!$T$7:$T$29)</f>
        <v>5</v>
      </c>
      <c r="D4220">
        <v>10</v>
      </c>
      <c r="E4220" t="s">
        <v>6396</v>
      </c>
      <c r="F4220" t="s">
        <v>110</v>
      </c>
      <c r="G4220" t="s">
        <v>124</v>
      </c>
      <c r="H4220" t="s">
        <v>6398</v>
      </c>
    </row>
    <row r="4221" spans="1:8" x14ac:dyDescent="0.2">
      <c r="A4221" t="s">
        <v>21</v>
      </c>
      <c r="B4221" t="s">
        <v>166</v>
      </c>
      <c r="C4221">
        <f>_xlfn.XLOOKUP(B4221,'2.1.trackMPD'!$R$7:$R$29,'2.1.trackMPD'!$T$7:$T$29)</f>
        <v>5</v>
      </c>
      <c r="D4221">
        <v>10</v>
      </c>
      <c r="E4221" t="s">
        <v>6396</v>
      </c>
      <c r="F4221" t="s">
        <v>110</v>
      </c>
      <c r="G4221" t="s">
        <v>140</v>
      </c>
      <c r="H4221" t="s">
        <v>6398</v>
      </c>
    </row>
    <row r="4222" spans="1:8" x14ac:dyDescent="0.2">
      <c r="A4222" t="s">
        <v>21</v>
      </c>
      <c r="B4222" t="s">
        <v>166</v>
      </c>
      <c r="C4222">
        <f>_xlfn.XLOOKUP(B4222,'2.1.trackMPD'!$R$7:$R$29,'2.1.trackMPD'!$T$7:$T$29)</f>
        <v>5</v>
      </c>
      <c r="D4222">
        <v>10</v>
      </c>
      <c r="E4222" t="s">
        <v>6396</v>
      </c>
      <c r="F4222" t="s">
        <v>111</v>
      </c>
      <c r="G4222" t="s">
        <v>124</v>
      </c>
      <c r="H4222" t="s">
        <v>6398</v>
      </c>
    </row>
    <row r="4223" spans="1:8" x14ac:dyDescent="0.2">
      <c r="A4223" t="s">
        <v>21</v>
      </c>
      <c r="B4223" t="s">
        <v>166</v>
      </c>
      <c r="C4223">
        <f>_xlfn.XLOOKUP(B4223,'2.1.trackMPD'!$R$7:$R$29,'2.1.trackMPD'!$T$7:$T$29)</f>
        <v>5</v>
      </c>
      <c r="D4223">
        <v>10</v>
      </c>
      <c r="E4223" t="s">
        <v>6396</v>
      </c>
      <c r="F4223" t="s">
        <v>111</v>
      </c>
      <c r="G4223" t="s">
        <v>140</v>
      </c>
      <c r="H4223" t="s">
        <v>6398</v>
      </c>
    </row>
    <row r="4224" spans="1:8" x14ac:dyDescent="0.2">
      <c r="A4224" t="s">
        <v>21</v>
      </c>
      <c r="B4224" t="s">
        <v>166</v>
      </c>
      <c r="C4224">
        <f>_xlfn.XLOOKUP(B4224,'2.1.trackMPD'!$R$7:$R$29,'2.1.trackMPD'!$T$7:$T$29)</f>
        <v>5</v>
      </c>
      <c r="D4224">
        <v>10</v>
      </c>
      <c r="E4224" t="s">
        <v>6396</v>
      </c>
      <c r="F4224" t="s">
        <v>110</v>
      </c>
      <c r="G4224" t="s">
        <v>124</v>
      </c>
      <c r="H4224" t="s">
        <v>6399</v>
      </c>
    </row>
    <row r="4225" spans="1:8" x14ac:dyDescent="0.2">
      <c r="A4225" t="s">
        <v>21</v>
      </c>
      <c r="B4225" t="s">
        <v>166</v>
      </c>
      <c r="C4225">
        <f>_xlfn.XLOOKUP(B4225,'2.1.trackMPD'!$R$7:$R$29,'2.1.trackMPD'!$T$7:$T$29)</f>
        <v>5</v>
      </c>
      <c r="D4225">
        <v>10</v>
      </c>
      <c r="E4225" t="s">
        <v>6396</v>
      </c>
      <c r="F4225" t="s">
        <v>110</v>
      </c>
      <c r="G4225" t="s">
        <v>140</v>
      </c>
      <c r="H4225" t="s">
        <v>6399</v>
      </c>
    </row>
    <row r="4226" spans="1:8" x14ac:dyDescent="0.2">
      <c r="A4226" t="s">
        <v>21</v>
      </c>
      <c r="B4226" t="s">
        <v>166</v>
      </c>
      <c r="C4226">
        <f>_xlfn.XLOOKUP(B4226,'2.1.trackMPD'!$R$7:$R$29,'2.1.trackMPD'!$T$7:$T$29)</f>
        <v>5</v>
      </c>
      <c r="D4226">
        <v>100</v>
      </c>
      <c r="E4226" t="s">
        <v>6396</v>
      </c>
      <c r="F4226" t="s">
        <v>110</v>
      </c>
      <c r="G4226" t="s">
        <v>124</v>
      </c>
      <c r="H4226" t="s">
        <v>6398</v>
      </c>
    </row>
    <row r="4227" spans="1:8" x14ac:dyDescent="0.2">
      <c r="A4227" t="s">
        <v>21</v>
      </c>
      <c r="B4227" t="s">
        <v>166</v>
      </c>
      <c r="C4227">
        <f>_xlfn.XLOOKUP(B4227,'2.1.trackMPD'!$R$7:$R$29,'2.1.trackMPD'!$T$7:$T$29)</f>
        <v>5</v>
      </c>
      <c r="D4227">
        <v>100</v>
      </c>
      <c r="E4227" t="s">
        <v>6396</v>
      </c>
      <c r="F4227" t="s">
        <v>110</v>
      </c>
      <c r="G4227" t="s">
        <v>140</v>
      </c>
      <c r="H4227" t="s">
        <v>6398</v>
      </c>
    </row>
    <row r="4228" spans="1:8" x14ac:dyDescent="0.2">
      <c r="A4228" t="s">
        <v>21</v>
      </c>
      <c r="B4228" t="s">
        <v>166</v>
      </c>
      <c r="C4228">
        <f>_xlfn.XLOOKUP(B4228,'2.1.trackMPD'!$R$7:$R$29,'2.1.trackMPD'!$T$7:$T$29)</f>
        <v>5</v>
      </c>
      <c r="D4228">
        <v>100</v>
      </c>
      <c r="E4228" t="s">
        <v>6396</v>
      </c>
      <c r="F4228" t="s">
        <v>111</v>
      </c>
      <c r="G4228" t="s">
        <v>124</v>
      </c>
      <c r="H4228" t="s">
        <v>6398</v>
      </c>
    </row>
    <row r="4229" spans="1:8" x14ac:dyDescent="0.2">
      <c r="A4229" t="s">
        <v>21</v>
      </c>
      <c r="B4229" t="s">
        <v>166</v>
      </c>
      <c r="C4229">
        <f>_xlfn.XLOOKUP(B4229,'2.1.trackMPD'!$R$7:$R$29,'2.1.trackMPD'!$T$7:$T$29)</f>
        <v>5</v>
      </c>
      <c r="D4229">
        <v>100</v>
      </c>
      <c r="E4229" t="s">
        <v>6396</v>
      </c>
      <c r="F4229" t="s">
        <v>111</v>
      </c>
      <c r="G4229" t="s">
        <v>140</v>
      </c>
      <c r="H4229" t="s">
        <v>6398</v>
      </c>
    </row>
    <row r="4230" spans="1:8" x14ac:dyDescent="0.2">
      <c r="A4230" t="s">
        <v>21</v>
      </c>
      <c r="B4230" t="s">
        <v>166</v>
      </c>
      <c r="C4230">
        <f>_xlfn.XLOOKUP(B4230,'2.1.trackMPD'!$R$7:$R$29,'2.1.trackMPD'!$T$7:$T$29)</f>
        <v>5</v>
      </c>
      <c r="D4230">
        <v>100</v>
      </c>
      <c r="E4230" t="s">
        <v>6396</v>
      </c>
      <c r="F4230" t="s">
        <v>110</v>
      </c>
      <c r="G4230" t="s">
        <v>124</v>
      </c>
      <c r="H4230" t="s">
        <v>6399</v>
      </c>
    </row>
    <row r="4231" spans="1:8" x14ac:dyDescent="0.2">
      <c r="A4231" t="s">
        <v>21</v>
      </c>
      <c r="B4231" t="s">
        <v>166</v>
      </c>
      <c r="C4231">
        <f>_xlfn.XLOOKUP(B4231,'2.1.trackMPD'!$R$7:$R$29,'2.1.trackMPD'!$T$7:$T$29)</f>
        <v>5</v>
      </c>
      <c r="D4231">
        <v>100</v>
      </c>
      <c r="E4231" t="s">
        <v>6396</v>
      </c>
      <c r="F4231" t="s">
        <v>110</v>
      </c>
      <c r="G4231" t="s">
        <v>140</v>
      </c>
      <c r="H4231" t="s">
        <v>6399</v>
      </c>
    </row>
    <row r="4232" spans="1:8" x14ac:dyDescent="0.2">
      <c r="A4232" t="s">
        <v>21</v>
      </c>
      <c r="B4232" t="s">
        <v>166</v>
      </c>
      <c r="C4232">
        <f>_xlfn.XLOOKUP(B4232,'2.1.trackMPD'!$R$7:$R$29,'2.1.trackMPD'!$T$7:$T$29)</f>
        <v>5</v>
      </c>
      <c r="D4232">
        <v>1000</v>
      </c>
      <c r="E4232" t="s">
        <v>6396</v>
      </c>
      <c r="F4232" t="s">
        <v>110</v>
      </c>
      <c r="G4232" t="s">
        <v>124</v>
      </c>
      <c r="H4232" t="s">
        <v>6398</v>
      </c>
    </row>
    <row r="4233" spans="1:8" x14ac:dyDescent="0.2">
      <c r="A4233" t="s">
        <v>21</v>
      </c>
      <c r="B4233" t="s">
        <v>166</v>
      </c>
      <c r="C4233">
        <f>_xlfn.XLOOKUP(B4233,'2.1.trackMPD'!$R$7:$R$29,'2.1.trackMPD'!$T$7:$T$29)</f>
        <v>5</v>
      </c>
      <c r="D4233">
        <v>1000</v>
      </c>
      <c r="E4233" t="s">
        <v>6396</v>
      </c>
      <c r="F4233" t="s">
        <v>110</v>
      </c>
      <c r="G4233" t="s">
        <v>140</v>
      </c>
      <c r="H4233" t="s">
        <v>6398</v>
      </c>
    </row>
    <row r="4234" spans="1:8" x14ac:dyDescent="0.2">
      <c r="A4234" t="s">
        <v>21</v>
      </c>
      <c r="B4234" t="s">
        <v>166</v>
      </c>
      <c r="C4234">
        <f>_xlfn.XLOOKUP(B4234,'2.1.trackMPD'!$R$7:$R$29,'2.1.trackMPD'!$T$7:$T$29)</f>
        <v>5</v>
      </c>
      <c r="D4234">
        <v>1000</v>
      </c>
      <c r="E4234" t="s">
        <v>6396</v>
      </c>
      <c r="F4234" t="s">
        <v>111</v>
      </c>
      <c r="G4234" t="s">
        <v>124</v>
      </c>
      <c r="H4234" t="s">
        <v>6398</v>
      </c>
    </row>
    <row r="4235" spans="1:8" x14ac:dyDescent="0.2">
      <c r="A4235" t="s">
        <v>21</v>
      </c>
      <c r="B4235" t="s">
        <v>166</v>
      </c>
      <c r="C4235">
        <f>_xlfn.XLOOKUP(B4235,'2.1.trackMPD'!$R$7:$R$29,'2.1.trackMPD'!$T$7:$T$29)</f>
        <v>5</v>
      </c>
      <c r="D4235">
        <v>1000</v>
      </c>
      <c r="E4235" t="s">
        <v>6396</v>
      </c>
      <c r="F4235" t="s">
        <v>111</v>
      </c>
      <c r="G4235" t="s">
        <v>140</v>
      </c>
      <c r="H4235" t="s">
        <v>6398</v>
      </c>
    </row>
    <row r="4236" spans="1:8" x14ac:dyDescent="0.2">
      <c r="A4236" t="s">
        <v>21</v>
      </c>
      <c r="B4236" t="s">
        <v>166</v>
      </c>
      <c r="C4236">
        <f>_xlfn.XLOOKUP(B4236,'2.1.trackMPD'!$R$7:$R$29,'2.1.trackMPD'!$T$7:$T$29)</f>
        <v>5</v>
      </c>
      <c r="D4236">
        <v>1000</v>
      </c>
      <c r="E4236" t="s">
        <v>6396</v>
      </c>
      <c r="F4236" t="s">
        <v>110</v>
      </c>
      <c r="G4236" t="s">
        <v>124</v>
      </c>
      <c r="H4236" t="s">
        <v>6399</v>
      </c>
    </row>
    <row r="4237" spans="1:8" x14ac:dyDescent="0.2">
      <c r="A4237" t="s">
        <v>21</v>
      </c>
      <c r="B4237" t="s">
        <v>166</v>
      </c>
      <c r="C4237">
        <f>_xlfn.XLOOKUP(B4237,'2.1.trackMPD'!$R$7:$R$29,'2.1.trackMPD'!$T$7:$T$29)</f>
        <v>5</v>
      </c>
      <c r="D4237">
        <v>1000</v>
      </c>
      <c r="E4237" t="s">
        <v>6396</v>
      </c>
      <c r="F4237" t="s">
        <v>110</v>
      </c>
      <c r="G4237" t="s">
        <v>140</v>
      </c>
      <c r="H4237" t="s">
        <v>6399</v>
      </c>
    </row>
    <row r="4238" spans="1:8" x14ac:dyDescent="0.2">
      <c r="A4238" t="s">
        <v>21</v>
      </c>
      <c r="B4238" t="s">
        <v>166</v>
      </c>
      <c r="C4238">
        <f>_xlfn.XLOOKUP(B4238,'2.1.trackMPD'!$R$7:$R$29,'2.1.trackMPD'!$T$7:$T$29)</f>
        <v>5</v>
      </c>
      <c r="D4238">
        <v>5000</v>
      </c>
      <c r="E4238" t="s">
        <v>6396</v>
      </c>
      <c r="F4238" t="s">
        <v>110</v>
      </c>
      <c r="G4238" t="s">
        <v>124</v>
      </c>
      <c r="H4238" t="s">
        <v>6398</v>
      </c>
    </row>
    <row r="4239" spans="1:8" x14ac:dyDescent="0.2">
      <c r="A4239" t="s">
        <v>21</v>
      </c>
      <c r="B4239" t="s">
        <v>166</v>
      </c>
      <c r="C4239">
        <f>_xlfn.XLOOKUP(B4239,'2.1.trackMPD'!$R$7:$R$29,'2.1.trackMPD'!$T$7:$T$29)</f>
        <v>5</v>
      </c>
      <c r="D4239">
        <v>5000</v>
      </c>
      <c r="E4239" t="s">
        <v>6396</v>
      </c>
      <c r="F4239" t="s">
        <v>110</v>
      </c>
      <c r="G4239" t="s">
        <v>140</v>
      </c>
      <c r="H4239" t="s">
        <v>6398</v>
      </c>
    </row>
    <row r="4240" spans="1:8" x14ac:dyDescent="0.2">
      <c r="A4240" t="s">
        <v>21</v>
      </c>
      <c r="B4240" t="s">
        <v>166</v>
      </c>
      <c r="C4240">
        <f>_xlfn.XLOOKUP(B4240,'2.1.trackMPD'!$R$7:$R$29,'2.1.trackMPD'!$T$7:$T$29)</f>
        <v>5</v>
      </c>
      <c r="D4240">
        <v>5000</v>
      </c>
      <c r="E4240" t="s">
        <v>6396</v>
      </c>
      <c r="F4240" t="s">
        <v>111</v>
      </c>
      <c r="G4240" t="s">
        <v>124</v>
      </c>
      <c r="H4240" t="s">
        <v>6398</v>
      </c>
    </row>
    <row r="4241" spans="1:8" x14ac:dyDescent="0.2">
      <c r="A4241" t="s">
        <v>21</v>
      </c>
      <c r="B4241" t="s">
        <v>166</v>
      </c>
      <c r="C4241">
        <f>_xlfn.XLOOKUP(B4241,'2.1.trackMPD'!$R$7:$R$29,'2.1.trackMPD'!$T$7:$T$29)</f>
        <v>5</v>
      </c>
      <c r="D4241">
        <v>5000</v>
      </c>
      <c r="E4241" t="s">
        <v>6396</v>
      </c>
      <c r="F4241" t="s">
        <v>111</v>
      </c>
      <c r="G4241" t="s">
        <v>140</v>
      </c>
      <c r="H4241" t="s">
        <v>6398</v>
      </c>
    </row>
    <row r="4242" spans="1:8" x14ac:dyDescent="0.2">
      <c r="A4242" t="s">
        <v>21</v>
      </c>
      <c r="B4242" t="s">
        <v>166</v>
      </c>
      <c r="C4242">
        <f>_xlfn.XLOOKUP(B4242,'2.1.trackMPD'!$R$7:$R$29,'2.1.trackMPD'!$T$7:$T$29)</f>
        <v>5</v>
      </c>
      <c r="D4242">
        <v>5000</v>
      </c>
      <c r="E4242" t="s">
        <v>6396</v>
      </c>
      <c r="F4242" t="s">
        <v>110</v>
      </c>
      <c r="G4242" t="s">
        <v>124</v>
      </c>
      <c r="H4242" t="s">
        <v>6399</v>
      </c>
    </row>
    <row r="4243" spans="1:8" x14ac:dyDescent="0.2">
      <c r="A4243" t="s">
        <v>21</v>
      </c>
      <c r="B4243" t="s">
        <v>166</v>
      </c>
      <c r="C4243">
        <f>_xlfn.XLOOKUP(B4243,'2.1.trackMPD'!$R$7:$R$29,'2.1.trackMPD'!$T$7:$T$29)</f>
        <v>5</v>
      </c>
      <c r="D4243">
        <v>5000</v>
      </c>
      <c r="E4243" t="s">
        <v>6396</v>
      </c>
      <c r="F4243" t="s">
        <v>110</v>
      </c>
      <c r="G4243" t="s">
        <v>140</v>
      </c>
      <c r="H4243" t="s">
        <v>6399</v>
      </c>
    </row>
    <row r="4244" spans="1:8" x14ac:dyDescent="0.2">
      <c r="A4244" t="s">
        <v>21</v>
      </c>
      <c r="B4244" t="s">
        <v>166</v>
      </c>
      <c r="C4244">
        <f>_xlfn.XLOOKUP(B4244,'2.1.trackMPD'!$R$7:$R$29,'2.1.trackMPD'!$T$7:$T$29)</f>
        <v>5</v>
      </c>
      <c r="D4244">
        <v>1</v>
      </c>
      <c r="E4244" t="s">
        <v>6400</v>
      </c>
      <c r="F4244" t="s">
        <v>110</v>
      </c>
      <c r="G4244" t="s">
        <v>124</v>
      </c>
      <c r="H4244" t="s">
        <v>6398</v>
      </c>
    </row>
    <row r="4245" spans="1:8" x14ac:dyDescent="0.2">
      <c r="A4245" t="s">
        <v>21</v>
      </c>
      <c r="B4245" t="s">
        <v>166</v>
      </c>
      <c r="C4245">
        <f>_xlfn.XLOOKUP(B4245,'2.1.trackMPD'!$R$7:$R$29,'2.1.trackMPD'!$T$7:$T$29)</f>
        <v>5</v>
      </c>
      <c r="D4245">
        <v>1</v>
      </c>
      <c r="E4245" t="s">
        <v>6400</v>
      </c>
      <c r="F4245" t="s">
        <v>110</v>
      </c>
      <c r="G4245" t="s">
        <v>140</v>
      </c>
      <c r="H4245" t="s">
        <v>6398</v>
      </c>
    </row>
    <row r="4246" spans="1:8" x14ac:dyDescent="0.2">
      <c r="A4246" t="s">
        <v>21</v>
      </c>
      <c r="B4246" t="s">
        <v>166</v>
      </c>
      <c r="C4246">
        <f>_xlfn.XLOOKUP(B4246,'2.1.trackMPD'!$R$7:$R$29,'2.1.trackMPD'!$T$7:$T$29)</f>
        <v>5</v>
      </c>
      <c r="D4246">
        <v>1</v>
      </c>
      <c r="E4246" t="s">
        <v>6400</v>
      </c>
      <c r="F4246" t="s">
        <v>111</v>
      </c>
      <c r="G4246" t="s">
        <v>124</v>
      </c>
      <c r="H4246" t="s">
        <v>6398</v>
      </c>
    </row>
    <row r="4247" spans="1:8" x14ac:dyDescent="0.2">
      <c r="A4247" t="s">
        <v>21</v>
      </c>
      <c r="B4247" t="s">
        <v>166</v>
      </c>
      <c r="C4247">
        <f>_xlfn.XLOOKUP(B4247,'2.1.trackMPD'!$R$7:$R$29,'2.1.trackMPD'!$T$7:$T$29)</f>
        <v>5</v>
      </c>
      <c r="D4247">
        <v>1</v>
      </c>
      <c r="E4247" t="s">
        <v>6400</v>
      </c>
      <c r="F4247" t="s">
        <v>111</v>
      </c>
      <c r="G4247" t="s">
        <v>140</v>
      </c>
      <c r="H4247" t="s">
        <v>6398</v>
      </c>
    </row>
    <row r="4248" spans="1:8" x14ac:dyDescent="0.2">
      <c r="A4248" t="s">
        <v>21</v>
      </c>
      <c r="B4248" t="s">
        <v>166</v>
      </c>
      <c r="C4248">
        <f>_xlfn.XLOOKUP(B4248,'2.1.trackMPD'!$R$7:$R$29,'2.1.trackMPD'!$T$7:$T$29)</f>
        <v>5</v>
      </c>
      <c r="D4248">
        <v>1</v>
      </c>
      <c r="E4248" t="s">
        <v>6400</v>
      </c>
      <c r="F4248" t="s">
        <v>110</v>
      </c>
      <c r="G4248" t="s">
        <v>124</v>
      </c>
      <c r="H4248" t="s">
        <v>6399</v>
      </c>
    </row>
    <row r="4249" spans="1:8" x14ac:dyDescent="0.2">
      <c r="A4249" t="s">
        <v>21</v>
      </c>
      <c r="B4249" t="s">
        <v>166</v>
      </c>
      <c r="C4249">
        <f>_xlfn.XLOOKUP(B4249,'2.1.trackMPD'!$R$7:$R$29,'2.1.trackMPD'!$T$7:$T$29)</f>
        <v>5</v>
      </c>
      <c r="D4249">
        <v>1</v>
      </c>
      <c r="E4249" t="s">
        <v>6400</v>
      </c>
      <c r="F4249" t="s">
        <v>110</v>
      </c>
      <c r="G4249" t="s">
        <v>140</v>
      </c>
      <c r="H4249" t="s">
        <v>6399</v>
      </c>
    </row>
    <row r="4250" spans="1:8" x14ac:dyDescent="0.2">
      <c r="A4250" t="s">
        <v>21</v>
      </c>
      <c r="B4250" t="s">
        <v>166</v>
      </c>
      <c r="C4250">
        <f>_xlfn.XLOOKUP(B4250,'2.1.trackMPD'!$R$7:$R$29,'2.1.trackMPD'!$T$7:$T$29)</f>
        <v>5</v>
      </c>
      <c r="D4250">
        <v>10</v>
      </c>
      <c r="E4250" t="s">
        <v>6400</v>
      </c>
      <c r="F4250" t="s">
        <v>110</v>
      </c>
      <c r="G4250" t="s">
        <v>124</v>
      </c>
      <c r="H4250" t="s">
        <v>6398</v>
      </c>
    </row>
    <row r="4251" spans="1:8" x14ac:dyDescent="0.2">
      <c r="A4251" t="s">
        <v>21</v>
      </c>
      <c r="B4251" t="s">
        <v>166</v>
      </c>
      <c r="C4251">
        <f>_xlfn.XLOOKUP(B4251,'2.1.trackMPD'!$R$7:$R$29,'2.1.trackMPD'!$T$7:$T$29)</f>
        <v>5</v>
      </c>
      <c r="D4251">
        <v>10</v>
      </c>
      <c r="E4251" t="s">
        <v>6400</v>
      </c>
      <c r="F4251" t="s">
        <v>110</v>
      </c>
      <c r="G4251" t="s">
        <v>140</v>
      </c>
      <c r="H4251" t="s">
        <v>6398</v>
      </c>
    </row>
    <row r="4252" spans="1:8" x14ac:dyDescent="0.2">
      <c r="A4252" t="s">
        <v>21</v>
      </c>
      <c r="B4252" t="s">
        <v>166</v>
      </c>
      <c r="C4252">
        <f>_xlfn.XLOOKUP(B4252,'2.1.trackMPD'!$R$7:$R$29,'2.1.trackMPD'!$T$7:$T$29)</f>
        <v>5</v>
      </c>
      <c r="D4252">
        <v>10</v>
      </c>
      <c r="E4252" t="s">
        <v>6400</v>
      </c>
      <c r="F4252" t="s">
        <v>111</v>
      </c>
      <c r="G4252" t="s">
        <v>124</v>
      </c>
      <c r="H4252" t="s">
        <v>6398</v>
      </c>
    </row>
    <row r="4253" spans="1:8" x14ac:dyDescent="0.2">
      <c r="A4253" t="s">
        <v>21</v>
      </c>
      <c r="B4253" t="s">
        <v>166</v>
      </c>
      <c r="C4253">
        <f>_xlfn.XLOOKUP(B4253,'2.1.trackMPD'!$R$7:$R$29,'2.1.trackMPD'!$T$7:$T$29)</f>
        <v>5</v>
      </c>
      <c r="D4253">
        <v>10</v>
      </c>
      <c r="E4253" t="s">
        <v>6400</v>
      </c>
      <c r="F4253" t="s">
        <v>111</v>
      </c>
      <c r="G4253" t="s">
        <v>140</v>
      </c>
      <c r="H4253" t="s">
        <v>6398</v>
      </c>
    </row>
    <row r="4254" spans="1:8" x14ac:dyDescent="0.2">
      <c r="A4254" t="s">
        <v>21</v>
      </c>
      <c r="B4254" t="s">
        <v>166</v>
      </c>
      <c r="C4254">
        <f>_xlfn.XLOOKUP(B4254,'2.1.trackMPD'!$R$7:$R$29,'2.1.trackMPD'!$T$7:$T$29)</f>
        <v>5</v>
      </c>
      <c r="D4254">
        <v>10</v>
      </c>
      <c r="E4254" t="s">
        <v>6400</v>
      </c>
      <c r="F4254" t="s">
        <v>110</v>
      </c>
      <c r="G4254" t="s">
        <v>124</v>
      </c>
      <c r="H4254" t="s">
        <v>6399</v>
      </c>
    </row>
    <row r="4255" spans="1:8" x14ac:dyDescent="0.2">
      <c r="A4255" t="s">
        <v>21</v>
      </c>
      <c r="B4255" t="s">
        <v>166</v>
      </c>
      <c r="C4255">
        <f>_xlfn.XLOOKUP(B4255,'2.1.trackMPD'!$R$7:$R$29,'2.1.trackMPD'!$T$7:$T$29)</f>
        <v>5</v>
      </c>
      <c r="D4255">
        <v>10</v>
      </c>
      <c r="E4255" t="s">
        <v>6400</v>
      </c>
      <c r="F4255" t="s">
        <v>110</v>
      </c>
      <c r="G4255" t="s">
        <v>140</v>
      </c>
      <c r="H4255" t="s">
        <v>6399</v>
      </c>
    </row>
    <row r="4256" spans="1:8" x14ac:dyDescent="0.2">
      <c r="A4256" t="s">
        <v>21</v>
      </c>
      <c r="B4256" t="s">
        <v>166</v>
      </c>
      <c r="C4256">
        <f>_xlfn.XLOOKUP(B4256,'2.1.trackMPD'!$R$7:$R$29,'2.1.trackMPD'!$T$7:$T$29)</f>
        <v>5</v>
      </c>
      <c r="D4256">
        <v>100</v>
      </c>
      <c r="E4256" t="s">
        <v>6400</v>
      </c>
      <c r="F4256" t="s">
        <v>110</v>
      </c>
      <c r="G4256" t="s">
        <v>124</v>
      </c>
      <c r="H4256" t="s">
        <v>6398</v>
      </c>
    </row>
    <row r="4257" spans="1:8" x14ac:dyDescent="0.2">
      <c r="A4257" t="s">
        <v>21</v>
      </c>
      <c r="B4257" t="s">
        <v>166</v>
      </c>
      <c r="C4257">
        <f>_xlfn.XLOOKUP(B4257,'2.1.trackMPD'!$R$7:$R$29,'2.1.trackMPD'!$T$7:$T$29)</f>
        <v>5</v>
      </c>
      <c r="D4257">
        <v>100</v>
      </c>
      <c r="E4257" t="s">
        <v>6400</v>
      </c>
      <c r="F4257" t="s">
        <v>110</v>
      </c>
      <c r="G4257" t="s">
        <v>140</v>
      </c>
      <c r="H4257" t="s">
        <v>6398</v>
      </c>
    </row>
    <row r="4258" spans="1:8" x14ac:dyDescent="0.2">
      <c r="A4258" t="s">
        <v>21</v>
      </c>
      <c r="B4258" t="s">
        <v>166</v>
      </c>
      <c r="C4258">
        <f>_xlfn.XLOOKUP(B4258,'2.1.trackMPD'!$R$7:$R$29,'2.1.trackMPD'!$T$7:$T$29)</f>
        <v>5</v>
      </c>
      <c r="D4258">
        <v>100</v>
      </c>
      <c r="E4258" t="s">
        <v>6400</v>
      </c>
      <c r="F4258" t="s">
        <v>111</v>
      </c>
      <c r="G4258" t="s">
        <v>124</v>
      </c>
      <c r="H4258" t="s">
        <v>6398</v>
      </c>
    </row>
    <row r="4259" spans="1:8" x14ac:dyDescent="0.2">
      <c r="A4259" t="s">
        <v>21</v>
      </c>
      <c r="B4259" t="s">
        <v>166</v>
      </c>
      <c r="C4259">
        <f>_xlfn.XLOOKUP(B4259,'2.1.trackMPD'!$R$7:$R$29,'2.1.trackMPD'!$T$7:$T$29)</f>
        <v>5</v>
      </c>
      <c r="D4259">
        <v>100</v>
      </c>
      <c r="E4259" t="s">
        <v>6400</v>
      </c>
      <c r="F4259" t="s">
        <v>111</v>
      </c>
      <c r="G4259" t="s">
        <v>140</v>
      </c>
      <c r="H4259" t="s">
        <v>6398</v>
      </c>
    </row>
    <row r="4260" spans="1:8" x14ac:dyDescent="0.2">
      <c r="A4260" t="s">
        <v>21</v>
      </c>
      <c r="B4260" t="s">
        <v>166</v>
      </c>
      <c r="C4260">
        <f>_xlfn.XLOOKUP(B4260,'2.1.trackMPD'!$R$7:$R$29,'2.1.trackMPD'!$T$7:$T$29)</f>
        <v>5</v>
      </c>
      <c r="D4260">
        <v>100</v>
      </c>
      <c r="E4260" t="s">
        <v>6400</v>
      </c>
      <c r="F4260" t="s">
        <v>110</v>
      </c>
      <c r="G4260" t="s">
        <v>124</v>
      </c>
      <c r="H4260" t="s">
        <v>6399</v>
      </c>
    </row>
    <row r="4261" spans="1:8" x14ac:dyDescent="0.2">
      <c r="A4261" t="s">
        <v>21</v>
      </c>
      <c r="B4261" t="s">
        <v>166</v>
      </c>
      <c r="C4261">
        <f>_xlfn.XLOOKUP(B4261,'2.1.trackMPD'!$R$7:$R$29,'2.1.trackMPD'!$T$7:$T$29)</f>
        <v>5</v>
      </c>
      <c r="D4261">
        <v>100</v>
      </c>
      <c r="E4261" t="s">
        <v>6400</v>
      </c>
      <c r="F4261" t="s">
        <v>110</v>
      </c>
      <c r="G4261" t="s">
        <v>140</v>
      </c>
      <c r="H4261" t="s">
        <v>6399</v>
      </c>
    </row>
    <row r="4262" spans="1:8" x14ac:dyDescent="0.2">
      <c r="A4262" t="s">
        <v>21</v>
      </c>
      <c r="B4262" t="s">
        <v>166</v>
      </c>
      <c r="C4262">
        <f>_xlfn.XLOOKUP(B4262,'2.1.trackMPD'!$R$7:$R$29,'2.1.trackMPD'!$T$7:$T$29)</f>
        <v>5</v>
      </c>
      <c r="D4262">
        <v>1000</v>
      </c>
      <c r="E4262" t="s">
        <v>6400</v>
      </c>
      <c r="F4262" t="s">
        <v>110</v>
      </c>
      <c r="G4262" t="s">
        <v>124</v>
      </c>
      <c r="H4262" t="s">
        <v>6398</v>
      </c>
    </row>
    <row r="4263" spans="1:8" x14ac:dyDescent="0.2">
      <c r="A4263" t="s">
        <v>21</v>
      </c>
      <c r="B4263" t="s">
        <v>166</v>
      </c>
      <c r="C4263">
        <f>_xlfn.XLOOKUP(B4263,'2.1.trackMPD'!$R$7:$R$29,'2.1.trackMPD'!$T$7:$T$29)</f>
        <v>5</v>
      </c>
      <c r="D4263">
        <v>1000</v>
      </c>
      <c r="E4263" t="s">
        <v>6400</v>
      </c>
      <c r="F4263" t="s">
        <v>110</v>
      </c>
      <c r="G4263" t="s">
        <v>140</v>
      </c>
      <c r="H4263" t="s">
        <v>6398</v>
      </c>
    </row>
    <row r="4264" spans="1:8" x14ac:dyDescent="0.2">
      <c r="A4264" t="s">
        <v>21</v>
      </c>
      <c r="B4264" t="s">
        <v>166</v>
      </c>
      <c r="C4264">
        <f>_xlfn.XLOOKUP(B4264,'2.1.trackMPD'!$R$7:$R$29,'2.1.trackMPD'!$T$7:$T$29)</f>
        <v>5</v>
      </c>
      <c r="D4264">
        <v>1000</v>
      </c>
      <c r="E4264" t="s">
        <v>6400</v>
      </c>
      <c r="F4264" t="s">
        <v>111</v>
      </c>
      <c r="G4264" t="s">
        <v>124</v>
      </c>
      <c r="H4264" t="s">
        <v>6398</v>
      </c>
    </row>
    <row r="4265" spans="1:8" x14ac:dyDescent="0.2">
      <c r="A4265" t="s">
        <v>21</v>
      </c>
      <c r="B4265" t="s">
        <v>166</v>
      </c>
      <c r="C4265">
        <f>_xlfn.XLOOKUP(B4265,'2.1.trackMPD'!$R$7:$R$29,'2.1.trackMPD'!$T$7:$T$29)</f>
        <v>5</v>
      </c>
      <c r="D4265">
        <v>1000</v>
      </c>
      <c r="E4265" t="s">
        <v>6400</v>
      </c>
      <c r="F4265" t="s">
        <v>111</v>
      </c>
      <c r="G4265" t="s">
        <v>140</v>
      </c>
      <c r="H4265" t="s">
        <v>6398</v>
      </c>
    </row>
    <row r="4266" spans="1:8" x14ac:dyDescent="0.2">
      <c r="A4266" t="s">
        <v>21</v>
      </c>
      <c r="B4266" t="s">
        <v>166</v>
      </c>
      <c r="C4266">
        <f>_xlfn.XLOOKUP(B4266,'2.1.trackMPD'!$R$7:$R$29,'2.1.trackMPD'!$T$7:$T$29)</f>
        <v>5</v>
      </c>
      <c r="D4266">
        <v>1000</v>
      </c>
      <c r="E4266" t="s">
        <v>6400</v>
      </c>
      <c r="F4266" t="s">
        <v>110</v>
      </c>
      <c r="G4266" t="s">
        <v>124</v>
      </c>
      <c r="H4266" t="s">
        <v>6399</v>
      </c>
    </row>
    <row r="4267" spans="1:8" x14ac:dyDescent="0.2">
      <c r="A4267" t="s">
        <v>21</v>
      </c>
      <c r="B4267" t="s">
        <v>166</v>
      </c>
      <c r="C4267">
        <f>_xlfn.XLOOKUP(B4267,'2.1.trackMPD'!$R$7:$R$29,'2.1.trackMPD'!$T$7:$T$29)</f>
        <v>5</v>
      </c>
      <c r="D4267">
        <v>1000</v>
      </c>
      <c r="E4267" t="s">
        <v>6400</v>
      </c>
      <c r="F4267" t="s">
        <v>110</v>
      </c>
      <c r="G4267" t="s">
        <v>140</v>
      </c>
      <c r="H4267" t="s">
        <v>6399</v>
      </c>
    </row>
    <row r="4268" spans="1:8" x14ac:dyDescent="0.2">
      <c r="A4268" t="s">
        <v>21</v>
      </c>
      <c r="B4268" t="s">
        <v>166</v>
      </c>
      <c r="C4268">
        <f>_xlfn.XLOOKUP(B4268,'2.1.trackMPD'!$R$7:$R$29,'2.1.trackMPD'!$T$7:$T$29)</f>
        <v>5</v>
      </c>
      <c r="D4268">
        <v>5000</v>
      </c>
      <c r="E4268" t="s">
        <v>6400</v>
      </c>
      <c r="F4268" t="s">
        <v>110</v>
      </c>
      <c r="G4268" t="s">
        <v>124</v>
      </c>
      <c r="H4268" t="s">
        <v>6398</v>
      </c>
    </row>
    <row r="4269" spans="1:8" x14ac:dyDescent="0.2">
      <c r="A4269" t="s">
        <v>21</v>
      </c>
      <c r="B4269" t="s">
        <v>166</v>
      </c>
      <c r="C4269">
        <f>_xlfn.XLOOKUP(B4269,'2.1.trackMPD'!$R$7:$R$29,'2.1.trackMPD'!$T$7:$T$29)</f>
        <v>5</v>
      </c>
      <c r="D4269">
        <v>5000</v>
      </c>
      <c r="E4269" t="s">
        <v>6400</v>
      </c>
      <c r="F4269" t="s">
        <v>110</v>
      </c>
      <c r="G4269" t="s">
        <v>140</v>
      </c>
      <c r="H4269" t="s">
        <v>6398</v>
      </c>
    </row>
    <row r="4270" spans="1:8" x14ac:dyDescent="0.2">
      <c r="A4270" t="s">
        <v>21</v>
      </c>
      <c r="B4270" t="s">
        <v>166</v>
      </c>
      <c r="C4270">
        <f>_xlfn.XLOOKUP(B4270,'2.1.trackMPD'!$R$7:$R$29,'2.1.trackMPD'!$T$7:$T$29)</f>
        <v>5</v>
      </c>
      <c r="D4270">
        <v>5000</v>
      </c>
      <c r="E4270" t="s">
        <v>6400</v>
      </c>
      <c r="F4270" t="s">
        <v>111</v>
      </c>
      <c r="G4270" t="s">
        <v>124</v>
      </c>
      <c r="H4270" t="s">
        <v>6398</v>
      </c>
    </row>
    <row r="4271" spans="1:8" x14ac:dyDescent="0.2">
      <c r="A4271" t="s">
        <v>21</v>
      </c>
      <c r="B4271" t="s">
        <v>166</v>
      </c>
      <c r="C4271">
        <f>_xlfn.XLOOKUP(B4271,'2.1.trackMPD'!$R$7:$R$29,'2.1.trackMPD'!$T$7:$T$29)</f>
        <v>5</v>
      </c>
      <c r="D4271">
        <v>5000</v>
      </c>
      <c r="E4271" t="s">
        <v>6400</v>
      </c>
      <c r="F4271" t="s">
        <v>111</v>
      </c>
      <c r="G4271" t="s">
        <v>140</v>
      </c>
      <c r="H4271" t="s">
        <v>6398</v>
      </c>
    </row>
    <row r="4272" spans="1:8" x14ac:dyDescent="0.2">
      <c r="A4272" t="s">
        <v>21</v>
      </c>
      <c r="B4272" t="s">
        <v>166</v>
      </c>
      <c r="C4272">
        <f>_xlfn.XLOOKUP(B4272,'2.1.trackMPD'!$R$7:$R$29,'2.1.trackMPD'!$T$7:$T$29)</f>
        <v>5</v>
      </c>
      <c r="D4272">
        <v>5000</v>
      </c>
      <c r="E4272" t="s">
        <v>6400</v>
      </c>
      <c r="F4272" t="s">
        <v>110</v>
      </c>
      <c r="G4272" t="s">
        <v>124</v>
      </c>
      <c r="H4272" t="s">
        <v>6399</v>
      </c>
    </row>
    <row r="4273" spans="1:8" x14ac:dyDescent="0.2">
      <c r="A4273" t="s">
        <v>21</v>
      </c>
      <c r="B4273" t="s">
        <v>166</v>
      </c>
      <c r="C4273">
        <f>_xlfn.XLOOKUP(B4273,'2.1.trackMPD'!$R$7:$R$29,'2.1.trackMPD'!$T$7:$T$29)</f>
        <v>5</v>
      </c>
      <c r="D4273">
        <v>5000</v>
      </c>
      <c r="E4273" t="s">
        <v>6400</v>
      </c>
      <c r="F4273" t="s">
        <v>110</v>
      </c>
      <c r="G4273" t="s">
        <v>140</v>
      </c>
      <c r="H4273" t="s">
        <v>6399</v>
      </c>
    </row>
    <row r="4274" spans="1:8" x14ac:dyDescent="0.2">
      <c r="A4274" t="s">
        <v>21</v>
      </c>
      <c r="B4274" t="s">
        <v>166</v>
      </c>
      <c r="C4274">
        <f>_xlfn.XLOOKUP(B4274,'2.1.trackMPD'!$R$7:$R$29,'2.1.trackMPD'!$T$7:$T$29)</f>
        <v>5</v>
      </c>
      <c r="D4274">
        <v>1</v>
      </c>
      <c r="E4274" t="s">
        <v>6401</v>
      </c>
      <c r="F4274" t="s">
        <v>110</v>
      </c>
      <c r="G4274" t="s">
        <v>124</v>
      </c>
      <c r="H4274" t="s">
        <v>6398</v>
      </c>
    </row>
    <row r="4275" spans="1:8" x14ac:dyDescent="0.2">
      <c r="A4275" t="s">
        <v>21</v>
      </c>
      <c r="B4275" t="s">
        <v>166</v>
      </c>
      <c r="C4275">
        <f>_xlfn.XLOOKUP(B4275,'2.1.trackMPD'!$R$7:$R$29,'2.1.trackMPD'!$T$7:$T$29)</f>
        <v>5</v>
      </c>
      <c r="D4275">
        <v>1</v>
      </c>
      <c r="E4275" t="s">
        <v>6401</v>
      </c>
      <c r="F4275" t="s">
        <v>110</v>
      </c>
      <c r="G4275" t="s">
        <v>140</v>
      </c>
      <c r="H4275" t="s">
        <v>6398</v>
      </c>
    </row>
    <row r="4276" spans="1:8" x14ac:dyDescent="0.2">
      <c r="A4276" t="s">
        <v>21</v>
      </c>
      <c r="B4276" t="s">
        <v>166</v>
      </c>
      <c r="C4276">
        <f>_xlfn.XLOOKUP(B4276,'2.1.trackMPD'!$R$7:$R$29,'2.1.trackMPD'!$T$7:$T$29)</f>
        <v>5</v>
      </c>
      <c r="D4276">
        <v>1</v>
      </c>
      <c r="E4276" t="s">
        <v>6401</v>
      </c>
      <c r="F4276" t="s">
        <v>111</v>
      </c>
      <c r="G4276" t="s">
        <v>124</v>
      </c>
      <c r="H4276" t="s">
        <v>6398</v>
      </c>
    </row>
    <row r="4277" spans="1:8" x14ac:dyDescent="0.2">
      <c r="A4277" t="s">
        <v>21</v>
      </c>
      <c r="B4277" t="s">
        <v>166</v>
      </c>
      <c r="C4277">
        <f>_xlfn.XLOOKUP(B4277,'2.1.trackMPD'!$R$7:$R$29,'2.1.trackMPD'!$T$7:$T$29)</f>
        <v>5</v>
      </c>
      <c r="D4277">
        <v>1</v>
      </c>
      <c r="E4277" t="s">
        <v>6401</v>
      </c>
      <c r="F4277" t="s">
        <v>111</v>
      </c>
      <c r="G4277" t="s">
        <v>140</v>
      </c>
      <c r="H4277" t="s">
        <v>6398</v>
      </c>
    </row>
    <row r="4278" spans="1:8" x14ac:dyDescent="0.2">
      <c r="A4278" t="s">
        <v>21</v>
      </c>
      <c r="B4278" t="s">
        <v>166</v>
      </c>
      <c r="C4278">
        <f>_xlfn.XLOOKUP(B4278,'2.1.trackMPD'!$R$7:$R$29,'2.1.trackMPD'!$T$7:$T$29)</f>
        <v>5</v>
      </c>
      <c r="D4278">
        <v>1</v>
      </c>
      <c r="E4278" t="s">
        <v>6401</v>
      </c>
      <c r="F4278" t="s">
        <v>110</v>
      </c>
      <c r="G4278" t="s">
        <v>124</v>
      </c>
      <c r="H4278" t="s">
        <v>6399</v>
      </c>
    </row>
    <row r="4279" spans="1:8" x14ac:dyDescent="0.2">
      <c r="A4279" t="s">
        <v>21</v>
      </c>
      <c r="B4279" t="s">
        <v>166</v>
      </c>
      <c r="C4279">
        <f>_xlfn.XLOOKUP(B4279,'2.1.trackMPD'!$R$7:$R$29,'2.1.trackMPD'!$T$7:$T$29)</f>
        <v>5</v>
      </c>
      <c r="D4279">
        <v>1</v>
      </c>
      <c r="E4279" t="s">
        <v>6401</v>
      </c>
      <c r="F4279" t="s">
        <v>110</v>
      </c>
      <c r="G4279" t="s">
        <v>140</v>
      </c>
      <c r="H4279" t="s">
        <v>6399</v>
      </c>
    </row>
    <row r="4280" spans="1:8" x14ac:dyDescent="0.2">
      <c r="A4280" t="s">
        <v>21</v>
      </c>
      <c r="B4280" t="s">
        <v>166</v>
      </c>
      <c r="C4280">
        <f>_xlfn.XLOOKUP(B4280,'2.1.trackMPD'!$R$7:$R$29,'2.1.trackMPD'!$T$7:$T$29)</f>
        <v>5</v>
      </c>
      <c r="D4280">
        <v>10</v>
      </c>
      <c r="E4280" t="s">
        <v>6401</v>
      </c>
      <c r="F4280" t="s">
        <v>110</v>
      </c>
      <c r="G4280" t="s">
        <v>124</v>
      </c>
      <c r="H4280" t="s">
        <v>6398</v>
      </c>
    </row>
    <row r="4281" spans="1:8" x14ac:dyDescent="0.2">
      <c r="A4281" t="s">
        <v>21</v>
      </c>
      <c r="B4281" t="s">
        <v>166</v>
      </c>
      <c r="C4281">
        <f>_xlfn.XLOOKUP(B4281,'2.1.trackMPD'!$R$7:$R$29,'2.1.trackMPD'!$T$7:$T$29)</f>
        <v>5</v>
      </c>
      <c r="D4281">
        <v>10</v>
      </c>
      <c r="E4281" t="s">
        <v>6401</v>
      </c>
      <c r="F4281" t="s">
        <v>110</v>
      </c>
      <c r="G4281" t="s">
        <v>140</v>
      </c>
      <c r="H4281" t="s">
        <v>6398</v>
      </c>
    </row>
    <row r="4282" spans="1:8" x14ac:dyDescent="0.2">
      <c r="A4282" t="s">
        <v>21</v>
      </c>
      <c r="B4282" t="s">
        <v>166</v>
      </c>
      <c r="C4282">
        <f>_xlfn.XLOOKUP(B4282,'2.1.trackMPD'!$R$7:$R$29,'2.1.trackMPD'!$T$7:$T$29)</f>
        <v>5</v>
      </c>
      <c r="D4282">
        <v>10</v>
      </c>
      <c r="E4282" t="s">
        <v>6401</v>
      </c>
      <c r="F4282" t="s">
        <v>111</v>
      </c>
      <c r="G4282" t="s">
        <v>124</v>
      </c>
      <c r="H4282" t="s">
        <v>6398</v>
      </c>
    </row>
    <row r="4283" spans="1:8" x14ac:dyDescent="0.2">
      <c r="A4283" t="s">
        <v>21</v>
      </c>
      <c r="B4283" t="s">
        <v>166</v>
      </c>
      <c r="C4283">
        <f>_xlfn.XLOOKUP(B4283,'2.1.trackMPD'!$R$7:$R$29,'2.1.trackMPD'!$T$7:$T$29)</f>
        <v>5</v>
      </c>
      <c r="D4283">
        <v>10</v>
      </c>
      <c r="E4283" t="s">
        <v>6401</v>
      </c>
      <c r="F4283" t="s">
        <v>111</v>
      </c>
      <c r="G4283" t="s">
        <v>140</v>
      </c>
      <c r="H4283" t="s">
        <v>6398</v>
      </c>
    </row>
    <row r="4284" spans="1:8" x14ac:dyDescent="0.2">
      <c r="A4284" t="s">
        <v>21</v>
      </c>
      <c r="B4284" t="s">
        <v>166</v>
      </c>
      <c r="C4284">
        <f>_xlfn.XLOOKUP(B4284,'2.1.trackMPD'!$R$7:$R$29,'2.1.trackMPD'!$T$7:$T$29)</f>
        <v>5</v>
      </c>
      <c r="D4284">
        <v>10</v>
      </c>
      <c r="E4284" t="s">
        <v>6401</v>
      </c>
      <c r="F4284" t="s">
        <v>110</v>
      </c>
      <c r="G4284" t="s">
        <v>124</v>
      </c>
      <c r="H4284" t="s">
        <v>6399</v>
      </c>
    </row>
    <row r="4285" spans="1:8" x14ac:dyDescent="0.2">
      <c r="A4285" t="s">
        <v>21</v>
      </c>
      <c r="B4285" t="s">
        <v>166</v>
      </c>
      <c r="C4285">
        <f>_xlfn.XLOOKUP(B4285,'2.1.trackMPD'!$R$7:$R$29,'2.1.trackMPD'!$T$7:$T$29)</f>
        <v>5</v>
      </c>
      <c r="D4285">
        <v>10</v>
      </c>
      <c r="E4285" t="s">
        <v>6401</v>
      </c>
      <c r="F4285" t="s">
        <v>110</v>
      </c>
      <c r="G4285" t="s">
        <v>140</v>
      </c>
      <c r="H4285" t="s">
        <v>6399</v>
      </c>
    </row>
    <row r="4286" spans="1:8" x14ac:dyDescent="0.2">
      <c r="A4286" t="s">
        <v>21</v>
      </c>
      <c r="B4286" t="s">
        <v>166</v>
      </c>
      <c r="C4286">
        <f>_xlfn.XLOOKUP(B4286,'2.1.trackMPD'!$R$7:$R$29,'2.1.trackMPD'!$T$7:$T$29)</f>
        <v>5</v>
      </c>
      <c r="D4286">
        <v>100</v>
      </c>
      <c r="E4286" t="s">
        <v>6401</v>
      </c>
      <c r="F4286" t="s">
        <v>110</v>
      </c>
      <c r="G4286" t="s">
        <v>124</v>
      </c>
      <c r="H4286" t="s">
        <v>6398</v>
      </c>
    </row>
    <row r="4287" spans="1:8" x14ac:dyDescent="0.2">
      <c r="A4287" t="s">
        <v>21</v>
      </c>
      <c r="B4287" t="s">
        <v>166</v>
      </c>
      <c r="C4287">
        <f>_xlfn.XLOOKUP(B4287,'2.1.trackMPD'!$R$7:$R$29,'2.1.trackMPD'!$T$7:$T$29)</f>
        <v>5</v>
      </c>
      <c r="D4287">
        <v>100</v>
      </c>
      <c r="E4287" t="s">
        <v>6401</v>
      </c>
      <c r="F4287" t="s">
        <v>110</v>
      </c>
      <c r="G4287" t="s">
        <v>140</v>
      </c>
      <c r="H4287" t="s">
        <v>6398</v>
      </c>
    </row>
    <row r="4288" spans="1:8" x14ac:dyDescent="0.2">
      <c r="A4288" t="s">
        <v>21</v>
      </c>
      <c r="B4288" t="s">
        <v>166</v>
      </c>
      <c r="C4288">
        <f>_xlfn.XLOOKUP(B4288,'2.1.trackMPD'!$R$7:$R$29,'2.1.trackMPD'!$T$7:$T$29)</f>
        <v>5</v>
      </c>
      <c r="D4288">
        <v>100</v>
      </c>
      <c r="E4288" t="s">
        <v>6401</v>
      </c>
      <c r="F4288" t="s">
        <v>111</v>
      </c>
      <c r="G4288" t="s">
        <v>124</v>
      </c>
      <c r="H4288" t="s">
        <v>6398</v>
      </c>
    </row>
    <row r="4289" spans="1:8" x14ac:dyDescent="0.2">
      <c r="A4289" t="s">
        <v>21</v>
      </c>
      <c r="B4289" t="s">
        <v>166</v>
      </c>
      <c r="C4289">
        <f>_xlfn.XLOOKUP(B4289,'2.1.trackMPD'!$R$7:$R$29,'2.1.trackMPD'!$T$7:$T$29)</f>
        <v>5</v>
      </c>
      <c r="D4289">
        <v>100</v>
      </c>
      <c r="E4289" t="s">
        <v>6401</v>
      </c>
      <c r="F4289" t="s">
        <v>111</v>
      </c>
      <c r="G4289" t="s">
        <v>140</v>
      </c>
      <c r="H4289" t="s">
        <v>6398</v>
      </c>
    </row>
    <row r="4290" spans="1:8" x14ac:dyDescent="0.2">
      <c r="A4290" t="s">
        <v>21</v>
      </c>
      <c r="B4290" t="s">
        <v>166</v>
      </c>
      <c r="C4290">
        <f>_xlfn.XLOOKUP(B4290,'2.1.trackMPD'!$R$7:$R$29,'2.1.trackMPD'!$T$7:$T$29)</f>
        <v>5</v>
      </c>
      <c r="D4290">
        <v>100</v>
      </c>
      <c r="E4290" t="s">
        <v>6401</v>
      </c>
      <c r="F4290" t="s">
        <v>110</v>
      </c>
      <c r="G4290" t="s">
        <v>124</v>
      </c>
      <c r="H4290" t="s">
        <v>6399</v>
      </c>
    </row>
    <row r="4291" spans="1:8" x14ac:dyDescent="0.2">
      <c r="A4291" t="s">
        <v>21</v>
      </c>
      <c r="B4291" t="s">
        <v>166</v>
      </c>
      <c r="C4291">
        <f>_xlfn.XLOOKUP(B4291,'2.1.trackMPD'!$R$7:$R$29,'2.1.trackMPD'!$T$7:$T$29)</f>
        <v>5</v>
      </c>
      <c r="D4291">
        <v>100</v>
      </c>
      <c r="E4291" t="s">
        <v>6401</v>
      </c>
      <c r="F4291" t="s">
        <v>110</v>
      </c>
      <c r="G4291" t="s">
        <v>140</v>
      </c>
      <c r="H4291" t="s">
        <v>6399</v>
      </c>
    </row>
    <row r="4292" spans="1:8" x14ac:dyDescent="0.2">
      <c r="A4292" t="s">
        <v>21</v>
      </c>
      <c r="B4292" t="s">
        <v>10</v>
      </c>
      <c r="C4292">
        <f>_xlfn.XLOOKUP(B4292,'2.1.trackMPD'!$R$7:$R$29,'2.1.trackMPD'!$T$7:$T$29)</f>
        <v>5</v>
      </c>
      <c r="D4292">
        <v>1</v>
      </c>
      <c r="E4292" t="s">
        <v>6396</v>
      </c>
      <c r="F4292" t="s">
        <v>110</v>
      </c>
      <c r="G4292" t="s">
        <v>124</v>
      </c>
      <c r="H4292" t="s">
        <v>6398</v>
      </c>
    </row>
    <row r="4293" spans="1:8" x14ac:dyDescent="0.2">
      <c r="A4293" t="s">
        <v>21</v>
      </c>
      <c r="B4293" t="s">
        <v>10</v>
      </c>
      <c r="C4293">
        <f>_xlfn.XLOOKUP(B4293,'2.1.trackMPD'!$R$7:$R$29,'2.1.trackMPD'!$T$7:$T$29)</f>
        <v>5</v>
      </c>
      <c r="D4293">
        <v>1</v>
      </c>
      <c r="E4293" t="s">
        <v>6396</v>
      </c>
      <c r="F4293" t="s">
        <v>110</v>
      </c>
      <c r="G4293" t="s">
        <v>140</v>
      </c>
      <c r="H4293" t="s">
        <v>6398</v>
      </c>
    </row>
    <row r="4294" spans="1:8" x14ac:dyDescent="0.2">
      <c r="A4294" t="s">
        <v>21</v>
      </c>
      <c r="B4294" t="s">
        <v>10</v>
      </c>
      <c r="C4294">
        <f>_xlfn.XLOOKUP(B4294,'2.1.trackMPD'!$R$7:$R$29,'2.1.trackMPD'!$T$7:$T$29)</f>
        <v>5</v>
      </c>
      <c r="D4294">
        <v>1</v>
      </c>
      <c r="E4294" t="s">
        <v>6396</v>
      </c>
      <c r="F4294" t="s">
        <v>111</v>
      </c>
      <c r="G4294" t="s">
        <v>124</v>
      </c>
      <c r="H4294" t="s">
        <v>6398</v>
      </c>
    </row>
    <row r="4295" spans="1:8" x14ac:dyDescent="0.2">
      <c r="A4295" t="s">
        <v>21</v>
      </c>
      <c r="B4295" t="s">
        <v>10</v>
      </c>
      <c r="C4295">
        <f>_xlfn.XLOOKUP(B4295,'2.1.trackMPD'!$R$7:$R$29,'2.1.trackMPD'!$T$7:$T$29)</f>
        <v>5</v>
      </c>
      <c r="D4295">
        <v>1</v>
      </c>
      <c r="E4295" t="s">
        <v>6396</v>
      </c>
      <c r="F4295" t="s">
        <v>111</v>
      </c>
      <c r="G4295" t="s">
        <v>140</v>
      </c>
      <c r="H4295" t="s">
        <v>6398</v>
      </c>
    </row>
    <row r="4296" spans="1:8" x14ac:dyDescent="0.2">
      <c r="A4296" t="s">
        <v>21</v>
      </c>
      <c r="B4296" t="s">
        <v>10</v>
      </c>
      <c r="C4296">
        <f>_xlfn.XLOOKUP(B4296,'2.1.trackMPD'!$R$7:$R$29,'2.1.trackMPD'!$T$7:$T$29)</f>
        <v>5</v>
      </c>
      <c r="D4296">
        <v>1</v>
      </c>
      <c r="E4296" t="s">
        <v>6396</v>
      </c>
      <c r="F4296" t="s">
        <v>110</v>
      </c>
      <c r="G4296" t="s">
        <v>124</v>
      </c>
      <c r="H4296" t="s">
        <v>6399</v>
      </c>
    </row>
    <row r="4297" spans="1:8" x14ac:dyDescent="0.2">
      <c r="A4297" t="s">
        <v>21</v>
      </c>
      <c r="B4297" t="s">
        <v>10</v>
      </c>
      <c r="C4297">
        <f>_xlfn.XLOOKUP(B4297,'2.1.trackMPD'!$R$7:$R$29,'2.1.trackMPD'!$T$7:$T$29)</f>
        <v>5</v>
      </c>
      <c r="D4297">
        <v>1</v>
      </c>
      <c r="E4297" t="s">
        <v>6396</v>
      </c>
      <c r="F4297" t="s">
        <v>110</v>
      </c>
      <c r="G4297" t="s">
        <v>140</v>
      </c>
      <c r="H4297" t="s">
        <v>6399</v>
      </c>
    </row>
    <row r="4298" spans="1:8" x14ac:dyDescent="0.2">
      <c r="A4298" t="s">
        <v>21</v>
      </c>
      <c r="B4298" t="s">
        <v>10</v>
      </c>
      <c r="C4298">
        <f>_xlfn.XLOOKUP(B4298,'2.1.trackMPD'!$R$7:$R$29,'2.1.trackMPD'!$T$7:$T$29)</f>
        <v>5</v>
      </c>
      <c r="D4298">
        <v>10</v>
      </c>
      <c r="E4298" t="s">
        <v>6396</v>
      </c>
      <c r="F4298" t="s">
        <v>110</v>
      </c>
      <c r="G4298" t="s">
        <v>124</v>
      </c>
      <c r="H4298" t="s">
        <v>6398</v>
      </c>
    </row>
    <row r="4299" spans="1:8" x14ac:dyDescent="0.2">
      <c r="A4299" t="s">
        <v>21</v>
      </c>
      <c r="B4299" t="s">
        <v>10</v>
      </c>
      <c r="C4299">
        <f>_xlfn.XLOOKUP(B4299,'2.1.trackMPD'!$R$7:$R$29,'2.1.trackMPD'!$T$7:$T$29)</f>
        <v>5</v>
      </c>
      <c r="D4299">
        <v>10</v>
      </c>
      <c r="E4299" t="s">
        <v>6396</v>
      </c>
      <c r="F4299" t="s">
        <v>110</v>
      </c>
      <c r="G4299" t="s">
        <v>140</v>
      </c>
      <c r="H4299" t="s">
        <v>6398</v>
      </c>
    </row>
    <row r="4300" spans="1:8" x14ac:dyDescent="0.2">
      <c r="A4300" t="s">
        <v>21</v>
      </c>
      <c r="B4300" t="s">
        <v>10</v>
      </c>
      <c r="C4300">
        <f>_xlfn.XLOOKUP(B4300,'2.1.trackMPD'!$R$7:$R$29,'2.1.trackMPD'!$T$7:$T$29)</f>
        <v>5</v>
      </c>
      <c r="D4300">
        <v>10</v>
      </c>
      <c r="E4300" t="s">
        <v>6396</v>
      </c>
      <c r="F4300" t="s">
        <v>111</v>
      </c>
      <c r="G4300" t="s">
        <v>124</v>
      </c>
      <c r="H4300" t="s">
        <v>6398</v>
      </c>
    </row>
    <row r="4301" spans="1:8" x14ac:dyDescent="0.2">
      <c r="A4301" t="s">
        <v>21</v>
      </c>
      <c r="B4301" t="s">
        <v>10</v>
      </c>
      <c r="C4301">
        <f>_xlfn.XLOOKUP(B4301,'2.1.trackMPD'!$R$7:$R$29,'2.1.trackMPD'!$T$7:$T$29)</f>
        <v>5</v>
      </c>
      <c r="D4301">
        <v>10</v>
      </c>
      <c r="E4301" t="s">
        <v>6396</v>
      </c>
      <c r="F4301" t="s">
        <v>111</v>
      </c>
      <c r="G4301" t="s">
        <v>140</v>
      </c>
      <c r="H4301" t="s">
        <v>6398</v>
      </c>
    </row>
    <row r="4302" spans="1:8" x14ac:dyDescent="0.2">
      <c r="A4302" t="s">
        <v>21</v>
      </c>
      <c r="B4302" t="s">
        <v>10</v>
      </c>
      <c r="C4302">
        <f>_xlfn.XLOOKUP(B4302,'2.1.trackMPD'!$R$7:$R$29,'2.1.trackMPD'!$T$7:$T$29)</f>
        <v>5</v>
      </c>
      <c r="D4302">
        <v>10</v>
      </c>
      <c r="E4302" t="s">
        <v>6396</v>
      </c>
      <c r="F4302" t="s">
        <v>110</v>
      </c>
      <c r="G4302" t="s">
        <v>124</v>
      </c>
      <c r="H4302" t="s">
        <v>6399</v>
      </c>
    </row>
    <row r="4303" spans="1:8" x14ac:dyDescent="0.2">
      <c r="A4303" t="s">
        <v>21</v>
      </c>
      <c r="B4303" t="s">
        <v>10</v>
      </c>
      <c r="C4303">
        <f>_xlfn.XLOOKUP(B4303,'2.1.trackMPD'!$R$7:$R$29,'2.1.trackMPD'!$T$7:$T$29)</f>
        <v>5</v>
      </c>
      <c r="D4303">
        <v>10</v>
      </c>
      <c r="E4303" t="s">
        <v>6396</v>
      </c>
      <c r="F4303" t="s">
        <v>110</v>
      </c>
      <c r="G4303" t="s">
        <v>140</v>
      </c>
      <c r="H4303" t="s">
        <v>6399</v>
      </c>
    </row>
    <row r="4304" spans="1:8" x14ac:dyDescent="0.2">
      <c r="A4304" t="s">
        <v>21</v>
      </c>
      <c r="B4304" t="s">
        <v>10</v>
      </c>
      <c r="C4304">
        <f>_xlfn.XLOOKUP(B4304,'2.1.trackMPD'!$R$7:$R$29,'2.1.trackMPD'!$T$7:$T$29)</f>
        <v>5</v>
      </c>
      <c r="D4304">
        <v>100</v>
      </c>
      <c r="E4304" t="s">
        <v>6396</v>
      </c>
      <c r="F4304" t="s">
        <v>110</v>
      </c>
      <c r="G4304" t="s">
        <v>124</v>
      </c>
      <c r="H4304" t="s">
        <v>6398</v>
      </c>
    </row>
    <row r="4305" spans="1:8" x14ac:dyDescent="0.2">
      <c r="A4305" t="s">
        <v>21</v>
      </c>
      <c r="B4305" t="s">
        <v>10</v>
      </c>
      <c r="C4305">
        <f>_xlfn.XLOOKUP(B4305,'2.1.trackMPD'!$R$7:$R$29,'2.1.trackMPD'!$T$7:$T$29)</f>
        <v>5</v>
      </c>
      <c r="D4305">
        <v>100</v>
      </c>
      <c r="E4305" t="s">
        <v>6396</v>
      </c>
      <c r="F4305" t="s">
        <v>110</v>
      </c>
      <c r="G4305" t="s">
        <v>140</v>
      </c>
      <c r="H4305" t="s">
        <v>6398</v>
      </c>
    </row>
    <row r="4306" spans="1:8" x14ac:dyDescent="0.2">
      <c r="A4306" t="s">
        <v>21</v>
      </c>
      <c r="B4306" t="s">
        <v>10</v>
      </c>
      <c r="C4306">
        <f>_xlfn.XLOOKUP(B4306,'2.1.trackMPD'!$R$7:$R$29,'2.1.trackMPD'!$T$7:$T$29)</f>
        <v>5</v>
      </c>
      <c r="D4306">
        <v>100</v>
      </c>
      <c r="E4306" t="s">
        <v>6396</v>
      </c>
      <c r="F4306" t="s">
        <v>111</v>
      </c>
      <c r="G4306" t="s">
        <v>124</v>
      </c>
      <c r="H4306" t="s">
        <v>6398</v>
      </c>
    </row>
    <row r="4307" spans="1:8" x14ac:dyDescent="0.2">
      <c r="A4307" t="s">
        <v>21</v>
      </c>
      <c r="B4307" t="s">
        <v>10</v>
      </c>
      <c r="C4307">
        <f>_xlfn.XLOOKUP(B4307,'2.1.trackMPD'!$R$7:$R$29,'2.1.trackMPD'!$T$7:$T$29)</f>
        <v>5</v>
      </c>
      <c r="D4307">
        <v>100</v>
      </c>
      <c r="E4307" t="s">
        <v>6396</v>
      </c>
      <c r="F4307" t="s">
        <v>111</v>
      </c>
      <c r="G4307" t="s">
        <v>140</v>
      </c>
      <c r="H4307" t="s">
        <v>6398</v>
      </c>
    </row>
    <row r="4308" spans="1:8" x14ac:dyDescent="0.2">
      <c r="A4308" t="s">
        <v>21</v>
      </c>
      <c r="B4308" t="s">
        <v>10</v>
      </c>
      <c r="C4308">
        <f>_xlfn.XLOOKUP(B4308,'2.1.trackMPD'!$R$7:$R$29,'2.1.trackMPD'!$T$7:$T$29)</f>
        <v>5</v>
      </c>
      <c r="D4308">
        <v>100</v>
      </c>
      <c r="E4308" t="s">
        <v>6396</v>
      </c>
      <c r="F4308" t="s">
        <v>110</v>
      </c>
      <c r="G4308" t="s">
        <v>124</v>
      </c>
      <c r="H4308" t="s">
        <v>6399</v>
      </c>
    </row>
    <row r="4309" spans="1:8" x14ac:dyDescent="0.2">
      <c r="A4309" t="s">
        <v>21</v>
      </c>
      <c r="B4309" t="s">
        <v>10</v>
      </c>
      <c r="C4309">
        <f>_xlfn.XLOOKUP(B4309,'2.1.trackMPD'!$R$7:$R$29,'2.1.trackMPD'!$T$7:$T$29)</f>
        <v>5</v>
      </c>
      <c r="D4309">
        <v>100</v>
      </c>
      <c r="E4309" t="s">
        <v>6396</v>
      </c>
      <c r="F4309" t="s">
        <v>110</v>
      </c>
      <c r="G4309" t="s">
        <v>140</v>
      </c>
      <c r="H4309" t="s">
        <v>6399</v>
      </c>
    </row>
    <row r="4310" spans="1:8" x14ac:dyDescent="0.2">
      <c r="A4310" t="s">
        <v>21</v>
      </c>
      <c r="B4310" t="s">
        <v>10</v>
      </c>
      <c r="C4310">
        <f>_xlfn.XLOOKUP(B4310,'2.1.trackMPD'!$R$7:$R$29,'2.1.trackMPD'!$T$7:$T$29)</f>
        <v>5</v>
      </c>
      <c r="D4310">
        <v>1000</v>
      </c>
      <c r="E4310" t="s">
        <v>6396</v>
      </c>
      <c r="F4310" t="s">
        <v>110</v>
      </c>
      <c r="G4310" t="s">
        <v>124</v>
      </c>
      <c r="H4310" t="s">
        <v>6398</v>
      </c>
    </row>
    <row r="4311" spans="1:8" x14ac:dyDescent="0.2">
      <c r="A4311" t="s">
        <v>21</v>
      </c>
      <c r="B4311" t="s">
        <v>10</v>
      </c>
      <c r="C4311">
        <f>_xlfn.XLOOKUP(B4311,'2.1.trackMPD'!$R$7:$R$29,'2.1.trackMPD'!$T$7:$T$29)</f>
        <v>5</v>
      </c>
      <c r="D4311">
        <v>1000</v>
      </c>
      <c r="E4311" t="s">
        <v>6396</v>
      </c>
      <c r="F4311" t="s">
        <v>110</v>
      </c>
      <c r="G4311" t="s">
        <v>140</v>
      </c>
      <c r="H4311" t="s">
        <v>6398</v>
      </c>
    </row>
    <row r="4312" spans="1:8" x14ac:dyDescent="0.2">
      <c r="A4312" t="s">
        <v>21</v>
      </c>
      <c r="B4312" t="s">
        <v>10</v>
      </c>
      <c r="C4312">
        <f>_xlfn.XLOOKUP(B4312,'2.1.trackMPD'!$R$7:$R$29,'2.1.trackMPD'!$T$7:$T$29)</f>
        <v>5</v>
      </c>
      <c r="D4312">
        <v>1000</v>
      </c>
      <c r="E4312" t="s">
        <v>6396</v>
      </c>
      <c r="F4312" t="s">
        <v>111</v>
      </c>
      <c r="G4312" t="s">
        <v>124</v>
      </c>
      <c r="H4312" t="s">
        <v>6398</v>
      </c>
    </row>
    <row r="4313" spans="1:8" x14ac:dyDescent="0.2">
      <c r="A4313" t="s">
        <v>21</v>
      </c>
      <c r="B4313" t="s">
        <v>10</v>
      </c>
      <c r="C4313">
        <f>_xlfn.XLOOKUP(B4313,'2.1.trackMPD'!$R$7:$R$29,'2.1.trackMPD'!$T$7:$T$29)</f>
        <v>5</v>
      </c>
      <c r="D4313">
        <v>1000</v>
      </c>
      <c r="E4313" t="s">
        <v>6396</v>
      </c>
      <c r="F4313" t="s">
        <v>111</v>
      </c>
      <c r="G4313" t="s">
        <v>140</v>
      </c>
      <c r="H4313" t="s">
        <v>6398</v>
      </c>
    </row>
    <row r="4314" spans="1:8" x14ac:dyDescent="0.2">
      <c r="A4314" t="s">
        <v>21</v>
      </c>
      <c r="B4314" t="s">
        <v>10</v>
      </c>
      <c r="C4314">
        <f>_xlfn.XLOOKUP(B4314,'2.1.trackMPD'!$R$7:$R$29,'2.1.trackMPD'!$T$7:$T$29)</f>
        <v>5</v>
      </c>
      <c r="D4314">
        <v>1000</v>
      </c>
      <c r="E4314" t="s">
        <v>6396</v>
      </c>
      <c r="F4314" t="s">
        <v>110</v>
      </c>
      <c r="G4314" t="s">
        <v>124</v>
      </c>
      <c r="H4314" t="s">
        <v>6399</v>
      </c>
    </row>
    <row r="4315" spans="1:8" x14ac:dyDescent="0.2">
      <c r="A4315" t="s">
        <v>21</v>
      </c>
      <c r="B4315" t="s">
        <v>10</v>
      </c>
      <c r="C4315">
        <f>_xlfn.XLOOKUP(B4315,'2.1.trackMPD'!$R$7:$R$29,'2.1.trackMPD'!$T$7:$T$29)</f>
        <v>5</v>
      </c>
      <c r="D4315">
        <v>1000</v>
      </c>
      <c r="E4315" t="s">
        <v>6396</v>
      </c>
      <c r="F4315" t="s">
        <v>110</v>
      </c>
      <c r="G4315" t="s">
        <v>140</v>
      </c>
      <c r="H4315" t="s">
        <v>6399</v>
      </c>
    </row>
    <row r="4316" spans="1:8" x14ac:dyDescent="0.2">
      <c r="A4316" t="s">
        <v>21</v>
      </c>
      <c r="B4316" t="s">
        <v>10</v>
      </c>
      <c r="C4316">
        <f>_xlfn.XLOOKUP(B4316,'2.1.trackMPD'!$R$7:$R$29,'2.1.trackMPD'!$T$7:$T$29)</f>
        <v>5</v>
      </c>
      <c r="D4316">
        <v>5000</v>
      </c>
      <c r="E4316" t="s">
        <v>6396</v>
      </c>
      <c r="F4316" t="s">
        <v>110</v>
      </c>
      <c r="G4316" t="s">
        <v>124</v>
      </c>
      <c r="H4316" t="s">
        <v>6398</v>
      </c>
    </row>
    <row r="4317" spans="1:8" x14ac:dyDescent="0.2">
      <c r="A4317" t="s">
        <v>21</v>
      </c>
      <c r="B4317" t="s">
        <v>10</v>
      </c>
      <c r="C4317">
        <f>_xlfn.XLOOKUP(B4317,'2.1.trackMPD'!$R$7:$R$29,'2.1.trackMPD'!$T$7:$T$29)</f>
        <v>5</v>
      </c>
      <c r="D4317">
        <v>5000</v>
      </c>
      <c r="E4317" t="s">
        <v>6396</v>
      </c>
      <c r="F4317" t="s">
        <v>110</v>
      </c>
      <c r="G4317" t="s">
        <v>140</v>
      </c>
      <c r="H4317" t="s">
        <v>6398</v>
      </c>
    </row>
    <row r="4318" spans="1:8" x14ac:dyDescent="0.2">
      <c r="A4318" t="s">
        <v>21</v>
      </c>
      <c r="B4318" t="s">
        <v>10</v>
      </c>
      <c r="C4318">
        <f>_xlfn.XLOOKUP(B4318,'2.1.trackMPD'!$R$7:$R$29,'2.1.trackMPD'!$T$7:$T$29)</f>
        <v>5</v>
      </c>
      <c r="D4318">
        <v>5000</v>
      </c>
      <c r="E4318" t="s">
        <v>6396</v>
      </c>
      <c r="F4318" t="s">
        <v>111</v>
      </c>
      <c r="G4318" t="s">
        <v>124</v>
      </c>
      <c r="H4318" t="s">
        <v>6398</v>
      </c>
    </row>
    <row r="4319" spans="1:8" x14ac:dyDescent="0.2">
      <c r="A4319" t="s">
        <v>21</v>
      </c>
      <c r="B4319" t="s">
        <v>10</v>
      </c>
      <c r="C4319">
        <f>_xlfn.XLOOKUP(B4319,'2.1.trackMPD'!$R$7:$R$29,'2.1.trackMPD'!$T$7:$T$29)</f>
        <v>5</v>
      </c>
      <c r="D4319">
        <v>5000</v>
      </c>
      <c r="E4319" t="s">
        <v>6396</v>
      </c>
      <c r="F4319" t="s">
        <v>111</v>
      </c>
      <c r="G4319" t="s">
        <v>140</v>
      </c>
      <c r="H4319" t="s">
        <v>6398</v>
      </c>
    </row>
    <row r="4320" spans="1:8" x14ac:dyDescent="0.2">
      <c r="A4320" t="s">
        <v>21</v>
      </c>
      <c r="B4320" t="s">
        <v>10</v>
      </c>
      <c r="C4320">
        <f>_xlfn.XLOOKUP(B4320,'2.1.trackMPD'!$R$7:$R$29,'2.1.trackMPD'!$T$7:$T$29)</f>
        <v>5</v>
      </c>
      <c r="D4320">
        <v>5000</v>
      </c>
      <c r="E4320" t="s">
        <v>6396</v>
      </c>
      <c r="F4320" t="s">
        <v>110</v>
      </c>
      <c r="G4320" t="s">
        <v>124</v>
      </c>
      <c r="H4320" t="s">
        <v>6399</v>
      </c>
    </row>
    <row r="4321" spans="1:8" x14ac:dyDescent="0.2">
      <c r="A4321" t="s">
        <v>21</v>
      </c>
      <c r="B4321" t="s">
        <v>10</v>
      </c>
      <c r="C4321">
        <f>_xlfn.XLOOKUP(B4321,'2.1.trackMPD'!$R$7:$R$29,'2.1.trackMPD'!$T$7:$T$29)</f>
        <v>5</v>
      </c>
      <c r="D4321">
        <v>5000</v>
      </c>
      <c r="E4321" t="s">
        <v>6396</v>
      </c>
      <c r="F4321" t="s">
        <v>110</v>
      </c>
      <c r="G4321" t="s">
        <v>140</v>
      </c>
      <c r="H4321" t="s">
        <v>6399</v>
      </c>
    </row>
    <row r="4322" spans="1:8" x14ac:dyDescent="0.2">
      <c r="A4322" t="s">
        <v>21</v>
      </c>
      <c r="B4322" t="s">
        <v>10</v>
      </c>
      <c r="C4322">
        <f>_xlfn.XLOOKUP(B4322,'2.1.trackMPD'!$R$7:$R$29,'2.1.trackMPD'!$T$7:$T$29)</f>
        <v>5</v>
      </c>
      <c r="D4322">
        <v>1</v>
      </c>
      <c r="E4322" t="s">
        <v>6400</v>
      </c>
      <c r="F4322" t="s">
        <v>110</v>
      </c>
      <c r="G4322" t="s">
        <v>124</v>
      </c>
      <c r="H4322" t="s">
        <v>6398</v>
      </c>
    </row>
    <row r="4323" spans="1:8" x14ac:dyDescent="0.2">
      <c r="A4323" t="s">
        <v>21</v>
      </c>
      <c r="B4323" t="s">
        <v>10</v>
      </c>
      <c r="C4323">
        <f>_xlfn.XLOOKUP(B4323,'2.1.trackMPD'!$R$7:$R$29,'2.1.trackMPD'!$T$7:$T$29)</f>
        <v>5</v>
      </c>
      <c r="D4323">
        <v>1</v>
      </c>
      <c r="E4323" t="s">
        <v>6400</v>
      </c>
      <c r="F4323" t="s">
        <v>110</v>
      </c>
      <c r="G4323" t="s">
        <v>140</v>
      </c>
      <c r="H4323" t="s">
        <v>6398</v>
      </c>
    </row>
    <row r="4324" spans="1:8" x14ac:dyDescent="0.2">
      <c r="A4324" t="s">
        <v>21</v>
      </c>
      <c r="B4324" t="s">
        <v>10</v>
      </c>
      <c r="C4324">
        <f>_xlfn.XLOOKUP(B4324,'2.1.trackMPD'!$R$7:$R$29,'2.1.trackMPD'!$T$7:$T$29)</f>
        <v>5</v>
      </c>
      <c r="D4324">
        <v>1</v>
      </c>
      <c r="E4324" t="s">
        <v>6400</v>
      </c>
      <c r="F4324" t="s">
        <v>111</v>
      </c>
      <c r="G4324" t="s">
        <v>124</v>
      </c>
      <c r="H4324" t="s">
        <v>6398</v>
      </c>
    </row>
    <row r="4325" spans="1:8" x14ac:dyDescent="0.2">
      <c r="A4325" t="s">
        <v>21</v>
      </c>
      <c r="B4325" t="s">
        <v>10</v>
      </c>
      <c r="C4325">
        <f>_xlfn.XLOOKUP(B4325,'2.1.trackMPD'!$R$7:$R$29,'2.1.trackMPD'!$T$7:$T$29)</f>
        <v>5</v>
      </c>
      <c r="D4325">
        <v>1</v>
      </c>
      <c r="E4325" t="s">
        <v>6400</v>
      </c>
      <c r="F4325" t="s">
        <v>111</v>
      </c>
      <c r="G4325" t="s">
        <v>140</v>
      </c>
      <c r="H4325" t="s">
        <v>6398</v>
      </c>
    </row>
    <row r="4326" spans="1:8" x14ac:dyDescent="0.2">
      <c r="A4326" t="s">
        <v>21</v>
      </c>
      <c r="B4326" t="s">
        <v>10</v>
      </c>
      <c r="C4326">
        <f>_xlfn.XLOOKUP(B4326,'2.1.trackMPD'!$R$7:$R$29,'2.1.trackMPD'!$T$7:$T$29)</f>
        <v>5</v>
      </c>
      <c r="D4326">
        <v>1</v>
      </c>
      <c r="E4326" t="s">
        <v>6400</v>
      </c>
      <c r="F4326" t="s">
        <v>110</v>
      </c>
      <c r="G4326" t="s">
        <v>124</v>
      </c>
      <c r="H4326" t="s">
        <v>6399</v>
      </c>
    </row>
    <row r="4327" spans="1:8" x14ac:dyDescent="0.2">
      <c r="A4327" t="s">
        <v>21</v>
      </c>
      <c r="B4327" t="s">
        <v>10</v>
      </c>
      <c r="C4327">
        <f>_xlfn.XLOOKUP(B4327,'2.1.trackMPD'!$R$7:$R$29,'2.1.trackMPD'!$T$7:$T$29)</f>
        <v>5</v>
      </c>
      <c r="D4327">
        <v>1</v>
      </c>
      <c r="E4327" t="s">
        <v>6400</v>
      </c>
      <c r="F4327" t="s">
        <v>110</v>
      </c>
      <c r="G4327" t="s">
        <v>140</v>
      </c>
      <c r="H4327" t="s">
        <v>6399</v>
      </c>
    </row>
    <row r="4328" spans="1:8" x14ac:dyDescent="0.2">
      <c r="A4328" t="s">
        <v>21</v>
      </c>
      <c r="B4328" t="s">
        <v>10</v>
      </c>
      <c r="C4328">
        <f>_xlfn.XLOOKUP(B4328,'2.1.trackMPD'!$R$7:$R$29,'2.1.trackMPD'!$T$7:$T$29)</f>
        <v>5</v>
      </c>
      <c r="D4328">
        <v>10</v>
      </c>
      <c r="E4328" t="s">
        <v>6400</v>
      </c>
      <c r="F4328" t="s">
        <v>110</v>
      </c>
      <c r="G4328" t="s">
        <v>124</v>
      </c>
      <c r="H4328" t="s">
        <v>6398</v>
      </c>
    </row>
    <row r="4329" spans="1:8" x14ac:dyDescent="0.2">
      <c r="A4329" t="s">
        <v>21</v>
      </c>
      <c r="B4329" t="s">
        <v>10</v>
      </c>
      <c r="C4329">
        <f>_xlfn.XLOOKUP(B4329,'2.1.trackMPD'!$R$7:$R$29,'2.1.trackMPD'!$T$7:$T$29)</f>
        <v>5</v>
      </c>
      <c r="D4329">
        <v>10</v>
      </c>
      <c r="E4329" t="s">
        <v>6400</v>
      </c>
      <c r="F4329" t="s">
        <v>110</v>
      </c>
      <c r="G4329" t="s">
        <v>140</v>
      </c>
      <c r="H4329" t="s">
        <v>6398</v>
      </c>
    </row>
    <row r="4330" spans="1:8" x14ac:dyDescent="0.2">
      <c r="A4330" t="s">
        <v>21</v>
      </c>
      <c r="B4330" t="s">
        <v>10</v>
      </c>
      <c r="C4330">
        <f>_xlfn.XLOOKUP(B4330,'2.1.trackMPD'!$R$7:$R$29,'2.1.trackMPD'!$T$7:$T$29)</f>
        <v>5</v>
      </c>
      <c r="D4330">
        <v>10</v>
      </c>
      <c r="E4330" t="s">
        <v>6400</v>
      </c>
      <c r="F4330" t="s">
        <v>111</v>
      </c>
      <c r="G4330" t="s">
        <v>124</v>
      </c>
      <c r="H4330" t="s">
        <v>6398</v>
      </c>
    </row>
    <row r="4331" spans="1:8" x14ac:dyDescent="0.2">
      <c r="A4331" t="s">
        <v>21</v>
      </c>
      <c r="B4331" t="s">
        <v>10</v>
      </c>
      <c r="C4331">
        <f>_xlfn.XLOOKUP(B4331,'2.1.trackMPD'!$R$7:$R$29,'2.1.trackMPD'!$T$7:$T$29)</f>
        <v>5</v>
      </c>
      <c r="D4331">
        <v>10</v>
      </c>
      <c r="E4331" t="s">
        <v>6400</v>
      </c>
      <c r="F4331" t="s">
        <v>111</v>
      </c>
      <c r="G4331" t="s">
        <v>140</v>
      </c>
      <c r="H4331" t="s">
        <v>6398</v>
      </c>
    </row>
    <row r="4332" spans="1:8" x14ac:dyDescent="0.2">
      <c r="A4332" t="s">
        <v>21</v>
      </c>
      <c r="B4332" t="s">
        <v>10</v>
      </c>
      <c r="C4332">
        <f>_xlfn.XLOOKUP(B4332,'2.1.trackMPD'!$R$7:$R$29,'2.1.trackMPD'!$T$7:$T$29)</f>
        <v>5</v>
      </c>
      <c r="D4332">
        <v>10</v>
      </c>
      <c r="E4332" t="s">
        <v>6400</v>
      </c>
      <c r="F4332" t="s">
        <v>110</v>
      </c>
      <c r="G4332" t="s">
        <v>124</v>
      </c>
      <c r="H4332" t="s">
        <v>6399</v>
      </c>
    </row>
    <row r="4333" spans="1:8" x14ac:dyDescent="0.2">
      <c r="A4333" t="s">
        <v>21</v>
      </c>
      <c r="B4333" t="s">
        <v>10</v>
      </c>
      <c r="C4333">
        <f>_xlfn.XLOOKUP(B4333,'2.1.trackMPD'!$R$7:$R$29,'2.1.trackMPD'!$T$7:$T$29)</f>
        <v>5</v>
      </c>
      <c r="D4333">
        <v>10</v>
      </c>
      <c r="E4333" t="s">
        <v>6400</v>
      </c>
      <c r="F4333" t="s">
        <v>110</v>
      </c>
      <c r="G4333" t="s">
        <v>140</v>
      </c>
      <c r="H4333" t="s">
        <v>6399</v>
      </c>
    </row>
    <row r="4334" spans="1:8" x14ac:dyDescent="0.2">
      <c r="A4334" t="s">
        <v>21</v>
      </c>
      <c r="B4334" t="s">
        <v>10</v>
      </c>
      <c r="C4334">
        <f>_xlfn.XLOOKUP(B4334,'2.1.trackMPD'!$R$7:$R$29,'2.1.trackMPD'!$T$7:$T$29)</f>
        <v>5</v>
      </c>
      <c r="D4334">
        <v>100</v>
      </c>
      <c r="E4334" t="s">
        <v>6400</v>
      </c>
      <c r="F4334" t="s">
        <v>110</v>
      </c>
      <c r="G4334" t="s">
        <v>124</v>
      </c>
      <c r="H4334" t="s">
        <v>6398</v>
      </c>
    </row>
    <row r="4335" spans="1:8" x14ac:dyDescent="0.2">
      <c r="A4335" t="s">
        <v>21</v>
      </c>
      <c r="B4335" t="s">
        <v>10</v>
      </c>
      <c r="C4335">
        <f>_xlfn.XLOOKUP(B4335,'2.1.trackMPD'!$R$7:$R$29,'2.1.trackMPD'!$T$7:$T$29)</f>
        <v>5</v>
      </c>
      <c r="D4335">
        <v>100</v>
      </c>
      <c r="E4335" t="s">
        <v>6400</v>
      </c>
      <c r="F4335" t="s">
        <v>110</v>
      </c>
      <c r="G4335" t="s">
        <v>140</v>
      </c>
      <c r="H4335" t="s">
        <v>6398</v>
      </c>
    </row>
    <row r="4336" spans="1:8" x14ac:dyDescent="0.2">
      <c r="A4336" t="s">
        <v>21</v>
      </c>
      <c r="B4336" t="s">
        <v>10</v>
      </c>
      <c r="C4336">
        <f>_xlfn.XLOOKUP(B4336,'2.1.trackMPD'!$R$7:$R$29,'2.1.trackMPD'!$T$7:$T$29)</f>
        <v>5</v>
      </c>
      <c r="D4336">
        <v>100</v>
      </c>
      <c r="E4336" t="s">
        <v>6400</v>
      </c>
      <c r="F4336" t="s">
        <v>111</v>
      </c>
      <c r="G4336" t="s">
        <v>124</v>
      </c>
      <c r="H4336" t="s">
        <v>6398</v>
      </c>
    </row>
    <row r="4337" spans="1:8" x14ac:dyDescent="0.2">
      <c r="A4337" t="s">
        <v>21</v>
      </c>
      <c r="B4337" t="s">
        <v>10</v>
      </c>
      <c r="C4337">
        <f>_xlfn.XLOOKUP(B4337,'2.1.trackMPD'!$R$7:$R$29,'2.1.trackMPD'!$T$7:$T$29)</f>
        <v>5</v>
      </c>
      <c r="D4337">
        <v>100</v>
      </c>
      <c r="E4337" t="s">
        <v>6400</v>
      </c>
      <c r="F4337" t="s">
        <v>111</v>
      </c>
      <c r="G4337" t="s">
        <v>140</v>
      </c>
      <c r="H4337" t="s">
        <v>6398</v>
      </c>
    </row>
    <row r="4338" spans="1:8" x14ac:dyDescent="0.2">
      <c r="A4338" t="s">
        <v>21</v>
      </c>
      <c r="B4338" t="s">
        <v>10</v>
      </c>
      <c r="C4338">
        <f>_xlfn.XLOOKUP(B4338,'2.1.trackMPD'!$R$7:$R$29,'2.1.trackMPD'!$T$7:$T$29)</f>
        <v>5</v>
      </c>
      <c r="D4338">
        <v>100</v>
      </c>
      <c r="E4338" t="s">
        <v>6400</v>
      </c>
      <c r="F4338" t="s">
        <v>110</v>
      </c>
      <c r="G4338" t="s">
        <v>124</v>
      </c>
      <c r="H4338" t="s">
        <v>6399</v>
      </c>
    </row>
    <row r="4339" spans="1:8" x14ac:dyDescent="0.2">
      <c r="A4339" t="s">
        <v>21</v>
      </c>
      <c r="B4339" t="s">
        <v>10</v>
      </c>
      <c r="C4339">
        <f>_xlfn.XLOOKUP(B4339,'2.1.trackMPD'!$R$7:$R$29,'2.1.trackMPD'!$T$7:$T$29)</f>
        <v>5</v>
      </c>
      <c r="D4339">
        <v>100</v>
      </c>
      <c r="E4339" t="s">
        <v>6400</v>
      </c>
      <c r="F4339" t="s">
        <v>110</v>
      </c>
      <c r="G4339" t="s">
        <v>140</v>
      </c>
      <c r="H4339" t="s">
        <v>6399</v>
      </c>
    </row>
    <row r="4340" spans="1:8" x14ac:dyDescent="0.2">
      <c r="A4340" t="s">
        <v>21</v>
      </c>
      <c r="B4340" t="s">
        <v>10</v>
      </c>
      <c r="C4340">
        <f>_xlfn.XLOOKUP(B4340,'2.1.trackMPD'!$R$7:$R$29,'2.1.trackMPD'!$T$7:$T$29)</f>
        <v>5</v>
      </c>
      <c r="D4340">
        <v>1000</v>
      </c>
      <c r="E4340" t="s">
        <v>6400</v>
      </c>
      <c r="F4340" t="s">
        <v>110</v>
      </c>
      <c r="G4340" t="s">
        <v>124</v>
      </c>
      <c r="H4340" t="s">
        <v>6398</v>
      </c>
    </row>
    <row r="4341" spans="1:8" x14ac:dyDescent="0.2">
      <c r="A4341" t="s">
        <v>21</v>
      </c>
      <c r="B4341" t="s">
        <v>10</v>
      </c>
      <c r="C4341">
        <f>_xlfn.XLOOKUP(B4341,'2.1.trackMPD'!$R$7:$R$29,'2.1.trackMPD'!$T$7:$T$29)</f>
        <v>5</v>
      </c>
      <c r="D4341">
        <v>1000</v>
      </c>
      <c r="E4341" t="s">
        <v>6400</v>
      </c>
      <c r="F4341" t="s">
        <v>110</v>
      </c>
      <c r="G4341" t="s">
        <v>140</v>
      </c>
      <c r="H4341" t="s">
        <v>6398</v>
      </c>
    </row>
    <row r="4342" spans="1:8" x14ac:dyDescent="0.2">
      <c r="A4342" t="s">
        <v>21</v>
      </c>
      <c r="B4342" t="s">
        <v>10</v>
      </c>
      <c r="C4342">
        <f>_xlfn.XLOOKUP(B4342,'2.1.trackMPD'!$R$7:$R$29,'2.1.trackMPD'!$T$7:$T$29)</f>
        <v>5</v>
      </c>
      <c r="D4342">
        <v>1000</v>
      </c>
      <c r="E4342" t="s">
        <v>6400</v>
      </c>
      <c r="F4342" t="s">
        <v>111</v>
      </c>
      <c r="G4342" t="s">
        <v>124</v>
      </c>
      <c r="H4342" t="s">
        <v>6398</v>
      </c>
    </row>
    <row r="4343" spans="1:8" x14ac:dyDescent="0.2">
      <c r="A4343" t="s">
        <v>21</v>
      </c>
      <c r="B4343" t="s">
        <v>10</v>
      </c>
      <c r="C4343">
        <f>_xlfn.XLOOKUP(B4343,'2.1.trackMPD'!$R$7:$R$29,'2.1.trackMPD'!$T$7:$T$29)</f>
        <v>5</v>
      </c>
      <c r="D4343">
        <v>1000</v>
      </c>
      <c r="E4343" t="s">
        <v>6400</v>
      </c>
      <c r="F4343" t="s">
        <v>111</v>
      </c>
      <c r="G4343" t="s">
        <v>140</v>
      </c>
      <c r="H4343" t="s">
        <v>6398</v>
      </c>
    </row>
    <row r="4344" spans="1:8" x14ac:dyDescent="0.2">
      <c r="A4344" t="s">
        <v>21</v>
      </c>
      <c r="B4344" t="s">
        <v>10</v>
      </c>
      <c r="C4344">
        <f>_xlfn.XLOOKUP(B4344,'2.1.trackMPD'!$R$7:$R$29,'2.1.trackMPD'!$T$7:$T$29)</f>
        <v>5</v>
      </c>
      <c r="D4344">
        <v>1000</v>
      </c>
      <c r="E4344" t="s">
        <v>6400</v>
      </c>
      <c r="F4344" t="s">
        <v>110</v>
      </c>
      <c r="G4344" t="s">
        <v>124</v>
      </c>
      <c r="H4344" t="s">
        <v>6399</v>
      </c>
    </row>
    <row r="4345" spans="1:8" x14ac:dyDescent="0.2">
      <c r="A4345" t="s">
        <v>21</v>
      </c>
      <c r="B4345" t="s">
        <v>10</v>
      </c>
      <c r="C4345">
        <f>_xlfn.XLOOKUP(B4345,'2.1.trackMPD'!$R$7:$R$29,'2.1.trackMPD'!$T$7:$T$29)</f>
        <v>5</v>
      </c>
      <c r="D4345">
        <v>1000</v>
      </c>
      <c r="E4345" t="s">
        <v>6400</v>
      </c>
      <c r="F4345" t="s">
        <v>110</v>
      </c>
      <c r="G4345" t="s">
        <v>140</v>
      </c>
      <c r="H4345" t="s">
        <v>6399</v>
      </c>
    </row>
    <row r="4346" spans="1:8" x14ac:dyDescent="0.2">
      <c r="A4346" t="s">
        <v>21</v>
      </c>
      <c r="B4346" t="s">
        <v>10</v>
      </c>
      <c r="C4346">
        <f>_xlfn.XLOOKUP(B4346,'2.1.trackMPD'!$R$7:$R$29,'2.1.trackMPD'!$T$7:$T$29)</f>
        <v>5</v>
      </c>
      <c r="D4346">
        <v>5000</v>
      </c>
      <c r="E4346" t="s">
        <v>6400</v>
      </c>
      <c r="F4346" t="s">
        <v>110</v>
      </c>
      <c r="G4346" t="s">
        <v>124</v>
      </c>
      <c r="H4346" t="s">
        <v>6398</v>
      </c>
    </row>
    <row r="4347" spans="1:8" x14ac:dyDescent="0.2">
      <c r="A4347" t="s">
        <v>21</v>
      </c>
      <c r="B4347" t="s">
        <v>10</v>
      </c>
      <c r="C4347">
        <f>_xlfn.XLOOKUP(B4347,'2.1.trackMPD'!$R$7:$R$29,'2.1.trackMPD'!$T$7:$T$29)</f>
        <v>5</v>
      </c>
      <c r="D4347">
        <v>5000</v>
      </c>
      <c r="E4347" t="s">
        <v>6400</v>
      </c>
      <c r="F4347" t="s">
        <v>110</v>
      </c>
      <c r="G4347" t="s">
        <v>140</v>
      </c>
      <c r="H4347" t="s">
        <v>6398</v>
      </c>
    </row>
    <row r="4348" spans="1:8" x14ac:dyDescent="0.2">
      <c r="A4348" t="s">
        <v>21</v>
      </c>
      <c r="B4348" t="s">
        <v>10</v>
      </c>
      <c r="C4348">
        <f>_xlfn.XLOOKUP(B4348,'2.1.trackMPD'!$R$7:$R$29,'2.1.trackMPD'!$T$7:$T$29)</f>
        <v>5</v>
      </c>
      <c r="D4348">
        <v>5000</v>
      </c>
      <c r="E4348" t="s">
        <v>6400</v>
      </c>
      <c r="F4348" t="s">
        <v>111</v>
      </c>
      <c r="G4348" t="s">
        <v>124</v>
      </c>
      <c r="H4348" t="s">
        <v>6398</v>
      </c>
    </row>
    <row r="4349" spans="1:8" x14ac:dyDescent="0.2">
      <c r="A4349" t="s">
        <v>21</v>
      </c>
      <c r="B4349" t="s">
        <v>10</v>
      </c>
      <c r="C4349">
        <f>_xlfn.XLOOKUP(B4349,'2.1.trackMPD'!$R$7:$R$29,'2.1.trackMPD'!$T$7:$T$29)</f>
        <v>5</v>
      </c>
      <c r="D4349">
        <v>5000</v>
      </c>
      <c r="E4349" t="s">
        <v>6400</v>
      </c>
      <c r="F4349" t="s">
        <v>111</v>
      </c>
      <c r="G4349" t="s">
        <v>140</v>
      </c>
      <c r="H4349" t="s">
        <v>6398</v>
      </c>
    </row>
    <row r="4350" spans="1:8" x14ac:dyDescent="0.2">
      <c r="A4350" t="s">
        <v>21</v>
      </c>
      <c r="B4350" t="s">
        <v>10</v>
      </c>
      <c r="C4350">
        <f>_xlfn.XLOOKUP(B4350,'2.1.trackMPD'!$R$7:$R$29,'2.1.trackMPD'!$T$7:$T$29)</f>
        <v>5</v>
      </c>
      <c r="D4350">
        <v>5000</v>
      </c>
      <c r="E4350" t="s">
        <v>6400</v>
      </c>
      <c r="F4350" t="s">
        <v>110</v>
      </c>
      <c r="G4350" t="s">
        <v>124</v>
      </c>
      <c r="H4350" t="s">
        <v>6399</v>
      </c>
    </row>
    <row r="4351" spans="1:8" x14ac:dyDescent="0.2">
      <c r="A4351" t="s">
        <v>21</v>
      </c>
      <c r="B4351" t="s">
        <v>10</v>
      </c>
      <c r="C4351">
        <f>_xlfn.XLOOKUP(B4351,'2.1.trackMPD'!$R$7:$R$29,'2.1.trackMPD'!$T$7:$T$29)</f>
        <v>5</v>
      </c>
      <c r="D4351">
        <v>5000</v>
      </c>
      <c r="E4351" t="s">
        <v>6400</v>
      </c>
      <c r="F4351" t="s">
        <v>110</v>
      </c>
      <c r="G4351" t="s">
        <v>140</v>
      </c>
      <c r="H4351" t="s">
        <v>6399</v>
      </c>
    </row>
    <row r="4352" spans="1:8" x14ac:dyDescent="0.2">
      <c r="A4352" t="s">
        <v>21</v>
      </c>
      <c r="B4352" t="s">
        <v>10</v>
      </c>
      <c r="C4352">
        <f>_xlfn.XLOOKUP(B4352,'2.1.trackMPD'!$R$7:$R$29,'2.1.trackMPD'!$T$7:$T$29)</f>
        <v>5</v>
      </c>
      <c r="D4352">
        <v>1</v>
      </c>
      <c r="E4352" t="s">
        <v>6401</v>
      </c>
      <c r="F4352" t="s">
        <v>110</v>
      </c>
      <c r="G4352" t="s">
        <v>124</v>
      </c>
      <c r="H4352" t="s">
        <v>6398</v>
      </c>
    </row>
    <row r="4353" spans="1:8" x14ac:dyDescent="0.2">
      <c r="A4353" t="s">
        <v>21</v>
      </c>
      <c r="B4353" t="s">
        <v>10</v>
      </c>
      <c r="C4353">
        <f>_xlfn.XLOOKUP(B4353,'2.1.trackMPD'!$R$7:$R$29,'2.1.trackMPD'!$T$7:$T$29)</f>
        <v>5</v>
      </c>
      <c r="D4353">
        <v>1</v>
      </c>
      <c r="E4353" t="s">
        <v>6401</v>
      </c>
      <c r="F4353" t="s">
        <v>110</v>
      </c>
      <c r="G4353" t="s">
        <v>140</v>
      </c>
      <c r="H4353" t="s">
        <v>6398</v>
      </c>
    </row>
    <row r="4354" spans="1:8" x14ac:dyDescent="0.2">
      <c r="A4354" t="s">
        <v>21</v>
      </c>
      <c r="B4354" t="s">
        <v>10</v>
      </c>
      <c r="C4354">
        <f>_xlfn.XLOOKUP(B4354,'2.1.trackMPD'!$R$7:$R$29,'2.1.trackMPD'!$T$7:$T$29)</f>
        <v>5</v>
      </c>
      <c r="D4354">
        <v>1</v>
      </c>
      <c r="E4354" t="s">
        <v>6401</v>
      </c>
      <c r="F4354" t="s">
        <v>111</v>
      </c>
      <c r="G4354" t="s">
        <v>124</v>
      </c>
      <c r="H4354" t="s">
        <v>6398</v>
      </c>
    </row>
    <row r="4355" spans="1:8" x14ac:dyDescent="0.2">
      <c r="A4355" t="s">
        <v>21</v>
      </c>
      <c r="B4355" t="s">
        <v>10</v>
      </c>
      <c r="C4355">
        <f>_xlfn.XLOOKUP(B4355,'2.1.trackMPD'!$R$7:$R$29,'2.1.trackMPD'!$T$7:$T$29)</f>
        <v>5</v>
      </c>
      <c r="D4355">
        <v>1</v>
      </c>
      <c r="E4355" t="s">
        <v>6401</v>
      </c>
      <c r="F4355" t="s">
        <v>111</v>
      </c>
      <c r="G4355" t="s">
        <v>140</v>
      </c>
      <c r="H4355" t="s">
        <v>6398</v>
      </c>
    </row>
    <row r="4356" spans="1:8" x14ac:dyDescent="0.2">
      <c r="A4356" t="s">
        <v>21</v>
      </c>
      <c r="B4356" t="s">
        <v>10</v>
      </c>
      <c r="C4356">
        <f>_xlfn.XLOOKUP(B4356,'2.1.trackMPD'!$R$7:$R$29,'2.1.trackMPD'!$T$7:$T$29)</f>
        <v>5</v>
      </c>
      <c r="D4356">
        <v>1</v>
      </c>
      <c r="E4356" t="s">
        <v>6401</v>
      </c>
      <c r="F4356" t="s">
        <v>110</v>
      </c>
      <c r="G4356" t="s">
        <v>124</v>
      </c>
      <c r="H4356" t="s">
        <v>6399</v>
      </c>
    </row>
    <row r="4357" spans="1:8" x14ac:dyDescent="0.2">
      <c r="A4357" t="s">
        <v>21</v>
      </c>
      <c r="B4357" t="s">
        <v>10</v>
      </c>
      <c r="C4357">
        <f>_xlfn.XLOOKUP(B4357,'2.1.trackMPD'!$R$7:$R$29,'2.1.trackMPD'!$T$7:$T$29)</f>
        <v>5</v>
      </c>
      <c r="D4357">
        <v>1</v>
      </c>
      <c r="E4357" t="s">
        <v>6401</v>
      </c>
      <c r="F4357" t="s">
        <v>110</v>
      </c>
      <c r="G4357" t="s">
        <v>140</v>
      </c>
      <c r="H4357" t="s">
        <v>6399</v>
      </c>
    </row>
    <row r="4358" spans="1:8" x14ac:dyDescent="0.2">
      <c r="A4358" t="s">
        <v>21</v>
      </c>
      <c r="B4358" t="s">
        <v>10</v>
      </c>
      <c r="C4358">
        <f>_xlfn.XLOOKUP(B4358,'2.1.trackMPD'!$R$7:$R$29,'2.1.trackMPD'!$T$7:$T$29)</f>
        <v>5</v>
      </c>
      <c r="D4358">
        <v>10</v>
      </c>
      <c r="E4358" t="s">
        <v>6401</v>
      </c>
      <c r="F4358" t="s">
        <v>110</v>
      </c>
      <c r="G4358" t="s">
        <v>124</v>
      </c>
      <c r="H4358" t="s">
        <v>6398</v>
      </c>
    </row>
    <row r="4359" spans="1:8" x14ac:dyDescent="0.2">
      <c r="A4359" t="s">
        <v>21</v>
      </c>
      <c r="B4359" t="s">
        <v>10</v>
      </c>
      <c r="C4359">
        <f>_xlfn.XLOOKUP(B4359,'2.1.trackMPD'!$R$7:$R$29,'2.1.trackMPD'!$T$7:$T$29)</f>
        <v>5</v>
      </c>
      <c r="D4359">
        <v>10</v>
      </c>
      <c r="E4359" t="s">
        <v>6401</v>
      </c>
      <c r="F4359" t="s">
        <v>110</v>
      </c>
      <c r="G4359" t="s">
        <v>140</v>
      </c>
      <c r="H4359" t="s">
        <v>6398</v>
      </c>
    </row>
    <row r="4360" spans="1:8" x14ac:dyDescent="0.2">
      <c r="A4360" t="s">
        <v>21</v>
      </c>
      <c r="B4360" t="s">
        <v>10</v>
      </c>
      <c r="C4360">
        <f>_xlfn.XLOOKUP(B4360,'2.1.trackMPD'!$R$7:$R$29,'2.1.trackMPD'!$T$7:$T$29)</f>
        <v>5</v>
      </c>
      <c r="D4360">
        <v>10</v>
      </c>
      <c r="E4360" t="s">
        <v>6401</v>
      </c>
      <c r="F4360" t="s">
        <v>111</v>
      </c>
      <c r="G4360" t="s">
        <v>124</v>
      </c>
      <c r="H4360" t="s">
        <v>6398</v>
      </c>
    </row>
    <row r="4361" spans="1:8" x14ac:dyDescent="0.2">
      <c r="A4361" t="s">
        <v>21</v>
      </c>
      <c r="B4361" t="s">
        <v>10</v>
      </c>
      <c r="C4361">
        <f>_xlfn.XLOOKUP(B4361,'2.1.trackMPD'!$R$7:$R$29,'2.1.trackMPD'!$T$7:$T$29)</f>
        <v>5</v>
      </c>
      <c r="D4361">
        <v>10</v>
      </c>
      <c r="E4361" t="s">
        <v>6401</v>
      </c>
      <c r="F4361" t="s">
        <v>111</v>
      </c>
      <c r="G4361" t="s">
        <v>140</v>
      </c>
      <c r="H4361" t="s">
        <v>6398</v>
      </c>
    </row>
    <row r="4362" spans="1:8" x14ac:dyDescent="0.2">
      <c r="A4362" t="s">
        <v>21</v>
      </c>
      <c r="B4362" t="s">
        <v>10</v>
      </c>
      <c r="C4362">
        <f>_xlfn.XLOOKUP(B4362,'2.1.trackMPD'!$R$7:$R$29,'2.1.trackMPD'!$T$7:$T$29)</f>
        <v>5</v>
      </c>
      <c r="D4362">
        <v>10</v>
      </c>
      <c r="E4362" t="s">
        <v>6401</v>
      </c>
      <c r="F4362" t="s">
        <v>110</v>
      </c>
      <c r="G4362" t="s">
        <v>124</v>
      </c>
      <c r="H4362" t="s">
        <v>6399</v>
      </c>
    </row>
    <row r="4363" spans="1:8" x14ac:dyDescent="0.2">
      <c r="A4363" t="s">
        <v>21</v>
      </c>
      <c r="B4363" t="s">
        <v>10</v>
      </c>
      <c r="C4363">
        <f>_xlfn.XLOOKUP(B4363,'2.1.trackMPD'!$R$7:$R$29,'2.1.trackMPD'!$T$7:$T$29)</f>
        <v>5</v>
      </c>
      <c r="D4363">
        <v>10</v>
      </c>
      <c r="E4363" t="s">
        <v>6401</v>
      </c>
      <c r="F4363" t="s">
        <v>110</v>
      </c>
      <c r="G4363" t="s">
        <v>140</v>
      </c>
      <c r="H4363" t="s">
        <v>6399</v>
      </c>
    </row>
    <row r="4364" spans="1:8" x14ac:dyDescent="0.2">
      <c r="A4364" t="s">
        <v>21</v>
      </c>
      <c r="B4364" t="s">
        <v>10</v>
      </c>
      <c r="C4364">
        <f>_xlfn.XLOOKUP(B4364,'2.1.trackMPD'!$R$7:$R$29,'2.1.trackMPD'!$T$7:$T$29)</f>
        <v>5</v>
      </c>
      <c r="D4364">
        <v>100</v>
      </c>
      <c r="E4364" t="s">
        <v>6401</v>
      </c>
      <c r="F4364" t="s">
        <v>110</v>
      </c>
      <c r="G4364" t="s">
        <v>124</v>
      </c>
      <c r="H4364" t="s">
        <v>6398</v>
      </c>
    </row>
    <row r="4365" spans="1:8" x14ac:dyDescent="0.2">
      <c r="A4365" t="s">
        <v>21</v>
      </c>
      <c r="B4365" t="s">
        <v>10</v>
      </c>
      <c r="C4365">
        <f>_xlfn.XLOOKUP(B4365,'2.1.trackMPD'!$R$7:$R$29,'2.1.trackMPD'!$T$7:$T$29)</f>
        <v>5</v>
      </c>
      <c r="D4365">
        <v>100</v>
      </c>
      <c r="E4365" t="s">
        <v>6401</v>
      </c>
      <c r="F4365" t="s">
        <v>110</v>
      </c>
      <c r="G4365" t="s">
        <v>140</v>
      </c>
      <c r="H4365" t="s">
        <v>6398</v>
      </c>
    </row>
    <row r="4366" spans="1:8" x14ac:dyDescent="0.2">
      <c r="A4366" t="s">
        <v>21</v>
      </c>
      <c r="B4366" t="s">
        <v>10</v>
      </c>
      <c r="C4366">
        <f>_xlfn.XLOOKUP(B4366,'2.1.trackMPD'!$R$7:$R$29,'2.1.trackMPD'!$T$7:$T$29)</f>
        <v>5</v>
      </c>
      <c r="D4366">
        <v>100</v>
      </c>
      <c r="E4366" t="s">
        <v>6401</v>
      </c>
      <c r="F4366" t="s">
        <v>111</v>
      </c>
      <c r="G4366" t="s">
        <v>124</v>
      </c>
      <c r="H4366" t="s">
        <v>6398</v>
      </c>
    </row>
    <row r="4367" spans="1:8" x14ac:dyDescent="0.2">
      <c r="A4367" t="s">
        <v>21</v>
      </c>
      <c r="B4367" t="s">
        <v>10</v>
      </c>
      <c r="C4367">
        <f>_xlfn.XLOOKUP(B4367,'2.1.trackMPD'!$R$7:$R$29,'2.1.trackMPD'!$T$7:$T$29)</f>
        <v>5</v>
      </c>
      <c r="D4367">
        <v>100</v>
      </c>
      <c r="E4367" t="s">
        <v>6401</v>
      </c>
      <c r="F4367" t="s">
        <v>111</v>
      </c>
      <c r="G4367" t="s">
        <v>140</v>
      </c>
      <c r="H4367" t="s">
        <v>6398</v>
      </c>
    </row>
    <row r="4368" spans="1:8" x14ac:dyDescent="0.2">
      <c r="A4368" t="s">
        <v>21</v>
      </c>
      <c r="B4368" t="s">
        <v>10</v>
      </c>
      <c r="C4368">
        <f>_xlfn.XLOOKUP(B4368,'2.1.trackMPD'!$R$7:$R$29,'2.1.trackMPD'!$T$7:$T$29)</f>
        <v>5</v>
      </c>
      <c r="D4368">
        <v>100</v>
      </c>
      <c r="E4368" t="s">
        <v>6401</v>
      </c>
      <c r="F4368" t="s">
        <v>110</v>
      </c>
      <c r="G4368" t="s">
        <v>124</v>
      </c>
      <c r="H4368" t="s">
        <v>6399</v>
      </c>
    </row>
    <row r="4369" spans="1:8" x14ac:dyDescent="0.2">
      <c r="A4369" t="s">
        <v>21</v>
      </c>
      <c r="B4369" t="s">
        <v>10</v>
      </c>
      <c r="C4369">
        <f>_xlfn.XLOOKUP(B4369,'2.1.trackMPD'!$R$7:$R$29,'2.1.trackMPD'!$T$7:$T$29)</f>
        <v>5</v>
      </c>
      <c r="D4369">
        <v>100</v>
      </c>
      <c r="E4369" t="s">
        <v>6401</v>
      </c>
      <c r="F4369" t="s">
        <v>110</v>
      </c>
      <c r="G4369" t="s">
        <v>140</v>
      </c>
      <c r="H4369" t="s">
        <v>6399</v>
      </c>
    </row>
    <row r="4370" spans="1:8" x14ac:dyDescent="0.2">
      <c r="A4370" t="s">
        <v>21</v>
      </c>
      <c r="B4370" t="s">
        <v>6</v>
      </c>
      <c r="C4370">
        <f>_xlfn.XLOOKUP(B4370,'2.1.trackMPD'!$R$7:$R$29,'2.1.trackMPD'!$T$7:$T$29)</f>
        <v>6</v>
      </c>
      <c r="D4370">
        <v>1</v>
      </c>
      <c r="E4370" t="s">
        <v>6396</v>
      </c>
      <c r="F4370" t="s">
        <v>110</v>
      </c>
      <c r="G4370" t="s">
        <v>124</v>
      </c>
      <c r="H4370" t="s">
        <v>6398</v>
      </c>
    </row>
    <row r="4371" spans="1:8" x14ac:dyDescent="0.2">
      <c r="A4371" t="s">
        <v>21</v>
      </c>
      <c r="B4371" t="s">
        <v>6</v>
      </c>
      <c r="C4371">
        <f>_xlfn.XLOOKUP(B4371,'2.1.trackMPD'!$R$7:$R$29,'2.1.trackMPD'!$T$7:$T$29)</f>
        <v>6</v>
      </c>
      <c r="D4371">
        <v>1</v>
      </c>
      <c r="E4371" t="s">
        <v>6396</v>
      </c>
      <c r="F4371" t="s">
        <v>110</v>
      </c>
      <c r="G4371" t="s">
        <v>140</v>
      </c>
      <c r="H4371" t="s">
        <v>6398</v>
      </c>
    </row>
    <row r="4372" spans="1:8" x14ac:dyDescent="0.2">
      <c r="A4372" t="s">
        <v>21</v>
      </c>
      <c r="B4372" t="s">
        <v>6</v>
      </c>
      <c r="C4372">
        <f>_xlfn.XLOOKUP(B4372,'2.1.trackMPD'!$R$7:$R$29,'2.1.trackMPD'!$T$7:$T$29)</f>
        <v>6</v>
      </c>
      <c r="D4372">
        <v>1</v>
      </c>
      <c r="E4372" t="s">
        <v>6396</v>
      </c>
      <c r="F4372" t="s">
        <v>111</v>
      </c>
      <c r="G4372" t="s">
        <v>124</v>
      </c>
      <c r="H4372" t="s">
        <v>6398</v>
      </c>
    </row>
    <row r="4373" spans="1:8" x14ac:dyDescent="0.2">
      <c r="A4373" t="s">
        <v>21</v>
      </c>
      <c r="B4373" t="s">
        <v>6</v>
      </c>
      <c r="C4373">
        <f>_xlfn.XLOOKUP(B4373,'2.1.trackMPD'!$R$7:$R$29,'2.1.trackMPD'!$T$7:$T$29)</f>
        <v>6</v>
      </c>
      <c r="D4373">
        <v>1</v>
      </c>
      <c r="E4373" t="s">
        <v>6396</v>
      </c>
      <c r="F4373" t="s">
        <v>111</v>
      </c>
      <c r="G4373" t="s">
        <v>140</v>
      </c>
      <c r="H4373" t="s">
        <v>6398</v>
      </c>
    </row>
    <row r="4374" spans="1:8" x14ac:dyDescent="0.2">
      <c r="A4374" t="s">
        <v>21</v>
      </c>
      <c r="B4374" t="s">
        <v>6</v>
      </c>
      <c r="C4374">
        <f>_xlfn.XLOOKUP(B4374,'2.1.trackMPD'!$R$7:$R$29,'2.1.trackMPD'!$T$7:$T$29)</f>
        <v>6</v>
      </c>
      <c r="D4374">
        <v>1</v>
      </c>
      <c r="E4374" t="s">
        <v>6396</v>
      </c>
      <c r="F4374" t="s">
        <v>110</v>
      </c>
      <c r="G4374" t="s">
        <v>124</v>
      </c>
      <c r="H4374" t="s">
        <v>6399</v>
      </c>
    </row>
    <row r="4375" spans="1:8" x14ac:dyDescent="0.2">
      <c r="A4375" t="s">
        <v>21</v>
      </c>
      <c r="B4375" t="s">
        <v>6</v>
      </c>
      <c r="C4375">
        <f>_xlfn.XLOOKUP(B4375,'2.1.trackMPD'!$R$7:$R$29,'2.1.trackMPD'!$T$7:$T$29)</f>
        <v>6</v>
      </c>
      <c r="D4375">
        <v>1</v>
      </c>
      <c r="E4375" t="s">
        <v>6396</v>
      </c>
      <c r="F4375" t="s">
        <v>110</v>
      </c>
      <c r="G4375" t="s">
        <v>140</v>
      </c>
      <c r="H4375" t="s">
        <v>6399</v>
      </c>
    </row>
    <row r="4376" spans="1:8" x14ac:dyDescent="0.2">
      <c r="A4376" t="s">
        <v>21</v>
      </c>
      <c r="B4376" t="s">
        <v>6</v>
      </c>
      <c r="C4376">
        <f>_xlfn.XLOOKUP(B4376,'2.1.trackMPD'!$R$7:$R$29,'2.1.trackMPD'!$T$7:$T$29)</f>
        <v>6</v>
      </c>
      <c r="D4376">
        <v>10</v>
      </c>
      <c r="E4376" t="s">
        <v>6396</v>
      </c>
      <c r="F4376" t="s">
        <v>110</v>
      </c>
      <c r="G4376" t="s">
        <v>124</v>
      </c>
      <c r="H4376" t="s">
        <v>6398</v>
      </c>
    </row>
    <row r="4377" spans="1:8" x14ac:dyDescent="0.2">
      <c r="A4377" t="s">
        <v>21</v>
      </c>
      <c r="B4377" t="s">
        <v>6</v>
      </c>
      <c r="C4377">
        <f>_xlfn.XLOOKUP(B4377,'2.1.trackMPD'!$R$7:$R$29,'2.1.trackMPD'!$T$7:$T$29)</f>
        <v>6</v>
      </c>
      <c r="D4377">
        <v>10</v>
      </c>
      <c r="E4377" t="s">
        <v>6396</v>
      </c>
      <c r="F4377" t="s">
        <v>110</v>
      </c>
      <c r="G4377" t="s">
        <v>140</v>
      </c>
      <c r="H4377" t="s">
        <v>6398</v>
      </c>
    </row>
    <row r="4378" spans="1:8" x14ac:dyDescent="0.2">
      <c r="A4378" t="s">
        <v>21</v>
      </c>
      <c r="B4378" t="s">
        <v>6</v>
      </c>
      <c r="C4378">
        <f>_xlfn.XLOOKUP(B4378,'2.1.trackMPD'!$R$7:$R$29,'2.1.trackMPD'!$T$7:$T$29)</f>
        <v>6</v>
      </c>
      <c r="D4378">
        <v>10</v>
      </c>
      <c r="E4378" t="s">
        <v>6396</v>
      </c>
      <c r="F4378" t="s">
        <v>111</v>
      </c>
      <c r="G4378" t="s">
        <v>124</v>
      </c>
      <c r="H4378" t="s">
        <v>6398</v>
      </c>
    </row>
    <row r="4379" spans="1:8" x14ac:dyDescent="0.2">
      <c r="A4379" t="s">
        <v>21</v>
      </c>
      <c r="B4379" t="s">
        <v>6</v>
      </c>
      <c r="C4379">
        <f>_xlfn.XLOOKUP(B4379,'2.1.trackMPD'!$R$7:$R$29,'2.1.trackMPD'!$T$7:$T$29)</f>
        <v>6</v>
      </c>
      <c r="D4379">
        <v>10</v>
      </c>
      <c r="E4379" t="s">
        <v>6396</v>
      </c>
      <c r="F4379" t="s">
        <v>111</v>
      </c>
      <c r="G4379" t="s">
        <v>140</v>
      </c>
      <c r="H4379" t="s">
        <v>6398</v>
      </c>
    </row>
    <row r="4380" spans="1:8" x14ac:dyDescent="0.2">
      <c r="A4380" t="s">
        <v>21</v>
      </c>
      <c r="B4380" t="s">
        <v>6</v>
      </c>
      <c r="C4380">
        <f>_xlfn.XLOOKUP(B4380,'2.1.trackMPD'!$R$7:$R$29,'2.1.trackMPD'!$T$7:$T$29)</f>
        <v>6</v>
      </c>
      <c r="D4380">
        <v>10</v>
      </c>
      <c r="E4380" t="s">
        <v>6396</v>
      </c>
      <c r="F4380" t="s">
        <v>110</v>
      </c>
      <c r="G4380" t="s">
        <v>124</v>
      </c>
      <c r="H4380" t="s">
        <v>6399</v>
      </c>
    </row>
    <row r="4381" spans="1:8" x14ac:dyDescent="0.2">
      <c r="A4381" t="s">
        <v>21</v>
      </c>
      <c r="B4381" t="s">
        <v>6</v>
      </c>
      <c r="C4381">
        <f>_xlfn.XLOOKUP(B4381,'2.1.trackMPD'!$R$7:$R$29,'2.1.trackMPD'!$T$7:$T$29)</f>
        <v>6</v>
      </c>
      <c r="D4381">
        <v>10</v>
      </c>
      <c r="E4381" t="s">
        <v>6396</v>
      </c>
      <c r="F4381" t="s">
        <v>110</v>
      </c>
      <c r="G4381" t="s">
        <v>140</v>
      </c>
      <c r="H4381" t="s">
        <v>6399</v>
      </c>
    </row>
    <row r="4382" spans="1:8" x14ac:dyDescent="0.2">
      <c r="A4382" t="s">
        <v>21</v>
      </c>
      <c r="B4382" t="s">
        <v>6</v>
      </c>
      <c r="C4382">
        <f>_xlfn.XLOOKUP(B4382,'2.1.trackMPD'!$R$7:$R$29,'2.1.trackMPD'!$T$7:$T$29)</f>
        <v>6</v>
      </c>
      <c r="D4382">
        <v>100</v>
      </c>
      <c r="E4382" t="s">
        <v>6396</v>
      </c>
      <c r="F4382" t="s">
        <v>110</v>
      </c>
      <c r="G4382" t="s">
        <v>124</v>
      </c>
      <c r="H4382" t="s">
        <v>6398</v>
      </c>
    </row>
    <row r="4383" spans="1:8" x14ac:dyDescent="0.2">
      <c r="A4383" t="s">
        <v>21</v>
      </c>
      <c r="B4383" t="s">
        <v>6</v>
      </c>
      <c r="C4383">
        <f>_xlfn.XLOOKUP(B4383,'2.1.trackMPD'!$R$7:$R$29,'2.1.trackMPD'!$T$7:$T$29)</f>
        <v>6</v>
      </c>
      <c r="D4383">
        <v>100</v>
      </c>
      <c r="E4383" t="s">
        <v>6396</v>
      </c>
      <c r="F4383" t="s">
        <v>110</v>
      </c>
      <c r="G4383" t="s">
        <v>140</v>
      </c>
      <c r="H4383" t="s">
        <v>6398</v>
      </c>
    </row>
    <row r="4384" spans="1:8" x14ac:dyDescent="0.2">
      <c r="A4384" t="s">
        <v>21</v>
      </c>
      <c r="B4384" t="s">
        <v>6</v>
      </c>
      <c r="C4384">
        <f>_xlfn.XLOOKUP(B4384,'2.1.trackMPD'!$R$7:$R$29,'2.1.trackMPD'!$T$7:$T$29)</f>
        <v>6</v>
      </c>
      <c r="D4384">
        <v>100</v>
      </c>
      <c r="E4384" t="s">
        <v>6396</v>
      </c>
      <c r="F4384" t="s">
        <v>111</v>
      </c>
      <c r="G4384" t="s">
        <v>124</v>
      </c>
      <c r="H4384" t="s">
        <v>6398</v>
      </c>
    </row>
    <row r="4385" spans="1:8" x14ac:dyDescent="0.2">
      <c r="A4385" t="s">
        <v>21</v>
      </c>
      <c r="B4385" t="s">
        <v>6</v>
      </c>
      <c r="C4385">
        <f>_xlfn.XLOOKUP(B4385,'2.1.trackMPD'!$R$7:$R$29,'2.1.trackMPD'!$T$7:$T$29)</f>
        <v>6</v>
      </c>
      <c r="D4385">
        <v>100</v>
      </c>
      <c r="E4385" t="s">
        <v>6396</v>
      </c>
      <c r="F4385" t="s">
        <v>111</v>
      </c>
      <c r="G4385" t="s">
        <v>140</v>
      </c>
      <c r="H4385" t="s">
        <v>6398</v>
      </c>
    </row>
    <row r="4386" spans="1:8" x14ac:dyDescent="0.2">
      <c r="A4386" t="s">
        <v>21</v>
      </c>
      <c r="B4386" t="s">
        <v>6</v>
      </c>
      <c r="C4386">
        <f>_xlfn.XLOOKUP(B4386,'2.1.trackMPD'!$R$7:$R$29,'2.1.trackMPD'!$T$7:$T$29)</f>
        <v>6</v>
      </c>
      <c r="D4386">
        <v>100</v>
      </c>
      <c r="E4386" t="s">
        <v>6396</v>
      </c>
      <c r="F4386" t="s">
        <v>110</v>
      </c>
      <c r="G4386" t="s">
        <v>124</v>
      </c>
      <c r="H4386" t="s">
        <v>6399</v>
      </c>
    </row>
    <row r="4387" spans="1:8" x14ac:dyDescent="0.2">
      <c r="A4387" t="s">
        <v>21</v>
      </c>
      <c r="B4387" t="s">
        <v>6</v>
      </c>
      <c r="C4387">
        <f>_xlfn.XLOOKUP(B4387,'2.1.trackMPD'!$R$7:$R$29,'2.1.trackMPD'!$T$7:$T$29)</f>
        <v>6</v>
      </c>
      <c r="D4387">
        <v>100</v>
      </c>
      <c r="E4387" t="s">
        <v>6396</v>
      </c>
      <c r="F4387" t="s">
        <v>110</v>
      </c>
      <c r="G4387" t="s">
        <v>140</v>
      </c>
      <c r="H4387" t="s">
        <v>6399</v>
      </c>
    </row>
    <row r="4388" spans="1:8" x14ac:dyDescent="0.2">
      <c r="A4388" t="s">
        <v>21</v>
      </c>
      <c r="B4388" t="s">
        <v>6</v>
      </c>
      <c r="C4388">
        <f>_xlfn.XLOOKUP(B4388,'2.1.trackMPD'!$R$7:$R$29,'2.1.trackMPD'!$T$7:$T$29)</f>
        <v>6</v>
      </c>
      <c r="D4388">
        <v>1000</v>
      </c>
      <c r="E4388" t="s">
        <v>6396</v>
      </c>
      <c r="F4388" t="s">
        <v>110</v>
      </c>
      <c r="G4388" t="s">
        <v>124</v>
      </c>
      <c r="H4388" t="s">
        <v>6398</v>
      </c>
    </row>
    <row r="4389" spans="1:8" x14ac:dyDescent="0.2">
      <c r="A4389" t="s">
        <v>21</v>
      </c>
      <c r="B4389" t="s">
        <v>6</v>
      </c>
      <c r="C4389">
        <f>_xlfn.XLOOKUP(B4389,'2.1.trackMPD'!$R$7:$R$29,'2.1.trackMPD'!$T$7:$T$29)</f>
        <v>6</v>
      </c>
      <c r="D4389">
        <v>1000</v>
      </c>
      <c r="E4389" t="s">
        <v>6396</v>
      </c>
      <c r="F4389" t="s">
        <v>110</v>
      </c>
      <c r="G4389" t="s">
        <v>140</v>
      </c>
      <c r="H4389" t="s">
        <v>6398</v>
      </c>
    </row>
    <row r="4390" spans="1:8" x14ac:dyDescent="0.2">
      <c r="A4390" t="s">
        <v>21</v>
      </c>
      <c r="B4390" t="s">
        <v>6</v>
      </c>
      <c r="C4390">
        <f>_xlfn.XLOOKUP(B4390,'2.1.trackMPD'!$R$7:$R$29,'2.1.trackMPD'!$T$7:$T$29)</f>
        <v>6</v>
      </c>
      <c r="D4390">
        <v>1000</v>
      </c>
      <c r="E4390" t="s">
        <v>6396</v>
      </c>
      <c r="F4390" t="s">
        <v>111</v>
      </c>
      <c r="G4390" t="s">
        <v>124</v>
      </c>
      <c r="H4390" t="s">
        <v>6398</v>
      </c>
    </row>
    <row r="4391" spans="1:8" x14ac:dyDescent="0.2">
      <c r="A4391" t="s">
        <v>21</v>
      </c>
      <c r="B4391" t="s">
        <v>6</v>
      </c>
      <c r="C4391">
        <f>_xlfn.XLOOKUP(B4391,'2.1.trackMPD'!$R$7:$R$29,'2.1.trackMPD'!$T$7:$T$29)</f>
        <v>6</v>
      </c>
      <c r="D4391">
        <v>1000</v>
      </c>
      <c r="E4391" t="s">
        <v>6396</v>
      </c>
      <c r="F4391" t="s">
        <v>111</v>
      </c>
      <c r="G4391" t="s">
        <v>140</v>
      </c>
      <c r="H4391" t="s">
        <v>6398</v>
      </c>
    </row>
    <row r="4392" spans="1:8" x14ac:dyDescent="0.2">
      <c r="A4392" t="s">
        <v>21</v>
      </c>
      <c r="B4392" t="s">
        <v>6</v>
      </c>
      <c r="C4392">
        <f>_xlfn.XLOOKUP(B4392,'2.1.trackMPD'!$R$7:$R$29,'2.1.trackMPD'!$T$7:$T$29)</f>
        <v>6</v>
      </c>
      <c r="D4392">
        <v>1000</v>
      </c>
      <c r="E4392" t="s">
        <v>6396</v>
      </c>
      <c r="F4392" t="s">
        <v>110</v>
      </c>
      <c r="G4392" t="s">
        <v>124</v>
      </c>
      <c r="H4392" t="s">
        <v>6399</v>
      </c>
    </row>
    <row r="4393" spans="1:8" x14ac:dyDescent="0.2">
      <c r="A4393" t="s">
        <v>21</v>
      </c>
      <c r="B4393" t="s">
        <v>6</v>
      </c>
      <c r="C4393">
        <f>_xlfn.XLOOKUP(B4393,'2.1.trackMPD'!$R$7:$R$29,'2.1.trackMPD'!$T$7:$T$29)</f>
        <v>6</v>
      </c>
      <c r="D4393">
        <v>1000</v>
      </c>
      <c r="E4393" t="s">
        <v>6396</v>
      </c>
      <c r="F4393" t="s">
        <v>110</v>
      </c>
      <c r="G4393" t="s">
        <v>140</v>
      </c>
      <c r="H4393" t="s">
        <v>6399</v>
      </c>
    </row>
    <row r="4394" spans="1:8" x14ac:dyDescent="0.2">
      <c r="A4394" t="s">
        <v>21</v>
      </c>
      <c r="B4394" t="s">
        <v>6</v>
      </c>
      <c r="C4394">
        <f>_xlfn.XLOOKUP(B4394,'2.1.trackMPD'!$R$7:$R$29,'2.1.trackMPD'!$T$7:$T$29)</f>
        <v>6</v>
      </c>
      <c r="D4394">
        <v>5000</v>
      </c>
      <c r="E4394" t="s">
        <v>6396</v>
      </c>
      <c r="F4394" t="s">
        <v>110</v>
      </c>
      <c r="G4394" t="s">
        <v>124</v>
      </c>
      <c r="H4394" t="s">
        <v>6398</v>
      </c>
    </row>
    <row r="4395" spans="1:8" x14ac:dyDescent="0.2">
      <c r="A4395" t="s">
        <v>21</v>
      </c>
      <c r="B4395" t="s">
        <v>6</v>
      </c>
      <c r="C4395">
        <f>_xlfn.XLOOKUP(B4395,'2.1.trackMPD'!$R$7:$R$29,'2.1.trackMPD'!$T$7:$T$29)</f>
        <v>6</v>
      </c>
      <c r="D4395">
        <v>5000</v>
      </c>
      <c r="E4395" t="s">
        <v>6396</v>
      </c>
      <c r="F4395" t="s">
        <v>110</v>
      </c>
      <c r="G4395" t="s">
        <v>140</v>
      </c>
      <c r="H4395" t="s">
        <v>6398</v>
      </c>
    </row>
    <row r="4396" spans="1:8" x14ac:dyDescent="0.2">
      <c r="A4396" t="s">
        <v>21</v>
      </c>
      <c r="B4396" t="s">
        <v>6</v>
      </c>
      <c r="C4396">
        <f>_xlfn.XLOOKUP(B4396,'2.1.trackMPD'!$R$7:$R$29,'2.1.trackMPD'!$T$7:$T$29)</f>
        <v>6</v>
      </c>
      <c r="D4396">
        <v>5000</v>
      </c>
      <c r="E4396" t="s">
        <v>6396</v>
      </c>
      <c r="F4396" t="s">
        <v>111</v>
      </c>
      <c r="G4396" t="s">
        <v>124</v>
      </c>
      <c r="H4396" t="s">
        <v>6398</v>
      </c>
    </row>
    <row r="4397" spans="1:8" x14ac:dyDescent="0.2">
      <c r="A4397" t="s">
        <v>21</v>
      </c>
      <c r="B4397" t="s">
        <v>6</v>
      </c>
      <c r="C4397">
        <f>_xlfn.XLOOKUP(B4397,'2.1.trackMPD'!$R$7:$R$29,'2.1.trackMPD'!$T$7:$T$29)</f>
        <v>6</v>
      </c>
      <c r="D4397">
        <v>5000</v>
      </c>
      <c r="E4397" t="s">
        <v>6396</v>
      </c>
      <c r="F4397" t="s">
        <v>111</v>
      </c>
      <c r="G4397" t="s">
        <v>140</v>
      </c>
      <c r="H4397" t="s">
        <v>6398</v>
      </c>
    </row>
    <row r="4398" spans="1:8" x14ac:dyDescent="0.2">
      <c r="A4398" t="s">
        <v>21</v>
      </c>
      <c r="B4398" t="s">
        <v>6</v>
      </c>
      <c r="C4398">
        <f>_xlfn.XLOOKUP(B4398,'2.1.trackMPD'!$R$7:$R$29,'2.1.trackMPD'!$T$7:$T$29)</f>
        <v>6</v>
      </c>
      <c r="D4398">
        <v>5000</v>
      </c>
      <c r="E4398" t="s">
        <v>6396</v>
      </c>
      <c r="F4398" t="s">
        <v>110</v>
      </c>
      <c r="G4398" t="s">
        <v>124</v>
      </c>
      <c r="H4398" t="s">
        <v>6399</v>
      </c>
    </row>
    <row r="4399" spans="1:8" x14ac:dyDescent="0.2">
      <c r="A4399" t="s">
        <v>21</v>
      </c>
      <c r="B4399" t="s">
        <v>6</v>
      </c>
      <c r="C4399">
        <f>_xlfn.XLOOKUP(B4399,'2.1.trackMPD'!$R$7:$R$29,'2.1.trackMPD'!$T$7:$T$29)</f>
        <v>6</v>
      </c>
      <c r="D4399">
        <v>5000</v>
      </c>
      <c r="E4399" t="s">
        <v>6396</v>
      </c>
      <c r="F4399" t="s">
        <v>110</v>
      </c>
      <c r="G4399" t="s">
        <v>140</v>
      </c>
      <c r="H4399" t="s">
        <v>6399</v>
      </c>
    </row>
    <row r="4400" spans="1:8" x14ac:dyDescent="0.2">
      <c r="A4400" t="s">
        <v>21</v>
      </c>
      <c r="B4400" t="s">
        <v>6</v>
      </c>
      <c r="C4400">
        <f>_xlfn.XLOOKUP(B4400,'2.1.trackMPD'!$R$7:$R$29,'2.1.trackMPD'!$T$7:$T$29)</f>
        <v>6</v>
      </c>
      <c r="D4400">
        <v>1</v>
      </c>
      <c r="E4400" t="s">
        <v>6400</v>
      </c>
      <c r="F4400" t="s">
        <v>110</v>
      </c>
      <c r="G4400" t="s">
        <v>124</v>
      </c>
      <c r="H4400" t="s">
        <v>6398</v>
      </c>
    </row>
    <row r="4401" spans="1:8" x14ac:dyDescent="0.2">
      <c r="A4401" t="s">
        <v>21</v>
      </c>
      <c r="B4401" t="s">
        <v>6</v>
      </c>
      <c r="C4401">
        <f>_xlfn.XLOOKUP(B4401,'2.1.trackMPD'!$R$7:$R$29,'2.1.trackMPD'!$T$7:$T$29)</f>
        <v>6</v>
      </c>
      <c r="D4401">
        <v>1</v>
      </c>
      <c r="E4401" t="s">
        <v>6400</v>
      </c>
      <c r="F4401" t="s">
        <v>110</v>
      </c>
      <c r="G4401" t="s">
        <v>140</v>
      </c>
      <c r="H4401" t="s">
        <v>6398</v>
      </c>
    </row>
    <row r="4402" spans="1:8" x14ac:dyDescent="0.2">
      <c r="A4402" t="s">
        <v>21</v>
      </c>
      <c r="B4402" t="s">
        <v>6</v>
      </c>
      <c r="C4402">
        <f>_xlfn.XLOOKUP(B4402,'2.1.trackMPD'!$R$7:$R$29,'2.1.trackMPD'!$T$7:$T$29)</f>
        <v>6</v>
      </c>
      <c r="D4402">
        <v>1</v>
      </c>
      <c r="E4402" t="s">
        <v>6400</v>
      </c>
      <c r="F4402" t="s">
        <v>111</v>
      </c>
      <c r="G4402" t="s">
        <v>124</v>
      </c>
      <c r="H4402" t="s">
        <v>6398</v>
      </c>
    </row>
    <row r="4403" spans="1:8" x14ac:dyDescent="0.2">
      <c r="A4403" t="s">
        <v>21</v>
      </c>
      <c r="B4403" t="s">
        <v>6</v>
      </c>
      <c r="C4403">
        <f>_xlfn.XLOOKUP(B4403,'2.1.trackMPD'!$R$7:$R$29,'2.1.trackMPD'!$T$7:$T$29)</f>
        <v>6</v>
      </c>
      <c r="D4403">
        <v>1</v>
      </c>
      <c r="E4403" t="s">
        <v>6400</v>
      </c>
      <c r="F4403" t="s">
        <v>111</v>
      </c>
      <c r="G4403" t="s">
        <v>140</v>
      </c>
      <c r="H4403" t="s">
        <v>6398</v>
      </c>
    </row>
    <row r="4404" spans="1:8" x14ac:dyDescent="0.2">
      <c r="A4404" t="s">
        <v>21</v>
      </c>
      <c r="B4404" t="s">
        <v>6</v>
      </c>
      <c r="C4404">
        <f>_xlfn.XLOOKUP(B4404,'2.1.trackMPD'!$R$7:$R$29,'2.1.trackMPD'!$T$7:$T$29)</f>
        <v>6</v>
      </c>
      <c r="D4404">
        <v>1</v>
      </c>
      <c r="E4404" t="s">
        <v>6400</v>
      </c>
      <c r="F4404" t="s">
        <v>110</v>
      </c>
      <c r="G4404" t="s">
        <v>124</v>
      </c>
      <c r="H4404" t="s">
        <v>6399</v>
      </c>
    </row>
    <row r="4405" spans="1:8" x14ac:dyDescent="0.2">
      <c r="A4405" t="s">
        <v>21</v>
      </c>
      <c r="B4405" t="s">
        <v>6</v>
      </c>
      <c r="C4405">
        <f>_xlfn.XLOOKUP(B4405,'2.1.trackMPD'!$R$7:$R$29,'2.1.trackMPD'!$T$7:$T$29)</f>
        <v>6</v>
      </c>
      <c r="D4405">
        <v>1</v>
      </c>
      <c r="E4405" t="s">
        <v>6400</v>
      </c>
      <c r="F4405" t="s">
        <v>110</v>
      </c>
      <c r="G4405" t="s">
        <v>140</v>
      </c>
      <c r="H4405" t="s">
        <v>6399</v>
      </c>
    </row>
    <row r="4406" spans="1:8" x14ac:dyDescent="0.2">
      <c r="A4406" t="s">
        <v>21</v>
      </c>
      <c r="B4406" t="s">
        <v>6</v>
      </c>
      <c r="C4406">
        <f>_xlfn.XLOOKUP(B4406,'2.1.trackMPD'!$R$7:$R$29,'2.1.trackMPD'!$T$7:$T$29)</f>
        <v>6</v>
      </c>
      <c r="D4406">
        <v>10</v>
      </c>
      <c r="E4406" t="s">
        <v>6400</v>
      </c>
      <c r="F4406" t="s">
        <v>110</v>
      </c>
      <c r="G4406" t="s">
        <v>124</v>
      </c>
      <c r="H4406" t="s">
        <v>6398</v>
      </c>
    </row>
    <row r="4407" spans="1:8" x14ac:dyDescent="0.2">
      <c r="A4407" t="s">
        <v>21</v>
      </c>
      <c r="B4407" t="s">
        <v>6</v>
      </c>
      <c r="C4407">
        <f>_xlfn.XLOOKUP(B4407,'2.1.trackMPD'!$R$7:$R$29,'2.1.trackMPD'!$T$7:$T$29)</f>
        <v>6</v>
      </c>
      <c r="D4407">
        <v>10</v>
      </c>
      <c r="E4407" t="s">
        <v>6400</v>
      </c>
      <c r="F4407" t="s">
        <v>110</v>
      </c>
      <c r="G4407" t="s">
        <v>140</v>
      </c>
      <c r="H4407" t="s">
        <v>6398</v>
      </c>
    </row>
    <row r="4408" spans="1:8" x14ac:dyDescent="0.2">
      <c r="A4408" t="s">
        <v>21</v>
      </c>
      <c r="B4408" t="s">
        <v>6</v>
      </c>
      <c r="C4408">
        <f>_xlfn.XLOOKUP(B4408,'2.1.trackMPD'!$R$7:$R$29,'2.1.trackMPD'!$T$7:$T$29)</f>
        <v>6</v>
      </c>
      <c r="D4408">
        <v>10</v>
      </c>
      <c r="E4408" t="s">
        <v>6400</v>
      </c>
      <c r="F4408" t="s">
        <v>111</v>
      </c>
      <c r="G4408" t="s">
        <v>124</v>
      </c>
      <c r="H4408" t="s">
        <v>6398</v>
      </c>
    </row>
    <row r="4409" spans="1:8" x14ac:dyDescent="0.2">
      <c r="A4409" t="s">
        <v>21</v>
      </c>
      <c r="B4409" t="s">
        <v>6</v>
      </c>
      <c r="C4409">
        <f>_xlfn.XLOOKUP(B4409,'2.1.trackMPD'!$R$7:$R$29,'2.1.trackMPD'!$T$7:$T$29)</f>
        <v>6</v>
      </c>
      <c r="D4409">
        <v>10</v>
      </c>
      <c r="E4409" t="s">
        <v>6400</v>
      </c>
      <c r="F4409" t="s">
        <v>111</v>
      </c>
      <c r="G4409" t="s">
        <v>140</v>
      </c>
      <c r="H4409" t="s">
        <v>6398</v>
      </c>
    </row>
    <row r="4410" spans="1:8" x14ac:dyDescent="0.2">
      <c r="A4410" t="s">
        <v>21</v>
      </c>
      <c r="B4410" t="s">
        <v>6</v>
      </c>
      <c r="C4410">
        <f>_xlfn.XLOOKUP(B4410,'2.1.trackMPD'!$R$7:$R$29,'2.1.trackMPD'!$T$7:$T$29)</f>
        <v>6</v>
      </c>
      <c r="D4410">
        <v>10</v>
      </c>
      <c r="E4410" t="s">
        <v>6400</v>
      </c>
      <c r="F4410" t="s">
        <v>110</v>
      </c>
      <c r="G4410" t="s">
        <v>124</v>
      </c>
      <c r="H4410" t="s">
        <v>6399</v>
      </c>
    </row>
    <row r="4411" spans="1:8" x14ac:dyDescent="0.2">
      <c r="A4411" t="s">
        <v>21</v>
      </c>
      <c r="B4411" t="s">
        <v>6</v>
      </c>
      <c r="C4411">
        <f>_xlfn.XLOOKUP(B4411,'2.1.trackMPD'!$R$7:$R$29,'2.1.trackMPD'!$T$7:$T$29)</f>
        <v>6</v>
      </c>
      <c r="D4411">
        <v>10</v>
      </c>
      <c r="E4411" t="s">
        <v>6400</v>
      </c>
      <c r="F4411" t="s">
        <v>110</v>
      </c>
      <c r="G4411" t="s">
        <v>140</v>
      </c>
      <c r="H4411" t="s">
        <v>6399</v>
      </c>
    </row>
    <row r="4412" spans="1:8" x14ac:dyDescent="0.2">
      <c r="A4412" t="s">
        <v>21</v>
      </c>
      <c r="B4412" t="s">
        <v>6</v>
      </c>
      <c r="C4412">
        <f>_xlfn.XLOOKUP(B4412,'2.1.trackMPD'!$R$7:$R$29,'2.1.trackMPD'!$T$7:$T$29)</f>
        <v>6</v>
      </c>
      <c r="D4412">
        <v>100</v>
      </c>
      <c r="E4412" t="s">
        <v>6400</v>
      </c>
      <c r="F4412" t="s">
        <v>110</v>
      </c>
      <c r="G4412" t="s">
        <v>124</v>
      </c>
      <c r="H4412" t="s">
        <v>6398</v>
      </c>
    </row>
    <row r="4413" spans="1:8" x14ac:dyDescent="0.2">
      <c r="A4413" t="s">
        <v>21</v>
      </c>
      <c r="B4413" t="s">
        <v>6</v>
      </c>
      <c r="C4413">
        <f>_xlfn.XLOOKUP(B4413,'2.1.trackMPD'!$R$7:$R$29,'2.1.trackMPD'!$T$7:$T$29)</f>
        <v>6</v>
      </c>
      <c r="D4413">
        <v>100</v>
      </c>
      <c r="E4413" t="s">
        <v>6400</v>
      </c>
      <c r="F4413" t="s">
        <v>110</v>
      </c>
      <c r="G4413" t="s">
        <v>140</v>
      </c>
      <c r="H4413" t="s">
        <v>6398</v>
      </c>
    </row>
    <row r="4414" spans="1:8" x14ac:dyDescent="0.2">
      <c r="A4414" t="s">
        <v>21</v>
      </c>
      <c r="B4414" t="s">
        <v>6</v>
      </c>
      <c r="C4414">
        <f>_xlfn.XLOOKUP(B4414,'2.1.trackMPD'!$R$7:$R$29,'2.1.trackMPD'!$T$7:$T$29)</f>
        <v>6</v>
      </c>
      <c r="D4414">
        <v>100</v>
      </c>
      <c r="E4414" t="s">
        <v>6400</v>
      </c>
      <c r="F4414" t="s">
        <v>111</v>
      </c>
      <c r="G4414" t="s">
        <v>124</v>
      </c>
      <c r="H4414" t="s">
        <v>6398</v>
      </c>
    </row>
    <row r="4415" spans="1:8" x14ac:dyDescent="0.2">
      <c r="A4415" t="s">
        <v>21</v>
      </c>
      <c r="B4415" t="s">
        <v>6</v>
      </c>
      <c r="C4415">
        <f>_xlfn.XLOOKUP(B4415,'2.1.trackMPD'!$R$7:$R$29,'2.1.trackMPD'!$T$7:$T$29)</f>
        <v>6</v>
      </c>
      <c r="D4415">
        <v>100</v>
      </c>
      <c r="E4415" t="s">
        <v>6400</v>
      </c>
      <c r="F4415" t="s">
        <v>111</v>
      </c>
      <c r="G4415" t="s">
        <v>140</v>
      </c>
      <c r="H4415" t="s">
        <v>6398</v>
      </c>
    </row>
    <row r="4416" spans="1:8" x14ac:dyDescent="0.2">
      <c r="A4416" t="s">
        <v>21</v>
      </c>
      <c r="B4416" t="s">
        <v>6</v>
      </c>
      <c r="C4416">
        <f>_xlfn.XLOOKUP(B4416,'2.1.trackMPD'!$R$7:$R$29,'2.1.trackMPD'!$T$7:$T$29)</f>
        <v>6</v>
      </c>
      <c r="D4416">
        <v>100</v>
      </c>
      <c r="E4416" t="s">
        <v>6400</v>
      </c>
      <c r="F4416" t="s">
        <v>110</v>
      </c>
      <c r="G4416" t="s">
        <v>124</v>
      </c>
      <c r="H4416" t="s">
        <v>6399</v>
      </c>
    </row>
    <row r="4417" spans="1:8" x14ac:dyDescent="0.2">
      <c r="A4417" t="s">
        <v>21</v>
      </c>
      <c r="B4417" t="s">
        <v>6</v>
      </c>
      <c r="C4417">
        <f>_xlfn.XLOOKUP(B4417,'2.1.trackMPD'!$R$7:$R$29,'2.1.trackMPD'!$T$7:$T$29)</f>
        <v>6</v>
      </c>
      <c r="D4417">
        <v>100</v>
      </c>
      <c r="E4417" t="s">
        <v>6400</v>
      </c>
      <c r="F4417" t="s">
        <v>110</v>
      </c>
      <c r="G4417" t="s">
        <v>140</v>
      </c>
      <c r="H4417" t="s">
        <v>6399</v>
      </c>
    </row>
    <row r="4418" spans="1:8" x14ac:dyDescent="0.2">
      <c r="A4418" t="s">
        <v>21</v>
      </c>
      <c r="B4418" t="s">
        <v>6</v>
      </c>
      <c r="C4418">
        <f>_xlfn.XLOOKUP(B4418,'2.1.trackMPD'!$R$7:$R$29,'2.1.trackMPD'!$T$7:$T$29)</f>
        <v>6</v>
      </c>
      <c r="D4418">
        <v>1000</v>
      </c>
      <c r="E4418" t="s">
        <v>6400</v>
      </c>
      <c r="F4418" t="s">
        <v>110</v>
      </c>
      <c r="G4418" t="s">
        <v>124</v>
      </c>
      <c r="H4418" t="s">
        <v>6398</v>
      </c>
    </row>
    <row r="4419" spans="1:8" x14ac:dyDescent="0.2">
      <c r="A4419" t="s">
        <v>21</v>
      </c>
      <c r="B4419" t="s">
        <v>6</v>
      </c>
      <c r="C4419">
        <f>_xlfn.XLOOKUP(B4419,'2.1.trackMPD'!$R$7:$R$29,'2.1.trackMPD'!$T$7:$T$29)</f>
        <v>6</v>
      </c>
      <c r="D4419">
        <v>1000</v>
      </c>
      <c r="E4419" t="s">
        <v>6400</v>
      </c>
      <c r="F4419" t="s">
        <v>110</v>
      </c>
      <c r="G4419" t="s">
        <v>140</v>
      </c>
      <c r="H4419" t="s">
        <v>6398</v>
      </c>
    </row>
    <row r="4420" spans="1:8" x14ac:dyDescent="0.2">
      <c r="A4420" t="s">
        <v>21</v>
      </c>
      <c r="B4420" t="s">
        <v>6</v>
      </c>
      <c r="C4420">
        <f>_xlfn.XLOOKUP(B4420,'2.1.trackMPD'!$R$7:$R$29,'2.1.trackMPD'!$T$7:$T$29)</f>
        <v>6</v>
      </c>
      <c r="D4420">
        <v>1000</v>
      </c>
      <c r="E4420" t="s">
        <v>6400</v>
      </c>
      <c r="F4420" t="s">
        <v>111</v>
      </c>
      <c r="G4420" t="s">
        <v>124</v>
      </c>
      <c r="H4420" t="s">
        <v>6398</v>
      </c>
    </row>
    <row r="4421" spans="1:8" x14ac:dyDescent="0.2">
      <c r="A4421" t="s">
        <v>21</v>
      </c>
      <c r="B4421" t="s">
        <v>6</v>
      </c>
      <c r="C4421">
        <f>_xlfn.XLOOKUP(B4421,'2.1.trackMPD'!$R$7:$R$29,'2.1.trackMPD'!$T$7:$T$29)</f>
        <v>6</v>
      </c>
      <c r="D4421">
        <v>1000</v>
      </c>
      <c r="E4421" t="s">
        <v>6400</v>
      </c>
      <c r="F4421" t="s">
        <v>111</v>
      </c>
      <c r="G4421" t="s">
        <v>140</v>
      </c>
      <c r="H4421" t="s">
        <v>6398</v>
      </c>
    </row>
    <row r="4422" spans="1:8" x14ac:dyDescent="0.2">
      <c r="A4422" t="s">
        <v>21</v>
      </c>
      <c r="B4422" t="s">
        <v>6</v>
      </c>
      <c r="C4422">
        <f>_xlfn.XLOOKUP(B4422,'2.1.trackMPD'!$R$7:$R$29,'2.1.trackMPD'!$T$7:$T$29)</f>
        <v>6</v>
      </c>
      <c r="D4422">
        <v>1000</v>
      </c>
      <c r="E4422" t="s">
        <v>6400</v>
      </c>
      <c r="F4422" t="s">
        <v>110</v>
      </c>
      <c r="G4422" t="s">
        <v>124</v>
      </c>
      <c r="H4422" t="s">
        <v>6399</v>
      </c>
    </row>
    <row r="4423" spans="1:8" x14ac:dyDescent="0.2">
      <c r="A4423" t="s">
        <v>21</v>
      </c>
      <c r="B4423" t="s">
        <v>6</v>
      </c>
      <c r="C4423">
        <f>_xlfn.XLOOKUP(B4423,'2.1.trackMPD'!$R$7:$R$29,'2.1.trackMPD'!$T$7:$T$29)</f>
        <v>6</v>
      </c>
      <c r="D4423">
        <v>1000</v>
      </c>
      <c r="E4423" t="s">
        <v>6400</v>
      </c>
      <c r="F4423" t="s">
        <v>110</v>
      </c>
      <c r="G4423" t="s">
        <v>140</v>
      </c>
      <c r="H4423" t="s">
        <v>6399</v>
      </c>
    </row>
    <row r="4424" spans="1:8" x14ac:dyDescent="0.2">
      <c r="A4424" t="s">
        <v>21</v>
      </c>
      <c r="B4424" t="s">
        <v>6</v>
      </c>
      <c r="C4424">
        <f>_xlfn.XLOOKUP(B4424,'2.1.trackMPD'!$R$7:$R$29,'2.1.trackMPD'!$T$7:$T$29)</f>
        <v>6</v>
      </c>
      <c r="D4424">
        <v>5000</v>
      </c>
      <c r="E4424" t="s">
        <v>6400</v>
      </c>
      <c r="F4424" t="s">
        <v>110</v>
      </c>
      <c r="G4424" t="s">
        <v>124</v>
      </c>
      <c r="H4424" t="s">
        <v>6398</v>
      </c>
    </row>
    <row r="4425" spans="1:8" x14ac:dyDescent="0.2">
      <c r="A4425" t="s">
        <v>21</v>
      </c>
      <c r="B4425" t="s">
        <v>6</v>
      </c>
      <c r="C4425">
        <f>_xlfn.XLOOKUP(B4425,'2.1.trackMPD'!$R$7:$R$29,'2.1.trackMPD'!$T$7:$T$29)</f>
        <v>6</v>
      </c>
      <c r="D4425">
        <v>5000</v>
      </c>
      <c r="E4425" t="s">
        <v>6400</v>
      </c>
      <c r="F4425" t="s">
        <v>110</v>
      </c>
      <c r="G4425" t="s">
        <v>140</v>
      </c>
      <c r="H4425" t="s">
        <v>6398</v>
      </c>
    </row>
    <row r="4426" spans="1:8" x14ac:dyDescent="0.2">
      <c r="A4426" t="s">
        <v>21</v>
      </c>
      <c r="B4426" t="s">
        <v>6</v>
      </c>
      <c r="C4426">
        <f>_xlfn.XLOOKUP(B4426,'2.1.trackMPD'!$R$7:$R$29,'2.1.trackMPD'!$T$7:$T$29)</f>
        <v>6</v>
      </c>
      <c r="D4426">
        <v>5000</v>
      </c>
      <c r="E4426" t="s">
        <v>6400</v>
      </c>
      <c r="F4426" t="s">
        <v>111</v>
      </c>
      <c r="G4426" t="s">
        <v>124</v>
      </c>
      <c r="H4426" t="s">
        <v>6398</v>
      </c>
    </row>
    <row r="4427" spans="1:8" x14ac:dyDescent="0.2">
      <c r="A4427" t="s">
        <v>21</v>
      </c>
      <c r="B4427" t="s">
        <v>6</v>
      </c>
      <c r="C4427">
        <f>_xlfn.XLOOKUP(B4427,'2.1.trackMPD'!$R$7:$R$29,'2.1.trackMPD'!$T$7:$T$29)</f>
        <v>6</v>
      </c>
      <c r="D4427">
        <v>5000</v>
      </c>
      <c r="E4427" t="s">
        <v>6400</v>
      </c>
      <c r="F4427" t="s">
        <v>111</v>
      </c>
      <c r="G4427" t="s">
        <v>140</v>
      </c>
      <c r="H4427" t="s">
        <v>6398</v>
      </c>
    </row>
    <row r="4428" spans="1:8" x14ac:dyDescent="0.2">
      <c r="A4428" t="s">
        <v>21</v>
      </c>
      <c r="B4428" t="s">
        <v>6</v>
      </c>
      <c r="C4428">
        <f>_xlfn.XLOOKUP(B4428,'2.1.trackMPD'!$R$7:$R$29,'2.1.trackMPD'!$T$7:$T$29)</f>
        <v>6</v>
      </c>
      <c r="D4428">
        <v>5000</v>
      </c>
      <c r="E4428" t="s">
        <v>6400</v>
      </c>
      <c r="F4428" t="s">
        <v>110</v>
      </c>
      <c r="G4428" t="s">
        <v>124</v>
      </c>
      <c r="H4428" t="s">
        <v>6399</v>
      </c>
    </row>
    <row r="4429" spans="1:8" x14ac:dyDescent="0.2">
      <c r="A4429" t="s">
        <v>21</v>
      </c>
      <c r="B4429" t="s">
        <v>6</v>
      </c>
      <c r="C4429">
        <f>_xlfn.XLOOKUP(B4429,'2.1.trackMPD'!$R$7:$R$29,'2.1.trackMPD'!$T$7:$T$29)</f>
        <v>6</v>
      </c>
      <c r="D4429">
        <v>5000</v>
      </c>
      <c r="E4429" t="s">
        <v>6400</v>
      </c>
      <c r="F4429" t="s">
        <v>110</v>
      </c>
      <c r="G4429" t="s">
        <v>140</v>
      </c>
      <c r="H4429" t="s">
        <v>6399</v>
      </c>
    </row>
    <row r="4430" spans="1:8" x14ac:dyDescent="0.2">
      <c r="A4430" t="s">
        <v>21</v>
      </c>
      <c r="B4430" t="s">
        <v>6</v>
      </c>
      <c r="C4430">
        <f>_xlfn.XLOOKUP(B4430,'2.1.trackMPD'!$R$7:$R$29,'2.1.trackMPD'!$T$7:$T$29)</f>
        <v>6</v>
      </c>
      <c r="D4430">
        <v>1</v>
      </c>
      <c r="E4430" t="s">
        <v>6401</v>
      </c>
      <c r="F4430" t="s">
        <v>110</v>
      </c>
      <c r="G4430" t="s">
        <v>124</v>
      </c>
      <c r="H4430" t="s">
        <v>6398</v>
      </c>
    </row>
    <row r="4431" spans="1:8" x14ac:dyDescent="0.2">
      <c r="A4431" t="s">
        <v>21</v>
      </c>
      <c r="B4431" t="s">
        <v>6</v>
      </c>
      <c r="C4431">
        <f>_xlfn.XLOOKUP(B4431,'2.1.trackMPD'!$R$7:$R$29,'2.1.trackMPD'!$T$7:$T$29)</f>
        <v>6</v>
      </c>
      <c r="D4431">
        <v>1</v>
      </c>
      <c r="E4431" t="s">
        <v>6401</v>
      </c>
      <c r="F4431" t="s">
        <v>110</v>
      </c>
      <c r="G4431" t="s">
        <v>140</v>
      </c>
      <c r="H4431" t="s">
        <v>6398</v>
      </c>
    </row>
    <row r="4432" spans="1:8" x14ac:dyDescent="0.2">
      <c r="A4432" t="s">
        <v>21</v>
      </c>
      <c r="B4432" t="s">
        <v>6</v>
      </c>
      <c r="C4432">
        <f>_xlfn.XLOOKUP(B4432,'2.1.trackMPD'!$R$7:$R$29,'2.1.trackMPD'!$T$7:$T$29)</f>
        <v>6</v>
      </c>
      <c r="D4432">
        <v>1</v>
      </c>
      <c r="E4432" t="s">
        <v>6401</v>
      </c>
      <c r="F4432" t="s">
        <v>111</v>
      </c>
      <c r="G4432" t="s">
        <v>124</v>
      </c>
      <c r="H4432" t="s">
        <v>6398</v>
      </c>
    </row>
    <row r="4433" spans="1:8" x14ac:dyDescent="0.2">
      <c r="A4433" t="s">
        <v>21</v>
      </c>
      <c r="B4433" t="s">
        <v>6</v>
      </c>
      <c r="C4433">
        <f>_xlfn.XLOOKUP(B4433,'2.1.trackMPD'!$R$7:$R$29,'2.1.trackMPD'!$T$7:$T$29)</f>
        <v>6</v>
      </c>
      <c r="D4433">
        <v>1</v>
      </c>
      <c r="E4433" t="s">
        <v>6401</v>
      </c>
      <c r="F4433" t="s">
        <v>111</v>
      </c>
      <c r="G4433" t="s">
        <v>140</v>
      </c>
      <c r="H4433" t="s">
        <v>6398</v>
      </c>
    </row>
    <row r="4434" spans="1:8" x14ac:dyDescent="0.2">
      <c r="A4434" t="s">
        <v>21</v>
      </c>
      <c r="B4434" t="s">
        <v>6</v>
      </c>
      <c r="C4434">
        <f>_xlfn.XLOOKUP(B4434,'2.1.trackMPD'!$R$7:$R$29,'2.1.trackMPD'!$T$7:$T$29)</f>
        <v>6</v>
      </c>
      <c r="D4434">
        <v>1</v>
      </c>
      <c r="E4434" t="s">
        <v>6401</v>
      </c>
      <c r="F4434" t="s">
        <v>110</v>
      </c>
      <c r="G4434" t="s">
        <v>124</v>
      </c>
      <c r="H4434" t="s">
        <v>6399</v>
      </c>
    </row>
    <row r="4435" spans="1:8" x14ac:dyDescent="0.2">
      <c r="A4435" t="s">
        <v>21</v>
      </c>
      <c r="B4435" t="s">
        <v>6</v>
      </c>
      <c r="C4435">
        <f>_xlfn.XLOOKUP(B4435,'2.1.trackMPD'!$R$7:$R$29,'2.1.trackMPD'!$T$7:$T$29)</f>
        <v>6</v>
      </c>
      <c r="D4435">
        <v>1</v>
      </c>
      <c r="E4435" t="s">
        <v>6401</v>
      </c>
      <c r="F4435" t="s">
        <v>110</v>
      </c>
      <c r="G4435" t="s">
        <v>140</v>
      </c>
      <c r="H4435" t="s">
        <v>6399</v>
      </c>
    </row>
    <row r="4436" spans="1:8" x14ac:dyDescent="0.2">
      <c r="A4436" t="s">
        <v>21</v>
      </c>
      <c r="B4436" t="s">
        <v>6</v>
      </c>
      <c r="C4436">
        <f>_xlfn.XLOOKUP(B4436,'2.1.trackMPD'!$R$7:$R$29,'2.1.trackMPD'!$T$7:$T$29)</f>
        <v>6</v>
      </c>
      <c r="D4436">
        <v>10</v>
      </c>
      <c r="E4436" t="s">
        <v>6401</v>
      </c>
      <c r="F4436" t="s">
        <v>110</v>
      </c>
      <c r="G4436" t="s">
        <v>124</v>
      </c>
      <c r="H4436" t="s">
        <v>6398</v>
      </c>
    </row>
    <row r="4437" spans="1:8" x14ac:dyDescent="0.2">
      <c r="A4437" t="s">
        <v>21</v>
      </c>
      <c r="B4437" t="s">
        <v>6</v>
      </c>
      <c r="C4437">
        <f>_xlfn.XLOOKUP(B4437,'2.1.trackMPD'!$R$7:$R$29,'2.1.trackMPD'!$T$7:$T$29)</f>
        <v>6</v>
      </c>
      <c r="D4437">
        <v>10</v>
      </c>
      <c r="E4437" t="s">
        <v>6401</v>
      </c>
      <c r="F4437" t="s">
        <v>110</v>
      </c>
      <c r="G4437" t="s">
        <v>140</v>
      </c>
      <c r="H4437" t="s">
        <v>6398</v>
      </c>
    </row>
    <row r="4438" spans="1:8" x14ac:dyDescent="0.2">
      <c r="A4438" t="s">
        <v>21</v>
      </c>
      <c r="B4438" t="s">
        <v>6</v>
      </c>
      <c r="C4438">
        <f>_xlfn.XLOOKUP(B4438,'2.1.trackMPD'!$R$7:$R$29,'2.1.trackMPD'!$T$7:$T$29)</f>
        <v>6</v>
      </c>
      <c r="D4438">
        <v>10</v>
      </c>
      <c r="E4438" t="s">
        <v>6401</v>
      </c>
      <c r="F4438" t="s">
        <v>111</v>
      </c>
      <c r="G4438" t="s">
        <v>124</v>
      </c>
      <c r="H4438" t="s">
        <v>6398</v>
      </c>
    </row>
    <row r="4439" spans="1:8" x14ac:dyDescent="0.2">
      <c r="A4439" t="s">
        <v>21</v>
      </c>
      <c r="B4439" t="s">
        <v>6</v>
      </c>
      <c r="C4439">
        <f>_xlfn.XLOOKUP(B4439,'2.1.trackMPD'!$R$7:$R$29,'2.1.trackMPD'!$T$7:$T$29)</f>
        <v>6</v>
      </c>
      <c r="D4439">
        <v>10</v>
      </c>
      <c r="E4439" t="s">
        <v>6401</v>
      </c>
      <c r="F4439" t="s">
        <v>111</v>
      </c>
      <c r="G4439" t="s">
        <v>140</v>
      </c>
      <c r="H4439" t="s">
        <v>6398</v>
      </c>
    </row>
    <row r="4440" spans="1:8" x14ac:dyDescent="0.2">
      <c r="A4440" t="s">
        <v>21</v>
      </c>
      <c r="B4440" t="s">
        <v>6</v>
      </c>
      <c r="C4440">
        <f>_xlfn.XLOOKUP(B4440,'2.1.trackMPD'!$R$7:$R$29,'2.1.trackMPD'!$T$7:$T$29)</f>
        <v>6</v>
      </c>
      <c r="D4440">
        <v>10</v>
      </c>
      <c r="E4440" t="s">
        <v>6401</v>
      </c>
      <c r="F4440" t="s">
        <v>110</v>
      </c>
      <c r="G4440" t="s">
        <v>124</v>
      </c>
      <c r="H4440" t="s">
        <v>6399</v>
      </c>
    </row>
    <row r="4441" spans="1:8" x14ac:dyDescent="0.2">
      <c r="A4441" t="s">
        <v>21</v>
      </c>
      <c r="B4441" t="s">
        <v>6</v>
      </c>
      <c r="C4441">
        <f>_xlfn.XLOOKUP(B4441,'2.1.trackMPD'!$R$7:$R$29,'2.1.trackMPD'!$T$7:$T$29)</f>
        <v>6</v>
      </c>
      <c r="D4441">
        <v>10</v>
      </c>
      <c r="E4441" t="s">
        <v>6401</v>
      </c>
      <c r="F4441" t="s">
        <v>110</v>
      </c>
      <c r="G4441" t="s">
        <v>140</v>
      </c>
      <c r="H4441" t="s">
        <v>6399</v>
      </c>
    </row>
    <row r="4442" spans="1:8" x14ac:dyDescent="0.2">
      <c r="A4442" t="s">
        <v>21</v>
      </c>
      <c r="B4442" t="s">
        <v>6</v>
      </c>
      <c r="C4442">
        <f>_xlfn.XLOOKUP(B4442,'2.1.trackMPD'!$R$7:$R$29,'2.1.trackMPD'!$T$7:$T$29)</f>
        <v>6</v>
      </c>
      <c r="D4442">
        <v>100</v>
      </c>
      <c r="E4442" t="s">
        <v>6401</v>
      </c>
      <c r="F4442" t="s">
        <v>110</v>
      </c>
      <c r="G4442" t="s">
        <v>124</v>
      </c>
      <c r="H4442" t="s">
        <v>6398</v>
      </c>
    </row>
    <row r="4443" spans="1:8" x14ac:dyDescent="0.2">
      <c r="A4443" t="s">
        <v>21</v>
      </c>
      <c r="B4443" t="s">
        <v>6</v>
      </c>
      <c r="C4443">
        <f>_xlfn.XLOOKUP(B4443,'2.1.trackMPD'!$R$7:$R$29,'2.1.trackMPD'!$T$7:$T$29)</f>
        <v>6</v>
      </c>
      <c r="D4443">
        <v>100</v>
      </c>
      <c r="E4443" t="s">
        <v>6401</v>
      </c>
      <c r="F4443" t="s">
        <v>110</v>
      </c>
      <c r="G4443" t="s">
        <v>140</v>
      </c>
      <c r="H4443" t="s">
        <v>6398</v>
      </c>
    </row>
    <row r="4444" spans="1:8" x14ac:dyDescent="0.2">
      <c r="A4444" t="s">
        <v>21</v>
      </c>
      <c r="B4444" t="s">
        <v>6</v>
      </c>
      <c r="C4444">
        <f>_xlfn.XLOOKUP(B4444,'2.1.trackMPD'!$R$7:$R$29,'2.1.trackMPD'!$T$7:$T$29)</f>
        <v>6</v>
      </c>
      <c r="D4444">
        <v>100</v>
      </c>
      <c r="E4444" t="s">
        <v>6401</v>
      </c>
      <c r="F4444" t="s">
        <v>111</v>
      </c>
      <c r="G4444" t="s">
        <v>124</v>
      </c>
      <c r="H4444" t="s">
        <v>6398</v>
      </c>
    </row>
    <row r="4445" spans="1:8" x14ac:dyDescent="0.2">
      <c r="A4445" t="s">
        <v>21</v>
      </c>
      <c r="B4445" t="s">
        <v>6</v>
      </c>
      <c r="C4445">
        <f>_xlfn.XLOOKUP(B4445,'2.1.trackMPD'!$R$7:$R$29,'2.1.trackMPD'!$T$7:$T$29)</f>
        <v>6</v>
      </c>
      <c r="D4445">
        <v>100</v>
      </c>
      <c r="E4445" t="s">
        <v>6401</v>
      </c>
      <c r="F4445" t="s">
        <v>111</v>
      </c>
      <c r="G4445" t="s">
        <v>140</v>
      </c>
      <c r="H4445" t="s">
        <v>6398</v>
      </c>
    </row>
    <row r="4446" spans="1:8" x14ac:dyDescent="0.2">
      <c r="A4446" t="s">
        <v>21</v>
      </c>
      <c r="B4446" t="s">
        <v>6</v>
      </c>
      <c r="C4446">
        <f>_xlfn.XLOOKUP(B4446,'2.1.trackMPD'!$R$7:$R$29,'2.1.trackMPD'!$T$7:$T$29)</f>
        <v>6</v>
      </c>
      <c r="D4446">
        <v>100</v>
      </c>
      <c r="E4446" t="s">
        <v>6401</v>
      </c>
      <c r="F4446" t="s">
        <v>110</v>
      </c>
      <c r="G4446" t="s">
        <v>124</v>
      </c>
      <c r="H4446" t="s">
        <v>6399</v>
      </c>
    </row>
    <row r="4447" spans="1:8" x14ac:dyDescent="0.2">
      <c r="A4447" t="s">
        <v>21</v>
      </c>
      <c r="B4447" t="s">
        <v>6</v>
      </c>
      <c r="C4447">
        <f>_xlfn.XLOOKUP(B4447,'2.1.trackMPD'!$R$7:$R$29,'2.1.trackMPD'!$T$7:$T$29)</f>
        <v>6</v>
      </c>
      <c r="D4447">
        <v>100</v>
      </c>
      <c r="E4447" t="s">
        <v>6401</v>
      </c>
      <c r="F4447" t="s">
        <v>110</v>
      </c>
      <c r="G4447" t="s">
        <v>140</v>
      </c>
      <c r="H4447" t="s">
        <v>6399</v>
      </c>
    </row>
    <row r="4448" spans="1:8" x14ac:dyDescent="0.2">
      <c r="A4448" t="s">
        <v>21</v>
      </c>
      <c r="B4448" t="s">
        <v>7</v>
      </c>
      <c r="C4448">
        <f>_xlfn.XLOOKUP(B4448,'2.1.trackMPD'!$R$7:$R$29,'2.1.trackMPD'!$T$7:$T$29)</f>
        <v>6</v>
      </c>
      <c r="D4448">
        <v>1</v>
      </c>
      <c r="E4448" t="s">
        <v>6396</v>
      </c>
      <c r="F4448" t="s">
        <v>110</v>
      </c>
      <c r="G4448" t="s">
        <v>124</v>
      </c>
      <c r="H4448" t="s">
        <v>6398</v>
      </c>
    </row>
    <row r="4449" spans="1:8" x14ac:dyDescent="0.2">
      <c r="A4449" t="s">
        <v>21</v>
      </c>
      <c r="B4449" t="s">
        <v>7</v>
      </c>
      <c r="C4449">
        <f>_xlfn.XLOOKUP(B4449,'2.1.trackMPD'!$R$7:$R$29,'2.1.trackMPD'!$T$7:$T$29)</f>
        <v>6</v>
      </c>
      <c r="D4449">
        <v>1</v>
      </c>
      <c r="E4449" t="s">
        <v>6396</v>
      </c>
      <c r="F4449" t="s">
        <v>110</v>
      </c>
      <c r="G4449" t="s">
        <v>140</v>
      </c>
      <c r="H4449" t="s">
        <v>6398</v>
      </c>
    </row>
    <row r="4450" spans="1:8" x14ac:dyDescent="0.2">
      <c r="A4450" t="s">
        <v>21</v>
      </c>
      <c r="B4450" t="s">
        <v>7</v>
      </c>
      <c r="C4450">
        <f>_xlfn.XLOOKUP(B4450,'2.1.trackMPD'!$R$7:$R$29,'2.1.trackMPD'!$T$7:$T$29)</f>
        <v>6</v>
      </c>
      <c r="D4450">
        <v>1</v>
      </c>
      <c r="E4450" t="s">
        <v>6396</v>
      </c>
      <c r="F4450" t="s">
        <v>111</v>
      </c>
      <c r="G4450" t="s">
        <v>124</v>
      </c>
      <c r="H4450" t="s">
        <v>6398</v>
      </c>
    </row>
    <row r="4451" spans="1:8" x14ac:dyDescent="0.2">
      <c r="A4451" t="s">
        <v>21</v>
      </c>
      <c r="B4451" t="s">
        <v>7</v>
      </c>
      <c r="C4451">
        <f>_xlfn.XLOOKUP(B4451,'2.1.trackMPD'!$R$7:$R$29,'2.1.trackMPD'!$T$7:$T$29)</f>
        <v>6</v>
      </c>
      <c r="D4451">
        <v>1</v>
      </c>
      <c r="E4451" t="s">
        <v>6396</v>
      </c>
      <c r="F4451" t="s">
        <v>111</v>
      </c>
      <c r="G4451" t="s">
        <v>140</v>
      </c>
      <c r="H4451" t="s">
        <v>6398</v>
      </c>
    </row>
    <row r="4452" spans="1:8" x14ac:dyDescent="0.2">
      <c r="A4452" t="s">
        <v>21</v>
      </c>
      <c r="B4452" t="s">
        <v>7</v>
      </c>
      <c r="C4452">
        <f>_xlfn.XLOOKUP(B4452,'2.1.trackMPD'!$R$7:$R$29,'2.1.trackMPD'!$T$7:$T$29)</f>
        <v>6</v>
      </c>
      <c r="D4452">
        <v>1</v>
      </c>
      <c r="E4452" t="s">
        <v>6396</v>
      </c>
      <c r="F4452" t="s">
        <v>110</v>
      </c>
      <c r="G4452" t="s">
        <v>124</v>
      </c>
      <c r="H4452" t="s">
        <v>6399</v>
      </c>
    </row>
    <row r="4453" spans="1:8" x14ac:dyDescent="0.2">
      <c r="A4453" t="s">
        <v>21</v>
      </c>
      <c r="B4453" t="s">
        <v>7</v>
      </c>
      <c r="C4453">
        <f>_xlfn.XLOOKUP(B4453,'2.1.trackMPD'!$R$7:$R$29,'2.1.trackMPD'!$T$7:$T$29)</f>
        <v>6</v>
      </c>
      <c r="D4453">
        <v>1</v>
      </c>
      <c r="E4453" t="s">
        <v>6396</v>
      </c>
      <c r="F4453" t="s">
        <v>110</v>
      </c>
      <c r="G4453" t="s">
        <v>140</v>
      </c>
      <c r="H4453" t="s">
        <v>6399</v>
      </c>
    </row>
    <row r="4454" spans="1:8" x14ac:dyDescent="0.2">
      <c r="A4454" t="s">
        <v>21</v>
      </c>
      <c r="B4454" t="s">
        <v>7</v>
      </c>
      <c r="C4454">
        <f>_xlfn.XLOOKUP(B4454,'2.1.trackMPD'!$R$7:$R$29,'2.1.trackMPD'!$T$7:$T$29)</f>
        <v>6</v>
      </c>
      <c r="D4454">
        <v>10</v>
      </c>
      <c r="E4454" t="s">
        <v>6396</v>
      </c>
      <c r="F4454" t="s">
        <v>110</v>
      </c>
      <c r="G4454" t="s">
        <v>124</v>
      </c>
      <c r="H4454" t="s">
        <v>6398</v>
      </c>
    </row>
    <row r="4455" spans="1:8" x14ac:dyDescent="0.2">
      <c r="A4455" t="s">
        <v>21</v>
      </c>
      <c r="B4455" t="s">
        <v>7</v>
      </c>
      <c r="C4455">
        <f>_xlfn.XLOOKUP(B4455,'2.1.trackMPD'!$R$7:$R$29,'2.1.trackMPD'!$T$7:$T$29)</f>
        <v>6</v>
      </c>
      <c r="D4455">
        <v>10</v>
      </c>
      <c r="E4455" t="s">
        <v>6396</v>
      </c>
      <c r="F4455" t="s">
        <v>110</v>
      </c>
      <c r="G4455" t="s">
        <v>140</v>
      </c>
      <c r="H4455" t="s">
        <v>6398</v>
      </c>
    </row>
    <row r="4456" spans="1:8" x14ac:dyDescent="0.2">
      <c r="A4456" t="s">
        <v>21</v>
      </c>
      <c r="B4456" t="s">
        <v>7</v>
      </c>
      <c r="C4456">
        <f>_xlfn.XLOOKUP(B4456,'2.1.trackMPD'!$R$7:$R$29,'2.1.trackMPD'!$T$7:$T$29)</f>
        <v>6</v>
      </c>
      <c r="D4456">
        <v>10</v>
      </c>
      <c r="E4456" t="s">
        <v>6396</v>
      </c>
      <c r="F4456" t="s">
        <v>111</v>
      </c>
      <c r="G4456" t="s">
        <v>124</v>
      </c>
      <c r="H4456" t="s">
        <v>6398</v>
      </c>
    </row>
    <row r="4457" spans="1:8" x14ac:dyDescent="0.2">
      <c r="A4457" t="s">
        <v>21</v>
      </c>
      <c r="B4457" t="s">
        <v>7</v>
      </c>
      <c r="C4457">
        <f>_xlfn.XLOOKUP(B4457,'2.1.trackMPD'!$R$7:$R$29,'2.1.trackMPD'!$T$7:$T$29)</f>
        <v>6</v>
      </c>
      <c r="D4457">
        <v>10</v>
      </c>
      <c r="E4457" t="s">
        <v>6396</v>
      </c>
      <c r="F4457" t="s">
        <v>111</v>
      </c>
      <c r="G4457" t="s">
        <v>140</v>
      </c>
      <c r="H4457" t="s">
        <v>6398</v>
      </c>
    </row>
    <row r="4458" spans="1:8" x14ac:dyDescent="0.2">
      <c r="A4458" t="s">
        <v>21</v>
      </c>
      <c r="B4458" t="s">
        <v>7</v>
      </c>
      <c r="C4458">
        <f>_xlfn.XLOOKUP(B4458,'2.1.trackMPD'!$R$7:$R$29,'2.1.trackMPD'!$T$7:$T$29)</f>
        <v>6</v>
      </c>
      <c r="D4458">
        <v>10</v>
      </c>
      <c r="E4458" t="s">
        <v>6396</v>
      </c>
      <c r="F4458" t="s">
        <v>110</v>
      </c>
      <c r="G4458" t="s">
        <v>124</v>
      </c>
      <c r="H4458" t="s">
        <v>6399</v>
      </c>
    </row>
    <row r="4459" spans="1:8" x14ac:dyDescent="0.2">
      <c r="A4459" t="s">
        <v>21</v>
      </c>
      <c r="B4459" t="s">
        <v>7</v>
      </c>
      <c r="C4459">
        <f>_xlfn.XLOOKUP(B4459,'2.1.trackMPD'!$R$7:$R$29,'2.1.trackMPD'!$T$7:$T$29)</f>
        <v>6</v>
      </c>
      <c r="D4459">
        <v>10</v>
      </c>
      <c r="E4459" t="s">
        <v>6396</v>
      </c>
      <c r="F4459" t="s">
        <v>110</v>
      </c>
      <c r="G4459" t="s">
        <v>140</v>
      </c>
      <c r="H4459" t="s">
        <v>6399</v>
      </c>
    </row>
    <row r="4460" spans="1:8" x14ac:dyDescent="0.2">
      <c r="A4460" t="s">
        <v>21</v>
      </c>
      <c r="B4460" t="s">
        <v>7</v>
      </c>
      <c r="C4460">
        <f>_xlfn.XLOOKUP(B4460,'2.1.trackMPD'!$R$7:$R$29,'2.1.trackMPD'!$T$7:$T$29)</f>
        <v>6</v>
      </c>
      <c r="D4460">
        <v>100</v>
      </c>
      <c r="E4460" t="s">
        <v>6396</v>
      </c>
      <c r="F4460" t="s">
        <v>110</v>
      </c>
      <c r="G4460" t="s">
        <v>124</v>
      </c>
      <c r="H4460" t="s">
        <v>6398</v>
      </c>
    </row>
    <row r="4461" spans="1:8" x14ac:dyDescent="0.2">
      <c r="A4461" t="s">
        <v>21</v>
      </c>
      <c r="B4461" t="s">
        <v>7</v>
      </c>
      <c r="C4461">
        <f>_xlfn.XLOOKUP(B4461,'2.1.trackMPD'!$R$7:$R$29,'2.1.trackMPD'!$T$7:$T$29)</f>
        <v>6</v>
      </c>
      <c r="D4461">
        <v>100</v>
      </c>
      <c r="E4461" t="s">
        <v>6396</v>
      </c>
      <c r="F4461" t="s">
        <v>110</v>
      </c>
      <c r="G4461" t="s">
        <v>140</v>
      </c>
      <c r="H4461" t="s">
        <v>6398</v>
      </c>
    </row>
    <row r="4462" spans="1:8" x14ac:dyDescent="0.2">
      <c r="A4462" t="s">
        <v>21</v>
      </c>
      <c r="B4462" t="s">
        <v>7</v>
      </c>
      <c r="C4462">
        <f>_xlfn.XLOOKUP(B4462,'2.1.trackMPD'!$R$7:$R$29,'2.1.trackMPD'!$T$7:$T$29)</f>
        <v>6</v>
      </c>
      <c r="D4462">
        <v>100</v>
      </c>
      <c r="E4462" t="s">
        <v>6396</v>
      </c>
      <c r="F4462" t="s">
        <v>111</v>
      </c>
      <c r="G4462" t="s">
        <v>124</v>
      </c>
      <c r="H4462" t="s">
        <v>6398</v>
      </c>
    </row>
    <row r="4463" spans="1:8" x14ac:dyDescent="0.2">
      <c r="A4463" t="s">
        <v>21</v>
      </c>
      <c r="B4463" t="s">
        <v>7</v>
      </c>
      <c r="C4463">
        <f>_xlfn.XLOOKUP(B4463,'2.1.trackMPD'!$R$7:$R$29,'2.1.trackMPD'!$T$7:$T$29)</f>
        <v>6</v>
      </c>
      <c r="D4463">
        <v>100</v>
      </c>
      <c r="E4463" t="s">
        <v>6396</v>
      </c>
      <c r="F4463" t="s">
        <v>111</v>
      </c>
      <c r="G4463" t="s">
        <v>140</v>
      </c>
      <c r="H4463" t="s">
        <v>6398</v>
      </c>
    </row>
    <row r="4464" spans="1:8" x14ac:dyDescent="0.2">
      <c r="A4464" t="s">
        <v>21</v>
      </c>
      <c r="B4464" t="s">
        <v>7</v>
      </c>
      <c r="C4464">
        <f>_xlfn.XLOOKUP(B4464,'2.1.trackMPD'!$R$7:$R$29,'2.1.trackMPD'!$T$7:$T$29)</f>
        <v>6</v>
      </c>
      <c r="D4464">
        <v>100</v>
      </c>
      <c r="E4464" t="s">
        <v>6396</v>
      </c>
      <c r="F4464" t="s">
        <v>110</v>
      </c>
      <c r="G4464" t="s">
        <v>124</v>
      </c>
      <c r="H4464" t="s">
        <v>6399</v>
      </c>
    </row>
    <row r="4465" spans="1:8" x14ac:dyDescent="0.2">
      <c r="A4465" t="s">
        <v>21</v>
      </c>
      <c r="B4465" t="s">
        <v>7</v>
      </c>
      <c r="C4465">
        <f>_xlfn.XLOOKUP(B4465,'2.1.trackMPD'!$R$7:$R$29,'2.1.trackMPD'!$T$7:$T$29)</f>
        <v>6</v>
      </c>
      <c r="D4465">
        <v>100</v>
      </c>
      <c r="E4465" t="s">
        <v>6396</v>
      </c>
      <c r="F4465" t="s">
        <v>110</v>
      </c>
      <c r="G4465" t="s">
        <v>140</v>
      </c>
      <c r="H4465" t="s">
        <v>6399</v>
      </c>
    </row>
    <row r="4466" spans="1:8" x14ac:dyDescent="0.2">
      <c r="A4466" t="s">
        <v>21</v>
      </c>
      <c r="B4466" t="s">
        <v>7</v>
      </c>
      <c r="C4466">
        <f>_xlfn.XLOOKUP(B4466,'2.1.trackMPD'!$R$7:$R$29,'2.1.trackMPD'!$T$7:$T$29)</f>
        <v>6</v>
      </c>
      <c r="D4466">
        <v>1000</v>
      </c>
      <c r="E4466" t="s">
        <v>6396</v>
      </c>
      <c r="F4466" t="s">
        <v>110</v>
      </c>
      <c r="G4466" t="s">
        <v>124</v>
      </c>
      <c r="H4466" t="s">
        <v>6398</v>
      </c>
    </row>
    <row r="4467" spans="1:8" x14ac:dyDescent="0.2">
      <c r="A4467" t="s">
        <v>21</v>
      </c>
      <c r="B4467" t="s">
        <v>7</v>
      </c>
      <c r="C4467">
        <f>_xlfn.XLOOKUP(B4467,'2.1.trackMPD'!$R$7:$R$29,'2.1.trackMPD'!$T$7:$T$29)</f>
        <v>6</v>
      </c>
      <c r="D4467">
        <v>1000</v>
      </c>
      <c r="E4467" t="s">
        <v>6396</v>
      </c>
      <c r="F4467" t="s">
        <v>110</v>
      </c>
      <c r="G4467" t="s">
        <v>140</v>
      </c>
      <c r="H4467" t="s">
        <v>6398</v>
      </c>
    </row>
    <row r="4468" spans="1:8" x14ac:dyDescent="0.2">
      <c r="A4468" t="s">
        <v>21</v>
      </c>
      <c r="B4468" t="s">
        <v>7</v>
      </c>
      <c r="C4468">
        <f>_xlfn.XLOOKUP(B4468,'2.1.trackMPD'!$R$7:$R$29,'2.1.trackMPD'!$T$7:$T$29)</f>
        <v>6</v>
      </c>
      <c r="D4468">
        <v>1000</v>
      </c>
      <c r="E4468" t="s">
        <v>6396</v>
      </c>
      <c r="F4468" t="s">
        <v>111</v>
      </c>
      <c r="G4468" t="s">
        <v>124</v>
      </c>
      <c r="H4468" t="s">
        <v>6398</v>
      </c>
    </row>
    <row r="4469" spans="1:8" x14ac:dyDescent="0.2">
      <c r="A4469" t="s">
        <v>21</v>
      </c>
      <c r="B4469" t="s">
        <v>7</v>
      </c>
      <c r="C4469">
        <f>_xlfn.XLOOKUP(B4469,'2.1.trackMPD'!$R$7:$R$29,'2.1.trackMPD'!$T$7:$T$29)</f>
        <v>6</v>
      </c>
      <c r="D4469">
        <v>1000</v>
      </c>
      <c r="E4469" t="s">
        <v>6396</v>
      </c>
      <c r="F4469" t="s">
        <v>111</v>
      </c>
      <c r="G4469" t="s">
        <v>140</v>
      </c>
      <c r="H4469" t="s">
        <v>6398</v>
      </c>
    </row>
    <row r="4470" spans="1:8" x14ac:dyDescent="0.2">
      <c r="A4470" t="s">
        <v>21</v>
      </c>
      <c r="B4470" t="s">
        <v>7</v>
      </c>
      <c r="C4470">
        <f>_xlfn.XLOOKUP(B4470,'2.1.trackMPD'!$R$7:$R$29,'2.1.trackMPD'!$T$7:$T$29)</f>
        <v>6</v>
      </c>
      <c r="D4470">
        <v>1000</v>
      </c>
      <c r="E4470" t="s">
        <v>6396</v>
      </c>
      <c r="F4470" t="s">
        <v>110</v>
      </c>
      <c r="G4470" t="s">
        <v>124</v>
      </c>
      <c r="H4470" t="s">
        <v>6399</v>
      </c>
    </row>
    <row r="4471" spans="1:8" x14ac:dyDescent="0.2">
      <c r="A4471" t="s">
        <v>21</v>
      </c>
      <c r="B4471" t="s">
        <v>7</v>
      </c>
      <c r="C4471">
        <f>_xlfn.XLOOKUP(B4471,'2.1.trackMPD'!$R$7:$R$29,'2.1.trackMPD'!$T$7:$T$29)</f>
        <v>6</v>
      </c>
      <c r="D4471">
        <v>1000</v>
      </c>
      <c r="E4471" t="s">
        <v>6396</v>
      </c>
      <c r="F4471" t="s">
        <v>110</v>
      </c>
      <c r="G4471" t="s">
        <v>140</v>
      </c>
      <c r="H4471" t="s">
        <v>6399</v>
      </c>
    </row>
    <row r="4472" spans="1:8" x14ac:dyDescent="0.2">
      <c r="A4472" t="s">
        <v>21</v>
      </c>
      <c r="B4472" t="s">
        <v>7</v>
      </c>
      <c r="C4472">
        <f>_xlfn.XLOOKUP(B4472,'2.1.trackMPD'!$R$7:$R$29,'2.1.trackMPD'!$T$7:$T$29)</f>
        <v>6</v>
      </c>
      <c r="D4472">
        <v>5000</v>
      </c>
      <c r="E4472" t="s">
        <v>6396</v>
      </c>
      <c r="F4472" t="s">
        <v>110</v>
      </c>
      <c r="G4472" t="s">
        <v>124</v>
      </c>
      <c r="H4472" t="s">
        <v>6398</v>
      </c>
    </row>
    <row r="4473" spans="1:8" x14ac:dyDescent="0.2">
      <c r="A4473" t="s">
        <v>21</v>
      </c>
      <c r="B4473" t="s">
        <v>7</v>
      </c>
      <c r="C4473">
        <f>_xlfn.XLOOKUP(B4473,'2.1.trackMPD'!$R$7:$R$29,'2.1.trackMPD'!$T$7:$T$29)</f>
        <v>6</v>
      </c>
      <c r="D4473">
        <v>5000</v>
      </c>
      <c r="E4473" t="s">
        <v>6396</v>
      </c>
      <c r="F4473" t="s">
        <v>110</v>
      </c>
      <c r="G4473" t="s">
        <v>140</v>
      </c>
      <c r="H4473" t="s">
        <v>6398</v>
      </c>
    </row>
    <row r="4474" spans="1:8" x14ac:dyDescent="0.2">
      <c r="A4474" t="s">
        <v>21</v>
      </c>
      <c r="B4474" t="s">
        <v>7</v>
      </c>
      <c r="C4474">
        <f>_xlfn.XLOOKUP(B4474,'2.1.trackMPD'!$R$7:$R$29,'2.1.trackMPD'!$T$7:$T$29)</f>
        <v>6</v>
      </c>
      <c r="D4474">
        <v>5000</v>
      </c>
      <c r="E4474" t="s">
        <v>6396</v>
      </c>
      <c r="F4474" t="s">
        <v>111</v>
      </c>
      <c r="G4474" t="s">
        <v>124</v>
      </c>
      <c r="H4474" t="s">
        <v>6398</v>
      </c>
    </row>
    <row r="4475" spans="1:8" x14ac:dyDescent="0.2">
      <c r="A4475" t="s">
        <v>21</v>
      </c>
      <c r="B4475" t="s">
        <v>7</v>
      </c>
      <c r="C4475">
        <f>_xlfn.XLOOKUP(B4475,'2.1.trackMPD'!$R$7:$R$29,'2.1.trackMPD'!$T$7:$T$29)</f>
        <v>6</v>
      </c>
      <c r="D4475">
        <v>5000</v>
      </c>
      <c r="E4475" t="s">
        <v>6396</v>
      </c>
      <c r="F4475" t="s">
        <v>111</v>
      </c>
      <c r="G4475" t="s">
        <v>140</v>
      </c>
      <c r="H4475" t="s">
        <v>6398</v>
      </c>
    </row>
    <row r="4476" spans="1:8" x14ac:dyDescent="0.2">
      <c r="A4476" t="s">
        <v>21</v>
      </c>
      <c r="B4476" t="s">
        <v>7</v>
      </c>
      <c r="C4476">
        <f>_xlfn.XLOOKUP(B4476,'2.1.trackMPD'!$R$7:$R$29,'2.1.trackMPD'!$T$7:$T$29)</f>
        <v>6</v>
      </c>
      <c r="D4476">
        <v>5000</v>
      </c>
      <c r="E4476" t="s">
        <v>6396</v>
      </c>
      <c r="F4476" t="s">
        <v>110</v>
      </c>
      <c r="G4476" t="s">
        <v>124</v>
      </c>
      <c r="H4476" t="s">
        <v>6399</v>
      </c>
    </row>
    <row r="4477" spans="1:8" x14ac:dyDescent="0.2">
      <c r="A4477" t="s">
        <v>21</v>
      </c>
      <c r="B4477" t="s">
        <v>7</v>
      </c>
      <c r="C4477">
        <f>_xlfn.XLOOKUP(B4477,'2.1.trackMPD'!$R$7:$R$29,'2.1.trackMPD'!$T$7:$T$29)</f>
        <v>6</v>
      </c>
      <c r="D4477">
        <v>5000</v>
      </c>
      <c r="E4477" t="s">
        <v>6396</v>
      </c>
      <c r="F4477" t="s">
        <v>110</v>
      </c>
      <c r="G4477" t="s">
        <v>140</v>
      </c>
      <c r="H4477" t="s">
        <v>6399</v>
      </c>
    </row>
    <row r="4478" spans="1:8" x14ac:dyDescent="0.2">
      <c r="A4478" t="s">
        <v>21</v>
      </c>
      <c r="B4478" t="s">
        <v>7</v>
      </c>
      <c r="C4478">
        <f>_xlfn.XLOOKUP(B4478,'2.1.trackMPD'!$R$7:$R$29,'2.1.trackMPD'!$T$7:$T$29)</f>
        <v>6</v>
      </c>
      <c r="D4478">
        <v>1</v>
      </c>
      <c r="E4478" t="s">
        <v>6400</v>
      </c>
      <c r="F4478" t="s">
        <v>110</v>
      </c>
      <c r="G4478" t="s">
        <v>124</v>
      </c>
      <c r="H4478" t="s">
        <v>6398</v>
      </c>
    </row>
    <row r="4479" spans="1:8" x14ac:dyDescent="0.2">
      <c r="A4479" t="s">
        <v>21</v>
      </c>
      <c r="B4479" t="s">
        <v>7</v>
      </c>
      <c r="C4479">
        <f>_xlfn.XLOOKUP(B4479,'2.1.trackMPD'!$R$7:$R$29,'2.1.trackMPD'!$T$7:$T$29)</f>
        <v>6</v>
      </c>
      <c r="D4479">
        <v>1</v>
      </c>
      <c r="E4479" t="s">
        <v>6400</v>
      </c>
      <c r="F4479" t="s">
        <v>110</v>
      </c>
      <c r="G4479" t="s">
        <v>140</v>
      </c>
      <c r="H4479" t="s">
        <v>6398</v>
      </c>
    </row>
    <row r="4480" spans="1:8" x14ac:dyDescent="0.2">
      <c r="A4480" t="s">
        <v>21</v>
      </c>
      <c r="B4480" t="s">
        <v>7</v>
      </c>
      <c r="C4480">
        <f>_xlfn.XLOOKUP(B4480,'2.1.trackMPD'!$R$7:$R$29,'2.1.trackMPD'!$T$7:$T$29)</f>
        <v>6</v>
      </c>
      <c r="D4480">
        <v>1</v>
      </c>
      <c r="E4480" t="s">
        <v>6400</v>
      </c>
      <c r="F4480" t="s">
        <v>111</v>
      </c>
      <c r="G4480" t="s">
        <v>124</v>
      </c>
      <c r="H4480" t="s">
        <v>6398</v>
      </c>
    </row>
    <row r="4481" spans="1:8" x14ac:dyDescent="0.2">
      <c r="A4481" t="s">
        <v>21</v>
      </c>
      <c r="B4481" t="s">
        <v>7</v>
      </c>
      <c r="C4481">
        <f>_xlfn.XLOOKUP(B4481,'2.1.trackMPD'!$R$7:$R$29,'2.1.trackMPD'!$T$7:$T$29)</f>
        <v>6</v>
      </c>
      <c r="D4481">
        <v>1</v>
      </c>
      <c r="E4481" t="s">
        <v>6400</v>
      </c>
      <c r="F4481" t="s">
        <v>111</v>
      </c>
      <c r="G4481" t="s">
        <v>140</v>
      </c>
      <c r="H4481" t="s">
        <v>6398</v>
      </c>
    </row>
    <row r="4482" spans="1:8" x14ac:dyDescent="0.2">
      <c r="A4482" t="s">
        <v>21</v>
      </c>
      <c r="B4482" t="s">
        <v>7</v>
      </c>
      <c r="C4482">
        <f>_xlfn.XLOOKUP(B4482,'2.1.trackMPD'!$R$7:$R$29,'2.1.trackMPD'!$T$7:$T$29)</f>
        <v>6</v>
      </c>
      <c r="D4482">
        <v>1</v>
      </c>
      <c r="E4482" t="s">
        <v>6400</v>
      </c>
      <c r="F4482" t="s">
        <v>110</v>
      </c>
      <c r="G4482" t="s">
        <v>124</v>
      </c>
      <c r="H4482" t="s">
        <v>6399</v>
      </c>
    </row>
    <row r="4483" spans="1:8" x14ac:dyDescent="0.2">
      <c r="A4483" t="s">
        <v>21</v>
      </c>
      <c r="B4483" t="s">
        <v>7</v>
      </c>
      <c r="C4483">
        <f>_xlfn.XLOOKUP(B4483,'2.1.trackMPD'!$R$7:$R$29,'2.1.trackMPD'!$T$7:$T$29)</f>
        <v>6</v>
      </c>
      <c r="D4483">
        <v>1</v>
      </c>
      <c r="E4483" t="s">
        <v>6400</v>
      </c>
      <c r="F4483" t="s">
        <v>110</v>
      </c>
      <c r="G4483" t="s">
        <v>140</v>
      </c>
      <c r="H4483" t="s">
        <v>6399</v>
      </c>
    </row>
    <row r="4484" spans="1:8" x14ac:dyDescent="0.2">
      <c r="A4484" t="s">
        <v>21</v>
      </c>
      <c r="B4484" t="s">
        <v>7</v>
      </c>
      <c r="C4484">
        <f>_xlfn.XLOOKUP(B4484,'2.1.trackMPD'!$R$7:$R$29,'2.1.trackMPD'!$T$7:$T$29)</f>
        <v>6</v>
      </c>
      <c r="D4484">
        <v>10</v>
      </c>
      <c r="E4484" t="s">
        <v>6400</v>
      </c>
      <c r="F4484" t="s">
        <v>110</v>
      </c>
      <c r="G4484" t="s">
        <v>124</v>
      </c>
      <c r="H4484" t="s">
        <v>6398</v>
      </c>
    </row>
    <row r="4485" spans="1:8" x14ac:dyDescent="0.2">
      <c r="A4485" t="s">
        <v>21</v>
      </c>
      <c r="B4485" t="s">
        <v>7</v>
      </c>
      <c r="C4485">
        <f>_xlfn.XLOOKUP(B4485,'2.1.trackMPD'!$R$7:$R$29,'2.1.trackMPD'!$T$7:$T$29)</f>
        <v>6</v>
      </c>
      <c r="D4485">
        <v>10</v>
      </c>
      <c r="E4485" t="s">
        <v>6400</v>
      </c>
      <c r="F4485" t="s">
        <v>110</v>
      </c>
      <c r="G4485" t="s">
        <v>140</v>
      </c>
      <c r="H4485" t="s">
        <v>6398</v>
      </c>
    </row>
    <row r="4486" spans="1:8" x14ac:dyDescent="0.2">
      <c r="A4486" t="s">
        <v>21</v>
      </c>
      <c r="B4486" t="s">
        <v>7</v>
      </c>
      <c r="C4486">
        <f>_xlfn.XLOOKUP(B4486,'2.1.trackMPD'!$R$7:$R$29,'2.1.trackMPD'!$T$7:$T$29)</f>
        <v>6</v>
      </c>
      <c r="D4486">
        <v>10</v>
      </c>
      <c r="E4486" t="s">
        <v>6400</v>
      </c>
      <c r="F4486" t="s">
        <v>111</v>
      </c>
      <c r="G4486" t="s">
        <v>124</v>
      </c>
      <c r="H4486" t="s">
        <v>6398</v>
      </c>
    </row>
    <row r="4487" spans="1:8" x14ac:dyDescent="0.2">
      <c r="A4487" t="s">
        <v>21</v>
      </c>
      <c r="B4487" t="s">
        <v>7</v>
      </c>
      <c r="C4487">
        <f>_xlfn.XLOOKUP(B4487,'2.1.trackMPD'!$R$7:$R$29,'2.1.trackMPD'!$T$7:$T$29)</f>
        <v>6</v>
      </c>
      <c r="D4487">
        <v>10</v>
      </c>
      <c r="E4487" t="s">
        <v>6400</v>
      </c>
      <c r="F4487" t="s">
        <v>111</v>
      </c>
      <c r="G4487" t="s">
        <v>140</v>
      </c>
      <c r="H4487" t="s">
        <v>6398</v>
      </c>
    </row>
    <row r="4488" spans="1:8" x14ac:dyDescent="0.2">
      <c r="A4488" t="s">
        <v>21</v>
      </c>
      <c r="B4488" t="s">
        <v>7</v>
      </c>
      <c r="C4488">
        <f>_xlfn.XLOOKUP(B4488,'2.1.trackMPD'!$R$7:$R$29,'2.1.trackMPD'!$T$7:$T$29)</f>
        <v>6</v>
      </c>
      <c r="D4488">
        <v>10</v>
      </c>
      <c r="E4488" t="s">
        <v>6400</v>
      </c>
      <c r="F4488" t="s">
        <v>110</v>
      </c>
      <c r="G4488" t="s">
        <v>124</v>
      </c>
      <c r="H4488" t="s">
        <v>6399</v>
      </c>
    </row>
    <row r="4489" spans="1:8" x14ac:dyDescent="0.2">
      <c r="A4489" t="s">
        <v>21</v>
      </c>
      <c r="B4489" t="s">
        <v>7</v>
      </c>
      <c r="C4489">
        <f>_xlfn.XLOOKUP(B4489,'2.1.trackMPD'!$R$7:$R$29,'2.1.trackMPD'!$T$7:$T$29)</f>
        <v>6</v>
      </c>
      <c r="D4489">
        <v>10</v>
      </c>
      <c r="E4489" t="s">
        <v>6400</v>
      </c>
      <c r="F4489" t="s">
        <v>110</v>
      </c>
      <c r="G4489" t="s">
        <v>140</v>
      </c>
      <c r="H4489" t="s">
        <v>6399</v>
      </c>
    </row>
    <row r="4490" spans="1:8" x14ac:dyDescent="0.2">
      <c r="A4490" t="s">
        <v>21</v>
      </c>
      <c r="B4490" t="s">
        <v>7</v>
      </c>
      <c r="C4490">
        <f>_xlfn.XLOOKUP(B4490,'2.1.trackMPD'!$R$7:$R$29,'2.1.trackMPD'!$T$7:$T$29)</f>
        <v>6</v>
      </c>
      <c r="D4490">
        <v>100</v>
      </c>
      <c r="E4490" t="s">
        <v>6400</v>
      </c>
      <c r="F4490" t="s">
        <v>110</v>
      </c>
      <c r="G4490" t="s">
        <v>124</v>
      </c>
      <c r="H4490" t="s">
        <v>6398</v>
      </c>
    </row>
    <row r="4491" spans="1:8" x14ac:dyDescent="0.2">
      <c r="A4491" t="s">
        <v>21</v>
      </c>
      <c r="B4491" t="s">
        <v>7</v>
      </c>
      <c r="C4491">
        <f>_xlfn.XLOOKUP(B4491,'2.1.trackMPD'!$R$7:$R$29,'2.1.trackMPD'!$T$7:$T$29)</f>
        <v>6</v>
      </c>
      <c r="D4491">
        <v>100</v>
      </c>
      <c r="E4491" t="s">
        <v>6400</v>
      </c>
      <c r="F4491" t="s">
        <v>110</v>
      </c>
      <c r="G4491" t="s">
        <v>140</v>
      </c>
      <c r="H4491" t="s">
        <v>6398</v>
      </c>
    </row>
    <row r="4492" spans="1:8" x14ac:dyDescent="0.2">
      <c r="A4492" t="s">
        <v>21</v>
      </c>
      <c r="B4492" t="s">
        <v>7</v>
      </c>
      <c r="C4492">
        <f>_xlfn.XLOOKUP(B4492,'2.1.trackMPD'!$R$7:$R$29,'2.1.trackMPD'!$T$7:$T$29)</f>
        <v>6</v>
      </c>
      <c r="D4492">
        <v>100</v>
      </c>
      <c r="E4492" t="s">
        <v>6400</v>
      </c>
      <c r="F4492" t="s">
        <v>111</v>
      </c>
      <c r="G4492" t="s">
        <v>124</v>
      </c>
      <c r="H4492" t="s">
        <v>6398</v>
      </c>
    </row>
    <row r="4493" spans="1:8" x14ac:dyDescent="0.2">
      <c r="A4493" t="s">
        <v>21</v>
      </c>
      <c r="B4493" t="s">
        <v>7</v>
      </c>
      <c r="C4493">
        <f>_xlfn.XLOOKUP(B4493,'2.1.trackMPD'!$R$7:$R$29,'2.1.trackMPD'!$T$7:$T$29)</f>
        <v>6</v>
      </c>
      <c r="D4493">
        <v>100</v>
      </c>
      <c r="E4493" t="s">
        <v>6400</v>
      </c>
      <c r="F4493" t="s">
        <v>111</v>
      </c>
      <c r="G4493" t="s">
        <v>140</v>
      </c>
      <c r="H4493" t="s">
        <v>6398</v>
      </c>
    </row>
    <row r="4494" spans="1:8" x14ac:dyDescent="0.2">
      <c r="A4494" t="s">
        <v>21</v>
      </c>
      <c r="B4494" t="s">
        <v>7</v>
      </c>
      <c r="C4494">
        <f>_xlfn.XLOOKUP(B4494,'2.1.trackMPD'!$R$7:$R$29,'2.1.trackMPD'!$T$7:$T$29)</f>
        <v>6</v>
      </c>
      <c r="D4494">
        <v>100</v>
      </c>
      <c r="E4494" t="s">
        <v>6400</v>
      </c>
      <c r="F4494" t="s">
        <v>110</v>
      </c>
      <c r="G4494" t="s">
        <v>124</v>
      </c>
      <c r="H4494" t="s">
        <v>6399</v>
      </c>
    </row>
    <row r="4495" spans="1:8" x14ac:dyDescent="0.2">
      <c r="A4495" t="s">
        <v>21</v>
      </c>
      <c r="B4495" t="s">
        <v>7</v>
      </c>
      <c r="C4495">
        <f>_xlfn.XLOOKUP(B4495,'2.1.trackMPD'!$R$7:$R$29,'2.1.trackMPD'!$T$7:$T$29)</f>
        <v>6</v>
      </c>
      <c r="D4495">
        <v>100</v>
      </c>
      <c r="E4495" t="s">
        <v>6400</v>
      </c>
      <c r="F4495" t="s">
        <v>110</v>
      </c>
      <c r="G4495" t="s">
        <v>140</v>
      </c>
      <c r="H4495" t="s">
        <v>6399</v>
      </c>
    </row>
    <row r="4496" spans="1:8" x14ac:dyDescent="0.2">
      <c r="A4496" t="s">
        <v>21</v>
      </c>
      <c r="B4496" t="s">
        <v>7</v>
      </c>
      <c r="C4496">
        <f>_xlfn.XLOOKUP(B4496,'2.1.trackMPD'!$R$7:$R$29,'2.1.trackMPD'!$T$7:$T$29)</f>
        <v>6</v>
      </c>
      <c r="D4496">
        <v>1000</v>
      </c>
      <c r="E4496" t="s">
        <v>6400</v>
      </c>
      <c r="F4496" t="s">
        <v>110</v>
      </c>
      <c r="G4496" t="s">
        <v>124</v>
      </c>
      <c r="H4496" t="s">
        <v>6398</v>
      </c>
    </row>
    <row r="4497" spans="1:8" x14ac:dyDescent="0.2">
      <c r="A4497" t="s">
        <v>21</v>
      </c>
      <c r="B4497" t="s">
        <v>7</v>
      </c>
      <c r="C4497">
        <f>_xlfn.XLOOKUP(B4497,'2.1.trackMPD'!$R$7:$R$29,'2.1.trackMPD'!$T$7:$T$29)</f>
        <v>6</v>
      </c>
      <c r="D4497">
        <v>1000</v>
      </c>
      <c r="E4497" t="s">
        <v>6400</v>
      </c>
      <c r="F4497" t="s">
        <v>110</v>
      </c>
      <c r="G4497" t="s">
        <v>140</v>
      </c>
      <c r="H4497" t="s">
        <v>6398</v>
      </c>
    </row>
    <row r="4498" spans="1:8" x14ac:dyDescent="0.2">
      <c r="A4498" t="s">
        <v>21</v>
      </c>
      <c r="B4498" t="s">
        <v>7</v>
      </c>
      <c r="C4498">
        <f>_xlfn.XLOOKUP(B4498,'2.1.trackMPD'!$R$7:$R$29,'2.1.trackMPD'!$T$7:$T$29)</f>
        <v>6</v>
      </c>
      <c r="D4498">
        <v>1000</v>
      </c>
      <c r="E4498" t="s">
        <v>6400</v>
      </c>
      <c r="F4498" t="s">
        <v>111</v>
      </c>
      <c r="G4498" t="s">
        <v>124</v>
      </c>
      <c r="H4498" t="s">
        <v>6398</v>
      </c>
    </row>
    <row r="4499" spans="1:8" x14ac:dyDescent="0.2">
      <c r="A4499" t="s">
        <v>21</v>
      </c>
      <c r="B4499" t="s">
        <v>7</v>
      </c>
      <c r="C4499">
        <f>_xlfn.XLOOKUP(B4499,'2.1.trackMPD'!$R$7:$R$29,'2.1.trackMPD'!$T$7:$T$29)</f>
        <v>6</v>
      </c>
      <c r="D4499">
        <v>1000</v>
      </c>
      <c r="E4499" t="s">
        <v>6400</v>
      </c>
      <c r="F4499" t="s">
        <v>111</v>
      </c>
      <c r="G4499" t="s">
        <v>140</v>
      </c>
      <c r="H4499" t="s">
        <v>6398</v>
      </c>
    </row>
    <row r="4500" spans="1:8" x14ac:dyDescent="0.2">
      <c r="A4500" t="s">
        <v>21</v>
      </c>
      <c r="B4500" t="s">
        <v>7</v>
      </c>
      <c r="C4500">
        <f>_xlfn.XLOOKUP(B4500,'2.1.trackMPD'!$R$7:$R$29,'2.1.trackMPD'!$T$7:$T$29)</f>
        <v>6</v>
      </c>
      <c r="D4500">
        <v>1000</v>
      </c>
      <c r="E4500" t="s">
        <v>6400</v>
      </c>
      <c r="F4500" t="s">
        <v>110</v>
      </c>
      <c r="G4500" t="s">
        <v>124</v>
      </c>
      <c r="H4500" t="s">
        <v>6399</v>
      </c>
    </row>
    <row r="4501" spans="1:8" x14ac:dyDescent="0.2">
      <c r="A4501" t="s">
        <v>21</v>
      </c>
      <c r="B4501" t="s">
        <v>7</v>
      </c>
      <c r="C4501">
        <f>_xlfn.XLOOKUP(B4501,'2.1.trackMPD'!$R$7:$R$29,'2.1.trackMPD'!$T$7:$T$29)</f>
        <v>6</v>
      </c>
      <c r="D4501">
        <v>1000</v>
      </c>
      <c r="E4501" t="s">
        <v>6400</v>
      </c>
      <c r="F4501" t="s">
        <v>110</v>
      </c>
      <c r="G4501" t="s">
        <v>140</v>
      </c>
      <c r="H4501" t="s">
        <v>6399</v>
      </c>
    </row>
    <row r="4502" spans="1:8" x14ac:dyDescent="0.2">
      <c r="A4502" t="s">
        <v>21</v>
      </c>
      <c r="B4502" t="s">
        <v>7</v>
      </c>
      <c r="C4502">
        <f>_xlfn.XLOOKUP(B4502,'2.1.trackMPD'!$R$7:$R$29,'2.1.trackMPD'!$T$7:$T$29)</f>
        <v>6</v>
      </c>
      <c r="D4502">
        <v>5000</v>
      </c>
      <c r="E4502" t="s">
        <v>6400</v>
      </c>
      <c r="F4502" t="s">
        <v>110</v>
      </c>
      <c r="G4502" t="s">
        <v>124</v>
      </c>
      <c r="H4502" t="s">
        <v>6398</v>
      </c>
    </row>
    <row r="4503" spans="1:8" x14ac:dyDescent="0.2">
      <c r="A4503" t="s">
        <v>21</v>
      </c>
      <c r="B4503" t="s">
        <v>7</v>
      </c>
      <c r="C4503">
        <f>_xlfn.XLOOKUP(B4503,'2.1.trackMPD'!$R$7:$R$29,'2.1.trackMPD'!$T$7:$T$29)</f>
        <v>6</v>
      </c>
      <c r="D4503">
        <v>5000</v>
      </c>
      <c r="E4503" t="s">
        <v>6400</v>
      </c>
      <c r="F4503" t="s">
        <v>110</v>
      </c>
      <c r="G4503" t="s">
        <v>140</v>
      </c>
      <c r="H4503" t="s">
        <v>6398</v>
      </c>
    </row>
    <row r="4504" spans="1:8" x14ac:dyDescent="0.2">
      <c r="A4504" t="s">
        <v>21</v>
      </c>
      <c r="B4504" t="s">
        <v>7</v>
      </c>
      <c r="C4504">
        <f>_xlfn.XLOOKUP(B4504,'2.1.trackMPD'!$R$7:$R$29,'2.1.trackMPD'!$T$7:$T$29)</f>
        <v>6</v>
      </c>
      <c r="D4504">
        <v>5000</v>
      </c>
      <c r="E4504" t="s">
        <v>6400</v>
      </c>
      <c r="F4504" t="s">
        <v>111</v>
      </c>
      <c r="G4504" t="s">
        <v>124</v>
      </c>
      <c r="H4504" t="s">
        <v>6398</v>
      </c>
    </row>
    <row r="4505" spans="1:8" x14ac:dyDescent="0.2">
      <c r="A4505" t="s">
        <v>21</v>
      </c>
      <c r="B4505" t="s">
        <v>7</v>
      </c>
      <c r="C4505">
        <f>_xlfn.XLOOKUP(B4505,'2.1.trackMPD'!$R$7:$R$29,'2.1.trackMPD'!$T$7:$T$29)</f>
        <v>6</v>
      </c>
      <c r="D4505">
        <v>5000</v>
      </c>
      <c r="E4505" t="s">
        <v>6400</v>
      </c>
      <c r="F4505" t="s">
        <v>111</v>
      </c>
      <c r="G4505" t="s">
        <v>140</v>
      </c>
      <c r="H4505" t="s">
        <v>6398</v>
      </c>
    </row>
    <row r="4506" spans="1:8" x14ac:dyDescent="0.2">
      <c r="A4506" t="s">
        <v>21</v>
      </c>
      <c r="B4506" t="s">
        <v>7</v>
      </c>
      <c r="C4506">
        <f>_xlfn.XLOOKUP(B4506,'2.1.trackMPD'!$R$7:$R$29,'2.1.trackMPD'!$T$7:$T$29)</f>
        <v>6</v>
      </c>
      <c r="D4506">
        <v>5000</v>
      </c>
      <c r="E4506" t="s">
        <v>6400</v>
      </c>
      <c r="F4506" t="s">
        <v>110</v>
      </c>
      <c r="G4506" t="s">
        <v>124</v>
      </c>
      <c r="H4506" t="s">
        <v>6399</v>
      </c>
    </row>
    <row r="4507" spans="1:8" x14ac:dyDescent="0.2">
      <c r="A4507" t="s">
        <v>21</v>
      </c>
      <c r="B4507" t="s">
        <v>7</v>
      </c>
      <c r="C4507">
        <f>_xlfn.XLOOKUP(B4507,'2.1.trackMPD'!$R$7:$R$29,'2.1.trackMPD'!$T$7:$T$29)</f>
        <v>6</v>
      </c>
      <c r="D4507">
        <v>5000</v>
      </c>
      <c r="E4507" t="s">
        <v>6400</v>
      </c>
      <c r="F4507" t="s">
        <v>110</v>
      </c>
      <c r="G4507" t="s">
        <v>140</v>
      </c>
      <c r="H4507" t="s">
        <v>6399</v>
      </c>
    </row>
    <row r="4508" spans="1:8" x14ac:dyDescent="0.2">
      <c r="A4508" t="s">
        <v>21</v>
      </c>
      <c r="B4508" t="s">
        <v>7</v>
      </c>
      <c r="C4508">
        <f>_xlfn.XLOOKUP(B4508,'2.1.trackMPD'!$R$7:$R$29,'2.1.trackMPD'!$T$7:$T$29)</f>
        <v>6</v>
      </c>
      <c r="D4508">
        <v>1</v>
      </c>
      <c r="E4508" t="s">
        <v>6401</v>
      </c>
      <c r="F4508" t="s">
        <v>110</v>
      </c>
      <c r="G4508" t="s">
        <v>124</v>
      </c>
      <c r="H4508" t="s">
        <v>6398</v>
      </c>
    </row>
    <row r="4509" spans="1:8" x14ac:dyDescent="0.2">
      <c r="A4509" t="s">
        <v>21</v>
      </c>
      <c r="B4509" t="s">
        <v>7</v>
      </c>
      <c r="C4509">
        <f>_xlfn.XLOOKUP(B4509,'2.1.trackMPD'!$R$7:$R$29,'2.1.trackMPD'!$T$7:$T$29)</f>
        <v>6</v>
      </c>
      <c r="D4509">
        <v>1</v>
      </c>
      <c r="E4509" t="s">
        <v>6401</v>
      </c>
      <c r="F4509" t="s">
        <v>110</v>
      </c>
      <c r="G4509" t="s">
        <v>140</v>
      </c>
      <c r="H4509" t="s">
        <v>6398</v>
      </c>
    </row>
    <row r="4510" spans="1:8" x14ac:dyDescent="0.2">
      <c r="A4510" t="s">
        <v>21</v>
      </c>
      <c r="B4510" t="s">
        <v>7</v>
      </c>
      <c r="C4510">
        <f>_xlfn.XLOOKUP(B4510,'2.1.trackMPD'!$R$7:$R$29,'2.1.trackMPD'!$T$7:$T$29)</f>
        <v>6</v>
      </c>
      <c r="D4510">
        <v>1</v>
      </c>
      <c r="E4510" t="s">
        <v>6401</v>
      </c>
      <c r="F4510" t="s">
        <v>111</v>
      </c>
      <c r="G4510" t="s">
        <v>124</v>
      </c>
      <c r="H4510" t="s">
        <v>6398</v>
      </c>
    </row>
    <row r="4511" spans="1:8" x14ac:dyDescent="0.2">
      <c r="A4511" t="s">
        <v>21</v>
      </c>
      <c r="B4511" t="s">
        <v>7</v>
      </c>
      <c r="C4511">
        <f>_xlfn.XLOOKUP(B4511,'2.1.trackMPD'!$R$7:$R$29,'2.1.trackMPD'!$T$7:$T$29)</f>
        <v>6</v>
      </c>
      <c r="D4511">
        <v>1</v>
      </c>
      <c r="E4511" t="s">
        <v>6401</v>
      </c>
      <c r="F4511" t="s">
        <v>111</v>
      </c>
      <c r="G4511" t="s">
        <v>140</v>
      </c>
      <c r="H4511" t="s">
        <v>6398</v>
      </c>
    </row>
    <row r="4512" spans="1:8" x14ac:dyDescent="0.2">
      <c r="A4512" t="s">
        <v>21</v>
      </c>
      <c r="B4512" t="s">
        <v>7</v>
      </c>
      <c r="C4512">
        <f>_xlfn.XLOOKUP(B4512,'2.1.trackMPD'!$R$7:$R$29,'2.1.trackMPD'!$T$7:$T$29)</f>
        <v>6</v>
      </c>
      <c r="D4512">
        <v>1</v>
      </c>
      <c r="E4512" t="s">
        <v>6401</v>
      </c>
      <c r="F4512" t="s">
        <v>110</v>
      </c>
      <c r="G4512" t="s">
        <v>124</v>
      </c>
      <c r="H4512" t="s">
        <v>6399</v>
      </c>
    </row>
    <row r="4513" spans="1:8" x14ac:dyDescent="0.2">
      <c r="A4513" t="s">
        <v>21</v>
      </c>
      <c r="B4513" t="s">
        <v>7</v>
      </c>
      <c r="C4513">
        <f>_xlfn.XLOOKUP(B4513,'2.1.trackMPD'!$R$7:$R$29,'2.1.trackMPD'!$T$7:$T$29)</f>
        <v>6</v>
      </c>
      <c r="D4513">
        <v>1</v>
      </c>
      <c r="E4513" t="s">
        <v>6401</v>
      </c>
      <c r="F4513" t="s">
        <v>110</v>
      </c>
      <c r="G4513" t="s">
        <v>140</v>
      </c>
      <c r="H4513" t="s">
        <v>6399</v>
      </c>
    </row>
    <row r="4514" spans="1:8" x14ac:dyDescent="0.2">
      <c r="A4514" t="s">
        <v>21</v>
      </c>
      <c r="B4514" t="s">
        <v>7</v>
      </c>
      <c r="C4514">
        <f>_xlfn.XLOOKUP(B4514,'2.1.trackMPD'!$R$7:$R$29,'2.1.trackMPD'!$T$7:$T$29)</f>
        <v>6</v>
      </c>
      <c r="D4514">
        <v>10</v>
      </c>
      <c r="E4514" t="s">
        <v>6401</v>
      </c>
      <c r="F4514" t="s">
        <v>110</v>
      </c>
      <c r="G4514" t="s">
        <v>124</v>
      </c>
      <c r="H4514" t="s">
        <v>6398</v>
      </c>
    </row>
    <row r="4515" spans="1:8" x14ac:dyDescent="0.2">
      <c r="A4515" t="s">
        <v>21</v>
      </c>
      <c r="B4515" t="s">
        <v>7</v>
      </c>
      <c r="C4515">
        <f>_xlfn.XLOOKUP(B4515,'2.1.trackMPD'!$R$7:$R$29,'2.1.trackMPD'!$T$7:$T$29)</f>
        <v>6</v>
      </c>
      <c r="D4515">
        <v>10</v>
      </c>
      <c r="E4515" t="s">
        <v>6401</v>
      </c>
      <c r="F4515" t="s">
        <v>110</v>
      </c>
      <c r="G4515" t="s">
        <v>140</v>
      </c>
      <c r="H4515" t="s">
        <v>6398</v>
      </c>
    </row>
    <row r="4516" spans="1:8" x14ac:dyDescent="0.2">
      <c r="A4516" t="s">
        <v>21</v>
      </c>
      <c r="B4516" t="s">
        <v>7</v>
      </c>
      <c r="C4516">
        <f>_xlfn.XLOOKUP(B4516,'2.1.trackMPD'!$R$7:$R$29,'2.1.trackMPD'!$T$7:$T$29)</f>
        <v>6</v>
      </c>
      <c r="D4516">
        <v>10</v>
      </c>
      <c r="E4516" t="s">
        <v>6401</v>
      </c>
      <c r="F4516" t="s">
        <v>111</v>
      </c>
      <c r="G4516" t="s">
        <v>124</v>
      </c>
      <c r="H4516" t="s">
        <v>6398</v>
      </c>
    </row>
    <row r="4517" spans="1:8" x14ac:dyDescent="0.2">
      <c r="A4517" t="s">
        <v>21</v>
      </c>
      <c r="B4517" t="s">
        <v>7</v>
      </c>
      <c r="C4517">
        <f>_xlfn.XLOOKUP(B4517,'2.1.trackMPD'!$R$7:$R$29,'2.1.trackMPD'!$T$7:$T$29)</f>
        <v>6</v>
      </c>
      <c r="D4517">
        <v>10</v>
      </c>
      <c r="E4517" t="s">
        <v>6401</v>
      </c>
      <c r="F4517" t="s">
        <v>111</v>
      </c>
      <c r="G4517" t="s">
        <v>140</v>
      </c>
      <c r="H4517" t="s">
        <v>6398</v>
      </c>
    </row>
    <row r="4518" spans="1:8" x14ac:dyDescent="0.2">
      <c r="A4518" t="s">
        <v>21</v>
      </c>
      <c r="B4518" t="s">
        <v>7</v>
      </c>
      <c r="C4518">
        <f>_xlfn.XLOOKUP(B4518,'2.1.trackMPD'!$R$7:$R$29,'2.1.trackMPD'!$T$7:$T$29)</f>
        <v>6</v>
      </c>
      <c r="D4518">
        <v>10</v>
      </c>
      <c r="E4518" t="s">
        <v>6401</v>
      </c>
      <c r="F4518" t="s">
        <v>110</v>
      </c>
      <c r="G4518" t="s">
        <v>124</v>
      </c>
      <c r="H4518" t="s">
        <v>6399</v>
      </c>
    </row>
    <row r="4519" spans="1:8" x14ac:dyDescent="0.2">
      <c r="A4519" t="s">
        <v>21</v>
      </c>
      <c r="B4519" t="s">
        <v>7</v>
      </c>
      <c r="C4519">
        <f>_xlfn.XLOOKUP(B4519,'2.1.trackMPD'!$R$7:$R$29,'2.1.trackMPD'!$T$7:$T$29)</f>
        <v>6</v>
      </c>
      <c r="D4519">
        <v>10</v>
      </c>
      <c r="E4519" t="s">
        <v>6401</v>
      </c>
      <c r="F4519" t="s">
        <v>110</v>
      </c>
      <c r="G4519" t="s">
        <v>140</v>
      </c>
      <c r="H4519" t="s">
        <v>6399</v>
      </c>
    </row>
    <row r="4520" spans="1:8" x14ac:dyDescent="0.2">
      <c r="A4520" t="s">
        <v>21</v>
      </c>
      <c r="B4520" t="s">
        <v>7</v>
      </c>
      <c r="C4520">
        <f>_xlfn.XLOOKUP(B4520,'2.1.trackMPD'!$R$7:$R$29,'2.1.trackMPD'!$T$7:$T$29)</f>
        <v>6</v>
      </c>
      <c r="D4520">
        <v>100</v>
      </c>
      <c r="E4520" t="s">
        <v>6401</v>
      </c>
      <c r="F4520" t="s">
        <v>110</v>
      </c>
      <c r="G4520" t="s">
        <v>124</v>
      </c>
      <c r="H4520" t="s">
        <v>6398</v>
      </c>
    </row>
    <row r="4521" spans="1:8" x14ac:dyDescent="0.2">
      <c r="A4521" t="s">
        <v>21</v>
      </c>
      <c r="B4521" t="s">
        <v>7</v>
      </c>
      <c r="C4521">
        <f>_xlfn.XLOOKUP(B4521,'2.1.trackMPD'!$R$7:$R$29,'2.1.trackMPD'!$T$7:$T$29)</f>
        <v>6</v>
      </c>
      <c r="D4521">
        <v>100</v>
      </c>
      <c r="E4521" t="s">
        <v>6401</v>
      </c>
      <c r="F4521" t="s">
        <v>110</v>
      </c>
      <c r="G4521" t="s">
        <v>140</v>
      </c>
      <c r="H4521" t="s">
        <v>6398</v>
      </c>
    </row>
    <row r="4522" spans="1:8" x14ac:dyDescent="0.2">
      <c r="A4522" t="s">
        <v>21</v>
      </c>
      <c r="B4522" t="s">
        <v>7</v>
      </c>
      <c r="C4522">
        <f>_xlfn.XLOOKUP(B4522,'2.1.trackMPD'!$R$7:$R$29,'2.1.trackMPD'!$T$7:$T$29)</f>
        <v>6</v>
      </c>
      <c r="D4522">
        <v>100</v>
      </c>
      <c r="E4522" t="s">
        <v>6401</v>
      </c>
      <c r="F4522" t="s">
        <v>111</v>
      </c>
      <c r="G4522" t="s">
        <v>124</v>
      </c>
      <c r="H4522" t="s">
        <v>6398</v>
      </c>
    </row>
    <row r="4523" spans="1:8" x14ac:dyDescent="0.2">
      <c r="A4523" t="s">
        <v>21</v>
      </c>
      <c r="B4523" t="s">
        <v>7</v>
      </c>
      <c r="C4523">
        <f>_xlfn.XLOOKUP(B4523,'2.1.trackMPD'!$R$7:$R$29,'2.1.trackMPD'!$T$7:$T$29)</f>
        <v>6</v>
      </c>
      <c r="D4523">
        <v>100</v>
      </c>
      <c r="E4523" t="s">
        <v>6401</v>
      </c>
      <c r="F4523" t="s">
        <v>111</v>
      </c>
      <c r="G4523" t="s">
        <v>140</v>
      </c>
      <c r="H4523" t="s">
        <v>6398</v>
      </c>
    </row>
    <row r="4524" spans="1:8" x14ac:dyDescent="0.2">
      <c r="A4524" t="s">
        <v>21</v>
      </c>
      <c r="B4524" t="s">
        <v>7</v>
      </c>
      <c r="C4524">
        <f>_xlfn.XLOOKUP(B4524,'2.1.trackMPD'!$R$7:$R$29,'2.1.trackMPD'!$T$7:$T$29)</f>
        <v>6</v>
      </c>
      <c r="D4524">
        <v>100</v>
      </c>
      <c r="E4524" t="s">
        <v>6401</v>
      </c>
      <c r="F4524" t="s">
        <v>110</v>
      </c>
      <c r="G4524" t="s">
        <v>124</v>
      </c>
      <c r="H4524" t="s">
        <v>6399</v>
      </c>
    </row>
    <row r="4525" spans="1:8" x14ac:dyDescent="0.2">
      <c r="A4525" t="s">
        <v>21</v>
      </c>
      <c r="B4525" t="s">
        <v>7</v>
      </c>
      <c r="C4525">
        <f>_xlfn.XLOOKUP(B4525,'2.1.trackMPD'!$R$7:$R$29,'2.1.trackMPD'!$T$7:$T$29)</f>
        <v>6</v>
      </c>
      <c r="D4525">
        <v>100</v>
      </c>
      <c r="E4525" t="s">
        <v>6401</v>
      </c>
      <c r="F4525" t="s">
        <v>110</v>
      </c>
      <c r="G4525" t="s">
        <v>140</v>
      </c>
      <c r="H4525" t="s">
        <v>6399</v>
      </c>
    </row>
    <row r="4526" spans="1:8" x14ac:dyDescent="0.2">
      <c r="A4526" t="s">
        <v>21</v>
      </c>
      <c r="B4526" t="s">
        <v>20</v>
      </c>
      <c r="C4526">
        <f>_xlfn.XLOOKUP(B4526,'2.1.trackMPD'!$R$7:$R$29,'2.1.trackMPD'!$T$7:$T$29)</f>
        <v>6</v>
      </c>
      <c r="D4526">
        <v>1</v>
      </c>
      <c r="E4526" t="s">
        <v>6396</v>
      </c>
      <c r="F4526" t="s">
        <v>110</v>
      </c>
      <c r="G4526" t="s">
        <v>124</v>
      </c>
      <c r="H4526" t="s">
        <v>6398</v>
      </c>
    </row>
    <row r="4527" spans="1:8" x14ac:dyDescent="0.2">
      <c r="A4527" t="s">
        <v>21</v>
      </c>
      <c r="B4527" t="s">
        <v>20</v>
      </c>
      <c r="C4527">
        <f>_xlfn.XLOOKUP(B4527,'2.1.trackMPD'!$R$7:$R$29,'2.1.trackMPD'!$T$7:$T$29)</f>
        <v>6</v>
      </c>
      <c r="D4527">
        <v>1</v>
      </c>
      <c r="E4527" t="s">
        <v>6396</v>
      </c>
      <c r="F4527" t="s">
        <v>110</v>
      </c>
      <c r="G4527" t="s">
        <v>140</v>
      </c>
      <c r="H4527" t="s">
        <v>6398</v>
      </c>
    </row>
    <row r="4528" spans="1:8" x14ac:dyDescent="0.2">
      <c r="A4528" t="s">
        <v>21</v>
      </c>
      <c r="B4528" t="s">
        <v>20</v>
      </c>
      <c r="C4528">
        <f>_xlfn.XLOOKUP(B4528,'2.1.trackMPD'!$R$7:$R$29,'2.1.trackMPD'!$T$7:$T$29)</f>
        <v>6</v>
      </c>
      <c r="D4528">
        <v>1</v>
      </c>
      <c r="E4528" t="s">
        <v>6396</v>
      </c>
      <c r="F4528" t="s">
        <v>111</v>
      </c>
      <c r="G4528" t="s">
        <v>124</v>
      </c>
      <c r="H4528" t="s">
        <v>6398</v>
      </c>
    </row>
    <row r="4529" spans="1:8" x14ac:dyDescent="0.2">
      <c r="A4529" t="s">
        <v>21</v>
      </c>
      <c r="B4529" t="s">
        <v>20</v>
      </c>
      <c r="C4529">
        <f>_xlfn.XLOOKUP(B4529,'2.1.trackMPD'!$R$7:$R$29,'2.1.trackMPD'!$T$7:$T$29)</f>
        <v>6</v>
      </c>
      <c r="D4529">
        <v>1</v>
      </c>
      <c r="E4529" t="s">
        <v>6396</v>
      </c>
      <c r="F4529" t="s">
        <v>111</v>
      </c>
      <c r="G4529" t="s">
        <v>140</v>
      </c>
      <c r="H4529" t="s">
        <v>6398</v>
      </c>
    </row>
    <row r="4530" spans="1:8" x14ac:dyDescent="0.2">
      <c r="A4530" t="s">
        <v>21</v>
      </c>
      <c r="B4530" t="s">
        <v>20</v>
      </c>
      <c r="C4530">
        <f>_xlfn.XLOOKUP(B4530,'2.1.trackMPD'!$R$7:$R$29,'2.1.trackMPD'!$T$7:$T$29)</f>
        <v>6</v>
      </c>
      <c r="D4530">
        <v>1</v>
      </c>
      <c r="E4530" t="s">
        <v>6396</v>
      </c>
      <c r="F4530" t="s">
        <v>110</v>
      </c>
      <c r="G4530" t="s">
        <v>124</v>
      </c>
      <c r="H4530" t="s">
        <v>6399</v>
      </c>
    </row>
    <row r="4531" spans="1:8" x14ac:dyDescent="0.2">
      <c r="A4531" t="s">
        <v>21</v>
      </c>
      <c r="B4531" t="s">
        <v>20</v>
      </c>
      <c r="C4531">
        <f>_xlfn.XLOOKUP(B4531,'2.1.trackMPD'!$R$7:$R$29,'2.1.trackMPD'!$T$7:$T$29)</f>
        <v>6</v>
      </c>
      <c r="D4531">
        <v>1</v>
      </c>
      <c r="E4531" t="s">
        <v>6396</v>
      </c>
      <c r="F4531" t="s">
        <v>110</v>
      </c>
      <c r="G4531" t="s">
        <v>140</v>
      </c>
      <c r="H4531" t="s">
        <v>6399</v>
      </c>
    </row>
    <row r="4532" spans="1:8" x14ac:dyDescent="0.2">
      <c r="A4532" t="s">
        <v>21</v>
      </c>
      <c r="B4532" t="s">
        <v>20</v>
      </c>
      <c r="C4532">
        <f>_xlfn.XLOOKUP(B4532,'2.1.trackMPD'!$R$7:$R$29,'2.1.trackMPD'!$T$7:$T$29)</f>
        <v>6</v>
      </c>
      <c r="D4532">
        <v>10</v>
      </c>
      <c r="E4532" t="s">
        <v>6396</v>
      </c>
      <c r="F4532" t="s">
        <v>110</v>
      </c>
      <c r="G4532" t="s">
        <v>124</v>
      </c>
      <c r="H4532" t="s">
        <v>6398</v>
      </c>
    </row>
    <row r="4533" spans="1:8" x14ac:dyDescent="0.2">
      <c r="A4533" t="s">
        <v>21</v>
      </c>
      <c r="B4533" t="s">
        <v>20</v>
      </c>
      <c r="C4533">
        <f>_xlfn.XLOOKUP(B4533,'2.1.trackMPD'!$R$7:$R$29,'2.1.trackMPD'!$T$7:$T$29)</f>
        <v>6</v>
      </c>
      <c r="D4533">
        <v>10</v>
      </c>
      <c r="E4533" t="s">
        <v>6396</v>
      </c>
      <c r="F4533" t="s">
        <v>110</v>
      </c>
      <c r="G4533" t="s">
        <v>140</v>
      </c>
      <c r="H4533" t="s">
        <v>6398</v>
      </c>
    </row>
    <row r="4534" spans="1:8" x14ac:dyDescent="0.2">
      <c r="A4534" t="s">
        <v>21</v>
      </c>
      <c r="B4534" t="s">
        <v>20</v>
      </c>
      <c r="C4534">
        <f>_xlfn.XLOOKUP(B4534,'2.1.trackMPD'!$R$7:$R$29,'2.1.trackMPD'!$T$7:$T$29)</f>
        <v>6</v>
      </c>
      <c r="D4534">
        <v>10</v>
      </c>
      <c r="E4534" t="s">
        <v>6396</v>
      </c>
      <c r="F4534" t="s">
        <v>111</v>
      </c>
      <c r="G4534" t="s">
        <v>124</v>
      </c>
      <c r="H4534" t="s">
        <v>6398</v>
      </c>
    </row>
    <row r="4535" spans="1:8" x14ac:dyDescent="0.2">
      <c r="A4535" t="s">
        <v>21</v>
      </c>
      <c r="B4535" t="s">
        <v>20</v>
      </c>
      <c r="C4535">
        <f>_xlfn.XLOOKUP(B4535,'2.1.trackMPD'!$R$7:$R$29,'2.1.trackMPD'!$T$7:$T$29)</f>
        <v>6</v>
      </c>
      <c r="D4535">
        <v>10</v>
      </c>
      <c r="E4535" t="s">
        <v>6396</v>
      </c>
      <c r="F4535" t="s">
        <v>111</v>
      </c>
      <c r="G4535" t="s">
        <v>140</v>
      </c>
      <c r="H4535" t="s">
        <v>6398</v>
      </c>
    </row>
    <row r="4536" spans="1:8" x14ac:dyDescent="0.2">
      <c r="A4536" t="s">
        <v>21</v>
      </c>
      <c r="B4536" t="s">
        <v>20</v>
      </c>
      <c r="C4536">
        <f>_xlfn.XLOOKUP(B4536,'2.1.trackMPD'!$R$7:$R$29,'2.1.trackMPD'!$T$7:$T$29)</f>
        <v>6</v>
      </c>
      <c r="D4536">
        <v>10</v>
      </c>
      <c r="E4536" t="s">
        <v>6396</v>
      </c>
      <c r="F4536" t="s">
        <v>110</v>
      </c>
      <c r="G4536" t="s">
        <v>124</v>
      </c>
      <c r="H4536" t="s">
        <v>6399</v>
      </c>
    </row>
    <row r="4537" spans="1:8" x14ac:dyDescent="0.2">
      <c r="A4537" t="s">
        <v>21</v>
      </c>
      <c r="B4537" t="s">
        <v>20</v>
      </c>
      <c r="C4537">
        <f>_xlfn.XLOOKUP(B4537,'2.1.trackMPD'!$R$7:$R$29,'2.1.trackMPD'!$T$7:$T$29)</f>
        <v>6</v>
      </c>
      <c r="D4537">
        <v>10</v>
      </c>
      <c r="E4537" t="s">
        <v>6396</v>
      </c>
      <c r="F4537" t="s">
        <v>110</v>
      </c>
      <c r="G4537" t="s">
        <v>140</v>
      </c>
      <c r="H4537" t="s">
        <v>6399</v>
      </c>
    </row>
    <row r="4538" spans="1:8" x14ac:dyDescent="0.2">
      <c r="A4538" t="s">
        <v>21</v>
      </c>
      <c r="B4538" t="s">
        <v>20</v>
      </c>
      <c r="C4538">
        <f>_xlfn.XLOOKUP(B4538,'2.1.trackMPD'!$R$7:$R$29,'2.1.trackMPD'!$T$7:$T$29)</f>
        <v>6</v>
      </c>
      <c r="D4538">
        <v>100</v>
      </c>
      <c r="E4538" t="s">
        <v>6396</v>
      </c>
      <c r="F4538" t="s">
        <v>110</v>
      </c>
      <c r="G4538" t="s">
        <v>124</v>
      </c>
      <c r="H4538" t="s">
        <v>6398</v>
      </c>
    </row>
    <row r="4539" spans="1:8" x14ac:dyDescent="0.2">
      <c r="A4539" t="s">
        <v>21</v>
      </c>
      <c r="B4539" t="s">
        <v>20</v>
      </c>
      <c r="C4539">
        <f>_xlfn.XLOOKUP(B4539,'2.1.trackMPD'!$R$7:$R$29,'2.1.trackMPD'!$T$7:$T$29)</f>
        <v>6</v>
      </c>
      <c r="D4539">
        <v>100</v>
      </c>
      <c r="E4539" t="s">
        <v>6396</v>
      </c>
      <c r="F4539" t="s">
        <v>110</v>
      </c>
      <c r="G4539" t="s">
        <v>140</v>
      </c>
      <c r="H4539" t="s">
        <v>6398</v>
      </c>
    </row>
    <row r="4540" spans="1:8" x14ac:dyDescent="0.2">
      <c r="A4540" t="s">
        <v>21</v>
      </c>
      <c r="B4540" t="s">
        <v>20</v>
      </c>
      <c r="C4540">
        <f>_xlfn.XLOOKUP(B4540,'2.1.trackMPD'!$R$7:$R$29,'2.1.trackMPD'!$T$7:$T$29)</f>
        <v>6</v>
      </c>
      <c r="D4540">
        <v>100</v>
      </c>
      <c r="E4540" t="s">
        <v>6396</v>
      </c>
      <c r="F4540" t="s">
        <v>111</v>
      </c>
      <c r="G4540" t="s">
        <v>124</v>
      </c>
      <c r="H4540" t="s">
        <v>6398</v>
      </c>
    </row>
    <row r="4541" spans="1:8" x14ac:dyDescent="0.2">
      <c r="A4541" t="s">
        <v>21</v>
      </c>
      <c r="B4541" t="s">
        <v>20</v>
      </c>
      <c r="C4541">
        <f>_xlfn.XLOOKUP(B4541,'2.1.trackMPD'!$R$7:$R$29,'2.1.trackMPD'!$T$7:$T$29)</f>
        <v>6</v>
      </c>
      <c r="D4541">
        <v>100</v>
      </c>
      <c r="E4541" t="s">
        <v>6396</v>
      </c>
      <c r="F4541" t="s">
        <v>111</v>
      </c>
      <c r="G4541" t="s">
        <v>140</v>
      </c>
      <c r="H4541" t="s">
        <v>6398</v>
      </c>
    </row>
    <row r="4542" spans="1:8" x14ac:dyDescent="0.2">
      <c r="A4542" t="s">
        <v>21</v>
      </c>
      <c r="B4542" t="s">
        <v>20</v>
      </c>
      <c r="C4542">
        <f>_xlfn.XLOOKUP(B4542,'2.1.trackMPD'!$R$7:$R$29,'2.1.trackMPD'!$T$7:$T$29)</f>
        <v>6</v>
      </c>
      <c r="D4542">
        <v>100</v>
      </c>
      <c r="E4542" t="s">
        <v>6396</v>
      </c>
      <c r="F4542" t="s">
        <v>110</v>
      </c>
      <c r="G4542" t="s">
        <v>124</v>
      </c>
      <c r="H4542" t="s">
        <v>6399</v>
      </c>
    </row>
    <row r="4543" spans="1:8" x14ac:dyDescent="0.2">
      <c r="A4543" t="s">
        <v>21</v>
      </c>
      <c r="B4543" t="s">
        <v>20</v>
      </c>
      <c r="C4543">
        <f>_xlfn.XLOOKUP(B4543,'2.1.trackMPD'!$R$7:$R$29,'2.1.trackMPD'!$T$7:$T$29)</f>
        <v>6</v>
      </c>
      <c r="D4543">
        <v>100</v>
      </c>
      <c r="E4543" t="s">
        <v>6396</v>
      </c>
      <c r="F4543" t="s">
        <v>110</v>
      </c>
      <c r="G4543" t="s">
        <v>140</v>
      </c>
      <c r="H4543" t="s">
        <v>6399</v>
      </c>
    </row>
    <row r="4544" spans="1:8" x14ac:dyDescent="0.2">
      <c r="A4544" t="s">
        <v>21</v>
      </c>
      <c r="B4544" t="s">
        <v>20</v>
      </c>
      <c r="C4544">
        <f>_xlfn.XLOOKUP(B4544,'2.1.trackMPD'!$R$7:$R$29,'2.1.trackMPD'!$T$7:$T$29)</f>
        <v>6</v>
      </c>
      <c r="D4544">
        <v>1000</v>
      </c>
      <c r="E4544" t="s">
        <v>6396</v>
      </c>
      <c r="F4544" t="s">
        <v>110</v>
      </c>
      <c r="G4544" t="s">
        <v>124</v>
      </c>
      <c r="H4544" t="s">
        <v>6398</v>
      </c>
    </row>
    <row r="4545" spans="1:8" x14ac:dyDescent="0.2">
      <c r="A4545" t="s">
        <v>21</v>
      </c>
      <c r="B4545" t="s">
        <v>20</v>
      </c>
      <c r="C4545">
        <f>_xlfn.XLOOKUP(B4545,'2.1.trackMPD'!$R$7:$R$29,'2.1.trackMPD'!$T$7:$T$29)</f>
        <v>6</v>
      </c>
      <c r="D4545">
        <v>1000</v>
      </c>
      <c r="E4545" t="s">
        <v>6396</v>
      </c>
      <c r="F4545" t="s">
        <v>110</v>
      </c>
      <c r="G4545" t="s">
        <v>140</v>
      </c>
      <c r="H4545" t="s">
        <v>6398</v>
      </c>
    </row>
    <row r="4546" spans="1:8" x14ac:dyDescent="0.2">
      <c r="A4546" t="s">
        <v>21</v>
      </c>
      <c r="B4546" t="s">
        <v>20</v>
      </c>
      <c r="C4546">
        <f>_xlfn.XLOOKUP(B4546,'2.1.trackMPD'!$R$7:$R$29,'2.1.trackMPD'!$T$7:$T$29)</f>
        <v>6</v>
      </c>
      <c r="D4546">
        <v>1000</v>
      </c>
      <c r="E4546" t="s">
        <v>6396</v>
      </c>
      <c r="F4546" t="s">
        <v>111</v>
      </c>
      <c r="G4546" t="s">
        <v>124</v>
      </c>
      <c r="H4546" t="s">
        <v>6398</v>
      </c>
    </row>
    <row r="4547" spans="1:8" x14ac:dyDescent="0.2">
      <c r="A4547" t="s">
        <v>21</v>
      </c>
      <c r="B4547" t="s">
        <v>20</v>
      </c>
      <c r="C4547">
        <f>_xlfn.XLOOKUP(B4547,'2.1.trackMPD'!$R$7:$R$29,'2.1.trackMPD'!$T$7:$T$29)</f>
        <v>6</v>
      </c>
      <c r="D4547">
        <v>1000</v>
      </c>
      <c r="E4547" t="s">
        <v>6396</v>
      </c>
      <c r="F4547" t="s">
        <v>111</v>
      </c>
      <c r="G4547" t="s">
        <v>140</v>
      </c>
      <c r="H4547" t="s">
        <v>6398</v>
      </c>
    </row>
    <row r="4548" spans="1:8" x14ac:dyDescent="0.2">
      <c r="A4548" t="s">
        <v>21</v>
      </c>
      <c r="B4548" t="s">
        <v>20</v>
      </c>
      <c r="C4548">
        <f>_xlfn.XLOOKUP(B4548,'2.1.trackMPD'!$R$7:$R$29,'2.1.trackMPD'!$T$7:$T$29)</f>
        <v>6</v>
      </c>
      <c r="D4548">
        <v>1000</v>
      </c>
      <c r="E4548" t="s">
        <v>6396</v>
      </c>
      <c r="F4548" t="s">
        <v>110</v>
      </c>
      <c r="G4548" t="s">
        <v>124</v>
      </c>
      <c r="H4548" t="s">
        <v>6399</v>
      </c>
    </row>
    <row r="4549" spans="1:8" x14ac:dyDescent="0.2">
      <c r="A4549" t="s">
        <v>21</v>
      </c>
      <c r="B4549" t="s">
        <v>20</v>
      </c>
      <c r="C4549">
        <f>_xlfn.XLOOKUP(B4549,'2.1.trackMPD'!$R$7:$R$29,'2.1.trackMPD'!$T$7:$T$29)</f>
        <v>6</v>
      </c>
      <c r="D4549">
        <v>1000</v>
      </c>
      <c r="E4549" t="s">
        <v>6396</v>
      </c>
      <c r="F4549" t="s">
        <v>110</v>
      </c>
      <c r="G4549" t="s">
        <v>140</v>
      </c>
      <c r="H4549" t="s">
        <v>6399</v>
      </c>
    </row>
    <row r="4550" spans="1:8" x14ac:dyDescent="0.2">
      <c r="A4550" t="s">
        <v>21</v>
      </c>
      <c r="B4550" t="s">
        <v>20</v>
      </c>
      <c r="C4550">
        <f>_xlfn.XLOOKUP(B4550,'2.1.trackMPD'!$R$7:$R$29,'2.1.trackMPD'!$T$7:$T$29)</f>
        <v>6</v>
      </c>
      <c r="D4550">
        <v>5000</v>
      </c>
      <c r="E4550" t="s">
        <v>6396</v>
      </c>
      <c r="F4550" t="s">
        <v>110</v>
      </c>
      <c r="G4550" t="s">
        <v>124</v>
      </c>
      <c r="H4550" t="s">
        <v>6398</v>
      </c>
    </row>
    <row r="4551" spans="1:8" x14ac:dyDescent="0.2">
      <c r="A4551" t="s">
        <v>21</v>
      </c>
      <c r="B4551" t="s">
        <v>20</v>
      </c>
      <c r="C4551">
        <f>_xlfn.XLOOKUP(B4551,'2.1.trackMPD'!$R$7:$R$29,'2.1.trackMPD'!$T$7:$T$29)</f>
        <v>6</v>
      </c>
      <c r="D4551">
        <v>5000</v>
      </c>
      <c r="E4551" t="s">
        <v>6396</v>
      </c>
      <c r="F4551" t="s">
        <v>110</v>
      </c>
      <c r="G4551" t="s">
        <v>140</v>
      </c>
      <c r="H4551" t="s">
        <v>6398</v>
      </c>
    </row>
    <row r="4552" spans="1:8" x14ac:dyDescent="0.2">
      <c r="A4552" t="s">
        <v>21</v>
      </c>
      <c r="B4552" t="s">
        <v>20</v>
      </c>
      <c r="C4552">
        <f>_xlfn.XLOOKUP(B4552,'2.1.trackMPD'!$R$7:$R$29,'2.1.trackMPD'!$T$7:$T$29)</f>
        <v>6</v>
      </c>
      <c r="D4552">
        <v>5000</v>
      </c>
      <c r="E4552" t="s">
        <v>6396</v>
      </c>
      <c r="F4552" t="s">
        <v>111</v>
      </c>
      <c r="G4552" t="s">
        <v>124</v>
      </c>
      <c r="H4552" t="s">
        <v>6398</v>
      </c>
    </row>
    <row r="4553" spans="1:8" x14ac:dyDescent="0.2">
      <c r="A4553" t="s">
        <v>21</v>
      </c>
      <c r="B4553" t="s">
        <v>20</v>
      </c>
      <c r="C4553">
        <f>_xlfn.XLOOKUP(B4553,'2.1.trackMPD'!$R$7:$R$29,'2.1.trackMPD'!$T$7:$T$29)</f>
        <v>6</v>
      </c>
      <c r="D4553">
        <v>5000</v>
      </c>
      <c r="E4553" t="s">
        <v>6396</v>
      </c>
      <c r="F4553" t="s">
        <v>111</v>
      </c>
      <c r="G4553" t="s">
        <v>140</v>
      </c>
      <c r="H4553" t="s">
        <v>6398</v>
      </c>
    </row>
    <row r="4554" spans="1:8" x14ac:dyDescent="0.2">
      <c r="A4554" t="s">
        <v>21</v>
      </c>
      <c r="B4554" t="s">
        <v>20</v>
      </c>
      <c r="C4554">
        <f>_xlfn.XLOOKUP(B4554,'2.1.trackMPD'!$R$7:$R$29,'2.1.trackMPD'!$T$7:$T$29)</f>
        <v>6</v>
      </c>
      <c r="D4554">
        <v>5000</v>
      </c>
      <c r="E4554" t="s">
        <v>6396</v>
      </c>
      <c r="F4554" t="s">
        <v>110</v>
      </c>
      <c r="G4554" t="s">
        <v>124</v>
      </c>
      <c r="H4554" t="s">
        <v>6399</v>
      </c>
    </row>
    <row r="4555" spans="1:8" x14ac:dyDescent="0.2">
      <c r="A4555" t="s">
        <v>21</v>
      </c>
      <c r="B4555" t="s">
        <v>20</v>
      </c>
      <c r="C4555">
        <f>_xlfn.XLOOKUP(B4555,'2.1.trackMPD'!$R$7:$R$29,'2.1.trackMPD'!$T$7:$T$29)</f>
        <v>6</v>
      </c>
      <c r="D4555">
        <v>5000</v>
      </c>
      <c r="E4555" t="s">
        <v>6396</v>
      </c>
      <c r="F4555" t="s">
        <v>110</v>
      </c>
      <c r="G4555" t="s">
        <v>140</v>
      </c>
      <c r="H4555" t="s">
        <v>6399</v>
      </c>
    </row>
    <row r="4556" spans="1:8" x14ac:dyDescent="0.2">
      <c r="A4556" t="s">
        <v>21</v>
      </c>
      <c r="B4556" t="s">
        <v>20</v>
      </c>
      <c r="C4556">
        <f>_xlfn.XLOOKUP(B4556,'2.1.trackMPD'!$R$7:$R$29,'2.1.trackMPD'!$T$7:$T$29)</f>
        <v>6</v>
      </c>
      <c r="D4556">
        <v>1</v>
      </c>
      <c r="E4556" t="s">
        <v>6400</v>
      </c>
      <c r="F4556" t="s">
        <v>110</v>
      </c>
      <c r="G4556" t="s">
        <v>124</v>
      </c>
      <c r="H4556" t="s">
        <v>6398</v>
      </c>
    </row>
    <row r="4557" spans="1:8" x14ac:dyDescent="0.2">
      <c r="A4557" t="s">
        <v>21</v>
      </c>
      <c r="B4557" t="s">
        <v>20</v>
      </c>
      <c r="C4557">
        <f>_xlfn.XLOOKUP(B4557,'2.1.trackMPD'!$R$7:$R$29,'2.1.trackMPD'!$T$7:$T$29)</f>
        <v>6</v>
      </c>
      <c r="D4557">
        <v>1</v>
      </c>
      <c r="E4557" t="s">
        <v>6400</v>
      </c>
      <c r="F4557" t="s">
        <v>110</v>
      </c>
      <c r="G4557" t="s">
        <v>140</v>
      </c>
      <c r="H4557" t="s">
        <v>6398</v>
      </c>
    </row>
    <row r="4558" spans="1:8" x14ac:dyDescent="0.2">
      <c r="A4558" t="s">
        <v>21</v>
      </c>
      <c r="B4558" t="s">
        <v>20</v>
      </c>
      <c r="C4558">
        <f>_xlfn.XLOOKUP(B4558,'2.1.trackMPD'!$R$7:$R$29,'2.1.trackMPD'!$T$7:$T$29)</f>
        <v>6</v>
      </c>
      <c r="D4558">
        <v>1</v>
      </c>
      <c r="E4558" t="s">
        <v>6400</v>
      </c>
      <c r="F4558" t="s">
        <v>111</v>
      </c>
      <c r="G4558" t="s">
        <v>124</v>
      </c>
      <c r="H4558" t="s">
        <v>6398</v>
      </c>
    </row>
    <row r="4559" spans="1:8" x14ac:dyDescent="0.2">
      <c r="A4559" t="s">
        <v>21</v>
      </c>
      <c r="B4559" t="s">
        <v>20</v>
      </c>
      <c r="C4559">
        <f>_xlfn.XLOOKUP(B4559,'2.1.trackMPD'!$R$7:$R$29,'2.1.trackMPD'!$T$7:$T$29)</f>
        <v>6</v>
      </c>
      <c r="D4559">
        <v>1</v>
      </c>
      <c r="E4559" t="s">
        <v>6400</v>
      </c>
      <c r="F4559" t="s">
        <v>111</v>
      </c>
      <c r="G4559" t="s">
        <v>140</v>
      </c>
      <c r="H4559" t="s">
        <v>6398</v>
      </c>
    </row>
    <row r="4560" spans="1:8" x14ac:dyDescent="0.2">
      <c r="A4560" t="s">
        <v>21</v>
      </c>
      <c r="B4560" t="s">
        <v>20</v>
      </c>
      <c r="C4560">
        <f>_xlfn.XLOOKUP(B4560,'2.1.trackMPD'!$R$7:$R$29,'2.1.trackMPD'!$T$7:$T$29)</f>
        <v>6</v>
      </c>
      <c r="D4560">
        <v>1</v>
      </c>
      <c r="E4560" t="s">
        <v>6400</v>
      </c>
      <c r="F4560" t="s">
        <v>110</v>
      </c>
      <c r="G4560" t="s">
        <v>124</v>
      </c>
      <c r="H4560" t="s">
        <v>6399</v>
      </c>
    </row>
    <row r="4561" spans="1:8" x14ac:dyDescent="0.2">
      <c r="A4561" t="s">
        <v>21</v>
      </c>
      <c r="B4561" t="s">
        <v>20</v>
      </c>
      <c r="C4561">
        <f>_xlfn.XLOOKUP(B4561,'2.1.trackMPD'!$R$7:$R$29,'2.1.trackMPD'!$T$7:$T$29)</f>
        <v>6</v>
      </c>
      <c r="D4561">
        <v>1</v>
      </c>
      <c r="E4561" t="s">
        <v>6400</v>
      </c>
      <c r="F4561" t="s">
        <v>110</v>
      </c>
      <c r="G4561" t="s">
        <v>140</v>
      </c>
      <c r="H4561" t="s">
        <v>6399</v>
      </c>
    </row>
    <row r="4562" spans="1:8" x14ac:dyDescent="0.2">
      <c r="A4562" t="s">
        <v>21</v>
      </c>
      <c r="B4562" t="s">
        <v>20</v>
      </c>
      <c r="C4562">
        <f>_xlfn.XLOOKUP(B4562,'2.1.trackMPD'!$R$7:$R$29,'2.1.trackMPD'!$T$7:$T$29)</f>
        <v>6</v>
      </c>
      <c r="D4562">
        <v>10</v>
      </c>
      <c r="E4562" t="s">
        <v>6400</v>
      </c>
      <c r="F4562" t="s">
        <v>110</v>
      </c>
      <c r="G4562" t="s">
        <v>124</v>
      </c>
      <c r="H4562" t="s">
        <v>6398</v>
      </c>
    </row>
    <row r="4563" spans="1:8" x14ac:dyDescent="0.2">
      <c r="A4563" t="s">
        <v>21</v>
      </c>
      <c r="B4563" t="s">
        <v>20</v>
      </c>
      <c r="C4563">
        <f>_xlfn.XLOOKUP(B4563,'2.1.trackMPD'!$R$7:$R$29,'2.1.trackMPD'!$T$7:$T$29)</f>
        <v>6</v>
      </c>
      <c r="D4563">
        <v>10</v>
      </c>
      <c r="E4563" t="s">
        <v>6400</v>
      </c>
      <c r="F4563" t="s">
        <v>110</v>
      </c>
      <c r="G4563" t="s">
        <v>140</v>
      </c>
      <c r="H4563" t="s">
        <v>6398</v>
      </c>
    </row>
    <row r="4564" spans="1:8" x14ac:dyDescent="0.2">
      <c r="A4564" t="s">
        <v>21</v>
      </c>
      <c r="B4564" t="s">
        <v>20</v>
      </c>
      <c r="C4564">
        <f>_xlfn.XLOOKUP(B4564,'2.1.trackMPD'!$R$7:$R$29,'2.1.trackMPD'!$T$7:$T$29)</f>
        <v>6</v>
      </c>
      <c r="D4564">
        <v>10</v>
      </c>
      <c r="E4564" t="s">
        <v>6400</v>
      </c>
      <c r="F4564" t="s">
        <v>111</v>
      </c>
      <c r="G4564" t="s">
        <v>124</v>
      </c>
      <c r="H4564" t="s">
        <v>6398</v>
      </c>
    </row>
    <row r="4565" spans="1:8" x14ac:dyDescent="0.2">
      <c r="A4565" t="s">
        <v>21</v>
      </c>
      <c r="B4565" t="s">
        <v>20</v>
      </c>
      <c r="C4565">
        <f>_xlfn.XLOOKUP(B4565,'2.1.trackMPD'!$R$7:$R$29,'2.1.trackMPD'!$T$7:$T$29)</f>
        <v>6</v>
      </c>
      <c r="D4565">
        <v>10</v>
      </c>
      <c r="E4565" t="s">
        <v>6400</v>
      </c>
      <c r="F4565" t="s">
        <v>111</v>
      </c>
      <c r="G4565" t="s">
        <v>140</v>
      </c>
      <c r="H4565" t="s">
        <v>6398</v>
      </c>
    </row>
    <row r="4566" spans="1:8" x14ac:dyDescent="0.2">
      <c r="A4566" t="s">
        <v>21</v>
      </c>
      <c r="B4566" t="s">
        <v>20</v>
      </c>
      <c r="C4566">
        <f>_xlfn.XLOOKUP(B4566,'2.1.trackMPD'!$R$7:$R$29,'2.1.trackMPD'!$T$7:$T$29)</f>
        <v>6</v>
      </c>
      <c r="D4566">
        <v>10</v>
      </c>
      <c r="E4566" t="s">
        <v>6400</v>
      </c>
      <c r="F4566" t="s">
        <v>110</v>
      </c>
      <c r="G4566" t="s">
        <v>124</v>
      </c>
      <c r="H4566" t="s">
        <v>6399</v>
      </c>
    </row>
    <row r="4567" spans="1:8" x14ac:dyDescent="0.2">
      <c r="A4567" t="s">
        <v>21</v>
      </c>
      <c r="B4567" t="s">
        <v>20</v>
      </c>
      <c r="C4567">
        <f>_xlfn.XLOOKUP(B4567,'2.1.trackMPD'!$R$7:$R$29,'2.1.trackMPD'!$T$7:$T$29)</f>
        <v>6</v>
      </c>
      <c r="D4567">
        <v>10</v>
      </c>
      <c r="E4567" t="s">
        <v>6400</v>
      </c>
      <c r="F4567" t="s">
        <v>110</v>
      </c>
      <c r="G4567" t="s">
        <v>140</v>
      </c>
      <c r="H4567" t="s">
        <v>6399</v>
      </c>
    </row>
    <row r="4568" spans="1:8" x14ac:dyDescent="0.2">
      <c r="A4568" t="s">
        <v>21</v>
      </c>
      <c r="B4568" t="s">
        <v>20</v>
      </c>
      <c r="C4568">
        <f>_xlfn.XLOOKUP(B4568,'2.1.trackMPD'!$R$7:$R$29,'2.1.trackMPD'!$T$7:$T$29)</f>
        <v>6</v>
      </c>
      <c r="D4568">
        <v>100</v>
      </c>
      <c r="E4568" t="s">
        <v>6400</v>
      </c>
      <c r="F4568" t="s">
        <v>110</v>
      </c>
      <c r="G4568" t="s">
        <v>124</v>
      </c>
      <c r="H4568" t="s">
        <v>6398</v>
      </c>
    </row>
    <row r="4569" spans="1:8" x14ac:dyDescent="0.2">
      <c r="A4569" t="s">
        <v>21</v>
      </c>
      <c r="B4569" t="s">
        <v>20</v>
      </c>
      <c r="C4569">
        <f>_xlfn.XLOOKUP(B4569,'2.1.trackMPD'!$R$7:$R$29,'2.1.trackMPD'!$T$7:$T$29)</f>
        <v>6</v>
      </c>
      <c r="D4569">
        <v>100</v>
      </c>
      <c r="E4569" t="s">
        <v>6400</v>
      </c>
      <c r="F4569" t="s">
        <v>110</v>
      </c>
      <c r="G4569" t="s">
        <v>140</v>
      </c>
      <c r="H4569" t="s">
        <v>6398</v>
      </c>
    </row>
    <row r="4570" spans="1:8" x14ac:dyDescent="0.2">
      <c r="A4570" t="s">
        <v>21</v>
      </c>
      <c r="B4570" t="s">
        <v>20</v>
      </c>
      <c r="C4570">
        <f>_xlfn.XLOOKUP(B4570,'2.1.trackMPD'!$R$7:$R$29,'2.1.trackMPD'!$T$7:$T$29)</f>
        <v>6</v>
      </c>
      <c r="D4570">
        <v>100</v>
      </c>
      <c r="E4570" t="s">
        <v>6400</v>
      </c>
      <c r="F4570" t="s">
        <v>111</v>
      </c>
      <c r="G4570" t="s">
        <v>124</v>
      </c>
      <c r="H4570" t="s">
        <v>6398</v>
      </c>
    </row>
    <row r="4571" spans="1:8" x14ac:dyDescent="0.2">
      <c r="A4571" t="s">
        <v>21</v>
      </c>
      <c r="B4571" t="s">
        <v>20</v>
      </c>
      <c r="C4571">
        <f>_xlfn.XLOOKUP(B4571,'2.1.trackMPD'!$R$7:$R$29,'2.1.trackMPD'!$T$7:$T$29)</f>
        <v>6</v>
      </c>
      <c r="D4571">
        <v>100</v>
      </c>
      <c r="E4571" t="s">
        <v>6400</v>
      </c>
      <c r="F4571" t="s">
        <v>111</v>
      </c>
      <c r="G4571" t="s">
        <v>140</v>
      </c>
      <c r="H4571" t="s">
        <v>6398</v>
      </c>
    </row>
    <row r="4572" spans="1:8" x14ac:dyDescent="0.2">
      <c r="A4572" t="s">
        <v>21</v>
      </c>
      <c r="B4572" t="s">
        <v>20</v>
      </c>
      <c r="C4572">
        <f>_xlfn.XLOOKUP(B4572,'2.1.trackMPD'!$R$7:$R$29,'2.1.trackMPD'!$T$7:$T$29)</f>
        <v>6</v>
      </c>
      <c r="D4572">
        <v>100</v>
      </c>
      <c r="E4572" t="s">
        <v>6400</v>
      </c>
      <c r="F4572" t="s">
        <v>110</v>
      </c>
      <c r="G4572" t="s">
        <v>124</v>
      </c>
      <c r="H4572" t="s">
        <v>6399</v>
      </c>
    </row>
    <row r="4573" spans="1:8" x14ac:dyDescent="0.2">
      <c r="A4573" t="s">
        <v>21</v>
      </c>
      <c r="B4573" t="s">
        <v>20</v>
      </c>
      <c r="C4573">
        <f>_xlfn.XLOOKUP(B4573,'2.1.trackMPD'!$R$7:$R$29,'2.1.trackMPD'!$T$7:$T$29)</f>
        <v>6</v>
      </c>
      <c r="D4573">
        <v>100</v>
      </c>
      <c r="E4573" t="s">
        <v>6400</v>
      </c>
      <c r="F4573" t="s">
        <v>110</v>
      </c>
      <c r="G4573" t="s">
        <v>140</v>
      </c>
      <c r="H4573" t="s">
        <v>6399</v>
      </c>
    </row>
    <row r="4574" spans="1:8" x14ac:dyDescent="0.2">
      <c r="A4574" t="s">
        <v>21</v>
      </c>
      <c r="B4574" t="s">
        <v>20</v>
      </c>
      <c r="C4574">
        <f>_xlfn.XLOOKUP(B4574,'2.1.trackMPD'!$R$7:$R$29,'2.1.trackMPD'!$T$7:$T$29)</f>
        <v>6</v>
      </c>
      <c r="D4574">
        <v>1000</v>
      </c>
      <c r="E4574" t="s">
        <v>6400</v>
      </c>
      <c r="F4574" t="s">
        <v>110</v>
      </c>
      <c r="G4574" t="s">
        <v>124</v>
      </c>
      <c r="H4574" t="s">
        <v>6398</v>
      </c>
    </row>
    <row r="4575" spans="1:8" x14ac:dyDescent="0.2">
      <c r="A4575" t="s">
        <v>21</v>
      </c>
      <c r="B4575" t="s">
        <v>20</v>
      </c>
      <c r="C4575">
        <f>_xlfn.XLOOKUP(B4575,'2.1.trackMPD'!$R$7:$R$29,'2.1.trackMPD'!$T$7:$T$29)</f>
        <v>6</v>
      </c>
      <c r="D4575">
        <v>1000</v>
      </c>
      <c r="E4575" t="s">
        <v>6400</v>
      </c>
      <c r="F4575" t="s">
        <v>110</v>
      </c>
      <c r="G4575" t="s">
        <v>140</v>
      </c>
      <c r="H4575" t="s">
        <v>6398</v>
      </c>
    </row>
    <row r="4576" spans="1:8" x14ac:dyDescent="0.2">
      <c r="A4576" t="s">
        <v>21</v>
      </c>
      <c r="B4576" t="s">
        <v>20</v>
      </c>
      <c r="C4576">
        <f>_xlfn.XLOOKUP(B4576,'2.1.trackMPD'!$R$7:$R$29,'2.1.trackMPD'!$T$7:$T$29)</f>
        <v>6</v>
      </c>
      <c r="D4576">
        <v>1000</v>
      </c>
      <c r="E4576" t="s">
        <v>6400</v>
      </c>
      <c r="F4576" t="s">
        <v>111</v>
      </c>
      <c r="G4576" t="s">
        <v>124</v>
      </c>
      <c r="H4576" t="s">
        <v>6398</v>
      </c>
    </row>
    <row r="4577" spans="1:8" x14ac:dyDescent="0.2">
      <c r="A4577" t="s">
        <v>21</v>
      </c>
      <c r="B4577" t="s">
        <v>20</v>
      </c>
      <c r="C4577">
        <f>_xlfn.XLOOKUP(B4577,'2.1.trackMPD'!$R$7:$R$29,'2.1.trackMPD'!$T$7:$T$29)</f>
        <v>6</v>
      </c>
      <c r="D4577">
        <v>1000</v>
      </c>
      <c r="E4577" t="s">
        <v>6400</v>
      </c>
      <c r="F4577" t="s">
        <v>111</v>
      </c>
      <c r="G4577" t="s">
        <v>140</v>
      </c>
      <c r="H4577" t="s">
        <v>6398</v>
      </c>
    </row>
    <row r="4578" spans="1:8" x14ac:dyDescent="0.2">
      <c r="A4578" t="s">
        <v>21</v>
      </c>
      <c r="B4578" t="s">
        <v>20</v>
      </c>
      <c r="C4578">
        <f>_xlfn.XLOOKUP(B4578,'2.1.trackMPD'!$R$7:$R$29,'2.1.trackMPD'!$T$7:$T$29)</f>
        <v>6</v>
      </c>
      <c r="D4578">
        <v>1000</v>
      </c>
      <c r="E4578" t="s">
        <v>6400</v>
      </c>
      <c r="F4578" t="s">
        <v>110</v>
      </c>
      <c r="G4578" t="s">
        <v>124</v>
      </c>
      <c r="H4578" t="s">
        <v>6399</v>
      </c>
    </row>
    <row r="4579" spans="1:8" x14ac:dyDescent="0.2">
      <c r="A4579" t="s">
        <v>21</v>
      </c>
      <c r="B4579" t="s">
        <v>20</v>
      </c>
      <c r="C4579">
        <f>_xlfn.XLOOKUP(B4579,'2.1.trackMPD'!$R$7:$R$29,'2.1.trackMPD'!$T$7:$T$29)</f>
        <v>6</v>
      </c>
      <c r="D4579">
        <v>1000</v>
      </c>
      <c r="E4579" t="s">
        <v>6400</v>
      </c>
      <c r="F4579" t="s">
        <v>110</v>
      </c>
      <c r="G4579" t="s">
        <v>140</v>
      </c>
      <c r="H4579" t="s">
        <v>6399</v>
      </c>
    </row>
    <row r="4580" spans="1:8" x14ac:dyDescent="0.2">
      <c r="A4580" t="s">
        <v>21</v>
      </c>
      <c r="B4580" t="s">
        <v>20</v>
      </c>
      <c r="C4580">
        <f>_xlfn.XLOOKUP(B4580,'2.1.trackMPD'!$R$7:$R$29,'2.1.trackMPD'!$T$7:$T$29)</f>
        <v>6</v>
      </c>
      <c r="D4580">
        <v>5000</v>
      </c>
      <c r="E4580" t="s">
        <v>6400</v>
      </c>
      <c r="F4580" t="s">
        <v>110</v>
      </c>
      <c r="G4580" t="s">
        <v>124</v>
      </c>
      <c r="H4580" t="s">
        <v>6398</v>
      </c>
    </row>
    <row r="4581" spans="1:8" x14ac:dyDescent="0.2">
      <c r="A4581" t="s">
        <v>21</v>
      </c>
      <c r="B4581" t="s">
        <v>20</v>
      </c>
      <c r="C4581">
        <f>_xlfn.XLOOKUP(B4581,'2.1.trackMPD'!$R$7:$R$29,'2.1.trackMPD'!$T$7:$T$29)</f>
        <v>6</v>
      </c>
      <c r="D4581">
        <v>5000</v>
      </c>
      <c r="E4581" t="s">
        <v>6400</v>
      </c>
      <c r="F4581" t="s">
        <v>110</v>
      </c>
      <c r="G4581" t="s">
        <v>140</v>
      </c>
      <c r="H4581" t="s">
        <v>6398</v>
      </c>
    </row>
    <row r="4582" spans="1:8" x14ac:dyDescent="0.2">
      <c r="A4582" t="s">
        <v>21</v>
      </c>
      <c r="B4582" t="s">
        <v>20</v>
      </c>
      <c r="C4582">
        <f>_xlfn.XLOOKUP(B4582,'2.1.trackMPD'!$R$7:$R$29,'2.1.trackMPD'!$T$7:$T$29)</f>
        <v>6</v>
      </c>
      <c r="D4582">
        <v>5000</v>
      </c>
      <c r="E4582" t="s">
        <v>6400</v>
      </c>
      <c r="F4582" t="s">
        <v>111</v>
      </c>
      <c r="G4582" t="s">
        <v>124</v>
      </c>
      <c r="H4582" t="s">
        <v>6398</v>
      </c>
    </row>
    <row r="4583" spans="1:8" x14ac:dyDescent="0.2">
      <c r="A4583" t="s">
        <v>21</v>
      </c>
      <c r="B4583" t="s">
        <v>20</v>
      </c>
      <c r="C4583">
        <f>_xlfn.XLOOKUP(B4583,'2.1.trackMPD'!$R$7:$R$29,'2.1.trackMPD'!$T$7:$T$29)</f>
        <v>6</v>
      </c>
      <c r="D4583">
        <v>5000</v>
      </c>
      <c r="E4583" t="s">
        <v>6400</v>
      </c>
      <c r="F4583" t="s">
        <v>111</v>
      </c>
      <c r="G4583" t="s">
        <v>140</v>
      </c>
      <c r="H4583" t="s">
        <v>6398</v>
      </c>
    </row>
    <row r="4584" spans="1:8" x14ac:dyDescent="0.2">
      <c r="A4584" t="s">
        <v>21</v>
      </c>
      <c r="B4584" t="s">
        <v>20</v>
      </c>
      <c r="C4584">
        <f>_xlfn.XLOOKUP(B4584,'2.1.trackMPD'!$R$7:$R$29,'2.1.trackMPD'!$T$7:$T$29)</f>
        <v>6</v>
      </c>
      <c r="D4584">
        <v>5000</v>
      </c>
      <c r="E4584" t="s">
        <v>6400</v>
      </c>
      <c r="F4584" t="s">
        <v>110</v>
      </c>
      <c r="G4584" t="s">
        <v>124</v>
      </c>
      <c r="H4584" t="s">
        <v>6399</v>
      </c>
    </row>
    <row r="4585" spans="1:8" x14ac:dyDescent="0.2">
      <c r="A4585" t="s">
        <v>21</v>
      </c>
      <c r="B4585" t="s">
        <v>20</v>
      </c>
      <c r="C4585">
        <f>_xlfn.XLOOKUP(B4585,'2.1.trackMPD'!$R$7:$R$29,'2.1.trackMPD'!$T$7:$T$29)</f>
        <v>6</v>
      </c>
      <c r="D4585">
        <v>5000</v>
      </c>
      <c r="E4585" t="s">
        <v>6400</v>
      </c>
      <c r="F4585" t="s">
        <v>110</v>
      </c>
      <c r="G4585" t="s">
        <v>140</v>
      </c>
      <c r="H4585" t="s">
        <v>6399</v>
      </c>
    </row>
    <row r="4586" spans="1:8" x14ac:dyDescent="0.2">
      <c r="A4586" t="s">
        <v>21</v>
      </c>
      <c r="B4586" t="s">
        <v>20</v>
      </c>
      <c r="C4586">
        <f>_xlfn.XLOOKUP(B4586,'2.1.trackMPD'!$R$7:$R$29,'2.1.trackMPD'!$T$7:$T$29)</f>
        <v>6</v>
      </c>
      <c r="D4586">
        <v>1</v>
      </c>
      <c r="E4586" t="s">
        <v>6401</v>
      </c>
      <c r="F4586" t="s">
        <v>110</v>
      </c>
      <c r="G4586" t="s">
        <v>124</v>
      </c>
      <c r="H4586" t="s">
        <v>6398</v>
      </c>
    </row>
    <row r="4587" spans="1:8" x14ac:dyDescent="0.2">
      <c r="A4587" t="s">
        <v>21</v>
      </c>
      <c r="B4587" t="s">
        <v>20</v>
      </c>
      <c r="C4587">
        <f>_xlfn.XLOOKUP(B4587,'2.1.trackMPD'!$R$7:$R$29,'2.1.trackMPD'!$T$7:$T$29)</f>
        <v>6</v>
      </c>
      <c r="D4587">
        <v>1</v>
      </c>
      <c r="E4587" t="s">
        <v>6401</v>
      </c>
      <c r="F4587" t="s">
        <v>110</v>
      </c>
      <c r="G4587" t="s">
        <v>140</v>
      </c>
      <c r="H4587" t="s">
        <v>6398</v>
      </c>
    </row>
    <row r="4588" spans="1:8" x14ac:dyDescent="0.2">
      <c r="A4588" t="s">
        <v>21</v>
      </c>
      <c r="B4588" t="s">
        <v>20</v>
      </c>
      <c r="C4588">
        <f>_xlfn.XLOOKUP(B4588,'2.1.trackMPD'!$R$7:$R$29,'2.1.trackMPD'!$T$7:$T$29)</f>
        <v>6</v>
      </c>
      <c r="D4588">
        <v>1</v>
      </c>
      <c r="E4588" t="s">
        <v>6401</v>
      </c>
      <c r="F4588" t="s">
        <v>111</v>
      </c>
      <c r="G4588" t="s">
        <v>124</v>
      </c>
      <c r="H4588" t="s">
        <v>6398</v>
      </c>
    </row>
    <row r="4589" spans="1:8" x14ac:dyDescent="0.2">
      <c r="A4589" t="s">
        <v>21</v>
      </c>
      <c r="B4589" t="s">
        <v>20</v>
      </c>
      <c r="C4589">
        <f>_xlfn.XLOOKUP(B4589,'2.1.trackMPD'!$R$7:$R$29,'2.1.trackMPD'!$T$7:$T$29)</f>
        <v>6</v>
      </c>
      <c r="D4589">
        <v>1</v>
      </c>
      <c r="E4589" t="s">
        <v>6401</v>
      </c>
      <c r="F4589" t="s">
        <v>111</v>
      </c>
      <c r="G4589" t="s">
        <v>140</v>
      </c>
      <c r="H4589" t="s">
        <v>6398</v>
      </c>
    </row>
    <row r="4590" spans="1:8" x14ac:dyDescent="0.2">
      <c r="A4590" t="s">
        <v>21</v>
      </c>
      <c r="B4590" t="s">
        <v>20</v>
      </c>
      <c r="C4590">
        <f>_xlfn.XLOOKUP(B4590,'2.1.trackMPD'!$R$7:$R$29,'2.1.trackMPD'!$T$7:$T$29)</f>
        <v>6</v>
      </c>
      <c r="D4590">
        <v>1</v>
      </c>
      <c r="E4590" t="s">
        <v>6401</v>
      </c>
      <c r="F4590" t="s">
        <v>110</v>
      </c>
      <c r="G4590" t="s">
        <v>124</v>
      </c>
      <c r="H4590" t="s">
        <v>6399</v>
      </c>
    </row>
    <row r="4591" spans="1:8" x14ac:dyDescent="0.2">
      <c r="A4591" t="s">
        <v>21</v>
      </c>
      <c r="B4591" t="s">
        <v>20</v>
      </c>
      <c r="C4591">
        <f>_xlfn.XLOOKUP(B4591,'2.1.trackMPD'!$R$7:$R$29,'2.1.trackMPD'!$T$7:$T$29)</f>
        <v>6</v>
      </c>
      <c r="D4591">
        <v>1</v>
      </c>
      <c r="E4591" t="s">
        <v>6401</v>
      </c>
      <c r="F4591" t="s">
        <v>110</v>
      </c>
      <c r="G4591" t="s">
        <v>140</v>
      </c>
      <c r="H4591" t="s">
        <v>6399</v>
      </c>
    </row>
    <row r="4592" spans="1:8" x14ac:dyDescent="0.2">
      <c r="A4592" t="s">
        <v>21</v>
      </c>
      <c r="B4592" t="s">
        <v>20</v>
      </c>
      <c r="C4592">
        <f>_xlfn.XLOOKUP(B4592,'2.1.trackMPD'!$R$7:$R$29,'2.1.trackMPD'!$T$7:$T$29)</f>
        <v>6</v>
      </c>
      <c r="D4592">
        <v>10</v>
      </c>
      <c r="E4592" t="s">
        <v>6401</v>
      </c>
      <c r="F4592" t="s">
        <v>110</v>
      </c>
      <c r="G4592" t="s">
        <v>124</v>
      </c>
      <c r="H4592" t="s">
        <v>6398</v>
      </c>
    </row>
    <row r="4593" spans="1:8" x14ac:dyDescent="0.2">
      <c r="A4593" t="s">
        <v>21</v>
      </c>
      <c r="B4593" t="s">
        <v>20</v>
      </c>
      <c r="C4593">
        <f>_xlfn.XLOOKUP(B4593,'2.1.trackMPD'!$R$7:$R$29,'2.1.trackMPD'!$T$7:$T$29)</f>
        <v>6</v>
      </c>
      <c r="D4593">
        <v>10</v>
      </c>
      <c r="E4593" t="s">
        <v>6401</v>
      </c>
      <c r="F4593" t="s">
        <v>110</v>
      </c>
      <c r="G4593" t="s">
        <v>140</v>
      </c>
      <c r="H4593" t="s">
        <v>6398</v>
      </c>
    </row>
    <row r="4594" spans="1:8" x14ac:dyDescent="0.2">
      <c r="A4594" t="s">
        <v>21</v>
      </c>
      <c r="B4594" t="s">
        <v>20</v>
      </c>
      <c r="C4594">
        <f>_xlfn.XLOOKUP(B4594,'2.1.trackMPD'!$R$7:$R$29,'2.1.trackMPD'!$T$7:$T$29)</f>
        <v>6</v>
      </c>
      <c r="D4594">
        <v>10</v>
      </c>
      <c r="E4594" t="s">
        <v>6401</v>
      </c>
      <c r="F4594" t="s">
        <v>111</v>
      </c>
      <c r="G4594" t="s">
        <v>124</v>
      </c>
      <c r="H4594" t="s">
        <v>6398</v>
      </c>
    </row>
    <row r="4595" spans="1:8" x14ac:dyDescent="0.2">
      <c r="A4595" t="s">
        <v>21</v>
      </c>
      <c r="B4595" t="s">
        <v>20</v>
      </c>
      <c r="C4595">
        <f>_xlfn.XLOOKUP(B4595,'2.1.trackMPD'!$R$7:$R$29,'2.1.trackMPD'!$T$7:$T$29)</f>
        <v>6</v>
      </c>
      <c r="D4595">
        <v>10</v>
      </c>
      <c r="E4595" t="s">
        <v>6401</v>
      </c>
      <c r="F4595" t="s">
        <v>111</v>
      </c>
      <c r="G4595" t="s">
        <v>140</v>
      </c>
      <c r="H4595" t="s">
        <v>6398</v>
      </c>
    </row>
    <row r="4596" spans="1:8" x14ac:dyDescent="0.2">
      <c r="A4596" t="s">
        <v>21</v>
      </c>
      <c r="B4596" t="s">
        <v>20</v>
      </c>
      <c r="C4596">
        <f>_xlfn.XLOOKUP(B4596,'2.1.trackMPD'!$R$7:$R$29,'2.1.trackMPD'!$T$7:$T$29)</f>
        <v>6</v>
      </c>
      <c r="D4596">
        <v>10</v>
      </c>
      <c r="E4596" t="s">
        <v>6401</v>
      </c>
      <c r="F4596" t="s">
        <v>110</v>
      </c>
      <c r="G4596" t="s">
        <v>124</v>
      </c>
      <c r="H4596" t="s">
        <v>6399</v>
      </c>
    </row>
    <row r="4597" spans="1:8" x14ac:dyDescent="0.2">
      <c r="A4597" t="s">
        <v>21</v>
      </c>
      <c r="B4597" t="s">
        <v>20</v>
      </c>
      <c r="C4597">
        <f>_xlfn.XLOOKUP(B4597,'2.1.trackMPD'!$R$7:$R$29,'2.1.trackMPD'!$T$7:$T$29)</f>
        <v>6</v>
      </c>
      <c r="D4597">
        <v>10</v>
      </c>
      <c r="E4597" t="s">
        <v>6401</v>
      </c>
      <c r="F4597" t="s">
        <v>110</v>
      </c>
      <c r="G4597" t="s">
        <v>140</v>
      </c>
      <c r="H4597" t="s">
        <v>6399</v>
      </c>
    </row>
    <row r="4598" spans="1:8" x14ac:dyDescent="0.2">
      <c r="A4598" t="s">
        <v>21</v>
      </c>
      <c r="B4598" t="s">
        <v>20</v>
      </c>
      <c r="C4598">
        <f>_xlfn.XLOOKUP(B4598,'2.1.trackMPD'!$R$7:$R$29,'2.1.trackMPD'!$T$7:$T$29)</f>
        <v>6</v>
      </c>
      <c r="D4598">
        <v>100</v>
      </c>
      <c r="E4598" t="s">
        <v>6401</v>
      </c>
      <c r="F4598" t="s">
        <v>110</v>
      </c>
      <c r="G4598" t="s">
        <v>124</v>
      </c>
      <c r="H4598" t="s">
        <v>6398</v>
      </c>
    </row>
    <row r="4599" spans="1:8" x14ac:dyDescent="0.2">
      <c r="A4599" t="s">
        <v>21</v>
      </c>
      <c r="B4599" t="s">
        <v>20</v>
      </c>
      <c r="C4599">
        <f>_xlfn.XLOOKUP(B4599,'2.1.trackMPD'!$R$7:$R$29,'2.1.trackMPD'!$T$7:$T$29)</f>
        <v>6</v>
      </c>
      <c r="D4599">
        <v>100</v>
      </c>
      <c r="E4599" t="s">
        <v>6401</v>
      </c>
      <c r="F4599" t="s">
        <v>110</v>
      </c>
      <c r="G4599" t="s">
        <v>140</v>
      </c>
      <c r="H4599" t="s">
        <v>6398</v>
      </c>
    </row>
    <row r="4600" spans="1:8" x14ac:dyDescent="0.2">
      <c r="A4600" t="s">
        <v>21</v>
      </c>
      <c r="B4600" t="s">
        <v>20</v>
      </c>
      <c r="C4600">
        <f>_xlfn.XLOOKUP(B4600,'2.1.trackMPD'!$R$7:$R$29,'2.1.trackMPD'!$T$7:$T$29)</f>
        <v>6</v>
      </c>
      <c r="D4600">
        <v>100</v>
      </c>
      <c r="E4600" t="s">
        <v>6401</v>
      </c>
      <c r="F4600" t="s">
        <v>111</v>
      </c>
      <c r="G4600" t="s">
        <v>124</v>
      </c>
      <c r="H4600" t="s">
        <v>6398</v>
      </c>
    </row>
    <row r="4601" spans="1:8" x14ac:dyDescent="0.2">
      <c r="A4601" t="s">
        <v>21</v>
      </c>
      <c r="B4601" t="s">
        <v>20</v>
      </c>
      <c r="C4601">
        <f>_xlfn.XLOOKUP(B4601,'2.1.trackMPD'!$R$7:$R$29,'2.1.trackMPD'!$T$7:$T$29)</f>
        <v>6</v>
      </c>
      <c r="D4601">
        <v>100</v>
      </c>
      <c r="E4601" t="s">
        <v>6401</v>
      </c>
      <c r="F4601" t="s">
        <v>111</v>
      </c>
      <c r="G4601" t="s">
        <v>140</v>
      </c>
      <c r="H4601" t="s">
        <v>6398</v>
      </c>
    </row>
    <row r="4602" spans="1:8" x14ac:dyDescent="0.2">
      <c r="A4602" t="s">
        <v>21</v>
      </c>
      <c r="B4602" t="s">
        <v>20</v>
      </c>
      <c r="C4602">
        <f>_xlfn.XLOOKUP(B4602,'2.1.trackMPD'!$R$7:$R$29,'2.1.trackMPD'!$T$7:$T$29)</f>
        <v>6</v>
      </c>
      <c r="D4602">
        <v>100</v>
      </c>
      <c r="E4602" t="s">
        <v>6401</v>
      </c>
      <c r="F4602" t="s">
        <v>110</v>
      </c>
      <c r="G4602" t="s">
        <v>124</v>
      </c>
      <c r="H4602" t="s">
        <v>6399</v>
      </c>
    </row>
    <row r="4603" spans="1:8" x14ac:dyDescent="0.2">
      <c r="A4603" t="s">
        <v>21</v>
      </c>
      <c r="B4603" t="s">
        <v>20</v>
      </c>
      <c r="C4603">
        <f>_xlfn.XLOOKUP(B4603,'2.1.trackMPD'!$R$7:$R$29,'2.1.trackMPD'!$T$7:$T$29)</f>
        <v>6</v>
      </c>
      <c r="D4603">
        <v>100</v>
      </c>
      <c r="E4603" t="s">
        <v>6401</v>
      </c>
      <c r="F4603" t="s">
        <v>110</v>
      </c>
      <c r="G4603" t="s">
        <v>140</v>
      </c>
      <c r="H4603" t="s">
        <v>6399</v>
      </c>
    </row>
    <row r="4604" spans="1:8" x14ac:dyDescent="0.2">
      <c r="A4604" t="s">
        <v>21</v>
      </c>
      <c r="B4604" t="s">
        <v>167</v>
      </c>
      <c r="C4604">
        <f>_xlfn.XLOOKUP(B4604,'2.1.trackMPD'!$R$7:$R$29,'2.1.trackMPD'!$T$7:$T$29)</f>
        <v>5</v>
      </c>
      <c r="D4604">
        <v>1</v>
      </c>
      <c r="E4604" t="s">
        <v>6396</v>
      </c>
      <c r="F4604" t="s">
        <v>110</v>
      </c>
      <c r="G4604" t="s">
        <v>124</v>
      </c>
      <c r="H4604" t="s">
        <v>6398</v>
      </c>
    </row>
    <row r="4605" spans="1:8" x14ac:dyDescent="0.2">
      <c r="A4605" t="s">
        <v>21</v>
      </c>
      <c r="B4605" t="s">
        <v>167</v>
      </c>
      <c r="C4605">
        <f>_xlfn.XLOOKUP(B4605,'2.1.trackMPD'!$R$7:$R$29,'2.1.trackMPD'!$T$7:$T$29)</f>
        <v>5</v>
      </c>
      <c r="D4605">
        <v>1</v>
      </c>
      <c r="E4605" t="s">
        <v>6396</v>
      </c>
      <c r="F4605" t="s">
        <v>110</v>
      </c>
      <c r="G4605" t="s">
        <v>140</v>
      </c>
      <c r="H4605" t="s">
        <v>6398</v>
      </c>
    </row>
    <row r="4606" spans="1:8" x14ac:dyDescent="0.2">
      <c r="A4606" t="s">
        <v>21</v>
      </c>
      <c r="B4606" t="s">
        <v>167</v>
      </c>
      <c r="C4606">
        <f>_xlfn.XLOOKUP(B4606,'2.1.trackMPD'!$R$7:$R$29,'2.1.trackMPD'!$T$7:$T$29)</f>
        <v>5</v>
      </c>
      <c r="D4606">
        <v>1</v>
      </c>
      <c r="E4606" t="s">
        <v>6396</v>
      </c>
      <c r="F4606" t="s">
        <v>111</v>
      </c>
      <c r="G4606" t="s">
        <v>124</v>
      </c>
      <c r="H4606" t="s">
        <v>6398</v>
      </c>
    </row>
    <row r="4607" spans="1:8" x14ac:dyDescent="0.2">
      <c r="A4607" t="s">
        <v>21</v>
      </c>
      <c r="B4607" t="s">
        <v>167</v>
      </c>
      <c r="C4607">
        <f>_xlfn.XLOOKUP(B4607,'2.1.trackMPD'!$R$7:$R$29,'2.1.trackMPD'!$T$7:$T$29)</f>
        <v>5</v>
      </c>
      <c r="D4607">
        <v>1</v>
      </c>
      <c r="E4607" t="s">
        <v>6396</v>
      </c>
      <c r="F4607" t="s">
        <v>111</v>
      </c>
      <c r="G4607" t="s">
        <v>140</v>
      </c>
      <c r="H4607" t="s">
        <v>6398</v>
      </c>
    </row>
    <row r="4608" spans="1:8" x14ac:dyDescent="0.2">
      <c r="A4608" t="s">
        <v>21</v>
      </c>
      <c r="B4608" t="s">
        <v>167</v>
      </c>
      <c r="C4608">
        <f>_xlfn.XLOOKUP(B4608,'2.1.trackMPD'!$R$7:$R$29,'2.1.trackMPD'!$T$7:$T$29)</f>
        <v>5</v>
      </c>
      <c r="D4608">
        <v>1</v>
      </c>
      <c r="E4608" t="s">
        <v>6396</v>
      </c>
      <c r="F4608" t="s">
        <v>110</v>
      </c>
      <c r="G4608" t="s">
        <v>124</v>
      </c>
      <c r="H4608" t="s">
        <v>6399</v>
      </c>
    </row>
    <row r="4609" spans="1:8" x14ac:dyDescent="0.2">
      <c r="A4609" t="s">
        <v>21</v>
      </c>
      <c r="B4609" t="s">
        <v>167</v>
      </c>
      <c r="C4609">
        <f>_xlfn.XLOOKUP(B4609,'2.1.trackMPD'!$R$7:$R$29,'2.1.trackMPD'!$T$7:$T$29)</f>
        <v>5</v>
      </c>
      <c r="D4609">
        <v>1</v>
      </c>
      <c r="E4609" t="s">
        <v>6396</v>
      </c>
      <c r="F4609" t="s">
        <v>110</v>
      </c>
      <c r="G4609" t="s">
        <v>140</v>
      </c>
      <c r="H4609" t="s">
        <v>6399</v>
      </c>
    </row>
    <row r="4610" spans="1:8" x14ac:dyDescent="0.2">
      <c r="A4610" t="s">
        <v>21</v>
      </c>
      <c r="B4610" t="s">
        <v>167</v>
      </c>
      <c r="C4610">
        <f>_xlfn.XLOOKUP(B4610,'2.1.trackMPD'!$R$7:$R$29,'2.1.trackMPD'!$T$7:$T$29)</f>
        <v>5</v>
      </c>
      <c r="D4610">
        <v>10</v>
      </c>
      <c r="E4610" t="s">
        <v>6396</v>
      </c>
      <c r="F4610" t="s">
        <v>110</v>
      </c>
      <c r="G4610" t="s">
        <v>124</v>
      </c>
      <c r="H4610" t="s">
        <v>6398</v>
      </c>
    </row>
    <row r="4611" spans="1:8" x14ac:dyDescent="0.2">
      <c r="A4611" t="s">
        <v>21</v>
      </c>
      <c r="B4611" t="s">
        <v>167</v>
      </c>
      <c r="C4611">
        <f>_xlfn.XLOOKUP(B4611,'2.1.trackMPD'!$R$7:$R$29,'2.1.trackMPD'!$T$7:$T$29)</f>
        <v>5</v>
      </c>
      <c r="D4611">
        <v>10</v>
      </c>
      <c r="E4611" t="s">
        <v>6396</v>
      </c>
      <c r="F4611" t="s">
        <v>110</v>
      </c>
      <c r="G4611" t="s">
        <v>140</v>
      </c>
      <c r="H4611" t="s">
        <v>6398</v>
      </c>
    </row>
    <row r="4612" spans="1:8" x14ac:dyDescent="0.2">
      <c r="A4612" t="s">
        <v>21</v>
      </c>
      <c r="B4612" t="s">
        <v>167</v>
      </c>
      <c r="C4612">
        <f>_xlfn.XLOOKUP(B4612,'2.1.trackMPD'!$R$7:$R$29,'2.1.trackMPD'!$T$7:$T$29)</f>
        <v>5</v>
      </c>
      <c r="D4612">
        <v>10</v>
      </c>
      <c r="E4612" t="s">
        <v>6396</v>
      </c>
      <c r="F4612" t="s">
        <v>111</v>
      </c>
      <c r="G4612" t="s">
        <v>124</v>
      </c>
      <c r="H4612" t="s">
        <v>6398</v>
      </c>
    </row>
    <row r="4613" spans="1:8" x14ac:dyDescent="0.2">
      <c r="A4613" t="s">
        <v>21</v>
      </c>
      <c r="B4613" t="s">
        <v>167</v>
      </c>
      <c r="C4613">
        <f>_xlfn.XLOOKUP(B4613,'2.1.trackMPD'!$R$7:$R$29,'2.1.trackMPD'!$T$7:$T$29)</f>
        <v>5</v>
      </c>
      <c r="D4613">
        <v>10</v>
      </c>
      <c r="E4613" t="s">
        <v>6396</v>
      </c>
      <c r="F4613" t="s">
        <v>111</v>
      </c>
      <c r="G4613" t="s">
        <v>140</v>
      </c>
      <c r="H4613" t="s">
        <v>6398</v>
      </c>
    </row>
    <row r="4614" spans="1:8" x14ac:dyDescent="0.2">
      <c r="A4614" t="s">
        <v>21</v>
      </c>
      <c r="B4614" t="s">
        <v>167</v>
      </c>
      <c r="C4614">
        <f>_xlfn.XLOOKUP(B4614,'2.1.trackMPD'!$R$7:$R$29,'2.1.trackMPD'!$T$7:$T$29)</f>
        <v>5</v>
      </c>
      <c r="D4614">
        <v>10</v>
      </c>
      <c r="E4614" t="s">
        <v>6396</v>
      </c>
      <c r="F4614" t="s">
        <v>110</v>
      </c>
      <c r="G4614" t="s">
        <v>124</v>
      </c>
      <c r="H4614" t="s">
        <v>6399</v>
      </c>
    </row>
    <row r="4615" spans="1:8" x14ac:dyDescent="0.2">
      <c r="A4615" t="s">
        <v>21</v>
      </c>
      <c r="B4615" t="s">
        <v>167</v>
      </c>
      <c r="C4615">
        <f>_xlfn.XLOOKUP(B4615,'2.1.trackMPD'!$R$7:$R$29,'2.1.trackMPD'!$T$7:$T$29)</f>
        <v>5</v>
      </c>
      <c r="D4615">
        <v>10</v>
      </c>
      <c r="E4615" t="s">
        <v>6396</v>
      </c>
      <c r="F4615" t="s">
        <v>110</v>
      </c>
      <c r="G4615" t="s">
        <v>140</v>
      </c>
      <c r="H4615" t="s">
        <v>6399</v>
      </c>
    </row>
    <row r="4616" spans="1:8" x14ac:dyDescent="0.2">
      <c r="A4616" t="s">
        <v>21</v>
      </c>
      <c r="B4616" t="s">
        <v>167</v>
      </c>
      <c r="C4616">
        <f>_xlfn.XLOOKUP(B4616,'2.1.trackMPD'!$R$7:$R$29,'2.1.trackMPD'!$T$7:$T$29)</f>
        <v>5</v>
      </c>
      <c r="D4616">
        <v>100</v>
      </c>
      <c r="E4616" t="s">
        <v>6396</v>
      </c>
      <c r="F4616" t="s">
        <v>110</v>
      </c>
      <c r="G4616" t="s">
        <v>124</v>
      </c>
      <c r="H4616" t="s">
        <v>6398</v>
      </c>
    </row>
    <row r="4617" spans="1:8" x14ac:dyDescent="0.2">
      <c r="A4617" t="s">
        <v>21</v>
      </c>
      <c r="B4617" t="s">
        <v>167</v>
      </c>
      <c r="C4617">
        <f>_xlfn.XLOOKUP(B4617,'2.1.trackMPD'!$R$7:$R$29,'2.1.trackMPD'!$T$7:$T$29)</f>
        <v>5</v>
      </c>
      <c r="D4617">
        <v>100</v>
      </c>
      <c r="E4617" t="s">
        <v>6396</v>
      </c>
      <c r="F4617" t="s">
        <v>110</v>
      </c>
      <c r="G4617" t="s">
        <v>140</v>
      </c>
      <c r="H4617" t="s">
        <v>6398</v>
      </c>
    </row>
    <row r="4618" spans="1:8" x14ac:dyDescent="0.2">
      <c r="A4618" t="s">
        <v>21</v>
      </c>
      <c r="B4618" t="s">
        <v>167</v>
      </c>
      <c r="C4618">
        <f>_xlfn.XLOOKUP(B4618,'2.1.trackMPD'!$R$7:$R$29,'2.1.trackMPD'!$T$7:$T$29)</f>
        <v>5</v>
      </c>
      <c r="D4618">
        <v>100</v>
      </c>
      <c r="E4618" t="s">
        <v>6396</v>
      </c>
      <c r="F4618" t="s">
        <v>111</v>
      </c>
      <c r="G4618" t="s">
        <v>124</v>
      </c>
      <c r="H4618" t="s">
        <v>6398</v>
      </c>
    </row>
    <row r="4619" spans="1:8" x14ac:dyDescent="0.2">
      <c r="A4619" t="s">
        <v>21</v>
      </c>
      <c r="B4619" t="s">
        <v>167</v>
      </c>
      <c r="C4619">
        <f>_xlfn.XLOOKUP(B4619,'2.1.trackMPD'!$R$7:$R$29,'2.1.trackMPD'!$T$7:$T$29)</f>
        <v>5</v>
      </c>
      <c r="D4619">
        <v>100</v>
      </c>
      <c r="E4619" t="s">
        <v>6396</v>
      </c>
      <c r="F4619" t="s">
        <v>111</v>
      </c>
      <c r="G4619" t="s">
        <v>140</v>
      </c>
      <c r="H4619" t="s">
        <v>6398</v>
      </c>
    </row>
    <row r="4620" spans="1:8" x14ac:dyDescent="0.2">
      <c r="A4620" t="s">
        <v>21</v>
      </c>
      <c r="B4620" t="s">
        <v>167</v>
      </c>
      <c r="C4620">
        <f>_xlfn.XLOOKUP(B4620,'2.1.trackMPD'!$R$7:$R$29,'2.1.trackMPD'!$T$7:$T$29)</f>
        <v>5</v>
      </c>
      <c r="D4620">
        <v>100</v>
      </c>
      <c r="E4620" t="s">
        <v>6396</v>
      </c>
      <c r="F4620" t="s">
        <v>110</v>
      </c>
      <c r="G4620" t="s">
        <v>124</v>
      </c>
      <c r="H4620" t="s">
        <v>6399</v>
      </c>
    </row>
    <row r="4621" spans="1:8" x14ac:dyDescent="0.2">
      <c r="A4621" t="s">
        <v>21</v>
      </c>
      <c r="B4621" t="s">
        <v>167</v>
      </c>
      <c r="C4621">
        <f>_xlfn.XLOOKUP(B4621,'2.1.trackMPD'!$R$7:$R$29,'2.1.trackMPD'!$T$7:$T$29)</f>
        <v>5</v>
      </c>
      <c r="D4621">
        <v>100</v>
      </c>
      <c r="E4621" t="s">
        <v>6396</v>
      </c>
      <c r="F4621" t="s">
        <v>110</v>
      </c>
      <c r="G4621" t="s">
        <v>140</v>
      </c>
      <c r="H4621" t="s">
        <v>6399</v>
      </c>
    </row>
    <row r="4622" spans="1:8" x14ac:dyDescent="0.2">
      <c r="A4622" t="s">
        <v>21</v>
      </c>
      <c r="B4622" t="s">
        <v>167</v>
      </c>
      <c r="C4622">
        <f>_xlfn.XLOOKUP(B4622,'2.1.trackMPD'!$R$7:$R$29,'2.1.trackMPD'!$T$7:$T$29)</f>
        <v>5</v>
      </c>
      <c r="D4622">
        <v>1000</v>
      </c>
      <c r="E4622" t="s">
        <v>6396</v>
      </c>
      <c r="F4622" t="s">
        <v>110</v>
      </c>
      <c r="G4622" t="s">
        <v>124</v>
      </c>
      <c r="H4622" t="s">
        <v>6398</v>
      </c>
    </row>
    <row r="4623" spans="1:8" x14ac:dyDescent="0.2">
      <c r="A4623" t="s">
        <v>21</v>
      </c>
      <c r="B4623" t="s">
        <v>167</v>
      </c>
      <c r="C4623">
        <f>_xlfn.XLOOKUP(B4623,'2.1.trackMPD'!$R$7:$R$29,'2.1.trackMPD'!$T$7:$T$29)</f>
        <v>5</v>
      </c>
      <c r="D4623">
        <v>1000</v>
      </c>
      <c r="E4623" t="s">
        <v>6396</v>
      </c>
      <c r="F4623" t="s">
        <v>110</v>
      </c>
      <c r="G4623" t="s">
        <v>140</v>
      </c>
      <c r="H4623" t="s">
        <v>6398</v>
      </c>
    </row>
    <row r="4624" spans="1:8" x14ac:dyDescent="0.2">
      <c r="A4624" t="s">
        <v>21</v>
      </c>
      <c r="B4624" t="s">
        <v>167</v>
      </c>
      <c r="C4624">
        <f>_xlfn.XLOOKUP(B4624,'2.1.trackMPD'!$R$7:$R$29,'2.1.trackMPD'!$T$7:$T$29)</f>
        <v>5</v>
      </c>
      <c r="D4624">
        <v>1000</v>
      </c>
      <c r="E4624" t="s">
        <v>6396</v>
      </c>
      <c r="F4624" t="s">
        <v>111</v>
      </c>
      <c r="G4624" t="s">
        <v>124</v>
      </c>
      <c r="H4624" t="s">
        <v>6398</v>
      </c>
    </row>
    <row r="4625" spans="1:8" x14ac:dyDescent="0.2">
      <c r="A4625" t="s">
        <v>21</v>
      </c>
      <c r="B4625" t="s">
        <v>167</v>
      </c>
      <c r="C4625">
        <f>_xlfn.XLOOKUP(B4625,'2.1.trackMPD'!$R$7:$R$29,'2.1.trackMPD'!$T$7:$T$29)</f>
        <v>5</v>
      </c>
      <c r="D4625">
        <v>1000</v>
      </c>
      <c r="E4625" t="s">
        <v>6396</v>
      </c>
      <c r="F4625" t="s">
        <v>111</v>
      </c>
      <c r="G4625" t="s">
        <v>140</v>
      </c>
      <c r="H4625" t="s">
        <v>6398</v>
      </c>
    </row>
    <row r="4626" spans="1:8" x14ac:dyDescent="0.2">
      <c r="A4626" t="s">
        <v>21</v>
      </c>
      <c r="B4626" t="s">
        <v>167</v>
      </c>
      <c r="C4626">
        <f>_xlfn.XLOOKUP(B4626,'2.1.trackMPD'!$R$7:$R$29,'2.1.trackMPD'!$T$7:$T$29)</f>
        <v>5</v>
      </c>
      <c r="D4626">
        <v>1000</v>
      </c>
      <c r="E4626" t="s">
        <v>6396</v>
      </c>
      <c r="F4626" t="s">
        <v>110</v>
      </c>
      <c r="G4626" t="s">
        <v>124</v>
      </c>
      <c r="H4626" t="s">
        <v>6399</v>
      </c>
    </row>
    <row r="4627" spans="1:8" x14ac:dyDescent="0.2">
      <c r="A4627" t="s">
        <v>21</v>
      </c>
      <c r="B4627" t="s">
        <v>167</v>
      </c>
      <c r="C4627">
        <f>_xlfn.XLOOKUP(B4627,'2.1.trackMPD'!$R$7:$R$29,'2.1.trackMPD'!$T$7:$T$29)</f>
        <v>5</v>
      </c>
      <c r="D4627">
        <v>1000</v>
      </c>
      <c r="E4627" t="s">
        <v>6396</v>
      </c>
      <c r="F4627" t="s">
        <v>110</v>
      </c>
      <c r="G4627" t="s">
        <v>140</v>
      </c>
      <c r="H4627" t="s">
        <v>6399</v>
      </c>
    </row>
    <row r="4628" spans="1:8" x14ac:dyDescent="0.2">
      <c r="A4628" t="s">
        <v>21</v>
      </c>
      <c r="B4628" t="s">
        <v>167</v>
      </c>
      <c r="C4628">
        <f>_xlfn.XLOOKUP(B4628,'2.1.trackMPD'!$R$7:$R$29,'2.1.trackMPD'!$T$7:$T$29)</f>
        <v>5</v>
      </c>
      <c r="D4628">
        <v>5000</v>
      </c>
      <c r="E4628" t="s">
        <v>6396</v>
      </c>
      <c r="F4628" t="s">
        <v>110</v>
      </c>
      <c r="G4628" t="s">
        <v>124</v>
      </c>
      <c r="H4628" t="s">
        <v>6398</v>
      </c>
    </row>
    <row r="4629" spans="1:8" x14ac:dyDescent="0.2">
      <c r="A4629" t="s">
        <v>21</v>
      </c>
      <c r="B4629" t="s">
        <v>167</v>
      </c>
      <c r="C4629">
        <f>_xlfn.XLOOKUP(B4629,'2.1.trackMPD'!$R$7:$R$29,'2.1.trackMPD'!$T$7:$T$29)</f>
        <v>5</v>
      </c>
      <c r="D4629">
        <v>5000</v>
      </c>
      <c r="E4629" t="s">
        <v>6396</v>
      </c>
      <c r="F4629" t="s">
        <v>110</v>
      </c>
      <c r="G4629" t="s">
        <v>140</v>
      </c>
      <c r="H4629" t="s">
        <v>6398</v>
      </c>
    </row>
    <row r="4630" spans="1:8" x14ac:dyDescent="0.2">
      <c r="A4630" t="s">
        <v>21</v>
      </c>
      <c r="B4630" t="s">
        <v>167</v>
      </c>
      <c r="C4630">
        <f>_xlfn.XLOOKUP(B4630,'2.1.trackMPD'!$R$7:$R$29,'2.1.trackMPD'!$T$7:$T$29)</f>
        <v>5</v>
      </c>
      <c r="D4630">
        <v>5000</v>
      </c>
      <c r="E4630" t="s">
        <v>6396</v>
      </c>
      <c r="F4630" t="s">
        <v>111</v>
      </c>
      <c r="G4630" t="s">
        <v>124</v>
      </c>
      <c r="H4630" t="s">
        <v>6398</v>
      </c>
    </row>
    <row r="4631" spans="1:8" x14ac:dyDescent="0.2">
      <c r="A4631" t="s">
        <v>21</v>
      </c>
      <c r="B4631" t="s">
        <v>167</v>
      </c>
      <c r="C4631">
        <f>_xlfn.XLOOKUP(B4631,'2.1.trackMPD'!$R$7:$R$29,'2.1.trackMPD'!$T$7:$T$29)</f>
        <v>5</v>
      </c>
      <c r="D4631">
        <v>5000</v>
      </c>
      <c r="E4631" t="s">
        <v>6396</v>
      </c>
      <c r="F4631" t="s">
        <v>111</v>
      </c>
      <c r="G4631" t="s">
        <v>140</v>
      </c>
      <c r="H4631" t="s">
        <v>6398</v>
      </c>
    </row>
    <row r="4632" spans="1:8" x14ac:dyDescent="0.2">
      <c r="A4632" t="s">
        <v>21</v>
      </c>
      <c r="B4632" t="s">
        <v>167</v>
      </c>
      <c r="C4632">
        <f>_xlfn.XLOOKUP(B4632,'2.1.trackMPD'!$R$7:$R$29,'2.1.trackMPD'!$T$7:$T$29)</f>
        <v>5</v>
      </c>
      <c r="D4632">
        <v>5000</v>
      </c>
      <c r="E4632" t="s">
        <v>6396</v>
      </c>
      <c r="F4632" t="s">
        <v>110</v>
      </c>
      <c r="G4632" t="s">
        <v>124</v>
      </c>
      <c r="H4632" t="s">
        <v>6399</v>
      </c>
    </row>
    <row r="4633" spans="1:8" x14ac:dyDescent="0.2">
      <c r="A4633" t="s">
        <v>21</v>
      </c>
      <c r="B4633" t="s">
        <v>167</v>
      </c>
      <c r="C4633">
        <f>_xlfn.XLOOKUP(B4633,'2.1.trackMPD'!$R$7:$R$29,'2.1.trackMPD'!$T$7:$T$29)</f>
        <v>5</v>
      </c>
      <c r="D4633">
        <v>5000</v>
      </c>
      <c r="E4633" t="s">
        <v>6396</v>
      </c>
      <c r="F4633" t="s">
        <v>110</v>
      </c>
      <c r="G4633" t="s">
        <v>140</v>
      </c>
      <c r="H4633" t="s">
        <v>6399</v>
      </c>
    </row>
    <row r="4634" spans="1:8" x14ac:dyDescent="0.2">
      <c r="A4634" t="s">
        <v>21</v>
      </c>
      <c r="B4634" t="s">
        <v>167</v>
      </c>
      <c r="C4634">
        <f>_xlfn.XLOOKUP(B4634,'2.1.trackMPD'!$R$7:$R$29,'2.1.trackMPD'!$T$7:$T$29)</f>
        <v>5</v>
      </c>
      <c r="D4634">
        <v>1</v>
      </c>
      <c r="E4634" t="s">
        <v>6400</v>
      </c>
      <c r="F4634" t="s">
        <v>110</v>
      </c>
      <c r="G4634" t="s">
        <v>124</v>
      </c>
      <c r="H4634" t="s">
        <v>6398</v>
      </c>
    </row>
    <row r="4635" spans="1:8" x14ac:dyDescent="0.2">
      <c r="A4635" t="s">
        <v>21</v>
      </c>
      <c r="B4635" t="s">
        <v>167</v>
      </c>
      <c r="C4635">
        <f>_xlfn.XLOOKUP(B4635,'2.1.trackMPD'!$R$7:$R$29,'2.1.trackMPD'!$T$7:$T$29)</f>
        <v>5</v>
      </c>
      <c r="D4635">
        <v>1</v>
      </c>
      <c r="E4635" t="s">
        <v>6400</v>
      </c>
      <c r="F4635" t="s">
        <v>110</v>
      </c>
      <c r="G4635" t="s">
        <v>140</v>
      </c>
      <c r="H4635" t="s">
        <v>6398</v>
      </c>
    </row>
    <row r="4636" spans="1:8" x14ac:dyDescent="0.2">
      <c r="A4636" t="s">
        <v>21</v>
      </c>
      <c r="B4636" t="s">
        <v>167</v>
      </c>
      <c r="C4636">
        <f>_xlfn.XLOOKUP(B4636,'2.1.trackMPD'!$R$7:$R$29,'2.1.trackMPD'!$T$7:$T$29)</f>
        <v>5</v>
      </c>
      <c r="D4636">
        <v>1</v>
      </c>
      <c r="E4636" t="s">
        <v>6400</v>
      </c>
      <c r="F4636" t="s">
        <v>111</v>
      </c>
      <c r="G4636" t="s">
        <v>124</v>
      </c>
      <c r="H4636" t="s">
        <v>6398</v>
      </c>
    </row>
    <row r="4637" spans="1:8" x14ac:dyDescent="0.2">
      <c r="A4637" t="s">
        <v>21</v>
      </c>
      <c r="B4637" t="s">
        <v>167</v>
      </c>
      <c r="C4637">
        <f>_xlfn.XLOOKUP(B4637,'2.1.trackMPD'!$R$7:$R$29,'2.1.trackMPD'!$T$7:$T$29)</f>
        <v>5</v>
      </c>
      <c r="D4637">
        <v>1</v>
      </c>
      <c r="E4637" t="s">
        <v>6400</v>
      </c>
      <c r="F4637" t="s">
        <v>111</v>
      </c>
      <c r="G4637" t="s">
        <v>140</v>
      </c>
      <c r="H4637" t="s">
        <v>6398</v>
      </c>
    </row>
    <row r="4638" spans="1:8" x14ac:dyDescent="0.2">
      <c r="A4638" t="s">
        <v>21</v>
      </c>
      <c r="B4638" t="s">
        <v>167</v>
      </c>
      <c r="C4638">
        <f>_xlfn.XLOOKUP(B4638,'2.1.trackMPD'!$R$7:$R$29,'2.1.trackMPD'!$T$7:$T$29)</f>
        <v>5</v>
      </c>
      <c r="D4638">
        <v>1</v>
      </c>
      <c r="E4638" t="s">
        <v>6400</v>
      </c>
      <c r="F4638" t="s">
        <v>110</v>
      </c>
      <c r="G4638" t="s">
        <v>124</v>
      </c>
      <c r="H4638" t="s">
        <v>6399</v>
      </c>
    </row>
    <row r="4639" spans="1:8" x14ac:dyDescent="0.2">
      <c r="A4639" t="s">
        <v>21</v>
      </c>
      <c r="B4639" t="s">
        <v>167</v>
      </c>
      <c r="C4639">
        <f>_xlfn.XLOOKUP(B4639,'2.1.trackMPD'!$R$7:$R$29,'2.1.trackMPD'!$T$7:$T$29)</f>
        <v>5</v>
      </c>
      <c r="D4639">
        <v>1</v>
      </c>
      <c r="E4639" t="s">
        <v>6400</v>
      </c>
      <c r="F4639" t="s">
        <v>110</v>
      </c>
      <c r="G4639" t="s">
        <v>140</v>
      </c>
      <c r="H4639" t="s">
        <v>6399</v>
      </c>
    </row>
    <row r="4640" spans="1:8" x14ac:dyDescent="0.2">
      <c r="A4640" t="s">
        <v>21</v>
      </c>
      <c r="B4640" t="s">
        <v>167</v>
      </c>
      <c r="C4640">
        <f>_xlfn.XLOOKUP(B4640,'2.1.trackMPD'!$R$7:$R$29,'2.1.trackMPD'!$T$7:$T$29)</f>
        <v>5</v>
      </c>
      <c r="D4640">
        <v>10</v>
      </c>
      <c r="E4640" t="s">
        <v>6400</v>
      </c>
      <c r="F4640" t="s">
        <v>110</v>
      </c>
      <c r="G4640" t="s">
        <v>124</v>
      </c>
      <c r="H4640" t="s">
        <v>6398</v>
      </c>
    </row>
    <row r="4641" spans="1:8" x14ac:dyDescent="0.2">
      <c r="A4641" t="s">
        <v>21</v>
      </c>
      <c r="B4641" t="s">
        <v>167</v>
      </c>
      <c r="C4641">
        <f>_xlfn.XLOOKUP(B4641,'2.1.trackMPD'!$R$7:$R$29,'2.1.trackMPD'!$T$7:$T$29)</f>
        <v>5</v>
      </c>
      <c r="D4641">
        <v>10</v>
      </c>
      <c r="E4641" t="s">
        <v>6400</v>
      </c>
      <c r="F4641" t="s">
        <v>110</v>
      </c>
      <c r="G4641" t="s">
        <v>140</v>
      </c>
      <c r="H4641" t="s">
        <v>6398</v>
      </c>
    </row>
    <row r="4642" spans="1:8" x14ac:dyDescent="0.2">
      <c r="A4642" t="s">
        <v>21</v>
      </c>
      <c r="B4642" t="s">
        <v>167</v>
      </c>
      <c r="C4642">
        <f>_xlfn.XLOOKUP(B4642,'2.1.trackMPD'!$R$7:$R$29,'2.1.trackMPD'!$T$7:$T$29)</f>
        <v>5</v>
      </c>
      <c r="D4642">
        <v>10</v>
      </c>
      <c r="E4642" t="s">
        <v>6400</v>
      </c>
      <c r="F4642" t="s">
        <v>111</v>
      </c>
      <c r="G4642" t="s">
        <v>124</v>
      </c>
      <c r="H4642" t="s">
        <v>6398</v>
      </c>
    </row>
    <row r="4643" spans="1:8" x14ac:dyDescent="0.2">
      <c r="A4643" t="s">
        <v>21</v>
      </c>
      <c r="B4643" t="s">
        <v>167</v>
      </c>
      <c r="C4643">
        <f>_xlfn.XLOOKUP(B4643,'2.1.trackMPD'!$R$7:$R$29,'2.1.trackMPD'!$T$7:$T$29)</f>
        <v>5</v>
      </c>
      <c r="D4643">
        <v>10</v>
      </c>
      <c r="E4643" t="s">
        <v>6400</v>
      </c>
      <c r="F4643" t="s">
        <v>111</v>
      </c>
      <c r="G4643" t="s">
        <v>140</v>
      </c>
      <c r="H4643" t="s">
        <v>6398</v>
      </c>
    </row>
    <row r="4644" spans="1:8" x14ac:dyDescent="0.2">
      <c r="A4644" t="s">
        <v>21</v>
      </c>
      <c r="B4644" t="s">
        <v>167</v>
      </c>
      <c r="C4644">
        <f>_xlfn.XLOOKUP(B4644,'2.1.trackMPD'!$R$7:$R$29,'2.1.trackMPD'!$T$7:$T$29)</f>
        <v>5</v>
      </c>
      <c r="D4644">
        <v>10</v>
      </c>
      <c r="E4644" t="s">
        <v>6400</v>
      </c>
      <c r="F4644" t="s">
        <v>110</v>
      </c>
      <c r="G4644" t="s">
        <v>124</v>
      </c>
      <c r="H4644" t="s">
        <v>6399</v>
      </c>
    </row>
    <row r="4645" spans="1:8" x14ac:dyDescent="0.2">
      <c r="A4645" t="s">
        <v>21</v>
      </c>
      <c r="B4645" t="s">
        <v>167</v>
      </c>
      <c r="C4645">
        <f>_xlfn.XLOOKUP(B4645,'2.1.trackMPD'!$R$7:$R$29,'2.1.trackMPD'!$T$7:$T$29)</f>
        <v>5</v>
      </c>
      <c r="D4645">
        <v>10</v>
      </c>
      <c r="E4645" t="s">
        <v>6400</v>
      </c>
      <c r="F4645" t="s">
        <v>110</v>
      </c>
      <c r="G4645" t="s">
        <v>140</v>
      </c>
      <c r="H4645" t="s">
        <v>6399</v>
      </c>
    </row>
    <row r="4646" spans="1:8" x14ac:dyDescent="0.2">
      <c r="A4646" t="s">
        <v>21</v>
      </c>
      <c r="B4646" t="s">
        <v>167</v>
      </c>
      <c r="C4646">
        <f>_xlfn.XLOOKUP(B4646,'2.1.trackMPD'!$R$7:$R$29,'2.1.trackMPD'!$T$7:$T$29)</f>
        <v>5</v>
      </c>
      <c r="D4646">
        <v>100</v>
      </c>
      <c r="E4646" t="s">
        <v>6400</v>
      </c>
      <c r="F4646" t="s">
        <v>110</v>
      </c>
      <c r="G4646" t="s">
        <v>124</v>
      </c>
      <c r="H4646" t="s">
        <v>6398</v>
      </c>
    </row>
    <row r="4647" spans="1:8" x14ac:dyDescent="0.2">
      <c r="A4647" t="s">
        <v>21</v>
      </c>
      <c r="B4647" t="s">
        <v>167</v>
      </c>
      <c r="C4647">
        <f>_xlfn.XLOOKUP(B4647,'2.1.trackMPD'!$R$7:$R$29,'2.1.trackMPD'!$T$7:$T$29)</f>
        <v>5</v>
      </c>
      <c r="D4647">
        <v>100</v>
      </c>
      <c r="E4647" t="s">
        <v>6400</v>
      </c>
      <c r="F4647" t="s">
        <v>110</v>
      </c>
      <c r="G4647" t="s">
        <v>140</v>
      </c>
      <c r="H4647" t="s">
        <v>6398</v>
      </c>
    </row>
    <row r="4648" spans="1:8" x14ac:dyDescent="0.2">
      <c r="A4648" t="s">
        <v>21</v>
      </c>
      <c r="B4648" t="s">
        <v>167</v>
      </c>
      <c r="C4648">
        <f>_xlfn.XLOOKUP(B4648,'2.1.trackMPD'!$R$7:$R$29,'2.1.trackMPD'!$T$7:$T$29)</f>
        <v>5</v>
      </c>
      <c r="D4648">
        <v>100</v>
      </c>
      <c r="E4648" t="s">
        <v>6400</v>
      </c>
      <c r="F4648" t="s">
        <v>111</v>
      </c>
      <c r="G4648" t="s">
        <v>124</v>
      </c>
      <c r="H4648" t="s">
        <v>6398</v>
      </c>
    </row>
    <row r="4649" spans="1:8" x14ac:dyDescent="0.2">
      <c r="A4649" t="s">
        <v>21</v>
      </c>
      <c r="B4649" t="s">
        <v>167</v>
      </c>
      <c r="C4649">
        <f>_xlfn.XLOOKUP(B4649,'2.1.trackMPD'!$R$7:$R$29,'2.1.trackMPD'!$T$7:$T$29)</f>
        <v>5</v>
      </c>
      <c r="D4649">
        <v>100</v>
      </c>
      <c r="E4649" t="s">
        <v>6400</v>
      </c>
      <c r="F4649" t="s">
        <v>111</v>
      </c>
      <c r="G4649" t="s">
        <v>140</v>
      </c>
      <c r="H4649" t="s">
        <v>6398</v>
      </c>
    </row>
    <row r="4650" spans="1:8" x14ac:dyDescent="0.2">
      <c r="A4650" t="s">
        <v>21</v>
      </c>
      <c r="B4650" t="s">
        <v>167</v>
      </c>
      <c r="C4650">
        <f>_xlfn.XLOOKUP(B4650,'2.1.trackMPD'!$R$7:$R$29,'2.1.trackMPD'!$T$7:$T$29)</f>
        <v>5</v>
      </c>
      <c r="D4650">
        <v>100</v>
      </c>
      <c r="E4650" t="s">
        <v>6400</v>
      </c>
      <c r="F4650" t="s">
        <v>110</v>
      </c>
      <c r="G4650" t="s">
        <v>124</v>
      </c>
      <c r="H4650" t="s">
        <v>6399</v>
      </c>
    </row>
    <row r="4651" spans="1:8" x14ac:dyDescent="0.2">
      <c r="A4651" t="s">
        <v>21</v>
      </c>
      <c r="B4651" t="s">
        <v>167</v>
      </c>
      <c r="C4651">
        <f>_xlfn.XLOOKUP(B4651,'2.1.trackMPD'!$R$7:$R$29,'2.1.trackMPD'!$T$7:$T$29)</f>
        <v>5</v>
      </c>
      <c r="D4651">
        <v>100</v>
      </c>
      <c r="E4651" t="s">
        <v>6400</v>
      </c>
      <c r="F4651" t="s">
        <v>110</v>
      </c>
      <c r="G4651" t="s">
        <v>140</v>
      </c>
      <c r="H4651" t="s">
        <v>6399</v>
      </c>
    </row>
    <row r="4652" spans="1:8" x14ac:dyDescent="0.2">
      <c r="A4652" t="s">
        <v>21</v>
      </c>
      <c r="B4652" t="s">
        <v>167</v>
      </c>
      <c r="C4652">
        <f>_xlfn.XLOOKUP(B4652,'2.1.trackMPD'!$R$7:$R$29,'2.1.trackMPD'!$T$7:$T$29)</f>
        <v>5</v>
      </c>
      <c r="D4652">
        <v>1000</v>
      </c>
      <c r="E4652" t="s">
        <v>6400</v>
      </c>
      <c r="F4652" t="s">
        <v>110</v>
      </c>
      <c r="G4652" t="s">
        <v>124</v>
      </c>
      <c r="H4652" t="s">
        <v>6398</v>
      </c>
    </row>
    <row r="4653" spans="1:8" x14ac:dyDescent="0.2">
      <c r="A4653" t="s">
        <v>21</v>
      </c>
      <c r="B4653" t="s">
        <v>167</v>
      </c>
      <c r="C4653">
        <f>_xlfn.XLOOKUP(B4653,'2.1.trackMPD'!$R$7:$R$29,'2.1.trackMPD'!$T$7:$T$29)</f>
        <v>5</v>
      </c>
      <c r="D4653">
        <v>1000</v>
      </c>
      <c r="E4653" t="s">
        <v>6400</v>
      </c>
      <c r="F4653" t="s">
        <v>110</v>
      </c>
      <c r="G4653" t="s">
        <v>140</v>
      </c>
      <c r="H4653" t="s">
        <v>6398</v>
      </c>
    </row>
    <row r="4654" spans="1:8" x14ac:dyDescent="0.2">
      <c r="A4654" t="s">
        <v>21</v>
      </c>
      <c r="B4654" t="s">
        <v>167</v>
      </c>
      <c r="C4654">
        <f>_xlfn.XLOOKUP(B4654,'2.1.trackMPD'!$R$7:$R$29,'2.1.trackMPD'!$T$7:$T$29)</f>
        <v>5</v>
      </c>
      <c r="D4654">
        <v>1000</v>
      </c>
      <c r="E4654" t="s">
        <v>6400</v>
      </c>
      <c r="F4654" t="s">
        <v>111</v>
      </c>
      <c r="G4654" t="s">
        <v>124</v>
      </c>
      <c r="H4654" t="s">
        <v>6398</v>
      </c>
    </row>
    <row r="4655" spans="1:8" x14ac:dyDescent="0.2">
      <c r="A4655" t="s">
        <v>21</v>
      </c>
      <c r="B4655" t="s">
        <v>167</v>
      </c>
      <c r="C4655">
        <f>_xlfn.XLOOKUP(B4655,'2.1.trackMPD'!$R$7:$R$29,'2.1.trackMPD'!$T$7:$T$29)</f>
        <v>5</v>
      </c>
      <c r="D4655">
        <v>1000</v>
      </c>
      <c r="E4655" t="s">
        <v>6400</v>
      </c>
      <c r="F4655" t="s">
        <v>111</v>
      </c>
      <c r="G4655" t="s">
        <v>140</v>
      </c>
      <c r="H4655" t="s">
        <v>6398</v>
      </c>
    </row>
    <row r="4656" spans="1:8" x14ac:dyDescent="0.2">
      <c r="A4656" t="s">
        <v>21</v>
      </c>
      <c r="B4656" t="s">
        <v>167</v>
      </c>
      <c r="C4656">
        <f>_xlfn.XLOOKUP(B4656,'2.1.trackMPD'!$R$7:$R$29,'2.1.trackMPD'!$T$7:$T$29)</f>
        <v>5</v>
      </c>
      <c r="D4656">
        <v>1000</v>
      </c>
      <c r="E4656" t="s">
        <v>6400</v>
      </c>
      <c r="F4656" t="s">
        <v>110</v>
      </c>
      <c r="G4656" t="s">
        <v>124</v>
      </c>
      <c r="H4656" t="s">
        <v>6399</v>
      </c>
    </row>
    <row r="4657" spans="1:8" x14ac:dyDescent="0.2">
      <c r="A4657" t="s">
        <v>21</v>
      </c>
      <c r="B4657" t="s">
        <v>167</v>
      </c>
      <c r="C4657">
        <f>_xlfn.XLOOKUP(B4657,'2.1.trackMPD'!$R$7:$R$29,'2.1.trackMPD'!$T$7:$T$29)</f>
        <v>5</v>
      </c>
      <c r="D4657">
        <v>1000</v>
      </c>
      <c r="E4657" t="s">
        <v>6400</v>
      </c>
      <c r="F4657" t="s">
        <v>110</v>
      </c>
      <c r="G4657" t="s">
        <v>140</v>
      </c>
      <c r="H4657" t="s">
        <v>6399</v>
      </c>
    </row>
    <row r="4658" spans="1:8" x14ac:dyDescent="0.2">
      <c r="A4658" t="s">
        <v>21</v>
      </c>
      <c r="B4658" t="s">
        <v>167</v>
      </c>
      <c r="C4658">
        <f>_xlfn.XLOOKUP(B4658,'2.1.trackMPD'!$R$7:$R$29,'2.1.trackMPD'!$T$7:$T$29)</f>
        <v>5</v>
      </c>
      <c r="D4658">
        <v>5000</v>
      </c>
      <c r="E4658" t="s">
        <v>6400</v>
      </c>
      <c r="F4658" t="s">
        <v>110</v>
      </c>
      <c r="G4658" t="s">
        <v>124</v>
      </c>
      <c r="H4658" t="s">
        <v>6398</v>
      </c>
    </row>
    <row r="4659" spans="1:8" x14ac:dyDescent="0.2">
      <c r="A4659" t="s">
        <v>21</v>
      </c>
      <c r="B4659" t="s">
        <v>167</v>
      </c>
      <c r="C4659">
        <f>_xlfn.XLOOKUP(B4659,'2.1.trackMPD'!$R$7:$R$29,'2.1.trackMPD'!$T$7:$T$29)</f>
        <v>5</v>
      </c>
      <c r="D4659">
        <v>5000</v>
      </c>
      <c r="E4659" t="s">
        <v>6400</v>
      </c>
      <c r="F4659" t="s">
        <v>110</v>
      </c>
      <c r="G4659" t="s">
        <v>140</v>
      </c>
      <c r="H4659" t="s">
        <v>6398</v>
      </c>
    </row>
    <row r="4660" spans="1:8" x14ac:dyDescent="0.2">
      <c r="A4660" t="s">
        <v>21</v>
      </c>
      <c r="B4660" t="s">
        <v>167</v>
      </c>
      <c r="C4660">
        <f>_xlfn.XLOOKUP(B4660,'2.1.trackMPD'!$R$7:$R$29,'2.1.trackMPD'!$T$7:$T$29)</f>
        <v>5</v>
      </c>
      <c r="D4660">
        <v>5000</v>
      </c>
      <c r="E4660" t="s">
        <v>6400</v>
      </c>
      <c r="F4660" t="s">
        <v>111</v>
      </c>
      <c r="G4660" t="s">
        <v>124</v>
      </c>
      <c r="H4660" t="s">
        <v>6398</v>
      </c>
    </row>
    <row r="4661" spans="1:8" x14ac:dyDescent="0.2">
      <c r="A4661" t="s">
        <v>21</v>
      </c>
      <c r="B4661" t="s">
        <v>167</v>
      </c>
      <c r="C4661">
        <f>_xlfn.XLOOKUP(B4661,'2.1.trackMPD'!$R$7:$R$29,'2.1.trackMPD'!$T$7:$T$29)</f>
        <v>5</v>
      </c>
      <c r="D4661">
        <v>5000</v>
      </c>
      <c r="E4661" t="s">
        <v>6400</v>
      </c>
      <c r="F4661" t="s">
        <v>111</v>
      </c>
      <c r="G4661" t="s">
        <v>140</v>
      </c>
      <c r="H4661" t="s">
        <v>6398</v>
      </c>
    </row>
    <row r="4662" spans="1:8" x14ac:dyDescent="0.2">
      <c r="A4662" t="s">
        <v>21</v>
      </c>
      <c r="B4662" t="s">
        <v>167</v>
      </c>
      <c r="C4662">
        <f>_xlfn.XLOOKUP(B4662,'2.1.trackMPD'!$R$7:$R$29,'2.1.trackMPD'!$T$7:$T$29)</f>
        <v>5</v>
      </c>
      <c r="D4662">
        <v>5000</v>
      </c>
      <c r="E4662" t="s">
        <v>6400</v>
      </c>
      <c r="F4662" t="s">
        <v>110</v>
      </c>
      <c r="G4662" t="s">
        <v>124</v>
      </c>
      <c r="H4662" t="s">
        <v>6399</v>
      </c>
    </row>
    <row r="4663" spans="1:8" x14ac:dyDescent="0.2">
      <c r="A4663" t="s">
        <v>21</v>
      </c>
      <c r="B4663" t="s">
        <v>167</v>
      </c>
      <c r="C4663">
        <f>_xlfn.XLOOKUP(B4663,'2.1.trackMPD'!$R$7:$R$29,'2.1.trackMPD'!$T$7:$T$29)</f>
        <v>5</v>
      </c>
      <c r="D4663">
        <v>5000</v>
      </c>
      <c r="E4663" t="s">
        <v>6400</v>
      </c>
      <c r="F4663" t="s">
        <v>110</v>
      </c>
      <c r="G4663" t="s">
        <v>140</v>
      </c>
      <c r="H4663" t="s">
        <v>6399</v>
      </c>
    </row>
    <row r="4664" spans="1:8" x14ac:dyDescent="0.2">
      <c r="A4664" t="s">
        <v>21</v>
      </c>
      <c r="B4664" t="s">
        <v>167</v>
      </c>
      <c r="C4664">
        <f>_xlfn.XLOOKUP(B4664,'2.1.trackMPD'!$R$7:$R$29,'2.1.trackMPD'!$T$7:$T$29)</f>
        <v>5</v>
      </c>
      <c r="D4664">
        <v>1</v>
      </c>
      <c r="E4664" t="s">
        <v>6401</v>
      </c>
      <c r="F4664" t="s">
        <v>110</v>
      </c>
      <c r="G4664" t="s">
        <v>124</v>
      </c>
      <c r="H4664" t="s">
        <v>6398</v>
      </c>
    </row>
    <row r="4665" spans="1:8" x14ac:dyDescent="0.2">
      <c r="A4665" t="s">
        <v>21</v>
      </c>
      <c r="B4665" t="s">
        <v>167</v>
      </c>
      <c r="C4665">
        <f>_xlfn.XLOOKUP(B4665,'2.1.trackMPD'!$R$7:$R$29,'2.1.trackMPD'!$T$7:$T$29)</f>
        <v>5</v>
      </c>
      <c r="D4665">
        <v>1</v>
      </c>
      <c r="E4665" t="s">
        <v>6401</v>
      </c>
      <c r="F4665" t="s">
        <v>110</v>
      </c>
      <c r="G4665" t="s">
        <v>140</v>
      </c>
      <c r="H4665" t="s">
        <v>6398</v>
      </c>
    </row>
    <row r="4666" spans="1:8" x14ac:dyDescent="0.2">
      <c r="A4666" t="s">
        <v>21</v>
      </c>
      <c r="B4666" t="s">
        <v>167</v>
      </c>
      <c r="C4666">
        <f>_xlfn.XLOOKUP(B4666,'2.1.trackMPD'!$R$7:$R$29,'2.1.trackMPD'!$T$7:$T$29)</f>
        <v>5</v>
      </c>
      <c r="D4666">
        <v>1</v>
      </c>
      <c r="E4666" t="s">
        <v>6401</v>
      </c>
      <c r="F4666" t="s">
        <v>111</v>
      </c>
      <c r="G4666" t="s">
        <v>124</v>
      </c>
      <c r="H4666" t="s">
        <v>6398</v>
      </c>
    </row>
    <row r="4667" spans="1:8" x14ac:dyDescent="0.2">
      <c r="A4667" t="s">
        <v>21</v>
      </c>
      <c r="B4667" t="s">
        <v>167</v>
      </c>
      <c r="C4667">
        <f>_xlfn.XLOOKUP(B4667,'2.1.trackMPD'!$R$7:$R$29,'2.1.trackMPD'!$T$7:$T$29)</f>
        <v>5</v>
      </c>
      <c r="D4667">
        <v>1</v>
      </c>
      <c r="E4667" t="s">
        <v>6401</v>
      </c>
      <c r="F4667" t="s">
        <v>111</v>
      </c>
      <c r="G4667" t="s">
        <v>140</v>
      </c>
      <c r="H4667" t="s">
        <v>6398</v>
      </c>
    </row>
    <row r="4668" spans="1:8" x14ac:dyDescent="0.2">
      <c r="A4668" t="s">
        <v>21</v>
      </c>
      <c r="B4668" t="s">
        <v>167</v>
      </c>
      <c r="C4668">
        <f>_xlfn.XLOOKUP(B4668,'2.1.trackMPD'!$R$7:$R$29,'2.1.trackMPD'!$T$7:$T$29)</f>
        <v>5</v>
      </c>
      <c r="D4668">
        <v>1</v>
      </c>
      <c r="E4668" t="s">
        <v>6401</v>
      </c>
      <c r="F4668" t="s">
        <v>110</v>
      </c>
      <c r="G4668" t="s">
        <v>124</v>
      </c>
      <c r="H4668" t="s">
        <v>6399</v>
      </c>
    </row>
    <row r="4669" spans="1:8" x14ac:dyDescent="0.2">
      <c r="A4669" t="s">
        <v>21</v>
      </c>
      <c r="B4669" t="s">
        <v>167</v>
      </c>
      <c r="C4669">
        <f>_xlfn.XLOOKUP(B4669,'2.1.trackMPD'!$R$7:$R$29,'2.1.trackMPD'!$T$7:$T$29)</f>
        <v>5</v>
      </c>
      <c r="D4669">
        <v>1</v>
      </c>
      <c r="E4669" t="s">
        <v>6401</v>
      </c>
      <c r="F4669" t="s">
        <v>110</v>
      </c>
      <c r="G4669" t="s">
        <v>140</v>
      </c>
      <c r="H4669" t="s">
        <v>6399</v>
      </c>
    </row>
    <row r="4670" spans="1:8" x14ac:dyDescent="0.2">
      <c r="A4670" t="s">
        <v>21</v>
      </c>
      <c r="B4670" t="s">
        <v>167</v>
      </c>
      <c r="C4670">
        <f>_xlfn.XLOOKUP(B4670,'2.1.trackMPD'!$R$7:$R$29,'2.1.trackMPD'!$T$7:$T$29)</f>
        <v>5</v>
      </c>
      <c r="D4670">
        <v>10</v>
      </c>
      <c r="E4670" t="s">
        <v>6401</v>
      </c>
      <c r="F4670" t="s">
        <v>110</v>
      </c>
      <c r="G4670" t="s">
        <v>124</v>
      </c>
      <c r="H4670" t="s">
        <v>6398</v>
      </c>
    </row>
    <row r="4671" spans="1:8" x14ac:dyDescent="0.2">
      <c r="A4671" t="s">
        <v>21</v>
      </c>
      <c r="B4671" t="s">
        <v>167</v>
      </c>
      <c r="C4671">
        <f>_xlfn.XLOOKUP(B4671,'2.1.trackMPD'!$R$7:$R$29,'2.1.trackMPD'!$T$7:$T$29)</f>
        <v>5</v>
      </c>
      <c r="D4671">
        <v>10</v>
      </c>
      <c r="E4671" t="s">
        <v>6401</v>
      </c>
      <c r="F4671" t="s">
        <v>110</v>
      </c>
      <c r="G4671" t="s">
        <v>140</v>
      </c>
      <c r="H4671" t="s">
        <v>6398</v>
      </c>
    </row>
    <row r="4672" spans="1:8" x14ac:dyDescent="0.2">
      <c r="A4672" t="s">
        <v>21</v>
      </c>
      <c r="B4672" t="s">
        <v>167</v>
      </c>
      <c r="C4672">
        <f>_xlfn.XLOOKUP(B4672,'2.1.trackMPD'!$R$7:$R$29,'2.1.trackMPD'!$T$7:$T$29)</f>
        <v>5</v>
      </c>
      <c r="D4672">
        <v>10</v>
      </c>
      <c r="E4672" t="s">
        <v>6401</v>
      </c>
      <c r="F4672" t="s">
        <v>111</v>
      </c>
      <c r="G4672" t="s">
        <v>124</v>
      </c>
      <c r="H4672" t="s">
        <v>6398</v>
      </c>
    </row>
    <row r="4673" spans="1:8" x14ac:dyDescent="0.2">
      <c r="A4673" t="s">
        <v>21</v>
      </c>
      <c r="B4673" t="s">
        <v>167</v>
      </c>
      <c r="C4673">
        <f>_xlfn.XLOOKUP(B4673,'2.1.trackMPD'!$R$7:$R$29,'2.1.trackMPD'!$T$7:$T$29)</f>
        <v>5</v>
      </c>
      <c r="D4673">
        <v>10</v>
      </c>
      <c r="E4673" t="s">
        <v>6401</v>
      </c>
      <c r="F4673" t="s">
        <v>111</v>
      </c>
      <c r="G4673" t="s">
        <v>140</v>
      </c>
      <c r="H4673" t="s">
        <v>6398</v>
      </c>
    </row>
    <row r="4674" spans="1:8" x14ac:dyDescent="0.2">
      <c r="A4674" t="s">
        <v>21</v>
      </c>
      <c r="B4674" t="s">
        <v>167</v>
      </c>
      <c r="C4674">
        <f>_xlfn.XLOOKUP(B4674,'2.1.trackMPD'!$R$7:$R$29,'2.1.trackMPD'!$T$7:$T$29)</f>
        <v>5</v>
      </c>
      <c r="D4674">
        <v>10</v>
      </c>
      <c r="E4674" t="s">
        <v>6401</v>
      </c>
      <c r="F4674" t="s">
        <v>110</v>
      </c>
      <c r="G4674" t="s">
        <v>124</v>
      </c>
      <c r="H4674" t="s">
        <v>6399</v>
      </c>
    </row>
    <row r="4675" spans="1:8" x14ac:dyDescent="0.2">
      <c r="A4675" t="s">
        <v>21</v>
      </c>
      <c r="B4675" t="s">
        <v>167</v>
      </c>
      <c r="C4675">
        <f>_xlfn.XLOOKUP(B4675,'2.1.trackMPD'!$R$7:$R$29,'2.1.trackMPD'!$T$7:$T$29)</f>
        <v>5</v>
      </c>
      <c r="D4675">
        <v>10</v>
      </c>
      <c r="E4675" t="s">
        <v>6401</v>
      </c>
      <c r="F4675" t="s">
        <v>110</v>
      </c>
      <c r="G4675" t="s">
        <v>140</v>
      </c>
      <c r="H4675" t="s">
        <v>6399</v>
      </c>
    </row>
    <row r="4676" spans="1:8" x14ac:dyDescent="0.2">
      <c r="A4676" t="s">
        <v>21</v>
      </c>
      <c r="B4676" t="s">
        <v>167</v>
      </c>
      <c r="C4676">
        <f>_xlfn.XLOOKUP(B4676,'2.1.trackMPD'!$R$7:$R$29,'2.1.trackMPD'!$T$7:$T$29)</f>
        <v>5</v>
      </c>
      <c r="D4676">
        <v>100</v>
      </c>
      <c r="E4676" t="s">
        <v>6401</v>
      </c>
      <c r="F4676" t="s">
        <v>110</v>
      </c>
      <c r="G4676" t="s">
        <v>124</v>
      </c>
      <c r="H4676" t="s">
        <v>6398</v>
      </c>
    </row>
    <row r="4677" spans="1:8" x14ac:dyDescent="0.2">
      <c r="A4677" t="s">
        <v>21</v>
      </c>
      <c r="B4677" t="s">
        <v>167</v>
      </c>
      <c r="C4677">
        <f>_xlfn.XLOOKUP(B4677,'2.1.trackMPD'!$R$7:$R$29,'2.1.trackMPD'!$T$7:$T$29)</f>
        <v>5</v>
      </c>
      <c r="D4677">
        <v>100</v>
      </c>
      <c r="E4677" t="s">
        <v>6401</v>
      </c>
      <c r="F4677" t="s">
        <v>110</v>
      </c>
      <c r="G4677" t="s">
        <v>140</v>
      </c>
      <c r="H4677" t="s">
        <v>6398</v>
      </c>
    </row>
    <row r="4678" spans="1:8" x14ac:dyDescent="0.2">
      <c r="A4678" t="s">
        <v>21</v>
      </c>
      <c r="B4678" t="s">
        <v>167</v>
      </c>
      <c r="C4678">
        <f>_xlfn.XLOOKUP(B4678,'2.1.trackMPD'!$R$7:$R$29,'2.1.trackMPD'!$T$7:$T$29)</f>
        <v>5</v>
      </c>
      <c r="D4678">
        <v>100</v>
      </c>
      <c r="E4678" t="s">
        <v>6401</v>
      </c>
      <c r="F4678" t="s">
        <v>111</v>
      </c>
      <c r="G4678" t="s">
        <v>124</v>
      </c>
      <c r="H4678" t="s">
        <v>6398</v>
      </c>
    </row>
    <row r="4679" spans="1:8" x14ac:dyDescent="0.2">
      <c r="A4679" t="s">
        <v>21</v>
      </c>
      <c r="B4679" t="s">
        <v>167</v>
      </c>
      <c r="C4679">
        <f>_xlfn.XLOOKUP(B4679,'2.1.trackMPD'!$R$7:$R$29,'2.1.trackMPD'!$T$7:$T$29)</f>
        <v>5</v>
      </c>
      <c r="D4679">
        <v>100</v>
      </c>
      <c r="E4679" t="s">
        <v>6401</v>
      </c>
      <c r="F4679" t="s">
        <v>111</v>
      </c>
      <c r="G4679" t="s">
        <v>140</v>
      </c>
      <c r="H4679" t="s">
        <v>6398</v>
      </c>
    </row>
    <row r="4680" spans="1:8" x14ac:dyDescent="0.2">
      <c r="A4680" t="s">
        <v>21</v>
      </c>
      <c r="B4680" t="s">
        <v>167</v>
      </c>
      <c r="C4680">
        <f>_xlfn.XLOOKUP(B4680,'2.1.trackMPD'!$R$7:$R$29,'2.1.trackMPD'!$T$7:$T$29)</f>
        <v>5</v>
      </c>
      <c r="D4680">
        <v>100</v>
      </c>
      <c r="E4680" t="s">
        <v>6401</v>
      </c>
      <c r="F4680" t="s">
        <v>110</v>
      </c>
      <c r="G4680" t="s">
        <v>124</v>
      </c>
      <c r="H4680" t="s">
        <v>6399</v>
      </c>
    </row>
    <row r="4681" spans="1:8" x14ac:dyDescent="0.2">
      <c r="A4681" t="s">
        <v>21</v>
      </c>
      <c r="B4681" t="s">
        <v>167</v>
      </c>
      <c r="C4681">
        <f>_xlfn.XLOOKUP(B4681,'2.1.trackMPD'!$R$7:$R$29,'2.1.trackMPD'!$T$7:$T$29)</f>
        <v>5</v>
      </c>
      <c r="D4681">
        <v>100</v>
      </c>
      <c r="E4681" t="s">
        <v>6401</v>
      </c>
      <c r="F4681" t="s">
        <v>110</v>
      </c>
      <c r="G4681" t="s">
        <v>140</v>
      </c>
      <c r="H4681" t="s">
        <v>6399</v>
      </c>
    </row>
    <row r="4682" spans="1:8" x14ac:dyDescent="0.2">
      <c r="A4682" t="s">
        <v>21</v>
      </c>
      <c r="B4682" t="s">
        <v>168</v>
      </c>
      <c r="C4682">
        <f>_xlfn.XLOOKUP(B4682,'2.1.trackMPD'!$R$7:$R$29,'2.1.trackMPD'!$T$7:$T$29)</f>
        <v>6</v>
      </c>
      <c r="D4682">
        <v>1</v>
      </c>
      <c r="E4682" t="s">
        <v>6396</v>
      </c>
      <c r="F4682" t="s">
        <v>110</v>
      </c>
      <c r="G4682" t="s">
        <v>124</v>
      </c>
      <c r="H4682" t="s">
        <v>6398</v>
      </c>
    </row>
    <row r="4683" spans="1:8" x14ac:dyDescent="0.2">
      <c r="A4683" t="s">
        <v>21</v>
      </c>
      <c r="B4683" t="s">
        <v>168</v>
      </c>
      <c r="C4683">
        <f>_xlfn.XLOOKUP(B4683,'2.1.trackMPD'!$R$7:$R$29,'2.1.trackMPD'!$T$7:$T$29)</f>
        <v>6</v>
      </c>
      <c r="D4683">
        <v>1</v>
      </c>
      <c r="E4683" t="s">
        <v>6396</v>
      </c>
      <c r="F4683" t="s">
        <v>110</v>
      </c>
      <c r="G4683" t="s">
        <v>140</v>
      </c>
      <c r="H4683" t="s">
        <v>6398</v>
      </c>
    </row>
    <row r="4684" spans="1:8" x14ac:dyDescent="0.2">
      <c r="A4684" t="s">
        <v>21</v>
      </c>
      <c r="B4684" t="s">
        <v>168</v>
      </c>
      <c r="C4684">
        <f>_xlfn.XLOOKUP(B4684,'2.1.trackMPD'!$R$7:$R$29,'2.1.trackMPD'!$T$7:$T$29)</f>
        <v>6</v>
      </c>
      <c r="D4684">
        <v>1</v>
      </c>
      <c r="E4684" t="s">
        <v>6396</v>
      </c>
      <c r="F4684" t="s">
        <v>111</v>
      </c>
      <c r="G4684" t="s">
        <v>124</v>
      </c>
      <c r="H4684" t="s">
        <v>6398</v>
      </c>
    </row>
    <row r="4685" spans="1:8" x14ac:dyDescent="0.2">
      <c r="A4685" t="s">
        <v>21</v>
      </c>
      <c r="B4685" t="s">
        <v>168</v>
      </c>
      <c r="C4685">
        <f>_xlfn.XLOOKUP(B4685,'2.1.trackMPD'!$R$7:$R$29,'2.1.trackMPD'!$T$7:$T$29)</f>
        <v>6</v>
      </c>
      <c r="D4685">
        <v>1</v>
      </c>
      <c r="E4685" t="s">
        <v>6396</v>
      </c>
      <c r="F4685" t="s">
        <v>111</v>
      </c>
      <c r="G4685" t="s">
        <v>140</v>
      </c>
      <c r="H4685" t="s">
        <v>6398</v>
      </c>
    </row>
    <row r="4686" spans="1:8" x14ac:dyDescent="0.2">
      <c r="A4686" t="s">
        <v>21</v>
      </c>
      <c r="B4686" t="s">
        <v>168</v>
      </c>
      <c r="C4686">
        <f>_xlfn.XLOOKUP(B4686,'2.1.trackMPD'!$R$7:$R$29,'2.1.trackMPD'!$T$7:$T$29)</f>
        <v>6</v>
      </c>
      <c r="D4686">
        <v>1</v>
      </c>
      <c r="E4686" t="s">
        <v>6396</v>
      </c>
      <c r="F4686" t="s">
        <v>110</v>
      </c>
      <c r="G4686" t="s">
        <v>124</v>
      </c>
      <c r="H4686" t="s">
        <v>6399</v>
      </c>
    </row>
    <row r="4687" spans="1:8" x14ac:dyDescent="0.2">
      <c r="A4687" t="s">
        <v>21</v>
      </c>
      <c r="B4687" t="s">
        <v>168</v>
      </c>
      <c r="C4687">
        <f>_xlfn.XLOOKUP(B4687,'2.1.trackMPD'!$R$7:$R$29,'2.1.trackMPD'!$T$7:$T$29)</f>
        <v>6</v>
      </c>
      <c r="D4687">
        <v>1</v>
      </c>
      <c r="E4687" t="s">
        <v>6396</v>
      </c>
      <c r="F4687" t="s">
        <v>110</v>
      </c>
      <c r="G4687" t="s">
        <v>140</v>
      </c>
      <c r="H4687" t="s">
        <v>6399</v>
      </c>
    </row>
    <row r="4688" spans="1:8" x14ac:dyDescent="0.2">
      <c r="A4688" t="s">
        <v>21</v>
      </c>
      <c r="B4688" t="s">
        <v>168</v>
      </c>
      <c r="C4688">
        <f>_xlfn.XLOOKUP(B4688,'2.1.trackMPD'!$R$7:$R$29,'2.1.trackMPD'!$T$7:$T$29)</f>
        <v>6</v>
      </c>
      <c r="D4688">
        <v>10</v>
      </c>
      <c r="E4688" t="s">
        <v>6396</v>
      </c>
      <c r="F4688" t="s">
        <v>110</v>
      </c>
      <c r="G4688" t="s">
        <v>124</v>
      </c>
      <c r="H4688" t="s">
        <v>6398</v>
      </c>
    </row>
    <row r="4689" spans="1:8" x14ac:dyDescent="0.2">
      <c r="A4689" t="s">
        <v>21</v>
      </c>
      <c r="B4689" t="s">
        <v>168</v>
      </c>
      <c r="C4689">
        <f>_xlfn.XLOOKUP(B4689,'2.1.trackMPD'!$R$7:$R$29,'2.1.trackMPD'!$T$7:$T$29)</f>
        <v>6</v>
      </c>
      <c r="D4689">
        <v>10</v>
      </c>
      <c r="E4689" t="s">
        <v>6396</v>
      </c>
      <c r="F4689" t="s">
        <v>110</v>
      </c>
      <c r="G4689" t="s">
        <v>140</v>
      </c>
      <c r="H4689" t="s">
        <v>6398</v>
      </c>
    </row>
    <row r="4690" spans="1:8" x14ac:dyDescent="0.2">
      <c r="A4690" t="s">
        <v>21</v>
      </c>
      <c r="B4690" t="s">
        <v>168</v>
      </c>
      <c r="C4690">
        <f>_xlfn.XLOOKUP(B4690,'2.1.trackMPD'!$R$7:$R$29,'2.1.trackMPD'!$T$7:$T$29)</f>
        <v>6</v>
      </c>
      <c r="D4690">
        <v>10</v>
      </c>
      <c r="E4690" t="s">
        <v>6396</v>
      </c>
      <c r="F4690" t="s">
        <v>111</v>
      </c>
      <c r="G4690" t="s">
        <v>124</v>
      </c>
      <c r="H4690" t="s">
        <v>6398</v>
      </c>
    </row>
    <row r="4691" spans="1:8" x14ac:dyDescent="0.2">
      <c r="A4691" t="s">
        <v>21</v>
      </c>
      <c r="B4691" t="s">
        <v>168</v>
      </c>
      <c r="C4691">
        <f>_xlfn.XLOOKUP(B4691,'2.1.trackMPD'!$R$7:$R$29,'2.1.trackMPD'!$T$7:$T$29)</f>
        <v>6</v>
      </c>
      <c r="D4691">
        <v>10</v>
      </c>
      <c r="E4691" t="s">
        <v>6396</v>
      </c>
      <c r="F4691" t="s">
        <v>111</v>
      </c>
      <c r="G4691" t="s">
        <v>140</v>
      </c>
      <c r="H4691" t="s">
        <v>6398</v>
      </c>
    </row>
    <row r="4692" spans="1:8" x14ac:dyDescent="0.2">
      <c r="A4692" t="s">
        <v>21</v>
      </c>
      <c r="B4692" t="s">
        <v>168</v>
      </c>
      <c r="C4692">
        <f>_xlfn.XLOOKUP(B4692,'2.1.trackMPD'!$R$7:$R$29,'2.1.trackMPD'!$T$7:$T$29)</f>
        <v>6</v>
      </c>
      <c r="D4692">
        <v>10</v>
      </c>
      <c r="E4692" t="s">
        <v>6396</v>
      </c>
      <c r="F4692" t="s">
        <v>110</v>
      </c>
      <c r="G4692" t="s">
        <v>124</v>
      </c>
      <c r="H4692" t="s">
        <v>6399</v>
      </c>
    </row>
    <row r="4693" spans="1:8" x14ac:dyDescent="0.2">
      <c r="A4693" t="s">
        <v>21</v>
      </c>
      <c r="B4693" t="s">
        <v>168</v>
      </c>
      <c r="C4693">
        <f>_xlfn.XLOOKUP(B4693,'2.1.trackMPD'!$R$7:$R$29,'2.1.trackMPD'!$T$7:$T$29)</f>
        <v>6</v>
      </c>
      <c r="D4693">
        <v>10</v>
      </c>
      <c r="E4693" t="s">
        <v>6396</v>
      </c>
      <c r="F4693" t="s">
        <v>110</v>
      </c>
      <c r="G4693" t="s">
        <v>140</v>
      </c>
      <c r="H4693" t="s">
        <v>6399</v>
      </c>
    </row>
    <row r="4694" spans="1:8" x14ac:dyDescent="0.2">
      <c r="A4694" t="s">
        <v>21</v>
      </c>
      <c r="B4694" t="s">
        <v>168</v>
      </c>
      <c r="C4694">
        <f>_xlfn.XLOOKUP(B4694,'2.1.trackMPD'!$R$7:$R$29,'2.1.trackMPD'!$T$7:$T$29)</f>
        <v>6</v>
      </c>
      <c r="D4694">
        <v>100</v>
      </c>
      <c r="E4694" t="s">
        <v>6396</v>
      </c>
      <c r="F4694" t="s">
        <v>110</v>
      </c>
      <c r="G4694" t="s">
        <v>124</v>
      </c>
      <c r="H4694" t="s">
        <v>6398</v>
      </c>
    </row>
    <row r="4695" spans="1:8" x14ac:dyDescent="0.2">
      <c r="A4695" t="s">
        <v>21</v>
      </c>
      <c r="B4695" t="s">
        <v>168</v>
      </c>
      <c r="C4695">
        <f>_xlfn.XLOOKUP(B4695,'2.1.trackMPD'!$R$7:$R$29,'2.1.trackMPD'!$T$7:$T$29)</f>
        <v>6</v>
      </c>
      <c r="D4695">
        <v>100</v>
      </c>
      <c r="E4695" t="s">
        <v>6396</v>
      </c>
      <c r="F4695" t="s">
        <v>110</v>
      </c>
      <c r="G4695" t="s">
        <v>140</v>
      </c>
      <c r="H4695" t="s">
        <v>6398</v>
      </c>
    </row>
    <row r="4696" spans="1:8" x14ac:dyDescent="0.2">
      <c r="A4696" t="s">
        <v>21</v>
      </c>
      <c r="B4696" t="s">
        <v>168</v>
      </c>
      <c r="C4696">
        <f>_xlfn.XLOOKUP(B4696,'2.1.trackMPD'!$R$7:$R$29,'2.1.trackMPD'!$T$7:$T$29)</f>
        <v>6</v>
      </c>
      <c r="D4696">
        <v>100</v>
      </c>
      <c r="E4696" t="s">
        <v>6396</v>
      </c>
      <c r="F4696" t="s">
        <v>111</v>
      </c>
      <c r="G4696" t="s">
        <v>124</v>
      </c>
      <c r="H4696" t="s">
        <v>6398</v>
      </c>
    </row>
    <row r="4697" spans="1:8" x14ac:dyDescent="0.2">
      <c r="A4697" t="s">
        <v>21</v>
      </c>
      <c r="B4697" t="s">
        <v>168</v>
      </c>
      <c r="C4697">
        <f>_xlfn.XLOOKUP(B4697,'2.1.trackMPD'!$R$7:$R$29,'2.1.trackMPD'!$T$7:$T$29)</f>
        <v>6</v>
      </c>
      <c r="D4697">
        <v>100</v>
      </c>
      <c r="E4697" t="s">
        <v>6396</v>
      </c>
      <c r="F4697" t="s">
        <v>111</v>
      </c>
      <c r="G4697" t="s">
        <v>140</v>
      </c>
      <c r="H4697" t="s">
        <v>6398</v>
      </c>
    </row>
    <row r="4698" spans="1:8" x14ac:dyDescent="0.2">
      <c r="A4698" t="s">
        <v>21</v>
      </c>
      <c r="B4698" t="s">
        <v>168</v>
      </c>
      <c r="C4698">
        <f>_xlfn.XLOOKUP(B4698,'2.1.trackMPD'!$R$7:$R$29,'2.1.trackMPD'!$T$7:$T$29)</f>
        <v>6</v>
      </c>
      <c r="D4698">
        <v>100</v>
      </c>
      <c r="E4698" t="s">
        <v>6396</v>
      </c>
      <c r="F4698" t="s">
        <v>110</v>
      </c>
      <c r="G4698" t="s">
        <v>124</v>
      </c>
      <c r="H4698" t="s">
        <v>6399</v>
      </c>
    </row>
    <row r="4699" spans="1:8" x14ac:dyDescent="0.2">
      <c r="A4699" t="s">
        <v>21</v>
      </c>
      <c r="B4699" t="s">
        <v>168</v>
      </c>
      <c r="C4699">
        <f>_xlfn.XLOOKUP(B4699,'2.1.trackMPD'!$R$7:$R$29,'2.1.trackMPD'!$T$7:$T$29)</f>
        <v>6</v>
      </c>
      <c r="D4699">
        <v>100</v>
      </c>
      <c r="E4699" t="s">
        <v>6396</v>
      </c>
      <c r="F4699" t="s">
        <v>110</v>
      </c>
      <c r="G4699" t="s">
        <v>140</v>
      </c>
      <c r="H4699" t="s">
        <v>6399</v>
      </c>
    </row>
    <row r="4700" spans="1:8" x14ac:dyDescent="0.2">
      <c r="A4700" t="s">
        <v>21</v>
      </c>
      <c r="B4700" t="s">
        <v>168</v>
      </c>
      <c r="C4700">
        <f>_xlfn.XLOOKUP(B4700,'2.1.trackMPD'!$R$7:$R$29,'2.1.trackMPD'!$T$7:$T$29)</f>
        <v>6</v>
      </c>
      <c r="D4700">
        <v>1000</v>
      </c>
      <c r="E4700" t="s">
        <v>6396</v>
      </c>
      <c r="F4700" t="s">
        <v>110</v>
      </c>
      <c r="G4700" t="s">
        <v>124</v>
      </c>
      <c r="H4700" t="s">
        <v>6398</v>
      </c>
    </row>
    <row r="4701" spans="1:8" x14ac:dyDescent="0.2">
      <c r="A4701" t="s">
        <v>21</v>
      </c>
      <c r="B4701" t="s">
        <v>168</v>
      </c>
      <c r="C4701">
        <f>_xlfn.XLOOKUP(B4701,'2.1.trackMPD'!$R$7:$R$29,'2.1.trackMPD'!$T$7:$T$29)</f>
        <v>6</v>
      </c>
      <c r="D4701">
        <v>1000</v>
      </c>
      <c r="E4701" t="s">
        <v>6396</v>
      </c>
      <c r="F4701" t="s">
        <v>110</v>
      </c>
      <c r="G4701" t="s">
        <v>140</v>
      </c>
      <c r="H4701" t="s">
        <v>6398</v>
      </c>
    </row>
    <row r="4702" spans="1:8" x14ac:dyDescent="0.2">
      <c r="A4702" t="s">
        <v>21</v>
      </c>
      <c r="B4702" t="s">
        <v>168</v>
      </c>
      <c r="C4702">
        <f>_xlfn.XLOOKUP(B4702,'2.1.trackMPD'!$R$7:$R$29,'2.1.trackMPD'!$T$7:$T$29)</f>
        <v>6</v>
      </c>
      <c r="D4702">
        <v>1000</v>
      </c>
      <c r="E4702" t="s">
        <v>6396</v>
      </c>
      <c r="F4702" t="s">
        <v>111</v>
      </c>
      <c r="G4702" t="s">
        <v>124</v>
      </c>
      <c r="H4702" t="s">
        <v>6398</v>
      </c>
    </row>
    <row r="4703" spans="1:8" x14ac:dyDescent="0.2">
      <c r="A4703" t="s">
        <v>21</v>
      </c>
      <c r="B4703" t="s">
        <v>168</v>
      </c>
      <c r="C4703">
        <f>_xlfn.XLOOKUP(B4703,'2.1.trackMPD'!$R$7:$R$29,'2.1.trackMPD'!$T$7:$T$29)</f>
        <v>6</v>
      </c>
      <c r="D4703">
        <v>1000</v>
      </c>
      <c r="E4703" t="s">
        <v>6396</v>
      </c>
      <c r="F4703" t="s">
        <v>111</v>
      </c>
      <c r="G4703" t="s">
        <v>140</v>
      </c>
      <c r="H4703" t="s">
        <v>6398</v>
      </c>
    </row>
    <row r="4704" spans="1:8" x14ac:dyDescent="0.2">
      <c r="A4704" t="s">
        <v>21</v>
      </c>
      <c r="B4704" t="s">
        <v>168</v>
      </c>
      <c r="C4704">
        <f>_xlfn.XLOOKUP(B4704,'2.1.trackMPD'!$R$7:$R$29,'2.1.trackMPD'!$T$7:$T$29)</f>
        <v>6</v>
      </c>
      <c r="D4704">
        <v>1000</v>
      </c>
      <c r="E4704" t="s">
        <v>6396</v>
      </c>
      <c r="F4704" t="s">
        <v>110</v>
      </c>
      <c r="G4704" t="s">
        <v>124</v>
      </c>
      <c r="H4704" t="s">
        <v>6399</v>
      </c>
    </row>
    <row r="4705" spans="1:8" x14ac:dyDescent="0.2">
      <c r="A4705" t="s">
        <v>21</v>
      </c>
      <c r="B4705" t="s">
        <v>168</v>
      </c>
      <c r="C4705">
        <f>_xlfn.XLOOKUP(B4705,'2.1.trackMPD'!$R$7:$R$29,'2.1.trackMPD'!$T$7:$T$29)</f>
        <v>6</v>
      </c>
      <c r="D4705">
        <v>1000</v>
      </c>
      <c r="E4705" t="s">
        <v>6396</v>
      </c>
      <c r="F4705" t="s">
        <v>110</v>
      </c>
      <c r="G4705" t="s">
        <v>140</v>
      </c>
      <c r="H4705" t="s">
        <v>6399</v>
      </c>
    </row>
    <row r="4706" spans="1:8" x14ac:dyDescent="0.2">
      <c r="A4706" t="s">
        <v>21</v>
      </c>
      <c r="B4706" t="s">
        <v>168</v>
      </c>
      <c r="C4706">
        <f>_xlfn.XLOOKUP(B4706,'2.1.trackMPD'!$R$7:$R$29,'2.1.trackMPD'!$T$7:$T$29)</f>
        <v>6</v>
      </c>
      <c r="D4706">
        <v>5000</v>
      </c>
      <c r="E4706" t="s">
        <v>6396</v>
      </c>
      <c r="F4706" t="s">
        <v>110</v>
      </c>
      <c r="G4706" t="s">
        <v>124</v>
      </c>
      <c r="H4706" t="s">
        <v>6398</v>
      </c>
    </row>
    <row r="4707" spans="1:8" x14ac:dyDescent="0.2">
      <c r="A4707" t="s">
        <v>21</v>
      </c>
      <c r="B4707" t="s">
        <v>168</v>
      </c>
      <c r="C4707">
        <f>_xlfn.XLOOKUP(B4707,'2.1.trackMPD'!$R$7:$R$29,'2.1.trackMPD'!$T$7:$T$29)</f>
        <v>6</v>
      </c>
      <c r="D4707">
        <v>5000</v>
      </c>
      <c r="E4707" t="s">
        <v>6396</v>
      </c>
      <c r="F4707" t="s">
        <v>110</v>
      </c>
      <c r="G4707" t="s">
        <v>140</v>
      </c>
      <c r="H4707" t="s">
        <v>6398</v>
      </c>
    </row>
    <row r="4708" spans="1:8" x14ac:dyDescent="0.2">
      <c r="A4708" t="s">
        <v>21</v>
      </c>
      <c r="B4708" t="s">
        <v>168</v>
      </c>
      <c r="C4708">
        <f>_xlfn.XLOOKUP(B4708,'2.1.trackMPD'!$R$7:$R$29,'2.1.trackMPD'!$T$7:$T$29)</f>
        <v>6</v>
      </c>
      <c r="D4708">
        <v>5000</v>
      </c>
      <c r="E4708" t="s">
        <v>6396</v>
      </c>
      <c r="F4708" t="s">
        <v>111</v>
      </c>
      <c r="G4708" t="s">
        <v>124</v>
      </c>
      <c r="H4708" t="s">
        <v>6398</v>
      </c>
    </row>
    <row r="4709" spans="1:8" x14ac:dyDescent="0.2">
      <c r="A4709" t="s">
        <v>21</v>
      </c>
      <c r="B4709" t="s">
        <v>168</v>
      </c>
      <c r="C4709">
        <f>_xlfn.XLOOKUP(B4709,'2.1.trackMPD'!$R$7:$R$29,'2.1.trackMPD'!$T$7:$T$29)</f>
        <v>6</v>
      </c>
      <c r="D4709">
        <v>5000</v>
      </c>
      <c r="E4709" t="s">
        <v>6396</v>
      </c>
      <c r="F4709" t="s">
        <v>111</v>
      </c>
      <c r="G4709" t="s">
        <v>140</v>
      </c>
      <c r="H4709" t="s">
        <v>6398</v>
      </c>
    </row>
    <row r="4710" spans="1:8" x14ac:dyDescent="0.2">
      <c r="A4710" t="s">
        <v>21</v>
      </c>
      <c r="B4710" t="s">
        <v>168</v>
      </c>
      <c r="C4710">
        <f>_xlfn.XLOOKUP(B4710,'2.1.trackMPD'!$R$7:$R$29,'2.1.trackMPD'!$T$7:$T$29)</f>
        <v>6</v>
      </c>
      <c r="D4710">
        <v>5000</v>
      </c>
      <c r="E4710" t="s">
        <v>6396</v>
      </c>
      <c r="F4710" t="s">
        <v>110</v>
      </c>
      <c r="G4710" t="s">
        <v>124</v>
      </c>
      <c r="H4710" t="s">
        <v>6399</v>
      </c>
    </row>
    <row r="4711" spans="1:8" x14ac:dyDescent="0.2">
      <c r="A4711" t="s">
        <v>21</v>
      </c>
      <c r="B4711" t="s">
        <v>168</v>
      </c>
      <c r="C4711">
        <f>_xlfn.XLOOKUP(B4711,'2.1.trackMPD'!$R$7:$R$29,'2.1.trackMPD'!$T$7:$T$29)</f>
        <v>6</v>
      </c>
      <c r="D4711">
        <v>5000</v>
      </c>
      <c r="E4711" t="s">
        <v>6396</v>
      </c>
      <c r="F4711" t="s">
        <v>110</v>
      </c>
      <c r="G4711" t="s">
        <v>140</v>
      </c>
      <c r="H4711" t="s">
        <v>6399</v>
      </c>
    </row>
    <row r="4712" spans="1:8" x14ac:dyDescent="0.2">
      <c r="A4712" t="s">
        <v>21</v>
      </c>
      <c r="B4712" t="s">
        <v>168</v>
      </c>
      <c r="C4712">
        <f>_xlfn.XLOOKUP(B4712,'2.1.trackMPD'!$R$7:$R$29,'2.1.trackMPD'!$T$7:$T$29)</f>
        <v>6</v>
      </c>
      <c r="D4712">
        <v>1</v>
      </c>
      <c r="E4712" t="s">
        <v>6400</v>
      </c>
      <c r="F4712" t="s">
        <v>110</v>
      </c>
      <c r="G4712" t="s">
        <v>124</v>
      </c>
      <c r="H4712" t="s">
        <v>6398</v>
      </c>
    </row>
    <row r="4713" spans="1:8" x14ac:dyDescent="0.2">
      <c r="A4713" t="s">
        <v>21</v>
      </c>
      <c r="B4713" t="s">
        <v>168</v>
      </c>
      <c r="C4713">
        <f>_xlfn.XLOOKUP(B4713,'2.1.trackMPD'!$R$7:$R$29,'2.1.trackMPD'!$T$7:$T$29)</f>
        <v>6</v>
      </c>
      <c r="D4713">
        <v>1</v>
      </c>
      <c r="E4713" t="s">
        <v>6400</v>
      </c>
      <c r="F4713" t="s">
        <v>110</v>
      </c>
      <c r="G4713" t="s">
        <v>140</v>
      </c>
      <c r="H4713" t="s">
        <v>6398</v>
      </c>
    </row>
    <row r="4714" spans="1:8" x14ac:dyDescent="0.2">
      <c r="A4714" t="s">
        <v>21</v>
      </c>
      <c r="B4714" t="s">
        <v>168</v>
      </c>
      <c r="C4714">
        <f>_xlfn.XLOOKUP(B4714,'2.1.trackMPD'!$R$7:$R$29,'2.1.trackMPD'!$T$7:$T$29)</f>
        <v>6</v>
      </c>
      <c r="D4714">
        <v>1</v>
      </c>
      <c r="E4714" t="s">
        <v>6400</v>
      </c>
      <c r="F4714" t="s">
        <v>111</v>
      </c>
      <c r="G4714" t="s">
        <v>124</v>
      </c>
      <c r="H4714" t="s">
        <v>6398</v>
      </c>
    </row>
    <row r="4715" spans="1:8" x14ac:dyDescent="0.2">
      <c r="A4715" t="s">
        <v>21</v>
      </c>
      <c r="B4715" t="s">
        <v>168</v>
      </c>
      <c r="C4715">
        <f>_xlfn.XLOOKUP(B4715,'2.1.trackMPD'!$R$7:$R$29,'2.1.trackMPD'!$T$7:$T$29)</f>
        <v>6</v>
      </c>
      <c r="D4715">
        <v>1</v>
      </c>
      <c r="E4715" t="s">
        <v>6400</v>
      </c>
      <c r="F4715" t="s">
        <v>111</v>
      </c>
      <c r="G4715" t="s">
        <v>140</v>
      </c>
      <c r="H4715" t="s">
        <v>6398</v>
      </c>
    </row>
    <row r="4716" spans="1:8" x14ac:dyDescent="0.2">
      <c r="A4716" t="s">
        <v>21</v>
      </c>
      <c r="B4716" t="s">
        <v>168</v>
      </c>
      <c r="C4716">
        <f>_xlfn.XLOOKUP(B4716,'2.1.trackMPD'!$R$7:$R$29,'2.1.trackMPD'!$T$7:$T$29)</f>
        <v>6</v>
      </c>
      <c r="D4716">
        <v>1</v>
      </c>
      <c r="E4716" t="s">
        <v>6400</v>
      </c>
      <c r="F4716" t="s">
        <v>110</v>
      </c>
      <c r="G4716" t="s">
        <v>124</v>
      </c>
      <c r="H4716" t="s">
        <v>6399</v>
      </c>
    </row>
    <row r="4717" spans="1:8" x14ac:dyDescent="0.2">
      <c r="A4717" t="s">
        <v>21</v>
      </c>
      <c r="B4717" t="s">
        <v>168</v>
      </c>
      <c r="C4717">
        <f>_xlfn.XLOOKUP(B4717,'2.1.trackMPD'!$R$7:$R$29,'2.1.trackMPD'!$T$7:$T$29)</f>
        <v>6</v>
      </c>
      <c r="D4717">
        <v>1</v>
      </c>
      <c r="E4717" t="s">
        <v>6400</v>
      </c>
      <c r="F4717" t="s">
        <v>110</v>
      </c>
      <c r="G4717" t="s">
        <v>140</v>
      </c>
      <c r="H4717" t="s">
        <v>6399</v>
      </c>
    </row>
    <row r="4718" spans="1:8" x14ac:dyDescent="0.2">
      <c r="A4718" t="s">
        <v>21</v>
      </c>
      <c r="B4718" t="s">
        <v>168</v>
      </c>
      <c r="C4718">
        <f>_xlfn.XLOOKUP(B4718,'2.1.trackMPD'!$R$7:$R$29,'2.1.trackMPD'!$T$7:$T$29)</f>
        <v>6</v>
      </c>
      <c r="D4718">
        <v>10</v>
      </c>
      <c r="E4718" t="s">
        <v>6400</v>
      </c>
      <c r="F4718" t="s">
        <v>110</v>
      </c>
      <c r="G4718" t="s">
        <v>124</v>
      </c>
      <c r="H4718" t="s">
        <v>6398</v>
      </c>
    </row>
    <row r="4719" spans="1:8" x14ac:dyDescent="0.2">
      <c r="A4719" t="s">
        <v>21</v>
      </c>
      <c r="B4719" t="s">
        <v>168</v>
      </c>
      <c r="C4719">
        <f>_xlfn.XLOOKUP(B4719,'2.1.trackMPD'!$R$7:$R$29,'2.1.trackMPD'!$T$7:$T$29)</f>
        <v>6</v>
      </c>
      <c r="D4719">
        <v>10</v>
      </c>
      <c r="E4719" t="s">
        <v>6400</v>
      </c>
      <c r="F4719" t="s">
        <v>110</v>
      </c>
      <c r="G4719" t="s">
        <v>140</v>
      </c>
      <c r="H4719" t="s">
        <v>6398</v>
      </c>
    </row>
    <row r="4720" spans="1:8" x14ac:dyDescent="0.2">
      <c r="A4720" t="s">
        <v>21</v>
      </c>
      <c r="B4720" t="s">
        <v>168</v>
      </c>
      <c r="C4720">
        <f>_xlfn.XLOOKUP(B4720,'2.1.trackMPD'!$R$7:$R$29,'2.1.trackMPD'!$T$7:$T$29)</f>
        <v>6</v>
      </c>
      <c r="D4720">
        <v>10</v>
      </c>
      <c r="E4720" t="s">
        <v>6400</v>
      </c>
      <c r="F4720" t="s">
        <v>111</v>
      </c>
      <c r="G4720" t="s">
        <v>124</v>
      </c>
      <c r="H4720" t="s">
        <v>6398</v>
      </c>
    </row>
    <row r="4721" spans="1:8" x14ac:dyDescent="0.2">
      <c r="A4721" t="s">
        <v>21</v>
      </c>
      <c r="B4721" t="s">
        <v>168</v>
      </c>
      <c r="C4721">
        <f>_xlfn.XLOOKUP(B4721,'2.1.trackMPD'!$R$7:$R$29,'2.1.trackMPD'!$T$7:$T$29)</f>
        <v>6</v>
      </c>
      <c r="D4721">
        <v>10</v>
      </c>
      <c r="E4721" t="s">
        <v>6400</v>
      </c>
      <c r="F4721" t="s">
        <v>111</v>
      </c>
      <c r="G4721" t="s">
        <v>140</v>
      </c>
      <c r="H4721" t="s">
        <v>6398</v>
      </c>
    </row>
    <row r="4722" spans="1:8" x14ac:dyDescent="0.2">
      <c r="A4722" t="s">
        <v>21</v>
      </c>
      <c r="B4722" t="s">
        <v>168</v>
      </c>
      <c r="C4722">
        <f>_xlfn.XLOOKUP(B4722,'2.1.trackMPD'!$R$7:$R$29,'2.1.trackMPD'!$T$7:$T$29)</f>
        <v>6</v>
      </c>
      <c r="D4722">
        <v>10</v>
      </c>
      <c r="E4722" t="s">
        <v>6400</v>
      </c>
      <c r="F4722" t="s">
        <v>110</v>
      </c>
      <c r="G4722" t="s">
        <v>124</v>
      </c>
      <c r="H4722" t="s">
        <v>6399</v>
      </c>
    </row>
    <row r="4723" spans="1:8" x14ac:dyDescent="0.2">
      <c r="A4723" t="s">
        <v>21</v>
      </c>
      <c r="B4723" t="s">
        <v>168</v>
      </c>
      <c r="C4723">
        <f>_xlfn.XLOOKUP(B4723,'2.1.trackMPD'!$R$7:$R$29,'2.1.trackMPD'!$T$7:$T$29)</f>
        <v>6</v>
      </c>
      <c r="D4723">
        <v>10</v>
      </c>
      <c r="E4723" t="s">
        <v>6400</v>
      </c>
      <c r="F4723" t="s">
        <v>110</v>
      </c>
      <c r="G4723" t="s">
        <v>140</v>
      </c>
      <c r="H4723" t="s">
        <v>6399</v>
      </c>
    </row>
    <row r="4724" spans="1:8" x14ac:dyDescent="0.2">
      <c r="A4724" t="s">
        <v>21</v>
      </c>
      <c r="B4724" t="s">
        <v>168</v>
      </c>
      <c r="C4724">
        <f>_xlfn.XLOOKUP(B4724,'2.1.trackMPD'!$R$7:$R$29,'2.1.trackMPD'!$T$7:$T$29)</f>
        <v>6</v>
      </c>
      <c r="D4724">
        <v>100</v>
      </c>
      <c r="E4724" t="s">
        <v>6400</v>
      </c>
      <c r="F4724" t="s">
        <v>110</v>
      </c>
      <c r="G4724" t="s">
        <v>124</v>
      </c>
      <c r="H4724" t="s">
        <v>6398</v>
      </c>
    </row>
    <row r="4725" spans="1:8" x14ac:dyDescent="0.2">
      <c r="A4725" t="s">
        <v>21</v>
      </c>
      <c r="B4725" t="s">
        <v>168</v>
      </c>
      <c r="C4725">
        <f>_xlfn.XLOOKUP(B4725,'2.1.trackMPD'!$R$7:$R$29,'2.1.trackMPD'!$T$7:$T$29)</f>
        <v>6</v>
      </c>
      <c r="D4725">
        <v>100</v>
      </c>
      <c r="E4725" t="s">
        <v>6400</v>
      </c>
      <c r="F4725" t="s">
        <v>110</v>
      </c>
      <c r="G4725" t="s">
        <v>140</v>
      </c>
      <c r="H4725" t="s">
        <v>6398</v>
      </c>
    </row>
    <row r="4726" spans="1:8" x14ac:dyDescent="0.2">
      <c r="A4726" t="s">
        <v>21</v>
      </c>
      <c r="B4726" t="s">
        <v>168</v>
      </c>
      <c r="C4726">
        <f>_xlfn.XLOOKUP(B4726,'2.1.trackMPD'!$R$7:$R$29,'2.1.trackMPD'!$T$7:$T$29)</f>
        <v>6</v>
      </c>
      <c r="D4726">
        <v>100</v>
      </c>
      <c r="E4726" t="s">
        <v>6400</v>
      </c>
      <c r="F4726" t="s">
        <v>111</v>
      </c>
      <c r="G4726" t="s">
        <v>124</v>
      </c>
      <c r="H4726" t="s">
        <v>6398</v>
      </c>
    </row>
    <row r="4727" spans="1:8" x14ac:dyDescent="0.2">
      <c r="A4727" t="s">
        <v>21</v>
      </c>
      <c r="B4727" t="s">
        <v>168</v>
      </c>
      <c r="C4727">
        <f>_xlfn.XLOOKUP(B4727,'2.1.trackMPD'!$R$7:$R$29,'2.1.trackMPD'!$T$7:$T$29)</f>
        <v>6</v>
      </c>
      <c r="D4727">
        <v>100</v>
      </c>
      <c r="E4727" t="s">
        <v>6400</v>
      </c>
      <c r="F4727" t="s">
        <v>111</v>
      </c>
      <c r="G4727" t="s">
        <v>140</v>
      </c>
      <c r="H4727" t="s">
        <v>6398</v>
      </c>
    </row>
    <row r="4728" spans="1:8" x14ac:dyDescent="0.2">
      <c r="A4728" t="s">
        <v>21</v>
      </c>
      <c r="B4728" t="s">
        <v>168</v>
      </c>
      <c r="C4728">
        <f>_xlfn.XLOOKUP(B4728,'2.1.trackMPD'!$R$7:$R$29,'2.1.trackMPD'!$T$7:$T$29)</f>
        <v>6</v>
      </c>
      <c r="D4728">
        <v>100</v>
      </c>
      <c r="E4728" t="s">
        <v>6400</v>
      </c>
      <c r="F4728" t="s">
        <v>110</v>
      </c>
      <c r="G4728" t="s">
        <v>124</v>
      </c>
      <c r="H4728" t="s">
        <v>6399</v>
      </c>
    </row>
    <row r="4729" spans="1:8" x14ac:dyDescent="0.2">
      <c r="A4729" t="s">
        <v>21</v>
      </c>
      <c r="B4729" t="s">
        <v>168</v>
      </c>
      <c r="C4729">
        <f>_xlfn.XLOOKUP(B4729,'2.1.trackMPD'!$R$7:$R$29,'2.1.trackMPD'!$T$7:$T$29)</f>
        <v>6</v>
      </c>
      <c r="D4729">
        <v>100</v>
      </c>
      <c r="E4729" t="s">
        <v>6400</v>
      </c>
      <c r="F4729" t="s">
        <v>110</v>
      </c>
      <c r="G4729" t="s">
        <v>140</v>
      </c>
      <c r="H4729" t="s">
        <v>6399</v>
      </c>
    </row>
    <row r="4730" spans="1:8" x14ac:dyDescent="0.2">
      <c r="A4730" t="s">
        <v>21</v>
      </c>
      <c r="B4730" t="s">
        <v>168</v>
      </c>
      <c r="C4730">
        <f>_xlfn.XLOOKUP(B4730,'2.1.trackMPD'!$R$7:$R$29,'2.1.trackMPD'!$T$7:$T$29)</f>
        <v>6</v>
      </c>
      <c r="D4730">
        <v>1000</v>
      </c>
      <c r="E4730" t="s">
        <v>6400</v>
      </c>
      <c r="F4730" t="s">
        <v>110</v>
      </c>
      <c r="G4730" t="s">
        <v>124</v>
      </c>
      <c r="H4730" t="s">
        <v>6398</v>
      </c>
    </row>
    <row r="4731" spans="1:8" x14ac:dyDescent="0.2">
      <c r="A4731" t="s">
        <v>21</v>
      </c>
      <c r="B4731" t="s">
        <v>168</v>
      </c>
      <c r="C4731">
        <f>_xlfn.XLOOKUP(B4731,'2.1.trackMPD'!$R$7:$R$29,'2.1.trackMPD'!$T$7:$T$29)</f>
        <v>6</v>
      </c>
      <c r="D4731">
        <v>1000</v>
      </c>
      <c r="E4731" t="s">
        <v>6400</v>
      </c>
      <c r="F4731" t="s">
        <v>110</v>
      </c>
      <c r="G4731" t="s">
        <v>140</v>
      </c>
      <c r="H4731" t="s">
        <v>6398</v>
      </c>
    </row>
    <row r="4732" spans="1:8" x14ac:dyDescent="0.2">
      <c r="A4732" t="s">
        <v>21</v>
      </c>
      <c r="B4732" t="s">
        <v>168</v>
      </c>
      <c r="C4732">
        <f>_xlfn.XLOOKUP(B4732,'2.1.trackMPD'!$R$7:$R$29,'2.1.trackMPD'!$T$7:$T$29)</f>
        <v>6</v>
      </c>
      <c r="D4732">
        <v>1000</v>
      </c>
      <c r="E4732" t="s">
        <v>6400</v>
      </c>
      <c r="F4732" t="s">
        <v>111</v>
      </c>
      <c r="G4732" t="s">
        <v>124</v>
      </c>
      <c r="H4732" t="s">
        <v>6398</v>
      </c>
    </row>
    <row r="4733" spans="1:8" x14ac:dyDescent="0.2">
      <c r="A4733" t="s">
        <v>21</v>
      </c>
      <c r="B4733" t="s">
        <v>168</v>
      </c>
      <c r="C4733">
        <f>_xlfn.XLOOKUP(B4733,'2.1.trackMPD'!$R$7:$R$29,'2.1.trackMPD'!$T$7:$T$29)</f>
        <v>6</v>
      </c>
      <c r="D4733">
        <v>1000</v>
      </c>
      <c r="E4733" t="s">
        <v>6400</v>
      </c>
      <c r="F4733" t="s">
        <v>111</v>
      </c>
      <c r="G4733" t="s">
        <v>140</v>
      </c>
      <c r="H4733" t="s">
        <v>6398</v>
      </c>
    </row>
    <row r="4734" spans="1:8" x14ac:dyDescent="0.2">
      <c r="A4734" t="s">
        <v>21</v>
      </c>
      <c r="B4734" t="s">
        <v>168</v>
      </c>
      <c r="C4734">
        <f>_xlfn.XLOOKUP(B4734,'2.1.trackMPD'!$R$7:$R$29,'2.1.trackMPD'!$T$7:$T$29)</f>
        <v>6</v>
      </c>
      <c r="D4734">
        <v>1000</v>
      </c>
      <c r="E4734" t="s">
        <v>6400</v>
      </c>
      <c r="F4734" t="s">
        <v>110</v>
      </c>
      <c r="G4734" t="s">
        <v>124</v>
      </c>
      <c r="H4734" t="s">
        <v>6399</v>
      </c>
    </row>
    <row r="4735" spans="1:8" x14ac:dyDescent="0.2">
      <c r="A4735" t="s">
        <v>21</v>
      </c>
      <c r="B4735" t="s">
        <v>168</v>
      </c>
      <c r="C4735">
        <f>_xlfn.XLOOKUP(B4735,'2.1.trackMPD'!$R$7:$R$29,'2.1.trackMPD'!$T$7:$T$29)</f>
        <v>6</v>
      </c>
      <c r="D4735">
        <v>1000</v>
      </c>
      <c r="E4735" t="s">
        <v>6400</v>
      </c>
      <c r="F4735" t="s">
        <v>110</v>
      </c>
      <c r="G4735" t="s">
        <v>140</v>
      </c>
      <c r="H4735" t="s">
        <v>6399</v>
      </c>
    </row>
    <row r="4736" spans="1:8" x14ac:dyDescent="0.2">
      <c r="A4736" t="s">
        <v>21</v>
      </c>
      <c r="B4736" t="s">
        <v>168</v>
      </c>
      <c r="C4736">
        <f>_xlfn.XLOOKUP(B4736,'2.1.trackMPD'!$R$7:$R$29,'2.1.trackMPD'!$T$7:$T$29)</f>
        <v>6</v>
      </c>
      <c r="D4736">
        <v>5000</v>
      </c>
      <c r="E4736" t="s">
        <v>6400</v>
      </c>
      <c r="F4736" t="s">
        <v>110</v>
      </c>
      <c r="G4736" t="s">
        <v>124</v>
      </c>
      <c r="H4736" t="s">
        <v>6398</v>
      </c>
    </row>
    <row r="4737" spans="1:8" x14ac:dyDescent="0.2">
      <c r="A4737" t="s">
        <v>21</v>
      </c>
      <c r="B4737" t="s">
        <v>168</v>
      </c>
      <c r="C4737">
        <f>_xlfn.XLOOKUP(B4737,'2.1.trackMPD'!$R$7:$R$29,'2.1.trackMPD'!$T$7:$T$29)</f>
        <v>6</v>
      </c>
      <c r="D4737">
        <v>5000</v>
      </c>
      <c r="E4737" t="s">
        <v>6400</v>
      </c>
      <c r="F4737" t="s">
        <v>110</v>
      </c>
      <c r="G4737" t="s">
        <v>140</v>
      </c>
      <c r="H4737" t="s">
        <v>6398</v>
      </c>
    </row>
    <row r="4738" spans="1:8" x14ac:dyDescent="0.2">
      <c r="A4738" t="s">
        <v>21</v>
      </c>
      <c r="B4738" t="s">
        <v>168</v>
      </c>
      <c r="C4738">
        <f>_xlfn.XLOOKUP(B4738,'2.1.trackMPD'!$R$7:$R$29,'2.1.trackMPD'!$T$7:$T$29)</f>
        <v>6</v>
      </c>
      <c r="D4738">
        <v>5000</v>
      </c>
      <c r="E4738" t="s">
        <v>6400</v>
      </c>
      <c r="F4738" t="s">
        <v>111</v>
      </c>
      <c r="G4738" t="s">
        <v>124</v>
      </c>
      <c r="H4738" t="s">
        <v>6398</v>
      </c>
    </row>
    <row r="4739" spans="1:8" x14ac:dyDescent="0.2">
      <c r="A4739" t="s">
        <v>21</v>
      </c>
      <c r="B4739" t="s">
        <v>168</v>
      </c>
      <c r="C4739">
        <f>_xlfn.XLOOKUP(B4739,'2.1.trackMPD'!$R$7:$R$29,'2.1.trackMPD'!$T$7:$T$29)</f>
        <v>6</v>
      </c>
      <c r="D4739">
        <v>5000</v>
      </c>
      <c r="E4739" t="s">
        <v>6400</v>
      </c>
      <c r="F4739" t="s">
        <v>111</v>
      </c>
      <c r="G4739" t="s">
        <v>140</v>
      </c>
      <c r="H4739" t="s">
        <v>6398</v>
      </c>
    </row>
    <row r="4740" spans="1:8" x14ac:dyDescent="0.2">
      <c r="A4740" t="s">
        <v>21</v>
      </c>
      <c r="B4740" t="s">
        <v>168</v>
      </c>
      <c r="C4740">
        <f>_xlfn.XLOOKUP(B4740,'2.1.trackMPD'!$R$7:$R$29,'2.1.trackMPD'!$T$7:$T$29)</f>
        <v>6</v>
      </c>
      <c r="D4740">
        <v>5000</v>
      </c>
      <c r="E4740" t="s">
        <v>6400</v>
      </c>
      <c r="F4740" t="s">
        <v>110</v>
      </c>
      <c r="G4740" t="s">
        <v>124</v>
      </c>
      <c r="H4740" t="s">
        <v>6399</v>
      </c>
    </row>
    <row r="4741" spans="1:8" x14ac:dyDescent="0.2">
      <c r="A4741" t="s">
        <v>21</v>
      </c>
      <c r="B4741" t="s">
        <v>168</v>
      </c>
      <c r="C4741">
        <f>_xlfn.XLOOKUP(B4741,'2.1.trackMPD'!$R$7:$R$29,'2.1.trackMPD'!$T$7:$T$29)</f>
        <v>6</v>
      </c>
      <c r="D4741">
        <v>5000</v>
      </c>
      <c r="E4741" t="s">
        <v>6400</v>
      </c>
      <c r="F4741" t="s">
        <v>110</v>
      </c>
      <c r="G4741" t="s">
        <v>140</v>
      </c>
      <c r="H4741" t="s">
        <v>6399</v>
      </c>
    </row>
    <row r="4742" spans="1:8" x14ac:dyDescent="0.2">
      <c r="A4742" t="s">
        <v>21</v>
      </c>
      <c r="B4742" t="s">
        <v>168</v>
      </c>
      <c r="C4742">
        <f>_xlfn.XLOOKUP(B4742,'2.1.trackMPD'!$R$7:$R$29,'2.1.trackMPD'!$T$7:$T$29)</f>
        <v>6</v>
      </c>
      <c r="D4742">
        <v>1</v>
      </c>
      <c r="E4742" t="s">
        <v>6401</v>
      </c>
      <c r="F4742" t="s">
        <v>110</v>
      </c>
      <c r="G4742" t="s">
        <v>124</v>
      </c>
      <c r="H4742" t="s">
        <v>6398</v>
      </c>
    </row>
    <row r="4743" spans="1:8" x14ac:dyDescent="0.2">
      <c r="A4743" t="s">
        <v>21</v>
      </c>
      <c r="B4743" t="s">
        <v>168</v>
      </c>
      <c r="C4743">
        <f>_xlfn.XLOOKUP(B4743,'2.1.trackMPD'!$R$7:$R$29,'2.1.trackMPD'!$T$7:$T$29)</f>
        <v>6</v>
      </c>
      <c r="D4743">
        <v>1</v>
      </c>
      <c r="E4743" t="s">
        <v>6401</v>
      </c>
      <c r="F4743" t="s">
        <v>110</v>
      </c>
      <c r="G4743" t="s">
        <v>140</v>
      </c>
      <c r="H4743" t="s">
        <v>6398</v>
      </c>
    </row>
    <row r="4744" spans="1:8" x14ac:dyDescent="0.2">
      <c r="A4744" t="s">
        <v>21</v>
      </c>
      <c r="B4744" t="s">
        <v>168</v>
      </c>
      <c r="C4744">
        <f>_xlfn.XLOOKUP(B4744,'2.1.trackMPD'!$R$7:$R$29,'2.1.trackMPD'!$T$7:$T$29)</f>
        <v>6</v>
      </c>
      <c r="D4744">
        <v>1</v>
      </c>
      <c r="E4744" t="s">
        <v>6401</v>
      </c>
      <c r="F4744" t="s">
        <v>111</v>
      </c>
      <c r="G4744" t="s">
        <v>124</v>
      </c>
      <c r="H4744" t="s">
        <v>6398</v>
      </c>
    </row>
    <row r="4745" spans="1:8" x14ac:dyDescent="0.2">
      <c r="A4745" t="s">
        <v>21</v>
      </c>
      <c r="B4745" t="s">
        <v>168</v>
      </c>
      <c r="C4745">
        <f>_xlfn.XLOOKUP(B4745,'2.1.trackMPD'!$R$7:$R$29,'2.1.trackMPD'!$T$7:$T$29)</f>
        <v>6</v>
      </c>
      <c r="D4745">
        <v>1</v>
      </c>
      <c r="E4745" t="s">
        <v>6401</v>
      </c>
      <c r="F4745" t="s">
        <v>111</v>
      </c>
      <c r="G4745" t="s">
        <v>140</v>
      </c>
      <c r="H4745" t="s">
        <v>6398</v>
      </c>
    </row>
    <row r="4746" spans="1:8" x14ac:dyDescent="0.2">
      <c r="A4746" t="s">
        <v>21</v>
      </c>
      <c r="B4746" t="s">
        <v>168</v>
      </c>
      <c r="C4746">
        <f>_xlfn.XLOOKUP(B4746,'2.1.trackMPD'!$R$7:$R$29,'2.1.trackMPD'!$T$7:$T$29)</f>
        <v>6</v>
      </c>
      <c r="D4746">
        <v>1</v>
      </c>
      <c r="E4746" t="s">
        <v>6401</v>
      </c>
      <c r="F4746" t="s">
        <v>110</v>
      </c>
      <c r="G4746" t="s">
        <v>124</v>
      </c>
      <c r="H4746" t="s">
        <v>6399</v>
      </c>
    </row>
    <row r="4747" spans="1:8" x14ac:dyDescent="0.2">
      <c r="A4747" t="s">
        <v>21</v>
      </c>
      <c r="B4747" t="s">
        <v>168</v>
      </c>
      <c r="C4747">
        <f>_xlfn.XLOOKUP(B4747,'2.1.trackMPD'!$R$7:$R$29,'2.1.trackMPD'!$T$7:$T$29)</f>
        <v>6</v>
      </c>
      <c r="D4747">
        <v>1</v>
      </c>
      <c r="E4747" t="s">
        <v>6401</v>
      </c>
      <c r="F4747" t="s">
        <v>110</v>
      </c>
      <c r="G4747" t="s">
        <v>140</v>
      </c>
      <c r="H4747" t="s">
        <v>6399</v>
      </c>
    </row>
    <row r="4748" spans="1:8" x14ac:dyDescent="0.2">
      <c r="A4748" t="s">
        <v>21</v>
      </c>
      <c r="B4748" t="s">
        <v>168</v>
      </c>
      <c r="C4748">
        <f>_xlfn.XLOOKUP(B4748,'2.1.trackMPD'!$R$7:$R$29,'2.1.trackMPD'!$T$7:$T$29)</f>
        <v>6</v>
      </c>
      <c r="D4748">
        <v>10</v>
      </c>
      <c r="E4748" t="s">
        <v>6401</v>
      </c>
      <c r="F4748" t="s">
        <v>110</v>
      </c>
      <c r="G4748" t="s">
        <v>124</v>
      </c>
      <c r="H4748" t="s">
        <v>6398</v>
      </c>
    </row>
    <row r="4749" spans="1:8" x14ac:dyDescent="0.2">
      <c r="A4749" t="s">
        <v>21</v>
      </c>
      <c r="B4749" t="s">
        <v>168</v>
      </c>
      <c r="C4749">
        <f>_xlfn.XLOOKUP(B4749,'2.1.trackMPD'!$R$7:$R$29,'2.1.trackMPD'!$T$7:$T$29)</f>
        <v>6</v>
      </c>
      <c r="D4749">
        <v>10</v>
      </c>
      <c r="E4749" t="s">
        <v>6401</v>
      </c>
      <c r="F4749" t="s">
        <v>110</v>
      </c>
      <c r="G4749" t="s">
        <v>140</v>
      </c>
      <c r="H4749" t="s">
        <v>6398</v>
      </c>
    </row>
    <row r="4750" spans="1:8" x14ac:dyDescent="0.2">
      <c r="A4750" t="s">
        <v>21</v>
      </c>
      <c r="B4750" t="s">
        <v>168</v>
      </c>
      <c r="C4750">
        <f>_xlfn.XLOOKUP(B4750,'2.1.trackMPD'!$R$7:$R$29,'2.1.trackMPD'!$T$7:$T$29)</f>
        <v>6</v>
      </c>
      <c r="D4750">
        <v>10</v>
      </c>
      <c r="E4750" t="s">
        <v>6401</v>
      </c>
      <c r="F4750" t="s">
        <v>111</v>
      </c>
      <c r="G4750" t="s">
        <v>124</v>
      </c>
      <c r="H4750" t="s">
        <v>6398</v>
      </c>
    </row>
    <row r="4751" spans="1:8" x14ac:dyDescent="0.2">
      <c r="A4751" t="s">
        <v>21</v>
      </c>
      <c r="B4751" t="s">
        <v>168</v>
      </c>
      <c r="C4751">
        <f>_xlfn.XLOOKUP(B4751,'2.1.trackMPD'!$R$7:$R$29,'2.1.trackMPD'!$T$7:$T$29)</f>
        <v>6</v>
      </c>
      <c r="D4751">
        <v>10</v>
      </c>
      <c r="E4751" t="s">
        <v>6401</v>
      </c>
      <c r="F4751" t="s">
        <v>111</v>
      </c>
      <c r="G4751" t="s">
        <v>140</v>
      </c>
      <c r="H4751" t="s">
        <v>6398</v>
      </c>
    </row>
    <row r="4752" spans="1:8" x14ac:dyDescent="0.2">
      <c r="A4752" t="s">
        <v>21</v>
      </c>
      <c r="B4752" t="s">
        <v>168</v>
      </c>
      <c r="C4752">
        <f>_xlfn.XLOOKUP(B4752,'2.1.trackMPD'!$R$7:$R$29,'2.1.trackMPD'!$T$7:$T$29)</f>
        <v>6</v>
      </c>
      <c r="D4752">
        <v>10</v>
      </c>
      <c r="E4752" t="s">
        <v>6401</v>
      </c>
      <c r="F4752" t="s">
        <v>110</v>
      </c>
      <c r="G4752" t="s">
        <v>124</v>
      </c>
      <c r="H4752" t="s">
        <v>6399</v>
      </c>
    </row>
    <row r="4753" spans="1:8" x14ac:dyDescent="0.2">
      <c r="A4753" t="s">
        <v>21</v>
      </c>
      <c r="B4753" t="s">
        <v>168</v>
      </c>
      <c r="C4753">
        <f>_xlfn.XLOOKUP(B4753,'2.1.trackMPD'!$R$7:$R$29,'2.1.trackMPD'!$T$7:$T$29)</f>
        <v>6</v>
      </c>
      <c r="D4753">
        <v>10</v>
      </c>
      <c r="E4753" t="s">
        <v>6401</v>
      </c>
      <c r="F4753" t="s">
        <v>110</v>
      </c>
      <c r="G4753" t="s">
        <v>140</v>
      </c>
      <c r="H4753" t="s">
        <v>6399</v>
      </c>
    </row>
    <row r="4754" spans="1:8" x14ac:dyDescent="0.2">
      <c r="A4754" t="s">
        <v>21</v>
      </c>
      <c r="B4754" t="s">
        <v>168</v>
      </c>
      <c r="C4754">
        <f>_xlfn.XLOOKUP(B4754,'2.1.trackMPD'!$R$7:$R$29,'2.1.trackMPD'!$T$7:$T$29)</f>
        <v>6</v>
      </c>
      <c r="D4754">
        <v>100</v>
      </c>
      <c r="E4754" t="s">
        <v>6401</v>
      </c>
      <c r="F4754" t="s">
        <v>110</v>
      </c>
      <c r="G4754" t="s">
        <v>124</v>
      </c>
      <c r="H4754" t="s">
        <v>6398</v>
      </c>
    </row>
    <row r="4755" spans="1:8" x14ac:dyDescent="0.2">
      <c r="A4755" t="s">
        <v>21</v>
      </c>
      <c r="B4755" t="s">
        <v>168</v>
      </c>
      <c r="C4755">
        <f>_xlfn.XLOOKUP(B4755,'2.1.trackMPD'!$R$7:$R$29,'2.1.trackMPD'!$T$7:$T$29)</f>
        <v>6</v>
      </c>
      <c r="D4755">
        <v>100</v>
      </c>
      <c r="E4755" t="s">
        <v>6401</v>
      </c>
      <c r="F4755" t="s">
        <v>110</v>
      </c>
      <c r="G4755" t="s">
        <v>140</v>
      </c>
      <c r="H4755" t="s">
        <v>6398</v>
      </c>
    </row>
    <row r="4756" spans="1:8" x14ac:dyDescent="0.2">
      <c r="A4756" t="s">
        <v>21</v>
      </c>
      <c r="B4756" t="s">
        <v>168</v>
      </c>
      <c r="C4756">
        <f>_xlfn.XLOOKUP(B4756,'2.1.trackMPD'!$R$7:$R$29,'2.1.trackMPD'!$T$7:$T$29)</f>
        <v>6</v>
      </c>
      <c r="D4756">
        <v>100</v>
      </c>
      <c r="E4756" t="s">
        <v>6401</v>
      </c>
      <c r="F4756" t="s">
        <v>111</v>
      </c>
      <c r="G4756" t="s">
        <v>124</v>
      </c>
      <c r="H4756" t="s">
        <v>6398</v>
      </c>
    </row>
    <row r="4757" spans="1:8" x14ac:dyDescent="0.2">
      <c r="A4757" t="s">
        <v>21</v>
      </c>
      <c r="B4757" t="s">
        <v>168</v>
      </c>
      <c r="C4757">
        <f>_xlfn.XLOOKUP(B4757,'2.1.trackMPD'!$R$7:$R$29,'2.1.trackMPD'!$T$7:$T$29)</f>
        <v>6</v>
      </c>
      <c r="D4757">
        <v>100</v>
      </c>
      <c r="E4757" t="s">
        <v>6401</v>
      </c>
      <c r="F4757" t="s">
        <v>111</v>
      </c>
      <c r="G4757" t="s">
        <v>140</v>
      </c>
      <c r="H4757" t="s">
        <v>6398</v>
      </c>
    </row>
    <row r="4758" spans="1:8" x14ac:dyDescent="0.2">
      <c r="A4758" t="s">
        <v>21</v>
      </c>
      <c r="B4758" t="s">
        <v>168</v>
      </c>
      <c r="C4758">
        <f>_xlfn.XLOOKUP(B4758,'2.1.trackMPD'!$R$7:$R$29,'2.1.trackMPD'!$T$7:$T$29)</f>
        <v>6</v>
      </c>
      <c r="D4758">
        <v>100</v>
      </c>
      <c r="E4758" t="s">
        <v>6401</v>
      </c>
      <c r="F4758" t="s">
        <v>110</v>
      </c>
      <c r="G4758" t="s">
        <v>124</v>
      </c>
      <c r="H4758" t="s">
        <v>6399</v>
      </c>
    </row>
    <row r="4759" spans="1:8" x14ac:dyDescent="0.2">
      <c r="A4759" t="s">
        <v>21</v>
      </c>
      <c r="B4759" t="s">
        <v>168</v>
      </c>
      <c r="C4759">
        <f>_xlfn.XLOOKUP(B4759,'2.1.trackMPD'!$R$7:$R$29,'2.1.trackMPD'!$T$7:$T$29)</f>
        <v>6</v>
      </c>
      <c r="D4759">
        <v>100</v>
      </c>
      <c r="E4759" t="s">
        <v>6401</v>
      </c>
      <c r="F4759" t="s">
        <v>110</v>
      </c>
      <c r="G4759" t="s">
        <v>140</v>
      </c>
      <c r="H4759" t="s">
        <v>6399</v>
      </c>
    </row>
    <row r="4760" spans="1:8" x14ac:dyDescent="0.2">
      <c r="A4760" t="s">
        <v>21</v>
      </c>
      <c r="B4760" s="261" t="s">
        <v>15</v>
      </c>
      <c r="C4760">
        <f>_xlfn.XLOOKUP(B4760,'2.1.trackMPD'!$R$7:$R$29,'2.1.trackMPD'!$T$7:$T$29)</f>
        <v>6</v>
      </c>
      <c r="D4760" s="261">
        <v>1</v>
      </c>
      <c r="E4760" s="261" t="s">
        <v>6396</v>
      </c>
      <c r="F4760" s="261" t="s">
        <v>110</v>
      </c>
      <c r="G4760" s="261" t="s">
        <v>124</v>
      </c>
      <c r="H4760" s="261" t="s">
        <v>6398</v>
      </c>
    </row>
    <row r="4761" spans="1:8" x14ac:dyDescent="0.2">
      <c r="A4761" t="s">
        <v>21</v>
      </c>
      <c r="B4761" s="261" t="s">
        <v>15</v>
      </c>
      <c r="C4761">
        <f>_xlfn.XLOOKUP(B4761,'2.1.trackMPD'!$R$7:$R$29,'2.1.trackMPD'!$T$7:$T$29)</f>
        <v>6</v>
      </c>
      <c r="D4761" s="261">
        <v>1</v>
      </c>
      <c r="E4761" s="261" t="s">
        <v>6396</v>
      </c>
      <c r="F4761" s="261" t="s">
        <v>110</v>
      </c>
      <c r="G4761" s="261" t="s">
        <v>140</v>
      </c>
      <c r="H4761" s="261" t="s">
        <v>6398</v>
      </c>
    </row>
    <row r="4762" spans="1:8" x14ac:dyDescent="0.2">
      <c r="A4762" t="s">
        <v>21</v>
      </c>
      <c r="B4762" s="261" t="s">
        <v>15</v>
      </c>
      <c r="C4762">
        <f>_xlfn.XLOOKUP(B4762,'2.1.trackMPD'!$R$7:$R$29,'2.1.trackMPD'!$T$7:$T$29)</f>
        <v>6</v>
      </c>
      <c r="D4762" s="261">
        <v>1</v>
      </c>
      <c r="E4762" s="261" t="s">
        <v>6396</v>
      </c>
      <c r="F4762" s="261" t="s">
        <v>111</v>
      </c>
      <c r="G4762" s="261" t="s">
        <v>124</v>
      </c>
      <c r="H4762" s="261" t="s">
        <v>6398</v>
      </c>
    </row>
    <row r="4763" spans="1:8" x14ac:dyDescent="0.2">
      <c r="A4763" t="s">
        <v>21</v>
      </c>
      <c r="B4763" s="261" t="s">
        <v>15</v>
      </c>
      <c r="C4763">
        <f>_xlfn.XLOOKUP(B4763,'2.1.trackMPD'!$R$7:$R$29,'2.1.trackMPD'!$T$7:$T$29)</f>
        <v>6</v>
      </c>
      <c r="D4763" s="261">
        <v>1</v>
      </c>
      <c r="E4763" s="261" t="s">
        <v>6396</v>
      </c>
      <c r="F4763" s="261" t="s">
        <v>111</v>
      </c>
      <c r="G4763" s="261" t="s">
        <v>140</v>
      </c>
      <c r="H4763" s="261" t="s">
        <v>6398</v>
      </c>
    </row>
    <row r="4764" spans="1:8" x14ac:dyDescent="0.2">
      <c r="A4764" t="s">
        <v>21</v>
      </c>
      <c r="B4764" s="261" t="s">
        <v>15</v>
      </c>
      <c r="C4764">
        <f>_xlfn.XLOOKUP(B4764,'2.1.trackMPD'!$R$7:$R$29,'2.1.trackMPD'!$T$7:$T$29)</f>
        <v>6</v>
      </c>
      <c r="D4764" s="261">
        <v>1</v>
      </c>
      <c r="E4764" s="261" t="s">
        <v>6396</v>
      </c>
      <c r="F4764" s="261" t="s">
        <v>110</v>
      </c>
      <c r="G4764" s="261" t="s">
        <v>124</v>
      </c>
      <c r="H4764" s="261" t="s">
        <v>6399</v>
      </c>
    </row>
    <row r="4765" spans="1:8" x14ac:dyDescent="0.2">
      <c r="A4765" t="s">
        <v>21</v>
      </c>
      <c r="B4765" s="261" t="s">
        <v>15</v>
      </c>
      <c r="C4765">
        <f>_xlfn.XLOOKUP(B4765,'2.1.trackMPD'!$R$7:$R$29,'2.1.trackMPD'!$T$7:$T$29)</f>
        <v>6</v>
      </c>
      <c r="D4765" s="261">
        <v>1</v>
      </c>
      <c r="E4765" s="261" t="s">
        <v>6396</v>
      </c>
      <c r="F4765" s="261" t="s">
        <v>110</v>
      </c>
      <c r="G4765" s="261" t="s">
        <v>140</v>
      </c>
      <c r="H4765" s="261" t="s">
        <v>6399</v>
      </c>
    </row>
    <row r="4766" spans="1:8" x14ac:dyDescent="0.2">
      <c r="A4766" t="s">
        <v>21</v>
      </c>
      <c r="B4766" s="261" t="s">
        <v>15</v>
      </c>
      <c r="C4766">
        <f>_xlfn.XLOOKUP(B4766,'2.1.trackMPD'!$R$7:$R$29,'2.1.trackMPD'!$T$7:$T$29)</f>
        <v>6</v>
      </c>
      <c r="D4766" s="261">
        <v>10</v>
      </c>
      <c r="E4766" s="261" t="s">
        <v>6396</v>
      </c>
      <c r="F4766" s="261" t="s">
        <v>110</v>
      </c>
      <c r="G4766" s="261" t="s">
        <v>124</v>
      </c>
      <c r="H4766" s="261" t="s">
        <v>6398</v>
      </c>
    </row>
    <row r="4767" spans="1:8" x14ac:dyDescent="0.2">
      <c r="A4767" t="s">
        <v>21</v>
      </c>
      <c r="B4767" s="261" t="s">
        <v>15</v>
      </c>
      <c r="C4767">
        <f>_xlfn.XLOOKUP(B4767,'2.1.trackMPD'!$R$7:$R$29,'2.1.trackMPD'!$T$7:$T$29)</f>
        <v>6</v>
      </c>
      <c r="D4767" s="261">
        <v>10</v>
      </c>
      <c r="E4767" s="261" t="s">
        <v>6396</v>
      </c>
      <c r="F4767" s="261" t="s">
        <v>110</v>
      </c>
      <c r="G4767" s="261" t="s">
        <v>140</v>
      </c>
      <c r="H4767" s="261" t="s">
        <v>6398</v>
      </c>
    </row>
    <row r="4768" spans="1:8" x14ac:dyDescent="0.2">
      <c r="A4768" t="s">
        <v>21</v>
      </c>
      <c r="B4768" s="261" t="s">
        <v>15</v>
      </c>
      <c r="C4768">
        <f>_xlfn.XLOOKUP(B4768,'2.1.trackMPD'!$R$7:$R$29,'2.1.trackMPD'!$T$7:$T$29)</f>
        <v>6</v>
      </c>
      <c r="D4768" s="261">
        <v>10</v>
      </c>
      <c r="E4768" s="261" t="s">
        <v>6396</v>
      </c>
      <c r="F4768" s="261" t="s">
        <v>111</v>
      </c>
      <c r="G4768" s="261" t="s">
        <v>124</v>
      </c>
      <c r="H4768" s="261" t="s">
        <v>6398</v>
      </c>
    </row>
    <row r="4769" spans="1:8" x14ac:dyDescent="0.2">
      <c r="A4769" t="s">
        <v>21</v>
      </c>
      <c r="B4769" s="261" t="s">
        <v>15</v>
      </c>
      <c r="C4769">
        <f>_xlfn.XLOOKUP(B4769,'2.1.trackMPD'!$R$7:$R$29,'2.1.trackMPD'!$T$7:$T$29)</f>
        <v>6</v>
      </c>
      <c r="D4769" s="261">
        <v>10</v>
      </c>
      <c r="E4769" s="261" t="s">
        <v>6396</v>
      </c>
      <c r="F4769" s="261" t="s">
        <v>111</v>
      </c>
      <c r="G4769" s="261" t="s">
        <v>140</v>
      </c>
      <c r="H4769" s="261" t="s">
        <v>6398</v>
      </c>
    </row>
    <row r="4770" spans="1:8" x14ac:dyDescent="0.2">
      <c r="A4770" t="s">
        <v>21</v>
      </c>
      <c r="B4770" s="261" t="s">
        <v>15</v>
      </c>
      <c r="C4770">
        <f>_xlfn.XLOOKUP(B4770,'2.1.trackMPD'!$R$7:$R$29,'2.1.trackMPD'!$T$7:$T$29)</f>
        <v>6</v>
      </c>
      <c r="D4770" s="261">
        <v>10</v>
      </c>
      <c r="E4770" s="261" t="s">
        <v>6396</v>
      </c>
      <c r="F4770" s="261" t="s">
        <v>110</v>
      </c>
      <c r="G4770" s="261" t="s">
        <v>124</v>
      </c>
      <c r="H4770" s="261" t="s">
        <v>6399</v>
      </c>
    </row>
    <row r="4771" spans="1:8" x14ac:dyDescent="0.2">
      <c r="A4771" t="s">
        <v>21</v>
      </c>
      <c r="B4771" s="261" t="s">
        <v>15</v>
      </c>
      <c r="C4771">
        <f>_xlfn.XLOOKUP(B4771,'2.1.trackMPD'!$R$7:$R$29,'2.1.trackMPD'!$T$7:$T$29)</f>
        <v>6</v>
      </c>
      <c r="D4771" s="261">
        <v>10</v>
      </c>
      <c r="E4771" s="261" t="s">
        <v>6396</v>
      </c>
      <c r="F4771" s="261" t="s">
        <v>110</v>
      </c>
      <c r="G4771" s="261" t="s">
        <v>140</v>
      </c>
      <c r="H4771" s="261" t="s">
        <v>6399</v>
      </c>
    </row>
    <row r="4772" spans="1:8" x14ac:dyDescent="0.2">
      <c r="A4772" t="s">
        <v>21</v>
      </c>
      <c r="B4772" s="261" t="s">
        <v>15</v>
      </c>
      <c r="C4772">
        <f>_xlfn.XLOOKUP(B4772,'2.1.trackMPD'!$R$7:$R$29,'2.1.trackMPD'!$T$7:$T$29)</f>
        <v>6</v>
      </c>
      <c r="D4772" s="261">
        <v>100</v>
      </c>
      <c r="E4772" s="261" t="s">
        <v>6396</v>
      </c>
      <c r="F4772" s="261" t="s">
        <v>110</v>
      </c>
      <c r="G4772" s="261" t="s">
        <v>124</v>
      </c>
      <c r="H4772" s="261" t="s">
        <v>6398</v>
      </c>
    </row>
    <row r="4773" spans="1:8" x14ac:dyDescent="0.2">
      <c r="A4773" t="s">
        <v>21</v>
      </c>
      <c r="B4773" s="261" t="s">
        <v>15</v>
      </c>
      <c r="C4773">
        <f>_xlfn.XLOOKUP(B4773,'2.1.trackMPD'!$R$7:$R$29,'2.1.trackMPD'!$T$7:$T$29)</f>
        <v>6</v>
      </c>
      <c r="D4773" s="261">
        <v>100</v>
      </c>
      <c r="E4773" s="261" t="s">
        <v>6396</v>
      </c>
      <c r="F4773" s="261" t="s">
        <v>110</v>
      </c>
      <c r="G4773" s="261" t="s">
        <v>140</v>
      </c>
      <c r="H4773" s="261" t="s">
        <v>6398</v>
      </c>
    </row>
    <row r="4774" spans="1:8" x14ac:dyDescent="0.2">
      <c r="A4774" t="s">
        <v>21</v>
      </c>
      <c r="B4774" s="261" t="s">
        <v>15</v>
      </c>
      <c r="C4774">
        <f>_xlfn.XLOOKUP(B4774,'2.1.trackMPD'!$R$7:$R$29,'2.1.trackMPD'!$T$7:$T$29)</f>
        <v>6</v>
      </c>
      <c r="D4774" s="261">
        <v>100</v>
      </c>
      <c r="E4774" s="261" t="s">
        <v>6396</v>
      </c>
      <c r="F4774" s="261" t="s">
        <v>111</v>
      </c>
      <c r="G4774" s="261" t="s">
        <v>124</v>
      </c>
      <c r="H4774" s="261" t="s">
        <v>6398</v>
      </c>
    </row>
    <row r="4775" spans="1:8" x14ac:dyDescent="0.2">
      <c r="A4775" t="s">
        <v>21</v>
      </c>
      <c r="B4775" s="261" t="s">
        <v>15</v>
      </c>
      <c r="C4775">
        <f>_xlfn.XLOOKUP(B4775,'2.1.trackMPD'!$R$7:$R$29,'2.1.trackMPD'!$T$7:$T$29)</f>
        <v>6</v>
      </c>
      <c r="D4775" s="261">
        <v>100</v>
      </c>
      <c r="E4775" s="261" t="s">
        <v>6396</v>
      </c>
      <c r="F4775" s="261" t="s">
        <v>111</v>
      </c>
      <c r="G4775" s="261" t="s">
        <v>140</v>
      </c>
      <c r="H4775" s="261" t="s">
        <v>6398</v>
      </c>
    </row>
    <row r="4776" spans="1:8" x14ac:dyDescent="0.2">
      <c r="A4776" t="s">
        <v>21</v>
      </c>
      <c r="B4776" s="261" t="s">
        <v>15</v>
      </c>
      <c r="C4776">
        <f>_xlfn.XLOOKUP(B4776,'2.1.trackMPD'!$R$7:$R$29,'2.1.trackMPD'!$T$7:$T$29)</f>
        <v>6</v>
      </c>
      <c r="D4776" s="261">
        <v>100</v>
      </c>
      <c r="E4776" s="261" t="s">
        <v>6396</v>
      </c>
      <c r="F4776" s="261" t="s">
        <v>110</v>
      </c>
      <c r="G4776" s="261" t="s">
        <v>124</v>
      </c>
      <c r="H4776" s="261" t="s">
        <v>6399</v>
      </c>
    </row>
    <row r="4777" spans="1:8" x14ac:dyDescent="0.2">
      <c r="A4777" t="s">
        <v>21</v>
      </c>
      <c r="B4777" s="261" t="s">
        <v>15</v>
      </c>
      <c r="C4777">
        <f>_xlfn.XLOOKUP(B4777,'2.1.trackMPD'!$R$7:$R$29,'2.1.trackMPD'!$T$7:$T$29)</f>
        <v>6</v>
      </c>
      <c r="D4777" s="261">
        <v>100</v>
      </c>
      <c r="E4777" s="261" t="s">
        <v>6396</v>
      </c>
      <c r="F4777" s="261" t="s">
        <v>110</v>
      </c>
      <c r="G4777" s="261" t="s">
        <v>140</v>
      </c>
      <c r="H4777" s="261" t="s">
        <v>6399</v>
      </c>
    </row>
    <row r="4778" spans="1:8" x14ac:dyDescent="0.2">
      <c r="A4778" t="s">
        <v>21</v>
      </c>
      <c r="B4778" s="261" t="s">
        <v>15</v>
      </c>
      <c r="C4778">
        <f>_xlfn.XLOOKUP(B4778,'2.1.trackMPD'!$R$7:$R$29,'2.1.trackMPD'!$T$7:$T$29)</f>
        <v>6</v>
      </c>
      <c r="D4778" s="261">
        <v>1000</v>
      </c>
      <c r="E4778" s="261" t="s">
        <v>6396</v>
      </c>
      <c r="F4778" s="261" t="s">
        <v>110</v>
      </c>
      <c r="G4778" s="261" t="s">
        <v>124</v>
      </c>
      <c r="H4778" s="261" t="s">
        <v>6398</v>
      </c>
    </row>
    <row r="4779" spans="1:8" x14ac:dyDescent="0.2">
      <c r="A4779" t="s">
        <v>21</v>
      </c>
      <c r="B4779" s="261" t="s">
        <v>15</v>
      </c>
      <c r="C4779">
        <f>_xlfn.XLOOKUP(B4779,'2.1.trackMPD'!$R$7:$R$29,'2.1.trackMPD'!$T$7:$T$29)</f>
        <v>6</v>
      </c>
      <c r="D4779" s="261">
        <v>1000</v>
      </c>
      <c r="E4779" s="261" t="s">
        <v>6396</v>
      </c>
      <c r="F4779" s="261" t="s">
        <v>110</v>
      </c>
      <c r="G4779" s="261" t="s">
        <v>140</v>
      </c>
      <c r="H4779" s="261" t="s">
        <v>6398</v>
      </c>
    </row>
    <row r="4780" spans="1:8" x14ac:dyDescent="0.2">
      <c r="A4780" t="s">
        <v>21</v>
      </c>
      <c r="B4780" s="261" t="s">
        <v>15</v>
      </c>
      <c r="C4780">
        <f>_xlfn.XLOOKUP(B4780,'2.1.trackMPD'!$R$7:$R$29,'2.1.trackMPD'!$T$7:$T$29)</f>
        <v>6</v>
      </c>
      <c r="D4780" s="261">
        <v>1000</v>
      </c>
      <c r="E4780" s="261" t="s">
        <v>6396</v>
      </c>
      <c r="F4780" s="261" t="s">
        <v>111</v>
      </c>
      <c r="G4780" s="261" t="s">
        <v>124</v>
      </c>
      <c r="H4780" s="261" t="s">
        <v>6398</v>
      </c>
    </row>
    <row r="4781" spans="1:8" x14ac:dyDescent="0.2">
      <c r="A4781" t="s">
        <v>21</v>
      </c>
      <c r="B4781" s="261" t="s">
        <v>15</v>
      </c>
      <c r="C4781">
        <f>_xlfn.XLOOKUP(B4781,'2.1.trackMPD'!$R$7:$R$29,'2.1.trackMPD'!$T$7:$T$29)</f>
        <v>6</v>
      </c>
      <c r="D4781" s="261">
        <v>1000</v>
      </c>
      <c r="E4781" s="261" t="s">
        <v>6396</v>
      </c>
      <c r="F4781" s="261" t="s">
        <v>111</v>
      </c>
      <c r="G4781" s="261" t="s">
        <v>140</v>
      </c>
      <c r="H4781" s="261" t="s">
        <v>6398</v>
      </c>
    </row>
    <row r="4782" spans="1:8" x14ac:dyDescent="0.2">
      <c r="A4782" t="s">
        <v>21</v>
      </c>
      <c r="B4782" s="261" t="s">
        <v>15</v>
      </c>
      <c r="C4782">
        <f>_xlfn.XLOOKUP(B4782,'2.1.trackMPD'!$R$7:$R$29,'2.1.trackMPD'!$T$7:$T$29)</f>
        <v>6</v>
      </c>
      <c r="D4782" s="261">
        <v>1000</v>
      </c>
      <c r="E4782" s="261" t="s">
        <v>6396</v>
      </c>
      <c r="F4782" s="261" t="s">
        <v>110</v>
      </c>
      <c r="G4782" s="261" t="s">
        <v>124</v>
      </c>
      <c r="H4782" s="261" t="s">
        <v>6399</v>
      </c>
    </row>
    <row r="4783" spans="1:8" x14ac:dyDescent="0.2">
      <c r="A4783" t="s">
        <v>21</v>
      </c>
      <c r="B4783" s="261" t="s">
        <v>15</v>
      </c>
      <c r="C4783">
        <f>_xlfn.XLOOKUP(B4783,'2.1.trackMPD'!$R$7:$R$29,'2.1.trackMPD'!$T$7:$T$29)</f>
        <v>6</v>
      </c>
      <c r="D4783" s="261">
        <v>1000</v>
      </c>
      <c r="E4783" s="261" t="s">
        <v>6396</v>
      </c>
      <c r="F4783" s="261" t="s">
        <v>110</v>
      </c>
      <c r="G4783" s="261" t="s">
        <v>140</v>
      </c>
      <c r="H4783" s="261" t="s">
        <v>6399</v>
      </c>
    </row>
    <row r="4784" spans="1:8" x14ac:dyDescent="0.2">
      <c r="A4784" t="s">
        <v>21</v>
      </c>
      <c r="B4784" s="261" t="s">
        <v>15</v>
      </c>
      <c r="C4784">
        <f>_xlfn.XLOOKUP(B4784,'2.1.trackMPD'!$R$7:$R$29,'2.1.trackMPD'!$T$7:$T$29)</f>
        <v>6</v>
      </c>
      <c r="D4784" s="261">
        <v>5000</v>
      </c>
      <c r="E4784" s="261" t="s">
        <v>6396</v>
      </c>
      <c r="F4784" s="261" t="s">
        <v>110</v>
      </c>
      <c r="G4784" s="261" t="s">
        <v>124</v>
      </c>
      <c r="H4784" s="261" t="s">
        <v>6398</v>
      </c>
    </row>
    <row r="4785" spans="1:8" x14ac:dyDescent="0.2">
      <c r="A4785" t="s">
        <v>21</v>
      </c>
      <c r="B4785" s="261" t="s">
        <v>15</v>
      </c>
      <c r="C4785">
        <f>_xlfn.XLOOKUP(B4785,'2.1.trackMPD'!$R$7:$R$29,'2.1.trackMPD'!$T$7:$T$29)</f>
        <v>6</v>
      </c>
      <c r="D4785" s="261">
        <v>5000</v>
      </c>
      <c r="E4785" s="261" t="s">
        <v>6396</v>
      </c>
      <c r="F4785" s="261" t="s">
        <v>110</v>
      </c>
      <c r="G4785" s="261" t="s">
        <v>140</v>
      </c>
      <c r="H4785" s="261" t="s">
        <v>6398</v>
      </c>
    </row>
    <row r="4786" spans="1:8" x14ac:dyDescent="0.2">
      <c r="A4786" t="s">
        <v>21</v>
      </c>
      <c r="B4786" s="261" t="s">
        <v>15</v>
      </c>
      <c r="C4786">
        <f>_xlfn.XLOOKUP(B4786,'2.1.trackMPD'!$R$7:$R$29,'2.1.trackMPD'!$T$7:$T$29)</f>
        <v>6</v>
      </c>
      <c r="D4786" s="261">
        <v>5000</v>
      </c>
      <c r="E4786" s="261" t="s">
        <v>6396</v>
      </c>
      <c r="F4786" s="261" t="s">
        <v>111</v>
      </c>
      <c r="G4786" s="261" t="s">
        <v>124</v>
      </c>
      <c r="H4786" s="261" t="s">
        <v>6398</v>
      </c>
    </row>
    <row r="4787" spans="1:8" x14ac:dyDescent="0.2">
      <c r="A4787" t="s">
        <v>21</v>
      </c>
      <c r="B4787" s="261" t="s">
        <v>15</v>
      </c>
      <c r="C4787">
        <f>_xlfn.XLOOKUP(B4787,'2.1.trackMPD'!$R$7:$R$29,'2.1.trackMPD'!$T$7:$T$29)</f>
        <v>6</v>
      </c>
      <c r="D4787" s="261">
        <v>5000</v>
      </c>
      <c r="E4787" s="261" t="s">
        <v>6396</v>
      </c>
      <c r="F4787" s="261" t="s">
        <v>111</v>
      </c>
      <c r="G4787" s="261" t="s">
        <v>140</v>
      </c>
      <c r="H4787" s="261" t="s">
        <v>6398</v>
      </c>
    </row>
    <row r="4788" spans="1:8" x14ac:dyDescent="0.2">
      <c r="A4788" t="s">
        <v>21</v>
      </c>
      <c r="B4788" s="261" t="s">
        <v>15</v>
      </c>
      <c r="C4788">
        <f>_xlfn.XLOOKUP(B4788,'2.1.trackMPD'!$R$7:$R$29,'2.1.trackMPD'!$T$7:$T$29)</f>
        <v>6</v>
      </c>
      <c r="D4788" s="261">
        <v>5000</v>
      </c>
      <c r="E4788" s="261" t="s">
        <v>6396</v>
      </c>
      <c r="F4788" s="261" t="s">
        <v>110</v>
      </c>
      <c r="G4788" s="261" t="s">
        <v>124</v>
      </c>
      <c r="H4788" s="261" t="s">
        <v>6399</v>
      </c>
    </row>
    <row r="4789" spans="1:8" x14ac:dyDescent="0.2">
      <c r="A4789" t="s">
        <v>21</v>
      </c>
      <c r="B4789" s="261" t="s">
        <v>15</v>
      </c>
      <c r="C4789">
        <f>_xlfn.XLOOKUP(B4789,'2.1.trackMPD'!$R$7:$R$29,'2.1.trackMPD'!$T$7:$T$29)</f>
        <v>6</v>
      </c>
      <c r="D4789" s="261">
        <v>5000</v>
      </c>
      <c r="E4789" s="261" t="s">
        <v>6396</v>
      </c>
      <c r="F4789" s="261" t="s">
        <v>110</v>
      </c>
      <c r="G4789" s="261" t="s">
        <v>140</v>
      </c>
      <c r="H4789" s="261" t="s">
        <v>6399</v>
      </c>
    </row>
    <row r="4790" spans="1:8" x14ac:dyDescent="0.2">
      <c r="A4790" t="s">
        <v>21</v>
      </c>
      <c r="B4790" s="261" t="s">
        <v>15</v>
      </c>
      <c r="C4790">
        <f>_xlfn.XLOOKUP(B4790,'2.1.trackMPD'!$R$7:$R$29,'2.1.trackMPD'!$T$7:$T$29)</f>
        <v>6</v>
      </c>
      <c r="D4790" s="261">
        <v>1</v>
      </c>
      <c r="E4790" s="261" t="s">
        <v>6400</v>
      </c>
      <c r="F4790" s="261" t="s">
        <v>110</v>
      </c>
      <c r="G4790" s="261" t="s">
        <v>124</v>
      </c>
      <c r="H4790" s="261" t="s">
        <v>6398</v>
      </c>
    </row>
    <row r="4791" spans="1:8" x14ac:dyDescent="0.2">
      <c r="A4791" t="s">
        <v>21</v>
      </c>
      <c r="B4791" s="261" t="s">
        <v>15</v>
      </c>
      <c r="C4791">
        <f>_xlfn.XLOOKUP(B4791,'2.1.trackMPD'!$R$7:$R$29,'2.1.trackMPD'!$T$7:$T$29)</f>
        <v>6</v>
      </c>
      <c r="D4791" s="261">
        <v>1</v>
      </c>
      <c r="E4791" s="261" t="s">
        <v>6400</v>
      </c>
      <c r="F4791" s="261" t="s">
        <v>110</v>
      </c>
      <c r="G4791" s="261" t="s">
        <v>140</v>
      </c>
      <c r="H4791" s="261" t="s">
        <v>6398</v>
      </c>
    </row>
    <row r="4792" spans="1:8" x14ac:dyDescent="0.2">
      <c r="A4792" t="s">
        <v>21</v>
      </c>
      <c r="B4792" s="261" t="s">
        <v>15</v>
      </c>
      <c r="C4792">
        <f>_xlfn.XLOOKUP(B4792,'2.1.trackMPD'!$R$7:$R$29,'2.1.trackMPD'!$T$7:$T$29)</f>
        <v>6</v>
      </c>
      <c r="D4792" s="261">
        <v>1</v>
      </c>
      <c r="E4792" s="261" t="s">
        <v>6400</v>
      </c>
      <c r="F4792" s="261" t="s">
        <v>111</v>
      </c>
      <c r="G4792" s="261" t="s">
        <v>124</v>
      </c>
      <c r="H4792" s="261" t="s">
        <v>6398</v>
      </c>
    </row>
    <row r="4793" spans="1:8" x14ac:dyDescent="0.2">
      <c r="A4793" t="s">
        <v>21</v>
      </c>
      <c r="B4793" s="261" t="s">
        <v>15</v>
      </c>
      <c r="C4793">
        <f>_xlfn.XLOOKUP(B4793,'2.1.trackMPD'!$R$7:$R$29,'2.1.trackMPD'!$T$7:$T$29)</f>
        <v>6</v>
      </c>
      <c r="D4793" s="261">
        <v>1</v>
      </c>
      <c r="E4793" s="261" t="s">
        <v>6400</v>
      </c>
      <c r="F4793" s="261" t="s">
        <v>111</v>
      </c>
      <c r="G4793" s="261" t="s">
        <v>140</v>
      </c>
      <c r="H4793" s="261" t="s">
        <v>6398</v>
      </c>
    </row>
    <row r="4794" spans="1:8" x14ac:dyDescent="0.2">
      <c r="A4794" t="s">
        <v>21</v>
      </c>
      <c r="B4794" s="261" t="s">
        <v>15</v>
      </c>
      <c r="C4794">
        <f>_xlfn.XLOOKUP(B4794,'2.1.trackMPD'!$R$7:$R$29,'2.1.trackMPD'!$T$7:$T$29)</f>
        <v>6</v>
      </c>
      <c r="D4794" s="261">
        <v>1</v>
      </c>
      <c r="E4794" s="261" t="s">
        <v>6400</v>
      </c>
      <c r="F4794" s="261" t="s">
        <v>110</v>
      </c>
      <c r="G4794" s="261" t="s">
        <v>124</v>
      </c>
      <c r="H4794" s="261" t="s">
        <v>6399</v>
      </c>
    </row>
    <row r="4795" spans="1:8" x14ac:dyDescent="0.2">
      <c r="A4795" t="s">
        <v>21</v>
      </c>
      <c r="B4795" s="261" t="s">
        <v>15</v>
      </c>
      <c r="C4795">
        <f>_xlfn.XLOOKUP(B4795,'2.1.trackMPD'!$R$7:$R$29,'2.1.trackMPD'!$T$7:$T$29)</f>
        <v>6</v>
      </c>
      <c r="D4795" s="261">
        <v>1</v>
      </c>
      <c r="E4795" s="261" t="s">
        <v>6400</v>
      </c>
      <c r="F4795" s="261" t="s">
        <v>110</v>
      </c>
      <c r="G4795" s="261" t="s">
        <v>140</v>
      </c>
      <c r="H4795" s="261" t="s">
        <v>6399</v>
      </c>
    </row>
    <row r="4796" spans="1:8" x14ac:dyDescent="0.2">
      <c r="A4796" t="s">
        <v>21</v>
      </c>
      <c r="B4796" s="261" t="s">
        <v>15</v>
      </c>
      <c r="C4796">
        <f>_xlfn.XLOOKUP(B4796,'2.1.trackMPD'!$R$7:$R$29,'2.1.trackMPD'!$T$7:$T$29)</f>
        <v>6</v>
      </c>
      <c r="D4796" s="261">
        <v>10</v>
      </c>
      <c r="E4796" s="261" t="s">
        <v>6400</v>
      </c>
      <c r="F4796" s="261" t="s">
        <v>110</v>
      </c>
      <c r="G4796" s="261" t="s">
        <v>124</v>
      </c>
      <c r="H4796" s="261" t="s">
        <v>6398</v>
      </c>
    </row>
    <row r="4797" spans="1:8" x14ac:dyDescent="0.2">
      <c r="A4797" t="s">
        <v>21</v>
      </c>
      <c r="B4797" s="261" t="s">
        <v>15</v>
      </c>
      <c r="C4797">
        <f>_xlfn.XLOOKUP(B4797,'2.1.trackMPD'!$R$7:$R$29,'2.1.trackMPD'!$T$7:$T$29)</f>
        <v>6</v>
      </c>
      <c r="D4797" s="261">
        <v>10</v>
      </c>
      <c r="E4797" s="261" t="s">
        <v>6400</v>
      </c>
      <c r="F4797" s="261" t="s">
        <v>110</v>
      </c>
      <c r="G4797" s="261" t="s">
        <v>140</v>
      </c>
      <c r="H4797" s="261" t="s">
        <v>6398</v>
      </c>
    </row>
    <row r="4798" spans="1:8" x14ac:dyDescent="0.2">
      <c r="A4798" t="s">
        <v>21</v>
      </c>
      <c r="B4798" s="261" t="s">
        <v>15</v>
      </c>
      <c r="C4798">
        <f>_xlfn.XLOOKUP(B4798,'2.1.trackMPD'!$R$7:$R$29,'2.1.trackMPD'!$T$7:$T$29)</f>
        <v>6</v>
      </c>
      <c r="D4798" s="261">
        <v>10</v>
      </c>
      <c r="E4798" s="261" t="s">
        <v>6400</v>
      </c>
      <c r="F4798" s="261" t="s">
        <v>111</v>
      </c>
      <c r="G4798" s="261" t="s">
        <v>124</v>
      </c>
      <c r="H4798" s="261" t="s">
        <v>6398</v>
      </c>
    </row>
    <row r="4799" spans="1:8" x14ac:dyDescent="0.2">
      <c r="A4799" t="s">
        <v>21</v>
      </c>
      <c r="B4799" s="261" t="s">
        <v>15</v>
      </c>
      <c r="C4799">
        <f>_xlfn.XLOOKUP(B4799,'2.1.trackMPD'!$R$7:$R$29,'2.1.trackMPD'!$T$7:$T$29)</f>
        <v>6</v>
      </c>
      <c r="D4799" s="261">
        <v>10</v>
      </c>
      <c r="E4799" s="261" t="s">
        <v>6400</v>
      </c>
      <c r="F4799" s="261" t="s">
        <v>111</v>
      </c>
      <c r="G4799" s="261" t="s">
        <v>140</v>
      </c>
      <c r="H4799" s="261" t="s">
        <v>6398</v>
      </c>
    </row>
    <row r="4800" spans="1:8" x14ac:dyDescent="0.2">
      <c r="A4800" t="s">
        <v>21</v>
      </c>
      <c r="B4800" s="261" t="s">
        <v>15</v>
      </c>
      <c r="C4800">
        <f>_xlfn.XLOOKUP(B4800,'2.1.trackMPD'!$R$7:$R$29,'2.1.trackMPD'!$T$7:$T$29)</f>
        <v>6</v>
      </c>
      <c r="D4800" s="261">
        <v>10</v>
      </c>
      <c r="E4800" s="261" t="s">
        <v>6400</v>
      </c>
      <c r="F4800" s="261" t="s">
        <v>110</v>
      </c>
      <c r="G4800" s="261" t="s">
        <v>124</v>
      </c>
      <c r="H4800" s="261" t="s">
        <v>6399</v>
      </c>
    </row>
    <row r="4801" spans="1:8" x14ac:dyDescent="0.2">
      <c r="A4801" t="s">
        <v>21</v>
      </c>
      <c r="B4801" s="261" t="s">
        <v>15</v>
      </c>
      <c r="C4801">
        <f>_xlfn.XLOOKUP(B4801,'2.1.trackMPD'!$R$7:$R$29,'2.1.trackMPD'!$T$7:$T$29)</f>
        <v>6</v>
      </c>
      <c r="D4801" s="261">
        <v>10</v>
      </c>
      <c r="E4801" s="261" t="s">
        <v>6400</v>
      </c>
      <c r="F4801" s="261" t="s">
        <v>110</v>
      </c>
      <c r="G4801" s="261" t="s">
        <v>140</v>
      </c>
      <c r="H4801" s="261" t="s">
        <v>6399</v>
      </c>
    </row>
    <row r="4802" spans="1:8" x14ac:dyDescent="0.2">
      <c r="A4802" t="s">
        <v>21</v>
      </c>
      <c r="B4802" s="261" t="s">
        <v>15</v>
      </c>
      <c r="C4802">
        <f>_xlfn.XLOOKUP(B4802,'2.1.trackMPD'!$R$7:$R$29,'2.1.trackMPD'!$T$7:$T$29)</f>
        <v>6</v>
      </c>
      <c r="D4802" s="261">
        <v>100</v>
      </c>
      <c r="E4802" s="261" t="s">
        <v>6400</v>
      </c>
      <c r="F4802" s="261" t="s">
        <v>110</v>
      </c>
      <c r="G4802" s="261" t="s">
        <v>124</v>
      </c>
      <c r="H4802" s="261" t="s">
        <v>6398</v>
      </c>
    </row>
    <row r="4803" spans="1:8" x14ac:dyDescent="0.2">
      <c r="A4803" t="s">
        <v>21</v>
      </c>
      <c r="B4803" s="261" t="s">
        <v>15</v>
      </c>
      <c r="C4803">
        <f>_xlfn.XLOOKUP(B4803,'2.1.trackMPD'!$R$7:$R$29,'2.1.trackMPD'!$T$7:$T$29)</f>
        <v>6</v>
      </c>
      <c r="D4803" s="261">
        <v>100</v>
      </c>
      <c r="E4803" s="261" t="s">
        <v>6400</v>
      </c>
      <c r="F4803" s="261" t="s">
        <v>110</v>
      </c>
      <c r="G4803" s="261" t="s">
        <v>140</v>
      </c>
      <c r="H4803" s="261" t="s">
        <v>6398</v>
      </c>
    </row>
    <row r="4804" spans="1:8" x14ac:dyDescent="0.2">
      <c r="A4804" t="s">
        <v>21</v>
      </c>
      <c r="B4804" s="261" t="s">
        <v>15</v>
      </c>
      <c r="C4804">
        <f>_xlfn.XLOOKUP(B4804,'2.1.trackMPD'!$R$7:$R$29,'2.1.trackMPD'!$T$7:$T$29)</f>
        <v>6</v>
      </c>
      <c r="D4804" s="261">
        <v>100</v>
      </c>
      <c r="E4804" s="261" t="s">
        <v>6400</v>
      </c>
      <c r="F4804" s="261" t="s">
        <v>111</v>
      </c>
      <c r="G4804" s="261" t="s">
        <v>124</v>
      </c>
      <c r="H4804" s="261" t="s">
        <v>6398</v>
      </c>
    </row>
    <row r="4805" spans="1:8" x14ac:dyDescent="0.2">
      <c r="A4805" t="s">
        <v>21</v>
      </c>
      <c r="B4805" s="261" t="s">
        <v>15</v>
      </c>
      <c r="C4805">
        <f>_xlfn.XLOOKUP(B4805,'2.1.trackMPD'!$R$7:$R$29,'2.1.trackMPD'!$T$7:$T$29)</f>
        <v>6</v>
      </c>
      <c r="D4805" s="261">
        <v>100</v>
      </c>
      <c r="E4805" s="261" t="s">
        <v>6400</v>
      </c>
      <c r="F4805" s="261" t="s">
        <v>111</v>
      </c>
      <c r="G4805" s="261" t="s">
        <v>140</v>
      </c>
      <c r="H4805" s="261" t="s">
        <v>6398</v>
      </c>
    </row>
    <row r="4806" spans="1:8" x14ac:dyDescent="0.2">
      <c r="A4806" t="s">
        <v>21</v>
      </c>
      <c r="B4806" s="261" t="s">
        <v>15</v>
      </c>
      <c r="C4806">
        <f>_xlfn.XLOOKUP(B4806,'2.1.trackMPD'!$R$7:$R$29,'2.1.trackMPD'!$T$7:$T$29)</f>
        <v>6</v>
      </c>
      <c r="D4806" s="261">
        <v>100</v>
      </c>
      <c r="E4806" s="261" t="s">
        <v>6400</v>
      </c>
      <c r="F4806" s="261" t="s">
        <v>110</v>
      </c>
      <c r="G4806" s="261" t="s">
        <v>124</v>
      </c>
      <c r="H4806" s="261" t="s">
        <v>6399</v>
      </c>
    </row>
    <row r="4807" spans="1:8" x14ac:dyDescent="0.2">
      <c r="A4807" t="s">
        <v>21</v>
      </c>
      <c r="B4807" s="261" t="s">
        <v>15</v>
      </c>
      <c r="C4807">
        <f>_xlfn.XLOOKUP(B4807,'2.1.trackMPD'!$R$7:$R$29,'2.1.trackMPD'!$T$7:$T$29)</f>
        <v>6</v>
      </c>
      <c r="D4807" s="261">
        <v>100</v>
      </c>
      <c r="E4807" s="261" t="s">
        <v>6400</v>
      </c>
      <c r="F4807" s="261" t="s">
        <v>110</v>
      </c>
      <c r="G4807" s="261" t="s">
        <v>140</v>
      </c>
      <c r="H4807" s="261" t="s">
        <v>6399</v>
      </c>
    </row>
    <row r="4808" spans="1:8" x14ac:dyDescent="0.2">
      <c r="A4808" t="s">
        <v>21</v>
      </c>
      <c r="B4808" s="261" t="s">
        <v>15</v>
      </c>
      <c r="C4808">
        <f>_xlfn.XLOOKUP(B4808,'2.1.trackMPD'!$R$7:$R$29,'2.1.trackMPD'!$T$7:$T$29)</f>
        <v>6</v>
      </c>
      <c r="D4808" s="261">
        <v>1000</v>
      </c>
      <c r="E4808" s="261" t="s">
        <v>6400</v>
      </c>
      <c r="F4808" s="261" t="s">
        <v>110</v>
      </c>
      <c r="G4808" s="261" t="s">
        <v>124</v>
      </c>
      <c r="H4808" s="261" t="s">
        <v>6398</v>
      </c>
    </row>
    <row r="4809" spans="1:8" x14ac:dyDescent="0.2">
      <c r="A4809" t="s">
        <v>21</v>
      </c>
      <c r="B4809" s="261" t="s">
        <v>15</v>
      </c>
      <c r="C4809">
        <f>_xlfn.XLOOKUP(B4809,'2.1.trackMPD'!$R$7:$R$29,'2.1.trackMPD'!$T$7:$T$29)</f>
        <v>6</v>
      </c>
      <c r="D4809" s="261">
        <v>1000</v>
      </c>
      <c r="E4809" s="261" t="s">
        <v>6400</v>
      </c>
      <c r="F4809" s="261" t="s">
        <v>110</v>
      </c>
      <c r="G4809" s="261" t="s">
        <v>140</v>
      </c>
      <c r="H4809" s="261" t="s">
        <v>6398</v>
      </c>
    </row>
    <row r="4810" spans="1:8" x14ac:dyDescent="0.2">
      <c r="A4810" t="s">
        <v>21</v>
      </c>
      <c r="B4810" s="261" t="s">
        <v>15</v>
      </c>
      <c r="C4810">
        <f>_xlfn.XLOOKUP(B4810,'2.1.trackMPD'!$R$7:$R$29,'2.1.trackMPD'!$T$7:$T$29)</f>
        <v>6</v>
      </c>
      <c r="D4810" s="261">
        <v>1000</v>
      </c>
      <c r="E4810" s="261" t="s">
        <v>6400</v>
      </c>
      <c r="F4810" s="261" t="s">
        <v>111</v>
      </c>
      <c r="G4810" s="261" t="s">
        <v>124</v>
      </c>
      <c r="H4810" s="261" t="s">
        <v>6398</v>
      </c>
    </row>
    <row r="4811" spans="1:8" x14ac:dyDescent="0.2">
      <c r="A4811" t="s">
        <v>21</v>
      </c>
      <c r="B4811" s="261" t="s">
        <v>15</v>
      </c>
      <c r="C4811">
        <f>_xlfn.XLOOKUP(B4811,'2.1.trackMPD'!$R$7:$R$29,'2.1.trackMPD'!$T$7:$T$29)</f>
        <v>6</v>
      </c>
      <c r="D4811" s="261">
        <v>1000</v>
      </c>
      <c r="E4811" s="261" t="s">
        <v>6400</v>
      </c>
      <c r="F4811" s="261" t="s">
        <v>111</v>
      </c>
      <c r="G4811" s="261" t="s">
        <v>140</v>
      </c>
      <c r="H4811" s="261" t="s">
        <v>6398</v>
      </c>
    </row>
    <row r="4812" spans="1:8" x14ac:dyDescent="0.2">
      <c r="A4812" t="s">
        <v>21</v>
      </c>
      <c r="B4812" s="261" t="s">
        <v>15</v>
      </c>
      <c r="C4812">
        <f>_xlfn.XLOOKUP(B4812,'2.1.trackMPD'!$R$7:$R$29,'2.1.trackMPD'!$T$7:$T$29)</f>
        <v>6</v>
      </c>
      <c r="D4812" s="261">
        <v>1000</v>
      </c>
      <c r="E4812" s="261" t="s">
        <v>6400</v>
      </c>
      <c r="F4812" s="261" t="s">
        <v>110</v>
      </c>
      <c r="G4812" s="261" t="s">
        <v>124</v>
      </c>
      <c r="H4812" s="261" t="s">
        <v>6399</v>
      </c>
    </row>
    <row r="4813" spans="1:8" x14ac:dyDescent="0.2">
      <c r="A4813" t="s">
        <v>21</v>
      </c>
      <c r="B4813" s="261" t="s">
        <v>15</v>
      </c>
      <c r="C4813">
        <f>_xlfn.XLOOKUP(B4813,'2.1.trackMPD'!$R$7:$R$29,'2.1.trackMPD'!$T$7:$T$29)</f>
        <v>6</v>
      </c>
      <c r="D4813" s="261">
        <v>1000</v>
      </c>
      <c r="E4813" s="261" t="s">
        <v>6400</v>
      </c>
      <c r="F4813" s="261" t="s">
        <v>110</v>
      </c>
      <c r="G4813" s="261" t="s">
        <v>140</v>
      </c>
      <c r="H4813" s="261" t="s">
        <v>6399</v>
      </c>
    </row>
    <row r="4814" spans="1:8" x14ac:dyDescent="0.2">
      <c r="A4814" t="s">
        <v>21</v>
      </c>
      <c r="B4814" s="261" t="s">
        <v>15</v>
      </c>
      <c r="C4814">
        <f>_xlfn.XLOOKUP(B4814,'2.1.trackMPD'!$R$7:$R$29,'2.1.trackMPD'!$T$7:$T$29)</f>
        <v>6</v>
      </c>
      <c r="D4814" s="261">
        <v>5000</v>
      </c>
      <c r="E4814" s="261" t="s">
        <v>6400</v>
      </c>
      <c r="F4814" s="261" t="s">
        <v>110</v>
      </c>
      <c r="G4814" s="261" t="s">
        <v>124</v>
      </c>
      <c r="H4814" s="261" t="s">
        <v>6398</v>
      </c>
    </row>
    <row r="4815" spans="1:8" x14ac:dyDescent="0.2">
      <c r="A4815" t="s">
        <v>21</v>
      </c>
      <c r="B4815" s="261" t="s">
        <v>15</v>
      </c>
      <c r="C4815">
        <f>_xlfn.XLOOKUP(B4815,'2.1.trackMPD'!$R$7:$R$29,'2.1.trackMPD'!$T$7:$T$29)</f>
        <v>6</v>
      </c>
      <c r="D4815" s="261">
        <v>5000</v>
      </c>
      <c r="E4815" s="261" t="s">
        <v>6400</v>
      </c>
      <c r="F4815" s="261" t="s">
        <v>110</v>
      </c>
      <c r="G4815" s="261" t="s">
        <v>140</v>
      </c>
      <c r="H4815" s="261" t="s">
        <v>6398</v>
      </c>
    </row>
    <row r="4816" spans="1:8" x14ac:dyDescent="0.2">
      <c r="A4816" t="s">
        <v>21</v>
      </c>
      <c r="B4816" s="261" t="s">
        <v>15</v>
      </c>
      <c r="C4816">
        <f>_xlfn.XLOOKUP(B4816,'2.1.trackMPD'!$R$7:$R$29,'2.1.trackMPD'!$T$7:$T$29)</f>
        <v>6</v>
      </c>
      <c r="D4816" s="261">
        <v>5000</v>
      </c>
      <c r="E4816" s="261" t="s">
        <v>6400</v>
      </c>
      <c r="F4816" s="261" t="s">
        <v>111</v>
      </c>
      <c r="G4816" s="261" t="s">
        <v>124</v>
      </c>
      <c r="H4816" s="261" t="s">
        <v>6398</v>
      </c>
    </row>
    <row r="4817" spans="1:8" x14ac:dyDescent="0.2">
      <c r="A4817" t="s">
        <v>21</v>
      </c>
      <c r="B4817" s="261" t="s">
        <v>15</v>
      </c>
      <c r="C4817">
        <f>_xlfn.XLOOKUP(B4817,'2.1.trackMPD'!$R$7:$R$29,'2.1.trackMPD'!$T$7:$T$29)</f>
        <v>6</v>
      </c>
      <c r="D4817" s="261">
        <v>5000</v>
      </c>
      <c r="E4817" s="261" t="s">
        <v>6400</v>
      </c>
      <c r="F4817" s="261" t="s">
        <v>111</v>
      </c>
      <c r="G4817" s="261" t="s">
        <v>140</v>
      </c>
      <c r="H4817" s="261" t="s">
        <v>6398</v>
      </c>
    </row>
    <row r="4818" spans="1:8" x14ac:dyDescent="0.2">
      <c r="A4818" t="s">
        <v>21</v>
      </c>
      <c r="B4818" s="261" t="s">
        <v>15</v>
      </c>
      <c r="C4818">
        <f>_xlfn.XLOOKUP(B4818,'2.1.trackMPD'!$R$7:$R$29,'2.1.trackMPD'!$T$7:$T$29)</f>
        <v>6</v>
      </c>
      <c r="D4818" s="261">
        <v>5000</v>
      </c>
      <c r="E4818" s="261" t="s">
        <v>6400</v>
      </c>
      <c r="F4818" s="261" t="s">
        <v>110</v>
      </c>
      <c r="G4818" s="261" t="s">
        <v>124</v>
      </c>
      <c r="H4818" s="261" t="s">
        <v>6399</v>
      </c>
    </row>
    <row r="4819" spans="1:8" x14ac:dyDescent="0.2">
      <c r="A4819" t="s">
        <v>21</v>
      </c>
      <c r="B4819" s="261" t="s">
        <v>15</v>
      </c>
      <c r="C4819">
        <f>_xlfn.XLOOKUP(B4819,'2.1.trackMPD'!$R$7:$R$29,'2.1.trackMPD'!$T$7:$T$29)</f>
        <v>6</v>
      </c>
      <c r="D4819" s="261">
        <v>5000</v>
      </c>
      <c r="E4819" s="261" t="s">
        <v>6400</v>
      </c>
      <c r="F4819" s="261" t="s">
        <v>110</v>
      </c>
      <c r="G4819" s="261" t="s">
        <v>140</v>
      </c>
      <c r="H4819" s="261" t="s">
        <v>6399</v>
      </c>
    </row>
    <row r="4820" spans="1:8" x14ac:dyDescent="0.2">
      <c r="A4820" t="s">
        <v>21</v>
      </c>
      <c r="B4820" s="261" t="s">
        <v>15</v>
      </c>
      <c r="C4820">
        <f>_xlfn.XLOOKUP(B4820,'2.1.trackMPD'!$R$7:$R$29,'2.1.trackMPD'!$T$7:$T$29)</f>
        <v>6</v>
      </c>
      <c r="D4820" s="261">
        <v>1</v>
      </c>
      <c r="E4820" s="261" t="s">
        <v>6401</v>
      </c>
      <c r="F4820" s="261" t="s">
        <v>110</v>
      </c>
      <c r="G4820" s="261" t="s">
        <v>124</v>
      </c>
      <c r="H4820" s="261" t="s">
        <v>6398</v>
      </c>
    </row>
    <row r="4821" spans="1:8" x14ac:dyDescent="0.2">
      <c r="A4821" t="s">
        <v>21</v>
      </c>
      <c r="B4821" s="261" t="s">
        <v>15</v>
      </c>
      <c r="C4821">
        <f>_xlfn.XLOOKUP(B4821,'2.1.trackMPD'!$R$7:$R$29,'2.1.trackMPD'!$T$7:$T$29)</f>
        <v>6</v>
      </c>
      <c r="D4821" s="261">
        <v>1</v>
      </c>
      <c r="E4821" s="261" t="s">
        <v>6401</v>
      </c>
      <c r="F4821" s="261" t="s">
        <v>110</v>
      </c>
      <c r="G4821" s="261" t="s">
        <v>140</v>
      </c>
      <c r="H4821" s="261" t="s">
        <v>6398</v>
      </c>
    </row>
    <row r="4822" spans="1:8" x14ac:dyDescent="0.2">
      <c r="A4822" t="s">
        <v>21</v>
      </c>
      <c r="B4822" s="261" t="s">
        <v>15</v>
      </c>
      <c r="C4822">
        <f>_xlfn.XLOOKUP(B4822,'2.1.trackMPD'!$R$7:$R$29,'2.1.trackMPD'!$T$7:$T$29)</f>
        <v>6</v>
      </c>
      <c r="D4822" s="261">
        <v>1</v>
      </c>
      <c r="E4822" s="261" t="s">
        <v>6401</v>
      </c>
      <c r="F4822" s="261" t="s">
        <v>111</v>
      </c>
      <c r="G4822" s="261" t="s">
        <v>124</v>
      </c>
      <c r="H4822" s="261" t="s">
        <v>6398</v>
      </c>
    </row>
    <row r="4823" spans="1:8" x14ac:dyDescent="0.2">
      <c r="A4823" t="s">
        <v>21</v>
      </c>
      <c r="B4823" s="261" t="s">
        <v>15</v>
      </c>
      <c r="C4823">
        <f>_xlfn.XLOOKUP(B4823,'2.1.trackMPD'!$R$7:$R$29,'2.1.trackMPD'!$T$7:$T$29)</f>
        <v>6</v>
      </c>
      <c r="D4823" s="261">
        <v>1</v>
      </c>
      <c r="E4823" s="261" t="s">
        <v>6401</v>
      </c>
      <c r="F4823" s="261" t="s">
        <v>111</v>
      </c>
      <c r="G4823" s="261" t="s">
        <v>140</v>
      </c>
      <c r="H4823" s="261" t="s">
        <v>6398</v>
      </c>
    </row>
    <row r="4824" spans="1:8" x14ac:dyDescent="0.2">
      <c r="A4824" t="s">
        <v>21</v>
      </c>
      <c r="B4824" s="261" t="s">
        <v>15</v>
      </c>
      <c r="C4824">
        <f>_xlfn.XLOOKUP(B4824,'2.1.trackMPD'!$R$7:$R$29,'2.1.trackMPD'!$T$7:$T$29)</f>
        <v>6</v>
      </c>
      <c r="D4824" s="261">
        <v>1</v>
      </c>
      <c r="E4824" s="261" t="s">
        <v>6401</v>
      </c>
      <c r="F4824" s="261" t="s">
        <v>110</v>
      </c>
      <c r="G4824" s="261" t="s">
        <v>124</v>
      </c>
      <c r="H4824" s="261" t="s">
        <v>6399</v>
      </c>
    </row>
    <row r="4825" spans="1:8" x14ac:dyDescent="0.2">
      <c r="A4825" t="s">
        <v>21</v>
      </c>
      <c r="B4825" s="261" t="s">
        <v>15</v>
      </c>
      <c r="C4825">
        <f>_xlfn.XLOOKUP(B4825,'2.1.trackMPD'!$R$7:$R$29,'2.1.trackMPD'!$T$7:$T$29)</f>
        <v>6</v>
      </c>
      <c r="D4825" s="261">
        <v>1</v>
      </c>
      <c r="E4825" s="261" t="s">
        <v>6401</v>
      </c>
      <c r="F4825" s="261" t="s">
        <v>110</v>
      </c>
      <c r="G4825" s="261" t="s">
        <v>140</v>
      </c>
      <c r="H4825" s="261" t="s">
        <v>6399</v>
      </c>
    </row>
    <row r="4826" spans="1:8" x14ac:dyDescent="0.2">
      <c r="A4826" t="s">
        <v>21</v>
      </c>
      <c r="B4826" s="261" t="s">
        <v>15</v>
      </c>
      <c r="C4826">
        <f>_xlfn.XLOOKUP(B4826,'2.1.trackMPD'!$R$7:$R$29,'2.1.trackMPD'!$T$7:$T$29)</f>
        <v>6</v>
      </c>
      <c r="D4826" s="261">
        <v>10</v>
      </c>
      <c r="E4826" s="261" t="s">
        <v>6401</v>
      </c>
      <c r="F4826" s="261" t="s">
        <v>110</v>
      </c>
      <c r="G4826" s="261" t="s">
        <v>124</v>
      </c>
      <c r="H4826" s="261" t="s">
        <v>6398</v>
      </c>
    </row>
    <row r="4827" spans="1:8" x14ac:dyDescent="0.2">
      <c r="A4827" t="s">
        <v>21</v>
      </c>
      <c r="B4827" s="261" t="s">
        <v>15</v>
      </c>
      <c r="C4827">
        <f>_xlfn.XLOOKUP(B4827,'2.1.trackMPD'!$R$7:$R$29,'2.1.trackMPD'!$T$7:$T$29)</f>
        <v>6</v>
      </c>
      <c r="D4827" s="261">
        <v>10</v>
      </c>
      <c r="E4827" s="261" t="s">
        <v>6401</v>
      </c>
      <c r="F4827" s="261" t="s">
        <v>110</v>
      </c>
      <c r="G4827" s="261" t="s">
        <v>140</v>
      </c>
      <c r="H4827" s="261" t="s">
        <v>6398</v>
      </c>
    </row>
    <row r="4828" spans="1:8" x14ac:dyDescent="0.2">
      <c r="A4828" t="s">
        <v>21</v>
      </c>
      <c r="B4828" s="261" t="s">
        <v>15</v>
      </c>
      <c r="C4828">
        <f>_xlfn.XLOOKUP(B4828,'2.1.trackMPD'!$R$7:$R$29,'2.1.trackMPD'!$T$7:$T$29)</f>
        <v>6</v>
      </c>
      <c r="D4828" s="261">
        <v>10</v>
      </c>
      <c r="E4828" s="261" t="s">
        <v>6401</v>
      </c>
      <c r="F4828" s="261" t="s">
        <v>111</v>
      </c>
      <c r="G4828" s="261" t="s">
        <v>124</v>
      </c>
      <c r="H4828" s="261" t="s">
        <v>6398</v>
      </c>
    </row>
    <row r="4829" spans="1:8" x14ac:dyDescent="0.2">
      <c r="A4829" t="s">
        <v>21</v>
      </c>
      <c r="B4829" s="261" t="s">
        <v>15</v>
      </c>
      <c r="C4829">
        <f>_xlfn.XLOOKUP(B4829,'2.1.trackMPD'!$R$7:$R$29,'2.1.trackMPD'!$T$7:$T$29)</f>
        <v>6</v>
      </c>
      <c r="D4829" s="261">
        <v>10</v>
      </c>
      <c r="E4829" s="261" t="s">
        <v>6401</v>
      </c>
      <c r="F4829" s="261" t="s">
        <v>111</v>
      </c>
      <c r="G4829" s="261" t="s">
        <v>140</v>
      </c>
      <c r="H4829" s="261" t="s">
        <v>6398</v>
      </c>
    </row>
    <row r="4830" spans="1:8" x14ac:dyDescent="0.2">
      <c r="A4830" t="s">
        <v>21</v>
      </c>
      <c r="B4830" s="261" t="s">
        <v>15</v>
      </c>
      <c r="C4830">
        <f>_xlfn.XLOOKUP(B4830,'2.1.trackMPD'!$R$7:$R$29,'2.1.trackMPD'!$T$7:$T$29)</f>
        <v>6</v>
      </c>
      <c r="D4830" s="261">
        <v>10</v>
      </c>
      <c r="E4830" s="261" t="s">
        <v>6401</v>
      </c>
      <c r="F4830" s="261" t="s">
        <v>110</v>
      </c>
      <c r="G4830" s="261" t="s">
        <v>124</v>
      </c>
      <c r="H4830" s="261" t="s">
        <v>6399</v>
      </c>
    </row>
    <row r="4831" spans="1:8" x14ac:dyDescent="0.2">
      <c r="A4831" t="s">
        <v>21</v>
      </c>
      <c r="B4831" s="261" t="s">
        <v>15</v>
      </c>
      <c r="C4831">
        <f>_xlfn.XLOOKUP(B4831,'2.1.trackMPD'!$R$7:$R$29,'2.1.trackMPD'!$T$7:$T$29)</f>
        <v>6</v>
      </c>
      <c r="D4831" s="261">
        <v>10</v>
      </c>
      <c r="E4831" s="261" t="s">
        <v>6401</v>
      </c>
      <c r="F4831" s="261" t="s">
        <v>110</v>
      </c>
      <c r="G4831" s="261" t="s">
        <v>140</v>
      </c>
      <c r="H4831" s="261" t="s">
        <v>6399</v>
      </c>
    </row>
    <row r="4832" spans="1:8" x14ac:dyDescent="0.2">
      <c r="A4832" t="s">
        <v>21</v>
      </c>
      <c r="B4832" s="261" t="s">
        <v>15</v>
      </c>
      <c r="C4832">
        <f>_xlfn.XLOOKUP(B4832,'2.1.trackMPD'!$R$7:$R$29,'2.1.trackMPD'!$T$7:$T$29)</f>
        <v>6</v>
      </c>
      <c r="D4832" s="261">
        <v>100</v>
      </c>
      <c r="E4832" s="261" t="s">
        <v>6401</v>
      </c>
      <c r="F4832" s="261" t="s">
        <v>110</v>
      </c>
      <c r="G4832" s="261" t="s">
        <v>124</v>
      </c>
      <c r="H4832" s="261" t="s">
        <v>6398</v>
      </c>
    </row>
    <row r="4833" spans="1:8" x14ac:dyDescent="0.2">
      <c r="A4833" t="s">
        <v>21</v>
      </c>
      <c r="B4833" s="261" t="s">
        <v>15</v>
      </c>
      <c r="C4833">
        <f>_xlfn.XLOOKUP(B4833,'2.1.trackMPD'!$R$7:$R$29,'2.1.trackMPD'!$T$7:$T$29)</f>
        <v>6</v>
      </c>
      <c r="D4833" s="261">
        <v>100</v>
      </c>
      <c r="E4833" s="261" t="s">
        <v>6401</v>
      </c>
      <c r="F4833" s="261" t="s">
        <v>110</v>
      </c>
      <c r="G4833" s="261" t="s">
        <v>140</v>
      </c>
      <c r="H4833" s="261" t="s">
        <v>6398</v>
      </c>
    </row>
    <row r="4834" spans="1:8" x14ac:dyDescent="0.2">
      <c r="A4834" t="s">
        <v>21</v>
      </c>
      <c r="B4834" s="261" t="s">
        <v>15</v>
      </c>
      <c r="C4834">
        <f>_xlfn.XLOOKUP(B4834,'2.1.trackMPD'!$R$7:$R$29,'2.1.trackMPD'!$T$7:$T$29)</f>
        <v>6</v>
      </c>
      <c r="D4834" s="261">
        <v>100</v>
      </c>
      <c r="E4834" s="261" t="s">
        <v>6401</v>
      </c>
      <c r="F4834" s="261" t="s">
        <v>111</v>
      </c>
      <c r="G4834" s="261" t="s">
        <v>124</v>
      </c>
      <c r="H4834" s="261" t="s">
        <v>6398</v>
      </c>
    </row>
    <row r="4835" spans="1:8" x14ac:dyDescent="0.2">
      <c r="A4835" t="s">
        <v>21</v>
      </c>
      <c r="B4835" s="261" t="s">
        <v>15</v>
      </c>
      <c r="C4835">
        <f>_xlfn.XLOOKUP(B4835,'2.1.trackMPD'!$R$7:$R$29,'2.1.trackMPD'!$T$7:$T$29)</f>
        <v>6</v>
      </c>
      <c r="D4835" s="261">
        <v>100</v>
      </c>
      <c r="E4835" s="261" t="s">
        <v>6401</v>
      </c>
      <c r="F4835" s="261" t="s">
        <v>111</v>
      </c>
      <c r="G4835" s="261" t="s">
        <v>140</v>
      </c>
      <c r="H4835" s="261" t="s">
        <v>6398</v>
      </c>
    </row>
    <row r="4836" spans="1:8" x14ac:dyDescent="0.2">
      <c r="A4836" t="s">
        <v>21</v>
      </c>
      <c r="B4836" s="261" t="s">
        <v>15</v>
      </c>
      <c r="C4836">
        <f>_xlfn.XLOOKUP(B4836,'2.1.trackMPD'!$R$7:$R$29,'2.1.trackMPD'!$T$7:$T$29)</f>
        <v>6</v>
      </c>
      <c r="D4836" s="261">
        <v>100</v>
      </c>
      <c r="E4836" s="261" t="s">
        <v>6401</v>
      </c>
      <c r="F4836" s="261" t="s">
        <v>110</v>
      </c>
      <c r="G4836" s="261" t="s">
        <v>124</v>
      </c>
      <c r="H4836" s="261" t="s">
        <v>6399</v>
      </c>
    </row>
    <row r="4837" spans="1:8" x14ac:dyDescent="0.2">
      <c r="A4837" t="s">
        <v>21</v>
      </c>
      <c r="B4837" s="261" t="s">
        <v>15</v>
      </c>
      <c r="C4837">
        <f>_xlfn.XLOOKUP(B4837,'2.1.trackMPD'!$R$7:$R$29,'2.1.trackMPD'!$T$7:$T$29)</f>
        <v>6</v>
      </c>
      <c r="D4837" s="261">
        <v>100</v>
      </c>
      <c r="E4837" s="261" t="s">
        <v>6401</v>
      </c>
      <c r="F4837" s="261" t="s">
        <v>110</v>
      </c>
      <c r="G4837" s="261" t="s">
        <v>140</v>
      </c>
      <c r="H4837" s="261" t="s">
        <v>6399</v>
      </c>
    </row>
    <row r="4838" spans="1:8" x14ac:dyDescent="0.2">
      <c r="A4838" t="s">
        <v>21</v>
      </c>
      <c r="B4838" s="261" t="s">
        <v>9</v>
      </c>
      <c r="C4838">
        <f>_xlfn.XLOOKUP(B4838,'2.1.trackMPD'!$R$7:$R$29,'2.1.trackMPD'!$T$7:$T$29)</f>
        <v>6</v>
      </c>
      <c r="D4838" s="261">
        <v>1</v>
      </c>
      <c r="E4838" s="261" t="s">
        <v>6396</v>
      </c>
      <c r="F4838" s="261" t="s">
        <v>110</v>
      </c>
      <c r="G4838" s="261" t="s">
        <v>124</v>
      </c>
      <c r="H4838" s="261" t="s">
        <v>6398</v>
      </c>
    </row>
    <row r="4839" spans="1:8" x14ac:dyDescent="0.2">
      <c r="A4839" t="s">
        <v>21</v>
      </c>
      <c r="B4839" s="261" t="s">
        <v>9</v>
      </c>
      <c r="C4839">
        <f>_xlfn.XLOOKUP(B4839,'2.1.trackMPD'!$R$7:$R$29,'2.1.trackMPD'!$T$7:$T$29)</f>
        <v>6</v>
      </c>
      <c r="D4839" s="261">
        <v>1</v>
      </c>
      <c r="E4839" s="261" t="s">
        <v>6396</v>
      </c>
      <c r="F4839" s="261" t="s">
        <v>110</v>
      </c>
      <c r="G4839" s="261" t="s">
        <v>140</v>
      </c>
      <c r="H4839" s="261" t="s">
        <v>6398</v>
      </c>
    </row>
    <row r="4840" spans="1:8" x14ac:dyDescent="0.2">
      <c r="A4840" t="s">
        <v>21</v>
      </c>
      <c r="B4840" s="261" t="s">
        <v>9</v>
      </c>
      <c r="C4840">
        <f>_xlfn.XLOOKUP(B4840,'2.1.trackMPD'!$R$7:$R$29,'2.1.trackMPD'!$T$7:$T$29)</f>
        <v>6</v>
      </c>
      <c r="D4840" s="261">
        <v>1</v>
      </c>
      <c r="E4840" s="261" t="s">
        <v>6396</v>
      </c>
      <c r="F4840" s="261" t="s">
        <v>111</v>
      </c>
      <c r="G4840" s="261" t="s">
        <v>124</v>
      </c>
      <c r="H4840" s="261" t="s">
        <v>6398</v>
      </c>
    </row>
    <row r="4841" spans="1:8" x14ac:dyDescent="0.2">
      <c r="A4841" t="s">
        <v>21</v>
      </c>
      <c r="B4841" s="261" t="s">
        <v>9</v>
      </c>
      <c r="C4841">
        <f>_xlfn.XLOOKUP(B4841,'2.1.trackMPD'!$R$7:$R$29,'2.1.trackMPD'!$T$7:$T$29)</f>
        <v>6</v>
      </c>
      <c r="D4841" s="261">
        <v>1</v>
      </c>
      <c r="E4841" s="261" t="s">
        <v>6396</v>
      </c>
      <c r="F4841" s="261" t="s">
        <v>111</v>
      </c>
      <c r="G4841" s="261" t="s">
        <v>140</v>
      </c>
      <c r="H4841" s="261" t="s">
        <v>6398</v>
      </c>
    </row>
    <row r="4842" spans="1:8" x14ac:dyDescent="0.2">
      <c r="A4842" t="s">
        <v>21</v>
      </c>
      <c r="B4842" s="261" t="s">
        <v>9</v>
      </c>
      <c r="C4842">
        <f>_xlfn.XLOOKUP(B4842,'2.1.trackMPD'!$R$7:$R$29,'2.1.trackMPD'!$T$7:$T$29)</f>
        <v>6</v>
      </c>
      <c r="D4842" s="261">
        <v>1</v>
      </c>
      <c r="E4842" s="261" t="s">
        <v>6396</v>
      </c>
      <c r="F4842" s="261" t="s">
        <v>110</v>
      </c>
      <c r="G4842" s="261" t="s">
        <v>124</v>
      </c>
      <c r="H4842" s="261" t="s">
        <v>6399</v>
      </c>
    </row>
    <row r="4843" spans="1:8" x14ac:dyDescent="0.2">
      <c r="A4843" t="s">
        <v>21</v>
      </c>
      <c r="B4843" s="261" t="s">
        <v>9</v>
      </c>
      <c r="C4843">
        <f>_xlfn.XLOOKUP(B4843,'2.1.trackMPD'!$R$7:$R$29,'2.1.trackMPD'!$T$7:$T$29)</f>
        <v>6</v>
      </c>
      <c r="D4843" s="261">
        <v>1</v>
      </c>
      <c r="E4843" s="261" t="s">
        <v>6396</v>
      </c>
      <c r="F4843" s="261" t="s">
        <v>110</v>
      </c>
      <c r="G4843" s="261" t="s">
        <v>140</v>
      </c>
      <c r="H4843" s="261" t="s">
        <v>6399</v>
      </c>
    </row>
    <row r="4844" spans="1:8" x14ac:dyDescent="0.2">
      <c r="A4844" t="s">
        <v>21</v>
      </c>
      <c r="B4844" s="261" t="s">
        <v>9</v>
      </c>
      <c r="C4844">
        <f>_xlfn.XLOOKUP(B4844,'2.1.trackMPD'!$R$7:$R$29,'2.1.trackMPD'!$T$7:$T$29)</f>
        <v>6</v>
      </c>
      <c r="D4844" s="261">
        <v>10</v>
      </c>
      <c r="E4844" s="261" t="s">
        <v>6396</v>
      </c>
      <c r="F4844" s="261" t="s">
        <v>110</v>
      </c>
      <c r="G4844" s="261" t="s">
        <v>124</v>
      </c>
      <c r="H4844" s="261" t="s">
        <v>6398</v>
      </c>
    </row>
    <row r="4845" spans="1:8" x14ac:dyDescent="0.2">
      <c r="A4845" t="s">
        <v>21</v>
      </c>
      <c r="B4845" s="261" t="s">
        <v>9</v>
      </c>
      <c r="C4845">
        <f>_xlfn.XLOOKUP(B4845,'2.1.trackMPD'!$R$7:$R$29,'2.1.trackMPD'!$T$7:$T$29)</f>
        <v>6</v>
      </c>
      <c r="D4845" s="261">
        <v>10</v>
      </c>
      <c r="E4845" s="261" t="s">
        <v>6396</v>
      </c>
      <c r="F4845" s="261" t="s">
        <v>110</v>
      </c>
      <c r="G4845" s="261" t="s">
        <v>140</v>
      </c>
      <c r="H4845" s="261" t="s">
        <v>6398</v>
      </c>
    </row>
    <row r="4846" spans="1:8" x14ac:dyDescent="0.2">
      <c r="A4846" t="s">
        <v>21</v>
      </c>
      <c r="B4846" s="261" t="s">
        <v>9</v>
      </c>
      <c r="C4846">
        <f>_xlfn.XLOOKUP(B4846,'2.1.trackMPD'!$R$7:$R$29,'2.1.trackMPD'!$T$7:$T$29)</f>
        <v>6</v>
      </c>
      <c r="D4846" s="261">
        <v>10</v>
      </c>
      <c r="E4846" s="261" t="s">
        <v>6396</v>
      </c>
      <c r="F4846" s="261" t="s">
        <v>111</v>
      </c>
      <c r="G4846" s="261" t="s">
        <v>124</v>
      </c>
      <c r="H4846" s="261" t="s">
        <v>6398</v>
      </c>
    </row>
    <row r="4847" spans="1:8" x14ac:dyDescent="0.2">
      <c r="A4847" t="s">
        <v>21</v>
      </c>
      <c r="B4847" s="261" t="s">
        <v>9</v>
      </c>
      <c r="C4847">
        <f>_xlfn.XLOOKUP(B4847,'2.1.trackMPD'!$R$7:$R$29,'2.1.trackMPD'!$T$7:$T$29)</f>
        <v>6</v>
      </c>
      <c r="D4847" s="261">
        <v>10</v>
      </c>
      <c r="E4847" s="261" t="s">
        <v>6396</v>
      </c>
      <c r="F4847" s="261" t="s">
        <v>111</v>
      </c>
      <c r="G4847" s="261" t="s">
        <v>140</v>
      </c>
      <c r="H4847" s="261" t="s">
        <v>6398</v>
      </c>
    </row>
    <row r="4848" spans="1:8" x14ac:dyDescent="0.2">
      <c r="A4848" t="s">
        <v>21</v>
      </c>
      <c r="B4848" s="261" t="s">
        <v>9</v>
      </c>
      <c r="C4848">
        <f>_xlfn.XLOOKUP(B4848,'2.1.trackMPD'!$R$7:$R$29,'2.1.trackMPD'!$T$7:$T$29)</f>
        <v>6</v>
      </c>
      <c r="D4848" s="261">
        <v>10</v>
      </c>
      <c r="E4848" s="261" t="s">
        <v>6396</v>
      </c>
      <c r="F4848" s="261" t="s">
        <v>110</v>
      </c>
      <c r="G4848" s="261" t="s">
        <v>124</v>
      </c>
      <c r="H4848" s="261" t="s">
        <v>6399</v>
      </c>
    </row>
    <row r="4849" spans="1:8" x14ac:dyDescent="0.2">
      <c r="A4849" t="s">
        <v>21</v>
      </c>
      <c r="B4849" s="261" t="s">
        <v>9</v>
      </c>
      <c r="C4849">
        <f>_xlfn.XLOOKUP(B4849,'2.1.trackMPD'!$R$7:$R$29,'2.1.trackMPD'!$T$7:$T$29)</f>
        <v>6</v>
      </c>
      <c r="D4849" s="261">
        <v>10</v>
      </c>
      <c r="E4849" s="261" t="s">
        <v>6396</v>
      </c>
      <c r="F4849" s="261" t="s">
        <v>110</v>
      </c>
      <c r="G4849" s="261" t="s">
        <v>140</v>
      </c>
      <c r="H4849" s="261" t="s">
        <v>6399</v>
      </c>
    </row>
    <row r="4850" spans="1:8" x14ac:dyDescent="0.2">
      <c r="A4850" t="s">
        <v>21</v>
      </c>
      <c r="B4850" s="261" t="s">
        <v>9</v>
      </c>
      <c r="C4850">
        <f>_xlfn.XLOOKUP(B4850,'2.1.trackMPD'!$R$7:$R$29,'2.1.trackMPD'!$T$7:$T$29)</f>
        <v>6</v>
      </c>
      <c r="D4850" s="261">
        <v>100</v>
      </c>
      <c r="E4850" s="261" t="s">
        <v>6396</v>
      </c>
      <c r="F4850" s="261" t="s">
        <v>110</v>
      </c>
      <c r="G4850" s="261" t="s">
        <v>124</v>
      </c>
      <c r="H4850" s="261" t="s">
        <v>6398</v>
      </c>
    </row>
    <row r="4851" spans="1:8" x14ac:dyDescent="0.2">
      <c r="A4851" t="s">
        <v>21</v>
      </c>
      <c r="B4851" s="261" t="s">
        <v>9</v>
      </c>
      <c r="C4851">
        <f>_xlfn.XLOOKUP(B4851,'2.1.trackMPD'!$R$7:$R$29,'2.1.trackMPD'!$T$7:$T$29)</f>
        <v>6</v>
      </c>
      <c r="D4851" s="261">
        <v>100</v>
      </c>
      <c r="E4851" s="261" t="s">
        <v>6396</v>
      </c>
      <c r="F4851" s="261" t="s">
        <v>110</v>
      </c>
      <c r="G4851" s="261" t="s">
        <v>140</v>
      </c>
      <c r="H4851" s="261" t="s">
        <v>6398</v>
      </c>
    </row>
    <row r="4852" spans="1:8" x14ac:dyDescent="0.2">
      <c r="A4852" t="s">
        <v>21</v>
      </c>
      <c r="B4852" s="261" t="s">
        <v>9</v>
      </c>
      <c r="C4852">
        <f>_xlfn.XLOOKUP(B4852,'2.1.trackMPD'!$R$7:$R$29,'2.1.trackMPD'!$T$7:$T$29)</f>
        <v>6</v>
      </c>
      <c r="D4852" s="261">
        <v>100</v>
      </c>
      <c r="E4852" s="261" t="s">
        <v>6396</v>
      </c>
      <c r="F4852" s="261" t="s">
        <v>111</v>
      </c>
      <c r="G4852" s="261" t="s">
        <v>124</v>
      </c>
      <c r="H4852" s="261" t="s">
        <v>6398</v>
      </c>
    </row>
    <row r="4853" spans="1:8" x14ac:dyDescent="0.2">
      <c r="A4853" t="s">
        <v>21</v>
      </c>
      <c r="B4853" s="261" t="s">
        <v>9</v>
      </c>
      <c r="C4853">
        <f>_xlfn.XLOOKUP(B4853,'2.1.trackMPD'!$R$7:$R$29,'2.1.trackMPD'!$T$7:$T$29)</f>
        <v>6</v>
      </c>
      <c r="D4853" s="261">
        <v>100</v>
      </c>
      <c r="E4853" s="261" t="s">
        <v>6396</v>
      </c>
      <c r="F4853" s="261" t="s">
        <v>111</v>
      </c>
      <c r="G4853" s="261" t="s">
        <v>140</v>
      </c>
      <c r="H4853" s="261" t="s">
        <v>6398</v>
      </c>
    </row>
    <row r="4854" spans="1:8" x14ac:dyDescent="0.2">
      <c r="A4854" t="s">
        <v>21</v>
      </c>
      <c r="B4854" s="261" t="s">
        <v>9</v>
      </c>
      <c r="C4854">
        <f>_xlfn.XLOOKUP(B4854,'2.1.trackMPD'!$R$7:$R$29,'2.1.trackMPD'!$T$7:$T$29)</f>
        <v>6</v>
      </c>
      <c r="D4854" s="261">
        <v>100</v>
      </c>
      <c r="E4854" s="261" t="s">
        <v>6396</v>
      </c>
      <c r="F4854" s="261" t="s">
        <v>110</v>
      </c>
      <c r="G4854" s="261" t="s">
        <v>124</v>
      </c>
      <c r="H4854" s="261" t="s">
        <v>6399</v>
      </c>
    </row>
    <row r="4855" spans="1:8" x14ac:dyDescent="0.2">
      <c r="A4855" t="s">
        <v>21</v>
      </c>
      <c r="B4855" s="261" t="s">
        <v>9</v>
      </c>
      <c r="C4855">
        <f>_xlfn.XLOOKUP(B4855,'2.1.trackMPD'!$R$7:$R$29,'2.1.trackMPD'!$T$7:$T$29)</f>
        <v>6</v>
      </c>
      <c r="D4855" s="261">
        <v>100</v>
      </c>
      <c r="E4855" s="261" t="s">
        <v>6396</v>
      </c>
      <c r="F4855" s="261" t="s">
        <v>110</v>
      </c>
      <c r="G4855" s="261" t="s">
        <v>140</v>
      </c>
      <c r="H4855" s="261" t="s">
        <v>6399</v>
      </c>
    </row>
    <row r="4856" spans="1:8" x14ac:dyDescent="0.2">
      <c r="A4856" t="s">
        <v>21</v>
      </c>
      <c r="B4856" s="261" t="s">
        <v>9</v>
      </c>
      <c r="C4856">
        <f>_xlfn.XLOOKUP(B4856,'2.1.trackMPD'!$R$7:$R$29,'2.1.trackMPD'!$T$7:$T$29)</f>
        <v>6</v>
      </c>
      <c r="D4856" s="261">
        <v>1000</v>
      </c>
      <c r="E4856" s="261" t="s">
        <v>6396</v>
      </c>
      <c r="F4856" s="261" t="s">
        <v>110</v>
      </c>
      <c r="G4856" s="261" t="s">
        <v>124</v>
      </c>
      <c r="H4856" s="261" t="s">
        <v>6398</v>
      </c>
    </row>
    <row r="4857" spans="1:8" x14ac:dyDescent="0.2">
      <c r="A4857" t="s">
        <v>21</v>
      </c>
      <c r="B4857" s="261" t="s">
        <v>9</v>
      </c>
      <c r="C4857">
        <f>_xlfn.XLOOKUP(B4857,'2.1.trackMPD'!$R$7:$R$29,'2.1.trackMPD'!$T$7:$T$29)</f>
        <v>6</v>
      </c>
      <c r="D4857" s="261">
        <v>1000</v>
      </c>
      <c r="E4857" s="261" t="s">
        <v>6396</v>
      </c>
      <c r="F4857" s="261" t="s">
        <v>110</v>
      </c>
      <c r="G4857" s="261" t="s">
        <v>140</v>
      </c>
      <c r="H4857" s="261" t="s">
        <v>6398</v>
      </c>
    </row>
    <row r="4858" spans="1:8" x14ac:dyDescent="0.2">
      <c r="A4858" t="s">
        <v>21</v>
      </c>
      <c r="B4858" s="261" t="s">
        <v>9</v>
      </c>
      <c r="C4858">
        <f>_xlfn.XLOOKUP(B4858,'2.1.trackMPD'!$R$7:$R$29,'2.1.trackMPD'!$T$7:$T$29)</f>
        <v>6</v>
      </c>
      <c r="D4858" s="261">
        <v>1000</v>
      </c>
      <c r="E4858" s="261" t="s">
        <v>6396</v>
      </c>
      <c r="F4858" s="261" t="s">
        <v>111</v>
      </c>
      <c r="G4858" s="261" t="s">
        <v>124</v>
      </c>
      <c r="H4858" s="261" t="s">
        <v>6398</v>
      </c>
    </row>
    <row r="4859" spans="1:8" x14ac:dyDescent="0.2">
      <c r="A4859" t="s">
        <v>21</v>
      </c>
      <c r="B4859" s="261" t="s">
        <v>9</v>
      </c>
      <c r="C4859">
        <f>_xlfn.XLOOKUP(B4859,'2.1.trackMPD'!$R$7:$R$29,'2.1.trackMPD'!$T$7:$T$29)</f>
        <v>6</v>
      </c>
      <c r="D4859" s="261">
        <v>1000</v>
      </c>
      <c r="E4859" s="261" t="s">
        <v>6396</v>
      </c>
      <c r="F4859" s="261" t="s">
        <v>111</v>
      </c>
      <c r="G4859" s="261" t="s">
        <v>140</v>
      </c>
      <c r="H4859" s="261" t="s">
        <v>6398</v>
      </c>
    </row>
    <row r="4860" spans="1:8" x14ac:dyDescent="0.2">
      <c r="A4860" t="s">
        <v>21</v>
      </c>
      <c r="B4860" s="261" t="s">
        <v>9</v>
      </c>
      <c r="C4860">
        <f>_xlfn.XLOOKUP(B4860,'2.1.trackMPD'!$R$7:$R$29,'2.1.trackMPD'!$T$7:$T$29)</f>
        <v>6</v>
      </c>
      <c r="D4860" s="261">
        <v>1000</v>
      </c>
      <c r="E4860" s="261" t="s">
        <v>6396</v>
      </c>
      <c r="F4860" s="261" t="s">
        <v>110</v>
      </c>
      <c r="G4860" s="261" t="s">
        <v>124</v>
      </c>
      <c r="H4860" s="261" t="s">
        <v>6399</v>
      </c>
    </row>
    <row r="4861" spans="1:8" x14ac:dyDescent="0.2">
      <c r="A4861" t="s">
        <v>21</v>
      </c>
      <c r="B4861" s="261" t="s">
        <v>9</v>
      </c>
      <c r="C4861">
        <f>_xlfn.XLOOKUP(B4861,'2.1.trackMPD'!$R$7:$R$29,'2.1.trackMPD'!$T$7:$T$29)</f>
        <v>6</v>
      </c>
      <c r="D4861" s="261">
        <v>1000</v>
      </c>
      <c r="E4861" s="261" t="s">
        <v>6396</v>
      </c>
      <c r="F4861" s="261" t="s">
        <v>110</v>
      </c>
      <c r="G4861" s="261" t="s">
        <v>140</v>
      </c>
      <c r="H4861" s="261" t="s">
        <v>6399</v>
      </c>
    </row>
    <row r="4862" spans="1:8" x14ac:dyDescent="0.2">
      <c r="A4862" t="s">
        <v>21</v>
      </c>
      <c r="B4862" s="261" t="s">
        <v>9</v>
      </c>
      <c r="C4862">
        <f>_xlfn.XLOOKUP(B4862,'2.1.trackMPD'!$R$7:$R$29,'2.1.trackMPD'!$T$7:$T$29)</f>
        <v>6</v>
      </c>
      <c r="D4862" s="261">
        <v>5000</v>
      </c>
      <c r="E4862" s="261" t="s">
        <v>6396</v>
      </c>
      <c r="F4862" s="261" t="s">
        <v>110</v>
      </c>
      <c r="G4862" s="261" t="s">
        <v>124</v>
      </c>
      <c r="H4862" s="261" t="s">
        <v>6398</v>
      </c>
    </row>
    <row r="4863" spans="1:8" x14ac:dyDescent="0.2">
      <c r="A4863" t="s">
        <v>21</v>
      </c>
      <c r="B4863" s="261" t="s">
        <v>9</v>
      </c>
      <c r="C4863">
        <f>_xlfn.XLOOKUP(B4863,'2.1.trackMPD'!$R$7:$R$29,'2.1.trackMPD'!$T$7:$T$29)</f>
        <v>6</v>
      </c>
      <c r="D4863" s="261">
        <v>5000</v>
      </c>
      <c r="E4863" s="261" t="s">
        <v>6396</v>
      </c>
      <c r="F4863" s="261" t="s">
        <v>110</v>
      </c>
      <c r="G4863" s="261" t="s">
        <v>140</v>
      </c>
      <c r="H4863" s="261" t="s">
        <v>6398</v>
      </c>
    </row>
    <row r="4864" spans="1:8" x14ac:dyDescent="0.2">
      <c r="A4864" t="s">
        <v>21</v>
      </c>
      <c r="B4864" s="261" t="s">
        <v>9</v>
      </c>
      <c r="C4864">
        <f>_xlfn.XLOOKUP(B4864,'2.1.trackMPD'!$R$7:$R$29,'2.1.trackMPD'!$T$7:$T$29)</f>
        <v>6</v>
      </c>
      <c r="D4864" s="261">
        <v>5000</v>
      </c>
      <c r="E4864" s="261" t="s">
        <v>6396</v>
      </c>
      <c r="F4864" s="261" t="s">
        <v>111</v>
      </c>
      <c r="G4864" s="261" t="s">
        <v>124</v>
      </c>
      <c r="H4864" s="261" t="s">
        <v>6398</v>
      </c>
    </row>
    <row r="4865" spans="1:8" x14ac:dyDescent="0.2">
      <c r="A4865" t="s">
        <v>21</v>
      </c>
      <c r="B4865" s="261" t="s">
        <v>9</v>
      </c>
      <c r="C4865">
        <f>_xlfn.XLOOKUP(B4865,'2.1.trackMPD'!$R$7:$R$29,'2.1.trackMPD'!$T$7:$T$29)</f>
        <v>6</v>
      </c>
      <c r="D4865" s="261">
        <v>5000</v>
      </c>
      <c r="E4865" s="261" t="s">
        <v>6396</v>
      </c>
      <c r="F4865" s="261" t="s">
        <v>111</v>
      </c>
      <c r="G4865" s="261" t="s">
        <v>140</v>
      </c>
      <c r="H4865" s="261" t="s">
        <v>6398</v>
      </c>
    </row>
    <row r="4866" spans="1:8" x14ac:dyDescent="0.2">
      <c r="A4866" t="s">
        <v>21</v>
      </c>
      <c r="B4866" s="261" t="s">
        <v>9</v>
      </c>
      <c r="C4866">
        <f>_xlfn.XLOOKUP(B4866,'2.1.trackMPD'!$R$7:$R$29,'2.1.trackMPD'!$T$7:$T$29)</f>
        <v>6</v>
      </c>
      <c r="D4866" s="261">
        <v>5000</v>
      </c>
      <c r="E4866" s="261" t="s">
        <v>6396</v>
      </c>
      <c r="F4866" s="261" t="s">
        <v>110</v>
      </c>
      <c r="G4866" s="261" t="s">
        <v>124</v>
      </c>
      <c r="H4866" s="261" t="s">
        <v>6399</v>
      </c>
    </row>
    <row r="4867" spans="1:8" x14ac:dyDescent="0.2">
      <c r="A4867" t="s">
        <v>21</v>
      </c>
      <c r="B4867" s="261" t="s">
        <v>9</v>
      </c>
      <c r="C4867">
        <f>_xlfn.XLOOKUP(B4867,'2.1.trackMPD'!$R$7:$R$29,'2.1.trackMPD'!$T$7:$T$29)</f>
        <v>6</v>
      </c>
      <c r="D4867" s="261">
        <v>5000</v>
      </c>
      <c r="E4867" s="261" t="s">
        <v>6396</v>
      </c>
      <c r="F4867" s="261" t="s">
        <v>110</v>
      </c>
      <c r="G4867" s="261" t="s">
        <v>140</v>
      </c>
      <c r="H4867" s="261" t="s">
        <v>6399</v>
      </c>
    </row>
    <row r="4868" spans="1:8" x14ac:dyDescent="0.2">
      <c r="A4868" t="s">
        <v>21</v>
      </c>
      <c r="B4868" s="261" t="s">
        <v>9</v>
      </c>
      <c r="C4868">
        <f>_xlfn.XLOOKUP(B4868,'2.1.trackMPD'!$R$7:$R$29,'2.1.trackMPD'!$T$7:$T$29)</f>
        <v>6</v>
      </c>
      <c r="D4868" s="261">
        <v>1</v>
      </c>
      <c r="E4868" s="261" t="s">
        <v>6400</v>
      </c>
      <c r="F4868" s="261" t="s">
        <v>110</v>
      </c>
      <c r="G4868" s="261" t="s">
        <v>124</v>
      </c>
      <c r="H4868" s="261" t="s">
        <v>6398</v>
      </c>
    </row>
    <row r="4869" spans="1:8" x14ac:dyDescent="0.2">
      <c r="A4869" t="s">
        <v>21</v>
      </c>
      <c r="B4869" s="261" t="s">
        <v>9</v>
      </c>
      <c r="C4869">
        <f>_xlfn.XLOOKUP(B4869,'2.1.trackMPD'!$R$7:$R$29,'2.1.trackMPD'!$T$7:$T$29)</f>
        <v>6</v>
      </c>
      <c r="D4869" s="261">
        <v>1</v>
      </c>
      <c r="E4869" s="261" t="s">
        <v>6400</v>
      </c>
      <c r="F4869" s="261" t="s">
        <v>110</v>
      </c>
      <c r="G4869" s="261" t="s">
        <v>140</v>
      </c>
      <c r="H4869" s="261" t="s">
        <v>6398</v>
      </c>
    </row>
    <row r="4870" spans="1:8" x14ac:dyDescent="0.2">
      <c r="A4870" t="s">
        <v>21</v>
      </c>
      <c r="B4870" s="261" t="s">
        <v>9</v>
      </c>
      <c r="C4870">
        <f>_xlfn.XLOOKUP(B4870,'2.1.trackMPD'!$R$7:$R$29,'2.1.trackMPD'!$T$7:$T$29)</f>
        <v>6</v>
      </c>
      <c r="D4870" s="261">
        <v>1</v>
      </c>
      <c r="E4870" s="261" t="s">
        <v>6400</v>
      </c>
      <c r="F4870" s="261" t="s">
        <v>111</v>
      </c>
      <c r="G4870" s="261" t="s">
        <v>124</v>
      </c>
      <c r="H4870" s="261" t="s">
        <v>6398</v>
      </c>
    </row>
    <row r="4871" spans="1:8" x14ac:dyDescent="0.2">
      <c r="A4871" t="s">
        <v>21</v>
      </c>
      <c r="B4871" s="261" t="s">
        <v>9</v>
      </c>
      <c r="C4871">
        <f>_xlfn.XLOOKUP(B4871,'2.1.trackMPD'!$R$7:$R$29,'2.1.trackMPD'!$T$7:$T$29)</f>
        <v>6</v>
      </c>
      <c r="D4871" s="261">
        <v>1</v>
      </c>
      <c r="E4871" s="261" t="s">
        <v>6400</v>
      </c>
      <c r="F4871" s="261" t="s">
        <v>111</v>
      </c>
      <c r="G4871" s="261" t="s">
        <v>140</v>
      </c>
      <c r="H4871" s="261" t="s">
        <v>6398</v>
      </c>
    </row>
    <row r="4872" spans="1:8" x14ac:dyDescent="0.2">
      <c r="A4872" t="s">
        <v>21</v>
      </c>
      <c r="B4872" s="261" t="s">
        <v>9</v>
      </c>
      <c r="C4872">
        <f>_xlfn.XLOOKUP(B4872,'2.1.trackMPD'!$R$7:$R$29,'2.1.trackMPD'!$T$7:$T$29)</f>
        <v>6</v>
      </c>
      <c r="D4872" s="261">
        <v>1</v>
      </c>
      <c r="E4872" s="261" t="s">
        <v>6400</v>
      </c>
      <c r="F4872" s="261" t="s">
        <v>110</v>
      </c>
      <c r="G4872" s="261" t="s">
        <v>124</v>
      </c>
      <c r="H4872" s="261" t="s">
        <v>6399</v>
      </c>
    </row>
    <row r="4873" spans="1:8" x14ac:dyDescent="0.2">
      <c r="A4873" t="s">
        <v>21</v>
      </c>
      <c r="B4873" s="261" t="s">
        <v>9</v>
      </c>
      <c r="C4873">
        <f>_xlfn.XLOOKUP(B4873,'2.1.trackMPD'!$R$7:$R$29,'2.1.trackMPD'!$T$7:$T$29)</f>
        <v>6</v>
      </c>
      <c r="D4873" s="261">
        <v>1</v>
      </c>
      <c r="E4873" s="261" t="s">
        <v>6400</v>
      </c>
      <c r="F4873" s="261" t="s">
        <v>110</v>
      </c>
      <c r="G4873" s="261" t="s">
        <v>140</v>
      </c>
      <c r="H4873" s="261" t="s">
        <v>6399</v>
      </c>
    </row>
    <row r="4874" spans="1:8" x14ac:dyDescent="0.2">
      <c r="A4874" t="s">
        <v>21</v>
      </c>
      <c r="B4874" s="261" t="s">
        <v>9</v>
      </c>
      <c r="C4874">
        <f>_xlfn.XLOOKUP(B4874,'2.1.trackMPD'!$R$7:$R$29,'2.1.trackMPD'!$T$7:$T$29)</f>
        <v>6</v>
      </c>
      <c r="D4874" s="261">
        <v>10</v>
      </c>
      <c r="E4874" s="261" t="s">
        <v>6400</v>
      </c>
      <c r="F4874" s="261" t="s">
        <v>110</v>
      </c>
      <c r="G4874" s="261" t="s">
        <v>124</v>
      </c>
      <c r="H4874" s="261" t="s">
        <v>6398</v>
      </c>
    </row>
    <row r="4875" spans="1:8" x14ac:dyDescent="0.2">
      <c r="A4875" t="s">
        <v>21</v>
      </c>
      <c r="B4875" s="261" t="s">
        <v>9</v>
      </c>
      <c r="C4875">
        <f>_xlfn.XLOOKUP(B4875,'2.1.trackMPD'!$R$7:$R$29,'2.1.trackMPD'!$T$7:$T$29)</f>
        <v>6</v>
      </c>
      <c r="D4875" s="261">
        <v>10</v>
      </c>
      <c r="E4875" s="261" t="s">
        <v>6400</v>
      </c>
      <c r="F4875" s="261" t="s">
        <v>110</v>
      </c>
      <c r="G4875" s="261" t="s">
        <v>140</v>
      </c>
      <c r="H4875" s="261" t="s">
        <v>6398</v>
      </c>
    </row>
    <row r="4876" spans="1:8" x14ac:dyDescent="0.2">
      <c r="A4876" t="s">
        <v>21</v>
      </c>
      <c r="B4876" s="261" t="s">
        <v>9</v>
      </c>
      <c r="C4876">
        <f>_xlfn.XLOOKUP(B4876,'2.1.trackMPD'!$R$7:$R$29,'2.1.trackMPD'!$T$7:$T$29)</f>
        <v>6</v>
      </c>
      <c r="D4876" s="261">
        <v>10</v>
      </c>
      <c r="E4876" s="261" t="s">
        <v>6400</v>
      </c>
      <c r="F4876" s="261" t="s">
        <v>111</v>
      </c>
      <c r="G4876" s="261" t="s">
        <v>124</v>
      </c>
      <c r="H4876" s="261" t="s">
        <v>6398</v>
      </c>
    </row>
    <row r="4877" spans="1:8" x14ac:dyDescent="0.2">
      <c r="A4877" t="s">
        <v>21</v>
      </c>
      <c r="B4877" s="261" t="s">
        <v>9</v>
      </c>
      <c r="C4877">
        <f>_xlfn.XLOOKUP(B4877,'2.1.trackMPD'!$R$7:$R$29,'2.1.trackMPD'!$T$7:$T$29)</f>
        <v>6</v>
      </c>
      <c r="D4877" s="261">
        <v>10</v>
      </c>
      <c r="E4877" s="261" t="s">
        <v>6400</v>
      </c>
      <c r="F4877" s="261" t="s">
        <v>111</v>
      </c>
      <c r="G4877" s="261" t="s">
        <v>140</v>
      </c>
      <c r="H4877" s="261" t="s">
        <v>6398</v>
      </c>
    </row>
    <row r="4878" spans="1:8" x14ac:dyDescent="0.2">
      <c r="A4878" t="s">
        <v>21</v>
      </c>
      <c r="B4878" s="261" t="s">
        <v>9</v>
      </c>
      <c r="C4878">
        <f>_xlfn.XLOOKUP(B4878,'2.1.trackMPD'!$R$7:$R$29,'2.1.trackMPD'!$T$7:$T$29)</f>
        <v>6</v>
      </c>
      <c r="D4878" s="261">
        <v>10</v>
      </c>
      <c r="E4878" s="261" t="s">
        <v>6400</v>
      </c>
      <c r="F4878" s="261" t="s">
        <v>110</v>
      </c>
      <c r="G4878" s="261" t="s">
        <v>124</v>
      </c>
      <c r="H4878" s="261" t="s">
        <v>6399</v>
      </c>
    </row>
    <row r="4879" spans="1:8" x14ac:dyDescent="0.2">
      <c r="A4879" t="s">
        <v>21</v>
      </c>
      <c r="B4879" s="261" t="s">
        <v>9</v>
      </c>
      <c r="C4879">
        <f>_xlfn.XLOOKUP(B4879,'2.1.trackMPD'!$R$7:$R$29,'2.1.trackMPD'!$T$7:$T$29)</f>
        <v>6</v>
      </c>
      <c r="D4879" s="261">
        <v>10</v>
      </c>
      <c r="E4879" s="261" t="s">
        <v>6400</v>
      </c>
      <c r="F4879" s="261" t="s">
        <v>110</v>
      </c>
      <c r="G4879" s="261" t="s">
        <v>140</v>
      </c>
      <c r="H4879" s="261" t="s">
        <v>6399</v>
      </c>
    </row>
    <row r="4880" spans="1:8" x14ac:dyDescent="0.2">
      <c r="A4880" t="s">
        <v>21</v>
      </c>
      <c r="B4880" s="261" t="s">
        <v>9</v>
      </c>
      <c r="C4880">
        <f>_xlfn.XLOOKUP(B4880,'2.1.trackMPD'!$R$7:$R$29,'2.1.trackMPD'!$T$7:$T$29)</f>
        <v>6</v>
      </c>
      <c r="D4880" s="261">
        <v>100</v>
      </c>
      <c r="E4880" s="261" t="s">
        <v>6400</v>
      </c>
      <c r="F4880" s="261" t="s">
        <v>110</v>
      </c>
      <c r="G4880" s="261" t="s">
        <v>124</v>
      </c>
      <c r="H4880" s="261" t="s">
        <v>6398</v>
      </c>
    </row>
    <row r="4881" spans="1:8" x14ac:dyDescent="0.2">
      <c r="A4881" t="s">
        <v>21</v>
      </c>
      <c r="B4881" s="261" t="s">
        <v>9</v>
      </c>
      <c r="C4881">
        <f>_xlfn.XLOOKUP(B4881,'2.1.trackMPD'!$R$7:$R$29,'2.1.trackMPD'!$T$7:$T$29)</f>
        <v>6</v>
      </c>
      <c r="D4881" s="261">
        <v>100</v>
      </c>
      <c r="E4881" s="261" t="s">
        <v>6400</v>
      </c>
      <c r="F4881" s="261" t="s">
        <v>110</v>
      </c>
      <c r="G4881" s="261" t="s">
        <v>140</v>
      </c>
      <c r="H4881" s="261" t="s">
        <v>6398</v>
      </c>
    </row>
    <row r="4882" spans="1:8" x14ac:dyDescent="0.2">
      <c r="A4882" t="s">
        <v>21</v>
      </c>
      <c r="B4882" s="261" t="s">
        <v>9</v>
      </c>
      <c r="C4882">
        <f>_xlfn.XLOOKUP(B4882,'2.1.trackMPD'!$R$7:$R$29,'2.1.trackMPD'!$T$7:$T$29)</f>
        <v>6</v>
      </c>
      <c r="D4882" s="261">
        <v>100</v>
      </c>
      <c r="E4882" s="261" t="s">
        <v>6400</v>
      </c>
      <c r="F4882" s="261" t="s">
        <v>111</v>
      </c>
      <c r="G4882" s="261" t="s">
        <v>124</v>
      </c>
      <c r="H4882" s="261" t="s">
        <v>6398</v>
      </c>
    </row>
    <row r="4883" spans="1:8" x14ac:dyDescent="0.2">
      <c r="A4883" t="s">
        <v>21</v>
      </c>
      <c r="B4883" s="261" t="s">
        <v>9</v>
      </c>
      <c r="C4883">
        <f>_xlfn.XLOOKUP(B4883,'2.1.trackMPD'!$R$7:$R$29,'2.1.trackMPD'!$T$7:$T$29)</f>
        <v>6</v>
      </c>
      <c r="D4883" s="261">
        <v>100</v>
      </c>
      <c r="E4883" s="261" t="s">
        <v>6400</v>
      </c>
      <c r="F4883" s="261" t="s">
        <v>111</v>
      </c>
      <c r="G4883" s="261" t="s">
        <v>140</v>
      </c>
      <c r="H4883" s="261" t="s">
        <v>6398</v>
      </c>
    </row>
    <row r="4884" spans="1:8" x14ac:dyDescent="0.2">
      <c r="A4884" t="s">
        <v>21</v>
      </c>
      <c r="B4884" s="261" t="s">
        <v>9</v>
      </c>
      <c r="C4884">
        <f>_xlfn.XLOOKUP(B4884,'2.1.trackMPD'!$R$7:$R$29,'2.1.trackMPD'!$T$7:$T$29)</f>
        <v>6</v>
      </c>
      <c r="D4884" s="261">
        <v>100</v>
      </c>
      <c r="E4884" s="261" t="s">
        <v>6400</v>
      </c>
      <c r="F4884" s="261" t="s">
        <v>110</v>
      </c>
      <c r="G4884" s="261" t="s">
        <v>124</v>
      </c>
      <c r="H4884" s="261" t="s">
        <v>6399</v>
      </c>
    </row>
    <row r="4885" spans="1:8" x14ac:dyDescent="0.2">
      <c r="A4885" t="s">
        <v>21</v>
      </c>
      <c r="B4885" s="261" t="s">
        <v>9</v>
      </c>
      <c r="C4885">
        <f>_xlfn.XLOOKUP(B4885,'2.1.trackMPD'!$R$7:$R$29,'2.1.trackMPD'!$T$7:$T$29)</f>
        <v>6</v>
      </c>
      <c r="D4885" s="261">
        <v>100</v>
      </c>
      <c r="E4885" s="261" t="s">
        <v>6400</v>
      </c>
      <c r="F4885" s="261" t="s">
        <v>110</v>
      </c>
      <c r="G4885" s="261" t="s">
        <v>140</v>
      </c>
      <c r="H4885" s="261" t="s">
        <v>6399</v>
      </c>
    </row>
    <row r="4886" spans="1:8" x14ac:dyDescent="0.2">
      <c r="A4886" t="s">
        <v>21</v>
      </c>
      <c r="B4886" s="261" t="s">
        <v>9</v>
      </c>
      <c r="C4886">
        <f>_xlfn.XLOOKUP(B4886,'2.1.trackMPD'!$R$7:$R$29,'2.1.trackMPD'!$T$7:$T$29)</f>
        <v>6</v>
      </c>
      <c r="D4886" s="261">
        <v>1000</v>
      </c>
      <c r="E4886" s="261" t="s">
        <v>6400</v>
      </c>
      <c r="F4886" s="261" t="s">
        <v>110</v>
      </c>
      <c r="G4886" s="261" t="s">
        <v>124</v>
      </c>
      <c r="H4886" s="261" t="s">
        <v>6398</v>
      </c>
    </row>
    <row r="4887" spans="1:8" x14ac:dyDescent="0.2">
      <c r="A4887" t="s">
        <v>21</v>
      </c>
      <c r="B4887" s="261" t="s">
        <v>9</v>
      </c>
      <c r="C4887">
        <f>_xlfn.XLOOKUP(B4887,'2.1.trackMPD'!$R$7:$R$29,'2.1.trackMPD'!$T$7:$T$29)</f>
        <v>6</v>
      </c>
      <c r="D4887" s="261">
        <v>1000</v>
      </c>
      <c r="E4887" s="261" t="s">
        <v>6400</v>
      </c>
      <c r="F4887" s="261" t="s">
        <v>110</v>
      </c>
      <c r="G4887" s="261" t="s">
        <v>140</v>
      </c>
      <c r="H4887" s="261" t="s">
        <v>6398</v>
      </c>
    </row>
    <row r="4888" spans="1:8" x14ac:dyDescent="0.2">
      <c r="A4888" t="s">
        <v>21</v>
      </c>
      <c r="B4888" s="261" t="s">
        <v>9</v>
      </c>
      <c r="C4888">
        <f>_xlfn.XLOOKUP(B4888,'2.1.trackMPD'!$R$7:$R$29,'2.1.trackMPD'!$T$7:$T$29)</f>
        <v>6</v>
      </c>
      <c r="D4888" s="261">
        <v>1000</v>
      </c>
      <c r="E4888" s="261" t="s">
        <v>6400</v>
      </c>
      <c r="F4888" s="261" t="s">
        <v>111</v>
      </c>
      <c r="G4888" s="261" t="s">
        <v>124</v>
      </c>
      <c r="H4888" s="261" t="s">
        <v>6398</v>
      </c>
    </row>
    <row r="4889" spans="1:8" x14ac:dyDescent="0.2">
      <c r="A4889" t="s">
        <v>21</v>
      </c>
      <c r="B4889" s="261" t="s">
        <v>9</v>
      </c>
      <c r="C4889">
        <f>_xlfn.XLOOKUP(B4889,'2.1.trackMPD'!$R$7:$R$29,'2.1.trackMPD'!$T$7:$T$29)</f>
        <v>6</v>
      </c>
      <c r="D4889" s="261">
        <v>1000</v>
      </c>
      <c r="E4889" s="261" t="s">
        <v>6400</v>
      </c>
      <c r="F4889" s="261" t="s">
        <v>111</v>
      </c>
      <c r="G4889" s="261" t="s">
        <v>140</v>
      </c>
      <c r="H4889" s="261" t="s">
        <v>6398</v>
      </c>
    </row>
    <row r="4890" spans="1:8" x14ac:dyDescent="0.2">
      <c r="A4890" t="s">
        <v>21</v>
      </c>
      <c r="B4890" s="261" t="s">
        <v>9</v>
      </c>
      <c r="C4890">
        <f>_xlfn.XLOOKUP(B4890,'2.1.trackMPD'!$R$7:$R$29,'2.1.trackMPD'!$T$7:$T$29)</f>
        <v>6</v>
      </c>
      <c r="D4890" s="261">
        <v>1000</v>
      </c>
      <c r="E4890" s="261" t="s">
        <v>6400</v>
      </c>
      <c r="F4890" s="261" t="s">
        <v>110</v>
      </c>
      <c r="G4890" s="261" t="s">
        <v>124</v>
      </c>
      <c r="H4890" s="261" t="s">
        <v>6399</v>
      </c>
    </row>
    <row r="4891" spans="1:8" x14ac:dyDescent="0.2">
      <c r="A4891" t="s">
        <v>21</v>
      </c>
      <c r="B4891" s="261" t="s">
        <v>9</v>
      </c>
      <c r="C4891">
        <f>_xlfn.XLOOKUP(B4891,'2.1.trackMPD'!$R$7:$R$29,'2.1.trackMPD'!$T$7:$T$29)</f>
        <v>6</v>
      </c>
      <c r="D4891" s="261">
        <v>1000</v>
      </c>
      <c r="E4891" s="261" t="s">
        <v>6400</v>
      </c>
      <c r="F4891" s="261" t="s">
        <v>110</v>
      </c>
      <c r="G4891" s="261" t="s">
        <v>140</v>
      </c>
      <c r="H4891" s="261" t="s">
        <v>6399</v>
      </c>
    </row>
    <row r="4892" spans="1:8" x14ac:dyDescent="0.2">
      <c r="A4892" t="s">
        <v>21</v>
      </c>
      <c r="B4892" s="261" t="s">
        <v>9</v>
      </c>
      <c r="C4892">
        <f>_xlfn.XLOOKUP(B4892,'2.1.trackMPD'!$R$7:$R$29,'2.1.trackMPD'!$T$7:$T$29)</f>
        <v>6</v>
      </c>
      <c r="D4892" s="261">
        <v>5000</v>
      </c>
      <c r="E4892" s="261" t="s">
        <v>6400</v>
      </c>
      <c r="F4892" s="261" t="s">
        <v>110</v>
      </c>
      <c r="G4892" s="261" t="s">
        <v>124</v>
      </c>
      <c r="H4892" s="261" t="s">
        <v>6398</v>
      </c>
    </row>
    <row r="4893" spans="1:8" x14ac:dyDescent="0.2">
      <c r="A4893" t="s">
        <v>21</v>
      </c>
      <c r="B4893" s="261" t="s">
        <v>9</v>
      </c>
      <c r="C4893">
        <f>_xlfn.XLOOKUP(B4893,'2.1.trackMPD'!$R$7:$R$29,'2.1.trackMPD'!$T$7:$T$29)</f>
        <v>6</v>
      </c>
      <c r="D4893" s="261">
        <v>5000</v>
      </c>
      <c r="E4893" s="261" t="s">
        <v>6400</v>
      </c>
      <c r="F4893" s="261" t="s">
        <v>110</v>
      </c>
      <c r="G4893" s="261" t="s">
        <v>140</v>
      </c>
      <c r="H4893" s="261" t="s">
        <v>6398</v>
      </c>
    </row>
    <row r="4894" spans="1:8" x14ac:dyDescent="0.2">
      <c r="A4894" t="s">
        <v>21</v>
      </c>
      <c r="B4894" s="261" t="s">
        <v>9</v>
      </c>
      <c r="C4894">
        <f>_xlfn.XLOOKUP(B4894,'2.1.trackMPD'!$R$7:$R$29,'2.1.trackMPD'!$T$7:$T$29)</f>
        <v>6</v>
      </c>
      <c r="D4894" s="261">
        <v>5000</v>
      </c>
      <c r="E4894" s="261" t="s">
        <v>6400</v>
      </c>
      <c r="F4894" s="261" t="s">
        <v>111</v>
      </c>
      <c r="G4894" s="261" t="s">
        <v>124</v>
      </c>
      <c r="H4894" s="261" t="s">
        <v>6398</v>
      </c>
    </row>
    <row r="4895" spans="1:8" x14ac:dyDescent="0.2">
      <c r="A4895" t="s">
        <v>21</v>
      </c>
      <c r="B4895" s="261" t="s">
        <v>9</v>
      </c>
      <c r="C4895">
        <f>_xlfn.XLOOKUP(B4895,'2.1.trackMPD'!$R$7:$R$29,'2.1.trackMPD'!$T$7:$T$29)</f>
        <v>6</v>
      </c>
      <c r="D4895" s="261">
        <v>5000</v>
      </c>
      <c r="E4895" s="261" t="s">
        <v>6400</v>
      </c>
      <c r="F4895" s="261" t="s">
        <v>111</v>
      </c>
      <c r="G4895" s="261" t="s">
        <v>140</v>
      </c>
      <c r="H4895" s="261" t="s">
        <v>6398</v>
      </c>
    </row>
    <row r="4896" spans="1:8" x14ac:dyDescent="0.2">
      <c r="A4896" t="s">
        <v>21</v>
      </c>
      <c r="B4896" s="261" t="s">
        <v>9</v>
      </c>
      <c r="C4896">
        <f>_xlfn.XLOOKUP(B4896,'2.1.trackMPD'!$R$7:$R$29,'2.1.trackMPD'!$T$7:$T$29)</f>
        <v>6</v>
      </c>
      <c r="D4896" s="261">
        <v>5000</v>
      </c>
      <c r="E4896" s="261" t="s">
        <v>6400</v>
      </c>
      <c r="F4896" s="261" t="s">
        <v>110</v>
      </c>
      <c r="G4896" s="261" t="s">
        <v>124</v>
      </c>
      <c r="H4896" s="261" t="s">
        <v>6399</v>
      </c>
    </row>
    <row r="4897" spans="1:8" x14ac:dyDescent="0.2">
      <c r="A4897" t="s">
        <v>21</v>
      </c>
      <c r="B4897" s="261" t="s">
        <v>9</v>
      </c>
      <c r="C4897">
        <f>_xlfn.XLOOKUP(B4897,'2.1.trackMPD'!$R$7:$R$29,'2.1.trackMPD'!$T$7:$T$29)</f>
        <v>6</v>
      </c>
      <c r="D4897" s="261">
        <v>5000</v>
      </c>
      <c r="E4897" s="261" t="s">
        <v>6400</v>
      </c>
      <c r="F4897" s="261" t="s">
        <v>110</v>
      </c>
      <c r="G4897" s="261" t="s">
        <v>140</v>
      </c>
      <c r="H4897" s="261" t="s">
        <v>6399</v>
      </c>
    </row>
    <row r="4898" spans="1:8" x14ac:dyDescent="0.2">
      <c r="A4898" t="s">
        <v>21</v>
      </c>
      <c r="B4898" s="261" t="s">
        <v>9</v>
      </c>
      <c r="C4898">
        <f>_xlfn.XLOOKUP(B4898,'2.1.trackMPD'!$R$7:$R$29,'2.1.trackMPD'!$T$7:$T$29)</f>
        <v>6</v>
      </c>
      <c r="D4898" s="261">
        <v>1</v>
      </c>
      <c r="E4898" s="261" t="s">
        <v>6401</v>
      </c>
      <c r="F4898" s="261" t="s">
        <v>110</v>
      </c>
      <c r="G4898" s="261" t="s">
        <v>124</v>
      </c>
      <c r="H4898" s="261" t="s">
        <v>6398</v>
      </c>
    </row>
    <row r="4899" spans="1:8" x14ac:dyDescent="0.2">
      <c r="A4899" t="s">
        <v>21</v>
      </c>
      <c r="B4899" s="261" t="s">
        <v>9</v>
      </c>
      <c r="C4899">
        <f>_xlfn.XLOOKUP(B4899,'2.1.trackMPD'!$R$7:$R$29,'2.1.trackMPD'!$T$7:$T$29)</f>
        <v>6</v>
      </c>
      <c r="D4899" s="261">
        <v>1</v>
      </c>
      <c r="E4899" s="261" t="s">
        <v>6401</v>
      </c>
      <c r="F4899" s="261" t="s">
        <v>110</v>
      </c>
      <c r="G4899" s="261" t="s">
        <v>140</v>
      </c>
      <c r="H4899" s="261" t="s">
        <v>6398</v>
      </c>
    </row>
    <row r="4900" spans="1:8" x14ac:dyDescent="0.2">
      <c r="A4900" t="s">
        <v>21</v>
      </c>
      <c r="B4900" s="261" t="s">
        <v>9</v>
      </c>
      <c r="C4900">
        <f>_xlfn.XLOOKUP(B4900,'2.1.trackMPD'!$R$7:$R$29,'2.1.trackMPD'!$T$7:$T$29)</f>
        <v>6</v>
      </c>
      <c r="D4900" s="261">
        <v>1</v>
      </c>
      <c r="E4900" s="261" t="s">
        <v>6401</v>
      </c>
      <c r="F4900" s="261" t="s">
        <v>111</v>
      </c>
      <c r="G4900" s="261" t="s">
        <v>124</v>
      </c>
      <c r="H4900" s="261" t="s">
        <v>6398</v>
      </c>
    </row>
    <row r="4901" spans="1:8" x14ac:dyDescent="0.2">
      <c r="A4901" t="s">
        <v>21</v>
      </c>
      <c r="B4901" s="261" t="s">
        <v>9</v>
      </c>
      <c r="C4901">
        <f>_xlfn.XLOOKUP(B4901,'2.1.trackMPD'!$R$7:$R$29,'2.1.trackMPD'!$T$7:$T$29)</f>
        <v>6</v>
      </c>
      <c r="D4901" s="261">
        <v>1</v>
      </c>
      <c r="E4901" s="261" t="s">
        <v>6401</v>
      </c>
      <c r="F4901" s="261" t="s">
        <v>111</v>
      </c>
      <c r="G4901" s="261" t="s">
        <v>140</v>
      </c>
      <c r="H4901" s="261" t="s">
        <v>6398</v>
      </c>
    </row>
    <row r="4902" spans="1:8" x14ac:dyDescent="0.2">
      <c r="A4902" t="s">
        <v>21</v>
      </c>
      <c r="B4902" s="261" t="s">
        <v>9</v>
      </c>
      <c r="C4902">
        <f>_xlfn.XLOOKUP(B4902,'2.1.trackMPD'!$R$7:$R$29,'2.1.trackMPD'!$T$7:$T$29)</f>
        <v>6</v>
      </c>
      <c r="D4902" s="261">
        <v>1</v>
      </c>
      <c r="E4902" s="261" t="s">
        <v>6401</v>
      </c>
      <c r="F4902" s="261" t="s">
        <v>110</v>
      </c>
      <c r="G4902" s="261" t="s">
        <v>124</v>
      </c>
      <c r="H4902" s="261" t="s">
        <v>6399</v>
      </c>
    </row>
    <row r="4903" spans="1:8" x14ac:dyDescent="0.2">
      <c r="A4903" t="s">
        <v>21</v>
      </c>
      <c r="B4903" s="261" t="s">
        <v>9</v>
      </c>
      <c r="C4903">
        <f>_xlfn.XLOOKUP(B4903,'2.1.trackMPD'!$R$7:$R$29,'2.1.trackMPD'!$T$7:$T$29)</f>
        <v>6</v>
      </c>
      <c r="D4903" s="261">
        <v>1</v>
      </c>
      <c r="E4903" s="261" t="s">
        <v>6401</v>
      </c>
      <c r="F4903" s="261" t="s">
        <v>110</v>
      </c>
      <c r="G4903" s="261" t="s">
        <v>140</v>
      </c>
      <c r="H4903" s="261" t="s">
        <v>6399</v>
      </c>
    </row>
    <row r="4904" spans="1:8" x14ac:dyDescent="0.2">
      <c r="A4904" t="s">
        <v>21</v>
      </c>
      <c r="B4904" s="261" t="s">
        <v>9</v>
      </c>
      <c r="C4904">
        <f>_xlfn.XLOOKUP(B4904,'2.1.trackMPD'!$R$7:$R$29,'2.1.trackMPD'!$T$7:$T$29)</f>
        <v>6</v>
      </c>
      <c r="D4904" s="261">
        <v>10</v>
      </c>
      <c r="E4904" s="261" t="s">
        <v>6401</v>
      </c>
      <c r="F4904" s="261" t="s">
        <v>110</v>
      </c>
      <c r="G4904" s="261" t="s">
        <v>124</v>
      </c>
      <c r="H4904" s="261" t="s">
        <v>6398</v>
      </c>
    </row>
    <row r="4905" spans="1:8" x14ac:dyDescent="0.2">
      <c r="A4905" t="s">
        <v>21</v>
      </c>
      <c r="B4905" s="261" t="s">
        <v>9</v>
      </c>
      <c r="C4905">
        <f>_xlfn.XLOOKUP(B4905,'2.1.trackMPD'!$R$7:$R$29,'2.1.trackMPD'!$T$7:$T$29)</f>
        <v>6</v>
      </c>
      <c r="D4905" s="261">
        <v>10</v>
      </c>
      <c r="E4905" s="261" t="s">
        <v>6401</v>
      </c>
      <c r="F4905" s="261" t="s">
        <v>110</v>
      </c>
      <c r="G4905" s="261" t="s">
        <v>140</v>
      </c>
      <c r="H4905" s="261" t="s">
        <v>6398</v>
      </c>
    </row>
    <row r="4906" spans="1:8" x14ac:dyDescent="0.2">
      <c r="A4906" t="s">
        <v>21</v>
      </c>
      <c r="B4906" s="261" t="s">
        <v>9</v>
      </c>
      <c r="C4906">
        <f>_xlfn.XLOOKUP(B4906,'2.1.trackMPD'!$R$7:$R$29,'2.1.trackMPD'!$T$7:$T$29)</f>
        <v>6</v>
      </c>
      <c r="D4906" s="261">
        <v>10</v>
      </c>
      <c r="E4906" s="261" t="s">
        <v>6401</v>
      </c>
      <c r="F4906" s="261" t="s">
        <v>111</v>
      </c>
      <c r="G4906" s="261" t="s">
        <v>124</v>
      </c>
      <c r="H4906" s="261" t="s">
        <v>6398</v>
      </c>
    </row>
    <row r="4907" spans="1:8" x14ac:dyDescent="0.2">
      <c r="A4907" t="s">
        <v>21</v>
      </c>
      <c r="B4907" s="261" t="s">
        <v>9</v>
      </c>
      <c r="C4907">
        <f>_xlfn.XLOOKUP(B4907,'2.1.trackMPD'!$R$7:$R$29,'2.1.trackMPD'!$T$7:$T$29)</f>
        <v>6</v>
      </c>
      <c r="D4907" s="261">
        <v>10</v>
      </c>
      <c r="E4907" s="261" t="s">
        <v>6401</v>
      </c>
      <c r="F4907" s="261" t="s">
        <v>111</v>
      </c>
      <c r="G4907" s="261" t="s">
        <v>140</v>
      </c>
      <c r="H4907" s="261" t="s">
        <v>6398</v>
      </c>
    </row>
    <row r="4908" spans="1:8" x14ac:dyDescent="0.2">
      <c r="A4908" t="s">
        <v>21</v>
      </c>
      <c r="B4908" s="261" t="s">
        <v>9</v>
      </c>
      <c r="C4908">
        <f>_xlfn.XLOOKUP(B4908,'2.1.trackMPD'!$R$7:$R$29,'2.1.trackMPD'!$T$7:$T$29)</f>
        <v>6</v>
      </c>
      <c r="D4908" s="261">
        <v>10</v>
      </c>
      <c r="E4908" s="261" t="s">
        <v>6401</v>
      </c>
      <c r="F4908" s="261" t="s">
        <v>110</v>
      </c>
      <c r="G4908" s="261" t="s">
        <v>124</v>
      </c>
      <c r="H4908" s="261" t="s">
        <v>6399</v>
      </c>
    </row>
    <row r="4909" spans="1:8" x14ac:dyDescent="0.2">
      <c r="A4909" t="s">
        <v>21</v>
      </c>
      <c r="B4909" s="261" t="s">
        <v>9</v>
      </c>
      <c r="C4909">
        <f>_xlfn.XLOOKUP(B4909,'2.1.trackMPD'!$R$7:$R$29,'2.1.trackMPD'!$T$7:$T$29)</f>
        <v>6</v>
      </c>
      <c r="D4909" s="261">
        <v>10</v>
      </c>
      <c r="E4909" s="261" t="s">
        <v>6401</v>
      </c>
      <c r="F4909" s="261" t="s">
        <v>110</v>
      </c>
      <c r="G4909" s="261" t="s">
        <v>140</v>
      </c>
      <c r="H4909" s="261" t="s">
        <v>6399</v>
      </c>
    </row>
    <row r="4910" spans="1:8" x14ac:dyDescent="0.2">
      <c r="A4910" t="s">
        <v>21</v>
      </c>
      <c r="B4910" s="261" t="s">
        <v>9</v>
      </c>
      <c r="C4910">
        <f>_xlfn.XLOOKUP(B4910,'2.1.trackMPD'!$R$7:$R$29,'2.1.trackMPD'!$T$7:$T$29)</f>
        <v>6</v>
      </c>
      <c r="D4910" s="261">
        <v>100</v>
      </c>
      <c r="E4910" s="261" t="s">
        <v>6401</v>
      </c>
      <c r="F4910" s="261" t="s">
        <v>110</v>
      </c>
      <c r="G4910" s="261" t="s">
        <v>124</v>
      </c>
      <c r="H4910" s="261" t="s">
        <v>6398</v>
      </c>
    </row>
    <row r="4911" spans="1:8" x14ac:dyDescent="0.2">
      <c r="A4911" t="s">
        <v>21</v>
      </c>
      <c r="B4911" s="261" t="s">
        <v>9</v>
      </c>
      <c r="C4911">
        <f>_xlfn.XLOOKUP(B4911,'2.1.trackMPD'!$R$7:$R$29,'2.1.trackMPD'!$T$7:$T$29)</f>
        <v>6</v>
      </c>
      <c r="D4911" s="261">
        <v>100</v>
      </c>
      <c r="E4911" s="261" t="s">
        <v>6401</v>
      </c>
      <c r="F4911" s="261" t="s">
        <v>110</v>
      </c>
      <c r="G4911" s="261" t="s">
        <v>140</v>
      </c>
      <c r="H4911" s="261" t="s">
        <v>6398</v>
      </c>
    </row>
    <row r="4912" spans="1:8" x14ac:dyDescent="0.2">
      <c r="A4912" t="s">
        <v>21</v>
      </c>
      <c r="B4912" s="261" t="s">
        <v>9</v>
      </c>
      <c r="C4912">
        <f>_xlfn.XLOOKUP(B4912,'2.1.trackMPD'!$R$7:$R$29,'2.1.trackMPD'!$T$7:$T$29)</f>
        <v>6</v>
      </c>
      <c r="D4912" s="261">
        <v>100</v>
      </c>
      <c r="E4912" s="261" t="s">
        <v>6401</v>
      </c>
      <c r="F4912" s="261" t="s">
        <v>111</v>
      </c>
      <c r="G4912" s="261" t="s">
        <v>124</v>
      </c>
      <c r="H4912" s="261" t="s">
        <v>6398</v>
      </c>
    </row>
    <row r="4913" spans="1:8" x14ac:dyDescent="0.2">
      <c r="A4913" t="s">
        <v>21</v>
      </c>
      <c r="B4913" s="261" t="s">
        <v>9</v>
      </c>
      <c r="C4913">
        <f>_xlfn.XLOOKUP(B4913,'2.1.trackMPD'!$R$7:$R$29,'2.1.trackMPD'!$T$7:$T$29)</f>
        <v>6</v>
      </c>
      <c r="D4913" s="261">
        <v>100</v>
      </c>
      <c r="E4913" s="261" t="s">
        <v>6401</v>
      </c>
      <c r="F4913" s="261" t="s">
        <v>111</v>
      </c>
      <c r="G4913" s="261" t="s">
        <v>140</v>
      </c>
      <c r="H4913" s="261" t="s">
        <v>6398</v>
      </c>
    </row>
    <row r="4914" spans="1:8" x14ac:dyDescent="0.2">
      <c r="A4914" t="s">
        <v>21</v>
      </c>
      <c r="B4914" s="261" t="s">
        <v>9</v>
      </c>
      <c r="C4914">
        <f>_xlfn.XLOOKUP(B4914,'2.1.trackMPD'!$R$7:$R$29,'2.1.trackMPD'!$T$7:$T$29)</f>
        <v>6</v>
      </c>
      <c r="D4914" s="261">
        <v>100</v>
      </c>
      <c r="E4914" s="261" t="s">
        <v>6401</v>
      </c>
      <c r="F4914" s="261" t="s">
        <v>110</v>
      </c>
      <c r="G4914" s="261" t="s">
        <v>124</v>
      </c>
      <c r="H4914" s="261" t="s">
        <v>6399</v>
      </c>
    </row>
    <row r="4915" spans="1:8" x14ac:dyDescent="0.2">
      <c r="A4915" t="s">
        <v>21</v>
      </c>
      <c r="B4915" s="261" t="s">
        <v>9</v>
      </c>
      <c r="C4915">
        <f>_xlfn.XLOOKUP(B4915,'2.1.trackMPD'!$R$7:$R$29,'2.1.trackMPD'!$T$7:$T$29)</f>
        <v>6</v>
      </c>
      <c r="D4915" s="261">
        <v>100</v>
      </c>
      <c r="E4915" s="261" t="s">
        <v>6401</v>
      </c>
      <c r="F4915" s="261" t="s">
        <v>110</v>
      </c>
      <c r="G4915" s="261" t="s">
        <v>140</v>
      </c>
      <c r="H4915" s="261" t="s">
        <v>6399</v>
      </c>
    </row>
    <row r="4916" spans="1:8" x14ac:dyDescent="0.2">
      <c r="A4916" t="s">
        <v>21</v>
      </c>
      <c r="B4916" s="261" t="s">
        <v>146</v>
      </c>
      <c r="C4916">
        <f>_xlfn.XLOOKUP(B4916,'2.1.trackMPD'!$R$7:$R$29,'2.1.trackMPD'!$T$7:$T$29)</f>
        <v>6</v>
      </c>
      <c r="D4916" s="261">
        <v>1</v>
      </c>
      <c r="E4916" s="261" t="s">
        <v>6396</v>
      </c>
      <c r="F4916" s="261" t="s">
        <v>110</v>
      </c>
      <c r="G4916" s="261" t="s">
        <v>124</v>
      </c>
      <c r="H4916" s="261" t="s">
        <v>6398</v>
      </c>
    </row>
    <row r="4917" spans="1:8" x14ac:dyDescent="0.2">
      <c r="A4917" t="s">
        <v>21</v>
      </c>
      <c r="B4917" s="261" t="s">
        <v>146</v>
      </c>
      <c r="C4917">
        <f>_xlfn.XLOOKUP(B4917,'2.1.trackMPD'!$R$7:$R$29,'2.1.trackMPD'!$T$7:$T$29)</f>
        <v>6</v>
      </c>
      <c r="D4917" s="261">
        <v>1</v>
      </c>
      <c r="E4917" s="261" t="s">
        <v>6396</v>
      </c>
      <c r="F4917" s="261" t="s">
        <v>110</v>
      </c>
      <c r="G4917" s="261" t="s">
        <v>140</v>
      </c>
      <c r="H4917" s="261" t="s">
        <v>6398</v>
      </c>
    </row>
    <row r="4918" spans="1:8" x14ac:dyDescent="0.2">
      <c r="A4918" t="s">
        <v>21</v>
      </c>
      <c r="B4918" s="261" t="s">
        <v>146</v>
      </c>
      <c r="C4918">
        <f>_xlfn.XLOOKUP(B4918,'2.1.trackMPD'!$R$7:$R$29,'2.1.trackMPD'!$T$7:$T$29)</f>
        <v>6</v>
      </c>
      <c r="D4918" s="261">
        <v>1</v>
      </c>
      <c r="E4918" s="261" t="s">
        <v>6396</v>
      </c>
      <c r="F4918" s="261" t="s">
        <v>111</v>
      </c>
      <c r="G4918" s="261" t="s">
        <v>124</v>
      </c>
      <c r="H4918" s="261" t="s">
        <v>6398</v>
      </c>
    </row>
    <row r="4919" spans="1:8" x14ac:dyDescent="0.2">
      <c r="A4919" t="s">
        <v>21</v>
      </c>
      <c r="B4919" s="261" t="s">
        <v>146</v>
      </c>
      <c r="C4919">
        <f>_xlfn.XLOOKUP(B4919,'2.1.trackMPD'!$R$7:$R$29,'2.1.trackMPD'!$T$7:$T$29)</f>
        <v>6</v>
      </c>
      <c r="D4919" s="261">
        <v>1</v>
      </c>
      <c r="E4919" s="261" t="s">
        <v>6396</v>
      </c>
      <c r="F4919" s="261" t="s">
        <v>111</v>
      </c>
      <c r="G4919" s="261" t="s">
        <v>140</v>
      </c>
      <c r="H4919" s="261" t="s">
        <v>6398</v>
      </c>
    </row>
    <row r="4920" spans="1:8" x14ac:dyDescent="0.2">
      <c r="A4920" t="s">
        <v>21</v>
      </c>
      <c r="B4920" s="261" t="s">
        <v>146</v>
      </c>
      <c r="C4920">
        <f>_xlfn.XLOOKUP(B4920,'2.1.trackMPD'!$R$7:$R$29,'2.1.trackMPD'!$T$7:$T$29)</f>
        <v>6</v>
      </c>
      <c r="D4920" s="261">
        <v>1</v>
      </c>
      <c r="E4920" s="261" t="s">
        <v>6396</v>
      </c>
      <c r="F4920" s="261" t="s">
        <v>110</v>
      </c>
      <c r="G4920" s="261" t="s">
        <v>124</v>
      </c>
      <c r="H4920" s="261" t="s">
        <v>6399</v>
      </c>
    </row>
    <row r="4921" spans="1:8" x14ac:dyDescent="0.2">
      <c r="A4921" t="s">
        <v>21</v>
      </c>
      <c r="B4921" s="261" t="s">
        <v>146</v>
      </c>
      <c r="C4921">
        <f>_xlfn.XLOOKUP(B4921,'2.1.trackMPD'!$R$7:$R$29,'2.1.trackMPD'!$T$7:$T$29)</f>
        <v>6</v>
      </c>
      <c r="D4921" s="261">
        <v>1</v>
      </c>
      <c r="E4921" s="261" t="s">
        <v>6396</v>
      </c>
      <c r="F4921" s="261" t="s">
        <v>110</v>
      </c>
      <c r="G4921" s="261" t="s">
        <v>140</v>
      </c>
      <c r="H4921" s="261" t="s">
        <v>6399</v>
      </c>
    </row>
    <row r="4922" spans="1:8" x14ac:dyDescent="0.2">
      <c r="A4922" t="s">
        <v>21</v>
      </c>
      <c r="B4922" s="261" t="s">
        <v>146</v>
      </c>
      <c r="C4922">
        <f>_xlfn.XLOOKUP(B4922,'2.1.trackMPD'!$R$7:$R$29,'2.1.trackMPD'!$T$7:$T$29)</f>
        <v>6</v>
      </c>
      <c r="D4922" s="261">
        <v>10</v>
      </c>
      <c r="E4922" s="261" t="s">
        <v>6396</v>
      </c>
      <c r="F4922" s="261" t="s">
        <v>110</v>
      </c>
      <c r="G4922" s="261" t="s">
        <v>124</v>
      </c>
      <c r="H4922" s="261" t="s">
        <v>6398</v>
      </c>
    </row>
    <row r="4923" spans="1:8" x14ac:dyDescent="0.2">
      <c r="A4923" t="s">
        <v>21</v>
      </c>
      <c r="B4923" s="261" t="s">
        <v>146</v>
      </c>
      <c r="C4923">
        <f>_xlfn.XLOOKUP(B4923,'2.1.trackMPD'!$R$7:$R$29,'2.1.trackMPD'!$T$7:$T$29)</f>
        <v>6</v>
      </c>
      <c r="D4923" s="261">
        <v>10</v>
      </c>
      <c r="E4923" s="261" t="s">
        <v>6396</v>
      </c>
      <c r="F4923" s="261" t="s">
        <v>110</v>
      </c>
      <c r="G4923" s="261" t="s">
        <v>140</v>
      </c>
      <c r="H4923" s="261" t="s">
        <v>6398</v>
      </c>
    </row>
    <row r="4924" spans="1:8" x14ac:dyDescent="0.2">
      <c r="A4924" t="s">
        <v>21</v>
      </c>
      <c r="B4924" s="261" t="s">
        <v>146</v>
      </c>
      <c r="C4924">
        <f>_xlfn.XLOOKUP(B4924,'2.1.trackMPD'!$R$7:$R$29,'2.1.trackMPD'!$T$7:$T$29)</f>
        <v>6</v>
      </c>
      <c r="D4924" s="261">
        <v>10</v>
      </c>
      <c r="E4924" s="261" t="s">
        <v>6396</v>
      </c>
      <c r="F4924" s="261" t="s">
        <v>111</v>
      </c>
      <c r="G4924" s="261" t="s">
        <v>124</v>
      </c>
      <c r="H4924" s="261" t="s">
        <v>6398</v>
      </c>
    </row>
    <row r="4925" spans="1:8" x14ac:dyDescent="0.2">
      <c r="A4925" t="s">
        <v>21</v>
      </c>
      <c r="B4925" s="261" t="s">
        <v>146</v>
      </c>
      <c r="C4925">
        <f>_xlfn.XLOOKUP(B4925,'2.1.trackMPD'!$R$7:$R$29,'2.1.trackMPD'!$T$7:$T$29)</f>
        <v>6</v>
      </c>
      <c r="D4925" s="261">
        <v>10</v>
      </c>
      <c r="E4925" s="261" t="s">
        <v>6396</v>
      </c>
      <c r="F4925" s="261" t="s">
        <v>111</v>
      </c>
      <c r="G4925" s="261" t="s">
        <v>140</v>
      </c>
      <c r="H4925" s="261" t="s">
        <v>6398</v>
      </c>
    </row>
    <row r="4926" spans="1:8" x14ac:dyDescent="0.2">
      <c r="A4926" t="s">
        <v>21</v>
      </c>
      <c r="B4926" s="261" t="s">
        <v>146</v>
      </c>
      <c r="C4926">
        <f>_xlfn.XLOOKUP(B4926,'2.1.trackMPD'!$R$7:$R$29,'2.1.trackMPD'!$T$7:$T$29)</f>
        <v>6</v>
      </c>
      <c r="D4926" s="261">
        <v>10</v>
      </c>
      <c r="E4926" s="261" t="s">
        <v>6396</v>
      </c>
      <c r="F4926" s="261" t="s">
        <v>110</v>
      </c>
      <c r="G4926" s="261" t="s">
        <v>124</v>
      </c>
      <c r="H4926" s="261" t="s">
        <v>6399</v>
      </c>
    </row>
    <row r="4927" spans="1:8" x14ac:dyDescent="0.2">
      <c r="A4927" t="s">
        <v>21</v>
      </c>
      <c r="B4927" s="261" t="s">
        <v>146</v>
      </c>
      <c r="C4927">
        <f>_xlfn.XLOOKUP(B4927,'2.1.trackMPD'!$R$7:$R$29,'2.1.trackMPD'!$T$7:$T$29)</f>
        <v>6</v>
      </c>
      <c r="D4927" s="261">
        <v>10</v>
      </c>
      <c r="E4927" s="261" t="s">
        <v>6396</v>
      </c>
      <c r="F4927" s="261" t="s">
        <v>110</v>
      </c>
      <c r="G4927" s="261" t="s">
        <v>140</v>
      </c>
      <c r="H4927" s="261" t="s">
        <v>6399</v>
      </c>
    </row>
    <row r="4928" spans="1:8" x14ac:dyDescent="0.2">
      <c r="A4928" t="s">
        <v>21</v>
      </c>
      <c r="B4928" s="261" t="s">
        <v>146</v>
      </c>
      <c r="C4928">
        <f>_xlfn.XLOOKUP(B4928,'2.1.trackMPD'!$R$7:$R$29,'2.1.trackMPD'!$T$7:$T$29)</f>
        <v>6</v>
      </c>
      <c r="D4928" s="261">
        <v>100</v>
      </c>
      <c r="E4928" s="261" t="s">
        <v>6396</v>
      </c>
      <c r="F4928" s="261" t="s">
        <v>110</v>
      </c>
      <c r="G4928" s="261" t="s">
        <v>124</v>
      </c>
      <c r="H4928" s="261" t="s">
        <v>6398</v>
      </c>
    </row>
    <row r="4929" spans="1:8" x14ac:dyDescent="0.2">
      <c r="A4929" t="s">
        <v>21</v>
      </c>
      <c r="B4929" s="261" t="s">
        <v>146</v>
      </c>
      <c r="C4929">
        <f>_xlfn.XLOOKUP(B4929,'2.1.trackMPD'!$R$7:$R$29,'2.1.trackMPD'!$T$7:$T$29)</f>
        <v>6</v>
      </c>
      <c r="D4929" s="261">
        <v>100</v>
      </c>
      <c r="E4929" s="261" t="s">
        <v>6396</v>
      </c>
      <c r="F4929" s="261" t="s">
        <v>110</v>
      </c>
      <c r="G4929" s="261" t="s">
        <v>140</v>
      </c>
      <c r="H4929" s="261" t="s">
        <v>6398</v>
      </c>
    </row>
    <row r="4930" spans="1:8" x14ac:dyDescent="0.2">
      <c r="A4930" t="s">
        <v>21</v>
      </c>
      <c r="B4930" s="261" t="s">
        <v>146</v>
      </c>
      <c r="C4930">
        <f>_xlfn.XLOOKUP(B4930,'2.1.trackMPD'!$R$7:$R$29,'2.1.trackMPD'!$T$7:$T$29)</f>
        <v>6</v>
      </c>
      <c r="D4930" s="261">
        <v>100</v>
      </c>
      <c r="E4930" s="261" t="s">
        <v>6396</v>
      </c>
      <c r="F4930" s="261" t="s">
        <v>111</v>
      </c>
      <c r="G4930" s="261" t="s">
        <v>124</v>
      </c>
      <c r="H4930" s="261" t="s">
        <v>6398</v>
      </c>
    </row>
    <row r="4931" spans="1:8" x14ac:dyDescent="0.2">
      <c r="A4931" t="s">
        <v>21</v>
      </c>
      <c r="B4931" s="261" t="s">
        <v>146</v>
      </c>
      <c r="C4931">
        <f>_xlfn.XLOOKUP(B4931,'2.1.trackMPD'!$R$7:$R$29,'2.1.trackMPD'!$T$7:$T$29)</f>
        <v>6</v>
      </c>
      <c r="D4931" s="261">
        <v>100</v>
      </c>
      <c r="E4931" s="261" t="s">
        <v>6396</v>
      </c>
      <c r="F4931" s="261" t="s">
        <v>111</v>
      </c>
      <c r="G4931" s="261" t="s">
        <v>140</v>
      </c>
      <c r="H4931" s="261" t="s">
        <v>6398</v>
      </c>
    </row>
    <row r="4932" spans="1:8" x14ac:dyDescent="0.2">
      <c r="A4932" t="s">
        <v>21</v>
      </c>
      <c r="B4932" s="261" t="s">
        <v>146</v>
      </c>
      <c r="C4932">
        <f>_xlfn.XLOOKUP(B4932,'2.1.trackMPD'!$R$7:$R$29,'2.1.trackMPD'!$T$7:$T$29)</f>
        <v>6</v>
      </c>
      <c r="D4932" s="261">
        <v>100</v>
      </c>
      <c r="E4932" s="261" t="s">
        <v>6396</v>
      </c>
      <c r="F4932" s="261" t="s">
        <v>110</v>
      </c>
      <c r="G4932" s="261" t="s">
        <v>124</v>
      </c>
      <c r="H4932" s="261" t="s">
        <v>6399</v>
      </c>
    </row>
    <row r="4933" spans="1:8" x14ac:dyDescent="0.2">
      <c r="A4933" t="s">
        <v>21</v>
      </c>
      <c r="B4933" s="261" t="s">
        <v>146</v>
      </c>
      <c r="C4933">
        <f>_xlfn.XLOOKUP(B4933,'2.1.trackMPD'!$R$7:$R$29,'2.1.trackMPD'!$T$7:$T$29)</f>
        <v>6</v>
      </c>
      <c r="D4933" s="261">
        <v>100</v>
      </c>
      <c r="E4933" s="261" t="s">
        <v>6396</v>
      </c>
      <c r="F4933" s="261" t="s">
        <v>110</v>
      </c>
      <c r="G4933" s="261" t="s">
        <v>140</v>
      </c>
      <c r="H4933" s="261" t="s">
        <v>6399</v>
      </c>
    </row>
    <row r="4934" spans="1:8" x14ac:dyDescent="0.2">
      <c r="A4934" t="s">
        <v>21</v>
      </c>
      <c r="B4934" s="261" t="s">
        <v>146</v>
      </c>
      <c r="C4934">
        <f>_xlfn.XLOOKUP(B4934,'2.1.trackMPD'!$R$7:$R$29,'2.1.trackMPD'!$T$7:$T$29)</f>
        <v>6</v>
      </c>
      <c r="D4934" s="261">
        <v>1000</v>
      </c>
      <c r="E4934" s="261" t="s">
        <v>6396</v>
      </c>
      <c r="F4934" s="261" t="s">
        <v>110</v>
      </c>
      <c r="G4934" s="261" t="s">
        <v>124</v>
      </c>
      <c r="H4934" s="261" t="s">
        <v>6398</v>
      </c>
    </row>
    <row r="4935" spans="1:8" x14ac:dyDescent="0.2">
      <c r="A4935" t="s">
        <v>21</v>
      </c>
      <c r="B4935" s="261" t="s">
        <v>146</v>
      </c>
      <c r="C4935">
        <f>_xlfn.XLOOKUP(B4935,'2.1.trackMPD'!$R$7:$R$29,'2.1.trackMPD'!$T$7:$T$29)</f>
        <v>6</v>
      </c>
      <c r="D4935" s="261">
        <v>1000</v>
      </c>
      <c r="E4935" s="261" t="s">
        <v>6396</v>
      </c>
      <c r="F4935" s="261" t="s">
        <v>110</v>
      </c>
      <c r="G4935" s="261" t="s">
        <v>140</v>
      </c>
      <c r="H4935" s="261" t="s">
        <v>6398</v>
      </c>
    </row>
    <row r="4936" spans="1:8" x14ac:dyDescent="0.2">
      <c r="A4936" t="s">
        <v>21</v>
      </c>
      <c r="B4936" s="261" t="s">
        <v>146</v>
      </c>
      <c r="C4936">
        <f>_xlfn.XLOOKUP(B4936,'2.1.trackMPD'!$R$7:$R$29,'2.1.trackMPD'!$T$7:$T$29)</f>
        <v>6</v>
      </c>
      <c r="D4936" s="261">
        <v>1000</v>
      </c>
      <c r="E4936" s="261" t="s">
        <v>6396</v>
      </c>
      <c r="F4936" s="261" t="s">
        <v>111</v>
      </c>
      <c r="G4936" s="261" t="s">
        <v>124</v>
      </c>
      <c r="H4936" s="261" t="s">
        <v>6398</v>
      </c>
    </row>
    <row r="4937" spans="1:8" x14ac:dyDescent="0.2">
      <c r="A4937" t="s">
        <v>21</v>
      </c>
      <c r="B4937" s="261" t="s">
        <v>146</v>
      </c>
      <c r="C4937">
        <f>_xlfn.XLOOKUP(B4937,'2.1.trackMPD'!$R$7:$R$29,'2.1.trackMPD'!$T$7:$T$29)</f>
        <v>6</v>
      </c>
      <c r="D4937" s="261">
        <v>1000</v>
      </c>
      <c r="E4937" s="261" t="s">
        <v>6396</v>
      </c>
      <c r="F4937" s="261" t="s">
        <v>111</v>
      </c>
      <c r="G4937" s="261" t="s">
        <v>140</v>
      </c>
      <c r="H4937" s="261" t="s">
        <v>6398</v>
      </c>
    </row>
    <row r="4938" spans="1:8" x14ac:dyDescent="0.2">
      <c r="A4938" t="s">
        <v>21</v>
      </c>
      <c r="B4938" s="261" t="s">
        <v>146</v>
      </c>
      <c r="C4938">
        <f>_xlfn.XLOOKUP(B4938,'2.1.trackMPD'!$R$7:$R$29,'2.1.trackMPD'!$T$7:$T$29)</f>
        <v>6</v>
      </c>
      <c r="D4938" s="261">
        <v>1000</v>
      </c>
      <c r="E4938" s="261" t="s">
        <v>6396</v>
      </c>
      <c r="F4938" s="261" t="s">
        <v>110</v>
      </c>
      <c r="G4938" s="261" t="s">
        <v>124</v>
      </c>
      <c r="H4938" s="261" t="s">
        <v>6399</v>
      </c>
    </row>
    <row r="4939" spans="1:8" x14ac:dyDescent="0.2">
      <c r="A4939" t="s">
        <v>21</v>
      </c>
      <c r="B4939" s="261" t="s">
        <v>146</v>
      </c>
      <c r="C4939">
        <f>_xlfn.XLOOKUP(B4939,'2.1.trackMPD'!$R$7:$R$29,'2.1.trackMPD'!$T$7:$T$29)</f>
        <v>6</v>
      </c>
      <c r="D4939" s="261">
        <v>1000</v>
      </c>
      <c r="E4939" s="261" t="s">
        <v>6396</v>
      </c>
      <c r="F4939" s="261" t="s">
        <v>110</v>
      </c>
      <c r="G4939" s="261" t="s">
        <v>140</v>
      </c>
      <c r="H4939" s="261" t="s">
        <v>6399</v>
      </c>
    </row>
    <row r="4940" spans="1:8" x14ac:dyDescent="0.2">
      <c r="A4940" t="s">
        <v>21</v>
      </c>
      <c r="B4940" s="261" t="s">
        <v>146</v>
      </c>
      <c r="C4940">
        <f>_xlfn.XLOOKUP(B4940,'2.1.trackMPD'!$R$7:$R$29,'2.1.trackMPD'!$T$7:$T$29)</f>
        <v>6</v>
      </c>
      <c r="D4940" s="261">
        <v>5000</v>
      </c>
      <c r="E4940" s="261" t="s">
        <v>6396</v>
      </c>
      <c r="F4940" s="261" t="s">
        <v>110</v>
      </c>
      <c r="G4940" s="261" t="s">
        <v>124</v>
      </c>
      <c r="H4940" s="261" t="s">
        <v>6398</v>
      </c>
    </row>
    <row r="4941" spans="1:8" x14ac:dyDescent="0.2">
      <c r="A4941" t="s">
        <v>21</v>
      </c>
      <c r="B4941" s="261" t="s">
        <v>146</v>
      </c>
      <c r="C4941">
        <f>_xlfn.XLOOKUP(B4941,'2.1.trackMPD'!$R$7:$R$29,'2.1.trackMPD'!$T$7:$T$29)</f>
        <v>6</v>
      </c>
      <c r="D4941" s="261">
        <v>5000</v>
      </c>
      <c r="E4941" s="261" t="s">
        <v>6396</v>
      </c>
      <c r="F4941" s="261" t="s">
        <v>110</v>
      </c>
      <c r="G4941" s="261" t="s">
        <v>140</v>
      </c>
      <c r="H4941" s="261" t="s">
        <v>6398</v>
      </c>
    </row>
    <row r="4942" spans="1:8" x14ac:dyDescent="0.2">
      <c r="A4942" t="s">
        <v>21</v>
      </c>
      <c r="B4942" s="261" t="s">
        <v>146</v>
      </c>
      <c r="C4942">
        <f>_xlfn.XLOOKUP(B4942,'2.1.trackMPD'!$R$7:$R$29,'2.1.trackMPD'!$T$7:$T$29)</f>
        <v>6</v>
      </c>
      <c r="D4942" s="261">
        <v>5000</v>
      </c>
      <c r="E4942" s="261" t="s">
        <v>6396</v>
      </c>
      <c r="F4942" s="261" t="s">
        <v>111</v>
      </c>
      <c r="G4942" s="261" t="s">
        <v>124</v>
      </c>
      <c r="H4942" s="261" t="s">
        <v>6398</v>
      </c>
    </row>
    <row r="4943" spans="1:8" x14ac:dyDescent="0.2">
      <c r="A4943" t="s">
        <v>21</v>
      </c>
      <c r="B4943" s="261" t="s">
        <v>146</v>
      </c>
      <c r="C4943">
        <f>_xlfn.XLOOKUP(B4943,'2.1.trackMPD'!$R$7:$R$29,'2.1.trackMPD'!$T$7:$T$29)</f>
        <v>6</v>
      </c>
      <c r="D4943" s="261">
        <v>5000</v>
      </c>
      <c r="E4943" s="261" t="s">
        <v>6396</v>
      </c>
      <c r="F4943" s="261" t="s">
        <v>111</v>
      </c>
      <c r="G4943" s="261" t="s">
        <v>140</v>
      </c>
      <c r="H4943" s="261" t="s">
        <v>6398</v>
      </c>
    </row>
    <row r="4944" spans="1:8" x14ac:dyDescent="0.2">
      <c r="A4944" t="s">
        <v>21</v>
      </c>
      <c r="B4944" s="261" t="s">
        <v>146</v>
      </c>
      <c r="C4944">
        <f>_xlfn.XLOOKUP(B4944,'2.1.trackMPD'!$R$7:$R$29,'2.1.trackMPD'!$T$7:$T$29)</f>
        <v>6</v>
      </c>
      <c r="D4944" s="261">
        <v>5000</v>
      </c>
      <c r="E4944" s="261" t="s">
        <v>6396</v>
      </c>
      <c r="F4944" s="261" t="s">
        <v>110</v>
      </c>
      <c r="G4944" s="261" t="s">
        <v>124</v>
      </c>
      <c r="H4944" s="261" t="s">
        <v>6399</v>
      </c>
    </row>
    <row r="4945" spans="1:8" x14ac:dyDescent="0.2">
      <c r="A4945" t="s">
        <v>21</v>
      </c>
      <c r="B4945" s="261" t="s">
        <v>146</v>
      </c>
      <c r="C4945">
        <f>_xlfn.XLOOKUP(B4945,'2.1.trackMPD'!$R$7:$R$29,'2.1.trackMPD'!$T$7:$T$29)</f>
        <v>6</v>
      </c>
      <c r="D4945" s="261">
        <v>5000</v>
      </c>
      <c r="E4945" s="261" t="s">
        <v>6396</v>
      </c>
      <c r="F4945" s="261" t="s">
        <v>110</v>
      </c>
      <c r="G4945" s="261" t="s">
        <v>140</v>
      </c>
      <c r="H4945" s="261" t="s">
        <v>6399</v>
      </c>
    </row>
    <row r="4946" spans="1:8" x14ac:dyDescent="0.2">
      <c r="A4946" t="s">
        <v>21</v>
      </c>
      <c r="B4946" s="261" t="s">
        <v>146</v>
      </c>
      <c r="C4946">
        <f>_xlfn.XLOOKUP(B4946,'2.1.trackMPD'!$R$7:$R$29,'2.1.trackMPD'!$T$7:$T$29)</f>
        <v>6</v>
      </c>
      <c r="D4946" s="261">
        <v>1</v>
      </c>
      <c r="E4946" s="261" t="s">
        <v>6400</v>
      </c>
      <c r="F4946" s="261" t="s">
        <v>110</v>
      </c>
      <c r="G4946" s="261" t="s">
        <v>124</v>
      </c>
      <c r="H4946" s="261" t="s">
        <v>6398</v>
      </c>
    </row>
    <row r="4947" spans="1:8" x14ac:dyDescent="0.2">
      <c r="A4947" t="s">
        <v>21</v>
      </c>
      <c r="B4947" s="261" t="s">
        <v>146</v>
      </c>
      <c r="C4947">
        <f>_xlfn.XLOOKUP(B4947,'2.1.trackMPD'!$R$7:$R$29,'2.1.trackMPD'!$T$7:$T$29)</f>
        <v>6</v>
      </c>
      <c r="D4947" s="261">
        <v>1</v>
      </c>
      <c r="E4947" s="261" t="s">
        <v>6400</v>
      </c>
      <c r="F4947" s="261" t="s">
        <v>110</v>
      </c>
      <c r="G4947" s="261" t="s">
        <v>140</v>
      </c>
      <c r="H4947" s="261" t="s">
        <v>6398</v>
      </c>
    </row>
    <row r="4948" spans="1:8" x14ac:dyDescent="0.2">
      <c r="A4948" t="s">
        <v>21</v>
      </c>
      <c r="B4948" s="261" t="s">
        <v>146</v>
      </c>
      <c r="C4948">
        <f>_xlfn.XLOOKUP(B4948,'2.1.trackMPD'!$R$7:$R$29,'2.1.trackMPD'!$T$7:$T$29)</f>
        <v>6</v>
      </c>
      <c r="D4948" s="261">
        <v>1</v>
      </c>
      <c r="E4948" s="261" t="s">
        <v>6400</v>
      </c>
      <c r="F4948" s="261" t="s">
        <v>111</v>
      </c>
      <c r="G4948" s="261" t="s">
        <v>124</v>
      </c>
      <c r="H4948" s="261" t="s">
        <v>6398</v>
      </c>
    </row>
    <row r="4949" spans="1:8" x14ac:dyDescent="0.2">
      <c r="A4949" t="s">
        <v>21</v>
      </c>
      <c r="B4949" s="261" t="s">
        <v>146</v>
      </c>
      <c r="C4949">
        <f>_xlfn.XLOOKUP(B4949,'2.1.trackMPD'!$R$7:$R$29,'2.1.trackMPD'!$T$7:$T$29)</f>
        <v>6</v>
      </c>
      <c r="D4949" s="261">
        <v>1</v>
      </c>
      <c r="E4949" s="261" t="s">
        <v>6400</v>
      </c>
      <c r="F4949" s="261" t="s">
        <v>111</v>
      </c>
      <c r="G4949" s="261" t="s">
        <v>140</v>
      </c>
      <c r="H4949" s="261" t="s">
        <v>6398</v>
      </c>
    </row>
    <row r="4950" spans="1:8" x14ac:dyDescent="0.2">
      <c r="A4950" t="s">
        <v>21</v>
      </c>
      <c r="B4950" s="261" t="s">
        <v>146</v>
      </c>
      <c r="C4950">
        <f>_xlfn.XLOOKUP(B4950,'2.1.trackMPD'!$R$7:$R$29,'2.1.trackMPD'!$T$7:$T$29)</f>
        <v>6</v>
      </c>
      <c r="D4950" s="261">
        <v>1</v>
      </c>
      <c r="E4950" s="261" t="s">
        <v>6400</v>
      </c>
      <c r="F4950" s="261" t="s">
        <v>110</v>
      </c>
      <c r="G4950" s="261" t="s">
        <v>124</v>
      </c>
      <c r="H4950" s="261" t="s">
        <v>6399</v>
      </c>
    </row>
    <row r="4951" spans="1:8" x14ac:dyDescent="0.2">
      <c r="A4951" t="s">
        <v>21</v>
      </c>
      <c r="B4951" s="261" t="s">
        <v>146</v>
      </c>
      <c r="C4951">
        <f>_xlfn.XLOOKUP(B4951,'2.1.trackMPD'!$R$7:$R$29,'2.1.trackMPD'!$T$7:$T$29)</f>
        <v>6</v>
      </c>
      <c r="D4951" s="261">
        <v>1</v>
      </c>
      <c r="E4951" s="261" t="s">
        <v>6400</v>
      </c>
      <c r="F4951" s="261" t="s">
        <v>110</v>
      </c>
      <c r="G4951" s="261" t="s">
        <v>140</v>
      </c>
      <c r="H4951" s="261" t="s">
        <v>6399</v>
      </c>
    </row>
    <row r="4952" spans="1:8" x14ac:dyDescent="0.2">
      <c r="A4952" t="s">
        <v>21</v>
      </c>
      <c r="B4952" s="261" t="s">
        <v>146</v>
      </c>
      <c r="C4952">
        <f>_xlfn.XLOOKUP(B4952,'2.1.trackMPD'!$R$7:$R$29,'2.1.trackMPD'!$T$7:$T$29)</f>
        <v>6</v>
      </c>
      <c r="D4952" s="261">
        <v>10</v>
      </c>
      <c r="E4952" s="261" t="s">
        <v>6400</v>
      </c>
      <c r="F4952" s="261" t="s">
        <v>110</v>
      </c>
      <c r="G4952" s="261" t="s">
        <v>124</v>
      </c>
      <c r="H4952" s="261" t="s">
        <v>6398</v>
      </c>
    </row>
    <row r="4953" spans="1:8" x14ac:dyDescent="0.2">
      <c r="A4953" t="s">
        <v>21</v>
      </c>
      <c r="B4953" s="261" t="s">
        <v>146</v>
      </c>
      <c r="C4953">
        <f>_xlfn.XLOOKUP(B4953,'2.1.trackMPD'!$R$7:$R$29,'2.1.trackMPD'!$T$7:$T$29)</f>
        <v>6</v>
      </c>
      <c r="D4953" s="261">
        <v>10</v>
      </c>
      <c r="E4953" s="261" t="s">
        <v>6400</v>
      </c>
      <c r="F4953" s="261" t="s">
        <v>110</v>
      </c>
      <c r="G4953" s="261" t="s">
        <v>140</v>
      </c>
      <c r="H4953" s="261" t="s">
        <v>6398</v>
      </c>
    </row>
    <row r="4954" spans="1:8" x14ac:dyDescent="0.2">
      <c r="A4954" t="s">
        <v>21</v>
      </c>
      <c r="B4954" s="261" t="s">
        <v>146</v>
      </c>
      <c r="C4954">
        <f>_xlfn.XLOOKUP(B4954,'2.1.trackMPD'!$R$7:$R$29,'2.1.trackMPD'!$T$7:$T$29)</f>
        <v>6</v>
      </c>
      <c r="D4954" s="261">
        <v>10</v>
      </c>
      <c r="E4954" s="261" t="s">
        <v>6400</v>
      </c>
      <c r="F4954" s="261" t="s">
        <v>111</v>
      </c>
      <c r="G4954" s="261" t="s">
        <v>124</v>
      </c>
      <c r="H4954" s="261" t="s">
        <v>6398</v>
      </c>
    </row>
    <row r="4955" spans="1:8" x14ac:dyDescent="0.2">
      <c r="A4955" t="s">
        <v>21</v>
      </c>
      <c r="B4955" s="261" t="s">
        <v>146</v>
      </c>
      <c r="C4955">
        <f>_xlfn.XLOOKUP(B4955,'2.1.trackMPD'!$R$7:$R$29,'2.1.trackMPD'!$T$7:$T$29)</f>
        <v>6</v>
      </c>
      <c r="D4955" s="261">
        <v>10</v>
      </c>
      <c r="E4955" s="261" t="s">
        <v>6400</v>
      </c>
      <c r="F4955" s="261" t="s">
        <v>111</v>
      </c>
      <c r="G4955" s="261" t="s">
        <v>140</v>
      </c>
      <c r="H4955" s="261" t="s">
        <v>6398</v>
      </c>
    </row>
    <row r="4956" spans="1:8" x14ac:dyDescent="0.2">
      <c r="A4956" t="s">
        <v>21</v>
      </c>
      <c r="B4956" s="261" t="s">
        <v>146</v>
      </c>
      <c r="C4956">
        <f>_xlfn.XLOOKUP(B4956,'2.1.trackMPD'!$R$7:$R$29,'2.1.trackMPD'!$T$7:$T$29)</f>
        <v>6</v>
      </c>
      <c r="D4956" s="261">
        <v>10</v>
      </c>
      <c r="E4956" s="261" t="s">
        <v>6400</v>
      </c>
      <c r="F4956" s="261" t="s">
        <v>110</v>
      </c>
      <c r="G4956" s="261" t="s">
        <v>124</v>
      </c>
      <c r="H4956" s="261" t="s">
        <v>6399</v>
      </c>
    </row>
    <row r="4957" spans="1:8" x14ac:dyDescent="0.2">
      <c r="A4957" t="s">
        <v>21</v>
      </c>
      <c r="B4957" s="261" t="s">
        <v>146</v>
      </c>
      <c r="C4957">
        <f>_xlfn.XLOOKUP(B4957,'2.1.trackMPD'!$R$7:$R$29,'2.1.trackMPD'!$T$7:$T$29)</f>
        <v>6</v>
      </c>
      <c r="D4957" s="261">
        <v>10</v>
      </c>
      <c r="E4957" s="261" t="s">
        <v>6400</v>
      </c>
      <c r="F4957" s="261" t="s">
        <v>110</v>
      </c>
      <c r="G4957" s="261" t="s">
        <v>140</v>
      </c>
      <c r="H4957" s="261" t="s">
        <v>6399</v>
      </c>
    </row>
    <row r="4958" spans="1:8" x14ac:dyDescent="0.2">
      <c r="A4958" t="s">
        <v>21</v>
      </c>
      <c r="B4958" s="261" t="s">
        <v>146</v>
      </c>
      <c r="C4958">
        <f>_xlfn.XLOOKUP(B4958,'2.1.trackMPD'!$R$7:$R$29,'2.1.trackMPD'!$T$7:$T$29)</f>
        <v>6</v>
      </c>
      <c r="D4958" s="261">
        <v>100</v>
      </c>
      <c r="E4958" s="261" t="s">
        <v>6400</v>
      </c>
      <c r="F4958" s="261" t="s">
        <v>110</v>
      </c>
      <c r="G4958" s="261" t="s">
        <v>124</v>
      </c>
      <c r="H4958" s="261" t="s">
        <v>6398</v>
      </c>
    </row>
    <row r="4959" spans="1:8" x14ac:dyDescent="0.2">
      <c r="A4959" t="s">
        <v>21</v>
      </c>
      <c r="B4959" s="261" t="s">
        <v>146</v>
      </c>
      <c r="C4959">
        <f>_xlfn.XLOOKUP(B4959,'2.1.trackMPD'!$R$7:$R$29,'2.1.trackMPD'!$T$7:$T$29)</f>
        <v>6</v>
      </c>
      <c r="D4959" s="261">
        <v>100</v>
      </c>
      <c r="E4959" s="261" t="s">
        <v>6400</v>
      </c>
      <c r="F4959" s="261" t="s">
        <v>110</v>
      </c>
      <c r="G4959" s="261" t="s">
        <v>140</v>
      </c>
      <c r="H4959" s="261" t="s">
        <v>6398</v>
      </c>
    </row>
    <row r="4960" spans="1:8" x14ac:dyDescent="0.2">
      <c r="A4960" t="s">
        <v>21</v>
      </c>
      <c r="B4960" s="261" t="s">
        <v>146</v>
      </c>
      <c r="C4960">
        <f>_xlfn.XLOOKUP(B4960,'2.1.trackMPD'!$R$7:$R$29,'2.1.trackMPD'!$T$7:$T$29)</f>
        <v>6</v>
      </c>
      <c r="D4960" s="261">
        <v>100</v>
      </c>
      <c r="E4960" s="261" t="s">
        <v>6400</v>
      </c>
      <c r="F4960" s="261" t="s">
        <v>111</v>
      </c>
      <c r="G4960" s="261" t="s">
        <v>124</v>
      </c>
      <c r="H4960" s="261" t="s">
        <v>6398</v>
      </c>
    </row>
    <row r="4961" spans="1:8" x14ac:dyDescent="0.2">
      <c r="A4961" t="s">
        <v>21</v>
      </c>
      <c r="B4961" s="261" t="s">
        <v>146</v>
      </c>
      <c r="C4961">
        <f>_xlfn.XLOOKUP(B4961,'2.1.trackMPD'!$R$7:$R$29,'2.1.trackMPD'!$T$7:$T$29)</f>
        <v>6</v>
      </c>
      <c r="D4961" s="261">
        <v>100</v>
      </c>
      <c r="E4961" s="261" t="s">
        <v>6400</v>
      </c>
      <c r="F4961" s="261" t="s">
        <v>111</v>
      </c>
      <c r="G4961" s="261" t="s">
        <v>140</v>
      </c>
      <c r="H4961" s="261" t="s">
        <v>6398</v>
      </c>
    </row>
    <row r="4962" spans="1:8" x14ac:dyDescent="0.2">
      <c r="A4962" t="s">
        <v>21</v>
      </c>
      <c r="B4962" s="261" t="s">
        <v>146</v>
      </c>
      <c r="C4962">
        <f>_xlfn.XLOOKUP(B4962,'2.1.trackMPD'!$R$7:$R$29,'2.1.trackMPD'!$T$7:$T$29)</f>
        <v>6</v>
      </c>
      <c r="D4962" s="261">
        <v>100</v>
      </c>
      <c r="E4962" s="261" t="s">
        <v>6400</v>
      </c>
      <c r="F4962" s="261" t="s">
        <v>110</v>
      </c>
      <c r="G4962" s="261" t="s">
        <v>124</v>
      </c>
      <c r="H4962" s="261" t="s">
        <v>6399</v>
      </c>
    </row>
    <row r="4963" spans="1:8" x14ac:dyDescent="0.2">
      <c r="A4963" t="s">
        <v>21</v>
      </c>
      <c r="B4963" s="261" t="s">
        <v>146</v>
      </c>
      <c r="C4963">
        <f>_xlfn.XLOOKUP(B4963,'2.1.trackMPD'!$R$7:$R$29,'2.1.trackMPD'!$T$7:$T$29)</f>
        <v>6</v>
      </c>
      <c r="D4963" s="261">
        <v>100</v>
      </c>
      <c r="E4963" s="261" t="s">
        <v>6400</v>
      </c>
      <c r="F4963" s="261" t="s">
        <v>110</v>
      </c>
      <c r="G4963" s="261" t="s">
        <v>140</v>
      </c>
      <c r="H4963" s="261" t="s">
        <v>6399</v>
      </c>
    </row>
    <row r="4964" spans="1:8" x14ac:dyDescent="0.2">
      <c r="A4964" t="s">
        <v>21</v>
      </c>
      <c r="B4964" s="261" t="s">
        <v>146</v>
      </c>
      <c r="C4964">
        <f>_xlfn.XLOOKUP(B4964,'2.1.trackMPD'!$R$7:$R$29,'2.1.trackMPD'!$T$7:$T$29)</f>
        <v>6</v>
      </c>
      <c r="D4964" s="261">
        <v>1000</v>
      </c>
      <c r="E4964" s="261" t="s">
        <v>6400</v>
      </c>
      <c r="F4964" s="261" t="s">
        <v>110</v>
      </c>
      <c r="G4964" s="261" t="s">
        <v>124</v>
      </c>
      <c r="H4964" s="261" t="s">
        <v>6398</v>
      </c>
    </row>
    <row r="4965" spans="1:8" x14ac:dyDescent="0.2">
      <c r="A4965" t="s">
        <v>21</v>
      </c>
      <c r="B4965" s="261" t="s">
        <v>146</v>
      </c>
      <c r="C4965">
        <f>_xlfn.XLOOKUP(B4965,'2.1.trackMPD'!$R$7:$R$29,'2.1.trackMPD'!$T$7:$T$29)</f>
        <v>6</v>
      </c>
      <c r="D4965" s="261">
        <v>1000</v>
      </c>
      <c r="E4965" s="261" t="s">
        <v>6400</v>
      </c>
      <c r="F4965" s="261" t="s">
        <v>110</v>
      </c>
      <c r="G4965" s="261" t="s">
        <v>140</v>
      </c>
      <c r="H4965" s="261" t="s">
        <v>6398</v>
      </c>
    </row>
    <row r="4966" spans="1:8" x14ac:dyDescent="0.2">
      <c r="A4966" t="s">
        <v>21</v>
      </c>
      <c r="B4966" s="261" t="s">
        <v>146</v>
      </c>
      <c r="C4966">
        <f>_xlfn.XLOOKUP(B4966,'2.1.trackMPD'!$R$7:$R$29,'2.1.trackMPD'!$T$7:$T$29)</f>
        <v>6</v>
      </c>
      <c r="D4966" s="261">
        <v>1000</v>
      </c>
      <c r="E4966" s="261" t="s">
        <v>6400</v>
      </c>
      <c r="F4966" s="261" t="s">
        <v>111</v>
      </c>
      <c r="G4966" s="261" t="s">
        <v>124</v>
      </c>
      <c r="H4966" s="261" t="s">
        <v>6398</v>
      </c>
    </row>
    <row r="4967" spans="1:8" x14ac:dyDescent="0.2">
      <c r="A4967" t="s">
        <v>21</v>
      </c>
      <c r="B4967" s="261" t="s">
        <v>146</v>
      </c>
      <c r="C4967">
        <f>_xlfn.XLOOKUP(B4967,'2.1.trackMPD'!$R$7:$R$29,'2.1.trackMPD'!$T$7:$T$29)</f>
        <v>6</v>
      </c>
      <c r="D4967" s="261">
        <v>1000</v>
      </c>
      <c r="E4967" s="261" t="s">
        <v>6400</v>
      </c>
      <c r="F4967" s="261" t="s">
        <v>111</v>
      </c>
      <c r="G4967" s="261" t="s">
        <v>140</v>
      </c>
      <c r="H4967" s="261" t="s">
        <v>6398</v>
      </c>
    </row>
    <row r="4968" spans="1:8" x14ac:dyDescent="0.2">
      <c r="A4968" t="s">
        <v>21</v>
      </c>
      <c r="B4968" s="261" t="s">
        <v>146</v>
      </c>
      <c r="C4968">
        <f>_xlfn.XLOOKUP(B4968,'2.1.trackMPD'!$R$7:$R$29,'2.1.trackMPD'!$T$7:$T$29)</f>
        <v>6</v>
      </c>
      <c r="D4968" s="261">
        <v>1000</v>
      </c>
      <c r="E4968" s="261" t="s">
        <v>6400</v>
      </c>
      <c r="F4968" s="261" t="s">
        <v>110</v>
      </c>
      <c r="G4968" s="261" t="s">
        <v>124</v>
      </c>
      <c r="H4968" s="261" t="s">
        <v>6399</v>
      </c>
    </row>
    <row r="4969" spans="1:8" x14ac:dyDescent="0.2">
      <c r="A4969" t="s">
        <v>21</v>
      </c>
      <c r="B4969" s="261" t="s">
        <v>146</v>
      </c>
      <c r="C4969">
        <f>_xlfn.XLOOKUP(B4969,'2.1.trackMPD'!$R$7:$R$29,'2.1.trackMPD'!$T$7:$T$29)</f>
        <v>6</v>
      </c>
      <c r="D4969" s="261">
        <v>1000</v>
      </c>
      <c r="E4969" s="261" t="s">
        <v>6400</v>
      </c>
      <c r="F4969" s="261" t="s">
        <v>110</v>
      </c>
      <c r="G4969" s="261" t="s">
        <v>140</v>
      </c>
      <c r="H4969" s="261" t="s">
        <v>6399</v>
      </c>
    </row>
    <row r="4970" spans="1:8" x14ac:dyDescent="0.2">
      <c r="A4970" t="s">
        <v>21</v>
      </c>
      <c r="B4970" s="261" t="s">
        <v>146</v>
      </c>
      <c r="C4970">
        <f>_xlfn.XLOOKUP(B4970,'2.1.trackMPD'!$R$7:$R$29,'2.1.trackMPD'!$T$7:$T$29)</f>
        <v>6</v>
      </c>
      <c r="D4970" s="261">
        <v>5000</v>
      </c>
      <c r="E4970" s="261" t="s">
        <v>6400</v>
      </c>
      <c r="F4970" s="261" t="s">
        <v>110</v>
      </c>
      <c r="G4970" s="261" t="s">
        <v>124</v>
      </c>
      <c r="H4970" s="261" t="s">
        <v>6398</v>
      </c>
    </row>
    <row r="4971" spans="1:8" x14ac:dyDescent="0.2">
      <c r="A4971" t="s">
        <v>21</v>
      </c>
      <c r="B4971" s="261" t="s">
        <v>146</v>
      </c>
      <c r="C4971">
        <f>_xlfn.XLOOKUP(B4971,'2.1.trackMPD'!$R$7:$R$29,'2.1.trackMPD'!$T$7:$T$29)</f>
        <v>6</v>
      </c>
      <c r="D4971" s="261">
        <v>5000</v>
      </c>
      <c r="E4971" s="261" t="s">
        <v>6400</v>
      </c>
      <c r="F4971" s="261" t="s">
        <v>110</v>
      </c>
      <c r="G4971" s="261" t="s">
        <v>140</v>
      </c>
      <c r="H4971" s="261" t="s">
        <v>6398</v>
      </c>
    </row>
    <row r="4972" spans="1:8" x14ac:dyDescent="0.2">
      <c r="A4972" t="s">
        <v>21</v>
      </c>
      <c r="B4972" s="261" t="s">
        <v>146</v>
      </c>
      <c r="C4972">
        <f>_xlfn.XLOOKUP(B4972,'2.1.trackMPD'!$R$7:$R$29,'2.1.trackMPD'!$T$7:$T$29)</f>
        <v>6</v>
      </c>
      <c r="D4972" s="261">
        <v>5000</v>
      </c>
      <c r="E4972" s="261" t="s">
        <v>6400</v>
      </c>
      <c r="F4972" s="261" t="s">
        <v>111</v>
      </c>
      <c r="G4972" s="261" t="s">
        <v>124</v>
      </c>
      <c r="H4972" s="261" t="s">
        <v>6398</v>
      </c>
    </row>
    <row r="4973" spans="1:8" x14ac:dyDescent="0.2">
      <c r="A4973" t="s">
        <v>21</v>
      </c>
      <c r="B4973" s="261" t="s">
        <v>146</v>
      </c>
      <c r="C4973">
        <f>_xlfn.XLOOKUP(B4973,'2.1.trackMPD'!$R$7:$R$29,'2.1.trackMPD'!$T$7:$T$29)</f>
        <v>6</v>
      </c>
      <c r="D4973" s="261">
        <v>5000</v>
      </c>
      <c r="E4973" s="261" t="s">
        <v>6400</v>
      </c>
      <c r="F4973" s="261" t="s">
        <v>111</v>
      </c>
      <c r="G4973" s="261" t="s">
        <v>140</v>
      </c>
      <c r="H4973" s="261" t="s">
        <v>6398</v>
      </c>
    </row>
    <row r="4974" spans="1:8" x14ac:dyDescent="0.2">
      <c r="A4974" t="s">
        <v>21</v>
      </c>
      <c r="B4974" s="261" t="s">
        <v>146</v>
      </c>
      <c r="C4974">
        <f>_xlfn.XLOOKUP(B4974,'2.1.trackMPD'!$R$7:$R$29,'2.1.trackMPD'!$T$7:$T$29)</f>
        <v>6</v>
      </c>
      <c r="D4974" s="261">
        <v>5000</v>
      </c>
      <c r="E4974" s="261" t="s">
        <v>6400</v>
      </c>
      <c r="F4974" s="261" t="s">
        <v>110</v>
      </c>
      <c r="G4974" s="261" t="s">
        <v>124</v>
      </c>
      <c r="H4974" s="261" t="s">
        <v>6399</v>
      </c>
    </row>
    <row r="4975" spans="1:8" x14ac:dyDescent="0.2">
      <c r="A4975" t="s">
        <v>21</v>
      </c>
      <c r="B4975" s="261" t="s">
        <v>146</v>
      </c>
      <c r="C4975">
        <f>_xlfn.XLOOKUP(B4975,'2.1.trackMPD'!$R$7:$R$29,'2.1.trackMPD'!$T$7:$T$29)</f>
        <v>6</v>
      </c>
      <c r="D4975" s="261">
        <v>5000</v>
      </c>
      <c r="E4975" s="261" t="s">
        <v>6400</v>
      </c>
      <c r="F4975" s="261" t="s">
        <v>110</v>
      </c>
      <c r="G4975" s="261" t="s">
        <v>140</v>
      </c>
      <c r="H4975" s="261" t="s">
        <v>6399</v>
      </c>
    </row>
    <row r="4976" spans="1:8" x14ac:dyDescent="0.2">
      <c r="A4976" t="s">
        <v>21</v>
      </c>
      <c r="B4976" s="261" t="s">
        <v>146</v>
      </c>
      <c r="C4976">
        <f>_xlfn.XLOOKUP(B4976,'2.1.trackMPD'!$R$7:$R$29,'2.1.trackMPD'!$T$7:$T$29)</f>
        <v>6</v>
      </c>
      <c r="D4976" s="261">
        <v>1</v>
      </c>
      <c r="E4976" s="261" t="s">
        <v>6401</v>
      </c>
      <c r="F4976" s="261" t="s">
        <v>110</v>
      </c>
      <c r="G4976" s="261" t="s">
        <v>124</v>
      </c>
      <c r="H4976" s="261" t="s">
        <v>6398</v>
      </c>
    </row>
    <row r="4977" spans="1:8" x14ac:dyDescent="0.2">
      <c r="A4977" t="s">
        <v>21</v>
      </c>
      <c r="B4977" s="261" t="s">
        <v>146</v>
      </c>
      <c r="C4977">
        <f>_xlfn.XLOOKUP(B4977,'2.1.trackMPD'!$R$7:$R$29,'2.1.trackMPD'!$T$7:$T$29)</f>
        <v>6</v>
      </c>
      <c r="D4977" s="261">
        <v>1</v>
      </c>
      <c r="E4977" s="261" t="s">
        <v>6401</v>
      </c>
      <c r="F4977" s="261" t="s">
        <v>110</v>
      </c>
      <c r="G4977" s="261" t="s">
        <v>140</v>
      </c>
      <c r="H4977" s="261" t="s">
        <v>6398</v>
      </c>
    </row>
    <row r="4978" spans="1:8" x14ac:dyDescent="0.2">
      <c r="A4978" t="s">
        <v>21</v>
      </c>
      <c r="B4978" s="261" t="s">
        <v>146</v>
      </c>
      <c r="C4978">
        <f>_xlfn.XLOOKUP(B4978,'2.1.trackMPD'!$R$7:$R$29,'2.1.trackMPD'!$T$7:$T$29)</f>
        <v>6</v>
      </c>
      <c r="D4978" s="261">
        <v>1</v>
      </c>
      <c r="E4978" s="261" t="s">
        <v>6401</v>
      </c>
      <c r="F4978" s="261" t="s">
        <v>111</v>
      </c>
      <c r="G4978" s="261" t="s">
        <v>124</v>
      </c>
      <c r="H4978" s="261" t="s">
        <v>6398</v>
      </c>
    </row>
    <row r="4979" spans="1:8" x14ac:dyDescent="0.2">
      <c r="A4979" t="s">
        <v>21</v>
      </c>
      <c r="B4979" s="261" t="s">
        <v>146</v>
      </c>
      <c r="C4979">
        <f>_xlfn.XLOOKUP(B4979,'2.1.trackMPD'!$R$7:$R$29,'2.1.trackMPD'!$T$7:$T$29)</f>
        <v>6</v>
      </c>
      <c r="D4979" s="261">
        <v>1</v>
      </c>
      <c r="E4979" s="261" t="s">
        <v>6401</v>
      </c>
      <c r="F4979" s="261" t="s">
        <v>111</v>
      </c>
      <c r="G4979" s="261" t="s">
        <v>140</v>
      </c>
      <c r="H4979" s="261" t="s">
        <v>6398</v>
      </c>
    </row>
    <row r="4980" spans="1:8" x14ac:dyDescent="0.2">
      <c r="A4980" t="s">
        <v>21</v>
      </c>
      <c r="B4980" s="261" t="s">
        <v>146</v>
      </c>
      <c r="C4980">
        <f>_xlfn.XLOOKUP(B4980,'2.1.trackMPD'!$R$7:$R$29,'2.1.trackMPD'!$T$7:$T$29)</f>
        <v>6</v>
      </c>
      <c r="D4980" s="261">
        <v>1</v>
      </c>
      <c r="E4980" s="261" t="s">
        <v>6401</v>
      </c>
      <c r="F4980" s="261" t="s">
        <v>110</v>
      </c>
      <c r="G4980" s="261" t="s">
        <v>124</v>
      </c>
      <c r="H4980" s="261" t="s">
        <v>6399</v>
      </c>
    </row>
    <row r="4981" spans="1:8" x14ac:dyDescent="0.2">
      <c r="A4981" t="s">
        <v>21</v>
      </c>
      <c r="B4981" s="261" t="s">
        <v>146</v>
      </c>
      <c r="C4981">
        <f>_xlfn.XLOOKUP(B4981,'2.1.trackMPD'!$R$7:$R$29,'2.1.trackMPD'!$T$7:$T$29)</f>
        <v>6</v>
      </c>
      <c r="D4981" s="261">
        <v>1</v>
      </c>
      <c r="E4981" s="261" t="s">
        <v>6401</v>
      </c>
      <c r="F4981" s="261" t="s">
        <v>110</v>
      </c>
      <c r="G4981" s="261" t="s">
        <v>140</v>
      </c>
      <c r="H4981" s="261" t="s">
        <v>6399</v>
      </c>
    </row>
    <row r="4982" spans="1:8" x14ac:dyDescent="0.2">
      <c r="A4982" t="s">
        <v>21</v>
      </c>
      <c r="B4982" s="261" t="s">
        <v>146</v>
      </c>
      <c r="C4982">
        <f>_xlfn.XLOOKUP(B4982,'2.1.trackMPD'!$R$7:$R$29,'2.1.trackMPD'!$T$7:$T$29)</f>
        <v>6</v>
      </c>
      <c r="D4982" s="261">
        <v>10</v>
      </c>
      <c r="E4982" s="261" t="s">
        <v>6401</v>
      </c>
      <c r="F4982" s="261" t="s">
        <v>110</v>
      </c>
      <c r="G4982" s="261" t="s">
        <v>124</v>
      </c>
      <c r="H4982" s="261" t="s">
        <v>6398</v>
      </c>
    </row>
    <row r="4983" spans="1:8" x14ac:dyDescent="0.2">
      <c r="A4983" t="s">
        <v>21</v>
      </c>
      <c r="B4983" s="261" t="s">
        <v>146</v>
      </c>
      <c r="C4983">
        <f>_xlfn.XLOOKUP(B4983,'2.1.trackMPD'!$R$7:$R$29,'2.1.trackMPD'!$T$7:$T$29)</f>
        <v>6</v>
      </c>
      <c r="D4983" s="261">
        <v>10</v>
      </c>
      <c r="E4983" s="261" t="s">
        <v>6401</v>
      </c>
      <c r="F4983" s="261" t="s">
        <v>110</v>
      </c>
      <c r="G4983" s="261" t="s">
        <v>140</v>
      </c>
      <c r="H4983" s="261" t="s">
        <v>6398</v>
      </c>
    </row>
    <row r="4984" spans="1:8" x14ac:dyDescent="0.2">
      <c r="A4984" t="s">
        <v>21</v>
      </c>
      <c r="B4984" s="261" t="s">
        <v>146</v>
      </c>
      <c r="C4984">
        <f>_xlfn.XLOOKUP(B4984,'2.1.trackMPD'!$R$7:$R$29,'2.1.trackMPD'!$T$7:$T$29)</f>
        <v>6</v>
      </c>
      <c r="D4984" s="261">
        <v>10</v>
      </c>
      <c r="E4984" s="261" t="s">
        <v>6401</v>
      </c>
      <c r="F4984" s="261" t="s">
        <v>111</v>
      </c>
      <c r="G4984" s="261" t="s">
        <v>124</v>
      </c>
      <c r="H4984" s="261" t="s">
        <v>6398</v>
      </c>
    </row>
    <row r="4985" spans="1:8" x14ac:dyDescent="0.2">
      <c r="A4985" t="s">
        <v>21</v>
      </c>
      <c r="B4985" s="261" t="s">
        <v>146</v>
      </c>
      <c r="C4985">
        <f>_xlfn.XLOOKUP(B4985,'2.1.trackMPD'!$R$7:$R$29,'2.1.trackMPD'!$T$7:$T$29)</f>
        <v>6</v>
      </c>
      <c r="D4985" s="261">
        <v>10</v>
      </c>
      <c r="E4985" s="261" t="s">
        <v>6401</v>
      </c>
      <c r="F4985" s="261" t="s">
        <v>111</v>
      </c>
      <c r="G4985" s="261" t="s">
        <v>140</v>
      </c>
      <c r="H4985" s="261" t="s">
        <v>6398</v>
      </c>
    </row>
    <row r="4986" spans="1:8" x14ac:dyDescent="0.2">
      <c r="A4986" t="s">
        <v>21</v>
      </c>
      <c r="B4986" s="261" t="s">
        <v>146</v>
      </c>
      <c r="C4986">
        <f>_xlfn.XLOOKUP(B4986,'2.1.trackMPD'!$R$7:$R$29,'2.1.trackMPD'!$T$7:$T$29)</f>
        <v>6</v>
      </c>
      <c r="D4986" s="261">
        <v>10</v>
      </c>
      <c r="E4986" s="261" t="s">
        <v>6401</v>
      </c>
      <c r="F4986" s="261" t="s">
        <v>110</v>
      </c>
      <c r="G4986" s="261" t="s">
        <v>124</v>
      </c>
      <c r="H4986" s="261" t="s">
        <v>6399</v>
      </c>
    </row>
    <row r="4987" spans="1:8" x14ac:dyDescent="0.2">
      <c r="A4987" t="s">
        <v>21</v>
      </c>
      <c r="B4987" s="261" t="s">
        <v>146</v>
      </c>
      <c r="C4987">
        <f>_xlfn.XLOOKUP(B4987,'2.1.trackMPD'!$R$7:$R$29,'2.1.trackMPD'!$T$7:$T$29)</f>
        <v>6</v>
      </c>
      <c r="D4987" s="261">
        <v>10</v>
      </c>
      <c r="E4987" s="261" t="s">
        <v>6401</v>
      </c>
      <c r="F4987" s="261" t="s">
        <v>110</v>
      </c>
      <c r="G4987" s="261" t="s">
        <v>140</v>
      </c>
      <c r="H4987" s="261" t="s">
        <v>6399</v>
      </c>
    </row>
    <row r="4988" spans="1:8" x14ac:dyDescent="0.2">
      <c r="A4988" t="s">
        <v>21</v>
      </c>
      <c r="B4988" s="261" t="s">
        <v>146</v>
      </c>
      <c r="C4988">
        <f>_xlfn.XLOOKUP(B4988,'2.1.trackMPD'!$R$7:$R$29,'2.1.trackMPD'!$T$7:$T$29)</f>
        <v>6</v>
      </c>
      <c r="D4988" s="261">
        <v>100</v>
      </c>
      <c r="E4988" s="261" t="s">
        <v>6401</v>
      </c>
      <c r="F4988" s="261" t="s">
        <v>110</v>
      </c>
      <c r="G4988" s="261" t="s">
        <v>124</v>
      </c>
      <c r="H4988" s="261" t="s">
        <v>6398</v>
      </c>
    </row>
    <row r="4989" spans="1:8" x14ac:dyDescent="0.2">
      <c r="A4989" t="s">
        <v>21</v>
      </c>
      <c r="B4989" s="261" t="s">
        <v>146</v>
      </c>
      <c r="C4989">
        <f>_xlfn.XLOOKUP(B4989,'2.1.trackMPD'!$R$7:$R$29,'2.1.trackMPD'!$T$7:$T$29)</f>
        <v>6</v>
      </c>
      <c r="D4989" s="261">
        <v>100</v>
      </c>
      <c r="E4989" s="261" t="s">
        <v>6401</v>
      </c>
      <c r="F4989" s="261" t="s">
        <v>110</v>
      </c>
      <c r="G4989" s="261" t="s">
        <v>140</v>
      </c>
      <c r="H4989" s="261" t="s">
        <v>6398</v>
      </c>
    </row>
    <row r="4990" spans="1:8" x14ac:dyDescent="0.2">
      <c r="A4990" t="s">
        <v>21</v>
      </c>
      <c r="B4990" s="261" t="s">
        <v>146</v>
      </c>
      <c r="C4990">
        <f>_xlfn.XLOOKUP(B4990,'2.1.trackMPD'!$R$7:$R$29,'2.1.trackMPD'!$T$7:$T$29)</f>
        <v>6</v>
      </c>
      <c r="D4990" s="261">
        <v>100</v>
      </c>
      <c r="E4990" s="261" t="s">
        <v>6401</v>
      </c>
      <c r="F4990" s="261" t="s">
        <v>111</v>
      </c>
      <c r="G4990" s="261" t="s">
        <v>124</v>
      </c>
      <c r="H4990" s="261" t="s">
        <v>6398</v>
      </c>
    </row>
    <row r="4991" spans="1:8" x14ac:dyDescent="0.2">
      <c r="A4991" t="s">
        <v>21</v>
      </c>
      <c r="B4991" s="261" t="s">
        <v>146</v>
      </c>
      <c r="C4991">
        <f>_xlfn.XLOOKUP(B4991,'2.1.trackMPD'!$R$7:$R$29,'2.1.trackMPD'!$T$7:$T$29)</f>
        <v>6</v>
      </c>
      <c r="D4991" s="261">
        <v>100</v>
      </c>
      <c r="E4991" s="261" t="s">
        <v>6401</v>
      </c>
      <c r="F4991" s="261" t="s">
        <v>111</v>
      </c>
      <c r="G4991" s="261" t="s">
        <v>140</v>
      </c>
      <c r="H4991" s="261" t="s">
        <v>6398</v>
      </c>
    </row>
    <row r="4992" spans="1:8" x14ac:dyDescent="0.2">
      <c r="A4992" t="s">
        <v>21</v>
      </c>
      <c r="B4992" s="261" t="s">
        <v>146</v>
      </c>
      <c r="C4992">
        <f>_xlfn.XLOOKUP(B4992,'2.1.trackMPD'!$R$7:$R$29,'2.1.trackMPD'!$T$7:$T$29)</f>
        <v>6</v>
      </c>
      <c r="D4992" s="261">
        <v>100</v>
      </c>
      <c r="E4992" s="261" t="s">
        <v>6401</v>
      </c>
      <c r="F4992" s="261" t="s">
        <v>110</v>
      </c>
      <c r="G4992" s="261" t="s">
        <v>124</v>
      </c>
      <c r="H4992" s="261" t="s">
        <v>6399</v>
      </c>
    </row>
    <row r="4993" spans="1:8" x14ac:dyDescent="0.2">
      <c r="A4993" t="s">
        <v>21</v>
      </c>
      <c r="B4993" s="261" t="s">
        <v>146</v>
      </c>
      <c r="C4993">
        <f>_xlfn.XLOOKUP(B4993,'2.1.trackMPD'!$R$7:$R$29,'2.1.trackMPD'!$T$7:$T$29)</f>
        <v>6</v>
      </c>
      <c r="D4993" s="261">
        <v>100</v>
      </c>
      <c r="E4993" s="261" t="s">
        <v>6401</v>
      </c>
      <c r="F4993" s="261" t="s">
        <v>110</v>
      </c>
      <c r="G4993" s="261" t="s">
        <v>140</v>
      </c>
      <c r="H4993" s="261" t="s">
        <v>6399</v>
      </c>
    </row>
    <row r="4994" spans="1:8" x14ac:dyDescent="0.2">
      <c r="A4994" t="s">
        <v>21</v>
      </c>
      <c r="B4994" s="261" t="s">
        <v>147</v>
      </c>
      <c r="C4994">
        <f>_xlfn.XLOOKUP(B4994,'2.1.trackMPD'!$R$7:$R$29,'2.1.trackMPD'!$T$7:$T$29)</f>
        <v>6</v>
      </c>
      <c r="D4994" s="261">
        <v>1</v>
      </c>
      <c r="E4994" s="261" t="s">
        <v>6396</v>
      </c>
      <c r="F4994" s="261" t="s">
        <v>110</v>
      </c>
      <c r="G4994" s="261" t="s">
        <v>124</v>
      </c>
      <c r="H4994" s="261" t="s">
        <v>6398</v>
      </c>
    </row>
    <row r="4995" spans="1:8" x14ac:dyDescent="0.2">
      <c r="A4995" t="s">
        <v>21</v>
      </c>
      <c r="B4995" s="261" t="s">
        <v>147</v>
      </c>
      <c r="C4995">
        <f>_xlfn.XLOOKUP(B4995,'2.1.trackMPD'!$R$7:$R$29,'2.1.trackMPD'!$T$7:$T$29)</f>
        <v>6</v>
      </c>
      <c r="D4995" s="261">
        <v>1</v>
      </c>
      <c r="E4995" s="261" t="s">
        <v>6396</v>
      </c>
      <c r="F4995" s="261" t="s">
        <v>110</v>
      </c>
      <c r="G4995" s="261" t="s">
        <v>140</v>
      </c>
      <c r="H4995" s="261" t="s">
        <v>6398</v>
      </c>
    </row>
    <row r="4996" spans="1:8" x14ac:dyDescent="0.2">
      <c r="A4996" t="s">
        <v>21</v>
      </c>
      <c r="B4996" s="261" t="s">
        <v>147</v>
      </c>
      <c r="C4996">
        <f>_xlfn.XLOOKUP(B4996,'2.1.trackMPD'!$R$7:$R$29,'2.1.trackMPD'!$T$7:$T$29)</f>
        <v>6</v>
      </c>
      <c r="D4996" s="261">
        <v>1</v>
      </c>
      <c r="E4996" s="261" t="s">
        <v>6396</v>
      </c>
      <c r="F4996" s="261" t="s">
        <v>111</v>
      </c>
      <c r="G4996" s="261" t="s">
        <v>124</v>
      </c>
      <c r="H4996" s="261" t="s">
        <v>6398</v>
      </c>
    </row>
    <row r="4997" spans="1:8" x14ac:dyDescent="0.2">
      <c r="A4997" t="s">
        <v>21</v>
      </c>
      <c r="B4997" s="261" t="s">
        <v>147</v>
      </c>
      <c r="C4997">
        <f>_xlfn.XLOOKUP(B4997,'2.1.trackMPD'!$R$7:$R$29,'2.1.trackMPD'!$T$7:$T$29)</f>
        <v>6</v>
      </c>
      <c r="D4997" s="261">
        <v>1</v>
      </c>
      <c r="E4997" s="261" t="s">
        <v>6396</v>
      </c>
      <c r="F4997" s="261" t="s">
        <v>111</v>
      </c>
      <c r="G4997" s="261" t="s">
        <v>140</v>
      </c>
      <c r="H4997" s="261" t="s">
        <v>6398</v>
      </c>
    </row>
    <row r="4998" spans="1:8" x14ac:dyDescent="0.2">
      <c r="A4998" t="s">
        <v>21</v>
      </c>
      <c r="B4998" s="261" t="s">
        <v>147</v>
      </c>
      <c r="C4998">
        <f>_xlfn.XLOOKUP(B4998,'2.1.trackMPD'!$R$7:$R$29,'2.1.trackMPD'!$T$7:$T$29)</f>
        <v>6</v>
      </c>
      <c r="D4998" s="261">
        <v>1</v>
      </c>
      <c r="E4998" s="261" t="s">
        <v>6396</v>
      </c>
      <c r="F4998" s="261" t="s">
        <v>110</v>
      </c>
      <c r="G4998" s="261" t="s">
        <v>124</v>
      </c>
      <c r="H4998" s="261" t="s">
        <v>6399</v>
      </c>
    </row>
    <row r="4999" spans="1:8" x14ac:dyDescent="0.2">
      <c r="A4999" t="s">
        <v>21</v>
      </c>
      <c r="B4999" s="261" t="s">
        <v>147</v>
      </c>
      <c r="C4999">
        <f>_xlfn.XLOOKUP(B4999,'2.1.trackMPD'!$R$7:$R$29,'2.1.trackMPD'!$T$7:$T$29)</f>
        <v>6</v>
      </c>
      <c r="D4999" s="261">
        <v>1</v>
      </c>
      <c r="E4999" s="261" t="s">
        <v>6396</v>
      </c>
      <c r="F4999" s="261" t="s">
        <v>110</v>
      </c>
      <c r="G4999" s="261" t="s">
        <v>140</v>
      </c>
      <c r="H4999" s="261" t="s">
        <v>6399</v>
      </c>
    </row>
    <row r="5000" spans="1:8" x14ac:dyDescent="0.2">
      <c r="A5000" t="s">
        <v>21</v>
      </c>
      <c r="B5000" s="261" t="s">
        <v>147</v>
      </c>
      <c r="C5000">
        <f>_xlfn.XLOOKUP(B5000,'2.1.trackMPD'!$R$7:$R$29,'2.1.trackMPD'!$T$7:$T$29)</f>
        <v>6</v>
      </c>
      <c r="D5000" s="261">
        <v>10</v>
      </c>
      <c r="E5000" s="261" t="s">
        <v>6396</v>
      </c>
      <c r="F5000" s="261" t="s">
        <v>110</v>
      </c>
      <c r="G5000" s="261" t="s">
        <v>124</v>
      </c>
      <c r="H5000" s="261" t="s">
        <v>6398</v>
      </c>
    </row>
    <row r="5001" spans="1:8" x14ac:dyDescent="0.2">
      <c r="A5001" t="s">
        <v>21</v>
      </c>
      <c r="B5001" s="261" t="s">
        <v>147</v>
      </c>
      <c r="C5001">
        <f>_xlfn.XLOOKUP(B5001,'2.1.trackMPD'!$R$7:$R$29,'2.1.trackMPD'!$T$7:$T$29)</f>
        <v>6</v>
      </c>
      <c r="D5001" s="261">
        <v>10</v>
      </c>
      <c r="E5001" s="261" t="s">
        <v>6396</v>
      </c>
      <c r="F5001" s="261" t="s">
        <v>110</v>
      </c>
      <c r="G5001" s="261" t="s">
        <v>140</v>
      </c>
      <c r="H5001" s="261" t="s">
        <v>6398</v>
      </c>
    </row>
    <row r="5002" spans="1:8" x14ac:dyDescent="0.2">
      <c r="A5002" t="s">
        <v>21</v>
      </c>
      <c r="B5002" s="261" t="s">
        <v>147</v>
      </c>
      <c r="C5002">
        <f>_xlfn.XLOOKUP(B5002,'2.1.trackMPD'!$R$7:$R$29,'2.1.trackMPD'!$T$7:$T$29)</f>
        <v>6</v>
      </c>
      <c r="D5002" s="261">
        <v>10</v>
      </c>
      <c r="E5002" s="261" t="s">
        <v>6396</v>
      </c>
      <c r="F5002" s="261" t="s">
        <v>111</v>
      </c>
      <c r="G5002" s="261" t="s">
        <v>124</v>
      </c>
      <c r="H5002" s="261" t="s">
        <v>6398</v>
      </c>
    </row>
    <row r="5003" spans="1:8" x14ac:dyDescent="0.2">
      <c r="A5003" t="s">
        <v>21</v>
      </c>
      <c r="B5003" s="261" t="s">
        <v>147</v>
      </c>
      <c r="C5003">
        <f>_xlfn.XLOOKUP(B5003,'2.1.trackMPD'!$R$7:$R$29,'2.1.trackMPD'!$T$7:$T$29)</f>
        <v>6</v>
      </c>
      <c r="D5003" s="261">
        <v>10</v>
      </c>
      <c r="E5003" s="261" t="s">
        <v>6396</v>
      </c>
      <c r="F5003" s="261" t="s">
        <v>111</v>
      </c>
      <c r="G5003" s="261" t="s">
        <v>140</v>
      </c>
      <c r="H5003" s="261" t="s">
        <v>6398</v>
      </c>
    </row>
    <row r="5004" spans="1:8" x14ac:dyDescent="0.2">
      <c r="A5004" t="s">
        <v>21</v>
      </c>
      <c r="B5004" s="261" t="s">
        <v>147</v>
      </c>
      <c r="C5004">
        <f>_xlfn.XLOOKUP(B5004,'2.1.trackMPD'!$R$7:$R$29,'2.1.trackMPD'!$T$7:$T$29)</f>
        <v>6</v>
      </c>
      <c r="D5004" s="261">
        <v>10</v>
      </c>
      <c r="E5004" s="261" t="s">
        <v>6396</v>
      </c>
      <c r="F5004" s="261" t="s">
        <v>110</v>
      </c>
      <c r="G5004" s="261" t="s">
        <v>124</v>
      </c>
      <c r="H5004" s="261" t="s">
        <v>6399</v>
      </c>
    </row>
    <row r="5005" spans="1:8" x14ac:dyDescent="0.2">
      <c r="A5005" t="s">
        <v>21</v>
      </c>
      <c r="B5005" s="261" t="s">
        <v>147</v>
      </c>
      <c r="C5005">
        <f>_xlfn.XLOOKUP(B5005,'2.1.trackMPD'!$R$7:$R$29,'2.1.trackMPD'!$T$7:$T$29)</f>
        <v>6</v>
      </c>
      <c r="D5005" s="261">
        <v>10</v>
      </c>
      <c r="E5005" s="261" t="s">
        <v>6396</v>
      </c>
      <c r="F5005" s="261" t="s">
        <v>110</v>
      </c>
      <c r="G5005" s="261" t="s">
        <v>140</v>
      </c>
      <c r="H5005" s="261" t="s">
        <v>6399</v>
      </c>
    </row>
    <row r="5006" spans="1:8" x14ac:dyDescent="0.2">
      <c r="A5006" t="s">
        <v>21</v>
      </c>
      <c r="B5006" s="261" t="s">
        <v>147</v>
      </c>
      <c r="C5006">
        <f>_xlfn.XLOOKUP(B5006,'2.1.trackMPD'!$R$7:$R$29,'2.1.trackMPD'!$T$7:$T$29)</f>
        <v>6</v>
      </c>
      <c r="D5006" s="261">
        <v>100</v>
      </c>
      <c r="E5006" s="261" t="s">
        <v>6396</v>
      </c>
      <c r="F5006" s="261" t="s">
        <v>110</v>
      </c>
      <c r="G5006" s="261" t="s">
        <v>124</v>
      </c>
      <c r="H5006" s="261" t="s">
        <v>6398</v>
      </c>
    </row>
    <row r="5007" spans="1:8" x14ac:dyDescent="0.2">
      <c r="A5007" t="s">
        <v>21</v>
      </c>
      <c r="B5007" s="261" t="s">
        <v>147</v>
      </c>
      <c r="C5007">
        <f>_xlfn.XLOOKUP(B5007,'2.1.trackMPD'!$R$7:$R$29,'2.1.trackMPD'!$T$7:$T$29)</f>
        <v>6</v>
      </c>
      <c r="D5007" s="261">
        <v>100</v>
      </c>
      <c r="E5007" s="261" t="s">
        <v>6396</v>
      </c>
      <c r="F5007" s="261" t="s">
        <v>110</v>
      </c>
      <c r="G5007" s="261" t="s">
        <v>140</v>
      </c>
      <c r="H5007" s="261" t="s">
        <v>6398</v>
      </c>
    </row>
    <row r="5008" spans="1:8" x14ac:dyDescent="0.2">
      <c r="A5008" t="s">
        <v>21</v>
      </c>
      <c r="B5008" s="261" t="s">
        <v>147</v>
      </c>
      <c r="C5008">
        <f>_xlfn.XLOOKUP(B5008,'2.1.trackMPD'!$R$7:$R$29,'2.1.trackMPD'!$T$7:$T$29)</f>
        <v>6</v>
      </c>
      <c r="D5008" s="261">
        <v>100</v>
      </c>
      <c r="E5008" s="261" t="s">
        <v>6396</v>
      </c>
      <c r="F5008" s="261" t="s">
        <v>111</v>
      </c>
      <c r="G5008" s="261" t="s">
        <v>124</v>
      </c>
      <c r="H5008" s="261" t="s">
        <v>6398</v>
      </c>
    </row>
    <row r="5009" spans="1:8" x14ac:dyDescent="0.2">
      <c r="A5009" t="s">
        <v>21</v>
      </c>
      <c r="B5009" s="261" t="s">
        <v>147</v>
      </c>
      <c r="C5009">
        <f>_xlfn.XLOOKUP(B5009,'2.1.trackMPD'!$R$7:$R$29,'2.1.trackMPD'!$T$7:$T$29)</f>
        <v>6</v>
      </c>
      <c r="D5009" s="261">
        <v>100</v>
      </c>
      <c r="E5009" s="261" t="s">
        <v>6396</v>
      </c>
      <c r="F5009" s="261" t="s">
        <v>111</v>
      </c>
      <c r="G5009" s="261" t="s">
        <v>140</v>
      </c>
      <c r="H5009" s="261" t="s">
        <v>6398</v>
      </c>
    </row>
    <row r="5010" spans="1:8" x14ac:dyDescent="0.2">
      <c r="A5010" t="s">
        <v>21</v>
      </c>
      <c r="B5010" s="261" t="s">
        <v>147</v>
      </c>
      <c r="C5010">
        <f>_xlfn.XLOOKUP(B5010,'2.1.trackMPD'!$R$7:$R$29,'2.1.trackMPD'!$T$7:$T$29)</f>
        <v>6</v>
      </c>
      <c r="D5010" s="261">
        <v>100</v>
      </c>
      <c r="E5010" s="261" t="s">
        <v>6396</v>
      </c>
      <c r="F5010" s="261" t="s">
        <v>110</v>
      </c>
      <c r="G5010" s="261" t="s">
        <v>124</v>
      </c>
      <c r="H5010" s="261" t="s">
        <v>6399</v>
      </c>
    </row>
    <row r="5011" spans="1:8" x14ac:dyDescent="0.2">
      <c r="A5011" t="s">
        <v>21</v>
      </c>
      <c r="B5011" s="261" t="s">
        <v>147</v>
      </c>
      <c r="C5011">
        <f>_xlfn.XLOOKUP(B5011,'2.1.trackMPD'!$R$7:$R$29,'2.1.trackMPD'!$T$7:$T$29)</f>
        <v>6</v>
      </c>
      <c r="D5011" s="261">
        <v>100</v>
      </c>
      <c r="E5011" s="261" t="s">
        <v>6396</v>
      </c>
      <c r="F5011" s="261" t="s">
        <v>110</v>
      </c>
      <c r="G5011" s="261" t="s">
        <v>140</v>
      </c>
      <c r="H5011" s="261" t="s">
        <v>6399</v>
      </c>
    </row>
    <row r="5012" spans="1:8" x14ac:dyDescent="0.2">
      <c r="A5012" t="s">
        <v>21</v>
      </c>
      <c r="B5012" s="261" t="s">
        <v>147</v>
      </c>
      <c r="C5012">
        <f>_xlfn.XLOOKUP(B5012,'2.1.trackMPD'!$R$7:$R$29,'2.1.trackMPD'!$T$7:$T$29)</f>
        <v>6</v>
      </c>
      <c r="D5012" s="261">
        <v>1000</v>
      </c>
      <c r="E5012" s="261" t="s">
        <v>6396</v>
      </c>
      <c r="F5012" s="261" t="s">
        <v>110</v>
      </c>
      <c r="G5012" s="261" t="s">
        <v>124</v>
      </c>
      <c r="H5012" s="261" t="s">
        <v>6398</v>
      </c>
    </row>
    <row r="5013" spans="1:8" x14ac:dyDescent="0.2">
      <c r="A5013" t="s">
        <v>21</v>
      </c>
      <c r="B5013" s="261" t="s">
        <v>147</v>
      </c>
      <c r="C5013">
        <f>_xlfn.XLOOKUP(B5013,'2.1.trackMPD'!$R$7:$R$29,'2.1.trackMPD'!$T$7:$T$29)</f>
        <v>6</v>
      </c>
      <c r="D5013" s="261">
        <v>1000</v>
      </c>
      <c r="E5013" s="261" t="s">
        <v>6396</v>
      </c>
      <c r="F5013" s="261" t="s">
        <v>110</v>
      </c>
      <c r="G5013" s="261" t="s">
        <v>140</v>
      </c>
      <c r="H5013" s="261" t="s">
        <v>6398</v>
      </c>
    </row>
    <row r="5014" spans="1:8" x14ac:dyDescent="0.2">
      <c r="A5014" t="s">
        <v>21</v>
      </c>
      <c r="B5014" s="261" t="s">
        <v>147</v>
      </c>
      <c r="C5014">
        <f>_xlfn.XLOOKUP(B5014,'2.1.trackMPD'!$R$7:$R$29,'2.1.trackMPD'!$T$7:$T$29)</f>
        <v>6</v>
      </c>
      <c r="D5014" s="261">
        <v>1000</v>
      </c>
      <c r="E5014" s="261" t="s">
        <v>6396</v>
      </c>
      <c r="F5014" s="261" t="s">
        <v>111</v>
      </c>
      <c r="G5014" s="261" t="s">
        <v>124</v>
      </c>
      <c r="H5014" s="261" t="s">
        <v>6398</v>
      </c>
    </row>
    <row r="5015" spans="1:8" x14ac:dyDescent="0.2">
      <c r="A5015" t="s">
        <v>21</v>
      </c>
      <c r="B5015" s="261" t="s">
        <v>147</v>
      </c>
      <c r="C5015">
        <f>_xlfn.XLOOKUP(B5015,'2.1.trackMPD'!$R$7:$R$29,'2.1.trackMPD'!$T$7:$T$29)</f>
        <v>6</v>
      </c>
      <c r="D5015" s="261">
        <v>1000</v>
      </c>
      <c r="E5015" s="261" t="s">
        <v>6396</v>
      </c>
      <c r="F5015" s="261" t="s">
        <v>111</v>
      </c>
      <c r="G5015" s="261" t="s">
        <v>140</v>
      </c>
      <c r="H5015" s="261" t="s">
        <v>6398</v>
      </c>
    </row>
    <row r="5016" spans="1:8" x14ac:dyDescent="0.2">
      <c r="A5016" t="s">
        <v>21</v>
      </c>
      <c r="B5016" s="261" t="s">
        <v>147</v>
      </c>
      <c r="C5016">
        <f>_xlfn.XLOOKUP(B5016,'2.1.trackMPD'!$R$7:$R$29,'2.1.trackMPD'!$T$7:$T$29)</f>
        <v>6</v>
      </c>
      <c r="D5016" s="261">
        <v>1000</v>
      </c>
      <c r="E5016" s="261" t="s">
        <v>6396</v>
      </c>
      <c r="F5016" s="261" t="s">
        <v>110</v>
      </c>
      <c r="G5016" s="261" t="s">
        <v>124</v>
      </c>
      <c r="H5016" s="261" t="s">
        <v>6399</v>
      </c>
    </row>
    <row r="5017" spans="1:8" x14ac:dyDescent="0.2">
      <c r="A5017" t="s">
        <v>21</v>
      </c>
      <c r="B5017" s="261" t="s">
        <v>147</v>
      </c>
      <c r="C5017">
        <f>_xlfn.XLOOKUP(B5017,'2.1.trackMPD'!$R$7:$R$29,'2.1.trackMPD'!$T$7:$T$29)</f>
        <v>6</v>
      </c>
      <c r="D5017" s="261">
        <v>1000</v>
      </c>
      <c r="E5017" s="261" t="s">
        <v>6396</v>
      </c>
      <c r="F5017" s="261" t="s">
        <v>110</v>
      </c>
      <c r="G5017" s="261" t="s">
        <v>140</v>
      </c>
      <c r="H5017" s="261" t="s">
        <v>6399</v>
      </c>
    </row>
    <row r="5018" spans="1:8" x14ac:dyDescent="0.2">
      <c r="A5018" t="s">
        <v>21</v>
      </c>
      <c r="B5018" s="261" t="s">
        <v>147</v>
      </c>
      <c r="C5018">
        <f>_xlfn.XLOOKUP(B5018,'2.1.trackMPD'!$R$7:$R$29,'2.1.trackMPD'!$T$7:$T$29)</f>
        <v>6</v>
      </c>
      <c r="D5018" s="261">
        <v>5000</v>
      </c>
      <c r="E5018" s="261" t="s">
        <v>6396</v>
      </c>
      <c r="F5018" s="261" t="s">
        <v>110</v>
      </c>
      <c r="G5018" s="261" t="s">
        <v>124</v>
      </c>
      <c r="H5018" s="261" t="s">
        <v>6398</v>
      </c>
    </row>
    <row r="5019" spans="1:8" x14ac:dyDescent="0.2">
      <c r="A5019" t="s">
        <v>21</v>
      </c>
      <c r="B5019" s="261" t="s">
        <v>147</v>
      </c>
      <c r="C5019">
        <f>_xlfn.XLOOKUP(B5019,'2.1.trackMPD'!$R$7:$R$29,'2.1.trackMPD'!$T$7:$T$29)</f>
        <v>6</v>
      </c>
      <c r="D5019" s="261">
        <v>5000</v>
      </c>
      <c r="E5019" s="261" t="s">
        <v>6396</v>
      </c>
      <c r="F5019" s="261" t="s">
        <v>110</v>
      </c>
      <c r="G5019" s="261" t="s">
        <v>140</v>
      </c>
      <c r="H5019" s="261" t="s">
        <v>6398</v>
      </c>
    </row>
    <row r="5020" spans="1:8" x14ac:dyDescent="0.2">
      <c r="A5020" t="s">
        <v>21</v>
      </c>
      <c r="B5020" s="261" t="s">
        <v>147</v>
      </c>
      <c r="C5020">
        <f>_xlfn.XLOOKUP(B5020,'2.1.trackMPD'!$R$7:$R$29,'2.1.trackMPD'!$T$7:$T$29)</f>
        <v>6</v>
      </c>
      <c r="D5020" s="261">
        <v>5000</v>
      </c>
      <c r="E5020" s="261" t="s">
        <v>6396</v>
      </c>
      <c r="F5020" s="261" t="s">
        <v>111</v>
      </c>
      <c r="G5020" s="261" t="s">
        <v>124</v>
      </c>
      <c r="H5020" s="261" t="s">
        <v>6398</v>
      </c>
    </row>
    <row r="5021" spans="1:8" x14ac:dyDescent="0.2">
      <c r="A5021" t="s">
        <v>21</v>
      </c>
      <c r="B5021" s="261" t="s">
        <v>147</v>
      </c>
      <c r="C5021">
        <f>_xlfn.XLOOKUP(B5021,'2.1.trackMPD'!$R$7:$R$29,'2.1.trackMPD'!$T$7:$T$29)</f>
        <v>6</v>
      </c>
      <c r="D5021" s="261">
        <v>5000</v>
      </c>
      <c r="E5021" s="261" t="s">
        <v>6396</v>
      </c>
      <c r="F5021" s="261" t="s">
        <v>111</v>
      </c>
      <c r="G5021" s="261" t="s">
        <v>140</v>
      </c>
      <c r="H5021" s="261" t="s">
        <v>6398</v>
      </c>
    </row>
    <row r="5022" spans="1:8" x14ac:dyDescent="0.2">
      <c r="A5022" t="s">
        <v>21</v>
      </c>
      <c r="B5022" s="261" t="s">
        <v>147</v>
      </c>
      <c r="C5022">
        <f>_xlfn.XLOOKUP(B5022,'2.1.trackMPD'!$R$7:$R$29,'2.1.trackMPD'!$T$7:$T$29)</f>
        <v>6</v>
      </c>
      <c r="D5022" s="261">
        <v>5000</v>
      </c>
      <c r="E5022" s="261" t="s">
        <v>6396</v>
      </c>
      <c r="F5022" s="261" t="s">
        <v>110</v>
      </c>
      <c r="G5022" s="261" t="s">
        <v>124</v>
      </c>
      <c r="H5022" s="261" t="s">
        <v>6399</v>
      </c>
    </row>
    <row r="5023" spans="1:8" x14ac:dyDescent="0.2">
      <c r="A5023" t="s">
        <v>21</v>
      </c>
      <c r="B5023" s="261" t="s">
        <v>147</v>
      </c>
      <c r="C5023">
        <f>_xlfn.XLOOKUP(B5023,'2.1.trackMPD'!$R$7:$R$29,'2.1.trackMPD'!$T$7:$T$29)</f>
        <v>6</v>
      </c>
      <c r="D5023" s="261">
        <v>5000</v>
      </c>
      <c r="E5023" s="261" t="s">
        <v>6396</v>
      </c>
      <c r="F5023" s="261" t="s">
        <v>110</v>
      </c>
      <c r="G5023" s="261" t="s">
        <v>140</v>
      </c>
      <c r="H5023" s="261" t="s">
        <v>6399</v>
      </c>
    </row>
    <row r="5024" spans="1:8" x14ac:dyDescent="0.2">
      <c r="A5024" t="s">
        <v>21</v>
      </c>
      <c r="B5024" s="261" t="s">
        <v>147</v>
      </c>
      <c r="C5024">
        <f>_xlfn.XLOOKUP(B5024,'2.1.trackMPD'!$R$7:$R$29,'2.1.trackMPD'!$T$7:$T$29)</f>
        <v>6</v>
      </c>
      <c r="D5024" s="261">
        <v>1</v>
      </c>
      <c r="E5024" s="261" t="s">
        <v>6400</v>
      </c>
      <c r="F5024" s="261" t="s">
        <v>110</v>
      </c>
      <c r="G5024" s="261" t="s">
        <v>124</v>
      </c>
      <c r="H5024" s="261" t="s">
        <v>6398</v>
      </c>
    </row>
    <row r="5025" spans="1:8" x14ac:dyDescent="0.2">
      <c r="A5025" t="s">
        <v>21</v>
      </c>
      <c r="B5025" s="261" t="s">
        <v>147</v>
      </c>
      <c r="C5025">
        <f>_xlfn.XLOOKUP(B5025,'2.1.trackMPD'!$R$7:$R$29,'2.1.trackMPD'!$T$7:$T$29)</f>
        <v>6</v>
      </c>
      <c r="D5025" s="261">
        <v>1</v>
      </c>
      <c r="E5025" s="261" t="s">
        <v>6400</v>
      </c>
      <c r="F5025" s="261" t="s">
        <v>110</v>
      </c>
      <c r="G5025" s="261" t="s">
        <v>140</v>
      </c>
      <c r="H5025" s="261" t="s">
        <v>6398</v>
      </c>
    </row>
    <row r="5026" spans="1:8" x14ac:dyDescent="0.2">
      <c r="A5026" t="s">
        <v>21</v>
      </c>
      <c r="B5026" s="261" t="s">
        <v>147</v>
      </c>
      <c r="C5026">
        <f>_xlfn.XLOOKUP(B5026,'2.1.trackMPD'!$R$7:$R$29,'2.1.trackMPD'!$T$7:$T$29)</f>
        <v>6</v>
      </c>
      <c r="D5026" s="261">
        <v>1</v>
      </c>
      <c r="E5026" s="261" t="s">
        <v>6400</v>
      </c>
      <c r="F5026" s="261" t="s">
        <v>111</v>
      </c>
      <c r="G5026" s="261" t="s">
        <v>124</v>
      </c>
      <c r="H5026" s="261" t="s">
        <v>6398</v>
      </c>
    </row>
    <row r="5027" spans="1:8" x14ac:dyDescent="0.2">
      <c r="A5027" t="s">
        <v>21</v>
      </c>
      <c r="B5027" s="261" t="s">
        <v>147</v>
      </c>
      <c r="C5027">
        <f>_xlfn.XLOOKUP(B5027,'2.1.trackMPD'!$R$7:$R$29,'2.1.trackMPD'!$T$7:$T$29)</f>
        <v>6</v>
      </c>
      <c r="D5027" s="261">
        <v>1</v>
      </c>
      <c r="E5027" s="261" t="s">
        <v>6400</v>
      </c>
      <c r="F5027" s="261" t="s">
        <v>111</v>
      </c>
      <c r="G5027" s="261" t="s">
        <v>140</v>
      </c>
      <c r="H5027" s="261" t="s">
        <v>6398</v>
      </c>
    </row>
    <row r="5028" spans="1:8" x14ac:dyDescent="0.2">
      <c r="A5028" t="s">
        <v>21</v>
      </c>
      <c r="B5028" s="261" t="s">
        <v>147</v>
      </c>
      <c r="C5028">
        <f>_xlfn.XLOOKUP(B5028,'2.1.trackMPD'!$R$7:$R$29,'2.1.trackMPD'!$T$7:$T$29)</f>
        <v>6</v>
      </c>
      <c r="D5028" s="261">
        <v>1</v>
      </c>
      <c r="E5028" s="261" t="s">
        <v>6400</v>
      </c>
      <c r="F5028" s="261" t="s">
        <v>110</v>
      </c>
      <c r="G5028" s="261" t="s">
        <v>124</v>
      </c>
      <c r="H5028" s="261" t="s">
        <v>6399</v>
      </c>
    </row>
    <row r="5029" spans="1:8" x14ac:dyDescent="0.2">
      <c r="A5029" t="s">
        <v>21</v>
      </c>
      <c r="B5029" s="261" t="s">
        <v>147</v>
      </c>
      <c r="C5029">
        <f>_xlfn.XLOOKUP(B5029,'2.1.trackMPD'!$R$7:$R$29,'2.1.trackMPD'!$T$7:$T$29)</f>
        <v>6</v>
      </c>
      <c r="D5029" s="261">
        <v>1</v>
      </c>
      <c r="E5029" s="261" t="s">
        <v>6400</v>
      </c>
      <c r="F5029" s="261" t="s">
        <v>110</v>
      </c>
      <c r="G5029" s="261" t="s">
        <v>140</v>
      </c>
      <c r="H5029" s="261" t="s">
        <v>6399</v>
      </c>
    </row>
    <row r="5030" spans="1:8" x14ac:dyDescent="0.2">
      <c r="A5030" t="s">
        <v>21</v>
      </c>
      <c r="B5030" s="261" t="s">
        <v>147</v>
      </c>
      <c r="C5030">
        <f>_xlfn.XLOOKUP(B5030,'2.1.trackMPD'!$R$7:$R$29,'2.1.trackMPD'!$T$7:$T$29)</f>
        <v>6</v>
      </c>
      <c r="D5030" s="261">
        <v>10</v>
      </c>
      <c r="E5030" s="261" t="s">
        <v>6400</v>
      </c>
      <c r="F5030" s="261" t="s">
        <v>110</v>
      </c>
      <c r="G5030" s="261" t="s">
        <v>124</v>
      </c>
      <c r="H5030" s="261" t="s">
        <v>6398</v>
      </c>
    </row>
    <row r="5031" spans="1:8" x14ac:dyDescent="0.2">
      <c r="A5031" t="s">
        <v>21</v>
      </c>
      <c r="B5031" s="261" t="s">
        <v>147</v>
      </c>
      <c r="C5031">
        <f>_xlfn.XLOOKUP(B5031,'2.1.trackMPD'!$R$7:$R$29,'2.1.trackMPD'!$T$7:$T$29)</f>
        <v>6</v>
      </c>
      <c r="D5031" s="261">
        <v>10</v>
      </c>
      <c r="E5031" s="261" t="s">
        <v>6400</v>
      </c>
      <c r="F5031" s="261" t="s">
        <v>110</v>
      </c>
      <c r="G5031" s="261" t="s">
        <v>140</v>
      </c>
      <c r="H5031" s="261" t="s">
        <v>6398</v>
      </c>
    </row>
    <row r="5032" spans="1:8" x14ac:dyDescent="0.2">
      <c r="A5032" t="s">
        <v>21</v>
      </c>
      <c r="B5032" s="261" t="s">
        <v>147</v>
      </c>
      <c r="C5032">
        <f>_xlfn.XLOOKUP(B5032,'2.1.trackMPD'!$R$7:$R$29,'2.1.trackMPD'!$T$7:$T$29)</f>
        <v>6</v>
      </c>
      <c r="D5032" s="261">
        <v>10</v>
      </c>
      <c r="E5032" s="261" t="s">
        <v>6400</v>
      </c>
      <c r="F5032" s="261" t="s">
        <v>111</v>
      </c>
      <c r="G5032" s="261" t="s">
        <v>124</v>
      </c>
      <c r="H5032" s="261" t="s">
        <v>6398</v>
      </c>
    </row>
    <row r="5033" spans="1:8" x14ac:dyDescent="0.2">
      <c r="A5033" t="s">
        <v>21</v>
      </c>
      <c r="B5033" s="261" t="s">
        <v>147</v>
      </c>
      <c r="C5033">
        <f>_xlfn.XLOOKUP(B5033,'2.1.trackMPD'!$R$7:$R$29,'2.1.trackMPD'!$T$7:$T$29)</f>
        <v>6</v>
      </c>
      <c r="D5033" s="261">
        <v>10</v>
      </c>
      <c r="E5033" s="261" t="s">
        <v>6400</v>
      </c>
      <c r="F5033" s="261" t="s">
        <v>111</v>
      </c>
      <c r="G5033" s="261" t="s">
        <v>140</v>
      </c>
      <c r="H5033" s="261" t="s">
        <v>6398</v>
      </c>
    </row>
    <row r="5034" spans="1:8" x14ac:dyDescent="0.2">
      <c r="A5034" t="s">
        <v>21</v>
      </c>
      <c r="B5034" s="261" t="s">
        <v>147</v>
      </c>
      <c r="C5034">
        <f>_xlfn.XLOOKUP(B5034,'2.1.trackMPD'!$R$7:$R$29,'2.1.trackMPD'!$T$7:$T$29)</f>
        <v>6</v>
      </c>
      <c r="D5034" s="261">
        <v>10</v>
      </c>
      <c r="E5034" s="261" t="s">
        <v>6400</v>
      </c>
      <c r="F5034" s="261" t="s">
        <v>110</v>
      </c>
      <c r="G5034" s="261" t="s">
        <v>124</v>
      </c>
      <c r="H5034" s="261" t="s">
        <v>6399</v>
      </c>
    </row>
    <row r="5035" spans="1:8" x14ac:dyDescent="0.2">
      <c r="A5035" t="s">
        <v>21</v>
      </c>
      <c r="B5035" s="261" t="s">
        <v>147</v>
      </c>
      <c r="C5035">
        <f>_xlfn.XLOOKUP(B5035,'2.1.trackMPD'!$R$7:$R$29,'2.1.trackMPD'!$T$7:$T$29)</f>
        <v>6</v>
      </c>
      <c r="D5035" s="261">
        <v>10</v>
      </c>
      <c r="E5035" s="261" t="s">
        <v>6400</v>
      </c>
      <c r="F5035" s="261" t="s">
        <v>110</v>
      </c>
      <c r="G5035" s="261" t="s">
        <v>140</v>
      </c>
      <c r="H5035" s="261" t="s">
        <v>6399</v>
      </c>
    </row>
    <row r="5036" spans="1:8" x14ac:dyDescent="0.2">
      <c r="A5036" t="s">
        <v>21</v>
      </c>
      <c r="B5036" s="261" t="s">
        <v>147</v>
      </c>
      <c r="C5036">
        <f>_xlfn.XLOOKUP(B5036,'2.1.trackMPD'!$R$7:$R$29,'2.1.trackMPD'!$T$7:$T$29)</f>
        <v>6</v>
      </c>
      <c r="D5036" s="261">
        <v>100</v>
      </c>
      <c r="E5036" s="261" t="s">
        <v>6400</v>
      </c>
      <c r="F5036" s="261" t="s">
        <v>110</v>
      </c>
      <c r="G5036" s="261" t="s">
        <v>124</v>
      </c>
      <c r="H5036" s="261" t="s">
        <v>6398</v>
      </c>
    </row>
    <row r="5037" spans="1:8" x14ac:dyDescent="0.2">
      <c r="A5037" t="s">
        <v>21</v>
      </c>
      <c r="B5037" s="261" t="s">
        <v>147</v>
      </c>
      <c r="C5037">
        <f>_xlfn.XLOOKUP(B5037,'2.1.trackMPD'!$R$7:$R$29,'2.1.trackMPD'!$T$7:$T$29)</f>
        <v>6</v>
      </c>
      <c r="D5037" s="261">
        <v>100</v>
      </c>
      <c r="E5037" s="261" t="s">
        <v>6400</v>
      </c>
      <c r="F5037" s="261" t="s">
        <v>110</v>
      </c>
      <c r="G5037" s="261" t="s">
        <v>140</v>
      </c>
      <c r="H5037" s="261" t="s">
        <v>6398</v>
      </c>
    </row>
    <row r="5038" spans="1:8" x14ac:dyDescent="0.2">
      <c r="A5038" t="s">
        <v>21</v>
      </c>
      <c r="B5038" s="261" t="s">
        <v>147</v>
      </c>
      <c r="C5038">
        <f>_xlfn.XLOOKUP(B5038,'2.1.trackMPD'!$R$7:$R$29,'2.1.trackMPD'!$T$7:$T$29)</f>
        <v>6</v>
      </c>
      <c r="D5038" s="261">
        <v>100</v>
      </c>
      <c r="E5038" s="261" t="s">
        <v>6400</v>
      </c>
      <c r="F5038" s="261" t="s">
        <v>111</v>
      </c>
      <c r="G5038" s="261" t="s">
        <v>124</v>
      </c>
      <c r="H5038" s="261" t="s">
        <v>6398</v>
      </c>
    </row>
    <row r="5039" spans="1:8" x14ac:dyDescent="0.2">
      <c r="A5039" t="s">
        <v>21</v>
      </c>
      <c r="B5039" s="261" t="s">
        <v>147</v>
      </c>
      <c r="C5039">
        <f>_xlfn.XLOOKUP(B5039,'2.1.trackMPD'!$R$7:$R$29,'2.1.trackMPD'!$T$7:$T$29)</f>
        <v>6</v>
      </c>
      <c r="D5039" s="261">
        <v>100</v>
      </c>
      <c r="E5039" s="261" t="s">
        <v>6400</v>
      </c>
      <c r="F5039" s="261" t="s">
        <v>111</v>
      </c>
      <c r="G5039" s="261" t="s">
        <v>140</v>
      </c>
      <c r="H5039" s="261" t="s">
        <v>6398</v>
      </c>
    </row>
    <row r="5040" spans="1:8" x14ac:dyDescent="0.2">
      <c r="A5040" t="s">
        <v>21</v>
      </c>
      <c r="B5040" s="261" t="s">
        <v>147</v>
      </c>
      <c r="C5040">
        <f>_xlfn.XLOOKUP(B5040,'2.1.trackMPD'!$R$7:$R$29,'2.1.trackMPD'!$T$7:$T$29)</f>
        <v>6</v>
      </c>
      <c r="D5040" s="261">
        <v>100</v>
      </c>
      <c r="E5040" s="261" t="s">
        <v>6400</v>
      </c>
      <c r="F5040" s="261" t="s">
        <v>110</v>
      </c>
      <c r="G5040" s="261" t="s">
        <v>124</v>
      </c>
      <c r="H5040" s="261" t="s">
        <v>6399</v>
      </c>
    </row>
    <row r="5041" spans="1:8" x14ac:dyDescent="0.2">
      <c r="A5041" t="s">
        <v>21</v>
      </c>
      <c r="B5041" s="261" t="s">
        <v>147</v>
      </c>
      <c r="C5041">
        <f>_xlfn.XLOOKUP(B5041,'2.1.trackMPD'!$R$7:$R$29,'2.1.trackMPD'!$T$7:$T$29)</f>
        <v>6</v>
      </c>
      <c r="D5041" s="261">
        <v>100</v>
      </c>
      <c r="E5041" s="261" t="s">
        <v>6400</v>
      </c>
      <c r="F5041" s="261" t="s">
        <v>110</v>
      </c>
      <c r="G5041" s="261" t="s">
        <v>140</v>
      </c>
      <c r="H5041" s="261" t="s">
        <v>6399</v>
      </c>
    </row>
    <row r="5042" spans="1:8" x14ac:dyDescent="0.2">
      <c r="A5042" t="s">
        <v>21</v>
      </c>
      <c r="B5042" s="261" t="s">
        <v>147</v>
      </c>
      <c r="C5042">
        <f>_xlfn.XLOOKUP(B5042,'2.1.trackMPD'!$R$7:$R$29,'2.1.trackMPD'!$T$7:$T$29)</f>
        <v>6</v>
      </c>
      <c r="D5042" s="261">
        <v>1000</v>
      </c>
      <c r="E5042" s="261" t="s">
        <v>6400</v>
      </c>
      <c r="F5042" s="261" t="s">
        <v>110</v>
      </c>
      <c r="G5042" s="261" t="s">
        <v>124</v>
      </c>
      <c r="H5042" s="261" t="s">
        <v>6398</v>
      </c>
    </row>
    <row r="5043" spans="1:8" x14ac:dyDescent="0.2">
      <c r="A5043" t="s">
        <v>21</v>
      </c>
      <c r="B5043" s="261" t="s">
        <v>147</v>
      </c>
      <c r="C5043">
        <f>_xlfn.XLOOKUP(B5043,'2.1.trackMPD'!$R$7:$R$29,'2.1.trackMPD'!$T$7:$T$29)</f>
        <v>6</v>
      </c>
      <c r="D5043" s="261">
        <v>1000</v>
      </c>
      <c r="E5043" s="261" t="s">
        <v>6400</v>
      </c>
      <c r="F5043" s="261" t="s">
        <v>110</v>
      </c>
      <c r="G5043" s="261" t="s">
        <v>140</v>
      </c>
      <c r="H5043" s="261" t="s">
        <v>6398</v>
      </c>
    </row>
    <row r="5044" spans="1:8" x14ac:dyDescent="0.2">
      <c r="A5044" t="s">
        <v>21</v>
      </c>
      <c r="B5044" s="261" t="s">
        <v>147</v>
      </c>
      <c r="C5044">
        <f>_xlfn.XLOOKUP(B5044,'2.1.trackMPD'!$R$7:$R$29,'2.1.trackMPD'!$T$7:$T$29)</f>
        <v>6</v>
      </c>
      <c r="D5044" s="261">
        <v>1000</v>
      </c>
      <c r="E5044" s="261" t="s">
        <v>6400</v>
      </c>
      <c r="F5044" s="261" t="s">
        <v>111</v>
      </c>
      <c r="G5044" s="261" t="s">
        <v>124</v>
      </c>
      <c r="H5044" s="261" t="s">
        <v>6398</v>
      </c>
    </row>
    <row r="5045" spans="1:8" x14ac:dyDescent="0.2">
      <c r="A5045" t="s">
        <v>21</v>
      </c>
      <c r="B5045" s="261" t="s">
        <v>147</v>
      </c>
      <c r="C5045">
        <f>_xlfn.XLOOKUP(B5045,'2.1.trackMPD'!$R$7:$R$29,'2.1.trackMPD'!$T$7:$T$29)</f>
        <v>6</v>
      </c>
      <c r="D5045" s="261">
        <v>1000</v>
      </c>
      <c r="E5045" s="261" t="s">
        <v>6400</v>
      </c>
      <c r="F5045" s="261" t="s">
        <v>111</v>
      </c>
      <c r="G5045" s="261" t="s">
        <v>140</v>
      </c>
      <c r="H5045" s="261" t="s">
        <v>6398</v>
      </c>
    </row>
    <row r="5046" spans="1:8" x14ac:dyDescent="0.2">
      <c r="A5046" t="s">
        <v>21</v>
      </c>
      <c r="B5046" s="261" t="s">
        <v>147</v>
      </c>
      <c r="C5046">
        <f>_xlfn.XLOOKUP(B5046,'2.1.trackMPD'!$R$7:$R$29,'2.1.trackMPD'!$T$7:$T$29)</f>
        <v>6</v>
      </c>
      <c r="D5046" s="261">
        <v>1000</v>
      </c>
      <c r="E5046" s="261" t="s">
        <v>6400</v>
      </c>
      <c r="F5046" s="261" t="s">
        <v>110</v>
      </c>
      <c r="G5046" s="261" t="s">
        <v>124</v>
      </c>
      <c r="H5046" s="261" t="s">
        <v>6399</v>
      </c>
    </row>
    <row r="5047" spans="1:8" x14ac:dyDescent="0.2">
      <c r="A5047" t="s">
        <v>21</v>
      </c>
      <c r="B5047" s="261" t="s">
        <v>147</v>
      </c>
      <c r="C5047">
        <f>_xlfn.XLOOKUP(B5047,'2.1.trackMPD'!$R$7:$R$29,'2.1.trackMPD'!$T$7:$T$29)</f>
        <v>6</v>
      </c>
      <c r="D5047" s="261">
        <v>1000</v>
      </c>
      <c r="E5047" s="261" t="s">
        <v>6400</v>
      </c>
      <c r="F5047" s="261" t="s">
        <v>110</v>
      </c>
      <c r="G5047" s="261" t="s">
        <v>140</v>
      </c>
      <c r="H5047" s="261" t="s">
        <v>6399</v>
      </c>
    </row>
    <row r="5048" spans="1:8" x14ac:dyDescent="0.2">
      <c r="A5048" t="s">
        <v>21</v>
      </c>
      <c r="B5048" s="261" t="s">
        <v>147</v>
      </c>
      <c r="C5048">
        <f>_xlfn.XLOOKUP(B5048,'2.1.trackMPD'!$R$7:$R$29,'2.1.trackMPD'!$T$7:$T$29)</f>
        <v>6</v>
      </c>
      <c r="D5048" s="261">
        <v>5000</v>
      </c>
      <c r="E5048" s="261" t="s">
        <v>6400</v>
      </c>
      <c r="F5048" s="261" t="s">
        <v>110</v>
      </c>
      <c r="G5048" s="261" t="s">
        <v>124</v>
      </c>
      <c r="H5048" s="261" t="s">
        <v>6398</v>
      </c>
    </row>
    <row r="5049" spans="1:8" x14ac:dyDescent="0.2">
      <c r="A5049" t="s">
        <v>21</v>
      </c>
      <c r="B5049" s="261" t="s">
        <v>147</v>
      </c>
      <c r="C5049">
        <f>_xlfn.XLOOKUP(B5049,'2.1.trackMPD'!$R$7:$R$29,'2.1.trackMPD'!$T$7:$T$29)</f>
        <v>6</v>
      </c>
      <c r="D5049" s="261">
        <v>5000</v>
      </c>
      <c r="E5049" s="261" t="s">
        <v>6400</v>
      </c>
      <c r="F5049" s="261" t="s">
        <v>110</v>
      </c>
      <c r="G5049" s="261" t="s">
        <v>140</v>
      </c>
      <c r="H5049" s="261" t="s">
        <v>6398</v>
      </c>
    </row>
    <row r="5050" spans="1:8" x14ac:dyDescent="0.2">
      <c r="A5050" t="s">
        <v>21</v>
      </c>
      <c r="B5050" s="261" t="s">
        <v>147</v>
      </c>
      <c r="C5050">
        <f>_xlfn.XLOOKUP(B5050,'2.1.trackMPD'!$R$7:$R$29,'2.1.trackMPD'!$T$7:$T$29)</f>
        <v>6</v>
      </c>
      <c r="D5050" s="261">
        <v>5000</v>
      </c>
      <c r="E5050" s="261" t="s">
        <v>6400</v>
      </c>
      <c r="F5050" s="261" t="s">
        <v>111</v>
      </c>
      <c r="G5050" s="261" t="s">
        <v>124</v>
      </c>
      <c r="H5050" s="261" t="s">
        <v>6398</v>
      </c>
    </row>
    <row r="5051" spans="1:8" x14ac:dyDescent="0.2">
      <c r="A5051" t="s">
        <v>21</v>
      </c>
      <c r="B5051" s="261" t="s">
        <v>147</v>
      </c>
      <c r="C5051">
        <f>_xlfn.XLOOKUP(B5051,'2.1.trackMPD'!$R$7:$R$29,'2.1.trackMPD'!$T$7:$T$29)</f>
        <v>6</v>
      </c>
      <c r="D5051" s="261">
        <v>5000</v>
      </c>
      <c r="E5051" s="261" t="s">
        <v>6400</v>
      </c>
      <c r="F5051" s="261" t="s">
        <v>111</v>
      </c>
      <c r="G5051" s="261" t="s">
        <v>140</v>
      </c>
      <c r="H5051" s="261" t="s">
        <v>6398</v>
      </c>
    </row>
    <row r="5052" spans="1:8" x14ac:dyDescent="0.2">
      <c r="A5052" t="s">
        <v>21</v>
      </c>
      <c r="B5052" s="261" t="s">
        <v>147</v>
      </c>
      <c r="C5052">
        <f>_xlfn.XLOOKUP(B5052,'2.1.trackMPD'!$R$7:$R$29,'2.1.trackMPD'!$T$7:$T$29)</f>
        <v>6</v>
      </c>
      <c r="D5052" s="261">
        <v>5000</v>
      </c>
      <c r="E5052" s="261" t="s">
        <v>6400</v>
      </c>
      <c r="F5052" s="261" t="s">
        <v>110</v>
      </c>
      <c r="G5052" s="261" t="s">
        <v>124</v>
      </c>
      <c r="H5052" s="261" t="s">
        <v>6399</v>
      </c>
    </row>
    <row r="5053" spans="1:8" x14ac:dyDescent="0.2">
      <c r="A5053" t="s">
        <v>21</v>
      </c>
      <c r="B5053" s="261" t="s">
        <v>147</v>
      </c>
      <c r="C5053">
        <f>_xlfn.XLOOKUP(B5053,'2.1.trackMPD'!$R$7:$R$29,'2.1.trackMPD'!$T$7:$T$29)</f>
        <v>6</v>
      </c>
      <c r="D5053" s="261">
        <v>5000</v>
      </c>
      <c r="E5053" s="261" t="s">
        <v>6400</v>
      </c>
      <c r="F5053" s="261" t="s">
        <v>110</v>
      </c>
      <c r="G5053" s="261" t="s">
        <v>140</v>
      </c>
      <c r="H5053" s="261" t="s">
        <v>6399</v>
      </c>
    </row>
    <row r="5054" spans="1:8" x14ac:dyDescent="0.2">
      <c r="A5054" t="s">
        <v>21</v>
      </c>
      <c r="B5054" s="261" t="s">
        <v>147</v>
      </c>
      <c r="C5054">
        <f>_xlfn.XLOOKUP(B5054,'2.1.trackMPD'!$R$7:$R$29,'2.1.trackMPD'!$T$7:$T$29)</f>
        <v>6</v>
      </c>
      <c r="D5054" s="261">
        <v>1</v>
      </c>
      <c r="E5054" s="261" t="s">
        <v>6401</v>
      </c>
      <c r="F5054" s="261" t="s">
        <v>110</v>
      </c>
      <c r="G5054" s="261" t="s">
        <v>124</v>
      </c>
      <c r="H5054" s="261" t="s">
        <v>6398</v>
      </c>
    </row>
    <row r="5055" spans="1:8" x14ac:dyDescent="0.2">
      <c r="A5055" t="s">
        <v>21</v>
      </c>
      <c r="B5055" s="261" t="s">
        <v>147</v>
      </c>
      <c r="C5055">
        <f>_xlfn.XLOOKUP(B5055,'2.1.trackMPD'!$R$7:$R$29,'2.1.trackMPD'!$T$7:$T$29)</f>
        <v>6</v>
      </c>
      <c r="D5055" s="261">
        <v>1</v>
      </c>
      <c r="E5055" s="261" t="s">
        <v>6401</v>
      </c>
      <c r="F5055" s="261" t="s">
        <v>110</v>
      </c>
      <c r="G5055" s="261" t="s">
        <v>140</v>
      </c>
      <c r="H5055" s="261" t="s">
        <v>6398</v>
      </c>
    </row>
    <row r="5056" spans="1:8" x14ac:dyDescent="0.2">
      <c r="A5056" t="s">
        <v>21</v>
      </c>
      <c r="B5056" s="261" t="s">
        <v>147</v>
      </c>
      <c r="C5056">
        <f>_xlfn.XLOOKUP(B5056,'2.1.trackMPD'!$R$7:$R$29,'2.1.trackMPD'!$T$7:$T$29)</f>
        <v>6</v>
      </c>
      <c r="D5056" s="261">
        <v>1</v>
      </c>
      <c r="E5056" s="261" t="s">
        <v>6401</v>
      </c>
      <c r="F5056" s="261" t="s">
        <v>111</v>
      </c>
      <c r="G5056" s="261" t="s">
        <v>124</v>
      </c>
      <c r="H5056" s="261" t="s">
        <v>6398</v>
      </c>
    </row>
    <row r="5057" spans="1:8" x14ac:dyDescent="0.2">
      <c r="A5057" t="s">
        <v>21</v>
      </c>
      <c r="B5057" s="261" t="s">
        <v>147</v>
      </c>
      <c r="C5057">
        <f>_xlfn.XLOOKUP(B5057,'2.1.trackMPD'!$R$7:$R$29,'2.1.trackMPD'!$T$7:$T$29)</f>
        <v>6</v>
      </c>
      <c r="D5057" s="261">
        <v>1</v>
      </c>
      <c r="E5057" s="261" t="s">
        <v>6401</v>
      </c>
      <c r="F5057" s="261" t="s">
        <v>111</v>
      </c>
      <c r="G5057" s="261" t="s">
        <v>140</v>
      </c>
      <c r="H5057" s="261" t="s">
        <v>6398</v>
      </c>
    </row>
    <row r="5058" spans="1:8" x14ac:dyDescent="0.2">
      <c r="A5058" t="s">
        <v>21</v>
      </c>
      <c r="B5058" s="261" t="s">
        <v>147</v>
      </c>
      <c r="C5058">
        <f>_xlfn.XLOOKUP(B5058,'2.1.trackMPD'!$R$7:$R$29,'2.1.trackMPD'!$T$7:$T$29)</f>
        <v>6</v>
      </c>
      <c r="D5058" s="261">
        <v>1</v>
      </c>
      <c r="E5058" s="261" t="s">
        <v>6401</v>
      </c>
      <c r="F5058" s="261" t="s">
        <v>110</v>
      </c>
      <c r="G5058" s="261" t="s">
        <v>124</v>
      </c>
      <c r="H5058" s="261" t="s">
        <v>6399</v>
      </c>
    </row>
    <row r="5059" spans="1:8" x14ac:dyDescent="0.2">
      <c r="A5059" t="s">
        <v>21</v>
      </c>
      <c r="B5059" s="261" t="s">
        <v>147</v>
      </c>
      <c r="C5059">
        <f>_xlfn.XLOOKUP(B5059,'2.1.trackMPD'!$R$7:$R$29,'2.1.trackMPD'!$T$7:$T$29)</f>
        <v>6</v>
      </c>
      <c r="D5059" s="261">
        <v>1</v>
      </c>
      <c r="E5059" s="261" t="s">
        <v>6401</v>
      </c>
      <c r="F5059" s="261" t="s">
        <v>110</v>
      </c>
      <c r="G5059" s="261" t="s">
        <v>140</v>
      </c>
      <c r="H5059" s="261" t="s">
        <v>6399</v>
      </c>
    </row>
    <row r="5060" spans="1:8" x14ac:dyDescent="0.2">
      <c r="A5060" t="s">
        <v>21</v>
      </c>
      <c r="B5060" s="261" t="s">
        <v>147</v>
      </c>
      <c r="C5060">
        <f>_xlfn.XLOOKUP(B5060,'2.1.trackMPD'!$R$7:$R$29,'2.1.trackMPD'!$T$7:$T$29)</f>
        <v>6</v>
      </c>
      <c r="D5060" s="261">
        <v>10</v>
      </c>
      <c r="E5060" s="261" t="s">
        <v>6401</v>
      </c>
      <c r="F5060" s="261" t="s">
        <v>110</v>
      </c>
      <c r="G5060" s="261" t="s">
        <v>124</v>
      </c>
      <c r="H5060" s="261" t="s">
        <v>6398</v>
      </c>
    </row>
    <row r="5061" spans="1:8" x14ac:dyDescent="0.2">
      <c r="A5061" t="s">
        <v>21</v>
      </c>
      <c r="B5061" s="261" t="s">
        <v>147</v>
      </c>
      <c r="C5061">
        <f>_xlfn.XLOOKUP(B5061,'2.1.trackMPD'!$R$7:$R$29,'2.1.trackMPD'!$T$7:$T$29)</f>
        <v>6</v>
      </c>
      <c r="D5061" s="261">
        <v>10</v>
      </c>
      <c r="E5061" s="261" t="s">
        <v>6401</v>
      </c>
      <c r="F5061" s="261" t="s">
        <v>110</v>
      </c>
      <c r="G5061" s="261" t="s">
        <v>140</v>
      </c>
      <c r="H5061" s="261" t="s">
        <v>6398</v>
      </c>
    </row>
    <row r="5062" spans="1:8" x14ac:dyDescent="0.2">
      <c r="A5062" t="s">
        <v>21</v>
      </c>
      <c r="B5062" s="261" t="s">
        <v>147</v>
      </c>
      <c r="C5062">
        <f>_xlfn.XLOOKUP(B5062,'2.1.trackMPD'!$R$7:$R$29,'2.1.trackMPD'!$T$7:$T$29)</f>
        <v>6</v>
      </c>
      <c r="D5062" s="261">
        <v>10</v>
      </c>
      <c r="E5062" s="261" t="s">
        <v>6401</v>
      </c>
      <c r="F5062" s="261" t="s">
        <v>111</v>
      </c>
      <c r="G5062" s="261" t="s">
        <v>124</v>
      </c>
      <c r="H5062" s="261" t="s">
        <v>6398</v>
      </c>
    </row>
    <row r="5063" spans="1:8" x14ac:dyDescent="0.2">
      <c r="A5063" t="s">
        <v>21</v>
      </c>
      <c r="B5063" s="261" t="s">
        <v>147</v>
      </c>
      <c r="C5063">
        <f>_xlfn.XLOOKUP(B5063,'2.1.trackMPD'!$R$7:$R$29,'2.1.trackMPD'!$T$7:$T$29)</f>
        <v>6</v>
      </c>
      <c r="D5063" s="261">
        <v>10</v>
      </c>
      <c r="E5063" s="261" t="s">
        <v>6401</v>
      </c>
      <c r="F5063" s="261" t="s">
        <v>111</v>
      </c>
      <c r="G5063" s="261" t="s">
        <v>140</v>
      </c>
      <c r="H5063" s="261" t="s">
        <v>6398</v>
      </c>
    </row>
    <row r="5064" spans="1:8" x14ac:dyDescent="0.2">
      <c r="A5064" t="s">
        <v>21</v>
      </c>
      <c r="B5064" s="261" t="s">
        <v>147</v>
      </c>
      <c r="C5064">
        <f>_xlfn.XLOOKUP(B5064,'2.1.trackMPD'!$R$7:$R$29,'2.1.trackMPD'!$T$7:$T$29)</f>
        <v>6</v>
      </c>
      <c r="D5064" s="261">
        <v>10</v>
      </c>
      <c r="E5064" s="261" t="s">
        <v>6401</v>
      </c>
      <c r="F5064" s="261" t="s">
        <v>110</v>
      </c>
      <c r="G5064" s="261" t="s">
        <v>124</v>
      </c>
      <c r="H5064" s="261" t="s">
        <v>6399</v>
      </c>
    </row>
    <row r="5065" spans="1:8" x14ac:dyDescent="0.2">
      <c r="A5065" t="s">
        <v>21</v>
      </c>
      <c r="B5065" s="261" t="s">
        <v>147</v>
      </c>
      <c r="C5065">
        <f>_xlfn.XLOOKUP(B5065,'2.1.trackMPD'!$R$7:$R$29,'2.1.trackMPD'!$T$7:$T$29)</f>
        <v>6</v>
      </c>
      <c r="D5065" s="261">
        <v>10</v>
      </c>
      <c r="E5065" s="261" t="s">
        <v>6401</v>
      </c>
      <c r="F5065" s="261" t="s">
        <v>110</v>
      </c>
      <c r="G5065" s="261" t="s">
        <v>140</v>
      </c>
      <c r="H5065" s="261" t="s">
        <v>6399</v>
      </c>
    </row>
    <row r="5066" spans="1:8" x14ac:dyDescent="0.2">
      <c r="A5066" t="s">
        <v>21</v>
      </c>
      <c r="B5066" s="261" t="s">
        <v>147</v>
      </c>
      <c r="C5066">
        <f>_xlfn.XLOOKUP(B5066,'2.1.trackMPD'!$R$7:$R$29,'2.1.trackMPD'!$T$7:$T$29)</f>
        <v>6</v>
      </c>
      <c r="D5066" s="261">
        <v>100</v>
      </c>
      <c r="E5066" s="261" t="s">
        <v>6401</v>
      </c>
      <c r="F5066" s="261" t="s">
        <v>110</v>
      </c>
      <c r="G5066" s="261" t="s">
        <v>124</v>
      </c>
      <c r="H5066" s="261" t="s">
        <v>6398</v>
      </c>
    </row>
    <row r="5067" spans="1:8" x14ac:dyDescent="0.2">
      <c r="A5067" t="s">
        <v>21</v>
      </c>
      <c r="B5067" s="261" t="s">
        <v>147</v>
      </c>
      <c r="C5067">
        <f>_xlfn.XLOOKUP(B5067,'2.1.trackMPD'!$R$7:$R$29,'2.1.trackMPD'!$T$7:$T$29)</f>
        <v>6</v>
      </c>
      <c r="D5067" s="261">
        <v>100</v>
      </c>
      <c r="E5067" s="261" t="s">
        <v>6401</v>
      </c>
      <c r="F5067" s="261" t="s">
        <v>110</v>
      </c>
      <c r="G5067" s="261" t="s">
        <v>140</v>
      </c>
      <c r="H5067" s="261" t="s">
        <v>6398</v>
      </c>
    </row>
    <row r="5068" spans="1:8" x14ac:dyDescent="0.2">
      <c r="A5068" t="s">
        <v>21</v>
      </c>
      <c r="B5068" s="261" t="s">
        <v>147</v>
      </c>
      <c r="C5068">
        <f>_xlfn.XLOOKUP(B5068,'2.1.trackMPD'!$R$7:$R$29,'2.1.trackMPD'!$T$7:$T$29)</f>
        <v>6</v>
      </c>
      <c r="D5068" s="261">
        <v>100</v>
      </c>
      <c r="E5068" s="261" t="s">
        <v>6401</v>
      </c>
      <c r="F5068" s="261" t="s">
        <v>111</v>
      </c>
      <c r="G5068" s="261" t="s">
        <v>124</v>
      </c>
      <c r="H5068" s="261" t="s">
        <v>6398</v>
      </c>
    </row>
    <row r="5069" spans="1:8" x14ac:dyDescent="0.2">
      <c r="A5069" t="s">
        <v>21</v>
      </c>
      <c r="B5069" s="261" t="s">
        <v>147</v>
      </c>
      <c r="C5069">
        <f>_xlfn.XLOOKUP(B5069,'2.1.trackMPD'!$R$7:$R$29,'2.1.trackMPD'!$T$7:$T$29)</f>
        <v>6</v>
      </c>
      <c r="D5069" s="261">
        <v>100</v>
      </c>
      <c r="E5069" s="261" t="s">
        <v>6401</v>
      </c>
      <c r="F5069" s="261" t="s">
        <v>111</v>
      </c>
      <c r="G5069" s="261" t="s">
        <v>140</v>
      </c>
      <c r="H5069" s="261" t="s">
        <v>6398</v>
      </c>
    </row>
    <row r="5070" spans="1:8" x14ac:dyDescent="0.2">
      <c r="A5070" t="s">
        <v>21</v>
      </c>
      <c r="B5070" s="261" t="s">
        <v>147</v>
      </c>
      <c r="C5070">
        <f>_xlfn.XLOOKUP(B5070,'2.1.trackMPD'!$R$7:$R$29,'2.1.trackMPD'!$T$7:$T$29)</f>
        <v>6</v>
      </c>
      <c r="D5070" s="261">
        <v>100</v>
      </c>
      <c r="E5070" s="261" t="s">
        <v>6401</v>
      </c>
      <c r="F5070" s="261" t="s">
        <v>110</v>
      </c>
      <c r="G5070" s="261" t="s">
        <v>124</v>
      </c>
      <c r="H5070" s="261" t="s">
        <v>6399</v>
      </c>
    </row>
    <row r="5071" spans="1:8" x14ac:dyDescent="0.2">
      <c r="A5071" t="s">
        <v>21</v>
      </c>
      <c r="B5071" s="261" t="s">
        <v>147</v>
      </c>
      <c r="C5071">
        <f>_xlfn.XLOOKUP(B5071,'2.1.trackMPD'!$R$7:$R$29,'2.1.trackMPD'!$T$7:$T$29)</f>
        <v>6</v>
      </c>
      <c r="D5071" s="261">
        <v>100</v>
      </c>
      <c r="E5071" s="261" t="s">
        <v>6401</v>
      </c>
      <c r="F5071" s="261" t="s">
        <v>110</v>
      </c>
      <c r="G5071" s="261" t="s">
        <v>140</v>
      </c>
      <c r="H5071" s="261" t="s">
        <v>6399</v>
      </c>
    </row>
    <row r="5072" spans="1:8" x14ac:dyDescent="0.2">
      <c r="A5072" t="s">
        <v>21</v>
      </c>
      <c r="B5072" s="261" t="s">
        <v>148</v>
      </c>
      <c r="C5072">
        <f>_xlfn.XLOOKUP(B5072,'2.1.trackMPD'!$R$7:$R$29,'2.1.trackMPD'!$T$7:$T$29)</f>
        <v>6</v>
      </c>
      <c r="D5072" s="261">
        <v>1</v>
      </c>
      <c r="E5072" s="261" t="s">
        <v>6396</v>
      </c>
      <c r="F5072" s="261" t="s">
        <v>110</v>
      </c>
      <c r="G5072" s="261" t="s">
        <v>124</v>
      </c>
      <c r="H5072" s="261" t="s">
        <v>6398</v>
      </c>
    </row>
    <row r="5073" spans="1:8" x14ac:dyDescent="0.2">
      <c r="A5073" t="s">
        <v>21</v>
      </c>
      <c r="B5073" s="261" t="s">
        <v>148</v>
      </c>
      <c r="C5073">
        <f>_xlfn.XLOOKUP(B5073,'2.1.trackMPD'!$R$7:$R$29,'2.1.trackMPD'!$T$7:$T$29)</f>
        <v>6</v>
      </c>
      <c r="D5073" s="261">
        <v>1</v>
      </c>
      <c r="E5073" s="261" t="s">
        <v>6396</v>
      </c>
      <c r="F5073" s="261" t="s">
        <v>110</v>
      </c>
      <c r="G5073" s="261" t="s">
        <v>140</v>
      </c>
      <c r="H5073" s="261" t="s">
        <v>6398</v>
      </c>
    </row>
    <row r="5074" spans="1:8" x14ac:dyDescent="0.2">
      <c r="A5074" t="s">
        <v>21</v>
      </c>
      <c r="B5074" s="261" t="s">
        <v>148</v>
      </c>
      <c r="C5074">
        <f>_xlfn.XLOOKUP(B5074,'2.1.trackMPD'!$R$7:$R$29,'2.1.trackMPD'!$T$7:$T$29)</f>
        <v>6</v>
      </c>
      <c r="D5074" s="261">
        <v>1</v>
      </c>
      <c r="E5074" s="261" t="s">
        <v>6396</v>
      </c>
      <c r="F5074" s="261" t="s">
        <v>111</v>
      </c>
      <c r="G5074" s="261" t="s">
        <v>124</v>
      </c>
      <c r="H5074" s="261" t="s">
        <v>6398</v>
      </c>
    </row>
    <row r="5075" spans="1:8" x14ac:dyDescent="0.2">
      <c r="A5075" t="s">
        <v>21</v>
      </c>
      <c r="B5075" s="261" t="s">
        <v>148</v>
      </c>
      <c r="C5075">
        <f>_xlfn.XLOOKUP(B5075,'2.1.trackMPD'!$R$7:$R$29,'2.1.trackMPD'!$T$7:$T$29)</f>
        <v>6</v>
      </c>
      <c r="D5075" s="261">
        <v>1</v>
      </c>
      <c r="E5075" s="261" t="s">
        <v>6396</v>
      </c>
      <c r="F5075" s="261" t="s">
        <v>111</v>
      </c>
      <c r="G5075" s="261" t="s">
        <v>140</v>
      </c>
      <c r="H5075" s="261" t="s">
        <v>6398</v>
      </c>
    </row>
    <row r="5076" spans="1:8" x14ac:dyDescent="0.2">
      <c r="A5076" t="s">
        <v>21</v>
      </c>
      <c r="B5076" s="261" t="s">
        <v>148</v>
      </c>
      <c r="C5076">
        <f>_xlfn.XLOOKUP(B5076,'2.1.trackMPD'!$R$7:$R$29,'2.1.trackMPD'!$T$7:$T$29)</f>
        <v>6</v>
      </c>
      <c r="D5076" s="261">
        <v>1</v>
      </c>
      <c r="E5076" s="261" t="s">
        <v>6396</v>
      </c>
      <c r="F5076" s="261" t="s">
        <v>110</v>
      </c>
      <c r="G5076" s="261" t="s">
        <v>124</v>
      </c>
      <c r="H5076" s="261" t="s">
        <v>6399</v>
      </c>
    </row>
    <row r="5077" spans="1:8" x14ac:dyDescent="0.2">
      <c r="A5077" t="s">
        <v>21</v>
      </c>
      <c r="B5077" s="261" t="s">
        <v>148</v>
      </c>
      <c r="C5077">
        <f>_xlfn.XLOOKUP(B5077,'2.1.trackMPD'!$R$7:$R$29,'2.1.trackMPD'!$T$7:$T$29)</f>
        <v>6</v>
      </c>
      <c r="D5077" s="261">
        <v>1</v>
      </c>
      <c r="E5077" s="261" t="s">
        <v>6396</v>
      </c>
      <c r="F5077" s="261" t="s">
        <v>110</v>
      </c>
      <c r="G5077" s="261" t="s">
        <v>140</v>
      </c>
      <c r="H5077" s="261" t="s">
        <v>6399</v>
      </c>
    </row>
    <row r="5078" spans="1:8" x14ac:dyDescent="0.2">
      <c r="A5078" t="s">
        <v>21</v>
      </c>
      <c r="B5078" s="261" t="s">
        <v>148</v>
      </c>
      <c r="C5078">
        <f>_xlfn.XLOOKUP(B5078,'2.1.trackMPD'!$R$7:$R$29,'2.1.trackMPD'!$T$7:$T$29)</f>
        <v>6</v>
      </c>
      <c r="D5078" s="261">
        <v>10</v>
      </c>
      <c r="E5078" s="261" t="s">
        <v>6396</v>
      </c>
      <c r="F5078" s="261" t="s">
        <v>110</v>
      </c>
      <c r="G5078" s="261" t="s">
        <v>124</v>
      </c>
      <c r="H5078" s="261" t="s">
        <v>6398</v>
      </c>
    </row>
    <row r="5079" spans="1:8" x14ac:dyDescent="0.2">
      <c r="A5079" t="s">
        <v>21</v>
      </c>
      <c r="B5079" s="261" t="s">
        <v>148</v>
      </c>
      <c r="C5079">
        <f>_xlfn.XLOOKUP(B5079,'2.1.trackMPD'!$R$7:$R$29,'2.1.trackMPD'!$T$7:$T$29)</f>
        <v>6</v>
      </c>
      <c r="D5079" s="261">
        <v>10</v>
      </c>
      <c r="E5079" s="261" t="s">
        <v>6396</v>
      </c>
      <c r="F5079" s="261" t="s">
        <v>110</v>
      </c>
      <c r="G5079" s="261" t="s">
        <v>140</v>
      </c>
      <c r="H5079" s="261" t="s">
        <v>6398</v>
      </c>
    </row>
    <row r="5080" spans="1:8" x14ac:dyDescent="0.2">
      <c r="A5080" t="s">
        <v>21</v>
      </c>
      <c r="B5080" s="261" t="s">
        <v>148</v>
      </c>
      <c r="C5080">
        <f>_xlfn.XLOOKUP(B5080,'2.1.trackMPD'!$R$7:$R$29,'2.1.trackMPD'!$T$7:$T$29)</f>
        <v>6</v>
      </c>
      <c r="D5080" s="261">
        <v>10</v>
      </c>
      <c r="E5080" s="261" t="s">
        <v>6396</v>
      </c>
      <c r="F5080" s="261" t="s">
        <v>111</v>
      </c>
      <c r="G5080" s="261" t="s">
        <v>124</v>
      </c>
      <c r="H5080" s="261" t="s">
        <v>6398</v>
      </c>
    </row>
    <row r="5081" spans="1:8" x14ac:dyDescent="0.2">
      <c r="A5081" t="s">
        <v>21</v>
      </c>
      <c r="B5081" s="261" t="s">
        <v>148</v>
      </c>
      <c r="C5081">
        <f>_xlfn.XLOOKUP(B5081,'2.1.trackMPD'!$R$7:$R$29,'2.1.trackMPD'!$T$7:$T$29)</f>
        <v>6</v>
      </c>
      <c r="D5081" s="261">
        <v>10</v>
      </c>
      <c r="E5081" s="261" t="s">
        <v>6396</v>
      </c>
      <c r="F5081" s="261" t="s">
        <v>111</v>
      </c>
      <c r="G5081" s="261" t="s">
        <v>140</v>
      </c>
      <c r="H5081" s="261" t="s">
        <v>6398</v>
      </c>
    </row>
    <row r="5082" spans="1:8" x14ac:dyDescent="0.2">
      <c r="A5082" t="s">
        <v>21</v>
      </c>
      <c r="B5082" s="261" t="s">
        <v>148</v>
      </c>
      <c r="C5082">
        <f>_xlfn.XLOOKUP(B5082,'2.1.trackMPD'!$R$7:$R$29,'2.1.trackMPD'!$T$7:$T$29)</f>
        <v>6</v>
      </c>
      <c r="D5082" s="261">
        <v>10</v>
      </c>
      <c r="E5082" s="261" t="s">
        <v>6396</v>
      </c>
      <c r="F5082" s="261" t="s">
        <v>110</v>
      </c>
      <c r="G5082" s="261" t="s">
        <v>124</v>
      </c>
      <c r="H5082" s="261" t="s">
        <v>6399</v>
      </c>
    </row>
    <row r="5083" spans="1:8" x14ac:dyDescent="0.2">
      <c r="A5083" t="s">
        <v>21</v>
      </c>
      <c r="B5083" s="261" t="s">
        <v>148</v>
      </c>
      <c r="C5083">
        <f>_xlfn.XLOOKUP(B5083,'2.1.trackMPD'!$R$7:$R$29,'2.1.trackMPD'!$T$7:$T$29)</f>
        <v>6</v>
      </c>
      <c r="D5083" s="261">
        <v>10</v>
      </c>
      <c r="E5083" s="261" t="s">
        <v>6396</v>
      </c>
      <c r="F5083" s="261" t="s">
        <v>110</v>
      </c>
      <c r="G5083" s="261" t="s">
        <v>140</v>
      </c>
      <c r="H5083" s="261" t="s">
        <v>6399</v>
      </c>
    </row>
    <row r="5084" spans="1:8" x14ac:dyDescent="0.2">
      <c r="A5084" t="s">
        <v>21</v>
      </c>
      <c r="B5084" s="261" t="s">
        <v>148</v>
      </c>
      <c r="C5084">
        <f>_xlfn.XLOOKUP(B5084,'2.1.trackMPD'!$R$7:$R$29,'2.1.trackMPD'!$T$7:$T$29)</f>
        <v>6</v>
      </c>
      <c r="D5084" s="261">
        <v>100</v>
      </c>
      <c r="E5084" s="261" t="s">
        <v>6396</v>
      </c>
      <c r="F5084" s="261" t="s">
        <v>110</v>
      </c>
      <c r="G5084" s="261" t="s">
        <v>124</v>
      </c>
      <c r="H5084" s="261" t="s">
        <v>6398</v>
      </c>
    </row>
    <row r="5085" spans="1:8" x14ac:dyDescent="0.2">
      <c r="A5085" t="s">
        <v>21</v>
      </c>
      <c r="B5085" s="261" t="s">
        <v>148</v>
      </c>
      <c r="C5085">
        <f>_xlfn.XLOOKUP(B5085,'2.1.trackMPD'!$R$7:$R$29,'2.1.trackMPD'!$T$7:$T$29)</f>
        <v>6</v>
      </c>
      <c r="D5085" s="261">
        <v>100</v>
      </c>
      <c r="E5085" s="261" t="s">
        <v>6396</v>
      </c>
      <c r="F5085" s="261" t="s">
        <v>110</v>
      </c>
      <c r="G5085" s="261" t="s">
        <v>140</v>
      </c>
      <c r="H5085" s="261" t="s">
        <v>6398</v>
      </c>
    </row>
    <row r="5086" spans="1:8" x14ac:dyDescent="0.2">
      <c r="A5086" t="s">
        <v>21</v>
      </c>
      <c r="B5086" s="261" t="s">
        <v>148</v>
      </c>
      <c r="C5086">
        <f>_xlfn.XLOOKUP(B5086,'2.1.trackMPD'!$R$7:$R$29,'2.1.trackMPD'!$T$7:$T$29)</f>
        <v>6</v>
      </c>
      <c r="D5086" s="261">
        <v>100</v>
      </c>
      <c r="E5086" s="261" t="s">
        <v>6396</v>
      </c>
      <c r="F5086" s="261" t="s">
        <v>111</v>
      </c>
      <c r="G5086" s="261" t="s">
        <v>124</v>
      </c>
      <c r="H5086" s="261" t="s">
        <v>6398</v>
      </c>
    </row>
    <row r="5087" spans="1:8" x14ac:dyDescent="0.2">
      <c r="A5087" t="s">
        <v>21</v>
      </c>
      <c r="B5087" s="261" t="s">
        <v>148</v>
      </c>
      <c r="C5087">
        <f>_xlfn.XLOOKUP(B5087,'2.1.trackMPD'!$R$7:$R$29,'2.1.trackMPD'!$T$7:$T$29)</f>
        <v>6</v>
      </c>
      <c r="D5087" s="261">
        <v>100</v>
      </c>
      <c r="E5087" s="261" t="s">
        <v>6396</v>
      </c>
      <c r="F5087" s="261" t="s">
        <v>111</v>
      </c>
      <c r="G5087" s="261" t="s">
        <v>140</v>
      </c>
      <c r="H5087" s="261" t="s">
        <v>6398</v>
      </c>
    </row>
    <row r="5088" spans="1:8" x14ac:dyDescent="0.2">
      <c r="A5088" t="s">
        <v>21</v>
      </c>
      <c r="B5088" s="261" t="s">
        <v>148</v>
      </c>
      <c r="C5088">
        <f>_xlfn.XLOOKUP(B5088,'2.1.trackMPD'!$R$7:$R$29,'2.1.trackMPD'!$T$7:$T$29)</f>
        <v>6</v>
      </c>
      <c r="D5088" s="261">
        <v>100</v>
      </c>
      <c r="E5088" s="261" t="s">
        <v>6396</v>
      </c>
      <c r="F5088" s="261" t="s">
        <v>110</v>
      </c>
      <c r="G5088" s="261" t="s">
        <v>124</v>
      </c>
      <c r="H5088" s="261" t="s">
        <v>6399</v>
      </c>
    </row>
    <row r="5089" spans="1:8" x14ac:dyDescent="0.2">
      <c r="A5089" t="s">
        <v>21</v>
      </c>
      <c r="B5089" s="261" t="s">
        <v>148</v>
      </c>
      <c r="C5089">
        <f>_xlfn.XLOOKUP(B5089,'2.1.trackMPD'!$R$7:$R$29,'2.1.trackMPD'!$T$7:$T$29)</f>
        <v>6</v>
      </c>
      <c r="D5089" s="261">
        <v>100</v>
      </c>
      <c r="E5089" s="261" t="s">
        <v>6396</v>
      </c>
      <c r="F5089" s="261" t="s">
        <v>110</v>
      </c>
      <c r="G5089" s="261" t="s">
        <v>140</v>
      </c>
      <c r="H5089" s="261" t="s">
        <v>6399</v>
      </c>
    </row>
    <row r="5090" spans="1:8" x14ac:dyDescent="0.2">
      <c r="A5090" t="s">
        <v>21</v>
      </c>
      <c r="B5090" s="261" t="s">
        <v>148</v>
      </c>
      <c r="C5090">
        <f>_xlfn.XLOOKUP(B5090,'2.1.trackMPD'!$R$7:$R$29,'2.1.trackMPD'!$T$7:$T$29)</f>
        <v>6</v>
      </c>
      <c r="D5090" s="261">
        <v>1000</v>
      </c>
      <c r="E5090" s="261" t="s">
        <v>6396</v>
      </c>
      <c r="F5090" s="261" t="s">
        <v>110</v>
      </c>
      <c r="G5090" s="261" t="s">
        <v>124</v>
      </c>
      <c r="H5090" s="261" t="s">
        <v>6398</v>
      </c>
    </row>
    <row r="5091" spans="1:8" x14ac:dyDescent="0.2">
      <c r="A5091" t="s">
        <v>21</v>
      </c>
      <c r="B5091" s="261" t="s">
        <v>148</v>
      </c>
      <c r="C5091">
        <f>_xlfn.XLOOKUP(B5091,'2.1.trackMPD'!$R$7:$R$29,'2.1.trackMPD'!$T$7:$T$29)</f>
        <v>6</v>
      </c>
      <c r="D5091" s="261">
        <v>1000</v>
      </c>
      <c r="E5091" s="261" t="s">
        <v>6396</v>
      </c>
      <c r="F5091" s="261" t="s">
        <v>110</v>
      </c>
      <c r="G5091" s="261" t="s">
        <v>140</v>
      </c>
      <c r="H5091" s="261" t="s">
        <v>6398</v>
      </c>
    </row>
    <row r="5092" spans="1:8" x14ac:dyDescent="0.2">
      <c r="A5092" t="s">
        <v>21</v>
      </c>
      <c r="B5092" s="261" t="s">
        <v>148</v>
      </c>
      <c r="C5092">
        <f>_xlfn.XLOOKUP(B5092,'2.1.trackMPD'!$R$7:$R$29,'2.1.trackMPD'!$T$7:$T$29)</f>
        <v>6</v>
      </c>
      <c r="D5092" s="261">
        <v>1000</v>
      </c>
      <c r="E5092" s="261" t="s">
        <v>6396</v>
      </c>
      <c r="F5092" s="261" t="s">
        <v>111</v>
      </c>
      <c r="G5092" s="261" t="s">
        <v>124</v>
      </c>
      <c r="H5092" s="261" t="s">
        <v>6398</v>
      </c>
    </row>
    <row r="5093" spans="1:8" x14ac:dyDescent="0.2">
      <c r="A5093" t="s">
        <v>21</v>
      </c>
      <c r="B5093" s="261" t="s">
        <v>148</v>
      </c>
      <c r="C5093">
        <f>_xlfn.XLOOKUP(B5093,'2.1.trackMPD'!$R$7:$R$29,'2.1.trackMPD'!$T$7:$T$29)</f>
        <v>6</v>
      </c>
      <c r="D5093" s="261">
        <v>1000</v>
      </c>
      <c r="E5093" s="261" t="s">
        <v>6396</v>
      </c>
      <c r="F5093" s="261" t="s">
        <v>111</v>
      </c>
      <c r="G5093" s="261" t="s">
        <v>140</v>
      </c>
      <c r="H5093" s="261" t="s">
        <v>6398</v>
      </c>
    </row>
    <row r="5094" spans="1:8" x14ac:dyDescent="0.2">
      <c r="A5094" t="s">
        <v>21</v>
      </c>
      <c r="B5094" s="261" t="s">
        <v>148</v>
      </c>
      <c r="C5094">
        <f>_xlfn.XLOOKUP(B5094,'2.1.trackMPD'!$R$7:$R$29,'2.1.trackMPD'!$T$7:$T$29)</f>
        <v>6</v>
      </c>
      <c r="D5094" s="261">
        <v>1000</v>
      </c>
      <c r="E5094" s="261" t="s">
        <v>6396</v>
      </c>
      <c r="F5094" s="261" t="s">
        <v>110</v>
      </c>
      <c r="G5094" s="261" t="s">
        <v>124</v>
      </c>
      <c r="H5094" s="261" t="s">
        <v>6399</v>
      </c>
    </row>
    <row r="5095" spans="1:8" x14ac:dyDescent="0.2">
      <c r="A5095" t="s">
        <v>21</v>
      </c>
      <c r="B5095" s="261" t="s">
        <v>148</v>
      </c>
      <c r="C5095">
        <f>_xlfn.XLOOKUP(B5095,'2.1.trackMPD'!$R$7:$R$29,'2.1.trackMPD'!$T$7:$T$29)</f>
        <v>6</v>
      </c>
      <c r="D5095" s="261">
        <v>1000</v>
      </c>
      <c r="E5095" s="261" t="s">
        <v>6396</v>
      </c>
      <c r="F5095" s="261" t="s">
        <v>110</v>
      </c>
      <c r="G5095" s="261" t="s">
        <v>140</v>
      </c>
      <c r="H5095" s="261" t="s">
        <v>6399</v>
      </c>
    </row>
    <row r="5096" spans="1:8" x14ac:dyDescent="0.2">
      <c r="A5096" t="s">
        <v>21</v>
      </c>
      <c r="B5096" s="261" t="s">
        <v>148</v>
      </c>
      <c r="C5096">
        <f>_xlfn.XLOOKUP(B5096,'2.1.trackMPD'!$R$7:$R$29,'2.1.trackMPD'!$T$7:$T$29)</f>
        <v>6</v>
      </c>
      <c r="D5096" s="261">
        <v>5000</v>
      </c>
      <c r="E5096" s="261" t="s">
        <v>6396</v>
      </c>
      <c r="F5096" s="261" t="s">
        <v>110</v>
      </c>
      <c r="G5096" s="261" t="s">
        <v>124</v>
      </c>
      <c r="H5096" s="261" t="s">
        <v>6398</v>
      </c>
    </row>
    <row r="5097" spans="1:8" x14ac:dyDescent="0.2">
      <c r="A5097" t="s">
        <v>21</v>
      </c>
      <c r="B5097" s="261" t="s">
        <v>148</v>
      </c>
      <c r="C5097">
        <f>_xlfn.XLOOKUP(B5097,'2.1.trackMPD'!$R$7:$R$29,'2.1.trackMPD'!$T$7:$T$29)</f>
        <v>6</v>
      </c>
      <c r="D5097" s="261">
        <v>5000</v>
      </c>
      <c r="E5097" s="261" t="s">
        <v>6396</v>
      </c>
      <c r="F5097" s="261" t="s">
        <v>110</v>
      </c>
      <c r="G5097" s="261" t="s">
        <v>140</v>
      </c>
      <c r="H5097" s="261" t="s">
        <v>6398</v>
      </c>
    </row>
    <row r="5098" spans="1:8" x14ac:dyDescent="0.2">
      <c r="A5098" t="s">
        <v>21</v>
      </c>
      <c r="B5098" s="261" t="s">
        <v>148</v>
      </c>
      <c r="C5098">
        <f>_xlfn.XLOOKUP(B5098,'2.1.trackMPD'!$R$7:$R$29,'2.1.trackMPD'!$T$7:$T$29)</f>
        <v>6</v>
      </c>
      <c r="D5098" s="261">
        <v>5000</v>
      </c>
      <c r="E5098" s="261" t="s">
        <v>6396</v>
      </c>
      <c r="F5098" s="261" t="s">
        <v>111</v>
      </c>
      <c r="G5098" s="261" t="s">
        <v>124</v>
      </c>
      <c r="H5098" s="261" t="s">
        <v>6398</v>
      </c>
    </row>
    <row r="5099" spans="1:8" x14ac:dyDescent="0.2">
      <c r="A5099" t="s">
        <v>21</v>
      </c>
      <c r="B5099" s="261" t="s">
        <v>148</v>
      </c>
      <c r="C5099">
        <f>_xlfn.XLOOKUP(B5099,'2.1.trackMPD'!$R$7:$R$29,'2.1.trackMPD'!$T$7:$T$29)</f>
        <v>6</v>
      </c>
      <c r="D5099" s="261">
        <v>5000</v>
      </c>
      <c r="E5099" s="261" t="s">
        <v>6396</v>
      </c>
      <c r="F5099" s="261" t="s">
        <v>111</v>
      </c>
      <c r="G5099" s="261" t="s">
        <v>140</v>
      </c>
      <c r="H5099" s="261" t="s">
        <v>6398</v>
      </c>
    </row>
    <row r="5100" spans="1:8" x14ac:dyDescent="0.2">
      <c r="A5100" t="s">
        <v>21</v>
      </c>
      <c r="B5100" s="261" t="s">
        <v>148</v>
      </c>
      <c r="C5100">
        <f>_xlfn.XLOOKUP(B5100,'2.1.trackMPD'!$R$7:$R$29,'2.1.trackMPD'!$T$7:$T$29)</f>
        <v>6</v>
      </c>
      <c r="D5100" s="261">
        <v>5000</v>
      </c>
      <c r="E5100" s="261" t="s">
        <v>6396</v>
      </c>
      <c r="F5100" s="261" t="s">
        <v>110</v>
      </c>
      <c r="G5100" s="261" t="s">
        <v>124</v>
      </c>
      <c r="H5100" s="261" t="s">
        <v>6399</v>
      </c>
    </row>
    <row r="5101" spans="1:8" x14ac:dyDescent="0.2">
      <c r="A5101" t="s">
        <v>21</v>
      </c>
      <c r="B5101" s="261" t="s">
        <v>148</v>
      </c>
      <c r="C5101">
        <f>_xlfn.XLOOKUP(B5101,'2.1.trackMPD'!$R$7:$R$29,'2.1.trackMPD'!$T$7:$T$29)</f>
        <v>6</v>
      </c>
      <c r="D5101" s="261">
        <v>5000</v>
      </c>
      <c r="E5101" s="261" t="s">
        <v>6396</v>
      </c>
      <c r="F5101" s="261" t="s">
        <v>110</v>
      </c>
      <c r="G5101" s="261" t="s">
        <v>140</v>
      </c>
      <c r="H5101" s="261" t="s">
        <v>6399</v>
      </c>
    </row>
    <row r="5102" spans="1:8" x14ac:dyDescent="0.2">
      <c r="A5102" t="s">
        <v>21</v>
      </c>
      <c r="B5102" s="261" t="s">
        <v>148</v>
      </c>
      <c r="C5102">
        <f>_xlfn.XLOOKUP(B5102,'2.1.trackMPD'!$R$7:$R$29,'2.1.trackMPD'!$T$7:$T$29)</f>
        <v>6</v>
      </c>
      <c r="D5102" s="261">
        <v>1</v>
      </c>
      <c r="E5102" s="261" t="s">
        <v>6400</v>
      </c>
      <c r="F5102" s="261" t="s">
        <v>110</v>
      </c>
      <c r="G5102" s="261" t="s">
        <v>124</v>
      </c>
      <c r="H5102" s="261" t="s">
        <v>6398</v>
      </c>
    </row>
    <row r="5103" spans="1:8" x14ac:dyDescent="0.2">
      <c r="A5103" t="s">
        <v>21</v>
      </c>
      <c r="B5103" s="261" t="s">
        <v>148</v>
      </c>
      <c r="C5103">
        <f>_xlfn.XLOOKUP(B5103,'2.1.trackMPD'!$R$7:$R$29,'2.1.trackMPD'!$T$7:$T$29)</f>
        <v>6</v>
      </c>
      <c r="D5103" s="261">
        <v>1</v>
      </c>
      <c r="E5103" s="261" t="s">
        <v>6400</v>
      </c>
      <c r="F5103" s="261" t="s">
        <v>110</v>
      </c>
      <c r="G5103" s="261" t="s">
        <v>140</v>
      </c>
      <c r="H5103" s="261" t="s">
        <v>6398</v>
      </c>
    </row>
    <row r="5104" spans="1:8" x14ac:dyDescent="0.2">
      <c r="A5104" t="s">
        <v>21</v>
      </c>
      <c r="B5104" s="261" t="s">
        <v>148</v>
      </c>
      <c r="C5104">
        <f>_xlfn.XLOOKUP(B5104,'2.1.trackMPD'!$R$7:$R$29,'2.1.trackMPD'!$T$7:$T$29)</f>
        <v>6</v>
      </c>
      <c r="D5104" s="261">
        <v>1</v>
      </c>
      <c r="E5104" s="261" t="s">
        <v>6400</v>
      </c>
      <c r="F5104" s="261" t="s">
        <v>111</v>
      </c>
      <c r="G5104" s="261" t="s">
        <v>124</v>
      </c>
      <c r="H5104" s="261" t="s">
        <v>6398</v>
      </c>
    </row>
    <row r="5105" spans="1:8" x14ac:dyDescent="0.2">
      <c r="A5105" t="s">
        <v>21</v>
      </c>
      <c r="B5105" s="261" t="s">
        <v>148</v>
      </c>
      <c r="C5105">
        <f>_xlfn.XLOOKUP(B5105,'2.1.trackMPD'!$R$7:$R$29,'2.1.trackMPD'!$T$7:$T$29)</f>
        <v>6</v>
      </c>
      <c r="D5105" s="261">
        <v>1</v>
      </c>
      <c r="E5105" s="261" t="s">
        <v>6400</v>
      </c>
      <c r="F5105" s="261" t="s">
        <v>111</v>
      </c>
      <c r="G5105" s="261" t="s">
        <v>140</v>
      </c>
      <c r="H5105" s="261" t="s">
        <v>6398</v>
      </c>
    </row>
    <row r="5106" spans="1:8" x14ac:dyDescent="0.2">
      <c r="A5106" t="s">
        <v>21</v>
      </c>
      <c r="B5106" s="261" t="s">
        <v>148</v>
      </c>
      <c r="C5106">
        <f>_xlfn.XLOOKUP(B5106,'2.1.trackMPD'!$R$7:$R$29,'2.1.trackMPD'!$T$7:$T$29)</f>
        <v>6</v>
      </c>
      <c r="D5106" s="261">
        <v>1</v>
      </c>
      <c r="E5106" s="261" t="s">
        <v>6400</v>
      </c>
      <c r="F5106" s="261" t="s">
        <v>110</v>
      </c>
      <c r="G5106" s="261" t="s">
        <v>124</v>
      </c>
      <c r="H5106" s="261" t="s">
        <v>6399</v>
      </c>
    </row>
    <row r="5107" spans="1:8" x14ac:dyDescent="0.2">
      <c r="A5107" t="s">
        <v>21</v>
      </c>
      <c r="B5107" s="261" t="s">
        <v>148</v>
      </c>
      <c r="C5107">
        <f>_xlfn.XLOOKUP(B5107,'2.1.trackMPD'!$R$7:$R$29,'2.1.trackMPD'!$T$7:$T$29)</f>
        <v>6</v>
      </c>
      <c r="D5107" s="261">
        <v>1</v>
      </c>
      <c r="E5107" s="261" t="s">
        <v>6400</v>
      </c>
      <c r="F5107" s="261" t="s">
        <v>110</v>
      </c>
      <c r="G5107" s="261" t="s">
        <v>140</v>
      </c>
      <c r="H5107" s="261" t="s">
        <v>6399</v>
      </c>
    </row>
    <row r="5108" spans="1:8" x14ac:dyDescent="0.2">
      <c r="A5108" t="s">
        <v>21</v>
      </c>
      <c r="B5108" s="261" t="s">
        <v>148</v>
      </c>
      <c r="C5108">
        <f>_xlfn.XLOOKUP(B5108,'2.1.trackMPD'!$R$7:$R$29,'2.1.trackMPD'!$T$7:$T$29)</f>
        <v>6</v>
      </c>
      <c r="D5108" s="261">
        <v>10</v>
      </c>
      <c r="E5108" s="261" t="s">
        <v>6400</v>
      </c>
      <c r="F5108" s="261" t="s">
        <v>110</v>
      </c>
      <c r="G5108" s="261" t="s">
        <v>124</v>
      </c>
      <c r="H5108" s="261" t="s">
        <v>6398</v>
      </c>
    </row>
    <row r="5109" spans="1:8" x14ac:dyDescent="0.2">
      <c r="A5109" t="s">
        <v>21</v>
      </c>
      <c r="B5109" s="261" t="s">
        <v>148</v>
      </c>
      <c r="C5109">
        <f>_xlfn.XLOOKUP(B5109,'2.1.trackMPD'!$R$7:$R$29,'2.1.trackMPD'!$T$7:$T$29)</f>
        <v>6</v>
      </c>
      <c r="D5109" s="261">
        <v>10</v>
      </c>
      <c r="E5109" s="261" t="s">
        <v>6400</v>
      </c>
      <c r="F5109" s="261" t="s">
        <v>110</v>
      </c>
      <c r="G5109" s="261" t="s">
        <v>140</v>
      </c>
      <c r="H5109" s="261" t="s">
        <v>6398</v>
      </c>
    </row>
    <row r="5110" spans="1:8" x14ac:dyDescent="0.2">
      <c r="A5110" t="s">
        <v>21</v>
      </c>
      <c r="B5110" s="261" t="s">
        <v>148</v>
      </c>
      <c r="C5110">
        <f>_xlfn.XLOOKUP(B5110,'2.1.trackMPD'!$R$7:$R$29,'2.1.trackMPD'!$T$7:$T$29)</f>
        <v>6</v>
      </c>
      <c r="D5110" s="261">
        <v>10</v>
      </c>
      <c r="E5110" s="261" t="s">
        <v>6400</v>
      </c>
      <c r="F5110" s="261" t="s">
        <v>111</v>
      </c>
      <c r="G5110" s="261" t="s">
        <v>124</v>
      </c>
      <c r="H5110" s="261" t="s">
        <v>6398</v>
      </c>
    </row>
    <row r="5111" spans="1:8" x14ac:dyDescent="0.2">
      <c r="A5111" t="s">
        <v>21</v>
      </c>
      <c r="B5111" s="261" t="s">
        <v>148</v>
      </c>
      <c r="C5111">
        <f>_xlfn.XLOOKUP(B5111,'2.1.trackMPD'!$R$7:$R$29,'2.1.trackMPD'!$T$7:$T$29)</f>
        <v>6</v>
      </c>
      <c r="D5111" s="261">
        <v>10</v>
      </c>
      <c r="E5111" s="261" t="s">
        <v>6400</v>
      </c>
      <c r="F5111" s="261" t="s">
        <v>111</v>
      </c>
      <c r="G5111" s="261" t="s">
        <v>140</v>
      </c>
      <c r="H5111" s="261" t="s">
        <v>6398</v>
      </c>
    </row>
    <row r="5112" spans="1:8" x14ac:dyDescent="0.2">
      <c r="A5112" t="s">
        <v>21</v>
      </c>
      <c r="B5112" s="261" t="s">
        <v>148</v>
      </c>
      <c r="C5112">
        <f>_xlfn.XLOOKUP(B5112,'2.1.trackMPD'!$R$7:$R$29,'2.1.trackMPD'!$T$7:$T$29)</f>
        <v>6</v>
      </c>
      <c r="D5112" s="261">
        <v>10</v>
      </c>
      <c r="E5112" s="261" t="s">
        <v>6400</v>
      </c>
      <c r="F5112" s="261" t="s">
        <v>110</v>
      </c>
      <c r="G5112" s="261" t="s">
        <v>124</v>
      </c>
      <c r="H5112" s="261" t="s">
        <v>6399</v>
      </c>
    </row>
    <row r="5113" spans="1:8" x14ac:dyDescent="0.2">
      <c r="A5113" t="s">
        <v>21</v>
      </c>
      <c r="B5113" s="261" t="s">
        <v>148</v>
      </c>
      <c r="C5113">
        <f>_xlfn.XLOOKUP(B5113,'2.1.trackMPD'!$R$7:$R$29,'2.1.trackMPD'!$T$7:$T$29)</f>
        <v>6</v>
      </c>
      <c r="D5113" s="261">
        <v>10</v>
      </c>
      <c r="E5113" s="261" t="s">
        <v>6400</v>
      </c>
      <c r="F5113" s="261" t="s">
        <v>110</v>
      </c>
      <c r="G5113" s="261" t="s">
        <v>140</v>
      </c>
      <c r="H5113" s="261" t="s">
        <v>6399</v>
      </c>
    </row>
    <row r="5114" spans="1:8" x14ac:dyDescent="0.2">
      <c r="A5114" t="s">
        <v>21</v>
      </c>
      <c r="B5114" s="261" t="s">
        <v>148</v>
      </c>
      <c r="C5114">
        <f>_xlfn.XLOOKUP(B5114,'2.1.trackMPD'!$R$7:$R$29,'2.1.trackMPD'!$T$7:$T$29)</f>
        <v>6</v>
      </c>
      <c r="D5114" s="261">
        <v>100</v>
      </c>
      <c r="E5114" s="261" t="s">
        <v>6400</v>
      </c>
      <c r="F5114" s="261" t="s">
        <v>110</v>
      </c>
      <c r="G5114" s="261" t="s">
        <v>124</v>
      </c>
      <c r="H5114" s="261" t="s">
        <v>6398</v>
      </c>
    </row>
    <row r="5115" spans="1:8" x14ac:dyDescent="0.2">
      <c r="A5115" t="s">
        <v>21</v>
      </c>
      <c r="B5115" s="261" t="s">
        <v>148</v>
      </c>
      <c r="C5115">
        <f>_xlfn.XLOOKUP(B5115,'2.1.trackMPD'!$R$7:$R$29,'2.1.trackMPD'!$T$7:$T$29)</f>
        <v>6</v>
      </c>
      <c r="D5115" s="261">
        <v>100</v>
      </c>
      <c r="E5115" s="261" t="s">
        <v>6400</v>
      </c>
      <c r="F5115" s="261" t="s">
        <v>110</v>
      </c>
      <c r="G5115" s="261" t="s">
        <v>140</v>
      </c>
      <c r="H5115" s="261" t="s">
        <v>6398</v>
      </c>
    </row>
    <row r="5116" spans="1:8" x14ac:dyDescent="0.2">
      <c r="A5116" t="s">
        <v>21</v>
      </c>
      <c r="B5116" s="261" t="s">
        <v>148</v>
      </c>
      <c r="C5116">
        <f>_xlfn.XLOOKUP(B5116,'2.1.trackMPD'!$R$7:$R$29,'2.1.trackMPD'!$T$7:$T$29)</f>
        <v>6</v>
      </c>
      <c r="D5116" s="261">
        <v>100</v>
      </c>
      <c r="E5116" s="261" t="s">
        <v>6400</v>
      </c>
      <c r="F5116" s="261" t="s">
        <v>111</v>
      </c>
      <c r="G5116" s="261" t="s">
        <v>124</v>
      </c>
      <c r="H5116" s="261" t="s">
        <v>6398</v>
      </c>
    </row>
    <row r="5117" spans="1:8" x14ac:dyDescent="0.2">
      <c r="A5117" t="s">
        <v>21</v>
      </c>
      <c r="B5117" s="261" t="s">
        <v>148</v>
      </c>
      <c r="C5117">
        <f>_xlfn.XLOOKUP(B5117,'2.1.trackMPD'!$R$7:$R$29,'2.1.trackMPD'!$T$7:$T$29)</f>
        <v>6</v>
      </c>
      <c r="D5117" s="261">
        <v>100</v>
      </c>
      <c r="E5117" s="261" t="s">
        <v>6400</v>
      </c>
      <c r="F5117" s="261" t="s">
        <v>111</v>
      </c>
      <c r="G5117" s="261" t="s">
        <v>140</v>
      </c>
      <c r="H5117" s="261" t="s">
        <v>6398</v>
      </c>
    </row>
    <row r="5118" spans="1:8" x14ac:dyDescent="0.2">
      <c r="A5118" t="s">
        <v>21</v>
      </c>
      <c r="B5118" s="261" t="s">
        <v>148</v>
      </c>
      <c r="C5118">
        <f>_xlfn.XLOOKUP(B5118,'2.1.trackMPD'!$R$7:$R$29,'2.1.trackMPD'!$T$7:$T$29)</f>
        <v>6</v>
      </c>
      <c r="D5118" s="261">
        <v>100</v>
      </c>
      <c r="E5118" s="261" t="s">
        <v>6400</v>
      </c>
      <c r="F5118" s="261" t="s">
        <v>110</v>
      </c>
      <c r="G5118" s="261" t="s">
        <v>124</v>
      </c>
      <c r="H5118" s="261" t="s">
        <v>6399</v>
      </c>
    </row>
    <row r="5119" spans="1:8" x14ac:dyDescent="0.2">
      <c r="A5119" t="s">
        <v>21</v>
      </c>
      <c r="B5119" s="261" t="s">
        <v>148</v>
      </c>
      <c r="C5119">
        <f>_xlfn.XLOOKUP(B5119,'2.1.trackMPD'!$R$7:$R$29,'2.1.trackMPD'!$T$7:$T$29)</f>
        <v>6</v>
      </c>
      <c r="D5119" s="261">
        <v>100</v>
      </c>
      <c r="E5119" s="261" t="s">
        <v>6400</v>
      </c>
      <c r="F5119" s="261" t="s">
        <v>110</v>
      </c>
      <c r="G5119" s="261" t="s">
        <v>140</v>
      </c>
      <c r="H5119" s="261" t="s">
        <v>6399</v>
      </c>
    </row>
    <row r="5120" spans="1:8" x14ac:dyDescent="0.2">
      <c r="A5120" t="s">
        <v>21</v>
      </c>
      <c r="B5120" s="261" t="s">
        <v>148</v>
      </c>
      <c r="C5120">
        <f>_xlfn.XLOOKUP(B5120,'2.1.trackMPD'!$R$7:$R$29,'2.1.trackMPD'!$T$7:$T$29)</f>
        <v>6</v>
      </c>
      <c r="D5120" s="261">
        <v>1000</v>
      </c>
      <c r="E5120" s="261" t="s">
        <v>6400</v>
      </c>
      <c r="F5120" s="261" t="s">
        <v>110</v>
      </c>
      <c r="G5120" s="261" t="s">
        <v>124</v>
      </c>
      <c r="H5120" s="261" t="s">
        <v>6398</v>
      </c>
    </row>
    <row r="5121" spans="1:8" x14ac:dyDescent="0.2">
      <c r="A5121" t="s">
        <v>21</v>
      </c>
      <c r="B5121" s="261" t="s">
        <v>148</v>
      </c>
      <c r="C5121">
        <f>_xlfn.XLOOKUP(B5121,'2.1.trackMPD'!$R$7:$R$29,'2.1.trackMPD'!$T$7:$T$29)</f>
        <v>6</v>
      </c>
      <c r="D5121" s="261">
        <v>1000</v>
      </c>
      <c r="E5121" s="261" t="s">
        <v>6400</v>
      </c>
      <c r="F5121" s="261" t="s">
        <v>110</v>
      </c>
      <c r="G5121" s="261" t="s">
        <v>140</v>
      </c>
      <c r="H5121" s="261" t="s">
        <v>6398</v>
      </c>
    </row>
    <row r="5122" spans="1:8" x14ac:dyDescent="0.2">
      <c r="A5122" t="s">
        <v>21</v>
      </c>
      <c r="B5122" s="261" t="s">
        <v>148</v>
      </c>
      <c r="C5122">
        <f>_xlfn.XLOOKUP(B5122,'2.1.trackMPD'!$R$7:$R$29,'2.1.trackMPD'!$T$7:$T$29)</f>
        <v>6</v>
      </c>
      <c r="D5122" s="261">
        <v>1000</v>
      </c>
      <c r="E5122" s="261" t="s">
        <v>6400</v>
      </c>
      <c r="F5122" s="261" t="s">
        <v>111</v>
      </c>
      <c r="G5122" s="261" t="s">
        <v>124</v>
      </c>
      <c r="H5122" s="261" t="s">
        <v>6398</v>
      </c>
    </row>
    <row r="5123" spans="1:8" x14ac:dyDescent="0.2">
      <c r="A5123" t="s">
        <v>21</v>
      </c>
      <c r="B5123" s="261" t="s">
        <v>148</v>
      </c>
      <c r="C5123">
        <f>_xlfn.XLOOKUP(B5123,'2.1.trackMPD'!$R$7:$R$29,'2.1.trackMPD'!$T$7:$T$29)</f>
        <v>6</v>
      </c>
      <c r="D5123" s="261">
        <v>1000</v>
      </c>
      <c r="E5123" s="261" t="s">
        <v>6400</v>
      </c>
      <c r="F5123" s="261" t="s">
        <v>111</v>
      </c>
      <c r="G5123" s="261" t="s">
        <v>140</v>
      </c>
      <c r="H5123" s="261" t="s">
        <v>6398</v>
      </c>
    </row>
    <row r="5124" spans="1:8" x14ac:dyDescent="0.2">
      <c r="A5124" t="s">
        <v>21</v>
      </c>
      <c r="B5124" s="261" t="s">
        <v>148</v>
      </c>
      <c r="C5124">
        <f>_xlfn.XLOOKUP(B5124,'2.1.trackMPD'!$R$7:$R$29,'2.1.trackMPD'!$T$7:$T$29)</f>
        <v>6</v>
      </c>
      <c r="D5124" s="261">
        <v>1000</v>
      </c>
      <c r="E5124" s="261" t="s">
        <v>6400</v>
      </c>
      <c r="F5124" s="261" t="s">
        <v>110</v>
      </c>
      <c r="G5124" s="261" t="s">
        <v>124</v>
      </c>
      <c r="H5124" s="261" t="s">
        <v>6399</v>
      </c>
    </row>
    <row r="5125" spans="1:8" x14ac:dyDescent="0.2">
      <c r="A5125" t="s">
        <v>21</v>
      </c>
      <c r="B5125" s="261" t="s">
        <v>148</v>
      </c>
      <c r="C5125">
        <f>_xlfn.XLOOKUP(B5125,'2.1.trackMPD'!$R$7:$R$29,'2.1.trackMPD'!$T$7:$T$29)</f>
        <v>6</v>
      </c>
      <c r="D5125" s="261">
        <v>1000</v>
      </c>
      <c r="E5125" s="261" t="s">
        <v>6400</v>
      </c>
      <c r="F5125" s="261" t="s">
        <v>110</v>
      </c>
      <c r="G5125" s="261" t="s">
        <v>140</v>
      </c>
      <c r="H5125" s="261" t="s">
        <v>6399</v>
      </c>
    </row>
    <row r="5126" spans="1:8" x14ac:dyDescent="0.2">
      <c r="A5126" t="s">
        <v>21</v>
      </c>
      <c r="B5126" s="261" t="s">
        <v>148</v>
      </c>
      <c r="C5126">
        <f>_xlfn.XLOOKUP(B5126,'2.1.trackMPD'!$R$7:$R$29,'2.1.trackMPD'!$T$7:$T$29)</f>
        <v>6</v>
      </c>
      <c r="D5126" s="261">
        <v>5000</v>
      </c>
      <c r="E5126" s="261" t="s">
        <v>6400</v>
      </c>
      <c r="F5126" s="261" t="s">
        <v>110</v>
      </c>
      <c r="G5126" s="261" t="s">
        <v>124</v>
      </c>
      <c r="H5126" s="261" t="s">
        <v>6398</v>
      </c>
    </row>
    <row r="5127" spans="1:8" x14ac:dyDescent="0.2">
      <c r="A5127" t="s">
        <v>21</v>
      </c>
      <c r="B5127" s="261" t="s">
        <v>148</v>
      </c>
      <c r="C5127">
        <f>_xlfn.XLOOKUP(B5127,'2.1.trackMPD'!$R$7:$R$29,'2.1.trackMPD'!$T$7:$T$29)</f>
        <v>6</v>
      </c>
      <c r="D5127" s="261">
        <v>5000</v>
      </c>
      <c r="E5127" s="261" t="s">
        <v>6400</v>
      </c>
      <c r="F5127" s="261" t="s">
        <v>110</v>
      </c>
      <c r="G5127" s="261" t="s">
        <v>140</v>
      </c>
      <c r="H5127" s="261" t="s">
        <v>6398</v>
      </c>
    </row>
    <row r="5128" spans="1:8" x14ac:dyDescent="0.2">
      <c r="A5128" t="s">
        <v>21</v>
      </c>
      <c r="B5128" s="261" t="s">
        <v>148</v>
      </c>
      <c r="C5128">
        <f>_xlfn.XLOOKUP(B5128,'2.1.trackMPD'!$R$7:$R$29,'2.1.trackMPD'!$T$7:$T$29)</f>
        <v>6</v>
      </c>
      <c r="D5128" s="261">
        <v>5000</v>
      </c>
      <c r="E5128" s="261" t="s">
        <v>6400</v>
      </c>
      <c r="F5128" s="261" t="s">
        <v>111</v>
      </c>
      <c r="G5128" s="261" t="s">
        <v>124</v>
      </c>
      <c r="H5128" s="261" t="s">
        <v>6398</v>
      </c>
    </row>
    <row r="5129" spans="1:8" x14ac:dyDescent="0.2">
      <c r="A5129" t="s">
        <v>21</v>
      </c>
      <c r="B5129" s="261" t="s">
        <v>148</v>
      </c>
      <c r="C5129">
        <f>_xlfn.XLOOKUP(B5129,'2.1.trackMPD'!$R$7:$R$29,'2.1.trackMPD'!$T$7:$T$29)</f>
        <v>6</v>
      </c>
      <c r="D5129" s="261">
        <v>5000</v>
      </c>
      <c r="E5129" s="261" t="s">
        <v>6400</v>
      </c>
      <c r="F5129" s="261" t="s">
        <v>111</v>
      </c>
      <c r="G5129" s="261" t="s">
        <v>140</v>
      </c>
      <c r="H5129" s="261" t="s">
        <v>6398</v>
      </c>
    </row>
    <row r="5130" spans="1:8" x14ac:dyDescent="0.2">
      <c r="A5130" t="s">
        <v>21</v>
      </c>
      <c r="B5130" s="261" t="s">
        <v>148</v>
      </c>
      <c r="C5130">
        <f>_xlfn.XLOOKUP(B5130,'2.1.trackMPD'!$R$7:$R$29,'2.1.trackMPD'!$T$7:$T$29)</f>
        <v>6</v>
      </c>
      <c r="D5130" s="261">
        <v>5000</v>
      </c>
      <c r="E5130" s="261" t="s">
        <v>6400</v>
      </c>
      <c r="F5130" s="261" t="s">
        <v>110</v>
      </c>
      <c r="G5130" s="261" t="s">
        <v>124</v>
      </c>
      <c r="H5130" s="261" t="s">
        <v>6399</v>
      </c>
    </row>
    <row r="5131" spans="1:8" x14ac:dyDescent="0.2">
      <c r="A5131" t="s">
        <v>21</v>
      </c>
      <c r="B5131" s="261" t="s">
        <v>148</v>
      </c>
      <c r="C5131">
        <f>_xlfn.XLOOKUP(B5131,'2.1.trackMPD'!$R$7:$R$29,'2.1.trackMPD'!$T$7:$T$29)</f>
        <v>6</v>
      </c>
      <c r="D5131" s="261">
        <v>5000</v>
      </c>
      <c r="E5131" s="261" t="s">
        <v>6400</v>
      </c>
      <c r="F5131" s="261" t="s">
        <v>110</v>
      </c>
      <c r="G5131" s="261" t="s">
        <v>140</v>
      </c>
      <c r="H5131" s="261" t="s">
        <v>6399</v>
      </c>
    </row>
    <row r="5132" spans="1:8" x14ac:dyDescent="0.2">
      <c r="A5132" t="s">
        <v>21</v>
      </c>
      <c r="B5132" s="261" t="s">
        <v>148</v>
      </c>
      <c r="C5132">
        <f>_xlfn.XLOOKUP(B5132,'2.1.trackMPD'!$R$7:$R$29,'2.1.trackMPD'!$T$7:$T$29)</f>
        <v>6</v>
      </c>
      <c r="D5132" s="261">
        <v>1</v>
      </c>
      <c r="E5132" s="261" t="s">
        <v>6401</v>
      </c>
      <c r="F5132" s="261" t="s">
        <v>110</v>
      </c>
      <c r="G5132" s="261" t="s">
        <v>124</v>
      </c>
      <c r="H5132" s="261" t="s">
        <v>6398</v>
      </c>
    </row>
    <row r="5133" spans="1:8" x14ac:dyDescent="0.2">
      <c r="A5133" t="s">
        <v>21</v>
      </c>
      <c r="B5133" s="261" t="s">
        <v>148</v>
      </c>
      <c r="C5133">
        <f>_xlfn.XLOOKUP(B5133,'2.1.trackMPD'!$R$7:$R$29,'2.1.trackMPD'!$T$7:$T$29)</f>
        <v>6</v>
      </c>
      <c r="D5133" s="261">
        <v>1</v>
      </c>
      <c r="E5133" s="261" t="s">
        <v>6401</v>
      </c>
      <c r="F5133" s="261" t="s">
        <v>110</v>
      </c>
      <c r="G5133" s="261" t="s">
        <v>140</v>
      </c>
      <c r="H5133" s="261" t="s">
        <v>6398</v>
      </c>
    </row>
    <row r="5134" spans="1:8" x14ac:dyDescent="0.2">
      <c r="A5134" t="s">
        <v>21</v>
      </c>
      <c r="B5134" s="261" t="s">
        <v>148</v>
      </c>
      <c r="C5134">
        <f>_xlfn.XLOOKUP(B5134,'2.1.trackMPD'!$R$7:$R$29,'2.1.trackMPD'!$T$7:$T$29)</f>
        <v>6</v>
      </c>
      <c r="D5134" s="261">
        <v>1</v>
      </c>
      <c r="E5134" s="261" t="s">
        <v>6401</v>
      </c>
      <c r="F5134" s="261" t="s">
        <v>111</v>
      </c>
      <c r="G5134" s="261" t="s">
        <v>124</v>
      </c>
      <c r="H5134" s="261" t="s">
        <v>6398</v>
      </c>
    </row>
    <row r="5135" spans="1:8" x14ac:dyDescent="0.2">
      <c r="A5135" t="s">
        <v>21</v>
      </c>
      <c r="B5135" s="261" t="s">
        <v>148</v>
      </c>
      <c r="C5135">
        <f>_xlfn.XLOOKUP(B5135,'2.1.trackMPD'!$R$7:$R$29,'2.1.trackMPD'!$T$7:$T$29)</f>
        <v>6</v>
      </c>
      <c r="D5135" s="261">
        <v>1</v>
      </c>
      <c r="E5135" s="261" t="s">
        <v>6401</v>
      </c>
      <c r="F5135" s="261" t="s">
        <v>111</v>
      </c>
      <c r="G5135" s="261" t="s">
        <v>140</v>
      </c>
      <c r="H5135" s="261" t="s">
        <v>6398</v>
      </c>
    </row>
    <row r="5136" spans="1:8" x14ac:dyDescent="0.2">
      <c r="A5136" t="s">
        <v>21</v>
      </c>
      <c r="B5136" s="261" t="s">
        <v>148</v>
      </c>
      <c r="C5136">
        <f>_xlfn.XLOOKUP(B5136,'2.1.trackMPD'!$R$7:$R$29,'2.1.trackMPD'!$T$7:$T$29)</f>
        <v>6</v>
      </c>
      <c r="D5136" s="261">
        <v>1</v>
      </c>
      <c r="E5136" s="261" t="s">
        <v>6401</v>
      </c>
      <c r="F5136" s="261" t="s">
        <v>110</v>
      </c>
      <c r="G5136" s="261" t="s">
        <v>124</v>
      </c>
      <c r="H5136" s="261" t="s">
        <v>6399</v>
      </c>
    </row>
    <row r="5137" spans="1:8" x14ac:dyDescent="0.2">
      <c r="A5137" t="s">
        <v>21</v>
      </c>
      <c r="B5137" s="261" t="s">
        <v>148</v>
      </c>
      <c r="C5137">
        <f>_xlfn.XLOOKUP(B5137,'2.1.trackMPD'!$R$7:$R$29,'2.1.trackMPD'!$T$7:$T$29)</f>
        <v>6</v>
      </c>
      <c r="D5137" s="261">
        <v>1</v>
      </c>
      <c r="E5137" s="261" t="s">
        <v>6401</v>
      </c>
      <c r="F5137" s="261" t="s">
        <v>110</v>
      </c>
      <c r="G5137" s="261" t="s">
        <v>140</v>
      </c>
      <c r="H5137" s="261" t="s">
        <v>6399</v>
      </c>
    </row>
    <row r="5138" spans="1:8" x14ac:dyDescent="0.2">
      <c r="A5138" t="s">
        <v>21</v>
      </c>
      <c r="B5138" s="261" t="s">
        <v>148</v>
      </c>
      <c r="C5138">
        <f>_xlfn.XLOOKUP(B5138,'2.1.trackMPD'!$R$7:$R$29,'2.1.trackMPD'!$T$7:$T$29)</f>
        <v>6</v>
      </c>
      <c r="D5138" s="261">
        <v>10</v>
      </c>
      <c r="E5138" s="261" t="s">
        <v>6401</v>
      </c>
      <c r="F5138" s="261" t="s">
        <v>110</v>
      </c>
      <c r="G5138" s="261" t="s">
        <v>124</v>
      </c>
      <c r="H5138" s="261" t="s">
        <v>6398</v>
      </c>
    </row>
    <row r="5139" spans="1:8" x14ac:dyDescent="0.2">
      <c r="A5139" t="s">
        <v>21</v>
      </c>
      <c r="B5139" s="261" t="s">
        <v>148</v>
      </c>
      <c r="C5139">
        <f>_xlfn.XLOOKUP(B5139,'2.1.trackMPD'!$R$7:$R$29,'2.1.trackMPD'!$T$7:$T$29)</f>
        <v>6</v>
      </c>
      <c r="D5139" s="261">
        <v>10</v>
      </c>
      <c r="E5139" s="261" t="s">
        <v>6401</v>
      </c>
      <c r="F5139" s="261" t="s">
        <v>110</v>
      </c>
      <c r="G5139" s="261" t="s">
        <v>140</v>
      </c>
      <c r="H5139" s="261" t="s">
        <v>6398</v>
      </c>
    </row>
    <row r="5140" spans="1:8" x14ac:dyDescent="0.2">
      <c r="A5140" t="s">
        <v>21</v>
      </c>
      <c r="B5140" s="261" t="s">
        <v>148</v>
      </c>
      <c r="C5140">
        <f>_xlfn.XLOOKUP(B5140,'2.1.trackMPD'!$R$7:$R$29,'2.1.trackMPD'!$T$7:$T$29)</f>
        <v>6</v>
      </c>
      <c r="D5140" s="261">
        <v>10</v>
      </c>
      <c r="E5140" s="261" t="s">
        <v>6401</v>
      </c>
      <c r="F5140" s="261" t="s">
        <v>111</v>
      </c>
      <c r="G5140" s="261" t="s">
        <v>124</v>
      </c>
      <c r="H5140" s="261" t="s">
        <v>6398</v>
      </c>
    </row>
    <row r="5141" spans="1:8" x14ac:dyDescent="0.2">
      <c r="A5141" t="s">
        <v>21</v>
      </c>
      <c r="B5141" s="261" t="s">
        <v>148</v>
      </c>
      <c r="C5141">
        <f>_xlfn.XLOOKUP(B5141,'2.1.trackMPD'!$R$7:$R$29,'2.1.trackMPD'!$T$7:$T$29)</f>
        <v>6</v>
      </c>
      <c r="D5141" s="261">
        <v>10</v>
      </c>
      <c r="E5141" s="261" t="s">
        <v>6401</v>
      </c>
      <c r="F5141" s="261" t="s">
        <v>111</v>
      </c>
      <c r="G5141" s="261" t="s">
        <v>140</v>
      </c>
      <c r="H5141" s="261" t="s">
        <v>6398</v>
      </c>
    </row>
    <row r="5142" spans="1:8" x14ac:dyDescent="0.2">
      <c r="A5142" t="s">
        <v>21</v>
      </c>
      <c r="B5142" s="261" t="s">
        <v>148</v>
      </c>
      <c r="C5142">
        <f>_xlfn.XLOOKUP(B5142,'2.1.trackMPD'!$R$7:$R$29,'2.1.trackMPD'!$T$7:$T$29)</f>
        <v>6</v>
      </c>
      <c r="D5142" s="261">
        <v>10</v>
      </c>
      <c r="E5142" s="261" t="s">
        <v>6401</v>
      </c>
      <c r="F5142" s="261" t="s">
        <v>110</v>
      </c>
      <c r="G5142" s="261" t="s">
        <v>124</v>
      </c>
      <c r="H5142" s="261" t="s">
        <v>6399</v>
      </c>
    </row>
    <row r="5143" spans="1:8" x14ac:dyDescent="0.2">
      <c r="A5143" t="s">
        <v>21</v>
      </c>
      <c r="B5143" s="261" t="s">
        <v>148</v>
      </c>
      <c r="C5143">
        <f>_xlfn.XLOOKUP(B5143,'2.1.trackMPD'!$R$7:$R$29,'2.1.trackMPD'!$T$7:$T$29)</f>
        <v>6</v>
      </c>
      <c r="D5143" s="261">
        <v>10</v>
      </c>
      <c r="E5143" s="261" t="s">
        <v>6401</v>
      </c>
      <c r="F5143" s="261" t="s">
        <v>110</v>
      </c>
      <c r="G5143" s="261" t="s">
        <v>140</v>
      </c>
      <c r="H5143" s="261" t="s">
        <v>6399</v>
      </c>
    </row>
    <row r="5144" spans="1:8" x14ac:dyDescent="0.2">
      <c r="A5144" t="s">
        <v>21</v>
      </c>
      <c r="B5144" s="261" t="s">
        <v>148</v>
      </c>
      <c r="C5144">
        <f>_xlfn.XLOOKUP(B5144,'2.1.trackMPD'!$R$7:$R$29,'2.1.trackMPD'!$T$7:$T$29)</f>
        <v>6</v>
      </c>
      <c r="D5144" s="261">
        <v>100</v>
      </c>
      <c r="E5144" s="261" t="s">
        <v>6401</v>
      </c>
      <c r="F5144" s="261" t="s">
        <v>110</v>
      </c>
      <c r="G5144" s="261" t="s">
        <v>124</v>
      </c>
      <c r="H5144" s="261" t="s">
        <v>6398</v>
      </c>
    </row>
    <row r="5145" spans="1:8" x14ac:dyDescent="0.2">
      <c r="A5145" t="s">
        <v>21</v>
      </c>
      <c r="B5145" s="261" t="s">
        <v>148</v>
      </c>
      <c r="C5145">
        <f>_xlfn.XLOOKUP(B5145,'2.1.trackMPD'!$R$7:$R$29,'2.1.trackMPD'!$T$7:$T$29)</f>
        <v>6</v>
      </c>
      <c r="D5145" s="261">
        <v>100</v>
      </c>
      <c r="E5145" s="261" t="s">
        <v>6401</v>
      </c>
      <c r="F5145" s="261" t="s">
        <v>110</v>
      </c>
      <c r="G5145" s="261" t="s">
        <v>140</v>
      </c>
      <c r="H5145" s="261" t="s">
        <v>6398</v>
      </c>
    </row>
    <row r="5146" spans="1:8" x14ac:dyDescent="0.2">
      <c r="A5146" t="s">
        <v>21</v>
      </c>
      <c r="B5146" s="261" t="s">
        <v>148</v>
      </c>
      <c r="C5146">
        <f>_xlfn.XLOOKUP(B5146,'2.1.trackMPD'!$R$7:$R$29,'2.1.trackMPD'!$T$7:$T$29)</f>
        <v>6</v>
      </c>
      <c r="D5146" s="261">
        <v>100</v>
      </c>
      <c r="E5146" s="261" t="s">
        <v>6401</v>
      </c>
      <c r="F5146" s="261" t="s">
        <v>111</v>
      </c>
      <c r="G5146" s="261" t="s">
        <v>124</v>
      </c>
      <c r="H5146" s="261" t="s">
        <v>6398</v>
      </c>
    </row>
    <row r="5147" spans="1:8" x14ac:dyDescent="0.2">
      <c r="A5147" t="s">
        <v>21</v>
      </c>
      <c r="B5147" s="261" t="s">
        <v>148</v>
      </c>
      <c r="C5147">
        <f>_xlfn.XLOOKUP(B5147,'2.1.trackMPD'!$R$7:$R$29,'2.1.trackMPD'!$T$7:$T$29)</f>
        <v>6</v>
      </c>
      <c r="D5147" s="261">
        <v>100</v>
      </c>
      <c r="E5147" s="261" t="s">
        <v>6401</v>
      </c>
      <c r="F5147" s="261" t="s">
        <v>111</v>
      </c>
      <c r="G5147" s="261" t="s">
        <v>140</v>
      </c>
      <c r="H5147" s="261" t="s">
        <v>6398</v>
      </c>
    </row>
    <row r="5148" spans="1:8" x14ac:dyDescent="0.2">
      <c r="A5148" t="s">
        <v>21</v>
      </c>
      <c r="B5148" s="261" t="s">
        <v>148</v>
      </c>
      <c r="C5148">
        <f>_xlfn.XLOOKUP(B5148,'2.1.trackMPD'!$R$7:$R$29,'2.1.trackMPD'!$T$7:$T$29)</f>
        <v>6</v>
      </c>
      <c r="D5148" s="261">
        <v>100</v>
      </c>
      <c r="E5148" s="261" t="s">
        <v>6401</v>
      </c>
      <c r="F5148" s="261" t="s">
        <v>110</v>
      </c>
      <c r="G5148" s="261" t="s">
        <v>124</v>
      </c>
      <c r="H5148" s="261" t="s">
        <v>6399</v>
      </c>
    </row>
    <row r="5149" spans="1:8" x14ac:dyDescent="0.2">
      <c r="A5149" t="s">
        <v>21</v>
      </c>
      <c r="B5149" s="261" t="s">
        <v>148</v>
      </c>
      <c r="C5149">
        <f>_xlfn.XLOOKUP(B5149,'2.1.trackMPD'!$R$7:$R$29,'2.1.trackMPD'!$T$7:$T$29)</f>
        <v>6</v>
      </c>
      <c r="D5149" s="261">
        <v>100</v>
      </c>
      <c r="E5149" s="261" t="s">
        <v>6401</v>
      </c>
      <c r="F5149" s="261" t="s">
        <v>110</v>
      </c>
      <c r="G5149" s="261" t="s">
        <v>140</v>
      </c>
      <c r="H5149" s="261" t="s">
        <v>6399</v>
      </c>
    </row>
    <row r="5150" spans="1:8" x14ac:dyDescent="0.2">
      <c r="A5150" t="s">
        <v>21</v>
      </c>
      <c r="B5150" s="261" t="s">
        <v>149</v>
      </c>
      <c r="C5150">
        <f>_xlfn.XLOOKUP(B5150,'2.1.trackMPD'!$R$7:$R$29,'2.1.trackMPD'!$T$7:$T$29)</f>
        <v>6</v>
      </c>
      <c r="D5150" s="261">
        <v>1</v>
      </c>
      <c r="E5150" s="261" t="s">
        <v>6396</v>
      </c>
      <c r="F5150" s="261" t="s">
        <v>110</v>
      </c>
      <c r="G5150" s="261" t="s">
        <v>124</v>
      </c>
      <c r="H5150" s="261" t="s">
        <v>6398</v>
      </c>
    </row>
    <row r="5151" spans="1:8" x14ac:dyDescent="0.2">
      <c r="A5151" t="s">
        <v>21</v>
      </c>
      <c r="B5151" s="261" t="s">
        <v>149</v>
      </c>
      <c r="C5151">
        <f>_xlfn.XLOOKUP(B5151,'2.1.trackMPD'!$R$7:$R$29,'2.1.trackMPD'!$T$7:$T$29)</f>
        <v>6</v>
      </c>
      <c r="D5151" s="261">
        <v>1</v>
      </c>
      <c r="E5151" s="261" t="s">
        <v>6396</v>
      </c>
      <c r="F5151" s="261" t="s">
        <v>110</v>
      </c>
      <c r="G5151" s="261" t="s">
        <v>140</v>
      </c>
      <c r="H5151" s="261" t="s">
        <v>6398</v>
      </c>
    </row>
    <row r="5152" spans="1:8" x14ac:dyDescent="0.2">
      <c r="A5152" t="s">
        <v>21</v>
      </c>
      <c r="B5152" s="261" t="s">
        <v>149</v>
      </c>
      <c r="C5152">
        <f>_xlfn.XLOOKUP(B5152,'2.1.trackMPD'!$R$7:$R$29,'2.1.trackMPD'!$T$7:$T$29)</f>
        <v>6</v>
      </c>
      <c r="D5152" s="261">
        <v>1</v>
      </c>
      <c r="E5152" s="261" t="s">
        <v>6396</v>
      </c>
      <c r="F5152" s="261" t="s">
        <v>111</v>
      </c>
      <c r="G5152" s="261" t="s">
        <v>124</v>
      </c>
      <c r="H5152" s="261" t="s">
        <v>6398</v>
      </c>
    </row>
    <row r="5153" spans="1:8" x14ac:dyDescent="0.2">
      <c r="A5153" t="s">
        <v>21</v>
      </c>
      <c r="B5153" s="261" t="s">
        <v>149</v>
      </c>
      <c r="C5153">
        <f>_xlfn.XLOOKUP(B5153,'2.1.trackMPD'!$R$7:$R$29,'2.1.trackMPD'!$T$7:$T$29)</f>
        <v>6</v>
      </c>
      <c r="D5153" s="261">
        <v>1</v>
      </c>
      <c r="E5153" s="261" t="s">
        <v>6396</v>
      </c>
      <c r="F5153" s="261" t="s">
        <v>111</v>
      </c>
      <c r="G5153" s="261" t="s">
        <v>140</v>
      </c>
      <c r="H5153" s="261" t="s">
        <v>6398</v>
      </c>
    </row>
    <row r="5154" spans="1:8" x14ac:dyDescent="0.2">
      <c r="A5154" t="s">
        <v>21</v>
      </c>
      <c r="B5154" s="261" t="s">
        <v>149</v>
      </c>
      <c r="C5154">
        <f>_xlfn.XLOOKUP(B5154,'2.1.trackMPD'!$R$7:$R$29,'2.1.trackMPD'!$T$7:$T$29)</f>
        <v>6</v>
      </c>
      <c r="D5154" s="261">
        <v>1</v>
      </c>
      <c r="E5154" s="261" t="s">
        <v>6396</v>
      </c>
      <c r="F5154" s="261" t="s">
        <v>110</v>
      </c>
      <c r="G5154" s="261" t="s">
        <v>124</v>
      </c>
      <c r="H5154" s="261" t="s">
        <v>6399</v>
      </c>
    </row>
    <row r="5155" spans="1:8" x14ac:dyDescent="0.2">
      <c r="A5155" t="s">
        <v>21</v>
      </c>
      <c r="B5155" s="261" t="s">
        <v>149</v>
      </c>
      <c r="C5155">
        <f>_xlfn.XLOOKUP(B5155,'2.1.trackMPD'!$R$7:$R$29,'2.1.trackMPD'!$T$7:$T$29)</f>
        <v>6</v>
      </c>
      <c r="D5155" s="261">
        <v>1</v>
      </c>
      <c r="E5155" s="261" t="s">
        <v>6396</v>
      </c>
      <c r="F5155" s="261" t="s">
        <v>110</v>
      </c>
      <c r="G5155" s="261" t="s">
        <v>140</v>
      </c>
      <c r="H5155" s="261" t="s">
        <v>6399</v>
      </c>
    </row>
    <row r="5156" spans="1:8" x14ac:dyDescent="0.2">
      <c r="A5156" t="s">
        <v>21</v>
      </c>
      <c r="B5156" s="261" t="s">
        <v>149</v>
      </c>
      <c r="C5156">
        <f>_xlfn.XLOOKUP(B5156,'2.1.trackMPD'!$R$7:$R$29,'2.1.trackMPD'!$T$7:$T$29)</f>
        <v>6</v>
      </c>
      <c r="D5156" s="261">
        <v>10</v>
      </c>
      <c r="E5156" s="261" t="s">
        <v>6396</v>
      </c>
      <c r="F5156" s="261" t="s">
        <v>110</v>
      </c>
      <c r="G5156" s="261" t="s">
        <v>124</v>
      </c>
      <c r="H5156" s="261" t="s">
        <v>6398</v>
      </c>
    </row>
    <row r="5157" spans="1:8" x14ac:dyDescent="0.2">
      <c r="A5157" t="s">
        <v>21</v>
      </c>
      <c r="B5157" s="261" t="s">
        <v>149</v>
      </c>
      <c r="C5157">
        <f>_xlfn.XLOOKUP(B5157,'2.1.trackMPD'!$R$7:$R$29,'2.1.trackMPD'!$T$7:$T$29)</f>
        <v>6</v>
      </c>
      <c r="D5157" s="261">
        <v>10</v>
      </c>
      <c r="E5157" s="261" t="s">
        <v>6396</v>
      </c>
      <c r="F5157" s="261" t="s">
        <v>110</v>
      </c>
      <c r="G5157" s="261" t="s">
        <v>140</v>
      </c>
      <c r="H5157" s="261" t="s">
        <v>6398</v>
      </c>
    </row>
    <row r="5158" spans="1:8" x14ac:dyDescent="0.2">
      <c r="A5158" t="s">
        <v>21</v>
      </c>
      <c r="B5158" s="261" t="s">
        <v>149</v>
      </c>
      <c r="C5158">
        <f>_xlfn.XLOOKUP(B5158,'2.1.trackMPD'!$R$7:$R$29,'2.1.trackMPD'!$T$7:$T$29)</f>
        <v>6</v>
      </c>
      <c r="D5158" s="261">
        <v>10</v>
      </c>
      <c r="E5158" s="261" t="s">
        <v>6396</v>
      </c>
      <c r="F5158" s="261" t="s">
        <v>111</v>
      </c>
      <c r="G5158" s="261" t="s">
        <v>124</v>
      </c>
      <c r="H5158" s="261" t="s">
        <v>6398</v>
      </c>
    </row>
    <row r="5159" spans="1:8" x14ac:dyDescent="0.2">
      <c r="A5159" t="s">
        <v>21</v>
      </c>
      <c r="B5159" s="261" t="s">
        <v>149</v>
      </c>
      <c r="C5159">
        <f>_xlfn.XLOOKUP(B5159,'2.1.trackMPD'!$R$7:$R$29,'2.1.trackMPD'!$T$7:$T$29)</f>
        <v>6</v>
      </c>
      <c r="D5159" s="261">
        <v>10</v>
      </c>
      <c r="E5159" s="261" t="s">
        <v>6396</v>
      </c>
      <c r="F5159" s="261" t="s">
        <v>111</v>
      </c>
      <c r="G5159" s="261" t="s">
        <v>140</v>
      </c>
      <c r="H5159" s="261" t="s">
        <v>6398</v>
      </c>
    </row>
    <row r="5160" spans="1:8" x14ac:dyDescent="0.2">
      <c r="A5160" t="s">
        <v>21</v>
      </c>
      <c r="B5160" s="261" t="s">
        <v>149</v>
      </c>
      <c r="C5160">
        <f>_xlfn.XLOOKUP(B5160,'2.1.trackMPD'!$R$7:$R$29,'2.1.trackMPD'!$T$7:$T$29)</f>
        <v>6</v>
      </c>
      <c r="D5160" s="261">
        <v>10</v>
      </c>
      <c r="E5160" s="261" t="s">
        <v>6396</v>
      </c>
      <c r="F5160" s="261" t="s">
        <v>110</v>
      </c>
      <c r="G5160" s="261" t="s">
        <v>124</v>
      </c>
      <c r="H5160" s="261" t="s">
        <v>6399</v>
      </c>
    </row>
    <row r="5161" spans="1:8" x14ac:dyDescent="0.2">
      <c r="A5161" t="s">
        <v>21</v>
      </c>
      <c r="B5161" s="261" t="s">
        <v>149</v>
      </c>
      <c r="C5161">
        <f>_xlfn.XLOOKUP(B5161,'2.1.trackMPD'!$R$7:$R$29,'2.1.trackMPD'!$T$7:$T$29)</f>
        <v>6</v>
      </c>
      <c r="D5161" s="261">
        <v>10</v>
      </c>
      <c r="E5161" s="261" t="s">
        <v>6396</v>
      </c>
      <c r="F5161" s="261" t="s">
        <v>110</v>
      </c>
      <c r="G5161" s="261" t="s">
        <v>140</v>
      </c>
      <c r="H5161" s="261" t="s">
        <v>6399</v>
      </c>
    </row>
    <row r="5162" spans="1:8" x14ac:dyDescent="0.2">
      <c r="A5162" t="s">
        <v>21</v>
      </c>
      <c r="B5162" s="261" t="s">
        <v>149</v>
      </c>
      <c r="C5162">
        <f>_xlfn.XLOOKUP(B5162,'2.1.trackMPD'!$R$7:$R$29,'2.1.trackMPD'!$T$7:$T$29)</f>
        <v>6</v>
      </c>
      <c r="D5162" s="261">
        <v>100</v>
      </c>
      <c r="E5162" s="261" t="s">
        <v>6396</v>
      </c>
      <c r="F5162" s="261" t="s">
        <v>110</v>
      </c>
      <c r="G5162" s="261" t="s">
        <v>124</v>
      </c>
      <c r="H5162" s="261" t="s">
        <v>6398</v>
      </c>
    </row>
    <row r="5163" spans="1:8" x14ac:dyDescent="0.2">
      <c r="A5163" t="s">
        <v>21</v>
      </c>
      <c r="B5163" s="261" t="s">
        <v>149</v>
      </c>
      <c r="C5163">
        <f>_xlfn.XLOOKUP(B5163,'2.1.trackMPD'!$R$7:$R$29,'2.1.trackMPD'!$T$7:$T$29)</f>
        <v>6</v>
      </c>
      <c r="D5163" s="261">
        <v>100</v>
      </c>
      <c r="E5163" s="261" t="s">
        <v>6396</v>
      </c>
      <c r="F5163" s="261" t="s">
        <v>110</v>
      </c>
      <c r="G5163" s="261" t="s">
        <v>140</v>
      </c>
      <c r="H5163" s="261" t="s">
        <v>6398</v>
      </c>
    </row>
    <row r="5164" spans="1:8" x14ac:dyDescent="0.2">
      <c r="A5164" t="s">
        <v>21</v>
      </c>
      <c r="B5164" s="261" t="s">
        <v>149</v>
      </c>
      <c r="C5164">
        <f>_xlfn.XLOOKUP(B5164,'2.1.trackMPD'!$R$7:$R$29,'2.1.trackMPD'!$T$7:$T$29)</f>
        <v>6</v>
      </c>
      <c r="D5164" s="261">
        <v>100</v>
      </c>
      <c r="E5164" s="261" t="s">
        <v>6396</v>
      </c>
      <c r="F5164" s="261" t="s">
        <v>111</v>
      </c>
      <c r="G5164" s="261" t="s">
        <v>124</v>
      </c>
      <c r="H5164" s="261" t="s">
        <v>6398</v>
      </c>
    </row>
    <row r="5165" spans="1:8" x14ac:dyDescent="0.2">
      <c r="A5165" t="s">
        <v>21</v>
      </c>
      <c r="B5165" s="261" t="s">
        <v>149</v>
      </c>
      <c r="C5165">
        <f>_xlfn.XLOOKUP(B5165,'2.1.trackMPD'!$R$7:$R$29,'2.1.trackMPD'!$T$7:$T$29)</f>
        <v>6</v>
      </c>
      <c r="D5165" s="261">
        <v>100</v>
      </c>
      <c r="E5165" s="261" t="s">
        <v>6396</v>
      </c>
      <c r="F5165" s="261" t="s">
        <v>111</v>
      </c>
      <c r="G5165" s="261" t="s">
        <v>140</v>
      </c>
      <c r="H5165" s="261" t="s">
        <v>6398</v>
      </c>
    </row>
    <row r="5166" spans="1:8" x14ac:dyDescent="0.2">
      <c r="A5166" t="s">
        <v>21</v>
      </c>
      <c r="B5166" s="261" t="s">
        <v>149</v>
      </c>
      <c r="C5166">
        <f>_xlfn.XLOOKUP(B5166,'2.1.trackMPD'!$R$7:$R$29,'2.1.trackMPD'!$T$7:$T$29)</f>
        <v>6</v>
      </c>
      <c r="D5166" s="261">
        <v>100</v>
      </c>
      <c r="E5166" s="261" t="s">
        <v>6396</v>
      </c>
      <c r="F5166" s="261" t="s">
        <v>110</v>
      </c>
      <c r="G5166" s="261" t="s">
        <v>124</v>
      </c>
      <c r="H5166" s="261" t="s">
        <v>6399</v>
      </c>
    </row>
    <row r="5167" spans="1:8" x14ac:dyDescent="0.2">
      <c r="A5167" t="s">
        <v>21</v>
      </c>
      <c r="B5167" s="261" t="s">
        <v>149</v>
      </c>
      <c r="C5167">
        <f>_xlfn.XLOOKUP(B5167,'2.1.trackMPD'!$R$7:$R$29,'2.1.trackMPD'!$T$7:$T$29)</f>
        <v>6</v>
      </c>
      <c r="D5167" s="261">
        <v>100</v>
      </c>
      <c r="E5167" s="261" t="s">
        <v>6396</v>
      </c>
      <c r="F5167" s="261" t="s">
        <v>110</v>
      </c>
      <c r="G5167" s="261" t="s">
        <v>140</v>
      </c>
      <c r="H5167" s="261" t="s">
        <v>6399</v>
      </c>
    </row>
    <row r="5168" spans="1:8" x14ac:dyDescent="0.2">
      <c r="A5168" t="s">
        <v>21</v>
      </c>
      <c r="B5168" s="261" t="s">
        <v>149</v>
      </c>
      <c r="C5168">
        <f>_xlfn.XLOOKUP(B5168,'2.1.trackMPD'!$R$7:$R$29,'2.1.trackMPD'!$T$7:$T$29)</f>
        <v>6</v>
      </c>
      <c r="D5168" s="261">
        <v>1000</v>
      </c>
      <c r="E5168" s="261" t="s">
        <v>6396</v>
      </c>
      <c r="F5168" s="261" t="s">
        <v>110</v>
      </c>
      <c r="G5168" s="261" t="s">
        <v>124</v>
      </c>
      <c r="H5168" s="261" t="s">
        <v>6398</v>
      </c>
    </row>
    <row r="5169" spans="1:8" x14ac:dyDescent="0.2">
      <c r="A5169" t="s">
        <v>21</v>
      </c>
      <c r="B5169" s="261" t="s">
        <v>149</v>
      </c>
      <c r="C5169">
        <f>_xlfn.XLOOKUP(B5169,'2.1.trackMPD'!$R$7:$R$29,'2.1.trackMPD'!$T$7:$T$29)</f>
        <v>6</v>
      </c>
      <c r="D5169" s="261">
        <v>1000</v>
      </c>
      <c r="E5169" s="261" t="s">
        <v>6396</v>
      </c>
      <c r="F5169" s="261" t="s">
        <v>110</v>
      </c>
      <c r="G5169" s="261" t="s">
        <v>140</v>
      </c>
      <c r="H5169" s="261" t="s">
        <v>6398</v>
      </c>
    </row>
    <row r="5170" spans="1:8" x14ac:dyDescent="0.2">
      <c r="A5170" t="s">
        <v>21</v>
      </c>
      <c r="B5170" s="261" t="s">
        <v>149</v>
      </c>
      <c r="C5170">
        <f>_xlfn.XLOOKUP(B5170,'2.1.trackMPD'!$R$7:$R$29,'2.1.trackMPD'!$T$7:$T$29)</f>
        <v>6</v>
      </c>
      <c r="D5170" s="261">
        <v>1000</v>
      </c>
      <c r="E5170" s="261" t="s">
        <v>6396</v>
      </c>
      <c r="F5170" s="261" t="s">
        <v>111</v>
      </c>
      <c r="G5170" s="261" t="s">
        <v>124</v>
      </c>
      <c r="H5170" s="261" t="s">
        <v>6398</v>
      </c>
    </row>
    <row r="5171" spans="1:8" x14ac:dyDescent="0.2">
      <c r="A5171" t="s">
        <v>21</v>
      </c>
      <c r="B5171" s="261" t="s">
        <v>149</v>
      </c>
      <c r="C5171">
        <f>_xlfn.XLOOKUP(B5171,'2.1.trackMPD'!$R$7:$R$29,'2.1.trackMPD'!$T$7:$T$29)</f>
        <v>6</v>
      </c>
      <c r="D5171" s="261">
        <v>1000</v>
      </c>
      <c r="E5171" s="261" t="s">
        <v>6396</v>
      </c>
      <c r="F5171" s="261" t="s">
        <v>111</v>
      </c>
      <c r="G5171" s="261" t="s">
        <v>140</v>
      </c>
      <c r="H5171" s="261" t="s">
        <v>6398</v>
      </c>
    </row>
    <row r="5172" spans="1:8" x14ac:dyDescent="0.2">
      <c r="A5172" t="s">
        <v>21</v>
      </c>
      <c r="B5172" s="261" t="s">
        <v>149</v>
      </c>
      <c r="C5172">
        <f>_xlfn.XLOOKUP(B5172,'2.1.trackMPD'!$R$7:$R$29,'2.1.trackMPD'!$T$7:$T$29)</f>
        <v>6</v>
      </c>
      <c r="D5172" s="261">
        <v>1000</v>
      </c>
      <c r="E5172" s="261" t="s">
        <v>6396</v>
      </c>
      <c r="F5172" s="261" t="s">
        <v>110</v>
      </c>
      <c r="G5172" s="261" t="s">
        <v>124</v>
      </c>
      <c r="H5172" s="261" t="s">
        <v>6399</v>
      </c>
    </row>
    <row r="5173" spans="1:8" x14ac:dyDescent="0.2">
      <c r="A5173" t="s">
        <v>21</v>
      </c>
      <c r="B5173" s="261" t="s">
        <v>149</v>
      </c>
      <c r="C5173">
        <f>_xlfn.XLOOKUP(B5173,'2.1.trackMPD'!$R$7:$R$29,'2.1.trackMPD'!$T$7:$T$29)</f>
        <v>6</v>
      </c>
      <c r="D5173" s="261">
        <v>1000</v>
      </c>
      <c r="E5173" s="261" t="s">
        <v>6396</v>
      </c>
      <c r="F5173" s="261" t="s">
        <v>110</v>
      </c>
      <c r="G5173" s="261" t="s">
        <v>140</v>
      </c>
      <c r="H5173" s="261" t="s">
        <v>6399</v>
      </c>
    </row>
    <row r="5174" spans="1:8" x14ac:dyDescent="0.2">
      <c r="A5174" t="s">
        <v>21</v>
      </c>
      <c r="B5174" s="261" t="s">
        <v>149</v>
      </c>
      <c r="C5174">
        <f>_xlfn.XLOOKUP(B5174,'2.1.trackMPD'!$R$7:$R$29,'2.1.trackMPD'!$T$7:$T$29)</f>
        <v>6</v>
      </c>
      <c r="D5174" s="261">
        <v>5000</v>
      </c>
      <c r="E5174" s="261" t="s">
        <v>6396</v>
      </c>
      <c r="F5174" s="261" t="s">
        <v>110</v>
      </c>
      <c r="G5174" s="261" t="s">
        <v>124</v>
      </c>
      <c r="H5174" s="261" t="s">
        <v>6398</v>
      </c>
    </row>
    <row r="5175" spans="1:8" x14ac:dyDescent="0.2">
      <c r="A5175" t="s">
        <v>21</v>
      </c>
      <c r="B5175" s="261" t="s">
        <v>149</v>
      </c>
      <c r="C5175">
        <f>_xlfn.XLOOKUP(B5175,'2.1.trackMPD'!$R$7:$R$29,'2.1.trackMPD'!$T$7:$T$29)</f>
        <v>6</v>
      </c>
      <c r="D5175" s="261">
        <v>5000</v>
      </c>
      <c r="E5175" s="261" t="s">
        <v>6396</v>
      </c>
      <c r="F5175" s="261" t="s">
        <v>110</v>
      </c>
      <c r="G5175" s="261" t="s">
        <v>140</v>
      </c>
      <c r="H5175" s="261" t="s">
        <v>6398</v>
      </c>
    </row>
    <row r="5176" spans="1:8" x14ac:dyDescent="0.2">
      <c r="A5176" t="s">
        <v>21</v>
      </c>
      <c r="B5176" s="261" t="s">
        <v>149</v>
      </c>
      <c r="C5176">
        <f>_xlfn.XLOOKUP(B5176,'2.1.trackMPD'!$R$7:$R$29,'2.1.trackMPD'!$T$7:$T$29)</f>
        <v>6</v>
      </c>
      <c r="D5176" s="261">
        <v>5000</v>
      </c>
      <c r="E5176" s="261" t="s">
        <v>6396</v>
      </c>
      <c r="F5176" s="261" t="s">
        <v>111</v>
      </c>
      <c r="G5176" s="261" t="s">
        <v>124</v>
      </c>
      <c r="H5176" s="261" t="s">
        <v>6398</v>
      </c>
    </row>
    <row r="5177" spans="1:8" x14ac:dyDescent="0.2">
      <c r="A5177" t="s">
        <v>21</v>
      </c>
      <c r="B5177" s="261" t="s">
        <v>149</v>
      </c>
      <c r="C5177">
        <f>_xlfn.XLOOKUP(B5177,'2.1.trackMPD'!$R$7:$R$29,'2.1.trackMPD'!$T$7:$T$29)</f>
        <v>6</v>
      </c>
      <c r="D5177" s="261">
        <v>5000</v>
      </c>
      <c r="E5177" s="261" t="s">
        <v>6396</v>
      </c>
      <c r="F5177" s="261" t="s">
        <v>111</v>
      </c>
      <c r="G5177" s="261" t="s">
        <v>140</v>
      </c>
      <c r="H5177" s="261" t="s">
        <v>6398</v>
      </c>
    </row>
    <row r="5178" spans="1:8" x14ac:dyDescent="0.2">
      <c r="A5178" t="s">
        <v>21</v>
      </c>
      <c r="B5178" s="261" t="s">
        <v>149</v>
      </c>
      <c r="C5178">
        <f>_xlfn.XLOOKUP(B5178,'2.1.trackMPD'!$R$7:$R$29,'2.1.trackMPD'!$T$7:$T$29)</f>
        <v>6</v>
      </c>
      <c r="D5178" s="261">
        <v>5000</v>
      </c>
      <c r="E5178" s="261" t="s">
        <v>6396</v>
      </c>
      <c r="F5178" s="261" t="s">
        <v>110</v>
      </c>
      <c r="G5178" s="261" t="s">
        <v>124</v>
      </c>
      <c r="H5178" s="261" t="s">
        <v>6399</v>
      </c>
    </row>
    <row r="5179" spans="1:8" x14ac:dyDescent="0.2">
      <c r="A5179" t="s">
        <v>21</v>
      </c>
      <c r="B5179" s="261" t="s">
        <v>149</v>
      </c>
      <c r="C5179">
        <f>_xlfn.XLOOKUP(B5179,'2.1.trackMPD'!$R$7:$R$29,'2.1.trackMPD'!$T$7:$T$29)</f>
        <v>6</v>
      </c>
      <c r="D5179" s="261">
        <v>5000</v>
      </c>
      <c r="E5179" s="261" t="s">
        <v>6396</v>
      </c>
      <c r="F5179" s="261" t="s">
        <v>110</v>
      </c>
      <c r="G5179" s="261" t="s">
        <v>140</v>
      </c>
      <c r="H5179" s="261" t="s">
        <v>6399</v>
      </c>
    </row>
    <row r="5180" spans="1:8" x14ac:dyDescent="0.2">
      <c r="A5180" t="s">
        <v>21</v>
      </c>
      <c r="B5180" s="261" t="s">
        <v>149</v>
      </c>
      <c r="C5180">
        <f>_xlfn.XLOOKUP(B5180,'2.1.trackMPD'!$R$7:$R$29,'2.1.trackMPD'!$T$7:$T$29)</f>
        <v>6</v>
      </c>
      <c r="D5180" s="261">
        <v>1</v>
      </c>
      <c r="E5180" s="261" t="s">
        <v>6400</v>
      </c>
      <c r="F5180" s="261" t="s">
        <v>110</v>
      </c>
      <c r="G5180" s="261" t="s">
        <v>124</v>
      </c>
      <c r="H5180" s="261" t="s">
        <v>6398</v>
      </c>
    </row>
    <row r="5181" spans="1:8" x14ac:dyDescent="0.2">
      <c r="A5181" t="s">
        <v>21</v>
      </c>
      <c r="B5181" s="261" t="s">
        <v>149</v>
      </c>
      <c r="C5181">
        <f>_xlfn.XLOOKUP(B5181,'2.1.trackMPD'!$R$7:$R$29,'2.1.trackMPD'!$T$7:$T$29)</f>
        <v>6</v>
      </c>
      <c r="D5181" s="261">
        <v>1</v>
      </c>
      <c r="E5181" s="261" t="s">
        <v>6400</v>
      </c>
      <c r="F5181" s="261" t="s">
        <v>110</v>
      </c>
      <c r="G5181" s="261" t="s">
        <v>140</v>
      </c>
      <c r="H5181" s="261" t="s">
        <v>6398</v>
      </c>
    </row>
    <row r="5182" spans="1:8" x14ac:dyDescent="0.2">
      <c r="A5182" t="s">
        <v>21</v>
      </c>
      <c r="B5182" s="261" t="s">
        <v>149</v>
      </c>
      <c r="C5182">
        <f>_xlfn.XLOOKUP(B5182,'2.1.trackMPD'!$R$7:$R$29,'2.1.trackMPD'!$T$7:$T$29)</f>
        <v>6</v>
      </c>
      <c r="D5182" s="261">
        <v>1</v>
      </c>
      <c r="E5182" s="261" t="s">
        <v>6400</v>
      </c>
      <c r="F5182" s="261" t="s">
        <v>111</v>
      </c>
      <c r="G5182" s="261" t="s">
        <v>124</v>
      </c>
      <c r="H5182" s="261" t="s">
        <v>6398</v>
      </c>
    </row>
    <row r="5183" spans="1:8" x14ac:dyDescent="0.2">
      <c r="A5183" t="s">
        <v>21</v>
      </c>
      <c r="B5183" s="261" t="s">
        <v>149</v>
      </c>
      <c r="C5183">
        <f>_xlfn.XLOOKUP(B5183,'2.1.trackMPD'!$R$7:$R$29,'2.1.trackMPD'!$T$7:$T$29)</f>
        <v>6</v>
      </c>
      <c r="D5183" s="261">
        <v>1</v>
      </c>
      <c r="E5183" s="261" t="s">
        <v>6400</v>
      </c>
      <c r="F5183" s="261" t="s">
        <v>111</v>
      </c>
      <c r="G5183" s="261" t="s">
        <v>140</v>
      </c>
      <c r="H5183" s="261" t="s">
        <v>6398</v>
      </c>
    </row>
    <row r="5184" spans="1:8" x14ac:dyDescent="0.2">
      <c r="A5184" t="s">
        <v>21</v>
      </c>
      <c r="B5184" s="261" t="s">
        <v>149</v>
      </c>
      <c r="C5184">
        <f>_xlfn.XLOOKUP(B5184,'2.1.trackMPD'!$R$7:$R$29,'2.1.trackMPD'!$T$7:$T$29)</f>
        <v>6</v>
      </c>
      <c r="D5184" s="261">
        <v>1</v>
      </c>
      <c r="E5184" s="261" t="s">
        <v>6400</v>
      </c>
      <c r="F5184" s="261" t="s">
        <v>110</v>
      </c>
      <c r="G5184" s="261" t="s">
        <v>124</v>
      </c>
      <c r="H5184" s="261" t="s">
        <v>6399</v>
      </c>
    </row>
    <row r="5185" spans="1:8" x14ac:dyDescent="0.2">
      <c r="A5185" t="s">
        <v>21</v>
      </c>
      <c r="B5185" s="261" t="s">
        <v>149</v>
      </c>
      <c r="C5185">
        <f>_xlfn.XLOOKUP(B5185,'2.1.trackMPD'!$R$7:$R$29,'2.1.trackMPD'!$T$7:$T$29)</f>
        <v>6</v>
      </c>
      <c r="D5185" s="261">
        <v>1</v>
      </c>
      <c r="E5185" s="261" t="s">
        <v>6400</v>
      </c>
      <c r="F5185" s="261" t="s">
        <v>110</v>
      </c>
      <c r="G5185" s="261" t="s">
        <v>140</v>
      </c>
      <c r="H5185" s="261" t="s">
        <v>6399</v>
      </c>
    </row>
    <row r="5186" spans="1:8" x14ac:dyDescent="0.2">
      <c r="A5186" t="s">
        <v>21</v>
      </c>
      <c r="B5186" s="261" t="s">
        <v>149</v>
      </c>
      <c r="C5186">
        <f>_xlfn.XLOOKUP(B5186,'2.1.trackMPD'!$R$7:$R$29,'2.1.trackMPD'!$T$7:$T$29)</f>
        <v>6</v>
      </c>
      <c r="D5186" s="261">
        <v>10</v>
      </c>
      <c r="E5186" s="261" t="s">
        <v>6400</v>
      </c>
      <c r="F5186" s="261" t="s">
        <v>110</v>
      </c>
      <c r="G5186" s="261" t="s">
        <v>124</v>
      </c>
      <c r="H5186" s="261" t="s">
        <v>6398</v>
      </c>
    </row>
    <row r="5187" spans="1:8" x14ac:dyDescent="0.2">
      <c r="A5187" t="s">
        <v>21</v>
      </c>
      <c r="B5187" s="261" t="s">
        <v>149</v>
      </c>
      <c r="C5187">
        <f>_xlfn.XLOOKUP(B5187,'2.1.trackMPD'!$R$7:$R$29,'2.1.trackMPD'!$T$7:$T$29)</f>
        <v>6</v>
      </c>
      <c r="D5187" s="261">
        <v>10</v>
      </c>
      <c r="E5187" s="261" t="s">
        <v>6400</v>
      </c>
      <c r="F5187" s="261" t="s">
        <v>110</v>
      </c>
      <c r="G5187" s="261" t="s">
        <v>140</v>
      </c>
      <c r="H5187" s="261" t="s">
        <v>6398</v>
      </c>
    </row>
    <row r="5188" spans="1:8" x14ac:dyDescent="0.2">
      <c r="A5188" t="s">
        <v>21</v>
      </c>
      <c r="B5188" s="261" t="s">
        <v>149</v>
      </c>
      <c r="C5188">
        <f>_xlfn.XLOOKUP(B5188,'2.1.trackMPD'!$R$7:$R$29,'2.1.trackMPD'!$T$7:$T$29)</f>
        <v>6</v>
      </c>
      <c r="D5188" s="261">
        <v>10</v>
      </c>
      <c r="E5188" s="261" t="s">
        <v>6400</v>
      </c>
      <c r="F5188" s="261" t="s">
        <v>111</v>
      </c>
      <c r="G5188" s="261" t="s">
        <v>124</v>
      </c>
      <c r="H5188" s="261" t="s">
        <v>6398</v>
      </c>
    </row>
    <row r="5189" spans="1:8" x14ac:dyDescent="0.2">
      <c r="A5189" t="s">
        <v>21</v>
      </c>
      <c r="B5189" s="261" t="s">
        <v>149</v>
      </c>
      <c r="C5189">
        <f>_xlfn.XLOOKUP(B5189,'2.1.trackMPD'!$R$7:$R$29,'2.1.trackMPD'!$T$7:$T$29)</f>
        <v>6</v>
      </c>
      <c r="D5189" s="261">
        <v>10</v>
      </c>
      <c r="E5189" s="261" t="s">
        <v>6400</v>
      </c>
      <c r="F5189" s="261" t="s">
        <v>111</v>
      </c>
      <c r="G5189" s="261" t="s">
        <v>140</v>
      </c>
      <c r="H5189" s="261" t="s">
        <v>6398</v>
      </c>
    </row>
    <row r="5190" spans="1:8" x14ac:dyDescent="0.2">
      <c r="A5190" t="s">
        <v>21</v>
      </c>
      <c r="B5190" s="261" t="s">
        <v>149</v>
      </c>
      <c r="C5190">
        <f>_xlfn.XLOOKUP(B5190,'2.1.trackMPD'!$R$7:$R$29,'2.1.trackMPD'!$T$7:$T$29)</f>
        <v>6</v>
      </c>
      <c r="D5190" s="261">
        <v>10</v>
      </c>
      <c r="E5190" s="261" t="s">
        <v>6400</v>
      </c>
      <c r="F5190" s="261" t="s">
        <v>110</v>
      </c>
      <c r="G5190" s="261" t="s">
        <v>124</v>
      </c>
      <c r="H5190" s="261" t="s">
        <v>6399</v>
      </c>
    </row>
    <row r="5191" spans="1:8" x14ac:dyDescent="0.2">
      <c r="A5191" t="s">
        <v>21</v>
      </c>
      <c r="B5191" s="261" t="s">
        <v>149</v>
      </c>
      <c r="C5191">
        <f>_xlfn.XLOOKUP(B5191,'2.1.trackMPD'!$R$7:$R$29,'2.1.trackMPD'!$T$7:$T$29)</f>
        <v>6</v>
      </c>
      <c r="D5191" s="261">
        <v>10</v>
      </c>
      <c r="E5191" s="261" t="s">
        <v>6400</v>
      </c>
      <c r="F5191" s="261" t="s">
        <v>110</v>
      </c>
      <c r="G5191" s="261" t="s">
        <v>140</v>
      </c>
      <c r="H5191" s="261" t="s">
        <v>6399</v>
      </c>
    </row>
    <row r="5192" spans="1:8" x14ac:dyDescent="0.2">
      <c r="A5192" t="s">
        <v>21</v>
      </c>
      <c r="B5192" s="261" t="s">
        <v>149</v>
      </c>
      <c r="C5192">
        <f>_xlfn.XLOOKUP(B5192,'2.1.trackMPD'!$R$7:$R$29,'2.1.trackMPD'!$T$7:$T$29)</f>
        <v>6</v>
      </c>
      <c r="D5192" s="261">
        <v>100</v>
      </c>
      <c r="E5192" s="261" t="s">
        <v>6400</v>
      </c>
      <c r="F5192" s="261" t="s">
        <v>110</v>
      </c>
      <c r="G5192" s="261" t="s">
        <v>124</v>
      </c>
      <c r="H5192" s="261" t="s">
        <v>6398</v>
      </c>
    </row>
    <row r="5193" spans="1:8" x14ac:dyDescent="0.2">
      <c r="A5193" t="s">
        <v>21</v>
      </c>
      <c r="B5193" s="261" t="s">
        <v>149</v>
      </c>
      <c r="C5193">
        <f>_xlfn.XLOOKUP(B5193,'2.1.trackMPD'!$R$7:$R$29,'2.1.trackMPD'!$T$7:$T$29)</f>
        <v>6</v>
      </c>
      <c r="D5193" s="261">
        <v>100</v>
      </c>
      <c r="E5193" s="261" t="s">
        <v>6400</v>
      </c>
      <c r="F5193" s="261" t="s">
        <v>110</v>
      </c>
      <c r="G5193" s="261" t="s">
        <v>140</v>
      </c>
      <c r="H5193" s="261" t="s">
        <v>6398</v>
      </c>
    </row>
    <row r="5194" spans="1:8" x14ac:dyDescent="0.2">
      <c r="A5194" t="s">
        <v>21</v>
      </c>
      <c r="B5194" s="261" t="s">
        <v>149</v>
      </c>
      <c r="C5194">
        <f>_xlfn.XLOOKUP(B5194,'2.1.trackMPD'!$R$7:$R$29,'2.1.trackMPD'!$T$7:$T$29)</f>
        <v>6</v>
      </c>
      <c r="D5194" s="261">
        <v>100</v>
      </c>
      <c r="E5194" s="261" t="s">
        <v>6400</v>
      </c>
      <c r="F5194" s="261" t="s">
        <v>111</v>
      </c>
      <c r="G5194" s="261" t="s">
        <v>124</v>
      </c>
      <c r="H5194" s="261" t="s">
        <v>6398</v>
      </c>
    </row>
    <row r="5195" spans="1:8" x14ac:dyDescent="0.2">
      <c r="A5195" t="s">
        <v>21</v>
      </c>
      <c r="B5195" s="261" t="s">
        <v>149</v>
      </c>
      <c r="C5195">
        <f>_xlfn.XLOOKUP(B5195,'2.1.trackMPD'!$R$7:$R$29,'2.1.trackMPD'!$T$7:$T$29)</f>
        <v>6</v>
      </c>
      <c r="D5195" s="261">
        <v>100</v>
      </c>
      <c r="E5195" s="261" t="s">
        <v>6400</v>
      </c>
      <c r="F5195" s="261" t="s">
        <v>111</v>
      </c>
      <c r="G5195" s="261" t="s">
        <v>140</v>
      </c>
      <c r="H5195" s="261" t="s">
        <v>6398</v>
      </c>
    </row>
    <row r="5196" spans="1:8" x14ac:dyDescent="0.2">
      <c r="A5196" t="s">
        <v>21</v>
      </c>
      <c r="B5196" s="261" t="s">
        <v>149</v>
      </c>
      <c r="C5196">
        <f>_xlfn.XLOOKUP(B5196,'2.1.trackMPD'!$R$7:$R$29,'2.1.trackMPD'!$T$7:$T$29)</f>
        <v>6</v>
      </c>
      <c r="D5196" s="261">
        <v>100</v>
      </c>
      <c r="E5196" s="261" t="s">
        <v>6400</v>
      </c>
      <c r="F5196" s="261" t="s">
        <v>110</v>
      </c>
      <c r="G5196" s="261" t="s">
        <v>124</v>
      </c>
      <c r="H5196" s="261" t="s">
        <v>6399</v>
      </c>
    </row>
    <row r="5197" spans="1:8" x14ac:dyDescent="0.2">
      <c r="A5197" t="s">
        <v>21</v>
      </c>
      <c r="B5197" s="261" t="s">
        <v>149</v>
      </c>
      <c r="C5197">
        <f>_xlfn.XLOOKUP(B5197,'2.1.trackMPD'!$R$7:$R$29,'2.1.trackMPD'!$T$7:$T$29)</f>
        <v>6</v>
      </c>
      <c r="D5197" s="261">
        <v>100</v>
      </c>
      <c r="E5197" s="261" t="s">
        <v>6400</v>
      </c>
      <c r="F5197" s="261" t="s">
        <v>110</v>
      </c>
      <c r="G5197" s="261" t="s">
        <v>140</v>
      </c>
      <c r="H5197" s="261" t="s">
        <v>6399</v>
      </c>
    </row>
    <row r="5198" spans="1:8" x14ac:dyDescent="0.2">
      <c r="A5198" t="s">
        <v>21</v>
      </c>
      <c r="B5198" s="261" t="s">
        <v>149</v>
      </c>
      <c r="C5198">
        <f>_xlfn.XLOOKUP(B5198,'2.1.trackMPD'!$R$7:$R$29,'2.1.trackMPD'!$T$7:$T$29)</f>
        <v>6</v>
      </c>
      <c r="D5198" s="261">
        <v>1000</v>
      </c>
      <c r="E5198" s="261" t="s">
        <v>6400</v>
      </c>
      <c r="F5198" s="261" t="s">
        <v>110</v>
      </c>
      <c r="G5198" s="261" t="s">
        <v>124</v>
      </c>
      <c r="H5198" s="261" t="s">
        <v>6398</v>
      </c>
    </row>
    <row r="5199" spans="1:8" x14ac:dyDescent="0.2">
      <c r="A5199" t="s">
        <v>21</v>
      </c>
      <c r="B5199" s="261" t="s">
        <v>149</v>
      </c>
      <c r="C5199">
        <f>_xlfn.XLOOKUP(B5199,'2.1.trackMPD'!$R$7:$R$29,'2.1.trackMPD'!$T$7:$T$29)</f>
        <v>6</v>
      </c>
      <c r="D5199" s="261">
        <v>1000</v>
      </c>
      <c r="E5199" s="261" t="s">
        <v>6400</v>
      </c>
      <c r="F5199" s="261" t="s">
        <v>110</v>
      </c>
      <c r="G5199" s="261" t="s">
        <v>140</v>
      </c>
      <c r="H5199" s="261" t="s">
        <v>6398</v>
      </c>
    </row>
    <row r="5200" spans="1:8" x14ac:dyDescent="0.2">
      <c r="A5200" t="s">
        <v>21</v>
      </c>
      <c r="B5200" s="261" t="s">
        <v>149</v>
      </c>
      <c r="C5200">
        <f>_xlfn.XLOOKUP(B5200,'2.1.trackMPD'!$R$7:$R$29,'2.1.trackMPD'!$T$7:$T$29)</f>
        <v>6</v>
      </c>
      <c r="D5200" s="261">
        <v>1000</v>
      </c>
      <c r="E5200" s="261" t="s">
        <v>6400</v>
      </c>
      <c r="F5200" s="261" t="s">
        <v>111</v>
      </c>
      <c r="G5200" s="261" t="s">
        <v>124</v>
      </c>
      <c r="H5200" s="261" t="s">
        <v>6398</v>
      </c>
    </row>
    <row r="5201" spans="1:8" x14ac:dyDescent="0.2">
      <c r="A5201" t="s">
        <v>21</v>
      </c>
      <c r="B5201" s="261" t="s">
        <v>149</v>
      </c>
      <c r="C5201">
        <f>_xlfn.XLOOKUP(B5201,'2.1.trackMPD'!$R$7:$R$29,'2.1.trackMPD'!$T$7:$T$29)</f>
        <v>6</v>
      </c>
      <c r="D5201" s="261">
        <v>1000</v>
      </c>
      <c r="E5201" s="261" t="s">
        <v>6400</v>
      </c>
      <c r="F5201" s="261" t="s">
        <v>111</v>
      </c>
      <c r="G5201" s="261" t="s">
        <v>140</v>
      </c>
      <c r="H5201" s="261" t="s">
        <v>6398</v>
      </c>
    </row>
    <row r="5202" spans="1:8" x14ac:dyDescent="0.2">
      <c r="A5202" t="s">
        <v>21</v>
      </c>
      <c r="B5202" s="261" t="s">
        <v>149</v>
      </c>
      <c r="C5202">
        <f>_xlfn.XLOOKUP(B5202,'2.1.trackMPD'!$R$7:$R$29,'2.1.trackMPD'!$T$7:$T$29)</f>
        <v>6</v>
      </c>
      <c r="D5202" s="261">
        <v>1000</v>
      </c>
      <c r="E5202" s="261" t="s">
        <v>6400</v>
      </c>
      <c r="F5202" s="261" t="s">
        <v>110</v>
      </c>
      <c r="G5202" s="261" t="s">
        <v>124</v>
      </c>
      <c r="H5202" s="261" t="s">
        <v>6399</v>
      </c>
    </row>
    <row r="5203" spans="1:8" x14ac:dyDescent="0.2">
      <c r="A5203" t="s">
        <v>21</v>
      </c>
      <c r="B5203" s="261" t="s">
        <v>149</v>
      </c>
      <c r="C5203">
        <f>_xlfn.XLOOKUP(B5203,'2.1.trackMPD'!$R$7:$R$29,'2.1.trackMPD'!$T$7:$T$29)</f>
        <v>6</v>
      </c>
      <c r="D5203" s="261">
        <v>1000</v>
      </c>
      <c r="E5203" s="261" t="s">
        <v>6400</v>
      </c>
      <c r="F5203" s="261" t="s">
        <v>110</v>
      </c>
      <c r="G5203" s="261" t="s">
        <v>140</v>
      </c>
      <c r="H5203" s="261" t="s">
        <v>6399</v>
      </c>
    </row>
    <row r="5204" spans="1:8" x14ac:dyDescent="0.2">
      <c r="A5204" t="s">
        <v>21</v>
      </c>
      <c r="B5204" s="261" t="s">
        <v>149</v>
      </c>
      <c r="C5204">
        <f>_xlfn.XLOOKUP(B5204,'2.1.trackMPD'!$R$7:$R$29,'2.1.trackMPD'!$T$7:$T$29)</f>
        <v>6</v>
      </c>
      <c r="D5204" s="261">
        <v>5000</v>
      </c>
      <c r="E5204" s="261" t="s">
        <v>6400</v>
      </c>
      <c r="F5204" s="261" t="s">
        <v>110</v>
      </c>
      <c r="G5204" s="261" t="s">
        <v>124</v>
      </c>
      <c r="H5204" s="261" t="s">
        <v>6398</v>
      </c>
    </row>
    <row r="5205" spans="1:8" x14ac:dyDescent="0.2">
      <c r="A5205" t="s">
        <v>21</v>
      </c>
      <c r="B5205" s="261" t="s">
        <v>149</v>
      </c>
      <c r="C5205">
        <f>_xlfn.XLOOKUP(B5205,'2.1.trackMPD'!$R$7:$R$29,'2.1.trackMPD'!$T$7:$T$29)</f>
        <v>6</v>
      </c>
      <c r="D5205" s="261">
        <v>5000</v>
      </c>
      <c r="E5205" s="261" t="s">
        <v>6400</v>
      </c>
      <c r="F5205" s="261" t="s">
        <v>110</v>
      </c>
      <c r="G5205" s="261" t="s">
        <v>140</v>
      </c>
      <c r="H5205" s="261" t="s">
        <v>6398</v>
      </c>
    </row>
    <row r="5206" spans="1:8" x14ac:dyDescent="0.2">
      <c r="A5206" t="s">
        <v>21</v>
      </c>
      <c r="B5206" s="261" t="s">
        <v>149</v>
      </c>
      <c r="C5206">
        <f>_xlfn.XLOOKUP(B5206,'2.1.trackMPD'!$R$7:$R$29,'2.1.trackMPD'!$T$7:$T$29)</f>
        <v>6</v>
      </c>
      <c r="D5206" s="261">
        <v>5000</v>
      </c>
      <c r="E5206" s="261" t="s">
        <v>6400</v>
      </c>
      <c r="F5206" s="261" t="s">
        <v>111</v>
      </c>
      <c r="G5206" s="261" t="s">
        <v>124</v>
      </c>
      <c r="H5206" s="261" t="s">
        <v>6398</v>
      </c>
    </row>
    <row r="5207" spans="1:8" x14ac:dyDescent="0.2">
      <c r="A5207" t="s">
        <v>21</v>
      </c>
      <c r="B5207" s="261" t="s">
        <v>149</v>
      </c>
      <c r="C5207">
        <f>_xlfn.XLOOKUP(B5207,'2.1.trackMPD'!$R$7:$R$29,'2.1.trackMPD'!$T$7:$T$29)</f>
        <v>6</v>
      </c>
      <c r="D5207" s="261">
        <v>5000</v>
      </c>
      <c r="E5207" s="261" t="s">
        <v>6400</v>
      </c>
      <c r="F5207" s="261" t="s">
        <v>111</v>
      </c>
      <c r="G5207" s="261" t="s">
        <v>140</v>
      </c>
      <c r="H5207" s="261" t="s">
        <v>6398</v>
      </c>
    </row>
    <row r="5208" spans="1:8" x14ac:dyDescent="0.2">
      <c r="A5208" t="s">
        <v>21</v>
      </c>
      <c r="B5208" s="261" t="s">
        <v>149</v>
      </c>
      <c r="C5208">
        <f>_xlfn.XLOOKUP(B5208,'2.1.trackMPD'!$R$7:$R$29,'2.1.trackMPD'!$T$7:$T$29)</f>
        <v>6</v>
      </c>
      <c r="D5208" s="261">
        <v>5000</v>
      </c>
      <c r="E5208" s="261" t="s">
        <v>6400</v>
      </c>
      <c r="F5208" s="261" t="s">
        <v>110</v>
      </c>
      <c r="G5208" s="261" t="s">
        <v>124</v>
      </c>
      <c r="H5208" s="261" t="s">
        <v>6399</v>
      </c>
    </row>
    <row r="5209" spans="1:8" x14ac:dyDescent="0.2">
      <c r="A5209" t="s">
        <v>21</v>
      </c>
      <c r="B5209" s="261" t="s">
        <v>149</v>
      </c>
      <c r="C5209">
        <f>_xlfn.XLOOKUP(B5209,'2.1.trackMPD'!$R$7:$R$29,'2.1.trackMPD'!$T$7:$T$29)</f>
        <v>6</v>
      </c>
      <c r="D5209" s="261">
        <v>5000</v>
      </c>
      <c r="E5209" s="261" t="s">
        <v>6400</v>
      </c>
      <c r="F5209" s="261" t="s">
        <v>110</v>
      </c>
      <c r="G5209" s="261" t="s">
        <v>140</v>
      </c>
      <c r="H5209" s="261" t="s">
        <v>6399</v>
      </c>
    </row>
    <row r="5210" spans="1:8" x14ac:dyDescent="0.2">
      <c r="A5210" t="s">
        <v>21</v>
      </c>
      <c r="B5210" s="261" t="s">
        <v>149</v>
      </c>
      <c r="C5210">
        <f>_xlfn.XLOOKUP(B5210,'2.1.trackMPD'!$R$7:$R$29,'2.1.trackMPD'!$T$7:$T$29)</f>
        <v>6</v>
      </c>
      <c r="D5210" s="261">
        <v>1</v>
      </c>
      <c r="E5210" s="261" t="s">
        <v>6401</v>
      </c>
      <c r="F5210" s="261" t="s">
        <v>110</v>
      </c>
      <c r="G5210" s="261" t="s">
        <v>124</v>
      </c>
      <c r="H5210" s="261" t="s">
        <v>6398</v>
      </c>
    </row>
    <row r="5211" spans="1:8" x14ac:dyDescent="0.2">
      <c r="A5211" t="s">
        <v>21</v>
      </c>
      <c r="B5211" s="261" t="s">
        <v>149</v>
      </c>
      <c r="C5211">
        <f>_xlfn.XLOOKUP(B5211,'2.1.trackMPD'!$R$7:$R$29,'2.1.trackMPD'!$T$7:$T$29)</f>
        <v>6</v>
      </c>
      <c r="D5211" s="261">
        <v>1</v>
      </c>
      <c r="E5211" s="261" t="s">
        <v>6401</v>
      </c>
      <c r="F5211" s="261" t="s">
        <v>110</v>
      </c>
      <c r="G5211" s="261" t="s">
        <v>140</v>
      </c>
      <c r="H5211" s="261" t="s">
        <v>6398</v>
      </c>
    </row>
    <row r="5212" spans="1:8" x14ac:dyDescent="0.2">
      <c r="A5212" t="s">
        <v>21</v>
      </c>
      <c r="B5212" s="261" t="s">
        <v>149</v>
      </c>
      <c r="C5212">
        <f>_xlfn.XLOOKUP(B5212,'2.1.trackMPD'!$R$7:$R$29,'2.1.trackMPD'!$T$7:$T$29)</f>
        <v>6</v>
      </c>
      <c r="D5212" s="261">
        <v>1</v>
      </c>
      <c r="E5212" s="261" t="s">
        <v>6401</v>
      </c>
      <c r="F5212" s="261" t="s">
        <v>111</v>
      </c>
      <c r="G5212" s="261" t="s">
        <v>124</v>
      </c>
      <c r="H5212" s="261" t="s">
        <v>6398</v>
      </c>
    </row>
    <row r="5213" spans="1:8" x14ac:dyDescent="0.2">
      <c r="A5213" t="s">
        <v>21</v>
      </c>
      <c r="B5213" s="261" t="s">
        <v>149</v>
      </c>
      <c r="C5213">
        <f>_xlfn.XLOOKUP(B5213,'2.1.trackMPD'!$R$7:$R$29,'2.1.trackMPD'!$T$7:$T$29)</f>
        <v>6</v>
      </c>
      <c r="D5213" s="261">
        <v>1</v>
      </c>
      <c r="E5213" s="261" t="s">
        <v>6401</v>
      </c>
      <c r="F5213" s="261" t="s">
        <v>111</v>
      </c>
      <c r="G5213" s="261" t="s">
        <v>140</v>
      </c>
      <c r="H5213" s="261" t="s">
        <v>6398</v>
      </c>
    </row>
    <row r="5214" spans="1:8" x14ac:dyDescent="0.2">
      <c r="A5214" t="s">
        <v>21</v>
      </c>
      <c r="B5214" s="261" t="s">
        <v>149</v>
      </c>
      <c r="C5214">
        <f>_xlfn.XLOOKUP(B5214,'2.1.trackMPD'!$R$7:$R$29,'2.1.trackMPD'!$T$7:$T$29)</f>
        <v>6</v>
      </c>
      <c r="D5214" s="261">
        <v>1</v>
      </c>
      <c r="E5214" s="261" t="s">
        <v>6401</v>
      </c>
      <c r="F5214" s="261" t="s">
        <v>110</v>
      </c>
      <c r="G5214" s="261" t="s">
        <v>124</v>
      </c>
      <c r="H5214" s="261" t="s">
        <v>6399</v>
      </c>
    </row>
    <row r="5215" spans="1:8" x14ac:dyDescent="0.2">
      <c r="A5215" t="s">
        <v>21</v>
      </c>
      <c r="B5215" s="261" t="s">
        <v>149</v>
      </c>
      <c r="C5215">
        <f>_xlfn.XLOOKUP(B5215,'2.1.trackMPD'!$R$7:$R$29,'2.1.trackMPD'!$T$7:$T$29)</f>
        <v>6</v>
      </c>
      <c r="D5215" s="261">
        <v>1</v>
      </c>
      <c r="E5215" s="261" t="s">
        <v>6401</v>
      </c>
      <c r="F5215" s="261" t="s">
        <v>110</v>
      </c>
      <c r="G5215" s="261" t="s">
        <v>140</v>
      </c>
      <c r="H5215" s="261" t="s">
        <v>6399</v>
      </c>
    </row>
    <row r="5216" spans="1:8" x14ac:dyDescent="0.2">
      <c r="A5216" t="s">
        <v>21</v>
      </c>
      <c r="B5216" s="261" t="s">
        <v>149</v>
      </c>
      <c r="C5216">
        <f>_xlfn.XLOOKUP(B5216,'2.1.trackMPD'!$R$7:$R$29,'2.1.trackMPD'!$T$7:$T$29)</f>
        <v>6</v>
      </c>
      <c r="D5216" s="261">
        <v>10</v>
      </c>
      <c r="E5216" s="261" t="s">
        <v>6401</v>
      </c>
      <c r="F5216" s="261" t="s">
        <v>110</v>
      </c>
      <c r="G5216" s="261" t="s">
        <v>124</v>
      </c>
      <c r="H5216" s="261" t="s">
        <v>6398</v>
      </c>
    </row>
    <row r="5217" spans="1:8" x14ac:dyDescent="0.2">
      <c r="A5217" t="s">
        <v>21</v>
      </c>
      <c r="B5217" s="261" t="s">
        <v>149</v>
      </c>
      <c r="C5217">
        <f>_xlfn.XLOOKUP(B5217,'2.1.trackMPD'!$R$7:$R$29,'2.1.trackMPD'!$T$7:$T$29)</f>
        <v>6</v>
      </c>
      <c r="D5217" s="261">
        <v>10</v>
      </c>
      <c r="E5217" s="261" t="s">
        <v>6401</v>
      </c>
      <c r="F5217" s="261" t="s">
        <v>110</v>
      </c>
      <c r="G5217" s="261" t="s">
        <v>140</v>
      </c>
      <c r="H5217" s="261" t="s">
        <v>6398</v>
      </c>
    </row>
    <row r="5218" spans="1:8" x14ac:dyDescent="0.2">
      <c r="A5218" t="s">
        <v>21</v>
      </c>
      <c r="B5218" s="261" t="s">
        <v>149</v>
      </c>
      <c r="C5218">
        <f>_xlfn.XLOOKUP(B5218,'2.1.trackMPD'!$R$7:$R$29,'2.1.trackMPD'!$T$7:$T$29)</f>
        <v>6</v>
      </c>
      <c r="D5218" s="261">
        <v>10</v>
      </c>
      <c r="E5218" s="261" t="s">
        <v>6401</v>
      </c>
      <c r="F5218" s="261" t="s">
        <v>111</v>
      </c>
      <c r="G5218" s="261" t="s">
        <v>124</v>
      </c>
      <c r="H5218" s="261" t="s">
        <v>6398</v>
      </c>
    </row>
    <row r="5219" spans="1:8" x14ac:dyDescent="0.2">
      <c r="A5219" t="s">
        <v>21</v>
      </c>
      <c r="B5219" s="261" t="s">
        <v>149</v>
      </c>
      <c r="C5219">
        <f>_xlfn.XLOOKUP(B5219,'2.1.trackMPD'!$R$7:$R$29,'2.1.trackMPD'!$T$7:$T$29)</f>
        <v>6</v>
      </c>
      <c r="D5219" s="261">
        <v>10</v>
      </c>
      <c r="E5219" s="261" t="s">
        <v>6401</v>
      </c>
      <c r="F5219" s="261" t="s">
        <v>111</v>
      </c>
      <c r="G5219" s="261" t="s">
        <v>140</v>
      </c>
      <c r="H5219" s="261" t="s">
        <v>6398</v>
      </c>
    </row>
    <row r="5220" spans="1:8" x14ac:dyDescent="0.2">
      <c r="A5220" t="s">
        <v>21</v>
      </c>
      <c r="B5220" s="261" t="s">
        <v>149</v>
      </c>
      <c r="C5220">
        <f>_xlfn.XLOOKUP(B5220,'2.1.trackMPD'!$R$7:$R$29,'2.1.trackMPD'!$T$7:$T$29)</f>
        <v>6</v>
      </c>
      <c r="D5220" s="261">
        <v>10</v>
      </c>
      <c r="E5220" s="261" t="s">
        <v>6401</v>
      </c>
      <c r="F5220" s="261" t="s">
        <v>110</v>
      </c>
      <c r="G5220" s="261" t="s">
        <v>124</v>
      </c>
      <c r="H5220" s="261" t="s">
        <v>6399</v>
      </c>
    </row>
    <row r="5221" spans="1:8" x14ac:dyDescent="0.2">
      <c r="A5221" t="s">
        <v>21</v>
      </c>
      <c r="B5221" s="261" t="s">
        <v>149</v>
      </c>
      <c r="C5221">
        <f>_xlfn.XLOOKUP(B5221,'2.1.trackMPD'!$R$7:$R$29,'2.1.trackMPD'!$T$7:$T$29)</f>
        <v>6</v>
      </c>
      <c r="D5221" s="261">
        <v>10</v>
      </c>
      <c r="E5221" s="261" t="s">
        <v>6401</v>
      </c>
      <c r="F5221" s="261" t="s">
        <v>110</v>
      </c>
      <c r="G5221" s="261" t="s">
        <v>140</v>
      </c>
      <c r="H5221" s="261" t="s">
        <v>6399</v>
      </c>
    </row>
    <row r="5222" spans="1:8" x14ac:dyDescent="0.2">
      <c r="A5222" t="s">
        <v>21</v>
      </c>
      <c r="B5222" s="261" t="s">
        <v>149</v>
      </c>
      <c r="C5222">
        <f>_xlfn.XLOOKUP(B5222,'2.1.trackMPD'!$R$7:$R$29,'2.1.trackMPD'!$T$7:$T$29)</f>
        <v>6</v>
      </c>
      <c r="D5222" s="261">
        <v>100</v>
      </c>
      <c r="E5222" s="261" t="s">
        <v>6401</v>
      </c>
      <c r="F5222" s="261" t="s">
        <v>110</v>
      </c>
      <c r="G5222" s="261" t="s">
        <v>124</v>
      </c>
      <c r="H5222" s="261" t="s">
        <v>6398</v>
      </c>
    </row>
    <row r="5223" spans="1:8" x14ac:dyDescent="0.2">
      <c r="A5223" t="s">
        <v>21</v>
      </c>
      <c r="B5223" s="261" t="s">
        <v>149</v>
      </c>
      <c r="C5223">
        <f>_xlfn.XLOOKUP(B5223,'2.1.trackMPD'!$R$7:$R$29,'2.1.trackMPD'!$T$7:$T$29)</f>
        <v>6</v>
      </c>
      <c r="D5223" s="261">
        <v>100</v>
      </c>
      <c r="E5223" s="261" t="s">
        <v>6401</v>
      </c>
      <c r="F5223" s="261" t="s">
        <v>110</v>
      </c>
      <c r="G5223" s="261" t="s">
        <v>140</v>
      </c>
      <c r="H5223" s="261" t="s">
        <v>6398</v>
      </c>
    </row>
    <row r="5224" spans="1:8" x14ac:dyDescent="0.2">
      <c r="A5224" t="s">
        <v>21</v>
      </c>
      <c r="B5224" s="261" t="s">
        <v>149</v>
      </c>
      <c r="C5224">
        <f>_xlfn.XLOOKUP(B5224,'2.1.trackMPD'!$R$7:$R$29,'2.1.trackMPD'!$T$7:$T$29)</f>
        <v>6</v>
      </c>
      <c r="D5224" s="261">
        <v>100</v>
      </c>
      <c r="E5224" s="261" t="s">
        <v>6401</v>
      </c>
      <c r="F5224" s="261" t="s">
        <v>111</v>
      </c>
      <c r="G5224" s="261" t="s">
        <v>124</v>
      </c>
      <c r="H5224" s="261" t="s">
        <v>6398</v>
      </c>
    </row>
    <row r="5225" spans="1:8" x14ac:dyDescent="0.2">
      <c r="A5225" t="s">
        <v>21</v>
      </c>
      <c r="B5225" s="261" t="s">
        <v>149</v>
      </c>
      <c r="C5225">
        <f>_xlfn.XLOOKUP(B5225,'2.1.trackMPD'!$R$7:$R$29,'2.1.trackMPD'!$T$7:$T$29)</f>
        <v>6</v>
      </c>
      <c r="D5225" s="261">
        <v>100</v>
      </c>
      <c r="E5225" s="261" t="s">
        <v>6401</v>
      </c>
      <c r="F5225" s="261" t="s">
        <v>111</v>
      </c>
      <c r="G5225" s="261" t="s">
        <v>140</v>
      </c>
      <c r="H5225" s="261" t="s">
        <v>6398</v>
      </c>
    </row>
    <row r="5226" spans="1:8" x14ac:dyDescent="0.2">
      <c r="A5226" t="s">
        <v>21</v>
      </c>
      <c r="B5226" s="261" t="s">
        <v>149</v>
      </c>
      <c r="C5226">
        <f>_xlfn.XLOOKUP(B5226,'2.1.trackMPD'!$R$7:$R$29,'2.1.trackMPD'!$T$7:$T$29)</f>
        <v>6</v>
      </c>
      <c r="D5226" s="261">
        <v>100</v>
      </c>
      <c r="E5226" s="261" t="s">
        <v>6401</v>
      </c>
      <c r="F5226" s="261" t="s">
        <v>110</v>
      </c>
      <c r="G5226" s="261" t="s">
        <v>124</v>
      </c>
      <c r="H5226" s="261" t="s">
        <v>6399</v>
      </c>
    </row>
    <row r="5227" spans="1:8" x14ac:dyDescent="0.2">
      <c r="A5227" t="s">
        <v>21</v>
      </c>
      <c r="B5227" s="261" t="s">
        <v>149</v>
      </c>
      <c r="C5227">
        <f>_xlfn.XLOOKUP(B5227,'2.1.trackMPD'!$R$7:$R$29,'2.1.trackMPD'!$T$7:$T$29)</f>
        <v>6</v>
      </c>
      <c r="D5227" s="261">
        <v>100</v>
      </c>
      <c r="E5227" s="261" t="s">
        <v>6401</v>
      </c>
      <c r="F5227" s="261" t="s">
        <v>110</v>
      </c>
      <c r="G5227" s="261" t="s">
        <v>140</v>
      </c>
      <c r="H5227" s="261" t="s">
        <v>6399</v>
      </c>
    </row>
    <row r="5228" spans="1:8" x14ac:dyDescent="0.2">
      <c r="A5228" t="s">
        <v>21</v>
      </c>
      <c r="B5228" s="261" t="s">
        <v>150</v>
      </c>
      <c r="C5228">
        <f>_xlfn.XLOOKUP(B5228,'2.1.trackMPD'!$R$7:$R$29,'2.1.trackMPD'!$T$7:$T$29)</f>
        <v>6</v>
      </c>
      <c r="D5228" s="261">
        <v>1</v>
      </c>
      <c r="E5228" s="261" t="s">
        <v>6396</v>
      </c>
      <c r="F5228" s="261" t="s">
        <v>110</v>
      </c>
      <c r="G5228" s="261" t="s">
        <v>124</v>
      </c>
      <c r="H5228" s="261" t="s">
        <v>6398</v>
      </c>
    </row>
    <row r="5229" spans="1:8" x14ac:dyDescent="0.2">
      <c r="A5229" t="s">
        <v>21</v>
      </c>
      <c r="B5229" s="261" t="s">
        <v>150</v>
      </c>
      <c r="C5229">
        <f>_xlfn.XLOOKUP(B5229,'2.1.trackMPD'!$R$7:$R$29,'2.1.trackMPD'!$T$7:$T$29)</f>
        <v>6</v>
      </c>
      <c r="D5229" s="261">
        <v>1</v>
      </c>
      <c r="E5229" s="261" t="s">
        <v>6396</v>
      </c>
      <c r="F5229" s="261" t="s">
        <v>110</v>
      </c>
      <c r="G5229" s="261" t="s">
        <v>140</v>
      </c>
      <c r="H5229" s="261" t="s">
        <v>6398</v>
      </c>
    </row>
    <row r="5230" spans="1:8" x14ac:dyDescent="0.2">
      <c r="A5230" t="s">
        <v>21</v>
      </c>
      <c r="B5230" s="261" t="s">
        <v>150</v>
      </c>
      <c r="C5230">
        <f>_xlfn.XLOOKUP(B5230,'2.1.trackMPD'!$R$7:$R$29,'2.1.trackMPD'!$T$7:$T$29)</f>
        <v>6</v>
      </c>
      <c r="D5230" s="261">
        <v>1</v>
      </c>
      <c r="E5230" s="261" t="s">
        <v>6396</v>
      </c>
      <c r="F5230" s="261" t="s">
        <v>111</v>
      </c>
      <c r="G5230" s="261" t="s">
        <v>124</v>
      </c>
      <c r="H5230" s="261" t="s">
        <v>6398</v>
      </c>
    </row>
    <row r="5231" spans="1:8" x14ac:dyDescent="0.2">
      <c r="A5231" t="s">
        <v>21</v>
      </c>
      <c r="B5231" s="261" t="s">
        <v>150</v>
      </c>
      <c r="C5231">
        <f>_xlfn.XLOOKUP(B5231,'2.1.trackMPD'!$R$7:$R$29,'2.1.trackMPD'!$T$7:$T$29)</f>
        <v>6</v>
      </c>
      <c r="D5231" s="261">
        <v>1</v>
      </c>
      <c r="E5231" s="261" t="s">
        <v>6396</v>
      </c>
      <c r="F5231" s="261" t="s">
        <v>111</v>
      </c>
      <c r="G5231" s="261" t="s">
        <v>140</v>
      </c>
      <c r="H5231" s="261" t="s">
        <v>6398</v>
      </c>
    </row>
    <row r="5232" spans="1:8" x14ac:dyDescent="0.2">
      <c r="A5232" t="s">
        <v>21</v>
      </c>
      <c r="B5232" s="261" t="s">
        <v>150</v>
      </c>
      <c r="C5232">
        <f>_xlfn.XLOOKUP(B5232,'2.1.trackMPD'!$R$7:$R$29,'2.1.trackMPD'!$T$7:$T$29)</f>
        <v>6</v>
      </c>
      <c r="D5232" s="261">
        <v>1</v>
      </c>
      <c r="E5232" s="261" t="s">
        <v>6396</v>
      </c>
      <c r="F5232" s="261" t="s">
        <v>110</v>
      </c>
      <c r="G5232" s="261" t="s">
        <v>124</v>
      </c>
      <c r="H5232" s="261" t="s">
        <v>6399</v>
      </c>
    </row>
    <row r="5233" spans="1:8" x14ac:dyDescent="0.2">
      <c r="A5233" t="s">
        <v>21</v>
      </c>
      <c r="B5233" s="261" t="s">
        <v>150</v>
      </c>
      <c r="C5233">
        <f>_xlfn.XLOOKUP(B5233,'2.1.trackMPD'!$R$7:$R$29,'2.1.trackMPD'!$T$7:$T$29)</f>
        <v>6</v>
      </c>
      <c r="D5233" s="261">
        <v>1</v>
      </c>
      <c r="E5233" s="261" t="s">
        <v>6396</v>
      </c>
      <c r="F5233" s="261" t="s">
        <v>110</v>
      </c>
      <c r="G5233" s="261" t="s">
        <v>140</v>
      </c>
      <c r="H5233" s="261" t="s">
        <v>6399</v>
      </c>
    </row>
    <row r="5234" spans="1:8" x14ac:dyDescent="0.2">
      <c r="A5234" t="s">
        <v>21</v>
      </c>
      <c r="B5234" s="261" t="s">
        <v>150</v>
      </c>
      <c r="C5234">
        <f>_xlfn.XLOOKUP(B5234,'2.1.trackMPD'!$R$7:$R$29,'2.1.trackMPD'!$T$7:$T$29)</f>
        <v>6</v>
      </c>
      <c r="D5234" s="261">
        <v>10</v>
      </c>
      <c r="E5234" s="261" t="s">
        <v>6396</v>
      </c>
      <c r="F5234" s="261" t="s">
        <v>110</v>
      </c>
      <c r="G5234" s="261" t="s">
        <v>124</v>
      </c>
      <c r="H5234" s="261" t="s">
        <v>6398</v>
      </c>
    </row>
    <row r="5235" spans="1:8" x14ac:dyDescent="0.2">
      <c r="A5235" t="s">
        <v>21</v>
      </c>
      <c r="B5235" s="261" t="s">
        <v>150</v>
      </c>
      <c r="C5235">
        <f>_xlfn.XLOOKUP(B5235,'2.1.trackMPD'!$R$7:$R$29,'2.1.trackMPD'!$T$7:$T$29)</f>
        <v>6</v>
      </c>
      <c r="D5235" s="261">
        <v>10</v>
      </c>
      <c r="E5235" s="261" t="s">
        <v>6396</v>
      </c>
      <c r="F5235" s="261" t="s">
        <v>110</v>
      </c>
      <c r="G5235" s="261" t="s">
        <v>140</v>
      </c>
      <c r="H5235" s="261" t="s">
        <v>6398</v>
      </c>
    </row>
    <row r="5236" spans="1:8" x14ac:dyDescent="0.2">
      <c r="A5236" t="s">
        <v>21</v>
      </c>
      <c r="B5236" s="261" t="s">
        <v>150</v>
      </c>
      <c r="C5236">
        <f>_xlfn.XLOOKUP(B5236,'2.1.trackMPD'!$R$7:$R$29,'2.1.trackMPD'!$T$7:$T$29)</f>
        <v>6</v>
      </c>
      <c r="D5236" s="261">
        <v>10</v>
      </c>
      <c r="E5236" s="261" t="s">
        <v>6396</v>
      </c>
      <c r="F5236" s="261" t="s">
        <v>111</v>
      </c>
      <c r="G5236" s="261" t="s">
        <v>124</v>
      </c>
      <c r="H5236" s="261" t="s">
        <v>6398</v>
      </c>
    </row>
    <row r="5237" spans="1:8" x14ac:dyDescent="0.2">
      <c r="A5237" t="s">
        <v>21</v>
      </c>
      <c r="B5237" s="261" t="s">
        <v>150</v>
      </c>
      <c r="C5237">
        <f>_xlfn.XLOOKUP(B5237,'2.1.trackMPD'!$R$7:$R$29,'2.1.trackMPD'!$T$7:$T$29)</f>
        <v>6</v>
      </c>
      <c r="D5237" s="261">
        <v>10</v>
      </c>
      <c r="E5237" s="261" t="s">
        <v>6396</v>
      </c>
      <c r="F5237" s="261" t="s">
        <v>111</v>
      </c>
      <c r="G5237" s="261" t="s">
        <v>140</v>
      </c>
      <c r="H5237" s="261" t="s">
        <v>6398</v>
      </c>
    </row>
    <row r="5238" spans="1:8" x14ac:dyDescent="0.2">
      <c r="A5238" t="s">
        <v>21</v>
      </c>
      <c r="B5238" s="261" t="s">
        <v>150</v>
      </c>
      <c r="C5238">
        <f>_xlfn.XLOOKUP(B5238,'2.1.trackMPD'!$R$7:$R$29,'2.1.trackMPD'!$T$7:$T$29)</f>
        <v>6</v>
      </c>
      <c r="D5238" s="261">
        <v>10</v>
      </c>
      <c r="E5238" s="261" t="s">
        <v>6396</v>
      </c>
      <c r="F5238" s="261" t="s">
        <v>110</v>
      </c>
      <c r="G5238" s="261" t="s">
        <v>124</v>
      </c>
      <c r="H5238" s="261" t="s">
        <v>6399</v>
      </c>
    </row>
    <row r="5239" spans="1:8" x14ac:dyDescent="0.2">
      <c r="A5239" t="s">
        <v>21</v>
      </c>
      <c r="B5239" s="261" t="s">
        <v>150</v>
      </c>
      <c r="C5239">
        <f>_xlfn.XLOOKUP(B5239,'2.1.trackMPD'!$R$7:$R$29,'2.1.trackMPD'!$T$7:$T$29)</f>
        <v>6</v>
      </c>
      <c r="D5239" s="261">
        <v>10</v>
      </c>
      <c r="E5239" s="261" t="s">
        <v>6396</v>
      </c>
      <c r="F5239" s="261" t="s">
        <v>110</v>
      </c>
      <c r="G5239" s="261" t="s">
        <v>140</v>
      </c>
      <c r="H5239" s="261" t="s">
        <v>6399</v>
      </c>
    </row>
    <row r="5240" spans="1:8" x14ac:dyDescent="0.2">
      <c r="A5240" t="s">
        <v>21</v>
      </c>
      <c r="B5240" s="261" t="s">
        <v>150</v>
      </c>
      <c r="C5240">
        <f>_xlfn.XLOOKUP(B5240,'2.1.trackMPD'!$R$7:$R$29,'2.1.trackMPD'!$T$7:$T$29)</f>
        <v>6</v>
      </c>
      <c r="D5240" s="261">
        <v>100</v>
      </c>
      <c r="E5240" s="261" t="s">
        <v>6396</v>
      </c>
      <c r="F5240" s="261" t="s">
        <v>110</v>
      </c>
      <c r="G5240" s="261" t="s">
        <v>124</v>
      </c>
      <c r="H5240" s="261" t="s">
        <v>6398</v>
      </c>
    </row>
    <row r="5241" spans="1:8" x14ac:dyDescent="0.2">
      <c r="A5241" t="s">
        <v>21</v>
      </c>
      <c r="B5241" s="261" t="s">
        <v>150</v>
      </c>
      <c r="C5241">
        <f>_xlfn.XLOOKUP(B5241,'2.1.trackMPD'!$R$7:$R$29,'2.1.trackMPD'!$T$7:$T$29)</f>
        <v>6</v>
      </c>
      <c r="D5241" s="261">
        <v>100</v>
      </c>
      <c r="E5241" s="261" t="s">
        <v>6396</v>
      </c>
      <c r="F5241" s="261" t="s">
        <v>110</v>
      </c>
      <c r="G5241" s="261" t="s">
        <v>140</v>
      </c>
      <c r="H5241" s="261" t="s">
        <v>6398</v>
      </c>
    </row>
    <row r="5242" spans="1:8" x14ac:dyDescent="0.2">
      <c r="A5242" t="s">
        <v>21</v>
      </c>
      <c r="B5242" s="261" t="s">
        <v>150</v>
      </c>
      <c r="C5242">
        <f>_xlfn.XLOOKUP(B5242,'2.1.trackMPD'!$R$7:$R$29,'2.1.trackMPD'!$T$7:$T$29)</f>
        <v>6</v>
      </c>
      <c r="D5242" s="261">
        <v>100</v>
      </c>
      <c r="E5242" s="261" t="s">
        <v>6396</v>
      </c>
      <c r="F5242" s="261" t="s">
        <v>111</v>
      </c>
      <c r="G5242" s="261" t="s">
        <v>124</v>
      </c>
      <c r="H5242" s="261" t="s">
        <v>6398</v>
      </c>
    </row>
    <row r="5243" spans="1:8" x14ac:dyDescent="0.2">
      <c r="A5243" t="s">
        <v>21</v>
      </c>
      <c r="B5243" s="261" t="s">
        <v>150</v>
      </c>
      <c r="C5243">
        <f>_xlfn.XLOOKUP(B5243,'2.1.trackMPD'!$R$7:$R$29,'2.1.trackMPD'!$T$7:$T$29)</f>
        <v>6</v>
      </c>
      <c r="D5243" s="261">
        <v>100</v>
      </c>
      <c r="E5243" s="261" t="s">
        <v>6396</v>
      </c>
      <c r="F5243" s="261" t="s">
        <v>111</v>
      </c>
      <c r="G5243" s="261" t="s">
        <v>140</v>
      </c>
      <c r="H5243" s="261" t="s">
        <v>6398</v>
      </c>
    </row>
    <row r="5244" spans="1:8" x14ac:dyDescent="0.2">
      <c r="A5244" t="s">
        <v>21</v>
      </c>
      <c r="B5244" s="261" t="s">
        <v>150</v>
      </c>
      <c r="C5244">
        <f>_xlfn.XLOOKUP(B5244,'2.1.trackMPD'!$R$7:$R$29,'2.1.trackMPD'!$T$7:$T$29)</f>
        <v>6</v>
      </c>
      <c r="D5244" s="261">
        <v>100</v>
      </c>
      <c r="E5244" s="261" t="s">
        <v>6396</v>
      </c>
      <c r="F5244" s="261" t="s">
        <v>110</v>
      </c>
      <c r="G5244" s="261" t="s">
        <v>124</v>
      </c>
      <c r="H5244" s="261" t="s">
        <v>6399</v>
      </c>
    </row>
    <row r="5245" spans="1:8" x14ac:dyDescent="0.2">
      <c r="A5245" t="s">
        <v>21</v>
      </c>
      <c r="B5245" s="261" t="s">
        <v>150</v>
      </c>
      <c r="C5245">
        <f>_xlfn.XLOOKUP(B5245,'2.1.trackMPD'!$R$7:$R$29,'2.1.trackMPD'!$T$7:$T$29)</f>
        <v>6</v>
      </c>
      <c r="D5245" s="261">
        <v>100</v>
      </c>
      <c r="E5245" s="261" t="s">
        <v>6396</v>
      </c>
      <c r="F5245" s="261" t="s">
        <v>110</v>
      </c>
      <c r="G5245" s="261" t="s">
        <v>140</v>
      </c>
      <c r="H5245" s="261" t="s">
        <v>6399</v>
      </c>
    </row>
    <row r="5246" spans="1:8" x14ac:dyDescent="0.2">
      <c r="A5246" t="s">
        <v>21</v>
      </c>
      <c r="B5246" s="261" t="s">
        <v>150</v>
      </c>
      <c r="C5246">
        <f>_xlfn.XLOOKUP(B5246,'2.1.trackMPD'!$R$7:$R$29,'2.1.trackMPD'!$T$7:$T$29)</f>
        <v>6</v>
      </c>
      <c r="D5246" s="261">
        <v>1000</v>
      </c>
      <c r="E5246" s="261" t="s">
        <v>6396</v>
      </c>
      <c r="F5246" s="261" t="s">
        <v>110</v>
      </c>
      <c r="G5246" s="261" t="s">
        <v>124</v>
      </c>
      <c r="H5246" s="261" t="s">
        <v>6398</v>
      </c>
    </row>
    <row r="5247" spans="1:8" x14ac:dyDescent="0.2">
      <c r="A5247" t="s">
        <v>21</v>
      </c>
      <c r="B5247" s="261" t="s">
        <v>150</v>
      </c>
      <c r="C5247">
        <f>_xlfn.XLOOKUP(B5247,'2.1.trackMPD'!$R$7:$R$29,'2.1.trackMPD'!$T$7:$T$29)</f>
        <v>6</v>
      </c>
      <c r="D5247" s="261">
        <v>1000</v>
      </c>
      <c r="E5247" s="261" t="s">
        <v>6396</v>
      </c>
      <c r="F5247" s="261" t="s">
        <v>110</v>
      </c>
      <c r="G5247" s="261" t="s">
        <v>140</v>
      </c>
      <c r="H5247" s="261" t="s">
        <v>6398</v>
      </c>
    </row>
    <row r="5248" spans="1:8" x14ac:dyDescent="0.2">
      <c r="A5248" t="s">
        <v>21</v>
      </c>
      <c r="B5248" s="261" t="s">
        <v>150</v>
      </c>
      <c r="C5248">
        <f>_xlfn.XLOOKUP(B5248,'2.1.trackMPD'!$R$7:$R$29,'2.1.trackMPD'!$T$7:$T$29)</f>
        <v>6</v>
      </c>
      <c r="D5248" s="261">
        <v>1000</v>
      </c>
      <c r="E5248" s="261" t="s">
        <v>6396</v>
      </c>
      <c r="F5248" s="261" t="s">
        <v>111</v>
      </c>
      <c r="G5248" s="261" t="s">
        <v>124</v>
      </c>
      <c r="H5248" s="261" t="s">
        <v>6398</v>
      </c>
    </row>
    <row r="5249" spans="1:8" x14ac:dyDescent="0.2">
      <c r="A5249" t="s">
        <v>21</v>
      </c>
      <c r="B5249" s="261" t="s">
        <v>150</v>
      </c>
      <c r="C5249">
        <f>_xlfn.XLOOKUP(B5249,'2.1.trackMPD'!$R$7:$R$29,'2.1.trackMPD'!$T$7:$T$29)</f>
        <v>6</v>
      </c>
      <c r="D5249" s="261">
        <v>1000</v>
      </c>
      <c r="E5249" s="261" t="s">
        <v>6396</v>
      </c>
      <c r="F5249" s="261" t="s">
        <v>111</v>
      </c>
      <c r="G5249" s="261" t="s">
        <v>140</v>
      </c>
      <c r="H5249" s="261" t="s">
        <v>6398</v>
      </c>
    </row>
    <row r="5250" spans="1:8" x14ac:dyDescent="0.2">
      <c r="A5250" t="s">
        <v>21</v>
      </c>
      <c r="B5250" s="261" t="s">
        <v>150</v>
      </c>
      <c r="C5250">
        <f>_xlfn.XLOOKUP(B5250,'2.1.trackMPD'!$R$7:$R$29,'2.1.trackMPD'!$T$7:$T$29)</f>
        <v>6</v>
      </c>
      <c r="D5250" s="261">
        <v>1000</v>
      </c>
      <c r="E5250" s="261" t="s">
        <v>6396</v>
      </c>
      <c r="F5250" s="261" t="s">
        <v>110</v>
      </c>
      <c r="G5250" s="261" t="s">
        <v>124</v>
      </c>
      <c r="H5250" s="261" t="s">
        <v>6399</v>
      </c>
    </row>
    <row r="5251" spans="1:8" x14ac:dyDescent="0.2">
      <c r="A5251" t="s">
        <v>21</v>
      </c>
      <c r="B5251" s="261" t="s">
        <v>150</v>
      </c>
      <c r="C5251">
        <f>_xlfn.XLOOKUP(B5251,'2.1.trackMPD'!$R$7:$R$29,'2.1.trackMPD'!$T$7:$T$29)</f>
        <v>6</v>
      </c>
      <c r="D5251" s="261">
        <v>1000</v>
      </c>
      <c r="E5251" s="261" t="s">
        <v>6396</v>
      </c>
      <c r="F5251" s="261" t="s">
        <v>110</v>
      </c>
      <c r="G5251" s="261" t="s">
        <v>140</v>
      </c>
      <c r="H5251" s="261" t="s">
        <v>6399</v>
      </c>
    </row>
    <row r="5252" spans="1:8" x14ac:dyDescent="0.2">
      <c r="A5252" t="s">
        <v>21</v>
      </c>
      <c r="B5252" s="261" t="s">
        <v>150</v>
      </c>
      <c r="C5252">
        <f>_xlfn.XLOOKUP(B5252,'2.1.trackMPD'!$R$7:$R$29,'2.1.trackMPD'!$T$7:$T$29)</f>
        <v>6</v>
      </c>
      <c r="D5252" s="261">
        <v>5000</v>
      </c>
      <c r="E5252" s="261" t="s">
        <v>6396</v>
      </c>
      <c r="F5252" s="261" t="s">
        <v>110</v>
      </c>
      <c r="G5252" s="261" t="s">
        <v>124</v>
      </c>
      <c r="H5252" s="261" t="s">
        <v>6398</v>
      </c>
    </row>
    <row r="5253" spans="1:8" x14ac:dyDescent="0.2">
      <c r="A5253" t="s">
        <v>21</v>
      </c>
      <c r="B5253" s="261" t="s">
        <v>150</v>
      </c>
      <c r="C5253">
        <f>_xlfn.XLOOKUP(B5253,'2.1.trackMPD'!$R$7:$R$29,'2.1.trackMPD'!$T$7:$T$29)</f>
        <v>6</v>
      </c>
      <c r="D5253" s="261">
        <v>5000</v>
      </c>
      <c r="E5253" s="261" t="s">
        <v>6396</v>
      </c>
      <c r="F5253" s="261" t="s">
        <v>110</v>
      </c>
      <c r="G5253" s="261" t="s">
        <v>140</v>
      </c>
      <c r="H5253" s="261" t="s">
        <v>6398</v>
      </c>
    </row>
    <row r="5254" spans="1:8" x14ac:dyDescent="0.2">
      <c r="A5254" t="s">
        <v>21</v>
      </c>
      <c r="B5254" s="261" t="s">
        <v>150</v>
      </c>
      <c r="C5254">
        <f>_xlfn.XLOOKUP(B5254,'2.1.trackMPD'!$R$7:$R$29,'2.1.trackMPD'!$T$7:$T$29)</f>
        <v>6</v>
      </c>
      <c r="D5254" s="261">
        <v>5000</v>
      </c>
      <c r="E5254" s="261" t="s">
        <v>6396</v>
      </c>
      <c r="F5254" s="261" t="s">
        <v>111</v>
      </c>
      <c r="G5254" s="261" t="s">
        <v>124</v>
      </c>
      <c r="H5254" s="261" t="s">
        <v>6398</v>
      </c>
    </row>
    <row r="5255" spans="1:8" x14ac:dyDescent="0.2">
      <c r="A5255" t="s">
        <v>21</v>
      </c>
      <c r="B5255" s="261" t="s">
        <v>150</v>
      </c>
      <c r="C5255">
        <f>_xlfn.XLOOKUP(B5255,'2.1.trackMPD'!$R$7:$R$29,'2.1.trackMPD'!$T$7:$T$29)</f>
        <v>6</v>
      </c>
      <c r="D5255" s="261">
        <v>5000</v>
      </c>
      <c r="E5255" s="261" t="s">
        <v>6396</v>
      </c>
      <c r="F5255" s="261" t="s">
        <v>111</v>
      </c>
      <c r="G5255" s="261" t="s">
        <v>140</v>
      </c>
      <c r="H5255" s="261" t="s">
        <v>6398</v>
      </c>
    </row>
    <row r="5256" spans="1:8" x14ac:dyDescent="0.2">
      <c r="A5256" t="s">
        <v>21</v>
      </c>
      <c r="B5256" s="261" t="s">
        <v>150</v>
      </c>
      <c r="C5256">
        <f>_xlfn.XLOOKUP(B5256,'2.1.trackMPD'!$R$7:$R$29,'2.1.trackMPD'!$T$7:$T$29)</f>
        <v>6</v>
      </c>
      <c r="D5256" s="261">
        <v>5000</v>
      </c>
      <c r="E5256" s="261" t="s">
        <v>6396</v>
      </c>
      <c r="F5256" s="261" t="s">
        <v>110</v>
      </c>
      <c r="G5256" s="261" t="s">
        <v>124</v>
      </c>
      <c r="H5256" s="261" t="s">
        <v>6399</v>
      </c>
    </row>
    <row r="5257" spans="1:8" x14ac:dyDescent="0.2">
      <c r="A5257" t="s">
        <v>21</v>
      </c>
      <c r="B5257" s="261" t="s">
        <v>150</v>
      </c>
      <c r="C5257">
        <f>_xlfn.XLOOKUP(B5257,'2.1.trackMPD'!$R$7:$R$29,'2.1.trackMPD'!$T$7:$T$29)</f>
        <v>6</v>
      </c>
      <c r="D5257" s="261">
        <v>5000</v>
      </c>
      <c r="E5257" s="261" t="s">
        <v>6396</v>
      </c>
      <c r="F5257" s="261" t="s">
        <v>110</v>
      </c>
      <c r="G5257" s="261" t="s">
        <v>140</v>
      </c>
      <c r="H5257" s="261" t="s">
        <v>6399</v>
      </c>
    </row>
    <row r="5258" spans="1:8" x14ac:dyDescent="0.2">
      <c r="A5258" t="s">
        <v>21</v>
      </c>
      <c r="B5258" s="261" t="s">
        <v>150</v>
      </c>
      <c r="C5258">
        <f>_xlfn.XLOOKUP(B5258,'2.1.trackMPD'!$R$7:$R$29,'2.1.trackMPD'!$T$7:$T$29)</f>
        <v>6</v>
      </c>
      <c r="D5258" s="261">
        <v>1</v>
      </c>
      <c r="E5258" s="261" t="s">
        <v>6400</v>
      </c>
      <c r="F5258" s="261" t="s">
        <v>110</v>
      </c>
      <c r="G5258" s="261" t="s">
        <v>124</v>
      </c>
      <c r="H5258" s="261" t="s">
        <v>6398</v>
      </c>
    </row>
    <row r="5259" spans="1:8" x14ac:dyDescent="0.2">
      <c r="A5259" t="s">
        <v>21</v>
      </c>
      <c r="B5259" s="261" t="s">
        <v>150</v>
      </c>
      <c r="C5259">
        <f>_xlfn.XLOOKUP(B5259,'2.1.trackMPD'!$R$7:$R$29,'2.1.trackMPD'!$T$7:$T$29)</f>
        <v>6</v>
      </c>
      <c r="D5259" s="261">
        <v>1</v>
      </c>
      <c r="E5259" s="261" t="s">
        <v>6400</v>
      </c>
      <c r="F5259" s="261" t="s">
        <v>110</v>
      </c>
      <c r="G5259" s="261" t="s">
        <v>140</v>
      </c>
      <c r="H5259" s="261" t="s">
        <v>6398</v>
      </c>
    </row>
    <row r="5260" spans="1:8" x14ac:dyDescent="0.2">
      <c r="A5260" t="s">
        <v>21</v>
      </c>
      <c r="B5260" s="261" t="s">
        <v>150</v>
      </c>
      <c r="C5260">
        <f>_xlfn.XLOOKUP(B5260,'2.1.trackMPD'!$R$7:$R$29,'2.1.trackMPD'!$T$7:$T$29)</f>
        <v>6</v>
      </c>
      <c r="D5260" s="261">
        <v>1</v>
      </c>
      <c r="E5260" s="261" t="s">
        <v>6400</v>
      </c>
      <c r="F5260" s="261" t="s">
        <v>111</v>
      </c>
      <c r="G5260" s="261" t="s">
        <v>124</v>
      </c>
      <c r="H5260" s="261" t="s">
        <v>6398</v>
      </c>
    </row>
    <row r="5261" spans="1:8" x14ac:dyDescent="0.2">
      <c r="A5261" t="s">
        <v>21</v>
      </c>
      <c r="B5261" s="261" t="s">
        <v>150</v>
      </c>
      <c r="C5261">
        <f>_xlfn.XLOOKUP(B5261,'2.1.trackMPD'!$R$7:$R$29,'2.1.trackMPD'!$T$7:$T$29)</f>
        <v>6</v>
      </c>
      <c r="D5261" s="261">
        <v>1</v>
      </c>
      <c r="E5261" s="261" t="s">
        <v>6400</v>
      </c>
      <c r="F5261" s="261" t="s">
        <v>111</v>
      </c>
      <c r="G5261" s="261" t="s">
        <v>140</v>
      </c>
      <c r="H5261" s="261" t="s">
        <v>6398</v>
      </c>
    </row>
    <row r="5262" spans="1:8" x14ac:dyDescent="0.2">
      <c r="A5262" t="s">
        <v>21</v>
      </c>
      <c r="B5262" s="261" t="s">
        <v>150</v>
      </c>
      <c r="C5262">
        <f>_xlfn.XLOOKUP(B5262,'2.1.trackMPD'!$R$7:$R$29,'2.1.trackMPD'!$T$7:$T$29)</f>
        <v>6</v>
      </c>
      <c r="D5262" s="261">
        <v>1</v>
      </c>
      <c r="E5262" s="261" t="s">
        <v>6400</v>
      </c>
      <c r="F5262" s="261" t="s">
        <v>110</v>
      </c>
      <c r="G5262" s="261" t="s">
        <v>124</v>
      </c>
      <c r="H5262" s="261" t="s">
        <v>6399</v>
      </c>
    </row>
    <row r="5263" spans="1:8" x14ac:dyDescent="0.2">
      <c r="A5263" t="s">
        <v>21</v>
      </c>
      <c r="B5263" s="261" t="s">
        <v>150</v>
      </c>
      <c r="C5263">
        <f>_xlfn.XLOOKUP(B5263,'2.1.trackMPD'!$R$7:$R$29,'2.1.trackMPD'!$T$7:$T$29)</f>
        <v>6</v>
      </c>
      <c r="D5263" s="261">
        <v>1</v>
      </c>
      <c r="E5263" s="261" t="s">
        <v>6400</v>
      </c>
      <c r="F5263" s="261" t="s">
        <v>110</v>
      </c>
      <c r="G5263" s="261" t="s">
        <v>140</v>
      </c>
      <c r="H5263" s="261" t="s">
        <v>6399</v>
      </c>
    </row>
    <row r="5264" spans="1:8" x14ac:dyDescent="0.2">
      <c r="A5264" t="s">
        <v>21</v>
      </c>
      <c r="B5264" s="261" t="s">
        <v>150</v>
      </c>
      <c r="C5264">
        <f>_xlfn.XLOOKUP(B5264,'2.1.trackMPD'!$R$7:$R$29,'2.1.trackMPD'!$T$7:$T$29)</f>
        <v>6</v>
      </c>
      <c r="D5264" s="261">
        <v>10</v>
      </c>
      <c r="E5264" s="261" t="s">
        <v>6400</v>
      </c>
      <c r="F5264" s="261" t="s">
        <v>110</v>
      </c>
      <c r="G5264" s="261" t="s">
        <v>124</v>
      </c>
      <c r="H5264" s="261" t="s">
        <v>6398</v>
      </c>
    </row>
    <row r="5265" spans="1:8" x14ac:dyDescent="0.2">
      <c r="A5265" t="s">
        <v>21</v>
      </c>
      <c r="B5265" s="261" t="s">
        <v>150</v>
      </c>
      <c r="C5265">
        <f>_xlfn.XLOOKUP(B5265,'2.1.trackMPD'!$R$7:$R$29,'2.1.trackMPD'!$T$7:$T$29)</f>
        <v>6</v>
      </c>
      <c r="D5265" s="261">
        <v>10</v>
      </c>
      <c r="E5265" s="261" t="s">
        <v>6400</v>
      </c>
      <c r="F5265" s="261" t="s">
        <v>110</v>
      </c>
      <c r="G5265" s="261" t="s">
        <v>140</v>
      </c>
      <c r="H5265" s="261" t="s">
        <v>6398</v>
      </c>
    </row>
    <row r="5266" spans="1:8" x14ac:dyDescent="0.2">
      <c r="A5266" t="s">
        <v>21</v>
      </c>
      <c r="B5266" s="261" t="s">
        <v>150</v>
      </c>
      <c r="C5266">
        <f>_xlfn.XLOOKUP(B5266,'2.1.trackMPD'!$R$7:$R$29,'2.1.trackMPD'!$T$7:$T$29)</f>
        <v>6</v>
      </c>
      <c r="D5266" s="261">
        <v>10</v>
      </c>
      <c r="E5266" s="261" t="s">
        <v>6400</v>
      </c>
      <c r="F5266" s="261" t="s">
        <v>111</v>
      </c>
      <c r="G5266" s="261" t="s">
        <v>124</v>
      </c>
      <c r="H5266" s="261" t="s">
        <v>6398</v>
      </c>
    </row>
    <row r="5267" spans="1:8" x14ac:dyDescent="0.2">
      <c r="A5267" t="s">
        <v>21</v>
      </c>
      <c r="B5267" s="261" t="s">
        <v>150</v>
      </c>
      <c r="C5267">
        <f>_xlfn.XLOOKUP(B5267,'2.1.trackMPD'!$R$7:$R$29,'2.1.trackMPD'!$T$7:$T$29)</f>
        <v>6</v>
      </c>
      <c r="D5267" s="261">
        <v>10</v>
      </c>
      <c r="E5267" s="261" t="s">
        <v>6400</v>
      </c>
      <c r="F5267" s="261" t="s">
        <v>111</v>
      </c>
      <c r="G5267" s="261" t="s">
        <v>140</v>
      </c>
      <c r="H5267" s="261" t="s">
        <v>6398</v>
      </c>
    </row>
    <row r="5268" spans="1:8" x14ac:dyDescent="0.2">
      <c r="A5268" t="s">
        <v>21</v>
      </c>
      <c r="B5268" s="261" t="s">
        <v>150</v>
      </c>
      <c r="C5268">
        <f>_xlfn.XLOOKUP(B5268,'2.1.trackMPD'!$R$7:$R$29,'2.1.trackMPD'!$T$7:$T$29)</f>
        <v>6</v>
      </c>
      <c r="D5268" s="261">
        <v>10</v>
      </c>
      <c r="E5268" s="261" t="s">
        <v>6400</v>
      </c>
      <c r="F5268" s="261" t="s">
        <v>110</v>
      </c>
      <c r="G5268" s="261" t="s">
        <v>124</v>
      </c>
      <c r="H5268" s="261" t="s">
        <v>6399</v>
      </c>
    </row>
    <row r="5269" spans="1:8" x14ac:dyDescent="0.2">
      <c r="A5269" t="s">
        <v>21</v>
      </c>
      <c r="B5269" s="261" t="s">
        <v>150</v>
      </c>
      <c r="C5269">
        <f>_xlfn.XLOOKUP(B5269,'2.1.trackMPD'!$R$7:$R$29,'2.1.trackMPD'!$T$7:$T$29)</f>
        <v>6</v>
      </c>
      <c r="D5269" s="261">
        <v>10</v>
      </c>
      <c r="E5269" s="261" t="s">
        <v>6400</v>
      </c>
      <c r="F5269" s="261" t="s">
        <v>110</v>
      </c>
      <c r="G5269" s="261" t="s">
        <v>140</v>
      </c>
      <c r="H5269" s="261" t="s">
        <v>6399</v>
      </c>
    </row>
    <row r="5270" spans="1:8" x14ac:dyDescent="0.2">
      <c r="A5270" t="s">
        <v>21</v>
      </c>
      <c r="B5270" s="261" t="s">
        <v>150</v>
      </c>
      <c r="C5270">
        <f>_xlfn.XLOOKUP(B5270,'2.1.trackMPD'!$R$7:$R$29,'2.1.trackMPD'!$T$7:$T$29)</f>
        <v>6</v>
      </c>
      <c r="D5270" s="261">
        <v>100</v>
      </c>
      <c r="E5270" s="261" t="s">
        <v>6400</v>
      </c>
      <c r="F5270" s="261" t="s">
        <v>110</v>
      </c>
      <c r="G5270" s="261" t="s">
        <v>124</v>
      </c>
      <c r="H5270" s="261" t="s">
        <v>6398</v>
      </c>
    </row>
    <row r="5271" spans="1:8" x14ac:dyDescent="0.2">
      <c r="A5271" t="s">
        <v>21</v>
      </c>
      <c r="B5271" s="261" t="s">
        <v>150</v>
      </c>
      <c r="C5271">
        <f>_xlfn.XLOOKUP(B5271,'2.1.trackMPD'!$R$7:$R$29,'2.1.trackMPD'!$T$7:$T$29)</f>
        <v>6</v>
      </c>
      <c r="D5271" s="261">
        <v>100</v>
      </c>
      <c r="E5271" s="261" t="s">
        <v>6400</v>
      </c>
      <c r="F5271" s="261" t="s">
        <v>110</v>
      </c>
      <c r="G5271" s="261" t="s">
        <v>140</v>
      </c>
      <c r="H5271" s="261" t="s">
        <v>6398</v>
      </c>
    </row>
    <row r="5272" spans="1:8" x14ac:dyDescent="0.2">
      <c r="A5272" t="s">
        <v>21</v>
      </c>
      <c r="B5272" s="261" t="s">
        <v>150</v>
      </c>
      <c r="C5272">
        <f>_xlfn.XLOOKUP(B5272,'2.1.trackMPD'!$R$7:$R$29,'2.1.trackMPD'!$T$7:$T$29)</f>
        <v>6</v>
      </c>
      <c r="D5272" s="261">
        <v>100</v>
      </c>
      <c r="E5272" s="261" t="s">
        <v>6400</v>
      </c>
      <c r="F5272" s="261" t="s">
        <v>111</v>
      </c>
      <c r="G5272" s="261" t="s">
        <v>124</v>
      </c>
      <c r="H5272" s="261" t="s">
        <v>6398</v>
      </c>
    </row>
    <row r="5273" spans="1:8" x14ac:dyDescent="0.2">
      <c r="A5273" t="s">
        <v>21</v>
      </c>
      <c r="B5273" s="261" t="s">
        <v>150</v>
      </c>
      <c r="C5273">
        <f>_xlfn.XLOOKUP(B5273,'2.1.trackMPD'!$R$7:$R$29,'2.1.trackMPD'!$T$7:$T$29)</f>
        <v>6</v>
      </c>
      <c r="D5273" s="261">
        <v>100</v>
      </c>
      <c r="E5273" s="261" t="s">
        <v>6400</v>
      </c>
      <c r="F5273" s="261" t="s">
        <v>111</v>
      </c>
      <c r="G5273" s="261" t="s">
        <v>140</v>
      </c>
      <c r="H5273" s="261" t="s">
        <v>6398</v>
      </c>
    </row>
    <row r="5274" spans="1:8" x14ac:dyDescent="0.2">
      <c r="A5274" t="s">
        <v>21</v>
      </c>
      <c r="B5274" s="261" t="s">
        <v>150</v>
      </c>
      <c r="C5274">
        <f>_xlfn.XLOOKUP(B5274,'2.1.trackMPD'!$R$7:$R$29,'2.1.trackMPD'!$T$7:$T$29)</f>
        <v>6</v>
      </c>
      <c r="D5274" s="261">
        <v>100</v>
      </c>
      <c r="E5274" s="261" t="s">
        <v>6400</v>
      </c>
      <c r="F5274" s="261" t="s">
        <v>110</v>
      </c>
      <c r="G5274" s="261" t="s">
        <v>124</v>
      </c>
      <c r="H5274" s="261" t="s">
        <v>6399</v>
      </c>
    </row>
    <row r="5275" spans="1:8" x14ac:dyDescent="0.2">
      <c r="A5275" t="s">
        <v>21</v>
      </c>
      <c r="B5275" s="261" t="s">
        <v>150</v>
      </c>
      <c r="C5275">
        <f>_xlfn.XLOOKUP(B5275,'2.1.trackMPD'!$R$7:$R$29,'2.1.trackMPD'!$T$7:$T$29)</f>
        <v>6</v>
      </c>
      <c r="D5275" s="261">
        <v>100</v>
      </c>
      <c r="E5275" s="261" t="s">
        <v>6400</v>
      </c>
      <c r="F5275" s="261" t="s">
        <v>110</v>
      </c>
      <c r="G5275" s="261" t="s">
        <v>140</v>
      </c>
      <c r="H5275" s="261" t="s">
        <v>6399</v>
      </c>
    </row>
    <row r="5276" spans="1:8" x14ac:dyDescent="0.2">
      <c r="A5276" t="s">
        <v>21</v>
      </c>
      <c r="B5276" s="261" t="s">
        <v>150</v>
      </c>
      <c r="C5276">
        <f>_xlfn.XLOOKUP(B5276,'2.1.trackMPD'!$R$7:$R$29,'2.1.trackMPD'!$T$7:$T$29)</f>
        <v>6</v>
      </c>
      <c r="D5276" s="261">
        <v>1000</v>
      </c>
      <c r="E5276" s="261" t="s">
        <v>6400</v>
      </c>
      <c r="F5276" s="261" t="s">
        <v>110</v>
      </c>
      <c r="G5276" s="261" t="s">
        <v>124</v>
      </c>
      <c r="H5276" s="261" t="s">
        <v>6398</v>
      </c>
    </row>
    <row r="5277" spans="1:8" x14ac:dyDescent="0.2">
      <c r="A5277" t="s">
        <v>21</v>
      </c>
      <c r="B5277" s="261" t="s">
        <v>150</v>
      </c>
      <c r="C5277">
        <f>_xlfn.XLOOKUP(B5277,'2.1.trackMPD'!$R$7:$R$29,'2.1.trackMPD'!$T$7:$T$29)</f>
        <v>6</v>
      </c>
      <c r="D5277" s="261">
        <v>1000</v>
      </c>
      <c r="E5277" s="261" t="s">
        <v>6400</v>
      </c>
      <c r="F5277" s="261" t="s">
        <v>110</v>
      </c>
      <c r="G5277" s="261" t="s">
        <v>140</v>
      </c>
      <c r="H5277" s="261" t="s">
        <v>6398</v>
      </c>
    </row>
    <row r="5278" spans="1:8" x14ac:dyDescent="0.2">
      <c r="A5278" t="s">
        <v>21</v>
      </c>
      <c r="B5278" s="261" t="s">
        <v>150</v>
      </c>
      <c r="C5278">
        <f>_xlfn.XLOOKUP(B5278,'2.1.trackMPD'!$R$7:$R$29,'2.1.trackMPD'!$T$7:$T$29)</f>
        <v>6</v>
      </c>
      <c r="D5278" s="261">
        <v>1000</v>
      </c>
      <c r="E5278" s="261" t="s">
        <v>6400</v>
      </c>
      <c r="F5278" s="261" t="s">
        <v>111</v>
      </c>
      <c r="G5278" s="261" t="s">
        <v>124</v>
      </c>
      <c r="H5278" s="261" t="s">
        <v>6398</v>
      </c>
    </row>
    <row r="5279" spans="1:8" x14ac:dyDescent="0.2">
      <c r="A5279" t="s">
        <v>21</v>
      </c>
      <c r="B5279" s="261" t="s">
        <v>150</v>
      </c>
      <c r="C5279">
        <f>_xlfn.XLOOKUP(B5279,'2.1.trackMPD'!$R$7:$R$29,'2.1.trackMPD'!$T$7:$T$29)</f>
        <v>6</v>
      </c>
      <c r="D5279" s="261">
        <v>1000</v>
      </c>
      <c r="E5279" s="261" t="s">
        <v>6400</v>
      </c>
      <c r="F5279" s="261" t="s">
        <v>111</v>
      </c>
      <c r="G5279" s="261" t="s">
        <v>140</v>
      </c>
      <c r="H5279" s="261" t="s">
        <v>6398</v>
      </c>
    </row>
    <row r="5280" spans="1:8" x14ac:dyDescent="0.2">
      <c r="A5280" t="s">
        <v>21</v>
      </c>
      <c r="B5280" s="261" t="s">
        <v>150</v>
      </c>
      <c r="C5280">
        <f>_xlfn.XLOOKUP(B5280,'2.1.trackMPD'!$R$7:$R$29,'2.1.trackMPD'!$T$7:$T$29)</f>
        <v>6</v>
      </c>
      <c r="D5280" s="261">
        <v>1000</v>
      </c>
      <c r="E5280" s="261" t="s">
        <v>6400</v>
      </c>
      <c r="F5280" s="261" t="s">
        <v>110</v>
      </c>
      <c r="G5280" s="261" t="s">
        <v>124</v>
      </c>
      <c r="H5280" s="261" t="s">
        <v>6399</v>
      </c>
    </row>
    <row r="5281" spans="1:8" x14ac:dyDescent="0.2">
      <c r="A5281" t="s">
        <v>21</v>
      </c>
      <c r="B5281" s="261" t="s">
        <v>150</v>
      </c>
      <c r="C5281">
        <f>_xlfn.XLOOKUP(B5281,'2.1.trackMPD'!$R$7:$R$29,'2.1.trackMPD'!$T$7:$T$29)</f>
        <v>6</v>
      </c>
      <c r="D5281" s="261">
        <v>1000</v>
      </c>
      <c r="E5281" s="261" t="s">
        <v>6400</v>
      </c>
      <c r="F5281" s="261" t="s">
        <v>110</v>
      </c>
      <c r="G5281" s="261" t="s">
        <v>140</v>
      </c>
      <c r="H5281" s="261" t="s">
        <v>6399</v>
      </c>
    </row>
    <row r="5282" spans="1:8" x14ac:dyDescent="0.2">
      <c r="A5282" t="s">
        <v>21</v>
      </c>
      <c r="B5282" s="261" t="s">
        <v>150</v>
      </c>
      <c r="C5282">
        <f>_xlfn.XLOOKUP(B5282,'2.1.trackMPD'!$R$7:$R$29,'2.1.trackMPD'!$T$7:$T$29)</f>
        <v>6</v>
      </c>
      <c r="D5282" s="261">
        <v>5000</v>
      </c>
      <c r="E5282" s="261" t="s">
        <v>6400</v>
      </c>
      <c r="F5282" s="261" t="s">
        <v>110</v>
      </c>
      <c r="G5282" s="261" t="s">
        <v>124</v>
      </c>
      <c r="H5282" s="261" t="s">
        <v>6398</v>
      </c>
    </row>
    <row r="5283" spans="1:8" x14ac:dyDescent="0.2">
      <c r="A5283" t="s">
        <v>21</v>
      </c>
      <c r="B5283" s="261" t="s">
        <v>150</v>
      </c>
      <c r="C5283">
        <f>_xlfn.XLOOKUP(B5283,'2.1.trackMPD'!$R$7:$R$29,'2.1.trackMPD'!$T$7:$T$29)</f>
        <v>6</v>
      </c>
      <c r="D5283" s="261">
        <v>5000</v>
      </c>
      <c r="E5283" s="261" t="s">
        <v>6400</v>
      </c>
      <c r="F5283" s="261" t="s">
        <v>110</v>
      </c>
      <c r="G5283" s="261" t="s">
        <v>140</v>
      </c>
      <c r="H5283" s="261" t="s">
        <v>6398</v>
      </c>
    </row>
    <row r="5284" spans="1:8" x14ac:dyDescent="0.2">
      <c r="A5284" t="s">
        <v>21</v>
      </c>
      <c r="B5284" s="261" t="s">
        <v>150</v>
      </c>
      <c r="C5284">
        <f>_xlfn.XLOOKUP(B5284,'2.1.trackMPD'!$R$7:$R$29,'2.1.trackMPD'!$T$7:$T$29)</f>
        <v>6</v>
      </c>
      <c r="D5284" s="261">
        <v>5000</v>
      </c>
      <c r="E5284" s="261" t="s">
        <v>6400</v>
      </c>
      <c r="F5284" s="261" t="s">
        <v>111</v>
      </c>
      <c r="G5284" s="261" t="s">
        <v>124</v>
      </c>
      <c r="H5284" s="261" t="s">
        <v>6398</v>
      </c>
    </row>
    <row r="5285" spans="1:8" x14ac:dyDescent="0.2">
      <c r="A5285" t="s">
        <v>21</v>
      </c>
      <c r="B5285" s="261" t="s">
        <v>150</v>
      </c>
      <c r="C5285">
        <f>_xlfn.XLOOKUP(B5285,'2.1.trackMPD'!$R$7:$R$29,'2.1.trackMPD'!$T$7:$T$29)</f>
        <v>6</v>
      </c>
      <c r="D5285" s="261">
        <v>5000</v>
      </c>
      <c r="E5285" s="261" t="s">
        <v>6400</v>
      </c>
      <c r="F5285" s="261" t="s">
        <v>111</v>
      </c>
      <c r="G5285" s="261" t="s">
        <v>140</v>
      </c>
      <c r="H5285" s="261" t="s">
        <v>6398</v>
      </c>
    </row>
    <row r="5286" spans="1:8" x14ac:dyDescent="0.2">
      <c r="A5286" t="s">
        <v>21</v>
      </c>
      <c r="B5286" s="261" t="s">
        <v>150</v>
      </c>
      <c r="C5286">
        <f>_xlfn.XLOOKUP(B5286,'2.1.trackMPD'!$R$7:$R$29,'2.1.trackMPD'!$T$7:$T$29)</f>
        <v>6</v>
      </c>
      <c r="D5286" s="261">
        <v>5000</v>
      </c>
      <c r="E5286" s="261" t="s">
        <v>6400</v>
      </c>
      <c r="F5286" s="261" t="s">
        <v>110</v>
      </c>
      <c r="G5286" s="261" t="s">
        <v>124</v>
      </c>
      <c r="H5286" s="261" t="s">
        <v>6399</v>
      </c>
    </row>
    <row r="5287" spans="1:8" x14ac:dyDescent="0.2">
      <c r="A5287" t="s">
        <v>21</v>
      </c>
      <c r="B5287" s="261" t="s">
        <v>150</v>
      </c>
      <c r="C5287">
        <f>_xlfn.XLOOKUP(B5287,'2.1.trackMPD'!$R$7:$R$29,'2.1.trackMPD'!$T$7:$T$29)</f>
        <v>6</v>
      </c>
      <c r="D5287" s="261">
        <v>5000</v>
      </c>
      <c r="E5287" s="261" t="s">
        <v>6400</v>
      </c>
      <c r="F5287" s="261" t="s">
        <v>110</v>
      </c>
      <c r="G5287" s="261" t="s">
        <v>140</v>
      </c>
      <c r="H5287" s="261" t="s">
        <v>6399</v>
      </c>
    </row>
    <row r="5288" spans="1:8" x14ac:dyDescent="0.2">
      <c r="A5288" t="s">
        <v>21</v>
      </c>
      <c r="B5288" s="261" t="s">
        <v>150</v>
      </c>
      <c r="C5288">
        <f>_xlfn.XLOOKUP(B5288,'2.1.trackMPD'!$R$7:$R$29,'2.1.trackMPD'!$T$7:$T$29)</f>
        <v>6</v>
      </c>
      <c r="D5288" s="261">
        <v>1</v>
      </c>
      <c r="E5288" s="261" t="s">
        <v>6401</v>
      </c>
      <c r="F5288" s="261" t="s">
        <v>110</v>
      </c>
      <c r="G5288" s="261" t="s">
        <v>124</v>
      </c>
      <c r="H5288" s="261" t="s">
        <v>6398</v>
      </c>
    </row>
    <row r="5289" spans="1:8" x14ac:dyDescent="0.2">
      <c r="A5289" t="s">
        <v>21</v>
      </c>
      <c r="B5289" s="261" t="s">
        <v>150</v>
      </c>
      <c r="C5289">
        <f>_xlfn.XLOOKUP(B5289,'2.1.trackMPD'!$R$7:$R$29,'2.1.trackMPD'!$T$7:$T$29)</f>
        <v>6</v>
      </c>
      <c r="D5289" s="261">
        <v>1</v>
      </c>
      <c r="E5289" s="261" t="s">
        <v>6401</v>
      </c>
      <c r="F5289" s="261" t="s">
        <v>110</v>
      </c>
      <c r="G5289" s="261" t="s">
        <v>140</v>
      </c>
      <c r="H5289" s="261" t="s">
        <v>6398</v>
      </c>
    </row>
    <row r="5290" spans="1:8" x14ac:dyDescent="0.2">
      <c r="A5290" t="s">
        <v>21</v>
      </c>
      <c r="B5290" s="261" t="s">
        <v>150</v>
      </c>
      <c r="C5290">
        <f>_xlfn.XLOOKUP(B5290,'2.1.trackMPD'!$R$7:$R$29,'2.1.trackMPD'!$T$7:$T$29)</f>
        <v>6</v>
      </c>
      <c r="D5290" s="261">
        <v>1</v>
      </c>
      <c r="E5290" s="261" t="s">
        <v>6401</v>
      </c>
      <c r="F5290" s="261" t="s">
        <v>111</v>
      </c>
      <c r="G5290" s="261" t="s">
        <v>124</v>
      </c>
      <c r="H5290" s="261" t="s">
        <v>6398</v>
      </c>
    </row>
    <row r="5291" spans="1:8" x14ac:dyDescent="0.2">
      <c r="A5291" t="s">
        <v>21</v>
      </c>
      <c r="B5291" s="261" t="s">
        <v>150</v>
      </c>
      <c r="C5291">
        <f>_xlfn.XLOOKUP(B5291,'2.1.trackMPD'!$R$7:$R$29,'2.1.trackMPD'!$T$7:$T$29)</f>
        <v>6</v>
      </c>
      <c r="D5291" s="261">
        <v>1</v>
      </c>
      <c r="E5291" s="261" t="s">
        <v>6401</v>
      </c>
      <c r="F5291" s="261" t="s">
        <v>111</v>
      </c>
      <c r="G5291" s="261" t="s">
        <v>140</v>
      </c>
      <c r="H5291" s="261" t="s">
        <v>6398</v>
      </c>
    </row>
    <row r="5292" spans="1:8" x14ac:dyDescent="0.2">
      <c r="A5292" t="s">
        <v>21</v>
      </c>
      <c r="B5292" s="261" t="s">
        <v>150</v>
      </c>
      <c r="C5292">
        <f>_xlfn.XLOOKUP(B5292,'2.1.trackMPD'!$R$7:$R$29,'2.1.trackMPD'!$T$7:$T$29)</f>
        <v>6</v>
      </c>
      <c r="D5292" s="261">
        <v>1</v>
      </c>
      <c r="E5292" s="261" t="s">
        <v>6401</v>
      </c>
      <c r="F5292" s="261" t="s">
        <v>110</v>
      </c>
      <c r="G5292" s="261" t="s">
        <v>124</v>
      </c>
      <c r="H5292" s="261" t="s">
        <v>6399</v>
      </c>
    </row>
    <row r="5293" spans="1:8" x14ac:dyDescent="0.2">
      <c r="A5293" t="s">
        <v>21</v>
      </c>
      <c r="B5293" s="261" t="s">
        <v>150</v>
      </c>
      <c r="C5293">
        <f>_xlfn.XLOOKUP(B5293,'2.1.trackMPD'!$R$7:$R$29,'2.1.trackMPD'!$T$7:$T$29)</f>
        <v>6</v>
      </c>
      <c r="D5293" s="261">
        <v>1</v>
      </c>
      <c r="E5293" s="261" t="s">
        <v>6401</v>
      </c>
      <c r="F5293" s="261" t="s">
        <v>110</v>
      </c>
      <c r="G5293" s="261" t="s">
        <v>140</v>
      </c>
      <c r="H5293" s="261" t="s">
        <v>6399</v>
      </c>
    </row>
    <row r="5294" spans="1:8" x14ac:dyDescent="0.2">
      <c r="A5294" t="s">
        <v>21</v>
      </c>
      <c r="B5294" s="261" t="s">
        <v>150</v>
      </c>
      <c r="C5294">
        <f>_xlfn.XLOOKUP(B5294,'2.1.trackMPD'!$R$7:$R$29,'2.1.trackMPD'!$T$7:$T$29)</f>
        <v>6</v>
      </c>
      <c r="D5294" s="261">
        <v>10</v>
      </c>
      <c r="E5294" s="261" t="s">
        <v>6401</v>
      </c>
      <c r="F5294" s="261" t="s">
        <v>110</v>
      </c>
      <c r="G5294" s="261" t="s">
        <v>124</v>
      </c>
      <c r="H5294" s="261" t="s">
        <v>6398</v>
      </c>
    </row>
    <row r="5295" spans="1:8" x14ac:dyDescent="0.2">
      <c r="A5295" t="s">
        <v>21</v>
      </c>
      <c r="B5295" s="261" t="s">
        <v>150</v>
      </c>
      <c r="C5295">
        <f>_xlfn.XLOOKUP(B5295,'2.1.trackMPD'!$R$7:$R$29,'2.1.trackMPD'!$T$7:$T$29)</f>
        <v>6</v>
      </c>
      <c r="D5295" s="261">
        <v>10</v>
      </c>
      <c r="E5295" s="261" t="s">
        <v>6401</v>
      </c>
      <c r="F5295" s="261" t="s">
        <v>110</v>
      </c>
      <c r="G5295" s="261" t="s">
        <v>140</v>
      </c>
      <c r="H5295" s="261" t="s">
        <v>6398</v>
      </c>
    </row>
    <row r="5296" spans="1:8" x14ac:dyDescent="0.2">
      <c r="A5296" t="s">
        <v>21</v>
      </c>
      <c r="B5296" s="261" t="s">
        <v>150</v>
      </c>
      <c r="C5296">
        <f>_xlfn.XLOOKUP(B5296,'2.1.trackMPD'!$R$7:$R$29,'2.1.trackMPD'!$T$7:$T$29)</f>
        <v>6</v>
      </c>
      <c r="D5296" s="261">
        <v>10</v>
      </c>
      <c r="E5296" s="261" t="s">
        <v>6401</v>
      </c>
      <c r="F5296" s="261" t="s">
        <v>111</v>
      </c>
      <c r="G5296" s="261" t="s">
        <v>124</v>
      </c>
      <c r="H5296" s="261" t="s">
        <v>6398</v>
      </c>
    </row>
    <row r="5297" spans="1:8" x14ac:dyDescent="0.2">
      <c r="A5297" t="s">
        <v>21</v>
      </c>
      <c r="B5297" s="261" t="s">
        <v>150</v>
      </c>
      <c r="C5297">
        <f>_xlfn.XLOOKUP(B5297,'2.1.trackMPD'!$R$7:$R$29,'2.1.trackMPD'!$T$7:$T$29)</f>
        <v>6</v>
      </c>
      <c r="D5297" s="261">
        <v>10</v>
      </c>
      <c r="E5297" s="261" t="s">
        <v>6401</v>
      </c>
      <c r="F5297" s="261" t="s">
        <v>111</v>
      </c>
      <c r="G5297" s="261" t="s">
        <v>140</v>
      </c>
      <c r="H5297" s="261" t="s">
        <v>6398</v>
      </c>
    </row>
    <row r="5298" spans="1:8" x14ac:dyDescent="0.2">
      <c r="A5298" t="s">
        <v>21</v>
      </c>
      <c r="B5298" s="261" t="s">
        <v>150</v>
      </c>
      <c r="C5298">
        <f>_xlfn.XLOOKUP(B5298,'2.1.trackMPD'!$R$7:$R$29,'2.1.trackMPD'!$T$7:$T$29)</f>
        <v>6</v>
      </c>
      <c r="D5298" s="261">
        <v>10</v>
      </c>
      <c r="E5298" s="261" t="s">
        <v>6401</v>
      </c>
      <c r="F5298" s="261" t="s">
        <v>110</v>
      </c>
      <c r="G5298" s="261" t="s">
        <v>124</v>
      </c>
      <c r="H5298" s="261" t="s">
        <v>6399</v>
      </c>
    </row>
    <row r="5299" spans="1:8" x14ac:dyDescent="0.2">
      <c r="A5299" t="s">
        <v>21</v>
      </c>
      <c r="B5299" s="261" t="s">
        <v>150</v>
      </c>
      <c r="C5299">
        <f>_xlfn.XLOOKUP(B5299,'2.1.trackMPD'!$R$7:$R$29,'2.1.trackMPD'!$T$7:$T$29)</f>
        <v>6</v>
      </c>
      <c r="D5299" s="261">
        <v>10</v>
      </c>
      <c r="E5299" s="261" t="s">
        <v>6401</v>
      </c>
      <c r="F5299" s="261" t="s">
        <v>110</v>
      </c>
      <c r="G5299" s="261" t="s">
        <v>140</v>
      </c>
      <c r="H5299" s="261" t="s">
        <v>6399</v>
      </c>
    </row>
    <row r="5300" spans="1:8" x14ac:dyDescent="0.2">
      <c r="A5300" t="s">
        <v>21</v>
      </c>
      <c r="B5300" s="261" t="s">
        <v>150</v>
      </c>
      <c r="C5300">
        <f>_xlfn.XLOOKUP(B5300,'2.1.trackMPD'!$R$7:$R$29,'2.1.trackMPD'!$T$7:$T$29)</f>
        <v>6</v>
      </c>
      <c r="D5300" s="261">
        <v>100</v>
      </c>
      <c r="E5300" s="261" t="s">
        <v>6401</v>
      </c>
      <c r="F5300" s="261" t="s">
        <v>110</v>
      </c>
      <c r="G5300" s="261" t="s">
        <v>124</v>
      </c>
      <c r="H5300" s="261" t="s">
        <v>6398</v>
      </c>
    </row>
    <row r="5301" spans="1:8" x14ac:dyDescent="0.2">
      <c r="A5301" t="s">
        <v>21</v>
      </c>
      <c r="B5301" s="261" t="s">
        <v>150</v>
      </c>
      <c r="C5301">
        <f>_xlfn.XLOOKUP(B5301,'2.1.trackMPD'!$R$7:$R$29,'2.1.trackMPD'!$T$7:$T$29)</f>
        <v>6</v>
      </c>
      <c r="D5301" s="261">
        <v>100</v>
      </c>
      <c r="E5301" s="261" t="s">
        <v>6401</v>
      </c>
      <c r="F5301" s="261" t="s">
        <v>110</v>
      </c>
      <c r="G5301" s="261" t="s">
        <v>140</v>
      </c>
      <c r="H5301" s="261" t="s">
        <v>6398</v>
      </c>
    </row>
    <row r="5302" spans="1:8" x14ac:dyDescent="0.2">
      <c r="A5302" t="s">
        <v>21</v>
      </c>
      <c r="B5302" s="261" t="s">
        <v>150</v>
      </c>
      <c r="C5302">
        <f>_xlfn.XLOOKUP(B5302,'2.1.trackMPD'!$R$7:$R$29,'2.1.trackMPD'!$T$7:$T$29)</f>
        <v>6</v>
      </c>
      <c r="D5302" s="261">
        <v>100</v>
      </c>
      <c r="E5302" s="261" t="s">
        <v>6401</v>
      </c>
      <c r="F5302" s="261" t="s">
        <v>111</v>
      </c>
      <c r="G5302" s="261" t="s">
        <v>124</v>
      </c>
      <c r="H5302" s="261" t="s">
        <v>6398</v>
      </c>
    </row>
    <row r="5303" spans="1:8" x14ac:dyDescent="0.2">
      <c r="A5303" t="s">
        <v>21</v>
      </c>
      <c r="B5303" s="261" t="s">
        <v>150</v>
      </c>
      <c r="C5303">
        <f>_xlfn.XLOOKUP(B5303,'2.1.trackMPD'!$R$7:$R$29,'2.1.trackMPD'!$T$7:$T$29)</f>
        <v>6</v>
      </c>
      <c r="D5303" s="261">
        <v>100</v>
      </c>
      <c r="E5303" s="261" t="s">
        <v>6401</v>
      </c>
      <c r="F5303" s="261" t="s">
        <v>111</v>
      </c>
      <c r="G5303" s="261" t="s">
        <v>140</v>
      </c>
      <c r="H5303" s="261" t="s">
        <v>6398</v>
      </c>
    </row>
    <row r="5304" spans="1:8" x14ac:dyDescent="0.2">
      <c r="A5304" t="s">
        <v>21</v>
      </c>
      <c r="B5304" s="261" t="s">
        <v>150</v>
      </c>
      <c r="C5304">
        <f>_xlfn.XLOOKUP(B5304,'2.1.trackMPD'!$R$7:$R$29,'2.1.trackMPD'!$T$7:$T$29)</f>
        <v>6</v>
      </c>
      <c r="D5304" s="261">
        <v>100</v>
      </c>
      <c r="E5304" s="261" t="s">
        <v>6401</v>
      </c>
      <c r="F5304" s="261" t="s">
        <v>110</v>
      </c>
      <c r="G5304" s="261" t="s">
        <v>124</v>
      </c>
      <c r="H5304" s="261" t="s">
        <v>6399</v>
      </c>
    </row>
    <row r="5305" spans="1:8" x14ac:dyDescent="0.2">
      <c r="A5305" t="s">
        <v>21</v>
      </c>
      <c r="B5305" s="261" t="s">
        <v>150</v>
      </c>
      <c r="C5305">
        <f>_xlfn.XLOOKUP(B5305,'2.1.trackMPD'!$R$7:$R$29,'2.1.trackMPD'!$T$7:$T$29)</f>
        <v>6</v>
      </c>
      <c r="D5305" s="261">
        <v>100</v>
      </c>
      <c r="E5305" s="261" t="s">
        <v>6401</v>
      </c>
      <c r="F5305" s="261" t="s">
        <v>110</v>
      </c>
      <c r="G5305" s="261" t="s">
        <v>140</v>
      </c>
      <c r="H5305" s="261" t="s">
        <v>6399</v>
      </c>
    </row>
    <row r="5306" spans="1:8" x14ac:dyDescent="0.2">
      <c r="A5306" t="s">
        <v>21</v>
      </c>
      <c r="B5306" s="261" t="s">
        <v>151</v>
      </c>
      <c r="C5306">
        <f>_xlfn.XLOOKUP(B5306,'2.1.trackMPD'!$R$7:$R$29,'2.1.trackMPD'!$T$7:$T$29)</f>
        <v>6</v>
      </c>
      <c r="D5306" s="261">
        <v>1</v>
      </c>
      <c r="E5306" s="261" t="s">
        <v>6396</v>
      </c>
      <c r="F5306" s="261" t="s">
        <v>110</v>
      </c>
      <c r="G5306" s="261" t="s">
        <v>124</v>
      </c>
      <c r="H5306" s="261" t="s">
        <v>6398</v>
      </c>
    </row>
    <row r="5307" spans="1:8" x14ac:dyDescent="0.2">
      <c r="A5307" t="s">
        <v>21</v>
      </c>
      <c r="B5307" s="261" t="s">
        <v>151</v>
      </c>
      <c r="C5307">
        <f>_xlfn.XLOOKUP(B5307,'2.1.trackMPD'!$R$7:$R$29,'2.1.trackMPD'!$T$7:$T$29)</f>
        <v>6</v>
      </c>
      <c r="D5307" s="261">
        <v>1</v>
      </c>
      <c r="E5307" s="261" t="s">
        <v>6396</v>
      </c>
      <c r="F5307" s="261" t="s">
        <v>110</v>
      </c>
      <c r="G5307" s="261" t="s">
        <v>140</v>
      </c>
      <c r="H5307" s="261" t="s">
        <v>6398</v>
      </c>
    </row>
    <row r="5308" spans="1:8" x14ac:dyDescent="0.2">
      <c r="A5308" t="s">
        <v>21</v>
      </c>
      <c r="B5308" s="261" t="s">
        <v>151</v>
      </c>
      <c r="C5308">
        <f>_xlfn.XLOOKUP(B5308,'2.1.trackMPD'!$R$7:$R$29,'2.1.trackMPD'!$T$7:$T$29)</f>
        <v>6</v>
      </c>
      <c r="D5308" s="261">
        <v>1</v>
      </c>
      <c r="E5308" s="261" t="s">
        <v>6396</v>
      </c>
      <c r="F5308" s="261" t="s">
        <v>111</v>
      </c>
      <c r="G5308" s="261" t="s">
        <v>124</v>
      </c>
      <c r="H5308" s="261" t="s">
        <v>6398</v>
      </c>
    </row>
    <row r="5309" spans="1:8" x14ac:dyDescent="0.2">
      <c r="A5309" t="s">
        <v>21</v>
      </c>
      <c r="B5309" s="261" t="s">
        <v>151</v>
      </c>
      <c r="C5309">
        <f>_xlfn.XLOOKUP(B5309,'2.1.trackMPD'!$R$7:$R$29,'2.1.trackMPD'!$T$7:$T$29)</f>
        <v>6</v>
      </c>
      <c r="D5309" s="261">
        <v>1</v>
      </c>
      <c r="E5309" s="261" t="s">
        <v>6396</v>
      </c>
      <c r="F5309" s="261" t="s">
        <v>111</v>
      </c>
      <c r="G5309" s="261" t="s">
        <v>140</v>
      </c>
      <c r="H5309" s="261" t="s">
        <v>6398</v>
      </c>
    </row>
    <row r="5310" spans="1:8" x14ac:dyDescent="0.2">
      <c r="A5310" t="s">
        <v>21</v>
      </c>
      <c r="B5310" s="261" t="s">
        <v>151</v>
      </c>
      <c r="C5310">
        <f>_xlfn.XLOOKUP(B5310,'2.1.trackMPD'!$R$7:$R$29,'2.1.trackMPD'!$T$7:$T$29)</f>
        <v>6</v>
      </c>
      <c r="D5310" s="261">
        <v>1</v>
      </c>
      <c r="E5310" s="261" t="s">
        <v>6396</v>
      </c>
      <c r="F5310" s="261" t="s">
        <v>110</v>
      </c>
      <c r="G5310" s="261" t="s">
        <v>124</v>
      </c>
      <c r="H5310" s="261" t="s">
        <v>6399</v>
      </c>
    </row>
    <row r="5311" spans="1:8" x14ac:dyDescent="0.2">
      <c r="A5311" t="s">
        <v>21</v>
      </c>
      <c r="B5311" s="261" t="s">
        <v>151</v>
      </c>
      <c r="C5311">
        <f>_xlfn.XLOOKUP(B5311,'2.1.trackMPD'!$R$7:$R$29,'2.1.trackMPD'!$T$7:$T$29)</f>
        <v>6</v>
      </c>
      <c r="D5311" s="261">
        <v>1</v>
      </c>
      <c r="E5311" s="261" t="s">
        <v>6396</v>
      </c>
      <c r="F5311" s="261" t="s">
        <v>110</v>
      </c>
      <c r="G5311" s="261" t="s">
        <v>140</v>
      </c>
      <c r="H5311" s="261" t="s">
        <v>6399</v>
      </c>
    </row>
    <row r="5312" spans="1:8" x14ac:dyDescent="0.2">
      <c r="A5312" t="s">
        <v>21</v>
      </c>
      <c r="B5312" s="261" t="s">
        <v>151</v>
      </c>
      <c r="C5312">
        <f>_xlfn.XLOOKUP(B5312,'2.1.trackMPD'!$R$7:$R$29,'2.1.trackMPD'!$T$7:$T$29)</f>
        <v>6</v>
      </c>
      <c r="D5312" s="261">
        <v>10</v>
      </c>
      <c r="E5312" s="261" t="s">
        <v>6396</v>
      </c>
      <c r="F5312" s="261" t="s">
        <v>110</v>
      </c>
      <c r="G5312" s="261" t="s">
        <v>124</v>
      </c>
      <c r="H5312" s="261" t="s">
        <v>6398</v>
      </c>
    </row>
    <row r="5313" spans="1:8" x14ac:dyDescent="0.2">
      <c r="A5313" t="s">
        <v>21</v>
      </c>
      <c r="B5313" s="261" t="s">
        <v>151</v>
      </c>
      <c r="C5313">
        <f>_xlfn.XLOOKUP(B5313,'2.1.trackMPD'!$R$7:$R$29,'2.1.trackMPD'!$T$7:$T$29)</f>
        <v>6</v>
      </c>
      <c r="D5313" s="261">
        <v>10</v>
      </c>
      <c r="E5313" s="261" t="s">
        <v>6396</v>
      </c>
      <c r="F5313" s="261" t="s">
        <v>110</v>
      </c>
      <c r="G5313" s="261" t="s">
        <v>140</v>
      </c>
      <c r="H5313" s="261" t="s">
        <v>6398</v>
      </c>
    </row>
    <row r="5314" spans="1:8" x14ac:dyDescent="0.2">
      <c r="A5314" t="s">
        <v>21</v>
      </c>
      <c r="B5314" s="261" t="s">
        <v>151</v>
      </c>
      <c r="C5314">
        <f>_xlfn.XLOOKUP(B5314,'2.1.trackMPD'!$R$7:$R$29,'2.1.trackMPD'!$T$7:$T$29)</f>
        <v>6</v>
      </c>
      <c r="D5314" s="261">
        <v>10</v>
      </c>
      <c r="E5314" s="261" t="s">
        <v>6396</v>
      </c>
      <c r="F5314" s="261" t="s">
        <v>111</v>
      </c>
      <c r="G5314" s="261" t="s">
        <v>124</v>
      </c>
      <c r="H5314" s="261" t="s">
        <v>6398</v>
      </c>
    </row>
    <row r="5315" spans="1:8" x14ac:dyDescent="0.2">
      <c r="A5315" t="s">
        <v>21</v>
      </c>
      <c r="B5315" s="261" t="s">
        <v>151</v>
      </c>
      <c r="C5315">
        <f>_xlfn.XLOOKUP(B5315,'2.1.trackMPD'!$R$7:$R$29,'2.1.trackMPD'!$T$7:$T$29)</f>
        <v>6</v>
      </c>
      <c r="D5315" s="261">
        <v>10</v>
      </c>
      <c r="E5315" s="261" t="s">
        <v>6396</v>
      </c>
      <c r="F5315" s="261" t="s">
        <v>111</v>
      </c>
      <c r="G5315" s="261" t="s">
        <v>140</v>
      </c>
      <c r="H5315" s="261" t="s">
        <v>6398</v>
      </c>
    </row>
    <row r="5316" spans="1:8" x14ac:dyDescent="0.2">
      <c r="A5316" t="s">
        <v>21</v>
      </c>
      <c r="B5316" s="261" t="s">
        <v>151</v>
      </c>
      <c r="C5316">
        <f>_xlfn.XLOOKUP(B5316,'2.1.trackMPD'!$R$7:$R$29,'2.1.trackMPD'!$T$7:$T$29)</f>
        <v>6</v>
      </c>
      <c r="D5316" s="261">
        <v>10</v>
      </c>
      <c r="E5316" s="261" t="s">
        <v>6396</v>
      </c>
      <c r="F5316" s="261" t="s">
        <v>110</v>
      </c>
      <c r="G5316" s="261" t="s">
        <v>124</v>
      </c>
      <c r="H5316" s="261" t="s">
        <v>6399</v>
      </c>
    </row>
    <row r="5317" spans="1:8" x14ac:dyDescent="0.2">
      <c r="A5317" t="s">
        <v>21</v>
      </c>
      <c r="B5317" s="261" t="s">
        <v>151</v>
      </c>
      <c r="C5317">
        <f>_xlfn.XLOOKUP(B5317,'2.1.trackMPD'!$R$7:$R$29,'2.1.trackMPD'!$T$7:$T$29)</f>
        <v>6</v>
      </c>
      <c r="D5317" s="261">
        <v>10</v>
      </c>
      <c r="E5317" s="261" t="s">
        <v>6396</v>
      </c>
      <c r="F5317" s="261" t="s">
        <v>110</v>
      </c>
      <c r="G5317" s="261" t="s">
        <v>140</v>
      </c>
      <c r="H5317" s="261" t="s">
        <v>6399</v>
      </c>
    </row>
    <row r="5318" spans="1:8" x14ac:dyDescent="0.2">
      <c r="A5318" t="s">
        <v>21</v>
      </c>
      <c r="B5318" s="261" t="s">
        <v>151</v>
      </c>
      <c r="C5318">
        <f>_xlfn.XLOOKUP(B5318,'2.1.trackMPD'!$R$7:$R$29,'2.1.trackMPD'!$T$7:$T$29)</f>
        <v>6</v>
      </c>
      <c r="D5318" s="261">
        <v>100</v>
      </c>
      <c r="E5318" s="261" t="s">
        <v>6396</v>
      </c>
      <c r="F5318" s="261" t="s">
        <v>110</v>
      </c>
      <c r="G5318" s="261" t="s">
        <v>124</v>
      </c>
      <c r="H5318" s="261" t="s">
        <v>6398</v>
      </c>
    </row>
    <row r="5319" spans="1:8" x14ac:dyDescent="0.2">
      <c r="A5319" t="s">
        <v>21</v>
      </c>
      <c r="B5319" s="261" t="s">
        <v>151</v>
      </c>
      <c r="C5319">
        <f>_xlfn.XLOOKUP(B5319,'2.1.trackMPD'!$R$7:$R$29,'2.1.trackMPD'!$T$7:$T$29)</f>
        <v>6</v>
      </c>
      <c r="D5319" s="261">
        <v>100</v>
      </c>
      <c r="E5319" s="261" t="s">
        <v>6396</v>
      </c>
      <c r="F5319" s="261" t="s">
        <v>110</v>
      </c>
      <c r="G5319" s="261" t="s">
        <v>140</v>
      </c>
      <c r="H5319" s="261" t="s">
        <v>6398</v>
      </c>
    </row>
    <row r="5320" spans="1:8" x14ac:dyDescent="0.2">
      <c r="A5320" t="s">
        <v>21</v>
      </c>
      <c r="B5320" s="261" t="s">
        <v>151</v>
      </c>
      <c r="C5320">
        <f>_xlfn.XLOOKUP(B5320,'2.1.trackMPD'!$R$7:$R$29,'2.1.trackMPD'!$T$7:$T$29)</f>
        <v>6</v>
      </c>
      <c r="D5320" s="261">
        <v>100</v>
      </c>
      <c r="E5320" s="261" t="s">
        <v>6396</v>
      </c>
      <c r="F5320" s="261" t="s">
        <v>111</v>
      </c>
      <c r="G5320" s="261" t="s">
        <v>124</v>
      </c>
      <c r="H5320" s="261" t="s">
        <v>6398</v>
      </c>
    </row>
    <row r="5321" spans="1:8" x14ac:dyDescent="0.2">
      <c r="A5321" t="s">
        <v>21</v>
      </c>
      <c r="B5321" s="261" t="s">
        <v>151</v>
      </c>
      <c r="C5321">
        <f>_xlfn.XLOOKUP(B5321,'2.1.trackMPD'!$R$7:$R$29,'2.1.trackMPD'!$T$7:$T$29)</f>
        <v>6</v>
      </c>
      <c r="D5321" s="261">
        <v>100</v>
      </c>
      <c r="E5321" s="261" t="s">
        <v>6396</v>
      </c>
      <c r="F5321" s="261" t="s">
        <v>111</v>
      </c>
      <c r="G5321" s="261" t="s">
        <v>140</v>
      </c>
      <c r="H5321" s="261" t="s">
        <v>6398</v>
      </c>
    </row>
    <row r="5322" spans="1:8" x14ac:dyDescent="0.2">
      <c r="A5322" t="s">
        <v>21</v>
      </c>
      <c r="B5322" s="261" t="s">
        <v>151</v>
      </c>
      <c r="C5322">
        <f>_xlfn.XLOOKUP(B5322,'2.1.trackMPD'!$R$7:$R$29,'2.1.trackMPD'!$T$7:$T$29)</f>
        <v>6</v>
      </c>
      <c r="D5322" s="261">
        <v>100</v>
      </c>
      <c r="E5322" s="261" t="s">
        <v>6396</v>
      </c>
      <c r="F5322" s="261" t="s">
        <v>110</v>
      </c>
      <c r="G5322" s="261" t="s">
        <v>124</v>
      </c>
      <c r="H5322" s="261" t="s">
        <v>6399</v>
      </c>
    </row>
    <row r="5323" spans="1:8" x14ac:dyDescent="0.2">
      <c r="A5323" t="s">
        <v>21</v>
      </c>
      <c r="B5323" s="261" t="s">
        <v>151</v>
      </c>
      <c r="C5323">
        <f>_xlfn.XLOOKUP(B5323,'2.1.trackMPD'!$R$7:$R$29,'2.1.trackMPD'!$T$7:$T$29)</f>
        <v>6</v>
      </c>
      <c r="D5323" s="261">
        <v>100</v>
      </c>
      <c r="E5323" s="261" t="s">
        <v>6396</v>
      </c>
      <c r="F5323" s="261" t="s">
        <v>110</v>
      </c>
      <c r="G5323" s="261" t="s">
        <v>140</v>
      </c>
      <c r="H5323" s="261" t="s">
        <v>6399</v>
      </c>
    </row>
    <row r="5324" spans="1:8" x14ac:dyDescent="0.2">
      <c r="A5324" t="s">
        <v>21</v>
      </c>
      <c r="B5324" s="261" t="s">
        <v>151</v>
      </c>
      <c r="C5324">
        <f>_xlfn.XLOOKUP(B5324,'2.1.trackMPD'!$R$7:$R$29,'2.1.trackMPD'!$T$7:$T$29)</f>
        <v>6</v>
      </c>
      <c r="D5324" s="261">
        <v>1000</v>
      </c>
      <c r="E5324" s="261" t="s">
        <v>6396</v>
      </c>
      <c r="F5324" s="261" t="s">
        <v>110</v>
      </c>
      <c r="G5324" s="261" t="s">
        <v>124</v>
      </c>
      <c r="H5324" s="261" t="s">
        <v>6398</v>
      </c>
    </row>
    <row r="5325" spans="1:8" x14ac:dyDescent="0.2">
      <c r="A5325" t="s">
        <v>21</v>
      </c>
      <c r="B5325" s="261" t="s">
        <v>151</v>
      </c>
      <c r="C5325">
        <f>_xlfn.XLOOKUP(B5325,'2.1.trackMPD'!$R$7:$R$29,'2.1.trackMPD'!$T$7:$T$29)</f>
        <v>6</v>
      </c>
      <c r="D5325" s="261">
        <v>1000</v>
      </c>
      <c r="E5325" s="261" t="s">
        <v>6396</v>
      </c>
      <c r="F5325" s="261" t="s">
        <v>110</v>
      </c>
      <c r="G5325" s="261" t="s">
        <v>140</v>
      </c>
      <c r="H5325" s="261" t="s">
        <v>6398</v>
      </c>
    </row>
    <row r="5326" spans="1:8" x14ac:dyDescent="0.2">
      <c r="A5326" t="s">
        <v>21</v>
      </c>
      <c r="B5326" s="261" t="s">
        <v>151</v>
      </c>
      <c r="C5326">
        <f>_xlfn.XLOOKUP(B5326,'2.1.trackMPD'!$R$7:$R$29,'2.1.trackMPD'!$T$7:$T$29)</f>
        <v>6</v>
      </c>
      <c r="D5326" s="261">
        <v>1000</v>
      </c>
      <c r="E5326" s="261" t="s">
        <v>6396</v>
      </c>
      <c r="F5326" s="261" t="s">
        <v>111</v>
      </c>
      <c r="G5326" s="261" t="s">
        <v>124</v>
      </c>
      <c r="H5326" s="261" t="s">
        <v>6398</v>
      </c>
    </row>
    <row r="5327" spans="1:8" x14ac:dyDescent="0.2">
      <c r="A5327" t="s">
        <v>21</v>
      </c>
      <c r="B5327" s="261" t="s">
        <v>151</v>
      </c>
      <c r="C5327">
        <f>_xlfn.XLOOKUP(B5327,'2.1.trackMPD'!$R$7:$R$29,'2.1.trackMPD'!$T$7:$T$29)</f>
        <v>6</v>
      </c>
      <c r="D5327" s="261">
        <v>1000</v>
      </c>
      <c r="E5327" s="261" t="s">
        <v>6396</v>
      </c>
      <c r="F5327" s="261" t="s">
        <v>111</v>
      </c>
      <c r="G5327" s="261" t="s">
        <v>140</v>
      </c>
      <c r="H5327" s="261" t="s">
        <v>6398</v>
      </c>
    </row>
    <row r="5328" spans="1:8" x14ac:dyDescent="0.2">
      <c r="A5328" t="s">
        <v>21</v>
      </c>
      <c r="B5328" s="261" t="s">
        <v>151</v>
      </c>
      <c r="C5328">
        <f>_xlfn.XLOOKUP(B5328,'2.1.trackMPD'!$R$7:$R$29,'2.1.trackMPD'!$T$7:$T$29)</f>
        <v>6</v>
      </c>
      <c r="D5328" s="261">
        <v>1000</v>
      </c>
      <c r="E5328" s="261" t="s">
        <v>6396</v>
      </c>
      <c r="F5328" s="261" t="s">
        <v>110</v>
      </c>
      <c r="G5328" s="261" t="s">
        <v>124</v>
      </c>
      <c r="H5328" s="261" t="s">
        <v>6399</v>
      </c>
    </row>
    <row r="5329" spans="1:8" x14ac:dyDescent="0.2">
      <c r="A5329" t="s">
        <v>21</v>
      </c>
      <c r="B5329" s="261" t="s">
        <v>151</v>
      </c>
      <c r="C5329">
        <f>_xlfn.XLOOKUP(B5329,'2.1.trackMPD'!$R$7:$R$29,'2.1.trackMPD'!$T$7:$T$29)</f>
        <v>6</v>
      </c>
      <c r="D5329" s="261">
        <v>1000</v>
      </c>
      <c r="E5329" s="261" t="s">
        <v>6396</v>
      </c>
      <c r="F5329" s="261" t="s">
        <v>110</v>
      </c>
      <c r="G5329" s="261" t="s">
        <v>140</v>
      </c>
      <c r="H5329" s="261" t="s">
        <v>6399</v>
      </c>
    </row>
    <row r="5330" spans="1:8" x14ac:dyDescent="0.2">
      <c r="A5330" t="s">
        <v>21</v>
      </c>
      <c r="B5330" s="261" t="s">
        <v>151</v>
      </c>
      <c r="C5330">
        <f>_xlfn.XLOOKUP(B5330,'2.1.trackMPD'!$R$7:$R$29,'2.1.trackMPD'!$T$7:$T$29)</f>
        <v>6</v>
      </c>
      <c r="D5330" s="261">
        <v>5000</v>
      </c>
      <c r="E5330" s="261" t="s">
        <v>6396</v>
      </c>
      <c r="F5330" s="261" t="s">
        <v>110</v>
      </c>
      <c r="G5330" s="261" t="s">
        <v>124</v>
      </c>
      <c r="H5330" s="261" t="s">
        <v>6398</v>
      </c>
    </row>
    <row r="5331" spans="1:8" x14ac:dyDescent="0.2">
      <c r="A5331" t="s">
        <v>21</v>
      </c>
      <c r="B5331" s="261" t="s">
        <v>151</v>
      </c>
      <c r="C5331">
        <f>_xlfn.XLOOKUP(B5331,'2.1.trackMPD'!$R$7:$R$29,'2.1.trackMPD'!$T$7:$T$29)</f>
        <v>6</v>
      </c>
      <c r="D5331" s="261">
        <v>5000</v>
      </c>
      <c r="E5331" s="261" t="s">
        <v>6396</v>
      </c>
      <c r="F5331" s="261" t="s">
        <v>110</v>
      </c>
      <c r="G5331" s="261" t="s">
        <v>140</v>
      </c>
      <c r="H5331" s="261" t="s">
        <v>6398</v>
      </c>
    </row>
    <row r="5332" spans="1:8" x14ac:dyDescent="0.2">
      <c r="A5332" t="s">
        <v>21</v>
      </c>
      <c r="B5332" s="261" t="s">
        <v>151</v>
      </c>
      <c r="C5332">
        <f>_xlfn.XLOOKUP(B5332,'2.1.trackMPD'!$R$7:$R$29,'2.1.trackMPD'!$T$7:$T$29)</f>
        <v>6</v>
      </c>
      <c r="D5332" s="261">
        <v>5000</v>
      </c>
      <c r="E5332" s="261" t="s">
        <v>6396</v>
      </c>
      <c r="F5332" s="261" t="s">
        <v>111</v>
      </c>
      <c r="G5332" s="261" t="s">
        <v>124</v>
      </c>
      <c r="H5332" s="261" t="s">
        <v>6398</v>
      </c>
    </row>
    <row r="5333" spans="1:8" x14ac:dyDescent="0.2">
      <c r="A5333" t="s">
        <v>21</v>
      </c>
      <c r="B5333" s="261" t="s">
        <v>151</v>
      </c>
      <c r="C5333">
        <f>_xlfn.XLOOKUP(B5333,'2.1.trackMPD'!$R$7:$R$29,'2.1.trackMPD'!$T$7:$T$29)</f>
        <v>6</v>
      </c>
      <c r="D5333" s="261">
        <v>5000</v>
      </c>
      <c r="E5333" s="261" t="s">
        <v>6396</v>
      </c>
      <c r="F5333" s="261" t="s">
        <v>111</v>
      </c>
      <c r="G5333" s="261" t="s">
        <v>140</v>
      </c>
      <c r="H5333" s="261" t="s">
        <v>6398</v>
      </c>
    </row>
    <row r="5334" spans="1:8" x14ac:dyDescent="0.2">
      <c r="A5334" t="s">
        <v>21</v>
      </c>
      <c r="B5334" s="261" t="s">
        <v>151</v>
      </c>
      <c r="C5334">
        <f>_xlfn.XLOOKUP(B5334,'2.1.trackMPD'!$R$7:$R$29,'2.1.trackMPD'!$T$7:$T$29)</f>
        <v>6</v>
      </c>
      <c r="D5334" s="261">
        <v>5000</v>
      </c>
      <c r="E5334" s="261" t="s">
        <v>6396</v>
      </c>
      <c r="F5334" s="261" t="s">
        <v>110</v>
      </c>
      <c r="G5334" s="261" t="s">
        <v>124</v>
      </c>
      <c r="H5334" s="261" t="s">
        <v>6399</v>
      </c>
    </row>
    <row r="5335" spans="1:8" x14ac:dyDescent="0.2">
      <c r="A5335" t="s">
        <v>21</v>
      </c>
      <c r="B5335" s="261" t="s">
        <v>151</v>
      </c>
      <c r="C5335">
        <f>_xlfn.XLOOKUP(B5335,'2.1.trackMPD'!$R$7:$R$29,'2.1.trackMPD'!$T$7:$T$29)</f>
        <v>6</v>
      </c>
      <c r="D5335" s="261">
        <v>5000</v>
      </c>
      <c r="E5335" s="261" t="s">
        <v>6396</v>
      </c>
      <c r="F5335" s="261" t="s">
        <v>110</v>
      </c>
      <c r="G5335" s="261" t="s">
        <v>140</v>
      </c>
      <c r="H5335" s="261" t="s">
        <v>6399</v>
      </c>
    </row>
    <row r="5336" spans="1:8" x14ac:dyDescent="0.2">
      <c r="A5336" t="s">
        <v>21</v>
      </c>
      <c r="B5336" s="261" t="s">
        <v>151</v>
      </c>
      <c r="C5336">
        <f>_xlfn.XLOOKUP(B5336,'2.1.trackMPD'!$R$7:$R$29,'2.1.trackMPD'!$T$7:$T$29)</f>
        <v>6</v>
      </c>
      <c r="D5336" s="261">
        <v>1</v>
      </c>
      <c r="E5336" s="261" t="s">
        <v>6400</v>
      </c>
      <c r="F5336" s="261" t="s">
        <v>110</v>
      </c>
      <c r="G5336" s="261" t="s">
        <v>124</v>
      </c>
      <c r="H5336" s="261" t="s">
        <v>6398</v>
      </c>
    </row>
    <row r="5337" spans="1:8" x14ac:dyDescent="0.2">
      <c r="A5337" t="s">
        <v>21</v>
      </c>
      <c r="B5337" s="261" t="s">
        <v>151</v>
      </c>
      <c r="C5337">
        <f>_xlfn.XLOOKUP(B5337,'2.1.trackMPD'!$R$7:$R$29,'2.1.trackMPD'!$T$7:$T$29)</f>
        <v>6</v>
      </c>
      <c r="D5337" s="261">
        <v>1</v>
      </c>
      <c r="E5337" s="261" t="s">
        <v>6400</v>
      </c>
      <c r="F5337" s="261" t="s">
        <v>110</v>
      </c>
      <c r="G5337" s="261" t="s">
        <v>140</v>
      </c>
      <c r="H5337" s="261" t="s">
        <v>6398</v>
      </c>
    </row>
    <row r="5338" spans="1:8" x14ac:dyDescent="0.2">
      <c r="A5338" t="s">
        <v>21</v>
      </c>
      <c r="B5338" s="261" t="s">
        <v>151</v>
      </c>
      <c r="C5338">
        <f>_xlfn.XLOOKUP(B5338,'2.1.trackMPD'!$R$7:$R$29,'2.1.trackMPD'!$T$7:$T$29)</f>
        <v>6</v>
      </c>
      <c r="D5338" s="261">
        <v>1</v>
      </c>
      <c r="E5338" s="261" t="s">
        <v>6400</v>
      </c>
      <c r="F5338" s="261" t="s">
        <v>111</v>
      </c>
      <c r="G5338" s="261" t="s">
        <v>124</v>
      </c>
      <c r="H5338" s="261" t="s">
        <v>6398</v>
      </c>
    </row>
    <row r="5339" spans="1:8" x14ac:dyDescent="0.2">
      <c r="A5339" t="s">
        <v>21</v>
      </c>
      <c r="B5339" s="261" t="s">
        <v>151</v>
      </c>
      <c r="C5339">
        <f>_xlfn.XLOOKUP(B5339,'2.1.trackMPD'!$R$7:$R$29,'2.1.trackMPD'!$T$7:$T$29)</f>
        <v>6</v>
      </c>
      <c r="D5339" s="261">
        <v>1</v>
      </c>
      <c r="E5339" s="261" t="s">
        <v>6400</v>
      </c>
      <c r="F5339" s="261" t="s">
        <v>111</v>
      </c>
      <c r="G5339" s="261" t="s">
        <v>140</v>
      </c>
      <c r="H5339" s="261" t="s">
        <v>6398</v>
      </c>
    </row>
    <row r="5340" spans="1:8" x14ac:dyDescent="0.2">
      <c r="A5340" t="s">
        <v>21</v>
      </c>
      <c r="B5340" s="261" t="s">
        <v>151</v>
      </c>
      <c r="C5340">
        <f>_xlfn.XLOOKUP(B5340,'2.1.trackMPD'!$R$7:$R$29,'2.1.trackMPD'!$T$7:$T$29)</f>
        <v>6</v>
      </c>
      <c r="D5340" s="261">
        <v>1</v>
      </c>
      <c r="E5340" s="261" t="s">
        <v>6400</v>
      </c>
      <c r="F5340" s="261" t="s">
        <v>110</v>
      </c>
      <c r="G5340" s="261" t="s">
        <v>124</v>
      </c>
      <c r="H5340" s="261" t="s">
        <v>6399</v>
      </c>
    </row>
    <row r="5341" spans="1:8" x14ac:dyDescent="0.2">
      <c r="A5341" t="s">
        <v>21</v>
      </c>
      <c r="B5341" s="261" t="s">
        <v>151</v>
      </c>
      <c r="C5341">
        <f>_xlfn.XLOOKUP(B5341,'2.1.trackMPD'!$R$7:$R$29,'2.1.trackMPD'!$T$7:$T$29)</f>
        <v>6</v>
      </c>
      <c r="D5341" s="261">
        <v>1</v>
      </c>
      <c r="E5341" s="261" t="s">
        <v>6400</v>
      </c>
      <c r="F5341" s="261" t="s">
        <v>110</v>
      </c>
      <c r="G5341" s="261" t="s">
        <v>140</v>
      </c>
      <c r="H5341" s="261" t="s">
        <v>6399</v>
      </c>
    </row>
    <row r="5342" spans="1:8" x14ac:dyDescent="0.2">
      <c r="A5342" t="s">
        <v>21</v>
      </c>
      <c r="B5342" s="261" t="s">
        <v>151</v>
      </c>
      <c r="C5342">
        <f>_xlfn.XLOOKUP(B5342,'2.1.trackMPD'!$R$7:$R$29,'2.1.trackMPD'!$T$7:$T$29)</f>
        <v>6</v>
      </c>
      <c r="D5342" s="261">
        <v>10</v>
      </c>
      <c r="E5342" s="261" t="s">
        <v>6400</v>
      </c>
      <c r="F5342" s="261" t="s">
        <v>110</v>
      </c>
      <c r="G5342" s="261" t="s">
        <v>124</v>
      </c>
      <c r="H5342" s="261" t="s">
        <v>6398</v>
      </c>
    </row>
    <row r="5343" spans="1:8" x14ac:dyDescent="0.2">
      <c r="A5343" t="s">
        <v>21</v>
      </c>
      <c r="B5343" s="261" t="s">
        <v>151</v>
      </c>
      <c r="C5343">
        <f>_xlfn.XLOOKUP(B5343,'2.1.trackMPD'!$R$7:$R$29,'2.1.trackMPD'!$T$7:$T$29)</f>
        <v>6</v>
      </c>
      <c r="D5343" s="261">
        <v>10</v>
      </c>
      <c r="E5343" s="261" t="s">
        <v>6400</v>
      </c>
      <c r="F5343" s="261" t="s">
        <v>110</v>
      </c>
      <c r="G5343" s="261" t="s">
        <v>140</v>
      </c>
      <c r="H5343" s="261" t="s">
        <v>6398</v>
      </c>
    </row>
    <row r="5344" spans="1:8" x14ac:dyDescent="0.2">
      <c r="A5344" t="s">
        <v>21</v>
      </c>
      <c r="B5344" s="261" t="s">
        <v>151</v>
      </c>
      <c r="C5344">
        <f>_xlfn.XLOOKUP(B5344,'2.1.trackMPD'!$R$7:$R$29,'2.1.trackMPD'!$T$7:$T$29)</f>
        <v>6</v>
      </c>
      <c r="D5344" s="261">
        <v>10</v>
      </c>
      <c r="E5344" s="261" t="s">
        <v>6400</v>
      </c>
      <c r="F5344" s="261" t="s">
        <v>111</v>
      </c>
      <c r="G5344" s="261" t="s">
        <v>124</v>
      </c>
      <c r="H5344" s="261" t="s">
        <v>6398</v>
      </c>
    </row>
    <row r="5345" spans="1:8" x14ac:dyDescent="0.2">
      <c r="A5345" t="s">
        <v>21</v>
      </c>
      <c r="B5345" s="261" t="s">
        <v>151</v>
      </c>
      <c r="C5345">
        <f>_xlfn.XLOOKUP(B5345,'2.1.trackMPD'!$R$7:$R$29,'2.1.trackMPD'!$T$7:$T$29)</f>
        <v>6</v>
      </c>
      <c r="D5345" s="261">
        <v>10</v>
      </c>
      <c r="E5345" s="261" t="s">
        <v>6400</v>
      </c>
      <c r="F5345" s="261" t="s">
        <v>111</v>
      </c>
      <c r="G5345" s="261" t="s">
        <v>140</v>
      </c>
      <c r="H5345" s="261" t="s">
        <v>6398</v>
      </c>
    </row>
    <row r="5346" spans="1:8" x14ac:dyDescent="0.2">
      <c r="A5346" t="s">
        <v>21</v>
      </c>
      <c r="B5346" s="261" t="s">
        <v>151</v>
      </c>
      <c r="C5346">
        <f>_xlfn.XLOOKUP(B5346,'2.1.trackMPD'!$R$7:$R$29,'2.1.trackMPD'!$T$7:$T$29)</f>
        <v>6</v>
      </c>
      <c r="D5346" s="261">
        <v>10</v>
      </c>
      <c r="E5346" s="261" t="s">
        <v>6400</v>
      </c>
      <c r="F5346" s="261" t="s">
        <v>110</v>
      </c>
      <c r="G5346" s="261" t="s">
        <v>124</v>
      </c>
      <c r="H5346" s="261" t="s">
        <v>6399</v>
      </c>
    </row>
    <row r="5347" spans="1:8" x14ac:dyDescent="0.2">
      <c r="A5347" t="s">
        <v>21</v>
      </c>
      <c r="B5347" s="261" t="s">
        <v>151</v>
      </c>
      <c r="C5347">
        <f>_xlfn.XLOOKUP(B5347,'2.1.trackMPD'!$R$7:$R$29,'2.1.trackMPD'!$T$7:$T$29)</f>
        <v>6</v>
      </c>
      <c r="D5347" s="261">
        <v>10</v>
      </c>
      <c r="E5347" s="261" t="s">
        <v>6400</v>
      </c>
      <c r="F5347" s="261" t="s">
        <v>110</v>
      </c>
      <c r="G5347" s="261" t="s">
        <v>140</v>
      </c>
      <c r="H5347" s="261" t="s">
        <v>6399</v>
      </c>
    </row>
    <row r="5348" spans="1:8" x14ac:dyDescent="0.2">
      <c r="A5348" t="s">
        <v>21</v>
      </c>
      <c r="B5348" s="261" t="s">
        <v>151</v>
      </c>
      <c r="C5348">
        <f>_xlfn.XLOOKUP(B5348,'2.1.trackMPD'!$R$7:$R$29,'2.1.trackMPD'!$T$7:$T$29)</f>
        <v>6</v>
      </c>
      <c r="D5348" s="261">
        <v>100</v>
      </c>
      <c r="E5348" s="261" t="s">
        <v>6400</v>
      </c>
      <c r="F5348" s="261" t="s">
        <v>110</v>
      </c>
      <c r="G5348" s="261" t="s">
        <v>124</v>
      </c>
      <c r="H5348" s="261" t="s">
        <v>6398</v>
      </c>
    </row>
    <row r="5349" spans="1:8" x14ac:dyDescent="0.2">
      <c r="A5349" t="s">
        <v>21</v>
      </c>
      <c r="B5349" s="261" t="s">
        <v>151</v>
      </c>
      <c r="C5349">
        <f>_xlfn.XLOOKUP(B5349,'2.1.trackMPD'!$R$7:$R$29,'2.1.trackMPD'!$T$7:$T$29)</f>
        <v>6</v>
      </c>
      <c r="D5349" s="261">
        <v>100</v>
      </c>
      <c r="E5349" s="261" t="s">
        <v>6400</v>
      </c>
      <c r="F5349" s="261" t="s">
        <v>110</v>
      </c>
      <c r="G5349" s="261" t="s">
        <v>140</v>
      </c>
      <c r="H5349" s="261" t="s">
        <v>6398</v>
      </c>
    </row>
    <row r="5350" spans="1:8" x14ac:dyDescent="0.2">
      <c r="A5350" t="s">
        <v>21</v>
      </c>
      <c r="B5350" s="261" t="s">
        <v>151</v>
      </c>
      <c r="C5350">
        <f>_xlfn.XLOOKUP(B5350,'2.1.trackMPD'!$R$7:$R$29,'2.1.trackMPD'!$T$7:$T$29)</f>
        <v>6</v>
      </c>
      <c r="D5350" s="261">
        <v>100</v>
      </c>
      <c r="E5350" s="261" t="s">
        <v>6400</v>
      </c>
      <c r="F5350" s="261" t="s">
        <v>111</v>
      </c>
      <c r="G5350" s="261" t="s">
        <v>124</v>
      </c>
      <c r="H5350" s="261" t="s">
        <v>6398</v>
      </c>
    </row>
    <row r="5351" spans="1:8" x14ac:dyDescent="0.2">
      <c r="A5351" t="s">
        <v>21</v>
      </c>
      <c r="B5351" s="261" t="s">
        <v>151</v>
      </c>
      <c r="C5351">
        <f>_xlfn.XLOOKUP(B5351,'2.1.trackMPD'!$R$7:$R$29,'2.1.trackMPD'!$T$7:$T$29)</f>
        <v>6</v>
      </c>
      <c r="D5351" s="261">
        <v>100</v>
      </c>
      <c r="E5351" s="261" t="s">
        <v>6400</v>
      </c>
      <c r="F5351" s="261" t="s">
        <v>111</v>
      </c>
      <c r="G5351" s="261" t="s">
        <v>140</v>
      </c>
      <c r="H5351" s="261" t="s">
        <v>6398</v>
      </c>
    </row>
    <row r="5352" spans="1:8" x14ac:dyDescent="0.2">
      <c r="A5352" t="s">
        <v>21</v>
      </c>
      <c r="B5352" s="261" t="s">
        <v>151</v>
      </c>
      <c r="C5352">
        <f>_xlfn.XLOOKUP(B5352,'2.1.trackMPD'!$R$7:$R$29,'2.1.trackMPD'!$T$7:$T$29)</f>
        <v>6</v>
      </c>
      <c r="D5352" s="261">
        <v>100</v>
      </c>
      <c r="E5352" s="261" t="s">
        <v>6400</v>
      </c>
      <c r="F5352" s="261" t="s">
        <v>110</v>
      </c>
      <c r="G5352" s="261" t="s">
        <v>124</v>
      </c>
      <c r="H5352" s="261" t="s">
        <v>6399</v>
      </c>
    </row>
    <row r="5353" spans="1:8" x14ac:dyDescent="0.2">
      <c r="A5353" t="s">
        <v>21</v>
      </c>
      <c r="B5353" s="261" t="s">
        <v>151</v>
      </c>
      <c r="C5353">
        <f>_xlfn.XLOOKUP(B5353,'2.1.trackMPD'!$R$7:$R$29,'2.1.trackMPD'!$T$7:$T$29)</f>
        <v>6</v>
      </c>
      <c r="D5353" s="261">
        <v>100</v>
      </c>
      <c r="E5353" s="261" t="s">
        <v>6400</v>
      </c>
      <c r="F5353" s="261" t="s">
        <v>110</v>
      </c>
      <c r="G5353" s="261" t="s">
        <v>140</v>
      </c>
      <c r="H5353" s="261" t="s">
        <v>6399</v>
      </c>
    </row>
    <row r="5354" spans="1:8" x14ac:dyDescent="0.2">
      <c r="A5354" t="s">
        <v>21</v>
      </c>
      <c r="B5354" s="261" t="s">
        <v>151</v>
      </c>
      <c r="C5354">
        <f>_xlfn.XLOOKUP(B5354,'2.1.trackMPD'!$R$7:$R$29,'2.1.trackMPD'!$T$7:$T$29)</f>
        <v>6</v>
      </c>
      <c r="D5354" s="261">
        <v>1000</v>
      </c>
      <c r="E5354" s="261" t="s">
        <v>6400</v>
      </c>
      <c r="F5354" s="261" t="s">
        <v>110</v>
      </c>
      <c r="G5354" s="261" t="s">
        <v>124</v>
      </c>
      <c r="H5354" s="261" t="s">
        <v>6398</v>
      </c>
    </row>
    <row r="5355" spans="1:8" x14ac:dyDescent="0.2">
      <c r="A5355" t="s">
        <v>21</v>
      </c>
      <c r="B5355" s="261" t="s">
        <v>151</v>
      </c>
      <c r="C5355">
        <f>_xlfn.XLOOKUP(B5355,'2.1.trackMPD'!$R$7:$R$29,'2.1.trackMPD'!$T$7:$T$29)</f>
        <v>6</v>
      </c>
      <c r="D5355" s="261">
        <v>1000</v>
      </c>
      <c r="E5355" s="261" t="s">
        <v>6400</v>
      </c>
      <c r="F5355" s="261" t="s">
        <v>110</v>
      </c>
      <c r="G5355" s="261" t="s">
        <v>140</v>
      </c>
      <c r="H5355" s="261" t="s">
        <v>6398</v>
      </c>
    </row>
    <row r="5356" spans="1:8" x14ac:dyDescent="0.2">
      <c r="A5356" t="s">
        <v>21</v>
      </c>
      <c r="B5356" s="261" t="s">
        <v>151</v>
      </c>
      <c r="C5356">
        <f>_xlfn.XLOOKUP(B5356,'2.1.trackMPD'!$R$7:$R$29,'2.1.trackMPD'!$T$7:$T$29)</f>
        <v>6</v>
      </c>
      <c r="D5356" s="261">
        <v>1000</v>
      </c>
      <c r="E5356" s="261" t="s">
        <v>6400</v>
      </c>
      <c r="F5356" s="261" t="s">
        <v>111</v>
      </c>
      <c r="G5356" s="261" t="s">
        <v>124</v>
      </c>
      <c r="H5356" s="261" t="s">
        <v>6398</v>
      </c>
    </row>
    <row r="5357" spans="1:8" x14ac:dyDescent="0.2">
      <c r="A5357" t="s">
        <v>21</v>
      </c>
      <c r="B5357" s="261" t="s">
        <v>151</v>
      </c>
      <c r="C5357">
        <f>_xlfn.XLOOKUP(B5357,'2.1.trackMPD'!$R$7:$R$29,'2.1.trackMPD'!$T$7:$T$29)</f>
        <v>6</v>
      </c>
      <c r="D5357" s="261">
        <v>1000</v>
      </c>
      <c r="E5357" s="261" t="s">
        <v>6400</v>
      </c>
      <c r="F5357" s="261" t="s">
        <v>111</v>
      </c>
      <c r="G5357" s="261" t="s">
        <v>140</v>
      </c>
      <c r="H5357" s="261" t="s">
        <v>6398</v>
      </c>
    </row>
    <row r="5358" spans="1:8" x14ac:dyDescent="0.2">
      <c r="A5358" t="s">
        <v>21</v>
      </c>
      <c r="B5358" s="261" t="s">
        <v>151</v>
      </c>
      <c r="C5358">
        <f>_xlfn.XLOOKUP(B5358,'2.1.trackMPD'!$R$7:$R$29,'2.1.trackMPD'!$T$7:$T$29)</f>
        <v>6</v>
      </c>
      <c r="D5358" s="261">
        <v>1000</v>
      </c>
      <c r="E5358" s="261" t="s">
        <v>6400</v>
      </c>
      <c r="F5358" s="261" t="s">
        <v>110</v>
      </c>
      <c r="G5358" s="261" t="s">
        <v>124</v>
      </c>
      <c r="H5358" s="261" t="s">
        <v>6399</v>
      </c>
    </row>
    <row r="5359" spans="1:8" x14ac:dyDescent="0.2">
      <c r="A5359" t="s">
        <v>21</v>
      </c>
      <c r="B5359" s="261" t="s">
        <v>151</v>
      </c>
      <c r="C5359">
        <f>_xlfn.XLOOKUP(B5359,'2.1.trackMPD'!$R$7:$R$29,'2.1.trackMPD'!$T$7:$T$29)</f>
        <v>6</v>
      </c>
      <c r="D5359" s="261">
        <v>1000</v>
      </c>
      <c r="E5359" s="261" t="s">
        <v>6400</v>
      </c>
      <c r="F5359" s="261" t="s">
        <v>110</v>
      </c>
      <c r="G5359" s="261" t="s">
        <v>140</v>
      </c>
      <c r="H5359" s="261" t="s">
        <v>6399</v>
      </c>
    </row>
    <row r="5360" spans="1:8" x14ac:dyDescent="0.2">
      <c r="A5360" t="s">
        <v>21</v>
      </c>
      <c r="B5360" s="261" t="s">
        <v>151</v>
      </c>
      <c r="C5360">
        <f>_xlfn.XLOOKUP(B5360,'2.1.trackMPD'!$R$7:$R$29,'2.1.trackMPD'!$T$7:$T$29)</f>
        <v>6</v>
      </c>
      <c r="D5360" s="261">
        <v>5000</v>
      </c>
      <c r="E5360" s="261" t="s">
        <v>6400</v>
      </c>
      <c r="F5360" s="261" t="s">
        <v>110</v>
      </c>
      <c r="G5360" s="261" t="s">
        <v>124</v>
      </c>
      <c r="H5360" s="261" t="s">
        <v>6398</v>
      </c>
    </row>
    <row r="5361" spans="1:8" x14ac:dyDescent="0.2">
      <c r="A5361" t="s">
        <v>21</v>
      </c>
      <c r="B5361" s="261" t="s">
        <v>151</v>
      </c>
      <c r="C5361">
        <f>_xlfn.XLOOKUP(B5361,'2.1.trackMPD'!$R$7:$R$29,'2.1.trackMPD'!$T$7:$T$29)</f>
        <v>6</v>
      </c>
      <c r="D5361" s="261">
        <v>5000</v>
      </c>
      <c r="E5361" s="261" t="s">
        <v>6400</v>
      </c>
      <c r="F5361" s="261" t="s">
        <v>110</v>
      </c>
      <c r="G5361" s="261" t="s">
        <v>140</v>
      </c>
      <c r="H5361" s="261" t="s">
        <v>6398</v>
      </c>
    </row>
    <row r="5362" spans="1:8" x14ac:dyDescent="0.2">
      <c r="A5362" t="s">
        <v>21</v>
      </c>
      <c r="B5362" s="261" t="s">
        <v>151</v>
      </c>
      <c r="C5362">
        <f>_xlfn.XLOOKUP(B5362,'2.1.trackMPD'!$R$7:$R$29,'2.1.trackMPD'!$T$7:$T$29)</f>
        <v>6</v>
      </c>
      <c r="D5362" s="261">
        <v>5000</v>
      </c>
      <c r="E5362" s="261" t="s">
        <v>6400</v>
      </c>
      <c r="F5362" s="261" t="s">
        <v>111</v>
      </c>
      <c r="G5362" s="261" t="s">
        <v>124</v>
      </c>
      <c r="H5362" s="261" t="s">
        <v>6398</v>
      </c>
    </row>
    <row r="5363" spans="1:8" x14ac:dyDescent="0.2">
      <c r="A5363" t="s">
        <v>21</v>
      </c>
      <c r="B5363" s="261" t="s">
        <v>151</v>
      </c>
      <c r="C5363">
        <f>_xlfn.XLOOKUP(B5363,'2.1.trackMPD'!$R$7:$R$29,'2.1.trackMPD'!$T$7:$T$29)</f>
        <v>6</v>
      </c>
      <c r="D5363" s="261">
        <v>5000</v>
      </c>
      <c r="E5363" s="261" t="s">
        <v>6400</v>
      </c>
      <c r="F5363" s="261" t="s">
        <v>111</v>
      </c>
      <c r="G5363" s="261" t="s">
        <v>140</v>
      </c>
      <c r="H5363" s="261" t="s">
        <v>6398</v>
      </c>
    </row>
    <row r="5364" spans="1:8" x14ac:dyDescent="0.2">
      <c r="A5364" t="s">
        <v>21</v>
      </c>
      <c r="B5364" s="261" t="s">
        <v>151</v>
      </c>
      <c r="C5364">
        <f>_xlfn.XLOOKUP(B5364,'2.1.trackMPD'!$R$7:$R$29,'2.1.trackMPD'!$T$7:$T$29)</f>
        <v>6</v>
      </c>
      <c r="D5364" s="261">
        <v>5000</v>
      </c>
      <c r="E5364" s="261" t="s">
        <v>6400</v>
      </c>
      <c r="F5364" s="261" t="s">
        <v>110</v>
      </c>
      <c r="G5364" s="261" t="s">
        <v>124</v>
      </c>
      <c r="H5364" s="261" t="s">
        <v>6399</v>
      </c>
    </row>
    <row r="5365" spans="1:8" x14ac:dyDescent="0.2">
      <c r="A5365" t="s">
        <v>21</v>
      </c>
      <c r="B5365" s="261" t="s">
        <v>151</v>
      </c>
      <c r="C5365">
        <f>_xlfn.XLOOKUP(B5365,'2.1.trackMPD'!$R$7:$R$29,'2.1.trackMPD'!$T$7:$T$29)</f>
        <v>6</v>
      </c>
      <c r="D5365" s="261">
        <v>5000</v>
      </c>
      <c r="E5365" s="261" t="s">
        <v>6400</v>
      </c>
      <c r="F5365" s="261" t="s">
        <v>110</v>
      </c>
      <c r="G5365" s="261" t="s">
        <v>140</v>
      </c>
      <c r="H5365" s="261" t="s">
        <v>6399</v>
      </c>
    </row>
    <row r="5366" spans="1:8" x14ac:dyDescent="0.2">
      <c r="A5366" t="s">
        <v>21</v>
      </c>
      <c r="B5366" s="261" t="s">
        <v>151</v>
      </c>
      <c r="C5366">
        <f>_xlfn.XLOOKUP(B5366,'2.1.trackMPD'!$R$7:$R$29,'2.1.trackMPD'!$T$7:$T$29)</f>
        <v>6</v>
      </c>
      <c r="D5366" s="261">
        <v>1</v>
      </c>
      <c r="E5366" s="261" t="s">
        <v>6401</v>
      </c>
      <c r="F5366" s="261" t="s">
        <v>110</v>
      </c>
      <c r="G5366" s="261" t="s">
        <v>124</v>
      </c>
      <c r="H5366" s="261" t="s">
        <v>6398</v>
      </c>
    </row>
    <row r="5367" spans="1:8" x14ac:dyDescent="0.2">
      <c r="A5367" t="s">
        <v>21</v>
      </c>
      <c r="B5367" s="261" t="s">
        <v>151</v>
      </c>
      <c r="C5367">
        <f>_xlfn.XLOOKUP(B5367,'2.1.trackMPD'!$R$7:$R$29,'2.1.trackMPD'!$T$7:$T$29)</f>
        <v>6</v>
      </c>
      <c r="D5367" s="261">
        <v>1</v>
      </c>
      <c r="E5367" s="261" t="s">
        <v>6401</v>
      </c>
      <c r="F5367" s="261" t="s">
        <v>110</v>
      </c>
      <c r="G5367" s="261" t="s">
        <v>140</v>
      </c>
      <c r="H5367" s="261" t="s">
        <v>6398</v>
      </c>
    </row>
    <row r="5368" spans="1:8" x14ac:dyDescent="0.2">
      <c r="A5368" t="s">
        <v>21</v>
      </c>
      <c r="B5368" s="261" t="s">
        <v>151</v>
      </c>
      <c r="C5368">
        <f>_xlfn.XLOOKUP(B5368,'2.1.trackMPD'!$R$7:$R$29,'2.1.trackMPD'!$T$7:$T$29)</f>
        <v>6</v>
      </c>
      <c r="D5368" s="261">
        <v>1</v>
      </c>
      <c r="E5368" s="261" t="s">
        <v>6401</v>
      </c>
      <c r="F5368" s="261" t="s">
        <v>111</v>
      </c>
      <c r="G5368" s="261" t="s">
        <v>124</v>
      </c>
      <c r="H5368" s="261" t="s">
        <v>6398</v>
      </c>
    </row>
    <row r="5369" spans="1:8" x14ac:dyDescent="0.2">
      <c r="A5369" t="s">
        <v>21</v>
      </c>
      <c r="B5369" s="261" t="s">
        <v>151</v>
      </c>
      <c r="C5369">
        <f>_xlfn.XLOOKUP(B5369,'2.1.trackMPD'!$R$7:$R$29,'2.1.trackMPD'!$T$7:$T$29)</f>
        <v>6</v>
      </c>
      <c r="D5369" s="261">
        <v>1</v>
      </c>
      <c r="E5369" s="261" t="s">
        <v>6401</v>
      </c>
      <c r="F5369" s="261" t="s">
        <v>111</v>
      </c>
      <c r="G5369" s="261" t="s">
        <v>140</v>
      </c>
      <c r="H5369" s="261" t="s">
        <v>6398</v>
      </c>
    </row>
    <row r="5370" spans="1:8" x14ac:dyDescent="0.2">
      <c r="A5370" t="s">
        <v>21</v>
      </c>
      <c r="B5370" s="261" t="s">
        <v>151</v>
      </c>
      <c r="C5370">
        <f>_xlfn.XLOOKUP(B5370,'2.1.trackMPD'!$R$7:$R$29,'2.1.trackMPD'!$T$7:$T$29)</f>
        <v>6</v>
      </c>
      <c r="D5370" s="261">
        <v>1</v>
      </c>
      <c r="E5370" s="261" t="s">
        <v>6401</v>
      </c>
      <c r="F5370" s="261" t="s">
        <v>110</v>
      </c>
      <c r="G5370" s="261" t="s">
        <v>124</v>
      </c>
      <c r="H5370" s="261" t="s">
        <v>6399</v>
      </c>
    </row>
    <row r="5371" spans="1:8" x14ac:dyDescent="0.2">
      <c r="A5371" t="s">
        <v>21</v>
      </c>
      <c r="B5371" s="261" t="s">
        <v>151</v>
      </c>
      <c r="C5371">
        <f>_xlfn.XLOOKUP(B5371,'2.1.trackMPD'!$R$7:$R$29,'2.1.trackMPD'!$T$7:$T$29)</f>
        <v>6</v>
      </c>
      <c r="D5371" s="261">
        <v>1</v>
      </c>
      <c r="E5371" s="261" t="s">
        <v>6401</v>
      </c>
      <c r="F5371" s="261" t="s">
        <v>110</v>
      </c>
      <c r="G5371" s="261" t="s">
        <v>140</v>
      </c>
      <c r="H5371" s="261" t="s">
        <v>6399</v>
      </c>
    </row>
    <row r="5372" spans="1:8" x14ac:dyDescent="0.2">
      <c r="A5372" t="s">
        <v>21</v>
      </c>
      <c r="B5372" s="261" t="s">
        <v>151</v>
      </c>
      <c r="C5372">
        <f>_xlfn.XLOOKUP(B5372,'2.1.trackMPD'!$R$7:$R$29,'2.1.trackMPD'!$T$7:$T$29)</f>
        <v>6</v>
      </c>
      <c r="D5372" s="261">
        <v>10</v>
      </c>
      <c r="E5372" s="261" t="s">
        <v>6401</v>
      </c>
      <c r="F5372" s="261" t="s">
        <v>110</v>
      </c>
      <c r="G5372" s="261" t="s">
        <v>124</v>
      </c>
      <c r="H5372" s="261" t="s">
        <v>6398</v>
      </c>
    </row>
    <row r="5373" spans="1:8" x14ac:dyDescent="0.2">
      <c r="A5373" t="s">
        <v>21</v>
      </c>
      <c r="B5373" s="261" t="s">
        <v>151</v>
      </c>
      <c r="C5373">
        <f>_xlfn.XLOOKUP(B5373,'2.1.trackMPD'!$R$7:$R$29,'2.1.trackMPD'!$T$7:$T$29)</f>
        <v>6</v>
      </c>
      <c r="D5373" s="261">
        <v>10</v>
      </c>
      <c r="E5373" s="261" t="s">
        <v>6401</v>
      </c>
      <c r="F5373" s="261" t="s">
        <v>110</v>
      </c>
      <c r="G5373" s="261" t="s">
        <v>140</v>
      </c>
      <c r="H5373" s="261" t="s">
        <v>6398</v>
      </c>
    </row>
    <row r="5374" spans="1:8" x14ac:dyDescent="0.2">
      <c r="A5374" t="s">
        <v>21</v>
      </c>
      <c r="B5374" s="261" t="s">
        <v>151</v>
      </c>
      <c r="C5374">
        <f>_xlfn.XLOOKUP(B5374,'2.1.trackMPD'!$R$7:$R$29,'2.1.trackMPD'!$T$7:$T$29)</f>
        <v>6</v>
      </c>
      <c r="D5374" s="261">
        <v>10</v>
      </c>
      <c r="E5374" s="261" t="s">
        <v>6401</v>
      </c>
      <c r="F5374" s="261" t="s">
        <v>111</v>
      </c>
      <c r="G5374" s="261" t="s">
        <v>124</v>
      </c>
      <c r="H5374" s="261" t="s">
        <v>6398</v>
      </c>
    </row>
    <row r="5375" spans="1:8" x14ac:dyDescent="0.2">
      <c r="A5375" t="s">
        <v>21</v>
      </c>
      <c r="B5375" s="261" t="s">
        <v>151</v>
      </c>
      <c r="C5375">
        <f>_xlfn.XLOOKUP(B5375,'2.1.trackMPD'!$R$7:$R$29,'2.1.trackMPD'!$T$7:$T$29)</f>
        <v>6</v>
      </c>
      <c r="D5375" s="261">
        <v>10</v>
      </c>
      <c r="E5375" s="261" t="s">
        <v>6401</v>
      </c>
      <c r="F5375" s="261" t="s">
        <v>111</v>
      </c>
      <c r="G5375" s="261" t="s">
        <v>140</v>
      </c>
      <c r="H5375" s="261" t="s">
        <v>6398</v>
      </c>
    </row>
    <row r="5376" spans="1:8" x14ac:dyDescent="0.2">
      <c r="A5376" t="s">
        <v>21</v>
      </c>
      <c r="B5376" s="261" t="s">
        <v>151</v>
      </c>
      <c r="C5376">
        <f>_xlfn.XLOOKUP(B5376,'2.1.trackMPD'!$R$7:$R$29,'2.1.trackMPD'!$T$7:$T$29)</f>
        <v>6</v>
      </c>
      <c r="D5376" s="261">
        <v>10</v>
      </c>
      <c r="E5376" s="261" t="s">
        <v>6401</v>
      </c>
      <c r="F5376" s="261" t="s">
        <v>110</v>
      </c>
      <c r="G5376" s="261" t="s">
        <v>124</v>
      </c>
      <c r="H5376" s="261" t="s">
        <v>6399</v>
      </c>
    </row>
    <row r="5377" spans="1:9" x14ac:dyDescent="0.2">
      <c r="A5377" t="s">
        <v>21</v>
      </c>
      <c r="B5377" s="261" t="s">
        <v>151</v>
      </c>
      <c r="C5377">
        <f>_xlfn.XLOOKUP(B5377,'2.1.trackMPD'!$R$7:$R$29,'2.1.trackMPD'!$T$7:$T$29)</f>
        <v>6</v>
      </c>
      <c r="D5377" s="261">
        <v>10</v>
      </c>
      <c r="E5377" s="261" t="s">
        <v>6401</v>
      </c>
      <c r="F5377" s="261" t="s">
        <v>110</v>
      </c>
      <c r="G5377" s="261" t="s">
        <v>140</v>
      </c>
      <c r="H5377" s="261" t="s">
        <v>6399</v>
      </c>
    </row>
    <row r="5378" spans="1:9" x14ac:dyDescent="0.2">
      <c r="A5378" t="s">
        <v>21</v>
      </c>
      <c r="B5378" s="261" t="s">
        <v>151</v>
      </c>
      <c r="C5378">
        <f>_xlfn.XLOOKUP(B5378,'2.1.trackMPD'!$R$7:$R$29,'2.1.trackMPD'!$T$7:$T$29)</f>
        <v>6</v>
      </c>
      <c r="D5378" s="261">
        <v>100</v>
      </c>
      <c r="E5378" s="261" t="s">
        <v>6401</v>
      </c>
      <c r="F5378" s="261" t="s">
        <v>110</v>
      </c>
      <c r="G5378" s="261" t="s">
        <v>124</v>
      </c>
      <c r="H5378" s="261" t="s">
        <v>6398</v>
      </c>
    </row>
    <row r="5379" spans="1:9" x14ac:dyDescent="0.2">
      <c r="A5379" t="s">
        <v>21</v>
      </c>
      <c r="B5379" s="261" t="s">
        <v>151</v>
      </c>
      <c r="C5379">
        <f>_xlfn.XLOOKUP(B5379,'2.1.trackMPD'!$R$7:$R$29,'2.1.trackMPD'!$T$7:$T$29)</f>
        <v>6</v>
      </c>
      <c r="D5379" s="261">
        <v>100</v>
      </c>
      <c r="E5379" s="261" t="s">
        <v>6401</v>
      </c>
      <c r="F5379" s="261" t="s">
        <v>110</v>
      </c>
      <c r="G5379" s="261" t="s">
        <v>140</v>
      </c>
      <c r="H5379" s="261" t="s">
        <v>6398</v>
      </c>
    </row>
    <row r="5380" spans="1:9" x14ac:dyDescent="0.2">
      <c r="A5380" t="s">
        <v>21</v>
      </c>
      <c r="B5380" s="261" t="s">
        <v>151</v>
      </c>
      <c r="C5380">
        <f>_xlfn.XLOOKUP(B5380,'2.1.trackMPD'!$R$7:$R$29,'2.1.trackMPD'!$T$7:$T$29)</f>
        <v>6</v>
      </c>
      <c r="D5380" s="261">
        <v>100</v>
      </c>
      <c r="E5380" s="261" t="s">
        <v>6401</v>
      </c>
      <c r="F5380" s="261" t="s">
        <v>111</v>
      </c>
      <c r="G5380" s="261" t="s">
        <v>124</v>
      </c>
      <c r="H5380" s="261" t="s">
        <v>6398</v>
      </c>
    </row>
    <row r="5381" spans="1:9" x14ac:dyDescent="0.2">
      <c r="A5381" t="s">
        <v>21</v>
      </c>
      <c r="B5381" s="261" t="s">
        <v>151</v>
      </c>
      <c r="C5381">
        <f>_xlfn.XLOOKUP(B5381,'2.1.trackMPD'!$R$7:$R$29,'2.1.trackMPD'!$T$7:$T$29)</f>
        <v>6</v>
      </c>
      <c r="D5381" s="261">
        <v>100</v>
      </c>
      <c r="E5381" s="261" t="s">
        <v>6401</v>
      </c>
      <c r="F5381" s="261" t="s">
        <v>111</v>
      </c>
      <c r="G5381" s="261" t="s">
        <v>140</v>
      </c>
      <c r="H5381" s="261" t="s">
        <v>6398</v>
      </c>
    </row>
    <row r="5382" spans="1:9" x14ac:dyDescent="0.2">
      <c r="A5382" t="s">
        <v>21</v>
      </c>
      <c r="B5382" s="261" t="s">
        <v>151</v>
      </c>
      <c r="C5382">
        <f>_xlfn.XLOOKUP(B5382,'2.1.trackMPD'!$R$7:$R$29,'2.1.trackMPD'!$T$7:$T$29)</f>
        <v>6</v>
      </c>
      <c r="D5382" s="261">
        <v>100</v>
      </c>
      <c r="E5382" s="261" t="s">
        <v>6401</v>
      </c>
      <c r="F5382" s="261" t="s">
        <v>110</v>
      </c>
      <c r="G5382" s="261" t="s">
        <v>124</v>
      </c>
      <c r="H5382" s="261" t="s">
        <v>6399</v>
      </c>
    </row>
    <row r="5383" spans="1:9" x14ac:dyDescent="0.2">
      <c r="A5383" t="s">
        <v>21</v>
      </c>
      <c r="B5383" s="261" t="s">
        <v>151</v>
      </c>
      <c r="C5383">
        <f>_xlfn.XLOOKUP(B5383,'2.1.trackMPD'!$R$7:$R$29,'2.1.trackMPD'!$T$7:$T$29)</f>
        <v>6</v>
      </c>
      <c r="D5383" s="261">
        <v>100</v>
      </c>
      <c r="E5383" s="261" t="s">
        <v>6401</v>
      </c>
      <c r="F5383" s="261" t="s">
        <v>110</v>
      </c>
      <c r="G5383" s="261" t="s">
        <v>140</v>
      </c>
      <c r="H5383" s="261" t="s">
        <v>6399</v>
      </c>
    </row>
    <row r="5384" spans="1:9" x14ac:dyDescent="0.2">
      <c r="A5384" t="s">
        <v>94</v>
      </c>
      <c r="B5384" t="s">
        <v>5</v>
      </c>
      <c r="C5384">
        <f>_xlfn.XLOOKUP(B5384,'2.1.trackMPD'!$R$7:$R$29,'2.1.trackMPD'!$T$7:$T$29)</f>
        <v>1</v>
      </c>
      <c r="D5384">
        <v>1</v>
      </c>
      <c r="E5384" t="s">
        <v>6396</v>
      </c>
      <c r="F5384" t="s">
        <v>110</v>
      </c>
      <c r="G5384" t="s">
        <v>124</v>
      </c>
      <c r="H5384" t="s">
        <v>6398</v>
      </c>
      <c r="I5384">
        <v>8.3499999999999996E-11</v>
      </c>
    </row>
    <row r="5385" spans="1:9" x14ac:dyDescent="0.2">
      <c r="A5385" t="s">
        <v>94</v>
      </c>
      <c r="B5385" t="s">
        <v>5</v>
      </c>
      <c r="C5385">
        <f>_xlfn.XLOOKUP(B5385,'2.1.trackMPD'!$R$7:$R$29,'2.1.trackMPD'!$T$7:$T$29)</f>
        <v>1</v>
      </c>
      <c r="D5385">
        <v>1</v>
      </c>
      <c r="E5385" t="s">
        <v>6396</v>
      </c>
      <c r="F5385" t="s">
        <v>110</v>
      </c>
      <c r="G5385" t="s">
        <v>140</v>
      </c>
      <c r="H5385" t="s">
        <v>6398</v>
      </c>
      <c r="I5385">
        <v>8.3499999999999996E-11</v>
      </c>
    </row>
    <row r="5386" spans="1:9" x14ac:dyDescent="0.2">
      <c r="A5386" t="s">
        <v>94</v>
      </c>
      <c r="B5386" t="s">
        <v>5</v>
      </c>
      <c r="C5386">
        <f>_xlfn.XLOOKUP(B5386,'2.1.trackMPD'!$R$7:$R$29,'2.1.trackMPD'!$T$7:$T$29)</f>
        <v>1</v>
      </c>
      <c r="D5386">
        <v>1</v>
      </c>
      <c r="E5386" t="s">
        <v>6396</v>
      </c>
      <c r="F5386" t="s">
        <v>111</v>
      </c>
      <c r="G5386" t="s">
        <v>124</v>
      </c>
      <c r="H5386" t="s">
        <v>6398</v>
      </c>
      <c r="I5386">
        <v>8.3499999999999996E-11</v>
      </c>
    </row>
    <row r="5387" spans="1:9" x14ac:dyDescent="0.2">
      <c r="A5387" t="s">
        <v>94</v>
      </c>
      <c r="B5387" t="s">
        <v>5</v>
      </c>
      <c r="C5387">
        <f>_xlfn.XLOOKUP(B5387,'2.1.trackMPD'!$R$7:$R$29,'2.1.trackMPD'!$T$7:$T$29)</f>
        <v>1</v>
      </c>
      <c r="D5387">
        <v>1</v>
      </c>
      <c r="E5387" t="s">
        <v>6396</v>
      </c>
      <c r="F5387" t="s">
        <v>111</v>
      </c>
      <c r="G5387" t="s">
        <v>140</v>
      </c>
      <c r="H5387" t="s">
        <v>6398</v>
      </c>
      <c r="I5387">
        <v>8.3499999999999996E-11</v>
      </c>
    </row>
    <row r="5388" spans="1:9" x14ac:dyDescent="0.2">
      <c r="A5388" t="s">
        <v>94</v>
      </c>
      <c r="B5388" t="s">
        <v>5</v>
      </c>
      <c r="C5388">
        <f>_xlfn.XLOOKUP(B5388,'2.1.trackMPD'!$R$7:$R$29,'2.1.trackMPD'!$T$7:$T$29)</f>
        <v>1</v>
      </c>
      <c r="D5388">
        <v>1</v>
      </c>
      <c r="E5388" t="s">
        <v>6396</v>
      </c>
      <c r="F5388" t="s">
        <v>110</v>
      </c>
      <c r="G5388" t="s">
        <v>124</v>
      </c>
      <c r="H5388" t="s">
        <v>6399</v>
      </c>
    </row>
    <row r="5389" spans="1:9" x14ac:dyDescent="0.2">
      <c r="A5389" t="s">
        <v>94</v>
      </c>
      <c r="B5389" t="s">
        <v>5</v>
      </c>
      <c r="C5389">
        <f>_xlfn.XLOOKUP(B5389,'2.1.trackMPD'!$R$7:$R$29,'2.1.trackMPD'!$T$7:$T$29)</f>
        <v>1</v>
      </c>
      <c r="D5389">
        <v>1</v>
      </c>
      <c r="E5389" t="s">
        <v>6396</v>
      </c>
      <c r="F5389" t="s">
        <v>110</v>
      </c>
      <c r="G5389" t="s">
        <v>140</v>
      </c>
      <c r="H5389" t="s">
        <v>6399</v>
      </c>
    </row>
    <row r="5390" spans="1:9" x14ac:dyDescent="0.2">
      <c r="A5390" t="s">
        <v>94</v>
      </c>
      <c r="B5390" t="s">
        <v>5</v>
      </c>
      <c r="C5390">
        <f>_xlfn.XLOOKUP(B5390,'2.1.trackMPD'!$R$7:$R$29,'2.1.trackMPD'!$T$7:$T$29)</f>
        <v>1</v>
      </c>
      <c r="D5390">
        <v>10</v>
      </c>
      <c r="E5390" t="s">
        <v>6396</v>
      </c>
      <c r="F5390" t="s">
        <v>110</v>
      </c>
      <c r="G5390" t="s">
        <v>124</v>
      </c>
      <c r="H5390" t="s">
        <v>6398</v>
      </c>
      <c r="I5390">
        <v>8.3499999999999996E-11</v>
      </c>
    </row>
    <row r="5391" spans="1:9" x14ac:dyDescent="0.2">
      <c r="A5391" t="s">
        <v>94</v>
      </c>
      <c r="B5391" t="s">
        <v>5</v>
      </c>
      <c r="C5391">
        <f>_xlfn.XLOOKUP(B5391,'2.1.trackMPD'!$R$7:$R$29,'2.1.trackMPD'!$T$7:$T$29)</f>
        <v>1</v>
      </c>
      <c r="D5391">
        <v>10</v>
      </c>
      <c r="E5391" t="s">
        <v>6396</v>
      </c>
      <c r="F5391" t="s">
        <v>110</v>
      </c>
      <c r="G5391" t="s">
        <v>140</v>
      </c>
      <c r="H5391" t="s">
        <v>6398</v>
      </c>
      <c r="I5391">
        <v>8.3499999999999996E-11</v>
      </c>
    </row>
    <row r="5392" spans="1:9" x14ac:dyDescent="0.2">
      <c r="A5392" t="s">
        <v>94</v>
      </c>
      <c r="B5392" t="s">
        <v>5</v>
      </c>
      <c r="C5392">
        <f>_xlfn.XLOOKUP(B5392,'2.1.trackMPD'!$R$7:$R$29,'2.1.trackMPD'!$T$7:$T$29)</f>
        <v>1</v>
      </c>
      <c r="D5392">
        <v>10</v>
      </c>
      <c r="E5392" t="s">
        <v>6396</v>
      </c>
      <c r="F5392" t="s">
        <v>111</v>
      </c>
      <c r="G5392" t="s">
        <v>124</v>
      </c>
      <c r="H5392" t="s">
        <v>6398</v>
      </c>
      <c r="I5392">
        <v>8.3499999999999996E-11</v>
      </c>
    </row>
    <row r="5393" spans="1:9" x14ac:dyDescent="0.2">
      <c r="A5393" t="s">
        <v>94</v>
      </c>
      <c r="B5393" t="s">
        <v>5</v>
      </c>
      <c r="C5393">
        <f>_xlfn.XLOOKUP(B5393,'2.1.trackMPD'!$R$7:$R$29,'2.1.trackMPD'!$T$7:$T$29)</f>
        <v>1</v>
      </c>
      <c r="D5393">
        <v>10</v>
      </c>
      <c r="E5393" t="s">
        <v>6396</v>
      </c>
      <c r="F5393" t="s">
        <v>111</v>
      </c>
      <c r="G5393" t="s">
        <v>140</v>
      </c>
      <c r="H5393" t="s">
        <v>6398</v>
      </c>
      <c r="I5393">
        <v>8.3499999999999996E-11</v>
      </c>
    </row>
    <row r="5394" spans="1:9" x14ac:dyDescent="0.2">
      <c r="A5394" t="s">
        <v>94</v>
      </c>
      <c r="B5394" t="s">
        <v>5</v>
      </c>
      <c r="C5394">
        <f>_xlfn.XLOOKUP(B5394,'2.1.trackMPD'!$R$7:$R$29,'2.1.trackMPD'!$T$7:$T$29)</f>
        <v>1</v>
      </c>
      <c r="D5394">
        <v>10</v>
      </c>
      <c r="E5394" t="s">
        <v>6396</v>
      </c>
      <c r="F5394" t="s">
        <v>110</v>
      </c>
      <c r="G5394" t="s">
        <v>124</v>
      </c>
      <c r="H5394" t="s">
        <v>6399</v>
      </c>
    </row>
    <row r="5395" spans="1:9" x14ac:dyDescent="0.2">
      <c r="A5395" t="s">
        <v>94</v>
      </c>
      <c r="B5395" t="s">
        <v>5</v>
      </c>
      <c r="C5395">
        <f>_xlfn.XLOOKUP(B5395,'2.1.trackMPD'!$R$7:$R$29,'2.1.trackMPD'!$T$7:$T$29)</f>
        <v>1</v>
      </c>
      <c r="D5395">
        <v>10</v>
      </c>
      <c r="E5395" t="s">
        <v>6396</v>
      </c>
      <c r="F5395" t="s">
        <v>110</v>
      </c>
      <c r="G5395" t="s">
        <v>140</v>
      </c>
      <c r="H5395" t="s">
        <v>6399</v>
      </c>
    </row>
    <row r="5396" spans="1:9" x14ac:dyDescent="0.2">
      <c r="A5396" t="s">
        <v>94</v>
      </c>
      <c r="B5396" t="s">
        <v>5</v>
      </c>
      <c r="C5396">
        <f>_xlfn.XLOOKUP(B5396,'2.1.trackMPD'!$R$7:$R$29,'2.1.trackMPD'!$T$7:$T$29)</f>
        <v>1</v>
      </c>
      <c r="D5396">
        <v>100</v>
      </c>
      <c r="E5396" t="s">
        <v>6396</v>
      </c>
      <c r="F5396" t="s">
        <v>110</v>
      </c>
      <c r="G5396" t="s">
        <v>124</v>
      </c>
      <c r="H5396" t="s">
        <v>6398</v>
      </c>
      <c r="I5396">
        <v>8.3499999999999996E-11</v>
      </c>
    </row>
    <row r="5397" spans="1:9" x14ac:dyDescent="0.2">
      <c r="A5397" t="s">
        <v>94</v>
      </c>
      <c r="B5397" t="s">
        <v>5</v>
      </c>
      <c r="C5397">
        <f>_xlfn.XLOOKUP(B5397,'2.1.trackMPD'!$R$7:$R$29,'2.1.trackMPD'!$T$7:$T$29)</f>
        <v>1</v>
      </c>
      <c r="D5397">
        <v>100</v>
      </c>
      <c r="E5397" t="s">
        <v>6396</v>
      </c>
      <c r="F5397" t="s">
        <v>110</v>
      </c>
      <c r="G5397" t="s">
        <v>140</v>
      </c>
      <c r="H5397" t="s">
        <v>6398</v>
      </c>
      <c r="I5397">
        <v>8.3499999999999996E-11</v>
      </c>
    </row>
    <row r="5398" spans="1:9" x14ac:dyDescent="0.2">
      <c r="A5398" t="s">
        <v>94</v>
      </c>
      <c r="B5398" t="s">
        <v>5</v>
      </c>
      <c r="C5398">
        <f>_xlfn.XLOOKUP(B5398,'2.1.trackMPD'!$R$7:$R$29,'2.1.trackMPD'!$T$7:$T$29)</f>
        <v>1</v>
      </c>
      <c r="D5398">
        <v>100</v>
      </c>
      <c r="E5398" t="s">
        <v>6396</v>
      </c>
      <c r="F5398" t="s">
        <v>111</v>
      </c>
      <c r="G5398" t="s">
        <v>124</v>
      </c>
      <c r="H5398" t="s">
        <v>6398</v>
      </c>
      <c r="I5398">
        <v>8.3499999999999996E-11</v>
      </c>
    </row>
    <row r="5399" spans="1:9" x14ac:dyDescent="0.2">
      <c r="A5399" t="s">
        <v>94</v>
      </c>
      <c r="B5399" t="s">
        <v>5</v>
      </c>
      <c r="C5399">
        <f>_xlfn.XLOOKUP(B5399,'2.1.trackMPD'!$R$7:$R$29,'2.1.trackMPD'!$T$7:$T$29)</f>
        <v>1</v>
      </c>
      <c r="D5399">
        <v>100</v>
      </c>
      <c r="E5399" t="s">
        <v>6396</v>
      </c>
      <c r="F5399" t="s">
        <v>111</v>
      </c>
      <c r="G5399" t="s">
        <v>140</v>
      </c>
      <c r="H5399" t="s">
        <v>6398</v>
      </c>
      <c r="I5399">
        <v>8.3499999999999996E-11</v>
      </c>
    </row>
    <row r="5400" spans="1:9" x14ac:dyDescent="0.2">
      <c r="A5400" t="s">
        <v>94</v>
      </c>
      <c r="B5400" t="s">
        <v>5</v>
      </c>
      <c r="C5400">
        <f>_xlfn.XLOOKUP(B5400,'2.1.trackMPD'!$R$7:$R$29,'2.1.trackMPD'!$T$7:$T$29)</f>
        <v>1</v>
      </c>
      <c r="D5400">
        <v>100</v>
      </c>
      <c r="E5400" t="s">
        <v>6396</v>
      </c>
      <c r="F5400" t="s">
        <v>110</v>
      </c>
      <c r="G5400" t="s">
        <v>124</v>
      </c>
      <c r="H5400" t="s">
        <v>6399</v>
      </c>
    </row>
    <row r="5401" spans="1:9" x14ac:dyDescent="0.2">
      <c r="A5401" t="s">
        <v>94</v>
      </c>
      <c r="B5401" t="s">
        <v>5</v>
      </c>
      <c r="C5401">
        <f>_xlfn.XLOOKUP(B5401,'2.1.trackMPD'!$R$7:$R$29,'2.1.trackMPD'!$T$7:$T$29)</f>
        <v>1</v>
      </c>
      <c r="D5401">
        <v>100</v>
      </c>
      <c r="E5401" t="s">
        <v>6396</v>
      </c>
      <c r="F5401" t="s">
        <v>110</v>
      </c>
      <c r="G5401" t="s">
        <v>140</v>
      </c>
      <c r="H5401" t="s">
        <v>6399</v>
      </c>
    </row>
    <row r="5402" spans="1:9" x14ac:dyDescent="0.2">
      <c r="A5402" t="s">
        <v>94</v>
      </c>
      <c r="B5402" t="s">
        <v>5</v>
      </c>
      <c r="C5402">
        <f>_xlfn.XLOOKUP(B5402,'2.1.trackMPD'!$R$7:$R$29,'2.1.trackMPD'!$T$7:$T$29)</f>
        <v>1</v>
      </c>
      <c r="D5402">
        <v>1000</v>
      </c>
      <c r="E5402" t="s">
        <v>6396</v>
      </c>
      <c r="F5402" t="s">
        <v>110</v>
      </c>
      <c r="G5402" t="s">
        <v>124</v>
      </c>
      <c r="H5402" t="s">
        <v>6398</v>
      </c>
      <c r="I5402">
        <v>8.3499999999999996E-11</v>
      </c>
    </row>
    <row r="5403" spans="1:9" x14ac:dyDescent="0.2">
      <c r="A5403" t="s">
        <v>94</v>
      </c>
      <c r="B5403" t="s">
        <v>5</v>
      </c>
      <c r="C5403">
        <f>_xlfn.XLOOKUP(B5403,'2.1.trackMPD'!$R$7:$R$29,'2.1.trackMPD'!$T$7:$T$29)</f>
        <v>1</v>
      </c>
      <c r="D5403">
        <v>1000</v>
      </c>
      <c r="E5403" t="s">
        <v>6396</v>
      </c>
      <c r="F5403" t="s">
        <v>110</v>
      </c>
      <c r="G5403" t="s">
        <v>140</v>
      </c>
      <c r="H5403" t="s">
        <v>6398</v>
      </c>
      <c r="I5403">
        <v>8.3499999999999996E-11</v>
      </c>
    </row>
    <row r="5404" spans="1:9" x14ac:dyDescent="0.2">
      <c r="A5404" t="s">
        <v>94</v>
      </c>
      <c r="B5404" t="s">
        <v>5</v>
      </c>
      <c r="C5404">
        <f>_xlfn.XLOOKUP(B5404,'2.1.trackMPD'!$R$7:$R$29,'2.1.trackMPD'!$T$7:$T$29)</f>
        <v>1</v>
      </c>
      <c r="D5404">
        <v>1000</v>
      </c>
      <c r="E5404" t="s">
        <v>6396</v>
      </c>
      <c r="F5404" t="s">
        <v>111</v>
      </c>
      <c r="G5404" t="s">
        <v>124</v>
      </c>
      <c r="H5404" t="s">
        <v>6398</v>
      </c>
      <c r="I5404">
        <v>8.3499999999999996E-11</v>
      </c>
    </row>
    <row r="5405" spans="1:9" x14ac:dyDescent="0.2">
      <c r="A5405" t="s">
        <v>94</v>
      </c>
      <c r="B5405" t="s">
        <v>5</v>
      </c>
      <c r="C5405">
        <f>_xlfn.XLOOKUP(B5405,'2.1.trackMPD'!$R$7:$R$29,'2.1.trackMPD'!$T$7:$T$29)</f>
        <v>1</v>
      </c>
      <c r="D5405">
        <v>1000</v>
      </c>
      <c r="E5405" t="s">
        <v>6396</v>
      </c>
      <c r="F5405" t="s">
        <v>111</v>
      </c>
      <c r="G5405" t="s">
        <v>140</v>
      </c>
      <c r="H5405" t="s">
        <v>6398</v>
      </c>
      <c r="I5405">
        <v>8.3499999999999996E-11</v>
      </c>
    </row>
    <row r="5406" spans="1:9" x14ac:dyDescent="0.2">
      <c r="A5406" t="s">
        <v>94</v>
      </c>
      <c r="B5406" t="s">
        <v>5</v>
      </c>
      <c r="C5406">
        <f>_xlfn.XLOOKUP(B5406,'2.1.trackMPD'!$R$7:$R$29,'2.1.trackMPD'!$T$7:$T$29)</f>
        <v>1</v>
      </c>
      <c r="D5406">
        <v>1000</v>
      </c>
      <c r="E5406" t="s">
        <v>6396</v>
      </c>
      <c r="F5406" t="s">
        <v>110</v>
      </c>
      <c r="G5406" t="s">
        <v>124</v>
      </c>
      <c r="H5406" t="s">
        <v>6399</v>
      </c>
    </row>
    <row r="5407" spans="1:9" x14ac:dyDescent="0.2">
      <c r="A5407" t="s">
        <v>94</v>
      </c>
      <c r="B5407" t="s">
        <v>5</v>
      </c>
      <c r="C5407">
        <f>_xlfn.XLOOKUP(B5407,'2.1.trackMPD'!$R$7:$R$29,'2.1.trackMPD'!$T$7:$T$29)</f>
        <v>1</v>
      </c>
      <c r="D5407">
        <v>1000</v>
      </c>
      <c r="E5407" t="s">
        <v>6396</v>
      </c>
      <c r="F5407" t="s">
        <v>110</v>
      </c>
      <c r="G5407" t="s">
        <v>140</v>
      </c>
      <c r="H5407" t="s">
        <v>6399</v>
      </c>
    </row>
    <row r="5408" spans="1:9" x14ac:dyDescent="0.2">
      <c r="A5408" t="s">
        <v>94</v>
      </c>
      <c r="B5408" t="s">
        <v>5</v>
      </c>
      <c r="C5408">
        <f>_xlfn.XLOOKUP(B5408,'2.1.trackMPD'!$R$7:$R$29,'2.1.trackMPD'!$T$7:$T$29)</f>
        <v>1</v>
      </c>
      <c r="D5408">
        <v>5000</v>
      </c>
      <c r="E5408" t="s">
        <v>6396</v>
      </c>
      <c r="F5408" t="s">
        <v>110</v>
      </c>
      <c r="G5408" t="s">
        <v>124</v>
      </c>
      <c r="H5408" t="s">
        <v>6398</v>
      </c>
      <c r="I5408">
        <v>8.3499999999999996E-11</v>
      </c>
    </row>
    <row r="5409" spans="1:9" x14ac:dyDescent="0.2">
      <c r="A5409" t="s">
        <v>94</v>
      </c>
      <c r="B5409" t="s">
        <v>5</v>
      </c>
      <c r="C5409">
        <f>_xlfn.XLOOKUP(B5409,'2.1.trackMPD'!$R$7:$R$29,'2.1.trackMPD'!$T$7:$T$29)</f>
        <v>1</v>
      </c>
      <c r="D5409">
        <v>5000</v>
      </c>
      <c r="E5409" t="s">
        <v>6396</v>
      </c>
      <c r="F5409" t="s">
        <v>110</v>
      </c>
      <c r="G5409" t="s">
        <v>140</v>
      </c>
      <c r="H5409" t="s">
        <v>6398</v>
      </c>
      <c r="I5409">
        <v>8.3499999999999996E-11</v>
      </c>
    </row>
    <row r="5410" spans="1:9" x14ac:dyDescent="0.2">
      <c r="A5410" t="s">
        <v>94</v>
      </c>
      <c r="B5410" t="s">
        <v>5</v>
      </c>
      <c r="C5410">
        <f>_xlfn.XLOOKUP(B5410,'2.1.trackMPD'!$R$7:$R$29,'2.1.trackMPD'!$T$7:$T$29)</f>
        <v>1</v>
      </c>
      <c r="D5410">
        <v>5000</v>
      </c>
      <c r="E5410" t="s">
        <v>6396</v>
      </c>
      <c r="F5410" t="s">
        <v>111</v>
      </c>
      <c r="G5410" t="s">
        <v>124</v>
      </c>
      <c r="H5410" t="s">
        <v>6398</v>
      </c>
      <c r="I5410">
        <v>8.3499999999999996E-11</v>
      </c>
    </row>
    <row r="5411" spans="1:9" x14ac:dyDescent="0.2">
      <c r="A5411" t="s">
        <v>94</v>
      </c>
      <c r="B5411" t="s">
        <v>5</v>
      </c>
      <c r="C5411">
        <f>_xlfn.XLOOKUP(B5411,'2.1.trackMPD'!$R$7:$R$29,'2.1.trackMPD'!$T$7:$T$29)</f>
        <v>1</v>
      </c>
      <c r="D5411">
        <v>5000</v>
      </c>
      <c r="E5411" t="s">
        <v>6396</v>
      </c>
      <c r="F5411" t="s">
        <v>111</v>
      </c>
      <c r="G5411" t="s">
        <v>140</v>
      </c>
      <c r="H5411" t="s">
        <v>6398</v>
      </c>
      <c r="I5411">
        <v>8.3499999999999996E-11</v>
      </c>
    </row>
    <row r="5412" spans="1:9" x14ac:dyDescent="0.2">
      <c r="A5412" t="s">
        <v>94</v>
      </c>
      <c r="B5412" t="s">
        <v>5</v>
      </c>
      <c r="C5412">
        <f>_xlfn.XLOOKUP(B5412,'2.1.trackMPD'!$R$7:$R$29,'2.1.trackMPD'!$T$7:$T$29)</f>
        <v>1</v>
      </c>
      <c r="D5412">
        <v>5000</v>
      </c>
      <c r="E5412" t="s">
        <v>6396</v>
      </c>
      <c r="F5412" t="s">
        <v>110</v>
      </c>
      <c r="G5412" t="s">
        <v>124</v>
      </c>
      <c r="H5412" t="s">
        <v>6399</v>
      </c>
    </row>
    <row r="5413" spans="1:9" x14ac:dyDescent="0.2">
      <c r="A5413" t="s">
        <v>94</v>
      </c>
      <c r="B5413" t="s">
        <v>5</v>
      </c>
      <c r="C5413">
        <f>_xlfn.XLOOKUP(B5413,'2.1.trackMPD'!$R$7:$R$29,'2.1.trackMPD'!$T$7:$T$29)</f>
        <v>1</v>
      </c>
      <c r="D5413">
        <v>5000</v>
      </c>
      <c r="E5413" t="s">
        <v>6396</v>
      </c>
      <c r="F5413" t="s">
        <v>110</v>
      </c>
      <c r="G5413" t="s">
        <v>140</v>
      </c>
      <c r="H5413" t="s">
        <v>6399</v>
      </c>
    </row>
    <row r="5414" spans="1:9" x14ac:dyDescent="0.2">
      <c r="A5414" t="s">
        <v>94</v>
      </c>
      <c r="B5414" t="s">
        <v>5</v>
      </c>
      <c r="C5414">
        <f>_xlfn.XLOOKUP(B5414,'2.1.trackMPD'!$R$7:$R$29,'2.1.trackMPD'!$T$7:$T$29)</f>
        <v>1</v>
      </c>
      <c r="D5414">
        <v>1</v>
      </c>
      <c r="E5414" t="s">
        <v>6400</v>
      </c>
      <c r="F5414" t="s">
        <v>110</v>
      </c>
      <c r="G5414" t="s">
        <v>124</v>
      </c>
      <c r="H5414" t="s">
        <v>6398</v>
      </c>
      <c r="I5414">
        <v>8.3499999999999996E-11</v>
      </c>
    </row>
    <row r="5415" spans="1:9" x14ac:dyDescent="0.2">
      <c r="A5415" t="s">
        <v>94</v>
      </c>
      <c r="B5415" t="s">
        <v>5</v>
      </c>
      <c r="C5415">
        <f>_xlfn.XLOOKUP(B5415,'2.1.trackMPD'!$R$7:$R$29,'2.1.trackMPD'!$T$7:$T$29)</f>
        <v>1</v>
      </c>
      <c r="D5415">
        <v>1</v>
      </c>
      <c r="E5415" t="s">
        <v>6400</v>
      </c>
      <c r="F5415" t="s">
        <v>110</v>
      </c>
      <c r="G5415" t="s">
        <v>140</v>
      </c>
      <c r="H5415" t="s">
        <v>6398</v>
      </c>
      <c r="I5415">
        <v>8.3499999999999996E-11</v>
      </c>
    </row>
    <row r="5416" spans="1:9" x14ac:dyDescent="0.2">
      <c r="A5416" t="s">
        <v>94</v>
      </c>
      <c r="B5416" t="s">
        <v>5</v>
      </c>
      <c r="C5416">
        <f>_xlfn.XLOOKUP(B5416,'2.1.trackMPD'!$R$7:$R$29,'2.1.trackMPD'!$T$7:$T$29)</f>
        <v>1</v>
      </c>
      <c r="D5416">
        <v>1</v>
      </c>
      <c r="E5416" t="s">
        <v>6400</v>
      </c>
      <c r="F5416" t="s">
        <v>111</v>
      </c>
      <c r="G5416" t="s">
        <v>124</v>
      </c>
      <c r="H5416" t="s">
        <v>6398</v>
      </c>
      <c r="I5416">
        <v>8.3499999999999996E-11</v>
      </c>
    </row>
    <row r="5417" spans="1:9" x14ac:dyDescent="0.2">
      <c r="A5417" t="s">
        <v>94</v>
      </c>
      <c r="B5417" t="s">
        <v>5</v>
      </c>
      <c r="C5417">
        <f>_xlfn.XLOOKUP(B5417,'2.1.trackMPD'!$R$7:$R$29,'2.1.trackMPD'!$T$7:$T$29)</f>
        <v>1</v>
      </c>
      <c r="D5417">
        <v>1</v>
      </c>
      <c r="E5417" t="s">
        <v>6400</v>
      </c>
      <c r="F5417" t="s">
        <v>111</v>
      </c>
      <c r="G5417" t="s">
        <v>140</v>
      </c>
      <c r="H5417" t="s">
        <v>6398</v>
      </c>
      <c r="I5417">
        <v>8.3499999999999996E-11</v>
      </c>
    </row>
    <row r="5418" spans="1:9" x14ac:dyDescent="0.2">
      <c r="A5418" t="s">
        <v>94</v>
      </c>
      <c r="B5418" t="s">
        <v>5</v>
      </c>
      <c r="C5418">
        <f>_xlfn.XLOOKUP(B5418,'2.1.trackMPD'!$R$7:$R$29,'2.1.trackMPD'!$T$7:$T$29)</f>
        <v>1</v>
      </c>
      <c r="D5418">
        <v>1</v>
      </c>
      <c r="E5418" t="s">
        <v>6400</v>
      </c>
      <c r="F5418" t="s">
        <v>110</v>
      </c>
      <c r="G5418" t="s">
        <v>124</v>
      </c>
      <c r="H5418" t="s">
        <v>6399</v>
      </c>
    </row>
    <row r="5419" spans="1:9" x14ac:dyDescent="0.2">
      <c r="A5419" t="s">
        <v>94</v>
      </c>
      <c r="B5419" t="s">
        <v>5</v>
      </c>
      <c r="C5419">
        <f>_xlfn.XLOOKUP(B5419,'2.1.trackMPD'!$R$7:$R$29,'2.1.trackMPD'!$T$7:$T$29)</f>
        <v>1</v>
      </c>
      <c r="D5419">
        <v>1</v>
      </c>
      <c r="E5419" t="s">
        <v>6400</v>
      </c>
      <c r="F5419" t="s">
        <v>110</v>
      </c>
      <c r="G5419" t="s">
        <v>140</v>
      </c>
      <c r="H5419" t="s">
        <v>6399</v>
      </c>
    </row>
    <row r="5420" spans="1:9" x14ac:dyDescent="0.2">
      <c r="A5420" t="s">
        <v>94</v>
      </c>
      <c r="B5420" t="s">
        <v>5</v>
      </c>
      <c r="C5420">
        <f>_xlfn.XLOOKUP(B5420,'2.1.trackMPD'!$R$7:$R$29,'2.1.trackMPD'!$T$7:$T$29)</f>
        <v>1</v>
      </c>
      <c r="D5420">
        <v>10</v>
      </c>
      <c r="E5420" t="s">
        <v>6400</v>
      </c>
      <c r="F5420" t="s">
        <v>110</v>
      </c>
      <c r="G5420" t="s">
        <v>124</v>
      </c>
      <c r="H5420" t="s">
        <v>6398</v>
      </c>
      <c r="I5420">
        <v>8.3499999999999996E-11</v>
      </c>
    </row>
    <row r="5421" spans="1:9" x14ac:dyDescent="0.2">
      <c r="A5421" t="s">
        <v>94</v>
      </c>
      <c r="B5421" t="s">
        <v>5</v>
      </c>
      <c r="C5421">
        <f>_xlfn.XLOOKUP(B5421,'2.1.trackMPD'!$R$7:$R$29,'2.1.trackMPD'!$T$7:$T$29)</f>
        <v>1</v>
      </c>
      <c r="D5421">
        <v>10</v>
      </c>
      <c r="E5421" t="s">
        <v>6400</v>
      </c>
      <c r="F5421" t="s">
        <v>110</v>
      </c>
      <c r="G5421" t="s">
        <v>140</v>
      </c>
      <c r="H5421" t="s">
        <v>6398</v>
      </c>
      <c r="I5421">
        <v>8.3499999999999996E-11</v>
      </c>
    </row>
    <row r="5422" spans="1:9" x14ac:dyDescent="0.2">
      <c r="A5422" t="s">
        <v>94</v>
      </c>
      <c r="B5422" t="s">
        <v>5</v>
      </c>
      <c r="C5422">
        <f>_xlfn.XLOOKUP(B5422,'2.1.trackMPD'!$R$7:$R$29,'2.1.trackMPD'!$T$7:$T$29)</f>
        <v>1</v>
      </c>
      <c r="D5422">
        <v>10</v>
      </c>
      <c r="E5422" t="s">
        <v>6400</v>
      </c>
      <c r="F5422" t="s">
        <v>111</v>
      </c>
      <c r="G5422" t="s">
        <v>124</v>
      </c>
      <c r="H5422" t="s">
        <v>6398</v>
      </c>
      <c r="I5422">
        <v>8.3499999999999996E-11</v>
      </c>
    </row>
    <row r="5423" spans="1:9" x14ac:dyDescent="0.2">
      <c r="A5423" t="s">
        <v>94</v>
      </c>
      <c r="B5423" t="s">
        <v>5</v>
      </c>
      <c r="C5423">
        <f>_xlfn.XLOOKUP(B5423,'2.1.trackMPD'!$R$7:$R$29,'2.1.trackMPD'!$T$7:$T$29)</f>
        <v>1</v>
      </c>
      <c r="D5423">
        <v>10</v>
      </c>
      <c r="E5423" t="s">
        <v>6400</v>
      </c>
      <c r="F5423" t="s">
        <v>111</v>
      </c>
      <c r="G5423" t="s">
        <v>140</v>
      </c>
      <c r="H5423" t="s">
        <v>6398</v>
      </c>
      <c r="I5423">
        <v>8.3499999999999996E-11</v>
      </c>
    </row>
    <row r="5424" spans="1:9" x14ac:dyDescent="0.2">
      <c r="A5424" t="s">
        <v>94</v>
      </c>
      <c r="B5424" t="s">
        <v>5</v>
      </c>
      <c r="C5424">
        <f>_xlfn.XLOOKUP(B5424,'2.1.trackMPD'!$R$7:$R$29,'2.1.trackMPD'!$T$7:$T$29)</f>
        <v>1</v>
      </c>
      <c r="D5424">
        <v>10</v>
      </c>
      <c r="E5424" t="s">
        <v>6400</v>
      </c>
      <c r="F5424" t="s">
        <v>110</v>
      </c>
      <c r="G5424" t="s">
        <v>124</v>
      </c>
      <c r="H5424" t="s">
        <v>6399</v>
      </c>
    </row>
    <row r="5425" spans="1:9" x14ac:dyDescent="0.2">
      <c r="A5425" t="s">
        <v>94</v>
      </c>
      <c r="B5425" t="s">
        <v>5</v>
      </c>
      <c r="C5425">
        <f>_xlfn.XLOOKUP(B5425,'2.1.trackMPD'!$R$7:$R$29,'2.1.trackMPD'!$T$7:$T$29)</f>
        <v>1</v>
      </c>
      <c r="D5425">
        <v>10</v>
      </c>
      <c r="E5425" t="s">
        <v>6400</v>
      </c>
      <c r="F5425" t="s">
        <v>110</v>
      </c>
      <c r="G5425" t="s">
        <v>140</v>
      </c>
      <c r="H5425" t="s">
        <v>6399</v>
      </c>
    </row>
    <row r="5426" spans="1:9" x14ac:dyDescent="0.2">
      <c r="A5426" t="s">
        <v>94</v>
      </c>
      <c r="B5426" t="s">
        <v>5</v>
      </c>
      <c r="C5426">
        <f>_xlfn.XLOOKUP(B5426,'2.1.trackMPD'!$R$7:$R$29,'2.1.trackMPD'!$T$7:$T$29)</f>
        <v>1</v>
      </c>
      <c r="D5426">
        <v>100</v>
      </c>
      <c r="E5426" t="s">
        <v>6400</v>
      </c>
      <c r="F5426" t="s">
        <v>110</v>
      </c>
      <c r="G5426" t="s">
        <v>124</v>
      </c>
      <c r="H5426" t="s">
        <v>6398</v>
      </c>
      <c r="I5426">
        <v>8.3499999999999996E-11</v>
      </c>
    </row>
    <row r="5427" spans="1:9" x14ac:dyDescent="0.2">
      <c r="A5427" t="s">
        <v>94</v>
      </c>
      <c r="B5427" t="s">
        <v>5</v>
      </c>
      <c r="C5427">
        <f>_xlfn.XLOOKUP(B5427,'2.1.trackMPD'!$R$7:$R$29,'2.1.trackMPD'!$T$7:$T$29)</f>
        <v>1</v>
      </c>
      <c r="D5427">
        <v>100</v>
      </c>
      <c r="E5427" t="s">
        <v>6400</v>
      </c>
      <c r="F5427" t="s">
        <v>110</v>
      </c>
      <c r="G5427" t="s">
        <v>140</v>
      </c>
      <c r="H5427" t="s">
        <v>6398</v>
      </c>
      <c r="I5427">
        <v>8.3499999999999996E-11</v>
      </c>
    </row>
    <row r="5428" spans="1:9" x14ac:dyDescent="0.2">
      <c r="A5428" t="s">
        <v>94</v>
      </c>
      <c r="B5428" t="s">
        <v>5</v>
      </c>
      <c r="C5428">
        <f>_xlfn.XLOOKUP(B5428,'2.1.trackMPD'!$R$7:$R$29,'2.1.trackMPD'!$T$7:$T$29)</f>
        <v>1</v>
      </c>
      <c r="D5428">
        <v>100</v>
      </c>
      <c r="E5428" t="s">
        <v>6400</v>
      </c>
      <c r="F5428" t="s">
        <v>111</v>
      </c>
      <c r="G5428" t="s">
        <v>124</v>
      </c>
      <c r="H5428" t="s">
        <v>6398</v>
      </c>
      <c r="I5428">
        <v>8.3499999999999996E-11</v>
      </c>
    </row>
    <row r="5429" spans="1:9" x14ac:dyDescent="0.2">
      <c r="A5429" t="s">
        <v>94</v>
      </c>
      <c r="B5429" t="s">
        <v>5</v>
      </c>
      <c r="C5429">
        <f>_xlfn.XLOOKUP(B5429,'2.1.trackMPD'!$R$7:$R$29,'2.1.trackMPD'!$T$7:$T$29)</f>
        <v>1</v>
      </c>
      <c r="D5429">
        <v>100</v>
      </c>
      <c r="E5429" t="s">
        <v>6400</v>
      </c>
      <c r="F5429" t="s">
        <v>111</v>
      </c>
      <c r="G5429" t="s">
        <v>140</v>
      </c>
      <c r="H5429" t="s">
        <v>6398</v>
      </c>
      <c r="I5429">
        <v>8.3499999999999996E-11</v>
      </c>
    </row>
    <row r="5430" spans="1:9" x14ac:dyDescent="0.2">
      <c r="A5430" t="s">
        <v>94</v>
      </c>
      <c r="B5430" t="s">
        <v>5</v>
      </c>
      <c r="C5430">
        <f>_xlfn.XLOOKUP(B5430,'2.1.trackMPD'!$R$7:$R$29,'2.1.trackMPD'!$T$7:$T$29)</f>
        <v>1</v>
      </c>
      <c r="D5430">
        <v>100</v>
      </c>
      <c r="E5430" t="s">
        <v>6400</v>
      </c>
      <c r="F5430" t="s">
        <v>110</v>
      </c>
      <c r="G5430" t="s">
        <v>124</v>
      </c>
      <c r="H5430" t="s">
        <v>6399</v>
      </c>
    </row>
    <row r="5431" spans="1:9" x14ac:dyDescent="0.2">
      <c r="A5431" t="s">
        <v>94</v>
      </c>
      <c r="B5431" t="s">
        <v>5</v>
      </c>
      <c r="C5431">
        <f>_xlfn.XLOOKUP(B5431,'2.1.trackMPD'!$R$7:$R$29,'2.1.trackMPD'!$T$7:$T$29)</f>
        <v>1</v>
      </c>
      <c r="D5431">
        <v>100</v>
      </c>
      <c r="E5431" t="s">
        <v>6400</v>
      </c>
      <c r="F5431" t="s">
        <v>110</v>
      </c>
      <c r="G5431" t="s">
        <v>140</v>
      </c>
      <c r="H5431" t="s">
        <v>6399</v>
      </c>
    </row>
    <row r="5432" spans="1:9" x14ac:dyDescent="0.2">
      <c r="A5432" t="s">
        <v>94</v>
      </c>
      <c r="B5432" t="s">
        <v>5</v>
      </c>
      <c r="C5432">
        <f>_xlfn.XLOOKUP(B5432,'2.1.trackMPD'!$R$7:$R$29,'2.1.trackMPD'!$T$7:$T$29)</f>
        <v>1</v>
      </c>
      <c r="D5432">
        <v>1000</v>
      </c>
      <c r="E5432" t="s">
        <v>6400</v>
      </c>
      <c r="F5432" t="s">
        <v>110</v>
      </c>
      <c r="G5432" t="s">
        <v>124</v>
      </c>
      <c r="H5432" t="s">
        <v>6398</v>
      </c>
      <c r="I5432">
        <v>8.3499999999999996E-11</v>
      </c>
    </row>
    <row r="5433" spans="1:9" x14ac:dyDescent="0.2">
      <c r="A5433" t="s">
        <v>94</v>
      </c>
      <c r="B5433" t="s">
        <v>5</v>
      </c>
      <c r="C5433">
        <f>_xlfn.XLOOKUP(B5433,'2.1.trackMPD'!$R$7:$R$29,'2.1.trackMPD'!$T$7:$T$29)</f>
        <v>1</v>
      </c>
      <c r="D5433">
        <v>1000</v>
      </c>
      <c r="E5433" t="s">
        <v>6400</v>
      </c>
      <c r="F5433" t="s">
        <v>110</v>
      </c>
      <c r="G5433" t="s">
        <v>140</v>
      </c>
      <c r="H5433" t="s">
        <v>6398</v>
      </c>
      <c r="I5433">
        <v>8.3499999999999996E-11</v>
      </c>
    </row>
    <row r="5434" spans="1:9" x14ac:dyDescent="0.2">
      <c r="A5434" t="s">
        <v>94</v>
      </c>
      <c r="B5434" t="s">
        <v>5</v>
      </c>
      <c r="C5434">
        <f>_xlfn.XLOOKUP(B5434,'2.1.trackMPD'!$R$7:$R$29,'2.1.trackMPD'!$T$7:$T$29)</f>
        <v>1</v>
      </c>
      <c r="D5434">
        <v>1000</v>
      </c>
      <c r="E5434" t="s">
        <v>6400</v>
      </c>
      <c r="F5434" t="s">
        <v>111</v>
      </c>
      <c r="G5434" t="s">
        <v>124</v>
      </c>
      <c r="H5434" t="s">
        <v>6398</v>
      </c>
      <c r="I5434">
        <v>8.3499999999999996E-11</v>
      </c>
    </row>
    <row r="5435" spans="1:9" x14ac:dyDescent="0.2">
      <c r="A5435" t="s">
        <v>94</v>
      </c>
      <c r="B5435" t="s">
        <v>5</v>
      </c>
      <c r="C5435">
        <f>_xlfn.XLOOKUP(B5435,'2.1.trackMPD'!$R$7:$R$29,'2.1.trackMPD'!$T$7:$T$29)</f>
        <v>1</v>
      </c>
      <c r="D5435">
        <v>1000</v>
      </c>
      <c r="E5435" t="s">
        <v>6400</v>
      </c>
      <c r="F5435" t="s">
        <v>111</v>
      </c>
      <c r="G5435" t="s">
        <v>140</v>
      </c>
      <c r="H5435" t="s">
        <v>6398</v>
      </c>
      <c r="I5435">
        <v>8.3499999999999996E-11</v>
      </c>
    </row>
    <row r="5436" spans="1:9" x14ac:dyDescent="0.2">
      <c r="A5436" t="s">
        <v>94</v>
      </c>
      <c r="B5436" t="s">
        <v>5</v>
      </c>
      <c r="C5436">
        <f>_xlfn.XLOOKUP(B5436,'2.1.trackMPD'!$R$7:$R$29,'2.1.trackMPD'!$T$7:$T$29)</f>
        <v>1</v>
      </c>
      <c r="D5436">
        <v>1000</v>
      </c>
      <c r="E5436" t="s">
        <v>6400</v>
      </c>
      <c r="F5436" t="s">
        <v>110</v>
      </c>
      <c r="G5436" t="s">
        <v>124</v>
      </c>
      <c r="H5436" t="s">
        <v>6399</v>
      </c>
    </row>
    <row r="5437" spans="1:9" x14ac:dyDescent="0.2">
      <c r="A5437" t="s">
        <v>94</v>
      </c>
      <c r="B5437" t="s">
        <v>5</v>
      </c>
      <c r="C5437">
        <f>_xlfn.XLOOKUP(B5437,'2.1.trackMPD'!$R$7:$R$29,'2.1.trackMPD'!$T$7:$T$29)</f>
        <v>1</v>
      </c>
      <c r="D5437">
        <v>1000</v>
      </c>
      <c r="E5437" t="s">
        <v>6400</v>
      </c>
      <c r="F5437" t="s">
        <v>110</v>
      </c>
      <c r="G5437" t="s">
        <v>140</v>
      </c>
      <c r="H5437" t="s">
        <v>6399</v>
      </c>
    </row>
    <row r="5438" spans="1:9" x14ac:dyDescent="0.2">
      <c r="A5438" t="s">
        <v>94</v>
      </c>
      <c r="B5438" t="s">
        <v>5</v>
      </c>
      <c r="C5438">
        <f>_xlfn.XLOOKUP(B5438,'2.1.trackMPD'!$R$7:$R$29,'2.1.trackMPD'!$T$7:$T$29)</f>
        <v>1</v>
      </c>
      <c r="D5438">
        <v>5000</v>
      </c>
      <c r="E5438" t="s">
        <v>6400</v>
      </c>
      <c r="F5438" t="s">
        <v>110</v>
      </c>
      <c r="G5438" t="s">
        <v>124</v>
      </c>
      <c r="H5438" t="s">
        <v>6398</v>
      </c>
      <c r="I5438">
        <v>8.3499999999999996E-11</v>
      </c>
    </row>
    <row r="5439" spans="1:9" x14ac:dyDescent="0.2">
      <c r="A5439" t="s">
        <v>94</v>
      </c>
      <c r="B5439" t="s">
        <v>5</v>
      </c>
      <c r="C5439">
        <f>_xlfn.XLOOKUP(B5439,'2.1.trackMPD'!$R$7:$R$29,'2.1.trackMPD'!$T$7:$T$29)</f>
        <v>1</v>
      </c>
      <c r="D5439">
        <v>5000</v>
      </c>
      <c r="E5439" t="s">
        <v>6400</v>
      </c>
      <c r="F5439" t="s">
        <v>110</v>
      </c>
      <c r="G5439" t="s">
        <v>140</v>
      </c>
      <c r="H5439" t="s">
        <v>6398</v>
      </c>
      <c r="I5439">
        <v>8.3499999999999996E-11</v>
      </c>
    </row>
    <row r="5440" spans="1:9" x14ac:dyDescent="0.2">
      <c r="A5440" t="s">
        <v>94</v>
      </c>
      <c r="B5440" t="s">
        <v>5</v>
      </c>
      <c r="C5440">
        <f>_xlfn.XLOOKUP(B5440,'2.1.trackMPD'!$R$7:$R$29,'2.1.trackMPD'!$T$7:$T$29)</f>
        <v>1</v>
      </c>
      <c r="D5440">
        <v>5000</v>
      </c>
      <c r="E5440" t="s">
        <v>6400</v>
      </c>
      <c r="F5440" t="s">
        <v>111</v>
      </c>
      <c r="G5440" t="s">
        <v>124</v>
      </c>
      <c r="H5440" t="s">
        <v>6398</v>
      </c>
      <c r="I5440">
        <v>8.3499999999999996E-11</v>
      </c>
    </row>
    <row r="5441" spans="1:9" x14ac:dyDescent="0.2">
      <c r="A5441" t="s">
        <v>94</v>
      </c>
      <c r="B5441" t="s">
        <v>5</v>
      </c>
      <c r="C5441">
        <f>_xlfn.XLOOKUP(B5441,'2.1.trackMPD'!$R$7:$R$29,'2.1.trackMPD'!$T$7:$T$29)</f>
        <v>1</v>
      </c>
      <c r="D5441">
        <v>5000</v>
      </c>
      <c r="E5441" t="s">
        <v>6400</v>
      </c>
      <c r="F5441" t="s">
        <v>111</v>
      </c>
      <c r="G5441" t="s">
        <v>140</v>
      </c>
      <c r="H5441" t="s">
        <v>6398</v>
      </c>
      <c r="I5441">
        <v>8.3499999999999996E-11</v>
      </c>
    </row>
    <row r="5442" spans="1:9" x14ac:dyDescent="0.2">
      <c r="A5442" t="s">
        <v>94</v>
      </c>
      <c r="B5442" t="s">
        <v>5</v>
      </c>
      <c r="C5442">
        <f>_xlfn.XLOOKUP(B5442,'2.1.trackMPD'!$R$7:$R$29,'2.1.trackMPD'!$T$7:$T$29)</f>
        <v>1</v>
      </c>
      <c r="D5442">
        <v>5000</v>
      </c>
      <c r="E5442" t="s">
        <v>6400</v>
      </c>
      <c r="F5442" t="s">
        <v>110</v>
      </c>
      <c r="G5442" t="s">
        <v>124</v>
      </c>
      <c r="H5442" t="s">
        <v>6399</v>
      </c>
    </row>
    <row r="5443" spans="1:9" x14ac:dyDescent="0.2">
      <c r="A5443" t="s">
        <v>94</v>
      </c>
      <c r="B5443" t="s">
        <v>5</v>
      </c>
      <c r="C5443">
        <f>_xlfn.XLOOKUP(B5443,'2.1.trackMPD'!$R$7:$R$29,'2.1.trackMPD'!$T$7:$T$29)</f>
        <v>1</v>
      </c>
      <c r="D5443">
        <v>5000</v>
      </c>
      <c r="E5443" t="s">
        <v>6400</v>
      </c>
      <c r="F5443" t="s">
        <v>110</v>
      </c>
      <c r="G5443" t="s">
        <v>140</v>
      </c>
      <c r="H5443" t="s">
        <v>6399</v>
      </c>
    </row>
    <row r="5444" spans="1:9" x14ac:dyDescent="0.2">
      <c r="A5444" t="s">
        <v>94</v>
      </c>
      <c r="B5444" t="s">
        <v>5</v>
      </c>
      <c r="C5444">
        <f>_xlfn.XLOOKUP(B5444,'2.1.trackMPD'!$R$7:$R$29,'2.1.trackMPD'!$T$7:$T$29)</f>
        <v>1</v>
      </c>
      <c r="D5444">
        <v>1</v>
      </c>
      <c r="E5444" t="s">
        <v>6401</v>
      </c>
      <c r="F5444" t="s">
        <v>110</v>
      </c>
      <c r="G5444" t="s">
        <v>124</v>
      </c>
      <c r="H5444" t="s">
        <v>6398</v>
      </c>
      <c r="I5444">
        <v>8.3499999999999996E-11</v>
      </c>
    </row>
    <row r="5445" spans="1:9" x14ac:dyDescent="0.2">
      <c r="A5445" t="s">
        <v>94</v>
      </c>
      <c r="B5445" t="s">
        <v>5</v>
      </c>
      <c r="C5445">
        <f>_xlfn.XLOOKUP(B5445,'2.1.trackMPD'!$R$7:$R$29,'2.1.trackMPD'!$T$7:$T$29)</f>
        <v>1</v>
      </c>
      <c r="D5445">
        <v>1</v>
      </c>
      <c r="E5445" t="s">
        <v>6401</v>
      </c>
      <c r="F5445" t="s">
        <v>110</v>
      </c>
      <c r="G5445" t="s">
        <v>140</v>
      </c>
      <c r="H5445" t="s">
        <v>6398</v>
      </c>
      <c r="I5445">
        <v>8.3499999999999996E-11</v>
      </c>
    </row>
    <row r="5446" spans="1:9" x14ac:dyDescent="0.2">
      <c r="A5446" t="s">
        <v>94</v>
      </c>
      <c r="B5446" t="s">
        <v>5</v>
      </c>
      <c r="C5446">
        <f>_xlfn.XLOOKUP(B5446,'2.1.trackMPD'!$R$7:$R$29,'2.1.trackMPD'!$T$7:$T$29)</f>
        <v>1</v>
      </c>
      <c r="D5446">
        <v>1</v>
      </c>
      <c r="E5446" t="s">
        <v>6401</v>
      </c>
      <c r="F5446" t="s">
        <v>111</v>
      </c>
      <c r="G5446" t="s">
        <v>124</v>
      </c>
      <c r="H5446" t="s">
        <v>6398</v>
      </c>
      <c r="I5446">
        <v>8.3499999999999996E-11</v>
      </c>
    </row>
    <row r="5447" spans="1:9" x14ac:dyDescent="0.2">
      <c r="A5447" t="s">
        <v>94</v>
      </c>
      <c r="B5447" t="s">
        <v>5</v>
      </c>
      <c r="C5447">
        <f>_xlfn.XLOOKUP(B5447,'2.1.trackMPD'!$R$7:$R$29,'2.1.trackMPD'!$T$7:$T$29)</f>
        <v>1</v>
      </c>
      <c r="D5447">
        <v>1</v>
      </c>
      <c r="E5447" t="s">
        <v>6401</v>
      </c>
      <c r="F5447" t="s">
        <v>111</v>
      </c>
      <c r="G5447" t="s">
        <v>140</v>
      </c>
      <c r="H5447" t="s">
        <v>6398</v>
      </c>
      <c r="I5447">
        <v>8.3499999999999996E-11</v>
      </c>
    </row>
    <row r="5448" spans="1:9" x14ac:dyDescent="0.2">
      <c r="A5448" t="s">
        <v>94</v>
      </c>
      <c r="B5448" t="s">
        <v>5</v>
      </c>
      <c r="C5448">
        <f>_xlfn.XLOOKUP(B5448,'2.1.trackMPD'!$R$7:$R$29,'2.1.trackMPD'!$T$7:$T$29)</f>
        <v>1</v>
      </c>
      <c r="D5448">
        <v>1</v>
      </c>
      <c r="E5448" t="s">
        <v>6401</v>
      </c>
      <c r="F5448" t="s">
        <v>110</v>
      </c>
      <c r="G5448" t="s">
        <v>124</v>
      </c>
      <c r="H5448" t="s">
        <v>6399</v>
      </c>
    </row>
    <row r="5449" spans="1:9" x14ac:dyDescent="0.2">
      <c r="A5449" t="s">
        <v>94</v>
      </c>
      <c r="B5449" t="s">
        <v>5</v>
      </c>
      <c r="C5449">
        <f>_xlfn.XLOOKUP(B5449,'2.1.trackMPD'!$R$7:$R$29,'2.1.trackMPD'!$T$7:$T$29)</f>
        <v>1</v>
      </c>
      <c r="D5449">
        <v>1</v>
      </c>
      <c r="E5449" t="s">
        <v>6401</v>
      </c>
      <c r="F5449" t="s">
        <v>110</v>
      </c>
      <c r="G5449" t="s">
        <v>140</v>
      </c>
      <c r="H5449" t="s">
        <v>6399</v>
      </c>
    </row>
    <row r="5450" spans="1:9" x14ac:dyDescent="0.2">
      <c r="A5450" t="s">
        <v>94</v>
      </c>
      <c r="B5450" t="s">
        <v>5</v>
      </c>
      <c r="C5450">
        <f>_xlfn.XLOOKUP(B5450,'2.1.trackMPD'!$R$7:$R$29,'2.1.trackMPD'!$T$7:$T$29)</f>
        <v>1</v>
      </c>
      <c r="D5450">
        <v>10</v>
      </c>
      <c r="E5450" t="s">
        <v>6401</v>
      </c>
      <c r="F5450" t="s">
        <v>110</v>
      </c>
      <c r="G5450" t="s">
        <v>124</v>
      </c>
      <c r="H5450" t="s">
        <v>6398</v>
      </c>
      <c r="I5450">
        <v>8.3499999999999996E-11</v>
      </c>
    </row>
    <row r="5451" spans="1:9" x14ac:dyDescent="0.2">
      <c r="A5451" t="s">
        <v>94</v>
      </c>
      <c r="B5451" t="s">
        <v>5</v>
      </c>
      <c r="C5451">
        <f>_xlfn.XLOOKUP(B5451,'2.1.trackMPD'!$R$7:$R$29,'2.1.trackMPD'!$T$7:$T$29)</f>
        <v>1</v>
      </c>
      <c r="D5451">
        <v>10</v>
      </c>
      <c r="E5451" t="s">
        <v>6401</v>
      </c>
      <c r="F5451" t="s">
        <v>110</v>
      </c>
      <c r="G5451" t="s">
        <v>140</v>
      </c>
      <c r="H5451" t="s">
        <v>6398</v>
      </c>
      <c r="I5451">
        <v>8.3499999999999996E-11</v>
      </c>
    </row>
    <row r="5452" spans="1:9" x14ac:dyDescent="0.2">
      <c r="A5452" t="s">
        <v>94</v>
      </c>
      <c r="B5452" t="s">
        <v>5</v>
      </c>
      <c r="C5452">
        <f>_xlfn.XLOOKUP(B5452,'2.1.trackMPD'!$R$7:$R$29,'2.1.trackMPD'!$T$7:$T$29)</f>
        <v>1</v>
      </c>
      <c r="D5452">
        <v>10</v>
      </c>
      <c r="E5452" t="s">
        <v>6401</v>
      </c>
      <c r="F5452" t="s">
        <v>111</v>
      </c>
      <c r="G5452" t="s">
        <v>124</v>
      </c>
      <c r="H5452" t="s">
        <v>6398</v>
      </c>
      <c r="I5452">
        <v>8.3499999999999996E-11</v>
      </c>
    </row>
    <row r="5453" spans="1:9" x14ac:dyDescent="0.2">
      <c r="A5453" t="s">
        <v>94</v>
      </c>
      <c r="B5453" t="s">
        <v>5</v>
      </c>
      <c r="C5453">
        <f>_xlfn.XLOOKUP(B5453,'2.1.trackMPD'!$R$7:$R$29,'2.1.trackMPD'!$T$7:$T$29)</f>
        <v>1</v>
      </c>
      <c r="D5453">
        <v>10</v>
      </c>
      <c r="E5453" t="s">
        <v>6401</v>
      </c>
      <c r="F5453" t="s">
        <v>111</v>
      </c>
      <c r="G5453" t="s">
        <v>140</v>
      </c>
      <c r="H5453" t="s">
        <v>6398</v>
      </c>
      <c r="I5453">
        <v>8.3499999999999996E-11</v>
      </c>
    </row>
    <row r="5454" spans="1:9" x14ac:dyDescent="0.2">
      <c r="A5454" t="s">
        <v>94</v>
      </c>
      <c r="B5454" t="s">
        <v>5</v>
      </c>
      <c r="C5454">
        <f>_xlfn.XLOOKUP(B5454,'2.1.trackMPD'!$R$7:$R$29,'2.1.trackMPD'!$T$7:$T$29)</f>
        <v>1</v>
      </c>
      <c r="D5454">
        <v>10</v>
      </c>
      <c r="E5454" t="s">
        <v>6401</v>
      </c>
      <c r="F5454" t="s">
        <v>110</v>
      </c>
      <c r="G5454" t="s">
        <v>124</v>
      </c>
      <c r="H5454" t="s">
        <v>6399</v>
      </c>
    </row>
    <row r="5455" spans="1:9" x14ac:dyDescent="0.2">
      <c r="A5455" t="s">
        <v>94</v>
      </c>
      <c r="B5455" t="s">
        <v>5</v>
      </c>
      <c r="C5455">
        <f>_xlfn.XLOOKUP(B5455,'2.1.trackMPD'!$R$7:$R$29,'2.1.trackMPD'!$T$7:$T$29)</f>
        <v>1</v>
      </c>
      <c r="D5455">
        <v>10</v>
      </c>
      <c r="E5455" t="s">
        <v>6401</v>
      </c>
      <c r="F5455" t="s">
        <v>110</v>
      </c>
      <c r="G5455" t="s">
        <v>140</v>
      </c>
      <c r="H5455" t="s">
        <v>6399</v>
      </c>
    </row>
    <row r="5456" spans="1:9" x14ac:dyDescent="0.2">
      <c r="A5456" t="s">
        <v>94</v>
      </c>
      <c r="B5456" t="s">
        <v>5</v>
      </c>
      <c r="C5456">
        <f>_xlfn.XLOOKUP(B5456,'2.1.trackMPD'!$R$7:$R$29,'2.1.trackMPD'!$T$7:$T$29)</f>
        <v>1</v>
      </c>
      <c r="D5456">
        <v>100</v>
      </c>
      <c r="E5456" t="s">
        <v>6401</v>
      </c>
      <c r="F5456" t="s">
        <v>110</v>
      </c>
      <c r="G5456" t="s">
        <v>124</v>
      </c>
      <c r="H5456" t="s">
        <v>6398</v>
      </c>
      <c r="I5456">
        <v>8.3499999999999996E-11</v>
      </c>
    </row>
    <row r="5457" spans="1:9" x14ac:dyDescent="0.2">
      <c r="A5457" t="s">
        <v>94</v>
      </c>
      <c r="B5457" t="s">
        <v>5</v>
      </c>
      <c r="C5457">
        <f>_xlfn.XLOOKUP(B5457,'2.1.trackMPD'!$R$7:$R$29,'2.1.trackMPD'!$T$7:$T$29)</f>
        <v>1</v>
      </c>
      <c r="D5457">
        <v>100</v>
      </c>
      <c r="E5457" t="s">
        <v>6401</v>
      </c>
      <c r="F5457" t="s">
        <v>110</v>
      </c>
      <c r="G5457" t="s">
        <v>140</v>
      </c>
      <c r="H5457" t="s">
        <v>6398</v>
      </c>
      <c r="I5457">
        <v>8.3499999999999996E-11</v>
      </c>
    </row>
    <row r="5458" spans="1:9" x14ac:dyDescent="0.2">
      <c r="A5458" t="s">
        <v>94</v>
      </c>
      <c r="B5458" t="s">
        <v>5</v>
      </c>
      <c r="C5458">
        <f>_xlfn.XLOOKUP(B5458,'2.1.trackMPD'!$R$7:$R$29,'2.1.trackMPD'!$T$7:$T$29)</f>
        <v>1</v>
      </c>
      <c r="D5458">
        <v>100</v>
      </c>
      <c r="E5458" t="s">
        <v>6401</v>
      </c>
      <c r="F5458" t="s">
        <v>111</v>
      </c>
      <c r="G5458" t="s">
        <v>124</v>
      </c>
      <c r="H5458" t="s">
        <v>6398</v>
      </c>
      <c r="I5458">
        <v>8.3499999999999996E-11</v>
      </c>
    </row>
    <row r="5459" spans="1:9" x14ac:dyDescent="0.2">
      <c r="A5459" t="s">
        <v>94</v>
      </c>
      <c r="B5459" t="s">
        <v>5</v>
      </c>
      <c r="C5459">
        <f>_xlfn.XLOOKUP(B5459,'2.1.trackMPD'!$R$7:$R$29,'2.1.trackMPD'!$T$7:$T$29)</f>
        <v>1</v>
      </c>
      <c r="D5459">
        <v>100</v>
      </c>
      <c r="E5459" t="s">
        <v>6401</v>
      </c>
      <c r="F5459" t="s">
        <v>111</v>
      </c>
      <c r="G5459" t="s">
        <v>140</v>
      </c>
      <c r="H5459" t="s">
        <v>6398</v>
      </c>
      <c r="I5459">
        <v>8.3499999999999996E-11</v>
      </c>
    </row>
    <row r="5460" spans="1:9" x14ac:dyDescent="0.2">
      <c r="A5460" t="s">
        <v>94</v>
      </c>
      <c r="B5460" t="s">
        <v>5</v>
      </c>
      <c r="C5460">
        <f>_xlfn.XLOOKUP(B5460,'2.1.trackMPD'!$R$7:$R$29,'2.1.trackMPD'!$T$7:$T$29)</f>
        <v>1</v>
      </c>
      <c r="D5460">
        <v>100</v>
      </c>
      <c r="E5460" t="s">
        <v>6401</v>
      </c>
      <c r="F5460" t="s">
        <v>110</v>
      </c>
      <c r="G5460" t="s">
        <v>124</v>
      </c>
      <c r="H5460" t="s">
        <v>6399</v>
      </c>
    </row>
    <row r="5461" spans="1:9" x14ac:dyDescent="0.2">
      <c r="A5461" t="s">
        <v>94</v>
      </c>
      <c r="B5461" t="s">
        <v>5</v>
      </c>
      <c r="C5461">
        <f>_xlfn.XLOOKUP(B5461,'2.1.trackMPD'!$R$7:$R$29,'2.1.trackMPD'!$T$7:$T$29)</f>
        <v>1</v>
      </c>
      <c r="D5461">
        <v>100</v>
      </c>
      <c r="E5461" t="s">
        <v>6401</v>
      </c>
      <c r="F5461" t="s">
        <v>110</v>
      </c>
      <c r="G5461" t="s">
        <v>140</v>
      </c>
      <c r="H5461" t="s">
        <v>6399</v>
      </c>
    </row>
    <row r="5462" spans="1:9" x14ac:dyDescent="0.2">
      <c r="A5462" t="s">
        <v>94</v>
      </c>
      <c r="B5462" t="s">
        <v>0</v>
      </c>
      <c r="C5462">
        <f>_xlfn.XLOOKUP(B5462,'2.1.trackMPD'!$R$7:$R$29,'2.1.trackMPD'!$T$7:$T$29)</f>
        <v>4</v>
      </c>
      <c r="D5462">
        <v>1</v>
      </c>
      <c r="E5462" t="s">
        <v>6396</v>
      </c>
      <c r="F5462" t="s">
        <v>110</v>
      </c>
      <c r="G5462" t="s">
        <v>124</v>
      </c>
      <c r="H5462" t="s">
        <v>6398</v>
      </c>
      <c r="I5462">
        <v>5.6699999999999998E-8</v>
      </c>
    </row>
    <row r="5463" spans="1:9" x14ac:dyDescent="0.2">
      <c r="A5463" t="s">
        <v>94</v>
      </c>
      <c r="B5463" t="s">
        <v>0</v>
      </c>
      <c r="C5463">
        <f>_xlfn.XLOOKUP(B5463,'2.1.trackMPD'!$R$7:$R$29,'2.1.trackMPD'!$T$7:$T$29)</f>
        <v>4</v>
      </c>
      <c r="D5463">
        <v>1</v>
      </c>
      <c r="E5463" t="s">
        <v>6396</v>
      </c>
      <c r="F5463" t="s">
        <v>110</v>
      </c>
      <c r="G5463" t="s">
        <v>140</v>
      </c>
      <c r="H5463" t="s">
        <v>6398</v>
      </c>
      <c r="I5463">
        <v>5.6699999999999998E-8</v>
      </c>
    </row>
    <row r="5464" spans="1:9" x14ac:dyDescent="0.2">
      <c r="A5464" t="s">
        <v>94</v>
      </c>
      <c r="B5464" t="s">
        <v>0</v>
      </c>
      <c r="C5464">
        <f>_xlfn.XLOOKUP(B5464,'2.1.trackMPD'!$R$7:$R$29,'2.1.trackMPD'!$T$7:$T$29)</f>
        <v>4</v>
      </c>
      <c r="D5464">
        <v>1</v>
      </c>
      <c r="E5464" t="s">
        <v>6396</v>
      </c>
      <c r="F5464" t="s">
        <v>111</v>
      </c>
      <c r="G5464" t="s">
        <v>124</v>
      </c>
      <c r="H5464" t="s">
        <v>6398</v>
      </c>
      <c r="I5464">
        <v>5.6699999999999998E-8</v>
      </c>
    </row>
    <row r="5465" spans="1:9" x14ac:dyDescent="0.2">
      <c r="A5465" t="s">
        <v>94</v>
      </c>
      <c r="B5465" t="s">
        <v>0</v>
      </c>
      <c r="C5465">
        <f>_xlfn.XLOOKUP(B5465,'2.1.trackMPD'!$R$7:$R$29,'2.1.trackMPD'!$T$7:$T$29)</f>
        <v>4</v>
      </c>
      <c r="D5465">
        <v>1</v>
      </c>
      <c r="E5465" t="s">
        <v>6396</v>
      </c>
      <c r="F5465" t="s">
        <v>111</v>
      </c>
      <c r="G5465" t="s">
        <v>140</v>
      </c>
      <c r="H5465" t="s">
        <v>6398</v>
      </c>
      <c r="I5465">
        <v>5.6699999999999998E-8</v>
      </c>
    </row>
    <row r="5466" spans="1:9" x14ac:dyDescent="0.2">
      <c r="A5466" t="s">
        <v>94</v>
      </c>
      <c r="B5466" t="s">
        <v>0</v>
      </c>
      <c r="C5466">
        <f>_xlfn.XLOOKUP(B5466,'2.1.trackMPD'!$R$7:$R$29,'2.1.trackMPD'!$T$7:$T$29)</f>
        <v>4</v>
      </c>
      <c r="D5466">
        <v>1</v>
      </c>
      <c r="E5466" t="s">
        <v>6396</v>
      </c>
      <c r="F5466" t="s">
        <v>110</v>
      </c>
      <c r="G5466" t="s">
        <v>124</v>
      </c>
      <c r="H5466" t="s">
        <v>6399</v>
      </c>
    </row>
    <row r="5467" spans="1:9" x14ac:dyDescent="0.2">
      <c r="A5467" t="s">
        <v>94</v>
      </c>
      <c r="B5467" t="s">
        <v>0</v>
      </c>
      <c r="C5467">
        <f>_xlfn.XLOOKUP(B5467,'2.1.trackMPD'!$R$7:$R$29,'2.1.trackMPD'!$T$7:$T$29)</f>
        <v>4</v>
      </c>
      <c r="D5467">
        <v>1</v>
      </c>
      <c r="E5467" t="s">
        <v>6396</v>
      </c>
      <c r="F5467" t="s">
        <v>110</v>
      </c>
      <c r="G5467" t="s">
        <v>140</v>
      </c>
      <c r="H5467" t="s">
        <v>6399</v>
      </c>
    </row>
    <row r="5468" spans="1:9" x14ac:dyDescent="0.2">
      <c r="A5468" t="s">
        <v>94</v>
      </c>
      <c r="B5468" t="s">
        <v>0</v>
      </c>
      <c r="C5468">
        <f>_xlfn.XLOOKUP(B5468,'2.1.trackMPD'!$R$7:$R$29,'2.1.trackMPD'!$T$7:$T$29)</f>
        <v>4</v>
      </c>
      <c r="D5468">
        <v>10</v>
      </c>
      <c r="E5468" t="s">
        <v>6396</v>
      </c>
      <c r="F5468" t="s">
        <v>110</v>
      </c>
      <c r="G5468" t="s">
        <v>124</v>
      </c>
      <c r="H5468" t="s">
        <v>6398</v>
      </c>
      <c r="I5468">
        <v>5.6699999999999998E-8</v>
      </c>
    </row>
    <row r="5469" spans="1:9" x14ac:dyDescent="0.2">
      <c r="A5469" t="s">
        <v>94</v>
      </c>
      <c r="B5469" t="s">
        <v>0</v>
      </c>
      <c r="C5469">
        <f>_xlfn.XLOOKUP(B5469,'2.1.trackMPD'!$R$7:$R$29,'2.1.trackMPD'!$T$7:$T$29)</f>
        <v>4</v>
      </c>
      <c r="D5469">
        <v>10</v>
      </c>
      <c r="E5469" t="s">
        <v>6396</v>
      </c>
      <c r="F5469" t="s">
        <v>110</v>
      </c>
      <c r="G5469" t="s">
        <v>140</v>
      </c>
      <c r="H5469" t="s">
        <v>6398</v>
      </c>
      <c r="I5469">
        <v>5.6699999999999998E-8</v>
      </c>
    </row>
    <row r="5470" spans="1:9" x14ac:dyDescent="0.2">
      <c r="A5470" t="s">
        <v>94</v>
      </c>
      <c r="B5470" t="s">
        <v>0</v>
      </c>
      <c r="C5470">
        <f>_xlfn.XLOOKUP(B5470,'2.1.trackMPD'!$R$7:$R$29,'2.1.trackMPD'!$T$7:$T$29)</f>
        <v>4</v>
      </c>
      <c r="D5470">
        <v>10</v>
      </c>
      <c r="E5470" t="s">
        <v>6396</v>
      </c>
      <c r="F5470" t="s">
        <v>111</v>
      </c>
      <c r="G5470" t="s">
        <v>124</v>
      </c>
      <c r="H5470" t="s">
        <v>6398</v>
      </c>
      <c r="I5470">
        <v>5.6699999999999998E-8</v>
      </c>
    </row>
    <row r="5471" spans="1:9" x14ac:dyDescent="0.2">
      <c r="A5471" t="s">
        <v>94</v>
      </c>
      <c r="B5471" t="s">
        <v>0</v>
      </c>
      <c r="C5471">
        <f>_xlfn.XLOOKUP(B5471,'2.1.trackMPD'!$R$7:$R$29,'2.1.trackMPD'!$T$7:$T$29)</f>
        <v>4</v>
      </c>
      <c r="D5471">
        <v>10</v>
      </c>
      <c r="E5471" t="s">
        <v>6396</v>
      </c>
      <c r="F5471" t="s">
        <v>111</v>
      </c>
      <c r="G5471" t="s">
        <v>140</v>
      </c>
      <c r="H5471" t="s">
        <v>6398</v>
      </c>
      <c r="I5471">
        <v>5.6699999999999998E-8</v>
      </c>
    </row>
    <row r="5472" spans="1:9" x14ac:dyDescent="0.2">
      <c r="A5472" t="s">
        <v>94</v>
      </c>
      <c r="B5472" t="s">
        <v>0</v>
      </c>
      <c r="C5472">
        <f>_xlfn.XLOOKUP(B5472,'2.1.trackMPD'!$R$7:$R$29,'2.1.trackMPD'!$T$7:$T$29)</f>
        <v>4</v>
      </c>
      <c r="D5472">
        <v>10</v>
      </c>
      <c r="E5472" t="s">
        <v>6396</v>
      </c>
      <c r="F5472" t="s">
        <v>110</v>
      </c>
      <c r="G5472" t="s">
        <v>124</v>
      </c>
      <c r="H5472" t="s">
        <v>6399</v>
      </c>
    </row>
    <row r="5473" spans="1:9" x14ac:dyDescent="0.2">
      <c r="A5473" t="s">
        <v>94</v>
      </c>
      <c r="B5473" t="s">
        <v>0</v>
      </c>
      <c r="C5473">
        <f>_xlfn.XLOOKUP(B5473,'2.1.trackMPD'!$R$7:$R$29,'2.1.trackMPD'!$T$7:$T$29)</f>
        <v>4</v>
      </c>
      <c r="D5473">
        <v>10</v>
      </c>
      <c r="E5473" t="s">
        <v>6396</v>
      </c>
      <c r="F5473" t="s">
        <v>110</v>
      </c>
      <c r="G5473" t="s">
        <v>140</v>
      </c>
      <c r="H5473" t="s">
        <v>6399</v>
      </c>
    </row>
    <row r="5474" spans="1:9" x14ac:dyDescent="0.2">
      <c r="A5474" t="s">
        <v>94</v>
      </c>
      <c r="B5474" t="s">
        <v>0</v>
      </c>
      <c r="C5474">
        <f>_xlfn.XLOOKUP(B5474,'2.1.trackMPD'!$R$7:$R$29,'2.1.trackMPD'!$T$7:$T$29)</f>
        <v>4</v>
      </c>
      <c r="D5474">
        <v>100</v>
      </c>
      <c r="E5474" t="s">
        <v>6396</v>
      </c>
      <c r="F5474" t="s">
        <v>110</v>
      </c>
      <c r="G5474" t="s">
        <v>124</v>
      </c>
      <c r="H5474" t="s">
        <v>6398</v>
      </c>
      <c r="I5474">
        <v>5.6699999999999998E-8</v>
      </c>
    </row>
    <row r="5475" spans="1:9" x14ac:dyDescent="0.2">
      <c r="A5475" t="s">
        <v>94</v>
      </c>
      <c r="B5475" t="s">
        <v>0</v>
      </c>
      <c r="C5475">
        <f>_xlfn.XLOOKUP(B5475,'2.1.trackMPD'!$R$7:$R$29,'2.1.trackMPD'!$T$7:$T$29)</f>
        <v>4</v>
      </c>
      <c r="D5475">
        <v>100</v>
      </c>
      <c r="E5475" t="s">
        <v>6396</v>
      </c>
      <c r="F5475" t="s">
        <v>110</v>
      </c>
      <c r="G5475" t="s">
        <v>140</v>
      </c>
      <c r="H5475" t="s">
        <v>6398</v>
      </c>
      <c r="I5475">
        <v>5.6699999999999998E-8</v>
      </c>
    </row>
    <row r="5476" spans="1:9" x14ac:dyDescent="0.2">
      <c r="A5476" t="s">
        <v>94</v>
      </c>
      <c r="B5476" t="s">
        <v>0</v>
      </c>
      <c r="C5476">
        <f>_xlfn.XLOOKUP(B5476,'2.1.trackMPD'!$R$7:$R$29,'2.1.trackMPD'!$T$7:$T$29)</f>
        <v>4</v>
      </c>
      <c r="D5476">
        <v>100</v>
      </c>
      <c r="E5476" t="s">
        <v>6396</v>
      </c>
      <c r="F5476" t="s">
        <v>111</v>
      </c>
      <c r="G5476" t="s">
        <v>124</v>
      </c>
      <c r="H5476" t="s">
        <v>6398</v>
      </c>
      <c r="I5476">
        <v>5.6699999999999998E-8</v>
      </c>
    </row>
    <row r="5477" spans="1:9" x14ac:dyDescent="0.2">
      <c r="A5477" t="s">
        <v>94</v>
      </c>
      <c r="B5477" t="s">
        <v>0</v>
      </c>
      <c r="C5477">
        <f>_xlfn.XLOOKUP(B5477,'2.1.trackMPD'!$R$7:$R$29,'2.1.trackMPD'!$T$7:$T$29)</f>
        <v>4</v>
      </c>
      <c r="D5477">
        <v>100</v>
      </c>
      <c r="E5477" t="s">
        <v>6396</v>
      </c>
      <c r="F5477" t="s">
        <v>111</v>
      </c>
      <c r="G5477" t="s">
        <v>140</v>
      </c>
      <c r="H5477" t="s">
        <v>6398</v>
      </c>
      <c r="I5477">
        <v>5.6699999999999998E-8</v>
      </c>
    </row>
    <row r="5478" spans="1:9" x14ac:dyDescent="0.2">
      <c r="A5478" t="s">
        <v>94</v>
      </c>
      <c r="B5478" t="s">
        <v>0</v>
      </c>
      <c r="C5478">
        <f>_xlfn.XLOOKUP(B5478,'2.1.trackMPD'!$R$7:$R$29,'2.1.trackMPD'!$T$7:$T$29)</f>
        <v>4</v>
      </c>
      <c r="D5478">
        <v>100</v>
      </c>
      <c r="E5478" t="s">
        <v>6396</v>
      </c>
      <c r="F5478" t="s">
        <v>110</v>
      </c>
      <c r="G5478" t="s">
        <v>124</v>
      </c>
      <c r="H5478" t="s">
        <v>6399</v>
      </c>
    </row>
    <row r="5479" spans="1:9" x14ac:dyDescent="0.2">
      <c r="A5479" t="s">
        <v>94</v>
      </c>
      <c r="B5479" t="s">
        <v>0</v>
      </c>
      <c r="C5479">
        <f>_xlfn.XLOOKUP(B5479,'2.1.trackMPD'!$R$7:$R$29,'2.1.trackMPD'!$T$7:$T$29)</f>
        <v>4</v>
      </c>
      <c r="D5479">
        <v>100</v>
      </c>
      <c r="E5479" t="s">
        <v>6396</v>
      </c>
      <c r="F5479" t="s">
        <v>110</v>
      </c>
      <c r="G5479" t="s">
        <v>140</v>
      </c>
      <c r="H5479" t="s">
        <v>6399</v>
      </c>
    </row>
    <row r="5480" spans="1:9" x14ac:dyDescent="0.2">
      <c r="A5480" t="s">
        <v>94</v>
      </c>
      <c r="B5480" t="s">
        <v>0</v>
      </c>
      <c r="C5480">
        <f>_xlfn.XLOOKUP(B5480,'2.1.trackMPD'!$R$7:$R$29,'2.1.trackMPD'!$T$7:$T$29)</f>
        <v>4</v>
      </c>
      <c r="D5480">
        <v>1000</v>
      </c>
      <c r="E5480" t="s">
        <v>6396</v>
      </c>
      <c r="F5480" t="s">
        <v>110</v>
      </c>
      <c r="G5480" t="s">
        <v>124</v>
      </c>
      <c r="H5480" t="s">
        <v>6398</v>
      </c>
      <c r="I5480">
        <v>5.6699999999999998E-8</v>
      </c>
    </row>
    <row r="5481" spans="1:9" x14ac:dyDescent="0.2">
      <c r="A5481" t="s">
        <v>94</v>
      </c>
      <c r="B5481" t="s">
        <v>0</v>
      </c>
      <c r="C5481">
        <f>_xlfn.XLOOKUP(B5481,'2.1.trackMPD'!$R$7:$R$29,'2.1.trackMPD'!$T$7:$T$29)</f>
        <v>4</v>
      </c>
      <c r="D5481">
        <v>1000</v>
      </c>
      <c r="E5481" t="s">
        <v>6396</v>
      </c>
      <c r="F5481" t="s">
        <v>110</v>
      </c>
      <c r="G5481" t="s">
        <v>140</v>
      </c>
      <c r="H5481" t="s">
        <v>6398</v>
      </c>
      <c r="I5481">
        <v>5.6699999999999998E-8</v>
      </c>
    </row>
    <row r="5482" spans="1:9" x14ac:dyDescent="0.2">
      <c r="A5482" t="s">
        <v>94</v>
      </c>
      <c r="B5482" t="s">
        <v>0</v>
      </c>
      <c r="C5482">
        <f>_xlfn.XLOOKUP(B5482,'2.1.trackMPD'!$R$7:$R$29,'2.1.trackMPD'!$T$7:$T$29)</f>
        <v>4</v>
      </c>
      <c r="D5482">
        <v>1000</v>
      </c>
      <c r="E5482" t="s">
        <v>6396</v>
      </c>
      <c r="F5482" t="s">
        <v>111</v>
      </c>
      <c r="G5482" t="s">
        <v>124</v>
      </c>
      <c r="H5482" t="s">
        <v>6398</v>
      </c>
      <c r="I5482">
        <v>5.6699999999999998E-8</v>
      </c>
    </row>
    <row r="5483" spans="1:9" x14ac:dyDescent="0.2">
      <c r="A5483" t="s">
        <v>94</v>
      </c>
      <c r="B5483" t="s">
        <v>0</v>
      </c>
      <c r="C5483">
        <f>_xlfn.XLOOKUP(B5483,'2.1.trackMPD'!$R$7:$R$29,'2.1.trackMPD'!$T$7:$T$29)</f>
        <v>4</v>
      </c>
      <c r="D5483">
        <v>1000</v>
      </c>
      <c r="E5483" t="s">
        <v>6396</v>
      </c>
      <c r="F5483" t="s">
        <v>111</v>
      </c>
      <c r="G5483" t="s">
        <v>140</v>
      </c>
      <c r="H5483" t="s">
        <v>6398</v>
      </c>
      <c r="I5483">
        <v>5.6699999999999998E-8</v>
      </c>
    </row>
    <row r="5484" spans="1:9" x14ac:dyDescent="0.2">
      <c r="A5484" t="s">
        <v>94</v>
      </c>
      <c r="B5484" t="s">
        <v>0</v>
      </c>
      <c r="C5484">
        <f>_xlfn.XLOOKUP(B5484,'2.1.trackMPD'!$R$7:$R$29,'2.1.trackMPD'!$T$7:$T$29)</f>
        <v>4</v>
      </c>
      <c r="D5484">
        <v>1000</v>
      </c>
      <c r="E5484" t="s">
        <v>6396</v>
      </c>
      <c r="F5484" t="s">
        <v>110</v>
      </c>
      <c r="G5484" t="s">
        <v>124</v>
      </c>
      <c r="H5484" t="s">
        <v>6399</v>
      </c>
    </row>
    <row r="5485" spans="1:9" x14ac:dyDescent="0.2">
      <c r="A5485" t="s">
        <v>94</v>
      </c>
      <c r="B5485" t="s">
        <v>0</v>
      </c>
      <c r="C5485">
        <f>_xlfn.XLOOKUP(B5485,'2.1.trackMPD'!$R$7:$R$29,'2.1.trackMPD'!$T$7:$T$29)</f>
        <v>4</v>
      </c>
      <c r="D5485">
        <v>1000</v>
      </c>
      <c r="E5485" t="s">
        <v>6396</v>
      </c>
      <c r="F5485" t="s">
        <v>110</v>
      </c>
      <c r="G5485" t="s">
        <v>140</v>
      </c>
      <c r="H5485" t="s">
        <v>6399</v>
      </c>
    </row>
    <row r="5486" spans="1:9" x14ac:dyDescent="0.2">
      <c r="A5486" t="s">
        <v>94</v>
      </c>
      <c r="B5486" t="s">
        <v>0</v>
      </c>
      <c r="C5486">
        <f>_xlfn.XLOOKUP(B5486,'2.1.trackMPD'!$R$7:$R$29,'2.1.trackMPD'!$T$7:$T$29)</f>
        <v>4</v>
      </c>
      <c r="D5486">
        <v>5000</v>
      </c>
      <c r="E5486" t="s">
        <v>6396</v>
      </c>
      <c r="F5486" t="s">
        <v>110</v>
      </c>
      <c r="G5486" t="s">
        <v>124</v>
      </c>
      <c r="H5486" t="s">
        <v>6398</v>
      </c>
      <c r="I5486">
        <v>5.6699999999999998E-8</v>
      </c>
    </row>
    <row r="5487" spans="1:9" x14ac:dyDescent="0.2">
      <c r="A5487" t="s">
        <v>94</v>
      </c>
      <c r="B5487" t="s">
        <v>0</v>
      </c>
      <c r="C5487">
        <f>_xlfn.XLOOKUP(B5487,'2.1.trackMPD'!$R$7:$R$29,'2.1.trackMPD'!$T$7:$T$29)</f>
        <v>4</v>
      </c>
      <c r="D5487">
        <v>5000</v>
      </c>
      <c r="E5487" t="s">
        <v>6396</v>
      </c>
      <c r="F5487" t="s">
        <v>110</v>
      </c>
      <c r="G5487" t="s">
        <v>140</v>
      </c>
      <c r="H5487" t="s">
        <v>6398</v>
      </c>
      <c r="I5487">
        <v>5.6699999999999998E-8</v>
      </c>
    </row>
    <row r="5488" spans="1:9" x14ac:dyDescent="0.2">
      <c r="A5488" t="s">
        <v>94</v>
      </c>
      <c r="B5488" t="s">
        <v>0</v>
      </c>
      <c r="C5488">
        <f>_xlfn.XLOOKUP(B5488,'2.1.trackMPD'!$R$7:$R$29,'2.1.trackMPD'!$T$7:$T$29)</f>
        <v>4</v>
      </c>
      <c r="D5488">
        <v>5000</v>
      </c>
      <c r="E5488" t="s">
        <v>6396</v>
      </c>
      <c r="F5488" t="s">
        <v>111</v>
      </c>
      <c r="G5488" t="s">
        <v>124</v>
      </c>
      <c r="H5488" t="s">
        <v>6398</v>
      </c>
      <c r="I5488">
        <v>5.6699999999999998E-8</v>
      </c>
    </row>
    <row r="5489" spans="1:9" x14ac:dyDescent="0.2">
      <c r="A5489" t="s">
        <v>94</v>
      </c>
      <c r="B5489" t="s">
        <v>0</v>
      </c>
      <c r="C5489">
        <f>_xlfn.XLOOKUP(B5489,'2.1.trackMPD'!$R$7:$R$29,'2.1.trackMPD'!$T$7:$T$29)</f>
        <v>4</v>
      </c>
      <c r="D5489">
        <v>5000</v>
      </c>
      <c r="E5489" t="s">
        <v>6396</v>
      </c>
      <c r="F5489" t="s">
        <v>111</v>
      </c>
      <c r="G5489" t="s">
        <v>140</v>
      </c>
      <c r="H5489" t="s">
        <v>6398</v>
      </c>
      <c r="I5489">
        <v>5.6699999999999998E-8</v>
      </c>
    </row>
    <row r="5490" spans="1:9" x14ac:dyDescent="0.2">
      <c r="A5490" t="s">
        <v>94</v>
      </c>
      <c r="B5490" t="s">
        <v>0</v>
      </c>
      <c r="C5490">
        <f>_xlfn.XLOOKUP(B5490,'2.1.trackMPD'!$R$7:$R$29,'2.1.trackMPD'!$T$7:$T$29)</f>
        <v>4</v>
      </c>
      <c r="D5490">
        <v>5000</v>
      </c>
      <c r="E5490" t="s">
        <v>6396</v>
      </c>
      <c r="F5490" t="s">
        <v>110</v>
      </c>
      <c r="G5490" t="s">
        <v>124</v>
      </c>
      <c r="H5490" t="s">
        <v>6399</v>
      </c>
    </row>
    <row r="5491" spans="1:9" x14ac:dyDescent="0.2">
      <c r="A5491" t="s">
        <v>94</v>
      </c>
      <c r="B5491" t="s">
        <v>0</v>
      </c>
      <c r="C5491">
        <f>_xlfn.XLOOKUP(B5491,'2.1.trackMPD'!$R$7:$R$29,'2.1.trackMPD'!$T$7:$T$29)</f>
        <v>4</v>
      </c>
      <c r="D5491">
        <v>5000</v>
      </c>
      <c r="E5491" t="s">
        <v>6396</v>
      </c>
      <c r="F5491" t="s">
        <v>110</v>
      </c>
      <c r="G5491" t="s">
        <v>140</v>
      </c>
      <c r="H5491" t="s">
        <v>6399</v>
      </c>
    </row>
    <row r="5492" spans="1:9" x14ac:dyDescent="0.2">
      <c r="A5492" t="s">
        <v>94</v>
      </c>
      <c r="B5492" t="s">
        <v>0</v>
      </c>
      <c r="C5492">
        <f>_xlfn.XLOOKUP(B5492,'2.1.trackMPD'!$R$7:$R$29,'2.1.trackMPD'!$T$7:$T$29)</f>
        <v>4</v>
      </c>
      <c r="D5492">
        <v>1</v>
      </c>
      <c r="E5492" t="s">
        <v>6400</v>
      </c>
      <c r="F5492" t="s">
        <v>110</v>
      </c>
      <c r="G5492" t="s">
        <v>124</v>
      </c>
      <c r="H5492" t="s">
        <v>6398</v>
      </c>
      <c r="I5492">
        <v>5.6699999999999998E-8</v>
      </c>
    </row>
    <row r="5493" spans="1:9" x14ac:dyDescent="0.2">
      <c r="A5493" t="s">
        <v>94</v>
      </c>
      <c r="B5493" t="s">
        <v>0</v>
      </c>
      <c r="C5493">
        <f>_xlfn.XLOOKUP(B5493,'2.1.trackMPD'!$R$7:$R$29,'2.1.trackMPD'!$T$7:$T$29)</f>
        <v>4</v>
      </c>
      <c r="D5493">
        <v>1</v>
      </c>
      <c r="E5493" t="s">
        <v>6400</v>
      </c>
      <c r="F5493" t="s">
        <v>110</v>
      </c>
      <c r="G5493" t="s">
        <v>140</v>
      </c>
      <c r="H5493" t="s">
        <v>6398</v>
      </c>
      <c r="I5493">
        <v>5.6699999999999998E-8</v>
      </c>
    </row>
    <row r="5494" spans="1:9" x14ac:dyDescent="0.2">
      <c r="A5494" t="s">
        <v>94</v>
      </c>
      <c r="B5494" t="s">
        <v>0</v>
      </c>
      <c r="C5494">
        <f>_xlfn.XLOOKUP(B5494,'2.1.trackMPD'!$R$7:$R$29,'2.1.trackMPD'!$T$7:$T$29)</f>
        <v>4</v>
      </c>
      <c r="D5494">
        <v>1</v>
      </c>
      <c r="E5494" t="s">
        <v>6400</v>
      </c>
      <c r="F5494" t="s">
        <v>111</v>
      </c>
      <c r="G5494" t="s">
        <v>124</v>
      </c>
      <c r="H5494" t="s">
        <v>6398</v>
      </c>
      <c r="I5494">
        <v>5.6699999999999998E-8</v>
      </c>
    </row>
    <row r="5495" spans="1:9" x14ac:dyDescent="0.2">
      <c r="A5495" t="s">
        <v>94</v>
      </c>
      <c r="B5495" t="s">
        <v>0</v>
      </c>
      <c r="C5495">
        <f>_xlfn.XLOOKUP(B5495,'2.1.trackMPD'!$R$7:$R$29,'2.1.trackMPD'!$T$7:$T$29)</f>
        <v>4</v>
      </c>
      <c r="D5495">
        <v>1</v>
      </c>
      <c r="E5495" t="s">
        <v>6400</v>
      </c>
      <c r="F5495" t="s">
        <v>111</v>
      </c>
      <c r="G5495" t="s">
        <v>140</v>
      </c>
      <c r="H5495" t="s">
        <v>6398</v>
      </c>
      <c r="I5495">
        <v>5.6699999999999998E-8</v>
      </c>
    </row>
    <row r="5496" spans="1:9" x14ac:dyDescent="0.2">
      <c r="A5496" t="s">
        <v>94</v>
      </c>
      <c r="B5496" t="s">
        <v>0</v>
      </c>
      <c r="C5496">
        <f>_xlfn.XLOOKUP(B5496,'2.1.trackMPD'!$R$7:$R$29,'2.1.trackMPD'!$T$7:$T$29)</f>
        <v>4</v>
      </c>
      <c r="D5496">
        <v>1</v>
      </c>
      <c r="E5496" t="s">
        <v>6400</v>
      </c>
      <c r="F5496" t="s">
        <v>110</v>
      </c>
      <c r="G5496" t="s">
        <v>124</v>
      </c>
      <c r="H5496" t="s">
        <v>6399</v>
      </c>
    </row>
    <row r="5497" spans="1:9" x14ac:dyDescent="0.2">
      <c r="A5497" t="s">
        <v>94</v>
      </c>
      <c r="B5497" t="s">
        <v>0</v>
      </c>
      <c r="C5497">
        <f>_xlfn.XLOOKUP(B5497,'2.1.trackMPD'!$R$7:$R$29,'2.1.trackMPD'!$T$7:$T$29)</f>
        <v>4</v>
      </c>
      <c r="D5497">
        <v>1</v>
      </c>
      <c r="E5497" t="s">
        <v>6400</v>
      </c>
      <c r="F5497" t="s">
        <v>110</v>
      </c>
      <c r="G5497" t="s">
        <v>140</v>
      </c>
      <c r="H5497" t="s">
        <v>6399</v>
      </c>
    </row>
    <row r="5498" spans="1:9" x14ac:dyDescent="0.2">
      <c r="A5498" t="s">
        <v>94</v>
      </c>
      <c r="B5498" t="s">
        <v>0</v>
      </c>
      <c r="C5498">
        <f>_xlfn.XLOOKUP(B5498,'2.1.trackMPD'!$R$7:$R$29,'2.1.trackMPD'!$T$7:$T$29)</f>
        <v>4</v>
      </c>
      <c r="D5498">
        <v>10</v>
      </c>
      <c r="E5498" t="s">
        <v>6400</v>
      </c>
      <c r="F5498" t="s">
        <v>110</v>
      </c>
      <c r="G5498" t="s">
        <v>124</v>
      </c>
      <c r="H5498" t="s">
        <v>6398</v>
      </c>
      <c r="I5498">
        <v>5.6699999999999998E-8</v>
      </c>
    </row>
    <row r="5499" spans="1:9" x14ac:dyDescent="0.2">
      <c r="A5499" t="s">
        <v>94</v>
      </c>
      <c r="B5499" t="s">
        <v>0</v>
      </c>
      <c r="C5499">
        <f>_xlfn.XLOOKUP(B5499,'2.1.trackMPD'!$R$7:$R$29,'2.1.trackMPD'!$T$7:$T$29)</f>
        <v>4</v>
      </c>
      <c r="D5499">
        <v>10</v>
      </c>
      <c r="E5499" t="s">
        <v>6400</v>
      </c>
      <c r="F5499" t="s">
        <v>110</v>
      </c>
      <c r="G5499" t="s">
        <v>140</v>
      </c>
      <c r="H5499" t="s">
        <v>6398</v>
      </c>
      <c r="I5499">
        <v>5.6699999999999998E-8</v>
      </c>
    </row>
    <row r="5500" spans="1:9" x14ac:dyDescent="0.2">
      <c r="A5500" t="s">
        <v>94</v>
      </c>
      <c r="B5500" t="s">
        <v>0</v>
      </c>
      <c r="C5500">
        <f>_xlfn.XLOOKUP(B5500,'2.1.trackMPD'!$R$7:$R$29,'2.1.trackMPD'!$T$7:$T$29)</f>
        <v>4</v>
      </c>
      <c r="D5500">
        <v>10</v>
      </c>
      <c r="E5500" t="s">
        <v>6400</v>
      </c>
      <c r="F5500" t="s">
        <v>111</v>
      </c>
      <c r="G5500" t="s">
        <v>124</v>
      </c>
      <c r="H5500" t="s">
        <v>6398</v>
      </c>
      <c r="I5500">
        <v>5.6699999999999998E-8</v>
      </c>
    </row>
    <row r="5501" spans="1:9" x14ac:dyDescent="0.2">
      <c r="A5501" t="s">
        <v>94</v>
      </c>
      <c r="B5501" t="s">
        <v>0</v>
      </c>
      <c r="C5501">
        <f>_xlfn.XLOOKUP(B5501,'2.1.trackMPD'!$R$7:$R$29,'2.1.trackMPD'!$T$7:$T$29)</f>
        <v>4</v>
      </c>
      <c r="D5501">
        <v>10</v>
      </c>
      <c r="E5501" t="s">
        <v>6400</v>
      </c>
      <c r="F5501" t="s">
        <v>111</v>
      </c>
      <c r="G5501" t="s">
        <v>140</v>
      </c>
      <c r="H5501" t="s">
        <v>6398</v>
      </c>
      <c r="I5501">
        <v>5.6699999999999998E-8</v>
      </c>
    </row>
    <row r="5502" spans="1:9" x14ac:dyDescent="0.2">
      <c r="A5502" t="s">
        <v>94</v>
      </c>
      <c r="B5502" t="s">
        <v>0</v>
      </c>
      <c r="C5502">
        <f>_xlfn.XLOOKUP(B5502,'2.1.trackMPD'!$R$7:$R$29,'2.1.trackMPD'!$T$7:$T$29)</f>
        <v>4</v>
      </c>
      <c r="D5502">
        <v>10</v>
      </c>
      <c r="E5502" t="s">
        <v>6400</v>
      </c>
      <c r="F5502" t="s">
        <v>110</v>
      </c>
      <c r="G5502" t="s">
        <v>124</v>
      </c>
      <c r="H5502" t="s">
        <v>6399</v>
      </c>
    </row>
    <row r="5503" spans="1:9" x14ac:dyDescent="0.2">
      <c r="A5503" t="s">
        <v>94</v>
      </c>
      <c r="B5503" t="s">
        <v>0</v>
      </c>
      <c r="C5503">
        <f>_xlfn.XLOOKUP(B5503,'2.1.trackMPD'!$R$7:$R$29,'2.1.trackMPD'!$T$7:$T$29)</f>
        <v>4</v>
      </c>
      <c r="D5503">
        <v>10</v>
      </c>
      <c r="E5503" t="s">
        <v>6400</v>
      </c>
      <c r="F5503" t="s">
        <v>110</v>
      </c>
      <c r="G5503" t="s">
        <v>140</v>
      </c>
      <c r="H5503" t="s">
        <v>6399</v>
      </c>
    </row>
    <row r="5504" spans="1:9" x14ac:dyDescent="0.2">
      <c r="A5504" t="s">
        <v>94</v>
      </c>
      <c r="B5504" t="s">
        <v>0</v>
      </c>
      <c r="C5504">
        <f>_xlfn.XLOOKUP(B5504,'2.1.trackMPD'!$R$7:$R$29,'2.1.trackMPD'!$T$7:$T$29)</f>
        <v>4</v>
      </c>
      <c r="D5504">
        <v>100</v>
      </c>
      <c r="E5504" t="s">
        <v>6400</v>
      </c>
      <c r="F5504" t="s">
        <v>110</v>
      </c>
      <c r="G5504" t="s">
        <v>124</v>
      </c>
      <c r="H5504" t="s">
        <v>6398</v>
      </c>
      <c r="I5504">
        <v>5.6699999999999998E-8</v>
      </c>
    </row>
    <row r="5505" spans="1:9" x14ac:dyDescent="0.2">
      <c r="A5505" t="s">
        <v>94</v>
      </c>
      <c r="B5505" t="s">
        <v>0</v>
      </c>
      <c r="C5505">
        <f>_xlfn.XLOOKUP(B5505,'2.1.trackMPD'!$R$7:$R$29,'2.1.trackMPD'!$T$7:$T$29)</f>
        <v>4</v>
      </c>
      <c r="D5505">
        <v>100</v>
      </c>
      <c r="E5505" t="s">
        <v>6400</v>
      </c>
      <c r="F5505" t="s">
        <v>110</v>
      </c>
      <c r="G5505" t="s">
        <v>140</v>
      </c>
      <c r="H5505" t="s">
        <v>6398</v>
      </c>
      <c r="I5505">
        <v>5.6699999999999998E-8</v>
      </c>
    </row>
    <row r="5506" spans="1:9" x14ac:dyDescent="0.2">
      <c r="A5506" t="s">
        <v>94</v>
      </c>
      <c r="B5506" t="s">
        <v>0</v>
      </c>
      <c r="C5506">
        <f>_xlfn.XLOOKUP(B5506,'2.1.trackMPD'!$R$7:$R$29,'2.1.trackMPD'!$T$7:$T$29)</f>
        <v>4</v>
      </c>
      <c r="D5506">
        <v>100</v>
      </c>
      <c r="E5506" t="s">
        <v>6400</v>
      </c>
      <c r="F5506" t="s">
        <v>111</v>
      </c>
      <c r="G5506" t="s">
        <v>124</v>
      </c>
      <c r="H5506" t="s">
        <v>6398</v>
      </c>
      <c r="I5506">
        <v>5.6699999999999998E-8</v>
      </c>
    </row>
    <row r="5507" spans="1:9" x14ac:dyDescent="0.2">
      <c r="A5507" t="s">
        <v>94</v>
      </c>
      <c r="B5507" t="s">
        <v>0</v>
      </c>
      <c r="C5507">
        <f>_xlfn.XLOOKUP(B5507,'2.1.trackMPD'!$R$7:$R$29,'2.1.trackMPD'!$T$7:$T$29)</f>
        <v>4</v>
      </c>
      <c r="D5507">
        <v>100</v>
      </c>
      <c r="E5507" t="s">
        <v>6400</v>
      </c>
      <c r="F5507" t="s">
        <v>111</v>
      </c>
      <c r="G5507" t="s">
        <v>140</v>
      </c>
      <c r="H5507" t="s">
        <v>6398</v>
      </c>
      <c r="I5507">
        <v>5.6699999999999998E-8</v>
      </c>
    </row>
    <row r="5508" spans="1:9" x14ac:dyDescent="0.2">
      <c r="A5508" t="s">
        <v>94</v>
      </c>
      <c r="B5508" t="s">
        <v>0</v>
      </c>
      <c r="C5508">
        <f>_xlfn.XLOOKUP(B5508,'2.1.trackMPD'!$R$7:$R$29,'2.1.trackMPD'!$T$7:$T$29)</f>
        <v>4</v>
      </c>
      <c r="D5508">
        <v>100</v>
      </c>
      <c r="E5508" t="s">
        <v>6400</v>
      </c>
      <c r="F5508" t="s">
        <v>110</v>
      </c>
      <c r="G5508" t="s">
        <v>124</v>
      </c>
      <c r="H5508" t="s">
        <v>6399</v>
      </c>
    </row>
    <row r="5509" spans="1:9" x14ac:dyDescent="0.2">
      <c r="A5509" t="s">
        <v>94</v>
      </c>
      <c r="B5509" t="s">
        <v>0</v>
      </c>
      <c r="C5509">
        <f>_xlfn.XLOOKUP(B5509,'2.1.trackMPD'!$R$7:$R$29,'2.1.trackMPD'!$T$7:$T$29)</f>
        <v>4</v>
      </c>
      <c r="D5509">
        <v>100</v>
      </c>
      <c r="E5509" t="s">
        <v>6400</v>
      </c>
      <c r="F5509" t="s">
        <v>110</v>
      </c>
      <c r="G5509" t="s">
        <v>140</v>
      </c>
      <c r="H5509" t="s">
        <v>6399</v>
      </c>
    </row>
    <row r="5510" spans="1:9" x14ac:dyDescent="0.2">
      <c r="A5510" t="s">
        <v>94</v>
      </c>
      <c r="B5510" t="s">
        <v>0</v>
      </c>
      <c r="C5510">
        <f>_xlfn.XLOOKUP(B5510,'2.1.trackMPD'!$R$7:$R$29,'2.1.trackMPD'!$T$7:$T$29)</f>
        <v>4</v>
      </c>
      <c r="D5510">
        <v>1000</v>
      </c>
      <c r="E5510" t="s">
        <v>6400</v>
      </c>
      <c r="F5510" t="s">
        <v>110</v>
      </c>
      <c r="G5510" t="s">
        <v>124</v>
      </c>
      <c r="H5510" t="s">
        <v>6398</v>
      </c>
      <c r="I5510">
        <v>5.6699999999999998E-8</v>
      </c>
    </row>
    <row r="5511" spans="1:9" x14ac:dyDescent="0.2">
      <c r="A5511" t="s">
        <v>94</v>
      </c>
      <c r="B5511" t="s">
        <v>0</v>
      </c>
      <c r="C5511">
        <f>_xlfn.XLOOKUP(B5511,'2.1.trackMPD'!$R$7:$R$29,'2.1.trackMPD'!$T$7:$T$29)</f>
        <v>4</v>
      </c>
      <c r="D5511">
        <v>1000</v>
      </c>
      <c r="E5511" t="s">
        <v>6400</v>
      </c>
      <c r="F5511" t="s">
        <v>110</v>
      </c>
      <c r="G5511" t="s">
        <v>140</v>
      </c>
      <c r="H5511" t="s">
        <v>6398</v>
      </c>
      <c r="I5511">
        <v>5.6699999999999998E-8</v>
      </c>
    </row>
    <row r="5512" spans="1:9" x14ac:dyDescent="0.2">
      <c r="A5512" t="s">
        <v>94</v>
      </c>
      <c r="B5512" t="s">
        <v>0</v>
      </c>
      <c r="C5512">
        <f>_xlfn.XLOOKUP(B5512,'2.1.trackMPD'!$R$7:$R$29,'2.1.trackMPD'!$T$7:$T$29)</f>
        <v>4</v>
      </c>
      <c r="D5512">
        <v>1000</v>
      </c>
      <c r="E5512" t="s">
        <v>6400</v>
      </c>
      <c r="F5512" t="s">
        <v>111</v>
      </c>
      <c r="G5512" t="s">
        <v>124</v>
      </c>
      <c r="H5512" t="s">
        <v>6398</v>
      </c>
      <c r="I5512">
        <v>5.6699999999999998E-8</v>
      </c>
    </row>
    <row r="5513" spans="1:9" x14ac:dyDescent="0.2">
      <c r="A5513" t="s">
        <v>94</v>
      </c>
      <c r="B5513" t="s">
        <v>0</v>
      </c>
      <c r="C5513">
        <f>_xlfn.XLOOKUP(B5513,'2.1.trackMPD'!$R$7:$R$29,'2.1.trackMPD'!$T$7:$T$29)</f>
        <v>4</v>
      </c>
      <c r="D5513">
        <v>1000</v>
      </c>
      <c r="E5513" t="s">
        <v>6400</v>
      </c>
      <c r="F5513" t="s">
        <v>111</v>
      </c>
      <c r="G5513" t="s">
        <v>140</v>
      </c>
      <c r="H5513" t="s">
        <v>6398</v>
      </c>
      <c r="I5513">
        <v>5.6699999999999998E-8</v>
      </c>
    </row>
    <row r="5514" spans="1:9" x14ac:dyDescent="0.2">
      <c r="A5514" t="s">
        <v>94</v>
      </c>
      <c r="B5514" t="s">
        <v>0</v>
      </c>
      <c r="C5514">
        <f>_xlfn.XLOOKUP(B5514,'2.1.trackMPD'!$R$7:$R$29,'2.1.trackMPD'!$T$7:$T$29)</f>
        <v>4</v>
      </c>
      <c r="D5514">
        <v>1000</v>
      </c>
      <c r="E5514" t="s">
        <v>6400</v>
      </c>
      <c r="F5514" t="s">
        <v>110</v>
      </c>
      <c r="G5514" t="s">
        <v>124</v>
      </c>
      <c r="H5514" t="s">
        <v>6399</v>
      </c>
    </row>
    <row r="5515" spans="1:9" x14ac:dyDescent="0.2">
      <c r="A5515" t="s">
        <v>94</v>
      </c>
      <c r="B5515" t="s">
        <v>0</v>
      </c>
      <c r="C5515">
        <f>_xlfn.XLOOKUP(B5515,'2.1.trackMPD'!$R$7:$R$29,'2.1.trackMPD'!$T$7:$T$29)</f>
        <v>4</v>
      </c>
      <c r="D5515">
        <v>1000</v>
      </c>
      <c r="E5515" t="s">
        <v>6400</v>
      </c>
      <c r="F5515" t="s">
        <v>110</v>
      </c>
      <c r="G5515" t="s">
        <v>140</v>
      </c>
      <c r="H5515" t="s">
        <v>6399</v>
      </c>
    </row>
    <row r="5516" spans="1:9" x14ac:dyDescent="0.2">
      <c r="A5516" t="s">
        <v>94</v>
      </c>
      <c r="B5516" t="s">
        <v>0</v>
      </c>
      <c r="C5516">
        <f>_xlfn.XLOOKUP(B5516,'2.1.trackMPD'!$R$7:$R$29,'2.1.trackMPD'!$T$7:$T$29)</f>
        <v>4</v>
      </c>
      <c r="D5516">
        <v>5000</v>
      </c>
      <c r="E5516" t="s">
        <v>6400</v>
      </c>
      <c r="F5516" t="s">
        <v>110</v>
      </c>
      <c r="G5516" t="s">
        <v>124</v>
      </c>
      <c r="H5516" t="s">
        <v>6398</v>
      </c>
      <c r="I5516">
        <v>5.6699999999999998E-8</v>
      </c>
    </row>
    <row r="5517" spans="1:9" x14ac:dyDescent="0.2">
      <c r="A5517" t="s">
        <v>94</v>
      </c>
      <c r="B5517" t="s">
        <v>0</v>
      </c>
      <c r="C5517">
        <f>_xlfn.XLOOKUP(B5517,'2.1.trackMPD'!$R$7:$R$29,'2.1.trackMPD'!$T$7:$T$29)</f>
        <v>4</v>
      </c>
      <c r="D5517">
        <v>5000</v>
      </c>
      <c r="E5517" t="s">
        <v>6400</v>
      </c>
      <c r="F5517" t="s">
        <v>110</v>
      </c>
      <c r="G5517" t="s">
        <v>140</v>
      </c>
      <c r="H5517" t="s">
        <v>6398</v>
      </c>
      <c r="I5517">
        <v>5.6699999999999998E-8</v>
      </c>
    </row>
    <row r="5518" spans="1:9" x14ac:dyDescent="0.2">
      <c r="A5518" t="s">
        <v>94</v>
      </c>
      <c r="B5518" t="s">
        <v>0</v>
      </c>
      <c r="C5518">
        <f>_xlfn.XLOOKUP(B5518,'2.1.trackMPD'!$R$7:$R$29,'2.1.trackMPD'!$T$7:$T$29)</f>
        <v>4</v>
      </c>
      <c r="D5518">
        <v>5000</v>
      </c>
      <c r="E5518" t="s">
        <v>6400</v>
      </c>
      <c r="F5518" t="s">
        <v>111</v>
      </c>
      <c r="G5518" t="s">
        <v>124</v>
      </c>
      <c r="H5518" t="s">
        <v>6398</v>
      </c>
      <c r="I5518">
        <v>5.6699999999999998E-8</v>
      </c>
    </row>
    <row r="5519" spans="1:9" x14ac:dyDescent="0.2">
      <c r="A5519" t="s">
        <v>94</v>
      </c>
      <c r="B5519" t="s">
        <v>0</v>
      </c>
      <c r="C5519">
        <f>_xlfn.XLOOKUP(B5519,'2.1.trackMPD'!$R$7:$R$29,'2.1.trackMPD'!$T$7:$T$29)</f>
        <v>4</v>
      </c>
      <c r="D5519">
        <v>5000</v>
      </c>
      <c r="E5519" t="s">
        <v>6400</v>
      </c>
      <c r="F5519" t="s">
        <v>111</v>
      </c>
      <c r="G5519" t="s">
        <v>140</v>
      </c>
      <c r="H5519" t="s">
        <v>6398</v>
      </c>
      <c r="I5519">
        <v>5.6699999999999998E-8</v>
      </c>
    </row>
    <row r="5520" spans="1:9" x14ac:dyDescent="0.2">
      <c r="A5520" t="s">
        <v>94</v>
      </c>
      <c r="B5520" t="s">
        <v>0</v>
      </c>
      <c r="C5520">
        <f>_xlfn.XLOOKUP(B5520,'2.1.trackMPD'!$R$7:$R$29,'2.1.trackMPD'!$T$7:$T$29)</f>
        <v>4</v>
      </c>
      <c r="D5520">
        <v>5000</v>
      </c>
      <c r="E5520" t="s">
        <v>6400</v>
      </c>
      <c r="F5520" t="s">
        <v>110</v>
      </c>
      <c r="G5520" t="s">
        <v>124</v>
      </c>
      <c r="H5520" t="s">
        <v>6399</v>
      </c>
    </row>
    <row r="5521" spans="1:9" x14ac:dyDescent="0.2">
      <c r="A5521" t="s">
        <v>94</v>
      </c>
      <c r="B5521" t="s">
        <v>0</v>
      </c>
      <c r="C5521">
        <f>_xlfn.XLOOKUP(B5521,'2.1.trackMPD'!$R$7:$R$29,'2.1.trackMPD'!$T$7:$T$29)</f>
        <v>4</v>
      </c>
      <c r="D5521">
        <v>5000</v>
      </c>
      <c r="E5521" t="s">
        <v>6400</v>
      </c>
      <c r="F5521" t="s">
        <v>110</v>
      </c>
      <c r="G5521" t="s">
        <v>140</v>
      </c>
      <c r="H5521" t="s">
        <v>6399</v>
      </c>
    </row>
    <row r="5522" spans="1:9" x14ac:dyDescent="0.2">
      <c r="A5522" t="s">
        <v>94</v>
      </c>
      <c r="B5522" t="s">
        <v>0</v>
      </c>
      <c r="C5522">
        <f>_xlfn.XLOOKUP(B5522,'2.1.trackMPD'!$R$7:$R$29,'2.1.trackMPD'!$T$7:$T$29)</f>
        <v>4</v>
      </c>
      <c r="D5522">
        <v>1</v>
      </c>
      <c r="E5522" t="s">
        <v>6401</v>
      </c>
      <c r="F5522" t="s">
        <v>110</v>
      </c>
      <c r="G5522" t="s">
        <v>124</v>
      </c>
      <c r="H5522" t="s">
        <v>6398</v>
      </c>
      <c r="I5522">
        <v>5.6699999999999998E-8</v>
      </c>
    </row>
    <row r="5523" spans="1:9" x14ac:dyDescent="0.2">
      <c r="A5523" t="s">
        <v>94</v>
      </c>
      <c r="B5523" t="s">
        <v>0</v>
      </c>
      <c r="C5523">
        <f>_xlfn.XLOOKUP(B5523,'2.1.trackMPD'!$R$7:$R$29,'2.1.trackMPD'!$T$7:$T$29)</f>
        <v>4</v>
      </c>
      <c r="D5523">
        <v>1</v>
      </c>
      <c r="E5523" t="s">
        <v>6401</v>
      </c>
      <c r="F5523" t="s">
        <v>110</v>
      </c>
      <c r="G5523" t="s">
        <v>140</v>
      </c>
      <c r="H5523" t="s">
        <v>6398</v>
      </c>
      <c r="I5523">
        <v>5.6699999999999998E-8</v>
      </c>
    </row>
    <row r="5524" spans="1:9" x14ac:dyDescent="0.2">
      <c r="A5524" t="s">
        <v>94</v>
      </c>
      <c r="B5524" t="s">
        <v>0</v>
      </c>
      <c r="C5524">
        <f>_xlfn.XLOOKUP(B5524,'2.1.trackMPD'!$R$7:$R$29,'2.1.trackMPD'!$T$7:$T$29)</f>
        <v>4</v>
      </c>
      <c r="D5524">
        <v>1</v>
      </c>
      <c r="E5524" t="s">
        <v>6401</v>
      </c>
      <c r="F5524" t="s">
        <v>111</v>
      </c>
      <c r="G5524" t="s">
        <v>124</v>
      </c>
      <c r="H5524" t="s">
        <v>6398</v>
      </c>
      <c r="I5524">
        <v>5.6699999999999998E-8</v>
      </c>
    </row>
    <row r="5525" spans="1:9" x14ac:dyDescent="0.2">
      <c r="A5525" t="s">
        <v>94</v>
      </c>
      <c r="B5525" t="s">
        <v>0</v>
      </c>
      <c r="C5525">
        <f>_xlfn.XLOOKUP(B5525,'2.1.trackMPD'!$R$7:$R$29,'2.1.trackMPD'!$T$7:$T$29)</f>
        <v>4</v>
      </c>
      <c r="D5525">
        <v>1</v>
      </c>
      <c r="E5525" t="s">
        <v>6401</v>
      </c>
      <c r="F5525" t="s">
        <v>111</v>
      </c>
      <c r="G5525" t="s">
        <v>140</v>
      </c>
      <c r="H5525" t="s">
        <v>6398</v>
      </c>
      <c r="I5525">
        <v>5.6699999999999998E-8</v>
      </c>
    </row>
    <row r="5526" spans="1:9" x14ac:dyDescent="0.2">
      <c r="A5526" t="s">
        <v>94</v>
      </c>
      <c r="B5526" t="s">
        <v>0</v>
      </c>
      <c r="C5526">
        <f>_xlfn.XLOOKUP(B5526,'2.1.trackMPD'!$R$7:$R$29,'2.1.trackMPD'!$T$7:$T$29)</f>
        <v>4</v>
      </c>
      <c r="D5526">
        <v>1</v>
      </c>
      <c r="E5526" t="s">
        <v>6401</v>
      </c>
      <c r="F5526" t="s">
        <v>110</v>
      </c>
      <c r="G5526" t="s">
        <v>124</v>
      </c>
      <c r="H5526" t="s">
        <v>6399</v>
      </c>
    </row>
    <row r="5527" spans="1:9" x14ac:dyDescent="0.2">
      <c r="A5527" t="s">
        <v>94</v>
      </c>
      <c r="B5527" t="s">
        <v>0</v>
      </c>
      <c r="C5527">
        <f>_xlfn.XLOOKUP(B5527,'2.1.trackMPD'!$R$7:$R$29,'2.1.trackMPD'!$T$7:$T$29)</f>
        <v>4</v>
      </c>
      <c r="D5527">
        <v>1</v>
      </c>
      <c r="E5527" t="s">
        <v>6401</v>
      </c>
      <c r="F5527" t="s">
        <v>110</v>
      </c>
      <c r="G5527" t="s">
        <v>140</v>
      </c>
      <c r="H5527" t="s">
        <v>6399</v>
      </c>
    </row>
    <row r="5528" spans="1:9" x14ac:dyDescent="0.2">
      <c r="A5528" t="s">
        <v>94</v>
      </c>
      <c r="B5528" t="s">
        <v>0</v>
      </c>
      <c r="C5528">
        <f>_xlfn.XLOOKUP(B5528,'2.1.trackMPD'!$R$7:$R$29,'2.1.trackMPD'!$T$7:$T$29)</f>
        <v>4</v>
      </c>
      <c r="D5528">
        <v>10</v>
      </c>
      <c r="E5528" t="s">
        <v>6401</v>
      </c>
      <c r="F5528" t="s">
        <v>110</v>
      </c>
      <c r="G5528" t="s">
        <v>124</v>
      </c>
      <c r="H5528" t="s">
        <v>6398</v>
      </c>
      <c r="I5528">
        <v>5.6699999999999998E-8</v>
      </c>
    </row>
    <row r="5529" spans="1:9" x14ac:dyDescent="0.2">
      <c r="A5529" t="s">
        <v>94</v>
      </c>
      <c r="B5529" t="s">
        <v>0</v>
      </c>
      <c r="C5529">
        <f>_xlfn.XLOOKUP(B5529,'2.1.trackMPD'!$R$7:$R$29,'2.1.trackMPD'!$T$7:$T$29)</f>
        <v>4</v>
      </c>
      <c r="D5529">
        <v>10</v>
      </c>
      <c r="E5529" t="s">
        <v>6401</v>
      </c>
      <c r="F5529" t="s">
        <v>110</v>
      </c>
      <c r="G5529" t="s">
        <v>140</v>
      </c>
      <c r="H5529" t="s">
        <v>6398</v>
      </c>
      <c r="I5529">
        <v>5.6699999999999998E-8</v>
      </c>
    </row>
    <row r="5530" spans="1:9" x14ac:dyDescent="0.2">
      <c r="A5530" t="s">
        <v>94</v>
      </c>
      <c r="B5530" t="s">
        <v>0</v>
      </c>
      <c r="C5530">
        <f>_xlfn.XLOOKUP(B5530,'2.1.trackMPD'!$R$7:$R$29,'2.1.trackMPD'!$T$7:$T$29)</f>
        <v>4</v>
      </c>
      <c r="D5530">
        <v>10</v>
      </c>
      <c r="E5530" t="s">
        <v>6401</v>
      </c>
      <c r="F5530" t="s">
        <v>111</v>
      </c>
      <c r="G5530" t="s">
        <v>124</v>
      </c>
      <c r="H5530" t="s">
        <v>6398</v>
      </c>
      <c r="I5530">
        <v>5.6699999999999998E-8</v>
      </c>
    </row>
    <row r="5531" spans="1:9" x14ac:dyDescent="0.2">
      <c r="A5531" t="s">
        <v>94</v>
      </c>
      <c r="B5531" t="s">
        <v>0</v>
      </c>
      <c r="C5531">
        <f>_xlfn.XLOOKUP(B5531,'2.1.trackMPD'!$R$7:$R$29,'2.1.trackMPD'!$T$7:$T$29)</f>
        <v>4</v>
      </c>
      <c r="D5531">
        <v>10</v>
      </c>
      <c r="E5531" t="s">
        <v>6401</v>
      </c>
      <c r="F5531" t="s">
        <v>111</v>
      </c>
      <c r="G5531" t="s">
        <v>140</v>
      </c>
      <c r="H5531" t="s">
        <v>6398</v>
      </c>
      <c r="I5531">
        <v>5.6699999999999998E-8</v>
      </c>
    </row>
    <row r="5532" spans="1:9" x14ac:dyDescent="0.2">
      <c r="A5532" t="s">
        <v>94</v>
      </c>
      <c r="B5532" t="s">
        <v>0</v>
      </c>
      <c r="C5532">
        <f>_xlfn.XLOOKUP(B5532,'2.1.trackMPD'!$R$7:$R$29,'2.1.trackMPD'!$T$7:$T$29)</f>
        <v>4</v>
      </c>
      <c r="D5532">
        <v>10</v>
      </c>
      <c r="E5532" t="s">
        <v>6401</v>
      </c>
      <c r="F5532" t="s">
        <v>110</v>
      </c>
      <c r="G5532" t="s">
        <v>124</v>
      </c>
      <c r="H5532" t="s">
        <v>6399</v>
      </c>
    </row>
    <row r="5533" spans="1:9" x14ac:dyDescent="0.2">
      <c r="A5533" t="s">
        <v>94</v>
      </c>
      <c r="B5533" t="s">
        <v>0</v>
      </c>
      <c r="C5533">
        <f>_xlfn.XLOOKUP(B5533,'2.1.trackMPD'!$R$7:$R$29,'2.1.trackMPD'!$T$7:$T$29)</f>
        <v>4</v>
      </c>
      <c r="D5533">
        <v>10</v>
      </c>
      <c r="E5533" t="s">
        <v>6401</v>
      </c>
      <c r="F5533" t="s">
        <v>110</v>
      </c>
      <c r="G5533" t="s">
        <v>140</v>
      </c>
      <c r="H5533" t="s">
        <v>6399</v>
      </c>
    </row>
    <row r="5534" spans="1:9" x14ac:dyDescent="0.2">
      <c r="A5534" t="s">
        <v>94</v>
      </c>
      <c r="B5534" t="s">
        <v>0</v>
      </c>
      <c r="C5534">
        <f>_xlfn.XLOOKUP(B5534,'2.1.trackMPD'!$R$7:$R$29,'2.1.trackMPD'!$T$7:$T$29)</f>
        <v>4</v>
      </c>
      <c r="D5534">
        <v>100</v>
      </c>
      <c r="E5534" t="s">
        <v>6401</v>
      </c>
      <c r="F5534" t="s">
        <v>110</v>
      </c>
      <c r="G5534" t="s">
        <v>124</v>
      </c>
      <c r="H5534" t="s">
        <v>6398</v>
      </c>
      <c r="I5534">
        <v>5.6699999999999998E-8</v>
      </c>
    </row>
    <row r="5535" spans="1:9" x14ac:dyDescent="0.2">
      <c r="A5535" t="s">
        <v>94</v>
      </c>
      <c r="B5535" t="s">
        <v>0</v>
      </c>
      <c r="C5535">
        <f>_xlfn.XLOOKUP(B5535,'2.1.trackMPD'!$R$7:$R$29,'2.1.trackMPD'!$T$7:$T$29)</f>
        <v>4</v>
      </c>
      <c r="D5535">
        <v>100</v>
      </c>
      <c r="E5535" t="s">
        <v>6401</v>
      </c>
      <c r="F5535" t="s">
        <v>110</v>
      </c>
      <c r="G5535" t="s">
        <v>140</v>
      </c>
      <c r="H5535" t="s">
        <v>6398</v>
      </c>
      <c r="I5535">
        <v>5.6699999999999998E-8</v>
      </c>
    </row>
    <row r="5536" spans="1:9" x14ac:dyDescent="0.2">
      <c r="A5536" t="s">
        <v>94</v>
      </c>
      <c r="B5536" t="s">
        <v>0</v>
      </c>
      <c r="C5536">
        <f>_xlfn.XLOOKUP(B5536,'2.1.trackMPD'!$R$7:$R$29,'2.1.trackMPD'!$T$7:$T$29)</f>
        <v>4</v>
      </c>
      <c r="D5536">
        <v>100</v>
      </c>
      <c r="E5536" t="s">
        <v>6401</v>
      </c>
      <c r="F5536" t="s">
        <v>111</v>
      </c>
      <c r="G5536" t="s">
        <v>124</v>
      </c>
      <c r="H5536" t="s">
        <v>6398</v>
      </c>
      <c r="I5536">
        <v>5.6699999999999998E-8</v>
      </c>
    </row>
    <row r="5537" spans="1:9" x14ac:dyDescent="0.2">
      <c r="A5537" t="s">
        <v>94</v>
      </c>
      <c r="B5537" t="s">
        <v>0</v>
      </c>
      <c r="C5537">
        <f>_xlfn.XLOOKUP(B5537,'2.1.trackMPD'!$R$7:$R$29,'2.1.trackMPD'!$T$7:$T$29)</f>
        <v>4</v>
      </c>
      <c r="D5537">
        <v>100</v>
      </c>
      <c r="E5537" t="s">
        <v>6401</v>
      </c>
      <c r="F5537" t="s">
        <v>111</v>
      </c>
      <c r="G5537" t="s">
        <v>140</v>
      </c>
      <c r="H5537" t="s">
        <v>6398</v>
      </c>
      <c r="I5537">
        <v>5.6699999999999998E-8</v>
      </c>
    </row>
    <row r="5538" spans="1:9" x14ac:dyDescent="0.2">
      <c r="A5538" t="s">
        <v>94</v>
      </c>
      <c r="B5538" t="s">
        <v>0</v>
      </c>
      <c r="C5538">
        <f>_xlfn.XLOOKUP(B5538,'2.1.trackMPD'!$R$7:$R$29,'2.1.trackMPD'!$T$7:$T$29)</f>
        <v>4</v>
      </c>
      <c r="D5538">
        <v>100</v>
      </c>
      <c r="E5538" t="s">
        <v>6401</v>
      </c>
      <c r="F5538" t="s">
        <v>110</v>
      </c>
      <c r="G5538" t="s">
        <v>124</v>
      </c>
      <c r="H5538" t="s">
        <v>6399</v>
      </c>
    </row>
    <row r="5539" spans="1:9" x14ac:dyDescent="0.2">
      <c r="A5539" t="s">
        <v>94</v>
      </c>
      <c r="B5539" t="s">
        <v>0</v>
      </c>
      <c r="C5539">
        <f>_xlfn.XLOOKUP(B5539,'2.1.trackMPD'!$R$7:$R$29,'2.1.trackMPD'!$T$7:$T$29)</f>
        <v>4</v>
      </c>
      <c r="D5539">
        <v>100</v>
      </c>
      <c r="E5539" t="s">
        <v>6401</v>
      </c>
      <c r="F5539" t="s">
        <v>110</v>
      </c>
      <c r="G5539" t="s">
        <v>140</v>
      </c>
      <c r="H5539" t="s">
        <v>6399</v>
      </c>
    </row>
    <row r="5540" spans="1:9" x14ac:dyDescent="0.2">
      <c r="A5540" t="s">
        <v>94</v>
      </c>
      <c r="B5540" t="s">
        <v>1</v>
      </c>
      <c r="C5540">
        <f>_xlfn.XLOOKUP(B5540,'2.1.trackMPD'!$R$7:$R$29,'2.1.trackMPD'!$T$7:$T$29)</f>
        <v>3</v>
      </c>
      <c r="D5540">
        <v>1</v>
      </c>
      <c r="E5540" t="s">
        <v>6396</v>
      </c>
      <c r="F5540" t="s">
        <v>110</v>
      </c>
      <c r="G5540" t="s">
        <v>124</v>
      </c>
      <c r="H5540" t="s">
        <v>6398</v>
      </c>
      <c r="I5540">
        <v>5.6699999999999998E-8</v>
      </c>
    </row>
    <row r="5541" spans="1:9" x14ac:dyDescent="0.2">
      <c r="A5541" t="s">
        <v>94</v>
      </c>
      <c r="B5541" t="s">
        <v>1</v>
      </c>
      <c r="C5541">
        <f>_xlfn.XLOOKUP(B5541,'2.1.trackMPD'!$R$7:$R$29,'2.1.trackMPD'!$T$7:$T$29)</f>
        <v>3</v>
      </c>
      <c r="D5541">
        <v>1</v>
      </c>
      <c r="E5541" t="s">
        <v>6396</v>
      </c>
      <c r="F5541" t="s">
        <v>110</v>
      </c>
      <c r="G5541" t="s">
        <v>140</v>
      </c>
      <c r="H5541" t="s">
        <v>6398</v>
      </c>
      <c r="I5541">
        <v>5.6699999999999998E-8</v>
      </c>
    </row>
    <row r="5542" spans="1:9" x14ac:dyDescent="0.2">
      <c r="A5542" t="s">
        <v>94</v>
      </c>
      <c r="B5542" t="s">
        <v>1</v>
      </c>
      <c r="C5542">
        <f>_xlfn.XLOOKUP(B5542,'2.1.trackMPD'!$R$7:$R$29,'2.1.trackMPD'!$T$7:$T$29)</f>
        <v>3</v>
      </c>
      <c r="D5542">
        <v>1</v>
      </c>
      <c r="E5542" t="s">
        <v>6396</v>
      </c>
      <c r="F5542" t="s">
        <v>111</v>
      </c>
      <c r="G5542" t="s">
        <v>124</v>
      </c>
      <c r="H5542" t="s">
        <v>6398</v>
      </c>
      <c r="I5542">
        <v>5.6699999999999998E-8</v>
      </c>
    </row>
    <row r="5543" spans="1:9" x14ac:dyDescent="0.2">
      <c r="A5543" t="s">
        <v>94</v>
      </c>
      <c r="B5543" t="s">
        <v>1</v>
      </c>
      <c r="C5543">
        <f>_xlfn.XLOOKUP(B5543,'2.1.trackMPD'!$R$7:$R$29,'2.1.trackMPD'!$T$7:$T$29)</f>
        <v>3</v>
      </c>
      <c r="D5543">
        <v>1</v>
      </c>
      <c r="E5543" t="s">
        <v>6396</v>
      </c>
      <c r="F5543" t="s">
        <v>111</v>
      </c>
      <c r="G5543" t="s">
        <v>140</v>
      </c>
      <c r="H5543" t="s">
        <v>6398</v>
      </c>
      <c r="I5543">
        <v>5.6699999999999998E-8</v>
      </c>
    </row>
    <row r="5544" spans="1:9" x14ac:dyDescent="0.2">
      <c r="A5544" t="s">
        <v>94</v>
      </c>
      <c r="B5544" t="s">
        <v>1</v>
      </c>
      <c r="C5544">
        <f>_xlfn.XLOOKUP(B5544,'2.1.trackMPD'!$R$7:$R$29,'2.1.trackMPD'!$T$7:$T$29)</f>
        <v>3</v>
      </c>
      <c r="D5544">
        <v>1</v>
      </c>
      <c r="E5544" t="s">
        <v>6396</v>
      </c>
      <c r="F5544" t="s">
        <v>110</v>
      </c>
      <c r="G5544" t="s">
        <v>124</v>
      </c>
      <c r="H5544" t="s">
        <v>6399</v>
      </c>
    </row>
    <row r="5545" spans="1:9" x14ac:dyDescent="0.2">
      <c r="A5545" t="s">
        <v>94</v>
      </c>
      <c r="B5545" t="s">
        <v>1</v>
      </c>
      <c r="C5545">
        <f>_xlfn.XLOOKUP(B5545,'2.1.trackMPD'!$R$7:$R$29,'2.1.trackMPD'!$T$7:$T$29)</f>
        <v>3</v>
      </c>
      <c r="D5545">
        <v>1</v>
      </c>
      <c r="E5545" t="s">
        <v>6396</v>
      </c>
      <c r="F5545" t="s">
        <v>110</v>
      </c>
      <c r="G5545" t="s">
        <v>140</v>
      </c>
      <c r="H5545" t="s">
        <v>6399</v>
      </c>
    </row>
    <row r="5546" spans="1:9" x14ac:dyDescent="0.2">
      <c r="A5546" t="s">
        <v>94</v>
      </c>
      <c r="B5546" t="s">
        <v>1</v>
      </c>
      <c r="C5546">
        <f>_xlfn.XLOOKUP(B5546,'2.1.trackMPD'!$R$7:$R$29,'2.1.trackMPD'!$T$7:$T$29)</f>
        <v>3</v>
      </c>
      <c r="D5546">
        <v>10</v>
      </c>
      <c r="E5546" t="s">
        <v>6396</v>
      </c>
      <c r="F5546" t="s">
        <v>110</v>
      </c>
      <c r="G5546" t="s">
        <v>124</v>
      </c>
      <c r="H5546" t="s">
        <v>6398</v>
      </c>
      <c r="I5546">
        <v>5.6699999999999998E-8</v>
      </c>
    </row>
    <row r="5547" spans="1:9" x14ac:dyDescent="0.2">
      <c r="A5547" t="s">
        <v>94</v>
      </c>
      <c r="B5547" t="s">
        <v>1</v>
      </c>
      <c r="C5547">
        <f>_xlfn.XLOOKUP(B5547,'2.1.trackMPD'!$R$7:$R$29,'2.1.trackMPD'!$T$7:$T$29)</f>
        <v>3</v>
      </c>
      <c r="D5547">
        <v>10</v>
      </c>
      <c r="E5547" t="s">
        <v>6396</v>
      </c>
      <c r="F5547" t="s">
        <v>110</v>
      </c>
      <c r="G5547" t="s">
        <v>140</v>
      </c>
      <c r="H5547" t="s">
        <v>6398</v>
      </c>
      <c r="I5547">
        <v>5.6699999999999998E-8</v>
      </c>
    </row>
    <row r="5548" spans="1:9" x14ac:dyDescent="0.2">
      <c r="A5548" t="s">
        <v>94</v>
      </c>
      <c r="B5548" t="s">
        <v>1</v>
      </c>
      <c r="C5548">
        <f>_xlfn.XLOOKUP(B5548,'2.1.trackMPD'!$R$7:$R$29,'2.1.trackMPD'!$T$7:$T$29)</f>
        <v>3</v>
      </c>
      <c r="D5548">
        <v>10</v>
      </c>
      <c r="E5548" t="s">
        <v>6396</v>
      </c>
      <c r="F5548" t="s">
        <v>111</v>
      </c>
      <c r="G5548" t="s">
        <v>124</v>
      </c>
      <c r="H5548" t="s">
        <v>6398</v>
      </c>
      <c r="I5548">
        <v>5.6699999999999998E-8</v>
      </c>
    </row>
    <row r="5549" spans="1:9" x14ac:dyDescent="0.2">
      <c r="A5549" t="s">
        <v>94</v>
      </c>
      <c r="B5549" t="s">
        <v>1</v>
      </c>
      <c r="C5549">
        <f>_xlfn.XLOOKUP(B5549,'2.1.trackMPD'!$R$7:$R$29,'2.1.trackMPD'!$T$7:$T$29)</f>
        <v>3</v>
      </c>
      <c r="D5549">
        <v>10</v>
      </c>
      <c r="E5549" t="s">
        <v>6396</v>
      </c>
      <c r="F5549" t="s">
        <v>111</v>
      </c>
      <c r="G5549" t="s">
        <v>140</v>
      </c>
      <c r="H5549" t="s">
        <v>6398</v>
      </c>
      <c r="I5549">
        <v>5.6699999999999998E-8</v>
      </c>
    </row>
    <row r="5550" spans="1:9" x14ac:dyDescent="0.2">
      <c r="A5550" t="s">
        <v>94</v>
      </c>
      <c r="B5550" t="s">
        <v>1</v>
      </c>
      <c r="C5550">
        <f>_xlfn.XLOOKUP(B5550,'2.1.trackMPD'!$R$7:$R$29,'2.1.trackMPD'!$T$7:$T$29)</f>
        <v>3</v>
      </c>
      <c r="D5550">
        <v>10</v>
      </c>
      <c r="E5550" t="s">
        <v>6396</v>
      </c>
      <c r="F5550" t="s">
        <v>110</v>
      </c>
      <c r="G5550" t="s">
        <v>124</v>
      </c>
      <c r="H5550" t="s">
        <v>6399</v>
      </c>
    </row>
    <row r="5551" spans="1:9" x14ac:dyDescent="0.2">
      <c r="A5551" t="s">
        <v>94</v>
      </c>
      <c r="B5551" t="s">
        <v>1</v>
      </c>
      <c r="C5551">
        <f>_xlfn.XLOOKUP(B5551,'2.1.trackMPD'!$R$7:$R$29,'2.1.trackMPD'!$T$7:$T$29)</f>
        <v>3</v>
      </c>
      <c r="D5551">
        <v>10</v>
      </c>
      <c r="E5551" t="s">
        <v>6396</v>
      </c>
      <c r="F5551" t="s">
        <v>110</v>
      </c>
      <c r="G5551" t="s">
        <v>140</v>
      </c>
      <c r="H5551" t="s">
        <v>6399</v>
      </c>
    </row>
    <row r="5552" spans="1:9" x14ac:dyDescent="0.2">
      <c r="A5552" t="s">
        <v>94</v>
      </c>
      <c r="B5552" t="s">
        <v>1</v>
      </c>
      <c r="C5552">
        <f>_xlfn.XLOOKUP(B5552,'2.1.trackMPD'!$R$7:$R$29,'2.1.trackMPD'!$T$7:$T$29)</f>
        <v>3</v>
      </c>
      <c r="D5552">
        <v>100</v>
      </c>
      <c r="E5552" t="s">
        <v>6396</v>
      </c>
      <c r="F5552" t="s">
        <v>110</v>
      </c>
      <c r="G5552" t="s">
        <v>124</v>
      </c>
      <c r="H5552" t="s">
        <v>6398</v>
      </c>
      <c r="I5552">
        <v>5.6699999999999998E-8</v>
      </c>
    </row>
    <row r="5553" spans="1:9" x14ac:dyDescent="0.2">
      <c r="A5553" t="s">
        <v>94</v>
      </c>
      <c r="B5553" t="s">
        <v>1</v>
      </c>
      <c r="C5553">
        <f>_xlfn.XLOOKUP(B5553,'2.1.trackMPD'!$R$7:$R$29,'2.1.trackMPD'!$T$7:$T$29)</f>
        <v>3</v>
      </c>
      <c r="D5553">
        <v>100</v>
      </c>
      <c r="E5553" t="s">
        <v>6396</v>
      </c>
      <c r="F5553" t="s">
        <v>110</v>
      </c>
      <c r="G5553" t="s">
        <v>140</v>
      </c>
      <c r="H5553" t="s">
        <v>6398</v>
      </c>
      <c r="I5553">
        <v>5.6699999999999998E-8</v>
      </c>
    </row>
    <row r="5554" spans="1:9" x14ac:dyDescent="0.2">
      <c r="A5554" t="s">
        <v>94</v>
      </c>
      <c r="B5554" t="s">
        <v>1</v>
      </c>
      <c r="C5554">
        <f>_xlfn.XLOOKUP(B5554,'2.1.trackMPD'!$R$7:$R$29,'2.1.trackMPD'!$T$7:$T$29)</f>
        <v>3</v>
      </c>
      <c r="D5554">
        <v>100</v>
      </c>
      <c r="E5554" t="s">
        <v>6396</v>
      </c>
      <c r="F5554" t="s">
        <v>111</v>
      </c>
      <c r="G5554" t="s">
        <v>124</v>
      </c>
      <c r="H5554" t="s">
        <v>6398</v>
      </c>
      <c r="I5554">
        <v>5.6699999999999998E-8</v>
      </c>
    </row>
    <row r="5555" spans="1:9" x14ac:dyDescent="0.2">
      <c r="A5555" t="s">
        <v>94</v>
      </c>
      <c r="B5555" t="s">
        <v>1</v>
      </c>
      <c r="C5555">
        <f>_xlfn.XLOOKUP(B5555,'2.1.trackMPD'!$R$7:$R$29,'2.1.trackMPD'!$T$7:$T$29)</f>
        <v>3</v>
      </c>
      <c r="D5555">
        <v>100</v>
      </c>
      <c r="E5555" t="s">
        <v>6396</v>
      </c>
      <c r="F5555" t="s">
        <v>111</v>
      </c>
      <c r="G5555" t="s">
        <v>140</v>
      </c>
      <c r="H5555" t="s">
        <v>6398</v>
      </c>
      <c r="I5555">
        <v>5.6699999999999998E-8</v>
      </c>
    </row>
    <row r="5556" spans="1:9" x14ac:dyDescent="0.2">
      <c r="A5556" t="s">
        <v>94</v>
      </c>
      <c r="B5556" t="s">
        <v>1</v>
      </c>
      <c r="C5556">
        <f>_xlfn.XLOOKUP(B5556,'2.1.trackMPD'!$R$7:$R$29,'2.1.trackMPD'!$T$7:$T$29)</f>
        <v>3</v>
      </c>
      <c r="D5556">
        <v>100</v>
      </c>
      <c r="E5556" t="s">
        <v>6396</v>
      </c>
      <c r="F5556" t="s">
        <v>110</v>
      </c>
      <c r="G5556" t="s">
        <v>124</v>
      </c>
      <c r="H5556" t="s">
        <v>6399</v>
      </c>
    </row>
    <row r="5557" spans="1:9" x14ac:dyDescent="0.2">
      <c r="A5557" t="s">
        <v>94</v>
      </c>
      <c r="B5557" t="s">
        <v>1</v>
      </c>
      <c r="C5557">
        <f>_xlfn.XLOOKUP(B5557,'2.1.trackMPD'!$R$7:$R$29,'2.1.trackMPD'!$T$7:$T$29)</f>
        <v>3</v>
      </c>
      <c r="D5557">
        <v>100</v>
      </c>
      <c r="E5557" t="s">
        <v>6396</v>
      </c>
      <c r="F5557" t="s">
        <v>110</v>
      </c>
      <c r="G5557" t="s">
        <v>140</v>
      </c>
      <c r="H5557" t="s">
        <v>6399</v>
      </c>
    </row>
    <row r="5558" spans="1:9" x14ac:dyDescent="0.2">
      <c r="A5558" t="s">
        <v>94</v>
      </c>
      <c r="B5558" t="s">
        <v>1</v>
      </c>
      <c r="C5558">
        <f>_xlfn.XLOOKUP(B5558,'2.1.trackMPD'!$R$7:$R$29,'2.1.trackMPD'!$T$7:$T$29)</f>
        <v>3</v>
      </c>
      <c r="D5558">
        <v>1000</v>
      </c>
      <c r="E5558" t="s">
        <v>6396</v>
      </c>
      <c r="F5558" t="s">
        <v>110</v>
      </c>
      <c r="G5558" t="s">
        <v>124</v>
      </c>
      <c r="H5558" t="s">
        <v>6398</v>
      </c>
      <c r="I5558">
        <v>5.6699999999999998E-8</v>
      </c>
    </row>
    <row r="5559" spans="1:9" x14ac:dyDescent="0.2">
      <c r="A5559" t="s">
        <v>94</v>
      </c>
      <c r="B5559" t="s">
        <v>1</v>
      </c>
      <c r="C5559">
        <f>_xlfn.XLOOKUP(B5559,'2.1.trackMPD'!$R$7:$R$29,'2.1.trackMPD'!$T$7:$T$29)</f>
        <v>3</v>
      </c>
      <c r="D5559">
        <v>1000</v>
      </c>
      <c r="E5559" t="s">
        <v>6396</v>
      </c>
      <c r="F5559" t="s">
        <v>110</v>
      </c>
      <c r="G5559" t="s">
        <v>140</v>
      </c>
      <c r="H5559" t="s">
        <v>6398</v>
      </c>
      <c r="I5559">
        <v>5.6699999999999998E-8</v>
      </c>
    </row>
    <row r="5560" spans="1:9" x14ac:dyDescent="0.2">
      <c r="A5560" t="s">
        <v>94</v>
      </c>
      <c r="B5560" t="s">
        <v>1</v>
      </c>
      <c r="C5560">
        <f>_xlfn.XLOOKUP(B5560,'2.1.trackMPD'!$R$7:$R$29,'2.1.trackMPD'!$T$7:$T$29)</f>
        <v>3</v>
      </c>
      <c r="D5560">
        <v>1000</v>
      </c>
      <c r="E5560" t="s">
        <v>6396</v>
      </c>
      <c r="F5560" t="s">
        <v>111</v>
      </c>
      <c r="G5560" t="s">
        <v>124</v>
      </c>
      <c r="H5560" t="s">
        <v>6398</v>
      </c>
      <c r="I5560">
        <v>5.6699999999999998E-8</v>
      </c>
    </row>
    <row r="5561" spans="1:9" x14ac:dyDescent="0.2">
      <c r="A5561" t="s">
        <v>94</v>
      </c>
      <c r="B5561" t="s">
        <v>1</v>
      </c>
      <c r="C5561">
        <f>_xlfn.XLOOKUP(B5561,'2.1.trackMPD'!$R$7:$R$29,'2.1.trackMPD'!$T$7:$T$29)</f>
        <v>3</v>
      </c>
      <c r="D5561">
        <v>1000</v>
      </c>
      <c r="E5561" t="s">
        <v>6396</v>
      </c>
      <c r="F5561" t="s">
        <v>111</v>
      </c>
      <c r="G5561" t="s">
        <v>140</v>
      </c>
      <c r="H5561" t="s">
        <v>6398</v>
      </c>
      <c r="I5561">
        <v>5.6699999999999998E-8</v>
      </c>
    </row>
    <row r="5562" spans="1:9" x14ac:dyDescent="0.2">
      <c r="A5562" t="s">
        <v>94</v>
      </c>
      <c r="B5562" t="s">
        <v>1</v>
      </c>
      <c r="C5562">
        <f>_xlfn.XLOOKUP(B5562,'2.1.trackMPD'!$R$7:$R$29,'2.1.trackMPD'!$T$7:$T$29)</f>
        <v>3</v>
      </c>
      <c r="D5562">
        <v>1000</v>
      </c>
      <c r="E5562" t="s">
        <v>6396</v>
      </c>
      <c r="F5562" t="s">
        <v>110</v>
      </c>
      <c r="G5562" t="s">
        <v>124</v>
      </c>
      <c r="H5562" t="s">
        <v>6399</v>
      </c>
    </row>
    <row r="5563" spans="1:9" x14ac:dyDescent="0.2">
      <c r="A5563" t="s">
        <v>94</v>
      </c>
      <c r="B5563" t="s">
        <v>1</v>
      </c>
      <c r="C5563">
        <f>_xlfn.XLOOKUP(B5563,'2.1.trackMPD'!$R$7:$R$29,'2.1.trackMPD'!$T$7:$T$29)</f>
        <v>3</v>
      </c>
      <c r="D5563">
        <v>1000</v>
      </c>
      <c r="E5563" t="s">
        <v>6396</v>
      </c>
      <c r="F5563" t="s">
        <v>110</v>
      </c>
      <c r="G5563" t="s">
        <v>140</v>
      </c>
      <c r="H5563" t="s">
        <v>6399</v>
      </c>
    </row>
    <row r="5564" spans="1:9" x14ac:dyDescent="0.2">
      <c r="A5564" t="s">
        <v>94</v>
      </c>
      <c r="B5564" t="s">
        <v>1</v>
      </c>
      <c r="C5564">
        <f>_xlfn.XLOOKUP(B5564,'2.1.trackMPD'!$R$7:$R$29,'2.1.trackMPD'!$T$7:$T$29)</f>
        <v>3</v>
      </c>
      <c r="D5564">
        <v>5000</v>
      </c>
      <c r="E5564" t="s">
        <v>6396</v>
      </c>
      <c r="F5564" t="s">
        <v>110</v>
      </c>
      <c r="G5564" t="s">
        <v>124</v>
      </c>
      <c r="H5564" t="s">
        <v>6398</v>
      </c>
      <c r="I5564">
        <v>5.6699999999999998E-8</v>
      </c>
    </row>
    <row r="5565" spans="1:9" x14ac:dyDescent="0.2">
      <c r="A5565" t="s">
        <v>94</v>
      </c>
      <c r="B5565" t="s">
        <v>1</v>
      </c>
      <c r="C5565">
        <f>_xlfn.XLOOKUP(B5565,'2.1.trackMPD'!$R$7:$R$29,'2.1.trackMPD'!$T$7:$T$29)</f>
        <v>3</v>
      </c>
      <c r="D5565">
        <v>5000</v>
      </c>
      <c r="E5565" t="s">
        <v>6396</v>
      </c>
      <c r="F5565" t="s">
        <v>110</v>
      </c>
      <c r="G5565" t="s">
        <v>140</v>
      </c>
      <c r="H5565" t="s">
        <v>6398</v>
      </c>
      <c r="I5565">
        <v>5.6699999999999998E-8</v>
      </c>
    </row>
    <row r="5566" spans="1:9" x14ac:dyDescent="0.2">
      <c r="A5566" t="s">
        <v>94</v>
      </c>
      <c r="B5566" t="s">
        <v>1</v>
      </c>
      <c r="C5566">
        <f>_xlfn.XLOOKUP(B5566,'2.1.trackMPD'!$R$7:$R$29,'2.1.trackMPD'!$T$7:$T$29)</f>
        <v>3</v>
      </c>
      <c r="D5566">
        <v>5000</v>
      </c>
      <c r="E5566" t="s">
        <v>6396</v>
      </c>
      <c r="F5566" t="s">
        <v>111</v>
      </c>
      <c r="G5566" t="s">
        <v>124</v>
      </c>
      <c r="H5566" t="s">
        <v>6398</v>
      </c>
      <c r="I5566">
        <v>5.6699999999999998E-8</v>
      </c>
    </row>
    <row r="5567" spans="1:9" x14ac:dyDescent="0.2">
      <c r="A5567" t="s">
        <v>94</v>
      </c>
      <c r="B5567" t="s">
        <v>1</v>
      </c>
      <c r="C5567">
        <f>_xlfn.XLOOKUP(B5567,'2.1.trackMPD'!$R$7:$R$29,'2.1.trackMPD'!$T$7:$T$29)</f>
        <v>3</v>
      </c>
      <c r="D5567">
        <v>5000</v>
      </c>
      <c r="E5567" t="s">
        <v>6396</v>
      </c>
      <c r="F5567" t="s">
        <v>111</v>
      </c>
      <c r="G5567" t="s">
        <v>140</v>
      </c>
      <c r="H5567" t="s">
        <v>6398</v>
      </c>
      <c r="I5567">
        <v>5.6699999999999998E-8</v>
      </c>
    </row>
    <row r="5568" spans="1:9" x14ac:dyDescent="0.2">
      <c r="A5568" t="s">
        <v>94</v>
      </c>
      <c r="B5568" t="s">
        <v>1</v>
      </c>
      <c r="C5568">
        <f>_xlfn.XLOOKUP(B5568,'2.1.trackMPD'!$R$7:$R$29,'2.1.trackMPD'!$T$7:$T$29)</f>
        <v>3</v>
      </c>
      <c r="D5568">
        <v>5000</v>
      </c>
      <c r="E5568" t="s">
        <v>6396</v>
      </c>
      <c r="F5568" t="s">
        <v>110</v>
      </c>
      <c r="G5568" t="s">
        <v>124</v>
      </c>
      <c r="H5568" t="s">
        <v>6399</v>
      </c>
    </row>
    <row r="5569" spans="1:9" x14ac:dyDescent="0.2">
      <c r="A5569" t="s">
        <v>94</v>
      </c>
      <c r="B5569" t="s">
        <v>1</v>
      </c>
      <c r="C5569">
        <f>_xlfn.XLOOKUP(B5569,'2.1.trackMPD'!$R$7:$R$29,'2.1.trackMPD'!$T$7:$T$29)</f>
        <v>3</v>
      </c>
      <c r="D5569">
        <v>5000</v>
      </c>
      <c r="E5569" t="s">
        <v>6396</v>
      </c>
      <c r="F5569" t="s">
        <v>110</v>
      </c>
      <c r="G5569" t="s">
        <v>140</v>
      </c>
      <c r="H5569" t="s">
        <v>6399</v>
      </c>
    </row>
    <row r="5570" spans="1:9" x14ac:dyDescent="0.2">
      <c r="A5570" t="s">
        <v>94</v>
      </c>
      <c r="B5570" t="s">
        <v>1</v>
      </c>
      <c r="C5570">
        <f>_xlfn.XLOOKUP(B5570,'2.1.trackMPD'!$R$7:$R$29,'2.1.trackMPD'!$T$7:$T$29)</f>
        <v>3</v>
      </c>
      <c r="D5570">
        <v>1</v>
      </c>
      <c r="E5570" t="s">
        <v>6400</v>
      </c>
      <c r="F5570" t="s">
        <v>110</v>
      </c>
      <c r="G5570" t="s">
        <v>124</v>
      </c>
      <c r="H5570" t="s">
        <v>6398</v>
      </c>
      <c r="I5570">
        <v>5.6699999999999998E-8</v>
      </c>
    </row>
    <row r="5571" spans="1:9" x14ac:dyDescent="0.2">
      <c r="A5571" t="s">
        <v>94</v>
      </c>
      <c r="B5571" t="s">
        <v>1</v>
      </c>
      <c r="C5571">
        <f>_xlfn.XLOOKUP(B5571,'2.1.trackMPD'!$R$7:$R$29,'2.1.trackMPD'!$T$7:$T$29)</f>
        <v>3</v>
      </c>
      <c r="D5571">
        <v>1</v>
      </c>
      <c r="E5571" t="s">
        <v>6400</v>
      </c>
      <c r="F5571" t="s">
        <v>110</v>
      </c>
      <c r="G5571" t="s">
        <v>140</v>
      </c>
      <c r="H5571" t="s">
        <v>6398</v>
      </c>
      <c r="I5571">
        <v>5.6699999999999998E-8</v>
      </c>
    </row>
    <row r="5572" spans="1:9" x14ac:dyDescent="0.2">
      <c r="A5572" t="s">
        <v>94</v>
      </c>
      <c r="B5572" t="s">
        <v>1</v>
      </c>
      <c r="C5572">
        <f>_xlfn.XLOOKUP(B5572,'2.1.trackMPD'!$R$7:$R$29,'2.1.trackMPD'!$T$7:$T$29)</f>
        <v>3</v>
      </c>
      <c r="D5572">
        <v>1</v>
      </c>
      <c r="E5572" t="s">
        <v>6400</v>
      </c>
      <c r="F5572" t="s">
        <v>111</v>
      </c>
      <c r="G5572" t="s">
        <v>124</v>
      </c>
      <c r="H5572" t="s">
        <v>6398</v>
      </c>
      <c r="I5572">
        <v>5.6699999999999998E-8</v>
      </c>
    </row>
    <row r="5573" spans="1:9" x14ac:dyDescent="0.2">
      <c r="A5573" t="s">
        <v>94</v>
      </c>
      <c r="B5573" t="s">
        <v>1</v>
      </c>
      <c r="C5573">
        <f>_xlfn.XLOOKUP(B5573,'2.1.trackMPD'!$R$7:$R$29,'2.1.trackMPD'!$T$7:$T$29)</f>
        <v>3</v>
      </c>
      <c r="D5573">
        <v>1</v>
      </c>
      <c r="E5573" t="s">
        <v>6400</v>
      </c>
      <c r="F5573" t="s">
        <v>111</v>
      </c>
      <c r="G5573" t="s">
        <v>140</v>
      </c>
      <c r="H5573" t="s">
        <v>6398</v>
      </c>
      <c r="I5573">
        <v>5.6699999999999998E-8</v>
      </c>
    </row>
    <row r="5574" spans="1:9" x14ac:dyDescent="0.2">
      <c r="A5574" t="s">
        <v>94</v>
      </c>
      <c r="B5574" t="s">
        <v>1</v>
      </c>
      <c r="C5574">
        <f>_xlfn.XLOOKUP(B5574,'2.1.trackMPD'!$R$7:$R$29,'2.1.trackMPD'!$T$7:$T$29)</f>
        <v>3</v>
      </c>
      <c r="D5574">
        <v>1</v>
      </c>
      <c r="E5574" t="s">
        <v>6400</v>
      </c>
      <c r="F5574" t="s">
        <v>110</v>
      </c>
      <c r="G5574" t="s">
        <v>124</v>
      </c>
      <c r="H5574" t="s">
        <v>6399</v>
      </c>
    </row>
    <row r="5575" spans="1:9" x14ac:dyDescent="0.2">
      <c r="A5575" t="s">
        <v>94</v>
      </c>
      <c r="B5575" t="s">
        <v>1</v>
      </c>
      <c r="C5575">
        <f>_xlfn.XLOOKUP(B5575,'2.1.trackMPD'!$R$7:$R$29,'2.1.trackMPD'!$T$7:$T$29)</f>
        <v>3</v>
      </c>
      <c r="D5575">
        <v>1</v>
      </c>
      <c r="E5575" t="s">
        <v>6400</v>
      </c>
      <c r="F5575" t="s">
        <v>110</v>
      </c>
      <c r="G5575" t="s">
        <v>140</v>
      </c>
      <c r="H5575" t="s">
        <v>6399</v>
      </c>
    </row>
    <row r="5576" spans="1:9" x14ac:dyDescent="0.2">
      <c r="A5576" t="s">
        <v>94</v>
      </c>
      <c r="B5576" t="s">
        <v>1</v>
      </c>
      <c r="C5576">
        <f>_xlfn.XLOOKUP(B5576,'2.1.trackMPD'!$R$7:$R$29,'2.1.trackMPD'!$T$7:$T$29)</f>
        <v>3</v>
      </c>
      <c r="D5576">
        <v>10</v>
      </c>
      <c r="E5576" t="s">
        <v>6400</v>
      </c>
      <c r="F5576" t="s">
        <v>110</v>
      </c>
      <c r="G5576" t="s">
        <v>124</v>
      </c>
      <c r="H5576" t="s">
        <v>6398</v>
      </c>
      <c r="I5576">
        <v>5.6699999999999998E-8</v>
      </c>
    </row>
    <row r="5577" spans="1:9" x14ac:dyDescent="0.2">
      <c r="A5577" t="s">
        <v>94</v>
      </c>
      <c r="B5577" t="s">
        <v>1</v>
      </c>
      <c r="C5577">
        <f>_xlfn.XLOOKUP(B5577,'2.1.trackMPD'!$R$7:$R$29,'2.1.trackMPD'!$T$7:$T$29)</f>
        <v>3</v>
      </c>
      <c r="D5577">
        <v>10</v>
      </c>
      <c r="E5577" t="s">
        <v>6400</v>
      </c>
      <c r="F5577" t="s">
        <v>110</v>
      </c>
      <c r="G5577" t="s">
        <v>140</v>
      </c>
      <c r="H5577" t="s">
        <v>6398</v>
      </c>
      <c r="I5577">
        <v>5.6699999999999998E-8</v>
      </c>
    </row>
    <row r="5578" spans="1:9" x14ac:dyDescent="0.2">
      <c r="A5578" t="s">
        <v>94</v>
      </c>
      <c r="B5578" t="s">
        <v>1</v>
      </c>
      <c r="C5578">
        <f>_xlfn.XLOOKUP(B5578,'2.1.trackMPD'!$R$7:$R$29,'2.1.trackMPD'!$T$7:$T$29)</f>
        <v>3</v>
      </c>
      <c r="D5578">
        <v>10</v>
      </c>
      <c r="E5578" t="s">
        <v>6400</v>
      </c>
      <c r="F5578" t="s">
        <v>111</v>
      </c>
      <c r="G5578" t="s">
        <v>124</v>
      </c>
      <c r="H5578" t="s">
        <v>6398</v>
      </c>
      <c r="I5578">
        <v>5.6699999999999998E-8</v>
      </c>
    </row>
    <row r="5579" spans="1:9" x14ac:dyDescent="0.2">
      <c r="A5579" t="s">
        <v>94</v>
      </c>
      <c r="B5579" t="s">
        <v>1</v>
      </c>
      <c r="C5579">
        <f>_xlfn.XLOOKUP(B5579,'2.1.trackMPD'!$R$7:$R$29,'2.1.trackMPD'!$T$7:$T$29)</f>
        <v>3</v>
      </c>
      <c r="D5579">
        <v>10</v>
      </c>
      <c r="E5579" t="s">
        <v>6400</v>
      </c>
      <c r="F5579" t="s">
        <v>111</v>
      </c>
      <c r="G5579" t="s">
        <v>140</v>
      </c>
      <c r="H5579" t="s">
        <v>6398</v>
      </c>
      <c r="I5579">
        <v>5.6699999999999998E-8</v>
      </c>
    </row>
    <row r="5580" spans="1:9" x14ac:dyDescent="0.2">
      <c r="A5580" t="s">
        <v>94</v>
      </c>
      <c r="B5580" t="s">
        <v>1</v>
      </c>
      <c r="C5580">
        <f>_xlfn.XLOOKUP(B5580,'2.1.trackMPD'!$R$7:$R$29,'2.1.trackMPD'!$T$7:$T$29)</f>
        <v>3</v>
      </c>
      <c r="D5580">
        <v>10</v>
      </c>
      <c r="E5580" t="s">
        <v>6400</v>
      </c>
      <c r="F5580" t="s">
        <v>110</v>
      </c>
      <c r="G5580" t="s">
        <v>124</v>
      </c>
      <c r="H5580" t="s">
        <v>6399</v>
      </c>
    </row>
    <row r="5581" spans="1:9" x14ac:dyDescent="0.2">
      <c r="A5581" t="s">
        <v>94</v>
      </c>
      <c r="B5581" t="s">
        <v>1</v>
      </c>
      <c r="C5581">
        <f>_xlfn.XLOOKUP(B5581,'2.1.trackMPD'!$R$7:$R$29,'2.1.trackMPD'!$T$7:$T$29)</f>
        <v>3</v>
      </c>
      <c r="D5581">
        <v>10</v>
      </c>
      <c r="E5581" t="s">
        <v>6400</v>
      </c>
      <c r="F5581" t="s">
        <v>110</v>
      </c>
      <c r="G5581" t="s">
        <v>140</v>
      </c>
      <c r="H5581" t="s">
        <v>6399</v>
      </c>
    </row>
    <row r="5582" spans="1:9" x14ac:dyDescent="0.2">
      <c r="A5582" t="s">
        <v>94</v>
      </c>
      <c r="B5582" t="s">
        <v>1</v>
      </c>
      <c r="C5582">
        <f>_xlfn.XLOOKUP(B5582,'2.1.trackMPD'!$R$7:$R$29,'2.1.trackMPD'!$T$7:$T$29)</f>
        <v>3</v>
      </c>
      <c r="D5582">
        <v>100</v>
      </c>
      <c r="E5582" t="s">
        <v>6400</v>
      </c>
      <c r="F5582" t="s">
        <v>110</v>
      </c>
      <c r="G5582" t="s">
        <v>124</v>
      </c>
      <c r="H5582" t="s">
        <v>6398</v>
      </c>
      <c r="I5582">
        <v>5.6699999999999998E-8</v>
      </c>
    </row>
    <row r="5583" spans="1:9" x14ac:dyDescent="0.2">
      <c r="A5583" t="s">
        <v>94</v>
      </c>
      <c r="B5583" t="s">
        <v>1</v>
      </c>
      <c r="C5583">
        <f>_xlfn.XLOOKUP(B5583,'2.1.trackMPD'!$R$7:$R$29,'2.1.trackMPD'!$T$7:$T$29)</f>
        <v>3</v>
      </c>
      <c r="D5583">
        <v>100</v>
      </c>
      <c r="E5583" t="s">
        <v>6400</v>
      </c>
      <c r="F5583" t="s">
        <v>110</v>
      </c>
      <c r="G5583" t="s">
        <v>140</v>
      </c>
      <c r="H5583" t="s">
        <v>6398</v>
      </c>
      <c r="I5583">
        <v>5.6699999999999998E-8</v>
      </c>
    </row>
    <row r="5584" spans="1:9" x14ac:dyDescent="0.2">
      <c r="A5584" t="s">
        <v>94</v>
      </c>
      <c r="B5584" t="s">
        <v>1</v>
      </c>
      <c r="C5584">
        <f>_xlfn.XLOOKUP(B5584,'2.1.trackMPD'!$R$7:$R$29,'2.1.trackMPD'!$T$7:$T$29)</f>
        <v>3</v>
      </c>
      <c r="D5584">
        <v>100</v>
      </c>
      <c r="E5584" t="s">
        <v>6400</v>
      </c>
      <c r="F5584" t="s">
        <v>111</v>
      </c>
      <c r="G5584" t="s">
        <v>124</v>
      </c>
      <c r="H5584" t="s">
        <v>6398</v>
      </c>
      <c r="I5584">
        <v>5.6699999999999998E-8</v>
      </c>
    </row>
    <row r="5585" spans="1:9" x14ac:dyDescent="0.2">
      <c r="A5585" t="s">
        <v>94</v>
      </c>
      <c r="B5585" t="s">
        <v>1</v>
      </c>
      <c r="C5585">
        <f>_xlfn.XLOOKUP(B5585,'2.1.trackMPD'!$R$7:$R$29,'2.1.trackMPD'!$T$7:$T$29)</f>
        <v>3</v>
      </c>
      <c r="D5585">
        <v>100</v>
      </c>
      <c r="E5585" t="s">
        <v>6400</v>
      </c>
      <c r="F5585" t="s">
        <v>111</v>
      </c>
      <c r="G5585" t="s">
        <v>140</v>
      </c>
      <c r="H5585" t="s">
        <v>6398</v>
      </c>
      <c r="I5585">
        <v>5.6699999999999998E-8</v>
      </c>
    </row>
    <row r="5586" spans="1:9" x14ac:dyDescent="0.2">
      <c r="A5586" t="s">
        <v>94</v>
      </c>
      <c r="B5586" t="s">
        <v>1</v>
      </c>
      <c r="C5586">
        <f>_xlfn.XLOOKUP(B5586,'2.1.trackMPD'!$R$7:$R$29,'2.1.trackMPD'!$T$7:$T$29)</f>
        <v>3</v>
      </c>
      <c r="D5586">
        <v>100</v>
      </c>
      <c r="E5586" t="s">
        <v>6400</v>
      </c>
      <c r="F5586" t="s">
        <v>110</v>
      </c>
      <c r="G5586" t="s">
        <v>124</v>
      </c>
      <c r="H5586" t="s">
        <v>6399</v>
      </c>
    </row>
    <row r="5587" spans="1:9" x14ac:dyDescent="0.2">
      <c r="A5587" t="s">
        <v>94</v>
      </c>
      <c r="B5587" t="s">
        <v>1</v>
      </c>
      <c r="C5587">
        <f>_xlfn.XLOOKUP(B5587,'2.1.trackMPD'!$R$7:$R$29,'2.1.trackMPD'!$T$7:$T$29)</f>
        <v>3</v>
      </c>
      <c r="D5587">
        <v>100</v>
      </c>
      <c r="E5587" t="s">
        <v>6400</v>
      </c>
      <c r="F5587" t="s">
        <v>110</v>
      </c>
      <c r="G5587" t="s">
        <v>140</v>
      </c>
      <c r="H5587" t="s">
        <v>6399</v>
      </c>
    </row>
    <row r="5588" spans="1:9" x14ac:dyDescent="0.2">
      <c r="A5588" t="s">
        <v>94</v>
      </c>
      <c r="B5588" t="s">
        <v>1</v>
      </c>
      <c r="C5588">
        <f>_xlfn.XLOOKUP(B5588,'2.1.trackMPD'!$R$7:$R$29,'2.1.trackMPD'!$T$7:$T$29)</f>
        <v>3</v>
      </c>
      <c r="D5588">
        <v>1000</v>
      </c>
      <c r="E5588" t="s">
        <v>6400</v>
      </c>
      <c r="F5588" t="s">
        <v>110</v>
      </c>
      <c r="G5588" t="s">
        <v>124</v>
      </c>
      <c r="H5588" t="s">
        <v>6398</v>
      </c>
      <c r="I5588">
        <v>5.6699999999999998E-8</v>
      </c>
    </row>
    <row r="5589" spans="1:9" x14ac:dyDescent="0.2">
      <c r="A5589" t="s">
        <v>94</v>
      </c>
      <c r="B5589" t="s">
        <v>1</v>
      </c>
      <c r="C5589">
        <f>_xlfn.XLOOKUP(B5589,'2.1.trackMPD'!$R$7:$R$29,'2.1.trackMPD'!$T$7:$T$29)</f>
        <v>3</v>
      </c>
      <c r="D5589">
        <v>1000</v>
      </c>
      <c r="E5589" t="s">
        <v>6400</v>
      </c>
      <c r="F5589" t="s">
        <v>110</v>
      </c>
      <c r="G5589" t="s">
        <v>140</v>
      </c>
      <c r="H5589" t="s">
        <v>6398</v>
      </c>
      <c r="I5589">
        <v>5.6699999999999998E-8</v>
      </c>
    </row>
    <row r="5590" spans="1:9" x14ac:dyDescent="0.2">
      <c r="A5590" t="s">
        <v>94</v>
      </c>
      <c r="B5590" t="s">
        <v>1</v>
      </c>
      <c r="C5590">
        <f>_xlfn.XLOOKUP(B5590,'2.1.trackMPD'!$R$7:$R$29,'2.1.trackMPD'!$T$7:$T$29)</f>
        <v>3</v>
      </c>
      <c r="D5590">
        <v>1000</v>
      </c>
      <c r="E5590" t="s">
        <v>6400</v>
      </c>
      <c r="F5590" t="s">
        <v>111</v>
      </c>
      <c r="G5590" t="s">
        <v>124</v>
      </c>
      <c r="H5590" t="s">
        <v>6398</v>
      </c>
      <c r="I5590">
        <v>5.6699999999999998E-8</v>
      </c>
    </row>
    <row r="5591" spans="1:9" x14ac:dyDescent="0.2">
      <c r="A5591" t="s">
        <v>94</v>
      </c>
      <c r="B5591" t="s">
        <v>1</v>
      </c>
      <c r="C5591">
        <f>_xlfn.XLOOKUP(B5591,'2.1.trackMPD'!$R$7:$R$29,'2.1.trackMPD'!$T$7:$T$29)</f>
        <v>3</v>
      </c>
      <c r="D5591">
        <v>1000</v>
      </c>
      <c r="E5591" t="s">
        <v>6400</v>
      </c>
      <c r="F5591" t="s">
        <v>111</v>
      </c>
      <c r="G5591" t="s">
        <v>140</v>
      </c>
      <c r="H5591" t="s">
        <v>6398</v>
      </c>
      <c r="I5591">
        <v>5.6699999999999998E-8</v>
      </c>
    </row>
    <row r="5592" spans="1:9" x14ac:dyDescent="0.2">
      <c r="A5592" t="s">
        <v>94</v>
      </c>
      <c r="B5592" t="s">
        <v>1</v>
      </c>
      <c r="C5592">
        <f>_xlfn.XLOOKUP(B5592,'2.1.trackMPD'!$R$7:$R$29,'2.1.trackMPD'!$T$7:$T$29)</f>
        <v>3</v>
      </c>
      <c r="D5592">
        <v>1000</v>
      </c>
      <c r="E5592" t="s">
        <v>6400</v>
      </c>
      <c r="F5592" t="s">
        <v>110</v>
      </c>
      <c r="G5592" t="s">
        <v>124</v>
      </c>
      <c r="H5592" t="s">
        <v>6399</v>
      </c>
    </row>
    <row r="5593" spans="1:9" x14ac:dyDescent="0.2">
      <c r="A5593" t="s">
        <v>94</v>
      </c>
      <c r="B5593" t="s">
        <v>1</v>
      </c>
      <c r="C5593">
        <f>_xlfn.XLOOKUP(B5593,'2.1.trackMPD'!$R$7:$R$29,'2.1.trackMPD'!$T$7:$T$29)</f>
        <v>3</v>
      </c>
      <c r="D5593">
        <v>1000</v>
      </c>
      <c r="E5593" t="s">
        <v>6400</v>
      </c>
      <c r="F5593" t="s">
        <v>110</v>
      </c>
      <c r="G5593" t="s">
        <v>140</v>
      </c>
      <c r="H5593" t="s">
        <v>6399</v>
      </c>
    </row>
    <row r="5594" spans="1:9" x14ac:dyDescent="0.2">
      <c r="A5594" t="s">
        <v>94</v>
      </c>
      <c r="B5594" t="s">
        <v>1</v>
      </c>
      <c r="C5594">
        <f>_xlfn.XLOOKUP(B5594,'2.1.trackMPD'!$R$7:$R$29,'2.1.trackMPD'!$T$7:$T$29)</f>
        <v>3</v>
      </c>
      <c r="D5594">
        <v>5000</v>
      </c>
      <c r="E5594" t="s">
        <v>6400</v>
      </c>
      <c r="F5594" t="s">
        <v>110</v>
      </c>
      <c r="G5594" t="s">
        <v>124</v>
      </c>
      <c r="H5594" t="s">
        <v>6398</v>
      </c>
      <c r="I5594">
        <v>5.6699999999999998E-8</v>
      </c>
    </row>
    <row r="5595" spans="1:9" x14ac:dyDescent="0.2">
      <c r="A5595" t="s">
        <v>94</v>
      </c>
      <c r="B5595" t="s">
        <v>1</v>
      </c>
      <c r="C5595">
        <f>_xlfn.XLOOKUP(B5595,'2.1.trackMPD'!$R$7:$R$29,'2.1.trackMPD'!$T$7:$T$29)</f>
        <v>3</v>
      </c>
      <c r="D5595">
        <v>5000</v>
      </c>
      <c r="E5595" t="s">
        <v>6400</v>
      </c>
      <c r="F5595" t="s">
        <v>110</v>
      </c>
      <c r="G5595" t="s">
        <v>140</v>
      </c>
      <c r="H5595" t="s">
        <v>6398</v>
      </c>
      <c r="I5595">
        <v>5.6699999999999998E-8</v>
      </c>
    </row>
    <row r="5596" spans="1:9" x14ac:dyDescent="0.2">
      <c r="A5596" t="s">
        <v>94</v>
      </c>
      <c r="B5596" t="s">
        <v>1</v>
      </c>
      <c r="C5596">
        <f>_xlfn.XLOOKUP(B5596,'2.1.trackMPD'!$R$7:$R$29,'2.1.trackMPD'!$T$7:$T$29)</f>
        <v>3</v>
      </c>
      <c r="D5596">
        <v>5000</v>
      </c>
      <c r="E5596" t="s">
        <v>6400</v>
      </c>
      <c r="F5596" t="s">
        <v>111</v>
      </c>
      <c r="G5596" t="s">
        <v>124</v>
      </c>
      <c r="H5596" t="s">
        <v>6398</v>
      </c>
      <c r="I5596">
        <v>5.6699999999999998E-8</v>
      </c>
    </row>
    <row r="5597" spans="1:9" x14ac:dyDescent="0.2">
      <c r="A5597" t="s">
        <v>94</v>
      </c>
      <c r="B5597" t="s">
        <v>1</v>
      </c>
      <c r="C5597">
        <f>_xlfn.XLOOKUP(B5597,'2.1.trackMPD'!$R$7:$R$29,'2.1.trackMPD'!$T$7:$T$29)</f>
        <v>3</v>
      </c>
      <c r="D5597">
        <v>5000</v>
      </c>
      <c r="E5597" t="s">
        <v>6400</v>
      </c>
      <c r="F5597" t="s">
        <v>111</v>
      </c>
      <c r="G5597" t="s">
        <v>140</v>
      </c>
      <c r="H5597" t="s">
        <v>6398</v>
      </c>
      <c r="I5597">
        <v>5.6699999999999998E-8</v>
      </c>
    </row>
    <row r="5598" spans="1:9" x14ac:dyDescent="0.2">
      <c r="A5598" t="s">
        <v>94</v>
      </c>
      <c r="B5598" t="s">
        <v>1</v>
      </c>
      <c r="C5598">
        <f>_xlfn.XLOOKUP(B5598,'2.1.trackMPD'!$R$7:$R$29,'2.1.trackMPD'!$T$7:$T$29)</f>
        <v>3</v>
      </c>
      <c r="D5598">
        <v>5000</v>
      </c>
      <c r="E5598" t="s">
        <v>6400</v>
      </c>
      <c r="F5598" t="s">
        <v>110</v>
      </c>
      <c r="G5598" t="s">
        <v>124</v>
      </c>
      <c r="H5598" t="s">
        <v>6399</v>
      </c>
    </row>
    <row r="5599" spans="1:9" x14ac:dyDescent="0.2">
      <c r="A5599" t="s">
        <v>94</v>
      </c>
      <c r="B5599" t="s">
        <v>1</v>
      </c>
      <c r="C5599">
        <f>_xlfn.XLOOKUP(B5599,'2.1.trackMPD'!$R$7:$R$29,'2.1.trackMPD'!$T$7:$T$29)</f>
        <v>3</v>
      </c>
      <c r="D5599">
        <v>5000</v>
      </c>
      <c r="E5599" t="s">
        <v>6400</v>
      </c>
      <c r="F5599" t="s">
        <v>110</v>
      </c>
      <c r="G5599" t="s">
        <v>140</v>
      </c>
      <c r="H5599" t="s">
        <v>6399</v>
      </c>
    </row>
    <row r="5600" spans="1:9" x14ac:dyDescent="0.2">
      <c r="A5600" t="s">
        <v>94</v>
      </c>
      <c r="B5600" t="s">
        <v>1</v>
      </c>
      <c r="C5600">
        <f>_xlfn.XLOOKUP(B5600,'2.1.trackMPD'!$R$7:$R$29,'2.1.trackMPD'!$T$7:$T$29)</f>
        <v>3</v>
      </c>
      <c r="D5600">
        <v>1</v>
      </c>
      <c r="E5600" t="s">
        <v>6401</v>
      </c>
      <c r="F5600" t="s">
        <v>110</v>
      </c>
      <c r="G5600" t="s">
        <v>124</v>
      </c>
      <c r="H5600" t="s">
        <v>6398</v>
      </c>
      <c r="I5600">
        <v>5.6699999999999998E-8</v>
      </c>
    </row>
    <row r="5601" spans="1:9" x14ac:dyDescent="0.2">
      <c r="A5601" t="s">
        <v>94</v>
      </c>
      <c r="B5601" t="s">
        <v>1</v>
      </c>
      <c r="C5601">
        <f>_xlfn.XLOOKUP(B5601,'2.1.trackMPD'!$R$7:$R$29,'2.1.trackMPD'!$T$7:$T$29)</f>
        <v>3</v>
      </c>
      <c r="D5601">
        <v>1</v>
      </c>
      <c r="E5601" t="s">
        <v>6401</v>
      </c>
      <c r="F5601" t="s">
        <v>110</v>
      </c>
      <c r="G5601" t="s">
        <v>140</v>
      </c>
      <c r="H5601" t="s">
        <v>6398</v>
      </c>
      <c r="I5601">
        <v>5.6699999999999998E-8</v>
      </c>
    </row>
    <row r="5602" spans="1:9" x14ac:dyDescent="0.2">
      <c r="A5602" t="s">
        <v>94</v>
      </c>
      <c r="B5602" t="s">
        <v>1</v>
      </c>
      <c r="C5602">
        <f>_xlfn.XLOOKUP(B5602,'2.1.trackMPD'!$R$7:$R$29,'2.1.trackMPD'!$T$7:$T$29)</f>
        <v>3</v>
      </c>
      <c r="D5602">
        <v>1</v>
      </c>
      <c r="E5602" t="s">
        <v>6401</v>
      </c>
      <c r="F5602" t="s">
        <v>111</v>
      </c>
      <c r="G5602" t="s">
        <v>124</v>
      </c>
      <c r="H5602" t="s">
        <v>6398</v>
      </c>
      <c r="I5602">
        <v>5.6699999999999998E-8</v>
      </c>
    </row>
    <row r="5603" spans="1:9" x14ac:dyDescent="0.2">
      <c r="A5603" t="s">
        <v>94</v>
      </c>
      <c r="B5603" t="s">
        <v>1</v>
      </c>
      <c r="C5603">
        <f>_xlfn.XLOOKUP(B5603,'2.1.trackMPD'!$R$7:$R$29,'2.1.trackMPD'!$T$7:$T$29)</f>
        <v>3</v>
      </c>
      <c r="D5603">
        <v>1</v>
      </c>
      <c r="E5603" t="s">
        <v>6401</v>
      </c>
      <c r="F5603" t="s">
        <v>111</v>
      </c>
      <c r="G5603" t="s">
        <v>140</v>
      </c>
      <c r="H5603" t="s">
        <v>6398</v>
      </c>
      <c r="I5603">
        <v>5.6699999999999998E-8</v>
      </c>
    </row>
    <row r="5604" spans="1:9" x14ac:dyDescent="0.2">
      <c r="A5604" t="s">
        <v>94</v>
      </c>
      <c r="B5604" t="s">
        <v>1</v>
      </c>
      <c r="C5604">
        <f>_xlfn.XLOOKUP(B5604,'2.1.trackMPD'!$R$7:$R$29,'2.1.trackMPD'!$T$7:$T$29)</f>
        <v>3</v>
      </c>
      <c r="D5604">
        <v>1</v>
      </c>
      <c r="E5604" t="s">
        <v>6401</v>
      </c>
      <c r="F5604" t="s">
        <v>110</v>
      </c>
      <c r="G5604" t="s">
        <v>124</v>
      </c>
      <c r="H5604" t="s">
        <v>6399</v>
      </c>
    </row>
    <row r="5605" spans="1:9" x14ac:dyDescent="0.2">
      <c r="A5605" t="s">
        <v>94</v>
      </c>
      <c r="B5605" t="s">
        <v>1</v>
      </c>
      <c r="C5605">
        <f>_xlfn.XLOOKUP(B5605,'2.1.trackMPD'!$R$7:$R$29,'2.1.trackMPD'!$T$7:$T$29)</f>
        <v>3</v>
      </c>
      <c r="D5605">
        <v>1</v>
      </c>
      <c r="E5605" t="s">
        <v>6401</v>
      </c>
      <c r="F5605" t="s">
        <v>110</v>
      </c>
      <c r="G5605" t="s">
        <v>140</v>
      </c>
      <c r="H5605" t="s">
        <v>6399</v>
      </c>
    </row>
    <row r="5606" spans="1:9" x14ac:dyDescent="0.2">
      <c r="A5606" t="s">
        <v>94</v>
      </c>
      <c r="B5606" t="s">
        <v>1</v>
      </c>
      <c r="C5606">
        <f>_xlfn.XLOOKUP(B5606,'2.1.trackMPD'!$R$7:$R$29,'2.1.trackMPD'!$T$7:$T$29)</f>
        <v>3</v>
      </c>
      <c r="D5606">
        <v>10</v>
      </c>
      <c r="E5606" t="s">
        <v>6401</v>
      </c>
      <c r="F5606" t="s">
        <v>110</v>
      </c>
      <c r="G5606" t="s">
        <v>124</v>
      </c>
      <c r="H5606" t="s">
        <v>6398</v>
      </c>
      <c r="I5606">
        <v>5.6699999999999998E-8</v>
      </c>
    </row>
    <row r="5607" spans="1:9" x14ac:dyDescent="0.2">
      <c r="A5607" t="s">
        <v>94</v>
      </c>
      <c r="B5607" t="s">
        <v>1</v>
      </c>
      <c r="C5607">
        <f>_xlfn.XLOOKUP(B5607,'2.1.trackMPD'!$R$7:$R$29,'2.1.trackMPD'!$T$7:$T$29)</f>
        <v>3</v>
      </c>
      <c r="D5607">
        <v>10</v>
      </c>
      <c r="E5607" t="s">
        <v>6401</v>
      </c>
      <c r="F5607" t="s">
        <v>110</v>
      </c>
      <c r="G5607" t="s">
        <v>140</v>
      </c>
      <c r="H5607" t="s">
        <v>6398</v>
      </c>
      <c r="I5607">
        <v>5.6699999999999998E-8</v>
      </c>
    </row>
    <row r="5608" spans="1:9" x14ac:dyDescent="0.2">
      <c r="A5608" t="s">
        <v>94</v>
      </c>
      <c r="B5608" t="s">
        <v>1</v>
      </c>
      <c r="C5608">
        <f>_xlfn.XLOOKUP(B5608,'2.1.trackMPD'!$R$7:$R$29,'2.1.trackMPD'!$T$7:$T$29)</f>
        <v>3</v>
      </c>
      <c r="D5608">
        <v>10</v>
      </c>
      <c r="E5608" t="s">
        <v>6401</v>
      </c>
      <c r="F5608" t="s">
        <v>111</v>
      </c>
      <c r="G5608" t="s">
        <v>124</v>
      </c>
      <c r="H5608" t="s">
        <v>6398</v>
      </c>
      <c r="I5608">
        <v>5.6699999999999998E-8</v>
      </c>
    </row>
    <row r="5609" spans="1:9" x14ac:dyDescent="0.2">
      <c r="A5609" t="s">
        <v>94</v>
      </c>
      <c r="B5609" t="s">
        <v>1</v>
      </c>
      <c r="C5609">
        <f>_xlfn.XLOOKUP(B5609,'2.1.trackMPD'!$R$7:$R$29,'2.1.trackMPD'!$T$7:$T$29)</f>
        <v>3</v>
      </c>
      <c r="D5609">
        <v>10</v>
      </c>
      <c r="E5609" t="s">
        <v>6401</v>
      </c>
      <c r="F5609" t="s">
        <v>111</v>
      </c>
      <c r="G5609" t="s">
        <v>140</v>
      </c>
      <c r="H5609" t="s">
        <v>6398</v>
      </c>
      <c r="I5609">
        <v>5.6699999999999998E-8</v>
      </c>
    </row>
    <row r="5610" spans="1:9" x14ac:dyDescent="0.2">
      <c r="A5610" t="s">
        <v>94</v>
      </c>
      <c r="B5610" t="s">
        <v>1</v>
      </c>
      <c r="C5610">
        <f>_xlfn.XLOOKUP(B5610,'2.1.trackMPD'!$R$7:$R$29,'2.1.trackMPD'!$T$7:$T$29)</f>
        <v>3</v>
      </c>
      <c r="D5610">
        <v>10</v>
      </c>
      <c r="E5610" t="s">
        <v>6401</v>
      </c>
      <c r="F5610" t="s">
        <v>110</v>
      </c>
      <c r="G5610" t="s">
        <v>124</v>
      </c>
      <c r="H5610" t="s">
        <v>6399</v>
      </c>
    </row>
    <row r="5611" spans="1:9" x14ac:dyDescent="0.2">
      <c r="A5611" t="s">
        <v>94</v>
      </c>
      <c r="B5611" t="s">
        <v>1</v>
      </c>
      <c r="C5611">
        <f>_xlfn.XLOOKUP(B5611,'2.1.trackMPD'!$R$7:$R$29,'2.1.trackMPD'!$T$7:$T$29)</f>
        <v>3</v>
      </c>
      <c r="D5611">
        <v>10</v>
      </c>
      <c r="E5611" t="s">
        <v>6401</v>
      </c>
      <c r="F5611" t="s">
        <v>110</v>
      </c>
      <c r="G5611" t="s">
        <v>140</v>
      </c>
      <c r="H5611" t="s">
        <v>6399</v>
      </c>
    </row>
    <row r="5612" spans="1:9" x14ac:dyDescent="0.2">
      <c r="A5612" t="s">
        <v>94</v>
      </c>
      <c r="B5612" t="s">
        <v>1</v>
      </c>
      <c r="C5612">
        <f>_xlfn.XLOOKUP(B5612,'2.1.trackMPD'!$R$7:$R$29,'2.1.trackMPD'!$T$7:$T$29)</f>
        <v>3</v>
      </c>
      <c r="D5612">
        <v>100</v>
      </c>
      <c r="E5612" t="s">
        <v>6401</v>
      </c>
      <c r="F5612" t="s">
        <v>110</v>
      </c>
      <c r="G5612" t="s">
        <v>124</v>
      </c>
      <c r="H5612" t="s">
        <v>6398</v>
      </c>
      <c r="I5612">
        <v>5.6699999999999998E-8</v>
      </c>
    </row>
    <row r="5613" spans="1:9" x14ac:dyDescent="0.2">
      <c r="A5613" t="s">
        <v>94</v>
      </c>
      <c r="B5613" t="s">
        <v>1</v>
      </c>
      <c r="C5613">
        <f>_xlfn.XLOOKUP(B5613,'2.1.trackMPD'!$R$7:$R$29,'2.1.trackMPD'!$T$7:$T$29)</f>
        <v>3</v>
      </c>
      <c r="D5613">
        <v>100</v>
      </c>
      <c r="E5613" t="s">
        <v>6401</v>
      </c>
      <c r="F5613" t="s">
        <v>110</v>
      </c>
      <c r="G5613" t="s">
        <v>140</v>
      </c>
      <c r="H5613" t="s">
        <v>6398</v>
      </c>
      <c r="I5613">
        <v>5.6699999999999998E-8</v>
      </c>
    </row>
    <row r="5614" spans="1:9" x14ac:dyDescent="0.2">
      <c r="A5614" t="s">
        <v>94</v>
      </c>
      <c r="B5614" t="s">
        <v>1</v>
      </c>
      <c r="C5614">
        <f>_xlfn.XLOOKUP(B5614,'2.1.trackMPD'!$R$7:$R$29,'2.1.trackMPD'!$T$7:$T$29)</f>
        <v>3</v>
      </c>
      <c r="D5614">
        <v>100</v>
      </c>
      <c r="E5614" t="s">
        <v>6401</v>
      </c>
      <c r="F5614" t="s">
        <v>111</v>
      </c>
      <c r="G5614" t="s">
        <v>124</v>
      </c>
      <c r="H5614" t="s">
        <v>6398</v>
      </c>
      <c r="I5614">
        <v>5.6699999999999998E-8</v>
      </c>
    </row>
    <row r="5615" spans="1:9" x14ac:dyDescent="0.2">
      <c r="A5615" t="s">
        <v>94</v>
      </c>
      <c r="B5615" t="s">
        <v>1</v>
      </c>
      <c r="C5615">
        <f>_xlfn.XLOOKUP(B5615,'2.1.trackMPD'!$R$7:$R$29,'2.1.trackMPD'!$T$7:$T$29)</f>
        <v>3</v>
      </c>
      <c r="D5615">
        <v>100</v>
      </c>
      <c r="E5615" t="s">
        <v>6401</v>
      </c>
      <c r="F5615" t="s">
        <v>111</v>
      </c>
      <c r="G5615" t="s">
        <v>140</v>
      </c>
      <c r="H5615" t="s">
        <v>6398</v>
      </c>
      <c r="I5615">
        <v>5.6699999999999998E-8</v>
      </c>
    </row>
    <row r="5616" spans="1:9" x14ac:dyDescent="0.2">
      <c r="A5616" t="s">
        <v>94</v>
      </c>
      <c r="B5616" t="s">
        <v>1</v>
      </c>
      <c r="C5616">
        <f>_xlfn.XLOOKUP(B5616,'2.1.trackMPD'!$R$7:$R$29,'2.1.trackMPD'!$T$7:$T$29)</f>
        <v>3</v>
      </c>
      <c r="D5616">
        <v>100</v>
      </c>
      <c r="E5616" t="s">
        <v>6401</v>
      </c>
      <c r="F5616" t="s">
        <v>110</v>
      </c>
      <c r="G5616" t="s">
        <v>124</v>
      </c>
      <c r="H5616" t="s">
        <v>6399</v>
      </c>
    </row>
    <row r="5617" spans="1:8" x14ac:dyDescent="0.2">
      <c r="A5617" t="s">
        <v>94</v>
      </c>
      <c r="B5617" t="s">
        <v>1</v>
      </c>
      <c r="C5617">
        <f>_xlfn.XLOOKUP(B5617,'2.1.trackMPD'!$R$7:$R$29,'2.1.trackMPD'!$T$7:$T$29)</f>
        <v>3</v>
      </c>
      <c r="D5617">
        <v>100</v>
      </c>
      <c r="E5617" t="s">
        <v>6401</v>
      </c>
      <c r="F5617" t="s">
        <v>110</v>
      </c>
      <c r="G5617" t="s">
        <v>140</v>
      </c>
      <c r="H5617" t="s">
        <v>6399</v>
      </c>
    </row>
    <row r="5618" spans="1:8" x14ac:dyDescent="0.2">
      <c r="A5618" t="s">
        <v>94</v>
      </c>
      <c r="B5618" t="s">
        <v>13</v>
      </c>
      <c r="C5618">
        <f>_xlfn.XLOOKUP(B5618,'2.1.trackMPD'!$R$7:$R$29,'2.1.trackMPD'!$T$7:$T$29)</f>
        <v>6</v>
      </c>
      <c r="D5618">
        <v>1</v>
      </c>
      <c r="E5618" t="s">
        <v>6396</v>
      </c>
      <c r="F5618" t="s">
        <v>110</v>
      </c>
      <c r="G5618" t="s">
        <v>124</v>
      </c>
      <c r="H5618" t="s">
        <v>6398</v>
      </c>
    </row>
    <row r="5619" spans="1:8" x14ac:dyDescent="0.2">
      <c r="A5619" t="s">
        <v>94</v>
      </c>
      <c r="B5619" t="s">
        <v>13</v>
      </c>
      <c r="C5619">
        <f>_xlfn.XLOOKUP(B5619,'2.1.trackMPD'!$R$7:$R$29,'2.1.trackMPD'!$T$7:$T$29)</f>
        <v>6</v>
      </c>
      <c r="D5619">
        <v>1</v>
      </c>
      <c r="E5619" t="s">
        <v>6396</v>
      </c>
      <c r="F5619" t="s">
        <v>110</v>
      </c>
      <c r="G5619" t="s">
        <v>140</v>
      </c>
      <c r="H5619" t="s">
        <v>6398</v>
      </c>
    </row>
    <row r="5620" spans="1:8" x14ac:dyDescent="0.2">
      <c r="A5620" t="s">
        <v>94</v>
      </c>
      <c r="B5620" t="s">
        <v>13</v>
      </c>
      <c r="C5620">
        <f>_xlfn.XLOOKUP(B5620,'2.1.trackMPD'!$R$7:$R$29,'2.1.trackMPD'!$T$7:$T$29)</f>
        <v>6</v>
      </c>
      <c r="D5620">
        <v>1</v>
      </c>
      <c r="E5620" t="s">
        <v>6396</v>
      </c>
      <c r="F5620" t="s">
        <v>111</v>
      </c>
      <c r="G5620" t="s">
        <v>124</v>
      </c>
      <c r="H5620" t="s">
        <v>6398</v>
      </c>
    </row>
    <row r="5621" spans="1:8" x14ac:dyDescent="0.2">
      <c r="A5621" t="s">
        <v>94</v>
      </c>
      <c r="B5621" t="s">
        <v>13</v>
      </c>
      <c r="C5621">
        <f>_xlfn.XLOOKUP(B5621,'2.1.trackMPD'!$R$7:$R$29,'2.1.trackMPD'!$T$7:$T$29)</f>
        <v>6</v>
      </c>
      <c r="D5621">
        <v>1</v>
      </c>
      <c r="E5621" t="s">
        <v>6396</v>
      </c>
      <c r="F5621" t="s">
        <v>111</v>
      </c>
      <c r="G5621" t="s">
        <v>140</v>
      </c>
      <c r="H5621" t="s">
        <v>6398</v>
      </c>
    </row>
    <row r="5622" spans="1:8" x14ac:dyDescent="0.2">
      <c r="A5622" t="s">
        <v>94</v>
      </c>
      <c r="B5622" t="s">
        <v>13</v>
      </c>
      <c r="C5622">
        <f>_xlfn.XLOOKUP(B5622,'2.1.trackMPD'!$R$7:$R$29,'2.1.trackMPD'!$T$7:$T$29)</f>
        <v>6</v>
      </c>
      <c r="D5622">
        <v>1</v>
      </c>
      <c r="E5622" t="s">
        <v>6396</v>
      </c>
      <c r="F5622" t="s">
        <v>110</v>
      </c>
      <c r="G5622" t="s">
        <v>124</v>
      </c>
      <c r="H5622" t="s">
        <v>6399</v>
      </c>
    </row>
    <row r="5623" spans="1:8" x14ac:dyDescent="0.2">
      <c r="A5623" t="s">
        <v>94</v>
      </c>
      <c r="B5623" t="s">
        <v>13</v>
      </c>
      <c r="C5623">
        <f>_xlfn.XLOOKUP(B5623,'2.1.trackMPD'!$R$7:$R$29,'2.1.trackMPD'!$T$7:$T$29)</f>
        <v>6</v>
      </c>
      <c r="D5623">
        <v>1</v>
      </c>
      <c r="E5623" t="s">
        <v>6396</v>
      </c>
      <c r="F5623" t="s">
        <v>110</v>
      </c>
      <c r="G5623" t="s">
        <v>140</v>
      </c>
      <c r="H5623" t="s">
        <v>6399</v>
      </c>
    </row>
    <row r="5624" spans="1:8" x14ac:dyDescent="0.2">
      <c r="A5624" t="s">
        <v>94</v>
      </c>
      <c r="B5624" t="s">
        <v>13</v>
      </c>
      <c r="C5624">
        <f>_xlfn.XLOOKUP(B5624,'2.1.trackMPD'!$R$7:$R$29,'2.1.trackMPD'!$T$7:$T$29)</f>
        <v>6</v>
      </c>
      <c r="D5624">
        <v>10</v>
      </c>
      <c r="E5624" t="s">
        <v>6396</v>
      </c>
      <c r="F5624" t="s">
        <v>110</v>
      </c>
      <c r="G5624" t="s">
        <v>124</v>
      </c>
      <c r="H5624" t="s">
        <v>6398</v>
      </c>
    </row>
    <row r="5625" spans="1:8" x14ac:dyDescent="0.2">
      <c r="A5625" t="s">
        <v>94</v>
      </c>
      <c r="B5625" t="s">
        <v>13</v>
      </c>
      <c r="C5625">
        <f>_xlfn.XLOOKUP(B5625,'2.1.trackMPD'!$R$7:$R$29,'2.1.trackMPD'!$T$7:$T$29)</f>
        <v>6</v>
      </c>
      <c r="D5625">
        <v>10</v>
      </c>
      <c r="E5625" t="s">
        <v>6396</v>
      </c>
      <c r="F5625" t="s">
        <v>110</v>
      </c>
      <c r="G5625" t="s">
        <v>140</v>
      </c>
      <c r="H5625" t="s">
        <v>6398</v>
      </c>
    </row>
    <row r="5626" spans="1:8" x14ac:dyDescent="0.2">
      <c r="A5626" t="s">
        <v>94</v>
      </c>
      <c r="B5626" t="s">
        <v>13</v>
      </c>
      <c r="C5626">
        <f>_xlfn.XLOOKUP(B5626,'2.1.trackMPD'!$R$7:$R$29,'2.1.trackMPD'!$T$7:$T$29)</f>
        <v>6</v>
      </c>
      <c r="D5626">
        <v>10</v>
      </c>
      <c r="E5626" t="s">
        <v>6396</v>
      </c>
      <c r="F5626" t="s">
        <v>111</v>
      </c>
      <c r="G5626" t="s">
        <v>124</v>
      </c>
      <c r="H5626" t="s">
        <v>6398</v>
      </c>
    </row>
    <row r="5627" spans="1:8" x14ac:dyDescent="0.2">
      <c r="A5627" t="s">
        <v>94</v>
      </c>
      <c r="B5627" t="s">
        <v>13</v>
      </c>
      <c r="C5627">
        <f>_xlfn.XLOOKUP(B5627,'2.1.trackMPD'!$R$7:$R$29,'2.1.trackMPD'!$T$7:$T$29)</f>
        <v>6</v>
      </c>
      <c r="D5627">
        <v>10</v>
      </c>
      <c r="E5627" t="s">
        <v>6396</v>
      </c>
      <c r="F5627" t="s">
        <v>111</v>
      </c>
      <c r="G5627" t="s">
        <v>140</v>
      </c>
      <c r="H5627" t="s">
        <v>6398</v>
      </c>
    </row>
    <row r="5628" spans="1:8" x14ac:dyDescent="0.2">
      <c r="A5628" t="s">
        <v>94</v>
      </c>
      <c r="B5628" t="s">
        <v>13</v>
      </c>
      <c r="C5628">
        <f>_xlfn.XLOOKUP(B5628,'2.1.trackMPD'!$R$7:$R$29,'2.1.trackMPD'!$T$7:$T$29)</f>
        <v>6</v>
      </c>
      <c r="D5628">
        <v>10</v>
      </c>
      <c r="E5628" t="s">
        <v>6396</v>
      </c>
      <c r="F5628" t="s">
        <v>110</v>
      </c>
      <c r="G5628" t="s">
        <v>124</v>
      </c>
      <c r="H5628" t="s">
        <v>6399</v>
      </c>
    </row>
    <row r="5629" spans="1:8" x14ac:dyDescent="0.2">
      <c r="A5629" t="s">
        <v>94</v>
      </c>
      <c r="B5629" t="s">
        <v>13</v>
      </c>
      <c r="C5629">
        <f>_xlfn.XLOOKUP(B5629,'2.1.trackMPD'!$R$7:$R$29,'2.1.trackMPD'!$T$7:$T$29)</f>
        <v>6</v>
      </c>
      <c r="D5629">
        <v>10</v>
      </c>
      <c r="E5629" t="s">
        <v>6396</v>
      </c>
      <c r="F5629" t="s">
        <v>110</v>
      </c>
      <c r="G5629" t="s">
        <v>140</v>
      </c>
      <c r="H5629" t="s">
        <v>6399</v>
      </c>
    </row>
    <row r="5630" spans="1:8" x14ac:dyDescent="0.2">
      <c r="A5630" t="s">
        <v>94</v>
      </c>
      <c r="B5630" t="s">
        <v>13</v>
      </c>
      <c r="C5630">
        <f>_xlfn.XLOOKUP(B5630,'2.1.trackMPD'!$R$7:$R$29,'2.1.trackMPD'!$T$7:$T$29)</f>
        <v>6</v>
      </c>
      <c r="D5630">
        <v>100</v>
      </c>
      <c r="E5630" t="s">
        <v>6396</v>
      </c>
      <c r="F5630" t="s">
        <v>110</v>
      </c>
      <c r="G5630" t="s">
        <v>124</v>
      </c>
      <c r="H5630" t="s">
        <v>6398</v>
      </c>
    </row>
    <row r="5631" spans="1:8" x14ac:dyDescent="0.2">
      <c r="A5631" t="s">
        <v>94</v>
      </c>
      <c r="B5631" t="s">
        <v>13</v>
      </c>
      <c r="C5631">
        <f>_xlfn.XLOOKUP(B5631,'2.1.trackMPD'!$R$7:$R$29,'2.1.trackMPD'!$T$7:$T$29)</f>
        <v>6</v>
      </c>
      <c r="D5631">
        <v>100</v>
      </c>
      <c r="E5631" t="s">
        <v>6396</v>
      </c>
      <c r="F5631" t="s">
        <v>110</v>
      </c>
      <c r="G5631" t="s">
        <v>140</v>
      </c>
      <c r="H5631" t="s">
        <v>6398</v>
      </c>
    </row>
    <row r="5632" spans="1:8" x14ac:dyDescent="0.2">
      <c r="A5632" t="s">
        <v>94</v>
      </c>
      <c r="B5632" t="s">
        <v>13</v>
      </c>
      <c r="C5632">
        <f>_xlfn.XLOOKUP(B5632,'2.1.trackMPD'!$R$7:$R$29,'2.1.trackMPD'!$T$7:$T$29)</f>
        <v>6</v>
      </c>
      <c r="D5632">
        <v>100</v>
      </c>
      <c r="E5632" t="s">
        <v>6396</v>
      </c>
      <c r="F5632" t="s">
        <v>111</v>
      </c>
      <c r="G5632" t="s">
        <v>124</v>
      </c>
      <c r="H5632" t="s">
        <v>6398</v>
      </c>
    </row>
    <row r="5633" spans="1:8" x14ac:dyDescent="0.2">
      <c r="A5633" t="s">
        <v>94</v>
      </c>
      <c r="B5633" t="s">
        <v>13</v>
      </c>
      <c r="C5633">
        <f>_xlfn.XLOOKUP(B5633,'2.1.trackMPD'!$R$7:$R$29,'2.1.trackMPD'!$T$7:$T$29)</f>
        <v>6</v>
      </c>
      <c r="D5633">
        <v>100</v>
      </c>
      <c r="E5633" t="s">
        <v>6396</v>
      </c>
      <c r="F5633" t="s">
        <v>111</v>
      </c>
      <c r="G5633" t="s">
        <v>140</v>
      </c>
      <c r="H5633" t="s">
        <v>6398</v>
      </c>
    </row>
    <row r="5634" spans="1:8" x14ac:dyDescent="0.2">
      <c r="A5634" t="s">
        <v>94</v>
      </c>
      <c r="B5634" t="s">
        <v>13</v>
      </c>
      <c r="C5634">
        <f>_xlfn.XLOOKUP(B5634,'2.1.trackMPD'!$R$7:$R$29,'2.1.trackMPD'!$T$7:$T$29)</f>
        <v>6</v>
      </c>
      <c r="D5634">
        <v>100</v>
      </c>
      <c r="E5634" t="s">
        <v>6396</v>
      </c>
      <c r="F5634" t="s">
        <v>110</v>
      </c>
      <c r="G5634" t="s">
        <v>124</v>
      </c>
      <c r="H5634" t="s">
        <v>6399</v>
      </c>
    </row>
    <row r="5635" spans="1:8" x14ac:dyDescent="0.2">
      <c r="A5635" t="s">
        <v>94</v>
      </c>
      <c r="B5635" t="s">
        <v>13</v>
      </c>
      <c r="C5635">
        <f>_xlfn.XLOOKUP(B5635,'2.1.trackMPD'!$R$7:$R$29,'2.1.trackMPD'!$T$7:$T$29)</f>
        <v>6</v>
      </c>
      <c r="D5635">
        <v>100</v>
      </c>
      <c r="E5635" t="s">
        <v>6396</v>
      </c>
      <c r="F5635" t="s">
        <v>110</v>
      </c>
      <c r="G5635" t="s">
        <v>140</v>
      </c>
      <c r="H5635" t="s">
        <v>6399</v>
      </c>
    </row>
    <row r="5636" spans="1:8" x14ac:dyDescent="0.2">
      <c r="A5636" t="s">
        <v>94</v>
      </c>
      <c r="B5636" t="s">
        <v>13</v>
      </c>
      <c r="C5636">
        <f>_xlfn.XLOOKUP(B5636,'2.1.trackMPD'!$R$7:$R$29,'2.1.trackMPD'!$T$7:$T$29)</f>
        <v>6</v>
      </c>
      <c r="D5636">
        <v>1000</v>
      </c>
      <c r="E5636" t="s">
        <v>6396</v>
      </c>
      <c r="F5636" t="s">
        <v>110</v>
      </c>
      <c r="G5636" t="s">
        <v>124</v>
      </c>
      <c r="H5636" t="s">
        <v>6398</v>
      </c>
    </row>
    <row r="5637" spans="1:8" x14ac:dyDescent="0.2">
      <c r="A5637" t="s">
        <v>94</v>
      </c>
      <c r="B5637" t="s">
        <v>13</v>
      </c>
      <c r="C5637">
        <f>_xlfn.XLOOKUP(B5637,'2.1.trackMPD'!$R$7:$R$29,'2.1.trackMPD'!$T$7:$T$29)</f>
        <v>6</v>
      </c>
      <c r="D5637">
        <v>1000</v>
      </c>
      <c r="E5637" t="s">
        <v>6396</v>
      </c>
      <c r="F5637" t="s">
        <v>110</v>
      </c>
      <c r="G5637" t="s">
        <v>140</v>
      </c>
      <c r="H5637" t="s">
        <v>6398</v>
      </c>
    </row>
    <row r="5638" spans="1:8" x14ac:dyDescent="0.2">
      <c r="A5638" t="s">
        <v>94</v>
      </c>
      <c r="B5638" t="s">
        <v>13</v>
      </c>
      <c r="C5638">
        <f>_xlfn.XLOOKUP(B5638,'2.1.trackMPD'!$R$7:$R$29,'2.1.trackMPD'!$T$7:$T$29)</f>
        <v>6</v>
      </c>
      <c r="D5638">
        <v>1000</v>
      </c>
      <c r="E5638" t="s">
        <v>6396</v>
      </c>
      <c r="F5638" t="s">
        <v>111</v>
      </c>
      <c r="G5638" t="s">
        <v>124</v>
      </c>
      <c r="H5638" t="s">
        <v>6398</v>
      </c>
    </row>
    <row r="5639" spans="1:8" x14ac:dyDescent="0.2">
      <c r="A5639" t="s">
        <v>94</v>
      </c>
      <c r="B5639" t="s">
        <v>13</v>
      </c>
      <c r="C5639">
        <f>_xlfn.XLOOKUP(B5639,'2.1.trackMPD'!$R$7:$R$29,'2.1.trackMPD'!$T$7:$T$29)</f>
        <v>6</v>
      </c>
      <c r="D5639">
        <v>1000</v>
      </c>
      <c r="E5639" t="s">
        <v>6396</v>
      </c>
      <c r="F5639" t="s">
        <v>111</v>
      </c>
      <c r="G5639" t="s">
        <v>140</v>
      </c>
      <c r="H5639" t="s">
        <v>6398</v>
      </c>
    </row>
    <row r="5640" spans="1:8" x14ac:dyDescent="0.2">
      <c r="A5640" t="s">
        <v>94</v>
      </c>
      <c r="B5640" t="s">
        <v>13</v>
      </c>
      <c r="C5640">
        <f>_xlfn.XLOOKUP(B5640,'2.1.trackMPD'!$R$7:$R$29,'2.1.trackMPD'!$T$7:$T$29)</f>
        <v>6</v>
      </c>
      <c r="D5640">
        <v>1000</v>
      </c>
      <c r="E5640" t="s">
        <v>6396</v>
      </c>
      <c r="F5640" t="s">
        <v>110</v>
      </c>
      <c r="G5640" t="s">
        <v>124</v>
      </c>
      <c r="H5640" t="s">
        <v>6399</v>
      </c>
    </row>
    <row r="5641" spans="1:8" x14ac:dyDescent="0.2">
      <c r="A5641" t="s">
        <v>94</v>
      </c>
      <c r="B5641" t="s">
        <v>13</v>
      </c>
      <c r="C5641">
        <f>_xlfn.XLOOKUP(B5641,'2.1.trackMPD'!$R$7:$R$29,'2.1.trackMPD'!$T$7:$T$29)</f>
        <v>6</v>
      </c>
      <c r="D5641">
        <v>1000</v>
      </c>
      <c r="E5641" t="s">
        <v>6396</v>
      </c>
      <c r="F5641" t="s">
        <v>110</v>
      </c>
      <c r="G5641" t="s">
        <v>140</v>
      </c>
      <c r="H5641" t="s">
        <v>6399</v>
      </c>
    </row>
    <row r="5642" spans="1:8" x14ac:dyDescent="0.2">
      <c r="A5642" t="s">
        <v>94</v>
      </c>
      <c r="B5642" t="s">
        <v>13</v>
      </c>
      <c r="C5642">
        <f>_xlfn.XLOOKUP(B5642,'2.1.trackMPD'!$R$7:$R$29,'2.1.trackMPD'!$T$7:$T$29)</f>
        <v>6</v>
      </c>
      <c r="D5642">
        <v>5000</v>
      </c>
      <c r="E5642" t="s">
        <v>6396</v>
      </c>
      <c r="F5642" t="s">
        <v>110</v>
      </c>
      <c r="G5642" t="s">
        <v>124</v>
      </c>
      <c r="H5642" t="s">
        <v>6398</v>
      </c>
    </row>
    <row r="5643" spans="1:8" x14ac:dyDescent="0.2">
      <c r="A5643" t="s">
        <v>94</v>
      </c>
      <c r="B5643" t="s">
        <v>13</v>
      </c>
      <c r="C5643">
        <f>_xlfn.XLOOKUP(B5643,'2.1.trackMPD'!$R$7:$R$29,'2.1.trackMPD'!$T$7:$T$29)</f>
        <v>6</v>
      </c>
      <c r="D5643">
        <v>5000</v>
      </c>
      <c r="E5643" t="s">
        <v>6396</v>
      </c>
      <c r="F5643" t="s">
        <v>110</v>
      </c>
      <c r="G5643" t="s">
        <v>140</v>
      </c>
      <c r="H5643" t="s">
        <v>6398</v>
      </c>
    </row>
    <row r="5644" spans="1:8" x14ac:dyDescent="0.2">
      <c r="A5644" t="s">
        <v>94</v>
      </c>
      <c r="B5644" t="s">
        <v>13</v>
      </c>
      <c r="C5644">
        <f>_xlfn.XLOOKUP(B5644,'2.1.trackMPD'!$R$7:$R$29,'2.1.trackMPD'!$T$7:$T$29)</f>
        <v>6</v>
      </c>
      <c r="D5644">
        <v>5000</v>
      </c>
      <c r="E5644" t="s">
        <v>6396</v>
      </c>
      <c r="F5644" t="s">
        <v>111</v>
      </c>
      <c r="G5644" t="s">
        <v>124</v>
      </c>
      <c r="H5644" t="s">
        <v>6398</v>
      </c>
    </row>
    <row r="5645" spans="1:8" x14ac:dyDescent="0.2">
      <c r="A5645" t="s">
        <v>94</v>
      </c>
      <c r="B5645" t="s">
        <v>13</v>
      </c>
      <c r="C5645">
        <f>_xlfn.XLOOKUP(B5645,'2.1.trackMPD'!$R$7:$R$29,'2.1.trackMPD'!$T$7:$T$29)</f>
        <v>6</v>
      </c>
      <c r="D5645">
        <v>5000</v>
      </c>
      <c r="E5645" t="s">
        <v>6396</v>
      </c>
      <c r="F5645" t="s">
        <v>111</v>
      </c>
      <c r="G5645" t="s">
        <v>140</v>
      </c>
      <c r="H5645" t="s">
        <v>6398</v>
      </c>
    </row>
    <row r="5646" spans="1:8" x14ac:dyDescent="0.2">
      <c r="A5646" t="s">
        <v>94</v>
      </c>
      <c r="B5646" t="s">
        <v>13</v>
      </c>
      <c r="C5646">
        <f>_xlfn.XLOOKUP(B5646,'2.1.trackMPD'!$R$7:$R$29,'2.1.trackMPD'!$T$7:$T$29)</f>
        <v>6</v>
      </c>
      <c r="D5646">
        <v>5000</v>
      </c>
      <c r="E5646" t="s">
        <v>6396</v>
      </c>
      <c r="F5646" t="s">
        <v>110</v>
      </c>
      <c r="G5646" t="s">
        <v>124</v>
      </c>
      <c r="H5646" t="s">
        <v>6399</v>
      </c>
    </row>
    <row r="5647" spans="1:8" x14ac:dyDescent="0.2">
      <c r="A5647" t="s">
        <v>94</v>
      </c>
      <c r="B5647" t="s">
        <v>13</v>
      </c>
      <c r="C5647">
        <f>_xlfn.XLOOKUP(B5647,'2.1.trackMPD'!$R$7:$R$29,'2.1.trackMPD'!$T$7:$T$29)</f>
        <v>6</v>
      </c>
      <c r="D5647">
        <v>5000</v>
      </c>
      <c r="E5647" t="s">
        <v>6396</v>
      </c>
      <c r="F5647" t="s">
        <v>110</v>
      </c>
      <c r="G5647" t="s">
        <v>140</v>
      </c>
      <c r="H5647" t="s">
        <v>6399</v>
      </c>
    </row>
    <row r="5648" spans="1:8" x14ac:dyDescent="0.2">
      <c r="A5648" t="s">
        <v>94</v>
      </c>
      <c r="B5648" t="s">
        <v>13</v>
      </c>
      <c r="C5648">
        <f>_xlfn.XLOOKUP(B5648,'2.1.trackMPD'!$R$7:$R$29,'2.1.trackMPD'!$T$7:$T$29)</f>
        <v>6</v>
      </c>
      <c r="D5648">
        <v>1</v>
      </c>
      <c r="E5648" t="s">
        <v>6400</v>
      </c>
      <c r="F5648" t="s">
        <v>110</v>
      </c>
      <c r="G5648" t="s">
        <v>124</v>
      </c>
      <c r="H5648" t="s">
        <v>6398</v>
      </c>
    </row>
    <row r="5649" spans="1:8" x14ac:dyDescent="0.2">
      <c r="A5649" t="s">
        <v>94</v>
      </c>
      <c r="B5649" t="s">
        <v>13</v>
      </c>
      <c r="C5649">
        <f>_xlfn.XLOOKUP(B5649,'2.1.trackMPD'!$R$7:$R$29,'2.1.trackMPD'!$T$7:$T$29)</f>
        <v>6</v>
      </c>
      <c r="D5649">
        <v>1</v>
      </c>
      <c r="E5649" t="s">
        <v>6400</v>
      </c>
      <c r="F5649" t="s">
        <v>110</v>
      </c>
      <c r="G5649" t="s">
        <v>140</v>
      </c>
      <c r="H5649" t="s">
        <v>6398</v>
      </c>
    </row>
    <row r="5650" spans="1:8" x14ac:dyDescent="0.2">
      <c r="A5650" t="s">
        <v>94</v>
      </c>
      <c r="B5650" t="s">
        <v>13</v>
      </c>
      <c r="C5650">
        <f>_xlfn.XLOOKUP(B5650,'2.1.trackMPD'!$R$7:$R$29,'2.1.trackMPD'!$T$7:$T$29)</f>
        <v>6</v>
      </c>
      <c r="D5650">
        <v>1</v>
      </c>
      <c r="E5650" t="s">
        <v>6400</v>
      </c>
      <c r="F5650" t="s">
        <v>111</v>
      </c>
      <c r="G5650" t="s">
        <v>124</v>
      </c>
      <c r="H5650" t="s">
        <v>6398</v>
      </c>
    </row>
    <row r="5651" spans="1:8" x14ac:dyDescent="0.2">
      <c r="A5651" t="s">
        <v>94</v>
      </c>
      <c r="B5651" t="s">
        <v>13</v>
      </c>
      <c r="C5651">
        <f>_xlfn.XLOOKUP(B5651,'2.1.trackMPD'!$R$7:$R$29,'2.1.trackMPD'!$T$7:$T$29)</f>
        <v>6</v>
      </c>
      <c r="D5651">
        <v>1</v>
      </c>
      <c r="E5651" t="s">
        <v>6400</v>
      </c>
      <c r="F5651" t="s">
        <v>111</v>
      </c>
      <c r="G5651" t="s">
        <v>140</v>
      </c>
      <c r="H5651" t="s">
        <v>6398</v>
      </c>
    </row>
    <row r="5652" spans="1:8" x14ac:dyDescent="0.2">
      <c r="A5652" t="s">
        <v>94</v>
      </c>
      <c r="B5652" t="s">
        <v>13</v>
      </c>
      <c r="C5652">
        <f>_xlfn.XLOOKUP(B5652,'2.1.trackMPD'!$R$7:$R$29,'2.1.trackMPD'!$T$7:$T$29)</f>
        <v>6</v>
      </c>
      <c r="D5652">
        <v>1</v>
      </c>
      <c r="E5652" t="s">
        <v>6400</v>
      </c>
      <c r="F5652" t="s">
        <v>110</v>
      </c>
      <c r="G5652" t="s">
        <v>124</v>
      </c>
      <c r="H5652" t="s">
        <v>6399</v>
      </c>
    </row>
    <row r="5653" spans="1:8" x14ac:dyDescent="0.2">
      <c r="A5653" t="s">
        <v>94</v>
      </c>
      <c r="B5653" t="s">
        <v>13</v>
      </c>
      <c r="C5653">
        <f>_xlfn.XLOOKUP(B5653,'2.1.trackMPD'!$R$7:$R$29,'2.1.trackMPD'!$T$7:$T$29)</f>
        <v>6</v>
      </c>
      <c r="D5653">
        <v>1</v>
      </c>
      <c r="E5653" t="s">
        <v>6400</v>
      </c>
      <c r="F5653" t="s">
        <v>110</v>
      </c>
      <c r="G5653" t="s">
        <v>140</v>
      </c>
      <c r="H5653" t="s">
        <v>6399</v>
      </c>
    </row>
    <row r="5654" spans="1:8" x14ac:dyDescent="0.2">
      <c r="A5654" t="s">
        <v>94</v>
      </c>
      <c r="B5654" t="s">
        <v>13</v>
      </c>
      <c r="C5654">
        <f>_xlfn.XLOOKUP(B5654,'2.1.trackMPD'!$R$7:$R$29,'2.1.trackMPD'!$T$7:$T$29)</f>
        <v>6</v>
      </c>
      <c r="D5654">
        <v>10</v>
      </c>
      <c r="E5654" t="s">
        <v>6400</v>
      </c>
      <c r="F5654" t="s">
        <v>110</v>
      </c>
      <c r="G5654" t="s">
        <v>124</v>
      </c>
      <c r="H5654" t="s">
        <v>6398</v>
      </c>
    </row>
    <row r="5655" spans="1:8" x14ac:dyDescent="0.2">
      <c r="A5655" t="s">
        <v>94</v>
      </c>
      <c r="B5655" t="s">
        <v>13</v>
      </c>
      <c r="C5655">
        <f>_xlfn.XLOOKUP(B5655,'2.1.trackMPD'!$R$7:$R$29,'2.1.trackMPD'!$T$7:$T$29)</f>
        <v>6</v>
      </c>
      <c r="D5655">
        <v>10</v>
      </c>
      <c r="E5655" t="s">
        <v>6400</v>
      </c>
      <c r="F5655" t="s">
        <v>110</v>
      </c>
      <c r="G5655" t="s">
        <v>140</v>
      </c>
      <c r="H5655" t="s">
        <v>6398</v>
      </c>
    </row>
    <row r="5656" spans="1:8" x14ac:dyDescent="0.2">
      <c r="A5656" t="s">
        <v>94</v>
      </c>
      <c r="B5656" t="s">
        <v>13</v>
      </c>
      <c r="C5656">
        <f>_xlfn.XLOOKUP(B5656,'2.1.trackMPD'!$R$7:$R$29,'2.1.trackMPD'!$T$7:$T$29)</f>
        <v>6</v>
      </c>
      <c r="D5656">
        <v>10</v>
      </c>
      <c r="E5656" t="s">
        <v>6400</v>
      </c>
      <c r="F5656" t="s">
        <v>111</v>
      </c>
      <c r="G5656" t="s">
        <v>124</v>
      </c>
      <c r="H5656" t="s">
        <v>6398</v>
      </c>
    </row>
    <row r="5657" spans="1:8" x14ac:dyDescent="0.2">
      <c r="A5657" t="s">
        <v>94</v>
      </c>
      <c r="B5657" t="s">
        <v>13</v>
      </c>
      <c r="C5657">
        <f>_xlfn.XLOOKUP(B5657,'2.1.trackMPD'!$R$7:$R$29,'2.1.trackMPD'!$T$7:$T$29)</f>
        <v>6</v>
      </c>
      <c r="D5657">
        <v>10</v>
      </c>
      <c r="E5657" t="s">
        <v>6400</v>
      </c>
      <c r="F5657" t="s">
        <v>111</v>
      </c>
      <c r="G5657" t="s">
        <v>140</v>
      </c>
      <c r="H5657" t="s">
        <v>6398</v>
      </c>
    </row>
    <row r="5658" spans="1:8" x14ac:dyDescent="0.2">
      <c r="A5658" t="s">
        <v>94</v>
      </c>
      <c r="B5658" t="s">
        <v>13</v>
      </c>
      <c r="C5658">
        <f>_xlfn.XLOOKUP(B5658,'2.1.trackMPD'!$R$7:$R$29,'2.1.trackMPD'!$T$7:$T$29)</f>
        <v>6</v>
      </c>
      <c r="D5658">
        <v>10</v>
      </c>
      <c r="E5658" t="s">
        <v>6400</v>
      </c>
      <c r="F5658" t="s">
        <v>110</v>
      </c>
      <c r="G5658" t="s">
        <v>124</v>
      </c>
      <c r="H5658" t="s">
        <v>6399</v>
      </c>
    </row>
    <row r="5659" spans="1:8" x14ac:dyDescent="0.2">
      <c r="A5659" t="s">
        <v>94</v>
      </c>
      <c r="B5659" t="s">
        <v>13</v>
      </c>
      <c r="C5659">
        <f>_xlfn.XLOOKUP(B5659,'2.1.trackMPD'!$R$7:$R$29,'2.1.trackMPD'!$T$7:$T$29)</f>
        <v>6</v>
      </c>
      <c r="D5659">
        <v>10</v>
      </c>
      <c r="E5659" t="s">
        <v>6400</v>
      </c>
      <c r="F5659" t="s">
        <v>110</v>
      </c>
      <c r="G5659" t="s">
        <v>140</v>
      </c>
      <c r="H5659" t="s">
        <v>6399</v>
      </c>
    </row>
    <row r="5660" spans="1:8" x14ac:dyDescent="0.2">
      <c r="A5660" t="s">
        <v>94</v>
      </c>
      <c r="B5660" t="s">
        <v>13</v>
      </c>
      <c r="C5660">
        <f>_xlfn.XLOOKUP(B5660,'2.1.trackMPD'!$R$7:$R$29,'2.1.trackMPD'!$T$7:$T$29)</f>
        <v>6</v>
      </c>
      <c r="D5660">
        <v>100</v>
      </c>
      <c r="E5660" t="s">
        <v>6400</v>
      </c>
      <c r="F5660" t="s">
        <v>110</v>
      </c>
      <c r="G5660" t="s">
        <v>124</v>
      </c>
      <c r="H5660" t="s">
        <v>6398</v>
      </c>
    </row>
    <row r="5661" spans="1:8" x14ac:dyDescent="0.2">
      <c r="A5661" t="s">
        <v>94</v>
      </c>
      <c r="B5661" t="s">
        <v>13</v>
      </c>
      <c r="C5661">
        <f>_xlfn.XLOOKUP(B5661,'2.1.trackMPD'!$R$7:$R$29,'2.1.trackMPD'!$T$7:$T$29)</f>
        <v>6</v>
      </c>
      <c r="D5661">
        <v>100</v>
      </c>
      <c r="E5661" t="s">
        <v>6400</v>
      </c>
      <c r="F5661" t="s">
        <v>110</v>
      </c>
      <c r="G5661" t="s">
        <v>140</v>
      </c>
      <c r="H5661" t="s">
        <v>6398</v>
      </c>
    </row>
    <row r="5662" spans="1:8" x14ac:dyDescent="0.2">
      <c r="A5662" t="s">
        <v>94</v>
      </c>
      <c r="B5662" t="s">
        <v>13</v>
      </c>
      <c r="C5662">
        <f>_xlfn.XLOOKUP(B5662,'2.1.trackMPD'!$R$7:$R$29,'2.1.trackMPD'!$T$7:$T$29)</f>
        <v>6</v>
      </c>
      <c r="D5662">
        <v>100</v>
      </c>
      <c r="E5662" t="s">
        <v>6400</v>
      </c>
      <c r="F5662" t="s">
        <v>111</v>
      </c>
      <c r="G5662" t="s">
        <v>124</v>
      </c>
      <c r="H5662" t="s">
        <v>6398</v>
      </c>
    </row>
    <row r="5663" spans="1:8" x14ac:dyDescent="0.2">
      <c r="A5663" t="s">
        <v>94</v>
      </c>
      <c r="B5663" t="s">
        <v>13</v>
      </c>
      <c r="C5663">
        <f>_xlfn.XLOOKUP(B5663,'2.1.trackMPD'!$R$7:$R$29,'2.1.trackMPD'!$T$7:$T$29)</f>
        <v>6</v>
      </c>
      <c r="D5663">
        <v>100</v>
      </c>
      <c r="E5663" t="s">
        <v>6400</v>
      </c>
      <c r="F5663" t="s">
        <v>111</v>
      </c>
      <c r="G5663" t="s">
        <v>140</v>
      </c>
      <c r="H5663" t="s">
        <v>6398</v>
      </c>
    </row>
    <row r="5664" spans="1:8" x14ac:dyDescent="0.2">
      <c r="A5664" t="s">
        <v>94</v>
      </c>
      <c r="B5664" t="s">
        <v>13</v>
      </c>
      <c r="C5664">
        <f>_xlfn.XLOOKUP(B5664,'2.1.trackMPD'!$R$7:$R$29,'2.1.trackMPD'!$T$7:$T$29)</f>
        <v>6</v>
      </c>
      <c r="D5664">
        <v>100</v>
      </c>
      <c r="E5664" t="s">
        <v>6400</v>
      </c>
      <c r="F5664" t="s">
        <v>110</v>
      </c>
      <c r="G5664" t="s">
        <v>124</v>
      </c>
      <c r="H5664" t="s">
        <v>6399</v>
      </c>
    </row>
    <row r="5665" spans="1:8" x14ac:dyDescent="0.2">
      <c r="A5665" t="s">
        <v>94</v>
      </c>
      <c r="B5665" t="s">
        <v>13</v>
      </c>
      <c r="C5665">
        <f>_xlfn.XLOOKUP(B5665,'2.1.trackMPD'!$R$7:$R$29,'2.1.trackMPD'!$T$7:$T$29)</f>
        <v>6</v>
      </c>
      <c r="D5665">
        <v>100</v>
      </c>
      <c r="E5665" t="s">
        <v>6400</v>
      </c>
      <c r="F5665" t="s">
        <v>110</v>
      </c>
      <c r="G5665" t="s">
        <v>140</v>
      </c>
      <c r="H5665" t="s">
        <v>6399</v>
      </c>
    </row>
    <row r="5666" spans="1:8" x14ac:dyDescent="0.2">
      <c r="A5666" t="s">
        <v>94</v>
      </c>
      <c r="B5666" t="s">
        <v>13</v>
      </c>
      <c r="C5666">
        <f>_xlfn.XLOOKUP(B5666,'2.1.trackMPD'!$R$7:$R$29,'2.1.trackMPD'!$T$7:$T$29)</f>
        <v>6</v>
      </c>
      <c r="D5666">
        <v>1000</v>
      </c>
      <c r="E5666" t="s">
        <v>6400</v>
      </c>
      <c r="F5666" t="s">
        <v>110</v>
      </c>
      <c r="G5666" t="s">
        <v>124</v>
      </c>
      <c r="H5666" t="s">
        <v>6398</v>
      </c>
    </row>
    <row r="5667" spans="1:8" x14ac:dyDescent="0.2">
      <c r="A5667" t="s">
        <v>94</v>
      </c>
      <c r="B5667" t="s">
        <v>13</v>
      </c>
      <c r="C5667">
        <f>_xlfn.XLOOKUP(B5667,'2.1.trackMPD'!$R$7:$R$29,'2.1.trackMPD'!$T$7:$T$29)</f>
        <v>6</v>
      </c>
      <c r="D5667">
        <v>1000</v>
      </c>
      <c r="E5667" t="s">
        <v>6400</v>
      </c>
      <c r="F5667" t="s">
        <v>110</v>
      </c>
      <c r="G5667" t="s">
        <v>140</v>
      </c>
      <c r="H5667" t="s">
        <v>6398</v>
      </c>
    </row>
    <row r="5668" spans="1:8" x14ac:dyDescent="0.2">
      <c r="A5668" t="s">
        <v>94</v>
      </c>
      <c r="B5668" t="s">
        <v>13</v>
      </c>
      <c r="C5668">
        <f>_xlfn.XLOOKUP(B5668,'2.1.trackMPD'!$R$7:$R$29,'2.1.trackMPD'!$T$7:$T$29)</f>
        <v>6</v>
      </c>
      <c r="D5668">
        <v>1000</v>
      </c>
      <c r="E5668" t="s">
        <v>6400</v>
      </c>
      <c r="F5668" t="s">
        <v>111</v>
      </c>
      <c r="G5668" t="s">
        <v>124</v>
      </c>
      <c r="H5668" t="s">
        <v>6398</v>
      </c>
    </row>
    <row r="5669" spans="1:8" x14ac:dyDescent="0.2">
      <c r="A5669" t="s">
        <v>94</v>
      </c>
      <c r="B5669" t="s">
        <v>13</v>
      </c>
      <c r="C5669">
        <f>_xlfn.XLOOKUP(B5669,'2.1.trackMPD'!$R$7:$R$29,'2.1.trackMPD'!$T$7:$T$29)</f>
        <v>6</v>
      </c>
      <c r="D5669">
        <v>1000</v>
      </c>
      <c r="E5669" t="s">
        <v>6400</v>
      </c>
      <c r="F5669" t="s">
        <v>111</v>
      </c>
      <c r="G5669" t="s">
        <v>140</v>
      </c>
      <c r="H5669" t="s">
        <v>6398</v>
      </c>
    </row>
    <row r="5670" spans="1:8" x14ac:dyDescent="0.2">
      <c r="A5670" t="s">
        <v>94</v>
      </c>
      <c r="B5670" t="s">
        <v>13</v>
      </c>
      <c r="C5670">
        <f>_xlfn.XLOOKUP(B5670,'2.1.trackMPD'!$R$7:$R$29,'2.1.trackMPD'!$T$7:$T$29)</f>
        <v>6</v>
      </c>
      <c r="D5670">
        <v>1000</v>
      </c>
      <c r="E5670" t="s">
        <v>6400</v>
      </c>
      <c r="F5670" t="s">
        <v>110</v>
      </c>
      <c r="G5670" t="s">
        <v>124</v>
      </c>
      <c r="H5670" t="s">
        <v>6399</v>
      </c>
    </row>
    <row r="5671" spans="1:8" x14ac:dyDescent="0.2">
      <c r="A5671" t="s">
        <v>94</v>
      </c>
      <c r="B5671" t="s">
        <v>13</v>
      </c>
      <c r="C5671">
        <f>_xlfn.XLOOKUP(B5671,'2.1.trackMPD'!$R$7:$R$29,'2.1.trackMPD'!$T$7:$T$29)</f>
        <v>6</v>
      </c>
      <c r="D5671">
        <v>1000</v>
      </c>
      <c r="E5671" t="s">
        <v>6400</v>
      </c>
      <c r="F5671" t="s">
        <v>110</v>
      </c>
      <c r="G5671" t="s">
        <v>140</v>
      </c>
      <c r="H5671" t="s">
        <v>6399</v>
      </c>
    </row>
    <row r="5672" spans="1:8" x14ac:dyDescent="0.2">
      <c r="A5672" t="s">
        <v>94</v>
      </c>
      <c r="B5672" t="s">
        <v>13</v>
      </c>
      <c r="C5672">
        <f>_xlfn.XLOOKUP(B5672,'2.1.trackMPD'!$R$7:$R$29,'2.1.trackMPD'!$T$7:$T$29)</f>
        <v>6</v>
      </c>
      <c r="D5672">
        <v>5000</v>
      </c>
      <c r="E5672" t="s">
        <v>6400</v>
      </c>
      <c r="F5672" t="s">
        <v>110</v>
      </c>
      <c r="G5672" t="s">
        <v>124</v>
      </c>
      <c r="H5672" t="s">
        <v>6398</v>
      </c>
    </row>
    <row r="5673" spans="1:8" x14ac:dyDescent="0.2">
      <c r="A5673" t="s">
        <v>94</v>
      </c>
      <c r="B5673" t="s">
        <v>13</v>
      </c>
      <c r="C5673">
        <f>_xlfn.XLOOKUP(B5673,'2.1.trackMPD'!$R$7:$R$29,'2.1.trackMPD'!$T$7:$T$29)</f>
        <v>6</v>
      </c>
      <c r="D5673">
        <v>5000</v>
      </c>
      <c r="E5673" t="s">
        <v>6400</v>
      </c>
      <c r="F5673" t="s">
        <v>110</v>
      </c>
      <c r="G5673" t="s">
        <v>140</v>
      </c>
      <c r="H5673" t="s">
        <v>6398</v>
      </c>
    </row>
    <row r="5674" spans="1:8" x14ac:dyDescent="0.2">
      <c r="A5674" t="s">
        <v>94</v>
      </c>
      <c r="B5674" t="s">
        <v>13</v>
      </c>
      <c r="C5674">
        <f>_xlfn.XLOOKUP(B5674,'2.1.trackMPD'!$R$7:$R$29,'2.1.trackMPD'!$T$7:$T$29)</f>
        <v>6</v>
      </c>
      <c r="D5674">
        <v>5000</v>
      </c>
      <c r="E5674" t="s">
        <v>6400</v>
      </c>
      <c r="F5674" t="s">
        <v>111</v>
      </c>
      <c r="G5674" t="s">
        <v>124</v>
      </c>
      <c r="H5674" t="s">
        <v>6398</v>
      </c>
    </row>
    <row r="5675" spans="1:8" x14ac:dyDescent="0.2">
      <c r="A5675" t="s">
        <v>94</v>
      </c>
      <c r="B5675" t="s">
        <v>13</v>
      </c>
      <c r="C5675">
        <f>_xlfn.XLOOKUP(B5675,'2.1.trackMPD'!$R$7:$R$29,'2.1.trackMPD'!$T$7:$T$29)</f>
        <v>6</v>
      </c>
      <c r="D5675">
        <v>5000</v>
      </c>
      <c r="E5675" t="s">
        <v>6400</v>
      </c>
      <c r="F5675" t="s">
        <v>111</v>
      </c>
      <c r="G5675" t="s">
        <v>140</v>
      </c>
      <c r="H5675" t="s">
        <v>6398</v>
      </c>
    </row>
    <row r="5676" spans="1:8" x14ac:dyDescent="0.2">
      <c r="A5676" t="s">
        <v>94</v>
      </c>
      <c r="B5676" t="s">
        <v>13</v>
      </c>
      <c r="C5676">
        <f>_xlfn.XLOOKUP(B5676,'2.1.trackMPD'!$R$7:$R$29,'2.1.trackMPD'!$T$7:$T$29)</f>
        <v>6</v>
      </c>
      <c r="D5676">
        <v>5000</v>
      </c>
      <c r="E5676" t="s">
        <v>6400</v>
      </c>
      <c r="F5676" t="s">
        <v>110</v>
      </c>
      <c r="G5676" t="s">
        <v>124</v>
      </c>
      <c r="H5676" t="s">
        <v>6399</v>
      </c>
    </row>
    <row r="5677" spans="1:8" x14ac:dyDescent="0.2">
      <c r="A5677" t="s">
        <v>94</v>
      </c>
      <c r="B5677" t="s">
        <v>13</v>
      </c>
      <c r="C5677">
        <f>_xlfn.XLOOKUP(B5677,'2.1.trackMPD'!$R$7:$R$29,'2.1.trackMPD'!$T$7:$T$29)</f>
        <v>6</v>
      </c>
      <c r="D5677">
        <v>5000</v>
      </c>
      <c r="E5677" t="s">
        <v>6400</v>
      </c>
      <c r="F5677" t="s">
        <v>110</v>
      </c>
      <c r="G5677" t="s">
        <v>140</v>
      </c>
      <c r="H5677" t="s">
        <v>6399</v>
      </c>
    </row>
    <row r="5678" spans="1:8" x14ac:dyDescent="0.2">
      <c r="A5678" t="s">
        <v>94</v>
      </c>
      <c r="B5678" t="s">
        <v>13</v>
      </c>
      <c r="C5678">
        <f>_xlfn.XLOOKUP(B5678,'2.1.trackMPD'!$R$7:$R$29,'2.1.trackMPD'!$T$7:$T$29)</f>
        <v>6</v>
      </c>
      <c r="D5678">
        <v>1</v>
      </c>
      <c r="E5678" t="s">
        <v>6401</v>
      </c>
      <c r="F5678" t="s">
        <v>110</v>
      </c>
      <c r="G5678" t="s">
        <v>124</v>
      </c>
      <c r="H5678" t="s">
        <v>6398</v>
      </c>
    </row>
    <row r="5679" spans="1:8" x14ac:dyDescent="0.2">
      <c r="A5679" t="s">
        <v>94</v>
      </c>
      <c r="B5679" t="s">
        <v>13</v>
      </c>
      <c r="C5679">
        <f>_xlfn.XLOOKUP(B5679,'2.1.trackMPD'!$R$7:$R$29,'2.1.trackMPD'!$T$7:$T$29)</f>
        <v>6</v>
      </c>
      <c r="D5679">
        <v>1</v>
      </c>
      <c r="E5679" t="s">
        <v>6401</v>
      </c>
      <c r="F5679" t="s">
        <v>110</v>
      </c>
      <c r="G5679" t="s">
        <v>140</v>
      </c>
      <c r="H5679" t="s">
        <v>6398</v>
      </c>
    </row>
    <row r="5680" spans="1:8" x14ac:dyDescent="0.2">
      <c r="A5680" t="s">
        <v>94</v>
      </c>
      <c r="B5680" t="s">
        <v>13</v>
      </c>
      <c r="C5680">
        <f>_xlfn.XLOOKUP(B5680,'2.1.trackMPD'!$R$7:$R$29,'2.1.trackMPD'!$T$7:$T$29)</f>
        <v>6</v>
      </c>
      <c r="D5680">
        <v>1</v>
      </c>
      <c r="E5680" t="s">
        <v>6401</v>
      </c>
      <c r="F5680" t="s">
        <v>111</v>
      </c>
      <c r="G5680" t="s">
        <v>124</v>
      </c>
      <c r="H5680" t="s">
        <v>6398</v>
      </c>
    </row>
    <row r="5681" spans="1:8" x14ac:dyDescent="0.2">
      <c r="A5681" t="s">
        <v>94</v>
      </c>
      <c r="B5681" t="s">
        <v>13</v>
      </c>
      <c r="C5681">
        <f>_xlfn.XLOOKUP(B5681,'2.1.trackMPD'!$R$7:$R$29,'2.1.trackMPD'!$T$7:$T$29)</f>
        <v>6</v>
      </c>
      <c r="D5681">
        <v>1</v>
      </c>
      <c r="E5681" t="s">
        <v>6401</v>
      </c>
      <c r="F5681" t="s">
        <v>111</v>
      </c>
      <c r="G5681" t="s">
        <v>140</v>
      </c>
      <c r="H5681" t="s">
        <v>6398</v>
      </c>
    </row>
    <row r="5682" spans="1:8" x14ac:dyDescent="0.2">
      <c r="A5682" t="s">
        <v>94</v>
      </c>
      <c r="B5682" t="s">
        <v>13</v>
      </c>
      <c r="C5682">
        <f>_xlfn.XLOOKUP(B5682,'2.1.trackMPD'!$R$7:$R$29,'2.1.trackMPD'!$T$7:$T$29)</f>
        <v>6</v>
      </c>
      <c r="D5682">
        <v>1</v>
      </c>
      <c r="E5682" t="s">
        <v>6401</v>
      </c>
      <c r="F5682" t="s">
        <v>110</v>
      </c>
      <c r="G5682" t="s">
        <v>124</v>
      </c>
      <c r="H5682" t="s">
        <v>6399</v>
      </c>
    </row>
    <row r="5683" spans="1:8" x14ac:dyDescent="0.2">
      <c r="A5683" t="s">
        <v>94</v>
      </c>
      <c r="B5683" t="s">
        <v>13</v>
      </c>
      <c r="C5683">
        <f>_xlfn.XLOOKUP(B5683,'2.1.trackMPD'!$R$7:$R$29,'2.1.trackMPD'!$T$7:$T$29)</f>
        <v>6</v>
      </c>
      <c r="D5683">
        <v>1</v>
      </c>
      <c r="E5683" t="s">
        <v>6401</v>
      </c>
      <c r="F5683" t="s">
        <v>110</v>
      </c>
      <c r="G5683" t="s">
        <v>140</v>
      </c>
      <c r="H5683" t="s">
        <v>6399</v>
      </c>
    </row>
    <row r="5684" spans="1:8" x14ac:dyDescent="0.2">
      <c r="A5684" t="s">
        <v>94</v>
      </c>
      <c r="B5684" t="s">
        <v>13</v>
      </c>
      <c r="C5684">
        <f>_xlfn.XLOOKUP(B5684,'2.1.trackMPD'!$R$7:$R$29,'2.1.trackMPD'!$T$7:$T$29)</f>
        <v>6</v>
      </c>
      <c r="D5684">
        <v>10</v>
      </c>
      <c r="E5684" t="s">
        <v>6401</v>
      </c>
      <c r="F5684" t="s">
        <v>110</v>
      </c>
      <c r="G5684" t="s">
        <v>124</v>
      </c>
      <c r="H5684" t="s">
        <v>6398</v>
      </c>
    </row>
    <row r="5685" spans="1:8" x14ac:dyDescent="0.2">
      <c r="A5685" t="s">
        <v>94</v>
      </c>
      <c r="B5685" t="s">
        <v>13</v>
      </c>
      <c r="C5685">
        <f>_xlfn.XLOOKUP(B5685,'2.1.trackMPD'!$R$7:$R$29,'2.1.trackMPD'!$T$7:$T$29)</f>
        <v>6</v>
      </c>
      <c r="D5685">
        <v>10</v>
      </c>
      <c r="E5685" t="s">
        <v>6401</v>
      </c>
      <c r="F5685" t="s">
        <v>110</v>
      </c>
      <c r="G5685" t="s">
        <v>140</v>
      </c>
      <c r="H5685" t="s">
        <v>6398</v>
      </c>
    </row>
    <row r="5686" spans="1:8" x14ac:dyDescent="0.2">
      <c r="A5686" t="s">
        <v>94</v>
      </c>
      <c r="B5686" t="s">
        <v>13</v>
      </c>
      <c r="C5686">
        <f>_xlfn.XLOOKUP(B5686,'2.1.trackMPD'!$R$7:$R$29,'2.1.trackMPD'!$T$7:$T$29)</f>
        <v>6</v>
      </c>
      <c r="D5686">
        <v>10</v>
      </c>
      <c r="E5686" t="s">
        <v>6401</v>
      </c>
      <c r="F5686" t="s">
        <v>111</v>
      </c>
      <c r="G5686" t="s">
        <v>124</v>
      </c>
      <c r="H5686" t="s">
        <v>6398</v>
      </c>
    </row>
    <row r="5687" spans="1:8" x14ac:dyDescent="0.2">
      <c r="A5687" t="s">
        <v>94</v>
      </c>
      <c r="B5687" t="s">
        <v>13</v>
      </c>
      <c r="C5687">
        <f>_xlfn.XLOOKUP(B5687,'2.1.trackMPD'!$R$7:$R$29,'2.1.trackMPD'!$T$7:$T$29)</f>
        <v>6</v>
      </c>
      <c r="D5687">
        <v>10</v>
      </c>
      <c r="E5687" t="s">
        <v>6401</v>
      </c>
      <c r="F5687" t="s">
        <v>111</v>
      </c>
      <c r="G5687" t="s">
        <v>140</v>
      </c>
      <c r="H5687" t="s">
        <v>6398</v>
      </c>
    </row>
    <row r="5688" spans="1:8" x14ac:dyDescent="0.2">
      <c r="A5688" t="s">
        <v>94</v>
      </c>
      <c r="B5688" t="s">
        <v>13</v>
      </c>
      <c r="C5688">
        <f>_xlfn.XLOOKUP(B5688,'2.1.trackMPD'!$R$7:$R$29,'2.1.trackMPD'!$T$7:$T$29)</f>
        <v>6</v>
      </c>
      <c r="D5688">
        <v>10</v>
      </c>
      <c r="E5688" t="s">
        <v>6401</v>
      </c>
      <c r="F5688" t="s">
        <v>110</v>
      </c>
      <c r="G5688" t="s">
        <v>124</v>
      </c>
      <c r="H5688" t="s">
        <v>6399</v>
      </c>
    </row>
    <row r="5689" spans="1:8" x14ac:dyDescent="0.2">
      <c r="A5689" t="s">
        <v>94</v>
      </c>
      <c r="B5689" t="s">
        <v>13</v>
      </c>
      <c r="C5689">
        <f>_xlfn.XLOOKUP(B5689,'2.1.trackMPD'!$R$7:$R$29,'2.1.trackMPD'!$T$7:$T$29)</f>
        <v>6</v>
      </c>
      <c r="D5689">
        <v>10</v>
      </c>
      <c r="E5689" t="s">
        <v>6401</v>
      </c>
      <c r="F5689" t="s">
        <v>110</v>
      </c>
      <c r="G5689" t="s">
        <v>140</v>
      </c>
      <c r="H5689" t="s">
        <v>6399</v>
      </c>
    </row>
    <row r="5690" spans="1:8" x14ac:dyDescent="0.2">
      <c r="A5690" t="s">
        <v>94</v>
      </c>
      <c r="B5690" t="s">
        <v>13</v>
      </c>
      <c r="C5690">
        <f>_xlfn.XLOOKUP(B5690,'2.1.trackMPD'!$R$7:$R$29,'2.1.trackMPD'!$T$7:$T$29)</f>
        <v>6</v>
      </c>
      <c r="D5690">
        <v>100</v>
      </c>
      <c r="E5690" t="s">
        <v>6401</v>
      </c>
      <c r="F5690" t="s">
        <v>110</v>
      </c>
      <c r="G5690" t="s">
        <v>124</v>
      </c>
      <c r="H5690" t="s">
        <v>6398</v>
      </c>
    </row>
    <row r="5691" spans="1:8" x14ac:dyDescent="0.2">
      <c r="A5691" t="s">
        <v>94</v>
      </c>
      <c r="B5691" t="s">
        <v>13</v>
      </c>
      <c r="C5691">
        <f>_xlfn.XLOOKUP(B5691,'2.1.trackMPD'!$R$7:$R$29,'2.1.trackMPD'!$T$7:$T$29)</f>
        <v>6</v>
      </c>
      <c r="D5691">
        <v>100</v>
      </c>
      <c r="E5691" t="s">
        <v>6401</v>
      </c>
      <c r="F5691" t="s">
        <v>110</v>
      </c>
      <c r="G5691" t="s">
        <v>140</v>
      </c>
      <c r="H5691" t="s">
        <v>6398</v>
      </c>
    </row>
    <row r="5692" spans="1:8" x14ac:dyDescent="0.2">
      <c r="A5692" t="s">
        <v>94</v>
      </c>
      <c r="B5692" t="s">
        <v>13</v>
      </c>
      <c r="C5692">
        <f>_xlfn.XLOOKUP(B5692,'2.1.trackMPD'!$R$7:$R$29,'2.1.trackMPD'!$T$7:$T$29)</f>
        <v>6</v>
      </c>
      <c r="D5692">
        <v>100</v>
      </c>
      <c r="E5692" t="s">
        <v>6401</v>
      </c>
      <c r="F5692" t="s">
        <v>111</v>
      </c>
      <c r="G5692" t="s">
        <v>124</v>
      </c>
      <c r="H5692" t="s">
        <v>6398</v>
      </c>
    </row>
    <row r="5693" spans="1:8" x14ac:dyDescent="0.2">
      <c r="A5693" t="s">
        <v>94</v>
      </c>
      <c r="B5693" t="s">
        <v>13</v>
      </c>
      <c r="C5693">
        <f>_xlfn.XLOOKUP(B5693,'2.1.trackMPD'!$R$7:$R$29,'2.1.trackMPD'!$T$7:$T$29)</f>
        <v>6</v>
      </c>
      <c r="D5693">
        <v>100</v>
      </c>
      <c r="E5693" t="s">
        <v>6401</v>
      </c>
      <c r="F5693" t="s">
        <v>111</v>
      </c>
      <c r="G5693" t="s">
        <v>140</v>
      </c>
      <c r="H5693" t="s">
        <v>6398</v>
      </c>
    </row>
    <row r="5694" spans="1:8" x14ac:dyDescent="0.2">
      <c r="A5694" t="s">
        <v>94</v>
      </c>
      <c r="B5694" t="s">
        <v>13</v>
      </c>
      <c r="C5694">
        <f>_xlfn.XLOOKUP(B5694,'2.1.trackMPD'!$R$7:$R$29,'2.1.trackMPD'!$T$7:$T$29)</f>
        <v>6</v>
      </c>
      <c r="D5694">
        <v>100</v>
      </c>
      <c r="E5694" t="s">
        <v>6401</v>
      </c>
      <c r="F5694" t="s">
        <v>110</v>
      </c>
      <c r="G5694" t="s">
        <v>124</v>
      </c>
      <c r="H5694" t="s">
        <v>6399</v>
      </c>
    </row>
    <row r="5695" spans="1:8" x14ac:dyDescent="0.2">
      <c r="A5695" t="s">
        <v>94</v>
      </c>
      <c r="B5695" t="s">
        <v>13</v>
      </c>
      <c r="C5695">
        <f>_xlfn.XLOOKUP(B5695,'2.1.trackMPD'!$R$7:$R$29,'2.1.trackMPD'!$T$7:$T$29)</f>
        <v>6</v>
      </c>
      <c r="D5695">
        <v>100</v>
      </c>
      <c r="E5695" t="s">
        <v>6401</v>
      </c>
      <c r="F5695" t="s">
        <v>110</v>
      </c>
      <c r="G5695" t="s">
        <v>140</v>
      </c>
      <c r="H5695" t="s">
        <v>6399</v>
      </c>
    </row>
    <row r="5696" spans="1:8" x14ac:dyDescent="0.2">
      <c r="A5696" t="s">
        <v>94</v>
      </c>
      <c r="B5696" t="s">
        <v>2</v>
      </c>
      <c r="C5696">
        <f>_xlfn.XLOOKUP(B5696,'2.1.trackMPD'!$R$7:$R$29,'2.1.trackMPD'!$T$7:$T$29)</f>
        <v>6</v>
      </c>
      <c r="D5696">
        <v>1</v>
      </c>
      <c r="E5696" t="s">
        <v>6396</v>
      </c>
      <c r="F5696" t="s">
        <v>110</v>
      </c>
      <c r="G5696" t="s">
        <v>124</v>
      </c>
      <c r="H5696" t="s">
        <v>6398</v>
      </c>
    </row>
    <row r="5697" spans="1:8" x14ac:dyDescent="0.2">
      <c r="A5697" t="s">
        <v>94</v>
      </c>
      <c r="B5697" t="s">
        <v>2</v>
      </c>
      <c r="C5697">
        <f>_xlfn.XLOOKUP(B5697,'2.1.trackMPD'!$R$7:$R$29,'2.1.trackMPD'!$T$7:$T$29)</f>
        <v>6</v>
      </c>
      <c r="D5697">
        <v>1</v>
      </c>
      <c r="E5697" t="s">
        <v>6396</v>
      </c>
      <c r="F5697" t="s">
        <v>110</v>
      </c>
      <c r="G5697" t="s">
        <v>140</v>
      </c>
      <c r="H5697" t="s">
        <v>6398</v>
      </c>
    </row>
    <row r="5698" spans="1:8" x14ac:dyDescent="0.2">
      <c r="A5698" t="s">
        <v>94</v>
      </c>
      <c r="B5698" t="s">
        <v>2</v>
      </c>
      <c r="C5698">
        <f>_xlfn.XLOOKUP(B5698,'2.1.trackMPD'!$R$7:$R$29,'2.1.trackMPD'!$T$7:$T$29)</f>
        <v>6</v>
      </c>
      <c r="D5698">
        <v>1</v>
      </c>
      <c r="E5698" t="s">
        <v>6396</v>
      </c>
      <c r="F5698" t="s">
        <v>111</v>
      </c>
      <c r="G5698" t="s">
        <v>124</v>
      </c>
      <c r="H5698" t="s">
        <v>6398</v>
      </c>
    </row>
    <row r="5699" spans="1:8" x14ac:dyDescent="0.2">
      <c r="A5699" t="s">
        <v>94</v>
      </c>
      <c r="B5699" t="s">
        <v>2</v>
      </c>
      <c r="C5699">
        <f>_xlfn.XLOOKUP(B5699,'2.1.trackMPD'!$R$7:$R$29,'2.1.trackMPD'!$T$7:$T$29)</f>
        <v>6</v>
      </c>
      <c r="D5699">
        <v>1</v>
      </c>
      <c r="E5699" t="s">
        <v>6396</v>
      </c>
      <c r="F5699" t="s">
        <v>111</v>
      </c>
      <c r="G5699" t="s">
        <v>140</v>
      </c>
      <c r="H5699" t="s">
        <v>6398</v>
      </c>
    </row>
    <row r="5700" spans="1:8" x14ac:dyDescent="0.2">
      <c r="A5700" t="s">
        <v>94</v>
      </c>
      <c r="B5700" t="s">
        <v>2</v>
      </c>
      <c r="C5700">
        <f>_xlfn.XLOOKUP(B5700,'2.1.trackMPD'!$R$7:$R$29,'2.1.trackMPD'!$T$7:$T$29)</f>
        <v>6</v>
      </c>
      <c r="D5700">
        <v>1</v>
      </c>
      <c r="E5700" t="s">
        <v>6396</v>
      </c>
      <c r="F5700" t="s">
        <v>110</v>
      </c>
      <c r="G5700" t="s">
        <v>124</v>
      </c>
      <c r="H5700" t="s">
        <v>6399</v>
      </c>
    </row>
    <row r="5701" spans="1:8" x14ac:dyDescent="0.2">
      <c r="A5701" t="s">
        <v>94</v>
      </c>
      <c r="B5701" t="s">
        <v>2</v>
      </c>
      <c r="C5701">
        <f>_xlfn.XLOOKUP(B5701,'2.1.trackMPD'!$R$7:$R$29,'2.1.trackMPD'!$T$7:$T$29)</f>
        <v>6</v>
      </c>
      <c r="D5701">
        <v>1</v>
      </c>
      <c r="E5701" t="s">
        <v>6396</v>
      </c>
      <c r="F5701" t="s">
        <v>110</v>
      </c>
      <c r="G5701" t="s">
        <v>140</v>
      </c>
      <c r="H5701" t="s">
        <v>6399</v>
      </c>
    </row>
    <row r="5702" spans="1:8" x14ac:dyDescent="0.2">
      <c r="A5702" t="s">
        <v>94</v>
      </c>
      <c r="B5702" t="s">
        <v>2</v>
      </c>
      <c r="C5702">
        <f>_xlfn.XLOOKUP(B5702,'2.1.trackMPD'!$R$7:$R$29,'2.1.trackMPD'!$T$7:$T$29)</f>
        <v>6</v>
      </c>
      <c r="D5702">
        <v>10</v>
      </c>
      <c r="E5702" t="s">
        <v>6396</v>
      </c>
      <c r="F5702" t="s">
        <v>110</v>
      </c>
      <c r="G5702" t="s">
        <v>124</v>
      </c>
      <c r="H5702" t="s">
        <v>6398</v>
      </c>
    </row>
    <row r="5703" spans="1:8" x14ac:dyDescent="0.2">
      <c r="A5703" t="s">
        <v>94</v>
      </c>
      <c r="B5703" t="s">
        <v>2</v>
      </c>
      <c r="C5703">
        <f>_xlfn.XLOOKUP(B5703,'2.1.trackMPD'!$R$7:$R$29,'2.1.trackMPD'!$T$7:$T$29)</f>
        <v>6</v>
      </c>
      <c r="D5703">
        <v>10</v>
      </c>
      <c r="E5703" t="s">
        <v>6396</v>
      </c>
      <c r="F5703" t="s">
        <v>110</v>
      </c>
      <c r="G5703" t="s">
        <v>140</v>
      </c>
      <c r="H5703" t="s">
        <v>6398</v>
      </c>
    </row>
    <row r="5704" spans="1:8" x14ac:dyDescent="0.2">
      <c r="A5704" t="s">
        <v>94</v>
      </c>
      <c r="B5704" t="s">
        <v>2</v>
      </c>
      <c r="C5704">
        <f>_xlfn.XLOOKUP(B5704,'2.1.trackMPD'!$R$7:$R$29,'2.1.trackMPD'!$T$7:$T$29)</f>
        <v>6</v>
      </c>
      <c r="D5704">
        <v>10</v>
      </c>
      <c r="E5704" t="s">
        <v>6396</v>
      </c>
      <c r="F5704" t="s">
        <v>111</v>
      </c>
      <c r="G5704" t="s">
        <v>124</v>
      </c>
      <c r="H5704" t="s">
        <v>6398</v>
      </c>
    </row>
    <row r="5705" spans="1:8" x14ac:dyDescent="0.2">
      <c r="A5705" t="s">
        <v>94</v>
      </c>
      <c r="B5705" t="s">
        <v>2</v>
      </c>
      <c r="C5705">
        <f>_xlfn.XLOOKUP(B5705,'2.1.trackMPD'!$R$7:$R$29,'2.1.trackMPD'!$T$7:$T$29)</f>
        <v>6</v>
      </c>
      <c r="D5705">
        <v>10</v>
      </c>
      <c r="E5705" t="s">
        <v>6396</v>
      </c>
      <c r="F5705" t="s">
        <v>111</v>
      </c>
      <c r="G5705" t="s">
        <v>140</v>
      </c>
      <c r="H5705" t="s">
        <v>6398</v>
      </c>
    </row>
    <row r="5706" spans="1:8" x14ac:dyDescent="0.2">
      <c r="A5706" t="s">
        <v>94</v>
      </c>
      <c r="B5706" t="s">
        <v>2</v>
      </c>
      <c r="C5706">
        <f>_xlfn.XLOOKUP(B5706,'2.1.trackMPD'!$R$7:$R$29,'2.1.trackMPD'!$T$7:$T$29)</f>
        <v>6</v>
      </c>
      <c r="D5706">
        <v>10</v>
      </c>
      <c r="E5706" t="s">
        <v>6396</v>
      </c>
      <c r="F5706" t="s">
        <v>110</v>
      </c>
      <c r="G5706" t="s">
        <v>124</v>
      </c>
      <c r="H5706" t="s">
        <v>6399</v>
      </c>
    </row>
    <row r="5707" spans="1:8" x14ac:dyDescent="0.2">
      <c r="A5707" t="s">
        <v>94</v>
      </c>
      <c r="B5707" t="s">
        <v>2</v>
      </c>
      <c r="C5707">
        <f>_xlfn.XLOOKUP(B5707,'2.1.trackMPD'!$R$7:$R$29,'2.1.trackMPD'!$T$7:$T$29)</f>
        <v>6</v>
      </c>
      <c r="D5707">
        <v>10</v>
      </c>
      <c r="E5707" t="s">
        <v>6396</v>
      </c>
      <c r="F5707" t="s">
        <v>110</v>
      </c>
      <c r="G5707" t="s">
        <v>140</v>
      </c>
      <c r="H5707" t="s">
        <v>6399</v>
      </c>
    </row>
    <row r="5708" spans="1:8" x14ac:dyDescent="0.2">
      <c r="A5708" t="s">
        <v>94</v>
      </c>
      <c r="B5708" t="s">
        <v>2</v>
      </c>
      <c r="C5708">
        <f>_xlfn.XLOOKUP(B5708,'2.1.trackMPD'!$R$7:$R$29,'2.1.trackMPD'!$T$7:$T$29)</f>
        <v>6</v>
      </c>
      <c r="D5708">
        <v>100</v>
      </c>
      <c r="E5708" t="s">
        <v>6396</v>
      </c>
      <c r="F5708" t="s">
        <v>110</v>
      </c>
      <c r="G5708" t="s">
        <v>124</v>
      </c>
      <c r="H5708" t="s">
        <v>6398</v>
      </c>
    </row>
    <row r="5709" spans="1:8" x14ac:dyDescent="0.2">
      <c r="A5709" t="s">
        <v>94</v>
      </c>
      <c r="B5709" t="s">
        <v>2</v>
      </c>
      <c r="C5709">
        <f>_xlfn.XLOOKUP(B5709,'2.1.trackMPD'!$R$7:$R$29,'2.1.trackMPD'!$T$7:$T$29)</f>
        <v>6</v>
      </c>
      <c r="D5709">
        <v>100</v>
      </c>
      <c r="E5709" t="s">
        <v>6396</v>
      </c>
      <c r="F5709" t="s">
        <v>110</v>
      </c>
      <c r="G5709" t="s">
        <v>140</v>
      </c>
      <c r="H5709" t="s">
        <v>6398</v>
      </c>
    </row>
    <row r="5710" spans="1:8" x14ac:dyDescent="0.2">
      <c r="A5710" t="s">
        <v>94</v>
      </c>
      <c r="B5710" t="s">
        <v>2</v>
      </c>
      <c r="C5710">
        <f>_xlfn.XLOOKUP(B5710,'2.1.trackMPD'!$R$7:$R$29,'2.1.trackMPD'!$T$7:$T$29)</f>
        <v>6</v>
      </c>
      <c r="D5710">
        <v>100</v>
      </c>
      <c r="E5710" t="s">
        <v>6396</v>
      </c>
      <c r="F5710" t="s">
        <v>111</v>
      </c>
      <c r="G5710" t="s">
        <v>124</v>
      </c>
      <c r="H5710" t="s">
        <v>6398</v>
      </c>
    </row>
    <row r="5711" spans="1:8" x14ac:dyDescent="0.2">
      <c r="A5711" t="s">
        <v>94</v>
      </c>
      <c r="B5711" t="s">
        <v>2</v>
      </c>
      <c r="C5711">
        <f>_xlfn.XLOOKUP(B5711,'2.1.trackMPD'!$R$7:$R$29,'2.1.trackMPD'!$T$7:$T$29)</f>
        <v>6</v>
      </c>
      <c r="D5711">
        <v>100</v>
      </c>
      <c r="E5711" t="s">
        <v>6396</v>
      </c>
      <c r="F5711" t="s">
        <v>111</v>
      </c>
      <c r="G5711" t="s">
        <v>140</v>
      </c>
      <c r="H5711" t="s">
        <v>6398</v>
      </c>
    </row>
    <row r="5712" spans="1:8" x14ac:dyDescent="0.2">
      <c r="A5712" t="s">
        <v>94</v>
      </c>
      <c r="B5712" t="s">
        <v>2</v>
      </c>
      <c r="C5712">
        <f>_xlfn.XLOOKUP(B5712,'2.1.trackMPD'!$R$7:$R$29,'2.1.trackMPD'!$T$7:$T$29)</f>
        <v>6</v>
      </c>
      <c r="D5712">
        <v>100</v>
      </c>
      <c r="E5712" t="s">
        <v>6396</v>
      </c>
      <c r="F5712" t="s">
        <v>110</v>
      </c>
      <c r="G5712" t="s">
        <v>124</v>
      </c>
      <c r="H5712" t="s">
        <v>6399</v>
      </c>
    </row>
    <row r="5713" spans="1:8" x14ac:dyDescent="0.2">
      <c r="A5713" t="s">
        <v>94</v>
      </c>
      <c r="B5713" t="s">
        <v>2</v>
      </c>
      <c r="C5713">
        <f>_xlfn.XLOOKUP(B5713,'2.1.trackMPD'!$R$7:$R$29,'2.1.trackMPD'!$T$7:$T$29)</f>
        <v>6</v>
      </c>
      <c r="D5713">
        <v>100</v>
      </c>
      <c r="E5713" t="s">
        <v>6396</v>
      </c>
      <c r="F5713" t="s">
        <v>110</v>
      </c>
      <c r="G5713" t="s">
        <v>140</v>
      </c>
      <c r="H5713" t="s">
        <v>6399</v>
      </c>
    </row>
    <row r="5714" spans="1:8" x14ac:dyDescent="0.2">
      <c r="A5714" t="s">
        <v>94</v>
      </c>
      <c r="B5714" t="s">
        <v>2</v>
      </c>
      <c r="C5714">
        <f>_xlfn.XLOOKUP(B5714,'2.1.trackMPD'!$R$7:$R$29,'2.1.trackMPD'!$T$7:$T$29)</f>
        <v>6</v>
      </c>
      <c r="D5714">
        <v>1000</v>
      </c>
      <c r="E5714" t="s">
        <v>6396</v>
      </c>
      <c r="F5714" t="s">
        <v>110</v>
      </c>
      <c r="G5714" t="s">
        <v>124</v>
      </c>
      <c r="H5714" t="s">
        <v>6398</v>
      </c>
    </row>
    <row r="5715" spans="1:8" x14ac:dyDescent="0.2">
      <c r="A5715" t="s">
        <v>94</v>
      </c>
      <c r="B5715" t="s">
        <v>2</v>
      </c>
      <c r="C5715">
        <f>_xlfn.XLOOKUP(B5715,'2.1.trackMPD'!$R$7:$R$29,'2.1.trackMPD'!$T$7:$T$29)</f>
        <v>6</v>
      </c>
      <c r="D5715">
        <v>1000</v>
      </c>
      <c r="E5715" t="s">
        <v>6396</v>
      </c>
      <c r="F5715" t="s">
        <v>110</v>
      </c>
      <c r="G5715" t="s">
        <v>140</v>
      </c>
      <c r="H5715" t="s">
        <v>6398</v>
      </c>
    </row>
    <row r="5716" spans="1:8" x14ac:dyDescent="0.2">
      <c r="A5716" t="s">
        <v>94</v>
      </c>
      <c r="B5716" t="s">
        <v>2</v>
      </c>
      <c r="C5716">
        <f>_xlfn.XLOOKUP(B5716,'2.1.trackMPD'!$R$7:$R$29,'2.1.trackMPD'!$T$7:$T$29)</f>
        <v>6</v>
      </c>
      <c r="D5716">
        <v>1000</v>
      </c>
      <c r="E5716" t="s">
        <v>6396</v>
      </c>
      <c r="F5716" t="s">
        <v>111</v>
      </c>
      <c r="G5716" t="s">
        <v>124</v>
      </c>
      <c r="H5716" t="s">
        <v>6398</v>
      </c>
    </row>
    <row r="5717" spans="1:8" x14ac:dyDescent="0.2">
      <c r="A5717" t="s">
        <v>94</v>
      </c>
      <c r="B5717" t="s">
        <v>2</v>
      </c>
      <c r="C5717">
        <f>_xlfn.XLOOKUP(B5717,'2.1.trackMPD'!$R$7:$R$29,'2.1.trackMPD'!$T$7:$T$29)</f>
        <v>6</v>
      </c>
      <c r="D5717">
        <v>1000</v>
      </c>
      <c r="E5717" t="s">
        <v>6396</v>
      </c>
      <c r="F5717" t="s">
        <v>111</v>
      </c>
      <c r="G5717" t="s">
        <v>140</v>
      </c>
      <c r="H5717" t="s">
        <v>6398</v>
      </c>
    </row>
    <row r="5718" spans="1:8" x14ac:dyDescent="0.2">
      <c r="A5718" t="s">
        <v>94</v>
      </c>
      <c r="B5718" t="s">
        <v>2</v>
      </c>
      <c r="C5718">
        <f>_xlfn.XLOOKUP(B5718,'2.1.trackMPD'!$R$7:$R$29,'2.1.trackMPD'!$T$7:$T$29)</f>
        <v>6</v>
      </c>
      <c r="D5718">
        <v>1000</v>
      </c>
      <c r="E5718" t="s">
        <v>6396</v>
      </c>
      <c r="F5718" t="s">
        <v>110</v>
      </c>
      <c r="G5718" t="s">
        <v>124</v>
      </c>
      <c r="H5718" t="s">
        <v>6399</v>
      </c>
    </row>
    <row r="5719" spans="1:8" x14ac:dyDescent="0.2">
      <c r="A5719" t="s">
        <v>94</v>
      </c>
      <c r="B5719" t="s">
        <v>2</v>
      </c>
      <c r="C5719">
        <f>_xlfn.XLOOKUP(B5719,'2.1.trackMPD'!$R$7:$R$29,'2.1.trackMPD'!$T$7:$T$29)</f>
        <v>6</v>
      </c>
      <c r="D5719">
        <v>1000</v>
      </c>
      <c r="E5719" t="s">
        <v>6396</v>
      </c>
      <c r="F5719" t="s">
        <v>110</v>
      </c>
      <c r="G5719" t="s">
        <v>140</v>
      </c>
      <c r="H5719" t="s">
        <v>6399</v>
      </c>
    </row>
    <row r="5720" spans="1:8" x14ac:dyDescent="0.2">
      <c r="A5720" t="s">
        <v>94</v>
      </c>
      <c r="B5720" t="s">
        <v>2</v>
      </c>
      <c r="C5720">
        <f>_xlfn.XLOOKUP(B5720,'2.1.trackMPD'!$R$7:$R$29,'2.1.trackMPD'!$T$7:$T$29)</f>
        <v>6</v>
      </c>
      <c r="D5720">
        <v>5000</v>
      </c>
      <c r="E5720" t="s">
        <v>6396</v>
      </c>
      <c r="F5720" t="s">
        <v>110</v>
      </c>
      <c r="G5720" t="s">
        <v>124</v>
      </c>
      <c r="H5720" t="s">
        <v>6398</v>
      </c>
    </row>
    <row r="5721" spans="1:8" x14ac:dyDescent="0.2">
      <c r="A5721" t="s">
        <v>94</v>
      </c>
      <c r="B5721" t="s">
        <v>2</v>
      </c>
      <c r="C5721">
        <f>_xlfn.XLOOKUP(B5721,'2.1.trackMPD'!$R$7:$R$29,'2.1.trackMPD'!$T$7:$T$29)</f>
        <v>6</v>
      </c>
      <c r="D5721">
        <v>5000</v>
      </c>
      <c r="E5721" t="s">
        <v>6396</v>
      </c>
      <c r="F5721" t="s">
        <v>110</v>
      </c>
      <c r="G5721" t="s">
        <v>140</v>
      </c>
      <c r="H5721" t="s">
        <v>6398</v>
      </c>
    </row>
    <row r="5722" spans="1:8" x14ac:dyDescent="0.2">
      <c r="A5722" t="s">
        <v>94</v>
      </c>
      <c r="B5722" t="s">
        <v>2</v>
      </c>
      <c r="C5722">
        <f>_xlfn.XLOOKUP(B5722,'2.1.trackMPD'!$R$7:$R$29,'2.1.trackMPD'!$T$7:$T$29)</f>
        <v>6</v>
      </c>
      <c r="D5722">
        <v>5000</v>
      </c>
      <c r="E5722" t="s">
        <v>6396</v>
      </c>
      <c r="F5722" t="s">
        <v>111</v>
      </c>
      <c r="G5722" t="s">
        <v>124</v>
      </c>
      <c r="H5722" t="s">
        <v>6398</v>
      </c>
    </row>
    <row r="5723" spans="1:8" x14ac:dyDescent="0.2">
      <c r="A5723" t="s">
        <v>94</v>
      </c>
      <c r="B5723" t="s">
        <v>2</v>
      </c>
      <c r="C5723">
        <f>_xlfn.XLOOKUP(B5723,'2.1.trackMPD'!$R$7:$R$29,'2.1.trackMPD'!$T$7:$T$29)</f>
        <v>6</v>
      </c>
      <c r="D5723">
        <v>5000</v>
      </c>
      <c r="E5723" t="s">
        <v>6396</v>
      </c>
      <c r="F5723" t="s">
        <v>111</v>
      </c>
      <c r="G5723" t="s">
        <v>140</v>
      </c>
      <c r="H5723" t="s">
        <v>6398</v>
      </c>
    </row>
    <row r="5724" spans="1:8" x14ac:dyDescent="0.2">
      <c r="A5724" t="s">
        <v>94</v>
      </c>
      <c r="B5724" t="s">
        <v>2</v>
      </c>
      <c r="C5724">
        <f>_xlfn.XLOOKUP(B5724,'2.1.trackMPD'!$R$7:$R$29,'2.1.trackMPD'!$T$7:$T$29)</f>
        <v>6</v>
      </c>
      <c r="D5724">
        <v>5000</v>
      </c>
      <c r="E5724" t="s">
        <v>6396</v>
      </c>
      <c r="F5724" t="s">
        <v>110</v>
      </c>
      <c r="G5724" t="s">
        <v>124</v>
      </c>
      <c r="H5724" t="s">
        <v>6399</v>
      </c>
    </row>
    <row r="5725" spans="1:8" x14ac:dyDescent="0.2">
      <c r="A5725" t="s">
        <v>94</v>
      </c>
      <c r="B5725" t="s">
        <v>2</v>
      </c>
      <c r="C5725">
        <f>_xlfn.XLOOKUP(B5725,'2.1.trackMPD'!$R$7:$R$29,'2.1.trackMPD'!$T$7:$T$29)</f>
        <v>6</v>
      </c>
      <c r="D5725">
        <v>5000</v>
      </c>
      <c r="E5725" t="s">
        <v>6396</v>
      </c>
      <c r="F5725" t="s">
        <v>110</v>
      </c>
      <c r="G5725" t="s">
        <v>140</v>
      </c>
      <c r="H5725" t="s">
        <v>6399</v>
      </c>
    </row>
    <row r="5726" spans="1:8" x14ac:dyDescent="0.2">
      <c r="A5726" t="s">
        <v>94</v>
      </c>
      <c r="B5726" t="s">
        <v>2</v>
      </c>
      <c r="C5726">
        <f>_xlfn.XLOOKUP(B5726,'2.1.trackMPD'!$R$7:$R$29,'2.1.trackMPD'!$T$7:$T$29)</f>
        <v>6</v>
      </c>
      <c r="D5726">
        <v>1</v>
      </c>
      <c r="E5726" t="s">
        <v>6400</v>
      </c>
      <c r="F5726" t="s">
        <v>110</v>
      </c>
      <c r="G5726" t="s">
        <v>124</v>
      </c>
      <c r="H5726" t="s">
        <v>6398</v>
      </c>
    </row>
    <row r="5727" spans="1:8" x14ac:dyDescent="0.2">
      <c r="A5727" t="s">
        <v>94</v>
      </c>
      <c r="B5727" t="s">
        <v>2</v>
      </c>
      <c r="C5727">
        <f>_xlfn.XLOOKUP(B5727,'2.1.trackMPD'!$R$7:$R$29,'2.1.trackMPD'!$T$7:$T$29)</f>
        <v>6</v>
      </c>
      <c r="D5727">
        <v>1</v>
      </c>
      <c r="E5727" t="s">
        <v>6400</v>
      </c>
      <c r="F5727" t="s">
        <v>110</v>
      </c>
      <c r="G5727" t="s">
        <v>140</v>
      </c>
      <c r="H5727" t="s">
        <v>6398</v>
      </c>
    </row>
    <row r="5728" spans="1:8" x14ac:dyDescent="0.2">
      <c r="A5728" t="s">
        <v>94</v>
      </c>
      <c r="B5728" t="s">
        <v>2</v>
      </c>
      <c r="C5728">
        <f>_xlfn.XLOOKUP(B5728,'2.1.trackMPD'!$R$7:$R$29,'2.1.trackMPD'!$T$7:$T$29)</f>
        <v>6</v>
      </c>
      <c r="D5728">
        <v>1</v>
      </c>
      <c r="E5728" t="s">
        <v>6400</v>
      </c>
      <c r="F5728" t="s">
        <v>111</v>
      </c>
      <c r="G5728" t="s">
        <v>124</v>
      </c>
      <c r="H5728" t="s">
        <v>6398</v>
      </c>
    </row>
    <row r="5729" spans="1:8" x14ac:dyDescent="0.2">
      <c r="A5729" t="s">
        <v>94</v>
      </c>
      <c r="B5729" t="s">
        <v>2</v>
      </c>
      <c r="C5729">
        <f>_xlfn.XLOOKUP(B5729,'2.1.trackMPD'!$R$7:$R$29,'2.1.trackMPD'!$T$7:$T$29)</f>
        <v>6</v>
      </c>
      <c r="D5729">
        <v>1</v>
      </c>
      <c r="E5729" t="s">
        <v>6400</v>
      </c>
      <c r="F5729" t="s">
        <v>111</v>
      </c>
      <c r="G5729" t="s">
        <v>140</v>
      </c>
      <c r="H5729" t="s">
        <v>6398</v>
      </c>
    </row>
    <row r="5730" spans="1:8" x14ac:dyDescent="0.2">
      <c r="A5730" t="s">
        <v>94</v>
      </c>
      <c r="B5730" t="s">
        <v>2</v>
      </c>
      <c r="C5730">
        <f>_xlfn.XLOOKUP(B5730,'2.1.trackMPD'!$R$7:$R$29,'2.1.trackMPD'!$T$7:$T$29)</f>
        <v>6</v>
      </c>
      <c r="D5730">
        <v>1</v>
      </c>
      <c r="E5730" t="s">
        <v>6400</v>
      </c>
      <c r="F5730" t="s">
        <v>110</v>
      </c>
      <c r="G5730" t="s">
        <v>124</v>
      </c>
      <c r="H5730" t="s">
        <v>6399</v>
      </c>
    </row>
    <row r="5731" spans="1:8" x14ac:dyDescent="0.2">
      <c r="A5731" t="s">
        <v>94</v>
      </c>
      <c r="B5731" t="s">
        <v>2</v>
      </c>
      <c r="C5731">
        <f>_xlfn.XLOOKUP(B5731,'2.1.trackMPD'!$R$7:$R$29,'2.1.trackMPD'!$T$7:$T$29)</f>
        <v>6</v>
      </c>
      <c r="D5731">
        <v>1</v>
      </c>
      <c r="E5731" t="s">
        <v>6400</v>
      </c>
      <c r="F5731" t="s">
        <v>110</v>
      </c>
      <c r="G5731" t="s">
        <v>140</v>
      </c>
      <c r="H5731" t="s">
        <v>6399</v>
      </c>
    </row>
    <row r="5732" spans="1:8" x14ac:dyDescent="0.2">
      <c r="A5732" t="s">
        <v>94</v>
      </c>
      <c r="B5732" t="s">
        <v>2</v>
      </c>
      <c r="C5732">
        <f>_xlfn.XLOOKUP(B5732,'2.1.trackMPD'!$R$7:$R$29,'2.1.trackMPD'!$T$7:$T$29)</f>
        <v>6</v>
      </c>
      <c r="D5732">
        <v>10</v>
      </c>
      <c r="E5732" t="s">
        <v>6400</v>
      </c>
      <c r="F5732" t="s">
        <v>110</v>
      </c>
      <c r="G5732" t="s">
        <v>124</v>
      </c>
      <c r="H5732" t="s">
        <v>6398</v>
      </c>
    </row>
    <row r="5733" spans="1:8" x14ac:dyDescent="0.2">
      <c r="A5733" t="s">
        <v>94</v>
      </c>
      <c r="B5733" t="s">
        <v>2</v>
      </c>
      <c r="C5733">
        <f>_xlfn.XLOOKUP(B5733,'2.1.trackMPD'!$R$7:$R$29,'2.1.trackMPD'!$T$7:$T$29)</f>
        <v>6</v>
      </c>
      <c r="D5733">
        <v>10</v>
      </c>
      <c r="E5733" t="s">
        <v>6400</v>
      </c>
      <c r="F5733" t="s">
        <v>110</v>
      </c>
      <c r="G5733" t="s">
        <v>140</v>
      </c>
      <c r="H5733" t="s">
        <v>6398</v>
      </c>
    </row>
    <row r="5734" spans="1:8" x14ac:dyDescent="0.2">
      <c r="A5734" t="s">
        <v>94</v>
      </c>
      <c r="B5734" t="s">
        <v>2</v>
      </c>
      <c r="C5734">
        <f>_xlfn.XLOOKUP(B5734,'2.1.trackMPD'!$R$7:$R$29,'2.1.trackMPD'!$T$7:$T$29)</f>
        <v>6</v>
      </c>
      <c r="D5734">
        <v>10</v>
      </c>
      <c r="E5734" t="s">
        <v>6400</v>
      </c>
      <c r="F5734" t="s">
        <v>111</v>
      </c>
      <c r="G5734" t="s">
        <v>124</v>
      </c>
      <c r="H5734" t="s">
        <v>6398</v>
      </c>
    </row>
    <row r="5735" spans="1:8" x14ac:dyDescent="0.2">
      <c r="A5735" t="s">
        <v>94</v>
      </c>
      <c r="B5735" t="s">
        <v>2</v>
      </c>
      <c r="C5735">
        <f>_xlfn.XLOOKUP(B5735,'2.1.trackMPD'!$R$7:$R$29,'2.1.trackMPD'!$T$7:$T$29)</f>
        <v>6</v>
      </c>
      <c r="D5735">
        <v>10</v>
      </c>
      <c r="E5735" t="s">
        <v>6400</v>
      </c>
      <c r="F5735" t="s">
        <v>111</v>
      </c>
      <c r="G5735" t="s">
        <v>140</v>
      </c>
      <c r="H5735" t="s">
        <v>6398</v>
      </c>
    </row>
    <row r="5736" spans="1:8" x14ac:dyDescent="0.2">
      <c r="A5736" t="s">
        <v>94</v>
      </c>
      <c r="B5736" t="s">
        <v>2</v>
      </c>
      <c r="C5736">
        <f>_xlfn.XLOOKUP(B5736,'2.1.trackMPD'!$R$7:$R$29,'2.1.trackMPD'!$T$7:$T$29)</f>
        <v>6</v>
      </c>
      <c r="D5736">
        <v>10</v>
      </c>
      <c r="E5736" t="s">
        <v>6400</v>
      </c>
      <c r="F5736" t="s">
        <v>110</v>
      </c>
      <c r="G5736" t="s">
        <v>124</v>
      </c>
      <c r="H5736" t="s">
        <v>6399</v>
      </c>
    </row>
    <row r="5737" spans="1:8" x14ac:dyDescent="0.2">
      <c r="A5737" t="s">
        <v>94</v>
      </c>
      <c r="B5737" t="s">
        <v>2</v>
      </c>
      <c r="C5737">
        <f>_xlfn.XLOOKUP(B5737,'2.1.trackMPD'!$R$7:$R$29,'2.1.trackMPD'!$T$7:$T$29)</f>
        <v>6</v>
      </c>
      <c r="D5737">
        <v>10</v>
      </c>
      <c r="E5737" t="s">
        <v>6400</v>
      </c>
      <c r="F5737" t="s">
        <v>110</v>
      </c>
      <c r="G5737" t="s">
        <v>140</v>
      </c>
      <c r="H5737" t="s">
        <v>6399</v>
      </c>
    </row>
    <row r="5738" spans="1:8" x14ac:dyDescent="0.2">
      <c r="A5738" t="s">
        <v>94</v>
      </c>
      <c r="B5738" t="s">
        <v>2</v>
      </c>
      <c r="C5738">
        <f>_xlfn.XLOOKUP(B5738,'2.1.trackMPD'!$R$7:$R$29,'2.1.trackMPD'!$T$7:$T$29)</f>
        <v>6</v>
      </c>
      <c r="D5738">
        <v>100</v>
      </c>
      <c r="E5738" t="s">
        <v>6400</v>
      </c>
      <c r="F5738" t="s">
        <v>110</v>
      </c>
      <c r="G5738" t="s">
        <v>124</v>
      </c>
      <c r="H5738" t="s">
        <v>6398</v>
      </c>
    </row>
    <row r="5739" spans="1:8" x14ac:dyDescent="0.2">
      <c r="A5739" t="s">
        <v>94</v>
      </c>
      <c r="B5739" t="s">
        <v>2</v>
      </c>
      <c r="C5739">
        <f>_xlfn.XLOOKUP(B5739,'2.1.trackMPD'!$R$7:$R$29,'2.1.trackMPD'!$T$7:$T$29)</f>
        <v>6</v>
      </c>
      <c r="D5739">
        <v>100</v>
      </c>
      <c r="E5739" t="s">
        <v>6400</v>
      </c>
      <c r="F5739" t="s">
        <v>110</v>
      </c>
      <c r="G5739" t="s">
        <v>140</v>
      </c>
      <c r="H5739" t="s">
        <v>6398</v>
      </c>
    </row>
    <row r="5740" spans="1:8" x14ac:dyDescent="0.2">
      <c r="A5740" t="s">
        <v>94</v>
      </c>
      <c r="B5740" t="s">
        <v>2</v>
      </c>
      <c r="C5740">
        <f>_xlfn.XLOOKUP(B5740,'2.1.trackMPD'!$R$7:$R$29,'2.1.trackMPD'!$T$7:$T$29)</f>
        <v>6</v>
      </c>
      <c r="D5740">
        <v>100</v>
      </c>
      <c r="E5740" t="s">
        <v>6400</v>
      </c>
      <c r="F5740" t="s">
        <v>111</v>
      </c>
      <c r="G5740" t="s">
        <v>124</v>
      </c>
      <c r="H5740" t="s">
        <v>6398</v>
      </c>
    </row>
    <row r="5741" spans="1:8" x14ac:dyDescent="0.2">
      <c r="A5741" t="s">
        <v>94</v>
      </c>
      <c r="B5741" t="s">
        <v>2</v>
      </c>
      <c r="C5741">
        <f>_xlfn.XLOOKUP(B5741,'2.1.trackMPD'!$R$7:$R$29,'2.1.trackMPD'!$T$7:$T$29)</f>
        <v>6</v>
      </c>
      <c r="D5741">
        <v>100</v>
      </c>
      <c r="E5741" t="s">
        <v>6400</v>
      </c>
      <c r="F5741" t="s">
        <v>111</v>
      </c>
      <c r="G5741" t="s">
        <v>140</v>
      </c>
      <c r="H5741" t="s">
        <v>6398</v>
      </c>
    </row>
    <row r="5742" spans="1:8" x14ac:dyDescent="0.2">
      <c r="A5742" t="s">
        <v>94</v>
      </c>
      <c r="B5742" t="s">
        <v>2</v>
      </c>
      <c r="C5742">
        <f>_xlfn.XLOOKUP(B5742,'2.1.trackMPD'!$R$7:$R$29,'2.1.trackMPD'!$T$7:$T$29)</f>
        <v>6</v>
      </c>
      <c r="D5742">
        <v>100</v>
      </c>
      <c r="E5742" t="s">
        <v>6400</v>
      </c>
      <c r="F5742" t="s">
        <v>110</v>
      </c>
      <c r="G5742" t="s">
        <v>124</v>
      </c>
      <c r="H5742" t="s">
        <v>6399</v>
      </c>
    </row>
    <row r="5743" spans="1:8" x14ac:dyDescent="0.2">
      <c r="A5743" t="s">
        <v>94</v>
      </c>
      <c r="B5743" t="s">
        <v>2</v>
      </c>
      <c r="C5743">
        <f>_xlfn.XLOOKUP(B5743,'2.1.trackMPD'!$R$7:$R$29,'2.1.trackMPD'!$T$7:$T$29)</f>
        <v>6</v>
      </c>
      <c r="D5743">
        <v>100</v>
      </c>
      <c r="E5743" t="s">
        <v>6400</v>
      </c>
      <c r="F5743" t="s">
        <v>110</v>
      </c>
      <c r="G5743" t="s">
        <v>140</v>
      </c>
      <c r="H5743" t="s">
        <v>6399</v>
      </c>
    </row>
    <row r="5744" spans="1:8" x14ac:dyDescent="0.2">
      <c r="A5744" t="s">
        <v>94</v>
      </c>
      <c r="B5744" t="s">
        <v>2</v>
      </c>
      <c r="C5744">
        <f>_xlfn.XLOOKUP(B5744,'2.1.trackMPD'!$R$7:$R$29,'2.1.trackMPD'!$T$7:$T$29)</f>
        <v>6</v>
      </c>
      <c r="D5744">
        <v>1000</v>
      </c>
      <c r="E5744" t="s">
        <v>6400</v>
      </c>
      <c r="F5744" t="s">
        <v>110</v>
      </c>
      <c r="G5744" t="s">
        <v>124</v>
      </c>
      <c r="H5744" t="s">
        <v>6398</v>
      </c>
    </row>
    <row r="5745" spans="1:8" x14ac:dyDescent="0.2">
      <c r="A5745" t="s">
        <v>94</v>
      </c>
      <c r="B5745" t="s">
        <v>2</v>
      </c>
      <c r="C5745">
        <f>_xlfn.XLOOKUP(B5745,'2.1.trackMPD'!$R$7:$R$29,'2.1.trackMPD'!$T$7:$T$29)</f>
        <v>6</v>
      </c>
      <c r="D5745">
        <v>1000</v>
      </c>
      <c r="E5745" t="s">
        <v>6400</v>
      </c>
      <c r="F5745" t="s">
        <v>110</v>
      </c>
      <c r="G5745" t="s">
        <v>140</v>
      </c>
      <c r="H5745" t="s">
        <v>6398</v>
      </c>
    </row>
    <row r="5746" spans="1:8" x14ac:dyDescent="0.2">
      <c r="A5746" t="s">
        <v>94</v>
      </c>
      <c r="B5746" t="s">
        <v>2</v>
      </c>
      <c r="C5746">
        <f>_xlfn.XLOOKUP(B5746,'2.1.trackMPD'!$R$7:$R$29,'2.1.trackMPD'!$T$7:$T$29)</f>
        <v>6</v>
      </c>
      <c r="D5746">
        <v>1000</v>
      </c>
      <c r="E5746" t="s">
        <v>6400</v>
      </c>
      <c r="F5746" t="s">
        <v>111</v>
      </c>
      <c r="G5746" t="s">
        <v>124</v>
      </c>
      <c r="H5746" t="s">
        <v>6398</v>
      </c>
    </row>
    <row r="5747" spans="1:8" x14ac:dyDescent="0.2">
      <c r="A5747" t="s">
        <v>94</v>
      </c>
      <c r="B5747" t="s">
        <v>2</v>
      </c>
      <c r="C5747">
        <f>_xlfn.XLOOKUP(B5747,'2.1.trackMPD'!$R$7:$R$29,'2.1.trackMPD'!$T$7:$T$29)</f>
        <v>6</v>
      </c>
      <c r="D5747">
        <v>1000</v>
      </c>
      <c r="E5747" t="s">
        <v>6400</v>
      </c>
      <c r="F5747" t="s">
        <v>111</v>
      </c>
      <c r="G5747" t="s">
        <v>140</v>
      </c>
      <c r="H5747" t="s">
        <v>6398</v>
      </c>
    </row>
    <row r="5748" spans="1:8" x14ac:dyDescent="0.2">
      <c r="A5748" t="s">
        <v>94</v>
      </c>
      <c r="B5748" t="s">
        <v>2</v>
      </c>
      <c r="C5748">
        <f>_xlfn.XLOOKUP(B5748,'2.1.trackMPD'!$R$7:$R$29,'2.1.trackMPD'!$T$7:$T$29)</f>
        <v>6</v>
      </c>
      <c r="D5748">
        <v>1000</v>
      </c>
      <c r="E5748" t="s">
        <v>6400</v>
      </c>
      <c r="F5748" t="s">
        <v>110</v>
      </c>
      <c r="G5748" t="s">
        <v>124</v>
      </c>
      <c r="H5748" t="s">
        <v>6399</v>
      </c>
    </row>
    <row r="5749" spans="1:8" x14ac:dyDescent="0.2">
      <c r="A5749" t="s">
        <v>94</v>
      </c>
      <c r="B5749" t="s">
        <v>2</v>
      </c>
      <c r="C5749">
        <f>_xlfn.XLOOKUP(B5749,'2.1.trackMPD'!$R$7:$R$29,'2.1.trackMPD'!$T$7:$T$29)</f>
        <v>6</v>
      </c>
      <c r="D5749">
        <v>1000</v>
      </c>
      <c r="E5749" t="s">
        <v>6400</v>
      </c>
      <c r="F5749" t="s">
        <v>110</v>
      </c>
      <c r="G5749" t="s">
        <v>140</v>
      </c>
      <c r="H5749" t="s">
        <v>6399</v>
      </c>
    </row>
    <row r="5750" spans="1:8" x14ac:dyDescent="0.2">
      <c r="A5750" t="s">
        <v>94</v>
      </c>
      <c r="B5750" t="s">
        <v>2</v>
      </c>
      <c r="C5750">
        <f>_xlfn.XLOOKUP(B5750,'2.1.trackMPD'!$R$7:$R$29,'2.1.trackMPD'!$T$7:$T$29)</f>
        <v>6</v>
      </c>
      <c r="D5750">
        <v>5000</v>
      </c>
      <c r="E5750" t="s">
        <v>6400</v>
      </c>
      <c r="F5750" t="s">
        <v>110</v>
      </c>
      <c r="G5750" t="s">
        <v>124</v>
      </c>
      <c r="H5750" t="s">
        <v>6398</v>
      </c>
    </row>
    <row r="5751" spans="1:8" x14ac:dyDescent="0.2">
      <c r="A5751" t="s">
        <v>94</v>
      </c>
      <c r="B5751" t="s">
        <v>2</v>
      </c>
      <c r="C5751">
        <f>_xlfn.XLOOKUP(B5751,'2.1.trackMPD'!$R$7:$R$29,'2.1.trackMPD'!$T$7:$T$29)</f>
        <v>6</v>
      </c>
      <c r="D5751">
        <v>5000</v>
      </c>
      <c r="E5751" t="s">
        <v>6400</v>
      </c>
      <c r="F5751" t="s">
        <v>110</v>
      </c>
      <c r="G5751" t="s">
        <v>140</v>
      </c>
      <c r="H5751" t="s">
        <v>6398</v>
      </c>
    </row>
    <row r="5752" spans="1:8" x14ac:dyDescent="0.2">
      <c r="A5752" t="s">
        <v>94</v>
      </c>
      <c r="B5752" t="s">
        <v>2</v>
      </c>
      <c r="C5752">
        <f>_xlfn.XLOOKUP(B5752,'2.1.trackMPD'!$R$7:$R$29,'2.1.trackMPD'!$T$7:$T$29)</f>
        <v>6</v>
      </c>
      <c r="D5752">
        <v>5000</v>
      </c>
      <c r="E5752" t="s">
        <v>6400</v>
      </c>
      <c r="F5752" t="s">
        <v>111</v>
      </c>
      <c r="G5752" t="s">
        <v>124</v>
      </c>
      <c r="H5752" t="s">
        <v>6398</v>
      </c>
    </row>
    <row r="5753" spans="1:8" x14ac:dyDescent="0.2">
      <c r="A5753" t="s">
        <v>94</v>
      </c>
      <c r="B5753" t="s">
        <v>2</v>
      </c>
      <c r="C5753">
        <f>_xlfn.XLOOKUP(B5753,'2.1.trackMPD'!$R$7:$R$29,'2.1.trackMPD'!$T$7:$T$29)</f>
        <v>6</v>
      </c>
      <c r="D5753">
        <v>5000</v>
      </c>
      <c r="E5753" t="s">
        <v>6400</v>
      </c>
      <c r="F5753" t="s">
        <v>111</v>
      </c>
      <c r="G5753" t="s">
        <v>140</v>
      </c>
      <c r="H5753" t="s">
        <v>6398</v>
      </c>
    </row>
    <row r="5754" spans="1:8" x14ac:dyDescent="0.2">
      <c r="A5754" t="s">
        <v>94</v>
      </c>
      <c r="B5754" t="s">
        <v>2</v>
      </c>
      <c r="C5754">
        <f>_xlfn.XLOOKUP(B5754,'2.1.trackMPD'!$R$7:$R$29,'2.1.trackMPD'!$T$7:$T$29)</f>
        <v>6</v>
      </c>
      <c r="D5754">
        <v>5000</v>
      </c>
      <c r="E5754" t="s">
        <v>6400</v>
      </c>
      <c r="F5754" t="s">
        <v>110</v>
      </c>
      <c r="G5754" t="s">
        <v>124</v>
      </c>
      <c r="H5754" t="s">
        <v>6399</v>
      </c>
    </row>
    <row r="5755" spans="1:8" x14ac:dyDescent="0.2">
      <c r="A5755" t="s">
        <v>94</v>
      </c>
      <c r="B5755" t="s">
        <v>2</v>
      </c>
      <c r="C5755">
        <f>_xlfn.XLOOKUP(B5755,'2.1.trackMPD'!$R$7:$R$29,'2.1.trackMPD'!$T$7:$T$29)</f>
        <v>6</v>
      </c>
      <c r="D5755">
        <v>5000</v>
      </c>
      <c r="E5755" t="s">
        <v>6400</v>
      </c>
      <c r="F5755" t="s">
        <v>110</v>
      </c>
      <c r="G5755" t="s">
        <v>140</v>
      </c>
      <c r="H5755" t="s">
        <v>6399</v>
      </c>
    </row>
    <row r="5756" spans="1:8" x14ac:dyDescent="0.2">
      <c r="A5756" t="s">
        <v>94</v>
      </c>
      <c r="B5756" t="s">
        <v>2</v>
      </c>
      <c r="C5756">
        <f>_xlfn.XLOOKUP(B5756,'2.1.trackMPD'!$R$7:$R$29,'2.1.trackMPD'!$T$7:$T$29)</f>
        <v>6</v>
      </c>
      <c r="D5756">
        <v>1</v>
      </c>
      <c r="E5756" t="s">
        <v>6401</v>
      </c>
      <c r="F5756" t="s">
        <v>110</v>
      </c>
      <c r="G5756" t="s">
        <v>124</v>
      </c>
      <c r="H5756" t="s">
        <v>6398</v>
      </c>
    </row>
    <row r="5757" spans="1:8" x14ac:dyDescent="0.2">
      <c r="A5757" t="s">
        <v>94</v>
      </c>
      <c r="B5757" t="s">
        <v>2</v>
      </c>
      <c r="C5757">
        <f>_xlfn.XLOOKUP(B5757,'2.1.trackMPD'!$R$7:$R$29,'2.1.trackMPD'!$T$7:$T$29)</f>
        <v>6</v>
      </c>
      <c r="D5757">
        <v>1</v>
      </c>
      <c r="E5757" t="s">
        <v>6401</v>
      </c>
      <c r="F5757" t="s">
        <v>110</v>
      </c>
      <c r="G5757" t="s">
        <v>140</v>
      </c>
      <c r="H5757" t="s">
        <v>6398</v>
      </c>
    </row>
    <row r="5758" spans="1:8" x14ac:dyDescent="0.2">
      <c r="A5758" t="s">
        <v>94</v>
      </c>
      <c r="B5758" t="s">
        <v>2</v>
      </c>
      <c r="C5758">
        <f>_xlfn.XLOOKUP(B5758,'2.1.trackMPD'!$R$7:$R$29,'2.1.trackMPD'!$T$7:$T$29)</f>
        <v>6</v>
      </c>
      <c r="D5758">
        <v>1</v>
      </c>
      <c r="E5758" t="s">
        <v>6401</v>
      </c>
      <c r="F5758" t="s">
        <v>111</v>
      </c>
      <c r="G5758" t="s">
        <v>124</v>
      </c>
      <c r="H5758" t="s">
        <v>6398</v>
      </c>
    </row>
    <row r="5759" spans="1:8" x14ac:dyDescent="0.2">
      <c r="A5759" t="s">
        <v>94</v>
      </c>
      <c r="B5759" t="s">
        <v>2</v>
      </c>
      <c r="C5759">
        <f>_xlfn.XLOOKUP(B5759,'2.1.trackMPD'!$R$7:$R$29,'2.1.trackMPD'!$T$7:$T$29)</f>
        <v>6</v>
      </c>
      <c r="D5759">
        <v>1</v>
      </c>
      <c r="E5759" t="s">
        <v>6401</v>
      </c>
      <c r="F5759" t="s">
        <v>111</v>
      </c>
      <c r="G5759" t="s">
        <v>140</v>
      </c>
      <c r="H5759" t="s">
        <v>6398</v>
      </c>
    </row>
    <row r="5760" spans="1:8" x14ac:dyDescent="0.2">
      <c r="A5760" t="s">
        <v>94</v>
      </c>
      <c r="B5760" t="s">
        <v>2</v>
      </c>
      <c r="C5760">
        <f>_xlfn.XLOOKUP(B5760,'2.1.trackMPD'!$R$7:$R$29,'2.1.trackMPD'!$T$7:$T$29)</f>
        <v>6</v>
      </c>
      <c r="D5760">
        <v>1</v>
      </c>
      <c r="E5760" t="s">
        <v>6401</v>
      </c>
      <c r="F5760" t="s">
        <v>110</v>
      </c>
      <c r="G5760" t="s">
        <v>124</v>
      </c>
      <c r="H5760" t="s">
        <v>6399</v>
      </c>
    </row>
    <row r="5761" spans="1:8" x14ac:dyDescent="0.2">
      <c r="A5761" t="s">
        <v>94</v>
      </c>
      <c r="B5761" t="s">
        <v>2</v>
      </c>
      <c r="C5761">
        <f>_xlfn.XLOOKUP(B5761,'2.1.trackMPD'!$R$7:$R$29,'2.1.trackMPD'!$T$7:$T$29)</f>
        <v>6</v>
      </c>
      <c r="D5761">
        <v>1</v>
      </c>
      <c r="E5761" t="s">
        <v>6401</v>
      </c>
      <c r="F5761" t="s">
        <v>110</v>
      </c>
      <c r="G5761" t="s">
        <v>140</v>
      </c>
      <c r="H5761" t="s">
        <v>6399</v>
      </c>
    </row>
    <row r="5762" spans="1:8" x14ac:dyDescent="0.2">
      <c r="A5762" t="s">
        <v>94</v>
      </c>
      <c r="B5762" t="s">
        <v>2</v>
      </c>
      <c r="C5762">
        <f>_xlfn.XLOOKUP(B5762,'2.1.trackMPD'!$R$7:$R$29,'2.1.trackMPD'!$T$7:$T$29)</f>
        <v>6</v>
      </c>
      <c r="D5762">
        <v>10</v>
      </c>
      <c r="E5762" t="s">
        <v>6401</v>
      </c>
      <c r="F5762" t="s">
        <v>110</v>
      </c>
      <c r="G5762" t="s">
        <v>124</v>
      </c>
      <c r="H5762" t="s">
        <v>6398</v>
      </c>
    </row>
    <row r="5763" spans="1:8" x14ac:dyDescent="0.2">
      <c r="A5763" t="s">
        <v>94</v>
      </c>
      <c r="B5763" t="s">
        <v>2</v>
      </c>
      <c r="C5763">
        <f>_xlfn.XLOOKUP(B5763,'2.1.trackMPD'!$R$7:$R$29,'2.1.trackMPD'!$T$7:$T$29)</f>
        <v>6</v>
      </c>
      <c r="D5763">
        <v>10</v>
      </c>
      <c r="E5763" t="s">
        <v>6401</v>
      </c>
      <c r="F5763" t="s">
        <v>110</v>
      </c>
      <c r="G5763" t="s">
        <v>140</v>
      </c>
      <c r="H5763" t="s">
        <v>6398</v>
      </c>
    </row>
    <row r="5764" spans="1:8" x14ac:dyDescent="0.2">
      <c r="A5764" t="s">
        <v>94</v>
      </c>
      <c r="B5764" t="s">
        <v>2</v>
      </c>
      <c r="C5764">
        <f>_xlfn.XLOOKUP(B5764,'2.1.trackMPD'!$R$7:$R$29,'2.1.trackMPD'!$T$7:$T$29)</f>
        <v>6</v>
      </c>
      <c r="D5764">
        <v>10</v>
      </c>
      <c r="E5764" t="s">
        <v>6401</v>
      </c>
      <c r="F5764" t="s">
        <v>111</v>
      </c>
      <c r="G5764" t="s">
        <v>124</v>
      </c>
      <c r="H5764" t="s">
        <v>6398</v>
      </c>
    </row>
    <row r="5765" spans="1:8" x14ac:dyDescent="0.2">
      <c r="A5765" t="s">
        <v>94</v>
      </c>
      <c r="B5765" t="s">
        <v>2</v>
      </c>
      <c r="C5765">
        <f>_xlfn.XLOOKUP(B5765,'2.1.trackMPD'!$R$7:$R$29,'2.1.trackMPD'!$T$7:$T$29)</f>
        <v>6</v>
      </c>
      <c r="D5765">
        <v>10</v>
      </c>
      <c r="E5765" t="s">
        <v>6401</v>
      </c>
      <c r="F5765" t="s">
        <v>111</v>
      </c>
      <c r="G5765" t="s">
        <v>140</v>
      </c>
      <c r="H5765" t="s">
        <v>6398</v>
      </c>
    </row>
    <row r="5766" spans="1:8" x14ac:dyDescent="0.2">
      <c r="A5766" t="s">
        <v>94</v>
      </c>
      <c r="B5766" t="s">
        <v>2</v>
      </c>
      <c r="C5766">
        <f>_xlfn.XLOOKUP(B5766,'2.1.trackMPD'!$R$7:$R$29,'2.1.trackMPD'!$T$7:$T$29)</f>
        <v>6</v>
      </c>
      <c r="D5766">
        <v>10</v>
      </c>
      <c r="E5766" t="s">
        <v>6401</v>
      </c>
      <c r="F5766" t="s">
        <v>110</v>
      </c>
      <c r="G5766" t="s">
        <v>124</v>
      </c>
      <c r="H5766" t="s">
        <v>6399</v>
      </c>
    </row>
    <row r="5767" spans="1:8" x14ac:dyDescent="0.2">
      <c r="A5767" t="s">
        <v>94</v>
      </c>
      <c r="B5767" t="s">
        <v>2</v>
      </c>
      <c r="C5767">
        <f>_xlfn.XLOOKUP(B5767,'2.1.trackMPD'!$R$7:$R$29,'2.1.trackMPD'!$T$7:$T$29)</f>
        <v>6</v>
      </c>
      <c r="D5767">
        <v>10</v>
      </c>
      <c r="E5767" t="s">
        <v>6401</v>
      </c>
      <c r="F5767" t="s">
        <v>110</v>
      </c>
      <c r="G5767" t="s">
        <v>140</v>
      </c>
      <c r="H5767" t="s">
        <v>6399</v>
      </c>
    </row>
    <row r="5768" spans="1:8" x14ac:dyDescent="0.2">
      <c r="A5768" t="s">
        <v>94</v>
      </c>
      <c r="B5768" t="s">
        <v>2</v>
      </c>
      <c r="C5768">
        <f>_xlfn.XLOOKUP(B5768,'2.1.trackMPD'!$R$7:$R$29,'2.1.trackMPD'!$T$7:$T$29)</f>
        <v>6</v>
      </c>
      <c r="D5768">
        <v>100</v>
      </c>
      <c r="E5768" t="s">
        <v>6401</v>
      </c>
      <c r="F5768" t="s">
        <v>110</v>
      </c>
      <c r="G5768" t="s">
        <v>124</v>
      </c>
      <c r="H5768" t="s">
        <v>6398</v>
      </c>
    </row>
    <row r="5769" spans="1:8" x14ac:dyDescent="0.2">
      <c r="A5769" t="s">
        <v>94</v>
      </c>
      <c r="B5769" t="s">
        <v>2</v>
      </c>
      <c r="C5769">
        <f>_xlfn.XLOOKUP(B5769,'2.1.trackMPD'!$R$7:$R$29,'2.1.trackMPD'!$T$7:$T$29)</f>
        <v>6</v>
      </c>
      <c r="D5769">
        <v>100</v>
      </c>
      <c r="E5769" t="s">
        <v>6401</v>
      </c>
      <c r="F5769" t="s">
        <v>110</v>
      </c>
      <c r="G5769" t="s">
        <v>140</v>
      </c>
      <c r="H5769" t="s">
        <v>6398</v>
      </c>
    </row>
    <row r="5770" spans="1:8" x14ac:dyDescent="0.2">
      <c r="A5770" t="s">
        <v>94</v>
      </c>
      <c r="B5770" t="s">
        <v>2</v>
      </c>
      <c r="C5770">
        <f>_xlfn.XLOOKUP(B5770,'2.1.trackMPD'!$R$7:$R$29,'2.1.trackMPD'!$T$7:$T$29)</f>
        <v>6</v>
      </c>
      <c r="D5770">
        <v>100</v>
      </c>
      <c r="E5770" t="s">
        <v>6401</v>
      </c>
      <c r="F5770" t="s">
        <v>111</v>
      </c>
      <c r="G5770" t="s">
        <v>124</v>
      </c>
      <c r="H5770" t="s">
        <v>6398</v>
      </c>
    </row>
    <row r="5771" spans="1:8" x14ac:dyDescent="0.2">
      <c r="A5771" t="s">
        <v>94</v>
      </c>
      <c r="B5771" t="s">
        <v>2</v>
      </c>
      <c r="C5771">
        <f>_xlfn.XLOOKUP(B5771,'2.1.trackMPD'!$R$7:$R$29,'2.1.trackMPD'!$T$7:$T$29)</f>
        <v>6</v>
      </c>
      <c r="D5771">
        <v>100</v>
      </c>
      <c r="E5771" t="s">
        <v>6401</v>
      </c>
      <c r="F5771" t="s">
        <v>111</v>
      </c>
      <c r="G5771" t="s">
        <v>140</v>
      </c>
      <c r="H5771" t="s">
        <v>6398</v>
      </c>
    </row>
    <row r="5772" spans="1:8" x14ac:dyDescent="0.2">
      <c r="A5772" t="s">
        <v>94</v>
      </c>
      <c r="B5772" t="s">
        <v>2</v>
      </c>
      <c r="C5772">
        <f>_xlfn.XLOOKUP(B5772,'2.1.trackMPD'!$R$7:$R$29,'2.1.trackMPD'!$T$7:$T$29)</f>
        <v>6</v>
      </c>
      <c r="D5772">
        <v>100</v>
      </c>
      <c r="E5772" t="s">
        <v>6401</v>
      </c>
      <c r="F5772" t="s">
        <v>110</v>
      </c>
      <c r="G5772" t="s">
        <v>124</v>
      </c>
      <c r="H5772" t="s">
        <v>6399</v>
      </c>
    </row>
    <row r="5773" spans="1:8" x14ac:dyDescent="0.2">
      <c r="A5773" t="s">
        <v>94</v>
      </c>
      <c r="B5773" t="s">
        <v>2</v>
      </c>
      <c r="C5773">
        <f>_xlfn.XLOOKUP(B5773,'2.1.trackMPD'!$R$7:$R$29,'2.1.trackMPD'!$T$7:$T$29)</f>
        <v>6</v>
      </c>
      <c r="D5773">
        <v>100</v>
      </c>
      <c r="E5773" t="s">
        <v>6401</v>
      </c>
      <c r="F5773" t="s">
        <v>110</v>
      </c>
      <c r="G5773" t="s">
        <v>140</v>
      </c>
      <c r="H5773" t="s">
        <v>6399</v>
      </c>
    </row>
    <row r="5774" spans="1:8" x14ac:dyDescent="0.2">
      <c r="A5774" t="s">
        <v>94</v>
      </c>
      <c r="B5774" t="s">
        <v>3</v>
      </c>
      <c r="C5774">
        <f>_xlfn.XLOOKUP(B5774,'2.1.trackMPD'!$R$7:$R$29,'2.1.trackMPD'!$T$7:$T$29)</f>
        <v>2</v>
      </c>
      <c r="D5774">
        <v>1</v>
      </c>
      <c r="E5774" t="s">
        <v>6396</v>
      </c>
      <c r="F5774" t="s">
        <v>110</v>
      </c>
      <c r="G5774" t="s">
        <v>124</v>
      </c>
      <c r="H5774" t="s">
        <v>6398</v>
      </c>
    </row>
    <row r="5775" spans="1:8" x14ac:dyDescent="0.2">
      <c r="A5775" t="s">
        <v>94</v>
      </c>
      <c r="B5775" t="s">
        <v>3</v>
      </c>
      <c r="C5775">
        <f>_xlfn.XLOOKUP(B5775,'2.1.trackMPD'!$R$7:$R$29,'2.1.trackMPD'!$T$7:$T$29)</f>
        <v>2</v>
      </c>
      <c r="D5775">
        <v>1</v>
      </c>
      <c r="E5775" t="s">
        <v>6396</v>
      </c>
      <c r="F5775" t="s">
        <v>110</v>
      </c>
      <c r="G5775" t="s">
        <v>140</v>
      </c>
      <c r="H5775" t="s">
        <v>6398</v>
      </c>
    </row>
    <row r="5776" spans="1:8" x14ac:dyDescent="0.2">
      <c r="A5776" t="s">
        <v>94</v>
      </c>
      <c r="B5776" t="s">
        <v>3</v>
      </c>
      <c r="C5776">
        <f>_xlfn.XLOOKUP(B5776,'2.1.trackMPD'!$R$7:$R$29,'2.1.trackMPD'!$T$7:$T$29)</f>
        <v>2</v>
      </c>
      <c r="D5776">
        <v>1</v>
      </c>
      <c r="E5776" t="s">
        <v>6396</v>
      </c>
      <c r="F5776" t="s">
        <v>111</v>
      </c>
      <c r="G5776" t="s">
        <v>124</v>
      </c>
      <c r="H5776" t="s">
        <v>6398</v>
      </c>
    </row>
    <row r="5777" spans="1:8" x14ac:dyDescent="0.2">
      <c r="A5777" t="s">
        <v>94</v>
      </c>
      <c r="B5777" t="s">
        <v>3</v>
      </c>
      <c r="C5777">
        <f>_xlfn.XLOOKUP(B5777,'2.1.trackMPD'!$R$7:$R$29,'2.1.trackMPD'!$T$7:$T$29)</f>
        <v>2</v>
      </c>
      <c r="D5777">
        <v>1</v>
      </c>
      <c r="E5777" t="s">
        <v>6396</v>
      </c>
      <c r="F5777" t="s">
        <v>111</v>
      </c>
      <c r="G5777" t="s">
        <v>140</v>
      </c>
      <c r="H5777" t="s">
        <v>6398</v>
      </c>
    </row>
    <row r="5778" spans="1:8" x14ac:dyDescent="0.2">
      <c r="A5778" t="s">
        <v>94</v>
      </c>
      <c r="B5778" t="s">
        <v>3</v>
      </c>
      <c r="C5778">
        <f>_xlfn.XLOOKUP(B5778,'2.1.trackMPD'!$R$7:$R$29,'2.1.trackMPD'!$T$7:$T$29)</f>
        <v>2</v>
      </c>
      <c r="D5778">
        <v>1</v>
      </c>
      <c r="E5778" t="s">
        <v>6396</v>
      </c>
      <c r="F5778" t="s">
        <v>110</v>
      </c>
      <c r="G5778" t="s">
        <v>124</v>
      </c>
      <c r="H5778" t="s">
        <v>6399</v>
      </c>
    </row>
    <row r="5779" spans="1:8" x14ac:dyDescent="0.2">
      <c r="A5779" t="s">
        <v>94</v>
      </c>
      <c r="B5779" t="s">
        <v>3</v>
      </c>
      <c r="C5779">
        <f>_xlfn.XLOOKUP(B5779,'2.1.trackMPD'!$R$7:$R$29,'2.1.trackMPD'!$T$7:$T$29)</f>
        <v>2</v>
      </c>
      <c r="D5779">
        <v>1</v>
      </c>
      <c r="E5779" t="s">
        <v>6396</v>
      </c>
      <c r="F5779" t="s">
        <v>110</v>
      </c>
      <c r="G5779" t="s">
        <v>140</v>
      </c>
      <c r="H5779" t="s">
        <v>6399</v>
      </c>
    </row>
    <row r="5780" spans="1:8" x14ac:dyDescent="0.2">
      <c r="A5780" t="s">
        <v>94</v>
      </c>
      <c r="B5780" t="s">
        <v>3</v>
      </c>
      <c r="C5780">
        <f>_xlfn.XLOOKUP(B5780,'2.1.trackMPD'!$R$7:$R$29,'2.1.trackMPD'!$T$7:$T$29)</f>
        <v>2</v>
      </c>
      <c r="D5780">
        <v>10</v>
      </c>
      <c r="E5780" t="s">
        <v>6396</v>
      </c>
      <c r="F5780" t="s">
        <v>110</v>
      </c>
      <c r="G5780" t="s">
        <v>124</v>
      </c>
      <c r="H5780" t="s">
        <v>6398</v>
      </c>
    </row>
    <row r="5781" spans="1:8" x14ac:dyDescent="0.2">
      <c r="A5781" t="s">
        <v>94</v>
      </c>
      <c r="B5781" t="s">
        <v>3</v>
      </c>
      <c r="C5781">
        <f>_xlfn.XLOOKUP(B5781,'2.1.trackMPD'!$R$7:$R$29,'2.1.trackMPD'!$T$7:$T$29)</f>
        <v>2</v>
      </c>
      <c r="D5781">
        <v>10</v>
      </c>
      <c r="E5781" t="s">
        <v>6396</v>
      </c>
      <c r="F5781" t="s">
        <v>110</v>
      </c>
      <c r="G5781" t="s">
        <v>140</v>
      </c>
      <c r="H5781" t="s">
        <v>6398</v>
      </c>
    </row>
    <row r="5782" spans="1:8" x14ac:dyDescent="0.2">
      <c r="A5782" t="s">
        <v>94</v>
      </c>
      <c r="B5782" t="s">
        <v>3</v>
      </c>
      <c r="C5782">
        <f>_xlfn.XLOOKUP(B5782,'2.1.trackMPD'!$R$7:$R$29,'2.1.trackMPD'!$T$7:$T$29)</f>
        <v>2</v>
      </c>
      <c r="D5782">
        <v>10</v>
      </c>
      <c r="E5782" t="s">
        <v>6396</v>
      </c>
      <c r="F5782" t="s">
        <v>111</v>
      </c>
      <c r="G5782" t="s">
        <v>124</v>
      </c>
      <c r="H5782" t="s">
        <v>6398</v>
      </c>
    </row>
    <row r="5783" spans="1:8" x14ac:dyDescent="0.2">
      <c r="A5783" t="s">
        <v>94</v>
      </c>
      <c r="B5783" t="s">
        <v>3</v>
      </c>
      <c r="C5783">
        <f>_xlfn.XLOOKUP(B5783,'2.1.trackMPD'!$R$7:$R$29,'2.1.trackMPD'!$T$7:$T$29)</f>
        <v>2</v>
      </c>
      <c r="D5783">
        <v>10</v>
      </c>
      <c r="E5783" t="s">
        <v>6396</v>
      </c>
      <c r="F5783" t="s">
        <v>111</v>
      </c>
      <c r="G5783" t="s">
        <v>140</v>
      </c>
      <c r="H5783" t="s">
        <v>6398</v>
      </c>
    </row>
    <row r="5784" spans="1:8" x14ac:dyDescent="0.2">
      <c r="A5784" t="s">
        <v>94</v>
      </c>
      <c r="B5784" t="s">
        <v>3</v>
      </c>
      <c r="C5784">
        <f>_xlfn.XLOOKUP(B5784,'2.1.trackMPD'!$R$7:$R$29,'2.1.trackMPD'!$T$7:$T$29)</f>
        <v>2</v>
      </c>
      <c r="D5784">
        <v>10</v>
      </c>
      <c r="E5784" t="s">
        <v>6396</v>
      </c>
      <c r="F5784" t="s">
        <v>110</v>
      </c>
      <c r="G5784" t="s">
        <v>124</v>
      </c>
      <c r="H5784" t="s">
        <v>6399</v>
      </c>
    </row>
    <row r="5785" spans="1:8" x14ac:dyDescent="0.2">
      <c r="A5785" t="s">
        <v>94</v>
      </c>
      <c r="B5785" t="s">
        <v>3</v>
      </c>
      <c r="C5785">
        <f>_xlfn.XLOOKUP(B5785,'2.1.trackMPD'!$R$7:$R$29,'2.1.trackMPD'!$T$7:$T$29)</f>
        <v>2</v>
      </c>
      <c r="D5785">
        <v>10</v>
      </c>
      <c r="E5785" t="s">
        <v>6396</v>
      </c>
      <c r="F5785" t="s">
        <v>110</v>
      </c>
      <c r="G5785" t="s">
        <v>140</v>
      </c>
      <c r="H5785" t="s">
        <v>6399</v>
      </c>
    </row>
    <row r="5786" spans="1:8" x14ac:dyDescent="0.2">
      <c r="A5786" t="s">
        <v>94</v>
      </c>
      <c r="B5786" t="s">
        <v>3</v>
      </c>
      <c r="C5786">
        <f>_xlfn.XLOOKUP(B5786,'2.1.trackMPD'!$R$7:$R$29,'2.1.trackMPD'!$T$7:$T$29)</f>
        <v>2</v>
      </c>
      <c r="D5786">
        <v>100</v>
      </c>
      <c r="E5786" t="s">
        <v>6396</v>
      </c>
      <c r="F5786" t="s">
        <v>110</v>
      </c>
      <c r="G5786" t="s">
        <v>124</v>
      </c>
      <c r="H5786" t="s">
        <v>6398</v>
      </c>
    </row>
    <row r="5787" spans="1:8" x14ac:dyDescent="0.2">
      <c r="A5787" t="s">
        <v>94</v>
      </c>
      <c r="B5787" t="s">
        <v>3</v>
      </c>
      <c r="C5787">
        <f>_xlfn.XLOOKUP(B5787,'2.1.trackMPD'!$R$7:$R$29,'2.1.trackMPD'!$T$7:$T$29)</f>
        <v>2</v>
      </c>
      <c r="D5787">
        <v>100</v>
      </c>
      <c r="E5787" t="s">
        <v>6396</v>
      </c>
      <c r="F5787" t="s">
        <v>110</v>
      </c>
      <c r="G5787" t="s">
        <v>140</v>
      </c>
      <c r="H5787" t="s">
        <v>6398</v>
      </c>
    </row>
    <row r="5788" spans="1:8" x14ac:dyDescent="0.2">
      <c r="A5788" t="s">
        <v>94</v>
      </c>
      <c r="B5788" t="s">
        <v>3</v>
      </c>
      <c r="C5788">
        <f>_xlfn.XLOOKUP(B5788,'2.1.trackMPD'!$R$7:$R$29,'2.1.trackMPD'!$T$7:$T$29)</f>
        <v>2</v>
      </c>
      <c r="D5788">
        <v>100</v>
      </c>
      <c r="E5788" t="s">
        <v>6396</v>
      </c>
      <c r="F5788" t="s">
        <v>111</v>
      </c>
      <c r="G5788" t="s">
        <v>124</v>
      </c>
      <c r="H5788" t="s">
        <v>6398</v>
      </c>
    </row>
    <row r="5789" spans="1:8" x14ac:dyDescent="0.2">
      <c r="A5789" t="s">
        <v>94</v>
      </c>
      <c r="B5789" t="s">
        <v>3</v>
      </c>
      <c r="C5789">
        <f>_xlfn.XLOOKUP(B5789,'2.1.trackMPD'!$R$7:$R$29,'2.1.trackMPD'!$T$7:$T$29)</f>
        <v>2</v>
      </c>
      <c r="D5789">
        <v>100</v>
      </c>
      <c r="E5789" t="s">
        <v>6396</v>
      </c>
      <c r="F5789" t="s">
        <v>111</v>
      </c>
      <c r="G5789" t="s">
        <v>140</v>
      </c>
      <c r="H5789" t="s">
        <v>6398</v>
      </c>
    </row>
    <row r="5790" spans="1:8" x14ac:dyDescent="0.2">
      <c r="A5790" t="s">
        <v>94</v>
      </c>
      <c r="B5790" t="s">
        <v>3</v>
      </c>
      <c r="C5790">
        <f>_xlfn.XLOOKUP(B5790,'2.1.trackMPD'!$R$7:$R$29,'2.1.trackMPD'!$T$7:$T$29)</f>
        <v>2</v>
      </c>
      <c r="D5790">
        <v>100</v>
      </c>
      <c r="E5790" t="s">
        <v>6396</v>
      </c>
      <c r="F5790" t="s">
        <v>110</v>
      </c>
      <c r="G5790" t="s">
        <v>124</v>
      </c>
      <c r="H5790" t="s">
        <v>6399</v>
      </c>
    </row>
    <row r="5791" spans="1:8" x14ac:dyDescent="0.2">
      <c r="A5791" t="s">
        <v>94</v>
      </c>
      <c r="B5791" t="s">
        <v>3</v>
      </c>
      <c r="C5791">
        <f>_xlfn.XLOOKUP(B5791,'2.1.trackMPD'!$R$7:$R$29,'2.1.trackMPD'!$T$7:$T$29)</f>
        <v>2</v>
      </c>
      <c r="D5791">
        <v>100</v>
      </c>
      <c r="E5791" t="s">
        <v>6396</v>
      </c>
      <c r="F5791" t="s">
        <v>110</v>
      </c>
      <c r="G5791" t="s">
        <v>140</v>
      </c>
      <c r="H5791" t="s">
        <v>6399</v>
      </c>
    </row>
    <row r="5792" spans="1:8" x14ac:dyDescent="0.2">
      <c r="A5792" t="s">
        <v>94</v>
      </c>
      <c r="B5792" t="s">
        <v>3</v>
      </c>
      <c r="C5792">
        <f>_xlfn.XLOOKUP(B5792,'2.1.trackMPD'!$R$7:$R$29,'2.1.trackMPD'!$T$7:$T$29)</f>
        <v>2</v>
      </c>
      <c r="D5792">
        <v>1000</v>
      </c>
      <c r="E5792" t="s">
        <v>6396</v>
      </c>
      <c r="F5792" t="s">
        <v>110</v>
      </c>
      <c r="G5792" t="s">
        <v>124</v>
      </c>
      <c r="H5792" t="s">
        <v>6398</v>
      </c>
    </row>
    <row r="5793" spans="1:8" x14ac:dyDescent="0.2">
      <c r="A5793" t="s">
        <v>94</v>
      </c>
      <c r="B5793" t="s">
        <v>3</v>
      </c>
      <c r="C5793">
        <f>_xlfn.XLOOKUP(B5793,'2.1.trackMPD'!$R$7:$R$29,'2.1.trackMPD'!$T$7:$T$29)</f>
        <v>2</v>
      </c>
      <c r="D5793">
        <v>1000</v>
      </c>
      <c r="E5793" t="s">
        <v>6396</v>
      </c>
      <c r="F5793" t="s">
        <v>110</v>
      </c>
      <c r="G5793" t="s">
        <v>140</v>
      </c>
      <c r="H5793" t="s">
        <v>6398</v>
      </c>
    </row>
    <row r="5794" spans="1:8" x14ac:dyDescent="0.2">
      <c r="A5794" t="s">
        <v>94</v>
      </c>
      <c r="B5794" t="s">
        <v>3</v>
      </c>
      <c r="C5794">
        <f>_xlfn.XLOOKUP(B5794,'2.1.trackMPD'!$R$7:$R$29,'2.1.trackMPD'!$T$7:$T$29)</f>
        <v>2</v>
      </c>
      <c r="D5794">
        <v>1000</v>
      </c>
      <c r="E5794" t="s">
        <v>6396</v>
      </c>
      <c r="F5794" t="s">
        <v>111</v>
      </c>
      <c r="G5794" t="s">
        <v>124</v>
      </c>
      <c r="H5794" t="s">
        <v>6398</v>
      </c>
    </row>
    <row r="5795" spans="1:8" x14ac:dyDescent="0.2">
      <c r="A5795" t="s">
        <v>94</v>
      </c>
      <c r="B5795" t="s">
        <v>3</v>
      </c>
      <c r="C5795">
        <f>_xlfn.XLOOKUP(B5795,'2.1.trackMPD'!$R$7:$R$29,'2.1.trackMPD'!$T$7:$T$29)</f>
        <v>2</v>
      </c>
      <c r="D5795">
        <v>1000</v>
      </c>
      <c r="E5795" t="s">
        <v>6396</v>
      </c>
      <c r="F5795" t="s">
        <v>111</v>
      </c>
      <c r="G5795" t="s">
        <v>140</v>
      </c>
      <c r="H5795" t="s">
        <v>6398</v>
      </c>
    </row>
    <row r="5796" spans="1:8" x14ac:dyDescent="0.2">
      <c r="A5796" t="s">
        <v>94</v>
      </c>
      <c r="B5796" t="s">
        <v>3</v>
      </c>
      <c r="C5796">
        <f>_xlfn.XLOOKUP(B5796,'2.1.trackMPD'!$R$7:$R$29,'2.1.trackMPD'!$T$7:$T$29)</f>
        <v>2</v>
      </c>
      <c r="D5796">
        <v>1000</v>
      </c>
      <c r="E5796" t="s">
        <v>6396</v>
      </c>
      <c r="F5796" t="s">
        <v>110</v>
      </c>
      <c r="G5796" t="s">
        <v>124</v>
      </c>
      <c r="H5796" t="s">
        <v>6399</v>
      </c>
    </row>
    <row r="5797" spans="1:8" x14ac:dyDescent="0.2">
      <c r="A5797" t="s">
        <v>94</v>
      </c>
      <c r="B5797" t="s">
        <v>3</v>
      </c>
      <c r="C5797">
        <f>_xlfn.XLOOKUP(B5797,'2.1.trackMPD'!$R$7:$R$29,'2.1.trackMPD'!$T$7:$T$29)</f>
        <v>2</v>
      </c>
      <c r="D5797">
        <v>1000</v>
      </c>
      <c r="E5797" t="s">
        <v>6396</v>
      </c>
      <c r="F5797" t="s">
        <v>110</v>
      </c>
      <c r="G5797" t="s">
        <v>140</v>
      </c>
      <c r="H5797" t="s">
        <v>6399</v>
      </c>
    </row>
    <row r="5798" spans="1:8" x14ac:dyDescent="0.2">
      <c r="A5798" t="s">
        <v>94</v>
      </c>
      <c r="B5798" t="s">
        <v>3</v>
      </c>
      <c r="C5798">
        <f>_xlfn.XLOOKUP(B5798,'2.1.trackMPD'!$R$7:$R$29,'2.1.trackMPD'!$T$7:$T$29)</f>
        <v>2</v>
      </c>
      <c r="D5798">
        <v>5000</v>
      </c>
      <c r="E5798" t="s">
        <v>6396</v>
      </c>
      <c r="F5798" t="s">
        <v>110</v>
      </c>
      <c r="G5798" t="s">
        <v>124</v>
      </c>
      <c r="H5798" t="s">
        <v>6398</v>
      </c>
    </row>
    <row r="5799" spans="1:8" x14ac:dyDescent="0.2">
      <c r="A5799" t="s">
        <v>94</v>
      </c>
      <c r="B5799" t="s">
        <v>3</v>
      </c>
      <c r="C5799">
        <f>_xlfn.XLOOKUP(B5799,'2.1.trackMPD'!$R$7:$R$29,'2.1.trackMPD'!$T$7:$T$29)</f>
        <v>2</v>
      </c>
      <c r="D5799">
        <v>5000</v>
      </c>
      <c r="E5799" t="s">
        <v>6396</v>
      </c>
      <c r="F5799" t="s">
        <v>110</v>
      </c>
      <c r="G5799" t="s">
        <v>140</v>
      </c>
      <c r="H5799" t="s">
        <v>6398</v>
      </c>
    </row>
    <row r="5800" spans="1:8" x14ac:dyDescent="0.2">
      <c r="A5800" t="s">
        <v>94</v>
      </c>
      <c r="B5800" t="s">
        <v>3</v>
      </c>
      <c r="C5800">
        <f>_xlfn.XLOOKUP(B5800,'2.1.trackMPD'!$R$7:$R$29,'2.1.trackMPD'!$T$7:$T$29)</f>
        <v>2</v>
      </c>
      <c r="D5800">
        <v>5000</v>
      </c>
      <c r="E5800" t="s">
        <v>6396</v>
      </c>
      <c r="F5800" t="s">
        <v>111</v>
      </c>
      <c r="G5800" t="s">
        <v>124</v>
      </c>
      <c r="H5800" t="s">
        <v>6398</v>
      </c>
    </row>
    <row r="5801" spans="1:8" x14ac:dyDescent="0.2">
      <c r="A5801" t="s">
        <v>94</v>
      </c>
      <c r="B5801" t="s">
        <v>3</v>
      </c>
      <c r="C5801">
        <f>_xlfn.XLOOKUP(B5801,'2.1.trackMPD'!$R$7:$R$29,'2.1.trackMPD'!$T$7:$T$29)</f>
        <v>2</v>
      </c>
      <c r="D5801">
        <v>5000</v>
      </c>
      <c r="E5801" t="s">
        <v>6396</v>
      </c>
      <c r="F5801" t="s">
        <v>111</v>
      </c>
      <c r="G5801" t="s">
        <v>140</v>
      </c>
      <c r="H5801" t="s">
        <v>6398</v>
      </c>
    </row>
    <row r="5802" spans="1:8" x14ac:dyDescent="0.2">
      <c r="A5802" t="s">
        <v>94</v>
      </c>
      <c r="B5802" t="s">
        <v>3</v>
      </c>
      <c r="C5802">
        <f>_xlfn.XLOOKUP(B5802,'2.1.trackMPD'!$R$7:$R$29,'2.1.trackMPD'!$T$7:$T$29)</f>
        <v>2</v>
      </c>
      <c r="D5802">
        <v>5000</v>
      </c>
      <c r="E5802" t="s">
        <v>6396</v>
      </c>
      <c r="F5802" t="s">
        <v>110</v>
      </c>
      <c r="G5802" t="s">
        <v>124</v>
      </c>
      <c r="H5802" t="s">
        <v>6399</v>
      </c>
    </row>
    <row r="5803" spans="1:8" x14ac:dyDescent="0.2">
      <c r="A5803" t="s">
        <v>94</v>
      </c>
      <c r="B5803" t="s">
        <v>3</v>
      </c>
      <c r="C5803">
        <f>_xlfn.XLOOKUP(B5803,'2.1.trackMPD'!$R$7:$R$29,'2.1.trackMPD'!$T$7:$T$29)</f>
        <v>2</v>
      </c>
      <c r="D5803">
        <v>5000</v>
      </c>
      <c r="E5803" t="s">
        <v>6396</v>
      </c>
      <c r="F5803" t="s">
        <v>110</v>
      </c>
      <c r="G5803" t="s">
        <v>140</v>
      </c>
      <c r="H5803" t="s">
        <v>6399</v>
      </c>
    </row>
    <row r="5804" spans="1:8" x14ac:dyDescent="0.2">
      <c r="A5804" t="s">
        <v>94</v>
      </c>
      <c r="B5804" t="s">
        <v>3</v>
      </c>
      <c r="C5804">
        <f>_xlfn.XLOOKUP(B5804,'2.1.trackMPD'!$R$7:$R$29,'2.1.trackMPD'!$T$7:$T$29)</f>
        <v>2</v>
      </c>
      <c r="D5804">
        <v>1</v>
      </c>
      <c r="E5804" t="s">
        <v>6400</v>
      </c>
      <c r="F5804" t="s">
        <v>110</v>
      </c>
      <c r="G5804" t="s">
        <v>124</v>
      </c>
      <c r="H5804" t="s">
        <v>6398</v>
      </c>
    </row>
    <row r="5805" spans="1:8" x14ac:dyDescent="0.2">
      <c r="A5805" t="s">
        <v>94</v>
      </c>
      <c r="B5805" t="s">
        <v>3</v>
      </c>
      <c r="C5805">
        <f>_xlfn.XLOOKUP(B5805,'2.1.trackMPD'!$R$7:$R$29,'2.1.trackMPD'!$T$7:$T$29)</f>
        <v>2</v>
      </c>
      <c r="D5805">
        <v>1</v>
      </c>
      <c r="E5805" t="s">
        <v>6400</v>
      </c>
      <c r="F5805" t="s">
        <v>110</v>
      </c>
      <c r="G5805" t="s">
        <v>140</v>
      </c>
      <c r="H5805" t="s">
        <v>6398</v>
      </c>
    </row>
    <row r="5806" spans="1:8" x14ac:dyDescent="0.2">
      <c r="A5806" t="s">
        <v>94</v>
      </c>
      <c r="B5806" t="s">
        <v>3</v>
      </c>
      <c r="C5806">
        <f>_xlfn.XLOOKUP(B5806,'2.1.trackMPD'!$R$7:$R$29,'2.1.trackMPD'!$T$7:$T$29)</f>
        <v>2</v>
      </c>
      <c r="D5806">
        <v>1</v>
      </c>
      <c r="E5806" t="s">
        <v>6400</v>
      </c>
      <c r="F5806" t="s">
        <v>111</v>
      </c>
      <c r="G5806" t="s">
        <v>124</v>
      </c>
      <c r="H5806" t="s">
        <v>6398</v>
      </c>
    </row>
    <row r="5807" spans="1:8" x14ac:dyDescent="0.2">
      <c r="A5807" t="s">
        <v>94</v>
      </c>
      <c r="B5807" t="s">
        <v>3</v>
      </c>
      <c r="C5807">
        <f>_xlfn.XLOOKUP(B5807,'2.1.trackMPD'!$R$7:$R$29,'2.1.trackMPD'!$T$7:$T$29)</f>
        <v>2</v>
      </c>
      <c r="D5807">
        <v>1</v>
      </c>
      <c r="E5807" t="s">
        <v>6400</v>
      </c>
      <c r="F5807" t="s">
        <v>111</v>
      </c>
      <c r="G5807" t="s">
        <v>140</v>
      </c>
      <c r="H5807" t="s">
        <v>6398</v>
      </c>
    </row>
    <row r="5808" spans="1:8" x14ac:dyDescent="0.2">
      <c r="A5808" t="s">
        <v>94</v>
      </c>
      <c r="B5808" t="s">
        <v>3</v>
      </c>
      <c r="C5808">
        <f>_xlfn.XLOOKUP(B5808,'2.1.trackMPD'!$R$7:$R$29,'2.1.trackMPD'!$T$7:$T$29)</f>
        <v>2</v>
      </c>
      <c r="D5808">
        <v>1</v>
      </c>
      <c r="E5808" t="s">
        <v>6400</v>
      </c>
      <c r="F5808" t="s">
        <v>110</v>
      </c>
      <c r="G5808" t="s">
        <v>124</v>
      </c>
      <c r="H5808" t="s">
        <v>6399</v>
      </c>
    </row>
    <row r="5809" spans="1:8" x14ac:dyDescent="0.2">
      <c r="A5809" t="s">
        <v>94</v>
      </c>
      <c r="B5809" t="s">
        <v>3</v>
      </c>
      <c r="C5809">
        <f>_xlfn.XLOOKUP(B5809,'2.1.trackMPD'!$R$7:$R$29,'2.1.trackMPD'!$T$7:$T$29)</f>
        <v>2</v>
      </c>
      <c r="D5809">
        <v>1</v>
      </c>
      <c r="E5809" t="s">
        <v>6400</v>
      </c>
      <c r="F5809" t="s">
        <v>110</v>
      </c>
      <c r="G5809" t="s">
        <v>140</v>
      </c>
      <c r="H5809" t="s">
        <v>6399</v>
      </c>
    </row>
    <row r="5810" spans="1:8" x14ac:dyDescent="0.2">
      <c r="A5810" t="s">
        <v>94</v>
      </c>
      <c r="B5810" t="s">
        <v>3</v>
      </c>
      <c r="C5810">
        <f>_xlfn.XLOOKUP(B5810,'2.1.trackMPD'!$R$7:$R$29,'2.1.trackMPD'!$T$7:$T$29)</f>
        <v>2</v>
      </c>
      <c r="D5810">
        <v>10</v>
      </c>
      <c r="E5810" t="s">
        <v>6400</v>
      </c>
      <c r="F5810" t="s">
        <v>110</v>
      </c>
      <c r="G5810" t="s">
        <v>124</v>
      </c>
      <c r="H5810" t="s">
        <v>6398</v>
      </c>
    </row>
    <row r="5811" spans="1:8" x14ac:dyDescent="0.2">
      <c r="A5811" t="s">
        <v>94</v>
      </c>
      <c r="B5811" t="s">
        <v>3</v>
      </c>
      <c r="C5811">
        <f>_xlfn.XLOOKUP(B5811,'2.1.trackMPD'!$R$7:$R$29,'2.1.trackMPD'!$T$7:$T$29)</f>
        <v>2</v>
      </c>
      <c r="D5811">
        <v>10</v>
      </c>
      <c r="E5811" t="s">
        <v>6400</v>
      </c>
      <c r="F5811" t="s">
        <v>110</v>
      </c>
      <c r="G5811" t="s">
        <v>140</v>
      </c>
      <c r="H5811" t="s">
        <v>6398</v>
      </c>
    </row>
    <row r="5812" spans="1:8" x14ac:dyDescent="0.2">
      <c r="A5812" t="s">
        <v>94</v>
      </c>
      <c r="B5812" t="s">
        <v>3</v>
      </c>
      <c r="C5812">
        <f>_xlfn.XLOOKUP(B5812,'2.1.trackMPD'!$R$7:$R$29,'2.1.trackMPD'!$T$7:$T$29)</f>
        <v>2</v>
      </c>
      <c r="D5812">
        <v>10</v>
      </c>
      <c r="E5812" t="s">
        <v>6400</v>
      </c>
      <c r="F5812" t="s">
        <v>111</v>
      </c>
      <c r="G5812" t="s">
        <v>124</v>
      </c>
      <c r="H5812" t="s">
        <v>6398</v>
      </c>
    </row>
    <row r="5813" spans="1:8" x14ac:dyDescent="0.2">
      <c r="A5813" t="s">
        <v>94</v>
      </c>
      <c r="B5813" t="s">
        <v>3</v>
      </c>
      <c r="C5813">
        <f>_xlfn.XLOOKUP(B5813,'2.1.trackMPD'!$R$7:$R$29,'2.1.trackMPD'!$T$7:$T$29)</f>
        <v>2</v>
      </c>
      <c r="D5813">
        <v>10</v>
      </c>
      <c r="E5813" t="s">
        <v>6400</v>
      </c>
      <c r="F5813" t="s">
        <v>111</v>
      </c>
      <c r="G5813" t="s">
        <v>140</v>
      </c>
      <c r="H5813" t="s">
        <v>6398</v>
      </c>
    </row>
    <row r="5814" spans="1:8" x14ac:dyDescent="0.2">
      <c r="A5814" t="s">
        <v>94</v>
      </c>
      <c r="B5814" t="s">
        <v>3</v>
      </c>
      <c r="C5814">
        <f>_xlfn.XLOOKUP(B5814,'2.1.trackMPD'!$R$7:$R$29,'2.1.trackMPD'!$T$7:$T$29)</f>
        <v>2</v>
      </c>
      <c r="D5814">
        <v>10</v>
      </c>
      <c r="E5814" t="s">
        <v>6400</v>
      </c>
      <c r="F5814" t="s">
        <v>110</v>
      </c>
      <c r="G5814" t="s">
        <v>124</v>
      </c>
      <c r="H5814" t="s">
        <v>6399</v>
      </c>
    </row>
    <row r="5815" spans="1:8" x14ac:dyDescent="0.2">
      <c r="A5815" t="s">
        <v>94</v>
      </c>
      <c r="B5815" t="s">
        <v>3</v>
      </c>
      <c r="C5815">
        <f>_xlfn.XLOOKUP(B5815,'2.1.trackMPD'!$R$7:$R$29,'2.1.trackMPD'!$T$7:$T$29)</f>
        <v>2</v>
      </c>
      <c r="D5815">
        <v>10</v>
      </c>
      <c r="E5815" t="s">
        <v>6400</v>
      </c>
      <c r="F5815" t="s">
        <v>110</v>
      </c>
      <c r="G5815" t="s">
        <v>140</v>
      </c>
      <c r="H5815" t="s">
        <v>6399</v>
      </c>
    </row>
    <row r="5816" spans="1:8" x14ac:dyDescent="0.2">
      <c r="A5816" t="s">
        <v>94</v>
      </c>
      <c r="B5816" t="s">
        <v>3</v>
      </c>
      <c r="C5816">
        <f>_xlfn.XLOOKUP(B5816,'2.1.trackMPD'!$R$7:$R$29,'2.1.trackMPD'!$T$7:$T$29)</f>
        <v>2</v>
      </c>
      <c r="D5816">
        <v>100</v>
      </c>
      <c r="E5816" t="s">
        <v>6400</v>
      </c>
      <c r="F5816" t="s">
        <v>110</v>
      </c>
      <c r="G5816" t="s">
        <v>124</v>
      </c>
      <c r="H5816" t="s">
        <v>6398</v>
      </c>
    </row>
    <row r="5817" spans="1:8" x14ac:dyDescent="0.2">
      <c r="A5817" t="s">
        <v>94</v>
      </c>
      <c r="B5817" t="s">
        <v>3</v>
      </c>
      <c r="C5817">
        <f>_xlfn.XLOOKUP(B5817,'2.1.trackMPD'!$R$7:$R$29,'2.1.trackMPD'!$T$7:$T$29)</f>
        <v>2</v>
      </c>
      <c r="D5817">
        <v>100</v>
      </c>
      <c r="E5817" t="s">
        <v>6400</v>
      </c>
      <c r="F5817" t="s">
        <v>110</v>
      </c>
      <c r="G5817" t="s">
        <v>140</v>
      </c>
      <c r="H5817" t="s">
        <v>6398</v>
      </c>
    </row>
    <row r="5818" spans="1:8" x14ac:dyDescent="0.2">
      <c r="A5818" t="s">
        <v>94</v>
      </c>
      <c r="B5818" t="s">
        <v>3</v>
      </c>
      <c r="C5818">
        <f>_xlfn.XLOOKUP(B5818,'2.1.trackMPD'!$R$7:$R$29,'2.1.trackMPD'!$T$7:$T$29)</f>
        <v>2</v>
      </c>
      <c r="D5818">
        <v>100</v>
      </c>
      <c r="E5818" t="s">
        <v>6400</v>
      </c>
      <c r="F5818" t="s">
        <v>111</v>
      </c>
      <c r="G5818" t="s">
        <v>124</v>
      </c>
      <c r="H5818" t="s">
        <v>6398</v>
      </c>
    </row>
    <row r="5819" spans="1:8" x14ac:dyDescent="0.2">
      <c r="A5819" t="s">
        <v>94</v>
      </c>
      <c r="B5819" t="s">
        <v>3</v>
      </c>
      <c r="C5819">
        <f>_xlfn.XLOOKUP(B5819,'2.1.trackMPD'!$R$7:$R$29,'2.1.trackMPD'!$T$7:$T$29)</f>
        <v>2</v>
      </c>
      <c r="D5819">
        <v>100</v>
      </c>
      <c r="E5819" t="s">
        <v>6400</v>
      </c>
      <c r="F5819" t="s">
        <v>111</v>
      </c>
      <c r="G5819" t="s">
        <v>140</v>
      </c>
      <c r="H5819" t="s">
        <v>6398</v>
      </c>
    </row>
    <row r="5820" spans="1:8" x14ac:dyDescent="0.2">
      <c r="A5820" t="s">
        <v>94</v>
      </c>
      <c r="B5820" t="s">
        <v>3</v>
      </c>
      <c r="C5820">
        <f>_xlfn.XLOOKUP(B5820,'2.1.trackMPD'!$R$7:$R$29,'2.1.trackMPD'!$T$7:$T$29)</f>
        <v>2</v>
      </c>
      <c r="D5820">
        <v>100</v>
      </c>
      <c r="E5820" t="s">
        <v>6400</v>
      </c>
      <c r="F5820" t="s">
        <v>110</v>
      </c>
      <c r="G5820" t="s">
        <v>124</v>
      </c>
      <c r="H5820" t="s">
        <v>6399</v>
      </c>
    </row>
    <row r="5821" spans="1:8" x14ac:dyDescent="0.2">
      <c r="A5821" t="s">
        <v>94</v>
      </c>
      <c r="B5821" t="s">
        <v>3</v>
      </c>
      <c r="C5821">
        <f>_xlfn.XLOOKUP(B5821,'2.1.trackMPD'!$R$7:$R$29,'2.1.trackMPD'!$T$7:$T$29)</f>
        <v>2</v>
      </c>
      <c r="D5821">
        <v>100</v>
      </c>
      <c r="E5821" t="s">
        <v>6400</v>
      </c>
      <c r="F5821" t="s">
        <v>110</v>
      </c>
      <c r="G5821" t="s">
        <v>140</v>
      </c>
      <c r="H5821" t="s">
        <v>6399</v>
      </c>
    </row>
    <row r="5822" spans="1:8" x14ac:dyDescent="0.2">
      <c r="A5822" t="s">
        <v>94</v>
      </c>
      <c r="B5822" t="s">
        <v>3</v>
      </c>
      <c r="C5822">
        <f>_xlfn.XLOOKUP(B5822,'2.1.trackMPD'!$R$7:$R$29,'2.1.trackMPD'!$T$7:$T$29)</f>
        <v>2</v>
      </c>
      <c r="D5822">
        <v>1000</v>
      </c>
      <c r="E5822" t="s">
        <v>6400</v>
      </c>
      <c r="F5822" t="s">
        <v>110</v>
      </c>
      <c r="G5822" t="s">
        <v>124</v>
      </c>
      <c r="H5822" t="s">
        <v>6398</v>
      </c>
    </row>
    <row r="5823" spans="1:8" x14ac:dyDescent="0.2">
      <c r="A5823" t="s">
        <v>94</v>
      </c>
      <c r="B5823" t="s">
        <v>3</v>
      </c>
      <c r="C5823">
        <f>_xlfn.XLOOKUP(B5823,'2.1.trackMPD'!$R$7:$R$29,'2.1.trackMPD'!$T$7:$T$29)</f>
        <v>2</v>
      </c>
      <c r="D5823">
        <v>1000</v>
      </c>
      <c r="E5823" t="s">
        <v>6400</v>
      </c>
      <c r="F5823" t="s">
        <v>110</v>
      </c>
      <c r="G5823" t="s">
        <v>140</v>
      </c>
      <c r="H5823" t="s">
        <v>6398</v>
      </c>
    </row>
    <row r="5824" spans="1:8" x14ac:dyDescent="0.2">
      <c r="A5824" t="s">
        <v>94</v>
      </c>
      <c r="B5824" t="s">
        <v>3</v>
      </c>
      <c r="C5824">
        <f>_xlfn.XLOOKUP(B5824,'2.1.trackMPD'!$R$7:$R$29,'2.1.trackMPD'!$T$7:$T$29)</f>
        <v>2</v>
      </c>
      <c r="D5824">
        <v>1000</v>
      </c>
      <c r="E5824" t="s">
        <v>6400</v>
      </c>
      <c r="F5824" t="s">
        <v>111</v>
      </c>
      <c r="G5824" t="s">
        <v>124</v>
      </c>
      <c r="H5824" t="s">
        <v>6398</v>
      </c>
    </row>
    <row r="5825" spans="1:8" x14ac:dyDescent="0.2">
      <c r="A5825" t="s">
        <v>94</v>
      </c>
      <c r="B5825" t="s">
        <v>3</v>
      </c>
      <c r="C5825">
        <f>_xlfn.XLOOKUP(B5825,'2.1.trackMPD'!$R$7:$R$29,'2.1.trackMPD'!$T$7:$T$29)</f>
        <v>2</v>
      </c>
      <c r="D5825">
        <v>1000</v>
      </c>
      <c r="E5825" t="s">
        <v>6400</v>
      </c>
      <c r="F5825" t="s">
        <v>111</v>
      </c>
      <c r="G5825" t="s">
        <v>140</v>
      </c>
      <c r="H5825" t="s">
        <v>6398</v>
      </c>
    </row>
    <row r="5826" spans="1:8" x14ac:dyDescent="0.2">
      <c r="A5826" t="s">
        <v>94</v>
      </c>
      <c r="B5826" t="s">
        <v>3</v>
      </c>
      <c r="C5826">
        <f>_xlfn.XLOOKUP(B5826,'2.1.trackMPD'!$R$7:$R$29,'2.1.trackMPD'!$T$7:$T$29)</f>
        <v>2</v>
      </c>
      <c r="D5826">
        <v>1000</v>
      </c>
      <c r="E5826" t="s">
        <v>6400</v>
      </c>
      <c r="F5826" t="s">
        <v>110</v>
      </c>
      <c r="G5826" t="s">
        <v>124</v>
      </c>
      <c r="H5826" t="s">
        <v>6399</v>
      </c>
    </row>
    <row r="5827" spans="1:8" x14ac:dyDescent="0.2">
      <c r="A5827" t="s">
        <v>94</v>
      </c>
      <c r="B5827" t="s">
        <v>3</v>
      </c>
      <c r="C5827">
        <f>_xlfn.XLOOKUP(B5827,'2.1.trackMPD'!$R$7:$R$29,'2.1.trackMPD'!$T$7:$T$29)</f>
        <v>2</v>
      </c>
      <c r="D5827">
        <v>1000</v>
      </c>
      <c r="E5827" t="s">
        <v>6400</v>
      </c>
      <c r="F5827" t="s">
        <v>110</v>
      </c>
      <c r="G5827" t="s">
        <v>140</v>
      </c>
      <c r="H5827" t="s">
        <v>6399</v>
      </c>
    </row>
    <row r="5828" spans="1:8" x14ac:dyDescent="0.2">
      <c r="A5828" t="s">
        <v>94</v>
      </c>
      <c r="B5828" t="s">
        <v>3</v>
      </c>
      <c r="C5828">
        <f>_xlfn.XLOOKUP(B5828,'2.1.trackMPD'!$R$7:$R$29,'2.1.trackMPD'!$T$7:$T$29)</f>
        <v>2</v>
      </c>
      <c r="D5828">
        <v>5000</v>
      </c>
      <c r="E5828" t="s">
        <v>6400</v>
      </c>
      <c r="F5828" t="s">
        <v>110</v>
      </c>
      <c r="G5828" t="s">
        <v>124</v>
      </c>
      <c r="H5828" t="s">
        <v>6398</v>
      </c>
    </row>
    <row r="5829" spans="1:8" x14ac:dyDescent="0.2">
      <c r="A5829" t="s">
        <v>94</v>
      </c>
      <c r="B5829" t="s">
        <v>3</v>
      </c>
      <c r="C5829">
        <f>_xlfn.XLOOKUP(B5829,'2.1.trackMPD'!$R$7:$R$29,'2.1.trackMPD'!$T$7:$T$29)</f>
        <v>2</v>
      </c>
      <c r="D5829">
        <v>5000</v>
      </c>
      <c r="E5829" t="s">
        <v>6400</v>
      </c>
      <c r="F5829" t="s">
        <v>110</v>
      </c>
      <c r="G5829" t="s">
        <v>140</v>
      </c>
      <c r="H5829" t="s">
        <v>6398</v>
      </c>
    </row>
    <row r="5830" spans="1:8" x14ac:dyDescent="0.2">
      <c r="A5830" t="s">
        <v>94</v>
      </c>
      <c r="B5830" t="s">
        <v>3</v>
      </c>
      <c r="C5830">
        <f>_xlfn.XLOOKUP(B5830,'2.1.trackMPD'!$R$7:$R$29,'2.1.trackMPD'!$T$7:$T$29)</f>
        <v>2</v>
      </c>
      <c r="D5830">
        <v>5000</v>
      </c>
      <c r="E5830" t="s">
        <v>6400</v>
      </c>
      <c r="F5830" t="s">
        <v>111</v>
      </c>
      <c r="G5830" t="s">
        <v>124</v>
      </c>
      <c r="H5830" t="s">
        <v>6398</v>
      </c>
    </row>
    <row r="5831" spans="1:8" x14ac:dyDescent="0.2">
      <c r="A5831" t="s">
        <v>94</v>
      </c>
      <c r="B5831" t="s">
        <v>3</v>
      </c>
      <c r="C5831">
        <f>_xlfn.XLOOKUP(B5831,'2.1.trackMPD'!$R$7:$R$29,'2.1.trackMPD'!$T$7:$T$29)</f>
        <v>2</v>
      </c>
      <c r="D5831">
        <v>5000</v>
      </c>
      <c r="E5831" t="s">
        <v>6400</v>
      </c>
      <c r="F5831" t="s">
        <v>111</v>
      </c>
      <c r="G5831" t="s">
        <v>140</v>
      </c>
      <c r="H5831" t="s">
        <v>6398</v>
      </c>
    </row>
    <row r="5832" spans="1:8" x14ac:dyDescent="0.2">
      <c r="A5832" t="s">
        <v>94</v>
      </c>
      <c r="B5832" t="s">
        <v>3</v>
      </c>
      <c r="C5832">
        <f>_xlfn.XLOOKUP(B5832,'2.1.trackMPD'!$R$7:$R$29,'2.1.trackMPD'!$T$7:$T$29)</f>
        <v>2</v>
      </c>
      <c r="D5832">
        <v>5000</v>
      </c>
      <c r="E5832" t="s">
        <v>6400</v>
      </c>
      <c r="F5832" t="s">
        <v>110</v>
      </c>
      <c r="G5832" t="s">
        <v>124</v>
      </c>
      <c r="H5832" t="s">
        <v>6399</v>
      </c>
    </row>
    <row r="5833" spans="1:8" x14ac:dyDescent="0.2">
      <c r="A5833" t="s">
        <v>94</v>
      </c>
      <c r="B5833" t="s">
        <v>3</v>
      </c>
      <c r="C5833">
        <f>_xlfn.XLOOKUP(B5833,'2.1.trackMPD'!$R$7:$R$29,'2.1.trackMPD'!$T$7:$T$29)</f>
        <v>2</v>
      </c>
      <c r="D5833">
        <v>5000</v>
      </c>
      <c r="E5833" t="s">
        <v>6400</v>
      </c>
      <c r="F5833" t="s">
        <v>110</v>
      </c>
      <c r="G5833" t="s">
        <v>140</v>
      </c>
      <c r="H5833" t="s">
        <v>6399</v>
      </c>
    </row>
    <row r="5834" spans="1:8" x14ac:dyDescent="0.2">
      <c r="A5834" t="s">
        <v>94</v>
      </c>
      <c r="B5834" t="s">
        <v>3</v>
      </c>
      <c r="C5834">
        <f>_xlfn.XLOOKUP(B5834,'2.1.trackMPD'!$R$7:$R$29,'2.1.trackMPD'!$T$7:$T$29)</f>
        <v>2</v>
      </c>
      <c r="D5834">
        <v>1</v>
      </c>
      <c r="E5834" t="s">
        <v>6401</v>
      </c>
      <c r="F5834" t="s">
        <v>110</v>
      </c>
      <c r="G5834" t="s">
        <v>124</v>
      </c>
      <c r="H5834" t="s">
        <v>6398</v>
      </c>
    </row>
    <row r="5835" spans="1:8" x14ac:dyDescent="0.2">
      <c r="A5835" t="s">
        <v>94</v>
      </c>
      <c r="B5835" t="s">
        <v>3</v>
      </c>
      <c r="C5835">
        <f>_xlfn.XLOOKUP(B5835,'2.1.trackMPD'!$R$7:$R$29,'2.1.trackMPD'!$T$7:$T$29)</f>
        <v>2</v>
      </c>
      <c r="D5835">
        <v>1</v>
      </c>
      <c r="E5835" t="s">
        <v>6401</v>
      </c>
      <c r="F5835" t="s">
        <v>110</v>
      </c>
      <c r="G5835" t="s">
        <v>140</v>
      </c>
      <c r="H5835" t="s">
        <v>6398</v>
      </c>
    </row>
    <row r="5836" spans="1:8" x14ac:dyDescent="0.2">
      <c r="A5836" t="s">
        <v>94</v>
      </c>
      <c r="B5836" t="s">
        <v>3</v>
      </c>
      <c r="C5836">
        <f>_xlfn.XLOOKUP(B5836,'2.1.trackMPD'!$R$7:$R$29,'2.1.trackMPD'!$T$7:$T$29)</f>
        <v>2</v>
      </c>
      <c r="D5836">
        <v>1</v>
      </c>
      <c r="E5836" t="s">
        <v>6401</v>
      </c>
      <c r="F5836" t="s">
        <v>111</v>
      </c>
      <c r="G5836" t="s">
        <v>124</v>
      </c>
      <c r="H5836" t="s">
        <v>6398</v>
      </c>
    </row>
    <row r="5837" spans="1:8" x14ac:dyDescent="0.2">
      <c r="A5837" t="s">
        <v>94</v>
      </c>
      <c r="B5837" t="s">
        <v>3</v>
      </c>
      <c r="C5837">
        <f>_xlfn.XLOOKUP(B5837,'2.1.trackMPD'!$R$7:$R$29,'2.1.trackMPD'!$T$7:$T$29)</f>
        <v>2</v>
      </c>
      <c r="D5837">
        <v>1</v>
      </c>
      <c r="E5837" t="s">
        <v>6401</v>
      </c>
      <c r="F5837" t="s">
        <v>111</v>
      </c>
      <c r="G5837" t="s">
        <v>140</v>
      </c>
      <c r="H5837" t="s">
        <v>6398</v>
      </c>
    </row>
    <row r="5838" spans="1:8" x14ac:dyDescent="0.2">
      <c r="A5838" t="s">
        <v>94</v>
      </c>
      <c r="B5838" t="s">
        <v>3</v>
      </c>
      <c r="C5838">
        <f>_xlfn.XLOOKUP(B5838,'2.1.trackMPD'!$R$7:$R$29,'2.1.trackMPD'!$T$7:$T$29)</f>
        <v>2</v>
      </c>
      <c r="D5838">
        <v>1</v>
      </c>
      <c r="E5838" t="s">
        <v>6401</v>
      </c>
      <c r="F5838" t="s">
        <v>110</v>
      </c>
      <c r="G5838" t="s">
        <v>124</v>
      </c>
      <c r="H5838" t="s">
        <v>6399</v>
      </c>
    </row>
    <row r="5839" spans="1:8" x14ac:dyDescent="0.2">
      <c r="A5839" t="s">
        <v>94</v>
      </c>
      <c r="B5839" t="s">
        <v>3</v>
      </c>
      <c r="C5839">
        <f>_xlfn.XLOOKUP(B5839,'2.1.trackMPD'!$R$7:$R$29,'2.1.trackMPD'!$T$7:$T$29)</f>
        <v>2</v>
      </c>
      <c r="D5839">
        <v>1</v>
      </c>
      <c r="E5839" t="s">
        <v>6401</v>
      </c>
      <c r="F5839" t="s">
        <v>110</v>
      </c>
      <c r="G5839" t="s">
        <v>140</v>
      </c>
      <c r="H5839" t="s">
        <v>6399</v>
      </c>
    </row>
    <row r="5840" spans="1:8" x14ac:dyDescent="0.2">
      <c r="A5840" t="s">
        <v>94</v>
      </c>
      <c r="B5840" t="s">
        <v>3</v>
      </c>
      <c r="C5840">
        <f>_xlfn.XLOOKUP(B5840,'2.1.trackMPD'!$R$7:$R$29,'2.1.trackMPD'!$T$7:$T$29)</f>
        <v>2</v>
      </c>
      <c r="D5840">
        <v>10</v>
      </c>
      <c r="E5840" t="s">
        <v>6401</v>
      </c>
      <c r="F5840" t="s">
        <v>110</v>
      </c>
      <c r="G5840" t="s">
        <v>124</v>
      </c>
      <c r="H5840" t="s">
        <v>6398</v>
      </c>
    </row>
    <row r="5841" spans="1:8" x14ac:dyDescent="0.2">
      <c r="A5841" t="s">
        <v>94</v>
      </c>
      <c r="B5841" t="s">
        <v>3</v>
      </c>
      <c r="C5841">
        <f>_xlfn.XLOOKUP(B5841,'2.1.trackMPD'!$R$7:$R$29,'2.1.trackMPD'!$T$7:$T$29)</f>
        <v>2</v>
      </c>
      <c r="D5841">
        <v>10</v>
      </c>
      <c r="E5841" t="s">
        <v>6401</v>
      </c>
      <c r="F5841" t="s">
        <v>110</v>
      </c>
      <c r="G5841" t="s">
        <v>140</v>
      </c>
      <c r="H5841" t="s">
        <v>6398</v>
      </c>
    </row>
    <row r="5842" spans="1:8" x14ac:dyDescent="0.2">
      <c r="A5842" t="s">
        <v>94</v>
      </c>
      <c r="B5842" t="s">
        <v>3</v>
      </c>
      <c r="C5842">
        <f>_xlfn.XLOOKUP(B5842,'2.1.trackMPD'!$R$7:$R$29,'2.1.trackMPD'!$T$7:$T$29)</f>
        <v>2</v>
      </c>
      <c r="D5842">
        <v>10</v>
      </c>
      <c r="E5842" t="s">
        <v>6401</v>
      </c>
      <c r="F5842" t="s">
        <v>111</v>
      </c>
      <c r="G5842" t="s">
        <v>124</v>
      </c>
      <c r="H5842" t="s">
        <v>6398</v>
      </c>
    </row>
    <row r="5843" spans="1:8" x14ac:dyDescent="0.2">
      <c r="A5843" t="s">
        <v>94</v>
      </c>
      <c r="B5843" t="s">
        <v>3</v>
      </c>
      <c r="C5843">
        <f>_xlfn.XLOOKUP(B5843,'2.1.trackMPD'!$R$7:$R$29,'2.1.trackMPD'!$T$7:$T$29)</f>
        <v>2</v>
      </c>
      <c r="D5843">
        <v>10</v>
      </c>
      <c r="E5843" t="s">
        <v>6401</v>
      </c>
      <c r="F5843" t="s">
        <v>111</v>
      </c>
      <c r="G5843" t="s">
        <v>140</v>
      </c>
      <c r="H5843" t="s">
        <v>6398</v>
      </c>
    </row>
    <row r="5844" spans="1:8" x14ac:dyDescent="0.2">
      <c r="A5844" t="s">
        <v>94</v>
      </c>
      <c r="B5844" t="s">
        <v>3</v>
      </c>
      <c r="C5844">
        <f>_xlfn.XLOOKUP(B5844,'2.1.trackMPD'!$R$7:$R$29,'2.1.trackMPD'!$T$7:$T$29)</f>
        <v>2</v>
      </c>
      <c r="D5844">
        <v>10</v>
      </c>
      <c r="E5844" t="s">
        <v>6401</v>
      </c>
      <c r="F5844" t="s">
        <v>110</v>
      </c>
      <c r="G5844" t="s">
        <v>124</v>
      </c>
      <c r="H5844" t="s">
        <v>6399</v>
      </c>
    </row>
    <row r="5845" spans="1:8" x14ac:dyDescent="0.2">
      <c r="A5845" t="s">
        <v>94</v>
      </c>
      <c r="B5845" t="s">
        <v>3</v>
      </c>
      <c r="C5845">
        <f>_xlfn.XLOOKUP(B5845,'2.1.trackMPD'!$R$7:$R$29,'2.1.trackMPD'!$T$7:$T$29)</f>
        <v>2</v>
      </c>
      <c r="D5845">
        <v>10</v>
      </c>
      <c r="E5845" t="s">
        <v>6401</v>
      </c>
      <c r="F5845" t="s">
        <v>110</v>
      </c>
      <c r="G5845" t="s">
        <v>140</v>
      </c>
      <c r="H5845" t="s">
        <v>6399</v>
      </c>
    </row>
    <row r="5846" spans="1:8" x14ac:dyDescent="0.2">
      <c r="A5846" t="s">
        <v>94</v>
      </c>
      <c r="B5846" t="s">
        <v>3</v>
      </c>
      <c r="C5846">
        <f>_xlfn.XLOOKUP(B5846,'2.1.trackMPD'!$R$7:$R$29,'2.1.trackMPD'!$T$7:$T$29)</f>
        <v>2</v>
      </c>
      <c r="D5846">
        <v>100</v>
      </c>
      <c r="E5846" t="s">
        <v>6401</v>
      </c>
      <c r="F5846" t="s">
        <v>110</v>
      </c>
      <c r="G5846" t="s">
        <v>124</v>
      </c>
      <c r="H5846" t="s">
        <v>6398</v>
      </c>
    </row>
    <row r="5847" spans="1:8" x14ac:dyDescent="0.2">
      <c r="A5847" t="s">
        <v>94</v>
      </c>
      <c r="B5847" t="s">
        <v>3</v>
      </c>
      <c r="C5847">
        <f>_xlfn.XLOOKUP(B5847,'2.1.trackMPD'!$R$7:$R$29,'2.1.trackMPD'!$T$7:$T$29)</f>
        <v>2</v>
      </c>
      <c r="D5847">
        <v>100</v>
      </c>
      <c r="E5847" t="s">
        <v>6401</v>
      </c>
      <c r="F5847" t="s">
        <v>110</v>
      </c>
      <c r="G5847" t="s">
        <v>140</v>
      </c>
      <c r="H5847" t="s">
        <v>6398</v>
      </c>
    </row>
    <row r="5848" spans="1:8" x14ac:dyDescent="0.2">
      <c r="A5848" t="s">
        <v>94</v>
      </c>
      <c r="B5848" t="s">
        <v>3</v>
      </c>
      <c r="C5848">
        <f>_xlfn.XLOOKUP(B5848,'2.1.trackMPD'!$R$7:$R$29,'2.1.trackMPD'!$T$7:$T$29)</f>
        <v>2</v>
      </c>
      <c r="D5848">
        <v>100</v>
      </c>
      <c r="E5848" t="s">
        <v>6401</v>
      </c>
      <c r="F5848" t="s">
        <v>111</v>
      </c>
      <c r="G5848" t="s">
        <v>124</v>
      </c>
      <c r="H5848" t="s">
        <v>6398</v>
      </c>
    </row>
    <row r="5849" spans="1:8" x14ac:dyDescent="0.2">
      <c r="A5849" t="s">
        <v>94</v>
      </c>
      <c r="B5849" t="s">
        <v>3</v>
      </c>
      <c r="C5849">
        <f>_xlfn.XLOOKUP(B5849,'2.1.trackMPD'!$R$7:$R$29,'2.1.trackMPD'!$T$7:$T$29)</f>
        <v>2</v>
      </c>
      <c r="D5849">
        <v>100</v>
      </c>
      <c r="E5849" t="s">
        <v>6401</v>
      </c>
      <c r="F5849" t="s">
        <v>111</v>
      </c>
      <c r="G5849" t="s">
        <v>140</v>
      </c>
      <c r="H5849" t="s">
        <v>6398</v>
      </c>
    </row>
    <row r="5850" spans="1:8" x14ac:dyDescent="0.2">
      <c r="A5850" t="s">
        <v>94</v>
      </c>
      <c r="B5850" t="s">
        <v>3</v>
      </c>
      <c r="C5850">
        <f>_xlfn.XLOOKUP(B5850,'2.1.trackMPD'!$R$7:$R$29,'2.1.trackMPD'!$T$7:$T$29)</f>
        <v>2</v>
      </c>
      <c r="D5850">
        <v>100</v>
      </c>
      <c r="E5850" t="s">
        <v>6401</v>
      </c>
      <c r="F5850" t="s">
        <v>110</v>
      </c>
      <c r="G5850" t="s">
        <v>124</v>
      </c>
      <c r="H5850" t="s">
        <v>6399</v>
      </c>
    </row>
    <row r="5851" spans="1:8" x14ac:dyDescent="0.2">
      <c r="A5851" t="s">
        <v>94</v>
      </c>
      <c r="B5851" t="s">
        <v>3</v>
      </c>
      <c r="C5851">
        <f>_xlfn.XLOOKUP(B5851,'2.1.trackMPD'!$R$7:$R$29,'2.1.trackMPD'!$T$7:$T$29)</f>
        <v>2</v>
      </c>
      <c r="D5851">
        <v>100</v>
      </c>
      <c r="E5851" t="s">
        <v>6401</v>
      </c>
      <c r="F5851" t="s">
        <v>110</v>
      </c>
      <c r="G5851" t="s">
        <v>140</v>
      </c>
      <c r="H5851" t="s">
        <v>6399</v>
      </c>
    </row>
    <row r="5852" spans="1:8" x14ac:dyDescent="0.2">
      <c r="A5852" t="s">
        <v>94</v>
      </c>
      <c r="B5852" t="s">
        <v>23</v>
      </c>
      <c r="C5852">
        <f>_xlfn.XLOOKUP(B5852,'2.1.trackMPD'!$R$7:$R$29,'2.1.trackMPD'!$T$7:$T$29)</f>
        <v>5</v>
      </c>
      <c r="D5852">
        <v>1</v>
      </c>
      <c r="E5852" t="s">
        <v>6396</v>
      </c>
      <c r="F5852" t="s">
        <v>110</v>
      </c>
      <c r="G5852" t="s">
        <v>124</v>
      </c>
      <c r="H5852" t="s">
        <v>6398</v>
      </c>
    </row>
    <row r="5853" spans="1:8" x14ac:dyDescent="0.2">
      <c r="A5853" t="s">
        <v>94</v>
      </c>
      <c r="B5853" t="s">
        <v>23</v>
      </c>
      <c r="C5853">
        <f>_xlfn.XLOOKUP(B5853,'2.1.trackMPD'!$R$7:$R$29,'2.1.trackMPD'!$T$7:$T$29)</f>
        <v>5</v>
      </c>
      <c r="D5853">
        <v>1</v>
      </c>
      <c r="E5853" t="s">
        <v>6396</v>
      </c>
      <c r="F5853" t="s">
        <v>110</v>
      </c>
      <c r="G5853" t="s">
        <v>140</v>
      </c>
      <c r="H5853" t="s">
        <v>6398</v>
      </c>
    </row>
    <row r="5854" spans="1:8" x14ac:dyDescent="0.2">
      <c r="A5854" t="s">
        <v>94</v>
      </c>
      <c r="B5854" t="s">
        <v>23</v>
      </c>
      <c r="C5854">
        <f>_xlfn.XLOOKUP(B5854,'2.1.trackMPD'!$R$7:$R$29,'2.1.trackMPD'!$T$7:$T$29)</f>
        <v>5</v>
      </c>
      <c r="D5854">
        <v>1</v>
      </c>
      <c r="E5854" t="s">
        <v>6396</v>
      </c>
      <c r="F5854" t="s">
        <v>111</v>
      </c>
      <c r="G5854" t="s">
        <v>124</v>
      </c>
      <c r="H5854" t="s">
        <v>6398</v>
      </c>
    </row>
    <row r="5855" spans="1:8" x14ac:dyDescent="0.2">
      <c r="A5855" t="s">
        <v>94</v>
      </c>
      <c r="B5855" t="s">
        <v>23</v>
      </c>
      <c r="C5855">
        <f>_xlfn.XLOOKUP(B5855,'2.1.trackMPD'!$R$7:$R$29,'2.1.trackMPD'!$T$7:$T$29)</f>
        <v>5</v>
      </c>
      <c r="D5855">
        <v>1</v>
      </c>
      <c r="E5855" t="s">
        <v>6396</v>
      </c>
      <c r="F5855" t="s">
        <v>111</v>
      </c>
      <c r="G5855" t="s">
        <v>140</v>
      </c>
      <c r="H5855" t="s">
        <v>6398</v>
      </c>
    </row>
    <row r="5856" spans="1:8" x14ac:dyDescent="0.2">
      <c r="A5856" t="s">
        <v>94</v>
      </c>
      <c r="B5856" t="s">
        <v>23</v>
      </c>
      <c r="C5856">
        <f>_xlfn.XLOOKUP(B5856,'2.1.trackMPD'!$R$7:$R$29,'2.1.trackMPD'!$T$7:$T$29)</f>
        <v>5</v>
      </c>
      <c r="D5856">
        <v>1</v>
      </c>
      <c r="E5856" t="s">
        <v>6396</v>
      </c>
      <c r="F5856" t="s">
        <v>110</v>
      </c>
      <c r="G5856" t="s">
        <v>124</v>
      </c>
      <c r="H5856" t="s">
        <v>6399</v>
      </c>
    </row>
    <row r="5857" spans="1:8" x14ac:dyDescent="0.2">
      <c r="A5857" t="s">
        <v>94</v>
      </c>
      <c r="B5857" t="s">
        <v>23</v>
      </c>
      <c r="C5857">
        <f>_xlfn.XLOOKUP(B5857,'2.1.trackMPD'!$R$7:$R$29,'2.1.trackMPD'!$T$7:$T$29)</f>
        <v>5</v>
      </c>
      <c r="D5857">
        <v>1</v>
      </c>
      <c r="E5857" t="s">
        <v>6396</v>
      </c>
      <c r="F5857" t="s">
        <v>110</v>
      </c>
      <c r="G5857" t="s">
        <v>140</v>
      </c>
      <c r="H5857" t="s">
        <v>6399</v>
      </c>
    </row>
    <row r="5858" spans="1:8" x14ac:dyDescent="0.2">
      <c r="A5858" t="s">
        <v>94</v>
      </c>
      <c r="B5858" t="s">
        <v>23</v>
      </c>
      <c r="C5858">
        <f>_xlfn.XLOOKUP(B5858,'2.1.trackMPD'!$R$7:$R$29,'2.1.trackMPD'!$T$7:$T$29)</f>
        <v>5</v>
      </c>
      <c r="D5858">
        <v>10</v>
      </c>
      <c r="E5858" t="s">
        <v>6396</v>
      </c>
      <c r="F5858" t="s">
        <v>110</v>
      </c>
      <c r="G5858" t="s">
        <v>124</v>
      </c>
      <c r="H5858" t="s">
        <v>6398</v>
      </c>
    </row>
    <row r="5859" spans="1:8" x14ac:dyDescent="0.2">
      <c r="A5859" t="s">
        <v>94</v>
      </c>
      <c r="B5859" t="s">
        <v>23</v>
      </c>
      <c r="C5859">
        <f>_xlfn.XLOOKUP(B5859,'2.1.trackMPD'!$R$7:$R$29,'2.1.trackMPD'!$T$7:$T$29)</f>
        <v>5</v>
      </c>
      <c r="D5859">
        <v>10</v>
      </c>
      <c r="E5859" t="s">
        <v>6396</v>
      </c>
      <c r="F5859" t="s">
        <v>110</v>
      </c>
      <c r="G5859" t="s">
        <v>140</v>
      </c>
      <c r="H5859" t="s">
        <v>6398</v>
      </c>
    </row>
    <row r="5860" spans="1:8" x14ac:dyDescent="0.2">
      <c r="A5860" t="s">
        <v>94</v>
      </c>
      <c r="B5860" t="s">
        <v>23</v>
      </c>
      <c r="C5860">
        <f>_xlfn.XLOOKUP(B5860,'2.1.trackMPD'!$R$7:$R$29,'2.1.trackMPD'!$T$7:$T$29)</f>
        <v>5</v>
      </c>
      <c r="D5860">
        <v>10</v>
      </c>
      <c r="E5860" t="s">
        <v>6396</v>
      </c>
      <c r="F5860" t="s">
        <v>111</v>
      </c>
      <c r="G5860" t="s">
        <v>124</v>
      </c>
      <c r="H5860" t="s">
        <v>6398</v>
      </c>
    </row>
    <row r="5861" spans="1:8" x14ac:dyDescent="0.2">
      <c r="A5861" t="s">
        <v>94</v>
      </c>
      <c r="B5861" t="s">
        <v>23</v>
      </c>
      <c r="C5861">
        <f>_xlfn.XLOOKUP(B5861,'2.1.trackMPD'!$R$7:$R$29,'2.1.trackMPD'!$T$7:$T$29)</f>
        <v>5</v>
      </c>
      <c r="D5861">
        <v>10</v>
      </c>
      <c r="E5861" t="s">
        <v>6396</v>
      </c>
      <c r="F5861" t="s">
        <v>111</v>
      </c>
      <c r="G5861" t="s">
        <v>140</v>
      </c>
      <c r="H5861" t="s">
        <v>6398</v>
      </c>
    </row>
    <row r="5862" spans="1:8" x14ac:dyDescent="0.2">
      <c r="A5862" t="s">
        <v>94</v>
      </c>
      <c r="B5862" t="s">
        <v>23</v>
      </c>
      <c r="C5862">
        <f>_xlfn.XLOOKUP(B5862,'2.1.trackMPD'!$R$7:$R$29,'2.1.trackMPD'!$T$7:$T$29)</f>
        <v>5</v>
      </c>
      <c r="D5862">
        <v>10</v>
      </c>
      <c r="E5862" t="s">
        <v>6396</v>
      </c>
      <c r="F5862" t="s">
        <v>110</v>
      </c>
      <c r="G5862" t="s">
        <v>124</v>
      </c>
      <c r="H5862" t="s">
        <v>6399</v>
      </c>
    </row>
    <row r="5863" spans="1:8" x14ac:dyDescent="0.2">
      <c r="A5863" t="s">
        <v>94</v>
      </c>
      <c r="B5863" t="s">
        <v>23</v>
      </c>
      <c r="C5863">
        <f>_xlfn.XLOOKUP(B5863,'2.1.trackMPD'!$R$7:$R$29,'2.1.trackMPD'!$T$7:$T$29)</f>
        <v>5</v>
      </c>
      <c r="D5863">
        <v>10</v>
      </c>
      <c r="E5863" t="s">
        <v>6396</v>
      </c>
      <c r="F5863" t="s">
        <v>110</v>
      </c>
      <c r="G5863" t="s">
        <v>140</v>
      </c>
      <c r="H5863" t="s">
        <v>6399</v>
      </c>
    </row>
    <row r="5864" spans="1:8" x14ac:dyDescent="0.2">
      <c r="A5864" t="s">
        <v>94</v>
      </c>
      <c r="B5864" t="s">
        <v>23</v>
      </c>
      <c r="C5864">
        <f>_xlfn.XLOOKUP(B5864,'2.1.trackMPD'!$R$7:$R$29,'2.1.trackMPD'!$T$7:$T$29)</f>
        <v>5</v>
      </c>
      <c r="D5864">
        <v>100</v>
      </c>
      <c r="E5864" t="s">
        <v>6396</v>
      </c>
      <c r="F5864" t="s">
        <v>110</v>
      </c>
      <c r="G5864" t="s">
        <v>124</v>
      </c>
      <c r="H5864" t="s">
        <v>6398</v>
      </c>
    </row>
    <row r="5865" spans="1:8" x14ac:dyDescent="0.2">
      <c r="A5865" t="s">
        <v>94</v>
      </c>
      <c r="B5865" t="s">
        <v>23</v>
      </c>
      <c r="C5865">
        <f>_xlfn.XLOOKUP(B5865,'2.1.trackMPD'!$R$7:$R$29,'2.1.trackMPD'!$T$7:$T$29)</f>
        <v>5</v>
      </c>
      <c r="D5865">
        <v>100</v>
      </c>
      <c r="E5865" t="s">
        <v>6396</v>
      </c>
      <c r="F5865" t="s">
        <v>110</v>
      </c>
      <c r="G5865" t="s">
        <v>140</v>
      </c>
      <c r="H5865" t="s">
        <v>6398</v>
      </c>
    </row>
    <row r="5866" spans="1:8" x14ac:dyDescent="0.2">
      <c r="A5866" t="s">
        <v>94</v>
      </c>
      <c r="B5866" t="s">
        <v>23</v>
      </c>
      <c r="C5866">
        <f>_xlfn.XLOOKUP(B5866,'2.1.trackMPD'!$R$7:$R$29,'2.1.trackMPD'!$T$7:$T$29)</f>
        <v>5</v>
      </c>
      <c r="D5866">
        <v>100</v>
      </c>
      <c r="E5866" t="s">
        <v>6396</v>
      </c>
      <c r="F5866" t="s">
        <v>111</v>
      </c>
      <c r="G5866" t="s">
        <v>124</v>
      </c>
      <c r="H5866" t="s">
        <v>6398</v>
      </c>
    </row>
    <row r="5867" spans="1:8" x14ac:dyDescent="0.2">
      <c r="A5867" t="s">
        <v>94</v>
      </c>
      <c r="B5867" t="s">
        <v>23</v>
      </c>
      <c r="C5867">
        <f>_xlfn.XLOOKUP(B5867,'2.1.trackMPD'!$R$7:$R$29,'2.1.trackMPD'!$T$7:$T$29)</f>
        <v>5</v>
      </c>
      <c r="D5867">
        <v>100</v>
      </c>
      <c r="E5867" t="s">
        <v>6396</v>
      </c>
      <c r="F5867" t="s">
        <v>111</v>
      </c>
      <c r="G5867" t="s">
        <v>140</v>
      </c>
      <c r="H5867" t="s">
        <v>6398</v>
      </c>
    </row>
    <row r="5868" spans="1:8" x14ac:dyDescent="0.2">
      <c r="A5868" t="s">
        <v>94</v>
      </c>
      <c r="B5868" t="s">
        <v>23</v>
      </c>
      <c r="C5868">
        <f>_xlfn.XLOOKUP(B5868,'2.1.trackMPD'!$R$7:$R$29,'2.1.trackMPD'!$T$7:$T$29)</f>
        <v>5</v>
      </c>
      <c r="D5868">
        <v>100</v>
      </c>
      <c r="E5868" t="s">
        <v>6396</v>
      </c>
      <c r="F5868" t="s">
        <v>110</v>
      </c>
      <c r="G5868" t="s">
        <v>124</v>
      </c>
      <c r="H5868" t="s">
        <v>6399</v>
      </c>
    </row>
    <row r="5869" spans="1:8" x14ac:dyDescent="0.2">
      <c r="A5869" t="s">
        <v>94</v>
      </c>
      <c r="B5869" t="s">
        <v>23</v>
      </c>
      <c r="C5869">
        <f>_xlfn.XLOOKUP(B5869,'2.1.trackMPD'!$R$7:$R$29,'2.1.trackMPD'!$T$7:$T$29)</f>
        <v>5</v>
      </c>
      <c r="D5869">
        <v>100</v>
      </c>
      <c r="E5869" t="s">
        <v>6396</v>
      </c>
      <c r="F5869" t="s">
        <v>110</v>
      </c>
      <c r="G5869" t="s">
        <v>140</v>
      </c>
      <c r="H5869" t="s">
        <v>6399</v>
      </c>
    </row>
    <row r="5870" spans="1:8" x14ac:dyDescent="0.2">
      <c r="A5870" t="s">
        <v>94</v>
      </c>
      <c r="B5870" t="s">
        <v>23</v>
      </c>
      <c r="C5870">
        <f>_xlfn.XLOOKUP(B5870,'2.1.trackMPD'!$R$7:$R$29,'2.1.trackMPD'!$T$7:$T$29)</f>
        <v>5</v>
      </c>
      <c r="D5870">
        <v>1000</v>
      </c>
      <c r="E5870" t="s">
        <v>6396</v>
      </c>
      <c r="F5870" t="s">
        <v>110</v>
      </c>
      <c r="G5870" t="s">
        <v>124</v>
      </c>
      <c r="H5870" t="s">
        <v>6398</v>
      </c>
    </row>
    <row r="5871" spans="1:8" x14ac:dyDescent="0.2">
      <c r="A5871" t="s">
        <v>94</v>
      </c>
      <c r="B5871" t="s">
        <v>23</v>
      </c>
      <c r="C5871">
        <f>_xlfn.XLOOKUP(B5871,'2.1.trackMPD'!$R$7:$R$29,'2.1.trackMPD'!$T$7:$T$29)</f>
        <v>5</v>
      </c>
      <c r="D5871">
        <v>1000</v>
      </c>
      <c r="E5871" t="s">
        <v>6396</v>
      </c>
      <c r="F5871" t="s">
        <v>110</v>
      </c>
      <c r="G5871" t="s">
        <v>140</v>
      </c>
      <c r="H5871" t="s">
        <v>6398</v>
      </c>
    </row>
    <row r="5872" spans="1:8" x14ac:dyDescent="0.2">
      <c r="A5872" t="s">
        <v>94</v>
      </c>
      <c r="B5872" t="s">
        <v>23</v>
      </c>
      <c r="C5872">
        <f>_xlfn.XLOOKUP(B5872,'2.1.trackMPD'!$R$7:$R$29,'2.1.trackMPD'!$T$7:$T$29)</f>
        <v>5</v>
      </c>
      <c r="D5872">
        <v>1000</v>
      </c>
      <c r="E5872" t="s">
        <v>6396</v>
      </c>
      <c r="F5872" t="s">
        <v>111</v>
      </c>
      <c r="G5872" t="s">
        <v>124</v>
      </c>
      <c r="H5872" t="s">
        <v>6398</v>
      </c>
    </row>
    <row r="5873" spans="1:8" x14ac:dyDescent="0.2">
      <c r="A5873" t="s">
        <v>94</v>
      </c>
      <c r="B5873" t="s">
        <v>23</v>
      </c>
      <c r="C5873">
        <f>_xlfn.XLOOKUP(B5873,'2.1.trackMPD'!$R$7:$R$29,'2.1.trackMPD'!$T$7:$T$29)</f>
        <v>5</v>
      </c>
      <c r="D5873">
        <v>1000</v>
      </c>
      <c r="E5873" t="s">
        <v>6396</v>
      </c>
      <c r="F5873" t="s">
        <v>111</v>
      </c>
      <c r="G5873" t="s">
        <v>140</v>
      </c>
      <c r="H5873" t="s">
        <v>6398</v>
      </c>
    </row>
    <row r="5874" spans="1:8" x14ac:dyDescent="0.2">
      <c r="A5874" t="s">
        <v>94</v>
      </c>
      <c r="B5874" t="s">
        <v>23</v>
      </c>
      <c r="C5874">
        <f>_xlfn.XLOOKUP(B5874,'2.1.trackMPD'!$R$7:$R$29,'2.1.trackMPD'!$T$7:$T$29)</f>
        <v>5</v>
      </c>
      <c r="D5874">
        <v>1000</v>
      </c>
      <c r="E5874" t="s">
        <v>6396</v>
      </c>
      <c r="F5874" t="s">
        <v>110</v>
      </c>
      <c r="G5874" t="s">
        <v>124</v>
      </c>
      <c r="H5874" t="s">
        <v>6399</v>
      </c>
    </row>
    <row r="5875" spans="1:8" x14ac:dyDescent="0.2">
      <c r="A5875" t="s">
        <v>94</v>
      </c>
      <c r="B5875" t="s">
        <v>23</v>
      </c>
      <c r="C5875">
        <f>_xlfn.XLOOKUP(B5875,'2.1.trackMPD'!$R$7:$R$29,'2.1.trackMPD'!$T$7:$T$29)</f>
        <v>5</v>
      </c>
      <c r="D5875">
        <v>1000</v>
      </c>
      <c r="E5875" t="s">
        <v>6396</v>
      </c>
      <c r="F5875" t="s">
        <v>110</v>
      </c>
      <c r="G5875" t="s">
        <v>140</v>
      </c>
      <c r="H5875" t="s">
        <v>6399</v>
      </c>
    </row>
    <row r="5876" spans="1:8" x14ac:dyDescent="0.2">
      <c r="A5876" t="s">
        <v>94</v>
      </c>
      <c r="B5876" t="s">
        <v>23</v>
      </c>
      <c r="C5876">
        <f>_xlfn.XLOOKUP(B5876,'2.1.trackMPD'!$R$7:$R$29,'2.1.trackMPD'!$T$7:$T$29)</f>
        <v>5</v>
      </c>
      <c r="D5876">
        <v>5000</v>
      </c>
      <c r="E5876" t="s">
        <v>6396</v>
      </c>
      <c r="F5876" t="s">
        <v>110</v>
      </c>
      <c r="G5876" t="s">
        <v>124</v>
      </c>
      <c r="H5876" t="s">
        <v>6398</v>
      </c>
    </row>
    <row r="5877" spans="1:8" x14ac:dyDescent="0.2">
      <c r="A5877" t="s">
        <v>94</v>
      </c>
      <c r="B5877" t="s">
        <v>23</v>
      </c>
      <c r="C5877">
        <f>_xlfn.XLOOKUP(B5877,'2.1.trackMPD'!$R$7:$R$29,'2.1.trackMPD'!$T$7:$T$29)</f>
        <v>5</v>
      </c>
      <c r="D5877">
        <v>5000</v>
      </c>
      <c r="E5877" t="s">
        <v>6396</v>
      </c>
      <c r="F5877" t="s">
        <v>110</v>
      </c>
      <c r="G5877" t="s">
        <v>140</v>
      </c>
      <c r="H5877" t="s">
        <v>6398</v>
      </c>
    </row>
    <row r="5878" spans="1:8" x14ac:dyDescent="0.2">
      <c r="A5878" t="s">
        <v>94</v>
      </c>
      <c r="B5878" t="s">
        <v>23</v>
      </c>
      <c r="C5878">
        <f>_xlfn.XLOOKUP(B5878,'2.1.trackMPD'!$R$7:$R$29,'2.1.trackMPD'!$T$7:$T$29)</f>
        <v>5</v>
      </c>
      <c r="D5878">
        <v>5000</v>
      </c>
      <c r="E5878" t="s">
        <v>6396</v>
      </c>
      <c r="F5878" t="s">
        <v>111</v>
      </c>
      <c r="G5878" t="s">
        <v>124</v>
      </c>
      <c r="H5878" t="s">
        <v>6398</v>
      </c>
    </row>
    <row r="5879" spans="1:8" x14ac:dyDescent="0.2">
      <c r="A5879" t="s">
        <v>94</v>
      </c>
      <c r="B5879" t="s">
        <v>23</v>
      </c>
      <c r="C5879">
        <f>_xlfn.XLOOKUP(B5879,'2.1.trackMPD'!$R$7:$R$29,'2.1.trackMPD'!$T$7:$T$29)</f>
        <v>5</v>
      </c>
      <c r="D5879">
        <v>5000</v>
      </c>
      <c r="E5879" t="s">
        <v>6396</v>
      </c>
      <c r="F5879" t="s">
        <v>111</v>
      </c>
      <c r="G5879" t="s">
        <v>140</v>
      </c>
      <c r="H5879" t="s">
        <v>6398</v>
      </c>
    </row>
    <row r="5880" spans="1:8" x14ac:dyDescent="0.2">
      <c r="A5880" t="s">
        <v>94</v>
      </c>
      <c r="B5880" t="s">
        <v>23</v>
      </c>
      <c r="C5880">
        <f>_xlfn.XLOOKUP(B5880,'2.1.trackMPD'!$R$7:$R$29,'2.1.trackMPD'!$T$7:$T$29)</f>
        <v>5</v>
      </c>
      <c r="D5880">
        <v>5000</v>
      </c>
      <c r="E5880" t="s">
        <v>6396</v>
      </c>
      <c r="F5880" t="s">
        <v>110</v>
      </c>
      <c r="G5880" t="s">
        <v>124</v>
      </c>
      <c r="H5880" t="s">
        <v>6399</v>
      </c>
    </row>
    <row r="5881" spans="1:8" x14ac:dyDescent="0.2">
      <c r="A5881" t="s">
        <v>94</v>
      </c>
      <c r="B5881" t="s">
        <v>23</v>
      </c>
      <c r="C5881">
        <f>_xlfn.XLOOKUP(B5881,'2.1.trackMPD'!$R$7:$R$29,'2.1.trackMPD'!$T$7:$T$29)</f>
        <v>5</v>
      </c>
      <c r="D5881">
        <v>5000</v>
      </c>
      <c r="E5881" t="s">
        <v>6396</v>
      </c>
      <c r="F5881" t="s">
        <v>110</v>
      </c>
      <c r="G5881" t="s">
        <v>140</v>
      </c>
      <c r="H5881" t="s">
        <v>6399</v>
      </c>
    </row>
    <row r="5882" spans="1:8" x14ac:dyDescent="0.2">
      <c r="A5882" t="s">
        <v>94</v>
      </c>
      <c r="B5882" t="s">
        <v>23</v>
      </c>
      <c r="C5882">
        <f>_xlfn.XLOOKUP(B5882,'2.1.trackMPD'!$R$7:$R$29,'2.1.trackMPD'!$T$7:$T$29)</f>
        <v>5</v>
      </c>
      <c r="D5882">
        <v>1</v>
      </c>
      <c r="E5882" t="s">
        <v>6400</v>
      </c>
      <c r="F5882" t="s">
        <v>110</v>
      </c>
      <c r="G5882" t="s">
        <v>124</v>
      </c>
      <c r="H5882" t="s">
        <v>6398</v>
      </c>
    </row>
    <row r="5883" spans="1:8" x14ac:dyDescent="0.2">
      <c r="A5883" t="s">
        <v>94</v>
      </c>
      <c r="B5883" t="s">
        <v>23</v>
      </c>
      <c r="C5883">
        <f>_xlfn.XLOOKUP(B5883,'2.1.trackMPD'!$R$7:$R$29,'2.1.trackMPD'!$T$7:$T$29)</f>
        <v>5</v>
      </c>
      <c r="D5883">
        <v>1</v>
      </c>
      <c r="E5883" t="s">
        <v>6400</v>
      </c>
      <c r="F5883" t="s">
        <v>110</v>
      </c>
      <c r="G5883" t="s">
        <v>140</v>
      </c>
      <c r="H5883" t="s">
        <v>6398</v>
      </c>
    </row>
    <row r="5884" spans="1:8" x14ac:dyDescent="0.2">
      <c r="A5884" t="s">
        <v>94</v>
      </c>
      <c r="B5884" t="s">
        <v>23</v>
      </c>
      <c r="C5884">
        <f>_xlfn.XLOOKUP(B5884,'2.1.trackMPD'!$R$7:$R$29,'2.1.trackMPD'!$T$7:$T$29)</f>
        <v>5</v>
      </c>
      <c r="D5884">
        <v>1</v>
      </c>
      <c r="E5884" t="s">
        <v>6400</v>
      </c>
      <c r="F5884" t="s">
        <v>111</v>
      </c>
      <c r="G5884" t="s">
        <v>124</v>
      </c>
      <c r="H5884" t="s">
        <v>6398</v>
      </c>
    </row>
    <row r="5885" spans="1:8" x14ac:dyDescent="0.2">
      <c r="A5885" t="s">
        <v>94</v>
      </c>
      <c r="B5885" t="s">
        <v>23</v>
      </c>
      <c r="C5885">
        <f>_xlfn.XLOOKUP(B5885,'2.1.trackMPD'!$R$7:$R$29,'2.1.trackMPD'!$T$7:$T$29)</f>
        <v>5</v>
      </c>
      <c r="D5885">
        <v>1</v>
      </c>
      <c r="E5885" t="s">
        <v>6400</v>
      </c>
      <c r="F5885" t="s">
        <v>111</v>
      </c>
      <c r="G5885" t="s">
        <v>140</v>
      </c>
      <c r="H5885" t="s">
        <v>6398</v>
      </c>
    </row>
    <row r="5886" spans="1:8" x14ac:dyDescent="0.2">
      <c r="A5886" t="s">
        <v>94</v>
      </c>
      <c r="B5886" t="s">
        <v>23</v>
      </c>
      <c r="C5886">
        <f>_xlfn.XLOOKUP(B5886,'2.1.trackMPD'!$R$7:$R$29,'2.1.trackMPD'!$T$7:$T$29)</f>
        <v>5</v>
      </c>
      <c r="D5886">
        <v>1</v>
      </c>
      <c r="E5886" t="s">
        <v>6400</v>
      </c>
      <c r="F5886" t="s">
        <v>110</v>
      </c>
      <c r="G5886" t="s">
        <v>124</v>
      </c>
      <c r="H5886" t="s">
        <v>6399</v>
      </c>
    </row>
    <row r="5887" spans="1:8" x14ac:dyDescent="0.2">
      <c r="A5887" t="s">
        <v>94</v>
      </c>
      <c r="B5887" t="s">
        <v>23</v>
      </c>
      <c r="C5887">
        <f>_xlfn.XLOOKUP(B5887,'2.1.trackMPD'!$R$7:$R$29,'2.1.trackMPD'!$T$7:$T$29)</f>
        <v>5</v>
      </c>
      <c r="D5887">
        <v>1</v>
      </c>
      <c r="E5887" t="s">
        <v>6400</v>
      </c>
      <c r="F5887" t="s">
        <v>110</v>
      </c>
      <c r="G5887" t="s">
        <v>140</v>
      </c>
      <c r="H5887" t="s">
        <v>6399</v>
      </c>
    </row>
    <row r="5888" spans="1:8" x14ac:dyDescent="0.2">
      <c r="A5888" t="s">
        <v>94</v>
      </c>
      <c r="B5888" t="s">
        <v>23</v>
      </c>
      <c r="C5888">
        <f>_xlfn.XLOOKUP(B5888,'2.1.trackMPD'!$R$7:$R$29,'2.1.trackMPD'!$T$7:$T$29)</f>
        <v>5</v>
      </c>
      <c r="D5888">
        <v>10</v>
      </c>
      <c r="E5888" t="s">
        <v>6400</v>
      </c>
      <c r="F5888" t="s">
        <v>110</v>
      </c>
      <c r="G5888" t="s">
        <v>124</v>
      </c>
      <c r="H5888" t="s">
        <v>6398</v>
      </c>
    </row>
    <row r="5889" spans="1:8" x14ac:dyDescent="0.2">
      <c r="A5889" t="s">
        <v>94</v>
      </c>
      <c r="B5889" t="s">
        <v>23</v>
      </c>
      <c r="C5889">
        <f>_xlfn.XLOOKUP(B5889,'2.1.trackMPD'!$R$7:$R$29,'2.1.trackMPD'!$T$7:$T$29)</f>
        <v>5</v>
      </c>
      <c r="D5889">
        <v>10</v>
      </c>
      <c r="E5889" t="s">
        <v>6400</v>
      </c>
      <c r="F5889" t="s">
        <v>110</v>
      </c>
      <c r="G5889" t="s">
        <v>140</v>
      </c>
      <c r="H5889" t="s">
        <v>6398</v>
      </c>
    </row>
    <row r="5890" spans="1:8" x14ac:dyDescent="0.2">
      <c r="A5890" t="s">
        <v>94</v>
      </c>
      <c r="B5890" t="s">
        <v>23</v>
      </c>
      <c r="C5890">
        <f>_xlfn.XLOOKUP(B5890,'2.1.trackMPD'!$R$7:$R$29,'2.1.trackMPD'!$T$7:$T$29)</f>
        <v>5</v>
      </c>
      <c r="D5890">
        <v>10</v>
      </c>
      <c r="E5890" t="s">
        <v>6400</v>
      </c>
      <c r="F5890" t="s">
        <v>111</v>
      </c>
      <c r="G5890" t="s">
        <v>124</v>
      </c>
      <c r="H5890" t="s">
        <v>6398</v>
      </c>
    </row>
    <row r="5891" spans="1:8" x14ac:dyDescent="0.2">
      <c r="A5891" t="s">
        <v>94</v>
      </c>
      <c r="B5891" t="s">
        <v>23</v>
      </c>
      <c r="C5891">
        <f>_xlfn.XLOOKUP(B5891,'2.1.trackMPD'!$R$7:$R$29,'2.1.trackMPD'!$T$7:$T$29)</f>
        <v>5</v>
      </c>
      <c r="D5891">
        <v>10</v>
      </c>
      <c r="E5891" t="s">
        <v>6400</v>
      </c>
      <c r="F5891" t="s">
        <v>111</v>
      </c>
      <c r="G5891" t="s">
        <v>140</v>
      </c>
      <c r="H5891" t="s">
        <v>6398</v>
      </c>
    </row>
    <row r="5892" spans="1:8" x14ac:dyDescent="0.2">
      <c r="A5892" t="s">
        <v>94</v>
      </c>
      <c r="B5892" t="s">
        <v>23</v>
      </c>
      <c r="C5892">
        <f>_xlfn.XLOOKUP(B5892,'2.1.trackMPD'!$R$7:$R$29,'2.1.trackMPD'!$T$7:$T$29)</f>
        <v>5</v>
      </c>
      <c r="D5892">
        <v>10</v>
      </c>
      <c r="E5892" t="s">
        <v>6400</v>
      </c>
      <c r="F5892" t="s">
        <v>110</v>
      </c>
      <c r="G5892" t="s">
        <v>124</v>
      </c>
      <c r="H5892" t="s">
        <v>6399</v>
      </c>
    </row>
    <row r="5893" spans="1:8" x14ac:dyDescent="0.2">
      <c r="A5893" t="s">
        <v>94</v>
      </c>
      <c r="B5893" t="s">
        <v>23</v>
      </c>
      <c r="C5893">
        <f>_xlfn.XLOOKUP(B5893,'2.1.trackMPD'!$R$7:$R$29,'2.1.trackMPD'!$T$7:$T$29)</f>
        <v>5</v>
      </c>
      <c r="D5893">
        <v>10</v>
      </c>
      <c r="E5893" t="s">
        <v>6400</v>
      </c>
      <c r="F5893" t="s">
        <v>110</v>
      </c>
      <c r="G5893" t="s">
        <v>140</v>
      </c>
      <c r="H5893" t="s">
        <v>6399</v>
      </c>
    </row>
    <row r="5894" spans="1:8" x14ac:dyDescent="0.2">
      <c r="A5894" t="s">
        <v>94</v>
      </c>
      <c r="B5894" t="s">
        <v>23</v>
      </c>
      <c r="C5894">
        <f>_xlfn.XLOOKUP(B5894,'2.1.trackMPD'!$R$7:$R$29,'2.1.trackMPD'!$T$7:$T$29)</f>
        <v>5</v>
      </c>
      <c r="D5894">
        <v>100</v>
      </c>
      <c r="E5894" t="s">
        <v>6400</v>
      </c>
      <c r="F5894" t="s">
        <v>110</v>
      </c>
      <c r="G5894" t="s">
        <v>124</v>
      </c>
      <c r="H5894" t="s">
        <v>6398</v>
      </c>
    </row>
    <row r="5895" spans="1:8" x14ac:dyDescent="0.2">
      <c r="A5895" t="s">
        <v>94</v>
      </c>
      <c r="B5895" t="s">
        <v>23</v>
      </c>
      <c r="C5895">
        <f>_xlfn.XLOOKUP(B5895,'2.1.trackMPD'!$R$7:$R$29,'2.1.trackMPD'!$T$7:$T$29)</f>
        <v>5</v>
      </c>
      <c r="D5895">
        <v>100</v>
      </c>
      <c r="E5895" t="s">
        <v>6400</v>
      </c>
      <c r="F5895" t="s">
        <v>110</v>
      </c>
      <c r="G5895" t="s">
        <v>140</v>
      </c>
      <c r="H5895" t="s">
        <v>6398</v>
      </c>
    </row>
    <row r="5896" spans="1:8" x14ac:dyDescent="0.2">
      <c r="A5896" t="s">
        <v>94</v>
      </c>
      <c r="B5896" t="s">
        <v>23</v>
      </c>
      <c r="C5896">
        <f>_xlfn.XLOOKUP(B5896,'2.1.trackMPD'!$R$7:$R$29,'2.1.trackMPD'!$T$7:$T$29)</f>
        <v>5</v>
      </c>
      <c r="D5896">
        <v>100</v>
      </c>
      <c r="E5896" t="s">
        <v>6400</v>
      </c>
      <c r="F5896" t="s">
        <v>111</v>
      </c>
      <c r="G5896" t="s">
        <v>124</v>
      </c>
      <c r="H5896" t="s">
        <v>6398</v>
      </c>
    </row>
    <row r="5897" spans="1:8" x14ac:dyDescent="0.2">
      <c r="A5897" t="s">
        <v>94</v>
      </c>
      <c r="B5897" t="s">
        <v>23</v>
      </c>
      <c r="C5897">
        <f>_xlfn.XLOOKUP(B5897,'2.1.trackMPD'!$R$7:$R$29,'2.1.trackMPD'!$T$7:$T$29)</f>
        <v>5</v>
      </c>
      <c r="D5897">
        <v>100</v>
      </c>
      <c r="E5897" t="s">
        <v>6400</v>
      </c>
      <c r="F5897" t="s">
        <v>111</v>
      </c>
      <c r="G5897" t="s">
        <v>140</v>
      </c>
      <c r="H5897" t="s">
        <v>6398</v>
      </c>
    </row>
    <row r="5898" spans="1:8" x14ac:dyDescent="0.2">
      <c r="A5898" t="s">
        <v>94</v>
      </c>
      <c r="B5898" t="s">
        <v>23</v>
      </c>
      <c r="C5898">
        <f>_xlfn.XLOOKUP(B5898,'2.1.trackMPD'!$R$7:$R$29,'2.1.trackMPD'!$T$7:$T$29)</f>
        <v>5</v>
      </c>
      <c r="D5898">
        <v>100</v>
      </c>
      <c r="E5898" t="s">
        <v>6400</v>
      </c>
      <c r="F5898" t="s">
        <v>110</v>
      </c>
      <c r="G5898" t="s">
        <v>124</v>
      </c>
      <c r="H5898" t="s">
        <v>6399</v>
      </c>
    </row>
    <row r="5899" spans="1:8" x14ac:dyDescent="0.2">
      <c r="A5899" t="s">
        <v>94</v>
      </c>
      <c r="B5899" t="s">
        <v>23</v>
      </c>
      <c r="C5899">
        <f>_xlfn.XLOOKUP(B5899,'2.1.trackMPD'!$R$7:$R$29,'2.1.trackMPD'!$T$7:$T$29)</f>
        <v>5</v>
      </c>
      <c r="D5899">
        <v>100</v>
      </c>
      <c r="E5899" t="s">
        <v>6400</v>
      </c>
      <c r="F5899" t="s">
        <v>110</v>
      </c>
      <c r="G5899" t="s">
        <v>140</v>
      </c>
      <c r="H5899" t="s">
        <v>6399</v>
      </c>
    </row>
    <row r="5900" spans="1:8" x14ac:dyDescent="0.2">
      <c r="A5900" t="s">
        <v>94</v>
      </c>
      <c r="B5900" t="s">
        <v>23</v>
      </c>
      <c r="C5900">
        <f>_xlfn.XLOOKUP(B5900,'2.1.trackMPD'!$R$7:$R$29,'2.1.trackMPD'!$T$7:$T$29)</f>
        <v>5</v>
      </c>
      <c r="D5900">
        <v>1000</v>
      </c>
      <c r="E5900" t="s">
        <v>6400</v>
      </c>
      <c r="F5900" t="s">
        <v>110</v>
      </c>
      <c r="G5900" t="s">
        <v>124</v>
      </c>
      <c r="H5900" t="s">
        <v>6398</v>
      </c>
    </row>
    <row r="5901" spans="1:8" x14ac:dyDescent="0.2">
      <c r="A5901" t="s">
        <v>94</v>
      </c>
      <c r="B5901" t="s">
        <v>23</v>
      </c>
      <c r="C5901">
        <f>_xlfn.XLOOKUP(B5901,'2.1.trackMPD'!$R$7:$R$29,'2.1.trackMPD'!$T$7:$T$29)</f>
        <v>5</v>
      </c>
      <c r="D5901">
        <v>1000</v>
      </c>
      <c r="E5901" t="s">
        <v>6400</v>
      </c>
      <c r="F5901" t="s">
        <v>110</v>
      </c>
      <c r="G5901" t="s">
        <v>140</v>
      </c>
      <c r="H5901" t="s">
        <v>6398</v>
      </c>
    </row>
    <row r="5902" spans="1:8" x14ac:dyDescent="0.2">
      <c r="A5902" t="s">
        <v>94</v>
      </c>
      <c r="B5902" t="s">
        <v>23</v>
      </c>
      <c r="C5902">
        <f>_xlfn.XLOOKUP(B5902,'2.1.trackMPD'!$R$7:$R$29,'2.1.trackMPD'!$T$7:$T$29)</f>
        <v>5</v>
      </c>
      <c r="D5902">
        <v>1000</v>
      </c>
      <c r="E5902" t="s">
        <v>6400</v>
      </c>
      <c r="F5902" t="s">
        <v>111</v>
      </c>
      <c r="G5902" t="s">
        <v>124</v>
      </c>
      <c r="H5902" t="s">
        <v>6398</v>
      </c>
    </row>
    <row r="5903" spans="1:8" x14ac:dyDescent="0.2">
      <c r="A5903" t="s">
        <v>94</v>
      </c>
      <c r="B5903" t="s">
        <v>23</v>
      </c>
      <c r="C5903">
        <f>_xlfn.XLOOKUP(B5903,'2.1.trackMPD'!$R$7:$R$29,'2.1.trackMPD'!$T$7:$T$29)</f>
        <v>5</v>
      </c>
      <c r="D5903">
        <v>1000</v>
      </c>
      <c r="E5903" t="s">
        <v>6400</v>
      </c>
      <c r="F5903" t="s">
        <v>111</v>
      </c>
      <c r="G5903" t="s">
        <v>140</v>
      </c>
      <c r="H5903" t="s">
        <v>6398</v>
      </c>
    </row>
    <row r="5904" spans="1:8" x14ac:dyDescent="0.2">
      <c r="A5904" t="s">
        <v>94</v>
      </c>
      <c r="B5904" t="s">
        <v>23</v>
      </c>
      <c r="C5904">
        <f>_xlfn.XLOOKUP(B5904,'2.1.trackMPD'!$R$7:$R$29,'2.1.trackMPD'!$T$7:$T$29)</f>
        <v>5</v>
      </c>
      <c r="D5904">
        <v>1000</v>
      </c>
      <c r="E5904" t="s">
        <v>6400</v>
      </c>
      <c r="F5904" t="s">
        <v>110</v>
      </c>
      <c r="G5904" t="s">
        <v>124</v>
      </c>
      <c r="H5904" t="s">
        <v>6399</v>
      </c>
    </row>
    <row r="5905" spans="1:8" x14ac:dyDescent="0.2">
      <c r="A5905" t="s">
        <v>94</v>
      </c>
      <c r="B5905" t="s">
        <v>23</v>
      </c>
      <c r="C5905">
        <f>_xlfn.XLOOKUP(B5905,'2.1.trackMPD'!$R$7:$R$29,'2.1.trackMPD'!$T$7:$T$29)</f>
        <v>5</v>
      </c>
      <c r="D5905">
        <v>1000</v>
      </c>
      <c r="E5905" t="s">
        <v>6400</v>
      </c>
      <c r="F5905" t="s">
        <v>110</v>
      </c>
      <c r="G5905" t="s">
        <v>140</v>
      </c>
      <c r="H5905" t="s">
        <v>6399</v>
      </c>
    </row>
    <row r="5906" spans="1:8" x14ac:dyDescent="0.2">
      <c r="A5906" t="s">
        <v>94</v>
      </c>
      <c r="B5906" t="s">
        <v>23</v>
      </c>
      <c r="C5906">
        <f>_xlfn.XLOOKUP(B5906,'2.1.trackMPD'!$R$7:$R$29,'2.1.trackMPD'!$T$7:$T$29)</f>
        <v>5</v>
      </c>
      <c r="D5906">
        <v>5000</v>
      </c>
      <c r="E5906" t="s">
        <v>6400</v>
      </c>
      <c r="F5906" t="s">
        <v>110</v>
      </c>
      <c r="G5906" t="s">
        <v>124</v>
      </c>
      <c r="H5906" t="s">
        <v>6398</v>
      </c>
    </row>
    <row r="5907" spans="1:8" x14ac:dyDescent="0.2">
      <c r="A5907" t="s">
        <v>94</v>
      </c>
      <c r="B5907" t="s">
        <v>23</v>
      </c>
      <c r="C5907">
        <f>_xlfn.XLOOKUP(B5907,'2.1.trackMPD'!$R$7:$R$29,'2.1.trackMPD'!$T$7:$T$29)</f>
        <v>5</v>
      </c>
      <c r="D5907">
        <v>5000</v>
      </c>
      <c r="E5907" t="s">
        <v>6400</v>
      </c>
      <c r="F5907" t="s">
        <v>110</v>
      </c>
      <c r="G5907" t="s">
        <v>140</v>
      </c>
      <c r="H5907" t="s">
        <v>6398</v>
      </c>
    </row>
    <row r="5908" spans="1:8" x14ac:dyDescent="0.2">
      <c r="A5908" t="s">
        <v>94</v>
      </c>
      <c r="B5908" t="s">
        <v>23</v>
      </c>
      <c r="C5908">
        <f>_xlfn.XLOOKUP(B5908,'2.1.trackMPD'!$R$7:$R$29,'2.1.trackMPD'!$T$7:$T$29)</f>
        <v>5</v>
      </c>
      <c r="D5908">
        <v>5000</v>
      </c>
      <c r="E5908" t="s">
        <v>6400</v>
      </c>
      <c r="F5908" t="s">
        <v>111</v>
      </c>
      <c r="G5908" t="s">
        <v>124</v>
      </c>
      <c r="H5908" t="s">
        <v>6398</v>
      </c>
    </row>
    <row r="5909" spans="1:8" x14ac:dyDescent="0.2">
      <c r="A5909" t="s">
        <v>94</v>
      </c>
      <c r="B5909" t="s">
        <v>23</v>
      </c>
      <c r="C5909">
        <f>_xlfn.XLOOKUP(B5909,'2.1.trackMPD'!$R$7:$R$29,'2.1.trackMPD'!$T$7:$T$29)</f>
        <v>5</v>
      </c>
      <c r="D5909">
        <v>5000</v>
      </c>
      <c r="E5909" t="s">
        <v>6400</v>
      </c>
      <c r="F5909" t="s">
        <v>111</v>
      </c>
      <c r="G5909" t="s">
        <v>140</v>
      </c>
      <c r="H5909" t="s">
        <v>6398</v>
      </c>
    </row>
    <row r="5910" spans="1:8" x14ac:dyDescent="0.2">
      <c r="A5910" t="s">
        <v>94</v>
      </c>
      <c r="B5910" t="s">
        <v>23</v>
      </c>
      <c r="C5910">
        <f>_xlfn.XLOOKUP(B5910,'2.1.trackMPD'!$R$7:$R$29,'2.1.trackMPD'!$T$7:$T$29)</f>
        <v>5</v>
      </c>
      <c r="D5910">
        <v>5000</v>
      </c>
      <c r="E5910" t="s">
        <v>6400</v>
      </c>
      <c r="F5910" t="s">
        <v>110</v>
      </c>
      <c r="G5910" t="s">
        <v>124</v>
      </c>
      <c r="H5910" t="s">
        <v>6399</v>
      </c>
    </row>
    <row r="5911" spans="1:8" x14ac:dyDescent="0.2">
      <c r="A5911" t="s">
        <v>94</v>
      </c>
      <c r="B5911" t="s">
        <v>23</v>
      </c>
      <c r="C5911">
        <f>_xlfn.XLOOKUP(B5911,'2.1.trackMPD'!$R$7:$R$29,'2.1.trackMPD'!$T$7:$T$29)</f>
        <v>5</v>
      </c>
      <c r="D5911">
        <v>5000</v>
      </c>
      <c r="E5911" t="s">
        <v>6400</v>
      </c>
      <c r="F5911" t="s">
        <v>110</v>
      </c>
      <c r="G5911" t="s">
        <v>140</v>
      </c>
      <c r="H5911" t="s">
        <v>6399</v>
      </c>
    </row>
    <row r="5912" spans="1:8" x14ac:dyDescent="0.2">
      <c r="A5912" t="s">
        <v>94</v>
      </c>
      <c r="B5912" t="s">
        <v>23</v>
      </c>
      <c r="C5912">
        <f>_xlfn.XLOOKUP(B5912,'2.1.trackMPD'!$R$7:$R$29,'2.1.trackMPD'!$T$7:$T$29)</f>
        <v>5</v>
      </c>
      <c r="D5912">
        <v>1</v>
      </c>
      <c r="E5912" t="s">
        <v>6401</v>
      </c>
      <c r="F5912" t="s">
        <v>110</v>
      </c>
      <c r="G5912" t="s">
        <v>124</v>
      </c>
      <c r="H5912" t="s">
        <v>6398</v>
      </c>
    </row>
    <row r="5913" spans="1:8" x14ac:dyDescent="0.2">
      <c r="A5913" t="s">
        <v>94</v>
      </c>
      <c r="B5913" t="s">
        <v>23</v>
      </c>
      <c r="C5913">
        <f>_xlfn.XLOOKUP(B5913,'2.1.trackMPD'!$R$7:$R$29,'2.1.trackMPD'!$T$7:$T$29)</f>
        <v>5</v>
      </c>
      <c r="D5913">
        <v>1</v>
      </c>
      <c r="E5913" t="s">
        <v>6401</v>
      </c>
      <c r="F5913" t="s">
        <v>110</v>
      </c>
      <c r="G5913" t="s">
        <v>140</v>
      </c>
      <c r="H5913" t="s">
        <v>6398</v>
      </c>
    </row>
    <row r="5914" spans="1:8" x14ac:dyDescent="0.2">
      <c r="A5914" t="s">
        <v>94</v>
      </c>
      <c r="B5914" t="s">
        <v>23</v>
      </c>
      <c r="C5914">
        <f>_xlfn.XLOOKUP(B5914,'2.1.trackMPD'!$R$7:$R$29,'2.1.trackMPD'!$T$7:$T$29)</f>
        <v>5</v>
      </c>
      <c r="D5914">
        <v>1</v>
      </c>
      <c r="E5914" t="s">
        <v>6401</v>
      </c>
      <c r="F5914" t="s">
        <v>111</v>
      </c>
      <c r="G5914" t="s">
        <v>124</v>
      </c>
      <c r="H5914" t="s">
        <v>6398</v>
      </c>
    </row>
    <row r="5915" spans="1:8" x14ac:dyDescent="0.2">
      <c r="A5915" t="s">
        <v>94</v>
      </c>
      <c r="B5915" t="s">
        <v>23</v>
      </c>
      <c r="C5915">
        <f>_xlfn.XLOOKUP(B5915,'2.1.trackMPD'!$R$7:$R$29,'2.1.trackMPD'!$T$7:$T$29)</f>
        <v>5</v>
      </c>
      <c r="D5915">
        <v>1</v>
      </c>
      <c r="E5915" t="s">
        <v>6401</v>
      </c>
      <c r="F5915" t="s">
        <v>111</v>
      </c>
      <c r="G5915" t="s">
        <v>140</v>
      </c>
      <c r="H5915" t="s">
        <v>6398</v>
      </c>
    </row>
    <row r="5916" spans="1:8" x14ac:dyDescent="0.2">
      <c r="A5916" t="s">
        <v>94</v>
      </c>
      <c r="B5916" t="s">
        <v>23</v>
      </c>
      <c r="C5916">
        <f>_xlfn.XLOOKUP(B5916,'2.1.trackMPD'!$R$7:$R$29,'2.1.trackMPD'!$T$7:$T$29)</f>
        <v>5</v>
      </c>
      <c r="D5916">
        <v>1</v>
      </c>
      <c r="E5916" t="s">
        <v>6401</v>
      </c>
      <c r="F5916" t="s">
        <v>110</v>
      </c>
      <c r="G5916" t="s">
        <v>124</v>
      </c>
      <c r="H5916" t="s">
        <v>6399</v>
      </c>
    </row>
    <row r="5917" spans="1:8" x14ac:dyDescent="0.2">
      <c r="A5917" t="s">
        <v>94</v>
      </c>
      <c r="B5917" t="s">
        <v>23</v>
      </c>
      <c r="C5917">
        <f>_xlfn.XLOOKUP(B5917,'2.1.trackMPD'!$R$7:$R$29,'2.1.trackMPD'!$T$7:$T$29)</f>
        <v>5</v>
      </c>
      <c r="D5917">
        <v>1</v>
      </c>
      <c r="E5917" t="s">
        <v>6401</v>
      </c>
      <c r="F5917" t="s">
        <v>110</v>
      </c>
      <c r="G5917" t="s">
        <v>140</v>
      </c>
      <c r="H5917" t="s">
        <v>6399</v>
      </c>
    </row>
    <row r="5918" spans="1:8" x14ac:dyDescent="0.2">
      <c r="A5918" t="s">
        <v>94</v>
      </c>
      <c r="B5918" t="s">
        <v>23</v>
      </c>
      <c r="C5918">
        <f>_xlfn.XLOOKUP(B5918,'2.1.trackMPD'!$R$7:$R$29,'2.1.trackMPD'!$T$7:$T$29)</f>
        <v>5</v>
      </c>
      <c r="D5918">
        <v>10</v>
      </c>
      <c r="E5918" t="s">
        <v>6401</v>
      </c>
      <c r="F5918" t="s">
        <v>110</v>
      </c>
      <c r="G5918" t="s">
        <v>124</v>
      </c>
      <c r="H5918" t="s">
        <v>6398</v>
      </c>
    </row>
    <row r="5919" spans="1:8" x14ac:dyDescent="0.2">
      <c r="A5919" t="s">
        <v>94</v>
      </c>
      <c r="B5919" t="s">
        <v>23</v>
      </c>
      <c r="C5919">
        <f>_xlfn.XLOOKUP(B5919,'2.1.trackMPD'!$R$7:$R$29,'2.1.trackMPD'!$T$7:$T$29)</f>
        <v>5</v>
      </c>
      <c r="D5919">
        <v>10</v>
      </c>
      <c r="E5919" t="s">
        <v>6401</v>
      </c>
      <c r="F5919" t="s">
        <v>110</v>
      </c>
      <c r="G5919" t="s">
        <v>140</v>
      </c>
      <c r="H5919" t="s">
        <v>6398</v>
      </c>
    </row>
    <row r="5920" spans="1:8" x14ac:dyDescent="0.2">
      <c r="A5920" t="s">
        <v>94</v>
      </c>
      <c r="B5920" t="s">
        <v>23</v>
      </c>
      <c r="C5920">
        <f>_xlfn.XLOOKUP(B5920,'2.1.trackMPD'!$R$7:$R$29,'2.1.trackMPD'!$T$7:$T$29)</f>
        <v>5</v>
      </c>
      <c r="D5920">
        <v>10</v>
      </c>
      <c r="E5920" t="s">
        <v>6401</v>
      </c>
      <c r="F5920" t="s">
        <v>111</v>
      </c>
      <c r="G5920" t="s">
        <v>124</v>
      </c>
      <c r="H5920" t="s">
        <v>6398</v>
      </c>
    </row>
    <row r="5921" spans="1:8" x14ac:dyDescent="0.2">
      <c r="A5921" t="s">
        <v>94</v>
      </c>
      <c r="B5921" t="s">
        <v>23</v>
      </c>
      <c r="C5921">
        <f>_xlfn.XLOOKUP(B5921,'2.1.trackMPD'!$R$7:$R$29,'2.1.trackMPD'!$T$7:$T$29)</f>
        <v>5</v>
      </c>
      <c r="D5921">
        <v>10</v>
      </c>
      <c r="E5921" t="s">
        <v>6401</v>
      </c>
      <c r="F5921" t="s">
        <v>111</v>
      </c>
      <c r="G5921" t="s">
        <v>140</v>
      </c>
      <c r="H5921" t="s">
        <v>6398</v>
      </c>
    </row>
    <row r="5922" spans="1:8" x14ac:dyDescent="0.2">
      <c r="A5922" t="s">
        <v>94</v>
      </c>
      <c r="B5922" t="s">
        <v>23</v>
      </c>
      <c r="C5922">
        <f>_xlfn.XLOOKUP(B5922,'2.1.trackMPD'!$R$7:$R$29,'2.1.trackMPD'!$T$7:$T$29)</f>
        <v>5</v>
      </c>
      <c r="D5922">
        <v>10</v>
      </c>
      <c r="E5922" t="s">
        <v>6401</v>
      </c>
      <c r="F5922" t="s">
        <v>110</v>
      </c>
      <c r="G5922" t="s">
        <v>124</v>
      </c>
      <c r="H5922" t="s">
        <v>6399</v>
      </c>
    </row>
    <row r="5923" spans="1:8" x14ac:dyDescent="0.2">
      <c r="A5923" t="s">
        <v>94</v>
      </c>
      <c r="B5923" t="s">
        <v>23</v>
      </c>
      <c r="C5923">
        <f>_xlfn.XLOOKUP(B5923,'2.1.trackMPD'!$R$7:$R$29,'2.1.trackMPD'!$T$7:$T$29)</f>
        <v>5</v>
      </c>
      <c r="D5923">
        <v>10</v>
      </c>
      <c r="E5923" t="s">
        <v>6401</v>
      </c>
      <c r="F5923" t="s">
        <v>110</v>
      </c>
      <c r="G5923" t="s">
        <v>140</v>
      </c>
      <c r="H5923" t="s">
        <v>6399</v>
      </c>
    </row>
    <row r="5924" spans="1:8" x14ac:dyDescent="0.2">
      <c r="A5924" t="s">
        <v>94</v>
      </c>
      <c r="B5924" t="s">
        <v>23</v>
      </c>
      <c r="C5924">
        <f>_xlfn.XLOOKUP(B5924,'2.1.trackMPD'!$R$7:$R$29,'2.1.trackMPD'!$T$7:$T$29)</f>
        <v>5</v>
      </c>
      <c r="D5924">
        <v>100</v>
      </c>
      <c r="E5924" t="s">
        <v>6401</v>
      </c>
      <c r="F5924" t="s">
        <v>110</v>
      </c>
      <c r="G5924" t="s">
        <v>124</v>
      </c>
      <c r="H5924" t="s">
        <v>6398</v>
      </c>
    </row>
    <row r="5925" spans="1:8" x14ac:dyDescent="0.2">
      <c r="A5925" t="s">
        <v>94</v>
      </c>
      <c r="B5925" t="s">
        <v>23</v>
      </c>
      <c r="C5925">
        <f>_xlfn.XLOOKUP(B5925,'2.1.trackMPD'!$R$7:$R$29,'2.1.trackMPD'!$T$7:$T$29)</f>
        <v>5</v>
      </c>
      <c r="D5925">
        <v>100</v>
      </c>
      <c r="E5925" t="s">
        <v>6401</v>
      </c>
      <c r="F5925" t="s">
        <v>110</v>
      </c>
      <c r="G5925" t="s">
        <v>140</v>
      </c>
      <c r="H5925" t="s">
        <v>6398</v>
      </c>
    </row>
    <row r="5926" spans="1:8" x14ac:dyDescent="0.2">
      <c r="A5926" t="s">
        <v>94</v>
      </c>
      <c r="B5926" t="s">
        <v>23</v>
      </c>
      <c r="C5926">
        <f>_xlfn.XLOOKUP(B5926,'2.1.trackMPD'!$R$7:$R$29,'2.1.trackMPD'!$T$7:$T$29)</f>
        <v>5</v>
      </c>
      <c r="D5926">
        <v>100</v>
      </c>
      <c r="E5926" t="s">
        <v>6401</v>
      </c>
      <c r="F5926" t="s">
        <v>111</v>
      </c>
      <c r="G5926" t="s">
        <v>124</v>
      </c>
      <c r="H5926" t="s">
        <v>6398</v>
      </c>
    </row>
    <row r="5927" spans="1:8" x14ac:dyDescent="0.2">
      <c r="A5927" t="s">
        <v>94</v>
      </c>
      <c r="B5927" t="s">
        <v>23</v>
      </c>
      <c r="C5927">
        <f>_xlfn.XLOOKUP(B5927,'2.1.trackMPD'!$R$7:$R$29,'2.1.trackMPD'!$T$7:$T$29)</f>
        <v>5</v>
      </c>
      <c r="D5927">
        <v>100</v>
      </c>
      <c r="E5927" t="s">
        <v>6401</v>
      </c>
      <c r="F5927" t="s">
        <v>111</v>
      </c>
      <c r="G5927" t="s">
        <v>140</v>
      </c>
      <c r="H5927" t="s">
        <v>6398</v>
      </c>
    </row>
    <row r="5928" spans="1:8" x14ac:dyDescent="0.2">
      <c r="A5928" t="s">
        <v>94</v>
      </c>
      <c r="B5928" t="s">
        <v>23</v>
      </c>
      <c r="C5928">
        <f>_xlfn.XLOOKUP(B5928,'2.1.trackMPD'!$R$7:$R$29,'2.1.trackMPD'!$T$7:$T$29)</f>
        <v>5</v>
      </c>
      <c r="D5928">
        <v>100</v>
      </c>
      <c r="E5928" t="s">
        <v>6401</v>
      </c>
      <c r="F5928" t="s">
        <v>110</v>
      </c>
      <c r="G5928" t="s">
        <v>124</v>
      </c>
      <c r="H5928" t="s">
        <v>6399</v>
      </c>
    </row>
    <row r="5929" spans="1:8" x14ac:dyDescent="0.2">
      <c r="A5929" t="s">
        <v>94</v>
      </c>
      <c r="B5929" t="s">
        <v>23</v>
      </c>
      <c r="C5929">
        <f>_xlfn.XLOOKUP(B5929,'2.1.trackMPD'!$R$7:$R$29,'2.1.trackMPD'!$T$7:$T$29)</f>
        <v>5</v>
      </c>
      <c r="D5929">
        <v>100</v>
      </c>
      <c r="E5929" t="s">
        <v>6401</v>
      </c>
      <c r="F5929" t="s">
        <v>110</v>
      </c>
      <c r="G5929" t="s">
        <v>140</v>
      </c>
      <c r="H5929" t="s">
        <v>6399</v>
      </c>
    </row>
    <row r="5930" spans="1:8" x14ac:dyDescent="0.2">
      <c r="A5930" t="s">
        <v>94</v>
      </c>
      <c r="B5930" t="s">
        <v>4</v>
      </c>
      <c r="C5930">
        <f>_xlfn.XLOOKUP(B5930,'2.1.trackMPD'!$R$7:$R$29,'2.1.trackMPD'!$T$7:$T$29)</f>
        <v>6</v>
      </c>
      <c r="D5930">
        <v>1</v>
      </c>
      <c r="E5930" t="s">
        <v>6396</v>
      </c>
      <c r="F5930" t="s">
        <v>110</v>
      </c>
      <c r="G5930" t="s">
        <v>124</v>
      </c>
      <c r="H5930" t="s">
        <v>6398</v>
      </c>
    </row>
    <row r="5931" spans="1:8" x14ac:dyDescent="0.2">
      <c r="A5931" t="s">
        <v>94</v>
      </c>
      <c r="B5931" t="s">
        <v>4</v>
      </c>
      <c r="C5931">
        <f>_xlfn.XLOOKUP(B5931,'2.1.trackMPD'!$R$7:$R$29,'2.1.trackMPD'!$T$7:$T$29)</f>
        <v>6</v>
      </c>
      <c r="D5931">
        <v>1</v>
      </c>
      <c r="E5931" t="s">
        <v>6396</v>
      </c>
      <c r="F5931" t="s">
        <v>110</v>
      </c>
      <c r="G5931" t="s">
        <v>140</v>
      </c>
      <c r="H5931" t="s">
        <v>6398</v>
      </c>
    </row>
    <row r="5932" spans="1:8" x14ac:dyDescent="0.2">
      <c r="A5932" t="s">
        <v>94</v>
      </c>
      <c r="B5932" t="s">
        <v>4</v>
      </c>
      <c r="C5932">
        <f>_xlfn.XLOOKUP(B5932,'2.1.trackMPD'!$R$7:$R$29,'2.1.trackMPD'!$T$7:$T$29)</f>
        <v>6</v>
      </c>
      <c r="D5932">
        <v>1</v>
      </c>
      <c r="E5932" t="s">
        <v>6396</v>
      </c>
      <c r="F5932" t="s">
        <v>111</v>
      </c>
      <c r="G5932" t="s">
        <v>124</v>
      </c>
      <c r="H5932" t="s">
        <v>6398</v>
      </c>
    </row>
    <row r="5933" spans="1:8" x14ac:dyDescent="0.2">
      <c r="A5933" t="s">
        <v>94</v>
      </c>
      <c r="B5933" t="s">
        <v>4</v>
      </c>
      <c r="C5933">
        <f>_xlfn.XLOOKUP(B5933,'2.1.trackMPD'!$R$7:$R$29,'2.1.trackMPD'!$T$7:$T$29)</f>
        <v>6</v>
      </c>
      <c r="D5933">
        <v>1</v>
      </c>
      <c r="E5933" t="s">
        <v>6396</v>
      </c>
      <c r="F5933" t="s">
        <v>111</v>
      </c>
      <c r="G5933" t="s">
        <v>140</v>
      </c>
      <c r="H5933" t="s">
        <v>6398</v>
      </c>
    </row>
    <row r="5934" spans="1:8" x14ac:dyDescent="0.2">
      <c r="A5934" t="s">
        <v>94</v>
      </c>
      <c r="B5934" t="s">
        <v>4</v>
      </c>
      <c r="C5934">
        <f>_xlfn.XLOOKUP(B5934,'2.1.trackMPD'!$R$7:$R$29,'2.1.trackMPD'!$T$7:$T$29)</f>
        <v>6</v>
      </c>
      <c r="D5934">
        <v>1</v>
      </c>
      <c r="E5934" t="s">
        <v>6396</v>
      </c>
      <c r="F5934" t="s">
        <v>110</v>
      </c>
      <c r="G5934" t="s">
        <v>124</v>
      </c>
      <c r="H5934" t="s">
        <v>6399</v>
      </c>
    </row>
    <row r="5935" spans="1:8" x14ac:dyDescent="0.2">
      <c r="A5935" t="s">
        <v>94</v>
      </c>
      <c r="B5935" t="s">
        <v>4</v>
      </c>
      <c r="C5935">
        <f>_xlfn.XLOOKUP(B5935,'2.1.trackMPD'!$R$7:$R$29,'2.1.trackMPD'!$T$7:$T$29)</f>
        <v>6</v>
      </c>
      <c r="D5935">
        <v>1</v>
      </c>
      <c r="E5935" t="s">
        <v>6396</v>
      </c>
      <c r="F5935" t="s">
        <v>110</v>
      </c>
      <c r="G5935" t="s">
        <v>140</v>
      </c>
      <c r="H5935" t="s">
        <v>6399</v>
      </c>
    </row>
    <row r="5936" spans="1:8" x14ac:dyDescent="0.2">
      <c r="A5936" t="s">
        <v>94</v>
      </c>
      <c r="B5936" t="s">
        <v>4</v>
      </c>
      <c r="C5936">
        <f>_xlfn.XLOOKUP(B5936,'2.1.trackMPD'!$R$7:$R$29,'2.1.trackMPD'!$T$7:$T$29)</f>
        <v>6</v>
      </c>
      <c r="D5936">
        <v>10</v>
      </c>
      <c r="E5936" t="s">
        <v>6396</v>
      </c>
      <c r="F5936" t="s">
        <v>110</v>
      </c>
      <c r="G5936" t="s">
        <v>124</v>
      </c>
      <c r="H5936" t="s">
        <v>6398</v>
      </c>
    </row>
    <row r="5937" spans="1:8" x14ac:dyDescent="0.2">
      <c r="A5937" t="s">
        <v>94</v>
      </c>
      <c r="B5937" t="s">
        <v>4</v>
      </c>
      <c r="C5937">
        <f>_xlfn.XLOOKUP(B5937,'2.1.trackMPD'!$R$7:$R$29,'2.1.trackMPD'!$T$7:$T$29)</f>
        <v>6</v>
      </c>
      <c r="D5937">
        <v>10</v>
      </c>
      <c r="E5937" t="s">
        <v>6396</v>
      </c>
      <c r="F5937" t="s">
        <v>110</v>
      </c>
      <c r="G5937" t="s">
        <v>140</v>
      </c>
      <c r="H5937" t="s">
        <v>6398</v>
      </c>
    </row>
    <row r="5938" spans="1:8" x14ac:dyDescent="0.2">
      <c r="A5938" t="s">
        <v>94</v>
      </c>
      <c r="B5938" t="s">
        <v>4</v>
      </c>
      <c r="C5938">
        <f>_xlfn.XLOOKUP(B5938,'2.1.trackMPD'!$R$7:$R$29,'2.1.trackMPD'!$T$7:$T$29)</f>
        <v>6</v>
      </c>
      <c r="D5938">
        <v>10</v>
      </c>
      <c r="E5938" t="s">
        <v>6396</v>
      </c>
      <c r="F5938" t="s">
        <v>111</v>
      </c>
      <c r="G5938" t="s">
        <v>124</v>
      </c>
      <c r="H5938" t="s">
        <v>6398</v>
      </c>
    </row>
    <row r="5939" spans="1:8" x14ac:dyDescent="0.2">
      <c r="A5939" t="s">
        <v>94</v>
      </c>
      <c r="B5939" t="s">
        <v>4</v>
      </c>
      <c r="C5939">
        <f>_xlfn.XLOOKUP(B5939,'2.1.trackMPD'!$R$7:$R$29,'2.1.trackMPD'!$T$7:$T$29)</f>
        <v>6</v>
      </c>
      <c r="D5939">
        <v>10</v>
      </c>
      <c r="E5939" t="s">
        <v>6396</v>
      </c>
      <c r="F5939" t="s">
        <v>111</v>
      </c>
      <c r="G5939" t="s">
        <v>140</v>
      </c>
      <c r="H5939" t="s">
        <v>6398</v>
      </c>
    </row>
    <row r="5940" spans="1:8" x14ac:dyDescent="0.2">
      <c r="A5940" t="s">
        <v>94</v>
      </c>
      <c r="B5940" t="s">
        <v>4</v>
      </c>
      <c r="C5940">
        <f>_xlfn.XLOOKUP(B5940,'2.1.trackMPD'!$R$7:$R$29,'2.1.trackMPD'!$T$7:$T$29)</f>
        <v>6</v>
      </c>
      <c r="D5940">
        <v>10</v>
      </c>
      <c r="E5940" t="s">
        <v>6396</v>
      </c>
      <c r="F5940" t="s">
        <v>110</v>
      </c>
      <c r="G5940" t="s">
        <v>124</v>
      </c>
      <c r="H5940" t="s">
        <v>6399</v>
      </c>
    </row>
    <row r="5941" spans="1:8" x14ac:dyDescent="0.2">
      <c r="A5941" t="s">
        <v>94</v>
      </c>
      <c r="B5941" t="s">
        <v>4</v>
      </c>
      <c r="C5941">
        <f>_xlfn.XLOOKUP(B5941,'2.1.trackMPD'!$R$7:$R$29,'2.1.trackMPD'!$T$7:$T$29)</f>
        <v>6</v>
      </c>
      <c r="D5941">
        <v>10</v>
      </c>
      <c r="E5941" t="s">
        <v>6396</v>
      </c>
      <c r="F5941" t="s">
        <v>110</v>
      </c>
      <c r="G5941" t="s">
        <v>140</v>
      </c>
      <c r="H5941" t="s">
        <v>6399</v>
      </c>
    </row>
    <row r="5942" spans="1:8" x14ac:dyDescent="0.2">
      <c r="A5942" t="s">
        <v>94</v>
      </c>
      <c r="B5942" t="s">
        <v>4</v>
      </c>
      <c r="C5942">
        <f>_xlfn.XLOOKUP(B5942,'2.1.trackMPD'!$R$7:$R$29,'2.1.trackMPD'!$T$7:$T$29)</f>
        <v>6</v>
      </c>
      <c r="D5942">
        <v>100</v>
      </c>
      <c r="E5942" t="s">
        <v>6396</v>
      </c>
      <c r="F5942" t="s">
        <v>110</v>
      </c>
      <c r="G5942" t="s">
        <v>124</v>
      </c>
      <c r="H5942" t="s">
        <v>6398</v>
      </c>
    </row>
    <row r="5943" spans="1:8" x14ac:dyDescent="0.2">
      <c r="A5943" t="s">
        <v>94</v>
      </c>
      <c r="B5943" t="s">
        <v>4</v>
      </c>
      <c r="C5943">
        <f>_xlfn.XLOOKUP(B5943,'2.1.trackMPD'!$R$7:$R$29,'2.1.trackMPD'!$T$7:$T$29)</f>
        <v>6</v>
      </c>
      <c r="D5943">
        <v>100</v>
      </c>
      <c r="E5943" t="s">
        <v>6396</v>
      </c>
      <c r="F5943" t="s">
        <v>110</v>
      </c>
      <c r="G5943" t="s">
        <v>140</v>
      </c>
      <c r="H5943" t="s">
        <v>6398</v>
      </c>
    </row>
    <row r="5944" spans="1:8" x14ac:dyDescent="0.2">
      <c r="A5944" t="s">
        <v>94</v>
      </c>
      <c r="B5944" t="s">
        <v>4</v>
      </c>
      <c r="C5944">
        <f>_xlfn.XLOOKUP(B5944,'2.1.trackMPD'!$R$7:$R$29,'2.1.trackMPD'!$T$7:$T$29)</f>
        <v>6</v>
      </c>
      <c r="D5944">
        <v>100</v>
      </c>
      <c r="E5944" t="s">
        <v>6396</v>
      </c>
      <c r="F5944" t="s">
        <v>111</v>
      </c>
      <c r="G5944" t="s">
        <v>124</v>
      </c>
      <c r="H5944" t="s">
        <v>6398</v>
      </c>
    </row>
    <row r="5945" spans="1:8" x14ac:dyDescent="0.2">
      <c r="A5945" t="s">
        <v>94</v>
      </c>
      <c r="B5945" t="s">
        <v>4</v>
      </c>
      <c r="C5945">
        <f>_xlfn.XLOOKUP(B5945,'2.1.trackMPD'!$R$7:$R$29,'2.1.trackMPD'!$T$7:$T$29)</f>
        <v>6</v>
      </c>
      <c r="D5945">
        <v>100</v>
      </c>
      <c r="E5945" t="s">
        <v>6396</v>
      </c>
      <c r="F5945" t="s">
        <v>111</v>
      </c>
      <c r="G5945" t="s">
        <v>140</v>
      </c>
      <c r="H5945" t="s">
        <v>6398</v>
      </c>
    </row>
    <row r="5946" spans="1:8" x14ac:dyDescent="0.2">
      <c r="A5946" t="s">
        <v>94</v>
      </c>
      <c r="B5946" t="s">
        <v>4</v>
      </c>
      <c r="C5946">
        <f>_xlfn.XLOOKUP(B5946,'2.1.trackMPD'!$R$7:$R$29,'2.1.trackMPD'!$T$7:$T$29)</f>
        <v>6</v>
      </c>
      <c r="D5946">
        <v>100</v>
      </c>
      <c r="E5946" t="s">
        <v>6396</v>
      </c>
      <c r="F5946" t="s">
        <v>110</v>
      </c>
      <c r="G5946" t="s">
        <v>124</v>
      </c>
      <c r="H5946" t="s">
        <v>6399</v>
      </c>
    </row>
    <row r="5947" spans="1:8" x14ac:dyDescent="0.2">
      <c r="A5947" t="s">
        <v>94</v>
      </c>
      <c r="B5947" t="s">
        <v>4</v>
      </c>
      <c r="C5947">
        <f>_xlfn.XLOOKUP(B5947,'2.1.trackMPD'!$R$7:$R$29,'2.1.trackMPD'!$T$7:$T$29)</f>
        <v>6</v>
      </c>
      <c r="D5947">
        <v>100</v>
      </c>
      <c r="E5947" t="s">
        <v>6396</v>
      </c>
      <c r="F5947" t="s">
        <v>110</v>
      </c>
      <c r="G5947" t="s">
        <v>140</v>
      </c>
      <c r="H5947" t="s">
        <v>6399</v>
      </c>
    </row>
    <row r="5948" spans="1:8" x14ac:dyDescent="0.2">
      <c r="A5948" t="s">
        <v>94</v>
      </c>
      <c r="B5948" t="s">
        <v>4</v>
      </c>
      <c r="C5948">
        <f>_xlfn.XLOOKUP(B5948,'2.1.trackMPD'!$R$7:$R$29,'2.1.trackMPD'!$T$7:$T$29)</f>
        <v>6</v>
      </c>
      <c r="D5948">
        <v>1000</v>
      </c>
      <c r="E5948" t="s">
        <v>6396</v>
      </c>
      <c r="F5948" t="s">
        <v>110</v>
      </c>
      <c r="G5948" t="s">
        <v>124</v>
      </c>
      <c r="H5948" t="s">
        <v>6398</v>
      </c>
    </row>
    <row r="5949" spans="1:8" x14ac:dyDescent="0.2">
      <c r="A5949" t="s">
        <v>94</v>
      </c>
      <c r="B5949" t="s">
        <v>4</v>
      </c>
      <c r="C5949">
        <f>_xlfn.XLOOKUP(B5949,'2.1.trackMPD'!$R$7:$R$29,'2.1.trackMPD'!$T$7:$T$29)</f>
        <v>6</v>
      </c>
      <c r="D5949">
        <v>1000</v>
      </c>
      <c r="E5949" t="s">
        <v>6396</v>
      </c>
      <c r="F5949" t="s">
        <v>110</v>
      </c>
      <c r="G5949" t="s">
        <v>140</v>
      </c>
      <c r="H5949" t="s">
        <v>6398</v>
      </c>
    </row>
    <row r="5950" spans="1:8" x14ac:dyDescent="0.2">
      <c r="A5950" t="s">
        <v>94</v>
      </c>
      <c r="B5950" t="s">
        <v>4</v>
      </c>
      <c r="C5950">
        <f>_xlfn.XLOOKUP(B5950,'2.1.trackMPD'!$R$7:$R$29,'2.1.trackMPD'!$T$7:$T$29)</f>
        <v>6</v>
      </c>
      <c r="D5950">
        <v>1000</v>
      </c>
      <c r="E5950" t="s">
        <v>6396</v>
      </c>
      <c r="F5950" t="s">
        <v>111</v>
      </c>
      <c r="G5950" t="s">
        <v>124</v>
      </c>
      <c r="H5950" t="s">
        <v>6398</v>
      </c>
    </row>
    <row r="5951" spans="1:8" x14ac:dyDescent="0.2">
      <c r="A5951" t="s">
        <v>94</v>
      </c>
      <c r="B5951" t="s">
        <v>4</v>
      </c>
      <c r="C5951">
        <f>_xlfn.XLOOKUP(B5951,'2.1.trackMPD'!$R$7:$R$29,'2.1.trackMPD'!$T$7:$T$29)</f>
        <v>6</v>
      </c>
      <c r="D5951">
        <v>1000</v>
      </c>
      <c r="E5951" t="s">
        <v>6396</v>
      </c>
      <c r="F5951" t="s">
        <v>111</v>
      </c>
      <c r="G5951" t="s">
        <v>140</v>
      </c>
      <c r="H5951" t="s">
        <v>6398</v>
      </c>
    </row>
    <row r="5952" spans="1:8" x14ac:dyDescent="0.2">
      <c r="A5952" t="s">
        <v>94</v>
      </c>
      <c r="B5952" t="s">
        <v>4</v>
      </c>
      <c r="C5952">
        <f>_xlfn.XLOOKUP(B5952,'2.1.trackMPD'!$R$7:$R$29,'2.1.trackMPD'!$T$7:$T$29)</f>
        <v>6</v>
      </c>
      <c r="D5952">
        <v>1000</v>
      </c>
      <c r="E5952" t="s">
        <v>6396</v>
      </c>
      <c r="F5952" t="s">
        <v>110</v>
      </c>
      <c r="G5952" t="s">
        <v>124</v>
      </c>
      <c r="H5952" t="s">
        <v>6399</v>
      </c>
    </row>
    <row r="5953" spans="1:8" x14ac:dyDescent="0.2">
      <c r="A5953" t="s">
        <v>94</v>
      </c>
      <c r="B5953" t="s">
        <v>4</v>
      </c>
      <c r="C5953">
        <f>_xlfn.XLOOKUP(B5953,'2.1.trackMPD'!$R$7:$R$29,'2.1.trackMPD'!$T$7:$T$29)</f>
        <v>6</v>
      </c>
      <c r="D5953">
        <v>1000</v>
      </c>
      <c r="E5953" t="s">
        <v>6396</v>
      </c>
      <c r="F5953" t="s">
        <v>110</v>
      </c>
      <c r="G5953" t="s">
        <v>140</v>
      </c>
      <c r="H5953" t="s">
        <v>6399</v>
      </c>
    </row>
    <row r="5954" spans="1:8" x14ac:dyDescent="0.2">
      <c r="A5954" t="s">
        <v>94</v>
      </c>
      <c r="B5954" t="s">
        <v>4</v>
      </c>
      <c r="C5954">
        <f>_xlfn.XLOOKUP(B5954,'2.1.trackMPD'!$R$7:$R$29,'2.1.trackMPD'!$T$7:$T$29)</f>
        <v>6</v>
      </c>
      <c r="D5954">
        <v>5000</v>
      </c>
      <c r="E5954" t="s">
        <v>6396</v>
      </c>
      <c r="F5954" t="s">
        <v>110</v>
      </c>
      <c r="G5954" t="s">
        <v>124</v>
      </c>
      <c r="H5954" t="s">
        <v>6398</v>
      </c>
    </row>
    <row r="5955" spans="1:8" x14ac:dyDescent="0.2">
      <c r="A5955" t="s">
        <v>94</v>
      </c>
      <c r="B5955" t="s">
        <v>4</v>
      </c>
      <c r="C5955">
        <f>_xlfn.XLOOKUP(B5955,'2.1.trackMPD'!$R$7:$R$29,'2.1.trackMPD'!$T$7:$T$29)</f>
        <v>6</v>
      </c>
      <c r="D5955">
        <v>5000</v>
      </c>
      <c r="E5955" t="s">
        <v>6396</v>
      </c>
      <c r="F5955" t="s">
        <v>110</v>
      </c>
      <c r="G5955" t="s">
        <v>140</v>
      </c>
      <c r="H5955" t="s">
        <v>6398</v>
      </c>
    </row>
    <row r="5956" spans="1:8" x14ac:dyDescent="0.2">
      <c r="A5956" t="s">
        <v>94</v>
      </c>
      <c r="B5956" t="s">
        <v>4</v>
      </c>
      <c r="C5956">
        <f>_xlfn.XLOOKUP(B5956,'2.1.trackMPD'!$R$7:$R$29,'2.1.trackMPD'!$T$7:$T$29)</f>
        <v>6</v>
      </c>
      <c r="D5956">
        <v>5000</v>
      </c>
      <c r="E5956" t="s">
        <v>6396</v>
      </c>
      <c r="F5956" t="s">
        <v>111</v>
      </c>
      <c r="G5956" t="s">
        <v>124</v>
      </c>
      <c r="H5956" t="s">
        <v>6398</v>
      </c>
    </row>
    <row r="5957" spans="1:8" x14ac:dyDescent="0.2">
      <c r="A5957" t="s">
        <v>94</v>
      </c>
      <c r="B5957" t="s">
        <v>4</v>
      </c>
      <c r="C5957">
        <f>_xlfn.XLOOKUP(B5957,'2.1.trackMPD'!$R$7:$R$29,'2.1.trackMPD'!$T$7:$T$29)</f>
        <v>6</v>
      </c>
      <c r="D5957">
        <v>5000</v>
      </c>
      <c r="E5957" t="s">
        <v>6396</v>
      </c>
      <c r="F5957" t="s">
        <v>111</v>
      </c>
      <c r="G5957" t="s">
        <v>140</v>
      </c>
      <c r="H5957" t="s">
        <v>6398</v>
      </c>
    </row>
    <row r="5958" spans="1:8" x14ac:dyDescent="0.2">
      <c r="A5958" t="s">
        <v>94</v>
      </c>
      <c r="B5958" t="s">
        <v>4</v>
      </c>
      <c r="C5958">
        <f>_xlfn.XLOOKUP(B5958,'2.1.trackMPD'!$R$7:$R$29,'2.1.trackMPD'!$T$7:$T$29)</f>
        <v>6</v>
      </c>
      <c r="D5958">
        <v>5000</v>
      </c>
      <c r="E5958" t="s">
        <v>6396</v>
      </c>
      <c r="F5958" t="s">
        <v>110</v>
      </c>
      <c r="G5958" t="s">
        <v>124</v>
      </c>
      <c r="H5958" t="s">
        <v>6399</v>
      </c>
    </row>
    <row r="5959" spans="1:8" x14ac:dyDescent="0.2">
      <c r="A5959" t="s">
        <v>94</v>
      </c>
      <c r="B5959" t="s">
        <v>4</v>
      </c>
      <c r="C5959">
        <f>_xlfn.XLOOKUP(B5959,'2.1.trackMPD'!$R$7:$R$29,'2.1.trackMPD'!$T$7:$T$29)</f>
        <v>6</v>
      </c>
      <c r="D5959">
        <v>5000</v>
      </c>
      <c r="E5959" t="s">
        <v>6396</v>
      </c>
      <c r="F5959" t="s">
        <v>110</v>
      </c>
      <c r="G5959" t="s">
        <v>140</v>
      </c>
      <c r="H5959" t="s">
        <v>6399</v>
      </c>
    </row>
    <row r="5960" spans="1:8" x14ac:dyDescent="0.2">
      <c r="A5960" t="s">
        <v>94</v>
      </c>
      <c r="B5960" t="s">
        <v>4</v>
      </c>
      <c r="C5960">
        <f>_xlfn.XLOOKUP(B5960,'2.1.trackMPD'!$R$7:$R$29,'2.1.trackMPD'!$T$7:$T$29)</f>
        <v>6</v>
      </c>
      <c r="D5960">
        <v>1</v>
      </c>
      <c r="E5960" t="s">
        <v>6400</v>
      </c>
      <c r="F5960" t="s">
        <v>110</v>
      </c>
      <c r="G5960" t="s">
        <v>124</v>
      </c>
      <c r="H5960" t="s">
        <v>6398</v>
      </c>
    </row>
    <row r="5961" spans="1:8" x14ac:dyDescent="0.2">
      <c r="A5961" t="s">
        <v>94</v>
      </c>
      <c r="B5961" t="s">
        <v>4</v>
      </c>
      <c r="C5961">
        <f>_xlfn.XLOOKUP(B5961,'2.1.trackMPD'!$R$7:$R$29,'2.1.trackMPD'!$T$7:$T$29)</f>
        <v>6</v>
      </c>
      <c r="D5961">
        <v>1</v>
      </c>
      <c r="E5961" t="s">
        <v>6400</v>
      </c>
      <c r="F5961" t="s">
        <v>110</v>
      </c>
      <c r="G5961" t="s">
        <v>140</v>
      </c>
      <c r="H5961" t="s">
        <v>6398</v>
      </c>
    </row>
    <row r="5962" spans="1:8" x14ac:dyDescent="0.2">
      <c r="A5962" t="s">
        <v>94</v>
      </c>
      <c r="B5962" t="s">
        <v>4</v>
      </c>
      <c r="C5962">
        <f>_xlfn.XLOOKUP(B5962,'2.1.trackMPD'!$R$7:$R$29,'2.1.trackMPD'!$T$7:$T$29)</f>
        <v>6</v>
      </c>
      <c r="D5962">
        <v>1</v>
      </c>
      <c r="E5962" t="s">
        <v>6400</v>
      </c>
      <c r="F5962" t="s">
        <v>111</v>
      </c>
      <c r="G5962" t="s">
        <v>124</v>
      </c>
      <c r="H5962" t="s">
        <v>6398</v>
      </c>
    </row>
    <row r="5963" spans="1:8" x14ac:dyDescent="0.2">
      <c r="A5963" t="s">
        <v>94</v>
      </c>
      <c r="B5963" t="s">
        <v>4</v>
      </c>
      <c r="C5963">
        <f>_xlfn.XLOOKUP(B5963,'2.1.trackMPD'!$R$7:$R$29,'2.1.trackMPD'!$T$7:$T$29)</f>
        <v>6</v>
      </c>
      <c r="D5963">
        <v>1</v>
      </c>
      <c r="E5963" t="s">
        <v>6400</v>
      </c>
      <c r="F5963" t="s">
        <v>111</v>
      </c>
      <c r="G5963" t="s">
        <v>140</v>
      </c>
      <c r="H5963" t="s">
        <v>6398</v>
      </c>
    </row>
    <row r="5964" spans="1:8" x14ac:dyDescent="0.2">
      <c r="A5964" t="s">
        <v>94</v>
      </c>
      <c r="B5964" t="s">
        <v>4</v>
      </c>
      <c r="C5964">
        <f>_xlfn.XLOOKUP(B5964,'2.1.trackMPD'!$R$7:$R$29,'2.1.trackMPD'!$T$7:$T$29)</f>
        <v>6</v>
      </c>
      <c r="D5964">
        <v>1</v>
      </c>
      <c r="E5964" t="s">
        <v>6400</v>
      </c>
      <c r="F5964" t="s">
        <v>110</v>
      </c>
      <c r="G5964" t="s">
        <v>124</v>
      </c>
      <c r="H5964" t="s">
        <v>6399</v>
      </c>
    </row>
    <row r="5965" spans="1:8" x14ac:dyDescent="0.2">
      <c r="A5965" t="s">
        <v>94</v>
      </c>
      <c r="B5965" t="s">
        <v>4</v>
      </c>
      <c r="C5965">
        <f>_xlfn.XLOOKUP(B5965,'2.1.trackMPD'!$R$7:$R$29,'2.1.trackMPD'!$T$7:$T$29)</f>
        <v>6</v>
      </c>
      <c r="D5965">
        <v>1</v>
      </c>
      <c r="E5965" t="s">
        <v>6400</v>
      </c>
      <c r="F5965" t="s">
        <v>110</v>
      </c>
      <c r="G5965" t="s">
        <v>140</v>
      </c>
      <c r="H5965" t="s">
        <v>6399</v>
      </c>
    </row>
    <row r="5966" spans="1:8" x14ac:dyDescent="0.2">
      <c r="A5966" t="s">
        <v>94</v>
      </c>
      <c r="B5966" t="s">
        <v>4</v>
      </c>
      <c r="C5966">
        <f>_xlfn.XLOOKUP(B5966,'2.1.trackMPD'!$R$7:$R$29,'2.1.trackMPD'!$T$7:$T$29)</f>
        <v>6</v>
      </c>
      <c r="D5966">
        <v>10</v>
      </c>
      <c r="E5966" t="s">
        <v>6400</v>
      </c>
      <c r="F5966" t="s">
        <v>110</v>
      </c>
      <c r="G5966" t="s">
        <v>124</v>
      </c>
      <c r="H5966" t="s">
        <v>6398</v>
      </c>
    </row>
    <row r="5967" spans="1:8" x14ac:dyDescent="0.2">
      <c r="A5967" t="s">
        <v>94</v>
      </c>
      <c r="B5967" t="s">
        <v>4</v>
      </c>
      <c r="C5967">
        <f>_xlfn.XLOOKUP(B5967,'2.1.trackMPD'!$R$7:$R$29,'2.1.trackMPD'!$T$7:$T$29)</f>
        <v>6</v>
      </c>
      <c r="D5967">
        <v>10</v>
      </c>
      <c r="E5967" t="s">
        <v>6400</v>
      </c>
      <c r="F5967" t="s">
        <v>110</v>
      </c>
      <c r="G5967" t="s">
        <v>140</v>
      </c>
      <c r="H5967" t="s">
        <v>6398</v>
      </c>
    </row>
    <row r="5968" spans="1:8" x14ac:dyDescent="0.2">
      <c r="A5968" t="s">
        <v>94</v>
      </c>
      <c r="B5968" t="s">
        <v>4</v>
      </c>
      <c r="C5968">
        <f>_xlfn.XLOOKUP(B5968,'2.1.trackMPD'!$R$7:$R$29,'2.1.trackMPD'!$T$7:$T$29)</f>
        <v>6</v>
      </c>
      <c r="D5968">
        <v>10</v>
      </c>
      <c r="E5968" t="s">
        <v>6400</v>
      </c>
      <c r="F5968" t="s">
        <v>111</v>
      </c>
      <c r="G5968" t="s">
        <v>124</v>
      </c>
      <c r="H5968" t="s">
        <v>6398</v>
      </c>
    </row>
    <row r="5969" spans="1:8" x14ac:dyDescent="0.2">
      <c r="A5969" t="s">
        <v>94</v>
      </c>
      <c r="B5969" t="s">
        <v>4</v>
      </c>
      <c r="C5969">
        <f>_xlfn.XLOOKUP(B5969,'2.1.trackMPD'!$R$7:$R$29,'2.1.trackMPD'!$T$7:$T$29)</f>
        <v>6</v>
      </c>
      <c r="D5969">
        <v>10</v>
      </c>
      <c r="E5969" t="s">
        <v>6400</v>
      </c>
      <c r="F5969" t="s">
        <v>111</v>
      </c>
      <c r="G5969" t="s">
        <v>140</v>
      </c>
      <c r="H5969" t="s">
        <v>6398</v>
      </c>
    </row>
    <row r="5970" spans="1:8" x14ac:dyDescent="0.2">
      <c r="A5970" t="s">
        <v>94</v>
      </c>
      <c r="B5970" t="s">
        <v>4</v>
      </c>
      <c r="C5970">
        <f>_xlfn.XLOOKUP(B5970,'2.1.trackMPD'!$R$7:$R$29,'2.1.trackMPD'!$T$7:$T$29)</f>
        <v>6</v>
      </c>
      <c r="D5970">
        <v>10</v>
      </c>
      <c r="E5970" t="s">
        <v>6400</v>
      </c>
      <c r="F5970" t="s">
        <v>110</v>
      </c>
      <c r="G5970" t="s">
        <v>124</v>
      </c>
      <c r="H5970" t="s">
        <v>6399</v>
      </c>
    </row>
    <row r="5971" spans="1:8" x14ac:dyDescent="0.2">
      <c r="A5971" t="s">
        <v>94</v>
      </c>
      <c r="B5971" t="s">
        <v>4</v>
      </c>
      <c r="C5971">
        <f>_xlfn.XLOOKUP(B5971,'2.1.trackMPD'!$R$7:$R$29,'2.1.trackMPD'!$T$7:$T$29)</f>
        <v>6</v>
      </c>
      <c r="D5971">
        <v>10</v>
      </c>
      <c r="E5971" t="s">
        <v>6400</v>
      </c>
      <c r="F5971" t="s">
        <v>110</v>
      </c>
      <c r="G5971" t="s">
        <v>140</v>
      </c>
      <c r="H5971" t="s">
        <v>6399</v>
      </c>
    </row>
    <row r="5972" spans="1:8" x14ac:dyDescent="0.2">
      <c r="A5972" t="s">
        <v>94</v>
      </c>
      <c r="B5972" t="s">
        <v>4</v>
      </c>
      <c r="C5972">
        <f>_xlfn.XLOOKUP(B5972,'2.1.trackMPD'!$R$7:$R$29,'2.1.trackMPD'!$T$7:$T$29)</f>
        <v>6</v>
      </c>
      <c r="D5972">
        <v>100</v>
      </c>
      <c r="E5972" t="s">
        <v>6400</v>
      </c>
      <c r="F5972" t="s">
        <v>110</v>
      </c>
      <c r="G5972" t="s">
        <v>124</v>
      </c>
      <c r="H5972" t="s">
        <v>6398</v>
      </c>
    </row>
    <row r="5973" spans="1:8" x14ac:dyDescent="0.2">
      <c r="A5973" t="s">
        <v>94</v>
      </c>
      <c r="B5973" t="s">
        <v>4</v>
      </c>
      <c r="C5973">
        <f>_xlfn.XLOOKUP(B5973,'2.1.trackMPD'!$R$7:$R$29,'2.1.trackMPD'!$T$7:$T$29)</f>
        <v>6</v>
      </c>
      <c r="D5973">
        <v>100</v>
      </c>
      <c r="E5973" t="s">
        <v>6400</v>
      </c>
      <c r="F5973" t="s">
        <v>110</v>
      </c>
      <c r="G5973" t="s">
        <v>140</v>
      </c>
      <c r="H5973" t="s">
        <v>6398</v>
      </c>
    </row>
    <row r="5974" spans="1:8" x14ac:dyDescent="0.2">
      <c r="A5974" t="s">
        <v>94</v>
      </c>
      <c r="B5974" t="s">
        <v>4</v>
      </c>
      <c r="C5974">
        <f>_xlfn.XLOOKUP(B5974,'2.1.trackMPD'!$R$7:$R$29,'2.1.trackMPD'!$T$7:$T$29)</f>
        <v>6</v>
      </c>
      <c r="D5974">
        <v>100</v>
      </c>
      <c r="E5974" t="s">
        <v>6400</v>
      </c>
      <c r="F5974" t="s">
        <v>111</v>
      </c>
      <c r="G5974" t="s">
        <v>124</v>
      </c>
      <c r="H5974" t="s">
        <v>6398</v>
      </c>
    </row>
    <row r="5975" spans="1:8" x14ac:dyDescent="0.2">
      <c r="A5975" t="s">
        <v>94</v>
      </c>
      <c r="B5975" t="s">
        <v>4</v>
      </c>
      <c r="C5975">
        <f>_xlfn.XLOOKUP(B5975,'2.1.trackMPD'!$R$7:$R$29,'2.1.trackMPD'!$T$7:$T$29)</f>
        <v>6</v>
      </c>
      <c r="D5975">
        <v>100</v>
      </c>
      <c r="E5975" t="s">
        <v>6400</v>
      </c>
      <c r="F5975" t="s">
        <v>111</v>
      </c>
      <c r="G5975" t="s">
        <v>140</v>
      </c>
      <c r="H5975" t="s">
        <v>6398</v>
      </c>
    </row>
    <row r="5976" spans="1:8" x14ac:dyDescent="0.2">
      <c r="A5976" t="s">
        <v>94</v>
      </c>
      <c r="B5976" t="s">
        <v>4</v>
      </c>
      <c r="C5976">
        <f>_xlfn.XLOOKUP(B5976,'2.1.trackMPD'!$R$7:$R$29,'2.1.trackMPD'!$T$7:$T$29)</f>
        <v>6</v>
      </c>
      <c r="D5976">
        <v>100</v>
      </c>
      <c r="E5976" t="s">
        <v>6400</v>
      </c>
      <c r="F5976" t="s">
        <v>110</v>
      </c>
      <c r="G5976" t="s">
        <v>124</v>
      </c>
      <c r="H5976" t="s">
        <v>6399</v>
      </c>
    </row>
    <row r="5977" spans="1:8" x14ac:dyDescent="0.2">
      <c r="A5977" t="s">
        <v>94</v>
      </c>
      <c r="B5977" t="s">
        <v>4</v>
      </c>
      <c r="C5977">
        <f>_xlfn.XLOOKUP(B5977,'2.1.trackMPD'!$R$7:$R$29,'2.1.trackMPD'!$T$7:$T$29)</f>
        <v>6</v>
      </c>
      <c r="D5977">
        <v>100</v>
      </c>
      <c r="E5977" t="s">
        <v>6400</v>
      </c>
      <c r="F5977" t="s">
        <v>110</v>
      </c>
      <c r="G5977" t="s">
        <v>140</v>
      </c>
      <c r="H5977" t="s">
        <v>6399</v>
      </c>
    </row>
    <row r="5978" spans="1:8" x14ac:dyDescent="0.2">
      <c r="A5978" t="s">
        <v>94</v>
      </c>
      <c r="B5978" t="s">
        <v>4</v>
      </c>
      <c r="C5978">
        <f>_xlfn.XLOOKUP(B5978,'2.1.trackMPD'!$R$7:$R$29,'2.1.trackMPD'!$T$7:$T$29)</f>
        <v>6</v>
      </c>
      <c r="D5978">
        <v>1000</v>
      </c>
      <c r="E5978" t="s">
        <v>6400</v>
      </c>
      <c r="F5978" t="s">
        <v>110</v>
      </c>
      <c r="G5978" t="s">
        <v>124</v>
      </c>
      <c r="H5978" t="s">
        <v>6398</v>
      </c>
    </row>
    <row r="5979" spans="1:8" x14ac:dyDescent="0.2">
      <c r="A5979" t="s">
        <v>94</v>
      </c>
      <c r="B5979" t="s">
        <v>4</v>
      </c>
      <c r="C5979">
        <f>_xlfn.XLOOKUP(B5979,'2.1.trackMPD'!$R$7:$R$29,'2.1.trackMPD'!$T$7:$T$29)</f>
        <v>6</v>
      </c>
      <c r="D5979">
        <v>1000</v>
      </c>
      <c r="E5979" t="s">
        <v>6400</v>
      </c>
      <c r="F5979" t="s">
        <v>110</v>
      </c>
      <c r="G5979" t="s">
        <v>140</v>
      </c>
      <c r="H5979" t="s">
        <v>6398</v>
      </c>
    </row>
    <row r="5980" spans="1:8" x14ac:dyDescent="0.2">
      <c r="A5980" t="s">
        <v>94</v>
      </c>
      <c r="B5980" t="s">
        <v>4</v>
      </c>
      <c r="C5980">
        <f>_xlfn.XLOOKUP(B5980,'2.1.trackMPD'!$R$7:$R$29,'2.1.trackMPD'!$T$7:$T$29)</f>
        <v>6</v>
      </c>
      <c r="D5980">
        <v>1000</v>
      </c>
      <c r="E5980" t="s">
        <v>6400</v>
      </c>
      <c r="F5980" t="s">
        <v>111</v>
      </c>
      <c r="G5980" t="s">
        <v>124</v>
      </c>
      <c r="H5980" t="s">
        <v>6398</v>
      </c>
    </row>
    <row r="5981" spans="1:8" x14ac:dyDescent="0.2">
      <c r="A5981" t="s">
        <v>94</v>
      </c>
      <c r="B5981" t="s">
        <v>4</v>
      </c>
      <c r="C5981">
        <f>_xlfn.XLOOKUP(B5981,'2.1.trackMPD'!$R$7:$R$29,'2.1.trackMPD'!$T$7:$T$29)</f>
        <v>6</v>
      </c>
      <c r="D5981">
        <v>1000</v>
      </c>
      <c r="E5981" t="s">
        <v>6400</v>
      </c>
      <c r="F5981" t="s">
        <v>111</v>
      </c>
      <c r="G5981" t="s">
        <v>140</v>
      </c>
      <c r="H5981" t="s">
        <v>6398</v>
      </c>
    </row>
    <row r="5982" spans="1:8" x14ac:dyDescent="0.2">
      <c r="A5982" t="s">
        <v>94</v>
      </c>
      <c r="B5982" t="s">
        <v>4</v>
      </c>
      <c r="C5982">
        <f>_xlfn.XLOOKUP(B5982,'2.1.trackMPD'!$R$7:$R$29,'2.1.trackMPD'!$T$7:$T$29)</f>
        <v>6</v>
      </c>
      <c r="D5982">
        <v>1000</v>
      </c>
      <c r="E5982" t="s">
        <v>6400</v>
      </c>
      <c r="F5982" t="s">
        <v>110</v>
      </c>
      <c r="G5982" t="s">
        <v>124</v>
      </c>
      <c r="H5982" t="s">
        <v>6399</v>
      </c>
    </row>
    <row r="5983" spans="1:8" x14ac:dyDescent="0.2">
      <c r="A5983" t="s">
        <v>94</v>
      </c>
      <c r="B5983" t="s">
        <v>4</v>
      </c>
      <c r="C5983">
        <f>_xlfn.XLOOKUP(B5983,'2.1.trackMPD'!$R$7:$R$29,'2.1.trackMPD'!$T$7:$T$29)</f>
        <v>6</v>
      </c>
      <c r="D5983">
        <v>1000</v>
      </c>
      <c r="E5983" t="s">
        <v>6400</v>
      </c>
      <c r="F5983" t="s">
        <v>110</v>
      </c>
      <c r="G5983" t="s">
        <v>140</v>
      </c>
      <c r="H5983" t="s">
        <v>6399</v>
      </c>
    </row>
    <row r="5984" spans="1:8" x14ac:dyDescent="0.2">
      <c r="A5984" t="s">
        <v>94</v>
      </c>
      <c r="B5984" t="s">
        <v>4</v>
      </c>
      <c r="C5984">
        <f>_xlfn.XLOOKUP(B5984,'2.1.trackMPD'!$R$7:$R$29,'2.1.trackMPD'!$T$7:$T$29)</f>
        <v>6</v>
      </c>
      <c r="D5984">
        <v>5000</v>
      </c>
      <c r="E5984" t="s">
        <v>6400</v>
      </c>
      <c r="F5984" t="s">
        <v>110</v>
      </c>
      <c r="G5984" t="s">
        <v>124</v>
      </c>
      <c r="H5984" t="s">
        <v>6398</v>
      </c>
    </row>
    <row r="5985" spans="1:8" x14ac:dyDescent="0.2">
      <c r="A5985" t="s">
        <v>94</v>
      </c>
      <c r="B5985" t="s">
        <v>4</v>
      </c>
      <c r="C5985">
        <f>_xlfn.XLOOKUP(B5985,'2.1.trackMPD'!$R$7:$R$29,'2.1.trackMPD'!$T$7:$T$29)</f>
        <v>6</v>
      </c>
      <c r="D5985">
        <v>5000</v>
      </c>
      <c r="E5985" t="s">
        <v>6400</v>
      </c>
      <c r="F5985" t="s">
        <v>110</v>
      </c>
      <c r="G5985" t="s">
        <v>140</v>
      </c>
      <c r="H5985" t="s">
        <v>6398</v>
      </c>
    </row>
    <row r="5986" spans="1:8" x14ac:dyDescent="0.2">
      <c r="A5986" t="s">
        <v>94</v>
      </c>
      <c r="B5986" t="s">
        <v>4</v>
      </c>
      <c r="C5986">
        <f>_xlfn.XLOOKUP(B5986,'2.1.trackMPD'!$R$7:$R$29,'2.1.trackMPD'!$T$7:$T$29)</f>
        <v>6</v>
      </c>
      <c r="D5986">
        <v>5000</v>
      </c>
      <c r="E5986" t="s">
        <v>6400</v>
      </c>
      <c r="F5986" t="s">
        <v>111</v>
      </c>
      <c r="G5986" t="s">
        <v>124</v>
      </c>
      <c r="H5986" t="s">
        <v>6398</v>
      </c>
    </row>
    <row r="5987" spans="1:8" x14ac:dyDescent="0.2">
      <c r="A5987" t="s">
        <v>94</v>
      </c>
      <c r="B5987" t="s">
        <v>4</v>
      </c>
      <c r="C5987">
        <f>_xlfn.XLOOKUP(B5987,'2.1.trackMPD'!$R$7:$R$29,'2.1.trackMPD'!$T$7:$T$29)</f>
        <v>6</v>
      </c>
      <c r="D5987">
        <v>5000</v>
      </c>
      <c r="E5987" t="s">
        <v>6400</v>
      </c>
      <c r="F5987" t="s">
        <v>111</v>
      </c>
      <c r="G5987" t="s">
        <v>140</v>
      </c>
      <c r="H5987" t="s">
        <v>6398</v>
      </c>
    </row>
    <row r="5988" spans="1:8" x14ac:dyDescent="0.2">
      <c r="A5988" t="s">
        <v>94</v>
      </c>
      <c r="B5988" t="s">
        <v>4</v>
      </c>
      <c r="C5988">
        <f>_xlfn.XLOOKUP(B5988,'2.1.trackMPD'!$R$7:$R$29,'2.1.trackMPD'!$T$7:$T$29)</f>
        <v>6</v>
      </c>
      <c r="D5988">
        <v>5000</v>
      </c>
      <c r="E5988" t="s">
        <v>6400</v>
      </c>
      <c r="F5988" t="s">
        <v>110</v>
      </c>
      <c r="G5988" t="s">
        <v>124</v>
      </c>
      <c r="H5988" t="s">
        <v>6399</v>
      </c>
    </row>
    <row r="5989" spans="1:8" x14ac:dyDescent="0.2">
      <c r="A5989" t="s">
        <v>94</v>
      </c>
      <c r="B5989" t="s">
        <v>4</v>
      </c>
      <c r="C5989">
        <f>_xlfn.XLOOKUP(B5989,'2.1.trackMPD'!$R$7:$R$29,'2.1.trackMPD'!$T$7:$T$29)</f>
        <v>6</v>
      </c>
      <c r="D5989">
        <v>5000</v>
      </c>
      <c r="E5989" t="s">
        <v>6400</v>
      </c>
      <c r="F5989" t="s">
        <v>110</v>
      </c>
      <c r="G5989" t="s">
        <v>140</v>
      </c>
      <c r="H5989" t="s">
        <v>6399</v>
      </c>
    </row>
    <row r="5990" spans="1:8" x14ac:dyDescent="0.2">
      <c r="A5990" t="s">
        <v>94</v>
      </c>
      <c r="B5990" t="s">
        <v>4</v>
      </c>
      <c r="C5990">
        <f>_xlfn.XLOOKUP(B5990,'2.1.trackMPD'!$R$7:$R$29,'2.1.trackMPD'!$T$7:$T$29)</f>
        <v>6</v>
      </c>
      <c r="D5990">
        <v>1</v>
      </c>
      <c r="E5990" t="s">
        <v>6401</v>
      </c>
      <c r="F5990" t="s">
        <v>110</v>
      </c>
      <c r="G5990" t="s">
        <v>124</v>
      </c>
      <c r="H5990" t="s">
        <v>6398</v>
      </c>
    </row>
    <row r="5991" spans="1:8" x14ac:dyDescent="0.2">
      <c r="A5991" t="s">
        <v>94</v>
      </c>
      <c r="B5991" t="s">
        <v>4</v>
      </c>
      <c r="C5991">
        <f>_xlfn.XLOOKUP(B5991,'2.1.trackMPD'!$R$7:$R$29,'2.1.trackMPD'!$T$7:$T$29)</f>
        <v>6</v>
      </c>
      <c r="D5991">
        <v>1</v>
      </c>
      <c r="E5991" t="s">
        <v>6401</v>
      </c>
      <c r="F5991" t="s">
        <v>110</v>
      </c>
      <c r="G5991" t="s">
        <v>140</v>
      </c>
      <c r="H5991" t="s">
        <v>6398</v>
      </c>
    </row>
    <row r="5992" spans="1:8" x14ac:dyDescent="0.2">
      <c r="A5992" t="s">
        <v>94</v>
      </c>
      <c r="B5992" t="s">
        <v>4</v>
      </c>
      <c r="C5992">
        <f>_xlfn.XLOOKUP(B5992,'2.1.trackMPD'!$R$7:$R$29,'2.1.trackMPD'!$T$7:$T$29)</f>
        <v>6</v>
      </c>
      <c r="D5992">
        <v>1</v>
      </c>
      <c r="E5992" t="s">
        <v>6401</v>
      </c>
      <c r="F5992" t="s">
        <v>111</v>
      </c>
      <c r="G5992" t="s">
        <v>124</v>
      </c>
      <c r="H5992" t="s">
        <v>6398</v>
      </c>
    </row>
    <row r="5993" spans="1:8" x14ac:dyDescent="0.2">
      <c r="A5993" t="s">
        <v>94</v>
      </c>
      <c r="B5993" t="s">
        <v>4</v>
      </c>
      <c r="C5993">
        <f>_xlfn.XLOOKUP(B5993,'2.1.trackMPD'!$R$7:$R$29,'2.1.trackMPD'!$T$7:$T$29)</f>
        <v>6</v>
      </c>
      <c r="D5993">
        <v>1</v>
      </c>
      <c r="E5993" t="s">
        <v>6401</v>
      </c>
      <c r="F5993" t="s">
        <v>111</v>
      </c>
      <c r="G5993" t="s">
        <v>140</v>
      </c>
      <c r="H5993" t="s">
        <v>6398</v>
      </c>
    </row>
    <row r="5994" spans="1:8" x14ac:dyDescent="0.2">
      <c r="A5994" t="s">
        <v>94</v>
      </c>
      <c r="B5994" t="s">
        <v>4</v>
      </c>
      <c r="C5994">
        <f>_xlfn.XLOOKUP(B5994,'2.1.trackMPD'!$R$7:$R$29,'2.1.trackMPD'!$T$7:$T$29)</f>
        <v>6</v>
      </c>
      <c r="D5994">
        <v>1</v>
      </c>
      <c r="E5994" t="s">
        <v>6401</v>
      </c>
      <c r="F5994" t="s">
        <v>110</v>
      </c>
      <c r="G5994" t="s">
        <v>124</v>
      </c>
      <c r="H5994" t="s">
        <v>6399</v>
      </c>
    </row>
    <row r="5995" spans="1:8" x14ac:dyDescent="0.2">
      <c r="A5995" t="s">
        <v>94</v>
      </c>
      <c r="B5995" t="s">
        <v>4</v>
      </c>
      <c r="C5995">
        <f>_xlfn.XLOOKUP(B5995,'2.1.trackMPD'!$R$7:$R$29,'2.1.trackMPD'!$T$7:$T$29)</f>
        <v>6</v>
      </c>
      <c r="D5995">
        <v>1</v>
      </c>
      <c r="E5995" t="s">
        <v>6401</v>
      </c>
      <c r="F5995" t="s">
        <v>110</v>
      </c>
      <c r="G5995" t="s">
        <v>140</v>
      </c>
      <c r="H5995" t="s">
        <v>6399</v>
      </c>
    </row>
    <row r="5996" spans="1:8" x14ac:dyDescent="0.2">
      <c r="A5996" t="s">
        <v>94</v>
      </c>
      <c r="B5996" t="s">
        <v>4</v>
      </c>
      <c r="C5996">
        <f>_xlfn.XLOOKUP(B5996,'2.1.trackMPD'!$R$7:$R$29,'2.1.trackMPD'!$T$7:$T$29)</f>
        <v>6</v>
      </c>
      <c r="D5996">
        <v>10</v>
      </c>
      <c r="E5996" t="s">
        <v>6401</v>
      </c>
      <c r="F5996" t="s">
        <v>110</v>
      </c>
      <c r="G5996" t="s">
        <v>124</v>
      </c>
      <c r="H5996" t="s">
        <v>6398</v>
      </c>
    </row>
    <row r="5997" spans="1:8" x14ac:dyDescent="0.2">
      <c r="A5997" t="s">
        <v>94</v>
      </c>
      <c r="B5997" t="s">
        <v>4</v>
      </c>
      <c r="C5997">
        <f>_xlfn.XLOOKUP(B5997,'2.1.trackMPD'!$R$7:$R$29,'2.1.trackMPD'!$T$7:$T$29)</f>
        <v>6</v>
      </c>
      <c r="D5997">
        <v>10</v>
      </c>
      <c r="E5997" t="s">
        <v>6401</v>
      </c>
      <c r="F5997" t="s">
        <v>110</v>
      </c>
      <c r="G5997" t="s">
        <v>140</v>
      </c>
      <c r="H5997" t="s">
        <v>6398</v>
      </c>
    </row>
    <row r="5998" spans="1:8" x14ac:dyDescent="0.2">
      <c r="A5998" t="s">
        <v>94</v>
      </c>
      <c r="B5998" t="s">
        <v>4</v>
      </c>
      <c r="C5998">
        <f>_xlfn.XLOOKUP(B5998,'2.1.trackMPD'!$R$7:$R$29,'2.1.trackMPD'!$T$7:$T$29)</f>
        <v>6</v>
      </c>
      <c r="D5998">
        <v>10</v>
      </c>
      <c r="E5998" t="s">
        <v>6401</v>
      </c>
      <c r="F5998" t="s">
        <v>111</v>
      </c>
      <c r="G5998" t="s">
        <v>124</v>
      </c>
      <c r="H5998" t="s">
        <v>6398</v>
      </c>
    </row>
    <row r="5999" spans="1:8" x14ac:dyDescent="0.2">
      <c r="A5999" t="s">
        <v>94</v>
      </c>
      <c r="B5999" t="s">
        <v>4</v>
      </c>
      <c r="C5999">
        <f>_xlfn.XLOOKUP(B5999,'2.1.trackMPD'!$R$7:$R$29,'2.1.trackMPD'!$T$7:$T$29)</f>
        <v>6</v>
      </c>
      <c r="D5999">
        <v>10</v>
      </c>
      <c r="E5999" t="s">
        <v>6401</v>
      </c>
      <c r="F5999" t="s">
        <v>111</v>
      </c>
      <c r="G5999" t="s">
        <v>140</v>
      </c>
      <c r="H5999" t="s">
        <v>6398</v>
      </c>
    </row>
    <row r="6000" spans="1:8" x14ac:dyDescent="0.2">
      <c r="A6000" t="s">
        <v>94</v>
      </c>
      <c r="B6000" t="s">
        <v>4</v>
      </c>
      <c r="C6000">
        <f>_xlfn.XLOOKUP(B6000,'2.1.trackMPD'!$R$7:$R$29,'2.1.trackMPD'!$T$7:$T$29)</f>
        <v>6</v>
      </c>
      <c r="D6000">
        <v>10</v>
      </c>
      <c r="E6000" t="s">
        <v>6401</v>
      </c>
      <c r="F6000" t="s">
        <v>110</v>
      </c>
      <c r="G6000" t="s">
        <v>124</v>
      </c>
      <c r="H6000" t="s">
        <v>6399</v>
      </c>
    </row>
    <row r="6001" spans="1:8" x14ac:dyDescent="0.2">
      <c r="A6001" t="s">
        <v>94</v>
      </c>
      <c r="B6001" t="s">
        <v>4</v>
      </c>
      <c r="C6001">
        <f>_xlfn.XLOOKUP(B6001,'2.1.trackMPD'!$R$7:$R$29,'2.1.trackMPD'!$T$7:$T$29)</f>
        <v>6</v>
      </c>
      <c r="D6001">
        <v>10</v>
      </c>
      <c r="E6001" t="s">
        <v>6401</v>
      </c>
      <c r="F6001" t="s">
        <v>110</v>
      </c>
      <c r="G6001" t="s">
        <v>140</v>
      </c>
      <c r="H6001" t="s">
        <v>6399</v>
      </c>
    </row>
    <row r="6002" spans="1:8" x14ac:dyDescent="0.2">
      <c r="A6002" t="s">
        <v>94</v>
      </c>
      <c r="B6002" t="s">
        <v>4</v>
      </c>
      <c r="C6002">
        <f>_xlfn.XLOOKUP(B6002,'2.1.trackMPD'!$R$7:$R$29,'2.1.trackMPD'!$T$7:$T$29)</f>
        <v>6</v>
      </c>
      <c r="D6002">
        <v>100</v>
      </c>
      <c r="E6002" t="s">
        <v>6401</v>
      </c>
      <c r="F6002" t="s">
        <v>110</v>
      </c>
      <c r="G6002" t="s">
        <v>124</v>
      </c>
      <c r="H6002" t="s">
        <v>6398</v>
      </c>
    </row>
    <row r="6003" spans="1:8" x14ac:dyDescent="0.2">
      <c r="A6003" t="s">
        <v>94</v>
      </c>
      <c r="B6003" t="s">
        <v>4</v>
      </c>
      <c r="C6003">
        <f>_xlfn.XLOOKUP(B6003,'2.1.trackMPD'!$R$7:$R$29,'2.1.trackMPD'!$T$7:$T$29)</f>
        <v>6</v>
      </c>
      <c r="D6003">
        <v>100</v>
      </c>
      <c r="E6003" t="s">
        <v>6401</v>
      </c>
      <c r="F6003" t="s">
        <v>110</v>
      </c>
      <c r="G6003" t="s">
        <v>140</v>
      </c>
      <c r="H6003" t="s">
        <v>6398</v>
      </c>
    </row>
    <row r="6004" spans="1:8" x14ac:dyDescent="0.2">
      <c r="A6004" t="s">
        <v>94</v>
      </c>
      <c r="B6004" t="s">
        <v>4</v>
      </c>
      <c r="C6004">
        <f>_xlfn.XLOOKUP(B6004,'2.1.trackMPD'!$R$7:$R$29,'2.1.trackMPD'!$T$7:$T$29)</f>
        <v>6</v>
      </c>
      <c r="D6004">
        <v>100</v>
      </c>
      <c r="E6004" t="s">
        <v>6401</v>
      </c>
      <c r="F6004" t="s">
        <v>111</v>
      </c>
      <c r="G6004" t="s">
        <v>124</v>
      </c>
      <c r="H6004" t="s">
        <v>6398</v>
      </c>
    </row>
    <row r="6005" spans="1:8" x14ac:dyDescent="0.2">
      <c r="A6005" t="s">
        <v>94</v>
      </c>
      <c r="B6005" t="s">
        <v>4</v>
      </c>
      <c r="C6005">
        <f>_xlfn.XLOOKUP(B6005,'2.1.trackMPD'!$R$7:$R$29,'2.1.trackMPD'!$T$7:$T$29)</f>
        <v>6</v>
      </c>
      <c r="D6005">
        <v>100</v>
      </c>
      <c r="E6005" t="s">
        <v>6401</v>
      </c>
      <c r="F6005" t="s">
        <v>111</v>
      </c>
      <c r="G6005" t="s">
        <v>140</v>
      </c>
      <c r="H6005" t="s">
        <v>6398</v>
      </c>
    </row>
    <row r="6006" spans="1:8" x14ac:dyDescent="0.2">
      <c r="A6006" t="s">
        <v>94</v>
      </c>
      <c r="B6006" t="s">
        <v>4</v>
      </c>
      <c r="C6006">
        <f>_xlfn.XLOOKUP(B6006,'2.1.trackMPD'!$R$7:$R$29,'2.1.trackMPD'!$T$7:$T$29)</f>
        <v>6</v>
      </c>
      <c r="D6006">
        <v>100</v>
      </c>
      <c r="E6006" t="s">
        <v>6401</v>
      </c>
      <c r="F6006" t="s">
        <v>110</v>
      </c>
      <c r="G6006" t="s">
        <v>124</v>
      </c>
      <c r="H6006" t="s">
        <v>6399</v>
      </c>
    </row>
    <row r="6007" spans="1:8" x14ac:dyDescent="0.2">
      <c r="A6007" t="s">
        <v>94</v>
      </c>
      <c r="B6007" t="s">
        <v>4</v>
      </c>
      <c r="C6007">
        <f>_xlfn.XLOOKUP(B6007,'2.1.trackMPD'!$R$7:$R$29,'2.1.trackMPD'!$T$7:$T$29)</f>
        <v>6</v>
      </c>
      <c r="D6007">
        <v>100</v>
      </c>
      <c r="E6007" t="s">
        <v>6401</v>
      </c>
      <c r="F6007" t="s">
        <v>110</v>
      </c>
      <c r="G6007" t="s">
        <v>140</v>
      </c>
      <c r="H6007" t="s">
        <v>6399</v>
      </c>
    </row>
    <row r="6008" spans="1:8" x14ac:dyDescent="0.2">
      <c r="A6008" t="s">
        <v>94</v>
      </c>
      <c r="B6008" t="s">
        <v>166</v>
      </c>
      <c r="C6008">
        <f>_xlfn.XLOOKUP(B6008,'2.1.trackMPD'!$R$7:$R$29,'2.1.trackMPD'!$T$7:$T$29)</f>
        <v>5</v>
      </c>
      <c r="D6008">
        <v>1</v>
      </c>
      <c r="E6008" t="s">
        <v>6396</v>
      </c>
      <c r="F6008" t="s">
        <v>110</v>
      </c>
      <c r="G6008" t="s">
        <v>124</v>
      </c>
      <c r="H6008" t="s">
        <v>6398</v>
      </c>
    </row>
    <row r="6009" spans="1:8" x14ac:dyDescent="0.2">
      <c r="A6009" t="s">
        <v>94</v>
      </c>
      <c r="B6009" t="s">
        <v>166</v>
      </c>
      <c r="C6009">
        <f>_xlfn.XLOOKUP(B6009,'2.1.trackMPD'!$R$7:$R$29,'2.1.trackMPD'!$T$7:$T$29)</f>
        <v>5</v>
      </c>
      <c r="D6009">
        <v>1</v>
      </c>
      <c r="E6009" t="s">
        <v>6396</v>
      </c>
      <c r="F6009" t="s">
        <v>110</v>
      </c>
      <c r="G6009" t="s">
        <v>140</v>
      </c>
      <c r="H6009" t="s">
        <v>6398</v>
      </c>
    </row>
    <row r="6010" spans="1:8" x14ac:dyDescent="0.2">
      <c r="A6010" t="s">
        <v>94</v>
      </c>
      <c r="B6010" t="s">
        <v>166</v>
      </c>
      <c r="C6010">
        <f>_xlfn.XLOOKUP(B6010,'2.1.trackMPD'!$R$7:$R$29,'2.1.trackMPD'!$T$7:$T$29)</f>
        <v>5</v>
      </c>
      <c r="D6010">
        <v>1</v>
      </c>
      <c r="E6010" t="s">
        <v>6396</v>
      </c>
      <c r="F6010" t="s">
        <v>111</v>
      </c>
      <c r="G6010" t="s">
        <v>124</v>
      </c>
      <c r="H6010" t="s">
        <v>6398</v>
      </c>
    </row>
    <row r="6011" spans="1:8" x14ac:dyDescent="0.2">
      <c r="A6011" t="s">
        <v>94</v>
      </c>
      <c r="B6011" t="s">
        <v>166</v>
      </c>
      <c r="C6011">
        <f>_xlfn.XLOOKUP(B6011,'2.1.trackMPD'!$R$7:$R$29,'2.1.trackMPD'!$T$7:$T$29)</f>
        <v>5</v>
      </c>
      <c r="D6011">
        <v>1</v>
      </c>
      <c r="E6011" t="s">
        <v>6396</v>
      </c>
      <c r="F6011" t="s">
        <v>111</v>
      </c>
      <c r="G6011" t="s">
        <v>140</v>
      </c>
      <c r="H6011" t="s">
        <v>6398</v>
      </c>
    </row>
    <row r="6012" spans="1:8" x14ac:dyDescent="0.2">
      <c r="A6012" t="s">
        <v>94</v>
      </c>
      <c r="B6012" t="s">
        <v>166</v>
      </c>
      <c r="C6012">
        <f>_xlfn.XLOOKUP(B6012,'2.1.trackMPD'!$R$7:$R$29,'2.1.trackMPD'!$T$7:$T$29)</f>
        <v>5</v>
      </c>
      <c r="D6012">
        <v>1</v>
      </c>
      <c r="E6012" t="s">
        <v>6396</v>
      </c>
      <c r="F6012" t="s">
        <v>110</v>
      </c>
      <c r="G6012" t="s">
        <v>124</v>
      </c>
      <c r="H6012" t="s">
        <v>6399</v>
      </c>
    </row>
    <row r="6013" spans="1:8" x14ac:dyDescent="0.2">
      <c r="A6013" t="s">
        <v>94</v>
      </c>
      <c r="B6013" t="s">
        <v>166</v>
      </c>
      <c r="C6013">
        <f>_xlfn.XLOOKUP(B6013,'2.1.trackMPD'!$R$7:$R$29,'2.1.trackMPD'!$T$7:$T$29)</f>
        <v>5</v>
      </c>
      <c r="D6013">
        <v>1</v>
      </c>
      <c r="E6013" t="s">
        <v>6396</v>
      </c>
      <c r="F6013" t="s">
        <v>110</v>
      </c>
      <c r="G6013" t="s">
        <v>140</v>
      </c>
      <c r="H6013" t="s">
        <v>6399</v>
      </c>
    </row>
    <row r="6014" spans="1:8" x14ac:dyDescent="0.2">
      <c r="A6014" t="s">
        <v>94</v>
      </c>
      <c r="B6014" t="s">
        <v>166</v>
      </c>
      <c r="C6014">
        <f>_xlfn.XLOOKUP(B6014,'2.1.trackMPD'!$R$7:$R$29,'2.1.trackMPD'!$T$7:$T$29)</f>
        <v>5</v>
      </c>
      <c r="D6014">
        <v>10</v>
      </c>
      <c r="E6014" t="s">
        <v>6396</v>
      </c>
      <c r="F6014" t="s">
        <v>110</v>
      </c>
      <c r="G6014" t="s">
        <v>124</v>
      </c>
      <c r="H6014" t="s">
        <v>6398</v>
      </c>
    </row>
    <row r="6015" spans="1:8" x14ac:dyDescent="0.2">
      <c r="A6015" t="s">
        <v>94</v>
      </c>
      <c r="B6015" t="s">
        <v>166</v>
      </c>
      <c r="C6015">
        <f>_xlfn.XLOOKUP(B6015,'2.1.trackMPD'!$R$7:$R$29,'2.1.trackMPD'!$T$7:$T$29)</f>
        <v>5</v>
      </c>
      <c r="D6015">
        <v>10</v>
      </c>
      <c r="E6015" t="s">
        <v>6396</v>
      </c>
      <c r="F6015" t="s">
        <v>110</v>
      </c>
      <c r="G6015" t="s">
        <v>140</v>
      </c>
      <c r="H6015" t="s">
        <v>6398</v>
      </c>
    </row>
    <row r="6016" spans="1:8" x14ac:dyDescent="0.2">
      <c r="A6016" t="s">
        <v>94</v>
      </c>
      <c r="B6016" t="s">
        <v>166</v>
      </c>
      <c r="C6016">
        <f>_xlfn.XLOOKUP(B6016,'2.1.trackMPD'!$R$7:$R$29,'2.1.trackMPD'!$T$7:$T$29)</f>
        <v>5</v>
      </c>
      <c r="D6016">
        <v>10</v>
      </c>
      <c r="E6016" t="s">
        <v>6396</v>
      </c>
      <c r="F6016" t="s">
        <v>111</v>
      </c>
      <c r="G6016" t="s">
        <v>124</v>
      </c>
      <c r="H6016" t="s">
        <v>6398</v>
      </c>
    </row>
    <row r="6017" spans="1:8" x14ac:dyDescent="0.2">
      <c r="A6017" t="s">
        <v>94</v>
      </c>
      <c r="B6017" t="s">
        <v>166</v>
      </c>
      <c r="C6017">
        <f>_xlfn.XLOOKUP(B6017,'2.1.trackMPD'!$R$7:$R$29,'2.1.trackMPD'!$T$7:$T$29)</f>
        <v>5</v>
      </c>
      <c r="D6017">
        <v>10</v>
      </c>
      <c r="E6017" t="s">
        <v>6396</v>
      </c>
      <c r="F6017" t="s">
        <v>111</v>
      </c>
      <c r="G6017" t="s">
        <v>140</v>
      </c>
      <c r="H6017" t="s">
        <v>6398</v>
      </c>
    </row>
    <row r="6018" spans="1:8" x14ac:dyDescent="0.2">
      <c r="A6018" t="s">
        <v>94</v>
      </c>
      <c r="B6018" t="s">
        <v>166</v>
      </c>
      <c r="C6018">
        <f>_xlfn.XLOOKUP(B6018,'2.1.trackMPD'!$R$7:$R$29,'2.1.trackMPD'!$T$7:$T$29)</f>
        <v>5</v>
      </c>
      <c r="D6018">
        <v>10</v>
      </c>
      <c r="E6018" t="s">
        <v>6396</v>
      </c>
      <c r="F6018" t="s">
        <v>110</v>
      </c>
      <c r="G6018" t="s">
        <v>124</v>
      </c>
      <c r="H6018" t="s">
        <v>6399</v>
      </c>
    </row>
    <row r="6019" spans="1:8" x14ac:dyDescent="0.2">
      <c r="A6019" t="s">
        <v>94</v>
      </c>
      <c r="B6019" t="s">
        <v>166</v>
      </c>
      <c r="C6019">
        <f>_xlfn.XLOOKUP(B6019,'2.1.trackMPD'!$R$7:$R$29,'2.1.trackMPD'!$T$7:$T$29)</f>
        <v>5</v>
      </c>
      <c r="D6019">
        <v>10</v>
      </c>
      <c r="E6019" t="s">
        <v>6396</v>
      </c>
      <c r="F6019" t="s">
        <v>110</v>
      </c>
      <c r="G6019" t="s">
        <v>140</v>
      </c>
      <c r="H6019" t="s">
        <v>6399</v>
      </c>
    </row>
    <row r="6020" spans="1:8" x14ac:dyDescent="0.2">
      <c r="A6020" t="s">
        <v>94</v>
      </c>
      <c r="B6020" t="s">
        <v>166</v>
      </c>
      <c r="C6020">
        <f>_xlfn.XLOOKUP(B6020,'2.1.trackMPD'!$R$7:$R$29,'2.1.trackMPD'!$T$7:$T$29)</f>
        <v>5</v>
      </c>
      <c r="D6020">
        <v>100</v>
      </c>
      <c r="E6020" t="s">
        <v>6396</v>
      </c>
      <c r="F6020" t="s">
        <v>110</v>
      </c>
      <c r="G6020" t="s">
        <v>124</v>
      </c>
      <c r="H6020" t="s">
        <v>6398</v>
      </c>
    </row>
    <row r="6021" spans="1:8" x14ac:dyDescent="0.2">
      <c r="A6021" t="s">
        <v>94</v>
      </c>
      <c r="B6021" t="s">
        <v>166</v>
      </c>
      <c r="C6021">
        <f>_xlfn.XLOOKUP(B6021,'2.1.trackMPD'!$R$7:$R$29,'2.1.trackMPD'!$T$7:$T$29)</f>
        <v>5</v>
      </c>
      <c r="D6021">
        <v>100</v>
      </c>
      <c r="E6021" t="s">
        <v>6396</v>
      </c>
      <c r="F6021" t="s">
        <v>110</v>
      </c>
      <c r="G6021" t="s">
        <v>140</v>
      </c>
      <c r="H6021" t="s">
        <v>6398</v>
      </c>
    </row>
    <row r="6022" spans="1:8" x14ac:dyDescent="0.2">
      <c r="A6022" t="s">
        <v>94</v>
      </c>
      <c r="B6022" t="s">
        <v>166</v>
      </c>
      <c r="C6022">
        <f>_xlfn.XLOOKUP(B6022,'2.1.trackMPD'!$R$7:$R$29,'2.1.trackMPD'!$T$7:$T$29)</f>
        <v>5</v>
      </c>
      <c r="D6022">
        <v>100</v>
      </c>
      <c r="E6022" t="s">
        <v>6396</v>
      </c>
      <c r="F6022" t="s">
        <v>111</v>
      </c>
      <c r="G6022" t="s">
        <v>124</v>
      </c>
      <c r="H6022" t="s">
        <v>6398</v>
      </c>
    </row>
    <row r="6023" spans="1:8" x14ac:dyDescent="0.2">
      <c r="A6023" t="s">
        <v>94</v>
      </c>
      <c r="B6023" t="s">
        <v>166</v>
      </c>
      <c r="C6023">
        <f>_xlfn.XLOOKUP(B6023,'2.1.trackMPD'!$R$7:$R$29,'2.1.trackMPD'!$T$7:$T$29)</f>
        <v>5</v>
      </c>
      <c r="D6023">
        <v>100</v>
      </c>
      <c r="E6023" t="s">
        <v>6396</v>
      </c>
      <c r="F6023" t="s">
        <v>111</v>
      </c>
      <c r="G6023" t="s">
        <v>140</v>
      </c>
      <c r="H6023" t="s">
        <v>6398</v>
      </c>
    </row>
    <row r="6024" spans="1:8" x14ac:dyDescent="0.2">
      <c r="A6024" t="s">
        <v>94</v>
      </c>
      <c r="B6024" t="s">
        <v>166</v>
      </c>
      <c r="C6024">
        <f>_xlfn.XLOOKUP(B6024,'2.1.trackMPD'!$R$7:$R$29,'2.1.trackMPD'!$T$7:$T$29)</f>
        <v>5</v>
      </c>
      <c r="D6024">
        <v>100</v>
      </c>
      <c r="E6024" t="s">
        <v>6396</v>
      </c>
      <c r="F6024" t="s">
        <v>110</v>
      </c>
      <c r="G6024" t="s">
        <v>124</v>
      </c>
      <c r="H6024" t="s">
        <v>6399</v>
      </c>
    </row>
    <row r="6025" spans="1:8" x14ac:dyDescent="0.2">
      <c r="A6025" t="s">
        <v>94</v>
      </c>
      <c r="B6025" t="s">
        <v>166</v>
      </c>
      <c r="C6025">
        <f>_xlfn.XLOOKUP(B6025,'2.1.trackMPD'!$R$7:$R$29,'2.1.trackMPD'!$T$7:$T$29)</f>
        <v>5</v>
      </c>
      <c r="D6025">
        <v>100</v>
      </c>
      <c r="E6025" t="s">
        <v>6396</v>
      </c>
      <c r="F6025" t="s">
        <v>110</v>
      </c>
      <c r="G6025" t="s">
        <v>140</v>
      </c>
      <c r="H6025" t="s">
        <v>6399</v>
      </c>
    </row>
    <row r="6026" spans="1:8" x14ac:dyDescent="0.2">
      <c r="A6026" t="s">
        <v>94</v>
      </c>
      <c r="B6026" t="s">
        <v>166</v>
      </c>
      <c r="C6026">
        <f>_xlfn.XLOOKUP(B6026,'2.1.trackMPD'!$R$7:$R$29,'2.1.trackMPD'!$T$7:$T$29)</f>
        <v>5</v>
      </c>
      <c r="D6026">
        <v>1000</v>
      </c>
      <c r="E6026" t="s">
        <v>6396</v>
      </c>
      <c r="F6026" t="s">
        <v>110</v>
      </c>
      <c r="G6026" t="s">
        <v>124</v>
      </c>
      <c r="H6026" t="s">
        <v>6398</v>
      </c>
    </row>
    <row r="6027" spans="1:8" x14ac:dyDescent="0.2">
      <c r="A6027" t="s">
        <v>94</v>
      </c>
      <c r="B6027" t="s">
        <v>166</v>
      </c>
      <c r="C6027">
        <f>_xlfn.XLOOKUP(B6027,'2.1.trackMPD'!$R$7:$R$29,'2.1.trackMPD'!$T$7:$T$29)</f>
        <v>5</v>
      </c>
      <c r="D6027">
        <v>1000</v>
      </c>
      <c r="E6027" t="s">
        <v>6396</v>
      </c>
      <c r="F6027" t="s">
        <v>110</v>
      </c>
      <c r="G6027" t="s">
        <v>140</v>
      </c>
      <c r="H6027" t="s">
        <v>6398</v>
      </c>
    </row>
    <row r="6028" spans="1:8" x14ac:dyDescent="0.2">
      <c r="A6028" t="s">
        <v>94</v>
      </c>
      <c r="B6028" t="s">
        <v>166</v>
      </c>
      <c r="C6028">
        <f>_xlfn.XLOOKUP(B6028,'2.1.trackMPD'!$R$7:$R$29,'2.1.trackMPD'!$T$7:$T$29)</f>
        <v>5</v>
      </c>
      <c r="D6028">
        <v>1000</v>
      </c>
      <c r="E6028" t="s">
        <v>6396</v>
      </c>
      <c r="F6028" t="s">
        <v>111</v>
      </c>
      <c r="G6028" t="s">
        <v>124</v>
      </c>
      <c r="H6028" t="s">
        <v>6398</v>
      </c>
    </row>
    <row r="6029" spans="1:8" x14ac:dyDescent="0.2">
      <c r="A6029" t="s">
        <v>94</v>
      </c>
      <c r="B6029" t="s">
        <v>166</v>
      </c>
      <c r="C6029">
        <f>_xlfn.XLOOKUP(B6029,'2.1.trackMPD'!$R$7:$R$29,'2.1.trackMPD'!$T$7:$T$29)</f>
        <v>5</v>
      </c>
      <c r="D6029">
        <v>1000</v>
      </c>
      <c r="E6029" t="s">
        <v>6396</v>
      </c>
      <c r="F6029" t="s">
        <v>111</v>
      </c>
      <c r="G6029" t="s">
        <v>140</v>
      </c>
      <c r="H6029" t="s">
        <v>6398</v>
      </c>
    </row>
    <row r="6030" spans="1:8" x14ac:dyDescent="0.2">
      <c r="A6030" t="s">
        <v>94</v>
      </c>
      <c r="B6030" t="s">
        <v>166</v>
      </c>
      <c r="C6030">
        <f>_xlfn.XLOOKUP(B6030,'2.1.trackMPD'!$R$7:$R$29,'2.1.trackMPD'!$T$7:$T$29)</f>
        <v>5</v>
      </c>
      <c r="D6030">
        <v>1000</v>
      </c>
      <c r="E6030" t="s">
        <v>6396</v>
      </c>
      <c r="F6030" t="s">
        <v>110</v>
      </c>
      <c r="G6030" t="s">
        <v>124</v>
      </c>
      <c r="H6030" t="s">
        <v>6399</v>
      </c>
    </row>
    <row r="6031" spans="1:8" x14ac:dyDescent="0.2">
      <c r="A6031" t="s">
        <v>94</v>
      </c>
      <c r="B6031" t="s">
        <v>166</v>
      </c>
      <c r="C6031">
        <f>_xlfn.XLOOKUP(B6031,'2.1.trackMPD'!$R$7:$R$29,'2.1.trackMPD'!$T$7:$T$29)</f>
        <v>5</v>
      </c>
      <c r="D6031">
        <v>1000</v>
      </c>
      <c r="E6031" t="s">
        <v>6396</v>
      </c>
      <c r="F6031" t="s">
        <v>110</v>
      </c>
      <c r="G6031" t="s">
        <v>140</v>
      </c>
      <c r="H6031" t="s">
        <v>6399</v>
      </c>
    </row>
    <row r="6032" spans="1:8" x14ac:dyDescent="0.2">
      <c r="A6032" t="s">
        <v>94</v>
      </c>
      <c r="B6032" t="s">
        <v>166</v>
      </c>
      <c r="C6032">
        <f>_xlfn.XLOOKUP(B6032,'2.1.trackMPD'!$R$7:$R$29,'2.1.trackMPD'!$T$7:$T$29)</f>
        <v>5</v>
      </c>
      <c r="D6032">
        <v>5000</v>
      </c>
      <c r="E6032" t="s">
        <v>6396</v>
      </c>
      <c r="F6032" t="s">
        <v>110</v>
      </c>
      <c r="G6032" t="s">
        <v>124</v>
      </c>
      <c r="H6032" t="s">
        <v>6398</v>
      </c>
    </row>
    <row r="6033" spans="1:8" x14ac:dyDescent="0.2">
      <c r="A6033" t="s">
        <v>94</v>
      </c>
      <c r="B6033" t="s">
        <v>166</v>
      </c>
      <c r="C6033">
        <f>_xlfn.XLOOKUP(B6033,'2.1.trackMPD'!$R$7:$R$29,'2.1.trackMPD'!$T$7:$T$29)</f>
        <v>5</v>
      </c>
      <c r="D6033">
        <v>5000</v>
      </c>
      <c r="E6033" t="s">
        <v>6396</v>
      </c>
      <c r="F6033" t="s">
        <v>110</v>
      </c>
      <c r="G6033" t="s">
        <v>140</v>
      </c>
      <c r="H6033" t="s">
        <v>6398</v>
      </c>
    </row>
    <row r="6034" spans="1:8" x14ac:dyDescent="0.2">
      <c r="A6034" t="s">
        <v>94</v>
      </c>
      <c r="B6034" t="s">
        <v>166</v>
      </c>
      <c r="C6034">
        <f>_xlfn.XLOOKUP(B6034,'2.1.trackMPD'!$R$7:$R$29,'2.1.trackMPD'!$T$7:$T$29)</f>
        <v>5</v>
      </c>
      <c r="D6034">
        <v>5000</v>
      </c>
      <c r="E6034" t="s">
        <v>6396</v>
      </c>
      <c r="F6034" t="s">
        <v>111</v>
      </c>
      <c r="G6034" t="s">
        <v>124</v>
      </c>
      <c r="H6034" t="s">
        <v>6398</v>
      </c>
    </row>
    <row r="6035" spans="1:8" x14ac:dyDescent="0.2">
      <c r="A6035" t="s">
        <v>94</v>
      </c>
      <c r="B6035" t="s">
        <v>166</v>
      </c>
      <c r="C6035">
        <f>_xlfn.XLOOKUP(B6035,'2.1.trackMPD'!$R$7:$R$29,'2.1.trackMPD'!$T$7:$T$29)</f>
        <v>5</v>
      </c>
      <c r="D6035">
        <v>5000</v>
      </c>
      <c r="E6035" t="s">
        <v>6396</v>
      </c>
      <c r="F6035" t="s">
        <v>111</v>
      </c>
      <c r="G6035" t="s">
        <v>140</v>
      </c>
      <c r="H6035" t="s">
        <v>6398</v>
      </c>
    </row>
    <row r="6036" spans="1:8" x14ac:dyDescent="0.2">
      <c r="A6036" t="s">
        <v>94</v>
      </c>
      <c r="B6036" t="s">
        <v>166</v>
      </c>
      <c r="C6036">
        <f>_xlfn.XLOOKUP(B6036,'2.1.trackMPD'!$R$7:$R$29,'2.1.trackMPD'!$T$7:$T$29)</f>
        <v>5</v>
      </c>
      <c r="D6036">
        <v>5000</v>
      </c>
      <c r="E6036" t="s">
        <v>6396</v>
      </c>
      <c r="F6036" t="s">
        <v>110</v>
      </c>
      <c r="G6036" t="s">
        <v>124</v>
      </c>
      <c r="H6036" t="s">
        <v>6399</v>
      </c>
    </row>
    <row r="6037" spans="1:8" x14ac:dyDescent="0.2">
      <c r="A6037" t="s">
        <v>94</v>
      </c>
      <c r="B6037" t="s">
        <v>166</v>
      </c>
      <c r="C6037">
        <f>_xlfn.XLOOKUP(B6037,'2.1.trackMPD'!$R$7:$R$29,'2.1.trackMPD'!$T$7:$T$29)</f>
        <v>5</v>
      </c>
      <c r="D6037">
        <v>5000</v>
      </c>
      <c r="E6037" t="s">
        <v>6396</v>
      </c>
      <c r="F6037" t="s">
        <v>110</v>
      </c>
      <c r="G6037" t="s">
        <v>140</v>
      </c>
      <c r="H6037" t="s">
        <v>6399</v>
      </c>
    </row>
    <row r="6038" spans="1:8" x14ac:dyDescent="0.2">
      <c r="A6038" t="s">
        <v>94</v>
      </c>
      <c r="B6038" t="s">
        <v>166</v>
      </c>
      <c r="C6038">
        <f>_xlfn.XLOOKUP(B6038,'2.1.trackMPD'!$R$7:$R$29,'2.1.trackMPD'!$T$7:$T$29)</f>
        <v>5</v>
      </c>
      <c r="D6038">
        <v>1</v>
      </c>
      <c r="E6038" t="s">
        <v>6400</v>
      </c>
      <c r="F6038" t="s">
        <v>110</v>
      </c>
      <c r="G6038" t="s">
        <v>124</v>
      </c>
      <c r="H6038" t="s">
        <v>6398</v>
      </c>
    </row>
    <row r="6039" spans="1:8" x14ac:dyDescent="0.2">
      <c r="A6039" t="s">
        <v>94</v>
      </c>
      <c r="B6039" t="s">
        <v>166</v>
      </c>
      <c r="C6039">
        <f>_xlfn.XLOOKUP(B6039,'2.1.trackMPD'!$R$7:$R$29,'2.1.trackMPD'!$T$7:$T$29)</f>
        <v>5</v>
      </c>
      <c r="D6039">
        <v>1</v>
      </c>
      <c r="E6039" t="s">
        <v>6400</v>
      </c>
      <c r="F6039" t="s">
        <v>110</v>
      </c>
      <c r="G6039" t="s">
        <v>140</v>
      </c>
      <c r="H6039" t="s">
        <v>6398</v>
      </c>
    </row>
    <row r="6040" spans="1:8" x14ac:dyDescent="0.2">
      <c r="A6040" t="s">
        <v>94</v>
      </c>
      <c r="B6040" t="s">
        <v>166</v>
      </c>
      <c r="C6040">
        <f>_xlfn.XLOOKUP(B6040,'2.1.trackMPD'!$R$7:$R$29,'2.1.trackMPD'!$T$7:$T$29)</f>
        <v>5</v>
      </c>
      <c r="D6040">
        <v>1</v>
      </c>
      <c r="E6040" t="s">
        <v>6400</v>
      </c>
      <c r="F6040" t="s">
        <v>111</v>
      </c>
      <c r="G6040" t="s">
        <v>124</v>
      </c>
      <c r="H6040" t="s">
        <v>6398</v>
      </c>
    </row>
    <row r="6041" spans="1:8" x14ac:dyDescent="0.2">
      <c r="A6041" t="s">
        <v>94</v>
      </c>
      <c r="B6041" t="s">
        <v>166</v>
      </c>
      <c r="C6041">
        <f>_xlfn.XLOOKUP(B6041,'2.1.trackMPD'!$R$7:$R$29,'2.1.trackMPD'!$T$7:$T$29)</f>
        <v>5</v>
      </c>
      <c r="D6041">
        <v>1</v>
      </c>
      <c r="E6041" t="s">
        <v>6400</v>
      </c>
      <c r="F6041" t="s">
        <v>111</v>
      </c>
      <c r="G6041" t="s">
        <v>140</v>
      </c>
      <c r="H6041" t="s">
        <v>6398</v>
      </c>
    </row>
    <row r="6042" spans="1:8" x14ac:dyDescent="0.2">
      <c r="A6042" t="s">
        <v>94</v>
      </c>
      <c r="B6042" t="s">
        <v>166</v>
      </c>
      <c r="C6042">
        <f>_xlfn.XLOOKUP(B6042,'2.1.trackMPD'!$R$7:$R$29,'2.1.trackMPD'!$T$7:$T$29)</f>
        <v>5</v>
      </c>
      <c r="D6042">
        <v>1</v>
      </c>
      <c r="E6042" t="s">
        <v>6400</v>
      </c>
      <c r="F6042" t="s">
        <v>110</v>
      </c>
      <c r="G6042" t="s">
        <v>124</v>
      </c>
      <c r="H6042" t="s">
        <v>6399</v>
      </c>
    </row>
    <row r="6043" spans="1:8" x14ac:dyDescent="0.2">
      <c r="A6043" t="s">
        <v>94</v>
      </c>
      <c r="B6043" t="s">
        <v>166</v>
      </c>
      <c r="C6043">
        <f>_xlfn.XLOOKUP(B6043,'2.1.trackMPD'!$R$7:$R$29,'2.1.trackMPD'!$T$7:$T$29)</f>
        <v>5</v>
      </c>
      <c r="D6043">
        <v>1</v>
      </c>
      <c r="E6043" t="s">
        <v>6400</v>
      </c>
      <c r="F6043" t="s">
        <v>110</v>
      </c>
      <c r="G6043" t="s">
        <v>140</v>
      </c>
      <c r="H6043" t="s">
        <v>6399</v>
      </c>
    </row>
    <row r="6044" spans="1:8" x14ac:dyDescent="0.2">
      <c r="A6044" t="s">
        <v>94</v>
      </c>
      <c r="B6044" t="s">
        <v>166</v>
      </c>
      <c r="C6044">
        <f>_xlfn.XLOOKUP(B6044,'2.1.trackMPD'!$R$7:$R$29,'2.1.trackMPD'!$T$7:$T$29)</f>
        <v>5</v>
      </c>
      <c r="D6044">
        <v>10</v>
      </c>
      <c r="E6044" t="s">
        <v>6400</v>
      </c>
      <c r="F6044" t="s">
        <v>110</v>
      </c>
      <c r="G6044" t="s">
        <v>124</v>
      </c>
      <c r="H6044" t="s">
        <v>6398</v>
      </c>
    </row>
    <row r="6045" spans="1:8" x14ac:dyDescent="0.2">
      <c r="A6045" t="s">
        <v>94</v>
      </c>
      <c r="B6045" t="s">
        <v>166</v>
      </c>
      <c r="C6045">
        <f>_xlfn.XLOOKUP(B6045,'2.1.trackMPD'!$R$7:$R$29,'2.1.trackMPD'!$T$7:$T$29)</f>
        <v>5</v>
      </c>
      <c r="D6045">
        <v>10</v>
      </c>
      <c r="E6045" t="s">
        <v>6400</v>
      </c>
      <c r="F6045" t="s">
        <v>110</v>
      </c>
      <c r="G6045" t="s">
        <v>140</v>
      </c>
      <c r="H6045" t="s">
        <v>6398</v>
      </c>
    </row>
    <row r="6046" spans="1:8" x14ac:dyDescent="0.2">
      <c r="A6046" t="s">
        <v>94</v>
      </c>
      <c r="B6046" t="s">
        <v>166</v>
      </c>
      <c r="C6046">
        <f>_xlfn.XLOOKUP(B6046,'2.1.trackMPD'!$R$7:$R$29,'2.1.trackMPD'!$T$7:$T$29)</f>
        <v>5</v>
      </c>
      <c r="D6046">
        <v>10</v>
      </c>
      <c r="E6046" t="s">
        <v>6400</v>
      </c>
      <c r="F6046" t="s">
        <v>111</v>
      </c>
      <c r="G6046" t="s">
        <v>124</v>
      </c>
      <c r="H6046" t="s">
        <v>6398</v>
      </c>
    </row>
    <row r="6047" spans="1:8" x14ac:dyDescent="0.2">
      <c r="A6047" t="s">
        <v>94</v>
      </c>
      <c r="B6047" t="s">
        <v>166</v>
      </c>
      <c r="C6047">
        <f>_xlfn.XLOOKUP(B6047,'2.1.trackMPD'!$R$7:$R$29,'2.1.trackMPD'!$T$7:$T$29)</f>
        <v>5</v>
      </c>
      <c r="D6047">
        <v>10</v>
      </c>
      <c r="E6047" t="s">
        <v>6400</v>
      </c>
      <c r="F6047" t="s">
        <v>111</v>
      </c>
      <c r="G6047" t="s">
        <v>140</v>
      </c>
      <c r="H6047" t="s">
        <v>6398</v>
      </c>
    </row>
    <row r="6048" spans="1:8" x14ac:dyDescent="0.2">
      <c r="A6048" t="s">
        <v>94</v>
      </c>
      <c r="B6048" t="s">
        <v>166</v>
      </c>
      <c r="C6048">
        <f>_xlfn.XLOOKUP(B6048,'2.1.trackMPD'!$R$7:$R$29,'2.1.trackMPD'!$T$7:$T$29)</f>
        <v>5</v>
      </c>
      <c r="D6048">
        <v>10</v>
      </c>
      <c r="E6048" t="s">
        <v>6400</v>
      </c>
      <c r="F6048" t="s">
        <v>110</v>
      </c>
      <c r="G6048" t="s">
        <v>124</v>
      </c>
      <c r="H6048" t="s">
        <v>6399</v>
      </c>
    </row>
    <row r="6049" spans="1:8" x14ac:dyDescent="0.2">
      <c r="A6049" t="s">
        <v>94</v>
      </c>
      <c r="B6049" t="s">
        <v>166</v>
      </c>
      <c r="C6049">
        <f>_xlfn.XLOOKUP(B6049,'2.1.trackMPD'!$R$7:$R$29,'2.1.trackMPD'!$T$7:$T$29)</f>
        <v>5</v>
      </c>
      <c r="D6049">
        <v>10</v>
      </c>
      <c r="E6049" t="s">
        <v>6400</v>
      </c>
      <c r="F6049" t="s">
        <v>110</v>
      </c>
      <c r="G6049" t="s">
        <v>140</v>
      </c>
      <c r="H6049" t="s">
        <v>6399</v>
      </c>
    </row>
    <row r="6050" spans="1:8" x14ac:dyDescent="0.2">
      <c r="A6050" t="s">
        <v>94</v>
      </c>
      <c r="B6050" t="s">
        <v>166</v>
      </c>
      <c r="C6050">
        <f>_xlfn.XLOOKUP(B6050,'2.1.trackMPD'!$R$7:$R$29,'2.1.trackMPD'!$T$7:$T$29)</f>
        <v>5</v>
      </c>
      <c r="D6050">
        <v>100</v>
      </c>
      <c r="E6050" t="s">
        <v>6400</v>
      </c>
      <c r="F6050" t="s">
        <v>110</v>
      </c>
      <c r="G6050" t="s">
        <v>124</v>
      </c>
      <c r="H6050" t="s">
        <v>6398</v>
      </c>
    </row>
    <row r="6051" spans="1:8" x14ac:dyDescent="0.2">
      <c r="A6051" t="s">
        <v>94</v>
      </c>
      <c r="B6051" t="s">
        <v>166</v>
      </c>
      <c r="C6051">
        <f>_xlfn.XLOOKUP(B6051,'2.1.trackMPD'!$R$7:$R$29,'2.1.trackMPD'!$T$7:$T$29)</f>
        <v>5</v>
      </c>
      <c r="D6051">
        <v>100</v>
      </c>
      <c r="E6051" t="s">
        <v>6400</v>
      </c>
      <c r="F6051" t="s">
        <v>110</v>
      </c>
      <c r="G6051" t="s">
        <v>140</v>
      </c>
      <c r="H6051" t="s">
        <v>6398</v>
      </c>
    </row>
    <row r="6052" spans="1:8" x14ac:dyDescent="0.2">
      <c r="A6052" t="s">
        <v>94</v>
      </c>
      <c r="B6052" t="s">
        <v>166</v>
      </c>
      <c r="C6052">
        <f>_xlfn.XLOOKUP(B6052,'2.1.trackMPD'!$R$7:$R$29,'2.1.trackMPD'!$T$7:$T$29)</f>
        <v>5</v>
      </c>
      <c r="D6052">
        <v>100</v>
      </c>
      <c r="E6052" t="s">
        <v>6400</v>
      </c>
      <c r="F6052" t="s">
        <v>111</v>
      </c>
      <c r="G6052" t="s">
        <v>124</v>
      </c>
      <c r="H6052" t="s">
        <v>6398</v>
      </c>
    </row>
    <row r="6053" spans="1:8" x14ac:dyDescent="0.2">
      <c r="A6053" t="s">
        <v>94</v>
      </c>
      <c r="B6053" t="s">
        <v>166</v>
      </c>
      <c r="C6053">
        <f>_xlfn.XLOOKUP(B6053,'2.1.trackMPD'!$R$7:$R$29,'2.1.trackMPD'!$T$7:$T$29)</f>
        <v>5</v>
      </c>
      <c r="D6053">
        <v>100</v>
      </c>
      <c r="E6053" t="s">
        <v>6400</v>
      </c>
      <c r="F6053" t="s">
        <v>111</v>
      </c>
      <c r="G6053" t="s">
        <v>140</v>
      </c>
      <c r="H6053" t="s">
        <v>6398</v>
      </c>
    </row>
    <row r="6054" spans="1:8" x14ac:dyDescent="0.2">
      <c r="A6054" t="s">
        <v>94</v>
      </c>
      <c r="B6054" t="s">
        <v>166</v>
      </c>
      <c r="C6054">
        <f>_xlfn.XLOOKUP(B6054,'2.1.trackMPD'!$R$7:$R$29,'2.1.trackMPD'!$T$7:$T$29)</f>
        <v>5</v>
      </c>
      <c r="D6054">
        <v>100</v>
      </c>
      <c r="E6054" t="s">
        <v>6400</v>
      </c>
      <c r="F6054" t="s">
        <v>110</v>
      </c>
      <c r="G6054" t="s">
        <v>124</v>
      </c>
      <c r="H6054" t="s">
        <v>6399</v>
      </c>
    </row>
    <row r="6055" spans="1:8" x14ac:dyDescent="0.2">
      <c r="A6055" t="s">
        <v>94</v>
      </c>
      <c r="B6055" t="s">
        <v>166</v>
      </c>
      <c r="C6055">
        <f>_xlfn.XLOOKUP(B6055,'2.1.trackMPD'!$R$7:$R$29,'2.1.trackMPD'!$T$7:$T$29)</f>
        <v>5</v>
      </c>
      <c r="D6055">
        <v>100</v>
      </c>
      <c r="E6055" t="s">
        <v>6400</v>
      </c>
      <c r="F6055" t="s">
        <v>110</v>
      </c>
      <c r="G6055" t="s">
        <v>140</v>
      </c>
      <c r="H6055" t="s">
        <v>6399</v>
      </c>
    </row>
    <row r="6056" spans="1:8" x14ac:dyDescent="0.2">
      <c r="A6056" t="s">
        <v>94</v>
      </c>
      <c r="B6056" t="s">
        <v>166</v>
      </c>
      <c r="C6056">
        <f>_xlfn.XLOOKUP(B6056,'2.1.trackMPD'!$R$7:$R$29,'2.1.trackMPD'!$T$7:$T$29)</f>
        <v>5</v>
      </c>
      <c r="D6056">
        <v>1000</v>
      </c>
      <c r="E6056" t="s">
        <v>6400</v>
      </c>
      <c r="F6056" t="s">
        <v>110</v>
      </c>
      <c r="G6056" t="s">
        <v>124</v>
      </c>
      <c r="H6056" t="s">
        <v>6398</v>
      </c>
    </row>
    <row r="6057" spans="1:8" x14ac:dyDescent="0.2">
      <c r="A6057" t="s">
        <v>94</v>
      </c>
      <c r="B6057" t="s">
        <v>166</v>
      </c>
      <c r="C6057">
        <f>_xlfn.XLOOKUP(B6057,'2.1.trackMPD'!$R$7:$R$29,'2.1.trackMPD'!$T$7:$T$29)</f>
        <v>5</v>
      </c>
      <c r="D6057">
        <v>1000</v>
      </c>
      <c r="E6057" t="s">
        <v>6400</v>
      </c>
      <c r="F6057" t="s">
        <v>110</v>
      </c>
      <c r="G6057" t="s">
        <v>140</v>
      </c>
      <c r="H6057" t="s">
        <v>6398</v>
      </c>
    </row>
    <row r="6058" spans="1:8" x14ac:dyDescent="0.2">
      <c r="A6058" t="s">
        <v>94</v>
      </c>
      <c r="B6058" t="s">
        <v>166</v>
      </c>
      <c r="C6058">
        <f>_xlfn.XLOOKUP(B6058,'2.1.trackMPD'!$R$7:$R$29,'2.1.trackMPD'!$T$7:$T$29)</f>
        <v>5</v>
      </c>
      <c r="D6058">
        <v>1000</v>
      </c>
      <c r="E6058" t="s">
        <v>6400</v>
      </c>
      <c r="F6058" t="s">
        <v>111</v>
      </c>
      <c r="G6058" t="s">
        <v>124</v>
      </c>
      <c r="H6058" t="s">
        <v>6398</v>
      </c>
    </row>
    <row r="6059" spans="1:8" x14ac:dyDescent="0.2">
      <c r="A6059" t="s">
        <v>94</v>
      </c>
      <c r="B6059" t="s">
        <v>166</v>
      </c>
      <c r="C6059">
        <f>_xlfn.XLOOKUP(B6059,'2.1.trackMPD'!$R$7:$R$29,'2.1.trackMPD'!$T$7:$T$29)</f>
        <v>5</v>
      </c>
      <c r="D6059">
        <v>1000</v>
      </c>
      <c r="E6059" t="s">
        <v>6400</v>
      </c>
      <c r="F6059" t="s">
        <v>111</v>
      </c>
      <c r="G6059" t="s">
        <v>140</v>
      </c>
      <c r="H6059" t="s">
        <v>6398</v>
      </c>
    </row>
    <row r="6060" spans="1:8" x14ac:dyDescent="0.2">
      <c r="A6060" t="s">
        <v>94</v>
      </c>
      <c r="B6060" t="s">
        <v>166</v>
      </c>
      <c r="C6060">
        <f>_xlfn.XLOOKUP(B6060,'2.1.trackMPD'!$R$7:$R$29,'2.1.trackMPD'!$T$7:$T$29)</f>
        <v>5</v>
      </c>
      <c r="D6060">
        <v>1000</v>
      </c>
      <c r="E6060" t="s">
        <v>6400</v>
      </c>
      <c r="F6060" t="s">
        <v>110</v>
      </c>
      <c r="G6060" t="s">
        <v>124</v>
      </c>
      <c r="H6060" t="s">
        <v>6399</v>
      </c>
    </row>
    <row r="6061" spans="1:8" x14ac:dyDescent="0.2">
      <c r="A6061" t="s">
        <v>94</v>
      </c>
      <c r="B6061" t="s">
        <v>166</v>
      </c>
      <c r="C6061">
        <f>_xlfn.XLOOKUP(B6061,'2.1.trackMPD'!$R$7:$R$29,'2.1.trackMPD'!$T$7:$T$29)</f>
        <v>5</v>
      </c>
      <c r="D6061">
        <v>1000</v>
      </c>
      <c r="E6061" t="s">
        <v>6400</v>
      </c>
      <c r="F6061" t="s">
        <v>110</v>
      </c>
      <c r="G6061" t="s">
        <v>140</v>
      </c>
      <c r="H6061" t="s">
        <v>6399</v>
      </c>
    </row>
    <row r="6062" spans="1:8" x14ac:dyDescent="0.2">
      <c r="A6062" t="s">
        <v>94</v>
      </c>
      <c r="B6062" t="s">
        <v>166</v>
      </c>
      <c r="C6062">
        <f>_xlfn.XLOOKUP(B6062,'2.1.trackMPD'!$R$7:$R$29,'2.1.trackMPD'!$T$7:$T$29)</f>
        <v>5</v>
      </c>
      <c r="D6062">
        <v>5000</v>
      </c>
      <c r="E6062" t="s">
        <v>6400</v>
      </c>
      <c r="F6062" t="s">
        <v>110</v>
      </c>
      <c r="G6062" t="s">
        <v>124</v>
      </c>
      <c r="H6062" t="s">
        <v>6398</v>
      </c>
    </row>
    <row r="6063" spans="1:8" x14ac:dyDescent="0.2">
      <c r="A6063" t="s">
        <v>94</v>
      </c>
      <c r="B6063" t="s">
        <v>166</v>
      </c>
      <c r="C6063">
        <f>_xlfn.XLOOKUP(B6063,'2.1.trackMPD'!$R$7:$R$29,'2.1.trackMPD'!$T$7:$T$29)</f>
        <v>5</v>
      </c>
      <c r="D6063">
        <v>5000</v>
      </c>
      <c r="E6063" t="s">
        <v>6400</v>
      </c>
      <c r="F6063" t="s">
        <v>110</v>
      </c>
      <c r="G6063" t="s">
        <v>140</v>
      </c>
      <c r="H6063" t="s">
        <v>6398</v>
      </c>
    </row>
    <row r="6064" spans="1:8" x14ac:dyDescent="0.2">
      <c r="A6064" t="s">
        <v>94</v>
      </c>
      <c r="B6064" t="s">
        <v>166</v>
      </c>
      <c r="C6064">
        <f>_xlfn.XLOOKUP(B6064,'2.1.trackMPD'!$R$7:$R$29,'2.1.trackMPD'!$T$7:$T$29)</f>
        <v>5</v>
      </c>
      <c r="D6064">
        <v>5000</v>
      </c>
      <c r="E6064" t="s">
        <v>6400</v>
      </c>
      <c r="F6064" t="s">
        <v>111</v>
      </c>
      <c r="G6064" t="s">
        <v>124</v>
      </c>
      <c r="H6064" t="s">
        <v>6398</v>
      </c>
    </row>
    <row r="6065" spans="1:8" x14ac:dyDescent="0.2">
      <c r="A6065" t="s">
        <v>94</v>
      </c>
      <c r="B6065" t="s">
        <v>166</v>
      </c>
      <c r="C6065">
        <f>_xlfn.XLOOKUP(B6065,'2.1.trackMPD'!$R$7:$R$29,'2.1.trackMPD'!$T$7:$T$29)</f>
        <v>5</v>
      </c>
      <c r="D6065">
        <v>5000</v>
      </c>
      <c r="E6065" t="s">
        <v>6400</v>
      </c>
      <c r="F6065" t="s">
        <v>111</v>
      </c>
      <c r="G6065" t="s">
        <v>140</v>
      </c>
      <c r="H6065" t="s">
        <v>6398</v>
      </c>
    </row>
    <row r="6066" spans="1:8" x14ac:dyDescent="0.2">
      <c r="A6066" t="s">
        <v>94</v>
      </c>
      <c r="B6066" t="s">
        <v>166</v>
      </c>
      <c r="C6066">
        <f>_xlfn.XLOOKUP(B6066,'2.1.trackMPD'!$R$7:$R$29,'2.1.trackMPD'!$T$7:$T$29)</f>
        <v>5</v>
      </c>
      <c r="D6066">
        <v>5000</v>
      </c>
      <c r="E6066" t="s">
        <v>6400</v>
      </c>
      <c r="F6066" t="s">
        <v>110</v>
      </c>
      <c r="G6066" t="s">
        <v>124</v>
      </c>
      <c r="H6066" t="s">
        <v>6399</v>
      </c>
    </row>
    <row r="6067" spans="1:8" x14ac:dyDescent="0.2">
      <c r="A6067" t="s">
        <v>94</v>
      </c>
      <c r="B6067" t="s">
        <v>166</v>
      </c>
      <c r="C6067">
        <f>_xlfn.XLOOKUP(B6067,'2.1.trackMPD'!$R$7:$R$29,'2.1.trackMPD'!$T$7:$T$29)</f>
        <v>5</v>
      </c>
      <c r="D6067">
        <v>5000</v>
      </c>
      <c r="E6067" t="s">
        <v>6400</v>
      </c>
      <c r="F6067" t="s">
        <v>110</v>
      </c>
      <c r="G6067" t="s">
        <v>140</v>
      </c>
      <c r="H6067" t="s">
        <v>6399</v>
      </c>
    </row>
    <row r="6068" spans="1:8" x14ac:dyDescent="0.2">
      <c r="A6068" t="s">
        <v>94</v>
      </c>
      <c r="B6068" t="s">
        <v>166</v>
      </c>
      <c r="C6068">
        <f>_xlfn.XLOOKUP(B6068,'2.1.trackMPD'!$R$7:$R$29,'2.1.trackMPD'!$T$7:$T$29)</f>
        <v>5</v>
      </c>
      <c r="D6068">
        <v>1</v>
      </c>
      <c r="E6068" t="s">
        <v>6401</v>
      </c>
      <c r="F6068" t="s">
        <v>110</v>
      </c>
      <c r="G6068" t="s">
        <v>124</v>
      </c>
      <c r="H6068" t="s">
        <v>6398</v>
      </c>
    </row>
    <row r="6069" spans="1:8" x14ac:dyDescent="0.2">
      <c r="A6069" t="s">
        <v>94</v>
      </c>
      <c r="B6069" t="s">
        <v>166</v>
      </c>
      <c r="C6069">
        <f>_xlfn.XLOOKUP(B6069,'2.1.trackMPD'!$R$7:$R$29,'2.1.trackMPD'!$T$7:$T$29)</f>
        <v>5</v>
      </c>
      <c r="D6069">
        <v>1</v>
      </c>
      <c r="E6069" t="s">
        <v>6401</v>
      </c>
      <c r="F6069" t="s">
        <v>110</v>
      </c>
      <c r="G6069" t="s">
        <v>140</v>
      </c>
      <c r="H6069" t="s">
        <v>6398</v>
      </c>
    </row>
    <row r="6070" spans="1:8" x14ac:dyDescent="0.2">
      <c r="A6070" t="s">
        <v>94</v>
      </c>
      <c r="B6070" t="s">
        <v>166</v>
      </c>
      <c r="C6070">
        <f>_xlfn.XLOOKUP(B6070,'2.1.trackMPD'!$R$7:$R$29,'2.1.trackMPD'!$T$7:$T$29)</f>
        <v>5</v>
      </c>
      <c r="D6070">
        <v>1</v>
      </c>
      <c r="E6070" t="s">
        <v>6401</v>
      </c>
      <c r="F6070" t="s">
        <v>111</v>
      </c>
      <c r="G6070" t="s">
        <v>124</v>
      </c>
      <c r="H6070" t="s">
        <v>6398</v>
      </c>
    </row>
    <row r="6071" spans="1:8" x14ac:dyDescent="0.2">
      <c r="A6071" t="s">
        <v>94</v>
      </c>
      <c r="B6071" t="s">
        <v>166</v>
      </c>
      <c r="C6071">
        <f>_xlfn.XLOOKUP(B6071,'2.1.trackMPD'!$R$7:$R$29,'2.1.trackMPD'!$T$7:$T$29)</f>
        <v>5</v>
      </c>
      <c r="D6071">
        <v>1</v>
      </c>
      <c r="E6071" t="s">
        <v>6401</v>
      </c>
      <c r="F6071" t="s">
        <v>111</v>
      </c>
      <c r="G6071" t="s">
        <v>140</v>
      </c>
      <c r="H6071" t="s">
        <v>6398</v>
      </c>
    </row>
    <row r="6072" spans="1:8" x14ac:dyDescent="0.2">
      <c r="A6072" t="s">
        <v>94</v>
      </c>
      <c r="B6072" t="s">
        <v>166</v>
      </c>
      <c r="C6072">
        <f>_xlfn.XLOOKUP(B6072,'2.1.trackMPD'!$R$7:$R$29,'2.1.trackMPD'!$T$7:$T$29)</f>
        <v>5</v>
      </c>
      <c r="D6072">
        <v>1</v>
      </c>
      <c r="E6072" t="s">
        <v>6401</v>
      </c>
      <c r="F6072" t="s">
        <v>110</v>
      </c>
      <c r="G6072" t="s">
        <v>124</v>
      </c>
      <c r="H6072" t="s">
        <v>6399</v>
      </c>
    </row>
    <row r="6073" spans="1:8" x14ac:dyDescent="0.2">
      <c r="A6073" t="s">
        <v>94</v>
      </c>
      <c r="B6073" t="s">
        <v>166</v>
      </c>
      <c r="C6073">
        <f>_xlfn.XLOOKUP(B6073,'2.1.trackMPD'!$R$7:$R$29,'2.1.trackMPD'!$T$7:$T$29)</f>
        <v>5</v>
      </c>
      <c r="D6073">
        <v>1</v>
      </c>
      <c r="E6073" t="s">
        <v>6401</v>
      </c>
      <c r="F6073" t="s">
        <v>110</v>
      </c>
      <c r="G6073" t="s">
        <v>140</v>
      </c>
      <c r="H6073" t="s">
        <v>6399</v>
      </c>
    </row>
    <row r="6074" spans="1:8" x14ac:dyDescent="0.2">
      <c r="A6074" t="s">
        <v>94</v>
      </c>
      <c r="B6074" t="s">
        <v>166</v>
      </c>
      <c r="C6074">
        <f>_xlfn.XLOOKUP(B6074,'2.1.trackMPD'!$R$7:$R$29,'2.1.trackMPD'!$T$7:$T$29)</f>
        <v>5</v>
      </c>
      <c r="D6074">
        <v>10</v>
      </c>
      <c r="E6074" t="s">
        <v>6401</v>
      </c>
      <c r="F6074" t="s">
        <v>110</v>
      </c>
      <c r="G6074" t="s">
        <v>124</v>
      </c>
      <c r="H6074" t="s">
        <v>6398</v>
      </c>
    </row>
    <row r="6075" spans="1:8" x14ac:dyDescent="0.2">
      <c r="A6075" t="s">
        <v>94</v>
      </c>
      <c r="B6075" t="s">
        <v>166</v>
      </c>
      <c r="C6075">
        <f>_xlfn.XLOOKUP(B6075,'2.1.trackMPD'!$R$7:$R$29,'2.1.trackMPD'!$T$7:$T$29)</f>
        <v>5</v>
      </c>
      <c r="D6075">
        <v>10</v>
      </c>
      <c r="E6075" t="s">
        <v>6401</v>
      </c>
      <c r="F6075" t="s">
        <v>110</v>
      </c>
      <c r="G6075" t="s">
        <v>140</v>
      </c>
      <c r="H6075" t="s">
        <v>6398</v>
      </c>
    </row>
    <row r="6076" spans="1:8" x14ac:dyDescent="0.2">
      <c r="A6076" t="s">
        <v>94</v>
      </c>
      <c r="B6076" t="s">
        <v>166</v>
      </c>
      <c r="C6076">
        <f>_xlfn.XLOOKUP(B6076,'2.1.trackMPD'!$R$7:$R$29,'2.1.trackMPD'!$T$7:$T$29)</f>
        <v>5</v>
      </c>
      <c r="D6076">
        <v>10</v>
      </c>
      <c r="E6076" t="s">
        <v>6401</v>
      </c>
      <c r="F6076" t="s">
        <v>111</v>
      </c>
      <c r="G6076" t="s">
        <v>124</v>
      </c>
      <c r="H6076" t="s">
        <v>6398</v>
      </c>
    </row>
    <row r="6077" spans="1:8" x14ac:dyDescent="0.2">
      <c r="A6077" t="s">
        <v>94</v>
      </c>
      <c r="B6077" t="s">
        <v>166</v>
      </c>
      <c r="C6077">
        <f>_xlfn.XLOOKUP(B6077,'2.1.trackMPD'!$R$7:$R$29,'2.1.trackMPD'!$T$7:$T$29)</f>
        <v>5</v>
      </c>
      <c r="D6077">
        <v>10</v>
      </c>
      <c r="E6077" t="s">
        <v>6401</v>
      </c>
      <c r="F6077" t="s">
        <v>111</v>
      </c>
      <c r="G6077" t="s">
        <v>140</v>
      </c>
      <c r="H6077" t="s">
        <v>6398</v>
      </c>
    </row>
    <row r="6078" spans="1:8" x14ac:dyDescent="0.2">
      <c r="A6078" t="s">
        <v>94</v>
      </c>
      <c r="B6078" t="s">
        <v>166</v>
      </c>
      <c r="C6078">
        <f>_xlfn.XLOOKUP(B6078,'2.1.trackMPD'!$R$7:$R$29,'2.1.trackMPD'!$T$7:$T$29)</f>
        <v>5</v>
      </c>
      <c r="D6078">
        <v>10</v>
      </c>
      <c r="E6078" t="s">
        <v>6401</v>
      </c>
      <c r="F6078" t="s">
        <v>110</v>
      </c>
      <c r="G6078" t="s">
        <v>124</v>
      </c>
      <c r="H6078" t="s">
        <v>6399</v>
      </c>
    </row>
    <row r="6079" spans="1:8" x14ac:dyDescent="0.2">
      <c r="A6079" t="s">
        <v>94</v>
      </c>
      <c r="B6079" t="s">
        <v>166</v>
      </c>
      <c r="C6079">
        <f>_xlfn.XLOOKUP(B6079,'2.1.trackMPD'!$R$7:$R$29,'2.1.trackMPD'!$T$7:$T$29)</f>
        <v>5</v>
      </c>
      <c r="D6079">
        <v>10</v>
      </c>
      <c r="E6079" t="s">
        <v>6401</v>
      </c>
      <c r="F6079" t="s">
        <v>110</v>
      </c>
      <c r="G6079" t="s">
        <v>140</v>
      </c>
      <c r="H6079" t="s">
        <v>6399</v>
      </c>
    </row>
    <row r="6080" spans="1:8" x14ac:dyDescent="0.2">
      <c r="A6080" t="s">
        <v>94</v>
      </c>
      <c r="B6080" t="s">
        <v>166</v>
      </c>
      <c r="C6080">
        <f>_xlfn.XLOOKUP(B6080,'2.1.trackMPD'!$R$7:$R$29,'2.1.trackMPD'!$T$7:$T$29)</f>
        <v>5</v>
      </c>
      <c r="D6080">
        <v>100</v>
      </c>
      <c r="E6080" t="s">
        <v>6401</v>
      </c>
      <c r="F6080" t="s">
        <v>110</v>
      </c>
      <c r="G6080" t="s">
        <v>124</v>
      </c>
      <c r="H6080" t="s">
        <v>6398</v>
      </c>
    </row>
    <row r="6081" spans="1:8" x14ac:dyDescent="0.2">
      <c r="A6081" t="s">
        <v>94</v>
      </c>
      <c r="B6081" t="s">
        <v>166</v>
      </c>
      <c r="C6081">
        <f>_xlfn.XLOOKUP(B6081,'2.1.trackMPD'!$R$7:$R$29,'2.1.trackMPD'!$T$7:$T$29)</f>
        <v>5</v>
      </c>
      <c r="D6081">
        <v>100</v>
      </c>
      <c r="E6081" t="s">
        <v>6401</v>
      </c>
      <c r="F6081" t="s">
        <v>110</v>
      </c>
      <c r="G6081" t="s">
        <v>140</v>
      </c>
      <c r="H6081" t="s">
        <v>6398</v>
      </c>
    </row>
    <row r="6082" spans="1:8" x14ac:dyDescent="0.2">
      <c r="A6082" t="s">
        <v>94</v>
      </c>
      <c r="B6082" t="s">
        <v>166</v>
      </c>
      <c r="C6082">
        <f>_xlfn.XLOOKUP(B6082,'2.1.trackMPD'!$R$7:$R$29,'2.1.trackMPD'!$T$7:$T$29)</f>
        <v>5</v>
      </c>
      <c r="D6082">
        <v>100</v>
      </c>
      <c r="E6082" t="s">
        <v>6401</v>
      </c>
      <c r="F6082" t="s">
        <v>111</v>
      </c>
      <c r="G6082" t="s">
        <v>124</v>
      </c>
      <c r="H6082" t="s">
        <v>6398</v>
      </c>
    </row>
    <row r="6083" spans="1:8" x14ac:dyDescent="0.2">
      <c r="A6083" t="s">
        <v>94</v>
      </c>
      <c r="B6083" t="s">
        <v>166</v>
      </c>
      <c r="C6083">
        <f>_xlfn.XLOOKUP(B6083,'2.1.trackMPD'!$R$7:$R$29,'2.1.trackMPD'!$T$7:$T$29)</f>
        <v>5</v>
      </c>
      <c r="D6083">
        <v>100</v>
      </c>
      <c r="E6083" t="s">
        <v>6401</v>
      </c>
      <c r="F6083" t="s">
        <v>111</v>
      </c>
      <c r="G6083" t="s">
        <v>140</v>
      </c>
      <c r="H6083" t="s">
        <v>6398</v>
      </c>
    </row>
    <row r="6084" spans="1:8" x14ac:dyDescent="0.2">
      <c r="A6084" t="s">
        <v>94</v>
      </c>
      <c r="B6084" t="s">
        <v>166</v>
      </c>
      <c r="C6084">
        <f>_xlfn.XLOOKUP(B6084,'2.1.trackMPD'!$R$7:$R$29,'2.1.trackMPD'!$T$7:$T$29)</f>
        <v>5</v>
      </c>
      <c r="D6084">
        <v>100</v>
      </c>
      <c r="E6084" t="s">
        <v>6401</v>
      </c>
      <c r="F6084" t="s">
        <v>110</v>
      </c>
      <c r="G6084" t="s">
        <v>124</v>
      </c>
      <c r="H6084" t="s">
        <v>6399</v>
      </c>
    </row>
    <row r="6085" spans="1:8" x14ac:dyDescent="0.2">
      <c r="A6085" t="s">
        <v>94</v>
      </c>
      <c r="B6085" t="s">
        <v>166</v>
      </c>
      <c r="C6085">
        <f>_xlfn.XLOOKUP(B6085,'2.1.trackMPD'!$R$7:$R$29,'2.1.trackMPD'!$T$7:$T$29)</f>
        <v>5</v>
      </c>
      <c r="D6085">
        <v>100</v>
      </c>
      <c r="E6085" t="s">
        <v>6401</v>
      </c>
      <c r="F6085" t="s">
        <v>110</v>
      </c>
      <c r="G6085" t="s">
        <v>140</v>
      </c>
      <c r="H6085" t="s">
        <v>6399</v>
      </c>
    </row>
    <row r="6086" spans="1:8" x14ac:dyDescent="0.2">
      <c r="A6086" t="s">
        <v>94</v>
      </c>
      <c r="B6086" t="s">
        <v>10</v>
      </c>
      <c r="C6086">
        <f>_xlfn.XLOOKUP(B6086,'2.1.trackMPD'!$R$7:$R$29,'2.1.trackMPD'!$T$7:$T$29)</f>
        <v>5</v>
      </c>
      <c r="D6086">
        <v>1</v>
      </c>
      <c r="E6086" t="s">
        <v>6396</v>
      </c>
      <c r="F6086" t="s">
        <v>110</v>
      </c>
      <c r="G6086" t="s">
        <v>124</v>
      </c>
      <c r="H6086" t="s">
        <v>6398</v>
      </c>
    </row>
    <row r="6087" spans="1:8" x14ac:dyDescent="0.2">
      <c r="A6087" t="s">
        <v>94</v>
      </c>
      <c r="B6087" t="s">
        <v>10</v>
      </c>
      <c r="C6087">
        <f>_xlfn.XLOOKUP(B6087,'2.1.trackMPD'!$R$7:$R$29,'2.1.trackMPD'!$T$7:$T$29)</f>
        <v>5</v>
      </c>
      <c r="D6087">
        <v>1</v>
      </c>
      <c r="E6087" t="s">
        <v>6396</v>
      </c>
      <c r="F6087" t="s">
        <v>110</v>
      </c>
      <c r="G6087" t="s">
        <v>140</v>
      </c>
      <c r="H6087" t="s">
        <v>6398</v>
      </c>
    </row>
    <row r="6088" spans="1:8" x14ac:dyDescent="0.2">
      <c r="A6088" t="s">
        <v>94</v>
      </c>
      <c r="B6088" t="s">
        <v>10</v>
      </c>
      <c r="C6088">
        <f>_xlfn.XLOOKUP(B6088,'2.1.trackMPD'!$R$7:$R$29,'2.1.trackMPD'!$T$7:$T$29)</f>
        <v>5</v>
      </c>
      <c r="D6088">
        <v>1</v>
      </c>
      <c r="E6088" t="s">
        <v>6396</v>
      </c>
      <c r="F6088" t="s">
        <v>111</v>
      </c>
      <c r="G6088" t="s">
        <v>124</v>
      </c>
      <c r="H6088" t="s">
        <v>6398</v>
      </c>
    </row>
    <row r="6089" spans="1:8" x14ac:dyDescent="0.2">
      <c r="A6089" t="s">
        <v>94</v>
      </c>
      <c r="B6089" t="s">
        <v>10</v>
      </c>
      <c r="C6089">
        <f>_xlfn.XLOOKUP(B6089,'2.1.trackMPD'!$R$7:$R$29,'2.1.trackMPD'!$T$7:$T$29)</f>
        <v>5</v>
      </c>
      <c r="D6089">
        <v>1</v>
      </c>
      <c r="E6089" t="s">
        <v>6396</v>
      </c>
      <c r="F6089" t="s">
        <v>111</v>
      </c>
      <c r="G6089" t="s">
        <v>140</v>
      </c>
      <c r="H6089" t="s">
        <v>6398</v>
      </c>
    </row>
    <row r="6090" spans="1:8" x14ac:dyDescent="0.2">
      <c r="A6090" t="s">
        <v>94</v>
      </c>
      <c r="B6090" t="s">
        <v>10</v>
      </c>
      <c r="C6090">
        <f>_xlfn.XLOOKUP(B6090,'2.1.trackMPD'!$R$7:$R$29,'2.1.trackMPD'!$T$7:$T$29)</f>
        <v>5</v>
      </c>
      <c r="D6090">
        <v>1</v>
      </c>
      <c r="E6090" t="s">
        <v>6396</v>
      </c>
      <c r="F6090" t="s">
        <v>110</v>
      </c>
      <c r="G6090" t="s">
        <v>124</v>
      </c>
      <c r="H6090" t="s">
        <v>6399</v>
      </c>
    </row>
    <row r="6091" spans="1:8" x14ac:dyDescent="0.2">
      <c r="A6091" t="s">
        <v>94</v>
      </c>
      <c r="B6091" t="s">
        <v>10</v>
      </c>
      <c r="C6091">
        <f>_xlfn.XLOOKUP(B6091,'2.1.trackMPD'!$R$7:$R$29,'2.1.trackMPD'!$T$7:$T$29)</f>
        <v>5</v>
      </c>
      <c r="D6091">
        <v>1</v>
      </c>
      <c r="E6091" t="s">
        <v>6396</v>
      </c>
      <c r="F6091" t="s">
        <v>110</v>
      </c>
      <c r="G6091" t="s">
        <v>140</v>
      </c>
      <c r="H6091" t="s">
        <v>6399</v>
      </c>
    </row>
    <row r="6092" spans="1:8" x14ac:dyDescent="0.2">
      <c r="A6092" t="s">
        <v>94</v>
      </c>
      <c r="B6092" t="s">
        <v>10</v>
      </c>
      <c r="C6092">
        <f>_xlfn.XLOOKUP(B6092,'2.1.trackMPD'!$R$7:$R$29,'2.1.trackMPD'!$T$7:$T$29)</f>
        <v>5</v>
      </c>
      <c r="D6092">
        <v>10</v>
      </c>
      <c r="E6092" t="s">
        <v>6396</v>
      </c>
      <c r="F6092" t="s">
        <v>110</v>
      </c>
      <c r="G6092" t="s">
        <v>124</v>
      </c>
      <c r="H6092" t="s">
        <v>6398</v>
      </c>
    </row>
    <row r="6093" spans="1:8" x14ac:dyDescent="0.2">
      <c r="A6093" t="s">
        <v>94</v>
      </c>
      <c r="B6093" t="s">
        <v>10</v>
      </c>
      <c r="C6093">
        <f>_xlfn.XLOOKUP(B6093,'2.1.trackMPD'!$R$7:$R$29,'2.1.trackMPD'!$T$7:$T$29)</f>
        <v>5</v>
      </c>
      <c r="D6093">
        <v>10</v>
      </c>
      <c r="E6093" t="s">
        <v>6396</v>
      </c>
      <c r="F6093" t="s">
        <v>110</v>
      </c>
      <c r="G6093" t="s">
        <v>140</v>
      </c>
      <c r="H6093" t="s">
        <v>6398</v>
      </c>
    </row>
    <row r="6094" spans="1:8" x14ac:dyDescent="0.2">
      <c r="A6094" t="s">
        <v>94</v>
      </c>
      <c r="B6094" t="s">
        <v>10</v>
      </c>
      <c r="C6094">
        <f>_xlfn.XLOOKUP(B6094,'2.1.trackMPD'!$R$7:$R$29,'2.1.trackMPD'!$T$7:$T$29)</f>
        <v>5</v>
      </c>
      <c r="D6094">
        <v>10</v>
      </c>
      <c r="E6094" t="s">
        <v>6396</v>
      </c>
      <c r="F6094" t="s">
        <v>111</v>
      </c>
      <c r="G6094" t="s">
        <v>124</v>
      </c>
      <c r="H6094" t="s">
        <v>6398</v>
      </c>
    </row>
    <row r="6095" spans="1:8" x14ac:dyDescent="0.2">
      <c r="A6095" t="s">
        <v>94</v>
      </c>
      <c r="B6095" t="s">
        <v>10</v>
      </c>
      <c r="C6095">
        <f>_xlfn.XLOOKUP(B6095,'2.1.trackMPD'!$R$7:$R$29,'2.1.trackMPD'!$T$7:$T$29)</f>
        <v>5</v>
      </c>
      <c r="D6095">
        <v>10</v>
      </c>
      <c r="E6095" t="s">
        <v>6396</v>
      </c>
      <c r="F6095" t="s">
        <v>111</v>
      </c>
      <c r="G6095" t="s">
        <v>140</v>
      </c>
      <c r="H6095" t="s">
        <v>6398</v>
      </c>
    </row>
    <row r="6096" spans="1:8" x14ac:dyDescent="0.2">
      <c r="A6096" t="s">
        <v>94</v>
      </c>
      <c r="B6096" t="s">
        <v>10</v>
      </c>
      <c r="C6096">
        <f>_xlfn.XLOOKUP(B6096,'2.1.trackMPD'!$R$7:$R$29,'2.1.trackMPD'!$T$7:$T$29)</f>
        <v>5</v>
      </c>
      <c r="D6096">
        <v>10</v>
      </c>
      <c r="E6096" t="s">
        <v>6396</v>
      </c>
      <c r="F6096" t="s">
        <v>110</v>
      </c>
      <c r="G6096" t="s">
        <v>124</v>
      </c>
      <c r="H6096" t="s">
        <v>6399</v>
      </c>
    </row>
    <row r="6097" spans="1:8" x14ac:dyDescent="0.2">
      <c r="A6097" t="s">
        <v>94</v>
      </c>
      <c r="B6097" t="s">
        <v>10</v>
      </c>
      <c r="C6097">
        <f>_xlfn.XLOOKUP(B6097,'2.1.trackMPD'!$R$7:$R$29,'2.1.trackMPD'!$T$7:$T$29)</f>
        <v>5</v>
      </c>
      <c r="D6097">
        <v>10</v>
      </c>
      <c r="E6097" t="s">
        <v>6396</v>
      </c>
      <c r="F6097" t="s">
        <v>110</v>
      </c>
      <c r="G6097" t="s">
        <v>140</v>
      </c>
      <c r="H6097" t="s">
        <v>6399</v>
      </c>
    </row>
    <row r="6098" spans="1:8" x14ac:dyDescent="0.2">
      <c r="A6098" t="s">
        <v>94</v>
      </c>
      <c r="B6098" t="s">
        <v>10</v>
      </c>
      <c r="C6098">
        <f>_xlfn.XLOOKUP(B6098,'2.1.trackMPD'!$R$7:$R$29,'2.1.trackMPD'!$T$7:$T$29)</f>
        <v>5</v>
      </c>
      <c r="D6098">
        <v>100</v>
      </c>
      <c r="E6098" t="s">
        <v>6396</v>
      </c>
      <c r="F6098" t="s">
        <v>110</v>
      </c>
      <c r="G6098" t="s">
        <v>124</v>
      </c>
      <c r="H6098" t="s">
        <v>6398</v>
      </c>
    </row>
    <row r="6099" spans="1:8" x14ac:dyDescent="0.2">
      <c r="A6099" t="s">
        <v>94</v>
      </c>
      <c r="B6099" t="s">
        <v>10</v>
      </c>
      <c r="C6099">
        <f>_xlfn.XLOOKUP(B6099,'2.1.trackMPD'!$R$7:$R$29,'2.1.trackMPD'!$T$7:$T$29)</f>
        <v>5</v>
      </c>
      <c r="D6099">
        <v>100</v>
      </c>
      <c r="E6099" t="s">
        <v>6396</v>
      </c>
      <c r="F6099" t="s">
        <v>110</v>
      </c>
      <c r="G6099" t="s">
        <v>140</v>
      </c>
      <c r="H6099" t="s">
        <v>6398</v>
      </c>
    </row>
    <row r="6100" spans="1:8" x14ac:dyDescent="0.2">
      <c r="A6100" t="s">
        <v>94</v>
      </c>
      <c r="B6100" t="s">
        <v>10</v>
      </c>
      <c r="C6100">
        <f>_xlfn.XLOOKUP(B6100,'2.1.trackMPD'!$R$7:$R$29,'2.1.trackMPD'!$T$7:$T$29)</f>
        <v>5</v>
      </c>
      <c r="D6100">
        <v>100</v>
      </c>
      <c r="E6100" t="s">
        <v>6396</v>
      </c>
      <c r="F6100" t="s">
        <v>111</v>
      </c>
      <c r="G6100" t="s">
        <v>124</v>
      </c>
      <c r="H6100" t="s">
        <v>6398</v>
      </c>
    </row>
    <row r="6101" spans="1:8" x14ac:dyDescent="0.2">
      <c r="A6101" t="s">
        <v>94</v>
      </c>
      <c r="B6101" t="s">
        <v>10</v>
      </c>
      <c r="C6101">
        <f>_xlfn.XLOOKUP(B6101,'2.1.trackMPD'!$R$7:$R$29,'2.1.trackMPD'!$T$7:$T$29)</f>
        <v>5</v>
      </c>
      <c r="D6101">
        <v>100</v>
      </c>
      <c r="E6101" t="s">
        <v>6396</v>
      </c>
      <c r="F6101" t="s">
        <v>111</v>
      </c>
      <c r="G6101" t="s">
        <v>140</v>
      </c>
      <c r="H6101" t="s">
        <v>6398</v>
      </c>
    </row>
    <row r="6102" spans="1:8" x14ac:dyDescent="0.2">
      <c r="A6102" t="s">
        <v>94</v>
      </c>
      <c r="B6102" t="s">
        <v>10</v>
      </c>
      <c r="C6102">
        <f>_xlfn.XLOOKUP(B6102,'2.1.trackMPD'!$R$7:$R$29,'2.1.trackMPD'!$T$7:$T$29)</f>
        <v>5</v>
      </c>
      <c r="D6102">
        <v>100</v>
      </c>
      <c r="E6102" t="s">
        <v>6396</v>
      </c>
      <c r="F6102" t="s">
        <v>110</v>
      </c>
      <c r="G6102" t="s">
        <v>124</v>
      </c>
      <c r="H6102" t="s">
        <v>6399</v>
      </c>
    </row>
    <row r="6103" spans="1:8" x14ac:dyDescent="0.2">
      <c r="A6103" t="s">
        <v>94</v>
      </c>
      <c r="B6103" t="s">
        <v>10</v>
      </c>
      <c r="C6103">
        <f>_xlfn.XLOOKUP(B6103,'2.1.trackMPD'!$R$7:$R$29,'2.1.trackMPD'!$T$7:$T$29)</f>
        <v>5</v>
      </c>
      <c r="D6103">
        <v>100</v>
      </c>
      <c r="E6103" t="s">
        <v>6396</v>
      </c>
      <c r="F6103" t="s">
        <v>110</v>
      </c>
      <c r="G6103" t="s">
        <v>140</v>
      </c>
      <c r="H6103" t="s">
        <v>6399</v>
      </c>
    </row>
    <row r="6104" spans="1:8" x14ac:dyDescent="0.2">
      <c r="A6104" t="s">
        <v>94</v>
      </c>
      <c r="B6104" t="s">
        <v>10</v>
      </c>
      <c r="C6104">
        <f>_xlfn.XLOOKUP(B6104,'2.1.trackMPD'!$R$7:$R$29,'2.1.trackMPD'!$T$7:$T$29)</f>
        <v>5</v>
      </c>
      <c r="D6104">
        <v>1000</v>
      </c>
      <c r="E6104" t="s">
        <v>6396</v>
      </c>
      <c r="F6104" t="s">
        <v>110</v>
      </c>
      <c r="G6104" t="s">
        <v>124</v>
      </c>
      <c r="H6104" t="s">
        <v>6398</v>
      </c>
    </row>
    <row r="6105" spans="1:8" x14ac:dyDescent="0.2">
      <c r="A6105" t="s">
        <v>94</v>
      </c>
      <c r="B6105" t="s">
        <v>10</v>
      </c>
      <c r="C6105">
        <f>_xlfn.XLOOKUP(B6105,'2.1.trackMPD'!$R$7:$R$29,'2.1.trackMPD'!$T$7:$T$29)</f>
        <v>5</v>
      </c>
      <c r="D6105">
        <v>1000</v>
      </c>
      <c r="E6105" t="s">
        <v>6396</v>
      </c>
      <c r="F6105" t="s">
        <v>110</v>
      </c>
      <c r="G6105" t="s">
        <v>140</v>
      </c>
      <c r="H6105" t="s">
        <v>6398</v>
      </c>
    </row>
    <row r="6106" spans="1:8" x14ac:dyDescent="0.2">
      <c r="A6106" t="s">
        <v>94</v>
      </c>
      <c r="B6106" t="s">
        <v>10</v>
      </c>
      <c r="C6106">
        <f>_xlfn.XLOOKUP(B6106,'2.1.trackMPD'!$R$7:$R$29,'2.1.trackMPD'!$T$7:$T$29)</f>
        <v>5</v>
      </c>
      <c r="D6106">
        <v>1000</v>
      </c>
      <c r="E6106" t="s">
        <v>6396</v>
      </c>
      <c r="F6106" t="s">
        <v>111</v>
      </c>
      <c r="G6106" t="s">
        <v>124</v>
      </c>
      <c r="H6106" t="s">
        <v>6398</v>
      </c>
    </row>
    <row r="6107" spans="1:8" x14ac:dyDescent="0.2">
      <c r="A6107" t="s">
        <v>94</v>
      </c>
      <c r="B6107" t="s">
        <v>10</v>
      </c>
      <c r="C6107">
        <f>_xlfn.XLOOKUP(B6107,'2.1.trackMPD'!$R$7:$R$29,'2.1.trackMPD'!$T$7:$T$29)</f>
        <v>5</v>
      </c>
      <c r="D6107">
        <v>1000</v>
      </c>
      <c r="E6107" t="s">
        <v>6396</v>
      </c>
      <c r="F6107" t="s">
        <v>111</v>
      </c>
      <c r="G6107" t="s">
        <v>140</v>
      </c>
      <c r="H6107" t="s">
        <v>6398</v>
      </c>
    </row>
    <row r="6108" spans="1:8" x14ac:dyDescent="0.2">
      <c r="A6108" t="s">
        <v>94</v>
      </c>
      <c r="B6108" t="s">
        <v>10</v>
      </c>
      <c r="C6108">
        <f>_xlfn.XLOOKUP(B6108,'2.1.trackMPD'!$R$7:$R$29,'2.1.trackMPD'!$T$7:$T$29)</f>
        <v>5</v>
      </c>
      <c r="D6108">
        <v>1000</v>
      </c>
      <c r="E6108" t="s">
        <v>6396</v>
      </c>
      <c r="F6108" t="s">
        <v>110</v>
      </c>
      <c r="G6108" t="s">
        <v>124</v>
      </c>
      <c r="H6108" t="s">
        <v>6399</v>
      </c>
    </row>
    <row r="6109" spans="1:8" x14ac:dyDescent="0.2">
      <c r="A6109" t="s">
        <v>94</v>
      </c>
      <c r="B6109" t="s">
        <v>10</v>
      </c>
      <c r="C6109">
        <f>_xlfn.XLOOKUP(B6109,'2.1.trackMPD'!$R$7:$R$29,'2.1.trackMPD'!$T$7:$T$29)</f>
        <v>5</v>
      </c>
      <c r="D6109">
        <v>1000</v>
      </c>
      <c r="E6109" t="s">
        <v>6396</v>
      </c>
      <c r="F6109" t="s">
        <v>110</v>
      </c>
      <c r="G6109" t="s">
        <v>140</v>
      </c>
      <c r="H6109" t="s">
        <v>6399</v>
      </c>
    </row>
    <row r="6110" spans="1:8" x14ac:dyDescent="0.2">
      <c r="A6110" t="s">
        <v>94</v>
      </c>
      <c r="B6110" t="s">
        <v>10</v>
      </c>
      <c r="C6110">
        <f>_xlfn.XLOOKUP(B6110,'2.1.trackMPD'!$R$7:$R$29,'2.1.trackMPD'!$T$7:$T$29)</f>
        <v>5</v>
      </c>
      <c r="D6110">
        <v>5000</v>
      </c>
      <c r="E6110" t="s">
        <v>6396</v>
      </c>
      <c r="F6110" t="s">
        <v>110</v>
      </c>
      <c r="G6110" t="s">
        <v>124</v>
      </c>
      <c r="H6110" t="s">
        <v>6398</v>
      </c>
    </row>
    <row r="6111" spans="1:8" x14ac:dyDescent="0.2">
      <c r="A6111" t="s">
        <v>94</v>
      </c>
      <c r="B6111" t="s">
        <v>10</v>
      </c>
      <c r="C6111">
        <f>_xlfn.XLOOKUP(B6111,'2.1.trackMPD'!$R$7:$R$29,'2.1.trackMPD'!$T$7:$T$29)</f>
        <v>5</v>
      </c>
      <c r="D6111">
        <v>5000</v>
      </c>
      <c r="E6111" t="s">
        <v>6396</v>
      </c>
      <c r="F6111" t="s">
        <v>110</v>
      </c>
      <c r="G6111" t="s">
        <v>140</v>
      </c>
      <c r="H6111" t="s">
        <v>6398</v>
      </c>
    </row>
    <row r="6112" spans="1:8" x14ac:dyDescent="0.2">
      <c r="A6112" t="s">
        <v>94</v>
      </c>
      <c r="B6112" t="s">
        <v>10</v>
      </c>
      <c r="C6112">
        <f>_xlfn.XLOOKUP(B6112,'2.1.trackMPD'!$R$7:$R$29,'2.1.trackMPD'!$T$7:$T$29)</f>
        <v>5</v>
      </c>
      <c r="D6112">
        <v>5000</v>
      </c>
      <c r="E6112" t="s">
        <v>6396</v>
      </c>
      <c r="F6112" t="s">
        <v>111</v>
      </c>
      <c r="G6112" t="s">
        <v>124</v>
      </c>
      <c r="H6112" t="s">
        <v>6398</v>
      </c>
    </row>
    <row r="6113" spans="1:8" x14ac:dyDescent="0.2">
      <c r="A6113" t="s">
        <v>94</v>
      </c>
      <c r="B6113" t="s">
        <v>10</v>
      </c>
      <c r="C6113">
        <f>_xlfn.XLOOKUP(B6113,'2.1.trackMPD'!$R$7:$R$29,'2.1.trackMPD'!$T$7:$T$29)</f>
        <v>5</v>
      </c>
      <c r="D6113">
        <v>5000</v>
      </c>
      <c r="E6113" t="s">
        <v>6396</v>
      </c>
      <c r="F6113" t="s">
        <v>111</v>
      </c>
      <c r="G6113" t="s">
        <v>140</v>
      </c>
      <c r="H6113" t="s">
        <v>6398</v>
      </c>
    </row>
    <row r="6114" spans="1:8" x14ac:dyDescent="0.2">
      <c r="A6114" t="s">
        <v>94</v>
      </c>
      <c r="B6114" t="s">
        <v>10</v>
      </c>
      <c r="C6114">
        <f>_xlfn.XLOOKUP(B6114,'2.1.trackMPD'!$R$7:$R$29,'2.1.trackMPD'!$T$7:$T$29)</f>
        <v>5</v>
      </c>
      <c r="D6114">
        <v>5000</v>
      </c>
      <c r="E6114" t="s">
        <v>6396</v>
      </c>
      <c r="F6114" t="s">
        <v>110</v>
      </c>
      <c r="G6114" t="s">
        <v>124</v>
      </c>
      <c r="H6114" t="s">
        <v>6399</v>
      </c>
    </row>
    <row r="6115" spans="1:8" x14ac:dyDescent="0.2">
      <c r="A6115" t="s">
        <v>94</v>
      </c>
      <c r="B6115" t="s">
        <v>10</v>
      </c>
      <c r="C6115">
        <f>_xlfn.XLOOKUP(B6115,'2.1.trackMPD'!$R$7:$R$29,'2.1.trackMPD'!$T$7:$T$29)</f>
        <v>5</v>
      </c>
      <c r="D6115">
        <v>5000</v>
      </c>
      <c r="E6115" t="s">
        <v>6396</v>
      </c>
      <c r="F6115" t="s">
        <v>110</v>
      </c>
      <c r="G6115" t="s">
        <v>140</v>
      </c>
      <c r="H6115" t="s">
        <v>6399</v>
      </c>
    </row>
    <row r="6116" spans="1:8" x14ac:dyDescent="0.2">
      <c r="A6116" t="s">
        <v>94</v>
      </c>
      <c r="B6116" t="s">
        <v>10</v>
      </c>
      <c r="C6116">
        <f>_xlfn.XLOOKUP(B6116,'2.1.trackMPD'!$R$7:$R$29,'2.1.trackMPD'!$T$7:$T$29)</f>
        <v>5</v>
      </c>
      <c r="D6116">
        <v>1</v>
      </c>
      <c r="E6116" t="s">
        <v>6400</v>
      </c>
      <c r="F6116" t="s">
        <v>110</v>
      </c>
      <c r="G6116" t="s">
        <v>124</v>
      </c>
      <c r="H6116" t="s">
        <v>6398</v>
      </c>
    </row>
    <row r="6117" spans="1:8" x14ac:dyDescent="0.2">
      <c r="A6117" t="s">
        <v>94</v>
      </c>
      <c r="B6117" t="s">
        <v>10</v>
      </c>
      <c r="C6117">
        <f>_xlfn.XLOOKUP(B6117,'2.1.trackMPD'!$R$7:$R$29,'2.1.trackMPD'!$T$7:$T$29)</f>
        <v>5</v>
      </c>
      <c r="D6117">
        <v>1</v>
      </c>
      <c r="E6117" t="s">
        <v>6400</v>
      </c>
      <c r="F6117" t="s">
        <v>110</v>
      </c>
      <c r="G6117" t="s">
        <v>140</v>
      </c>
      <c r="H6117" t="s">
        <v>6398</v>
      </c>
    </row>
    <row r="6118" spans="1:8" x14ac:dyDescent="0.2">
      <c r="A6118" t="s">
        <v>94</v>
      </c>
      <c r="B6118" t="s">
        <v>10</v>
      </c>
      <c r="C6118">
        <f>_xlfn.XLOOKUP(B6118,'2.1.trackMPD'!$R$7:$R$29,'2.1.trackMPD'!$T$7:$T$29)</f>
        <v>5</v>
      </c>
      <c r="D6118">
        <v>1</v>
      </c>
      <c r="E6118" t="s">
        <v>6400</v>
      </c>
      <c r="F6118" t="s">
        <v>111</v>
      </c>
      <c r="G6118" t="s">
        <v>124</v>
      </c>
      <c r="H6118" t="s">
        <v>6398</v>
      </c>
    </row>
    <row r="6119" spans="1:8" x14ac:dyDescent="0.2">
      <c r="A6119" t="s">
        <v>94</v>
      </c>
      <c r="B6119" t="s">
        <v>10</v>
      </c>
      <c r="C6119">
        <f>_xlfn.XLOOKUP(B6119,'2.1.trackMPD'!$R$7:$R$29,'2.1.trackMPD'!$T$7:$T$29)</f>
        <v>5</v>
      </c>
      <c r="D6119">
        <v>1</v>
      </c>
      <c r="E6119" t="s">
        <v>6400</v>
      </c>
      <c r="F6119" t="s">
        <v>111</v>
      </c>
      <c r="G6119" t="s">
        <v>140</v>
      </c>
      <c r="H6119" t="s">
        <v>6398</v>
      </c>
    </row>
    <row r="6120" spans="1:8" x14ac:dyDescent="0.2">
      <c r="A6120" t="s">
        <v>94</v>
      </c>
      <c r="B6120" t="s">
        <v>10</v>
      </c>
      <c r="C6120">
        <f>_xlfn.XLOOKUP(B6120,'2.1.trackMPD'!$R$7:$R$29,'2.1.trackMPD'!$T$7:$T$29)</f>
        <v>5</v>
      </c>
      <c r="D6120">
        <v>1</v>
      </c>
      <c r="E6120" t="s">
        <v>6400</v>
      </c>
      <c r="F6120" t="s">
        <v>110</v>
      </c>
      <c r="G6120" t="s">
        <v>124</v>
      </c>
      <c r="H6120" t="s">
        <v>6399</v>
      </c>
    </row>
    <row r="6121" spans="1:8" x14ac:dyDescent="0.2">
      <c r="A6121" t="s">
        <v>94</v>
      </c>
      <c r="B6121" t="s">
        <v>10</v>
      </c>
      <c r="C6121">
        <f>_xlfn.XLOOKUP(B6121,'2.1.trackMPD'!$R$7:$R$29,'2.1.trackMPD'!$T$7:$T$29)</f>
        <v>5</v>
      </c>
      <c r="D6121">
        <v>1</v>
      </c>
      <c r="E6121" t="s">
        <v>6400</v>
      </c>
      <c r="F6121" t="s">
        <v>110</v>
      </c>
      <c r="G6121" t="s">
        <v>140</v>
      </c>
      <c r="H6121" t="s">
        <v>6399</v>
      </c>
    </row>
    <row r="6122" spans="1:8" x14ac:dyDescent="0.2">
      <c r="A6122" t="s">
        <v>94</v>
      </c>
      <c r="B6122" t="s">
        <v>10</v>
      </c>
      <c r="C6122">
        <f>_xlfn.XLOOKUP(B6122,'2.1.trackMPD'!$R$7:$R$29,'2.1.trackMPD'!$T$7:$T$29)</f>
        <v>5</v>
      </c>
      <c r="D6122">
        <v>10</v>
      </c>
      <c r="E6122" t="s">
        <v>6400</v>
      </c>
      <c r="F6122" t="s">
        <v>110</v>
      </c>
      <c r="G6122" t="s">
        <v>124</v>
      </c>
      <c r="H6122" t="s">
        <v>6398</v>
      </c>
    </row>
    <row r="6123" spans="1:8" x14ac:dyDescent="0.2">
      <c r="A6123" t="s">
        <v>94</v>
      </c>
      <c r="B6123" t="s">
        <v>10</v>
      </c>
      <c r="C6123">
        <f>_xlfn.XLOOKUP(B6123,'2.1.trackMPD'!$R$7:$R$29,'2.1.trackMPD'!$T$7:$T$29)</f>
        <v>5</v>
      </c>
      <c r="D6123">
        <v>10</v>
      </c>
      <c r="E6123" t="s">
        <v>6400</v>
      </c>
      <c r="F6123" t="s">
        <v>110</v>
      </c>
      <c r="G6123" t="s">
        <v>140</v>
      </c>
      <c r="H6123" t="s">
        <v>6398</v>
      </c>
    </row>
    <row r="6124" spans="1:8" x14ac:dyDescent="0.2">
      <c r="A6124" t="s">
        <v>94</v>
      </c>
      <c r="B6124" t="s">
        <v>10</v>
      </c>
      <c r="C6124">
        <f>_xlfn.XLOOKUP(B6124,'2.1.trackMPD'!$R$7:$R$29,'2.1.trackMPD'!$T$7:$T$29)</f>
        <v>5</v>
      </c>
      <c r="D6124">
        <v>10</v>
      </c>
      <c r="E6124" t="s">
        <v>6400</v>
      </c>
      <c r="F6124" t="s">
        <v>111</v>
      </c>
      <c r="G6124" t="s">
        <v>124</v>
      </c>
      <c r="H6124" t="s">
        <v>6398</v>
      </c>
    </row>
    <row r="6125" spans="1:8" x14ac:dyDescent="0.2">
      <c r="A6125" t="s">
        <v>94</v>
      </c>
      <c r="B6125" t="s">
        <v>10</v>
      </c>
      <c r="C6125">
        <f>_xlfn.XLOOKUP(B6125,'2.1.trackMPD'!$R$7:$R$29,'2.1.trackMPD'!$T$7:$T$29)</f>
        <v>5</v>
      </c>
      <c r="D6125">
        <v>10</v>
      </c>
      <c r="E6125" t="s">
        <v>6400</v>
      </c>
      <c r="F6125" t="s">
        <v>111</v>
      </c>
      <c r="G6125" t="s">
        <v>140</v>
      </c>
      <c r="H6125" t="s">
        <v>6398</v>
      </c>
    </row>
    <row r="6126" spans="1:8" x14ac:dyDescent="0.2">
      <c r="A6126" t="s">
        <v>94</v>
      </c>
      <c r="B6126" t="s">
        <v>10</v>
      </c>
      <c r="C6126">
        <f>_xlfn.XLOOKUP(B6126,'2.1.trackMPD'!$R$7:$R$29,'2.1.trackMPD'!$T$7:$T$29)</f>
        <v>5</v>
      </c>
      <c r="D6126">
        <v>10</v>
      </c>
      <c r="E6126" t="s">
        <v>6400</v>
      </c>
      <c r="F6126" t="s">
        <v>110</v>
      </c>
      <c r="G6126" t="s">
        <v>124</v>
      </c>
      <c r="H6126" t="s">
        <v>6399</v>
      </c>
    </row>
    <row r="6127" spans="1:8" x14ac:dyDescent="0.2">
      <c r="A6127" t="s">
        <v>94</v>
      </c>
      <c r="B6127" t="s">
        <v>10</v>
      </c>
      <c r="C6127">
        <f>_xlfn.XLOOKUP(B6127,'2.1.trackMPD'!$R$7:$R$29,'2.1.trackMPD'!$T$7:$T$29)</f>
        <v>5</v>
      </c>
      <c r="D6127">
        <v>10</v>
      </c>
      <c r="E6127" t="s">
        <v>6400</v>
      </c>
      <c r="F6127" t="s">
        <v>110</v>
      </c>
      <c r="G6127" t="s">
        <v>140</v>
      </c>
      <c r="H6127" t="s">
        <v>6399</v>
      </c>
    </row>
    <row r="6128" spans="1:8" x14ac:dyDescent="0.2">
      <c r="A6128" t="s">
        <v>94</v>
      </c>
      <c r="B6128" t="s">
        <v>10</v>
      </c>
      <c r="C6128">
        <f>_xlfn.XLOOKUP(B6128,'2.1.trackMPD'!$R$7:$R$29,'2.1.trackMPD'!$T$7:$T$29)</f>
        <v>5</v>
      </c>
      <c r="D6128">
        <v>100</v>
      </c>
      <c r="E6128" t="s">
        <v>6400</v>
      </c>
      <c r="F6128" t="s">
        <v>110</v>
      </c>
      <c r="G6128" t="s">
        <v>124</v>
      </c>
      <c r="H6128" t="s">
        <v>6398</v>
      </c>
    </row>
    <row r="6129" spans="1:8" x14ac:dyDescent="0.2">
      <c r="A6129" t="s">
        <v>94</v>
      </c>
      <c r="B6129" t="s">
        <v>10</v>
      </c>
      <c r="C6129">
        <f>_xlfn.XLOOKUP(B6129,'2.1.trackMPD'!$R$7:$R$29,'2.1.trackMPD'!$T$7:$T$29)</f>
        <v>5</v>
      </c>
      <c r="D6129">
        <v>100</v>
      </c>
      <c r="E6129" t="s">
        <v>6400</v>
      </c>
      <c r="F6129" t="s">
        <v>110</v>
      </c>
      <c r="G6129" t="s">
        <v>140</v>
      </c>
      <c r="H6129" t="s">
        <v>6398</v>
      </c>
    </row>
    <row r="6130" spans="1:8" x14ac:dyDescent="0.2">
      <c r="A6130" t="s">
        <v>94</v>
      </c>
      <c r="B6130" t="s">
        <v>10</v>
      </c>
      <c r="C6130">
        <f>_xlfn.XLOOKUP(B6130,'2.1.trackMPD'!$R$7:$R$29,'2.1.trackMPD'!$T$7:$T$29)</f>
        <v>5</v>
      </c>
      <c r="D6130">
        <v>100</v>
      </c>
      <c r="E6130" t="s">
        <v>6400</v>
      </c>
      <c r="F6130" t="s">
        <v>111</v>
      </c>
      <c r="G6130" t="s">
        <v>124</v>
      </c>
      <c r="H6130" t="s">
        <v>6398</v>
      </c>
    </row>
    <row r="6131" spans="1:8" x14ac:dyDescent="0.2">
      <c r="A6131" t="s">
        <v>94</v>
      </c>
      <c r="B6131" t="s">
        <v>10</v>
      </c>
      <c r="C6131">
        <f>_xlfn.XLOOKUP(B6131,'2.1.trackMPD'!$R$7:$R$29,'2.1.trackMPD'!$T$7:$T$29)</f>
        <v>5</v>
      </c>
      <c r="D6131">
        <v>100</v>
      </c>
      <c r="E6131" t="s">
        <v>6400</v>
      </c>
      <c r="F6131" t="s">
        <v>111</v>
      </c>
      <c r="G6131" t="s">
        <v>140</v>
      </c>
      <c r="H6131" t="s">
        <v>6398</v>
      </c>
    </row>
    <row r="6132" spans="1:8" x14ac:dyDescent="0.2">
      <c r="A6132" t="s">
        <v>94</v>
      </c>
      <c r="B6132" t="s">
        <v>10</v>
      </c>
      <c r="C6132">
        <f>_xlfn.XLOOKUP(B6132,'2.1.trackMPD'!$R$7:$R$29,'2.1.trackMPD'!$T$7:$T$29)</f>
        <v>5</v>
      </c>
      <c r="D6132">
        <v>100</v>
      </c>
      <c r="E6132" t="s">
        <v>6400</v>
      </c>
      <c r="F6132" t="s">
        <v>110</v>
      </c>
      <c r="G6132" t="s">
        <v>124</v>
      </c>
      <c r="H6132" t="s">
        <v>6399</v>
      </c>
    </row>
    <row r="6133" spans="1:8" x14ac:dyDescent="0.2">
      <c r="A6133" t="s">
        <v>94</v>
      </c>
      <c r="B6133" t="s">
        <v>10</v>
      </c>
      <c r="C6133">
        <f>_xlfn.XLOOKUP(B6133,'2.1.trackMPD'!$R$7:$R$29,'2.1.trackMPD'!$T$7:$T$29)</f>
        <v>5</v>
      </c>
      <c r="D6133">
        <v>100</v>
      </c>
      <c r="E6133" t="s">
        <v>6400</v>
      </c>
      <c r="F6133" t="s">
        <v>110</v>
      </c>
      <c r="G6133" t="s">
        <v>140</v>
      </c>
      <c r="H6133" t="s">
        <v>6399</v>
      </c>
    </row>
    <row r="6134" spans="1:8" x14ac:dyDescent="0.2">
      <c r="A6134" t="s">
        <v>94</v>
      </c>
      <c r="B6134" t="s">
        <v>10</v>
      </c>
      <c r="C6134">
        <f>_xlfn.XLOOKUP(B6134,'2.1.trackMPD'!$R$7:$R$29,'2.1.trackMPD'!$T$7:$T$29)</f>
        <v>5</v>
      </c>
      <c r="D6134">
        <v>1000</v>
      </c>
      <c r="E6134" t="s">
        <v>6400</v>
      </c>
      <c r="F6134" t="s">
        <v>110</v>
      </c>
      <c r="G6134" t="s">
        <v>124</v>
      </c>
      <c r="H6134" t="s">
        <v>6398</v>
      </c>
    </row>
    <row r="6135" spans="1:8" x14ac:dyDescent="0.2">
      <c r="A6135" t="s">
        <v>94</v>
      </c>
      <c r="B6135" t="s">
        <v>10</v>
      </c>
      <c r="C6135">
        <f>_xlfn.XLOOKUP(B6135,'2.1.trackMPD'!$R$7:$R$29,'2.1.trackMPD'!$T$7:$T$29)</f>
        <v>5</v>
      </c>
      <c r="D6135">
        <v>1000</v>
      </c>
      <c r="E6135" t="s">
        <v>6400</v>
      </c>
      <c r="F6135" t="s">
        <v>110</v>
      </c>
      <c r="G6135" t="s">
        <v>140</v>
      </c>
      <c r="H6135" t="s">
        <v>6398</v>
      </c>
    </row>
    <row r="6136" spans="1:8" x14ac:dyDescent="0.2">
      <c r="A6136" t="s">
        <v>94</v>
      </c>
      <c r="B6136" t="s">
        <v>10</v>
      </c>
      <c r="C6136">
        <f>_xlfn.XLOOKUP(B6136,'2.1.trackMPD'!$R$7:$R$29,'2.1.trackMPD'!$T$7:$T$29)</f>
        <v>5</v>
      </c>
      <c r="D6136">
        <v>1000</v>
      </c>
      <c r="E6136" t="s">
        <v>6400</v>
      </c>
      <c r="F6136" t="s">
        <v>111</v>
      </c>
      <c r="G6136" t="s">
        <v>124</v>
      </c>
      <c r="H6136" t="s">
        <v>6398</v>
      </c>
    </row>
    <row r="6137" spans="1:8" x14ac:dyDescent="0.2">
      <c r="A6137" t="s">
        <v>94</v>
      </c>
      <c r="B6137" t="s">
        <v>10</v>
      </c>
      <c r="C6137">
        <f>_xlfn.XLOOKUP(B6137,'2.1.trackMPD'!$R$7:$R$29,'2.1.trackMPD'!$T$7:$T$29)</f>
        <v>5</v>
      </c>
      <c r="D6137">
        <v>1000</v>
      </c>
      <c r="E6137" t="s">
        <v>6400</v>
      </c>
      <c r="F6137" t="s">
        <v>111</v>
      </c>
      <c r="G6137" t="s">
        <v>140</v>
      </c>
      <c r="H6137" t="s">
        <v>6398</v>
      </c>
    </row>
    <row r="6138" spans="1:8" x14ac:dyDescent="0.2">
      <c r="A6138" t="s">
        <v>94</v>
      </c>
      <c r="B6138" t="s">
        <v>10</v>
      </c>
      <c r="C6138">
        <f>_xlfn.XLOOKUP(B6138,'2.1.trackMPD'!$R$7:$R$29,'2.1.trackMPD'!$T$7:$T$29)</f>
        <v>5</v>
      </c>
      <c r="D6138">
        <v>1000</v>
      </c>
      <c r="E6138" t="s">
        <v>6400</v>
      </c>
      <c r="F6138" t="s">
        <v>110</v>
      </c>
      <c r="G6138" t="s">
        <v>124</v>
      </c>
      <c r="H6138" t="s">
        <v>6399</v>
      </c>
    </row>
    <row r="6139" spans="1:8" x14ac:dyDescent="0.2">
      <c r="A6139" t="s">
        <v>94</v>
      </c>
      <c r="B6139" t="s">
        <v>10</v>
      </c>
      <c r="C6139">
        <f>_xlfn.XLOOKUP(B6139,'2.1.trackMPD'!$R$7:$R$29,'2.1.trackMPD'!$T$7:$T$29)</f>
        <v>5</v>
      </c>
      <c r="D6139">
        <v>1000</v>
      </c>
      <c r="E6139" t="s">
        <v>6400</v>
      </c>
      <c r="F6139" t="s">
        <v>110</v>
      </c>
      <c r="G6139" t="s">
        <v>140</v>
      </c>
      <c r="H6139" t="s">
        <v>6399</v>
      </c>
    </row>
    <row r="6140" spans="1:8" x14ac:dyDescent="0.2">
      <c r="A6140" t="s">
        <v>94</v>
      </c>
      <c r="B6140" t="s">
        <v>10</v>
      </c>
      <c r="C6140">
        <f>_xlfn.XLOOKUP(B6140,'2.1.trackMPD'!$R$7:$R$29,'2.1.trackMPD'!$T$7:$T$29)</f>
        <v>5</v>
      </c>
      <c r="D6140">
        <v>5000</v>
      </c>
      <c r="E6140" t="s">
        <v>6400</v>
      </c>
      <c r="F6140" t="s">
        <v>110</v>
      </c>
      <c r="G6140" t="s">
        <v>124</v>
      </c>
      <c r="H6140" t="s">
        <v>6398</v>
      </c>
    </row>
    <row r="6141" spans="1:8" x14ac:dyDescent="0.2">
      <c r="A6141" t="s">
        <v>94</v>
      </c>
      <c r="B6141" t="s">
        <v>10</v>
      </c>
      <c r="C6141">
        <f>_xlfn.XLOOKUP(B6141,'2.1.trackMPD'!$R$7:$R$29,'2.1.trackMPD'!$T$7:$T$29)</f>
        <v>5</v>
      </c>
      <c r="D6141">
        <v>5000</v>
      </c>
      <c r="E6141" t="s">
        <v>6400</v>
      </c>
      <c r="F6141" t="s">
        <v>110</v>
      </c>
      <c r="G6141" t="s">
        <v>140</v>
      </c>
      <c r="H6141" t="s">
        <v>6398</v>
      </c>
    </row>
    <row r="6142" spans="1:8" x14ac:dyDescent="0.2">
      <c r="A6142" t="s">
        <v>94</v>
      </c>
      <c r="B6142" t="s">
        <v>10</v>
      </c>
      <c r="C6142">
        <f>_xlfn.XLOOKUP(B6142,'2.1.trackMPD'!$R$7:$R$29,'2.1.trackMPD'!$T$7:$T$29)</f>
        <v>5</v>
      </c>
      <c r="D6142">
        <v>5000</v>
      </c>
      <c r="E6142" t="s">
        <v>6400</v>
      </c>
      <c r="F6142" t="s">
        <v>111</v>
      </c>
      <c r="G6142" t="s">
        <v>124</v>
      </c>
      <c r="H6142" t="s">
        <v>6398</v>
      </c>
    </row>
    <row r="6143" spans="1:8" x14ac:dyDescent="0.2">
      <c r="A6143" t="s">
        <v>94</v>
      </c>
      <c r="B6143" t="s">
        <v>10</v>
      </c>
      <c r="C6143">
        <f>_xlfn.XLOOKUP(B6143,'2.1.trackMPD'!$R$7:$R$29,'2.1.trackMPD'!$T$7:$T$29)</f>
        <v>5</v>
      </c>
      <c r="D6143">
        <v>5000</v>
      </c>
      <c r="E6143" t="s">
        <v>6400</v>
      </c>
      <c r="F6143" t="s">
        <v>111</v>
      </c>
      <c r="G6143" t="s">
        <v>140</v>
      </c>
      <c r="H6143" t="s">
        <v>6398</v>
      </c>
    </row>
    <row r="6144" spans="1:8" x14ac:dyDescent="0.2">
      <c r="A6144" t="s">
        <v>94</v>
      </c>
      <c r="B6144" t="s">
        <v>10</v>
      </c>
      <c r="C6144">
        <f>_xlfn.XLOOKUP(B6144,'2.1.trackMPD'!$R$7:$R$29,'2.1.trackMPD'!$T$7:$T$29)</f>
        <v>5</v>
      </c>
      <c r="D6144">
        <v>5000</v>
      </c>
      <c r="E6144" t="s">
        <v>6400</v>
      </c>
      <c r="F6144" t="s">
        <v>110</v>
      </c>
      <c r="G6144" t="s">
        <v>124</v>
      </c>
      <c r="H6144" t="s">
        <v>6399</v>
      </c>
    </row>
    <row r="6145" spans="1:8" x14ac:dyDescent="0.2">
      <c r="A6145" t="s">
        <v>94</v>
      </c>
      <c r="B6145" t="s">
        <v>10</v>
      </c>
      <c r="C6145">
        <f>_xlfn.XLOOKUP(B6145,'2.1.trackMPD'!$R$7:$R$29,'2.1.trackMPD'!$T$7:$T$29)</f>
        <v>5</v>
      </c>
      <c r="D6145">
        <v>5000</v>
      </c>
      <c r="E6145" t="s">
        <v>6400</v>
      </c>
      <c r="F6145" t="s">
        <v>110</v>
      </c>
      <c r="G6145" t="s">
        <v>140</v>
      </c>
      <c r="H6145" t="s">
        <v>6399</v>
      </c>
    </row>
    <row r="6146" spans="1:8" x14ac:dyDescent="0.2">
      <c r="A6146" t="s">
        <v>94</v>
      </c>
      <c r="B6146" t="s">
        <v>10</v>
      </c>
      <c r="C6146">
        <f>_xlfn.XLOOKUP(B6146,'2.1.trackMPD'!$R$7:$R$29,'2.1.trackMPD'!$T$7:$T$29)</f>
        <v>5</v>
      </c>
      <c r="D6146">
        <v>1</v>
      </c>
      <c r="E6146" t="s">
        <v>6401</v>
      </c>
      <c r="F6146" t="s">
        <v>110</v>
      </c>
      <c r="G6146" t="s">
        <v>124</v>
      </c>
      <c r="H6146" t="s">
        <v>6398</v>
      </c>
    </row>
    <row r="6147" spans="1:8" x14ac:dyDescent="0.2">
      <c r="A6147" t="s">
        <v>94</v>
      </c>
      <c r="B6147" t="s">
        <v>10</v>
      </c>
      <c r="C6147">
        <f>_xlfn.XLOOKUP(B6147,'2.1.trackMPD'!$R$7:$R$29,'2.1.trackMPD'!$T$7:$T$29)</f>
        <v>5</v>
      </c>
      <c r="D6147">
        <v>1</v>
      </c>
      <c r="E6147" t="s">
        <v>6401</v>
      </c>
      <c r="F6147" t="s">
        <v>110</v>
      </c>
      <c r="G6147" t="s">
        <v>140</v>
      </c>
      <c r="H6147" t="s">
        <v>6398</v>
      </c>
    </row>
    <row r="6148" spans="1:8" x14ac:dyDescent="0.2">
      <c r="A6148" t="s">
        <v>94</v>
      </c>
      <c r="B6148" t="s">
        <v>10</v>
      </c>
      <c r="C6148">
        <f>_xlfn.XLOOKUP(B6148,'2.1.trackMPD'!$R$7:$R$29,'2.1.trackMPD'!$T$7:$T$29)</f>
        <v>5</v>
      </c>
      <c r="D6148">
        <v>1</v>
      </c>
      <c r="E6148" t="s">
        <v>6401</v>
      </c>
      <c r="F6148" t="s">
        <v>111</v>
      </c>
      <c r="G6148" t="s">
        <v>124</v>
      </c>
      <c r="H6148" t="s">
        <v>6398</v>
      </c>
    </row>
    <row r="6149" spans="1:8" x14ac:dyDescent="0.2">
      <c r="A6149" t="s">
        <v>94</v>
      </c>
      <c r="B6149" t="s">
        <v>10</v>
      </c>
      <c r="C6149">
        <f>_xlfn.XLOOKUP(B6149,'2.1.trackMPD'!$R$7:$R$29,'2.1.trackMPD'!$T$7:$T$29)</f>
        <v>5</v>
      </c>
      <c r="D6149">
        <v>1</v>
      </c>
      <c r="E6149" t="s">
        <v>6401</v>
      </c>
      <c r="F6149" t="s">
        <v>111</v>
      </c>
      <c r="G6149" t="s">
        <v>140</v>
      </c>
      <c r="H6149" t="s">
        <v>6398</v>
      </c>
    </row>
    <row r="6150" spans="1:8" x14ac:dyDescent="0.2">
      <c r="A6150" t="s">
        <v>94</v>
      </c>
      <c r="B6150" t="s">
        <v>10</v>
      </c>
      <c r="C6150">
        <f>_xlfn.XLOOKUP(B6150,'2.1.trackMPD'!$R$7:$R$29,'2.1.trackMPD'!$T$7:$T$29)</f>
        <v>5</v>
      </c>
      <c r="D6150">
        <v>1</v>
      </c>
      <c r="E6150" t="s">
        <v>6401</v>
      </c>
      <c r="F6150" t="s">
        <v>110</v>
      </c>
      <c r="G6150" t="s">
        <v>124</v>
      </c>
      <c r="H6150" t="s">
        <v>6399</v>
      </c>
    </row>
    <row r="6151" spans="1:8" x14ac:dyDescent="0.2">
      <c r="A6151" t="s">
        <v>94</v>
      </c>
      <c r="B6151" t="s">
        <v>10</v>
      </c>
      <c r="C6151">
        <f>_xlfn.XLOOKUP(B6151,'2.1.trackMPD'!$R$7:$R$29,'2.1.trackMPD'!$T$7:$T$29)</f>
        <v>5</v>
      </c>
      <c r="D6151">
        <v>1</v>
      </c>
      <c r="E6151" t="s">
        <v>6401</v>
      </c>
      <c r="F6151" t="s">
        <v>110</v>
      </c>
      <c r="G6151" t="s">
        <v>140</v>
      </c>
      <c r="H6151" t="s">
        <v>6399</v>
      </c>
    </row>
    <row r="6152" spans="1:8" x14ac:dyDescent="0.2">
      <c r="A6152" t="s">
        <v>94</v>
      </c>
      <c r="B6152" t="s">
        <v>10</v>
      </c>
      <c r="C6152">
        <f>_xlfn.XLOOKUP(B6152,'2.1.trackMPD'!$R$7:$R$29,'2.1.trackMPD'!$T$7:$T$29)</f>
        <v>5</v>
      </c>
      <c r="D6152">
        <v>10</v>
      </c>
      <c r="E6152" t="s">
        <v>6401</v>
      </c>
      <c r="F6152" t="s">
        <v>110</v>
      </c>
      <c r="G6152" t="s">
        <v>124</v>
      </c>
      <c r="H6152" t="s">
        <v>6398</v>
      </c>
    </row>
    <row r="6153" spans="1:8" x14ac:dyDescent="0.2">
      <c r="A6153" t="s">
        <v>94</v>
      </c>
      <c r="B6153" t="s">
        <v>10</v>
      </c>
      <c r="C6153">
        <f>_xlfn.XLOOKUP(B6153,'2.1.trackMPD'!$R$7:$R$29,'2.1.trackMPD'!$T$7:$T$29)</f>
        <v>5</v>
      </c>
      <c r="D6153">
        <v>10</v>
      </c>
      <c r="E6153" t="s">
        <v>6401</v>
      </c>
      <c r="F6153" t="s">
        <v>110</v>
      </c>
      <c r="G6153" t="s">
        <v>140</v>
      </c>
      <c r="H6153" t="s">
        <v>6398</v>
      </c>
    </row>
    <row r="6154" spans="1:8" x14ac:dyDescent="0.2">
      <c r="A6154" t="s">
        <v>94</v>
      </c>
      <c r="B6154" t="s">
        <v>10</v>
      </c>
      <c r="C6154">
        <f>_xlfn.XLOOKUP(B6154,'2.1.trackMPD'!$R$7:$R$29,'2.1.trackMPD'!$T$7:$T$29)</f>
        <v>5</v>
      </c>
      <c r="D6154">
        <v>10</v>
      </c>
      <c r="E6154" t="s">
        <v>6401</v>
      </c>
      <c r="F6154" t="s">
        <v>111</v>
      </c>
      <c r="G6154" t="s">
        <v>124</v>
      </c>
      <c r="H6154" t="s">
        <v>6398</v>
      </c>
    </row>
    <row r="6155" spans="1:8" x14ac:dyDescent="0.2">
      <c r="A6155" t="s">
        <v>94</v>
      </c>
      <c r="B6155" t="s">
        <v>10</v>
      </c>
      <c r="C6155">
        <f>_xlfn.XLOOKUP(B6155,'2.1.trackMPD'!$R$7:$R$29,'2.1.trackMPD'!$T$7:$T$29)</f>
        <v>5</v>
      </c>
      <c r="D6155">
        <v>10</v>
      </c>
      <c r="E6155" t="s">
        <v>6401</v>
      </c>
      <c r="F6155" t="s">
        <v>111</v>
      </c>
      <c r="G6155" t="s">
        <v>140</v>
      </c>
      <c r="H6155" t="s">
        <v>6398</v>
      </c>
    </row>
    <row r="6156" spans="1:8" x14ac:dyDescent="0.2">
      <c r="A6156" t="s">
        <v>94</v>
      </c>
      <c r="B6156" t="s">
        <v>10</v>
      </c>
      <c r="C6156">
        <f>_xlfn.XLOOKUP(B6156,'2.1.trackMPD'!$R$7:$R$29,'2.1.trackMPD'!$T$7:$T$29)</f>
        <v>5</v>
      </c>
      <c r="D6156">
        <v>10</v>
      </c>
      <c r="E6156" t="s">
        <v>6401</v>
      </c>
      <c r="F6156" t="s">
        <v>110</v>
      </c>
      <c r="G6156" t="s">
        <v>124</v>
      </c>
      <c r="H6156" t="s">
        <v>6399</v>
      </c>
    </row>
    <row r="6157" spans="1:8" x14ac:dyDescent="0.2">
      <c r="A6157" t="s">
        <v>94</v>
      </c>
      <c r="B6157" t="s">
        <v>10</v>
      </c>
      <c r="C6157">
        <f>_xlfn.XLOOKUP(B6157,'2.1.trackMPD'!$R$7:$R$29,'2.1.trackMPD'!$T$7:$T$29)</f>
        <v>5</v>
      </c>
      <c r="D6157">
        <v>10</v>
      </c>
      <c r="E6157" t="s">
        <v>6401</v>
      </c>
      <c r="F6157" t="s">
        <v>110</v>
      </c>
      <c r="G6157" t="s">
        <v>140</v>
      </c>
      <c r="H6157" t="s">
        <v>6399</v>
      </c>
    </row>
    <row r="6158" spans="1:8" x14ac:dyDescent="0.2">
      <c r="A6158" t="s">
        <v>94</v>
      </c>
      <c r="B6158" t="s">
        <v>10</v>
      </c>
      <c r="C6158">
        <f>_xlfn.XLOOKUP(B6158,'2.1.trackMPD'!$R$7:$R$29,'2.1.trackMPD'!$T$7:$T$29)</f>
        <v>5</v>
      </c>
      <c r="D6158">
        <v>100</v>
      </c>
      <c r="E6158" t="s">
        <v>6401</v>
      </c>
      <c r="F6158" t="s">
        <v>110</v>
      </c>
      <c r="G6158" t="s">
        <v>124</v>
      </c>
      <c r="H6158" t="s">
        <v>6398</v>
      </c>
    </row>
    <row r="6159" spans="1:8" x14ac:dyDescent="0.2">
      <c r="A6159" t="s">
        <v>94</v>
      </c>
      <c r="B6159" t="s">
        <v>10</v>
      </c>
      <c r="C6159">
        <f>_xlfn.XLOOKUP(B6159,'2.1.trackMPD'!$R$7:$R$29,'2.1.trackMPD'!$T$7:$T$29)</f>
        <v>5</v>
      </c>
      <c r="D6159">
        <v>100</v>
      </c>
      <c r="E6159" t="s">
        <v>6401</v>
      </c>
      <c r="F6159" t="s">
        <v>110</v>
      </c>
      <c r="G6159" t="s">
        <v>140</v>
      </c>
      <c r="H6159" t="s">
        <v>6398</v>
      </c>
    </row>
    <row r="6160" spans="1:8" x14ac:dyDescent="0.2">
      <c r="A6160" t="s">
        <v>94</v>
      </c>
      <c r="B6160" t="s">
        <v>10</v>
      </c>
      <c r="C6160">
        <f>_xlfn.XLOOKUP(B6160,'2.1.trackMPD'!$R$7:$R$29,'2.1.trackMPD'!$T$7:$T$29)</f>
        <v>5</v>
      </c>
      <c r="D6160">
        <v>100</v>
      </c>
      <c r="E6160" t="s">
        <v>6401</v>
      </c>
      <c r="F6160" t="s">
        <v>111</v>
      </c>
      <c r="G6160" t="s">
        <v>124</v>
      </c>
      <c r="H6160" t="s">
        <v>6398</v>
      </c>
    </row>
    <row r="6161" spans="1:8" x14ac:dyDescent="0.2">
      <c r="A6161" t="s">
        <v>94</v>
      </c>
      <c r="B6161" t="s">
        <v>10</v>
      </c>
      <c r="C6161">
        <f>_xlfn.XLOOKUP(B6161,'2.1.trackMPD'!$R$7:$R$29,'2.1.trackMPD'!$T$7:$T$29)</f>
        <v>5</v>
      </c>
      <c r="D6161">
        <v>100</v>
      </c>
      <c r="E6161" t="s">
        <v>6401</v>
      </c>
      <c r="F6161" t="s">
        <v>111</v>
      </c>
      <c r="G6161" t="s">
        <v>140</v>
      </c>
      <c r="H6161" t="s">
        <v>6398</v>
      </c>
    </row>
    <row r="6162" spans="1:8" x14ac:dyDescent="0.2">
      <c r="A6162" t="s">
        <v>94</v>
      </c>
      <c r="B6162" t="s">
        <v>10</v>
      </c>
      <c r="C6162">
        <f>_xlfn.XLOOKUP(B6162,'2.1.trackMPD'!$R$7:$R$29,'2.1.trackMPD'!$T$7:$T$29)</f>
        <v>5</v>
      </c>
      <c r="D6162">
        <v>100</v>
      </c>
      <c r="E6162" t="s">
        <v>6401</v>
      </c>
      <c r="F6162" t="s">
        <v>110</v>
      </c>
      <c r="G6162" t="s">
        <v>124</v>
      </c>
      <c r="H6162" t="s">
        <v>6399</v>
      </c>
    </row>
    <row r="6163" spans="1:8" x14ac:dyDescent="0.2">
      <c r="A6163" t="s">
        <v>94</v>
      </c>
      <c r="B6163" t="s">
        <v>10</v>
      </c>
      <c r="C6163">
        <f>_xlfn.XLOOKUP(B6163,'2.1.trackMPD'!$R$7:$R$29,'2.1.trackMPD'!$T$7:$T$29)</f>
        <v>5</v>
      </c>
      <c r="D6163">
        <v>100</v>
      </c>
      <c r="E6163" t="s">
        <v>6401</v>
      </c>
      <c r="F6163" t="s">
        <v>110</v>
      </c>
      <c r="G6163" t="s">
        <v>140</v>
      </c>
      <c r="H6163" t="s">
        <v>6399</v>
      </c>
    </row>
    <row r="6164" spans="1:8" x14ac:dyDescent="0.2">
      <c r="A6164" t="s">
        <v>94</v>
      </c>
      <c r="B6164" t="s">
        <v>6</v>
      </c>
      <c r="C6164">
        <f>_xlfn.XLOOKUP(B6164,'2.1.trackMPD'!$R$7:$R$29,'2.1.trackMPD'!$T$7:$T$29)</f>
        <v>6</v>
      </c>
      <c r="D6164">
        <v>1</v>
      </c>
      <c r="E6164" t="s">
        <v>6396</v>
      </c>
      <c r="F6164" t="s">
        <v>110</v>
      </c>
      <c r="G6164" t="s">
        <v>124</v>
      </c>
      <c r="H6164" t="s">
        <v>6398</v>
      </c>
    </row>
    <row r="6165" spans="1:8" x14ac:dyDescent="0.2">
      <c r="A6165" t="s">
        <v>94</v>
      </c>
      <c r="B6165" t="s">
        <v>6</v>
      </c>
      <c r="C6165">
        <f>_xlfn.XLOOKUP(B6165,'2.1.trackMPD'!$R$7:$R$29,'2.1.trackMPD'!$T$7:$T$29)</f>
        <v>6</v>
      </c>
      <c r="D6165">
        <v>1</v>
      </c>
      <c r="E6165" t="s">
        <v>6396</v>
      </c>
      <c r="F6165" t="s">
        <v>110</v>
      </c>
      <c r="G6165" t="s">
        <v>140</v>
      </c>
      <c r="H6165" t="s">
        <v>6398</v>
      </c>
    </row>
    <row r="6166" spans="1:8" x14ac:dyDescent="0.2">
      <c r="A6166" t="s">
        <v>94</v>
      </c>
      <c r="B6166" t="s">
        <v>6</v>
      </c>
      <c r="C6166">
        <f>_xlfn.XLOOKUP(B6166,'2.1.trackMPD'!$R$7:$R$29,'2.1.trackMPD'!$T$7:$T$29)</f>
        <v>6</v>
      </c>
      <c r="D6166">
        <v>1</v>
      </c>
      <c r="E6166" t="s">
        <v>6396</v>
      </c>
      <c r="F6166" t="s">
        <v>111</v>
      </c>
      <c r="G6166" t="s">
        <v>124</v>
      </c>
      <c r="H6166" t="s">
        <v>6398</v>
      </c>
    </row>
    <row r="6167" spans="1:8" x14ac:dyDescent="0.2">
      <c r="A6167" t="s">
        <v>94</v>
      </c>
      <c r="B6167" t="s">
        <v>6</v>
      </c>
      <c r="C6167">
        <f>_xlfn.XLOOKUP(B6167,'2.1.trackMPD'!$R$7:$R$29,'2.1.trackMPD'!$T$7:$T$29)</f>
        <v>6</v>
      </c>
      <c r="D6167">
        <v>1</v>
      </c>
      <c r="E6167" t="s">
        <v>6396</v>
      </c>
      <c r="F6167" t="s">
        <v>111</v>
      </c>
      <c r="G6167" t="s">
        <v>140</v>
      </c>
      <c r="H6167" t="s">
        <v>6398</v>
      </c>
    </row>
    <row r="6168" spans="1:8" x14ac:dyDescent="0.2">
      <c r="A6168" t="s">
        <v>94</v>
      </c>
      <c r="B6168" t="s">
        <v>6</v>
      </c>
      <c r="C6168">
        <f>_xlfn.XLOOKUP(B6168,'2.1.trackMPD'!$R$7:$R$29,'2.1.trackMPD'!$T$7:$T$29)</f>
        <v>6</v>
      </c>
      <c r="D6168">
        <v>1</v>
      </c>
      <c r="E6168" t="s">
        <v>6396</v>
      </c>
      <c r="F6168" t="s">
        <v>110</v>
      </c>
      <c r="G6168" t="s">
        <v>124</v>
      </c>
      <c r="H6168" t="s">
        <v>6399</v>
      </c>
    </row>
    <row r="6169" spans="1:8" x14ac:dyDescent="0.2">
      <c r="A6169" t="s">
        <v>94</v>
      </c>
      <c r="B6169" t="s">
        <v>6</v>
      </c>
      <c r="C6169">
        <f>_xlfn.XLOOKUP(B6169,'2.1.trackMPD'!$R$7:$R$29,'2.1.trackMPD'!$T$7:$T$29)</f>
        <v>6</v>
      </c>
      <c r="D6169">
        <v>1</v>
      </c>
      <c r="E6169" t="s">
        <v>6396</v>
      </c>
      <c r="F6169" t="s">
        <v>110</v>
      </c>
      <c r="G6169" t="s">
        <v>140</v>
      </c>
      <c r="H6169" t="s">
        <v>6399</v>
      </c>
    </row>
    <row r="6170" spans="1:8" x14ac:dyDescent="0.2">
      <c r="A6170" t="s">
        <v>94</v>
      </c>
      <c r="B6170" t="s">
        <v>6</v>
      </c>
      <c r="C6170">
        <f>_xlfn.XLOOKUP(B6170,'2.1.trackMPD'!$R$7:$R$29,'2.1.trackMPD'!$T$7:$T$29)</f>
        <v>6</v>
      </c>
      <c r="D6170">
        <v>10</v>
      </c>
      <c r="E6170" t="s">
        <v>6396</v>
      </c>
      <c r="F6170" t="s">
        <v>110</v>
      </c>
      <c r="G6170" t="s">
        <v>124</v>
      </c>
      <c r="H6170" t="s">
        <v>6398</v>
      </c>
    </row>
    <row r="6171" spans="1:8" x14ac:dyDescent="0.2">
      <c r="A6171" t="s">
        <v>94</v>
      </c>
      <c r="B6171" t="s">
        <v>6</v>
      </c>
      <c r="C6171">
        <f>_xlfn.XLOOKUP(B6171,'2.1.trackMPD'!$R$7:$R$29,'2.1.trackMPD'!$T$7:$T$29)</f>
        <v>6</v>
      </c>
      <c r="D6171">
        <v>10</v>
      </c>
      <c r="E6171" t="s">
        <v>6396</v>
      </c>
      <c r="F6171" t="s">
        <v>110</v>
      </c>
      <c r="G6171" t="s">
        <v>140</v>
      </c>
      <c r="H6171" t="s">
        <v>6398</v>
      </c>
    </row>
    <row r="6172" spans="1:8" x14ac:dyDescent="0.2">
      <c r="A6172" t="s">
        <v>94</v>
      </c>
      <c r="B6172" t="s">
        <v>6</v>
      </c>
      <c r="C6172">
        <f>_xlfn.XLOOKUP(B6172,'2.1.trackMPD'!$R$7:$R$29,'2.1.trackMPD'!$T$7:$T$29)</f>
        <v>6</v>
      </c>
      <c r="D6172">
        <v>10</v>
      </c>
      <c r="E6172" t="s">
        <v>6396</v>
      </c>
      <c r="F6172" t="s">
        <v>111</v>
      </c>
      <c r="G6172" t="s">
        <v>124</v>
      </c>
      <c r="H6172" t="s">
        <v>6398</v>
      </c>
    </row>
    <row r="6173" spans="1:8" x14ac:dyDescent="0.2">
      <c r="A6173" t="s">
        <v>94</v>
      </c>
      <c r="B6173" t="s">
        <v>6</v>
      </c>
      <c r="C6173">
        <f>_xlfn.XLOOKUP(B6173,'2.1.trackMPD'!$R$7:$R$29,'2.1.trackMPD'!$T$7:$T$29)</f>
        <v>6</v>
      </c>
      <c r="D6173">
        <v>10</v>
      </c>
      <c r="E6173" t="s">
        <v>6396</v>
      </c>
      <c r="F6173" t="s">
        <v>111</v>
      </c>
      <c r="G6173" t="s">
        <v>140</v>
      </c>
      <c r="H6173" t="s">
        <v>6398</v>
      </c>
    </row>
    <row r="6174" spans="1:8" x14ac:dyDescent="0.2">
      <c r="A6174" t="s">
        <v>94</v>
      </c>
      <c r="B6174" t="s">
        <v>6</v>
      </c>
      <c r="C6174">
        <f>_xlfn.XLOOKUP(B6174,'2.1.trackMPD'!$R$7:$R$29,'2.1.trackMPD'!$T$7:$T$29)</f>
        <v>6</v>
      </c>
      <c r="D6174">
        <v>10</v>
      </c>
      <c r="E6174" t="s">
        <v>6396</v>
      </c>
      <c r="F6174" t="s">
        <v>110</v>
      </c>
      <c r="G6174" t="s">
        <v>124</v>
      </c>
      <c r="H6174" t="s">
        <v>6399</v>
      </c>
    </row>
    <row r="6175" spans="1:8" x14ac:dyDescent="0.2">
      <c r="A6175" t="s">
        <v>94</v>
      </c>
      <c r="B6175" t="s">
        <v>6</v>
      </c>
      <c r="C6175">
        <f>_xlfn.XLOOKUP(B6175,'2.1.trackMPD'!$R$7:$R$29,'2.1.trackMPD'!$T$7:$T$29)</f>
        <v>6</v>
      </c>
      <c r="D6175">
        <v>10</v>
      </c>
      <c r="E6175" t="s">
        <v>6396</v>
      </c>
      <c r="F6175" t="s">
        <v>110</v>
      </c>
      <c r="G6175" t="s">
        <v>140</v>
      </c>
      <c r="H6175" t="s">
        <v>6399</v>
      </c>
    </row>
    <row r="6176" spans="1:8" x14ac:dyDescent="0.2">
      <c r="A6176" t="s">
        <v>94</v>
      </c>
      <c r="B6176" t="s">
        <v>6</v>
      </c>
      <c r="C6176">
        <f>_xlfn.XLOOKUP(B6176,'2.1.trackMPD'!$R$7:$R$29,'2.1.trackMPD'!$T$7:$T$29)</f>
        <v>6</v>
      </c>
      <c r="D6176">
        <v>100</v>
      </c>
      <c r="E6176" t="s">
        <v>6396</v>
      </c>
      <c r="F6176" t="s">
        <v>110</v>
      </c>
      <c r="G6176" t="s">
        <v>124</v>
      </c>
      <c r="H6176" t="s">
        <v>6398</v>
      </c>
    </row>
    <row r="6177" spans="1:8" x14ac:dyDescent="0.2">
      <c r="A6177" t="s">
        <v>94</v>
      </c>
      <c r="B6177" t="s">
        <v>6</v>
      </c>
      <c r="C6177">
        <f>_xlfn.XLOOKUP(B6177,'2.1.trackMPD'!$R$7:$R$29,'2.1.trackMPD'!$T$7:$T$29)</f>
        <v>6</v>
      </c>
      <c r="D6177">
        <v>100</v>
      </c>
      <c r="E6177" t="s">
        <v>6396</v>
      </c>
      <c r="F6177" t="s">
        <v>110</v>
      </c>
      <c r="G6177" t="s">
        <v>140</v>
      </c>
      <c r="H6177" t="s">
        <v>6398</v>
      </c>
    </row>
    <row r="6178" spans="1:8" x14ac:dyDescent="0.2">
      <c r="A6178" t="s">
        <v>94</v>
      </c>
      <c r="B6178" t="s">
        <v>6</v>
      </c>
      <c r="C6178">
        <f>_xlfn.XLOOKUP(B6178,'2.1.trackMPD'!$R$7:$R$29,'2.1.trackMPD'!$T$7:$T$29)</f>
        <v>6</v>
      </c>
      <c r="D6178">
        <v>100</v>
      </c>
      <c r="E6178" t="s">
        <v>6396</v>
      </c>
      <c r="F6178" t="s">
        <v>111</v>
      </c>
      <c r="G6178" t="s">
        <v>124</v>
      </c>
      <c r="H6178" t="s">
        <v>6398</v>
      </c>
    </row>
    <row r="6179" spans="1:8" x14ac:dyDescent="0.2">
      <c r="A6179" t="s">
        <v>94</v>
      </c>
      <c r="B6179" t="s">
        <v>6</v>
      </c>
      <c r="C6179">
        <f>_xlfn.XLOOKUP(B6179,'2.1.trackMPD'!$R$7:$R$29,'2.1.trackMPD'!$T$7:$T$29)</f>
        <v>6</v>
      </c>
      <c r="D6179">
        <v>100</v>
      </c>
      <c r="E6179" t="s">
        <v>6396</v>
      </c>
      <c r="F6179" t="s">
        <v>111</v>
      </c>
      <c r="G6179" t="s">
        <v>140</v>
      </c>
      <c r="H6179" t="s">
        <v>6398</v>
      </c>
    </row>
    <row r="6180" spans="1:8" x14ac:dyDescent="0.2">
      <c r="A6180" t="s">
        <v>94</v>
      </c>
      <c r="B6180" t="s">
        <v>6</v>
      </c>
      <c r="C6180">
        <f>_xlfn.XLOOKUP(B6180,'2.1.trackMPD'!$R$7:$R$29,'2.1.trackMPD'!$T$7:$T$29)</f>
        <v>6</v>
      </c>
      <c r="D6180">
        <v>100</v>
      </c>
      <c r="E6180" t="s">
        <v>6396</v>
      </c>
      <c r="F6180" t="s">
        <v>110</v>
      </c>
      <c r="G6180" t="s">
        <v>124</v>
      </c>
      <c r="H6180" t="s">
        <v>6399</v>
      </c>
    </row>
    <row r="6181" spans="1:8" x14ac:dyDescent="0.2">
      <c r="A6181" t="s">
        <v>94</v>
      </c>
      <c r="B6181" t="s">
        <v>6</v>
      </c>
      <c r="C6181">
        <f>_xlfn.XLOOKUP(B6181,'2.1.trackMPD'!$R$7:$R$29,'2.1.trackMPD'!$T$7:$T$29)</f>
        <v>6</v>
      </c>
      <c r="D6181">
        <v>100</v>
      </c>
      <c r="E6181" t="s">
        <v>6396</v>
      </c>
      <c r="F6181" t="s">
        <v>110</v>
      </c>
      <c r="G6181" t="s">
        <v>140</v>
      </c>
      <c r="H6181" t="s">
        <v>6399</v>
      </c>
    </row>
    <row r="6182" spans="1:8" x14ac:dyDescent="0.2">
      <c r="A6182" t="s">
        <v>94</v>
      </c>
      <c r="B6182" t="s">
        <v>6</v>
      </c>
      <c r="C6182">
        <f>_xlfn.XLOOKUP(B6182,'2.1.trackMPD'!$R$7:$R$29,'2.1.trackMPD'!$T$7:$T$29)</f>
        <v>6</v>
      </c>
      <c r="D6182">
        <v>1000</v>
      </c>
      <c r="E6182" t="s">
        <v>6396</v>
      </c>
      <c r="F6182" t="s">
        <v>110</v>
      </c>
      <c r="G6182" t="s">
        <v>124</v>
      </c>
      <c r="H6182" t="s">
        <v>6398</v>
      </c>
    </row>
    <row r="6183" spans="1:8" x14ac:dyDescent="0.2">
      <c r="A6183" t="s">
        <v>94</v>
      </c>
      <c r="B6183" t="s">
        <v>6</v>
      </c>
      <c r="C6183">
        <f>_xlfn.XLOOKUP(B6183,'2.1.trackMPD'!$R$7:$R$29,'2.1.trackMPD'!$T$7:$T$29)</f>
        <v>6</v>
      </c>
      <c r="D6183">
        <v>1000</v>
      </c>
      <c r="E6183" t="s">
        <v>6396</v>
      </c>
      <c r="F6183" t="s">
        <v>110</v>
      </c>
      <c r="G6183" t="s">
        <v>140</v>
      </c>
      <c r="H6183" t="s">
        <v>6398</v>
      </c>
    </row>
    <row r="6184" spans="1:8" x14ac:dyDescent="0.2">
      <c r="A6184" t="s">
        <v>94</v>
      </c>
      <c r="B6184" t="s">
        <v>6</v>
      </c>
      <c r="C6184">
        <f>_xlfn.XLOOKUP(B6184,'2.1.trackMPD'!$R$7:$R$29,'2.1.trackMPD'!$T$7:$T$29)</f>
        <v>6</v>
      </c>
      <c r="D6184">
        <v>1000</v>
      </c>
      <c r="E6184" t="s">
        <v>6396</v>
      </c>
      <c r="F6184" t="s">
        <v>111</v>
      </c>
      <c r="G6184" t="s">
        <v>124</v>
      </c>
      <c r="H6184" t="s">
        <v>6398</v>
      </c>
    </row>
    <row r="6185" spans="1:8" x14ac:dyDescent="0.2">
      <c r="A6185" t="s">
        <v>94</v>
      </c>
      <c r="B6185" t="s">
        <v>6</v>
      </c>
      <c r="C6185">
        <f>_xlfn.XLOOKUP(B6185,'2.1.trackMPD'!$R$7:$R$29,'2.1.trackMPD'!$T$7:$T$29)</f>
        <v>6</v>
      </c>
      <c r="D6185">
        <v>1000</v>
      </c>
      <c r="E6185" t="s">
        <v>6396</v>
      </c>
      <c r="F6185" t="s">
        <v>111</v>
      </c>
      <c r="G6185" t="s">
        <v>140</v>
      </c>
      <c r="H6185" t="s">
        <v>6398</v>
      </c>
    </row>
    <row r="6186" spans="1:8" x14ac:dyDescent="0.2">
      <c r="A6186" t="s">
        <v>94</v>
      </c>
      <c r="B6186" t="s">
        <v>6</v>
      </c>
      <c r="C6186">
        <f>_xlfn.XLOOKUP(B6186,'2.1.trackMPD'!$R$7:$R$29,'2.1.trackMPD'!$T$7:$T$29)</f>
        <v>6</v>
      </c>
      <c r="D6186">
        <v>1000</v>
      </c>
      <c r="E6186" t="s">
        <v>6396</v>
      </c>
      <c r="F6186" t="s">
        <v>110</v>
      </c>
      <c r="G6186" t="s">
        <v>124</v>
      </c>
      <c r="H6186" t="s">
        <v>6399</v>
      </c>
    </row>
    <row r="6187" spans="1:8" x14ac:dyDescent="0.2">
      <c r="A6187" t="s">
        <v>94</v>
      </c>
      <c r="B6187" t="s">
        <v>6</v>
      </c>
      <c r="C6187">
        <f>_xlfn.XLOOKUP(B6187,'2.1.trackMPD'!$R$7:$R$29,'2.1.trackMPD'!$T$7:$T$29)</f>
        <v>6</v>
      </c>
      <c r="D6187">
        <v>1000</v>
      </c>
      <c r="E6187" t="s">
        <v>6396</v>
      </c>
      <c r="F6187" t="s">
        <v>110</v>
      </c>
      <c r="G6187" t="s">
        <v>140</v>
      </c>
      <c r="H6187" t="s">
        <v>6399</v>
      </c>
    </row>
    <row r="6188" spans="1:8" x14ac:dyDescent="0.2">
      <c r="A6188" t="s">
        <v>94</v>
      </c>
      <c r="B6188" t="s">
        <v>6</v>
      </c>
      <c r="C6188">
        <f>_xlfn.XLOOKUP(B6188,'2.1.trackMPD'!$R$7:$R$29,'2.1.trackMPD'!$T$7:$T$29)</f>
        <v>6</v>
      </c>
      <c r="D6188">
        <v>5000</v>
      </c>
      <c r="E6188" t="s">
        <v>6396</v>
      </c>
      <c r="F6188" t="s">
        <v>110</v>
      </c>
      <c r="G6188" t="s">
        <v>124</v>
      </c>
      <c r="H6188" t="s">
        <v>6398</v>
      </c>
    </row>
    <row r="6189" spans="1:8" x14ac:dyDescent="0.2">
      <c r="A6189" t="s">
        <v>94</v>
      </c>
      <c r="B6189" t="s">
        <v>6</v>
      </c>
      <c r="C6189">
        <f>_xlfn.XLOOKUP(B6189,'2.1.trackMPD'!$R$7:$R$29,'2.1.trackMPD'!$T$7:$T$29)</f>
        <v>6</v>
      </c>
      <c r="D6189">
        <v>5000</v>
      </c>
      <c r="E6189" t="s">
        <v>6396</v>
      </c>
      <c r="F6189" t="s">
        <v>110</v>
      </c>
      <c r="G6189" t="s">
        <v>140</v>
      </c>
      <c r="H6189" t="s">
        <v>6398</v>
      </c>
    </row>
    <row r="6190" spans="1:8" x14ac:dyDescent="0.2">
      <c r="A6190" t="s">
        <v>94</v>
      </c>
      <c r="B6190" t="s">
        <v>6</v>
      </c>
      <c r="C6190">
        <f>_xlfn.XLOOKUP(B6190,'2.1.trackMPD'!$R$7:$R$29,'2.1.trackMPD'!$T$7:$T$29)</f>
        <v>6</v>
      </c>
      <c r="D6190">
        <v>5000</v>
      </c>
      <c r="E6190" t="s">
        <v>6396</v>
      </c>
      <c r="F6190" t="s">
        <v>111</v>
      </c>
      <c r="G6190" t="s">
        <v>124</v>
      </c>
      <c r="H6190" t="s">
        <v>6398</v>
      </c>
    </row>
    <row r="6191" spans="1:8" x14ac:dyDescent="0.2">
      <c r="A6191" t="s">
        <v>94</v>
      </c>
      <c r="B6191" t="s">
        <v>6</v>
      </c>
      <c r="C6191">
        <f>_xlfn.XLOOKUP(B6191,'2.1.trackMPD'!$R$7:$R$29,'2.1.trackMPD'!$T$7:$T$29)</f>
        <v>6</v>
      </c>
      <c r="D6191">
        <v>5000</v>
      </c>
      <c r="E6191" t="s">
        <v>6396</v>
      </c>
      <c r="F6191" t="s">
        <v>111</v>
      </c>
      <c r="G6191" t="s">
        <v>140</v>
      </c>
      <c r="H6191" t="s">
        <v>6398</v>
      </c>
    </row>
    <row r="6192" spans="1:8" x14ac:dyDescent="0.2">
      <c r="A6192" t="s">
        <v>94</v>
      </c>
      <c r="B6192" t="s">
        <v>6</v>
      </c>
      <c r="C6192">
        <f>_xlfn.XLOOKUP(B6192,'2.1.trackMPD'!$R$7:$R$29,'2.1.trackMPD'!$T$7:$T$29)</f>
        <v>6</v>
      </c>
      <c r="D6192">
        <v>5000</v>
      </c>
      <c r="E6192" t="s">
        <v>6396</v>
      </c>
      <c r="F6192" t="s">
        <v>110</v>
      </c>
      <c r="G6192" t="s">
        <v>124</v>
      </c>
      <c r="H6192" t="s">
        <v>6399</v>
      </c>
    </row>
    <row r="6193" spans="1:8" x14ac:dyDescent="0.2">
      <c r="A6193" t="s">
        <v>94</v>
      </c>
      <c r="B6193" t="s">
        <v>6</v>
      </c>
      <c r="C6193">
        <f>_xlfn.XLOOKUP(B6193,'2.1.trackMPD'!$R$7:$R$29,'2.1.trackMPD'!$T$7:$T$29)</f>
        <v>6</v>
      </c>
      <c r="D6193">
        <v>5000</v>
      </c>
      <c r="E6193" t="s">
        <v>6396</v>
      </c>
      <c r="F6193" t="s">
        <v>110</v>
      </c>
      <c r="G6193" t="s">
        <v>140</v>
      </c>
      <c r="H6193" t="s">
        <v>6399</v>
      </c>
    </row>
    <row r="6194" spans="1:8" x14ac:dyDescent="0.2">
      <c r="A6194" t="s">
        <v>94</v>
      </c>
      <c r="B6194" t="s">
        <v>6</v>
      </c>
      <c r="C6194">
        <f>_xlfn.XLOOKUP(B6194,'2.1.trackMPD'!$R$7:$R$29,'2.1.trackMPD'!$T$7:$T$29)</f>
        <v>6</v>
      </c>
      <c r="D6194">
        <v>1</v>
      </c>
      <c r="E6194" t="s">
        <v>6400</v>
      </c>
      <c r="F6194" t="s">
        <v>110</v>
      </c>
      <c r="G6194" t="s">
        <v>124</v>
      </c>
      <c r="H6194" t="s">
        <v>6398</v>
      </c>
    </row>
    <row r="6195" spans="1:8" x14ac:dyDescent="0.2">
      <c r="A6195" t="s">
        <v>94</v>
      </c>
      <c r="B6195" t="s">
        <v>6</v>
      </c>
      <c r="C6195">
        <f>_xlfn.XLOOKUP(B6195,'2.1.trackMPD'!$R$7:$R$29,'2.1.trackMPD'!$T$7:$T$29)</f>
        <v>6</v>
      </c>
      <c r="D6195">
        <v>1</v>
      </c>
      <c r="E6195" t="s">
        <v>6400</v>
      </c>
      <c r="F6195" t="s">
        <v>110</v>
      </c>
      <c r="G6195" t="s">
        <v>140</v>
      </c>
      <c r="H6195" t="s">
        <v>6398</v>
      </c>
    </row>
    <row r="6196" spans="1:8" x14ac:dyDescent="0.2">
      <c r="A6196" t="s">
        <v>94</v>
      </c>
      <c r="B6196" t="s">
        <v>6</v>
      </c>
      <c r="C6196">
        <f>_xlfn.XLOOKUP(B6196,'2.1.trackMPD'!$R$7:$R$29,'2.1.trackMPD'!$T$7:$T$29)</f>
        <v>6</v>
      </c>
      <c r="D6196">
        <v>1</v>
      </c>
      <c r="E6196" t="s">
        <v>6400</v>
      </c>
      <c r="F6196" t="s">
        <v>111</v>
      </c>
      <c r="G6196" t="s">
        <v>124</v>
      </c>
      <c r="H6196" t="s">
        <v>6398</v>
      </c>
    </row>
    <row r="6197" spans="1:8" x14ac:dyDescent="0.2">
      <c r="A6197" t="s">
        <v>94</v>
      </c>
      <c r="B6197" t="s">
        <v>6</v>
      </c>
      <c r="C6197">
        <f>_xlfn.XLOOKUP(B6197,'2.1.trackMPD'!$R$7:$R$29,'2.1.trackMPD'!$T$7:$T$29)</f>
        <v>6</v>
      </c>
      <c r="D6197">
        <v>1</v>
      </c>
      <c r="E6197" t="s">
        <v>6400</v>
      </c>
      <c r="F6197" t="s">
        <v>111</v>
      </c>
      <c r="G6197" t="s">
        <v>140</v>
      </c>
      <c r="H6197" t="s">
        <v>6398</v>
      </c>
    </row>
    <row r="6198" spans="1:8" x14ac:dyDescent="0.2">
      <c r="A6198" t="s">
        <v>94</v>
      </c>
      <c r="B6198" t="s">
        <v>6</v>
      </c>
      <c r="C6198">
        <f>_xlfn.XLOOKUP(B6198,'2.1.trackMPD'!$R$7:$R$29,'2.1.trackMPD'!$T$7:$T$29)</f>
        <v>6</v>
      </c>
      <c r="D6198">
        <v>1</v>
      </c>
      <c r="E6198" t="s">
        <v>6400</v>
      </c>
      <c r="F6198" t="s">
        <v>110</v>
      </c>
      <c r="G6198" t="s">
        <v>124</v>
      </c>
      <c r="H6198" t="s">
        <v>6399</v>
      </c>
    </row>
    <row r="6199" spans="1:8" x14ac:dyDescent="0.2">
      <c r="A6199" t="s">
        <v>94</v>
      </c>
      <c r="B6199" t="s">
        <v>6</v>
      </c>
      <c r="C6199">
        <f>_xlfn.XLOOKUP(B6199,'2.1.trackMPD'!$R$7:$R$29,'2.1.trackMPD'!$T$7:$T$29)</f>
        <v>6</v>
      </c>
      <c r="D6199">
        <v>1</v>
      </c>
      <c r="E6199" t="s">
        <v>6400</v>
      </c>
      <c r="F6199" t="s">
        <v>110</v>
      </c>
      <c r="G6199" t="s">
        <v>140</v>
      </c>
      <c r="H6199" t="s">
        <v>6399</v>
      </c>
    </row>
    <row r="6200" spans="1:8" x14ac:dyDescent="0.2">
      <c r="A6200" t="s">
        <v>94</v>
      </c>
      <c r="B6200" t="s">
        <v>6</v>
      </c>
      <c r="C6200">
        <f>_xlfn.XLOOKUP(B6200,'2.1.trackMPD'!$R$7:$R$29,'2.1.trackMPD'!$T$7:$T$29)</f>
        <v>6</v>
      </c>
      <c r="D6200">
        <v>10</v>
      </c>
      <c r="E6200" t="s">
        <v>6400</v>
      </c>
      <c r="F6200" t="s">
        <v>110</v>
      </c>
      <c r="G6200" t="s">
        <v>124</v>
      </c>
      <c r="H6200" t="s">
        <v>6398</v>
      </c>
    </row>
    <row r="6201" spans="1:8" x14ac:dyDescent="0.2">
      <c r="A6201" t="s">
        <v>94</v>
      </c>
      <c r="B6201" t="s">
        <v>6</v>
      </c>
      <c r="C6201">
        <f>_xlfn.XLOOKUP(B6201,'2.1.trackMPD'!$R$7:$R$29,'2.1.trackMPD'!$T$7:$T$29)</f>
        <v>6</v>
      </c>
      <c r="D6201">
        <v>10</v>
      </c>
      <c r="E6201" t="s">
        <v>6400</v>
      </c>
      <c r="F6201" t="s">
        <v>110</v>
      </c>
      <c r="G6201" t="s">
        <v>140</v>
      </c>
      <c r="H6201" t="s">
        <v>6398</v>
      </c>
    </row>
    <row r="6202" spans="1:8" x14ac:dyDescent="0.2">
      <c r="A6202" t="s">
        <v>94</v>
      </c>
      <c r="B6202" t="s">
        <v>6</v>
      </c>
      <c r="C6202">
        <f>_xlfn.XLOOKUP(B6202,'2.1.trackMPD'!$R$7:$R$29,'2.1.trackMPD'!$T$7:$T$29)</f>
        <v>6</v>
      </c>
      <c r="D6202">
        <v>10</v>
      </c>
      <c r="E6202" t="s">
        <v>6400</v>
      </c>
      <c r="F6202" t="s">
        <v>111</v>
      </c>
      <c r="G6202" t="s">
        <v>124</v>
      </c>
      <c r="H6202" t="s">
        <v>6398</v>
      </c>
    </row>
    <row r="6203" spans="1:8" x14ac:dyDescent="0.2">
      <c r="A6203" t="s">
        <v>94</v>
      </c>
      <c r="B6203" t="s">
        <v>6</v>
      </c>
      <c r="C6203">
        <f>_xlfn.XLOOKUP(B6203,'2.1.trackMPD'!$R$7:$R$29,'2.1.trackMPD'!$T$7:$T$29)</f>
        <v>6</v>
      </c>
      <c r="D6203">
        <v>10</v>
      </c>
      <c r="E6203" t="s">
        <v>6400</v>
      </c>
      <c r="F6203" t="s">
        <v>111</v>
      </c>
      <c r="G6203" t="s">
        <v>140</v>
      </c>
      <c r="H6203" t="s">
        <v>6398</v>
      </c>
    </row>
    <row r="6204" spans="1:8" x14ac:dyDescent="0.2">
      <c r="A6204" t="s">
        <v>94</v>
      </c>
      <c r="B6204" t="s">
        <v>6</v>
      </c>
      <c r="C6204">
        <f>_xlfn.XLOOKUP(B6204,'2.1.trackMPD'!$R$7:$R$29,'2.1.trackMPD'!$T$7:$T$29)</f>
        <v>6</v>
      </c>
      <c r="D6204">
        <v>10</v>
      </c>
      <c r="E6204" t="s">
        <v>6400</v>
      </c>
      <c r="F6204" t="s">
        <v>110</v>
      </c>
      <c r="G6204" t="s">
        <v>124</v>
      </c>
      <c r="H6204" t="s">
        <v>6399</v>
      </c>
    </row>
    <row r="6205" spans="1:8" x14ac:dyDescent="0.2">
      <c r="A6205" t="s">
        <v>94</v>
      </c>
      <c r="B6205" t="s">
        <v>6</v>
      </c>
      <c r="C6205">
        <f>_xlfn.XLOOKUP(B6205,'2.1.trackMPD'!$R$7:$R$29,'2.1.trackMPD'!$T$7:$T$29)</f>
        <v>6</v>
      </c>
      <c r="D6205">
        <v>10</v>
      </c>
      <c r="E6205" t="s">
        <v>6400</v>
      </c>
      <c r="F6205" t="s">
        <v>110</v>
      </c>
      <c r="G6205" t="s">
        <v>140</v>
      </c>
      <c r="H6205" t="s">
        <v>6399</v>
      </c>
    </row>
    <row r="6206" spans="1:8" x14ac:dyDescent="0.2">
      <c r="A6206" t="s">
        <v>94</v>
      </c>
      <c r="B6206" t="s">
        <v>6</v>
      </c>
      <c r="C6206">
        <f>_xlfn.XLOOKUP(B6206,'2.1.trackMPD'!$R$7:$R$29,'2.1.trackMPD'!$T$7:$T$29)</f>
        <v>6</v>
      </c>
      <c r="D6206">
        <v>100</v>
      </c>
      <c r="E6206" t="s">
        <v>6400</v>
      </c>
      <c r="F6206" t="s">
        <v>110</v>
      </c>
      <c r="G6206" t="s">
        <v>124</v>
      </c>
      <c r="H6206" t="s">
        <v>6398</v>
      </c>
    </row>
    <row r="6207" spans="1:8" x14ac:dyDescent="0.2">
      <c r="A6207" t="s">
        <v>94</v>
      </c>
      <c r="B6207" t="s">
        <v>6</v>
      </c>
      <c r="C6207">
        <f>_xlfn.XLOOKUP(B6207,'2.1.trackMPD'!$R$7:$R$29,'2.1.trackMPD'!$T$7:$T$29)</f>
        <v>6</v>
      </c>
      <c r="D6207">
        <v>100</v>
      </c>
      <c r="E6207" t="s">
        <v>6400</v>
      </c>
      <c r="F6207" t="s">
        <v>110</v>
      </c>
      <c r="G6207" t="s">
        <v>140</v>
      </c>
      <c r="H6207" t="s">
        <v>6398</v>
      </c>
    </row>
    <row r="6208" spans="1:8" x14ac:dyDescent="0.2">
      <c r="A6208" t="s">
        <v>94</v>
      </c>
      <c r="B6208" t="s">
        <v>6</v>
      </c>
      <c r="C6208">
        <f>_xlfn.XLOOKUP(B6208,'2.1.trackMPD'!$R$7:$R$29,'2.1.trackMPD'!$T$7:$T$29)</f>
        <v>6</v>
      </c>
      <c r="D6208">
        <v>100</v>
      </c>
      <c r="E6208" t="s">
        <v>6400</v>
      </c>
      <c r="F6208" t="s">
        <v>111</v>
      </c>
      <c r="G6208" t="s">
        <v>124</v>
      </c>
      <c r="H6208" t="s">
        <v>6398</v>
      </c>
    </row>
    <row r="6209" spans="1:8" x14ac:dyDescent="0.2">
      <c r="A6209" t="s">
        <v>94</v>
      </c>
      <c r="B6209" t="s">
        <v>6</v>
      </c>
      <c r="C6209">
        <f>_xlfn.XLOOKUP(B6209,'2.1.trackMPD'!$R$7:$R$29,'2.1.trackMPD'!$T$7:$T$29)</f>
        <v>6</v>
      </c>
      <c r="D6209">
        <v>100</v>
      </c>
      <c r="E6209" t="s">
        <v>6400</v>
      </c>
      <c r="F6209" t="s">
        <v>111</v>
      </c>
      <c r="G6209" t="s">
        <v>140</v>
      </c>
      <c r="H6209" t="s">
        <v>6398</v>
      </c>
    </row>
    <row r="6210" spans="1:8" x14ac:dyDescent="0.2">
      <c r="A6210" t="s">
        <v>94</v>
      </c>
      <c r="B6210" t="s">
        <v>6</v>
      </c>
      <c r="C6210">
        <f>_xlfn.XLOOKUP(B6210,'2.1.trackMPD'!$R$7:$R$29,'2.1.trackMPD'!$T$7:$T$29)</f>
        <v>6</v>
      </c>
      <c r="D6210">
        <v>100</v>
      </c>
      <c r="E6210" t="s">
        <v>6400</v>
      </c>
      <c r="F6210" t="s">
        <v>110</v>
      </c>
      <c r="G6210" t="s">
        <v>124</v>
      </c>
      <c r="H6210" t="s">
        <v>6399</v>
      </c>
    </row>
    <row r="6211" spans="1:8" x14ac:dyDescent="0.2">
      <c r="A6211" t="s">
        <v>94</v>
      </c>
      <c r="B6211" t="s">
        <v>6</v>
      </c>
      <c r="C6211">
        <f>_xlfn.XLOOKUP(B6211,'2.1.trackMPD'!$R$7:$R$29,'2.1.trackMPD'!$T$7:$T$29)</f>
        <v>6</v>
      </c>
      <c r="D6211">
        <v>100</v>
      </c>
      <c r="E6211" t="s">
        <v>6400</v>
      </c>
      <c r="F6211" t="s">
        <v>110</v>
      </c>
      <c r="G6211" t="s">
        <v>140</v>
      </c>
      <c r="H6211" t="s">
        <v>6399</v>
      </c>
    </row>
    <row r="6212" spans="1:8" x14ac:dyDescent="0.2">
      <c r="A6212" t="s">
        <v>94</v>
      </c>
      <c r="B6212" t="s">
        <v>6</v>
      </c>
      <c r="C6212">
        <f>_xlfn.XLOOKUP(B6212,'2.1.trackMPD'!$R$7:$R$29,'2.1.trackMPD'!$T$7:$T$29)</f>
        <v>6</v>
      </c>
      <c r="D6212">
        <v>1000</v>
      </c>
      <c r="E6212" t="s">
        <v>6400</v>
      </c>
      <c r="F6212" t="s">
        <v>110</v>
      </c>
      <c r="G6212" t="s">
        <v>124</v>
      </c>
      <c r="H6212" t="s">
        <v>6398</v>
      </c>
    </row>
    <row r="6213" spans="1:8" x14ac:dyDescent="0.2">
      <c r="A6213" t="s">
        <v>94</v>
      </c>
      <c r="B6213" t="s">
        <v>6</v>
      </c>
      <c r="C6213">
        <f>_xlfn.XLOOKUP(B6213,'2.1.trackMPD'!$R$7:$R$29,'2.1.trackMPD'!$T$7:$T$29)</f>
        <v>6</v>
      </c>
      <c r="D6213">
        <v>1000</v>
      </c>
      <c r="E6213" t="s">
        <v>6400</v>
      </c>
      <c r="F6213" t="s">
        <v>110</v>
      </c>
      <c r="G6213" t="s">
        <v>140</v>
      </c>
      <c r="H6213" t="s">
        <v>6398</v>
      </c>
    </row>
    <row r="6214" spans="1:8" x14ac:dyDescent="0.2">
      <c r="A6214" t="s">
        <v>94</v>
      </c>
      <c r="B6214" t="s">
        <v>6</v>
      </c>
      <c r="C6214">
        <f>_xlfn.XLOOKUP(B6214,'2.1.trackMPD'!$R$7:$R$29,'2.1.trackMPD'!$T$7:$T$29)</f>
        <v>6</v>
      </c>
      <c r="D6214">
        <v>1000</v>
      </c>
      <c r="E6214" t="s">
        <v>6400</v>
      </c>
      <c r="F6214" t="s">
        <v>111</v>
      </c>
      <c r="G6214" t="s">
        <v>124</v>
      </c>
      <c r="H6214" t="s">
        <v>6398</v>
      </c>
    </row>
    <row r="6215" spans="1:8" x14ac:dyDescent="0.2">
      <c r="A6215" t="s">
        <v>94</v>
      </c>
      <c r="B6215" t="s">
        <v>6</v>
      </c>
      <c r="C6215">
        <f>_xlfn.XLOOKUP(B6215,'2.1.trackMPD'!$R$7:$R$29,'2.1.trackMPD'!$T$7:$T$29)</f>
        <v>6</v>
      </c>
      <c r="D6215">
        <v>1000</v>
      </c>
      <c r="E6215" t="s">
        <v>6400</v>
      </c>
      <c r="F6215" t="s">
        <v>111</v>
      </c>
      <c r="G6215" t="s">
        <v>140</v>
      </c>
      <c r="H6215" t="s">
        <v>6398</v>
      </c>
    </row>
    <row r="6216" spans="1:8" x14ac:dyDescent="0.2">
      <c r="A6216" t="s">
        <v>94</v>
      </c>
      <c r="B6216" t="s">
        <v>6</v>
      </c>
      <c r="C6216">
        <f>_xlfn.XLOOKUP(B6216,'2.1.trackMPD'!$R$7:$R$29,'2.1.trackMPD'!$T$7:$T$29)</f>
        <v>6</v>
      </c>
      <c r="D6216">
        <v>1000</v>
      </c>
      <c r="E6216" t="s">
        <v>6400</v>
      </c>
      <c r="F6216" t="s">
        <v>110</v>
      </c>
      <c r="G6216" t="s">
        <v>124</v>
      </c>
      <c r="H6216" t="s">
        <v>6399</v>
      </c>
    </row>
    <row r="6217" spans="1:8" x14ac:dyDescent="0.2">
      <c r="A6217" t="s">
        <v>94</v>
      </c>
      <c r="B6217" t="s">
        <v>6</v>
      </c>
      <c r="C6217">
        <f>_xlfn.XLOOKUP(B6217,'2.1.trackMPD'!$R$7:$R$29,'2.1.trackMPD'!$T$7:$T$29)</f>
        <v>6</v>
      </c>
      <c r="D6217">
        <v>1000</v>
      </c>
      <c r="E6217" t="s">
        <v>6400</v>
      </c>
      <c r="F6217" t="s">
        <v>110</v>
      </c>
      <c r="G6217" t="s">
        <v>140</v>
      </c>
      <c r="H6217" t="s">
        <v>6399</v>
      </c>
    </row>
    <row r="6218" spans="1:8" x14ac:dyDescent="0.2">
      <c r="A6218" t="s">
        <v>94</v>
      </c>
      <c r="B6218" t="s">
        <v>6</v>
      </c>
      <c r="C6218">
        <f>_xlfn.XLOOKUP(B6218,'2.1.trackMPD'!$R$7:$R$29,'2.1.trackMPD'!$T$7:$T$29)</f>
        <v>6</v>
      </c>
      <c r="D6218">
        <v>5000</v>
      </c>
      <c r="E6218" t="s">
        <v>6400</v>
      </c>
      <c r="F6218" t="s">
        <v>110</v>
      </c>
      <c r="G6218" t="s">
        <v>124</v>
      </c>
      <c r="H6218" t="s">
        <v>6398</v>
      </c>
    </row>
    <row r="6219" spans="1:8" x14ac:dyDescent="0.2">
      <c r="A6219" t="s">
        <v>94</v>
      </c>
      <c r="B6219" t="s">
        <v>6</v>
      </c>
      <c r="C6219">
        <f>_xlfn.XLOOKUP(B6219,'2.1.trackMPD'!$R$7:$R$29,'2.1.trackMPD'!$T$7:$T$29)</f>
        <v>6</v>
      </c>
      <c r="D6219">
        <v>5000</v>
      </c>
      <c r="E6219" t="s">
        <v>6400</v>
      </c>
      <c r="F6219" t="s">
        <v>110</v>
      </c>
      <c r="G6219" t="s">
        <v>140</v>
      </c>
      <c r="H6219" t="s">
        <v>6398</v>
      </c>
    </row>
    <row r="6220" spans="1:8" x14ac:dyDescent="0.2">
      <c r="A6220" t="s">
        <v>94</v>
      </c>
      <c r="B6220" t="s">
        <v>6</v>
      </c>
      <c r="C6220">
        <f>_xlfn.XLOOKUP(B6220,'2.1.trackMPD'!$R$7:$R$29,'2.1.trackMPD'!$T$7:$T$29)</f>
        <v>6</v>
      </c>
      <c r="D6220">
        <v>5000</v>
      </c>
      <c r="E6220" t="s">
        <v>6400</v>
      </c>
      <c r="F6220" t="s">
        <v>111</v>
      </c>
      <c r="G6220" t="s">
        <v>124</v>
      </c>
      <c r="H6220" t="s">
        <v>6398</v>
      </c>
    </row>
    <row r="6221" spans="1:8" x14ac:dyDescent="0.2">
      <c r="A6221" t="s">
        <v>94</v>
      </c>
      <c r="B6221" t="s">
        <v>6</v>
      </c>
      <c r="C6221">
        <f>_xlfn.XLOOKUP(B6221,'2.1.trackMPD'!$R$7:$R$29,'2.1.trackMPD'!$T$7:$T$29)</f>
        <v>6</v>
      </c>
      <c r="D6221">
        <v>5000</v>
      </c>
      <c r="E6221" t="s">
        <v>6400</v>
      </c>
      <c r="F6221" t="s">
        <v>111</v>
      </c>
      <c r="G6221" t="s">
        <v>140</v>
      </c>
      <c r="H6221" t="s">
        <v>6398</v>
      </c>
    </row>
    <row r="6222" spans="1:8" x14ac:dyDescent="0.2">
      <c r="A6222" t="s">
        <v>94</v>
      </c>
      <c r="B6222" t="s">
        <v>6</v>
      </c>
      <c r="C6222">
        <f>_xlfn.XLOOKUP(B6222,'2.1.trackMPD'!$R$7:$R$29,'2.1.trackMPD'!$T$7:$T$29)</f>
        <v>6</v>
      </c>
      <c r="D6222">
        <v>5000</v>
      </c>
      <c r="E6222" t="s">
        <v>6400</v>
      </c>
      <c r="F6222" t="s">
        <v>110</v>
      </c>
      <c r="G6222" t="s">
        <v>124</v>
      </c>
      <c r="H6222" t="s">
        <v>6399</v>
      </c>
    </row>
    <row r="6223" spans="1:8" x14ac:dyDescent="0.2">
      <c r="A6223" t="s">
        <v>94</v>
      </c>
      <c r="B6223" t="s">
        <v>6</v>
      </c>
      <c r="C6223">
        <f>_xlfn.XLOOKUP(B6223,'2.1.trackMPD'!$R$7:$R$29,'2.1.trackMPD'!$T$7:$T$29)</f>
        <v>6</v>
      </c>
      <c r="D6223">
        <v>5000</v>
      </c>
      <c r="E6223" t="s">
        <v>6400</v>
      </c>
      <c r="F6223" t="s">
        <v>110</v>
      </c>
      <c r="G6223" t="s">
        <v>140</v>
      </c>
      <c r="H6223" t="s">
        <v>6399</v>
      </c>
    </row>
    <row r="6224" spans="1:8" x14ac:dyDescent="0.2">
      <c r="A6224" t="s">
        <v>94</v>
      </c>
      <c r="B6224" t="s">
        <v>6</v>
      </c>
      <c r="C6224">
        <f>_xlfn.XLOOKUP(B6224,'2.1.trackMPD'!$R$7:$R$29,'2.1.trackMPD'!$T$7:$T$29)</f>
        <v>6</v>
      </c>
      <c r="D6224">
        <v>1</v>
      </c>
      <c r="E6224" t="s">
        <v>6401</v>
      </c>
      <c r="F6224" t="s">
        <v>110</v>
      </c>
      <c r="G6224" t="s">
        <v>124</v>
      </c>
      <c r="H6224" t="s">
        <v>6398</v>
      </c>
    </row>
    <row r="6225" spans="1:8" x14ac:dyDescent="0.2">
      <c r="A6225" t="s">
        <v>94</v>
      </c>
      <c r="B6225" t="s">
        <v>6</v>
      </c>
      <c r="C6225">
        <f>_xlfn.XLOOKUP(B6225,'2.1.trackMPD'!$R$7:$R$29,'2.1.trackMPD'!$T$7:$T$29)</f>
        <v>6</v>
      </c>
      <c r="D6225">
        <v>1</v>
      </c>
      <c r="E6225" t="s">
        <v>6401</v>
      </c>
      <c r="F6225" t="s">
        <v>110</v>
      </c>
      <c r="G6225" t="s">
        <v>140</v>
      </c>
      <c r="H6225" t="s">
        <v>6398</v>
      </c>
    </row>
    <row r="6226" spans="1:8" x14ac:dyDescent="0.2">
      <c r="A6226" t="s">
        <v>94</v>
      </c>
      <c r="B6226" t="s">
        <v>6</v>
      </c>
      <c r="C6226">
        <f>_xlfn.XLOOKUP(B6226,'2.1.trackMPD'!$R$7:$R$29,'2.1.trackMPD'!$T$7:$T$29)</f>
        <v>6</v>
      </c>
      <c r="D6226">
        <v>1</v>
      </c>
      <c r="E6226" t="s">
        <v>6401</v>
      </c>
      <c r="F6226" t="s">
        <v>111</v>
      </c>
      <c r="G6226" t="s">
        <v>124</v>
      </c>
      <c r="H6226" t="s">
        <v>6398</v>
      </c>
    </row>
    <row r="6227" spans="1:8" x14ac:dyDescent="0.2">
      <c r="A6227" t="s">
        <v>94</v>
      </c>
      <c r="B6227" t="s">
        <v>6</v>
      </c>
      <c r="C6227">
        <f>_xlfn.XLOOKUP(B6227,'2.1.trackMPD'!$R$7:$R$29,'2.1.trackMPD'!$T$7:$T$29)</f>
        <v>6</v>
      </c>
      <c r="D6227">
        <v>1</v>
      </c>
      <c r="E6227" t="s">
        <v>6401</v>
      </c>
      <c r="F6227" t="s">
        <v>111</v>
      </c>
      <c r="G6227" t="s">
        <v>140</v>
      </c>
      <c r="H6227" t="s">
        <v>6398</v>
      </c>
    </row>
    <row r="6228" spans="1:8" x14ac:dyDescent="0.2">
      <c r="A6228" t="s">
        <v>94</v>
      </c>
      <c r="B6228" t="s">
        <v>6</v>
      </c>
      <c r="C6228">
        <f>_xlfn.XLOOKUP(B6228,'2.1.trackMPD'!$R$7:$R$29,'2.1.trackMPD'!$T$7:$T$29)</f>
        <v>6</v>
      </c>
      <c r="D6228">
        <v>1</v>
      </c>
      <c r="E6228" t="s">
        <v>6401</v>
      </c>
      <c r="F6228" t="s">
        <v>110</v>
      </c>
      <c r="G6228" t="s">
        <v>124</v>
      </c>
      <c r="H6228" t="s">
        <v>6399</v>
      </c>
    </row>
    <row r="6229" spans="1:8" x14ac:dyDescent="0.2">
      <c r="A6229" t="s">
        <v>94</v>
      </c>
      <c r="B6229" t="s">
        <v>6</v>
      </c>
      <c r="C6229">
        <f>_xlfn.XLOOKUP(B6229,'2.1.trackMPD'!$R$7:$R$29,'2.1.trackMPD'!$T$7:$T$29)</f>
        <v>6</v>
      </c>
      <c r="D6229">
        <v>1</v>
      </c>
      <c r="E6229" t="s">
        <v>6401</v>
      </c>
      <c r="F6229" t="s">
        <v>110</v>
      </c>
      <c r="G6229" t="s">
        <v>140</v>
      </c>
      <c r="H6229" t="s">
        <v>6399</v>
      </c>
    </row>
    <row r="6230" spans="1:8" x14ac:dyDescent="0.2">
      <c r="A6230" t="s">
        <v>94</v>
      </c>
      <c r="B6230" t="s">
        <v>6</v>
      </c>
      <c r="C6230">
        <f>_xlfn.XLOOKUP(B6230,'2.1.trackMPD'!$R$7:$R$29,'2.1.trackMPD'!$T$7:$T$29)</f>
        <v>6</v>
      </c>
      <c r="D6230">
        <v>10</v>
      </c>
      <c r="E6230" t="s">
        <v>6401</v>
      </c>
      <c r="F6230" t="s">
        <v>110</v>
      </c>
      <c r="G6230" t="s">
        <v>124</v>
      </c>
      <c r="H6230" t="s">
        <v>6398</v>
      </c>
    </row>
    <row r="6231" spans="1:8" x14ac:dyDescent="0.2">
      <c r="A6231" t="s">
        <v>94</v>
      </c>
      <c r="B6231" t="s">
        <v>6</v>
      </c>
      <c r="C6231">
        <f>_xlfn.XLOOKUP(B6231,'2.1.trackMPD'!$R$7:$R$29,'2.1.trackMPD'!$T$7:$T$29)</f>
        <v>6</v>
      </c>
      <c r="D6231">
        <v>10</v>
      </c>
      <c r="E6231" t="s">
        <v>6401</v>
      </c>
      <c r="F6231" t="s">
        <v>110</v>
      </c>
      <c r="G6231" t="s">
        <v>140</v>
      </c>
      <c r="H6231" t="s">
        <v>6398</v>
      </c>
    </row>
    <row r="6232" spans="1:8" x14ac:dyDescent="0.2">
      <c r="A6232" t="s">
        <v>94</v>
      </c>
      <c r="B6232" t="s">
        <v>6</v>
      </c>
      <c r="C6232">
        <f>_xlfn.XLOOKUP(B6232,'2.1.trackMPD'!$R$7:$R$29,'2.1.trackMPD'!$T$7:$T$29)</f>
        <v>6</v>
      </c>
      <c r="D6232">
        <v>10</v>
      </c>
      <c r="E6232" t="s">
        <v>6401</v>
      </c>
      <c r="F6232" t="s">
        <v>111</v>
      </c>
      <c r="G6232" t="s">
        <v>124</v>
      </c>
      <c r="H6232" t="s">
        <v>6398</v>
      </c>
    </row>
    <row r="6233" spans="1:8" x14ac:dyDescent="0.2">
      <c r="A6233" t="s">
        <v>94</v>
      </c>
      <c r="B6233" t="s">
        <v>6</v>
      </c>
      <c r="C6233">
        <f>_xlfn.XLOOKUP(B6233,'2.1.trackMPD'!$R$7:$R$29,'2.1.trackMPD'!$T$7:$T$29)</f>
        <v>6</v>
      </c>
      <c r="D6233">
        <v>10</v>
      </c>
      <c r="E6233" t="s">
        <v>6401</v>
      </c>
      <c r="F6233" t="s">
        <v>111</v>
      </c>
      <c r="G6233" t="s">
        <v>140</v>
      </c>
      <c r="H6233" t="s">
        <v>6398</v>
      </c>
    </row>
    <row r="6234" spans="1:8" x14ac:dyDescent="0.2">
      <c r="A6234" t="s">
        <v>94</v>
      </c>
      <c r="B6234" t="s">
        <v>6</v>
      </c>
      <c r="C6234">
        <f>_xlfn.XLOOKUP(B6234,'2.1.trackMPD'!$R$7:$R$29,'2.1.trackMPD'!$T$7:$T$29)</f>
        <v>6</v>
      </c>
      <c r="D6234">
        <v>10</v>
      </c>
      <c r="E6234" t="s">
        <v>6401</v>
      </c>
      <c r="F6234" t="s">
        <v>110</v>
      </c>
      <c r="G6234" t="s">
        <v>124</v>
      </c>
      <c r="H6234" t="s">
        <v>6399</v>
      </c>
    </row>
    <row r="6235" spans="1:8" x14ac:dyDescent="0.2">
      <c r="A6235" t="s">
        <v>94</v>
      </c>
      <c r="B6235" t="s">
        <v>6</v>
      </c>
      <c r="C6235">
        <f>_xlfn.XLOOKUP(B6235,'2.1.trackMPD'!$R$7:$R$29,'2.1.trackMPD'!$T$7:$T$29)</f>
        <v>6</v>
      </c>
      <c r="D6235">
        <v>10</v>
      </c>
      <c r="E6235" t="s">
        <v>6401</v>
      </c>
      <c r="F6235" t="s">
        <v>110</v>
      </c>
      <c r="G6235" t="s">
        <v>140</v>
      </c>
      <c r="H6235" t="s">
        <v>6399</v>
      </c>
    </row>
    <row r="6236" spans="1:8" x14ac:dyDescent="0.2">
      <c r="A6236" t="s">
        <v>94</v>
      </c>
      <c r="B6236" t="s">
        <v>6</v>
      </c>
      <c r="C6236">
        <f>_xlfn.XLOOKUP(B6236,'2.1.trackMPD'!$R$7:$R$29,'2.1.trackMPD'!$T$7:$T$29)</f>
        <v>6</v>
      </c>
      <c r="D6236">
        <v>100</v>
      </c>
      <c r="E6236" t="s">
        <v>6401</v>
      </c>
      <c r="F6236" t="s">
        <v>110</v>
      </c>
      <c r="G6236" t="s">
        <v>124</v>
      </c>
      <c r="H6236" t="s">
        <v>6398</v>
      </c>
    </row>
    <row r="6237" spans="1:8" x14ac:dyDescent="0.2">
      <c r="A6237" t="s">
        <v>94</v>
      </c>
      <c r="B6237" t="s">
        <v>6</v>
      </c>
      <c r="C6237">
        <f>_xlfn.XLOOKUP(B6237,'2.1.trackMPD'!$R$7:$R$29,'2.1.trackMPD'!$T$7:$T$29)</f>
        <v>6</v>
      </c>
      <c r="D6237">
        <v>100</v>
      </c>
      <c r="E6237" t="s">
        <v>6401</v>
      </c>
      <c r="F6237" t="s">
        <v>110</v>
      </c>
      <c r="G6237" t="s">
        <v>140</v>
      </c>
      <c r="H6237" t="s">
        <v>6398</v>
      </c>
    </row>
    <row r="6238" spans="1:8" x14ac:dyDescent="0.2">
      <c r="A6238" t="s">
        <v>94</v>
      </c>
      <c r="B6238" t="s">
        <v>6</v>
      </c>
      <c r="C6238">
        <f>_xlfn.XLOOKUP(B6238,'2.1.trackMPD'!$R$7:$R$29,'2.1.trackMPD'!$T$7:$T$29)</f>
        <v>6</v>
      </c>
      <c r="D6238">
        <v>100</v>
      </c>
      <c r="E6238" t="s">
        <v>6401</v>
      </c>
      <c r="F6238" t="s">
        <v>111</v>
      </c>
      <c r="G6238" t="s">
        <v>124</v>
      </c>
      <c r="H6238" t="s">
        <v>6398</v>
      </c>
    </row>
    <row r="6239" spans="1:8" x14ac:dyDescent="0.2">
      <c r="A6239" t="s">
        <v>94</v>
      </c>
      <c r="B6239" t="s">
        <v>6</v>
      </c>
      <c r="C6239">
        <f>_xlfn.XLOOKUP(B6239,'2.1.trackMPD'!$R$7:$R$29,'2.1.trackMPD'!$T$7:$T$29)</f>
        <v>6</v>
      </c>
      <c r="D6239">
        <v>100</v>
      </c>
      <c r="E6239" t="s">
        <v>6401</v>
      </c>
      <c r="F6239" t="s">
        <v>111</v>
      </c>
      <c r="G6239" t="s">
        <v>140</v>
      </c>
      <c r="H6239" t="s">
        <v>6398</v>
      </c>
    </row>
    <row r="6240" spans="1:8" x14ac:dyDescent="0.2">
      <c r="A6240" t="s">
        <v>94</v>
      </c>
      <c r="B6240" t="s">
        <v>6</v>
      </c>
      <c r="C6240">
        <f>_xlfn.XLOOKUP(B6240,'2.1.trackMPD'!$R$7:$R$29,'2.1.trackMPD'!$T$7:$T$29)</f>
        <v>6</v>
      </c>
      <c r="D6240">
        <v>100</v>
      </c>
      <c r="E6240" t="s">
        <v>6401</v>
      </c>
      <c r="F6240" t="s">
        <v>110</v>
      </c>
      <c r="G6240" t="s">
        <v>124</v>
      </c>
      <c r="H6240" t="s">
        <v>6399</v>
      </c>
    </row>
    <row r="6241" spans="1:8" x14ac:dyDescent="0.2">
      <c r="A6241" t="s">
        <v>94</v>
      </c>
      <c r="B6241" t="s">
        <v>6</v>
      </c>
      <c r="C6241">
        <f>_xlfn.XLOOKUP(B6241,'2.1.trackMPD'!$R$7:$R$29,'2.1.trackMPD'!$T$7:$T$29)</f>
        <v>6</v>
      </c>
      <c r="D6241">
        <v>100</v>
      </c>
      <c r="E6241" t="s">
        <v>6401</v>
      </c>
      <c r="F6241" t="s">
        <v>110</v>
      </c>
      <c r="G6241" t="s">
        <v>140</v>
      </c>
      <c r="H6241" t="s">
        <v>6399</v>
      </c>
    </row>
    <row r="6242" spans="1:8" x14ac:dyDescent="0.2">
      <c r="A6242" t="s">
        <v>94</v>
      </c>
      <c r="B6242" t="s">
        <v>7</v>
      </c>
      <c r="C6242">
        <f>_xlfn.XLOOKUP(B6242,'2.1.trackMPD'!$R$7:$R$29,'2.1.trackMPD'!$T$7:$T$29)</f>
        <v>6</v>
      </c>
      <c r="D6242">
        <v>1</v>
      </c>
      <c r="E6242" t="s">
        <v>6396</v>
      </c>
      <c r="F6242" t="s">
        <v>110</v>
      </c>
      <c r="G6242" t="s">
        <v>124</v>
      </c>
      <c r="H6242" t="s">
        <v>6398</v>
      </c>
    </row>
    <row r="6243" spans="1:8" x14ac:dyDescent="0.2">
      <c r="A6243" t="s">
        <v>94</v>
      </c>
      <c r="B6243" t="s">
        <v>7</v>
      </c>
      <c r="C6243">
        <f>_xlfn.XLOOKUP(B6243,'2.1.trackMPD'!$R$7:$R$29,'2.1.trackMPD'!$T$7:$T$29)</f>
        <v>6</v>
      </c>
      <c r="D6243">
        <v>1</v>
      </c>
      <c r="E6243" t="s">
        <v>6396</v>
      </c>
      <c r="F6243" t="s">
        <v>110</v>
      </c>
      <c r="G6243" t="s">
        <v>140</v>
      </c>
      <c r="H6243" t="s">
        <v>6398</v>
      </c>
    </row>
    <row r="6244" spans="1:8" x14ac:dyDescent="0.2">
      <c r="A6244" t="s">
        <v>94</v>
      </c>
      <c r="B6244" t="s">
        <v>7</v>
      </c>
      <c r="C6244">
        <f>_xlfn.XLOOKUP(B6244,'2.1.trackMPD'!$R$7:$R$29,'2.1.trackMPD'!$T$7:$T$29)</f>
        <v>6</v>
      </c>
      <c r="D6244">
        <v>1</v>
      </c>
      <c r="E6244" t="s">
        <v>6396</v>
      </c>
      <c r="F6244" t="s">
        <v>111</v>
      </c>
      <c r="G6244" t="s">
        <v>124</v>
      </c>
      <c r="H6244" t="s">
        <v>6398</v>
      </c>
    </row>
    <row r="6245" spans="1:8" x14ac:dyDescent="0.2">
      <c r="A6245" t="s">
        <v>94</v>
      </c>
      <c r="B6245" t="s">
        <v>7</v>
      </c>
      <c r="C6245">
        <f>_xlfn.XLOOKUP(B6245,'2.1.trackMPD'!$R$7:$R$29,'2.1.trackMPD'!$T$7:$T$29)</f>
        <v>6</v>
      </c>
      <c r="D6245">
        <v>1</v>
      </c>
      <c r="E6245" t="s">
        <v>6396</v>
      </c>
      <c r="F6245" t="s">
        <v>111</v>
      </c>
      <c r="G6245" t="s">
        <v>140</v>
      </c>
      <c r="H6245" t="s">
        <v>6398</v>
      </c>
    </row>
    <row r="6246" spans="1:8" x14ac:dyDescent="0.2">
      <c r="A6246" t="s">
        <v>94</v>
      </c>
      <c r="B6246" t="s">
        <v>7</v>
      </c>
      <c r="C6246">
        <f>_xlfn.XLOOKUP(B6246,'2.1.trackMPD'!$R$7:$R$29,'2.1.trackMPD'!$T$7:$T$29)</f>
        <v>6</v>
      </c>
      <c r="D6246">
        <v>1</v>
      </c>
      <c r="E6246" t="s">
        <v>6396</v>
      </c>
      <c r="F6246" t="s">
        <v>110</v>
      </c>
      <c r="G6246" t="s">
        <v>124</v>
      </c>
      <c r="H6246" t="s">
        <v>6399</v>
      </c>
    </row>
    <row r="6247" spans="1:8" x14ac:dyDescent="0.2">
      <c r="A6247" t="s">
        <v>94</v>
      </c>
      <c r="B6247" t="s">
        <v>7</v>
      </c>
      <c r="C6247">
        <f>_xlfn.XLOOKUP(B6247,'2.1.trackMPD'!$R$7:$R$29,'2.1.trackMPD'!$T$7:$T$29)</f>
        <v>6</v>
      </c>
      <c r="D6247">
        <v>1</v>
      </c>
      <c r="E6247" t="s">
        <v>6396</v>
      </c>
      <c r="F6247" t="s">
        <v>110</v>
      </c>
      <c r="G6247" t="s">
        <v>140</v>
      </c>
      <c r="H6247" t="s">
        <v>6399</v>
      </c>
    </row>
    <row r="6248" spans="1:8" x14ac:dyDescent="0.2">
      <c r="A6248" t="s">
        <v>94</v>
      </c>
      <c r="B6248" t="s">
        <v>7</v>
      </c>
      <c r="C6248">
        <f>_xlfn.XLOOKUP(B6248,'2.1.trackMPD'!$R$7:$R$29,'2.1.trackMPD'!$T$7:$T$29)</f>
        <v>6</v>
      </c>
      <c r="D6248">
        <v>10</v>
      </c>
      <c r="E6248" t="s">
        <v>6396</v>
      </c>
      <c r="F6248" t="s">
        <v>110</v>
      </c>
      <c r="G6248" t="s">
        <v>124</v>
      </c>
      <c r="H6248" t="s">
        <v>6398</v>
      </c>
    </row>
    <row r="6249" spans="1:8" x14ac:dyDescent="0.2">
      <c r="A6249" t="s">
        <v>94</v>
      </c>
      <c r="B6249" t="s">
        <v>7</v>
      </c>
      <c r="C6249">
        <f>_xlfn.XLOOKUP(B6249,'2.1.trackMPD'!$R$7:$R$29,'2.1.trackMPD'!$T$7:$T$29)</f>
        <v>6</v>
      </c>
      <c r="D6249">
        <v>10</v>
      </c>
      <c r="E6249" t="s">
        <v>6396</v>
      </c>
      <c r="F6249" t="s">
        <v>110</v>
      </c>
      <c r="G6249" t="s">
        <v>140</v>
      </c>
      <c r="H6249" t="s">
        <v>6398</v>
      </c>
    </row>
    <row r="6250" spans="1:8" x14ac:dyDescent="0.2">
      <c r="A6250" t="s">
        <v>94</v>
      </c>
      <c r="B6250" t="s">
        <v>7</v>
      </c>
      <c r="C6250">
        <f>_xlfn.XLOOKUP(B6250,'2.1.trackMPD'!$R$7:$R$29,'2.1.trackMPD'!$T$7:$T$29)</f>
        <v>6</v>
      </c>
      <c r="D6250">
        <v>10</v>
      </c>
      <c r="E6250" t="s">
        <v>6396</v>
      </c>
      <c r="F6250" t="s">
        <v>111</v>
      </c>
      <c r="G6250" t="s">
        <v>124</v>
      </c>
      <c r="H6250" t="s">
        <v>6398</v>
      </c>
    </row>
    <row r="6251" spans="1:8" x14ac:dyDescent="0.2">
      <c r="A6251" t="s">
        <v>94</v>
      </c>
      <c r="B6251" t="s">
        <v>7</v>
      </c>
      <c r="C6251">
        <f>_xlfn.XLOOKUP(B6251,'2.1.trackMPD'!$R$7:$R$29,'2.1.trackMPD'!$T$7:$T$29)</f>
        <v>6</v>
      </c>
      <c r="D6251">
        <v>10</v>
      </c>
      <c r="E6251" t="s">
        <v>6396</v>
      </c>
      <c r="F6251" t="s">
        <v>111</v>
      </c>
      <c r="G6251" t="s">
        <v>140</v>
      </c>
      <c r="H6251" t="s">
        <v>6398</v>
      </c>
    </row>
    <row r="6252" spans="1:8" x14ac:dyDescent="0.2">
      <c r="A6252" t="s">
        <v>94</v>
      </c>
      <c r="B6252" t="s">
        <v>7</v>
      </c>
      <c r="C6252">
        <f>_xlfn.XLOOKUP(B6252,'2.1.trackMPD'!$R$7:$R$29,'2.1.trackMPD'!$T$7:$T$29)</f>
        <v>6</v>
      </c>
      <c r="D6252">
        <v>10</v>
      </c>
      <c r="E6252" t="s">
        <v>6396</v>
      </c>
      <c r="F6252" t="s">
        <v>110</v>
      </c>
      <c r="G6252" t="s">
        <v>124</v>
      </c>
      <c r="H6252" t="s">
        <v>6399</v>
      </c>
    </row>
    <row r="6253" spans="1:8" x14ac:dyDescent="0.2">
      <c r="A6253" t="s">
        <v>94</v>
      </c>
      <c r="B6253" t="s">
        <v>7</v>
      </c>
      <c r="C6253">
        <f>_xlfn.XLOOKUP(B6253,'2.1.trackMPD'!$R$7:$R$29,'2.1.trackMPD'!$T$7:$T$29)</f>
        <v>6</v>
      </c>
      <c r="D6253">
        <v>10</v>
      </c>
      <c r="E6253" t="s">
        <v>6396</v>
      </c>
      <c r="F6253" t="s">
        <v>110</v>
      </c>
      <c r="G6253" t="s">
        <v>140</v>
      </c>
      <c r="H6253" t="s">
        <v>6399</v>
      </c>
    </row>
    <row r="6254" spans="1:8" x14ac:dyDescent="0.2">
      <c r="A6254" t="s">
        <v>94</v>
      </c>
      <c r="B6254" t="s">
        <v>7</v>
      </c>
      <c r="C6254">
        <f>_xlfn.XLOOKUP(B6254,'2.1.trackMPD'!$R$7:$R$29,'2.1.trackMPD'!$T$7:$T$29)</f>
        <v>6</v>
      </c>
      <c r="D6254">
        <v>100</v>
      </c>
      <c r="E6254" t="s">
        <v>6396</v>
      </c>
      <c r="F6254" t="s">
        <v>110</v>
      </c>
      <c r="G6254" t="s">
        <v>124</v>
      </c>
      <c r="H6254" t="s">
        <v>6398</v>
      </c>
    </row>
    <row r="6255" spans="1:8" x14ac:dyDescent="0.2">
      <c r="A6255" t="s">
        <v>94</v>
      </c>
      <c r="B6255" t="s">
        <v>7</v>
      </c>
      <c r="C6255">
        <f>_xlfn.XLOOKUP(B6255,'2.1.trackMPD'!$R$7:$R$29,'2.1.trackMPD'!$T$7:$T$29)</f>
        <v>6</v>
      </c>
      <c r="D6255">
        <v>100</v>
      </c>
      <c r="E6255" t="s">
        <v>6396</v>
      </c>
      <c r="F6255" t="s">
        <v>110</v>
      </c>
      <c r="G6255" t="s">
        <v>140</v>
      </c>
      <c r="H6255" t="s">
        <v>6398</v>
      </c>
    </row>
    <row r="6256" spans="1:8" x14ac:dyDescent="0.2">
      <c r="A6256" t="s">
        <v>94</v>
      </c>
      <c r="B6256" t="s">
        <v>7</v>
      </c>
      <c r="C6256">
        <f>_xlfn.XLOOKUP(B6256,'2.1.trackMPD'!$R$7:$R$29,'2.1.trackMPD'!$T$7:$T$29)</f>
        <v>6</v>
      </c>
      <c r="D6256">
        <v>100</v>
      </c>
      <c r="E6256" t="s">
        <v>6396</v>
      </c>
      <c r="F6256" t="s">
        <v>111</v>
      </c>
      <c r="G6256" t="s">
        <v>124</v>
      </c>
      <c r="H6256" t="s">
        <v>6398</v>
      </c>
    </row>
    <row r="6257" spans="1:8" x14ac:dyDescent="0.2">
      <c r="A6257" t="s">
        <v>94</v>
      </c>
      <c r="B6257" t="s">
        <v>7</v>
      </c>
      <c r="C6257">
        <f>_xlfn.XLOOKUP(B6257,'2.1.trackMPD'!$R$7:$R$29,'2.1.trackMPD'!$T$7:$T$29)</f>
        <v>6</v>
      </c>
      <c r="D6257">
        <v>100</v>
      </c>
      <c r="E6257" t="s">
        <v>6396</v>
      </c>
      <c r="F6257" t="s">
        <v>111</v>
      </c>
      <c r="G6257" t="s">
        <v>140</v>
      </c>
      <c r="H6257" t="s">
        <v>6398</v>
      </c>
    </row>
    <row r="6258" spans="1:8" x14ac:dyDescent="0.2">
      <c r="A6258" t="s">
        <v>94</v>
      </c>
      <c r="B6258" t="s">
        <v>7</v>
      </c>
      <c r="C6258">
        <f>_xlfn.XLOOKUP(B6258,'2.1.trackMPD'!$R$7:$R$29,'2.1.trackMPD'!$T$7:$T$29)</f>
        <v>6</v>
      </c>
      <c r="D6258">
        <v>100</v>
      </c>
      <c r="E6258" t="s">
        <v>6396</v>
      </c>
      <c r="F6258" t="s">
        <v>110</v>
      </c>
      <c r="G6258" t="s">
        <v>124</v>
      </c>
      <c r="H6258" t="s">
        <v>6399</v>
      </c>
    </row>
    <row r="6259" spans="1:8" x14ac:dyDescent="0.2">
      <c r="A6259" t="s">
        <v>94</v>
      </c>
      <c r="B6259" t="s">
        <v>7</v>
      </c>
      <c r="C6259">
        <f>_xlfn.XLOOKUP(B6259,'2.1.trackMPD'!$R$7:$R$29,'2.1.trackMPD'!$T$7:$T$29)</f>
        <v>6</v>
      </c>
      <c r="D6259">
        <v>100</v>
      </c>
      <c r="E6259" t="s">
        <v>6396</v>
      </c>
      <c r="F6259" t="s">
        <v>110</v>
      </c>
      <c r="G6259" t="s">
        <v>140</v>
      </c>
      <c r="H6259" t="s">
        <v>6399</v>
      </c>
    </row>
    <row r="6260" spans="1:8" x14ac:dyDescent="0.2">
      <c r="A6260" t="s">
        <v>94</v>
      </c>
      <c r="B6260" t="s">
        <v>7</v>
      </c>
      <c r="C6260">
        <f>_xlfn.XLOOKUP(B6260,'2.1.trackMPD'!$R$7:$R$29,'2.1.trackMPD'!$T$7:$T$29)</f>
        <v>6</v>
      </c>
      <c r="D6260">
        <v>1000</v>
      </c>
      <c r="E6260" t="s">
        <v>6396</v>
      </c>
      <c r="F6260" t="s">
        <v>110</v>
      </c>
      <c r="G6260" t="s">
        <v>124</v>
      </c>
      <c r="H6260" t="s">
        <v>6398</v>
      </c>
    </row>
    <row r="6261" spans="1:8" x14ac:dyDescent="0.2">
      <c r="A6261" t="s">
        <v>94</v>
      </c>
      <c r="B6261" t="s">
        <v>7</v>
      </c>
      <c r="C6261">
        <f>_xlfn.XLOOKUP(B6261,'2.1.trackMPD'!$R$7:$R$29,'2.1.trackMPD'!$T$7:$T$29)</f>
        <v>6</v>
      </c>
      <c r="D6261">
        <v>1000</v>
      </c>
      <c r="E6261" t="s">
        <v>6396</v>
      </c>
      <c r="F6261" t="s">
        <v>110</v>
      </c>
      <c r="G6261" t="s">
        <v>140</v>
      </c>
      <c r="H6261" t="s">
        <v>6398</v>
      </c>
    </row>
    <row r="6262" spans="1:8" x14ac:dyDescent="0.2">
      <c r="A6262" t="s">
        <v>94</v>
      </c>
      <c r="B6262" t="s">
        <v>7</v>
      </c>
      <c r="C6262">
        <f>_xlfn.XLOOKUP(B6262,'2.1.trackMPD'!$R$7:$R$29,'2.1.trackMPD'!$T$7:$T$29)</f>
        <v>6</v>
      </c>
      <c r="D6262">
        <v>1000</v>
      </c>
      <c r="E6262" t="s">
        <v>6396</v>
      </c>
      <c r="F6262" t="s">
        <v>111</v>
      </c>
      <c r="G6262" t="s">
        <v>124</v>
      </c>
      <c r="H6262" t="s">
        <v>6398</v>
      </c>
    </row>
    <row r="6263" spans="1:8" x14ac:dyDescent="0.2">
      <c r="A6263" t="s">
        <v>94</v>
      </c>
      <c r="B6263" t="s">
        <v>7</v>
      </c>
      <c r="C6263">
        <f>_xlfn.XLOOKUP(B6263,'2.1.trackMPD'!$R$7:$R$29,'2.1.trackMPD'!$T$7:$T$29)</f>
        <v>6</v>
      </c>
      <c r="D6263">
        <v>1000</v>
      </c>
      <c r="E6263" t="s">
        <v>6396</v>
      </c>
      <c r="F6263" t="s">
        <v>111</v>
      </c>
      <c r="G6263" t="s">
        <v>140</v>
      </c>
      <c r="H6263" t="s">
        <v>6398</v>
      </c>
    </row>
    <row r="6264" spans="1:8" x14ac:dyDescent="0.2">
      <c r="A6264" t="s">
        <v>94</v>
      </c>
      <c r="B6264" t="s">
        <v>7</v>
      </c>
      <c r="C6264">
        <f>_xlfn.XLOOKUP(B6264,'2.1.trackMPD'!$R$7:$R$29,'2.1.trackMPD'!$T$7:$T$29)</f>
        <v>6</v>
      </c>
      <c r="D6264">
        <v>1000</v>
      </c>
      <c r="E6264" t="s">
        <v>6396</v>
      </c>
      <c r="F6264" t="s">
        <v>110</v>
      </c>
      <c r="G6264" t="s">
        <v>124</v>
      </c>
      <c r="H6264" t="s">
        <v>6399</v>
      </c>
    </row>
    <row r="6265" spans="1:8" x14ac:dyDescent="0.2">
      <c r="A6265" t="s">
        <v>94</v>
      </c>
      <c r="B6265" t="s">
        <v>7</v>
      </c>
      <c r="C6265">
        <f>_xlfn.XLOOKUP(B6265,'2.1.trackMPD'!$R$7:$R$29,'2.1.trackMPD'!$T$7:$T$29)</f>
        <v>6</v>
      </c>
      <c r="D6265">
        <v>1000</v>
      </c>
      <c r="E6265" t="s">
        <v>6396</v>
      </c>
      <c r="F6265" t="s">
        <v>110</v>
      </c>
      <c r="G6265" t="s">
        <v>140</v>
      </c>
      <c r="H6265" t="s">
        <v>6399</v>
      </c>
    </row>
    <row r="6266" spans="1:8" x14ac:dyDescent="0.2">
      <c r="A6266" t="s">
        <v>94</v>
      </c>
      <c r="B6266" t="s">
        <v>7</v>
      </c>
      <c r="C6266">
        <f>_xlfn.XLOOKUP(B6266,'2.1.trackMPD'!$R$7:$R$29,'2.1.trackMPD'!$T$7:$T$29)</f>
        <v>6</v>
      </c>
      <c r="D6266">
        <v>5000</v>
      </c>
      <c r="E6266" t="s">
        <v>6396</v>
      </c>
      <c r="F6266" t="s">
        <v>110</v>
      </c>
      <c r="G6266" t="s">
        <v>124</v>
      </c>
      <c r="H6266" t="s">
        <v>6398</v>
      </c>
    </row>
    <row r="6267" spans="1:8" x14ac:dyDescent="0.2">
      <c r="A6267" t="s">
        <v>94</v>
      </c>
      <c r="B6267" t="s">
        <v>7</v>
      </c>
      <c r="C6267">
        <f>_xlfn.XLOOKUP(B6267,'2.1.trackMPD'!$R$7:$R$29,'2.1.trackMPD'!$T$7:$T$29)</f>
        <v>6</v>
      </c>
      <c r="D6267">
        <v>5000</v>
      </c>
      <c r="E6267" t="s">
        <v>6396</v>
      </c>
      <c r="F6267" t="s">
        <v>110</v>
      </c>
      <c r="G6267" t="s">
        <v>140</v>
      </c>
      <c r="H6267" t="s">
        <v>6398</v>
      </c>
    </row>
    <row r="6268" spans="1:8" x14ac:dyDescent="0.2">
      <c r="A6268" t="s">
        <v>94</v>
      </c>
      <c r="B6268" t="s">
        <v>7</v>
      </c>
      <c r="C6268">
        <f>_xlfn.XLOOKUP(B6268,'2.1.trackMPD'!$R$7:$R$29,'2.1.trackMPD'!$T$7:$T$29)</f>
        <v>6</v>
      </c>
      <c r="D6268">
        <v>5000</v>
      </c>
      <c r="E6268" t="s">
        <v>6396</v>
      </c>
      <c r="F6268" t="s">
        <v>111</v>
      </c>
      <c r="G6268" t="s">
        <v>124</v>
      </c>
      <c r="H6268" t="s">
        <v>6398</v>
      </c>
    </row>
    <row r="6269" spans="1:8" x14ac:dyDescent="0.2">
      <c r="A6269" t="s">
        <v>94</v>
      </c>
      <c r="B6269" t="s">
        <v>7</v>
      </c>
      <c r="C6269">
        <f>_xlfn.XLOOKUP(B6269,'2.1.trackMPD'!$R$7:$R$29,'2.1.trackMPD'!$T$7:$T$29)</f>
        <v>6</v>
      </c>
      <c r="D6269">
        <v>5000</v>
      </c>
      <c r="E6269" t="s">
        <v>6396</v>
      </c>
      <c r="F6269" t="s">
        <v>111</v>
      </c>
      <c r="G6269" t="s">
        <v>140</v>
      </c>
      <c r="H6269" t="s">
        <v>6398</v>
      </c>
    </row>
    <row r="6270" spans="1:8" x14ac:dyDescent="0.2">
      <c r="A6270" t="s">
        <v>94</v>
      </c>
      <c r="B6270" t="s">
        <v>7</v>
      </c>
      <c r="C6270">
        <f>_xlfn.XLOOKUP(B6270,'2.1.trackMPD'!$R$7:$R$29,'2.1.trackMPD'!$T$7:$T$29)</f>
        <v>6</v>
      </c>
      <c r="D6270">
        <v>5000</v>
      </c>
      <c r="E6270" t="s">
        <v>6396</v>
      </c>
      <c r="F6270" t="s">
        <v>110</v>
      </c>
      <c r="G6270" t="s">
        <v>124</v>
      </c>
      <c r="H6270" t="s">
        <v>6399</v>
      </c>
    </row>
    <row r="6271" spans="1:8" x14ac:dyDescent="0.2">
      <c r="A6271" t="s">
        <v>94</v>
      </c>
      <c r="B6271" t="s">
        <v>7</v>
      </c>
      <c r="C6271">
        <f>_xlfn.XLOOKUP(B6271,'2.1.trackMPD'!$R$7:$R$29,'2.1.trackMPD'!$T$7:$T$29)</f>
        <v>6</v>
      </c>
      <c r="D6271">
        <v>5000</v>
      </c>
      <c r="E6271" t="s">
        <v>6396</v>
      </c>
      <c r="F6271" t="s">
        <v>110</v>
      </c>
      <c r="G6271" t="s">
        <v>140</v>
      </c>
      <c r="H6271" t="s">
        <v>6399</v>
      </c>
    </row>
    <row r="6272" spans="1:8" x14ac:dyDescent="0.2">
      <c r="A6272" t="s">
        <v>94</v>
      </c>
      <c r="B6272" t="s">
        <v>7</v>
      </c>
      <c r="C6272">
        <f>_xlfn.XLOOKUP(B6272,'2.1.trackMPD'!$R$7:$R$29,'2.1.trackMPD'!$T$7:$T$29)</f>
        <v>6</v>
      </c>
      <c r="D6272">
        <v>1</v>
      </c>
      <c r="E6272" t="s">
        <v>6400</v>
      </c>
      <c r="F6272" t="s">
        <v>110</v>
      </c>
      <c r="G6272" t="s">
        <v>124</v>
      </c>
      <c r="H6272" t="s">
        <v>6398</v>
      </c>
    </row>
    <row r="6273" spans="1:8" x14ac:dyDescent="0.2">
      <c r="A6273" t="s">
        <v>94</v>
      </c>
      <c r="B6273" t="s">
        <v>7</v>
      </c>
      <c r="C6273">
        <f>_xlfn.XLOOKUP(B6273,'2.1.trackMPD'!$R$7:$R$29,'2.1.trackMPD'!$T$7:$T$29)</f>
        <v>6</v>
      </c>
      <c r="D6273">
        <v>1</v>
      </c>
      <c r="E6273" t="s">
        <v>6400</v>
      </c>
      <c r="F6273" t="s">
        <v>110</v>
      </c>
      <c r="G6273" t="s">
        <v>140</v>
      </c>
      <c r="H6273" t="s">
        <v>6398</v>
      </c>
    </row>
    <row r="6274" spans="1:8" x14ac:dyDescent="0.2">
      <c r="A6274" t="s">
        <v>94</v>
      </c>
      <c r="B6274" t="s">
        <v>7</v>
      </c>
      <c r="C6274">
        <f>_xlfn.XLOOKUP(B6274,'2.1.trackMPD'!$R$7:$R$29,'2.1.trackMPD'!$T$7:$T$29)</f>
        <v>6</v>
      </c>
      <c r="D6274">
        <v>1</v>
      </c>
      <c r="E6274" t="s">
        <v>6400</v>
      </c>
      <c r="F6274" t="s">
        <v>111</v>
      </c>
      <c r="G6274" t="s">
        <v>124</v>
      </c>
      <c r="H6274" t="s">
        <v>6398</v>
      </c>
    </row>
    <row r="6275" spans="1:8" x14ac:dyDescent="0.2">
      <c r="A6275" t="s">
        <v>94</v>
      </c>
      <c r="B6275" t="s">
        <v>7</v>
      </c>
      <c r="C6275">
        <f>_xlfn.XLOOKUP(B6275,'2.1.trackMPD'!$R$7:$R$29,'2.1.trackMPD'!$T$7:$T$29)</f>
        <v>6</v>
      </c>
      <c r="D6275">
        <v>1</v>
      </c>
      <c r="E6275" t="s">
        <v>6400</v>
      </c>
      <c r="F6275" t="s">
        <v>111</v>
      </c>
      <c r="G6275" t="s">
        <v>140</v>
      </c>
      <c r="H6275" t="s">
        <v>6398</v>
      </c>
    </row>
    <row r="6276" spans="1:8" x14ac:dyDescent="0.2">
      <c r="A6276" t="s">
        <v>94</v>
      </c>
      <c r="B6276" t="s">
        <v>7</v>
      </c>
      <c r="C6276">
        <f>_xlfn.XLOOKUP(B6276,'2.1.trackMPD'!$R$7:$R$29,'2.1.trackMPD'!$T$7:$T$29)</f>
        <v>6</v>
      </c>
      <c r="D6276">
        <v>1</v>
      </c>
      <c r="E6276" t="s">
        <v>6400</v>
      </c>
      <c r="F6276" t="s">
        <v>110</v>
      </c>
      <c r="G6276" t="s">
        <v>124</v>
      </c>
      <c r="H6276" t="s">
        <v>6399</v>
      </c>
    </row>
    <row r="6277" spans="1:8" x14ac:dyDescent="0.2">
      <c r="A6277" t="s">
        <v>94</v>
      </c>
      <c r="B6277" t="s">
        <v>7</v>
      </c>
      <c r="C6277">
        <f>_xlfn.XLOOKUP(B6277,'2.1.trackMPD'!$R$7:$R$29,'2.1.trackMPD'!$T$7:$T$29)</f>
        <v>6</v>
      </c>
      <c r="D6277">
        <v>1</v>
      </c>
      <c r="E6277" t="s">
        <v>6400</v>
      </c>
      <c r="F6277" t="s">
        <v>110</v>
      </c>
      <c r="G6277" t="s">
        <v>140</v>
      </c>
      <c r="H6277" t="s">
        <v>6399</v>
      </c>
    </row>
    <row r="6278" spans="1:8" x14ac:dyDescent="0.2">
      <c r="A6278" t="s">
        <v>94</v>
      </c>
      <c r="B6278" t="s">
        <v>7</v>
      </c>
      <c r="C6278">
        <f>_xlfn.XLOOKUP(B6278,'2.1.trackMPD'!$R$7:$R$29,'2.1.trackMPD'!$T$7:$T$29)</f>
        <v>6</v>
      </c>
      <c r="D6278">
        <v>10</v>
      </c>
      <c r="E6278" t="s">
        <v>6400</v>
      </c>
      <c r="F6278" t="s">
        <v>110</v>
      </c>
      <c r="G6278" t="s">
        <v>124</v>
      </c>
      <c r="H6278" t="s">
        <v>6398</v>
      </c>
    </row>
    <row r="6279" spans="1:8" x14ac:dyDescent="0.2">
      <c r="A6279" t="s">
        <v>94</v>
      </c>
      <c r="B6279" t="s">
        <v>7</v>
      </c>
      <c r="C6279">
        <f>_xlfn.XLOOKUP(B6279,'2.1.trackMPD'!$R$7:$R$29,'2.1.trackMPD'!$T$7:$T$29)</f>
        <v>6</v>
      </c>
      <c r="D6279">
        <v>10</v>
      </c>
      <c r="E6279" t="s">
        <v>6400</v>
      </c>
      <c r="F6279" t="s">
        <v>110</v>
      </c>
      <c r="G6279" t="s">
        <v>140</v>
      </c>
      <c r="H6279" t="s">
        <v>6398</v>
      </c>
    </row>
    <row r="6280" spans="1:8" x14ac:dyDescent="0.2">
      <c r="A6280" t="s">
        <v>94</v>
      </c>
      <c r="B6280" t="s">
        <v>7</v>
      </c>
      <c r="C6280">
        <f>_xlfn.XLOOKUP(B6280,'2.1.trackMPD'!$R$7:$R$29,'2.1.trackMPD'!$T$7:$T$29)</f>
        <v>6</v>
      </c>
      <c r="D6280">
        <v>10</v>
      </c>
      <c r="E6280" t="s">
        <v>6400</v>
      </c>
      <c r="F6280" t="s">
        <v>111</v>
      </c>
      <c r="G6280" t="s">
        <v>124</v>
      </c>
      <c r="H6280" t="s">
        <v>6398</v>
      </c>
    </row>
    <row r="6281" spans="1:8" x14ac:dyDescent="0.2">
      <c r="A6281" t="s">
        <v>94</v>
      </c>
      <c r="B6281" t="s">
        <v>7</v>
      </c>
      <c r="C6281">
        <f>_xlfn.XLOOKUP(B6281,'2.1.trackMPD'!$R$7:$R$29,'2.1.trackMPD'!$T$7:$T$29)</f>
        <v>6</v>
      </c>
      <c r="D6281">
        <v>10</v>
      </c>
      <c r="E6281" t="s">
        <v>6400</v>
      </c>
      <c r="F6281" t="s">
        <v>111</v>
      </c>
      <c r="G6281" t="s">
        <v>140</v>
      </c>
      <c r="H6281" t="s">
        <v>6398</v>
      </c>
    </row>
    <row r="6282" spans="1:8" x14ac:dyDescent="0.2">
      <c r="A6282" t="s">
        <v>94</v>
      </c>
      <c r="B6282" t="s">
        <v>7</v>
      </c>
      <c r="C6282">
        <f>_xlfn.XLOOKUP(B6282,'2.1.trackMPD'!$R$7:$R$29,'2.1.trackMPD'!$T$7:$T$29)</f>
        <v>6</v>
      </c>
      <c r="D6282">
        <v>10</v>
      </c>
      <c r="E6282" t="s">
        <v>6400</v>
      </c>
      <c r="F6282" t="s">
        <v>110</v>
      </c>
      <c r="G6282" t="s">
        <v>124</v>
      </c>
      <c r="H6282" t="s">
        <v>6399</v>
      </c>
    </row>
    <row r="6283" spans="1:8" x14ac:dyDescent="0.2">
      <c r="A6283" t="s">
        <v>94</v>
      </c>
      <c r="B6283" t="s">
        <v>7</v>
      </c>
      <c r="C6283">
        <f>_xlfn.XLOOKUP(B6283,'2.1.trackMPD'!$R$7:$R$29,'2.1.trackMPD'!$T$7:$T$29)</f>
        <v>6</v>
      </c>
      <c r="D6283">
        <v>10</v>
      </c>
      <c r="E6283" t="s">
        <v>6400</v>
      </c>
      <c r="F6283" t="s">
        <v>110</v>
      </c>
      <c r="G6283" t="s">
        <v>140</v>
      </c>
      <c r="H6283" t="s">
        <v>6399</v>
      </c>
    </row>
    <row r="6284" spans="1:8" x14ac:dyDescent="0.2">
      <c r="A6284" t="s">
        <v>94</v>
      </c>
      <c r="B6284" t="s">
        <v>7</v>
      </c>
      <c r="C6284">
        <f>_xlfn.XLOOKUP(B6284,'2.1.trackMPD'!$R$7:$R$29,'2.1.trackMPD'!$T$7:$T$29)</f>
        <v>6</v>
      </c>
      <c r="D6284">
        <v>100</v>
      </c>
      <c r="E6284" t="s">
        <v>6400</v>
      </c>
      <c r="F6284" t="s">
        <v>110</v>
      </c>
      <c r="G6284" t="s">
        <v>124</v>
      </c>
      <c r="H6284" t="s">
        <v>6398</v>
      </c>
    </row>
    <row r="6285" spans="1:8" x14ac:dyDescent="0.2">
      <c r="A6285" t="s">
        <v>94</v>
      </c>
      <c r="B6285" t="s">
        <v>7</v>
      </c>
      <c r="C6285">
        <f>_xlfn.XLOOKUP(B6285,'2.1.trackMPD'!$R$7:$R$29,'2.1.trackMPD'!$T$7:$T$29)</f>
        <v>6</v>
      </c>
      <c r="D6285">
        <v>100</v>
      </c>
      <c r="E6285" t="s">
        <v>6400</v>
      </c>
      <c r="F6285" t="s">
        <v>110</v>
      </c>
      <c r="G6285" t="s">
        <v>140</v>
      </c>
      <c r="H6285" t="s">
        <v>6398</v>
      </c>
    </row>
    <row r="6286" spans="1:8" x14ac:dyDescent="0.2">
      <c r="A6286" t="s">
        <v>94</v>
      </c>
      <c r="B6286" t="s">
        <v>7</v>
      </c>
      <c r="C6286">
        <f>_xlfn.XLOOKUP(B6286,'2.1.trackMPD'!$R$7:$R$29,'2.1.trackMPD'!$T$7:$T$29)</f>
        <v>6</v>
      </c>
      <c r="D6286">
        <v>100</v>
      </c>
      <c r="E6286" t="s">
        <v>6400</v>
      </c>
      <c r="F6286" t="s">
        <v>111</v>
      </c>
      <c r="G6286" t="s">
        <v>124</v>
      </c>
      <c r="H6286" t="s">
        <v>6398</v>
      </c>
    </row>
    <row r="6287" spans="1:8" x14ac:dyDescent="0.2">
      <c r="A6287" t="s">
        <v>94</v>
      </c>
      <c r="B6287" t="s">
        <v>7</v>
      </c>
      <c r="C6287">
        <f>_xlfn.XLOOKUP(B6287,'2.1.trackMPD'!$R$7:$R$29,'2.1.trackMPD'!$T$7:$T$29)</f>
        <v>6</v>
      </c>
      <c r="D6287">
        <v>100</v>
      </c>
      <c r="E6287" t="s">
        <v>6400</v>
      </c>
      <c r="F6287" t="s">
        <v>111</v>
      </c>
      <c r="G6287" t="s">
        <v>140</v>
      </c>
      <c r="H6287" t="s">
        <v>6398</v>
      </c>
    </row>
    <row r="6288" spans="1:8" x14ac:dyDescent="0.2">
      <c r="A6288" t="s">
        <v>94</v>
      </c>
      <c r="B6288" t="s">
        <v>7</v>
      </c>
      <c r="C6288">
        <f>_xlfn.XLOOKUP(B6288,'2.1.trackMPD'!$R$7:$R$29,'2.1.trackMPD'!$T$7:$T$29)</f>
        <v>6</v>
      </c>
      <c r="D6288">
        <v>100</v>
      </c>
      <c r="E6288" t="s">
        <v>6400</v>
      </c>
      <c r="F6288" t="s">
        <v>110</v>
      </c>
      <c r="G6288" t="s">
        <v>124</v>
      </c>
      <c r="H6288" t="s">
        <v>6399</v>
      </c>
    </row>
    <row r="6289" spans="1:8" x14ac:dyDescent="0.2">
      <c r="A6289" t="s">
        <v>94</v>
      </c>
      <c r="B6289" t="s">
        <v>7</v>
      </c>
      <c r="C6289">
        <f>_xlfn.XLOOKUP(B6289,'2.1.trackMPD'!$R$7:$R$29,'2.1.trackMPD'!$T$7:$T$29)</f>
        <v>6</v>
      </c>
      <c r="D6289">
        <v>100</v>
      </c>
      <c r="E6289" t="s">
        <v>6400</v>
      </c>
      <c r="F6289" t="s">
        <v>110</v>
      </c>
      <c r="G6289" t="s">
        <v>140</v>
      </c>
      <c r="H6289" t="s">
        <v>6399</v>
      </c>
    </row>
    <row r="6290" spans="1:8" x14ac:dyDescent="0.2">
      <c r="A6290" t="s">
        <v>94</v>
      </c>
      <c r="B6290" t="s">
        <v>7</v>
      </c>
      <c r="C6290">
        <f>_xlfn.XLOOKUP(B6290,'2.1.trackMPD'!$R$7:$R$29,'2.1.trackMPD'!$T$7:$T$29)</f>
        <v>6</v>
      </c>
      <c r="D6290">
        <v>1000</v>
      </c>
      <c r="E6290" t="s">
        <v>6400</v>
      </c>
      <c r="F6290" t="s">
        <v>110</v>
      </c>
      <c r="G6290" t="s">
        <v>124</v>
      </c>
      <c r="H6290" t="s">
        <v>6398</v>
      </c>
    </row>
    <row r="6291" spans="1:8" x14ac:dyDescent="0.2">
      <c r="A6291" t="s">
        <v>94</v>
      </c>
      <c r="B6291" t="s">
        <v>7</v>
      </c>
      <c r="C6291">
        <f>_xlfn.XLOOKUP(B6291,'2.1.trackMPD'!$R$7:$R$29,'2.1.trackMPD'!$T$7:$T$29)</f>
        <v>6</v>
      </c>
      <c r="D6291">
        <v>1000</v>
      </c>
      <c r="E6291" t="s">
        <v>6400</v>
      </c>
      <c r="F6291" t="s">
        <v>110</v>
      </c>
      <c r="G6291" t="s">
        <v>140</v>
      </c>
      <c r="H6291" t="s">
        <v>6398</v>
      </c>
    </row>
    <row r="6292" spans="1:8" x14ac:dyDescent="0.2">
      <c r="A6292" t="s">
        <v>94</v>
      </c>
      <c r="B6292" t="s">
        <v>7</v>
      </c>
      <c r="C6292">
        <f>_xlfn.XLOOKUP(B6292,'2.1.trackMPD'!$R$7:$R$29,'2.1.trackMPD'!$T$7:$T$29)</f>
        <v>6</v>
      </c>
      <c r="D6292">
        <v>1000</v>
      </c>
      <c r="E6292" t="s">
        <v>6400</v>
      </c>
      <c r="F6292" t="s">
        <v>111</v>
      </c>
      <c r="G6292" t="s">
        <v>124</v>
      </c>
      <c r="H6292" t="s">
        <v>6398</v>
      </c>
    </row>
    <row r="6293" spans="1:8" x14ac:dyDescent="0.2">
      <c r="A6293" t="s">
        <v>94</v>
      </c>
      <c r="B6293" t="s">
        <v>7</v>
      </c>
      <c r="C6293">
        <f>_xlfn.XLOOKUP(B6293,'2.1.trackMPD'!$R$7:$R$29,'2.1.trackMPD'!$T$7:$T$29)</f>
        <v>6</v>
      </c>
      <c r="D6293">
        <v>1000</v>
      </c>
      <c r="E6293" t="s">
        <v>6400</v>
      </c>
      <c r="F6293" t="s">
        <v>111</v>
      </c>
      <c r="G6293" t="s">
        <v>140</v>
      </c>
      <c r="H6293" t="s">
        <v>6398</v>
      </c>
    </row>
    <row r="6294" spans="1:8" x14ac:dyDescent="0.2">
      <c r="A6294" t="s">
        <v>94</v>
      </c>
      <c r="B6294" t="s">
        <v>7</v>
      </c>
      <c r="C6294">
        <f>_xlfn.XLOOKUP(B6294,'2.1.trackMPD'!$R$7:$R$29,'2.1.trackMPD'!$T$7:$T$29)</f>
        <v>6</v>
      </c>
      <c r="D6294">
        <v>1000</v>
      </c>
      <c r="E6294" t="s">
        <v>6400</v>
      </c>
      <c r="F6294" t="s">
        <v>110</v>
      </c>
      <c r="G6294" t="s">
        <v>124</v>
      </c>
      <c r="H6294" t="s">
        <v>6399</v>
      </c>
    </row>
    <row r="6295" spans="1:8" x14ac:dyDescent="0.2">
      <c r="A6295" t="s">
        <v>94</v>
      </c>
      <c r="B6295" t="s">
        <v>7</v>
      </c>
      <c r="C6295">
        <f>_xlfn.XLOOKUP(B6295,'2.1.trackMPD'!$R$7:$R$29,'2.1.trackMPD'!$T$7:$T$29)</f>
        <v>6</v>
      </c>
      <c r="D6295">
        <v>1000</v>
      </c>
      <c r="E6295" t="s">
        <v>6400</v>
      </c>
      <c r="F6295" t="s">
        <v>110</v>
      </c>
      <c r="G6295" t="s">
        <v>140</v>
      </c>
      <c r="H6295" t="s">
        <v>6399</v>
      </c>
    </row>
    <row r="6296" spans="1:8" x14ac:dyDescent="0.2">
      <c r="A6296" t="s">
        <v>94</v>
      </c>
      <c r="B6296" t="s">
        <v>7</v>
      </c>
      <c r="C6296">
        <f>_xlfn.XLOOKUP(B6296,'2.1.trackMPD'!$R$7:$R$29,'2.1.trackMPD'!$T$7:$T$29)</f>
        <v>6</v>
      </c>
      <c r="D6296">
        <v>5000</v>
      </c>
      <c r="E6296" t="s">
        <v>6400</v>
      </c>
      <c r="F6296" t="s">
        <v>110</v>
      </c>
      <c r="G6296" t="s">
        <v>124</v>
      </c>
      <c r="H6296" t="s">
        <v>6398</v>
      </c>
    </row>
    <row r="6297" spans="1:8" x14ac:dyDescent="0.2">
      <c r="A6297" t="s">
        <v>94</v>
      </c>
      <c r="B6297" t="s">
        <v>7</v>
      </c>
      <c r="C6297">
        <f>_xlfn.XLOOKUP(B6297,'2.1.trackMPD'!$R$7:$R$29,'2.1.trackMPD'!$T$7:$T$29)</f>
        <v>6</v>
      </c>
      <c r="D6297">
        <v>5000</v>
      </c>
      <c r="E6297" t="s">
        <v>6400</v>
      </c>
      <c r="F6297" t="s">
        <v>110</v>
      </c>
      <c r="G6297" t="s">
        <v>140</v>
      </c>
      <c r="H6297" t="s">
        <v>6398</v>
      </c>
    </row>
    <row r="6298" spans="1:8" x14ac:dyDescent="0.2">
      <c r="A6298" t="s">
        <v>94</v>
      </c>
      <c r="B6298" t="s">
        <v>7</v>
      </c>
      <c r="C6298">
        <f>_xlfn.XLOOKUP(B6298,'2.1.trackMPD'!$R$7:$R$29,'2.1.trackMPD'!$T$7:$T$29)</f>
        <v>6</v>
      </c>
      <c r="D6298">
        <v>5000</v>
      </c>
      <c r="E6298" t="s">
        <v>6400</v>
      </c>
      <c r="F6298" t="s">
        <v>111</v>
      </c>
      <c r="G6298" t="s">
        <v>124</v>
      </c>
      <c r="H6298" t="s">
        <v>6398</v>
      </c>
    </row>
    <row r="6299" spans="1:8" x14ac:dyDescent="0.2">
      <c r="A6299" t="s">
        <v>94</v>
      </c>
      <c r="B6299" t="s">
        <v>7</v>
      </c>
      <c r="C6299">
        <f>_xlfn.XLOOKUP(B6299,'2.1.trackMPD'!$R$7:$R$29,'2.1.trackMPD'!$T$7:$T$29)</f>
        <v>6</v>
      </c>
      <c r="D6299">
        <v>5000</v>
      </c>
      <c r="E6299" t="s">
        <v>6400</v>
      </c>
      <c r="F6299" t="s">
        <v>111</v>
      </c>
      <c r="G6299" t="s">
        <v>140</v>
      </c>
      <c r="H6299" t="s">
        <v>6398</v>
      </c>
    </row>
    <row r="6300" spans="1:8" x14ac:dyDescent="0.2">
      <c r="A6300" t="s">
        <v>94</v>
      </c>
      <c r="B6300" t="s">
        <v>7</v>
      </c>
      <c r="C6300">
        <f>_xlfn.XLOOKUP(B6300,'2.1.trackMPD'!$R$7:$R$29,'2.1.trackMPD'!$T$7:$T$29)</f>
        <v>6</v>
      </c>
      <c r="D6300">
        <v>5000</v>
      </c>
      <c r="E6300" t="s">
        <v>6400</v>
      </c>
      <c r="F6300" t="s">
        <v>110</v>
      </c>
      <c r="G6300" t="s">
        <v>124</v>
      </c>
      <c r="H6300" t="s">
        <v>6399</v>
      </c>
    </row>
    <row r="6301" spans="1:8" x14ac:dyDescent="0.2">
      <c r="A6301" t="s">
        <v>94</v>
      </c>
      <c r="B6301" t="s">
        <v>7</v>
      </c>
      <c r="C6301">
        <f>_xlfn.XLOOKUP(B6301,'2.1.trackMPD'!$R$7:$R$29,'2.1.trackMPD'!$T$7:$T$29)</f>
        <v>6</v>
      </c>
      <c r="D6301">
        <v>5000</v>
      </c>
      <c r="E6301" t="s">
        <v>6400</v>
      </c>
      <c r="F6301" t="s">
        <v>110</v>
      </c>
      <c r="G6301" t="s">
        <v>140</v>
      </c>
      <c r="H6301" t="s">
        <v>6399</v>
      </c>
    </row>
    <row r="6302" spans="1:8" x14ac:dyDescent="0.2">
      <c r="A6302" t="s">
        <v>94</v>
      </c>
      <c r="B6302" t="s">
        <v>7</v>
      </c>
      <c r="C6302">
        <f>_xlfn.XLOOKUP(B6302,'2.1.trackMPD'!$R$7:$R$29,'2.1.trackMPD'!$T$7:$T$29)</f>
        <v>6</v>
      </c>
      <c r="D6302">
        <v>1</v>
      </c>
      <c r="E6302" t="s">
        <v>6401</v>
      </c>
      <c r="F6302" t="s">
        <v>110</v>
      </c>
      <c r="G6302" t="s">
        <v>124</v>
      </c>
      <c r="H6302" t="s">
        <v>6398</v>
      </c>
    </row>
    <row r="6303" spans="1:8" x14ac:dyDescent="0.2">
      <c r="A6303" t="s">
        <v>94</v>
      </c>
      <c r="B6303" t="s">
        <v>7</v>
      </c>
      <c r="C6303">
        <f>_xlfn.XLOOKUP(B6303,'2.1.trackMPD'!$R$7:$R$29,'2.1.trackMPD'!$T$7:$T$29)</f>
        <v>6</v>
      </c>
      <c r="D6303">
        <v>1</v>
      </c>
      <c r="E6303" t="s">
        <v>6401</v>
      </c>
      <c r="F6303" t="s">
        <v>110</v>
      </c>
      <c r="G6303" t="s">
        <v>140</v>
      </c>
      <c r="H6303" t="s">
        <v>6398</v>
      </c>
    </row>
    <row r="6304" spans="1:8" x14ac:dyDescent="0.2">
      <c r="A6304" t="s">
        <v>94</v>
      </c>
      <c r="B6304" t="s">
        <v>7</v>
      </c>
      <c r="C6304">
        <f>_xlfn.XLOOKUP(B6304,'2.1.trackMPD'!$R$7:$R$29,'2.1.trackMPD'!$T$7:$T$29)</f>
        <v>6</v>
      </c>
      <c r="D6304">
        <v>1</v>
      </c>
      <c r="E6304" t="s">
        <v>6401</v>
      </c>
      <c r="F6304" t="s">
        <v>111</v>
      </c>
      <c r="G6304" t="s">
        <v>124</v>
      </c>
      <c r="H6304" t="s">
        <v>6398</v>
      </c>
    </row>
    <row r="6305" spans="1:8" x14ac:dyDescent="0.2">
      <c r="A6305" t="s">
        <v>94</v>
      </c>
      <c r="B6305" t="s">
        <v>7</v>
      </c>
      <c r="C6305">
        <f>_xlfn.XLOOKUP(B6305,'2.1.trackMPD'!$R$7:$R$29,'2.1.trackMPD'!$T$7:$T$29)</f>
        <v>6</v>
      </c>
      <c r="D6305">
        <v>1</v>
      </c>
      <c r="E6305" t="s">
        <v>6401</v>
      </c>
      <c r="F6305" t="s">
        <v>111</v>
      </c>
      <c r="G6305" t="s">
        <v>140</v>
      </c>
      <c r="H6305" t="s">
        <v>6398</v>
      </c>
    </row>
    <row r="6306" spans="1:8" x14ac:dyDescent="0.2">
      <c r="A6306" t="s">
        <v>94</v>
      </c>
      <c r="B6306" t="s">
        <v>7</v>
      </c>
      <c r="C6306">
        <f>_xlfn.XLOOKUP(B6306,'2.1.trackMPD'!$R$7:$R$29,'2.1.trackMPD'!$T$7:$T$29)</f>
        <v>6</v>
      </c>
      <c r="D6306">
        <v>1</v>
      </c>
      <c r="E6306" t="s">
        <v>6401</v>
      </c>
      <c r="F6306" t="s">
        <v>110</v>
      </c>
      <c r="G6306" t="s">
        <v>124</v>
      </c>
      <c r="H6306" t="s">
        <v>6399</v>
      </c>
    </row>
    <row r="6307" spans="1:8" x14ac:dyDescent="0.2">
      <c r="A6307" t="s">
        <v>94</v>
      </c>
      <c r="B6307" t="s">
        <v>7</v>
      </c>
      <c r="C6307">
        <f>_xlfn.XLOOKUP(B6307,'2.1.trackMPD'!$R$7:$R$29,'2.1.trackMPD'!$T$7:$T$29)</f>
        <v>6</v>
      </c>
      <c r="D6307">
        <v>1</v>
      </c>
      <c r="E6307" t="s">
        <v>6401</v>
      </c>
      <c r="F6307" t="s">
        <v>110</v>
      </c>
      <c r="G6307" t="s">
        <v>140</v>
      </c>
      <c r="H6307" t="s">
        <v>6399</v>
      </c>
    </row>
    <row r="6308" spans="1:8" x14ac:dyDescent="0.2">
      <c r="A6308" t="s">
        <v>94</v>
      </c>
      <c r="B6308" t="s">
        <v>7</v>
      </c>
      <c r="C6308">
        <f>_xlfn.XLOOKUP(B6308,'2.1.trackMPD'!$R$7:$R$29,'2.1.trackMPD'!$T$7:$T$29)</f>
        <v>6</v>
      </c>
      <c r="D6308">
        <v>10</v>
      </c>
      <c r="E6308" t="s">
        <v>6401</v>
      </c>
      <c r="F6308" t="s">
        <v>110</v>
      </c>
      <c r="G6308" t="s">
        <v>124</v>
      </c>
      <c r="H6308" t="s">
        <v>6398</v>
      </c>
    </row>
    <row r="6309" spans="1:8" x14ac:dyDescent="0.2">
      <c r="A6309" t="s">
        <v>94</v>
      </c>
      <c r="B6309" t="s">
        <v>7</v>
      </c>
      <c r="C6309">
        <f>_xlfn.XLOOKUP(B6309,'2.1.trackMPD'!$R$7:$R$29,'2.1.trackMPD'!$T$7:$T$29)</f>
        <v>6</v>
      </c>
      <c r="D6309">
        <v>10</v>
      </c>
      <c r="E6309" t="s">
        <v>6401</v>
      </c>
      <c r="F6309" t="s">
        <v>110</v>
      </c>
      <c r="G6309" t="s">
        <v>140</v>
      </c>
      <c r="H6309" t="s">
        <v>6398</v>
      </c>
    </row>
    <row r="6310" spans="1:8" x14ac:dyDescent="0.2">
      <c r="A6310" t="s">
        <v>94</v>
      </c>
      <c r="B6310" t="s">
        <v>7</v>
      </c>
      <c r="C6310">
        <f>_xlfn.XLOOKUP(B6310,'2.1.trackMPD'!$R$7:$R$29,'2.1.trackMPD'!$T$7:$T$29)</f>
        <v>6</v>
      </c>
      <c r="D6310">
        <v>10</v>
      </c>
      <c r="E6310" t="s">
        <v>6401</v>
      </c>
      <c r="F6310" t="s">
        <v>111</v>
      </c>
      <c r="G6310" t="s">
        <v>124</v>
      </c>
      <c r="H6310" t="s">
        <v>6398</v>
      </c>
    </row>
    <row r="6311" spans="1:8" x14ac:dyDescent="0.2">
      <c r="A6311" t="s">
        <v>94</v>
      </c>
      <c r="B6311" t="s">
        <v>7</v>
      </c>
      <c r="C6311">
        <f>_xlfn.XLOOKUP(B6311,'2.1.trackMPD'!$R$7:$R$29,'2.1.trackMPD'!$T$7:$T$29)</f>
        <v>6</v>
      </c>
      <c r="D6311">
        <v>10</v>
      </c>
      <c r="E6311" t="s">
        <v>6401</v>
      </c>
      <c r="F6311" t="s">
        <v>111</v>
      </c>
      <c r="G6311" t="s">
        <v>140</v>
      </c>
      <c r="H6311" t="s">
        <v>6398</v>
      </c>
    </row>
    <row r="6312" spans="1:8" x14ac:dyDescent="0.2">
      <c r="A6312" t="s">
        <v>94</v>
      </c>
      <c r="B6312" t="s">
        <v>7</v>
      </c>
      <c r="C6312">
        <f>_xlfn.XLOOKUP(B6312,'2.1.trackMPD'!$R$7:$R$29,'2.1.trackMPD'!$T$7:$T$29)</f>
        <v>6</v>
      </c>
      <c r="D6312">
        <v>10</v>
      </c>
      <c r="E6312" t="s">
        <v>6401</v>
      </c>
      <c r="F6312" t="s">
        <v>110</v>
      </c>
      <c r="G6312" t="s">
        <v>124</v>
      </c>
      <c r="H6312" t="s">
        <v>6399</v>
      </c>
    </row>
    <row r="6313" spans="1:8" x14ac:dyDescent="0.2">
      <c r="A6313" t="s">
        <v>94</v>
      </c>
      <c r="B6313" t="s">
        <v>7</v>
      </c>
      <c r="C6313">
        <f>_xlfn.XLOOKUP(B6313,'2.1.trackMPD'!$R$7:$R$29,'2.1.trackMPD'!$T$7:$T$29)</f>
        <v>6</v>
      </c>
      <c r="D6313">
        <v>10</v>
      </c>
      <c r="E6313" t="s">
        <v>6401</v>
      </c>
      <c r="F6313" t="s">
        <v>110</v>
      </c>
      <c r="G6313" t="s">
        <v>140</v>
      </c>
      <c r="H6313" t="s">
        <v>6399</v>
      </c>
    </row>
    <row r="6314" spans="1:8" x14ac:dyDescent="0.2">
      <c r="A6314" t="s">
        <v>94</v>
      </c>
      <c r="B6314" t="s">
        <v>7</v>
      </c>
      <c r="C6314">
        <f>_xlfn.XLOOKUP(B6314,'2.1.trackMPD'!$R$7:$R$29,'2.1.trackMPD'!$T$7:$T$29)</f>
        <v>6</v>
      </c>
      <c r="D6314">
        <v>100</v>
      </c>
      <c r="E6314" t="s">
        <v>6401</v>
      </c>
      <c r="F6314" t="s">
        <v>110</v>
      </c>
      <c r="G6314" t="s">
        <v>124</v>
      </c>
      <c r="H6314" t="s">
        <v>6398</v>
      </c>
    </row>
    <row r="6315" spans="1:8" x14ac:dyDescent="0.2">
      <c r="A6315" t="s">
        <v>94</v>
      </c>
      <c r="B6315" t="s">
        <v>7</v>
      </c>
      <c r="C6315">
        <f>_xlfn.XLOOKUP(B6315,'2.1.trackMPD'!$R$7:$R$29,'2.1.trackMPD'!$T$7:$T$29)</f>
        <v>6</v>
      </c>
      <c r="D6315">
        <v>100</v>
      </c>
      <c r="E6315" t="s">
        <v>6401</v>
      </c>
      <c r="F6315" t="s">
        <v>110</v>
      </c>
      <c r="G6315" t="s">
        <v>140</v>
      </c>
      <c r="H6315" t="s">
        <v>6398</v>
      </c>
    </row>
    <row r="6316" spans="1:8" x14ac:dyDescent="0.2">
      <c r="A6316" t="s">
        <v>94</v>
      </c>
      <c r="B6316" t="s">
        <v>7</v>
      </c>
      <c r="C6316">
        <f>_xlfn.XLOOKUP(B6316,'2.1.trackMPD'!$R$7:$R$29,'2.1.trackMPD'!$T$7:$T$29)</f>
        <v>6</v>
      </c>
      <c r="D6316">
        <v>100</v>
      </c>
      <c r="E6316" t="s">
        <v>6401</v>
      </c>
      <c r="F6316" t="s">
        <v>111</v>
      </c>
      <c r="G6316" t="s">
        <v>124</v>
      </c>
      <c r="H6316" t="s">
        <v>6398</v>
      </c>
    </row>
    <row r="6317" spans="1:8" x14ac:dyDescent="0.2">
      <c r="A6317" t="s">
        <v>94</v>
      </c>
      <c r="B6317" t="s">
        <v>7</v>
      </c>
      <c r="C6317">
        <f>_xlfn.XLOOKUP(B6317,'2.1.trackMPD'!$R$7:$R$29,'2.1.trackMPD'!$T$7:$T$29)</f>
        <v>6</v>
      </c>
      <c r="D6317">
        <v>100</v>
      </c>
      <c r="E6317" t="s">
        <v>6401</v>
      </c>
      <c r="F6317" t="s">
        <v>111</v>
      </c>
      <c r="G6317" t="s">
        <v>140</v>
      </c>
      <c r="H6317" t="s">
        <v>6398</v>
      </c>
    </row>
    <row r="6318" spans="1:8" x14ac:dyDescent="0.2">
      <c r="A6318" t="s">
        <v>94</v>
      </c>
      <c r="B6318" t="s">
        <v>7</v>
      </c>
      <c r="C6318">
        <f>_xlfn.XLOOKUP(B6318,'2.1.trackMPD'!$R$7:$R$29,'2.1.trackMPD'!$T$7:$T$29)</f>
        <v>6</v>
      </c>
      <c r="D6318">
        <v>100</v>
      </c>
      <c r="E6318" t="s">
        <v>6401</v>
      </c>
      <c r="F6318" t="s">
        <v>110</v>
      </c>
      <c r="G6318" t="s">
        <v>124</v>
      </c>
      <c r="H6318" t="s">
        <v>6399</v>
      </c>
    </row>
    <row r="6319" spans="1:8" x14ac:dyDescent="0.2">
      <c r="A6319" t="s">
        <v>94</v>
      </c>
      <c r="B6319" t="s">
        <v>7</v>
      </c>
      <c r="C6319">
        <f>_xlfn.XLOOKUP(B6319,'2.1.trackMPD'!$R$7:$R$29,'2.1.trackMPD'!$T$7:$T$29)</f>
        <v>6</v>
      </c>
      <c r="D6319">
        <v>100</v>
      </c>
      <c r="E6319" t="s">
        <v>6401</v>
      </c>
      <c r="F6319" t="s">
        <v>110</v>
      </c>
      <c r="G6319" t="s">
        <v>140</v>
      </c>
      <c r="H6319" t="s">
        <v>6399</v>
      </c>
    </row>
    <row r="6320" spans="1:8" x14ac:dyDescent="0.2">
      <c r="A6320" t="s">
        <v>94</v>
      </c>
      <c r="B6320" t="s">
        <v>20</v>
      </c>
      <c r="C6320">
        <f>_xlfn.XLOOKUP(B6320,'2.1.trackMPD'!$R$7:$R$29,'2.1.trackMPD'!$T$7:$T$29)</f>
        <v>6</v>
      </c>
      <c r="D6320">
        <v>1</v>
      </c>
      <c r="E6320" t="s">
        <v>6396</v>
      </c>
      <c r="F6320" t="s">
        <v>110</v>
      </c>
      <c r="G6320" t="s">
        <v>124</v>
      </c>
      <c r="H6320" t="s">
        <v>6398</v>
      </c>
    </row>
    <row r="6321" spans="1:8" x14ac:dyDescent="0.2">
      <c r="A6321" t="s">
        <v>94</v>
      </c>
      <c r="B6321" t="s">
        <v>20</v>
      </c>
      <c r="C6321">
        <f>_xlfn.XLOOKUP(B6321,'2.1.trackMPD'!$R$7:$R$29,'2.1.trackMPD'!$T$7:$T$29)</f>
        <v>6</v>
      </c>
      <c r="D6321">
        <v>1</v>
      </c>
      <c r="E6321" t="s">
        <v>6396</v>
      </c>
      <c r="F6321" t="s">
        <v>110</v>
      </c>
      <c r="G6321" t="s">
        <v>140</v>
      </c>
      <c r="H6321" t="s">
        <v>6398</v>
      </c>
    </row>
    <row r="6322" spans="1:8" x14ac:dyDescent="0.2">
      <c r="A6322" t="s">
        <v>94</v>
      </c>
      <c r="B6322" t="s">
        <v>20</v>
      </c>
      <c r="C6322">
        <f>_xlfn.XLOOKUP(B6322,'2.1.trackMPD'!$R$7:$R$29,'2.1.trackMPD'!$T$7:$T$29)</f>
        <v>6</v>
      </c>
      <c r="D6322">
        <v>1</v>
      </c>
      <c r="E6322" t="s">
        <v>6396</v>
      </c>
      <c r="F6322" t="s">
        <v>111</v>
      </c>
      <c r="G6322" t="s">
        <v>124</v>
      </c>
      <c r="H6322" t="s">
        <v>6398</v>
      </c>
    </row>
    <row r="6323" spans="1:8" x14ac:dyDescent="0.2">
      <c r="A6323" t="s">
        <v>94</v>
      </c>
      <c r="B6323" t="s">
        <v>20</v>
      </c>
      <c r="C6323">
        <f>_xlfn.XLOOKUP(B6323,'2.1.trackMPD'!$R$7:$R$29,'2.1.trackMPD'!$T$7:$T$29)</f>
        <v>6</v>
      </c>
      <c r="D6323">
        <v>1</v>
      </c>
      <c r="E6323" t="s">
        <v>6396</v>
      </c>
      <c r="F6323" t="s">
        <v>111</v>
      </c>
      <c r="G6323" t="s">
        <v>140</v>
      </c>
      <c r="H6323" t="s">
        <v>6398</v>
      </c>
    </row>
    <row r="6324" spans="1:8" x14ac:dyDescent="0.2">
      <c r="A6324" t="s">
        <v>94</v>
      </c>
      <c r="B6324" t="s">
        <v>20</v>
      </c>
      <c r="C6324">
        <f>_xlfn.XLOOKUP(B6324,'2.1.trackMPD'!$R$7:$R$29,'2.1.trackMPD'!$T$7:$T$29)</f>
        <v>6</v>
      </c>
      <c r="D6324">
        <v>1</v>
      </c>
      <c r="E6324" t="s">
        <v>6396</v>
      </c>
      <c r="F6324" t="s">
        <v>110</v>
      </c>
      <c r="G6324" t="s">
        <v>124</v>
      </c>
      <c r="H6324" t="s">
        <v>6399</v>
      </c>
    </row>
    <row r="6325" spans="1:8" x14ac:dyDescent="0.2">
      <c r="A6325" t="s">
        <v>94</v>
      </c>
      <c r="B6325" t="s">
        <v>20</v>
      </c>
      <c r="C6325">
        <f>_xlfn.XLOOKUP(B6325,'2.1.trackMPD'!$R$7:$R$29,'2.1.trackMPD'!$T$7:$T$29)</f>
        <v>6</v>
      </c>
      <c r="D6325">
        <v>1</v>
      </c>
      <c r="E6325" t="s">
        <v>6396</v>
      </c>
      <c r="F6325" t="s">
        <v>110</v>
      </c>
      <c r="G6325" t="s">
        <v>140</v>
      </c>
      <c r="H6325" t="s">
        <v>6399</v>
      </c>
    </row>
    <row r="6326" spans="1:8" x14ac:dyDescent="0.2">
      <c r="A6326" t="s">
        <v>94</v>
      </c>
      <c r="B6326" t="s">
        <v>20</v>
      </c>
      <c r="C6326">
        <f>_xlfn.XLOOKUP(B6326,'2.1.trackMPD'!$R$7:$R$29,'2.1.trackMPD'!$T$7:$T$29)</f>
        <v>6</v>
      </c>
      <c r="D6326">
        <v>10</v>
      </c>
      <c r="E6326" t="s">
        <v>6396</v>
      </c>
      <c r="F6326" t="s">
        <v>110</v>
      </c>
      <c r="G6326" t="s">
        <v>124</v>
      </c>
      <c r="H6326" t="s">
        <v>6398</v>
      </c>
    </row>
    <row r="6327" spans="1:8" x14ac:dyDescent="0.2">
      <c r="A6327" t="s">
        <v>94</v>
      </c>
      <c r="B6327" t="s">
        <v>20</v>
      </c>
      <c r="C6327">
        <f>_xlfn.XLOOKUP(B6327,'2.1.trackMPD'!$R$7:$R$29,'2.1.trackMPD'!$T$7:$T$29)</f>
        <v>6</v>
      </c>
      <c r="D6327">
        <v>10</v>
      </c>
      <c r="E6327" t="s">
        <v>6396</v>
      </c>
      <c r="F6327" t="s">
        <v>110</v>
      </c>
      <c r="G6327" t="s">
        <v>140</v>
      </c>
      <c r="H6327" t="s">
        <v>6398</v>
      </c>
    </row>
    <row r="6328" spans="1:8" x14ac:dyDescent="0.2">
      <c r="A6328" t="s">
        <v>94</v>
      </c>
      <c r="B6328" t="s">
        <v>20</v>
      </c>
      <c r="C6328">
        <f>_xlfn.XLOOKUP(B6328,'2.1.trackMPD'!$R$7:$R$29,'2.1.trackMPD'!$T$7:$T$29)</f>
        <v>6</v>
      </c>
      <c r="D6328">
        <v>10</v>
      </c>
      <c r="E6328" t="s">
        <v>6396</v>
      </c>
      <c r="F6328" t="s">
        <v>111</v>
      </c>
      <c r="G6328" t="s">
        <v>124</v>
      </c>
      <c r="H6328" t="s">
        <v>6398</v>
      </c>
    </row>
    <row r="6329" spans="1:8" x14ac:dyDescent="0.2">
      <c r="A6329" t="s">
        <v>94</v>
      </c>
      <c r="B6329" t="s">
        <v>20</v>
      </c>
      <c r="C6329">
        <f>_xlfn.XLOOKUP(B6329,'2.1.trackMPD'!$R$7:$R$29,'2.1.trackMPD'!$T$7:$T$29)</f>
        <v>6</v>
      </c>
      <c r="D6329">
        <v>10</v>
      </c>
      <c r="E6329" t="s">
        <v>6396</v>
      </c>
      <c r="F6329" t="s">
        <v>111</v>
      </c>
      <c r="G6329" t="s">
        <v>140</v>
      </c>
      <c r="H6329" t="s">
        <v>6398</v>
      </c>
    </row>
    <row r="6330" spans="1:8" x14ac:dyDescent="0.2">
      <c r="A6330" t="s">
        <v>94</v>
      </c>
      <c r="B6330" t="s">
        <v>20</v>
      </c>
      <c r="C6330">
        <f>_xlfn.XLOOKUP(B6330,'2.1.trackMPD'!$R$7:$R$29,'2.1.trackMPD'!$T$7:$T$29)</f>
        <v>6</v>
      </c>
      <c r="D6330">
        <v>10</v>
      </c>
      <c r="E6330" t="s">
        <v>6396</v>
      </c>
      <c r="F6330" t="s">
        <v>110</v>
      </c>
      <c r="G6330" t="s">
        <v>124</v>
      </c>
      <c r="H6330" t="s">
        <v>6399</v>
      </c>
    </row>
    <row r="6331" spans="1:8" x14ac:dyDescent="0.2">
      <c r="A6331" t="s">
        <v>94</v>
      </c>
      <c r="B6331" t="s">
        <v>20</v>
      </c>
      <c r="C6331">
        <f>_xlfn.XLOOKUP(B6331,'2.1.trackMPD'!$R$7:$R$29,'2.1.trackMPD'!$T$7:$T$29)</f>
        <v>6</v>
      </c>
      <c r="D6331">
        <v>10</v>
      </c>
      <c r="E6331" t="s">
        <v>6396</v>
      </c>
      <c r="F6331" t="s">
        <v>110</v>
      </c>
      <c r="G6331" t="s">
        <v>140</v>
      </c>
      <c r="H6331" t="s">
        <v>6399</v>
      </c>
    </row>
    <row r="6332" spans="1:8" x14ac:dyDescent="0.2">
      <c r="A6332" t="s">
        <v>94</v>
      </c>
      <c r="B6332" t="s">
        <v>20</v>
      </c>
      <c r="C6332">
        <f>_xlfn.XLOOKUP(B6332,'2.1.trackMPD'!$R$7:$R$29,'2.1.trackMPD'!$T$7:$T$29)</f>
        <v>6</v>
      </c>
      <c r="D6332">
        <v>100</v>
      </c>
      <c r="E6332" t="s">
        <v>6396</v>
      </c>
      <c r="F6332" t="s">
        <v>110</v>
      </c>
      <c r="G6332" t="s">
        <v>124</v>
      </c>
      <c r="H6332" t="s">
        <v>6398</v>
      </c>
    </row>
    <row r="6333" spans="1:8" x14ac:dyDescent="0.2">
      <c r="A6333" t="s">
        <v>94</v>
      </c>
      <c r="B6333" t="s">
        <v>20</v>
      </c>
      <c r="C6333">
        <f>_xlfn.XLOOKUP(B6333,'2.1.trackMPD'!$R$7:$R$29,'2.1.trackMPD'!$T$7:$T$29)</f>
        <v>6</v>
      </c>
      <c r="D6333">
        <v>100</v>
      </c>
      <c r="E6333" t="s">
        <v>6396</v>
      </c>
      <c r="F6333" t="s">
        <v>110</v>
      </c>
      <c r="G6333" t="s">
        <v>140</v>
      </c>
      <c r="H6333" t="s">
        <v>6398</v>
      </c>
    </row>
    <row r="6334" spans="1:8" x14ac:dyDescent="0.2">
      <c r="A6334" t="s">
        <v>94</v>
      </c>
      <c r="B6334" t="s">
        <v>20</v>
      </c>
      <c r="C6334">
        <f>_xlfn.XLOOKUP(B6334,'2.1.trackMPD'!$R$7:$R$29,'2.1.trackMPD'!$T$7:$T$29)</f>
        <v>6</v>
      </c>
      <c r="D6334">
        <v>100</v>
      </c>
      <c r="E6334" t="s">
        <v>6396</v>
      </c>
      <c r="F6334" t="s">
        <v>111</v>
      </c>
      <c r="G6334" t="s">
        <v>124</v>
      </c>
      <c r="H6334" t="s">
        <v>6398</v>
      </c>
    </row>
    <row r="6335" spans="1:8" x14ac:dyDescent="0.2">
      <c r="A6335" t="s">
        <v>94</v>
      </c>
      <c r="B6335" t="s">
        <v>20</v>
      </c>
      <c r="C6335">
        <f>_xlfn.XLOOKUP(B6335,'2.1.trackMPD'!$R$7:$R$29,'2.1.trackMPD'!$T$7:$T$29)</f>
        <v>6</v>
      </c>
      <c r="D6335">
        <v>100</v>
      </c>
      <c r="E6335" t="s">
        <v>6396</v>
      </c>
      <c r="F6335" t="s">
        <v>111</v>
      </c>
      <c r="G6335" t="s">
        <v>140</v>
      </c>
      <c r="H6335" t="s">
        <v>6398</v>
      </c>
    </row>
    <row r="6336" spans="1:8" x14ac:dyDescent="0.2">
      <c r="A6336" t="s">
        <v>94</v>
      </c>
      <c r="B6336" t="s">
        <v>20</v>
      </c>
      <c r="C6336">
        <f>_xlfn.XLOOKUP(B6336,'2.1.trackMPD'!$R$7:$R$29,'2.1.trackMPD'!$T$7:$T$29)</f>
        <v>6</v>
      </c>
      <c r="D6336">
        <v>100</v>
      </c>
      <c r="E6336" t="s">
        <v>6396</v>
      </c>
      <c r="F6336" t="s">
        <v>110</v>
      </c>
      <c r="G6336" t="s">
        <v>124</v>
      </c>
      <c r="H6336" t="s">
        <v>6399</v>
      </c>
    </row>
    <row r="6337" spans="1:8" x14ac:dyDescent="0.2">
      <c r="A6337" t="s">
        <v>94</v>
      </c>
      <c r="B6337" t="s">
        <v>20</v>
      </c>
      <c r="C6337">
        <f>_xlfn.XLOOKUP(B6337,'2.1.trackMPD'!$R$7:$R$29,'2.1.trackMPD'!$T$7:$T$29)</f>
        <v>6</v>
      </c>
      <c r="D6337">
        <v>100</v>
      </c>
      <c r="E6337" t="s">
        <v>6396</v>
      </c>
      <c r="F6337" t="s">
        <v>110</v>
      </c>
      <c r="G6337" t="s">
        <v>140</v>
      </c>
      <c r="H6337" t="s">
        <v>6399</v>
      </c>
    </row>
    <row r="6338" spans="1:8" x14ac:dyDescent="0.2">
      <c r="A6338" t="s">
        <v>94</v>
      </c>
      <c r="B6338" t="s">
        <v>20</v>
      </c>
      <c r="C6338">
        <f>_xlfn.XLOOKUP(B6338,'2.1.trackMPD'!$R$7:$R$29,'2.1.trackMPD'!$T$7:$T$29)</f>
        <v>6</v>
      </c>
      <c r="D6338">
        <v>1000</v>
      </c>
      <c r="E6338" t="s">
        <v>6396</v>
      </c>
      <c r="F6338" t="s">
        <v>110</v>
      </c>
      <c r="G6338" t="s">
        <v>124</v>
      </c>
      <c r="H6338" t="s">
        <v>6398</v>
      </c>
    </row>
    <row r="6339" spans="1:8" x14ac:dyDescent="0.2">
      <c r="A6339" t="s">
        <v>94</v>
      </c>
      <c r="B6339" t="s">
        <v>20</v>
      </c>
      <c r="C6339">
        <f>_xlfn.XLOOKUP(B6339,'2.1.trackMPD'!$R$7:$R$29,'2.1.trackMPD'!$T$7:$T$29)</f>
        <v>6</v>
      </c>
      <c r="D6339">
        <v>1000</v>
      </c>
      <c r="E6339" t="s">
        <v>6396</v>
      </c>
      <c r="F6339" t="s">
        <v>110</v>
      </c>
      <c r="G6339" t="s">
        <v>140</v>
      </c>
      <c r="H6339" t="s">
        <v>6398</v>
      </c>
    </row>
    <row r="6340" spans="1:8" x14ac:dyDescent="0.2">
      <c r="A6340" t="s">
        <v>94</v>
      </c>
      <c r="B6340" t="s">
        <v>20</v>
      </c>
      <c r="C6340">
        <f>_xlfn.XLOOKUP(B6340,'2.1.trackMPD'!$R$7:$R$29,'2.1.trackMPD'!$T$7:$T$29)</f>
        <v>6</v>
      </c>
      <c r="D6340">
        <v>1000</v>
      </c>
      <c r="E6340" t="s">
        <v>6396</v>
      </c>
      <c r="F6340" t="s">
        <v>111</v>
      </c>
      <c r="G6340" t="s">
        <v>124</v>
      </c>
      <c r="H6340" t="s">
        <v>6398</v>
      </c>
    </row>
    <row r="6341" spans="1:8" x14ac:dyDescent="0.2">
      <c r="A6341" t="s">
        <v>94</v>
      </c>
      <c r="B6341" t="s">
        <v>20</v>
      </c>
      <c r="C6341">
        <f>_xlfn.XLOOKUP(B6341,'2.1.trackMPD'!$R$7:$R$29,'2.1.trackMPD'!$T$7:$T$29)</f>
        <v>6</v>
      </c>
      <c r="D6341">
        <v>1000</v>
      </c>
      <c r="E6341" t="s">
        <v>6396</v>
      </c>
      <c r="F6341" t="s">
        <v>111</v>
      </c>
      <c r="G6341" t="s">
        <v>140</v>
      </c>
      <c r="H6341" t="s">
        <v>6398</v>
      </c>
    </row>
    <row r="6342" spans="1:8" x14ac:dyDescent="0.2">
      <c r="A6342" t="s">
        <v>94</v>
      </c>
      <c r="B6342" t="s">
        <v>20</v>
      </c>
      <c r="C6342">
        <f>_xlfn.XLOOKUP(B6342,'2.1.trackMPD'!$R$7:$R$29,'2.1.trackMPD'!$T$7:$T$29)</f>
        <v>6</v>
      </c>
      <c r="D6342">
        <v>1000</v>
      </c>
      <c r="E6342" t="s">
        <v>6396</v>
      </c>
      <c r="F6342" t="s">
        <v>110</v>
      </c>
      <c r="G6342" t="s">
        <v>124</v>
      </c>
      <c r="H6342" t="s">
        <v>6399</v>
      </c>
    </row>
    <row r="6343" spans="1:8" x14ac:dyDescent="0.2">
      <c r="A6343" t="s">
        <v>94</v>
      </c>
      <c r="B6343" t="s">
        <v>20</v>
      </c>
      <c r="C6343">
        <f>_xlfn.XLOOKUP(B6343,'2.1.trackMPD'!$R$7:$R$29,'2.1.trackMPD'!$T$7:$T$29)</f>
        <v>6</v>
      </c>
      <c r="D6343">
        <v>1000</v>
      </c>
      <c r="E6343" t="s">
        <v>6396</v>
      </c>
      <c r="F6343" t="s">
        <v>110</v>
      </c>
      <c r="G6343" t="s">
        <v>140</v>
      </c>
      <c r="H6343" t="s">
        <v>6399</v>
      </c>
    </row>
    <row r="6344" spans="1:8" x14ac:dyDescent="0.2">
      <c r="A6344" t="s">
        <v>94</v>
      </c>
      <c r="B6344" t="s">
        <v>20</v>
      </c>
      <c r="C6344">
        <f>_xlfn.XLOOKUP(B6344,'2.1.trackMPD'!$R$7:$R$29,'2.1.trackMPD'!$T$7:$T$29)</f>
        <v>6</v>
      </c>
      <c r="D6344">
        <v>5000</v>
      </c>
      <c r="E6344" t="s">
        <v>6396</v>
      </c>
      <c r="F6344" t="s">
        <v>110</v>
      </c>
      <c r="G6344" t="s">
        <v>124</v>
      </c>
      <c r="H6344" t="s">
        <v>6398</v>
      </c>
    </row>
    <row r="6345" spans="1:8" x14ac:dyDescent="0.2">
      <c r="A6345" t="s">
        <v>94</v>
      </c>
      <c r="B6345" t="s">
        <v>20</v>
      </c>
      <c r="C6345">
        <f>_xlfn.XLOOKUP(B6345,'2.1.trackMPD'!$R$7:$R$29,'2.1.trackMPD'!$T$7:$T$29)</f>
        <v>6</v>
      </c>
      <c r="D6345">
        <v>5000</v>
      </c>
      <c r="E6345" t="s">
        <v>6396</v>
      </c>
      <c r="F6345" t="s">
        <v>110</v>
      </c>
      <c r="G6345" t="s">
        <v>140</v>
      </c>
      <c r="H6345" t="s">
        <v>6398</v>
      </c>
    </row>
    <row r="6346" spans="1:8" x14ac:dyDescent="0.2">
      <c r="A6346" t="s">
        <v>94</v>
      </c>
      <c r="B6346" t="s">
        <v>20</v>
      </c>
      <c r="C6346">
        <f>_xlfn.XLOOKUP(B6346,'2.1.trackMPD'!$R$7:$R$29,'2.1.trackMPD'!$T$7:$T$29)</f>
        <v>6</v>
      </c>
      <c r="D6346">
        <v>5000</v>
      </c>
      <c r="E6346" t="s">
        <v>6396</v>
      </c>
      <c r="F6346" t="s">
        <v>111</v>
      </c>
      <c r="G6346" t="s">
        <v>124</v>
      </c>
      <c r="H6346" t="s">
        <v>6398</v>
      </c>
    </row>
    <row r="6347" spans="1:8" x14ac:dyDescent="0.2">
      <c r="A6347" t="s">
        <v>94</v>
      </c>
      <c r="B6347" t="s">
        <v>20</v>
      </c>
      <c r="C6347">
        <f>_xlfn.XLOOKUP(B6347,'2.1.trackMPD'!$R$7:$R$29,'2.1.trackMPD'!$T$7:$T$29)</f>
        <v>6</v>
      </c>
      <c r="D6347">
        <v>5000</v>
      </c>
      <c r="E6347" t="s">
        <v>6396</v>
      </c>
      <c r="F6347" t="s">
        <v>111</v>
      </c>
      <c r="G6347" t="s">
        <v>140</v>
      </c>
      <c r="H6347" t="s">
        <v>6398</v>
      </c>
    </row>
    <row r="6348" spans="1:8" x14ac:dyDescent="0.2">
      <c r="A6348" t="s">
        <v>94</v>
      </c>
      <c r="B6348" t="s">
        <v>20</v>
      </c>
      <c r="C6348">
        <f>_xlfn.XLOOKUP(B6348,'2.1.trackMPD'!$R$7:$R$29,'2.1.trackMPD'!$T$7:$T$29)</f>
        <v>6</v>
      </c>
      <c r="D6348">
        <v>5000</v>
      </c>
      <c r="E6348" t="s">
        <v>6396</v>
      </c>
      <c r="F6348" t="s">
        <v>110</v>
      </c>
      <c r="G6348" t="s">
        <v>124</v>
      </c>
      <c r="H6348" t="s">
        <v>6399</v>
      </c>
    </row>
    <row r="6349" spans="1:8" x14ac:dyDescent="0.2">
      <c r="A6349" t="s">
        <v>94</v>
      </c>
      <c r="B6349" t="s">
        <v>20</v>
      </c>
      <c r="C6349">
        <f>_xlfn.XLOOKUP(B6349,'2.1.trackMPD'!$R$7:$R$29,'2.1.trackMPD'!$T$7:$T$29)</f>
        <v>6</v>
      </c>
      <c r="D6349">
        <v>5000</v>
      </c>
      <c r="E6349" t="s">
        <v>6396</v>
      </c>
      <c r="F6349" t="s">
        <v>110</v>
      </c>
      <c r="G6349" t="s">
        <v>140</v>
      </c>
      <c r="H6349" t="s">
        <v>6399</v>
      </c>
    </row>
    <row r="6350" spans="1:8" x14ac:dyDescent="0.2">
      <c r="A6350" t="s">
        <v>94</v>
      </c>
      <c r="B6350" t="s">
        <v>20</v>
      </c>
      <c r="C6350">
        <f>_xlfn.XLOOKUP(B6350,'2.1.trackMPD'!$R$7:$R$29,'2.1.trackMPD'!$T$7:$T$29)</f>
        <v>6</v>
      </c>
      <c r="D6350">
        <v>1</v>
      </c>
      <c r="E6350" t="s">
        <v>6400</v>
      </c>
      <c r="F6350" t="s">
        <v>110</v>
      </c>
      <c r="G6350" t="s">
        <v>124</v>
      </c>
      <c r="H6350" t="s">
        <v>6398</v>
      </c>
    </row>
    <row r="6351" spans="1:8" x14ac:dyDescent="0.2">
      <c r="A6351" t="s">
        <v>94</v>
      </c>
      <c r="B6351" t="s">
        <v>20</v>
      </c>
      <c r="C6351">
        <f>_xlfn.XLOOKUP(B6351,'2.1.trackMPD'!$R$7:$R$29,'2.1.trackMPD'!$T$7:$T$29)</f>
        <v>6</v>
      </c>
      <c r="D6351">
        <v>1</v>
      </c>
      <c r="E6351" t="s">
        <v>6400</v>
      </c>
      <c r="F6351" t="s">
        <v>110</v>
      </c>
      <c r="G6351" t="s">
        <v>140</v>
      </c>
      <c r="H6351" t="s">
        <v>6398</v>
      </c>
    </row>
    <row r="6352" spans="1:8" x14ac:dyDescent="0.2">
      <c r="A6352" t="s">
        <v>94</v>
      </c>
      <c r="B6352" t="s">
        <v>20</v>
      </c>
      <c r="C6352">
        <f>_xlfn.XLOOKUP(B6352,'2.1.trackMPD'!$R$7:$R$29,'2.1.trackMPD'!$T$7:$T$29)</f>
        <v>6</v>
      </c>
      <c r="D6352">
        <v>1</v>
      </c>
      <c r="E6352" t="s">
        <v>6400</v>
      </c>
      <c r="F6352" t="s">
        <v>111</v>
      </c>
      <c r="G6352" t="s">
        <v>124</v>
      </c>
      <c r="H6352" t="s">
        <v>6398</v>
      </c>
    </row>
    <row r="6353" spans="1:8" x14ac:dyDescent="0.2">
      <c r="A6353" t="s">
        <v>94</v>
      </c>
      <c r="B6353" t="s">
        <v>20</v>
      </c>
      <c r="C6353">
        <f>_xlfn.XLOOKUP(B6353,'2.1.trackMPD'!$R$7:$R$29,'2.1.trackMPD'!$T$7:$T$29)</f>
        <v>6</v>
      </c>
      <c r="D6353">
        <v>1</v>
      </c>
      <c r="E6353" t="s">
        <v>6400</v>
      </c>
      <c r="F6353" t="s">
        <v>111</v>
      </c>
      <c r="G6353" t="s">
        <v>140</v>
      </c>
      <c r="H6353" t="s">
        <v>6398</v>
      </c>
    </row>
    <row r="6354" spans="1:8" x14ac:dyDescent="0.2">
      <c r="A6354" t="s">
        <v>94</v>
      </c>
      <c r="B6354" t="s">
        <v>20</v>
      </c>
      <c r="C6354">
        <f>_xlfn.XLOOKUP(B6354,'2.1.trackMPD'!$R$7:$R$29,'2.1.trackMPD'!$T$7:$T$29)</f>
        <v>6</v>
      </c>
      <c r="D6354">
        <v>1</v>
      </c>
      <c r="E6354" t="s">
        <v>6400</v>
      </c>
      <c r="F6354" t="s">
        <v>110</v>
      </c>
      <c r="G6354" t="s">
        <v>124</v>
      </c>
      <c r="H6354" t="s">
        <v>6399</v>
      </c>
    </row>
    <row r="6355" spans="1:8" x14ac:dyDescent="0.2">
      <c r="A6355" t="s">
        <v>94</v>
      </c>
      <c r="B6355" t="s">
        <v>20</v>
      </c>
      <c r="C6355">
        <f>_xlfn.XLOOKUP(B6355,'2.1.trackMPD'!$R$7:$R$29,'2.1.trackMPD'!$T$7:$T$29)</f>
        <v>6</v>
      </c>
      <c r="D6355">
        <v>1</v>
      </c>
      <c r="E6355" t="s">
        <v>6400</v>
      </c>
      <c r="F6355" t="s">
        <v>110</v>
      </c>
      <c r="G6355" t="s">
        <v>140</v>
      </c>
      <c r="H6355" t="s">
        <v>6399</v>
      </c>
    </row>
    <row r="6356" spans="1:8" x14ac:dyDescent="0.2">
      <c r="A6356" t="s">
        <v>94</v>
      </c>
      <c r="B6356" t="s">
        <v>20</v>
      </c>
      <c r="C6356">
        <f>_xlfn.XLOOKUP(B6356,'2.1.trackMPD'!$R$7:$R$29,'2.1.trackMPD'!$T$7:$T$29)</f>
        <v>6</v>
      </c>
      <c r="D6356">
        <v>10</v>
      </c>
      <c r="E6356" t="s">
        <v>6400</v>
      </c>
      <c r="F6356" t="s">
        <v>110</v>
      </c>
      <c r="G6356" t="s">
        <v>124</v>
      </c>
      <c r="H6356" t="s">
        <v>6398</v>
      </c>
    </row>
    <row r="6357" spans="1:8" x14ac:dyDescent="0.2">
      <c r="A6357" t="s">
        <v>94</v>
      </c>
      <c r="B6357" t="s">
        <v>20</v>
      </c>
      <c r="C6357">
        <f>_xlfn.XLOOKUP(B6357,'2.1.trackMPD'!$R$7:$R$29,'2.1.trackMPD'!$T$7:$T$29)</f>
        <v>6</v>
      </c>
      <c r="D6357">
        <v>10</v>
      </c>
      <c r="E6357" t="s">
        <v>6400</v>
      </c>
      <c r="F6357" t="s">
        <v>110</v>
      </c>
      <c r="G6357" t="s">
        <v>140</v>
      </c>
      <c r="H6357" t="s">
        <v>6398</v>
      </c>
    </row>
    <row r="6358" spans="1:8" x14ac:dyDescent="0.2">
      <c r="A6358" t="s">
        <v>94</v>
      </c>
      <c r="B6358" t="s">
        <v>20</v>
      </c>
      <c r="C6358">
        <f>_xlfn.XLOOKUP(B6358,'2.1.trackMPD'!$R$7:$R$29,'2.1.trackMPD'!$T$7:$T$29)</f>
        <v>6</v>
      </c>
      <c r="D6358">
        <v>10</v>
      </c>
      <c r="E6358" t="s">
        <v>6400</v>
      </c>
      <c r="F6358" t="s">
        <v>111</v>
      </c>
      <c r="G6358" t="s">
        <v>124</v>
      </c>
      <c r="H6358" t="s">
        <v>6398</v>
      </c>
    </row>
    <row r="6359" spans="1:8" x14ac:dyDescent="0.2">
      <c r="A6359" t="s">
        <v>94</v>
      </c>
      <c r="B6359" t="s">
        <v>20</v>
      </c>
      <c r="C6359">
        <f>_xlfn.XLOOKUP(B6359,'2.1.trackMPD'!$R$7:$R$29,'2.1.trackMPD'!$T$7:$T$29)</f>
        <v>6</v>
      </c>
      <c r="D6359">
        <v>10</v>
      </c>
      <c r="E6359" t="s">
        <v>6400</v>
      </c>
      <c r="F6359" t="s">
        <v>111</v>
      </c>
      <c r="G6359" t="s">
        <v>140</v>
      </c>
      <c r="H6359" t="s">
        <v>6398</v>
      </c>
    </row>
    <row r="6360" spans="1:8" x14ac:dyDescent="0.2">
      <c r="A6360" t="s">
        <v>94</v>
      </c>
      <c r="B6360" t="s">
        <v>20</v>
      </c>
      <c r="C6360">
        <f>_xlfn.XLOOKUP(B6360,'2.1.trackMPD'!$R$7:$R$29,'2.1.trackMPD'!$T$7:$T$29)</f>
        <v>6</v>
      </c>
      <c r="D6360">
        <v>10</v>
      </c>
      <c r="E6360" t="s">
        <v>6400</v>
      </c>
      <c r="F6360" t="s">
        <v>110</v>
      </c>
      <c r="G6360" t="s">
        <v>124</v>
      </c>
      <c r="H6360" t="s">
        <v>6399</v>
      </c>
    </row>
    <row r="6361" spans="1:8" x14ac:dyDescent="0.2">
      <c r="A6361" t="s">
        <v>94</v>
      </c>
      <c r="B6361" t="s">
        <v>20</v>
      </c>
      <c r="C6361">
        <f>_xlfn.XLOOKUP(B6361,'2.1.trackMPD'!$R$7:$R$29,'2.1.trackMPD'!$T$7:$T$29)</f>
        <v>6</v>
      </c>
      <c r="D6361">
        <v>10</v>
      </c>
      <c r="E6361" t="s">
        <v>6400</v>
      </c>
      <c r="F6361" t="s">
        <v>110</v>
      </c>
      <c r="G6361" t="s">
        <v>140</v>
      </c>
      <c r="H6361" t="s">
        <v>6399</v>
      </c>
    </row>
    <row r="6362" spans="1:8" x14ac:dyDescent="0.2">
      <c r="A6362" t="s">
        <v>94</v>
      </c>
      <c r="B6362" t="s">
        <v>20</v>
      </c>
      <c r="C6362">
        <f>_xlfn.XLOOKUP(B6362,'2.1.trackMPD'!$R$7:$R$29,'2.1.trackMPD'!$T$7:$T$29)</f>
        <v>6</v>
      </c>
      <c r="D6362">
        <v>100</v>
      </c>
      <c r="E6362" t="s">
        <v>6400</v>
      </c>
      <c r="F6362" t="s">
        <v>110</v>
      </c>
      <c r="G6362" t="s">
        <v>124</v>
      </c>
      <c r="H6362" t="s">
        <v>6398</v>
      </c>
    </row>
    <row r="6363" spans="1:8" x14ac:dyDescent="0.2">
      <c r="A6363" t="s">
        <v>94</v>
      </c>
      <c r="B6363" t="s">
        <v>20</v>
      </c>
      <c r="C6363">
        <f>_xlfn.XLOOKUP(B6363,'2.1.trackMPD'!$R$7:$R$29,'2.1.trackMPD'!$T$7:$T$29)</f>
        <v>6</v>
      </c>
      <c r="D6363">
        <v>100</v>
      </c>
      <c r="E6363" t="s">
        <v>6400</v>
      </c>
      <c r="F6363" t="s">
        <v>110</v>
      </c>
      <c r="G6363" t="s">
        <v>140</v>
      </c>
      <c r="H6363" t="s">
        <v>6398</v>
      </c>
    </row>
    <row r="6364" spans="1:8" x14ac:dyDescent="0.2">
      <c r="A6364" t="s">
        <v>94</v>
      </c>
      <c r="B6364" t="s">
        <v>20</v>
      </c>
      <c r="C6364">
        <f>_xlfn.XLOOKUP(B6364,'2.1.trackMPD'!$R$7:$R$29,'2.1.trackMPD'!$T$7:$T$29)</f>
        <v>6</v>
      </c>
      <c r="D6364">
        <v>100</v>
      </c>
      <c r="E6364" t="s">
        <v>6400</v>
      </c>
      <c r="F6364" t="s">
        <v>111</v>
      </c>
      <c r="G6364" t="s">
        <v>124</v>
      </c>
      <c r="H6364" t="s">
        <v>6398</v>
      </c>
    </row>
    <row r="6365" spans="1:8" x14ac:dyDescent="0.2">
      <c r="A6365" t="s">
        <v>94</v>
      </c>
      <c r="B6365" t="s">
        <v>20</v>
      </c>
      <c r="C6365">
        <f>_xlfn.XLOOKUP(B6365,'2.1.trackMPD'!$R$7:$R$29,'2.1.trackMPD'!$T$7:$T$29)</f>
        <v>6</v>
      </c>
      <c r="D6365">
        <v>100</v>
      </c>
      <c r="E6365" t="s">
        <v>6400</v>
      </c>
      <c r="F6365" t="s">
        <v>111</v>
      </c>
      <c r="G6365" t="s">
        <v>140</v>
      </c>
      <c r="H6365" t="s">
        <v>6398</v>
      </c>
    </row>
    <row r="6366" spans="1:8" x14ac:dyDescent="0.2">
      <c r="A6366" t="s">
        <v>94</v>
      </c>
      <c r="B6366" t="s">
        <v>20</v>
      </c>
      <c r="C6366">
        <f>_xlfn.XLOOKUP(B6366,'2.1.trackMPD'!$R$7:$R$29,'2.1.trackMPD'!$T$7:$T$29)</f>
        <v>6</v>
      </c>
      <c r="D6366">
        <v>100</v>
      </c>
      <c r="E6366" t="s">
        <v>6400</v>
      </c>
      <c r="F6366" t="s">
        <v>110</v>
      </c>
      <c r="G6366" t="s">
        <v>124</v>
      </c>
      <c r="H6366" t="s">
        <v>6399</v>
      </c>
    </row>
    <row r="6367" spans="1:8" x14ac:dyDescent="0.2">
      <c r="A6367" t="s">
        <v>94</v>
      </c>
      <c r="B6367" t="s">
        <v>20</v>
      </c>
      <c r="C6367">
        <f>_xlfn.XLOOKUP(B6367,'2.1.trackMPD'!$R$7:$R$29,'2.1.trackMPD'!$T$7:$T$29)</f>
        <v>6</v>
      </c>
      <c r="D6367">
        <v>100</v>
      </c>
      <c r="E6367" t="s">
        <v>6400</v>
      </c>
      <c r="F6367" t="s">
        <v>110</v>
      </c>
      <c r="G6367" t="s">
        <v>140</v>
      </c>
      <c r="H6367" t="s">
        <v>6399</v>
      </c>
    </row>
    <row r="6368" spans="1:8" x14ac:dyDescent="0.2">
      <c r="A6368" t="s">
        <v>94</v>
      </c>
      <c r="B6368" t="s">
        <v>20</v>
      </c>
      <c r="C6368">
        <f>_xlfn.XLOOKUP(B6368,'2.1.trackMPD'!$R$7:$R$29,'2.1.trackMPD'!$T$7:$T$29)</f>
        <v>6</v>
      </c>
      <c r="D6368">
        <v>1000</v>
      </c>
      <c r="E6368" t="s">
        <v>6400</v>
      </c>
      <c r="F6368" t="s">
        <v>110</v>
      </c>
      <c r="G6368" t="s">
        <v>124</v>
      </c>
      <c r="H6368" t="s">
        <v>6398</v>
      </c>
    </row>
    <row r="6369" spans="1:8" x14ac:dyDescent="0.2">
      <c r="A6369" t="s">
        <v>94</v>
      </c>
      <c r="B6369" t="s">
        <v>20</v>
      </c>
      <c r="C6369">
        <f>_xlfn.XLOOKUP(B6369,'2.1.trackMPD'!$R$7:$R$29,'2.1.trackMPD'!$T$7:$T$29)</f>
        <v>6</v>
      </c>
      <c r="D6369">
        <v>1000</v>
      </c>
      <c r="E6369" t="s">
        <v>6400</v>
      </c>
      <c r="F6369" t="s">
        <v>110</v>
      </c>
      <c r="G6369" t="s">
        <v>140</v>
      </c>
      <c r="H6369" t="s">
        <v>6398</v>
      </c>
    </row>
    <row r="6370" spans="1:8" x14ac:dyDescent="0.2">
      <c r="A6370" t="s">
        <v>94</v>
      </c>
      <c r="B6370" t="s">
        <v>20</v>
      </c>
      <c r="C6370">
        <f>_xlfn.XLOOKUP(B6370,'2.1.trackMPD'!$R$7:$R$29,'2.1.trackMPD'!$T$7:$T$29)</f>
        <v>6</v>
      </c>
      <c r="D6370">
        <v>1000</v>
      </c>
      <c r="E6370" t="s">
        <v>6400</v>
      </c>
      <c r="F6370" t="s">
        <v>111</v>
      </c>
      <c r="G6370" t="s">
        <v>124</v>
      </c>
      <c r="H6370" t="s">
        <v>6398</v>
      </c>
    </row>
    <row r="6371" spans="1:8" x14ac:dyDescent="0.2">
      <c r="A6371" t="s">
        <v>94</v>
      </c>
      <c r="B6371" t="s">
        <v>20</v>
      </c>
      <c r="C6371">
        <f>_xlfn.XLOOKUP(B6371,'2.1.trackMPD'!$R$7:$R$29,'2.1.trackMPD'!$T$7:$T$29)</f>
        <v>6</v>
      </c>
      <c r="D6371">
        <v>1000</v>
      </c>
      <c r="E6371" t="s">
        <v>6400</v>
      </c>
      <c r="F6371" t="s">
        <v>111</v>
      </c>
      <c r="G6371" t="s">
        <v>140</v>
      </c>
      <c r="H6371" t="s">
        <v>6398</v>
      </c>
    </row>
    <row r="6372" spans="1:8" x14ac:dyDescent="0.2">
      <c r="A6372" t="s">
        <v>94</v>
      </c>
      <c r="B6372" t="s">
        <v>20</v>
      </c>
      <c r="C6372">
        <f>_xlfn.XLOOKUP(B6372,'2.1.trackMPD'!$R$7:$R$29,'2.1.trackMPD'!$T$7:$T$29)</f>
        <v>6</v>
      </c>
      <c r="D6372">
        <v>1000</v>
      </c>
      <c r="E6372" t="s">
        <v>6400</v>
      </c>
      <c r="F6372" t="s">
        <v>110</v>
      </c>
      <c r="G6372" t="s">
        <v>124</v>
      </c>
      <c r="H6372" t="s">
        <v>6399</v>
      </c>
    </row>
    <row r="6373" spans="1:8" x14ac:dyDescent="0.2">
      <c r="A6373" t="s">
        <v>94</v>
      </c>
      <c r="B6373" t="s">
        <v>20</v>
      </c>
      <c r="C6373">
        <f>_xlfn.XLOOKUP(B6373,'2.1.trackMPD'!$R$7:$R$29,'2.1.trackMPD'!$T$7:$T$29)</f>
        <v>6</v>
      </c>
      <c r="D6373">
        <v>1000</v>
      </c>
      <c r="E6373" t="s">
        <v>6400</v>
      </c>
      <c r="F6373" t="s">
        <v>110</v>
      </c>
      <c r="G6373" t="s">
        <v>140</v>
      </c>
      <c r="H6373" t="s">
        <v>6399</v>
      </c>
    </row>
    <row r="6374" spans="1:8" x14ac:dyDescent="0.2">
      <c r="A6374" t="s">
        <v>94</v>
      </c>
      <c r="B6374" t="s">
        <v>20</v>
      </c>
      <c r="C6374">
        <f>_xlfn.XLOOKUP(B6374,'2.1.trackMPD'!$R$7:$R$29,'2.1.trackMPD'!$T$7:$T$29)</f>
        <v>6</v>
      </c>
      <c r="D6374">
        <v>5000</v>
      </c>
      <c r="E6374" t="s">
        <v>6400</v>
      </c>
      <c r="F6374" t="s">
        <v>110</v>
      </c>
      <c r="G6374" t="s">
        <v>124</v>
      </c>
      <c r="H6374" t="s">
        <v>6398</v>
      </c>
    </row>
    <row r="6375" spans="1:8" x14ac:dyDescent="0.2">
      <c r="A6375" t="s">
        <v>94</v>
      </c>
      <c r="B6375" t="s">
        <v>20</v>
      </c>
      <c r="C6375">
        <f>_xlfn.XLOOKUP(B6375,'2.1.trackMPD'!$R$7:$R$29,'2.1.trackMPD'!$T$7:$T$29)</f>
        <v>6</v>
      </c>
      <c r="D6375">
        <v>5000</v>
      </c>
      <c r="E6375" t="s">
        <v>6400</v>
      </c>
      <c r="F6375" t="s">
        <v>110</v>
      </c>
      <c r="G6375" t="s">
        <v>140</v>
      </c>
      <c r="H6375" t="s">
        <v>6398</v>
      </c>
    </row>
    <row r="6376" spans="1:8" x14ac:dyDescent="0.2">
      <c r="A6376" t="s">
        <v>94</v>
      </c>
      <c r="B6376" t="s">
        <v>20</v>
      </c>
      <c r="C6376">
        <f>_xlfn.XLOOKUP(B6376,'2.1.trackMPD'!$R$7:$R$29,'2.1.trackMPD'!$T$7:$T$29)</f>
        <v>6</v>
      </c>
      <c r="D6376">
        <v>5000</v>
      </c>
      <c r="E6376" t="s">
        <v>6400</v>
      </c>
      <c r="F6376" t="s">
        <v>111</v>
      </c>
      <c r="G6376" t="s">
        <v>124</v>
      </c>
      <c r="H6376" t="s">
        <v>6398</v>
      </c>
    </row>
    <row r="6377" spans="1:8" x14ac:dyDescent="0.2">
      <c r="A6377" t="s">
        <v>94</v>
      </c>
      <c r="B6377" t="s">
        <v>20</v>
      </c>
      <c r="C6377">
        <f>_xlfn.XLOOKUP(B6377,'2.1.trackMPD'!$R$7:$R$29,'2.1.trackMPD'!$T$7:$T$29)</f>
        <v>6</v>
      </c>
      <c r="D6377">
        <v>5000</v>
      </c>
      <c r="E6377" t="s">
        <v>6400</v>
      </c>
      <c r="F6377" t="s">
        <v>111</v>
      </c>
      <c r="G6377" t="s">
        <v>140</v>
      </c>
      <c r="H6377" t="s">
        <v>6398</v>
      </c>
    </row>
    <row r="6378" spans="1:8" x14ac:dyDescent="0.2">
      <c r="A6378" t="s">
        <v>94</v>
      </c>
      <c r="B6378" t="s">
        <v>20</v>
      </c>
      <c r="C6378">
        <f>_xlfn.XLOOKUP(B6378,'2.1.trackMPD'!$R$7:$R$29,'2.1.trackMPD'!$T$7:$T$29)</f>
        <v>6</v>
      </c>
      <c r="D6378">
        <v>5000</v>
      </c>
      <c r="E6378" t="s">
        <v>6400</v>
      </c>
      <c r="F6378" t="s">
        <v>110</v>
      </c>
      <c r="G6378" t="s">
        <v>124</v>
      </c>
      <c r="H6378" t="s">
        <v>6399</v>
      </c>
    </row>
    <row r="6379" spans="1:8" x14ac:dyDescent="0.2">
      <c r="A6379" t="s">
        <v>94</v>
      </c>
      <c r="B6379" t="s">
        <v>20</v>
      </c>
      <c r="C6379">
        <f>_xlfn.XLOOKUP(B6379,'2.1.trackMPD'!$R$7:$R$29,'2.1.trackMPD'!$T$7:$T$29)</f>
        <v>6</v>
      </c>
      <c r="D6379">
        <v>5000</v>
      </c>
      <c r="E6379" t="s">
        <v>6400</v>
      </c>
      <c r="F6379" t="s">
        <v>110</v>
      </c>
      <c r="G6379" t="s">
        <v>140</v>
      </c>
      <c r="H6379" t="s">
        <v>6399</v>
      </c>
    </row>
    <row r="6380" spans="1:8" x14ac:dyDescent="0.2">
      <c r="A6380" t="s">
        <v>94</v>
      </c>
      <c r="B6380" t="s">
        <v>20</v>
      </c>
      <c r="C6380">
        <f>_xlfn.XLOOKUP(B6380,'2.1.trackMPD'!$R$7:$R$29,'2.1.trackMPD'!$T$7:$T$29)</f>
        <v>6</v>
      </c>
      <c r="D6380">
        <v>1</v>
      </c>
      <c r="E6380" t="s">
        <v>6401</v>
      </c>
      <c r="F6380" t="s">
        <v>110</v>
      </c>
      <c r="G6380" t="s">
        <v>124</v>
      </c>
      <c r="H6380" t="s">
        <v>6398</v>
      </c>
    </row>
    <row r="6381" spans="1:8" x14ac:dyDescent="0.2">
      <c r="A6381" t="s">
        <v>94</v>
      </c>
      <c r="B6381" t="s">
        <v>20</v>
      </c>
      <c r="C6381">
        <f>_xlfn.XLOOKUP(B6381,'2.1.trackMPD'!$R$7:$R$29,'2.1.trackMPD'!$T$7:$T$29)</f>
        <v>6</v>
      </c>
      <c r="D6381">
        <v>1</v>
      </c>
      <c r="E6381" t="s">
        <v>6401</v>
      </c>
      <c r="F6381" t="s">
        <v>110</v>
      </c>
      <c r="G6381" t="s">
        <v>140</v>
      </c>
      <c r="H6381" t="s">
        <v>6398</v>
      </c>
    </row>
    <row r="6382" spans="1:8" x14ac:dyDescent="0.2">
      <c r="A6382" t="s">
        <v>94</v>
      </c>
      <c r="B6382" t="s">
        <v>20</v>
      </c>
      <c r="C6382">
        <f>_xlfn.XLOOKUP(B6382,'2.1.trackMPD'!$R$7:$R$29,'2.1.trackMPD'!$T$7:$T$29)</f>
        <v>6</v>
      </c>
      <c r="D6382">
        <v>1</v>
      </c>
      <c r="E6382" t="s">
        <v>6401</v>
      </c>
      <c r="F6382" t="s">
        <v>111</v>
      </c>
      <c r="G6382" t="s">
        <v>124</v>
      </c>
      <c r="H6382" t="s">
        <v>6398</v>
      </c>
    </row>
    <row r="6383" spans="1:8" x14ac:dyDescent="0.2">
      <c r="A6383" t="s">
        <v>94</v>
      </c>
      <c r="B6383" t="s">
        <v>20</v>
      </c>
      <c r="C6383">
        <f>_xlfn.XLOOKUP(B6383,'2.1.trackMPD'!$R$7:$R$29,'2.1.trackMPD'!$T$7:$T$29)</f>
        <v>6</v>
      </c>
      <c r="D6383">
        <v>1</v>
      </c>
      <c r="E6383" t="s">
        <v>6401</v>
      </c>
      <c r="F6383" t="s">
        <v>111</v>
      </c>
      <c r="G6383" t="s">
        <v>140</v>
      </c>
      <c r="H6383" t="s">
        <v>6398</v>
      </c>
    </row>
    <row r="6384" spans="1:8" x14ac:dyDescent="0.2">
      <c r="A6384" t="s">
        <v>94</v>
      </c>
      <c r="B6384" t="s">
        <v>20</v>
      </c>
      <c r="C6384">
        <f>_xlfn.XLOOKUP(B6384,'2.1.trackMPD'!$R$7:$R$29,'2.1.trackMPD'!$T$7:$T$29)</f>
        <v>6</v>
      </c>
      <c r="D6384">
        <v>1</v>
      </c>
      <c r="E6384" t="s">
        <v>6401</v>
      </c>
      <c r="F6384" t="s">
        <v>110</v>
      </c>
      <c r="G6384" t="s">
        <v>124</v>
      </c>
      <c r="H6384" t="s">
        <v>6399</v>
      </c>
    </row>
    <row r="6385" spans="1:8" x14ac:dyDescent="0.2">
      <c r="A6385" t="s">
        <v>94</v>
      </c>
      <c r="B6385" t="s">
        <v>20</v>
      </c>
      <c r="C6385">
        <f>_xlfn.XLOOKUP(B6385,'2.1.trackMPD'!$R$7:$R$29,'2.1.trackMPD'!$T$7:$T$29)</f>
        <v>6</v>
      </c>
      <c r="D6385">
        <v>1</v>
      </c>
      <c r="E6385" t="s">
        <v>6401</v>
      </c>
      <c r="F6385" t="s">
        <v>110</v>
      </c>
      <c r="G6385" t="s">
        <v>140</v>
      </c>
      <c r="H6385" t="s">
        <v>6399</v>
      </c>
    </row>
    <row r="6386" spans="1:8" x14ac:dyDescent="0.2">
      <c r="A6386" t="s">
        <v>94</v>
      </c>
      <c r="B6386" t="s">
        <v>20</v>
      </c>
      <c r="C6386">
        <f>_xlfn.XLOOKUP(B6386,'2.1.trackMPD'!$R$7:$R$29,'2.1.trackMPD'!$T$7:$T$29)</f>
        <v>6</v>
      </c>
      <c r="D6386">
        <v>10</v>
      </c>
      <c r="E6386" t="s">
        <v>6401</v>
      </c>
      <c r="F6386" t="s">
        <v>110</v>
      </c>
      <c r="G6386" t="s">
        <v>124</v>
      </c>
      <c r="H6386" t="s">
        <v>6398</v>
      </c>
    </row>
    <row r="6387" spans="1:8" x14ac:dyDescent="0.2">
      <c r="A6387" t="s">
        <v>94</v>
      </c>
      <c r="B6387" t="s">
        <v>20</v>
      </c>
      <c r="C6387">
        <f>_xlfn.XLOOKUP(B6387,'2.1.trackMPD'!$R$7:$R$29,'2.1.trackMPD'!$T$7:$T$29)</f>
        <v>6</v>
      </c>
      <c r="D6387">
        <v>10</v>
      </c>
      <c r="E6387" t="s">
        <v>6401</v>
      </c>
      <c r="F6387" t="s">
        <v>110</v>
      </c>
      <c r="G6387" t="s">
        <v>140</v>
      </c>
      <c r="H6387" t="s">
        <v>6398</v>
      </c>
    </row>
    <row r="6388" spans="1:8" x14ac:dyDescent="0.2">
      <c r="A6388" t="s">
        <v>94</v>
      </c>
      <c r="B6388" t="s">
        <v>20</v>
      </c>
      <c r="C6388">
        <f>_xlfn.XLOOKUP(B6388,'2.1.trackMPD'!$R$7:$R$29,'2.1.trackMPD'!$T$7:$T$29)</f>
        <v>6</v>
      </c>
      <c r="D6388">
        <v>10</v>
      </c>
      <c r="E6388" t="s">
        <v>6401</v>
      </c>
      <c r="F6388" t="s">
        <v>111</v>
      </c>
      <c r="G6388" t="s">
        <v>124</v>
      </c>
      <c r="H6388" t="s">
        <v>6398</v>
      </c>
    </row>
    <row r="6389" spans="1:8" x14ac:dyDescent="0.2">
      <c r="A6389" t="s">
        <v>94</v>
      </c>
      <c r="B6389" t="s">
        <v>20</v>
      </c>
      <c r="C6389">
        <f>_xlfn.XLOOKUP(B6389,'2.1.trackMPD'!$R$7:$R$29,'2.1.trackMPD'!$T$7:$T$29)</f>
        <v>6</v>
      </c>
      <c r="D6389">
        <v>10</v>
      </c>
      <c r="E6389" t="s">
        <v>6401</v>
      </c>
      <c r="F6389" t="s">
        <v>111</v>
      </c>
      <c r="G6389" t="s">
        <v>140</v>
      </c>
      <c r="H6389" t="s">
        <v>6398</v>
      </c>
    </row>
    <row r="6390" spans="1:8" x14ac:dyDescent="0.2">
      <c r="A6390" t="s">
        <v>94</v>
      </c>
      <c r="B6390" t="s">
        <v>20</v>
      </c>
      <c r="C6390">
        <f>_xlfn.XLOOKUP(B6390,'2.1.trackMPD'!$R$7:$R$29,'2.1.trackMPD'!$T$7:$T$29)</f>
        <v>6</v>
      </c>
      <c r="D6390">
        <v>10</v>
      </c>
      <c r="E6390" t="s">
        <v>6401</v>
      </c>
      <c r="F6390" t="s">
        <v>110</v>
      </c>
      <c r="G6390" t="s">
        <v>124</v>
      </c>
      <c r="H6390" t="s">
        <v>6399</v>
      </c>
    </row>
    <row r="6391" spans="1:8" x14ac:dyDescent="0.2">
      <c r="A6391" t="s">
        <v>94</v>
      </c>
      <c r="B6391" t="s">
        <v>20</v>
      </c>
      <c r="C6391">
        <f>_xlfn.XLOOKUP(B6391,'2.1.trackMPD'!$R$7:$R$29,'2.1.trackMPD'!$T$7:$T$29)</f>
        <v>6</v>
      </c>
      <c r="D6391">
        <v>10</v>
      </c>
      <c r="E6391" t="s">
        <v>6401</v>
      </c>
      <c r="F6391" t="s">
        <v>110</v>
      </c>
      <c r="G6391" t="s">
        <v>140</v>
      </c>
      <c r="H6391" t="s">
        <v>6399</v>
      </c>
    </row>
    <row r="6392" spans="1:8" x14ac:dyDescent="0.2">
      <c r="A6392" t="s">
        <v>94</v>
      </c>
      <c r="B6392" t="s">
        <v>20</v>
      </c>
      <c r="C6392">
        <f>_xlfn.XLOOKUP(B6392,'2.1.trackMPD'!$R$7:$R$29,'2.1.trackMPD'!$T$7:$T$29)</f>
        <v>6</v>
      </c>
      <c r="D6392">
        <v>100</v>
      </c>
      <c r="E6392" t="s">
        <v>6401</v>
      </c>
      <c r="F6392" t="s">
        <v>110</v>
      </c>
      <c r="G6392" t="s">
        <v>124</v>
      </c>
      <c r="H6392" t="s">
        <v>6398</v>
      </c>
    </row>
    <row r="6393" spans="1:8" x14ac:dyDescent="0.2">
      <c r="A6393" t="s">
        <v>94</v>
      </c>
      <c r="B6393" t="s">
        <v>20</v>
      </c>
      <c r="C6393">
        <f>_xlfn.XLOOKUP(B6393,'2.1.trackMPD'!$R$7:$R$29,'2.1.trackMPD'!$T$7:$T$29)</f>
        <v>6</v>
      </c>
      <c r="D6393">
        <v>100</v>
      </c>
      <c r="E6393" t="s">
        <v>6401</v>
      </c>
      <c r="F6393" t="s">
        <v>110</v>
      </c>
      <c r="G6393" t="s">
        <v>140</v>
      </c>
      <c r="H6393" t="s">
        <v>6398</v>
      </c>
    </row>
    <row r="6394" spans="1:8" x14ac:dyDescent="0.2">
      <c r="A6394" t="s">
        <v>94</v>
      </c>
      <c r="B6394" t="s">
        <v>20</v>
      </c>
      <c r="C6394">
        <f>_xlfn.XLOOKUP(B6394,'2.1.trackMPD'!$R$7:$R$29,'2.1.trackMPD'!$T$7:$T$29)</f>
        <v>6</v>
      </c>
      <c r="D6394">
        <v>100</v>
      </c>
      <c r="E6394" t="s">
        <v>6401</v>
      </c>
      <c r="F6394" t="s">
        <v>111</v>
      </c>
      <c r="G6394" t="s">
        <v>124</v>
      </c>
      <c r="H6394" t="s">
        <v>6398</v>
      </c>
    </row>
    <row r="6395" spans="1:8" x14ac:dyDescent="0.2">
      <c r="A6395" t="s">
        <v>94</v>
      </c>
      <c r="B6395" t="s">
        <v>20</v>
      </c>
      <c r="C6395">
        <f>_xlfn.XLOOKUP(B6395,'2.1.trackMPD'!$R$7:$R$29,'2.1.trackMPD'!$T$7:$T$29)</f>
        <v>6</v>
      </c>
      <c r="D6395">
        <v>100</v>
      </c>
      <c r="E6395" t="s">
        <v>6401</v>
      </c>
      <c r="F6395" t="s">
        <v>111</v>
      </c>
      <c r="G6395" t="s">
        <v>140</v>
      </c>
      <c r="H6395" t="s">
        <v>6398</v>
      </c>
    </row>
    <row r="6396" spans="1:8" x14ac:dyDescent="0.2">
      <c r="A6396" t="s">
        <v>94</v>
      </c>
      <c r="B6396" t="s">
        <v>20</v>
      </c>
      <c r="C6396">
        <f>_xlfn.XLOOKUP(B6396,'2.1.trackMPD'!$R$7:$R$29,'2.1.trackMPD'!$T$7:$T$29)</f>
        <v>6</v>
      </c>
      <c r="D6396">
        <v>100</v>
      </c>
      <c r="E6396" t="s">
        <v>6401</v>
      </c>
      <c r="F6396" t="s">
        <v>110</v>
      </c>
      <c r="G6396" t="s">
        <v>124</v>
      </c>
      <c r="H6396" t="s">
        <v>6399</v>
      </c>
    </row>
    <row r="6397" spans="1:8" x14ac:dyDescent="0.2">
      <c r="A6397" t="s">
        <v>94</v>
      </c>
      <c r="B6397" t="s">
        <v>20</v>
      </c>
      <c r="C6397">
        <f>_xlfn.XLOOKUP(B6397,'2.1.trackMPD'!$R$7:$R$29,'2.1.trackMPD'!$T$7:$T$29)</f>
        <v>6</v>
      </c>
      <c r="D6397">
        <v>100</v>
      </c>
      <c r="E6397" t="s">
        <v>6401</v>
      </c>
      <c r="F6397" t="s">
        <v>110</v>
      </c>
      <c r="G6397" t="s">
        <v>140</v>
      </c>
      <c r="H6397" t="s">
        <v>6399</v>
      </c>
    </row>
    <row r="6398" spans="1:8" x14ac:dyDescent="0.2">
      <c r="A6398" t="s">
        <v>94</v>
      </c>
      <c r="B6398" t="s">
        <v>167</v>
      </c>
      <c r="C6398">
        <f>_xlfn.XLOOKUP(B6398,'2.1.trackMPD'!$R$7:$R$29,'2.1.trackMPD'!$T$7:$T$29)</f>
        <v>5</v>
      </c>
      <c r="D6398">
        <v>1</v>
      </c>
      <c r="E6398" t="s">
        <v>6396</v>
      </c>
      <c r="F6398" t="s">
        <v>110</v>
      </c>
      <c r="G6398" t="s">
        <v>124</v>
      </c>
      <c r="H6398" t="s">
        <v>6398</v>
      </c>
    </row>
    <row r="6399" spans="1:8" x14ac:dyDescent="0.2">
      <c r="A6399" t="s">
        <v>94</v>
      </c>
      <c r="B6399" t="s">
        <v>167</v>
      </c>
      <c r="C6399">
        <f>_xlfn.XLOOKUP(B6399,'2.1.trackMPD'!$R$7:$R$29,'2.1.trackMPD'!$T$7:$T$29)</f>
        <v>5</v>
      </c>
      <c r="D6399">
        <v>1</v>
      </c>
      <c r="E6399" t="s">
        <v>6396</v>
      </c>
      <c r="F6399" t="s">
        <v>110</v>
      </c>
      <c r="G6399" t="s">
        <v>140</v>
      </c>
      <c r="H6399" t="s">
        <v>6398</v>
      </c>
    </row>
    <row r="6400" spans="1:8" x14ac:dyDescent="0.2">
      <c r="A6400" t="s">
        <v>94</v>
      </c>
      <c r="B6400" t="s">
        <v>167</v>
      </c>
      <c r="C6400">
        <f>_xlfn.XLOOKUP(B6400,'2.1.trackMPD'!$R$7:$R$29,'2.1.trackMPD'!$T$7:$T$29)</f>
        <v>5</v>
      </c>
      <c r="D6400">
        <v>1</v>
      </c>
      <c r="E6400" t="s">
        <v>6396</v>
      </c>
      <c r="F6400" t="s">
        <v>111</v>
      </c>
      <c r="G6400" t="s">
        <v>124</v>
      </c>
      <c r="H6400" t="s">
        <v>6398</v>
      </c>
    </row>
    <row r="6401" spans="1:8" x14ac:dyDescent="0.2">
      <c r="A6401" t="s">
        <v>94</v>
      </c>
      <c r="B6401" t="s">
        <v>167</v>
      </c>
      <c r="C6401">
        <f>_xlfn.XLOOKUP(B6401,'2.1.trackMPD'!$R$7:$R$29,'2.1.trackMPD'!$T$7:$T$29)</f>
        <v>5</v>
      </c>
      <c r="D6401">
        <v>1</v>
      </c>
      <c r="E6401" t="s">
        <v>6396</v>
      </c>
      <c r="F6401" t="s">
        <v>111</v>
      </c>
      <c r="G6401" t="s">
        <v>140</v>
      </c>
      <c r="H6401" t="s">
        <v>6398</v>
      </c>
    </row>
    <row r="6402" spans="1:8" x14ac:dyDescent="0.2">
      <c r="A6402" t="s">
        <v>94</v>
      </c>
      <c r="B6402" t="s">
        <v>167</v>
      </c>
      <c r="C6402">
        <f>_xlfn.XLOOKUP(B6402,'2.1.trackMPD'!$R$7:$R$29,'2.1.trackMPD'!$T$7:$T$29)</f>
        <v>5</v>
      </c>
      <c r="D6402">
        <v>1</v>
      </c>
      <c r="E6402" t="s">
        <v>6396</v>
      </c>
      <c r="F6402" t="s">
        <v>110</v>
      </c>
      <c r="G6402" t="s">
        <v>124</v>
      </c>
      <c r="H6402" t="s">
        <v>6399</v>
      </c>
    </row>
    <row r="6403" spans="1:8" x14ac:dyDescent="0.2">
      <c r="A6403" t="s">
        <v>94</v>
      </c>
      <c r="B6403" t="s">
        <v>167</v>
      </c>
      <c r="C6403">
        <f>_xlfn.XLOOKUP(B6403,'2.1.trackMPD'!$R$7:$R$29,'2.1.trackMPD'!$T$7:$T$29)</f>
        <v>5</v>
      </c>
      <c r="D6403">
        <v>1</v>
      </c>
      <c r="E6403" t="s">
        <v>6396</v>
      </c>
      <c r="F6403" t="s">
        <v>110</v>
      </c>
      <c r="G6403" t="s">
        <v>140</v>
      </c>
      <c r="H6403" t="s">
        <v>6399</v>
      </c>
    </row>
    <row r="6404" spans="1:8" x14ac:dyDescent="0.2">
      <c r="A6404" t="s">
        <v>94</v>
      </c>
      <c r="B6404" t="s">
        <v>167</v>
      </c>
      <c r="C6404">
        <f>_xlfn.XLOOKUP(B6404,'2.1.trackMPD'!$R$7:$R$29,'2.1.trackMPD'!$T$7:$T$29)</f>
        <v>5</v>
      </c>
      <c r="D6404">
        <v>10</v>
      </c>
      <c r="E6404" t="s">
        <v>6396</v>
      </c>
      <c r="F6404" t="s">
        <v>110</v>
      </c>
      <c r="G6404" t="s">
        <v>124</v>
      </c>
      <c r="H6404" t="s">
        <v>6398</v>
      </c>
    </row>
    <row r="6405" spans="1:8" x14ac:dyDescent="0.2">
      <c r="A6405" t="s">
        <v>94</v>
      </c>
      <c r="B6405" t="s">
        <v>167</v>
      </c>
      <c r="C6405">
        <f>_xlfn.XLOOKUP(B6405,'2.1.trackMPD'!$R$7:$R$29,'2.1.trackMPD'!$T$7:$T$29)</f>
        <v>5</v>
      </c>
      <c r="D6405">
        <v>10</v>
      </c>
      <c r="E6405" t="s">
        <v>6396</v>
      </c>
      <c r="F6405" t="s">
        <v>110</v>
      </c>
      <c r="G6405" t="s">
        <v>140</v>
      </c>
      <c r="H6405" t="s">
        <v>6398</v>
      </c>
    </row>
    <row r="6406" spans="1:8" x14ac:dyDescent="0.2">
      <c r="A6406" t="s">
        <v>94</v>
      </c>
      <c r="B6406" t="s">
        <v>167</v>
      </c>
      <c r="C6406">
        <f>_xlfn.XLOOKUP(B6406,'2.1.trackMPD'!$R$7:$R$29,'2.1.trackMPD'!$T$7:$T$29)</f>
        <v>5</v>
      </c>
      <c r="D6406">
        <v>10</v>
      </c>
      <c r="E6406" t="s">
        <v>6396</v>
      </c>
      <c r="F6406" t="s">
        <v>111</v>
      </c>
      <c r="G6406" t="s">
        <v>124</v>
      </c>
      <c r="H6406" t="s">
        <v>6398</v>
      </c>
    </row>
    <row r="6407" spans="1:8" x14ac:dyDescent="0.2">
      <c r="A6407" t="s">
        <v>94</v>
      </c>
      <c r="B6407" t="s">
        <v>167</v>
      </c>
      <c r="C6407">
        <f>_xlfn.XLOOKUP(B6407,'2.1.trackMPD'!$R$7:$R$29,'2.1.trackMPD'!$T$7:$T$29)</f>
        <v>5</v>
      </c>
      <c r="D6407">
        <v>10</v>
      </c>
      <c r="E6407" t="s">
        <v>6396</v>
      </c>
      <c r="F6407" t="s">
        <v>111</v>
      </c>
      <c r="G6407" t="s">
        <v>140</v>
      </c>
      <c r="H6407" t="s">
        <v>6398</v>
      </c>
    </row>
    <row r="6408" spans="1:8" x14ac:dyDescent="0.2">
      <c r="A6408" t="s">
        <v>94</v>
      </c>
      <c r="B6408" t="s">
        <v>167</v>
      </c>
      <c r="C6408">
        <f>_xlfn.XLOOKUP(B6408,'2.1.trackMPD'!$R$7:$R$29,'2.1.trackMPD'!$T$7:$T$29)</f>
        <v>5</v>
      </c>
      <c r="D6408">
        <v>10</v>
      </c>
      <c r="E6408" t="s">
        <v>6396</v>
      </c>
      <c r="F6408" t="s">
        <v>110</v>
      </c>
      <c r="G6408" t="s">
        <v>124</v>
      </c>
      <c r="H6408" t="s">
        <v>6399</v>
      </c>
    </row>
    <row r="6409" spans="1:8" x14ac:dyDescent="0.2">
      <c r="A6409" t="s">
        <v>94</v>
      </c>
      <c r="B6409" t="s">
        <v>167</v>
      </c>
      <c r="C6409">
        <f>_xlfn.XLOOKUP(B6409,'2.1.trackMPD'!$R$7:$R$29,'2.1.trackMPD'!$T$7:$T$29)</f>
        <v>5</v>
      </c>
      <c r="D6409">
        <v>10</v>
      </c>
      <c r="E6409" t="s">
        <v>6396</v>
      </c>
      <c r="F6409" t="s">
        <v>110</v>
      </c>
      <c r="G6409" t="s">
        <v>140</v>
      </c>
      <c r="H6409" t="s">
        <v>6399</v>
      </c>
    </row>
    <row r="6410" spans="1:8" x14ac:dyDescent="0.2">
      <c r="A6410" t="s">
        <v>94</v>
      </c>
      <c r="B6410" t="s">
        <v>167</v>
      </c>
      <c r="C6410">
        <f>_xlfn.XLOOKUP(B6410,'2.1.trackMPD'!$R$7:$R$29,'2.1.trackMPD'!$T$7:$T$29)</f>
        <v>5</v>
      </c>
      <c r="D6410">
        <v>100</v>
      </c>
      <c r="E6410" t="s">
        <v>6396</v>
      </c>
      <c r="F6410" t="s">
        <v>110</v>
      </c>
      <c r="G6410" t="s">
        <v>124</v>
      </c>
      <c r="H6410" t="s">
        <v>6398</v>
      </c>
    </row>
    <row r="6411" spans="1:8" x14ac:dyDescent="0.2">
      <c r="A6411" t="s">
        <v>94</v>
      </c>
      <c r="B6411" t="s">
        <v>167</v>
      </c>
      <c r="C6411">
        <f>_xlfn.XLOOKUP(B6411,'2.1.trackMPD'!$R$7:$R$29,'2.1.trackMPD'!$T$7:$T$29)</f>
        <v>5</v>
      </c>
      <c r="D6411">
        <v>100</v>
      </c>
      <c r="E6411" t="s">
        <v>6396</v>
      </c>
      <c r="F6411" t="s">
        <v>110</v>
      </c>
      <c r="G6411" t="s">
        <v>140</v>
      </c>
      <c r="H6411" t="s">
        <v>6398</v>
      </c>
    </row>
    <row r="6412" spans="1:8" x14ac:dyDescent="0.2">
      <c r="A6412" t="s">
        <v>94</v>
      </c>
      <c r="B6412" t="s">
        <v>167</v>
      </c>
      <c r="C6412">
        <f>_xlfn.XLOOKUP(B6412,'2.1.trackMPD'!$R$7:$R$29,'2.1.trackMPD'!$T$7:$T$29)</f>
        <v>5</v>
      </c>
      <c r="D6412">
        <v>100</v>
      </c>
      <c r="E6412" t="s">
        <v>6396</v>
      </c>
      <c r="F6412" t="s">
        <v>111</v>
      </c>
      <c r="G6412" t="s">
        <v>124</v>
      </c>
      <c r="H6412" t="s">
        <v>6398</v>
      </c>
    </row>
    <row r="6413" spans="1:8" x14ac:dyDescent="0.2">
      <c r="A6413" t="s">
        <v>94</v>
      </c>
      <c r="B6413" t="s">
        <v>167</v>
      </c>
      <c r="C6413">
        <f>_xlfn.XLOOKUP(B6413,'2.1.trackMPD'!$R$7:$R$29,'2.1.trackMPD'!$T$7:$T$29)</f>
        <v>5</v>
      </c>
      <c r="D6413">
        <v>100</v>
      </c>
      <c r="E6413" t="s">
        <v>6396</v>
      </c>
      <c r="F6413" t="s">
        <v>111</v>
      </c>
      <c r="G6413" t="s">
        <v>140</v>
      </c>
      <c r="H6413" t="s">
        <v>6398</v>
      </c>
    </row>
    <row r="6414" spans="1:8" x14ac:dyDescent="0.2">
      <c r="A6414" t="s">
        <v>94</v>
      </c>
      <c r="B6414" t="s">
        <v>167</v>
      </c>
      <c r="C6414">
        <f>_xlfn.XLOOKUP(B6414,'2.1.trackMPD'!$R$7:$R$29,'2.1.trackMPD'!$T$7:$T$29)</f>
        <v>5</v>
      </c>
      <c r="D6414">
        <v>100</v>
      </c>
      <c r="E6414" t="s">
        <v>6396</v>
      </c>
      <c r="F6414" t="s">
        <v>110</v>
      </c>
      <c r="G6414" t="s">
        <v>124</v>
      </c>
      <c r="H6414" t="s">
        <v>6399</v>
      </c>
    </row>
    <row r="6415" spans="1:8" x14ac:dyDescent="0.2">
      <c r="A6415" t="s">
        <v>94</v>
      </c>
      <c r="B6415" t="s">
        <v>167</v>
      </c>
      <c r="C6415">
        <f>_xlfn.XLOOKUP(B6415,'2.1.trackMPD'!$R$7:$R$29,'2.1.trackMPD'!$T$7:$T$29)</f>
        <v>5</v>
      </c>
      <c r="D6415">
        <v>100</v>
      </c>
      <c r="E6415" t="s">
        <v>6396</v>
      </c>
      <c r="F6415" t="s">
        <v>110</v>
      </c>
      <c r="G6415" t="s">
        <v>140</v>
      </c>
      <c r="H6415" t="s">
        <v>6399</v>
      </c>
    </row>
    <row r="6416" spans="1:8" x14ac:dyDescent="0.2">
      <c r="A6416" t="s">
        <v>94</v>
      </c>
      <c r="B6416" t="s">
        <v>167</v>
      </c>
      <c r="C6416">
        <f>_xlfn.XLOOKUP(B6416,'2.1.trackMPD'!$R$7:$R$29,'2.1.trackMPD'!$T$7:$T$29)</f>
        <v>5</v>
      </c>
      <c r="D6416">
        <v>1000</v>
      </c>
      <c r="E6416" t="s">
        <v>6396</v>
      </c>
      <c r="F6416" t="s">
        <v>110</v>
      </c>
      <c r="G6416" t="s">
        <v>124</v>
      </c>
      <c r="H6416" t="s">
        <v>6398</v>
      </c>
    </row>
    <row r="6417" spans="1:8" x14ac:dyDescent="0.2">
      <c r="A6417" t="s">
        <v>94</v>
      </c>
      <c r="B6417" t="s">
        <v>167</v>
      </c>
      <c r="C6417">
        <f>_xlfn.XLOOKUP(B6417,'2.1.trackMPD'!$R$7:$R$29,'2.1.trackMPD'!$T$7:$T$29)</f>
        <v>5</v>
      </c>
      <c r="D6417">
        <v>1000</v>
      </c>
      <c r="E6417" t="s">
        <v>6396</v>
      </c>
      <c r="F6417" t="s">
        <v>110</v>
      </c>
      <c r="G6417" t="s">
        <v>140</v>
      </c>
      <c r="H6417" t="s">
        <v>6398</v>
      </c>
    </row>
    <row r="6418" spans="1:8" x14ac:dyDescent="0.2">
      <c r="A6418" t="s">
        <v>94</v>
      </c>
      <c r="B6418" t="s">
        <v>167</v>
      </c>
      <c r="C6418">
        <f>_xlfn.XLOOKUP(B6418,'2.1.trackMPD'!$R$7:$R$29,'2.1.trackMPD'!$T$7:$T$29)</f>
        <v>5</v>
      </c>
      <c r="D6418">
        <v>1000</v>
      </c>
      <c r="E6418" t="s">
        <v>6396</v>
      </c>
      <c r="F6418" t="s">
        <v>111</v>
      </c>
      <c r="G6418" t="s">
        <v>124</v>
      </c>
      <c r="H6418" t="s">
        <v>6398</v>
      </c>
    </row>
    <row r="6419" spans="1:8" x14ac:dyDescent="0.2">
      <c r="A6419" t="s">
        <v>94</v>
      </c>
      <c r="B6419" t="s">
        <v>167</v>
      </c>
      <c r="C6419">
        <f>_xlfn.XLOOKUP(B6419,'2.1.trackMPD'!$R$7:$R$29,'2.1.trackMPD'!$T$7:$T$29)</f>
        <v>5</v>
      </c>
      <c r="D6419">
        <v>1000</v>
      </c>
      <c r="E6419" t="s">
        <v>6396</v>
      </c>
      <c r="F6419" t="s">
        <v>111</v>
      </c>
      <c r="G6419" t="s">
        <v>140</v>
      </c>
      <c r="H6419" t="s">
        <v>6398</v>
      </c>
    </row>
    <row r="6420" spans="1:8" x14ac:dyDescent="0.2">
      <c r="A6420" t="s">
        <v>94</v>
      </c>
      <c r="B6420" t="s">
        <v>167</v>
      </c>
      <c r="C6420">
        <f>_xlfn.XLOOKUP(B6420,'2.1.trackMPD'!$R$7:$R$29,'2.1.trackMPD'!$T$7:$T$29)</f>
        <v>5</v>
      </c>
      <c r="D6420">
        <v>1000</v>
      </c>
      <c r="E6420" t="s">
        <v>6396</v>
      </c>
      <c r="F6420" t="s">
        <v>110</v>
      </c>
      <c r="G6420" t="s">
        <v>124</v>
      </c>
      <c r="H6420" t="s">
        <v>6399</v>
      </c>
    </row>
    <row r="6421" spans="1:8" x14ac:dyDescent="0.2">
      <c r="A6421" t="s">
        <v>94</v>
      </c>
      <c r="B6421" t="s">
        <v>167</v>
      </c>
      <c r="C6421">
        <f>_xlfn.XLOOKUP(B6421,'2.1.trackMPD'!$R$7:$R$29,'2.1.trackMPD'!$T$7:$T$29)</f>
        <v>5</v>
      </c>
      <c r="D6421">
        <v>1000</v>
      </c>
      <c r="E6421" t="s">
        <v>6396</v>
      </c>
      <c r="F6421" t="s">
        <v>110</v>
      </c>
      <c r="G6421" t="s">
        <v>140</v>
      </c>
      <c r="H6421" t="s">
        <v>6399</v>
      </c>
    </row>
    <row r="6422" spans="1:8" x14ac:dyDescent="0.2">
      <c r="A6422" t="s">
        <v>94</v>
      </c>
      <c r="B6422" t="s">
        <v>167</v>
      </c>
      <c r="C6422">
        <f>_xlfn.XLOOKUP(B6422,'2.1.trackMPD'!$R$7:$R$29,'2.1.trackMPD'!$T$7:$T$29)</f>
        <v>5</v>
      </c>
      <c r="D6422">
        <v>5000</v>
      </c>
      <c r="E6422" t="s">
        <v>6396</v>
      </c>
      <c r="F6422" t="s">
        <v>110</v>
      </c>
      <c r="G6422" t="s">
        <v>124</v>
      </c>
      <c r="H6422" t="s">
        <v>6398</v>
      </c>
    </row>
    <row r="6423" spans="1:8" x14ac:dyDescent="0.2">
      <c r="A6423" t="s">
        <v>94</v>
      </c>
      <c r="B6423" t="s">
        <v>167</v>
      </c>
      <c r="C6423">
        <f>_xlfn.XLOOKUP(B6423,'2.1.trackMPD'!$R$7:$R$29,'2.1.trackMPD'!$T$7:$T$29)</f>
        <v>5</v>
      </c>
      <c r="D6423">
        <v>5000</v>
      </c>
      <c r="E6423" t="s">
        <v>6396</v>
      </c>
      <c r="F6423" t="s">
        <v>110</v>
      </c>
      <c r="G6423" t="s">
        <v>140</v>
      </c>
      <c r="H6423" t="s">
        <v>6398</v>
      </c>
    </row>
    <row r="6424" spans="1:8" x14ac:dyDescent="0.2">
      <c r="A6424" t="s">
        <v>94</v>
      </c>
      <c r="B6424" t="s">
        <v>167</v>
      </c>
      <c r="C6424">
        <f>_xlfn.XLOOKUP(B6424,'2.1.trackMPD'!$R$7:$R$29,'2.1.trackMPD'!$T$7:$T$29)</f>
        <v>5</v>
      </c>
      <c r="D6424">
        <v>5000</v>
      </c>
      <c r="E6424" t="s">
        <v>6396</v>
      </c>
      <c r="F6424" t="s">
        <v>111</v>
      </c>
      <c r="G6424" t="s">
        <v>124</v>
      </c>
      <c r="H6424" t="s">
        <v>6398</v>
      </c>
    </row>
    <row r="6425" spans="1:8" x14ac:dyDescent="0.2">
      <c r="A6425" t="s">
        <v>94</v>
      </c>
      <c r="B6425" t="s">
        <v>167</v>
      </c>
      <c r="C6425">
        <f>_xlfn.XLOOKUP(B6425,'2.1.trackMPD'!$R$7:$R$29,'2.1.trackMPD'!$T$7:$T$29)</f>
        <v>5</v>
      </c>
      <c r="D6425">
        <v>5000</v>
      </c>
      <c r="E6425" t="s">
        <v>6396</v>
      </c>
      <c r="F6425" t="s">
        <v>111</v>
      </c>
      <c r="G6425" t="s">
        <v>140</v>
      </c>
      <c r="H6425" t="s">
        <v>6398</v>
      </c>
    </row>
    <row r="6426" spans="1:8" x14ac:dyDescent="0.2">
      <c r="A6426" t="s">
        <v>94</v>
      </c>
      <c r="B6426" t="s">
        <v>167</v>
      </c>
      <c r="C6426">
        <f>_xlfn.XLOOKUP(B6426,'2.1.trackMPD'!$R$7:$R$29,'2.1.trackMPD'!$T$7:$T$29)</f>
        <v>5</v>
      </c>
      <c r="D6426">
        <v>5000</v>
      </c>
      <c r="E6426" t="s">
        <v>6396</v>
      </c>
      <c r="F6426" t="s">
        <v>110</v>
      </c>
      <c r="G6426" t="s">
        <v>124</v>
      </c>
      <c r="H6426" t="s">
        <v>6399</v>
      </c>
    </row>
    <row r="6427" spans="1:8" x14ac:dyDescent="0.2">
      <c r="A6427" t="s">
        <v>94</v>
      </c>
      <c r="B6427" t="s">
        <v>167</v>
      </c>
      <c r="C6427">
        <f>_xlfn.XLOOKUP(B6427,'2.1.trackMPD'!$R$7:$R$29,'2.1.trackMPD'!$T$7:$T$29)</f>
        <v>5</v>
      </c>
      <c r="D6427">
        <v>5000</v>
      </c>
      <c r="E6427" t="s">
        <v>6396</v>
      </c>
      <c r="F6427" t="s">
        <v>110</v>
      </c>
      <c r="G6427" t="s">
        <v>140</v>
      </c>
      <c r="H6427" t="s">
        <v>6399</v>
      </c>
    </row>
    <row r="6428" spans="1:8" x14ac:dyDescent="0.2">
      <c r="A6428" t="s">
        <v>94</v>
      </c>
      <c r="B6428" t="s">
        <v>167</v>
      </c>
      <c r="C6428">
        <f>_xlfn.XLOOKUP(B6428,'2.1.trackMPD'!$R$7:$R$29,'2.1.trackMPD'!$T$7:$T$29)</f>
        <v>5</v>
      </c>
      <c r="D6428">
        <v>1</v>
      </c>
      <c r="E6428" t="s">
        <v>6400</v>
      </c>
      <c r="F6428" t="s">
        <v>110</v>
      </c>
      <c r="G6428" t="s">
        <v>124</v>
      </c>
      <c r="H6428" t="s">
        <v>6398</v>
      </c>
    </row>
    <row r="6429" spans="1:8" x14ac:dyDescent="0.2">
      <c r="A6429" t="s">
        <v>94</v>
      </c>
      <c r="B6429" t="s">
        <v>167</v>
      </c>
      <c r="C6429">
        <f>_xlfn.XLOOKUP(B6429,'2.1.trackMPD'!$R$7:$R$29,'2.1.trackMPD'!$T$7:$T$29)</f>
        <v>5</v>
      </c>
      <c r="D6429">
        <v>1</v>
      </c>
      <c r="E6429" t="s">
        <v>6400</v>
      </c>
      <c r="F6429" t="s">
        <v>110</v>
      </c>
      <c r="G6429" t="s">
        <v>140</v>
      </c>
      <c r="H6429" t="s">
        <v>6398</v>
      </c>
    </row>
    <row r="6430" spans="1:8" x14ac:dyDescent="0.2">
      <c r="A6430" t="s">
        <v>94</v>
      </c>
      <c r="B6430" t="s">
        <v>167</v>
      </c>
      <c r="C6430">
        <f>_xlfn.XLOOKUP(B6430,'2.1.trackMPD'!$R$7:$R$29,'2.1.trackMPD'!$T$7:$T$29)</f>
        <v>5</v>
      </c>
      <c r="D6430">
        <v>1</v>
      </c>
      <c r="E6430" t="s">
        <v>6400</v>
      </c>
      <c r="F6430" t="s">
        <v>111</v>
      </c>
      <c r="G6430" t="s">
        <v>124</v>
      </c>
      <c r="H6430" t="s">
        <v>6398</v>
      </c>
    </row>
    <row r="6431" spans="1:8" x14ac:dyDescent="0.2">
      <c r="A6431" t="s">
        <v>94</v>
      </c>
      <c r="B6431" t="s">
        <v>167</v>
      </c>
      <c r="C6431">
        <f>_xlfn.XLOOKUP(B6431,'2.1.trackMPD'!$R$7:$R$29,'2.1.trackMPD'!$T$7:$T$29)</f>
        <v>5</v>
      </c>
      <c r="D6431">
        <v>1</v>
      </c>
      <c r="E6431" t="s">
        <v>6400</v>
      </c>
      <c r="F6431" t="s">
        <v>111</v>
      </c>
      <c r="G6431" t="s">
        <v>140</v>
      </c>
      <c r="H6431" t="s">
        <v>6398</v>
      </c>
    </row>
    <row r="6432" spans="1:8" x14ac:dyDescent="0.2">
      <c r="A6432" t="s">
        <v>94</v>
      </c>
      <c r="B6432" t="s">
        <v>167</v>
      </c>
      <c r="C6432">
        <f>_xlfn.XLOOKUP(B6432,'2.1.trackMPD'!$R$7:$R$29,'2.1.trackMPD'!$T$7:$T$29)</f>
        <v>5</v>
      </c>
      <c r="D6432">
        <v>1</v>
      </c>
      <c r="E6432" t="s">
        <v>6400</v>
      </c>
      <c r="F6432" t="s">
        <v>110</v>
      </c>
      <c r="G6432" t="s">
        <v>124</v>
      </c>
      <c r="H6432" t="s">
        <v>6399</v>
      </c>
    </row>
    <row r="6433" spans="1:8" x14ac:dyDescent="0.2">
      <c r="A6433" t="s">
        <v>94</v>
      </c>
      <c r="B6433" t="s">
        <v>167</v>
      </c>
      <c r="C6433">
        <f>_xlfn.XLOOKUP(B6433,'2.1.trackMPD'!$R$7:$R$29,'2.1.trackMPD'!$T$7:$T$29)</f>
        <v>5</v>
      </c>
      <c r="D6433">
        <v>1</v>
      </c>
      <c r="E6433" t="s">
        <v>6400</v>
      </c>
      <c r="F6433" t="s">
        <v>110</v>
      </c>
      <c r="G6433" t="s">
        <v>140</v>
      </c>
      <c r="H6433" t="s">
        <v>6399</v>
      </c>
    </row>
    <row r="6434" spans="1:8" x14ac:dyDescent="0.2">
      <c r="A6434" t="s">
        <v>94</v>
      </c>
      <c r="B6434" t="s">
        <v>167</v>
      </c>
      <c r="C6434">
        <f>_xlfn.XLOOKUP(B6434,'2.1.trackMPD'!$R$7:$R$29,'2.1.trackMPD'!$T$7:$T$29)</f>
        <v>5</v>
      </c>
      <c r="D6434">
        <v>10</v>
      </c>
      <c r="E6434" t="s">
        <v>6400</v>
      </c>
      <c r="F6434" t="s">
        <v>110</v>
      </c>
      <c r="G6434" t="s">
        <v>124</v>
      </c>
      <c r="H6434" t="s">
        <v>6398</v>
      </c>
    </row>
    <row r="6435" spans="1:8" x14ac:dyDescent="0.2">
      <c r="A6435" t="s">
        <v>94</v>
      </c>
      <c r="B6435" t="s">
        <v>167</v>
      </c>
      <c r="C6435">
        <f>_xlfn.XLOOKUP(B6435,'2.1.trackMPD'!$R$7:$R$29,'2.1.trackMPD'!$T$7:$T$29)</f>
        <v>5</v>
      </c>
      <c r="D6435">
        <v>10</v>
      </c>
      <c r="E6435" t="s">
        <v>6400</v>
      </c>
      <c r="F6435" t="s">
        <v>110</v>
      </c>
      <c r="G6435" t="s">
        <v>140</v>
      </c>
      <c r="H6435" t="s">
        <v>6398</v>
      </c>
    </row>
    <row r="6436" spans="1:8" x14ac:dyDescent="0.2">
      <c r="A6436" t="s">
        <v>94</v>
      </c>
      <c r="B6436" t="s">
        <v>167</v>
      </c>
      <c r="C6436">
        <f>_xlfn.XLOOKUP(B6436,'2.1.trackMPD'!$R$7:$R$29,'2.1.trackMPD'!$T$7:$T$29)</f>
        <v>5</v>
      </c>
      <c r="D6436">
        <v>10</v>
      </c>
      <c r="E6436" t="s">
        <v>6400</v>
      </c>
      <c r="F6436" t="s">
        <v>111</v>
      </c>
      <c r="G6436" t="s">
        <v>124</v>
      </c>
      <c r="H6436" t="s">
        <v>6398</v>
      </c>
    </row>
    <row r="6437" spans="1:8" x14ac:dyDescent="0.2">
      <c r="A6437" t="s">
        <v>94</v>
      </c>
      <c r="B6437" t="s">
        <v>167</v>
      </c>
      <c r="C6437">
        <f>_xlfn.XLOOKUP(B6437,'2.1.trackMPD'!$R$7:$R$29,'2.1.trackMPD'!$T$7:$T$29)</f>
        <v>5</v>
      </c>
      <c r="D6437">
        <v>10</v>
      </c>
      <c r="E6437" t="s">
        <v>6400</v>
      </c>
      <c r="F6437" t="s">
        <v>111</v>
      </c>
      <c r="G6437" t="s">
        <v>140</v>
      </c>
      <c r="H6437" t="s">
        <v>6398</v>
      </c>
    </row>
    <row r="6438" spans="1:8" x14ac:dyDescent="0.2">
      <c r="A6438" t="s">
        <v>94</v>
      </c>
      <c r="B6438" t="s">
        <v>167</v>
      </c>
      <c r="C6438">
        <f>_xlfn.XLOOKUP(B6438,'2.1.trackMPD'!$R$7:$R$29,'2.1.trackMPD'!$T$7:$T$29)</f>
        <v>5</v>
      </c>
      <c r="D6438">
        <v>10</v>
      </c>
      <c r="E6438" t="s">
        <v>6400</v>
      </c>
      <c r="F6438" t="s">
        <v>110</v>
      </c>
      <c r="G6438" t="s">
        <v>124</v>
      </c>
      <c r="H6438" t="s">
        <v>6399</v>
      </c>
    </row>
    <row r="6439" spans="1:8" x14ac:dyDescent="0.2">
      <c r="A6439" t="s">
        <v>94</v>
      </c>
      <c r="B6439" t="s">
        <v>167</v>
      </c>
      <c r="C6439">
        <f>_xlfn.XLOOKUP(B6439,'2.1.trackMPD'!$R$7:$R$29,'2.1.trackMPD'!$T$7:$T$29)</f>
        <v>5</v>
      </c>
      <c r="D6439">
        <v>10</v>
      </c>
      <c r="E6439" t="s">
        <v>6400</v>
      </c>
      <c r="F6439" t="s">
        <v>110</v>
      </c>
      <c r="G6439" t="s">
        <v>140</v>
      </c>
      <c r="H6439" t="s">
        <v>6399</v>
      </c>
    </row>
    <row r="6440" spans="1:8" x14ac:dyDescent="0.2">
      <c r="A6440" t="s">
        <v>94</v>
      </c>
      <c r="B6440" t="s">
        <v>167</v>
      </c>
      <c r="C6440">
        <f>_xlfn.XLOOKUP(B6440,'2.1.trackMPD'!$R$7:$R$29,'2.1.trackMPD'!$T$7:$T$29)</f>
        <v>5</v>
      </c>
      <c r="D6440">
        <v>100</v>
      </c>
      <c r="E6440" t="s">
        <v>6400</v>
      </c>
      <c r="F6440" t="s">
        <v>110</v>
      </c>
      <c r="G6440" t="s">
        <v>124</v>
      </c>
      <c r="H6440" t="s">
        <v>6398</v>
      </c>
    </row>
    <row r="6441" spans="1:8" x14ac:dyDescent="0.2">
      <c r="A6441" t="s">
        <v>94</v>
      </c>
      <c r="B6441" t="s">
        <v>167</v>
      </c>
      <c r="C6441">
        <f>_xlfn.XLOOKUP(B6441,'2.1.trackMPD'!$R$7:$R$29,'2.1.trackMPD'!$T$7:$T$29)</f>
        <v>5</v>
      </c>
      <c r="D6441">
        <v>100</v>
      </c>
      <c r="E6441" t="s">
        <v>6400</v>
      </c>
      <c r="F6441" t="s">
        <v>110</v>
      </c>
      <c r="G6441" t="s">
        <v>140</v>
      </c>
      <c r="H6441" t="s">
        <v>6398</v>
      </c>
    </row>
    <row r="6442" spans="1:8" x14ac:dyDescent="0.2">
      <c r="A6442" t="s">
        <v>94</v>
      </c>
      <c r="B6442" t="s">
        <v>167</v>
      </c>
      <c r="C6442">
        <f>_xlfn.XLOOKUP(B6442,'2.1.trackMPD'!$R$7:$R$29,'2.1.trackMPD'!$T$7:$T$29)</f>
        <v>5</v>
      </c>
      <c r="D6442">
        <v>100</v>
      </c>
      <c r="E6442" t="s">
        <v>6400</v>
      </c>
      <c r="F6442" t="s">
        <v>111</v>
      </c>
      <c r="G6442" t="s">
        <v>124</v>
      </c>
      <c r="H6442" t="s">
        <v>6398</v>
      </c>
    </row>
    <row r="6443" spans="1:8" x14ac:dyDescent="0.2">
      <c r="A6443" t="s">
        <v>94</v>
      </c>
      <c r="B6443" t="s">
        <v>167</v>
      </c>
      <c r="C6443">
        <f>_xlfn.XLOOKUP(B6443,'2.1.trackMPD'!$R$7:$R$29,'2.1.trackMPD'!$T$7:$T$29)</f>
        <v>5</v>
      </c>
      <c r="D6443">
        <v>100</v>
      </c>
      <c r="E6443" t="s">
        <v>6400</v>
      </c>
      <c r="F6443" t="s">
        <v>111</v>
      </c>
      <c r="G6443" t="s">
        <v>140</v>
      </c>
      <c r="H6443" t="s">
        <v>6398</v>
      </c>
    </row>
    <row r="6444" spans="1:8" x14ac:dyDescent="0.2">
      <c r="A6444" t="s">
        <v>94</v>
      </c>
      <c r="B6444" t="s">
        <v>167</v>
      </c>
      <c r="C6444">
        <f>_xlfn.XLOOKUP(B6444,'2.1.trackMPD'!$R$7:$R$29,'2.1.trackMPD'!$T$7:$T$29)</f>
        <v>5</v>
      </c>
      <c r="D6444">
        <v>100</v>
      </c>
      <c r="E6444" t="s">
        <v>6400</v>
      </c>
      <c r="F6444" t="s">
        <v>110</v>
      </c>
      <c r="G6444" t="s">
        <v>124</v>
      </c>
      <c r="H6444" t="s">
        <v>6399</v>
      </c>
    </row>
    <row r="6445" spans="1:8" x14ac:dyDescent="0.2">
      <c r="A6445" t="s">
        <v>94</v>
      </c>
      <c r="B6445" t="s">
        <v>167</v>
      </c>
      <c r="C6445">
        <f>_xlfn.XLOOKUP(B6445,'2.1.trackMPD'!$R$7:$R$29,'2.1.trackMPD'!$T$7:$T$29)</f>
        <v>5</v>
      </c>
      <c r="D6445">
        <v>100</v>
      </c>
      <c r="E6445" t="s">
        <v>6400</v>
      </c>
      <c r="F6445" t="s">
        <v>110</v>
      </c>
      <c r="G6445" t="s">
        <v>140</v>
      </c>
      <c r="H6445" t="s">
        <v>6399</v>
      </c>
    </row>
    <row r="6446" spans="1:8" x14ac:dyDescent="0.2">
      <c r="A6446" t="s">
        <v>94</v>
      </c>
      <c r="B6446" t="s">
        <v>167</v>
      </c>
      <c r="C6446">
        <f>_xlfn.XLOOKUP(B6446,'2.1.trackMPD'!$R$7:$R$29,'2.1.trackMPD'!$T$7:$T$29)</f>
        <v>5</v>
      </c>
      <c r="D6446">
        <v>1000</v>
      </c>
      <c r="E6446" t="s">
        <v>6400</v>
      </c>
      <c r="F6446" t="s">
        <v>110</v>
      </c>
      <c r="G6446" t="s">
        <v>124</v>
      </c>
      <c r="H6446" t="s">
        <v>6398</v>
      </c>
    </row>
    <row r="6447" spans="1:8" x14ac:dyDescent="0.2">
      <c r="A6447" t="s">
        <v>94</v>
      </c>
      <c r="B6447" t="s">
        <v>167</v>
      </c>
      <c r="C6447">
        <f>_xlfn.XLOOKUP(B6447,'2.1.trackMPD'!$R$7:$R$29,'2.1.trackMPD'!$T$7:$T$29)</f>
        <v>5</v>
      </c>
      <c r="D6447">
        <v>1000</v>
      </c>
      <c r="E6447" t="s">
        <v>6400</v>
      </c>
      <c r="F6447" t="s">
        <v>110</v>
      </c>
      <c r="G6447" t="s">
        <v>140</v>
      </c>
      <c r="H6447" t="s">
        <v>6398</v>
      </c>
    </row>
    <row r="6448" spans="1:8" x14ac:dyDescent="0.2">
      <c r="A6448" t="s">
        <v>94</v>
      </c>
      <c r="B6448" t="s">
        <v>167</v>
      </c>
      <c r="C6448">
        <f>_xlfn.XLOOKUP(B6448,'2.1.trackMPD'!$R$7:$R$29,'2.1.trackMPD'!$T$7:$T$29)</f>
        <v>5</v>
      </c>
      <c r="D6448">
        <v>1000</v>
      </c>
      <c r="E6448" t="s">
        <v>6400</v>
      </c>
      <c r="F6448" t="s">
        <v>111</v>
      </c>
      <c r="G6448" t="s">
        <v>124</v>
      </c>
      <c r="H6448" t="s">
        <v>6398</v>
      </c>
    </row>
    <row r="6449" spans="1:8" x14ac:dyDescent="0.2">
      <c r="A6449" t="s">
        <v>94</v>
      </c>
      <c r="B6449" t="s">
        <v>167</v>
      </c>
      <c r="C6449">
        <f>_xlfn.XLOOKUP(B6449,'2.1.trackMPD'!$R$7:$R$29,'2.1.trackMPD'!$T$7:$T$29)</f>
        <v>5</v>
      </c>
      <c r="D6449">
        <v>1000</v>
      </c>
      <c r="E6449" t="s">
        <v>6400</v>
      </c>
      <c r="F6449" t="s">
        <v>111</v>
      </c>
      <c r="G6449" t="s">
        <v>140</v>
      </c>
      <c r="H6449" t="s">
        <v>6398</v>
      </c>
    </row>
    <row r="6450" spans="1:8" x14ac:dyDescent="0.2">
      <c r="A6450" t="s">
        <v>94</v>
      </c>
      <c r="B6450" t="s">
        <v>167</v>
      </c>
      <c r="C6450">
        <f>_xlfn.XLOOKUP(B6450,'2.1.trackMPD'!$R$7:$R$29,'2.1.trackMPD'!$T$7:$T$29)</f>
        <v>5</v>
      </c>
      <c r="D6450">
        <v>1000</v>
      </c>
      <c r="E6450" t="s">
        <v>6400</v>
      </c>
      <c r="F6450" t="s">
        <v>110</v>
      </c>
      <c r="G6450" t="s">
        <v>124</v>
      </c>
      <c r="H6450" t="s">
        <v>6399</v>
      </c>
    </row>
    <row r="6451" spans="1:8" x14ac:dyDescent="0.2">
      <c r="A6451" t="s">
        <v>94</v>
      </c>
      <c r="B6451" t="s">
        <v>167</v>
      </c>
      <c r="C6451">
        <f>_xlfn.XLOOKUP(B6451,'2.1.trackMPD'!$R$7:$R$29,'2.1.trackMPD'!$T$7:$T$29)</f>
        <v>5</v>
      </c>
      <c r="D6451">
        <v>1000</v>
      </c>
      <c r="E6451" t="s">
        <v>6400</v>
      </c>
      <c r="F6451" t="s">
        <v>110</v>
      </c>
      <c r="G6451" t="s">
        <v>140</v>
      </c>
      <c r="H6451" t="s">
        <v>6399</v>
      </c>
    </row>
    <row r="6452" spans="1:8" x14ac:dyDescent="0.2">
      <c r="A6452" t="s">
        <v>94</v>
      </c>
      <c r="B6452" t="s">
        <v>167</v>
      </c>
      <c r="C6452">
        <f>_xlfn.XLOOKUP(B6452,'2.1.trackMPD'!$R$7:$R$29,'2.1.trackMPD'!$T$7:$T$29)</f>
        <v>5</v>
      </c>
      <c r="D6452">
        <v>5000</v>
      </c>
      <c r="E6452" t="s">
        <v>6400</v>
      </c>
      <c r="F6452" t="s">
        <v>110</v>
      </c>
      <c r="G6452" t="s">
        <v>124</v>
      </c>
      <c r="H6452" t="s">
        <v>6398</v>
      </c>
    </row>
    <row r="6453" spans="1:8" x14ac:dyDescent="0.2">
      <c r="A6453" t="s">
        <v>94</v>
      </c>
      <c r="B6453" t="s">
        <v>167</v>
      </c>
      <c r="C6453">
        <f>_xlfn.XLOOKUP(B6453,'2.1.trackMPD'!$R$7:$R$29,'2.1.trackMPD'!$T$7:$T$29)</f>
        <v>5</v>
      </c>
      <c r="D6453">
        <v>5000</v>
      </c>
      <c r="E6453" t="s">
        <v>6400</v>
      </c>
      <c r="F6453" t="s">
        <v>110</v>
      </c>
      <c r="G6453" t="s">
        <v>140</v>
      </c>
      <c r="H6453" t="s">
        <v>6398</v>
      </c>
    </row>
    <row r="6454" spans="1:8" x14ac:dyDescent="0.2">
      <c r="A6454" t="s">
        <v>94</v>
      </c>
      <c r="B6454" t="s">
        <v>167</v>
      </c>
      <c r="C6454">
        <f>_xlfn.XLOOKUP(B6454,'2.1.trackMPD'!$R$7:$R$29,'2.1.trackMPD'!$T$7:$T$29)</f>
        <v>5</v>
      </c>
      <c r="D6454">
        <v>5000</v>
      </c>
      <c r="E6454" t="s">
        <v>6400</v>
      </c>
      <c r="F6454" t="s">
        <v>111</v>
      </c>
      <c r="G6454" t="s">
        <v>124</v>
      </c>
      <c r="H6454" t="s">
        <v>6398</v>
      </c>
    </row>
    <row r="6455" spans="1:8" x14ac:dyDescent="0.2">
      <c r="A6455" t="s">
        <v>94</v>
      </c>
      <c r="B6455" t="s">
        <v>167</v>
      </c>
      <c r="C6455">
        <f>_xlfn.XLOOKUP(B6455,'2.1.trackMPD'!$R$7:$R$29,'2.1.trackMPD'!$T$7:$T$29)</f>
        <v>5</v>
      </c>
      <c r="D6455">
        <v>5000</v>
      </c>
      <c r="E6455" t="s">
        <v>6400</v>
      </c>
      <c r="F6455" t="s">
        <v>111</v>
      </c>
      <c r="G6455" t="s">
        <v>140</v>
      </c>
      <c r="H6455" t="s">
        <v>6398</v>
      </c>
    </row>
    <row r="6456" spans="1:8" x14ac:dyDescent="0.2">
      <c r="A6456" t="s">
        <v>94</v>
      </c>
      <c r="B6456" t="s">
        <v>167</v>
      </c>
      <c r="C6456">
        <f>_xlfn.XLOOKUP(B6456,'2.1.trackMPD'!$R$7:$R$29,'2.1.trackMPD'!$T$7:$T$29)</f>
        <v>5</v>
      </c>
      <c r="D6456">
        <v>5000</v>
      </c>
      <c r="E6456" t="s">
        <v>6400</v>
      </c>
      <c r="F6456" t="s">
        <v>110</v>
      </c>
      <c r="G6456" t="s">
        <v>124</v>
      </c>
      <c r="H6456" t="s">
        <v>6399</v>
      </c>
    </row>
    <row r="6457" spans="1:8" x14ac:dyDescent="0.2">
      <c r="A6457" t="s">
        <v>94</v>
      </c>
      <c r="B6457" t="s">
        <v>167</v>
      </c>
      <c r="C6457">
        <f>_xlfn.XLOOKUP(B6457,'2.1.trackMPD'!$R$7:$R$29,'2.1.trackMPD'!$T$7:$T$29)</f>
        <v>5</v>
      </c>
      <c r="D6457">
        <v>5000</v>
      </c>
      <c r="E6457" t="s">
        <v>6400</v>
      </c>
      <c r="F6457" t="s">
        <v>110</v>
      </c>
      <c r="G6457" t="s">
        <v>140</v>
      </c>
      <c r="H6457" t="s">
        <v>6399</v>
      </c>
    </row>
    <row r="6458" spans="1:8" x14ac:dyDescent="0.2">
      <c r="A6458" t="s">
        <v>94</v>
      </c>
      <c r="B6458" t="s">
        <v>167</v>
      </c>
      <c r="C6458">
        <f>_xlfn.XLOOKUP(B6458,'2.1.trackMPD'!$R$7:$R$29,'2.1.trackMPD'!$T$7:$T$29)</f>
        <v>5</v>
      </c>
      <c r="D6458">
        <v>1</v>
      </c>
      <c r="E6458" t="s">
        <v>6401</v>
      </c>
      <c r="F6458" t="s">
        <v>110</v>
      </c>
      <c r="G6458" t="s">
        <v>124</v>
      </c>
      <c r="H6458" t="s">
        <v>6398</v>
      </c>
    </row>
    <row r="6459" spans="1:8" x14ac:dyDescent="0.2">
      <c r="A6459" t="s">
        <v>94</v>
      </c>
      <c r="B6459" t="s">
        <v>167</v>
      </c>
      <c r="C6459">
        <f>_xlfn.XLOOKUP(B6459,'2.1.trackMPD'!$R$7:$R$29,'2.1.trackMPD'!$T$7:$T$29)</f>
        <v>5</v>
      </c>
      <c r="D6459">
        <v>1</v>
      </c>
      <c r="E6459" t="s">
        <v>6401</v>
      </c>
      <c r="F6459" t="s">
        <v>110</v>
      </c>
      <c r="G6459" t="s">
        <v>140</v>
      </c>
      <c r="H6459" t="s">
        <v>6398</v>
      </c>
    </row>
    <row r="6460" spans="1:8" x14ac:dyDescent="0.2">
      <c r="A6460" t="s">
        <v>94</v>
      </c>
      <c r="B6460" t="s">
        <v>167</v>
      </c>
      <c r="C6460">
        <f>_xlfn.XLOOKUP(B6460,'2.1.trackMPD'!$R$7:$R$29,'2.1.trackMPD'!$T$7:$T$29)</f>
        <v>5</v>
      </c>
      <c r="D6460">
        <v>1</v>
      </c>
      <c r="E6460" t="s">
        <v>6401</v>
      </c>
      <c r="F6460" t="s">
        <v>111</v>
      </c>
      <c r="G6460" t="s">
        <v>124</v>
      </c>
      <c r="H6460" t="s">
        <v>6398</v>
      </c>
    </row>
    <row r="6461" spans="1:8" x14ac:dyDescent="0.2">
      <c r="A6461" t="s">
        <v>94</v>
      </c>
      <c r="B6461" t="s">
        <v>167</v>
      </c>
      <c r="C6461">
        <f>_xlfn.XLOOKUP(B6461,'2.1.trackMPD'!$R$7:$R$29,'2.1.trackMPD'!$T$7:$T$29)</f>
        <v>5</v>
      </c>
      <c r="D6461">
        <v>1</v>
      </c>
      <c r="E6461" t="s">
        <v>6401</v>
      </c>
      <c r="F6461" t="s">
        <v>111</v>
      </c>
      <c r="G6461" t="s">
        <v>140</v>
      </c>
      <c r="H6461" t="s">
        <v>6398</v>
      </c>
    </row>
    <row r="6462" spans="1:8" x14ac:dyDescent="0.2">
      <c r="A6462" t="s">
        <v>94</v>
      </c>
      <c r="B6462" t="s">
        <v>167</v>
      </c>
      <c r="C6462">
        <f>_xlfn.XLOOKUP(B6462,'2.1.trackMPD'!$R$7:$R$29,'2.1.trackMPD'!$T$7:$T$29)</f>
        <v>5</v>
      </c>
      <c r="D6462">
        <v>1</v>
      </c>
      <c r="E6462" t="s">
        <v>6401</v>
      </c>
      <c r="F6462" t="s">
        <v>110</v>
      </c>
      <c r="G6462" t="s">
        <v>124</v>
      </c>
      <c r="H6462" t="s">
        <v>6399</v>
      </c>
    </row>
    <row r="6463" spans="1:8" x14ac:dyDescent="0.2">
      <c r="A6463" t="s">
        <v>94</v>
      </c>
      <c r="B6463" t="s">
        <v>167</v>
      </c>
      <c r="C6463">
        <f>_xlfn.XLOOKUP(B6463,'2.1.trackMPD'!$R$7:$R$29,'2.1.trackMPD'!$T$7:$T$29)</f>
        <v>5</v>
      </c>
      <c r="D6463">
        <v>1</v>
      </c>
      <c r="E6463" t="s">
        <v>6401</v>
      </c>
      <c r="F6463" t="s">
        <v>110</v>
      </c>
      <c r="G6463" t="s">
        <v>140</v>
      </c>
      <c r="H6463" t="s">
        <v>6399</v>
      </c>
    </row>
    <row r="6464" spans="1:8" x14ac:dyDescent="0.2">
      <c r="A6464" t="s">
        <v>94</v>
      </c>
      <c r="B6464" t="s">
        <v>167</v>
      </c>
      <c r="C6464">
        <f>_xlfn.XLOOKUP(B6464,'2.1.trackMPD'!$R$7:$R$29,'2.1.trackMPD'!$T$7:$T$29)</f>
        <v>5</v>
      </c>
      <c r="D6464">
        <v>10</v>
      </c>
      <c r="E6464" t="s">
        <v>6401</v>
      </c>
      <c r="F6464" t="s">
        <v>110</v>
      </c>
      <c r="G6464" t="s">
        <v>124</v>
      </c>
      <c r="H6464" t="s">
        <v>6398</v>
      </c>
    </row>
    <row r="6465" spans="1:8" x14ac:dyDescent="0.2">
      <c r="A6465" t="s">
        <v>94</v>
      </c>
      <c r="B6465" t="s">
        <v>167</v>
      </c>
      <c r="C6465">
        <f>_xlfn.XLOOKUP(B6465,'2.1.trackMPD'!$R$7:$R$29,'2.1.trackMPD'!$T$7:$T$29)</f>
        <v>5</v>
      </c>
      <c r="D6465">
        <v>10</v>
      </c>
      <c r="E6465" t="s">
        <v>6401</v>
      </c>
      <c r="F6465" t="s">
        <v>110</v>
      </c>
      <c r="G6465" t="s">
        <v>140</v>
      </c>
      <c r="H6465" t="s">
        <v>6398</v>
      </c>
    </row>
    <row r="6466" spans="1:8" x14ac:dyDescent="0.2">
      <c r="A6466" t="s">
        <v>94</v>
      </c>
      <c r="B6466" t="s">
        <v>167</v>
      </c>
      <c r="C6466">
        <f>_xlfn.XLOOKUP(B6466,'2.1.trackMPD'!$R$7:$R$29,'2.1.trackMPD'!$T$7:$T$29)</f>
        <v>5</v>
      </c>
      <c r="D6466">
        <v>10</v>
      </c>
      <c r="E6466" t="s">
        <v>6401</v>
      </c>
      <c r="F6466" t="s">
        <v>111</v>
      </c>
      <c r="G6466" t="s">
        <v>124</v>
      </c>
      <c r="H6466" t="s">
        <v>6398</v>
      </c>
    </row>
    <row r="6467" spans="1:8" x14ac:dyDescent="0.2">
      <c r="A6467" t="s">
        <v>94</v>
      </c>
      <c r="B6467" t="s">
        <v>167</v>
      </c>
      <c r="C6467">
        <f>_xlfn.XLOOKUP(B6467,'2.1.trackMPD'!$R$7:$R$29,'2.1.trackMPD'!$T$7:$T$29)</f>
        <v>5</v>
      </c>
      <c r="D6467">
        <v>10</v>
      </c>
      <c r="E6467" t="s">
        <v>6401</v>
      </c>
      <c r="F6467" t="s">
        <v>111</v>
      </c>
      <c r="G6467" t="s">
        <v>140</v>
      </c>
      <c r="H6467" t="s">
        <v>6398</v>
      </c>
    </row>
    <row r="6468" spans="1:8" x14ac:dyDescent="0.2">
      <c r="A6468" t="s">
        <v>94</v>
      </c>
      <c r="B6468" t="s">
        <v>167</v>
      </c>
      <c r="C6468">
        <f>_xlfn.XLOOKUP(B6468,'2.1.trackMPD'!$R$7:$R$29,'2.1.trackMPD'!$T$7:$T$29)</f>
        <v>5</v>
      </c>
      <c r="D6468">
        <v>10</v>
      </c>
      <c r="E6468" t="s">
        <v>6401</v>
      </c>
      <c r="F6468" t="s">
        <v>110</v>
      </c>
      <c r="G6468" t="s">
        <v>124</v>
      </c>
      <c r="H6468" t="s">
        <v>6399</v>
      </c>
    </row>
    <row r="6469" spans="1:8" x14ac:dyDescent="0.2">
      <c r="A6469" t="s">
        <v>94</v>
      </c>
      <c r="B6469" t="s">
        <v>167</v>
      </c>
      <c r="C6469">
        <f>_xlfn.XLOOKUP(B6469,'2.1.trackMPD'!$R$7:$R$29,'2.1.trackMPD'!$T$7:$T$29)</f>
        <v>5</v>
      </c>
      <c r="D6469">
        <v>10</v>
      </c>
      <c r="E6469" t="s">
        <v>6401</v>
      </c>
      <c r="F6469" t="s">
        <v>110</v>
      </c>
      <c r="G6469" t="s">
        <v>140</v>
      </c>
      <c r="H6469" t="s">
        <v>6399</v>
      </c>
    </row>
    <row r="6470" spans="1:8" x14ac:dyDescent="0.2">
      <c r="A6470" t="s">
        <v>94</v>
      </c>
      <c r="B6470" t="s">
        <v>167</v>
      </c>
      <c r="C6470">
        <f>_xlfn.XLOOKUP(B6470,'2.1.trackMPD'!$R$7:$R$29,'2.1.trackMPD'!$T$7:$T$29)</f>
        <v>5</v>
      </c>
      <c r="D6470">
        <v>100</v>
      </c>
      <c r="E6470" t="s">
        <v>6401</v>
      </c>
      <c r="F6470" t="s">
        <v>110</v>
      </c>
      <c r="G6470" t="s">
        <v>124</v>
      </c>
      <c r="H6470" t="s">
        <v>6398</v>
      </c>
    </row>
    <row r="6471" spans="1:8" x14ac:dyDescent="0.2">
      <c r="A6471" t="s">
        <v>94</v>
      </c>
      <c r="B6471" t="s">
        <v>167</v>
      </c>
      <c r="C6471">
        <f>_xlfn.XLOOKUP(B6471,'2.1.trackMPD'!$R$7:$R$29,'2.1.trackMPD'!$T$7:$T$29)</f>
        <v>5</v>
      </c>
      <c r="D6471">
        <v>100</v>
      </c>
      <c r="E6471" t="s">
        <v>6401</v>
      </c>
      <c r="F6471" t="s">
        <v>110</v>
      </c>
      <c r="G6471" t="s">
        <v>140</v>
      </c>
      <c r="H6471" t="s">
        <v>6398</v>
      </c>
    </row>
    <row r="6472" spans="1:8" x14ac:dyDescent="0.2">
      <c r="A6472" t="s">
        <v>94</v>
      </c>
      <c r="B6472" t="s">
        <v>167</v>
      </c>
      <c r="C6472">
        <f>_xlfn.XLOOKUP(B6472,'2.1.trackMPD'!$R$7:$R$29,'2.1.trackMPD'!$T$7:$T$29)</f>
        <v>5</v>
      </c>
      <c r="D6472">
        <v>100</v>
      </c>
      <c r="E6472" t="s">
        <v>6401</v>
      </c>
      <c r="F6472" t="s">
        <v>111</v>
      </c>
      <c r="G6472" t="s">
        <v>124</v>
      </c>
      <c r="H6472" t="s">
        <v>6398</v>
      </c>
    </row>
    <row r="6473" spans="1:8" x14ac:dyDescent="0.2">
      <c r="A6473" t="s">
        <v>94</v>
      </c>
      <c r="B6473" t="s">
        <v>167</v>
      </c>
      <c r="C6473">
        <f>_xlfn.XLOOKUP(B6473,'2.1.trackMPD'!$R$7:$R$29,'2.1.trackMPD'!$T$7:$T$29)</f>
        <v>5</v>
      </c>
      <c r="D6473">
        <v>100</v>
      </c>
      <c r="E6473" t="s">
        <v>6401</v>
      </c>
      <c r="F6473" t="s">
        <v>111</v>
      </c>
      <c r="G6473" t="s">
        <v>140</v>
      </c>
      <c r="H6473" t="s">
        <v>6398</v>
      </c>
    </row>
    <row r="6474" spans="1:8" x14ac:dyDescent="0.2">
      <c r="A6474" t="s">
        <v>94</v>
      </c>
      <c r="B6474" t="s">
        <v>167</v>
      </c>
      <c r="C6474">
        <f>_xlfn.XLOOKUP(B6474,'2.1.trackMPD'!$R$7:$R$29,'2.1.trackMPD'!$T$7:$T$29)</f>
        <v>5</v>
      </c>
      <c r="D6474">
        <v>100</v>
      </c>
      <c r="E6474" t="s">
        <v>6401</v>
      </c>
      <c r="F6474" t="s">
        <v>110</v>
      </c>
      <c r="G6474" t="s">
        <v>124</v>
      </c>
      <c r="H6474" t="s">
        <v>6399</v>
      </c>
    </row>
    <row r="6475" spans="1:8" x14ac:dyDescent="0.2">
      <c r="A6475" t="s">
        <v>94</v>
      </c>
      <c r="B6475" t="s">
        <v>167</v>
      </c>
      <c r="C6475">
        <f>_xlfn.XLOOKUP(B6475,'2.1.trackMPD'!$R$7:$R$29,'2.1.trackMPD'!$T$7:$T$29)</f>
        <v>5</v>
      </c>
      <c r="D6475">
        <v>100</v>
      </c>
      <c r="E6475" t="s">
        <v>6401</v>
      </c>
      <c r="F6475" t="s">
        <v>110</v>
      </c>
      <c r="G6475" t="s">
        <v>140</v>
      </c>
      <c r="H6475" t="s">
        <v>6399</v>
      </c>
    </row>
    <row r="6476" spans="1:8" x14ac:dyDescent="0.2">
      <c r="A6476" t="s">
        <v>94</v>
      </c>
      <c r="B6476" t="s">
        <v>168</v>
      </c>
      <c r="C6476">
        <f>_xlfn.XLOOKUP(B6476,'2.1.trackMPD'!$R$7:$R$29,'2.1.trackMPD'!$T$7:$T$29)</f>
        <v>6</v>
      </c>
      <c r="D6476">
        <v>1</v>
      </c>
      <c r="E6476" t="s">
        <v>6396</v>
      </c>
      <c r="F6476" t="s">
        <v>110</v>
      </c>
      <c r="G6476" t="s">
        <v>124</v>
      </c>
      <c r="H6476" t="s">
        <v>6398</v>
      </c>
    </row>
    <row r="6477" spans="1:8" x14ac:dyDescent="0.2">
      <c r="A6477" t="s">
        <v>94</v>
      </c>
      <c r="B6477" t="s">
        <v>168</v>
      </c>
      <c r="C6477">
        <f>_xlfn.XLOOKUP(B6477,'2.1.trackMPD'!$R$7:$R$29,'2.1.trackMPD'!$T$7:$T$29)</f>
        <v>6</v>
      </c>
      <c r="D6477">
        <v>1</v>
      </c>
      <c r="E6477" t="s">
        <v>6396</v>
      </c>
      <c r="F6477" t="s">
        <v>110</v>
      </c>
      <c r="G6477" t="s">
        <v>140</v>
      </c>
      <c r="H6477" t="s">
        <v>6398</v>
      </c>
    </row>
    <row r="6478" spans="1:8" x14ac:dyDescent="0.2">
      <c r="A6478" t="s">
        <v>94</v>
      </c>
      <c r="B6478" t="s">
        <v>168</v>
      </c>
      <c r="C6478">
        <f>_xlfn.XLOOKUP(B6478,'2.1.trackMPD'!$R$7:$R$29,'2.1.trackMPD'!$T$7:$T$29)</f>
        <v>6</v>
      </c>
      <c r="D6478">
        <v>1</v>
      </c>
      <c r="E6478" t="s">
        <v>6396</v>
      </c>
      <c r="F6478" t="s">
        <v>111</v>
      </c>
      <c r="G6478" t="s">
        <v>124</v>
      </c>
      <c r="H6478" t="s">
        <v>6398</v>
      </c>
    </row>
    <row r="6479" spans="1:8" x14ac:dyDescent="0.2">
      <c r="A6479" t="s">
        <v>94</v>
      </c>
      <c r="B6479" t="s">
        <v>168</v>
      </c>
      <c r="C6479">
        <f>_xlfn.XLOOKUP(B6479,'2.1.trackMPD'!$R$7:$R$29,'2.1.trackMPD'!$T$7:$T$29)</f>
        <v>6</v>
      </c>
      <c r="D6479">
        <v>1</v>
      </c>
      <c r="E6479" t="s">
        <v>6396</v>
      </c>
      <c r="F6479" t="s">
        <v>111</v>
      </c>
      <c r="G6479" t="s">
        <v>140</v>
      </c>
      <c r="H6479" t="s">
        <v>6398</v>
      </c>
    </row>
    <row r="6480" spans="1:8" x14ac:dyDescent="0.2">
      <c r="A6480" t="s">
        <v>94</v>
      </c>
      <c r="B6480" t="s">
        <v>168</v>
      </c>
      <c r="C6480">
        <f>_xlfn.XLOOKUP(B6480,'2.1.trackMPD'!$R$7:$R$29,'2.1.trackMPD'!$T$7:$T$29)</f>
        <v>6</v>
      </c>
      <c r="D6480">
        <v>1</v>
      </c>
      <c r="E6480" t="s">
        <v>6396</v>
      </c>
      <c r="F6480" t="s">
        <v>110</v>
      </c>
      <c r="G6480" t="s">
        <v>124</v>
      </c>
      <c r="H6480" t="s">
        <v>6399</v>
      </c>
    </row>
    <row r="6481" spans="1:8" x14ac:dyDescent="0.2">
      <c r="A6481" t="s">
        <v>94</v>
      </c>
      <c r="B6481" t="s">
        <v>168</v>
      </c>
      <c r="C6481">
        <f>_xlfn.XLOOKUP(B6481,'2.1.trackMPD'!$R$7:$R$29,'2.1.trackMPD'!$T$7:$T$29)</f>
        <v>6</v>
      </c>
      <c r="D6481">
        <v>1</v>
      </c>
      <c r="E6481" t="s">
        <v>6396</v>
      </c>
      <c r="F6481" t="s">
        <v>110</v>
      </c>
      <c r="G6481" t="s">
        <v>140</v>
      </c>
      <c r="H6481" t="s">
        <v>6399</v>
      </c>
    </row>
    <row r="6482" spans="1:8" x14ac:dyDescent="0.2">
      <c r="A6482" t="s">
        <v>94</v>
      </c>
      <c r="B6482" t="s">
        <v>168</v>
      </c>
      <c r="C6482">
        <f>_xlfn.XLOOKUP(B6482,'2.1.trackMPD'!$R$7:$R$29,'2.1.trackMPD'!$T$7:$T$29)</f>
        <v>6</v>
      </c>
      <c r="D6482">
        <v>10</v>
      </c>
      <c r="E6482" t="s">
        <v>6396</v>
      </c>
      <c r="F6482" t="s">
        <v>110</v>
      </c>
      <c r="G6482" t="s">
        <v>124</v>
      </c>
      <c r="H6482" t="s">
        <v>6398</v>
      </c>
    </row>
    <row r="6483" spans="1:8" x14ac:dyDescent="0.2">
      <c r="A6483" t="s">
        <v>94</v>
      </c>
      <c r="B6483" t="s">
        <v>168</v>
      </c>
      <c r="C6483">
        <f>_xlfn.XLOOKUP(B6483,'2.1.trackMPD'!$R$7:$R$29,'2.1.trackMPD'!$T$7:$T$29)</f>
        <v>6</v>
      </c>
      <c r="D6483">
        <v>10</v>
      </c>
      <c r="E6483" t="s">
        <v>6396</v>
      </c>
      <c r="F6483" t="s">
        <v>110</v>
      </c>
      <c r="G6483" t="s">
        <v>140</v>
      </c>
      <c r="H6483" t="s">
        <v>6398</v>
      </c>
    </row>
    <row r="6484" spans="1:8" x14ac:dyDescent="0.2">
      <c r="A6484" t="s">
        <v>94</v>
      </c>
      <c r="B6484" t="s">
        <v>168</v>
      </c>
      <c r="C6484">
        <f>_xlfn.XLOOKUP(B6484,'2.1.trackMPD'!$R$7:$R$29,'2.1.trackMPD'!$T$7:$T$29)</f>
        <v>6</v>
      </c>
      <c r="D6484">
        <v>10</v>
      </c>
      <c r="E6484" t="s">
        <v>6396</v>
      </c>
      <c r="F6484" t="s">
        <v>111</v>
      </c>
      <c r="G6484" t="s">
        <v>124</v>
      </c>
      <c r="H6484" t="s">
        <v>6398</v>
      </c>
    </row>
    <row r="6485" spans="1:8" x14ac:dyDescent="0.2">
      <c r="A6485" t="s">
        <v>94</v>
      </c>
      <c r="B6485" t="s">
        <v>168</v>
      </c>
      <c r="C6485">
        <f>_xlfn.XLOOKUP(B6485,'2.1.trackMPD'!$R$7:$R$29,'2.1.trackMPD'!$T$7:$T$29)</f>
        <v>6</v>
      </c>
      <c r="D6485">
        <v>10</v>
      </c>
      <c r="E6485" t="s">
        <v>6396</v>
      </c>
      <c r="F6485" t="s">
        <v>111</v>
      </c>
      <c r="G6485" t="s">
        <v>140</v>
      </c>
      <c r="H6485" t="s">
        <v>6398</v>
      </c>
    </row>
    <row r="6486" spans="1:8" x14ac:dyDescent="0.2">
      <c r="A6486" t="s">
        <v>94</v>
      </c>
      <c r="B6486" t="s">
        <v>168</v>
      </c>
      <c r="C6486">
        <f>_xlfn.XLOOKUP(B6486,'2.1.trackMPD'!$R$7:$R$29,'2.1.trackMPD'!$T$7:$T$29)</f>
        <v>6</v>
      </c>
      <c r="D6486">
        <v>10</v>
      </c>
      <c r="E6486" t="s">
        <v>6396</v>
      </c>
      <c r="F6486" t="s">
        <v>110</v>
      </c>
      <c r="G6486" t="s">
        <v>124</v>
      </c>
      <c r="H6486" t="s">
        <v>6399</v>
      </c>
    </row>
    <row r="6487" spans="1:8" x14ac:dyDescent="0.2">
      <c r="A6487" t="s">
        <v>94</v>
      </c>
      <c r="B6487" t="s">
        <v>168</v>
      </c>
      <c r="C6487">
        <f>_xlfn.XLOOKUP(B6487,'2.1.trackMPD'!$R$7:$R$29,'2.1.trackMPD'!$T$7:$T$29)</f>
        <v>6</v>
      </c>
      <c r="D6487">
        <v>10</v>
      </c>
      <c r="E6487" t="s">
        <v>6396</v>
      </c>
      <c r="F6487" t="s">
        <v>110</v>
      </c>
      <c r="G6487" t="s">
        <v>140</v>
      </c>
      <c r="H6487" t="s">
        <v>6399</v>
      </c>
    </row>
    <row r="6488" spans="1:8" x14ac:dyDescent="0.2">
      <c r="A6488" t="s">
        <v>94</v>
      </c>
      <c r="B6488" t="s">
        <v>168</v>
      </c>
      <c r="C6488">
        <f>_xlfn.XLOOKUP(B6488,'2.1.trackMPD'!$R$7:$R$29,'2.1.trackMPD'!$T$7:$T$29)</f>
        <v>6</v>
      </c>
      <c r="D6488">
        <v>100</v>
      </c>
      <c r="E6488" t="s">
        <v>6396</v>
      </c>
      <c r="F6488" t="s">
        <v>110</v>
      </c>
      <c r="G6488" t="s">
        <v>124</v>
      </c>
      <c r="H6488" t="s">
        <v>6398</v>
      </c>
    </row>
    <row r="6489" spans="1:8" x14ac:dyDescent="0.2">
      <c r="A6489" t="s">
        <v>94</v>
      </c>
      <c r="B6489" t="s">
        <v>168</v>
      </c>
      <c r="C6489">
        <f>_xlfn.XLOOKUP(B6489,'2.1.trackMPD'!$R$7:$R$29,'2.1.trackMPD'!$T$7:$T$29)</f>
        <v>6</v>
      </c>
      <c r="D6489">
        <v>100</v>
      </c>
      <c r="E6489" t="s">
        <v>6396</v>
      </c>
      <c r="F6489" t="s">
        <v>110</v>
      </c>
      <c r="G6489" t="s">
        <v>140</v>
      </c>
      <c r="H6489" t="s">
        <v>6398</v>
      </c>
    </row>
    <row r="6490" spans="1:8" x14ac:dyDescent="0.2">
      <c r="A6490" t="s">
        <v>94</v>
      </c>
      <c r="B6490" t="s">
        <v>168</v>
      </c>
      <c r="C6490">
        <f>_xlfn.XLOOKUP(B6490,'2.1.trackMPD'!$R$7:$R$29,'2.1.trackMPD'!$T$7:$T$29)</f>
        <v>6</v>
      </c>
      <c r="D6490">
        <v>100</v>
      </c>
      <c r="E6490" t="s">
        <v>6396</v>
      </c>
      <c r="F6490" t="s">
        <v>111</v>
      </c>
      <c r="G6490" t="s">
        <v>124</v>
      </c>
      <c r="H6490" t="s">
        <v>6398</v>
      </c>
    </row>
    <row r="6491" spans="1:8" x14ac:dyDescent="0.2">
      <c r="A6491" t="s">
        <v>94</v>
      </c>
      <c r="B6491" t="s">
        <v>168</v>
      </c>
      <c r="C6491">
        <f>_xlfn.XLOOKUP(B6491,'2.1.trackMPD'!$R$7:$R$29,'2.1.trackMPD'!$T$7:$T$29)</f>
        <v>6</v>
      </c>
      <c r="D6491">
        <v>100</v>
      </c>
      <c r="E6491" t="s">
        <v>6396</v>
      </c>
      <c r="F6491" t="s">
        <v>111</v>
      </c>
      <c r="G6491" t="s">
        <v>140</v>
      </c>
      <c r="H6491" t="s">
        <v>6398</v>
      </c>
    </row>
    <row r="6492" spans="1:8" x14ac:dyDescent="0.2">
      <c r="A6492" t="s">
        <v>94</v>
      </c>
      <c r="B6492" t="s">
        <v>168</v>
      </c>
      <c r="C6492">
        <f>_xlfn.XLOOKUP(B6492,'2.1.trackMPD'!$R$7:$R$29,'2.1.trackMPD'!$T$7:$T$29)</f>
        <v>6</v>
      </c>
      <c r="D6492">
        <v>100</v>
      </c>
      <c r="E6492" t="s">
        <v>6396</v>
      </c>
      <c r="F6492" t="s">
        <v>110</v>
      </c>
      <c r="G6492" t="s">
        <v>124</v>
      </c>
      <c r="H6492" t="s">
        <v>6399</v>
      </c>
    </row>
    <row r="6493" spans="1:8" x14ac:dyDescent="0.2">
      <c r="A6493" t="s">
        <v>94</v>
      </c>
      <c r="B6493" t="s">
        <v>168</v>
      </c>
      <c r="C6493">
        <f>_xlfn.XLOOKUP(B6493,'2.1.trackMPD'!$R$7:$R$29,'2.1.trackMPD'!$T$7:$T$29)</f>
        <v>6</v>
      </c>
      <c r="D6493">
        <v>100</v>
      </c>
      <c r="E6493" t="s">
        <v>6396</v>
      </c>
      <c r="F6493" t="s">
        <v>110</v>
      </c>
      <c r="G6493" t="s">
        <v>140</v>
      </c>
      <c r="H6493" t="s">
        <v>6399</v>
      </c>
    </row>
    <row r="6494" spans="1:8" x14ac:dyDescent="0.2">
      <c r="A6494" t="s">
        <v>94</v>
      </c>
      <c r="B6494" t="s">
        <v>168</v>
      </c>
      <c r="C6494">
        <f>_xlfn.XLOOKUP(B6494,'2.1.trackMPD'!$R$7:$R$29,'2.1.trackMPD'!$T$7:$T$29)</f>
        <v>6</v>
      </c>
      <c r="D6494">
        <v>1000</v>
      </c>
      <c r="E6494" t="s">
        <v>6396</v>
      </c>
      <c r="F6494" t="s">
        <v>110</v>
      </c>
      <c r="G6494" t="s">
        <v>124</v>
      </c>
      <c r="H6494" t="s">
        <v>6398</v>
      </c>
    </row>
    <row r="6495" spans="1:8" x14ac:dyDescent="0.2">
      <c r="A6495" t="s">
        <v>94</v>
      </c>
      <c r="B6495" t="s">
        <v>168</v>
      </c>
      <c r="C6495">
        <f>_xlfn.XLOOKUP(B6495,'2.1.trackMPD'!$R$7:$R$29,'2.1.trackMPD'!$T$7:$T$29)</f>
        <v>6</v>
      </c>
      <c r="D6495">
        <v>1000</v>
      </c>
      <c r="E6495" t="s">
        <v>6396</v>
      </c>
      <c r="F6495" t="s">
        <v>110</v>
      </c>
      <c r="G6495" t="s">
        <v>140</v>
      </c>
      <c r="H6495" t="s">
        <v>6398</v>
      </c>
    </row>
    <row r="6496" spans="1:8" x14ac:dyDescent="0.2">
      <c r="A6496" t="s">
        <v>94</v>
      </c>
      <c r="B6496" t="s">
        <v>168</v>
      </c>
      <c r="C6496">
        <f>_xlfn.XLOOKUP(B6496,'2.1.trackMPD'!$R$7:$R$29,'2.1.trackMPD'!$T$7:$T$29)</f>
        <v>6</v>
      </c>
      <c r="D6496">
        <v>1000</v>
      </c>
      <c r="E6496" t="s">
        <v>6396</v>
      </c>
      <c r="F6496" t="s">
        <v>111</v>
      </c>
      <c r="G6496" t="s">
        <v>124</v>
      </c>
      <c r="H6496" t="s">
        <v>6398</v>
      </c>
    </row>
    <row r="6497" spans="1:8" x14ac:dyDescent="0.2">
      <c r="A6497" t="s">
        <v>94</v>
      </c>
      <c r="B6497" t="s">
        <v>168</v>
      </c>
      <c r="C6497">
        <f>_xlfn.XLOOKUP(B6497,'2.1.trackMPD'!$R$7:$R$29,'2.1.trackMPD'!$T$7:$T$29)</f>
        <v>6</v>
      </c>
      <c r="D6497">
        <v>1000</v>
      </c>
      <c r="E6497" t="s">
        <v>6396</v>
      </c>
      <c r="F6497" t="s">
        <v>111</v>
      </c>
      <c r="G6497" t="s">
        <v>140</v>
      </c>
      <c r="H6497" t="s">
        <v>6398</v>
      </c>
    </row>
    <row r="6498" spans="1:8" x14ac:dyDescent="0.2">
      <c r="A6498" t="s">
        <v>94</v>
      </c>
      <c r="B6498" t="s">
        <v>168</v>
      </c>
      <c r="C6498">
        <f>_xlfn.XLOOKUP(B6498,'2.1.trackMPD'!$R$7:$R$29,'2.1.trackMPD'!$T$7:$T$29)</f>
        <v>6</v>
      </c>
      <c r="D6498">
        <v>1000</v>
      </c>
      <c r="E6498" t="s">
        <v>6396</v>
      </c>
      <c r="F6498" t="s">
        <v>110</v>
      </c>
      <c r="G6498" t="s">
        <v>124</v>
      </c>
      <c r="H6498" t="s">
        <v>6399</v>
      </c>
    </row>
    <row r="6499" spans="1:8" x14ac:dyDescent="0.2">
      <c r="A6499" t="s">
        <v>94</v>
      </c>
      <c r="B6499" t="s">
        <v>168</v>
      </c>
      <c r="C6499">
        <f>_xlfn.XLOOKUP(B6499,'2.1.trackMPD'!$R$7:$R$29,'2.1.trackMPD'!$T$7:$T$29)</f>
        <v>6</v>
      </c>
      <c r="D6499">
        <v>1000</v>
      </c>
      <c r="E6499" t="s">
        <v>6396</v>
      </c>
      <c r="F6499" t="s">
        <v>110</v>
      </c>
      <c r="G6499" t="s">
        <v>140</v>
      </c>
      <c r="H6499" t="s">
        <v>6399</v>
      </c>
    </row>
    <row r="6500" spans="1:8" x14ac:dyDescent="0.2">
      <c r="A6500" t="s">
        <v>94</v>
      </c>
      <c r="B6500" t="s">
        <v>168</v>
      </c>
      <c r="C6500">
        <f>_xlfn.XLOOKUP(B6500,'2.1.trackMPD'!$R$7:$R$29,'2.1.trackMPD'!$T$7:$T$29)</f>
        <v>6</v>
      </c>
      <c r="D6500">
        <v>5000</v>
      </c>
      <c r="E6500" t="s">
        <v>6396</v>
      </c>
      <c r="F6500" t="s">
        <v>110</v>
      </c>
      <c r="G6500" t="s">
        <v>124</v>
      </c>
      <c r="H6500" t="s">
        <v>6398</v>
      </c>
    </row>
    <row r="6501" spans="1:8" x14ac:dyDescent="0.2">
      <c r="A6501" t="s">
        <v>94</v>
      </c>
      <c r="B6501" t="s">
        <v>168</v>
      </c>
      <c r="C6501">
        <f>_xlfn.XLOOKUP(B6501,'2.1.trackMPD'!$R$7:$R$29,'2.1.trackMPD'!$T$7:$T$29)</f>
        <v>6</v>
      </c>
      <c r="D6501">
        <v>5000</v>
      </c>
      <c r="E6501" t="s">
        <v>6396</v>
      </c>
      <c r="F6501" t="s">
        <v>110</v>
      </c>
      <c r="G6501" t="s">
        <v>140</v>
      </c>
      <c r="H6501" t="s">
        <v>6398</v>
      </c>
    </row>
    <row r="6502" spans="1:8" x14ac:dyDescent="0.2">
      <c r="A6502" t="s">
        <v>94</v>
      </c>
      <c r="B6502" t="s">
        <v>168</v>
      </c>
      <c r="C6502">
        <f>_xlfn.XLOOKUP(B6502,'2.1.trackMPD'!$R$7:$R$29,'2.1.trackMPD'!$T$7:$T$29)</f>
        <v>6</v>
      </c>
      <c r="D6502">
        <v>5000</v>
      </c>
      <c r="E6502" t="s">
        <v>6396</v>
      </c>
      <c r="F6502" t="s">
        <v>111</v>
      </c>
      <c r="G6502" t="s">
        <v>124</v>
      </c>
      <c r="H6502" t="s">
        <v>6398</v>
      </c>
    </row>
    <row r="6503" spans="1:8" x14ac:dyDescent="0.2">
      <c r="A6503" t="s">
        <v>94</v>
      </c>
      <c r="B6503" t="s">
        <v>168</v>
      </c>
      <c r="C6503">
        <f>_xlfn.XLOOKUP(B6503,'2.1.trackMPD'!$R$7:$R$29,'2.1.trackMPD'!$T$7:$T$29)</f>
        <v>6</v>
      </c>
      <c r="D6503">
        <v>5000</v>
      </c>
      <c r="E6503" t="s">
        <v>6396</v>
      </c>
      <c r="F6503" t="s">
        <v>111</v>
      </c>
      <c r="G6503" t="s">
        <v>140</v>
      </c>
      <c r="H6503" t="s">
        <v>6398</v>
      </c>
    </row>
    <row r="6504" spans="1:8" x14ac:dyDescent="0.2">
      <c r="A6504" t="s">
        <v>94</v>
      </c>
      <c r="B6504" t="s">
        <v>168</v>
      </c>
      <c r="C6504">
        <f>_xlfn.XLOOKUP(B6504,'2.1.trackMPD'!$R$7:$R$29,'2.1.trackMPD'!$T$7:$T$29)</f>
        <v>6</v>
      </c>
      <c r="D6504">
        <v>5000</v>
      </c>
      <c r="E6504" t="s">
        <v>6396</v>
      </c>
      <c r="F6504" t="s">
        <v>110</v>
      </c>
      <c r="G6504" t="s">
        <v>124</v>
      </c>
      <c r="H6504" t="s">
        <v>6399</v>
      </c>
    </row>
    <row r="6505" spans="1:8" x14ac:dyDescent="0.2">
      <c r="A6505" t="s">
        <v>94</v>
      </c>
      <c r="B6505" t="s">
        <v>168</v>
      </c>
      <c r="C6505">
        <f>_xlfn.XLOOKUP(B6505,'2.1.trackMPD'!$R$7:$R$29,'2.1.trackMPD'!$T$7:$T$29)</f>
        <v>6</v>
      </c>
      <c r="D6505">
        <v>5000</v>
      </c>
      <c r="E6505" t="s">
        <v>6396</v>
      </c>
      <c r="F6505" t="s">
        <v>110</v>
      </c>
      <c r="G6505" t="s">
        <v>140</v>
      </c>
      <c r="H6505" t="s">
        <v>6399</v>
      </c>
    </row>
    <row r="6506" spans="1:8" x14ac:dyDescent="0.2">
      <c r="A6506" t="s">
        <v>94</v>
      </c>
      <c r="B6506" t="s">
        <v>168</v>
      </c>
      <c r="C6506">
        <f>_xlfn.XLOOKUP(B6506,'2.1.trackMPD'!$R$7:$R$29,'2.1.trackMPD'!$T$7:$T$29)</f>
        <v>6</v>
      </c>
      <c r="D6506">
        <v>1</v>
      </c>
      <c r="E6506" t="s">
        <v>6400</v>
      </c>
      <c r="F6506" t="s">
        <v>110</v>
      </c>
      <c r="G6506" t="s">
        <v>124</v>
      </c>
      <c r="H6506" t="s">
        <v>6398</v>
      </c>
    </row>
    <row r="6507" spans="1:8" x14ac:dyDescent="0.2">
      <c r="A6507" t="s">
        <v>94</v>
      </c>
      <c r="B6507" t="s">
        <v>168</v>
      </c>
      <c r="C6507">
        <f>_xlfn.XLOOKUP(B6507,'2.1.trackMPD'!$R$7:$R$29,'2.1.trackMPD'!$T$7:$T$29)</f>
        <v>6</v>
      </c>
      <c r="D6507">
        <v>1</v>
      </c>
      <c r="E6507" t="s">
        <v>6400</v>
      </c>
      <c r="F6507" t="s">
        <v>110</v>
      </c>
      <c r="G6507" t="s">
        <v>140</v>
      </c>
      <c r="H6507" t="s">
        <v>6398</v>
      </c>
    </row>
    <row r="6508" spans="1:8" x14ac:dyDescent="0.2">
      <c r="A6508" t="s">
        <v>94</v>
      </c>
      <c r="B6508" t="s">
        <v>168</v>
      </c>
      <c r="C6508">
        <f>_xlfn.XLOOKUP(B6508,'2.1.trackMPD'!$R$7:$R$29,'2.1.trackMPD'!$T$7:$T$29)</f>
        <v>6</v>
      </c>
      <c r="D6508">
        <v>1</v>
      </c>
      <c r="E6508" t="s">
        <v>6400</v>
      </c>
      <c r="F6508" t="s">
        <v>111</v>
      </c>
      <c r="G6508" t="s">
        <v>124</v>
      </c>
      <c r="H6508" t="s">
        <v>6398</v>
      </c>
    </row>
    <row r="6509" spans="1:8" x14ac:dyDescent="0.2">
      <c r="A6509" t="s">
        <v>94</v>
      </c>
      <c r="B6509" t="s">
        <v>168</v>
      </c>
      <c r="C6509">
        <f>_xlfn.XLOOKUP(B6509,'2.1.trackMPD'!$R$7:$R$29,'2.1.trackMPD'!$T$7:$T$29)</f>
        <v>6</v>
      </c>
      <c r="D6509">
        <v>1</v>
      </c>
      <c r="E6509" t="s">
        <v>6400</v>
      </c>
      <c r="F6509" t="s">
        <v>111</v>
      </c>
      <c r="G6509" t="s">
        <v>140</v>
      </c>
      <c r="H6509" t="s">
        <v>6398</v>
      </c>
    </row>
    <row r="6510" spans="1:8" x14ac:dyDescent="0.2">
      <c r="A6510" t="s">
        <v>94</v>
      </c>
      <c r="B6510" t="s">
        <v>168</v>
      </c>
      <c r="C6510">
        <f>_xlfn.XLOOKUP(B6510,'2.1.trackMPD'!$R$7:$R$29,'2.1.trackMPD'!$T$7:$T$29)</f>
        <v>6</v>
      </c>
      <c r="D6510">
        <v>1</v>
      </c>
      <c r="E6510" t="s">
        <v>6400</v>
      </c>
      <c r="F6510" t="s">
        <v>110</v>
      </c>
      <c r="G6510" t="s">
        <v>124</v>
      </c>
      <c r="H6510" t="s">
        <v>6399</v>
      </c>
    </row>
    <row r="6511" spans="1:8" x14ac:dyDescent="0.2">
      <c r="A6511" t="s">
        <v>94</v>
      </c>
      <c r="B6511" t="s">
        <v>168</v>
      </c>
      <c r="C6511">
        <f>_xlfn.XLOOKUP(B6511,'2.1.trackMPD'!$R$7:$R$29,'2.1.trackMPD'!$T$7:$T$29)</f>
        <v>6</v>
      </c>
      <c r="D6511">
        <v>1</v>
      </c>
      <c r="E6511" t="s">
        <v>6400</v>
      </c>
      <c r="F6511" t="s">
        <v>110</v>
      </c>
      <c r="G6511" t="s">
        <v>140</v>
      </c>
      <c r="H6511" t="s">
        <v>6399</v>
      </c>
    </row>
    <row r="6512" spans="1:8" x14ac:dyDescent="0.2">
      <c r="A6512" t="s">
        <v>94</v>
      </c>
      <c r="B6512" t="s">
        <v>168</v>
      </c>
      <c r="C6512">
        <f>_xlfn.XLOOKUP(B6512,'2.1.trackMPD'!$R$7:$R$29,'2.1.trackMPD'!$T$7:$T$29)</f>
        <v>6</v>
      </c>
      <c r="D6512">
        <v>10</v>
      </c>
      <c r="E6512" t="s">
        <v>6400</v>
      </c>
      <c r="F6512" t="s">
        <v>110</v>
      </c>
      <c r="G6512" t="s">
        <v>124</v>
      </c>
      <c r="H6512" t="s">
        <v>6398</v>
      </c>
    </row>
    <row r="6513" spans="1:8" x14ac:dyDescent="0.2">
      <c r="A6513" t="s">
        <v>94</v>
      </c>
      <c r="B6513" t="s">
        <v>168</v>
      </c>
      <c r="C6513">
        <f>_xlfn.XLOOKUP(B6513,'2.1.trackMPD'!$R$7:$R$29,'2.1.trackMPD'!$T$7:$T$29)</f>
        <v>6</v>
      </c>
      <c r="D6513">
        <v>10</v>
      </c>
      <c r="E6513" t="s">
        <v>6400</v>
      </c>
      <c r="F6513" t="s">
        <v>110</v>
      </c>
      <c r="G6513" t="s">
        <v>140</v>
      </c>
      <c r="H6513" t="s">
        <v>6398</v>
      </c>
    </row>
    <row r="6514" spans="1:8" x14ac:dyDescent="0.2">
      <c r="A6514" t="s">
        <v>94</v>
      </c>
      <c r="B6514" t="s">
        <v>168</v>
      </c>
      <c r="C6514">
        <f>_xlfn.XLOOKUP(B6514,'2.1.trackMPD'!$R$7:$R$29,'2.1.trackMPD'!$T$7:$T$29)</f>
        <v>6</v>
      </c>
      <c r="D6514">
        <v>10</v>
      </c>
      <c r="E6514" t="s">
        <v>6400</v>
      </c>
      <c r="F6514" t="s">
        <v>111</v>
      </c>
      <c r="G6514" t="s">
        <v>124</v>
      </c>
      <c r="H6514" t="s">
        <v>6398</v>
      </c>
    </row>
    <row r="6515" spans="1:8" x14ac:dyDescent="0.2">
      <c r="A6515" t="s">
        <v>94</v>
      </c>
      <c r="B6515" t="s">
        <v>168</v>
      </c>
      <c r="C6515">
        <f>_xlfn.XLOOKUP(B6515,'2.1.trackMPD'!$R$7:$R$29,'2.1.trackMPD'!$T$7:$T$29)</f>
        <v>6</v>
      </c>
      <c r="D6515">
        <v>10</v>
      </c>
      <c r="E6515" t="s">
        <v>6400</v>
      </c>
      <c r="F6515" t="s">
        <v>111</v>
      </c>
      <c r="G6515" t="s">
        <v>140</v>
      </c>
      <c r="H6515" t="s">
        <v>6398</v>
      </c>
    </row>
    <row r="6516" spans="1:8" x14ac:dyDescent="0.2">
      <c r="A6516" t="s">
        <v>94</v>
      </c>
      <c r="B6516" t="s">
        <v>168</v>
      </c>
      <c r="C6516">
        <f>_xlfn.XLOOKUP(B6516,'2.1.trackMPD'!$R$7:$R$29,'2.1.trackMPD'!$T$7:$T$29)</f>
        <v>6</v>
      </c>
      <c r="D6516">
        <v>10</v>
      </c>
      <c r="E6516" t="s">
        <v>6400</v>
      </c>
      <c r="F6516" t="s">
        <v>110</v>
      </c>
      <c r="G6516" t="s">
        <v>124</v>
      </c>
      <c r="H6516" t="s">
        <v>6399</v>
      </c>
    </row>
    <row r="6517" spans="1:8" x14ac:dyDescent="0.2">
      <c r="A6517" t="s">
        <v>94</v>
      </c>
      <c r="B6517" t="s">
        <v>168</v>
      </c>
      <c r="C6517">
        <f>_xlfn.XLOOKUP(B6517,'2.1.trackMPD'!$R$7:$R$29,'2.1.trackMPD'!$T$7:$T$29)</f>
        <v>6</v>
      </c>
      <c r="D6517">
        <v>10</v>
      </c>
      <c r="E6517" t="s">
        <v>6400</v>
      </c>
      <c r="F6517" t="s">
        <v>110</v>
      </c>
      <c r="G6517" t="s">
        <v>140</v>
      </c>
      <c r="H6517" t="s">
        <v>6399</v>
      </c>
    </row>
    <row r="6518" spans="1:8" x14ac:dyDescent="0.2">
      <c r="A6518" t="s">
        <v>94</v>
      </c>
      <c r="B6518" t="s">
        <v>168</v>
      </c>
      <c r="C6518">
        <f>_xlfn.XLOOKUP(B6518,'2.1.trackMPD'!$R$7:$R$29,'2.1.trackMPD'!$T$7:$T$29)</f>
        <v>6</v>
      </c>
      <c r="D6518">
        <v>100</v>
      </c>
      <c r="E6518" t="s">
        <v>6400</v>
      </c>
      <c r="F6518" t="s">
        <v>110</v>
      </c>
      <c r="G6518" t="s">
        <v>124</v>
      </c>
      <c r="H6518" t="s">
        <v>6398</v>
      </c>
    </row>
    <row r="6519" spans="1:8" x14ac:dyDescent="0.2">
      <c r="A6519" t="s">
        <v>94</v>
      </c>
      <c r="B6519" t="s">
        <v>168</v>
      </c>
      <c r="C6519">
        <f>_xlfn.XLOOKUP(B6519,'2.1.trackMPD'!$R$7:$R$29,'2.1.trackMPD'!$T$7:$T$29)</f>
        <v>6</v>
      </c>
      <c r="D6519">
        <v>100</v>
      </c>
      <c r="E6519" t="s">
        <v>6400</v>
      </c>
      <c r="F6519" t="s">
        <v>110</v>
      </c>
      <c r="G6519" t="s">
        <v>140</v>
      </c>
      <c r="H6519" t="s">
        <v>6398</v>
      </c>
    </row>
    <row r="6520" spans="1:8" x14ac:dyDescent="0.2">
      <c r="A6520" t="s">
        <v>94</v>
      </c>
      <c r="B6520" t="s">
        <v>168</v>
      </c>
      <c r="C6520">
        <f>_xlfn.XLOOKUP(B6520,'2.1.trackMPD'!$R$7:$R$29,'2.1.trackMPD'!$T$7:$T$29)</f>
        <v>6</v>
      </c>
      <c r="D6520">
        <v>100</v>
      </c>
      <c r="E6520" t="s">
        <v>6400</v>
      </c>
      <c r="F6520" t="s">
        <v>111</v>
      </c>
      <c r="G6520" t="s">
        <v>124</v>
      </c>
      <c r="H6520" t="s">
        <v>6398</v>
      </c>
    </row>
    <row r="6521" spans="1:8" x14ac:dyDescent="0.2">
      <c r="A6521" t="s">
        <v>94</v>
      </c>
      <c r="B6521" t="s">
        <v>168</v>
      </c>
      <c r="C6521">
        <f>_xlfn.XLOOKUP(B6521,'2.1.trackMPD'!$R$7:$R$29,'2.1.trackMPD'!$T$7:$T$29)</f>
        <v>6</v>
      </c>
      <c r="D6521">
        <v>100</v>
      </c>
      <c r="E6521" t="s">
        <v>6400</v>
      </c>
      <c r="F6521" t="s">
        <v>111</v>
      </c>
      <c r="G6521" t="s">
        <v>140</v>
      </c>
      <c r="H6521" t="s">
        <v>6398</v>
      </c>
    </row>
    <row r="6522" spans="1:8" x14ac:dyDescent="0.2">
      <c r="A6522" t="s">
        <v>94</v>
      </c>
      <c r="B6522" t="s">
        <v>168</v>
      </c>
      <c r="C6522">
        <f>_xlfn.XLOOKUP(B6522,'2.1.trackMPD'!$R$7:$R$29,'2.1.trackMPD'!$T$7:$T$29)</f>
        <v>6</v>
      </c>
      <c r="D6522">
        <v>100</v>
      </c>
      <c r="E6522" t="s">
        <v>6400</v>
      </c>
      <c r="F6522" t="s">
        <v>110</v>
      </c>
      <c r="G6522" t="s">
        <v>124</v>
      </c>
      <c r="H6522" t="s">
        <v>6399</v>
      </c>
    </row>
    <row r="6523" spans="1:8" x14ac:dyDescent="0.2">
      <c r="A6523" t="s">
        <v>94</v>
      </c>
      <c r="B6523" t="s">
        <v>168</v>
      </c>
      <c r="C6523">
        <f>_xlfn.XLOOKUP(B6523,'2.1.trackMPD'!$R$7:$R$29,'2.1.trackMPD'!$T$7:$T$29)</f>
        <v>6</v>
      </c>
      <c r="D6523">
        <v>100</v>
      </c>
      <c r="E6523" t="s">
        <v>6400</v>
      </c>
      <c r="F6523" t="s">
        <v>110</v>
      </c>
      <c r="G6523" t="s">
        <v>140</v>
      </c>
      <c r="H6523" t="s">
        <v>6399</v>
      </c>
    </row>
    <row r="6524" spans="1:8" x14ac:dyDescent="0.2">
      <c r="A6524" t="s">
        <v>94</v>
      </c>
      <c r="B6524" t="s">
        <v>168</v>
      </c>
      <c r="C6524">
        <f>_xlfn.XLOOKUP(B6524,'2.1.trackMPD'!$R$7:$R$29,'2.1.trackMPD'!$T$7:$T$29)</f>
        <v>6</v>
      </c>
      <c r="D6524">
        <v>1000</v>
      </c>
      <c r="E6524" t="s">
        <v>6400</v>
      </c>
      <c r="F6524" t="s">
        <v>110</v>
      </c>
      <c r="G6524" t="s">
        <v>124</v>
      </c>
      <c r="H6524" t="s">
        <v>6398</v>
      </c>
    </row>
    <row r="6525" spans="1:8" x14ac:dyDescent="0.2">
      <c r="A6525" t="s">
        <v>94</v>
      </c>
      <c r="B6525" t="s">
        <v>168</v>
      </c>
      <c r="C6525">
        <f>_xlfn.XLOOKUP(B6525,'2.1.trackMPD'!$R$7:$R$29,'2.1.trackMPD'!$T$7:$T$29)</f>
        <v>6</v>
      </c>
      <c r="D6525">
        <v>1000</v>
      </c>
      <c r="E6525" t="s">
        <v>6400</v>
      </c>
      <c r="F6525" t="s">
        <v>110</v>
      </c>
      <c r="G6525" t="s">
        <v>140</v>
      </c>
      <c r="H6525" t="s">
        <v>6398</v>
      </c>
    </row>
    <row r="6526" spans="1:8" x14ac:dyDescent="0.2">
      <c r="A6526" t="s">
        <v>94</v>
      </c>
      <c r="B6526" t="s">
        <v>168</v>
      </c>
      <c r="C6526">
        <f>_xlfn.XLOOKUP(B6526,'2.1.trackMPD'!$R$7:$R$29,'2.1.trackMPD'!$T$7:$T$29)</f>
        <v>6</v>
      </c>
      <c r="D6526">
        <v>1000</v>
      </c>
      <c r="E6526" t="s">
        <v>6400</v>
      </c>
      <c r="F6526" t="s">
        <v>111</v>
      </c>
      <c r="G6526" t="s">
        <v>124</v>
      </c>
      <c r="H6526" t="s">
        <v>6398</v>
      </c>
    </row>
    <row r="6527" spans="1:8" x14ac:dyDescent="0.2">
      <c r="A6527" t="s">
        <v>94</v>
      </c>
      <c r="B6527" t="s">
        <v>168</v>
      </c>
      <c r="C6527">
        <f>_xlfn.XLOOKUP(B6527,'2.1.trackMPD'!$R$7:$R$29,'2.1.trackMPD'!$T$7:$T$29)</f>
        <v>6</v>
      </c>
      <c r="D6527">
        <v>1000</v>
      </c>
      <c r="E6527" t="s">
        <v>6400</v>
      </c>
      <c r="F6527" t="s">
        <v>111</v>
      </c>
      <c r="G6527" t="s">
        <v>140</v>
      </c>
      <c r="H6527" t="s">
        <v>6398</v>
      </c>
    </row>
    <row r="6528" spans="1:8" x14ac:dyDescent="0.2">
      <c r="A6528" t="s">
        <v>94</v>
      </c>
      <c r="B6528" t="s">
        <v>168</v>
      </c>
      <c r="C6528">
        <f>_xlfn.XLOOKUP(B6528,'2.1.trackMPD'!$R$7:$R$29,'2.1.trackMPD'!$T$7:$T$29)</f>
        <v>6</v>
      </c>
      <c r="D6528">
        <v>1000</v>
      </c>
      <c r="E6528" t="s">
        <v>6400</v>
      </c>
      <c r="F6528" t="s">
        <v>110</v>
      </c>
      <c r="G6528" t="s">
        <v>124</v>
      </c>
      <c r="H6528" t="s">
        <v>6399</v>
      </c>
    </row>
    <row r="6529" spans="1:8" x14ac:dyDescent="0.2">
      <c r="A6529" t="s">
        <v>94</v>
      </c>
      <c r="B6529" t="s">
        <v>168</v>
      </c>
      <c r="C6529">
        <f>_xlfn.XLOOKUP(B6529,'2.1.trackMPD'!$R$7:$R$29,'2.1.trackMPD'!$T$7:$T$29)</f>
        <v>6</v>
      </c>
      <c r="D6529">
        <v>1000</v>
      </c>
      <c r="E6529" t="s">
        <v>6400</v>
      </c>
      <c r="F6529" t="s">
        <v>110</v>
      </c>
      <c r="G6529" t="s">
        <v>140</v>
      </c>
      <c r="H6529" t="s">
        <v>6399</v>
      </c>
    </row>
    <row r="6530" spans="1:8" x14ac:dyDescent="0.2">
      <c r="A6530" t="s">
        <v>94</v>
      </c>
      <c r="B6530" t="s">
        <v>168</v>
      </c>
      <c r="C6530">
        <f>_xlfn.XLOOKUP(B6530,'2.1.trackMPD'!$R$7:$R$29,'2.1.trackMPD'!$T$7:$T$29)</f>
        <v>6</v>
      </c>
      <c r="D6530">
        <v>5000</v>
      </c>
      <c r="E6530" t="s">
        <v>6400</v>
      </c>
      <c r="F6530" t="s">
        <v>110</v>
      </c>
      <c r="G6530" t="s">
        <v>124</v>
      </c>
      <c r="H6530" t="s">
        <v>6398</v>
      </c>
    </row>
    <row r="6531" spans="1:8" x14ac:dyDescent="0.2">
      <c r="A6531" t="s">
        <v>94</v>
      </c>
      <c r="B6531" t="s">
        <v>168</v>
      </c>
      <c r="C6531">
        <f>_xlfn.XLOOKUP(B6531,'2.1.trackMPD'!$R$7:$R$29,'2.1.trackMPD'!$T$7:$T$29)</f>
        <v>6</v>
      </c>
      <c r="D6531">
        <v>5000</v>
      </c>
      <c r="E6531" t="s">
        <v>6400</v>
      </c>
      <c r="F6531" t="s">
        <v>110</v>
      </c>
      <c r="G6531" t="s">
        <v>140</v>
      </c>
      <c r="H6531" t="s">
        <v>6398</v>
      </c>
    </row>
    <row r="6532" spans="1:8" x14ac:dyDescent="0.2">
      <c r="A6532" t="s">
        <v>94</v>
      </c>
      <c r="B6532" t="s">
        <v>168</v>
      </c>
      <c r="C6532">
        <f>_xlfn.XLOOKUP(B6532,'2.1.trackMPD'!$R$7:$R$29,'2.1.trackMPD'!$T$7:$T$29)</f>
        <v>6</v>
      </c>
      <c r="D6532">
        <v>5000</v>
      </c>
      <c r="E6532" t="s">
        <v>6400</v>
      </c>
      <c r="F6532" t="s">
        <v>111</v>
      </c>
      <c r="G6532" t="s">
        <v>124</v>
      </c>
      <c r="H6532" t="s">
        <v>6398</v>
      </c>
    </row>
    <row r="6533" spans="1:8" x14ac:dyDescent="0.2">
      <c r="A6533" t="s">
        <v>94</v>
      </c>
      <c r="B6533" t="s">
        <v>168</v>
      </c>
      <c r="C6533">
        <f>_xlfn.XLOOKUP(B6533,'2.1.trackMPD'!$R$7:$R$29,'2.1.trackMPD'!$T$7:$T$29)</f>
        <v>6</v>
      </c>
      <c r="D6533">
        <v>5000</v>
      </c>
      <c r="E6533" t="s">
        <v>6400</v>
      </c>
      <c r="F6533" t="s">
        <v>111</v>
      </c>
      <c r="G6533" t="s">
        <v>140</v>
      </c>
      <c r="H6533" t="s">
        <v>6398</v>
      </c>
    </row>
    <row r="6534" spans="1:8" x14ac:dyDescent="0.2">
      <c r="A6534" t="s">
        <v>94</v>
      </c>
      <c r="B6534" t="s">
        <v>168</v>
      </c>
      <c r="C6534">
        <f>_xlfn.XLOOKUP(B6534,'2.1.trackMPD'!$R$7:$R$29,'2.1.trackMPD'!$T$7:$T$29)</f>
        <v>6</v>
      </c>
      <c r="D6534">
        <v>5000</v>
      </c>
      <c r="E6534" t="s">
        <v>6400</v>
      </c>
      <c r="F6534" t="s">
        <v>110</v>
      </c>
      <c r="G6534" t="s">
        <v>124</v>
      </c>
      <c r="H6534" t="s">
        <v>6399</v>
      </c>
    </row>
    <row r="6535" spans="1:8" x14ac:dyDescent="0.2">
      <c r="A6535" t="s">
        <v>94</v>
      </c>
      <c r="B6535" t="s">
        <v>168</v>
      </c>
      <c r="C6535">
        <f>_xlfn.XLOOKUP(B6535,'2.1.trackMPD'!$R$7:$R$29,'2.1.trackMPD'!$T$7:$T$29)</f>
        <v>6</v>
      </c>
      <c r="D6535">
        <v>5000</v>
      </c>
      <c r="E6535" t="s">
        <v>6400</v>
      </c>
      <c r="F6535" t="s">
        <v>110</v>
      </c>
      <c r="G6535" t="s">
        <v>140</v>
      </c>
      <c r="H6535" t="s">
        <v>6399</v>
      </c>
    </row>
    <row r="6536" spans="1:8" x14ac:dyDescent="0.2">
      <c r="A6536" t="s">
        <v>94</v>
      </c>
      <c r="B6536" t="s">
        <v>168</v>
      </c>
      <c r="C6536">
        <f>_xlfn.XLOOKUP(B6536,'2.1.trackMPD'!$R$7:$R$29,'2.1.trackMPD'!$T$7:$T$29)</f>
        <v>6</v>
      </c>
      <c r="D6536">
        <v>1</v>
      </c>
      <c r="E6536" t="s">
        <v>6401</v>
      </c>
      <c r="F6536" t="s">
        <v>110</v>
      </c>
      <c r="G6536" t="s">
        <v>124</v>
      </c>
      <c r="H6536" t="s">
        <v>6398</v>
      </c>
    </row>
    <row r="6537" spans="1:8" x14ac:dyDescent="0.2">
      <c r="A6537" t="s">
        <v>94</v>
      </c>
      <c r="B6537" t="s">
        <v>168</v>
      </c>
      <c r="C6537">
        <f>_xlfn.XLOOKUP(B6537,'2.1.trackMPD'!$R$7:$R$29,'2.1.trackMPD'!$T$7:$T$29)</f>
        <v>6</v>
      </c>
      <c r="D6537">
        <v>1</v>
      </c>
      <c r="E6537" t="s">
        <v>6401</v>
      </c>
      <c r="F6537" t="s">
        <v>110</v>
      </c>
      <c r="G6537" t="s">
        <v>140</v>
      </c>
      <c r="H6537" t="s">
        <v>6398</v>
      </c>
    </row>
    <row r="6538" spans="1:8" x14ac:dyDescent="0.2">
      <c r="A6538" t="s">
        <v>94</v>
      </c>
      <c r="B6538" t="s">
        <v>168</v>
      </c>
      <c r="C6538">
        <f>_xlfn.XLOOKUP(B6538,'2.1.trackMPD'!$R$7:$R$29,'2.1.trackMPD'!$T$7:$T$29)</f>
        <v>6</v>
      </c>
      <c r="D6538">
        <v>1</v>
      </c>
      <c r="E6538" t="s">
        <v>6401</v>
      </c>
      <c r="F6538" t="s">
        <v>111</v>
      </c>
      <c r="G6538" t="s">
        <v>124</v>
      </c>
      <c r="H6538" t="s">
        <v>6398</v>
      </c>
    </row>
    <row r="6539" spans="1:8" x14ac:dyDescent="0.2">
      <c r="A6539" t="s">
        <v>94</v>
      </c>
      <c r="B6539" t="s">
        <v>168</v>
      </c>
      <c r="C6539">
        <f>_xlfn.XLOOKUP(B6539,'2.1.trackMPD'!$R$7:$R$29,'2.1.trackMPD'!$T$7:$T$29)</f>
        <v>6</v>
      </c>
      <c r="D6539">
        <v>1</v>
      </c>
      <c r="E6539" t="s">
        <v>6401</v>
      </c>
      <c r="F6539" t="s">
        <v>111</v>
      </c>
      <c r="G6539" t="s">
        <v>140</v>
      </c>
      <c r="H6539" t="s">
        <v>6398</v>
      </c>
    </row>
    <row r="6540" spans="1:8" x14ac:dyDescent="0.2">
      <c r="A6540" t="s">
        <v>94</v>
      </c>
      <c r="B6540" t="s">
        <v>168</v>
      </c>
      <c r="C6540">
        <f>_xlfn.XLOOKUP(B6540,'2.1.trackMPD'!$R$7:$R$29,'2.1.trackMPD'!$T$7:$T$29)</f>
        <v>6</v>
      </c>
      <c r="D6540">
        <v>1</v>
      </c>
      <c r="E6540" t="s">
        <v>6401</v>
      </c>
      <c r="F6540" t="s">
        <v>110</v>
      </c>
      <c r="G6540" t="s">
        <v>124</v>
      </c>
      <c r="H6540" t="s">
        <v>6399</v>
      </c>
    </row>
    <row r="6541" spans="1:8" x14ac:dyDescent="0.2">
      <c r="A6541" t="s">
        <v>94</v>
      </c>
      <c r="B6541" t="s">
        <v>168</v>
      </c>
      <c r="C6541">
        <f>_xlfn.XLOOKUP(B6541,'2.1.trackMPD'!$R$7:$R$29,'2.1.trackMPD'!$T$7:$T$29)</f>
        <v>6</v>
      </c>
      <c r="D6541">
        <v>1</v>
      </c>
      <c r="E6541" t="s">
        <v>6401</v>
      </c>
      <c r="F6541" t="s">
        <v>110</v>
      </c>
      <c r="G6541" t="s">
        <v>140</v>
      </c>
      <c r="H6541" t="s">
        <v>6399</v>
      </c>
    </row>
    <row r="6542" spans="1:8" x14ac:dyDescent="0.2">
      <c r="A6542" t="s">
        <v>94</v>
      </c>
      <c r="B6542" t="s">
        <v>168</v>
      </c>
      <c r="C6542">
        <f>_xlfn.XLOOKUP(B6542,'2.1.trackMPD'!$R$7:$R$29,'2.1.trackMPD'!$T$7:$T$29)</f>
        <v>6</v>
      </c>
      <c r="D6542">
        <v>10</v>
      </c>
      <c r="E6542" t="s">
        <v>6401</v>
      </c>
      <c r="F6542" t="s">
        <v>110</v>
      </c>
      <c r="G6542" t="s">
        <v>124</v>
      </c>
      <c r="H6542" t="s">
        <v>6398</v>
      </c>
    </row>
    <row r="6543" spans="1:8" x14ac:dyDescent="0.2">
      <c r="A6543" t="s">
        <v>94</v>
      </c>
      <c r="B6543" t="s">
        <v>168</v>
      </c>
      <c r="C6543">
        <f>_xlfn.XLOOKUP(B6543,'2.1.trackMPD'!$R$7:$R$29,'2.1.trackMPD'!$T$7:$T$29)</f>
        <v>6</v>
      </c>
      <c r="D6543">
        <v>10</v>
      </c>
      <c r="E6543" t="s">
        <v>6401</v>
      </c>
      <c r="F6543" t="s">
        <v>110</v>
      </c>
      <c r="G6543" t="s">
        <v>140</v>
      </c>
      <c r="H6543" t="s">
        <v>6398</v>
      </c>
    </row>
    <row r="6544" spans="1:8" x14ac:dyDescent="0.2">
      <c r="A6544" t="s">
        <v>94</v>
      </c>
      <c r="B6544" t="s">
        <v>168</v>
      </c>
      <c r="C6544">
        <f>_xlfn.XLOOKUP(B6544,'2.1.trackMPD'!$R$7:$R$29,'2.1.trackMPD'!$T$7:$T$29)</f>
        <v>6</v>
      </c>
      <c r="D6544">
        <v>10</v>
      </c>
      <c r="E6544" t="s">
        <v>6401</v>
      </c>
      <c r="F6544" t="s">
        <v>111</v>
      </c>
      <c r="G6544" t="s">
        <v>124</v>
      </c>
      <c r="H6544" t="s">
        <v>6398</v>
      </c>
    </row>
    <row r="6545" spans="1:8" x14ac:dyDescent="0.2">
      <c r="A6545" t="s">
        <v>94</v>
      </c>
      <c r="B6545" t="s">
        <v>168</v>
      </c>
      <c r="C6545">
        <f>_xlfn.XLOOKUP(B6545,'2.1.trackMPD'!$R$7:$R$29,'2.1.trackMPD'!$T$7:$T$29)</f>
        <v>6</v>
      </c>
      <c r="D6545">
        <v>10</v>
      </c>
      <c r="E6545" t="s">
        <v>6401</v>
      </c>
      <c r="F6545" t="s">
        <v>111</v>
      </c>
      <c r="G6545" t="s">
        <v>140</v>
      </c>
      <c r="H6545" t="s">
        <v>6398</v>
      </c>
    </row>
    <row r="6546" spans="1:8" x14ac:dyDescent="0.2">
      <c r="A6546" t="s">
        <v>94</v>
      </c>
      <c r="B6546" t="s">
        <v>168</v>
      </c>
      <c r="C6546">
        <f>_xlfn.XLOOKUP(B6546,'2.1.trackMPD'!$R$7:$R$29,'2.1.trackMPD'!$T$7:$T$29)</f>
        <v>6</v>
      </c>
      <c r="D6546">
        <v>10</v>
      </c>
      <c r="E6546" t="s">
        <v>6401</v>
      </c>
      <c r="F6546" t="s">
        <v>110</v>
      </c>
      <c r="G6546" t="s">
        <v>124</v>
      </c>
      <c r="H6546" t="s">
        <v>6399</v>
      </c>
    </row>
    <row r="6547" spans="1:8" x14ac:dyDescent="0.2">
      <c r="A6547" t="s">
        <v>94</v>
      </c>
      <c r="B6547" t="s">
        <v>168</v>
      </c>
      <c r="C6547">
        <f>_xlfn.XLOOKUP(B6547,'2.1.trackMPD'!$R$7:$R$29,'2.1.trackMPD'!$T$7:$T$29)</f>
        <v>6</v>
      </c>
      <c r="D6547">
        <v>10</v>
      </c>
      <c r="E6547" t="s">
        <v>6401</v>
      </c>
      <c r="F6547" t="s">
        <v>110</v>
      </c>
      <c r="G6547" t="s">
        <v>140</v>
      </c>
      <c r="H6547" t="s">
        <v>6399</v>
      </c>
    </row>
    <row r="6548" spans="1:8" x14ac:dyDescent="0.2">
      <c r="A6548" t="s">
        <v>94</v>
      </c>
      <c r="B6548" t="s">
        <v>168</v>
      </c>
      <c r="C6548">
        <f>_xlfn.XLOOKUP(B6548,'2.1.trackMPD'!$R$7:$R$29,'2.1.trackMPD'!$T$7:$T$29)</f>
        <v>6</v>
      </c>
      <c r="D6548">
        <v>100</v>
      </c>
      <c r="E6548" t="s">
        <v>6401</v>
      </c>
      <c r="F6548" t="s">
        <v>110</v>
      </c>
      <c r="G6548" t="s">
        <v>124</v>
      </c>
      <c r="H6548" t="s">
        <v>6398</v>
      </c>
    </row>
    <row r="6549" spans="1:8" x14ac:dyDescent="0.2">
      <c r="A6549" t="s">
        <v>94</v>
      </c>
      <c r="B6549" t="s">
        <v>168</v>
      </c>
      <c r="C6549">
        <f>_xlfn.XLOOKUP(B6549,'2.1.trackMPD'!$R$7:$R$29,'2.1.trackMPD'!$T$7:$T$29)</f>
        <v>6</v>
      </c>
      <c r="D6549">
        <v>100</v>
      </c>
      <c r="E6549" t="s">
        <v>6401</v>
      </c>
      <c r="F6549" t="s">
        <v>110</v>
      </c>
      <c r="G6549" t="s">
        <v>140</v>
      </c>
      <c r="H6549" t="s">
        <v>6398</v>
      </c>
    </row>
    <row r="6550" spans="1:8" x14ac:dyDescent="0.2">
      <c r="A6550" t="s">
        <v>94</v>
      </c>
      <c r="B6550" t="s">
        <v>168</v>
      </c>
      <c r="C6550">
        <f>_xlfn.XLOOKUP(B6550,'2.1.trackMPD'!$R$7:$R$29,'2.1.trackMPD'!$T$7:$T$29)</f>
        <v>6</v>
      </c>
      <c r="D6550">
        <v>100</v>
      </c>
      <c r="E6550" t="s">
        <v>6401</v>
      </c>
      <c r="F6550" t="s">
        <v>111</v>
      </c>
      <c r="G6550" t="s">
        <v>124</v>
      </c>
      <c r="H6550" t="s">
        <v>6398</v>
      </c>
    </row>
    <row r="6551" spans="1:8" x14ac:dyDescent="0.2">
      <c r="A6551" t="s">
        <v>94</v>
      </c>
      <c r="B6551" t="s">
        <v>168</v>
      </c>
      <c r="C6551">
        <f>_xlfn.XLOOKUP(B6551,'2.1.trackMPD'!$R$7:$R$29,'2.1.trackMPD'!$T$7:$T$29)</f>
        <v>6</v>
      </c>
      <c r="D6551">
        <v>100</v>
      </c>
      <c r="E6551" t="s">
        <v>6401</v>
      </c>
      <c r="F6551" t="s">
        <v>111</v>
      </c>
      <c r="G6551" t="s">
        <v>140</v>
      </c>
      <c r="H6551" t="s">
        <v>6398</v>
      </c>
    </row>
    <row r="6552" spans="1:8" x14ac:dyDescent="0.2">
      <c r="A6552" t="s">
        <v>94</v>
      </c>
      <c r="B6552" t="s">
        <v>168</v>
      </c>
      <c r="C6552">
        <f>_xlfn.XLOOKUP(B6552,'2.1.trackMPD'!$R$7:$R$29,'2.1.trackMPD'!$T$7:$T$29)</f>
        <v>6</v>
      </c>
      <c r="D6552">
        <v>100</v>
      </c>
      <c r="E6552" t="s">
        <v>6401</v>
      </c>
      <c r="F6552" t="s">
        <v>110</v>
      </c>
      <c r="G6552" t="s">
        <v>124</v>
      </c>
      <c r="H6552" t="s">
        <v>6399</v>
      </c>
    </row>
    <row r="6553" spans="1:8" x14ac:dyDescent="0.2">
      <c r="A6553" t="s">
        <v>94</v>
      </c>
      <c r="B6553" t="s">
        <v>168</v>
      </c>
      <c r="C6553">
        <f>_xlfn.XLOOKUP(B6553,'2.1.trackMPD'!$R$7:$R$29,'2.1.trackMPD'!$T$7:$T$29)</f>
        <v>6</v>
      </c>
      <c r="D6553">
        <v>100</v>
      </c>
      <c r="E6553" t="s">
        <v>6401</v>
      </c>
      <c r="F6553" t="s">
        <v>110</v>
      </c>
      <c r="G6553" t="s">
        <v>140</v>
      </c>
      <c r="H6553" t="s">
        <v>6399</v>
      </c>
    </row>
    <row r="6554" spans="1:8" x14ac:dyDescent="0.2">
      <c r="A6554" t="s">
        <v>94</v>
      </c>
      <c r="B6554" s="261" t="s">
        <v>15</v>
      </c>
      <c r="C6554">
        <f>_xlfn.XLOOKUP(B6554,'2.1.trackMPD'!$R$7:$R$29,'2.1.trackMPD'!$T$7:$T$29)</f>
        <v>6</v>
      </c>
      <c r="D6554" s="261">
        <v>1</v>
      </c>
      <c r="E6554" s="261" t="s">
        <v>6396</v>
      </c>
      <c r="F6554" s="261" t="s">
        <v>110</v>
      </c>
      <c r="G6554" s="261" t="s">
        <v>124</v>
      </c>
      <c r="H6554" s="261" t="s">
        <v>6398</v>
      </c>
    </row>
    <row r="6555" spans="1:8" x14ac:dyDescent="0.2">
      <c r="A6555" t="s">
        <v>94</v>
      </c>
      <c r="B6555" s="261" t="s">
        <v>15</v>
      </c>
      <c r="C6555">
        <f>_xlfn.XLOOKUP(B6555,'2.1.trackMPD'!$R$7:$R$29,'2.1.trackMPD'!$T$7:$T$29)</f>
        <v>6</v>
      </c>
      <c r="D6555" s="261">
        <v>1</v>
      </c>
      <c r="E6555" s="261" t="s">
        <v>6396</v>
      </c>
      <c r="F6555" s="261" t="s">
        <v>110</v>
      </c>
      <c r="G6555" s="261" t="s">
        <v>140</v>
      </c>
      <c r="H6555" s="261" t="s">
        <v>6398</v>
      </c>
    </row>
    <row r="6556" spans="1:8" x14ac:dyDescent="0.2">
      <c r="A6556" t="s">
        <v>94</v>
      </c>
      <c r="B6556" s="261" t="s">
        <v>15</v>
      </c>
      <c r="C6556">
        <f>_xlfn.XLOOKUP(B6556,'2.1.trackMPD'!$R$7:$R$29,'2.1.trackMPD'!$T$7:$T$29)</f>
        <v>6</v>
      </c>
      <c r="D6556" s="261">
        <v>1</v>
      </c>
      <c r="E6556" s="261" t="s">
        <v>6396</v>
      </c>
      <c r="F6556" s="261" t="s">
        <v>111</v>
      </c>
      <c r="G6556" s="261" t="s">
        <v>124</v>
      </c>
      <c r="H6556" s="261" t="s">
        <v>6398</v>
      </c>
    </row>
    <row r="6557" spans="1:8" x14ac:dyDescent="0.2">
      <c r="A6557" t="s">
        <v>94</v>
      </c>
      <c r="B6557" s="261" t="s">
        <v>15</v>
      </c>
      <c r="C6557">
        <f>_xlfn.XLOOKUP(B6557,'2.1.trackMPD'!$R$7:$R$29,'2.1.trackMPD'!$T$7:$T$29)</f>
        <v>6</v>
      </c>
      <c r="D6557" s="261">
        <v>1</v>
      </c>
      <c r="E6557" s="261" t="s">
        <v>6396</v>
      </c>
      <c r="F6557" s="261" t="s">
        <v>111</v>
      </c>
      <c r="G6557" s="261" t="s">
        <v>140</v>
      </c>
      <c r="H6557" s="261" t="s">
        <v>6398</v>
      </c>
    </row>
    <row r="6558" spans="1:8" x14ac:dyDescent="0.2">
      <c r="A6558" t="s">
        <v>94</v>
      </c>
      <c r="B6558" s="261" t="s">
        <v>15</v>
      </c>
      <c r="C6558">
        <f>_xlfn.XLOOKUP(B6558,'2.1.trackMPD'!$R$7:$R$29,'2.1.trackMPD'!$T$7:$T$29)</f>
        <v>6</v>
      </c>
      <c r="D6558" s="261">
        <v>1</v>
      </c>
      <c r="E6558" s="261" t="s">
        <v>6396</v>
      </c>
      <c r="F6558" s="261" t="s">
        <v>110</v>
      </c>
      <c r="G6558" s="261" t="s">
        <v>124</v>
      </c>
      <c r="H6558" s="261" t="s">
        <v>6399</v>
      </c>
    </row>
    <row r="6559" spans="1:8" x14ac:dyDescent="0.2">
      <c r="A6559" t="s">
        <v>94</v>
      </c>
      <c r="B6559" s="261" t="s">
        <v>15</v>
      </c>
      <c r="C6559">
        <f>_xlfn.XLOOKUP(B6559,'2.1.trackMPD'!$R$7:$R$29,'2.1.trackMPD'!$T$7:$T$29)</f>
        <v>6</v>
      </c>
      <c r="D6559" s="261">
        <v>1</v>
      </c>
      <c r="E6559" s="261" t="s">
        <v>6396</v>
      </c>
      <c r="F6559" s="261" t="s">
        <v>110</v>
      </c>
      <c r="G6559" s="261" t="s">
        <v>140</v>
      </c>
      <c r="H6559" s="261" t="s">
        <v>6399</v>
      </c>
    </row>
    <row r="6560" spans="1:8" x14ac:dyDescent="0.2">
      <c r="A6560" t="s">
        <v>94</v>
      </c>
      <c r="B6560" s="261" t="s">
        <v>15</v>
      </c>
      <c r="C6560">
        <f>_xlfn.XLOOKUP(B6560,'2.1.trackMPD'!$R$7:$R$29,'2.1.trackMPD'!$T$7:$T$29)</f>
        <v>6</v>
      </c>
      <c r="D6560" s="261">
        <v>10</v>
      </c>
      <c r="E6560" s="261" t="s">
        <v>6396</v>
      </c>
      <c r="F6560" s="261" t="s">
        <v>110</v>
      </c>
      <c r="G6560" s="261" t="s">
        <v>124</v>
      </c>
      <c r="H6560" s="261" t="s">
        <v>6398</v>
      </c>
    </row>
    <row r="6561" spans="1:8" x14ac:dyDescent="0.2">
      <c r="A6561" t="s">
        <v>94</v>
      </c>
      <c r="B6561" s="261" t="s">
        <v>15</v>
      </c>
      <c r="C6561">
        <f>_xlfn.XLOOKUP(B6561,'2.1.trackMPD'!$R$7:$R$29,'2.1.trackMPD'!$T$7:$T$29)</f>
        <v>6</v>
      </c>
      <c r="D6561" s="261">
        <v>10</v>
      </c>
      <c r="E6561" s="261" t="s">
        <v>6396</v>
      </c>
      <c r="F6561" s="261" t="s">
        <v>110</v>
      </c>
      <c r="G6561" s="261" t="s">
        <v>140</v>
      </c>
      <c r="H6561" s="261" t="s">
        <v>6398</v>
      </c>
    </row>
    <row r="6562" spans="1:8" x14ac:dyDescent="0.2">
      <c r="A6562" t="s">
        <v>94</v>
      </c>
      <c r="B6562" s="261" t="s">
        <v>15</v>
      </c>
      <c r="C6562">
        <f>_xlfn.XLOOKUP(B6562,'2.1.trackMPD'!$R$7:$R$29,'2.1.trackMPD'!$T$7:$T$29)</f>
        <v>6</v>
      </c>
      <c r="D6562" s="261">
        <v>10</v>
      </c>
      <c r="E6562" s="261" t="s">
        <v>6396</v>
      </c>
      <c r="F6562" s="261" t="s">
        <v>111</v>
      </c>
      <c r="G6562" s="261" t="s">
        <v>124</v>
      </c>
      <c r="H6562" s="261" t="s">
        <v>6398</v>
      </c>
    </row>
    <row r="6563" spans="1:8" x14ac:dyDescent="0.2">
      <c r="A6563" t="s">
        <v>94</v>
      </c>
      <c r="B6563" s="261" t="s">
        <v>15</v>
      </c>
      <c r="C6563">
        <f>_xlfn.XLOOKUP(B6563,'2.1.trackMPD'!$R$7:$R$29,'2.1.trackMPD'!$T$7:$T$29)</f>
        <v>6</v>
      </c>
      <c r="D6563" s="261">
        <v>10</v>
      </c>
      <c r="E6563" s="261" t="s">
        <v>6396</v>
      </c>
      <c r="F6563" s="261" t="s">
        <v>111</v>
      </c>
      <c r="G6563" s="261" t="s">
        <v>140</v>
      </c>
      <c r="H6563" s="261" t="s">
        <v>6398</v>
      </c>
    </row>
    <row r="6564" spans="1:8" x14ac:dyDescent="0.2">
      <c r="A6564" t="s">
        <v>94</v>
      </c>
      <c r="B6564" s="261" t="s">
        <v>15</v>
      </c>
      <c r="C6564">
        <f>_xlfn.XLOOKUP(B6564,'2.1.trackMPD'!$R$7:$R$29,'2.1.trackMPD'!$T$7:$T$29)</f>
        <v>6</v>
      </c>
      <c r="D6564" s="261">
        <v>10</v>
      </c>
      <c r="E6564" s="261" t="s">
        <v>6396</v>
      </c>
      <c r="F6564" s="261" t="s">
        <v>110</v>
      </c>
      <c r="G6564" s="261" t="s">
        <v>124</v>
      </c>
      <c r="H6564" s="261" t="s">
        <v>6399</v>
      </c>
    </row>
    <row r="6565" spans="1:8" x14ac:dyDescent="0.2">
      <c r="A6565" t="s">
        <v>94</v>
      </c>
      <c r="B6565" s="261" t="s">
        <v>15</v>
      </c>
      <c r="C6565">
        <f>_xlfn.XLOOKUP(B6565,'2.1.trackMPD'!$R$7:$R$29,'2.1.trackMPD'!$T$7:$T$29)</f>
        <v>6</v>
      </c>
      <c r="D6565" s="261">
        <v>10</v>
      </c>
      <c r="E6565" s="261" t="s">
        <v>6396</v>
      </c>
      <c r="F6565" s="261" t="s">
        <v>110</v>
      </c>
      <c r="G6565" s="261" t="s">
        <v>140</v>
      </c>
      <c r="H6565" s="261" t="s">
        <v>6399</v>
      </c>
    </row>
    <row r="6566" spans="1:8" x14ac:dyDescent="0.2">
      <c r="A6566" t="s">
        <v>94</v>
      </c>
      <c r="B6566" s="261" t="s">
        <v>15</v>
      </c>
      <c r="C6566">
        <f>_xlfn.XLOOKUP(B6566,'2.1.trackMPD'!$R$7:$R$29,'2.1.trackMPD'!$T$7:$T$29)</f>
        <v>6</v>
      </c>
      <c r="D6566" s="261">
        <v>100</v>
      </c>
      <c r="E6566" s="261" t="s">
        <v>6396</v>
      </c>
      <c r="F6566" s="261" t="s">
        <v>110</v>
      </c>
      <c r="G6566" s="261" t="s">
        <v>124</v>
      </c>
      <c r="H6566" s="261" t="s">
        <v>6398</v>
      </c>
    </row>
    <row r="6567" spans="1:8" x14ac:dyDescent="0.2">
      <c r="A6567" t="s">
        <v>94</v>
      </c>
      <c r="B6567" s="261" t="s">
        <v>15</v>
      </c>
      <c r="C6567">
        <f>_xlfn.XLOOKUP(B6567,'2.1.trackMPD'!$R$7:$R$29,'2.1.trackMPD'!$T$7:$T$29)</f>
        <v>6</v>
      </c>
      <c r="D6567" s="261">
        <v>100</v>
      </c>
      <c r="E6567" s="261" t="s">
        <v>6396</v>
      </c>
      <c r="F6567" s="261" t="s">
        <v>110</v>
      </c>
      <c r="G6567" s="261" t="s">
        <v>140</v>
      </c>
      <c r="H6567" s="261" t="s">
        <v>6398</v>
      </c>
    </row>
    <row r="6568" spans="1:8" x14ac:dyDescent="0.2">
      <c r="A6568" t="s">
        <v>94</v>
      </c>
      <c r="B6568" s="261" t="s">
        <v>15</v>
      </c>
      <c r="C6568">
        <f>_xlfn.XLOOKUP(B6568,'2.1.trackMPD'!$R$7:$R$29,'2.1.trackMPD'!$T$7:$T$29)</f>
        <v>6</v>
      </c>
      <c r="D6568" s="261">
        <v>100</v>
      </c>
      <c r="E6568" s="261" t="s">
        <v>6396</v>
      </c>
      <c r="F6568" s="261" t="s">
        <v>111</v>
      </c>
      <c r="G6568" s="261" t="s">
        <v>124</v>
      </c>
      <c r="H6568" s="261" t="s">
        <v>6398</v>
      </c>
    </row>
    <row r="6569" spans="1:8" x14ac:dyDescent="0.2">
      <c r="A6569" t="s">
        <v>94</v>
      </c>
      <c r="B6569" s="261" t="s">
        <v>15</v>
      </c>
      <c r="C6569">
        <f>_xlfn.XLOOKUP(B6569,'2.1.trackMPD'!$R$7:$R$29,'2.1.trackMPD'!$T$7:$T$29)</f>
        <v>6</v>
      </c>
      <c r="D6569" s="261">
        <v>100</v>
      </c>
      <c r="E6569" s="261" t="s">
        <v>6396</v>
      </c>
      <c r="F6569" s="261" t="s">
        <v>111</v>
      </c>
      <c r="G6569" s="261" t="s">
        <v>140</v>
      </c>
      <c r="H6569" s="261" t="s">
        <v>6398</v>
      </c>
    </row>
    <row r="6570" spans="1:8" x14ac:dyDescent="0.2">
      <c r="A6570" t="s">
        <v>94</v>
      </c>
      <c r="B6570" s="261" t="s">
        <v>15</v>
      </c>
      <c r="C6570">
        <f>_xlfn.XLOOKUP(B6570,'2.1.trackMPD'!$R$7:$R$29,'2.1.trackMPD'!$T$7:$T$29)</f>
        <v>6</v>
      </c>
      <c r="D6570" s="261">
        <v>100</v>
      </c>
      <c r="E6570" s="261" t="s">
        <v>6396</v>
      </c>
      <c r="F6570" s="261" t="s">
        <v>110</v>
      </c>
      <c r="G6570" s="261" t="s">
        <v>124</v>
      </c>
      <c r="H6570" s="261" t="s">
        <v>6399</v>
      </c>
    </row>
    <row r="6571" spans="1:8" x14ac:dyDescent="0.2">
      <c r="A6571" t="s">
        <v>94</v>
      </c>
      <c r="B6571" s="261" t="s">
        <v>15</v>
      </c>
      <c r="C6571">
        <f>_xlfn.XLOOKUP(B6571,'2.1.trackMPD'!$R$7:$R$29,'2.1.trackMPD'!$T$7:$T$29)</f>
        <v>6</v>
      </c>
      <c r="D6571" s="261">
        <v>100</v>
      </c>
      <c r="E6571" s="261" t="s">
        <v>6396</v>
      </c>
      <c r="F6571" s="261" t="s">
        <v>110</v>
      </c>
      <c r="G6571" s="261" t="s">
        <v>140</v>
      </c>
      <c r="H6571" s="261" t="s">
        <v>6399</v>
      </c>
    </row>
    <row r="6572" spans="1:8" x14ac:dyDescent="0.2">
      <c r="A6572" t="s">
        <v>94</v>
      </c>
      <c r="B6572" s="261" t="s">
        <v>15</v>
      </c>
      <c r="C6572">
        <f>_xlfn.XLOOKUP(B6572,'2.1.trackMPD'!$R$7:$R$29,'2.1.trackMPD'!$T$7:$T$29)</f>
        <v>6</v>
      </c>
      <c r="D6572" s="261">
        <v>1000</v>
      </c>
      <c r="E6572" s="261" t="s">
        <v>6396</v>
      </c>
      <c r="F6572" s="261" t="s">
        <v>110</v>
      </c>
      <c r="G6572" s="261" t="s">
        <v>124</v>
      </c>
      <c r="H6572" s="261" t="s">
        <v>6398</v>
      </c>
    </row>
    <row r="6573" spans="1:8" x14ac:dyDescent="0.2">
      <c r="A6573" t="s">
        <v>94</v>
      </c>
      <c r="B6573" s="261" t="s">
        <v>15</v>
      </c>
      <c r="C6573">
        <f>_xlfn.XLOOKUP(B6573,'2.1.trackMPD'!$R$7:$R$29,'2.1.trackMPD'!$T$7:$T$29)</f>
        <v>6</v>
      </c>
      <c r="D6573" s="261">
        <v>1000</v>
      </c>
      <c r="E6573" s="261" t="s">
        <v>6396</v>
      </c>
      <c r="F6573" s="261" t="s">
        <v>110</v>
      </c>
      <c r="G6573" s="261" t="s">
        <v>140</v>
      </c>
      <c r="H6573" s="261" t="s">
        <v>6398</v>
      </c>
    </row>
    <row r="6574" spans="1:8" x14ac:dyDescent="0.2">
      <c r="A6574" t="s">
        <v>94</v>
      </c>
      <c r="B6574" s="261" t="s">
        <v>15</v>
      </c>
      <c r="C6574">
        <f>_xlfn.XLOOKUP(B6574,'2.1.trackMPD'!$R$7:$R$29,'2.1.trackMPD'!$T$7:$T$29)</f>
        <v>6</v>
      </c>
      <c r="D6574" s="261">
        <v>1000</v>
      </c>
      <c r="E6574" s="261" t="s">
        <v>6396</v>
      </c>
      <c r="F6574" s="261" t="s">
        <v>111</v>
      </c>
      <c r="G6574" s="261" t="s">
        <v>124</v>
      </c>
      <c r="H6574" s="261" t="s">
        <v>6398</v>
      </c>
    </row>
    <row r="6575" spans="1:8" x14ac:dyDescent="0.2">
      <c r="A6575" t="s">
        <v>94</v>
      </c>
      <c r="B6575" s="261" t="s">
        <v>15</v>
      </c>
      <c r="C6575">
        <f>_xlfn.XLOOKUP(B6575,'2.1.trackMPD'!$R$7:$R$29,'2.1.trackMPD'!$T$7:$T$29)</f>
        <v>6</v>
      </c>
      <c r="D6575" s="261">
        <v>1000</v>
      </c>
      <c r="E6575" s="261" t="s">
        <v>6396</v>
      </c>
      <c r="F6575" s="261" t="s">
        <v>111</v>
      </c>
      <c r="G6575" s="261" t="s">
        <v>140</v>
      </c>
      <c r="H6575" s="261" t="s">
        <v>6398</v>
      </c>
    </row>
    <row r="6576" spans="1:8" x14ac:dyDescent="0.2">
      <c r="A6576" t="s">
        <v>94</v>
      </c>
      <c r="B6576" s="261" t="s">
        <v>15</v>
      </c>
      <c r="C6576">
        <f>_xlfn.XLOOKUP(B6576,'2.1.trackMPD'!$R$7:$R$29,'2.1.trackMPD'!$T$7:$T$29)</f>
        <v>6</v>
      </c>
      <c r="D6576" s="261">
        <v>1000</v>
      </c>
      <c r="E6576" s="261" t="s">
        <v>6396</v>
      </c>
      <c r="F6576" s="261" t="s">
        <v>110</v>
      </c>
      <c r="G6576" s="261" t="s">
        <v>124</v>
      </c>
      <c r="H6576" s="261" t="s">
        <v>6399</v>
      </c>
    </row>
    <row r="6577" spans="1:8" x14ac:dyDescent="0.2">
      <c r="A6577" t="s">
        <v>94</v>
      </c>
      <c r="B6577" s="261" t="s">
        <v>15</v>
      </c>
      <c r="C6577">
        <f>_xlfn.XLOOKUP(B6577,'2.1.trackMPD'!$R$7:$R$29,'2.1.trackMPD'!$T$7:$T$29)</f>
        <v>6</v>
      </c>
      <c r="D6577" s="261">
        <v>1000</v>
      </c>
      <c r="E6577" s="261" t="s">
        <v>6396</v>
      </c>
      <c r="F6577" s="261" t="s">
        <v>110</v>
      </c>
      <c r="G6577" s="261" t="s">
        <v>140</v>
      </c>
      <c r="H6577" s="261" t="s">
        <v>6399</v>
      </c>
    </row>
    <row r="6578" spans="1:8" x14ac:dyDescent="0.2">
      <c r="A6578" t="s">
        <v>94</v>
      </c>
      <c r="B6578" s="261" t="s">
        <v>15</v>
      </c>
      <c r="C6578">
        <f>_xlfn.XLOOKUP(B6578,'2.1.trackMPD'!$R$7:$R$29,'2.1.trackMPD'!$T$7:$T$29)</f>
        <v>6</v>
      </c>
      <c r="D6578" s="261">
        <v>5000</v>
      </c>
      <c r="E6578" s="261" t="s">
        <v>6396</v>
      </c>
      <c r="F6578" s="261" t="s">
        <v>110</v>
      </c>
      <c r="G6578" s="261" t="s">
        <v>124</v>
      </c>
      <c r="H6578" s="261" t="s">
        <v>6398</v>
      </c>
    </row>
    <row r="6579" spans="1:8" x14ac:dyDescent="0.2">
      <c r="A6579" t="s">
        <v>94</v>
      </c>
      <c r="B6579" s="261" t="s">
        <v>15</v>
      </c>
      <c r="C6579">
        <f>_xlfn.XLOOKUP(B6579,'2.1.trackMPD'!$R$7:$R$29,'2.1.trackMPD'!$T$7:$T$29)</f>
        <v>6</v>
      </c>
      <c r="D6579" s="261">
        <v>5000</v>
      </c>
      <c r="E6579" s="261" t="s">
        <v>6396</v>
      </c>
      <c r="F6579" s="261" t="s">
        <v>110</v>
      </c>
      <c r="G6579" s="261" t="s">
        <v>140</v>
      </c>
      <c r="H6579" s="261" t="s">
        <v>6398</v>
      </c>
    </row>
    <row r="6580" spans="1:8" x14ac:dyDescent="0.2">
      <c r="A6580" t="s">
        <v>94</v>
      </c>
      <c r="B6580" s="261" t="s">
        <v>15</v>
      </c>
      <c r="C6580">
        <f>_xlfn.XLOOKUP(B6580,'2.1.trackMPD'!$R$7:$R$29,'2.1.trackMPD'!$T$7:$T$29)</f>
        <v>6</v>
      </c>
      <c r="D6580" s="261">
        <v>5000</v>
      </c>
      <c r="E6580" s="261" t="s">
        <v>6396</v>
      </c>
      <c r="F6580" s="261" t="s">
        <v>111</v>
      </c>
      <c r="G6580" s="261" t="s">
        <v>124</v>
      </c>
      <c r="H6580" s="261" t="s">
        <v>6398</v>
      </c>
    </row>
    <row r="6581" spans="1:8" x14ac:dyDescent="0.2">
      <c r="A6581" t="s">
        <v>94</v>
      </c>
      <c r="B6581" s="261" t="s">
        <v>15</v>
      </c>
      <c r="C6581">
        <f>_xlfn.XLOOKUP(B6581,'2.1.trackMPD'!$R$7:$R$29,'2.1.trackMPD'!$T$7:$T$29)</f>
        <v>6</v>
      </c>
      <c r="D6581" s="261">
        <v>5000</v>
      </c>
      <c r="E6581" s="261" t="s">
        <v>6396</v>
      </c>
      <c r="F6581" s="261" t="s">
        <v>111</v>
      </c>
      <c r="G6581" s="261" t="s">
        <v>140</v>
      </c>
      <c r="H6581" s="261" t="s">
        <v>6398</v>
      </c>
    </row>
    <row r="6582" spans="1:8" x14ac:dyDescent="0.2">
      <c r="A6582" t="s">
        <v>94</v>
      </c>
      <c r="B6582" s="261" t="s">
        <v>15</v>
      </c>
      <c r="C6582">
        <f>_xlfn.XLOOKUP(B6582,'2.1.trackMPD'!$R$7:$R$29,'2.1.trackMPD'!$T$7:$T$29)</f>
        <v>6</v>
      </c>
      <c r="D6582" s="261">
        <v>5000</v>
      </c>
      <c r="E6582" s="261" t="s">
        <v>6396</v>
      </c>
      <c r="F6582" s="261" t="s">
        <v>110</v>
      </c>
      <c r="G6582" s="261" t="s">
        <v>124</v>
      </c>
      <c r="H6582" s="261" t="s">
        <v>6399</v>
      </c>
    </row>
    <row r="6583" spans="1:8" x14ac:dyDescent="0.2">
      <c r="A6583" t="s">
        <v>94</v>
      </c>
      <c r="B6583" s="261" t="s">
        <v>15</v>
      </c>
      <c r="C6583">
        <f>_xlfn.XLOOKUP(B6583,'2.1.trackMPD'!$R$7:$R$29,'2.1.trackMPD'!$T$7:$T$29)</f>
        <v>6</v>
      </c>
      <c r="D6583" s="261">
        <v>5000</v>
      </c>
      <c r="E6583" s="261" t="s">
        <v>6396</v>
      </c>
      <c r="F6583" s="261" t="s">
        <v>110</v>
      </c>
      <c r="G6583" s="261" t="s">
        <v>140</v>
      </c>
      <c r="H6583" s="261" t="s">
        <v>6399</v>
      </c>
    </row>
    <row r="6584" spans="1:8" x14ac:dyDescent="0.2">
      <c r="A6584" t="s">
        <v>94</v>
      </c>
      <c r="B6584" s="261" t="s">
        <v>15</v>
      </c>
      <c r="C6584">
        <f>_xlfn.XLOOKUP(B6584,'2.1.trackMPD'!$R$7:$R$29,'2.1.trackMPD'!$T$7:$T$29)</f>
        <v>6</v>
      </c>
      <c r="D6584" s="261">
        <v>1</v>
      </c>
      <c r="E6584" s="261" t="s">
        <v>6400</v>
      </c>
      <c r="F6584" s="261" t="s">
        <v>110</v>
      </c>
      <c r="G6584" s="261" t="s">
        <v>124</v>
      </c>
      <c r="H6584" s="261" t="s">
        <v>6398</v>
      </c>
    </row>
    <row r="6585" spans="1:8" x14ac:dyDescent="0.2">
      <c r="A6585" t="s">
        <v>94</v>
      </c>
      <c r="B6585" s="261" t="s">
        <v>15</v>
      </c>
      <c r="C6585">
        <f>_xlfn.XLOOKUP(B6585,'2.1.trackMPD'!$R$7:$R$29,'2.1.trackMPD'!$T$7:$T$29)</f>
        <v>6</v>
      </c>
      <c r="D6585" s="261">
        <v>1</v>
      </c>
      <c r="E6585" s="261" t="s">
        <v>6400</v>
      </c>
      <c r="F6585" s="261" t="s">
        <v>110</v>
      </c>
      <c r="G6585" s="261" t="s">
        <v>140</v>
      </c>
      <c r="H6585" s="261" t="s">
        <v>6398</v>
      </c>
    </row>
    <row r="6586" spans="1:8" x14ac:dyDescent="0.2">
      <c r="A6586" t="s">
        <v>94</v>
      </c>
      <c r="B6586" s="261" t="s">
        <v>15</v>
      </c>
      <c r="C6586">
        <f>_xlfn.XLOOKUP(B6586,'2.1.trackMPD'!$R$7:$R$29,'2.1.trackMPD'!$T$7:$T$29)</f>
        <v>6</v>
      </c>
      <c r="D6586" s="261">
        <v>1</v>
      </c>
      <c r="E6586" s="261" t="s">
        <v>6400</v>
      </c>
      <c r="F6586" s="261" t="s">
        <v>111</v>
      </c>
      <c r="G6586" s="261" t="s">
        <v>124</v>
      </c>
      <c r="H6586" s="261" t="s">
        <v>6398</v>
      </c>
    </row>
    <row r="6587" spans="1:8" x14ac:dyDescent="0.2">
      <c r="A6587" t="s">
        <v>94</v>
      </c>
      <c r="B6587" s="261" t="s">
        <v>15</v>
      </c>
      <c r="C6587">
        <f>_xlfn.XLOOKUP(B6587,'2.1.trackMPD'!$R$7:$R$29,'2.1.trackMPD'!$T$7:$T$29)</f>
        <v>6</v>
      </c>
      <c r="D6587" s="261">
        <v>1</v>
      </c>
      <c r="E6587" s="261" t="s">
        <v>6400</v>
      </c>
      <c r="F6587" s="261" t="s">
        <v>111</v>
      </c>
      <c r="G6587" s="261" t="s">
        <v>140</v>
      </c>
      <c r="H6587" s="261" t="s">
        <v>6398</v>
      </c>
    </row>
    <row r="6588" spans="1:8" x14ac:dyDescent="0.2">
      <c r="A6588" t="s">
        <v>94</v>
      </c>
      <c r="B6588" s="261" t="s">
        <v>15</v>
      </c>
      <c r="C6588">
        <f>_xlfn.XLOOKUP(B6588,'2.1.trackMPD'!$R$7:$R$29,'2.1.trackMPD'!$T$7:$T$29)</f>
        <v>6</v>
      </c>
      <c r="D6588" s="261">
        <v>1</v>
      </c>
      <c r="E6588" s="261" t="s">
        <v>6400</v>
      </c>
      <c r="F6588" s="261" t="s">
        <v>110</v>
      </c>
      <c r="G6588" s="261" t="s">
        <v>124</v>
      </c>
      <c r="H6588" s="261" t="s">
        <v>6399</v>
      </c>
    </row>
    <row r="6589" spans="1:8" x14ac:dyDescent="0.2">
      <c r="A6589" t="s">
        <v>94</v>
      </c>
      <c r="B6589" s="261" t="s">
        <v>15</v>
      </c>
      <c r="C6589">
        <f>_xlfn.XLOOKUP(B6589,'2.1.trackMPD'!$R$7:$R$29,'2.1.trackMPD'!$T$7:$T$29)</f>
        <v>6</v>
      </c>
      <c r="D6589" s="261">
        <v>1</v>
      </c>
      <c r="E6589" s="261" t="s">
        <v>6400</v>
      </c>
      <c r="F6589" s="261" t="s">
        <v>110</v>
      </c>
      <c r="G6589" s="261" t="s">
        <v>140</v>
      </c>
      <c r="H6589" s="261" t="s">
        <v>6399</v>
      </c>
    </row>
    <row r="6590" spans="1:8" x14ac:dyDescent="0.2">
      <c r="A6590" t="s">
        <v>94</v>
      </c>
      <c r="B6590" s="261" t="s">
        <v>15</v>
      </c>
      <c r="C6590">
        <f>_xlfn.XLOOKUP(B6590,'2.1.trackMPD'!$R$7:$R$29,'2.1.trackMPD'!$T$7:$T$29)</f>
        <v>6</v>
      </c>
      <c r="D6590" s="261">
        <v>10</v>
      </c>
      <c r="E6590" s="261" t="s">
        <v>6400</v>
      </c>
      <c r="F6590" s="261" t="s">
        <v>110</v>
      </c>
      <c r="G6590" s="261" t="s">
        <v>124</v>
      </c>
      <c r="H6590" s="261" t="s">
        <v>6398</v>
      </c>
    </row>
    <row r="6591" spans="1:8" x14ac:dyDescent="0.2">
      <c r="A6591" t="s">
        <v>94</v>
      </c>
      <c r="B6591" s="261" t="s">
        <v>15</v>
      </c>
      <c r="C6591">
        <f>_xlfn.XLOOKUP(B6591,'2.1.trackMPD'!$R$7:$R$29,'2.1.trackMPD'!$T$7:$T$29)</f>
        <v>6</v>
      </c>
      <c r="D6591" s="261">
        <v>10</v>
      </c>
      <c r="E6591" s="261" t="s">
        <v>6400</v>
      </c>
      <c r="F6591" s="261" t="s">
        <v>110</v>
      </c>
      <c r="G6591" s="261" t="s">
        <v>140</v>
      </c>
      <c r="H6591" s="261" t="s">
        <v>6398</v>
      </c>
    </row>
    <row r="6592" spans="1:8" x14ac:dyDescent="0.2">
      <c r="A6592" t="s">
        <v>94</v>
      </c>
      <c r="B6592" s="261" t="s">
        <v>15</v>
      </c>
      <c r="C6592">
        <f>_xlfn.XLOOKUP(B6592,'2.1.trackMPD'!$R$7:$R$29,'2.1.trackMPD'!$T$7:$T$29)</f>
        <v>6</v>
      </c>
      <c r="D6592" s="261">
        <v>10</v>
      </c>
      <c r="E6592" s="261" t="s">
        <v>6400</v>
      </c>
      <c r="F6592" s="261" t="s">
        <v>111</v>
      </c>
      <c r="G6592" s="261" t="s">
        <v>124</v>
      </c>
      <c r="H6592" s="261" t="s">
        <v>6398</v>
      </c>
    </row>
    <row r="6593" spans="1:8" x14ac:dyDescent="0.2">
      <c r="A6593" t="s">
        <v>94</v>
      </c>
      <c r="B6593" s="261" t="s">
        <v>15</v>
      </c>
      <c r="C6593">
        <f>_xlfn.XLOOKUP(B6593,'2.1.trackMPD'!$R$7:$R$29,'2.1.trackMPD'!$T$7:$T$29)</f>
        <v>6</v>
      </c>
      <c r="D6593" s="261">
        <v>10</v>
      </c>
      <c r="E6593" s="261" t="s">
        <v>6400</v>
      </c>
      <c r="F6593" s="261" t="s">
        <v>111</v>
      </c>
      <c r="G6593" s="261" t="s">
        <v>140</v>
      </c>
      <c r="H6593" s="261" t="s">
        <v>6398</v>
      </c>
    </row>
    <row r="6594" spans="1:8" x14ac:dyDescent="0.2">
      <c r="A6594" t="s">
        <v>94</v>
      </c>
      <c r="B6594" s="261" t="s">
        <v>15</v>
      </c>
      <c r="C6594">
        <f>_xlfn.XLOOKUP(B6594,'2.1.trackMPD'!$R$7:$R$29,'2.1.trackMPD'!$T$7:$T$29)</f>
        <v>6</v>
      </c>
      <c r="D6594" s="261">
        <v>10</v>
      </c>
      <c r="E6594" s="261" t="s">
        <v>6400</v>
      </c>
      <c r="F6594" s="261" t="s">
        <v>110</v>
      </c>
      <c r="G6594" s="261" t="s">
        <v>124</v>
      </c>
      <c r="H6594" s="261" t="s">
        <v>6399</v>
      </c>
    </row>
    <row r="6595" spans="1:8" x14ac:dyDescent="0.2">
      <c r="A6595" t="s">
        <v>94</v>
      </c>
      <c r="B6595" s="261" t="s">
        <v>15</v>
      </c>
      <c r="C6595">
        <f>_xlfn.XLOOKUP(B6595,'2.1.trackMPD'!$R$7:$R$29,'2.1.trackMPD'!$T$7:$T$29)</f>
        <v>6</v>
      </c>
      <c r="D6595" s="261">
        <v>10</v>
      </c>
      <c r="E6595" s="261" t="s">
        <v>6400</v>
      </c>
      <c r="F6595" s="261" t="s">
        <v>110</v>
      </c>
      <c r="G6595" s="261" t="s">
        <v>140</v>
      </c>
      <c r="H6595" s="261" t="s">
        <v>6399</v>
      </c>
    </row>
    <row r="6596" spans="1:8" x14ac:dyDescent="0.2">
      <c r="A6596" t="s">
        <v>94</v>
      </c>
      <c r="B6596" s="261" t="s">
        <v>15</v>
      </c>
      <c r="C6596">
        <f>_xlfn.XLOOKUP(B6596,'2.1.trackMPD'!$R$7:$R$29,'2.1.trackMPD'!$T$7:$T$29)</f>
        <v>6</v>
      </c>
      <c r="D6596" s="261">
        <v>100</v>
      </c>
      <c r="E6596" s="261" t="s">
        <v>6400</v>
      </c>
      <c r="F6596" s="261" t="s">
        <v>110</v>
      </c>
      <c r="G6596" s="261" t="s">
        <v>124</v>
      </c>
      <c r="H6596" s="261" t="s">
        <v>6398</v>
      </c>
    </row>
    <row r="6597" spans="1:8" x14ac:dyDescent="0.2">
      <c r="A6597" t="s">
        <v>94</v>
      </c>
      <c r="B6597" s="261" t="s">
        <v>15</v>
      </c>
      <c r="C6597">
        <f>_xlfn.XLOOKUP(B6597,'2.1.trackMPD'!$R$7:$R$29,'2.1.trackMPD'!$T$7:$T$29)</f>
        <v>6</v>
      </c>
      <c r="D6597" s="261">
        <v>100</v>
      </c>
      <c r="E6597" s="261" t="s">
        <v>6400</v>
      </c>
      <c r="F6597" s="261" t="s">
        <v>110</v>
      </c>
      <c r="G6597" s="261" t="s">
        <v>140</v>
      </c>
      <c r="H6597" s="261" t="s">
        <v>6398</v>
      </c>
    </row>
    <row r="6598" spans="1:8" x14ac:dyDescent="0.2">
      <c r="A6598" t="s">
        <v>94</v>
      </c>
      <c r="B6598" s="261" t="s">
        <v>15</v>
      </c>
      <c r="C6598">
        <f>_xlfn.XLOOKUP(B6598,'2.1.trackMPD'!$R$7:$R$29,'2.1.trackMPD'!$T$7:$T$29)</f>
        <v>6</v>
      </c>
      <c r="D6598" s="261">
        <v>100</v>
      </c>
      <c r="E6598" s="261" t="s">
        <v>6400</v>
      </c>
      <c r="F6598" s="261" t="s">
        <v>111</v>
      </c>
      <c r="G6598" s="261" t="s">
        <v>124</v>
      </c>
      <c r="H6598" s="261" t="s">
        <v>6398</v>
      </c>
    </row>
    <row r="6599" spans="1:8" x14ac:dyDescent="0.2">
      <c r="A6599" t="s">
        <v>94</v>
      </c>
      <c r="B6599" s="261" t="s">
        <v>15</v>
      </c>
      <c r="C6599">
        <f>_xlfn.XLOOKUP(B6599,'2.1.trackMPD'!$R$7:$R$29,'2.1.trackMPD'!$T$7:$T$29)</f>
        <v>6</v>
      </c>
      <c r="D6599" s="261">
        <v>100</v>
      </c>
      <c r="E6599" s="261" t="s">
        <v>6400</v>
      </c>
      <c r="F6599" s="261" t="s">
        <v>111</v>
      </c>
      <c r="G6599" s="261" t="s">
        <v>140</v>
      </c>
      <c r="H6599" s="261" t="s">
        <v>6398</v>
      </c>
    </row>
    <row r="6600" spans="1:8" x14ac:dyDescent="0.2">
      <c r="A6600" t="s">
        <v>94</v>
      </c>
      <c r="B6600" s="261" t="s">
        <v>15</v>
      </c>
      <c r="C6600">
        <f>_xlfn.XLOOKUP(B6600,'2.1.trackMPD'!$R$7:$R$29,'2.1.trackMPD'!$T$7:$T$29)</f>
        <v>6</v>
      </c>
      <c r="D6600" s="261">
        <v>100</v>
      </c>
      <c r="E6600" s="261" t="s">
        <v>6400</v>
      </c>
      <c r="F6600" s="261" t="s">
        <v>110</v>
      </c>
      <c r="G6600" s="261" t="s">
        <v>124</v>
      </c>
      <c r="H6600" s="261" t="s">
        <v>6399</v>
      </c>
    </row>
    <row r="6601" spans="1:8" x14ac:dyDescent="0.2">
      <c r="A6601" t="s">
        <v>94</v>
      </c>
      <c r="B6601" s="261" t="s">
        <v>15</v>
      </c>
      <c r="C6601">
        <f>_xlfn.XLOOKUP(B6601,'2.1.trackMPD'!$R$7:$R$29,'2.1.trackMPD'!$T$7:$T$29)</f>
        <v>6</v>
      </c>
      <c r="D6601" s="261">
        <v>100</v>
      </c>
      <c r="E6601" s="261" t="s">
        <v>6400</v>
      </c>
      <c r="F6601" s="261" t="s">
        <v>110</v>
      </c>
      <c r="G6601" s="261" t="s">
        <v>140</v>
      </c>
      <c r="H6601" s="261" t="s">
        <v>6399</v>
      </c>
    </row>
    <row r="6602" spans="1:8" x14ac:dyDescent="0.2">
      <c r="A6602" t="s">
        <v>94</v>
      </c>
      <c r="B6602" s="261" t="s">
        <v>15</v>
      </c>
      <c r="C6602">
        <f>_xlfn.XLOOKUP(B6602,'2.1.trackMPD'!$R$7:$R$29,'2.1.trackMPD'!$T$7:$T$29)</f>
        <v>6</v>
      </c>
      <c r="D6602" s="261">
        <v>1000</v>
      </c>
      <c r="E6602" s="261" t="s">
        <v>6400</v>
      </c>
      <c r="F6602" s="261" t="s">
        <v>110</v>
      </c>
      <c r="G6602" s="261" t="s">
        <v>124</v>
      </c>
      <c r="H6602" s="261" t="s">
        <v>6398</v>
      </c>
    </row>
    <row r="6603" spans="1:8" x14ac:dyDescent="0.2">
      <c r="A6603" t="s">
        <v>94</v>
      </c>
      <c r="B6603" s="261" t="s">
        <v>15</v>
      </c>
      <c r="C6603">
        <f>_xlfn.XLOOKUP(B6603,'2.1.trackMPD'!$R$7:$R$29,'2.1.trackMPD'!$T$7:$T$29)</f>
        <v>6</v>
      </c>
      <c r="D6603" s="261">
        <v>1000</v>
      </c>
      <c r="E6603" s="261" t="s">
        <v>6400</v>
      </c>
      <c r="F6603" s="261" t="s">
        <v>110</v>
      </c>
      <c r="G6603" s="261" t="s">
        <v>140</v>
      </c>
      <c r="H6603" s="261" t="s">
        <v>6398</v>
      </c>
    </row>
    <row r="6604" spans="1:8" x14ac:dyDescent="0.2">
      <c r="A6604" t="s">
        <v>94</v>
      </c>
      <c r="B6604" s="261" t="s">
        <v>15</v>
      </c>
      <c r="C6604">
        <f>_xlfn.XLOOKUP(B6604,'2.1.trackMPD'!$R$7:$R$29,'2.1.trackMPD'!$T$7:$T$29)</f>
        <v>6</v>
      </c>
      <c r="D6604" s="261">
        <v>1000</v>
      </c>
      <c r="E6604" s="261" t="s">
        <v>6400</v>
      </c>
      <c r="F6604" s="261" t="s">
        <v>111</v>
      </c>
      <c r="G6604" s="261" t="s">
        <v>124</v>
      </c>
      <c r="H6604" s="261" t="s">
        <v>6398</v>
      </c>
    </row>
    <row r="6605" spans="1:8" x14ac:dyDescent="0.2">
      <c r="A6605" t="s">
        <v>94</v>
      </c>
      <c r="B6605" s="261" t="s">
        <v>15</v>
      </c>
      <c r="C6605">
        <f>_xlfn.XLOOKUP(B6605,'2.1.trackMPD'!$R$7:$R$29,'2.1.trackMPD'!$T$7:$T$29)</f>
        <v>6</v>
      </c>
      <c r="D6605" s="261">
        <v>1000</v>
      </c>
      <c r="E6605" s="261" t="s">
        <v>6400</v>
      </c>
      <c r="F6605" s="261" t="s">
        <v>111</v>
      </c>
      <c r="G6605" s="261" t="s">
        <v>140</v>
      </c>
      <c r="H6605" s="261" t="s">
        <v>6398</v>
      </c>
    </row>
    <row r="6606" spans="1:8" x14ac:dyDescent="0.2">
      <c r="A6606" t="s">
        <v>94</v>
      </c>
      <c r="B6606" s="261" t="s">
        <v>15</v>
      </c>
      <c r="C6606">
        <f>_xlfn.XLOOKUP(B6606,'2.1.trackMPD'!$R$7:$R$29,'2.1.trackMPD'!$T$7:$T$29)</f>
        <v>6</v>
      </c>
      <c r="D6606" s="261">
        <v>1000</v>
      </c>
      <c r="E6606" s="261" t="s">
        <v>6400</v>
      </c>
      <c r="F6606" s="261" t="s">
        <v>110</v>
      </c>
      <c r="G6606" s="261" t="s">
        <v>124</v>
      </c>
      <c r="H6606" s="261" t="s">
        <v>6399</v>
      </c>
    </row>
    <row r="6607" spans="1:8" x14ac:dyDescent="0.2">
      <c r="A6607" t="s">
        <v>94</v>
      </c>
      <c r="B6607" s="261" t="s">
        <v>15</v>
      </c>
      <c r="C6607">
        <f>_xlfn.XLOOKUP(B6607,'2.1.trackMPD'!$R$7:$R$29,'2.1.trackMPD'!$T$7:$T$29)</f>
        <v>6</v>
      </c>
      <c r="D6607" s="261">
        <v>1000</v>
      </c>
      <c r="E6607" s="261" t="s">
        <v>6400</v>
      </c>
      <c r="F6607" s="261" t="s">
        <v>110</v>
      </c>
      <c r="G6607" s="261" t="s">
        <v>140</v>
      </c>
      <c r="H6607" s="261" t="s">
        <v>6399</v>
      </c>
    </row>
    <row r="6608" spans="1:8" x14ac:dyDescent="0.2">
      <c r="A6608" t="s">
        <v>94</v>
      </c>
      <c r="B6608" s="261" t="s">
        <v>15</v>
      </c>
      <c r="C6608">
        <f>_xlfn.XLOOKUP(B6608,'2.1.trackMPD'!$R$7:$R$29,'2.1.trackMPD'!$T$7:$T$29)</f>
        <v>6</v>
      </c>
      <c r="D6608" s="261">
        <v>5000</v>
      </c>
      <c r="E6608" s="261" t="s">
        <v>6400</v>
      </c>
      <c r="F6608" s="261" t="s">
        <v>110</v>
      </c>
      <c r="G6608" s="261" t="s">
        <v>124</v>
      </c>
      <c r="H6608" s="261" t="s">
        <v>6398</v>
      </c>
    </row>
    <row r="6609" spans="1:8" x14ac:dyDescent="0.2">
      <c r="A6609" t="s">
        <v>94</v>
      </c>
      <c r="B6609" s="261" t="s">
        <v>15</v>
      </c>
      <c r="C6609">
        <f>_xlfn.XLOOKUP(B6609,'2.1.trackMPD'!$R$7:$R$29,'2.1.trackMPD'!$T$7:$T$29)</f>
        <v>6</v>
      </c>
      <c r="D6609" s="261">
        <v>5000</v>
      </c>
      <c r="E6609" s="261" t="s">
        <v>6400</v>
      </c>
      <c r="F6609" s="261" t="s">
        <v>110</v>
      </c>
      <c r="G6609" s="261" t="s">
        <v>140</v>
      </c>
      <c r="H6609" s="261" t="s">
        <v>6398</v>
      </c>
    </row>
    <row r="6610" spans="1:8" x14ac:dyDescent="0.2">
      <c r="A6610" t="s">
        <v>94</v>
      </c>
      <c r="B6610" s="261" t="s">
        <v>15</v>
      </c>
      <c r="C6610">
        <f>_xlfn.XLOOKUP(B6610,'2.1.trackMPD'!$R$7:$R$29,'2.1.trackMPD'!$T$7:$T$29)</f>
        <v>6</v>
      </c>
      <c r="D6610" s="261">
        <v>5000</v>
      </c>
      <c r="E6610" s="261" t="s">
        <v>6400</v>
      </c>
      <c r="F6610" s="261" t="s">
        <v>111</v>
      </c>
      <c r="G6610" s="261" t="s">
        <v>124</v>
      </c>
      <c r="H6610" s="261" t="s">
        <v>6398</v>
      </c>
    </row>
    <row r="6611" spans="1:8" x14ac:dyDescent="0.2">
      <c r="A6611" t="s">
        <v>94</v>
      </c>
      <c r="B6611" s="261" t="s">
        <v>15</v>
      </c>
      <c r="C6611">
        <f>_xlfn.XLOOKUP(B6611,'2.1.trackMPD'!$R$7:$R$29,'2.1.trackMPD'!$T$7:$T$29)</f>
        <v>6</v>
      </c>
      <c r="D6611" s="261">
        <v>5000</v>
      </c>
      <c r="E6611" s="261" t="s">
        <v>6400</v>
      </c>
      <c r="F6611" s="261" t="s">
        <v>111</v>
      </c>
      <c r="G6611" s="261" t="s">
        <v>140</v>
      </c>
      <c r="H6611" s="261" t="s">
        <v>6398</v>
      </c>
    </row>
    <row r="6612" spans="1:8" x14ac:dyDescent="0.2">
      <c r="A6612" t="s">
        <v>94</v>
      </c>
      <c r="B6612" s="261" t="s">
        <v>15</v>
      </c>
      <c r="C6612">
        <f>_xlfn.XLOOKUP(B6612,'2.1.trackMPD'!$R$7:$R$29,'2.1.trackMPD'!$T$7:$T$29)</f>
        <v>6</v>
      </c>
      <c r="D6612" s="261">
        <v>5000</v>
      </c>
      <c r="E6612" s="261" t="s">
        <v>6400</v>
      </c>
      <c r="F6612" s="261" t="s">
        <v>110</v>
      </c>
      <c r="G6612" s="261" t="s">
        <v>124</v>
      </c>
      <c r="H6612" s="261" t="s">
        <v>6399</v>
      </c>
    </row>
    <row r="6613" spans="1:8" x14ac:dyDescent="0.2">
      <c r="A6613" t="s">
        <v>94</v>
      </c>
      <c r="B6613" s="261" t="s">
        <v>15</v>
      </c>
      <c r="C6613">
        <f>_xlfn.XLOOKUP(B6613,'2.1.trackMPD'!$R$7:$R$29,'2.1.trackMPD'!$T$7:$T$29)</f>
        <v>6</v>
      </c>
      <c r="D6613" s="261">
        <v>5000</v>
      </c>
      <c r="E6613" s="261" t="s">
        <v>6400</v>
      </c>
      <c r="F6613" s="261" t="s">
        <v>110</v>
      </c>
      <c r="G6613" s="261" t="s">
        <v>140</v>
      </c>
      <c r="H6613" s="261" t="s">
        <v>6399</v>
      </c>
    </row>
    <row r="6614" spans="1:8" x14ac:dyDescent="0.2">
      <c r="A6614" t="s">
        <v>94</v>
      </c>
      <c r="B6614" s="261" t="s">
        <v>15</v>
      </c>
      <c r="C6614">
        <f>_xlfn.XLOOKUP(B6614,'2.1.trackMPD'!$R$7:$R$29,'2.1.trackMPD'!$T$7:$T$29)</f>
        <v>6</v>
      </c>
      <c r="D6614" s="261">
        <v>1</v>
      </c>
      <c r="E6614" s="261" t="s">
        <v>6401</v>
      </c>
      <c r="F6614" s="261" t="s">
        <v>110</v>
      </c>
      <c r="G6614" s="261" t="s">
        <v>124</v>
      </c>
      <c r="H6614" s="261" t="s">
        <v>6398</v>
      </c>
    </row>
    <row r="6615" spans="1:8" x14ac:dyDescent="0.2">
      <c r="A6615" t="s">
        <v>94</v>
      </c>
      <c r="B6615" s="261" t="s">
        <v>15</v>
      </c>
      <c r="C6615">
        <f>_xlfn.XLOOKUP(B6615,'2.1.trackMPD'!$R$7:$R$29,'2.1.trackMPD'!$T$7:$T$29)</f>
        <v>6</v>
      </c>
      <c r="D6615" s="261">
        <v>1</v>
      </c>
      <c r="E6615" s="261" t="s">
        <v>6401</v>
      </c>
      <c r="F6615" s="261" t="s">
        <v>110</v>
      </c>
      <c r="G6615" s="261" t="s">
        <v>140</v>
      </c>
      <c r="H6615" s="261" t="s">
        <v>6398</v>
      </c>
    </row>
    <row r="6616" spans="1:8" x14ac:dyDescent="0.2">
      <c r="A6616" t="s">
        <v>94</v>
      </c>
      <c r="B6616" s="261" t="s">
        <v>15</v>
      </c>
      <c r="C6616">
        <f>_xlfn.XLOOKUP(B6616,'2.1.trackMPD'!$R$7:$R$29,'2.1.trackMPD'!$T$7:$T$29)</f>
        <v>6</v>
      </c>
      <c r="D6616" s="261">
        <v>1</v>
      </c>
      <c r="E6616" s="261" t="s">
        <v>6401</v>
      </c>
      <c r="F6616" s="261" t="s">
        <v>111</v>
      </c>
      <c r="G6616" s="261" t="s">
        <v>124</v>
      </c>
      <c r="H6616" s="261" t="s">
        <v>6398</v>
      </c>
    </row>
    <row r="6617" spans="1:8" x14ac:dyDescent="0.2">
      <c r="A6617" t="s">
        <v>94</v>
      </c>
      <c r="B6617" s="261" t="s">
        <v>15</v>
      </c>
      <c r="C6617">
        <f>_xlfn.XLOOKUP(B6617,'2.1.trackMPD'!$R$7:$R$29,'2.1.trackMPD'!$T$7:$T$29)</f>
        <v>6</v>
      </c>
      <c r="D6617" s="261">
        <v>1</v>
      </c>
      <c r="E6617" s="261" t="s">
        <v>6401</v>
      </c>
      <c r="F6617" s="261" t="s">
        <v>111</v>
      </c>
      <c r="G6617" s="261" t="s">
        <v>140</v>
      </c>
      <c r="H6617" s="261" t="s">
        <v>6398</v>
      </c>
    </row>
    <row r="6618" spans="1:8" x14ac:dyDescent="0.2">
      <c r="A6618" t="s">
        <v>94</v>
      </c>
      <c r="B6618" s="261" t="s">
        <v>15</v>
      </c>
      <c r="C6618">
        <f>_xlfn.XLOOKUP(B6618,'2.1.trackMPD'!$R$7:$R$29,'2.1.trackMPD'!$T$7:$T$29)</f>
        <v>6</v>
      </c>
      <c r="D6618" s="261">
        <v>1</v>
      </c>
      <c r="E6618" s="261" t="s">
        <v>6401</v>
      </c>
      <c r="F6618" s="261" t="s">
        <v>110</v>
      </c>
      <c r="G6618" s="261" t="s">
        <v>124</v>
      </c>
      <c r="H6618" s="261" t="s">
        <v>6399</v>
      </c>
    </row>
    <row r="6619" spans="1:8" x14ac:dyDescent="0.2">
      <c r="A6619" t="s">
        <v>94</v>
      </c>
      <c r="B6619" s="261" t="s">
        <v>15</v>
      </c>
      <c r="C6619">
        <f>_xlfn.XLOOKUP(B6619,'2.1.trackMPD'!$R$7:$R$29,'2.1.trackMPD'!$T$7:$T$29)</f>
        <v>6</v>
      </c>
      <c r="D6619" s="261">
        <v>1</v>
      </c>
      <c r="E6619" s="261" t="s">
        <v>6401</v>
      </c>
      <c r="F6619" s="261" t="s">
        <v>110</v>
      </c>
      <c r="G6619" s="261" t="s">
        <v>140</v>
      </c>
      <c r="H6619" s="261" t="s">
        <v>6399</v>
      </c>
    </row>
    <row r="6620" spans="1:8" x14ac:dyDescent="0.2">
      <c r="A6620" t="s">
        <v>94</v>
      </c>
      <c r="B6620" s="261" t="s">
        <v>15</v>
      </c>
      <c r="C6620">
        <f>_xlfn.XLOOKUP(B6620,'2.1.trackMPD'!$R$7:$R$29,'2.1.trackMPD'!$T$7:$T$29)</f>
        <v>6</v>
      </c>
      <c r="D6620" s="261">
        <v>10</v>
      </c>
      <c r="E6620" s="261" t="s">
        <v>6401</v>
      </c>
      <c r="F6620" s="261" t="s">
        <v>110</v>
      </c>
      <c r="G6620" s="261" t="s">
        <v>124</v>
      </c>
      <c r="H6620" s="261" t="s">
        <v>6398</v>
      </c>
    </row>
    <row r="6621" spans="1:8" x14ac:dyDescent="0.2">
      <c r="A6621" t="s">
        <v>94</v>
      </c>
      <c r="B6621" s="261" t="s">
        <v>15</v>
      </c>
      <c r="C6621">
        <f>_xlfn.XLOOKUP(B6621,'2.1.trackMPD'!$R$7:$R$29,'2.1.trackMPD'!$T$7:$T$29)</f>
        <v>6</v>
      </c>
      <c r="D6621" s="261">
        <v>10</v>
      </c>
      <c r="E6621" s="261" t="s">
        <v>6401</v>
      </c>
      <c r="F6621" s="261" t="s">
        <v>110</v>
      </c>
      <c r="G6621" s="261" t="s">
        <v>140</v>
      </c>
      <c r="H6621" s="261" t="s">
        <v>6398</v>
      </c>
    </row>
    <row r="6622" spans="1:8" x14ac:dyDescent="0.2">
      <c r="A6622" t="s">
        <v>94</v>
      </c>
      <c r="B6622" s="261" t="s">
        <v>15</v>
      </c>
      <c r="C6622">
        <f>_xlfn.XLOOKUP(B6622,'2.1.trackMPD'!$R$7:$R$29,'2.1.trackMPD'!$T$7:$T$29)</f>
        <v>6</v>
      </c>
      <c r="D6622" s="261">
        <v>10</v>
      </c>
      <c r="E6622" s="261" t="s">
        <v>6401</v>
      </c>
      <c r="F6622" s="261" t="s">
        <v>111</v>
      </c>
      <c r="G6622" s="261" t="s">
        <v>124</v>
      </c>
      <c r="H6622" s="261" t="s">
        <v>6398</v>
      </c>
    </row>
    <row r="6623" spans="1:8" x14ac:dyDescent="0.2">
      <c r="A6623" t="s">
        <v>94</v>
      </c>
      <c r="B6623" s="261" t="s">
        <v>15</v>
      </c>
      <c r="C6623">
        <f>_xlfn.XLOOKUP(B6623,'2.1.trackMPD'!$R$7:$R$29,'2.1.trackMPD'!$T$7:$T$29)</f>
        <v>6</v>
      </c>
      <c r="D6623" s="261">
        <v>10</v>
      </c>
      <c r="E6623" s="261" t="s">
        <v>6401</v>
      </c>
      <c r="F6623" s="261" t="s">
        <v>111</v>
      </c>
      <c r="G6623" s="261" t="s">
        <v>140</v>
      </c>
      <c r="H6623" s="261" t="s">
        <v>6398</v>
      </c>
    </row>
    <row r="6624" spans="1:8" x14ac:dyDescent="0.2">
      <c r="A6624" t="s">
        <v>94</v>
      </c>
      <c r="B6624" s="261" t="s">
        <v>15</v>
      </c>
      <c r="C6624">
        <f>_xlfn.XLOOKUP(B6624,'2.1.trackMPD'!$R$7:$R$29,'2.1.trackMPD'!$T$7:$T$29)</f>
        <v>6</v>
      </c>
      <c r="D6624" s="261">
        <v>10</v>
      </c>
      <c r="E6624" s="261" t="s">
        <v>6401</v>
      </c>
      <c r="F6624" s="261" t="s">
        <v>110</v>
      </c>
      <c r="G6624" s="261" t="s">
        <v>124</v>
      </c>
      <c r="H6624" s="261" t="s">
        <v>6399</v>
      </c>
    </row>
    <row r="6625" spans="1:8" x14ac:dyDescent="0.2">
      <c r="A6625" t="s">
        <v>94</v>
      </c>
      <c r="B6625" s="261" t="s">
        <v>15</v>
      </c>
      <c r="C6625">
        <f>_xlfn.XLOOKUP(B6625,'2.1.trackMPD'!$R$7:$R$29,'2.1.trackMPD'!$T$7:$T$29)</f>
        <v>6</v>
      </c>
      <c r="D6625" s="261">
        <v>10</v>
      </c>
      <c r="E6625" s="261" t="s">
        <v>6401</v>
      </c>
      <c r="F6625" s="261" t="s">
        <v>110</v>
      </c>
      <c r="G6625" s="261" t="s">
        <v>140</v>
      </c>
      <c r="H6625" s="261" t="s">
        <v>6399</v>
      </c>
    </row>
    <row r="6626" spans="1:8" x14ac:dyDescent="0.2">
      <c r="A6626" t="s">
        <v>94</v>
      </c>
      <c r="B6626" s="261" t="s">
        <v>15</v>
      </c>
      <c r="C6626">
        <f>_xlfn.XLOOKUP(B6626,'2.1.trackMPD'!$R$7:$R$29,'2.1.trackMPD'!$T$7:$T$29)</f>
        <v>6</v>
      </c>
      <c r="D6626" s="261">
        <v>100</v>
      </c>
      <c r="E6626" s="261" t="s">
        <v>6401</v>
      </c>
      <c r="F6626" s="261" t="s">
        <v>110</v>
      </c>
      <c r="G6626" s="261" t="s">
        <v>124</v>
      </c>
      <c r="H6626" s="261" t="s">
        <v>6398</v>
      </c>
    </row>
    <row r="6627" spans="1:8" x14ac:dyDescent="0.2">
      <c r="A6627" t="s">
        <v>94</v>
      </c>
      <c r="B6627" s="261" t="s">
        <v>15</v>
      </c>
      <c r="C6627">
        <f>_xlfn.XLOOKUP(B6627,'2.1.trackMPD'!$R$7:$R$29,'2.1.trackMPD'!$T$7:$T$29)</f>
        <v>6</v>
      </c>
      <c r="D6627" s="261">
        <v>100</v>
      </c>
      <c r="E6627" s="261" t="s">
        <v>6401</v>
      </c>
      <c r="F6627" s="261" t="s">
        <v>110</v>
      </c>
      <c r="G6627" s="261" t="s">
        <v>140</v>
      </c>
      <c r="H6627" s="261" t="s">
        <v>6398</v>
      </c>
    </row>
    <row r="6628" spans="1:8" x14ac:dyDescent="0.2">
      <c r="A6628" t="s">
        <v>94</v>
      </c>
      <c r="B6628" s="261" t="s">
        <v>15</v>
      </c>
      <c r="C6628">
        <f>_xlfn.XLOOKUP(B6628,'2.1.trackMPD'!$R$7:$R$29,'2.1.trackMPD'!$T$7:$T$29)</f>
        <v>6</v>
      </c>
      <c r="D6628" s="261">
        <v>100</v>
      </c>
      <c r="E6628" s="261" t="s">
        <v>6401</v>
      </c>
      <c r="F6628" s="261" t="s">
        <v>111</v>
      </c>
      <c r="G6628" s="261" t="s">
        <v>124</v>
      </c>
      <c r="H6628" s="261" t="s">
        <v>6398</v>
      </c>
    </row>
    <row r="6629" spans="1:8" x14ac:dyDescent="0.2">
      <c r="A6629" t="s">
        <v>94</v>
      </c>
      <c r="B6629" s="261" t="s">
        <v>15</v>
      </c>
      <c r="C6629">
        <f>_xlfn.XLOOKUP(B6629,'2.1.trackMPD'!$R$7:$R$29,'2.1.trackMPD'!$T$7:$T$29)</f>
        <v>6</v>
      </c>
      <c r="D6629" s="261">
        <v>100</v>
      </c>
      <c r="E6629" s="261" t="s">
        <v>6401</v>
      </c>
      <c r="F6629" s="261" t="s">
        <v>111</v>
      </c>
      <c r="G6629" s="261" t="s">
        <v>140</v>
      </c>
      <c r="H6629" s="261" t="s">
        <v>6398</v>
      </c>
    </row>
    <row r="6630" spans="1:8" x14ac:dyDescent="0.2">
      <c r="A6630" t="s">
        <v>94</v>
      </c>
      <c r="B6630" s="261" t="s">
        <v>15</v>
      </c>
      <c r="C6630">
        <f>_xlfn.XLOOKUP(B6630,'2.1.trackMPD'!$R$7:$R$29,'2.1.trackMPD'!$T$7:$T$29)</f>
        <v>6</v>
      </c>
      <c r="D6630" s="261">
        <v>100</v>
      </c>
      <c r="E6630" s="261" t="s">
        <v>6401</v>
      </c>
      <c r="F6630" s="261" t="s">
        <v>110</v>
      </c>
      <c r="G6630" s="261" t="s">
        <v>124</v>
      </c>
      <c r="H6630" s="261" t="s">
        <v>6399</v>
      </c>
    </row>
    <row r="6631" spans="1:8" x14ac:dyDescent="0.2">
      <c r="A6631" t="s">
        <v>94</v>
      </c>
      <c r="B6631" s="261" t="s">
        <v>15</v>
      </c>
      <c r="C6631">
        <f>_xlfn.XLOOKUP(B6631,'2.1.trackMPD'!$R$7:$R$29,'2.1.trackMPD'!$T$7:$T$29)</f>
        <v>6</v>
      </c>
      <c r="D6631" s="261">
        <v>100</v>
      </c>
      <c r="E6631" s="261" t="s">
        <v>6401</v>
      </c>
      <c r="F6631" s="261" t="s">
        <v>110</v>
      </c>
      <c r="G6631" s="261" t="s">
        <v>140</v>
      </c>
      <c r="H6631" s="261" t="s">
        <v>6399</v>
      </c>
    </row>
    <row r="6632" spans="1:8" x14ac:dyDescent="0.2">
      <c r="A6632" t="s">
        <v>94</v>
      </c>
      <c r="B6632" s="261" t="s">
        <v>9</v>
      </c>
      <c r="C6632">
        <f>_xlfn.XLOOKUP(B6632,'2.1.trackMPD'!$R$7:$R$29,'2.1.trackMPD'!$T$7:$T$29)</f>
        <v>6</v>
      </c>
      <c r="D6632" s="261">
        <v>1</v>
      </c>
      <c r="E6632" s="261" t="s">
        <v>6396</v>
      </c>
      <c r="F6632" s="261" t="s">
        <v>110</v>
      </c>
      <c r="G6632" s="261" t="s">
        <v>124</v>
      </c>
      <c r="H6632" s="261" t="s">
        <v>6398</v>
      </c>
    </row>
    <row r="6633" spans="1:8" x14ac:dyDescent="0.2">
      <c r="A6633" t="s">
        <v>94</v>
      </c>
      <c r="B6633" s="261" t="s">
        <v>9</v>
      </c>
      <c r="C6633">
        <f>_xlfn.XLOOKUP(B6633,'2.1.trackMPD'!$R$7:$R$29,'2.1.trackMPD'!$T$7:$T$29)</f>
        <v>6</v>
      </c>
      <c r="D6633" s="261">
        <v>1</v>
      </c>
      <c r="E6633" s="261" t="s">
        <v>6396</v>
      </c>
      <c r="F6633" s="261" t="s">
        <v>110</v>
      </c>
      <c r="G6633" s="261" t="s">
        <v>140</v>
      </c>
      <c r="H6633" s="261" t="s">
        <v>6398</v>
      </c>
    </row>
    <row r="6634" spans="1:8" x14ac:dyDescent="0.2">
      <c r="A6634" t="s">
        <v>94</v>
      </c>
      <c r="B6634" s="261" t="s">
        <v>9</v>
      </c>
      <c r="C6634">
        <f>_xlfn.XLOOKUP(B6634,'2.1.trackMPD'!$R$7:$R$29,'2.1.trackMPD'!$T$7:$T$29)</f>
        <v>6</v>
      </c>
      <c r="D6634" s="261">
        <v>1</v>
      </c>
      <c r="E6634" s="261" t="s">
        <v>6396</v>
      </c>
      <c r="F6634" s="261" t="s">
        <v>111</v>
      </c>
      <c r="G6634" s="261" t="s">
        <v>124</v>
      </c>
      <c r="H6634" s="261" t="s">
        <v>6398</v>
      </c>
    </row>
    <row r="6635" spans="1:8" x14ac:dyDescent="0.2">
      <c r="A6635" t="s">
        <v>94</v>
      </c>
      <c r="B6635" s="261" t="s">
        <v>9</v>
      </c>
      <c r="C6635">
        <f>_xlfn.XLOOKUP(B6635,'2.1.trackMPD'!$R$7:$R$29,'2.1.trackMPD'!$T$7:$T$29)</f>
        <v>6</v>
      </c>
      <c r="D6635" s="261">
        <v>1</v>
      </c>
      <c r="E6635" s="261" t="s">
        <v>6396</v>
      </c>
      <c r="F6635" s="261" t="s">
        <v>111</v>
      </c>
      <c r="G6635" s="261" t="s">
        <v>140</v>
      </c>
      <c r="H6635" s="261" t="s">
        <v>6398</v>
      </c>
    </row>
    <row r="6636" spans="1:8" x14ac:dyDescent="0.2">
      <c r="A6636" t="s">
        <v>94</v>
      </c>
      <c r="B6636" s="261" t="s">
        <v>9</v>
      </c>
      <c r="C6636">
        <f>_xlfn.XLOOKUP(B6636,'2.1.trackMPD'!$R$7:$R$29,'2.1.trackMPD'!$T$7:$T$29)</f>
        <v>6</v>
      </c>
      <c r="D6636" s="261">
        <v>1</v>
      </c>
      <c r="E6636" s="261" t="s">
        <v>6396</v>
      </c>
      <c r="F6636" s="261" t="s">
        <v>110</v>
      </c>
      <c r="G6636" s="261" t="s">
        <v>124</v>
      </c>
      <c r="H6636" s="261" t="s">
        <v>6399</v>
      </c>
    </row>
    <row r="6637" spans="1:8" x14ac:dyDescent="0.2">
      <c r="A6637" t="s">
        <v>94</v>
      </c>
      <c r="B6637" s="261" t="s">
        <v>9</v>
      </c>
      <c r="C6637">
        <f>_xlfn.XLOOKUP(B6637,'2.1.trackMPD'!$R$7:$R$29,'2.1.trackMPD'!$T$7:$T$29)</f>
        <v>6</v>
      </c>
      <c r="D6637" s="261">
        <v>1</v>
      </c>
      <c r="E6637" s="261" t="s">
        <v>6396</v>
      </c>
      <c r="F6637" s="261" t="s">
        <v>110</v>
      </c>
      <c r="G6637" s="261" t="s">
        <v>140</v>
      </c>
      <c r="H6637" s="261" t="s">
        <v>6399</v>
      </c>
    </row>
    <row r="6638" spans="1:8" x14ac:dyDescent="0.2">
      <c r="A6638" t="s">
        <v>94</v>
      </c>
      <c r="B6638" s="261" t="s">
        <v>9</v>
      </c>
      <c r="C6638">
        <f>_xlfn.XLOOKUP(B6638,'2.1.trackMPD'!$R$7:$R$29,'2.1.trackMPD'!$T$7:$T$29)</f>
        <v>6</v>
      </c>
      <c r="D6638" s="261">
        <v>10</v>
      </c>
      <c r="E6638" s="261" t="s">
        <v>6396</v>
      </c>
      <c r="F6638" s="261" t="s">
        <v>110</v>
      </c>
      <c r="G6638" s="261" t="s">
        <v>124</v>
      </c>
      <c r="H6638" s="261" t="s">
        <v>6398</v>
      </c>
    </row>
    <row r="6639" spans="1:8" x14ac:dyDescent="0.2">
      <c r="A6639" t="s">
        <v>94</v>
      </c>
      <c r="B6639" s="261" t="s">
        <v>9</v>
      </c>
      <c r="C6639">
        <f>_xlfn.XLOOKUP(B6639,'2.1.trackMPD'!$R$7:$R$29,'2.1.trackMPD'!$T$7:$T$29)</f>
        <v>6</v>
      </c>
      <c r="D6639" s="261">
        <v>10</v>
      </c>
      <c r="E6639" s="261" t="s">
        <v>6396</v>
      </c>
      <c r="F6639" s="261" t="s">
        <v>110</v>
      </c>
      <c r="G6639" s="261" t="s">
        <v>140</v>
      </c>
      <c r="H6639" s="261" t="s">
        <v>6398</v>
      </c>
    </row>
    <row r="6640" spans="1:8" x14ac:dyDescent="0.2">
      <c r="A6640" t="s">
        <v>94</v>
      </c>
      <c r="B6640" s="261" t="s">
        <v>9</v>
      </c>
      <c r="C6640">
        <f>_xlfn.XLOOKUP(B6640,'2.1.trackMPD'!$R$7:$R$29,'2.1.trackMPD'!$T$7:$T$29)</f>
        <v>6</v>
      </c>
      <c r="D6640" s="261">
        <v>10</v>
      </c>
      <c r="E6640" s="261" t="s">
        <v>6396</v>
      </c>
      <c r="F6640" s="261" t="s">
        <v>111</v>
      </c>
      <c r="G6640" s="261" t="s">
        <v>124</v>
      </c>
      <c r="H6640" s="261" t="s">
        <v>6398</v>
      </c>
    </row>
    <row r="6641" spans="1:8" x14ac:dyDescent="0.2">
      <c r="A6641" t="s">
        <v>94</v>
      </c>
      <c r="B6641" s="261" t="s">
        <v>9</v>
      </c>
      <c r="C6641">
        <f>_xlfn.XLOOKUP(B6641,'2.1.trackMPD'!$R$7:$R$29,'2.1.trackMPD'!$T$7:$T$29)</f>
        <v>6</v>
      </c>
      <c r="D6641" s="261">
        <v>10</v>
      </c>
      <c r="E6641" s="261" t="s">
        <v>6396</v>
      </c>
      <c r="F6641" s="261" t="s">
        <v>111</v>
      </c>
      <c r="G6641" s="261" t="s">
        <v>140</v>
      </c>
      <c r="H6641" s="261" t="s">
        <v>6398</v>
      </c>
    </row>
    <row r="6642" spans="1:8" x14ac:dyDescent="0.2">
      <c r="A6642" t="s">
        <v>94</v>
      </c>
      <c r="B6642" s="261" t="s">
        <v>9</v>
      </c>
      <c r="C6642">
        <f>_xlfn.XLOOKUP(B6642,'2.1.trackMPD'!$R$7:$R$29,'2.1.trackMPD'!$T$7:$T$29)</f>
        <v>6</v>
      </c>
      <c r="D6642" s="261">
        <v>10</v>
      </c>
      <c r="E6642" s="261" t="s">
        <v>6396</v>
      </c>
      <c r="F6642" s="261" t="s">
        <v>110</v>
      </c>
      <c r="G6642" s="261" t="s">
        <v>124</v>
      </c>
      <c r="H6642" s="261" t="s">
        <v>6399</v>
      </c>
    </row>
    <row r="6643" spans="1:8" x14ac:dyDescent="0.2">
      <c r="A6643" t="s">
        <v>94</v>
      </c>
      <c r="B6643" s="261" t="s">
        <v>9</v>
      </c>
      <c r="C6643">
        <f>_xlfn.XLOOKUP(B6643,'2.1.trackMPD'!$R$7:$R$29,'2.1.trackMPD'!$T$7:$T$29)</f>
        <v>6</v>
      </c>
      <c r="D6643" s="261">
        <v>10</v>
      </c>
      <c r="E6643" s="261" t="s">
        <v>6396</v>
      </c>
      <c r="F6643" s="261" t="s">
        <v>110</v>
      </c>
      <c r="G6643" s="261" t="s">
        <v>140</v>
      </c>
      <c r="H6643" s="261" t="s">
        <v>6399</v>
      </c>
    </row>
    <row r="6644" spans="1:8" x14ac:dyDescent="0.2">
      <c r="A6644" t="s">
        <v>94</v>
      </c>
      <c r="B6644" s="261" t="s">
        <v>9</v>
      </c>
      <c r="C6644">
        <f>_xlfn.XLOOKUP(B6644,'2.1.trackMPD'!$R$7:$R$29,'2.1.trackMPD'!$T$7:$T$29)</f>
        <v>6</v>
      </c>
      <c r="D6644" s="261">
        <v>100</v>
      </c>
      <c r="E6644" s="261" t="s">
        <v>6396</v>
      </c>
      <c r="F6644" s="261" t="s">
        <v>110</v>
      </c>
      <c r="G6644" s="261" t="s">
        <v>124</v>
      </c>
      <c r="H6644" s="261" t="s">
        <v>6398</v>
      </c>
    </row>
    <row r="6645" spans="1:8" x14ac:dyDescent="0.2">
      <c r="A6645" t="s">
        <v>94</v>
      </c>
      <c r="B6645" s="261" t="s">
        <v>9</v>
      </c>
      <c r="C6645">
        <f>_xlfn.XLOOKUP(B6645,'2.1.trackMPD'!$R$7:$R$29,'2.1.trackMPD'!$T$7:$T$29)</f>
        <v>6</v>
      </c>
      <c r="D6645" s="261">
        <v>100</v>
      </c>
      <c r="E6645" s="261" t="s">
        <v>6396</v>
      </c>
      <c r="F6645" s="261" t="s">
        <v>110</v>
      </c>
      <c r="G6645" s="261" t="s">
        <v>140</v>
      </c>
      <c r="H6645" s="261" t="s">
        <v>6398</v>
      </c>
    </row>
    <row r="6646" spans="1:8" x14ac:dyDescent="0.2">
      <c r="A6646" t="s">
        <v>94</v>
      </c>
      <c r="B6646" s="261" t="s">
        <v>9</v>
      </c>
      <c r="C6646">
        <f>_xlfn.XLOOKUP(B6646,'2.1.trackMPD'!$R$7:$R$29,'2.1.trackMPD'!$T$7:$T$29)</f>
        <v>6</v>
      </c>
      <c r="D6646" s="261">
        <v>100</v>
      </c>
      <c r="E6646" s="261" t="s">
        <v>6396</v>
      </c>
      <c r="F6646" s="261" t="s">
        <v>111</v>
      </c>
      <c r="G6646" s="261" t="s">
        <v>124</v>
      </c>
      <c r="H6646" s="261" t="s">
        <v>6398</v>
      </c>
    </row>
    <row r="6647" spans="1:8" x14ac:dyDescent="0.2">
      <c r="A6647" t="s">
        <v>94</v>
      </c>
      <c r="B6647" s="261" t="s">
        <v>9</v>
      </c>
      <c r="C6647">
        <f>_xlfn.XLOOKUP(B6647,'2.1.trackMPD'!$R$7:$R$29,'2.1.trackMPD'!$T$7:$T$29)</f>
        <v>6</v>
      </c>
      <c r="D6647" s="261">
        <v>100</v>
      </c>
      <c r="E6647" s="261" t="s">
        <v>6396</v>
      </c>
      <c r="F6647" s="261" t="s">
        <v>111</v>
      </c>
      <c r="G6647" s="261" t="s">
        <v>140</v>
      </c>
      <c r="H6647" s="261" t="s">
        <v>6398</v>
      </c>
    </row>
    <row r="6648" spans="1:8" x14ac:dyDescent="0.2">
      <c r="A6648" t="s">
        <v>94</v>
      </c>
      <c r="B6648" s="261" t="s">
        <v>9</v>
      </c>
      <c r="C6648">
        <f>_xlfn.XLOOKUP(B6648,'2.1.trackMPD'!$R$7:$R$29,'2.1.trackMPD'!$T$7:$T$29)</f>
        <v>6</v>
      </c>
      <c r="D6648" s="261">
        <v>100</v>
      </c>
      <c r="E6648" s="261" t="s">
        <v>6396</v>
      </c>
      <c r="F6648" s="261" t="s">
        <v>110</v>
      </c>
      <c r="G6648" s="261" t="s">
        <v>124</v>
      </c>
      <c r="H6648" s="261" t="s">
        <v>6399</v>
      </c>
    </row>
    <row r="6649" spans="1:8" x14ac:dyDescent="0.2">
      <c r="A6649" t="s">
        <v>94</v>
      </c>
      <c r="B6649" s="261" t="s">
        <v>9</v>
      </c>
      <c r="C6649">
        <f>_xlfn.XLOOKUP(B6649,'2.1.trackMPD'!$R$7:$R$29,'2.1.trackMPD'!$T$7:$T$29)</f>
        <v>6</v>
      </c>
      <c r="D6649" s="261">
        <v>100</v>
      </c>
      <c r="E6649" s="261" t="s">
        <v>6396</v>
      </c>
      <c r="F6649" s="261" t="s">
        <v>110</v>
      </c>
      <c r="G6649" s="261" t="s">
        <v>140</v>
      </c>
      <c r="H6649" s="261" t="s">
        <v>6399</v>
      </c>
    </row>
    <row r="6650" spans="1:8" x14ac:dyDescent="0.2">
      <c r="A6650" t="s">
        <v>94</v>
      </c>
      <c r="B6650" s="261" t="s">
        <v>9</v>
      </c>
      <c r="C6650">
        <f>_xlfn.XLOOKUP(B6650,'2.1.trackMPD'!$R$7:$R$29,'2.1.trackMPD'!$T$7:$T$29)</f>
        <v>6</v>
      </c>
      <c r="D6650" s="261">
        <v>1000</v>
      </c>
      <c r="E6650" s="261" t="s">
        <v>6396</v>
      </c>
      <c r="F6650" s="261" t="s">
        <v>110</v>
      </c>
      <c r="G6650" s="261" t="s">
        <v>124</v>
      </c>
      <c r="H6650" s="261" t="s">
        <v>6398</v>
      </c>
    </row>
    <row r="6651" spans="1:8" x14ac:dyDescent="0.2">
      <c r="A6651" t="s">
        <v>94</v>
      </c>
      <c r="B6651" s="261" t="s">
        <v>9</v>
      </c>
      <c r="C6651">
        <f>_xlfn.XLOOKUP(B6651,'2.1.trackMPD'!$R$7:$R$29,'2.1.trackMPD'!$T$7:$T$29)</f>
        <v>6</v>
      </c>
      <c r="D6651" s="261">
        <v>1000</v>
      </c>
      <c r="E6651" s="261" t="s">
        <v>6396</v>
      </c>
      <c r="F6651" s="261" t="s">
        <v>110</v>
      </c>
      <c r="G6651" s="261" t="s">
        <v>140</v>
      </c>
      <c r="H6651" s="261" t="s">
        <v>6398</v>
      </c>
    </row>
    <row r="6652" spans="1:8" x14ac:dyDescent="0.2">
      <c r="A6652" t="s">
        <v>94</v>
      </c>
      <c r="B6652" s="261" t="s">
        <v>9</v>
      </c>
      <c r="C6652">
        <f>_xlfn.XLOOKUP(B6652,'2.1.trackMPD'!$R$7:$R$29,'2.1.trackMPD'!$T$7:$T$29)</f>
        <v>6</v>
      </c>
      <c r="D6652" s="261">
        <v>1000</v>
      </c>
      <c r="E6652" s="261" t="s">
        <v>6396</v>
      </c>
      <c r="F6652" s="261" t="s">
        <v>111</v>
      </c>
      <c r="G6652" s="261" t="s">
        <v>124</v>
      </c>
      <c r="H6652" s="261" t="s">
        <v>6398</v>
      </c>
    </row>
    <row r="6653" spans="1:8" x14ac:dyDescent="0.2">
      <c r="A6653" t="s">
        <v>94</v>
      </c>
      <c r="B6653" s="261" t="s">
        <v>9</v>
      </c>
      <c r="C6653">
        <f>_xlfn.XLOOKUP(B6653,'2.1.trackMPD'!$R$7:$R$29,'2.1.trackMPD'!$T$7:$T$29)</f>
        <v>6</v>
      </c>
      <c r="D6653" s="261">
        <v>1000</v>
      </c>
      <c r="E6653" s="261" t="s">
        <v>6396</v>
      </c>
      <c r="F6653" s="261" t="s">
        <v>111</v>
      </c>
      <c r="G6653" s="261" t="s">
        <v>140</v>
      </c>
      <c r="H6653" s="261" t="s">
        <v>6398</v>
      </c>
    </row>
    <row r="6654" spans="1:8" x14ac:dyDescent="0.2">
      <c r="A6654" t="s">
        <v>94</v>
      </c>
      <c r="B6654" s="261" t="s">
        <v>9</v>
      </c>
      <c r="C6654">
        <f>_xlfn.XLOOKUP(B6654,'2.1.trackMPD'!$R$7:$R$29,'2.1.trackMPD'!$T$7:$T$29)</f>
        <v>6</v>
      </c>
      <c r="D6654" s="261">
        <v>1000</v>
      </c>
      <c r="E6654" s="261" t="s">
        <v>6396</v>
      </c>
      <c r="F6654" s="261" t="s">
        <v>110</v>
      </c>
      <c r="G6654" s="261" t="s">
        <v>124</v>
      </c>
      <c r="H6654" s="261" t="s">
        <v>6399</v>
      </c>
    </row>
    <row r="6655" spans="1:8" x14ac:dyDescent="0.2">
      <c r="A6655" t="s">
        <v>94</v>
      </c>
      <c r="B6655" s="261" t="s">
        <v>9</v>
      </c>
      <c r="C6655">
        <f>_xlfn.XLOOKUP(B6655,'2.1.trackMPD'!$R$7:$R$29,'2.1.trackMPD'!$T$7:$T$29)</f>
        <v>6</v>
      </c>
      <c r="D6655" s="261">
        <v>1000</v>
      </c>
      <c r="E6655" s="261" t="s">
        <v>6396</v>
      </c>
      <c r="F6655" s="261" t="s">
        <v>110</v>
      </c>
      <c r="G6655" s="261" t="s">
        <v>140</v>
      </c>
      <c r="H6655" s="261" t="s">
        <v>6399</v>
      </c>
    </row>
    <row r="6656" spans="1:8" x14ac:dyDescent="0.2">
      <c r="A6656" t="s">
        <v>94</v>
      </c>
      <c r="B6656" s="261" t="s">
        <v>9</v>
      </c>
      <c r="C6656">
        <f>_xlfn.XLOOKUP(B6656,'2.1.trackMPD'!$R$7:$R$29,'2.1.trackMPD'!$T$7:$T$29)</f>
        <v>6</v>
      </c>
      <c r="D6656" s="261">
        <v>5000</v>
      </c>
      <c r="E6656" s="261" t="s">
        <v>6396</v>
      </c>
      <c r="F6656" s="261" t="s">
        <v>110</v>
      </c>
      <c r="G6656" s="261" t="s">
        <v>124</v>
      </c>
      <c r="H6656" s="261" t="s">
        <v>6398</v>
      </c>
    </row>
    <row r="6657" spans="1:8" x14ac:dyDescent="0.2">
      <c r="A6657" t="s">
        <v>94</v>
      </c>
      <c r="B6657" s="261" t="s">
        <v>9</v>
      </c>
      <c r="C6657">
        <f>_xlfn.XLOOKUP(B6657,'2.1.trackMPD'!$R$7:$R$29,'2.1.trackMPD'!$T$7:$T$29)</f>
        <v>6</v>
      </c>
      <c r="D6657" s="261">
        <v>5000</v>
      </c>
      <c r="E6657" s="261" t="s">
        <v>6396</v>
      </c>
      <c r="F6657" s="261" t="s">
        <v>110</v>
      </c>
      <c r="G6657" s="261" t="s">
        <v>140</v>
      </c>
      <c r="H6657" s="261" t="s">
        <v>6398</v>
      </c>
    </row>
    <row r="6658" spans="1:8" x14ac:dyDescent="0.2">
      <c r="A6658" t="s">
        <v>94</v>
      </c>
      <c r="B6658" s="261" t="s">
        <v>9</v>
      </c>
      <c r="C6658">
        <f>_xlfn.XLOOKUP(B6658,'2.1.trackMPD'!$R$7:$R$29,'2.1.trackMPD'!$T$7:$T$29)</f>
        <v>6</v>
      </c>
      <c r="D6658" s="261">
        <v>5000</v>
      </c>
      <c r="E6658" s="261" t="s">
        <v>6396</v>
      </c>
      <c r="F6658" s="261" t="s">
        <v>111</v>
      </c>
      <c r="G6658" s="261" t="s">
        <v>124</v>
      </c>
      <c r="H6658" s="261" t="s">
        <v>6398</v>
      </c>
    </row>
    <row r="6659" spans="1:8" x14ac:dyDescent="0.2">
      <c r="A6659" t="s">
        <v>94</v>
      </c>
      <c r="B6659" s="261" t="s">
        <v>9</v>
      </c>
      <c r="C6659">
        <f>_xlfn.XLOOKUP(B6659,'2.1.trackMPD'!$R$7:$R$29,'2.1.trackMPD'!$T$7:$T$29)</f>
        <v>6</v>
      </c>
      <c r="D6659" s="261">
        <v>5000</v>
      </c>
      <c r="E6659" s="261" t="s">
        <v>6396</v>
      </c>
      <c r="F6659" s="261" t="s">
        <v>111</v>
      </c>
      <c r="G6659" s="261" t="s">
        <v>140</v>
      </c>
      <c r="H6659" s="261" t="s">
        <v>6398</v>
      </c>
    </row>
    <row r="6660" spans="1:8" x14ac:dyDescent="0.2">
      <c r="A6660" t="s">
        <v>94</v>
      </c>
      <c r="B6660" s="261" t="s">
        <v>9</v>
      </c>
      <c r="C6660">
        <f>_xlfn.XLOOKUP(B6660,'2.1.trackMPD'!$R$7:$R$29,'2.1.trackMPD'!$T$7:$T$29)</f>
        <v>6</v>
      </c>
      <c r="D6660" s="261">
        <v>5000</v>
      </c>
      <c r="E6660" s="261" t="s">
        <v>6396</v>
      </c>
      <c r="F6660" s="261" t="s">
        <v>110</v>
      </c>
      <c r="G6660" s="261" t="s">
        <v>124</v>
      </c>
      <c r="H6660" s="261" t="s">
        <v>6399</v>
      </c>
    </row>
    <row r="6661" spans="1:8" x14ac:dyDescent="0.2">
      <c r="A6661" t="s">
        <v>94</v>
      </c>
      <c r="B6661" s="261" t="s">
        <v>9</v>
      </c>
      <c r="C6661">
        <f>_xlfn.XLOOKUP(B6661,'2.1.trackMPD'!$R$7:$R$29,'2.1.trackMPD'!$T$7:$T$29)</f>
        <v>6</v>
      </c>
      <c r="D6661" s="261">
        <v>5000</v>
      </c>
      <c r="E6661" s="261" t="s">
        <v>6396</v>
      </c>
      <c r="F6661" s="261" t="s">
        <v>110</v>
      </c>
      <c r="G6661" s="261" t="s">
        <v>140</v>
      </c>
      <c r="H6661" s="261" t="s">
        <v>6399</v>
      </c>
    </row>
    <row r="6662" spans="1:8" x14ac:dyDescent="0.2">
      <c r="A6662" t="s">
        <v>94</v>
      </c>
      <c r="B6662" s="261" t="s">
        <v>9</v>
      </c>
      <c r="C6662">
        <f>_xlfn.XLOOKUP(B6662,'2.1.trackMPD'!$R$7:$R$29,'2.1.trackMPD'!$T$7:$T$29)</f>
        <v>6</v>
      </c>
      <c r="D6662" s="261">
        <v>1</v>
      </c>
      <c r="E6662" s="261" t="s">
        <v>6400</v>
      </c>
      <c r="F6662" s="261" t="s">
        <v>110</v>
      </c>
      <c r="G6662" s="261" t="s">
        <v>124</v>
      </c>
      <c r="H6662" s="261" t="s">
        <v>6398</v>
      </c>
    </row>
    <row r="6663" spans="1:8" x14ac:dyDescent="0.2">
      <c r="A6663" t="s">
        <v>94</v>
      </c>
      <c r="B6663" s="261" t="s">
        <v>9</v>
      </c>
      <c r="C6663">
        <f>_xlfn.XLOOKUP(B6663,'2.1.trackMPD'!$R$7:$R$29,'2.1.trackMPD'!$T$7:$T$29)</f>
        <v>6</v>
      </c>
      <c r="D6663" s="261">
        <v>1</v>
      </c>
      <c r="E6663" s="261" t="s">
        <v>6400</v>
      </c>
      <c r="F6663" s="261" t="s">
        <v>110</v>
      </c>
      <c r="G6663" s="261" t="s">
        <v>140</v>
      </c>
      <c r="H6663" s="261" t="s">
        <v>6398</v>
      </c>
    </row>
    <row r="6664" spans="1:8" x14ac:dyDescent="0.2">
      <c r="A6664" t="s">
        <v>94</v>
      </c>
      <c r="B6664" s="261" t="s">
        <v>9</v>
      </c>
      <c r="C6664">
        <f>_xlfn.XLOOKUP(B6664,'2.1.trackMPD'!$R$7:$R$29,'2.1.trackMPD'!$T$7:$T$29)</f>
        <v>6</v>
      </c>
      <c r="D6664" s="261">
        <v>1</v>
      </c>
      <c r="E6664" s="261" t="s">
        <v>6400</v>
      </c>
      <c r="F6664" s="261" t="s">
        <v>111</v>
      </c>
      <c r="G6664" s="261" t="s">
        <v>124</v>
      </c>
      <c r="H6664" s="261" t="s">
        <v>6398</v>
      </c>
    </row>
    <row r="6665" spans="1:8" x14ac:dyDescent="0.2">
      <c r="A6665" t="s">
        <v>94</v>
      </c>
      <c r="B6665" s="261" t="s">
        <v>9</v>
      </c>
      <c r="C6665">
        <f>_xlfn.XLOOKUP(B6665,'2.1.trackMPD'!$R$7:$R$29,'2.1.trackMPD'!$T$7:$T$29)</f>
        <v>6</v>
      </c>
      <c r="D6665" s="261">
        <v>1</v>
      </c>
      <c r="E6665" s="261" t="s">
        <v>6400</v>
      </c>
      <c r="F6665" s="261" t="s">
        <v>111</v>
      </c>
      <c r="G6665" s="261" t="s">
        <v>140</v>
      </c>
      <c r="H6665" s="261" t="s">
        <v>6398</v>
      </c>
    </row>
    <row r="6666" spans="1:8" x14ac:dyDescent="0.2">
      <c r="A6666" t="s">
        <v>94</v>
      </c>
      <c r="B6666" s="261" t="s">
        <v>9</v>
      </c>
      <c r="C6666">
        <f>_xlfn.XLOOKUP(B6666,'2.1.trackMPD'!$R$7:$R$29,'2.1.trackMPD'!$T$7:$T$29)</f>
        <v>6</v>
      </c>
      <c r="D6666" s="261">
        <v>1</v>
      </c>
      <c r="E6666" s="261" t="s">
        <v>6400</v>
      </c>
      <c r="F6666" s="261" t="s">
        <v>110</v>
      </c>
      <c r="G6666" s="261" t="s">
        <v>124</v>
      </c>
      <c r="H6666" s="261" t="s">
        <v>6399</v>
      </c>
    </row>
    <row r="6667" spans="1:8" x14ac:dyDescent="0.2">
      <c r="A6667" t="s">
        <v>94</v>
      </c>
      <c r="B6667" s="261" t="s">
        <v>9</v>
      </c>
      <c r="C6667">
        <f>_xlfn.XLOOKUP(B6667,'2.1.trackMPD'!$R$7:$R$29,'2.1.trackMPD'!$T$7:$T$29)</f>
        <v>6</v>
      </c>
      <c r="D6667" s="261">
        <v>1</v>
      </c>
      <c r="E6667" s="261" t="s">
        <v>6400</v>
      </c>
      <c r="F6667" s="261" t="s">
        <v>110</v>
      </c>
      <c r="G6667" s="261" t="s">
        <v>140</v>
      </c>
      <c r="H6667" s="261" t="s">
        <v>6399</v>
      </c>
    </row>
    <row r="6668" spans="1:8" x14ac:dyDescent="0.2">
      <c r="A6668" t="s">
        <v>94</v>
      </c>
      <c r="B6668" s="261" t="s">
        <v>9</v>
      </c>
      <c r="C6668">
        <f>_xlfn.XLOOKUP(B6668,'2.1.trackMPD'!$R$7:$R$29,'2.1.trackMPD'!$T$7:$T$29)</f>
        <v>6</v>
      </c>
      <c r="D6668" s="261">
        <v>10</v>
      </c>
      <c r="E6668" s="261" t="s">
        <v>6400</v>
      </c>
      <c r="F6668" s="261" t="s">
        <v>110</v>
      </c>
      <c r="G6668" s="261" t="s">
        <v>124</v>
      </c>
      <c r="H6668" s="261" t="s">
        <v>6398</v>
      </c>
    </row>
    <row r="6669" spans="1:8" x14ac:dyDescent="0.2">
      <c r="A6669" t="s">
        <v>94</v>
      </c>
      <c r="B6669" s="261" t="s">
        <v>9</v>
      </c>
      <c r="C6669">
        <f>_xlfn.XLOOKUP(B6669,'2.1.trackMPD'!$R$7:$R$29,'2.1.trackMPD'!$T$7:$T$29)</f>
        <v>6</v>
      </c>
      <c r="D6669" s="261">
        <v>10</v>
      </c>
      <c r="E6669" s="261" t="s">
        <v>6400</v>
      </c>
      <c r="F6669" s="261" t="s">
        <v>110</v>
      </c>
      <c r="G6669" s="261" t="s">
        <v>140</v>
      </c>
      <c r="H6669" s="261" t="s">
        <v>6398</v>
      </c>
    </row>
    <row r="6670" spans="1:8" x14ac:dyDescent="0.2">
      <c r="A6670" t="s">
        <v>94</v>
      </c>
      <c r="B6670" s="261" t="s">
        <v>9</v>
      </c>
      <c r="C6670">
        <f>_xlfn.XLOOKUP(B6670,'2.1.trackMPD'!$R$7:$R$29,'2.1.trackMPD'!$T$7:$T$29)</f>
        <v>6</v>
      </c>
      <c r="D6670" s="261">
        <v>10</v>
      </c>
      <c r="E6670" s="261" t="s">
        <v>6400</v>
      </c>
      <c r="F6670" s="261" t="s">
        <v>111</v>
      </c>
      <c r="G6670" s="261" t="s">
        <v>124</v>
      </c>
      <c r="H6670" s="261" t="s">
        <v>6398</v>
      </c>
    </row>
    <row r="6671" spans="1:8" x14ac:dyDescent="0.2">
      <c r="A6671" t="s">
        <v>94</v>
      </c>
      <c r="B6671" s="261" t="s">
        <v>9</v>
      </c>
      <c r="C6671">
        <f>_xlfn.XLOOKUP(B6671,'2.1.trackMPD'!$R$7:$R$29,'2.1.trackMPD'!$T$7:$T$29)</f>
        <v>6</v>
      </c>
      <c r="D6671" s="261">
        <v>10</v>
      </c>
      <c r="E6671" s="261" t="s">
        <v>6400</v>
      </c>
      <c r="F6671" s="261" t="s">
        <v>111</v>
      </c>
      <c r="G6671" s="261" t="s">
        <v>140</v>
      </c>
      <c r="H6671" s="261" t="s">
        <v>6398</v>
      </c>
    </row>
    <row r="6672" spans="1:8" x14ac:dyDescent="0.2">
      <c r="A6672" t="s">
        <v>94</v>
      </c>
      <c r="B6672" s="261" t="s">
        <v>9</v>
      </c>
      <c r="C6672">
        <f>_xlfn.XLOOKUP(B6672,'2.1.trackMPD'!$R$7:$R$29,'2.1.trackMPD'!$T$7:$T$29)</f>
        <v>6</v>
      </c>
      <c r="D6672" s="261">
        <v>10</v>
      </c>
      <c r="E6672" s="261" t="s">
        <v>6400</v>
      </c>
      <c r="F6672" s="261" t="s">
        <v>110</v>
      </c>
      <c r="G6672" s="261" t="s">
        <v>124</v>
      </c>
      <c r="H6672" s="261" t="s">
        <v>6399</v>
      </c>
    </row>
    <row r="6673" spans="1:8" x14ac:dyDescent="0.2">
      <c r="A6673" t="s">
        <v>94</v>
      </c>
      <c r="B6673" s="261" t="s">
        <v>9</v>
      </c>
      <c r="C6673">
        <f>_xlfn.XLOOKUP(B6673,'2.1.trackMPD'!$R$7:$R$29,'2.1.trackMPD'!$T$7:$T$29)</f>
        <v>6</v>
      </c>
      <c r="D6673" s="261">
        <v>10</v>
      </c>
      <c r="E6673" s="261" t="s">
        <v>6400</v>
      </c>
      <c r="F6673" s="261" t="s">
        <v>110</v>
      </c>
      <c r="G6673" s="261" t="s">
        <v>140</v>
      </c>
      <c r="H6673" s="261" t="s">
        <v>6399</v>
      </c>
    </row>
    <row r="6674" spans="1:8" x14ac:dyDescent="0.2">
      <c r="A6674" t="s">
        <v>94</v>
      </c>
      <c r="B6674" s="261" t="s">
        <v>9</v>
      </c>
      <c r="C6674">
        <f>_xlfn.XLOOKUP(B6674,'2.1.trackMPD'!$R$7:$R$29,'2.1.trackMPD'!$T$7:$T$29)</f>
        <v>6</v>
      </c>
      <c r="D6674" s="261">
        <v>100</v>
      </c>
      <c r="E6674" s="261" t="s">
        <v>6400</v>
      </c>
      <c r="F6674" s="261" t="s">
        <v>110</v>
      </c>
      <c r="G6674" s="261" t="s">
        <v>124</v>
      </c>
      <c r="H6674" s="261" t="s">
        <v>6398</v>
      </c>
    </row>
    <row r="6675" spans="1:8" x14ac:dyDescent="0.2">
      <c r="A6675" t="s">
        <v>94</v>
      </c>
      <c r="B6675" s="261" t="s">
        <v>9</v>
      </c>
      <c r="C6675">
        <f>_xlfn.XLOOKUP(B6675,'2.1.trackMPD'!$R$7:$R$29,'2.1.trackMPD'!$T$7:$T$29)</f>
        <v>6</v>
      </c>
      <c r="D6675" s="261">
        <v>100</v>
      </c>
      <c r="E6675" s="261" t="s">
        <v>6400</v>
      </c>
      <c r="F6675" s="261" t="s">
        <v>110</v>
      </c>
      <c r="G6675" s="261" t="s">
        <v>140</v>
      </c>
      <c r="H6675" s="261" t="s">
        <v>6398</v>
      </c>
    </row>
    <row r="6676" spans="1:8" x14ac:dyDescent="0.2">
      <c r="A6676" t="s">
        <v>94</v>
      </c>
      <c r="B6676" s="261" t="s">
        <v>9</v>
      </c>
      <c r="C6676">
        <f>_xlfn.XLOOKUP(B6676,'2.1.trackMPD'!$R$7:$R$29,'2.1.trackMPD'!$T$7:$T$29)</f>
        <v>6</v>
      </c>
      <c r="D6676" s="261">
        <v>100</v>
      </c>
      <c r="E6676" s="261" t="s">
        <v>6400</v>
      </c>
      <c r="F6676" s="261" t="s">
        <v>111</v>
      </c>
      <c r="G6676" s="261" t="s">
        <v>124</v>
      </c>
      <c r="H6676" s="261" t="s">
        <v>6398</v>
      </c>
    </row>
    <row r="6677" spans="1:8" x14ac:dyDescent="0.2">
      <c r="A6677" t="s">
        <v>94</v>
      </c>
      <c r="B6677" s="261" t="s">
        <v>9</v>
      </c>
      <c r="C6677">
        <f>_xlfn.XLOOKUP(B6677,'2.1.trackMPD'!$R$7:$R$29,'2.1.trackMPD'!$T$7:$T$29)</f>
        <v>6</v>
      </c>
      <c r="D6677" s="261">
        <v>100</v>
      </c>
      <c r="E6677" s="261" t="s">
        <v>6400</v>
      </c>
      <c r="F6677" s="261" t="s">
        <v>111</v>
      </c>
      <c r="G6677" s="261" t="s">
        <v>140</v>
      </c>
      <c r="H6677" s="261" t="s">
        <v>6398</v>
      </c>
    </row>
    <row r="6678" spans="1:8" x14ac:dyDescent="0.2">
      <c r="A6678" t="s">
        <v>94</v>
      </c>
      <c r="B6678" s="261" t="s">
        <v>9</v>
      </c>
      <c r="C6678">
        <f>_xlfn.XLOOKUP(B6678,'2.1.trackMPD'!$R$7:$R$29,'2.1.trackMPD'!$T$7:$T$29)</f>
        <v>6</v>
      </c>
      <c r="D6678" s="261">
        <v>100</v>
      </c>
      <c r="E6678" s="261" t="s">
        <v>6400</v>
      </c>
      <c r="F6678" s="261" t="s">
        <v>110</v>
      </c>
      <c r="G6678" s="261" t="s">
        <v>124</v>
      </c>
      <c r="H6678" s="261" t="s">
        <v>6399</v>
      </c>
    </row>
    <row r="6679" spans="1:8" x14ac:dyDescent="0.2">
      <c r="A6679" t="s">
        <v>94</v>
      </c>
      <c r="B6679" s="261" t="s">
        <v>9</v>
      </c>
      <c r="C6679">
        <f>_xlfn.XLOOKUP(B6679,'2.1.trackMPD'!$R$7:$R$29,'2.1.trackMPD'!$T$7:$T$29)</f>
        <v>6</v>
      </c>
      <c r="D6679" s="261">
        <v>100</v>
      </c>
      <c r="E6679" s="261" t="s">
        <v>6400</v>
      </c>
      <c r="F6679" s="261" t="s">
        <v>110</v>
      </c>
      <c r="G6679" s="261" t="s">
        <v>140</v>
      </c>
      <c r="H6679" s="261" t="s">
        <v>6399</v>
      </c>
    </row>
    <row r="6680" spans="1:8" x14ac:dyDescent="0.2">
      <c r="A6680" t="s">
        <v>94</v>
      </c>
      <c r="B6680" s="261" t="s">
        <v>9</v>
      </c>
      <c r="C6680">
        <f>_xlfn.XLOOKUP(B6680,'2.1.trackMPD'!$R$7:$R$29,'2.1.trackMPD'!$T$7:$T$29)</f>
        <v>6</v>
      </c>
      <c r="D6680" s="261">
        <v>1000</v>
      </c>
      <c r="E6680" s="261" t="s">
        <v>6400</v>
      </c>
      <c r="F6680" s="261" t="s">
        <v>110</v>
      </c>
      <c r="G6680" s="261" t="s">
        <v>124</v>
      </c>
      <c r="H6680" s="261" t="s">
        <v>6398</v>
      </c>
    </row>
    <row r="6681" spans="1:8" x14ac:dyDescent="0.2">
      <c r="A6681" t="s">
        <v>94</v>
      </c>
      <c r="B6681" s="261" t="s">
        <v>9</v>
      </c>
      <c r="C6681">
        <f>_xlfn.XLOOKUP(B6681,'2.1.trackMPD'!$R$7:$R$29,'2.1.trackMPD'!$T$7:$T$29)</f>
        <v>6</v>
      </c>
      <c r="D6681" s="261">
        <v>1000</v>
      </c>
      <c r="E6681" s="261" t="s">
        <v>6400</v>
      </c>
      <c r="F6681" s="261" t="s">
        <v>110</v>
      </c>
      <c r="G6681" s="261" t="s">
        <v>140</v>
      </c>
      <c r="H6681" s="261" t="s">
        <v>6398</v>
      </c>
    </row>
    <row r="6682" spans="1:8" x14ac:dyDescent="0.2">
      <c r="A6682" t="s">
        <v>94</v>
      </c>
      <c r="B6682" s="261" t="s">
        <v>9</v>
      </c>
      <c r="C6682">
        <f>_xlfn.XLOOKUP(B6682,'2.1.trackMPD'!$R$7:$R$29,'2.1.trackMPD'!$T$7:$T$29)</f>
        <v>6</v>
      </c>
      <c r="D6682" s="261">
        <v>1000</v>
      </c>
      <c r="E6682" s="261" t="s">
        <v>6400</v>
      </c>
      <c r="F6682" s="261" t="s">
        <v>111</v>
      </c>
      <c r="G6682" s="261" t="s">
        <v>124</v>
      </c>
      <c r="H6682" s="261" t="s">
        <v>6398</v>
      </c>
    </row>
    <row r="6683" spans="1:8" x14ac:dyDescent="0.2">
      <c r="A6683" t="s">
        <v>94</v>
      </c>
      <c r="B6683" s="261" t="s">
        <v>9</v>
      </c>
      <c r="C6683">
        <f>_xlfn.XLOOKUP(B6683,'2.1.trackMPD'!$R$7:$R$29,'2.1.trackMPD'!$T$7:$T$29)</f>
        <v>6</v>
      </c>
      <c r="D6683" s="261">
        <v>1000</v>
      </c>
      <c r="E6683" s="261" t="s">
        <v>6400</v>
      </c>
      <c r="F6683" s="261" t="s">
        <v>111</v>
      </c>
      <c r="G6683" s="261" t="s">
        <v>140</v>
      </c>
      <c r="H6683" s="261" t="s">
        <v>6398</v>
      </c>
    </row>
    <row r="6684" spans="1:8" x14ac:dyDescent="0.2">
      <c r="A6684" t="s">
        <v>94</v>
      </c>
      <c r="B6684" s="261" t="s">
        <v>9</v>
      </c>
      <c r="C6684">
        <f>_xlfn.XLOOKUP(B6684,'2.1.trackMPD'!$R$7:$R$29,'2.1.trackMPD'!$T$7:$T$29)</f>
        <v>6</v>
      </c>
      <c r="D6684" s="261">
        <v>1000</v>
      </c>
      <c r="E6684" s="261" t="s">
        <v>6400</v>
      </c>
      <c r="F6684" s="261" t="s">
        <v>110</v>
      </c>
      <c r="G6684" s="261" t="s">
        <v>124</v>
      </c>
      <c r="H6684" s="261" t="s">
        <v>6399</v>
      </c>
    </row>
    <row r="6685" spans="1:8" x14ac:dyDescent="0.2">
      <c r="A6685" t="s">
        <v>94</v>
      </c>
      <c r="B6685" s="261" t="s">
        <v>9</v>
      </c>
      <c r="C6685">
        <f>_xlfn.XLOOKUP(B6685,'2.1.trackMPD'!$R$7:$R$29,'2.1.trackMPD'!$T$7:$T$29)</f>
        <v>6</v>
      </c>
      <c r="D6685" s="261">
        <v>1000</v>
      </c>
      <c r="E6685" s="261" t="s">
        <v>6400</v>
      </c>
      <c r="F6685" s="261" t="s">
        <v>110</v>
      </c>
      <c r="G6685" s="261" t="s">
        <v>140</v>
      </c>
      <c r="H6685" s="261" t="s">
        <v>6399</v>
      </c>
    </row>
    <row r="6686" spans="1:8" x14ac:dyDescent="0.2">
      <c r="A6686" t="s">
        <v>94</v>
      </c>
      <c r="B6686" s="261" t="s">
        <v>9</v>
      </c>
      <c r="C6686">
        <f>_xlfn.XLOOKUP(B6686,'2.1.trackMPD'!$R$7:$R$29,'2.1.trackMPD'!$T$7:$T$29)</f>
        <v>6</v>
      </c>
      <c r="D6686" s="261">
        <v>5000</v>
      </c>
      <c r="E6686" s="261" t="s">
        <v>6400</v>
      </c>
      <c r="F6686" s="261" t="s">
        <v>110</v>
      </c>
      <c r="G6686" s="261" t="s">
        <v>124</v>
      </c>
      <c r="H6686" s="261" t="s">
        <v>6398</v>
      </c>
    </row>
    <row r="6687" spans="1:8" x14ac:dyDescent="0.2">
      <c r="A6687" t="s">
        <v>94</v>
      </c>
      <c r="B6687" s="261" t="s">
        <v>9</v>
      </c>
      <c r="C6687">
        <f>_xlfn.XLOOKUP(B6687,'2.1.trackMPD'!$R$7:$R$29,'2.1.trackMPD'!$T$7:$T$29)</f>
        <v>6</v>
      </c>
      <c r="D6687" s="261">
        <v>5000</v>
      </c>
      <c r="E6687" s="261" t="s">
        <v>6400</v>
      </c>
      <c r="F6687" s="261" t="s">
        <v>110</v>
      </c>
      <c r="G6687" s="261" t="s">
        <v>140</v>
      </c>
      <c r="H6687" s="261" t="s">
        <v>6398</v>
      </c>
    </row>
    <row r="6688" spans="1:8" x14ac:dyDescent="0.2">
      <c r="A6688" t="s">
        <v>94</v>
      </c>
      <c r="B6688" s="261" t="s">
        <v>9</v>
      </c>
      <c r="C6688">
        <f>_xlfn.XLOOKUP(B6688,'2.1.trackMPD'!$R$7:$R$29,'2.1.trackMPD'!$T$7:$T$29)</f>
        <v>6</v>
      </c>
      <c r="D6688" s="261">
        <v>5000</v>
      </c>
      <c r="E6688" s="261" t="s">
        <v>6400</v>
      </c>
      <c r="F6688" s="261" t="s">
        <v>111</v>
      </c>
      <c r="G6688" s="261" t="s">
        <v>124</v>
      </c>
      <c r="H6688" s="261" t="s">
        <v>6398</v>
      </c>
    </row>
    <row r="6689" spans="1:8" x14ac:dyDescent="0.2">
      <c r="A6689" t="s">
        <v>94</v>
      </c>
      <c r="B6689" s="261" t="s">
        <v>9</v>
      </c>
      <c r="C6689">
        <f>_xlfn.XLOOKUP(B6689,'2.1.trackMPD'!$R$7:$R$29,'2.1.trackMPD'!$T$7:$T$29)</f>
        <v>6</v>
      </c>
      <c r="D6689" s="261">
        <v>5000</v>
      </c>
      <c r="E6689" s="261" t="s">
        <v>6400</v>
      </c>
      <c r="F6689" s="261" t="s">
        <v>111</v>
      </c>
      <c r="G6689" s="261" t="s">
        <v>140</v>
      </c>
      <c r="H6689" s="261" t="s">
        <v>6398</v>
      </c>
    </row>
    <row r="6690" spans="1:8" x14ac:dyDescent="0.2">
      <c r="A6690" t="s">
        <v>94</v>
      </c>
      <c r="B6690" s="261" t="s">
        <v>9</v>
      </c>
      <c r="C6690">
        <f>_xlfn.XLOOKUP(B6690,'2.1.trackMPD'!$R$7:$R$29,'2.1.trackMPD'!$T$7:$T$29)</f>
        <v>6</v>
      </c>
      <c r="D6690" s="261">
        <v>5000</v>
      </c>
      <c r="E6690" s="261" t="s">
        <v>6400</v>
      </c>
      <c r="F6690" s="261" t="s">
        <v>110</v>
      </c>
      <c r="G6690" s="261" t="s">
        <v>124</v>
      </c>
      <c r="H6690" s="261" t="s">
        <v>6399</v>
      </c>
    </row>
    <row r="6691" spans="1:8" x14ac:dyDescent="0.2">
      <c r="A6691" t="s">
        <v>94</v>
      </c>
      <c r="B6691" s="261" t="s">
        <v>9</v>
      </c>
      <c r="C6691">
        <f>_xlfn.XLOOKUP(B6691,'2.1.trackMPD'!$R$7:$R$29,'2.1.trackMPD'!$T$7:$T$29)</f>
        <v>6</v>
      </c>
      <c r="D6691" s="261">
        <v>5000</v>
      </c>
      <c r="E6691" s="261" t="s">
        <v>6400</v>
      </c>
      <c r="F6691" s="261" t="s">
        <v>110</v>
      </c>
      <c r="G6691" s="261" t="s">
        <v>140</v>
      </c>
      <c r="H6691" s="261" t="s">
        <v>6399</v>
      </c>
    </row>
    <row r="6692" spans="1:8" x14ac:dyDescent="0.2">
      <c r="A6692" t="s">
        <v>94</v>
      </c>
      <c r="B6692" s="261" t="s">
        <v>9</v>
      </c>
      <c r="C6692">
        <f>_xlfn.XLOOKUP(B6692,'2.1.trackMPD'!$R$7:$R$29,'2.1.trackMPD'!$T$7:$T$29)</f>
        <v>6</v>
      </c>
      <c r="D6692" s="261">
        <v>1</v>
      </c>
      <c r="E6692" s="261" t="s">
        <v>6401</v>
      </c>
      <c r="F6692" s="261" t="s">
        <v>110</v>
      </c>
      <c r="G6692" s="261" t="s">
        <v>124</v>
      </c>
      <c r="H6692" s="261" t="s">
        <v>6398</v>
      </c>
    </row>
    <row r="6693" spans="1:8" x14ac:dyDescent="0.2">
      <c r="A6693" t="s">
        <v>94</v>
      </c>
      <c r="B6693" s="261" t="s">
        <v>9</v>
      </c>
      <c r="C6693">
        <f>_xlfn.XLOOKUP(B6693,'2.1.trackMPD'!$R$7:$R$29,'2.1.trackMPD'!$T$7:$T$29)</f>
        <v>6</v>
      </c>
      <c r="D6693" s="261">
        <v>1</v>
      </c>
      <c r="E6693" s="261" t="s">
        <v>6401</v>
      </c>
      <c r="F6693" s="261" t="s">
        <v>110</v>
      </c>
      <c r="G6693" s="261" t="s">
        <v>140</v>
      </c>
      <c r="H6693" s="261" t="s">
        <v>6398</v>
      </c>
    </row>
    <row r="6694" spans="1:8" x14ac:dyDescent="0.2">
      <c r="A6694" t="s">
        <v>94</v>
      </c>
      <c r="B6694" s="261" t="s">
        <v>9</v>
      </c>
      <c r="C6694">
        <f>_xlfn.XLOOKUP(B6694,'2.1.trackMPD'!$R$7:$R$29,'2.1.trackMPD'!$T$7:$T$29)</f>
        <v>6</v>
      </c>
      <c r="D6694" s="261">
        <v>1</v>
      </c>
      <c r="E6694" s="261" t="s">
        <v>6401</v>
      </c>
      <c r="F6694" s="261" t="s">
        <v>111</v>
      </c>
      <c r="G6694" s="261" t="s">
        <v>124</v>
      </c>
      <c r="H6694" s="261" t="s">
        <v>6398</v>
      </c>
    </row>
    <row r="6695" spans="1:8" x14ac:dyDescent="0.2">
      <c r="A6695" t="s">
        <v>94</v>
      </c>
      <c r="B6695" s="261" t="s">
        <v>9</v>
      </c>
      <c r="C6695">
        <f>_xlfn.XLOOKUP(B6695,'2.1.trackMPD'!$R$7:$R$29,'2.1.trackMPD'!$T$7:$T$29)</f>
        <v>6</v>
      </c>
      <c r="D6695" s="261">
        <v>1</v>
      </c>
      <c r="E6695" s="261" t="s">
        <v>6401</v>
      </c>
      <c r="F6695" s="261" t="s">
        <v>111</v>
      </c>
      <c r="G6695" s="261" t="s">
        <v>140</v>
      </c>
      <c r="H6695" s="261" t="s">
        <v>6398</v>
      </c>
    </row>
    <row r="6696" spans="1:8" x14ac:dyDescent="0.2">
      <c r="A6696" t="s">
        <v>94</v>
      </c>
      <c r="B6696" s="261" t="s">
        <v>9</v>
      </c>
      <c r="C6696">
        <f>_xlfn.XLOOKUP(B6696,'2.1.trackMPD'!$R$7:$R$29,'2.1.trackMPD'!$T$7:$T$29)</f>
        <v>6</v>
      </c>
      <c r="D6696" s="261">
        <v>1</v>
      </c>
      <c r="E6696" s="261" t="s">
        <v>6401</v>
      </c>
      <c r="F6696" s="261" t="s">
        <v>110</v>
      </c>
      <c r="G6696" s="261" t="s">
        <v>124</v>
      </c>
      <c r="H6696" s="261" t="s">
        <v>6399</v>
      </c>
    </row>
    <row r="6697" spans="1:8" x14ac:dyDescent="0.2">
      <c r="A6697" t="s">
        <v>94</v>
      </c>
      <c r="B6697" s="261" t="s">
        <v>9</v>
      </c>
      <c r="C6697">
        <f>_xlfn.XLOOKUP(B6697,'2.1.trackMPD'!$R$7:$R$29,'2.1.trackMPD'!$T$7:$T$29)</f>
        <v>6</v>
      </c>
      <c r="D6697" s="261">
        <v>1</v>
      </c>
      <c r="E6697" s="261" t="s">
        <v>6401</v>
      </c>
      <c r="F6697" s="261" t="s">
        <v>110</v>
      </c>
      <c r="G6697" s="261" t="s">
        <v>140</v>
      </c>
      <c r="H6697" s="261" t="s">
        <v>6399</v>
      </c>
    </row>
    <row r="6698" spans="1:8" x14ac:dyDescent="0.2">
      <c r="A6698" t="s">
        <v>94</v>
      </c>
      <c r="B6698" s="261" t="s">
        <v>9</v>
      </c>
      <c r="C6698">
        <f>_xlfn.XLOOKUP(B6698,'2.1.trackMPD'!$R$7:$R$29,'2.1.trackMPD'!$T$7:$T$29)</f>
        <v>6</v>
      </c>
      <c r="D6698" s="261">
        <v>10</v>
      </c>
      <c r="E6698" s="261" t="s">
        <v>6401</v>
      </c>
      <c r="F6698" s="261" t="s">
        <v>110</v>
      </c>
      <c r="G6698" s="261" t="s">
        <v>124</v>
      </c>
      <c r="H6698" s="261" t="s">
        <v>6398</v>
      </c>
    </row>
    <row r="6699" spans="1:8" x14ac:dyDescent="0.2">
      <c r="A6699" t="s">
        <v>94</v>
      </c>
      <c r="B6699" s="261" t="s">
        <v>9</v>
      </c>
      <c r="C6699">
        <f>_xlfn.XLOOKUP(B6699,'2.1.trackMPD'!$R$7:$R$29,'2.1.trackMPD'!$T$7:$T$29)</f>
        <v>6</v>
      </c>
      <c r="D6699" s="261">
        <v>10</v>
      </c>
      <c r="E6699" s="261" t="s">
        <v>6401</v>
      </c>
      <c r="F6699" s="261" t="s">
        <v>110</v>
      </c>
      <c r="G6699" s="261" t="s">
        <v>140</v>
      </c>
      <c r="H6699" s="261" t="s">
        <v>6398</v>
      </c>
    </row>
    <row r="6700" spans="1:8" x14ac:dyDescent="0.2">
      <c r="A6700" t="s">
        <v>94</v>
      </c>
      <c r="B6700" s="261" t="s">
        <v>9</v>
      </c>
      <c r="C6700">
        <f>_xlfn.XLOOKUP(B6700,'2.1.trackMPD'!$R$7:$R$29,'2.1.trackMPD'!$T$7:$T$29)</f>
        <v>6</v>
      </c>
      <c r="D6700" s="261">
        <v>10</v>
      </c>
      <c r="E6700" s="261" t="s">
        <v>6401</v>
      </c>
      <c r="F6700" s="261" t="s">
        <v>111</v>
      </c>
      <c r="G6700" s="261" t="s">
        <v>124</v>
      </c>
      <c r="H6700" s="261" t="s">
        <v>6398</v>
      </c>
    </row>
    <row r="6701" spans="1:8" x14ac:dyDescent="0.2">
      <c r="A6701" t="s">
        <v>94</v>
      </c>
      <c r="B6701" s="261" t="s">
        <v>9</v>
      </c>
      <c r="C6701">
        <f>_xlfn.XLOOKUP(B6701,'2.1.trackMPD'!$R$7:$R$29,'2.1.trackMPD'!$T$7:$T$29)</f>
        <v>6</v>
      </c>
      <c r="D6701" s="261">
        <v>10</v>
      </c>
      <c r="E6701" s="261" t="s">
        <v>6401</v>
      </c>
      <c r="F6701" s="261" t="s">
        <v>111</v>
      </c>
      <c r="G6701" s="261" t="s">
        <v>140</v>
      </c>
      <c r="H6701" s="261" t="s">
        <v>6398</v>
      </c>
    </row>
    <row r="6702" spans="1:8" x14ac:dyDescent="0.2">
      <c r="A6702" t="s">
        <v>94</v>
      </c>
      <c r="B6702" s="261" t="s">
        <v>9</v>
      </c>
      <c r="C6702">
        <f>_xlfn.XLOOKUP(B6702,'2.1.trackMPD'!$R$7:$R$29,'2.1.trackMPD'!$T$7:$T$29)</f>
        <v>6</v>
      </c>
      <c r="D6702" s="261">
        <v>10</v>
      </c>
      <c r="E6702" s="261" t="s">
        <v>6401</v>
      </c>
      <c r="F6702" s="261" t="s">
        <v>110</v>
      </c>
      <c r="G6702" s="261" t="s">
        <v>124</v>
      </c>
      <c r="H6702" s="261" t="s">
        <v>6399</v>
      </c>
    </row>
    <row r="6703" spans="1:8" x14ac:dyDescent="0.2">
      <c r="A6703" t="s">
        <v>94</v>
      </c>
      <c r="B6703" s="261" t="s">
        <v>9</v>
      </c>
      <c r="C6703">
        <f>_xlfn.XLOOKUP(B6703,'2.1.trackMPD'!$R$7:$R$29,'2.1.trackMPD'!$T$7:$T$29)</f>
        <v>6</v>
      </c>
      <c r="D6703" s="261">
        <v>10</v>
      </c>
      <c r="E6703" s="261" t="s">
        <v>6401</v>
      </c>
      <c r="F6703" s="261" t="s">
        <v>110</v>
      </c>
      <c r="G6703" s="261" t="s">
        <v>140</v>
      </c>
      <c r="H6703" s="261" t="s">
        <v>6399</v>
      </c>
    </row>
    <row r="6704" spans="1:8" x14ac:dyDescent="0.2">
      <c r="A6704" t="s">
        <v>94</v>
      </c>
      <c r="B6704" s="261" t="s">
        <v>9</v>
      </c>
      <c r="C6704">
        <f>_xlfn.XLOOKUP(B6704,'2.1.trackMPD'!$R$7:$R$29,'2.1.trackMPD'!$T$7:$T$29)</f>
        <v>6</v>
      </c>
      <c r="D6704" s="261">
        <v>100</v>
      </c>
      <c r="E6704" s="261" t="s">
        <v>6401</v>
      </c>
      <c r="F6704" s="261" t="s">
        <v>110</v>
      </c>
      <c r="G6704" s="261" t="s">
        <v>124</v>
      </c>
      <c r="H6704" s="261" t="s">
        <v>6398</v>
      </c>
    </row>
    <row r="6705" spans="1:8" x14ac:dyDescent="0.2">
      <c r="A6705" t="s">
        <v>94</v>
      </c>
      <c r="B6705" s="261" t="s">
        <v>9</v>
      </c>
      <c r="C6705">
        <f>_xlfn.XLOOKUP(B6705,'2.1.trackMPD'!$R$7:$R$29,'2.1.trackMPD'!$T$7:$T$29)</f>
        <v>6</v>
      </c>
      <c r="D6705" s="261">
        <v>100</v>
      </c>
      <c r="E6705" s="261" t="s">
        <v>6401</v>
      </c>
      <c r="F6705" s="261" t="s">
        <v>110</v>
      </c>
      <c r="G6705" s="261" t="s">
        <v>140</v>
      </c>
      <c r="H6705" s="261" t="s">
        <v>6398</v>
      </c>
    </row>
    <row r="6706" spans="1:8" x14ac:dyDescent="0.2">
      <c r="A6706" t="s">
        <v>94</v>
      </c>
      <c r="B6706" s="261" t="s">
        <v>9</v>
      </c>
      <c r="C6706">
        <f>_xlfn.XLOOKUP(B6706,'2.1.trackMPD'!$R$7:$R$29,'2.1.trackMPD'!$T$7:$T$29)</f>
        <v>6</v>
      </c>
      <c r="D6706" s="261">
        <v>100</v>
      </c>
      <c r="E6706" s="261" t="s">
        <v>6401</v>
      </c>
      <c r="F6706" s="261" t="s">
        <v>111</v>
      </c>
      <c r="G6706" s="261" t="s">
        <v>124</v>
      </c>
      <c r="H6706" s="261" t="s">
        <v>6398</v>
      </c>
    </row>
    <row r="6707" spans="1:8" x14ac:dyDescent="0.2">
      <c r="A6707" t="s">
        <v>94</v>
      </c>
      <c r="B6707" s="261" t="s">
        <v>9</v>
      </c>
      <c r="C6707">
        <f>_xlfn.XLOOKUP(B6707,'2.1.trackMPD'!$R$7:$R$29,'2.1.trackMPD'!$T$7:$T$29)</f>
        <v>6</v>
      </c>
      <c r="D6707" s="261">
        <v>100</v>
      </c>
      <c r="E6707" s="261" t="s">
        <v>6401</v>
      </c>
      <c r="F6707" s="261" t="s">
        <v>111</v>
      </c>
      <c r="G6707" s="261" t="s">
        <v>140</v>
      </c>
      <c r="H6707" s="261" t="s">
        <v>6398</v>
      </c>
    </row>
    <row r="6708" spans="1:8" x14ac:dyDescent="0.2">
      <c r="A6708" t="s">
        <v>94</v>
      </c>
      <c r="B6708" s="261" t="s">
        <v>9</v>
      </c>
      <c r="C6708">
        <f>_xlfn.XLOOKUP(B6708,'2.1.trackMPD'!$R$7:$R$29,'2.1.trackMPD'!$T$7:$T$29)</f>
        <v>6</v>
      </c>
      <c r="D6708" s="261">
        <v>100</v>
      </c>
      <c r="E6708" s="261" t="s">
        <v>6401</v>
      </c>
      <c r="F6708" s="261" t="s">
        <v>110</v>
      </c>
      <c r="G6708" s="261" t="s">
        <v>124</v>
      </c>
      <c r="H6708" s="261" t="s">
        <v>6399</v>
      </c>
    </row>
    <row r="6709" spans="1:8" x14ac:dyDescent="0.2">
      <c r="A6709" t="s">
        <v>94</v>
      </c>
      <c r="B6709" s="261" t="s">
        <v>9</v>
      </c>
      <c r="C6709">
        <f>_xlfn.XLOOKUP(B6709,'2.1.trackMPD'!$R$7:$R$29,'2.1.trackMPD'!$T$7:$T$29)</f>
        <v>6</v>
      </c>
      <c r="D6709" s="261">
        <v>100</v>
      </c>
      <c r="E6709" s="261" t="s">
        <v>6401</v>
      </c>
      <c r="F6709" s="261" t="s">
        <v>110</v>
      </c>
      <c r="G6709" s="261" t="s">
        <v>140</v>
      </c>
      <c r="H6709" s="261" t="s">
        <v>6399</v>
      </c>
    </row>
    <row r="6710" spans="1:8" x14ac:dyDescent="0.2">
      <c r="A6710" t="s">
        <v>94</v>
      </c>
      <c r="B6710" s="261" t="s">
        <v>146</v>
      </c>
      <c r="C6710">
        <f>_xlfn.XLOOKUP(B6710,'2.1.trackMPD'!$R$7:$R$29,'2.1.trackMPD'!$T$7:$T$29)</f>
        <v>6</v>
      </c>
      <c r="D6710" s="261">
        <v>1</v>
      </c>
      <c r="E6710" s="261" t="s">
        <v>6396</v>
      </c>
      <c r="F6710" s="261" t="s">
        <v>110</v>
      </c>
      <c r="G6710" s="261" t="s">
        <v>124</v>
      </c>
      <c r="H6710" s="261" t="s">
        <v>6398</v>
      </c>
    </row>
    <row r="6711" spans="1:8" x14ac:dyDescent="0.2">
      <c r="A6711" t="s">
        <v>94</v>
      </c>
      <c r="B6711" s="261" t="s">
        <v>146</v>
      </c>
      <c r="C6711">
        <f>_xlfn.XLOOKUP(B6711,'2.1.trackMPD'!$R$7:$R$29,'2.1.trackMPD'!$T$7:$T$29)</f>
        <v>6</v>
      </c>
      <c r="D6711" s="261">
        <v>1</v>
      </c>
      <c r="E6711" s="261" t="s">
        <v>6396</v>
      </c>
      <c r="F6711" s="261" t="s">
        <v>110</v>
      </c>
      <c r="G6711" s="261" t="s">
        <v>140</v>
      </c>
      <c r="H6711" s="261" t="s">
        <v>6398</v>
      </c>
    </row>
    <row r="6712" spans="1:8" x14ac:dyDescent="0.2">
      <c r="A6712" t="s">
        <v>94</v>
      </c>
      <c r="B6712" s="261" t="s">
        <v>146</v>
      </c>
      <c r="C6712">
        <f>_xlfn.XLOOKUP(B6712,'2.1.trackMPD'!$R$7:$R$29,'2.1.trackMPD'!$T$7:$T$29)</f>
        <v>6</v>
      </c>
      <c r="D6712" s="261">
        <v>1</v>
      </c>
      <c r="E6712" s="261" t="s">
        <v>6396</v>
      </c>
      <c r="F6712" s="261" t="s">
        <v>111</v>
      </c>
      <c r="G6712" s="261" t="s">
        <v>124</v>
      </c>
      <c r="H6712" s="261" t="s">
        <v>6398</v>
      </c>
    </row>
    <row r="6713" spans="1:8" x14ac:dyDescent="0.2">
      <c r="A6713" t="s">
        <v>94</v>
      </c>
      <c r="B6713" s="261" t="s">
        <v>146</v>
      </c>
      <c r="C6713">
        <f>_xlfn.XLOOKUP(B6713,'2.1.trackMPD'!$R$7:$R$29,'2.1.trackMPD'!$T$7:$T$29)</f>
        <v>6</v>
      </c>
      <c r="D6713" s="261">
        <v>1</v>
      </c>
      <c r="E6713" s="261" t="s">
        <v>6396</v>
      </c>
      <c r="F6713" s="261" t="s">
        <v>111</v>
      </c>
      <c r="G6713" s="261" t="s">
        <v>140</v>
      </c>
      <c r="H6713" s="261" t="s">
        <v>6398</v>
      </c>
    </row>
    <row r="6714" spans="1:8" x14ac:dyDescent="0.2">
      <c r="A6714" t="s">
        <v>94</v>
      </c>
      <c r="B6714" s="261" t="s">
        <v>146</v>
      </c>
      <c r="C6714">
        <f>_xlfn.XLOOKUP(B6714,'2.1.trackMPD'!$R$7:$R$29,'2.1.trackMPD'!$T$7:$T$29)</f>
        <v>6</v>
      </c>
      <c r="D6714" s="261">
        <v>1</v>
      </c>
      <c r="E6714" s="261" t="s">
        <v>6396</v>
      </c>
      <c r="F6714" s="261" t="s">
        <v>110</v>
      </c>
      <c r="G6714" s="261" t="s">
        <v>124</v>
      </c>
      <c r="H6714" s="261" t="s">
        <v>6399</v>
      </c>
    </row>
    <row r="6715" spans="1:8" x14ac:dyDescent="0.2">
      <c r="A6715" t="s">
        <v>94</v>
      </c>
      <c r="B6715" s="261" t="s">
        <v>146</v>
      </c>
      <c r="C6715">
        <f>_xlfn.XLOOKUP(B6715,'2.1.trackMPD'!$R$7:$R$29,'2.1.trackMPD'!$T$7:$T$29)</f>
        <v>6</v>
      </c>
      <c r="D6715" s="261">
        <v>1</v>
      </c>
      <c r="E6715" s="261" t="s">
        <v>6396</v>
      </c>
      <c r="F6715" s="261" t="s">
        <v>110</v>
      </c>
      <c r="G6715" s="261" t="s">
        <v>140</v>
      </c>
      <c r="H6715" s="261" t="s">
        <v>6399</v>
      </c>
    </row>
    <row r="6716" spans="1:8" x14ac:dyDescent="0.2">
      <c r="A6716" t="s">
        <v>94</v>
      </c>
      <c r="B6716" s="261" t="s">
        <v>146</v>
      </c>
      <c r="C6716">
        <f>_xlfn.XLOOKUP(B6716,'2.1.trackMPD'!$R$7:$R$29,'2.1.trackMPD'!$T$7:$T$29)</f>
        <v>6</v>
      </c>
      <c r="D6716" s="261">
        <v>10</v>
      </c>
      <c r="E6716" s="261" t="s">
        <v>6396</v>
      </c>
      <c r="F6716" s="261" t="s">
        <v>110</v>
      </c>
      <c r="G6716" s="261" t="s">
        <v>124</v>
      </c>
      <c r="H6716" s="261" t="s">
        <v>6398</v>
      </c>
    </row>
    <row r="6717" spans="1:8" x14ac:dyDescent="0.2">
      <c r="A6717" t="s">
        <v>94</v>
      </c>
      <c r="B6717" s="261" t="s">
        <v>146</v>
      </c>
      <c r="C6717">
        <f>_xlfn.XLOOKUP(B6717,'2.1.trackMPD'!$R$7:$R$29,'2.1.trackMPD'!$T$7:$T$29)</f>
        <v>6</v>
      </c>
      <c r="D6717" s="261">
        <v>10</v>
      </c>
      <c r="E6717" s="261" t="s">
        <v>6396</v>
      </c>
      <c r="F6717" s="261" t="s">
        <v>110</v>
      </c>
      <c r="G6717" s="261" t="s">
        <v>140</v>
      </c>
      <c r="H6717" s="261" t="s">
        <v>6398</v>
      </c>
    </row>
    <row r="6718" spans="1:8" x14ac:dyDescent="0.2">
      <c r="A6718" t="s">
        <v>94</v>
      </c>
      <c r="B6718" s="261" t="s">
        <v>146</v>
      </c>
      <c r="C6718">
        <f>_xlfn.XLOOKUP(B6718,'2.1.trackMPD'!$R$7:$R$29,'2.1.trackMPD'!$T$7:$T$29)</f>
        <v>6</v>
      </c>
      <c r="D6718" s="261">
        <v>10</v>
      </c>
      <c r="E6718" s="261" t="s">
        <v>6396</v>
      </c>
      <c r="F6718" s="261" t="s">
        <v>111</v>
      </c>
      <c r="G6718" s="261" t="s">
        <v>124</v>
      </c>
      <c r="H6718" s="261" t="s">
        <v>6398</v>
      </c>
    </row>
    <row r="6719" spans="1:8" x14ac:dyDescent="0.2">
      <c r="A6719" t="s">
        <v>94</v>
      </c>
      <c r="B6719" s="261" t="s">
        <v>146</v>
      </c>
      <c r="C6719">
        <f>_xlfn.XLOOKUP(B6719,'2.1.trackMPD'!$R$7:$R$29,'2.1.trackMPD'!$T$7:$T$29)</f>
        <v>6</v>
      </c>
      <c r="D6719" s="261">
        <v>10</v>
      </c>
      <c r="E6719" s="261" t="s">
        <v>6396</v>
      </c>
      <c r="F6719" s="261" t="s">
        <v>111</v>
      </c>
      <c r="G6719" s="261" t="s">
        <v>140</v>
      </c>
      <c r="H6719" s="261" t="s">
        <v>6398</v>
      </c>
    </row>
    <row r="6720" spans="1:8" x14ac:dyDescent="0.2">
      <c r="A6720" t="s">
        <v>94</v>
      </c>
      <c r="B6720" s="261" t="s">
        <v>146</v>
      </c>
      <c r="C6720">
        <f>_xlfn.XLOOKUP(B6720,'2.1.trackMPD'!$R$7:$R$29,'2.1.trackMPD'!$T$7:$T$29)</f>
        <v>6</v>
      </c>
      <c r="D6720" s="261">
        <v>10</v>
      </c>
      <c r="E6720" s="261" t="s">
        <v>6396</v>
      </c>
      <c r="F6720" s="261" t="s">
        <v>110</v>
      </c>
      <c r="G6720" s="261" t="s">
        <v>124</v>
      </c>
      <c r="H6720" s="261" t="s">
        <v>6399</v>
      </c>
    </row>
    <row r="6721" spans="1:8" x14ac:dyDescent="0.2">
      <c r="A6721" t="s">
        <v>94</v>
      </c>
      <c r="B6721" s="261" t="s">
        <v>146</v>
      </c>
      <c r="C6721">
        <f>_xlfn.XLOOKUP(B6721,'2.1.trackMPD'!$R$7:$R$29,'2.1.trackMPD'!$T$7:$T$29)</f>
        <v>6</v>
      </c>
      <c r="D6721" s="261">
        <v>10</v>
      </c>
      <c r="E6721" s="261" t="s">
        <v>6396</v>
      </c>
      <c r="F6721" s="261" t="s">
        <v>110</v>
      </c>
      <c r="G6721" s="261" t="s">
        <v>140</v>
      </c>
      <c r="H6721" s="261" t="s">
        <v>6399</v>
      </c>
    </row>
    <row r="6722" spans="1:8" x14ac:dyDescent="0.2">
      <c r="A6722" t="s">
        <v>94</v>
      </c>
      <c r="B6722" s="261" t="s">
        <v>146</v>
      </c>
      <c r="C6722">
        <f>_xlfn.XLOOKUP(B6722,'2.1.trackMPD'!$R$7:$R$29,'2.1.trackMPD'!$T$7:$T$29)</f>
        <v>6</v>
      </c>
      <c r="D6722" s="261">
        <v>100</v>
      </c>
      <c r="E6722" s="261" t="s">
        <v>6396</v>
      </c>
      <c r="F6722" s="261" t="s">
        <v>110</v>
      </c>
      <c r="G6722" s="261" t="s">
        <v>124</v>
      </c>
      <c r="H6722" s="261" t="s">
        <v>6398</v>
      </c>
    </row>
    <row r="6723" spans="1:8" x14ac:dyDescent="0.2">
      <c r="A6723" t="s">
        <v>94</v>
      </c>
      <c r="B6723" s="261" t="s">
        <v>146</v>
      </c>
      <c r="C6723">
        <f>_xlfn.XLOOKUP(B6723,'2.1.trackMPD'!$R$7:$R$29,'2.1.trackMPD'!$T$7:$T$29)</f>
        <v>6</v>
      </c>
      <c r="D6723" s="261">
        <v>100</v>
      </c>
      <c r="E6723" s="261" t="s">
        <v>6396</v>
      </c>
      <c r="F6723" s="261" t="s">
        <v>110</v>
      </c>
      <c r="G6723" s="261" t="s">
        <v>140</v>
      </c>
      <c r="H6723" s="261" t="s">
        <v>6398</v>
      </c>
    </row>
    <row r="6724" spans="1:8" x14ac:dyDescent="0.2">
      <c r="A6724" t="s">
        <v>94</v>
      </c>
      <c r="B6724" s="261" t="s">
        <v>146</v>
      </c>
      <c r="C6724">
        <f>_xlfn.XLOOKUP(B6724,'2.1.trackMPD'!$R$7:$R$29,'2.1.trackMPD'!$T$7:$T$29)</f>
        <v>6</v>
      </c>
      <c r="D6724" s="261">
        <v>100</v>
      </c>
      <c r="E6724" s="261" t="s">
        <v>6396</v>
      </c>
      <c r="F6724" s="261" t="s">
        <v>111</v>
      </c>
      <c r="G6724" s="261" t="s">
        <v>124</v>
      </c>
      <c r="H6724" s="261" t="s">
        <v>6398</v>
      </c>
    </row>
    <row r="6725" spans="1:8" x14ac:dyDescent="0.2">
      <c r="A6725" t="s">
        <v>94</v>
      </c>
      <c r="B6725" s="261" t="s">
        <v>146</v>
      </c>
      <c r="C6725">
        <f>_xlfn.XLOOKUP(B6725,'2.1.trackMPD'!$R$7:$R$29,'2.1.trackMPD'!$T$7:$T$29)</f>
        <v>6</v>
      </c>
      <c r="D6725" s="261">
        <v>100</v>
      </c>
      <c r="E6725" s="261" t="s">
        <v>6396</v>
      </c>
      <c r="F6725" s="261" t="s">
        <v>111</v>
      </c>
      <c r="G6725" s="261" t="s">
        <v>140</v>
      </c>
      <c r="H6725" s="261" t="s">
        <v>6398</v>
      </c>
    </row>
    <row r="6726" spans="1:8" x14ac:dyDescent="0.2">
      <c r="A6726" t="s">
        <v>94</v>
      </c>
      <c r="B6726" s="261" t="s">
        <v>146</v>
      </c>
      <c r="C6726">
        <f>_xlfn.XLOOKUP(B6726,'2.1.trackMPD'!$R$7:$R$29,'2.1.trackMPD'!$T$7:$T$29)</f>
        <v>6</v>
      </c>
      <c r="D6726" s="261">
        <v>100</v>
      </c>
      <c r="E6726" s="261" t="s">
        <v>6396</v>
      </c>
      <c r="F6726" s="261" t="s">
        <v>110</v>
      </c>
      <c r="G6726" s="261" t="s">
        <v>124</v>
      </c>
      <c r="H6726" s="261" t="s">
        <v>6399</v>
      </c>
    </row>
    <row r="6727" spans="1:8" x14ac:dyDescent="0.2">
      <c r="A6727" t="s">
        <v>94</v>
      </c>
      <c r="B6727" s="261" t="s">
        <v>146</v>
      </c>
      <c r="C6727">
        <f>_xlfn.XLOOKUP(B6727,'2.1.trackMPD'!$R$7:$R$29,'2.1.trackMPD'!$T$7:$T$29)</f>
        <v>6</v>
      </c>
      <c r="D6727" s="261">
        <v>100</v>
      </c>
      <c r="E6727" s="261" t="s">
        <v>6396</v>
      </c>
      <c r="F6727" s="261" t="s">
        <v>110</v>
      </c>
      <c r="G6727" s="261" t="s">
        <v>140</v>
      </c>
      <c r="H6727" s="261" t="s">
        <v>6399</v>
      </c>
    </row>
    <row r="6728" spans="1:8" x14ac:dyDescent="0.2">
      <c r="A6728" t="s">
        <v>94</v>
      </c>
      <c r="B6728" s="261" t="s">
        <v>146</v>
      </c>
      <c r="C6728">
        <f>_xlfn.XLOOKUP(B6728,'2.1.trackMPD'!$R$7:$R$29,'2.1.trackMPD'!$T$7:$T$29)</f>
        <v>6</v>
      </c>
      <c r="D6728" s="261">
        <v>1000</v>
      </c>
      <c r="E6728" s="261" t="s">
        <v>6396</v>
      </c>
      <c r="F6728" s="261" t="s">
        <v>110</v>
      </c>
      <c r="G6728" s="261" t="s">
        <v>124</v>
      </c>
      <c r="H6728" s="261" t="s">
        <v>6398</v>
      </c>
    </row>
    <row r="6729" spans="1:8" x14ac:dyDescent="0.2">
      <c r="A6729" t="s">
        <v>94</v>
      </c>
      <c r="B6729" s="261" t="s">
        <v>146</v>
      </c>
      <c r="C6729">
        <f>_xlfn.XLOOKUP(B6729,'2.1.trackMPD'!$R$7:$R$29,'2.1.trackMPD'!$T$7:$T$29)</f>
        <v>6</v>
      </c>
      <c r="D6729" s="261">
        <v>1000</v>
      </c>
      <c r="E6729" s="261" t="s">
        <v>6396</v>
      </c>
      <c r="F6729" s="261" t="s">
        <v>110</v>
      </c>
      <c r="G6729" s="261" t="s">
        <v>140</v>
      </c>
      <c r="H6729" s="261" t="s">
        <v>6398</v>
      </c>
    </row>
    <row r="6730" spans="1:8" x14ac:dyDescent="0.2">
      <c r="A6730" t="s">
        <v>94</v>
      </c>
      <c r="B6730" s="261" t="s">
        <v>146</v>
      </c>
      <c r="C6730">
        <f>_xlfn.XLOOKUP(B6730,'2.1.trackMPD'!$R$7:$R$29,'2.1.trackMPD'!$T$7:$T$29)</f>
        <v>6</v>
      </c>
      <c r="D6730" s="261">
        <v>1000</v>
      </c>
      <c r="E6730" s="261" t="s">
        <v>6396</v>
      </c>
      <c r="F6730" s="261" t="s">
        <v>111</v>
      </c>
      <c r="G6730" s="261" t="s">
        <v>124</v>
      </c>
      <c r="H6730" s="261" t="s">
        <v>6398</v>
      </c>
    </row>
    <row r="6731" spans="1:8" x14ac:dyDescent="0.2">
      <c r="A6731" t="s">
        <v>94</v>
      </c>
      <c r="B6731" s="261" t="s">
        <v>146</v>
      </c>
      <c r="C6731">
        <f>_xlfn.XLOOKUP(B6731,'2.1.trackMPD'!$R$7:$R$29,'2.1.trackMPD'!$T$7:$T$29)</f>
        <v>6</v>
      </c>
      <c r="D6731" s="261">
        <v>1000</v>
      </c>
      <c r="E6731" s="261" t="s">
        <v>6396</v>
      </c>
      <c r="F6731" s="261" t="s">
        <v>111</v>
      </c>
      <c r="G6731" s="261" t="s">
        <v>140</v>
      </c>
      <c r="H6731" s="261" t="s">
        <v>6398</v>
      </c>
    </row>
    <row r="6732" spans="1:8" x14ac:dyDescent="0.2">
      <c r="A6732" t="s">
        <v>94</v>
      </c>
      <c r="B6732" s="261" t="s">
        <v>146</v>
      </c>
      <c r="C6732">
        <f>_xlfn.XLOOKUP(B6732,'2.1.trackMPD'!$R$7:$R$29,'2.1.trackMPD'!$T$7:$T$29)</f>
        <v>6</v>
      </c>
      <c r="D6732" s="261">
        <v>1000</v>
      </c>
      <c r="E6732" s="261" t="s">
        <v>6396</v>
      </c>
      <c r="F6732" s="261" t="s">
        <v>110</v>
      </c>
      <c r="G6732" s="261" t="s">
        <v>124</v>
      </c>
      <c r="H6732" s="261" t="s">
        <v>6399</v>
      </c>
    </row>
    <row r="6733" spans="1:8" x14ac:dyDescent="0.2">
      <c r="A6733" t="s">
        <v>94</v>
      </c>
      <c r="B6733" s="261" t="s">
        <v>146</v>
      </c>
      <c r="C6733">
        <f>_xlfn.XLOOKUP(B6733,'2.1.trackMPD'!$R$7:$R$29,'2.1.trackMPD'!$T$7:$T$29)</f>
        <v>6</v>
      </c>
      <c r="D6733" s="261">
        <v>1000</v>
      </c>
      <c r="E6733" s="261" t="s">
        <v>6396</v>
      </c>
      <c r="F6733" s="261" t="s">
        <v>110</v>
      </c>
      <c r="G6733" s="261" t="s">
        <v>140</v>
      </c>
      <c r="H6733" s="261" t="s">
        <v>6399</v>
      </c>
    </row>
    <row r="6734" spans="1:8" x14ac:dyDescent="0.2">
      <c r="A6734" t="s">
        <v>94</v>
      </c>
      <c r="B6734" s="261" t="s">
        <v>146</v>
      </c>
      <c r="C6734">
        <f>_xlfn.XLOOKUP(B6734,'2.1.trackMPD'!$R$7:$R$29,'2.1.trackMPD'!$T$7:$T$29)</f>
        <v>6</v>
      </c>
      <c r="D6734" s="261">
        <v>5000</v>
      </c>
      <c r="E6734" s="261" t="s">
        <v>6396</v>
      </c>
      <c r="F6734" s="261" t="s">
        <v>110</v>
      </c>
      <c r="G6734" s="261" t="s">
        <v>124</v>
      </c>
      <c r="H6734" s="261" t="s">
        <v>6398</v>
      </c>
    </row>
    <row r="6735" spans="1:8" x14ac:dyDescent="0.2">
      <c r="A6735" t="s">
        <v>94</v>
      </c>
      <c r="B6735" s="261" t="s">
        <v>146</v>
      </c>
      <c r="C6735">
        <f>_xlfn.XLOOKUP(B6735,'2.1.trackMPD'!$R$7:$R$29,'2.1.trackMPD'!$T$7:$T$29)</f>
        <v>6</v>
      </c>
      <c r="D6735" s="261">
        <v>5000</v>
      </c>
      <c r="E6735" s="261" t="s">
        <v>6396</v>
      </c>
      <c r="F6735" s="261" t="s">
        <v>110</v>
      </c>
      <c r="G6735" s="261" t="s">
        <v>140</v>
      </c>
      <c r="H6735" s="261" t="s">
        <v>6398</v>
      </c>
    </row>
    <row r="6736" spans="1:8" x14ac:dyDescent="0.2">
      <c r="A6736" t="s">
        <v>94</v>
      </c>
      <c r="B6736" s="261" t="s">
        <v>146</v>
      </c>
      <c r="C6736">
        <f>_xlfn.XLOOKUP(B6736,'2.1.trackMPD'!$R$7:$R$29,'2.1.trackMPD'!$T$7:$T$29)</f>
        <v>6</v>
      </c>
      <c r="D6736" s="261">
        <v>5000</v>
      </c>
      <c r="E6736" s="261" t="s">
        <v>6396</v>
      </c>
      <c r="F6736" s="261" t="s">
        <v>111</v>
      </c>
      <c r="G6736" s="261" t="s">
        <v>124</v>
      </c>
      <c r="H6736" s="261" t="s">
        <v>6398</v>
      </c>
    </row>
    <row r="6737" spans="1:8" x14ac:dyDescent="0.2">
      <c r="A6737" t="s">
        <v>94</v>
      </c>
      <c r="B6737" s="261" t="s">
        <v>146</v>
      </c>
      <c r="C6737">
        <f>_xlfn.XLOOKUP(B6737,'2.1.trackMPD'!$R$7:$R$29,'2.1.trackMPD'!$T$7:$T$29)</f>
        <v>6</v>
      </c>
      <c r="D6737" s="261">
        <v>5000</v>
      </c>
      <c r="E6737" s="261" t="s">
        <v>6396</v>
      </c>
      <c r="F6737" s="261" t="s">
        <v>111</v>
      </c>
      <c r="G6737" s="261" t="s">
        <v>140</v>
      </c>
      <c r="H6737" s="261" t="s">
        <v>6398</v>
      </c>
    </row>
    <row r="6738" spans="1:8" x14ac:dyDescent="0.2">
      <c r="A6738" t="s">
        <v>94</v>
      </c>
      <c r="B6738" s="261" t="s">
        <v>146</v>
      </c>
      <c r="C6738">
        <f>_xlfn.XLOOKUP(B6738,'2.1.trackMPD'!$R$7:$R$29,'2.1.trackMPD'!$T$7:$T$29)</f>
        <v>6</v>
      </c>
      <c r="D6738" s="261">
        <v>5000</v>
      </c>
      <c r="E6738" s="261" t="s">
        <v>6396</v>
      </c>
      <c r="F6738" s="261" t="s">
        <v>110</v>
      </c>
      <c r="G6738" s="261" t="s">
        <v>124</v>
      </c>
      <c r="H6738" s="261" t="s">
        <v>6399</v>
      </c>
    </row>
    <row r="6739" spans="1:8" x14ac:dyDescent="0.2">
      <c r="A6739" t="s">
        <v>94</v>
      </c>
      <c r="B6739" s="261" t="s">
        <v>146</v>
      </c>
      <c r="C6739">
        <f>_xlfn.XLOOKUP(B6739,'2.1.trackMPD'!$R$7:$R$29,'2.1.trackMPD'!$T$7:$T$29)</f>
        <v>6</v>
      </c>
      <c r="D6739" s="261">
        <v>5000</v>
      </c>
      <c r="E6739" s="261" t="s">
        <v>6396</v>
      </c>
      <c r="F6739" s="261" t="s">
        <v>110</v>
      </c>
      <c r="G6739" s="261" t="s">
        <v>140</v>
      </c>
      <c r="H6739" s="261" t="s">
        <v>6399</v>
      </c>
    </row>
    <row r="6740" spans="1:8" x14ac:dyDescent="0.2">
      <c r="A6740" t="s">
        <v>94</v>
      </c>
      <c r="B6740" s="261" t="s">
        <v>146</v>
      </c>
      <c r="C6740">
        <f>_xlfn.XLOOKUP(B6740,'2.1.trackMPD'!$R$7:$R$29,'2.1.trackMPD'!$T$7:$T$29)</f>
        <v>6</v>
      </c>
      <c r="D6740" s="261">
        <v>1</v>
      </c>
      <c r="E6740" s="261" t="s">
        <v>6400</v>
      </c>
      <c r="F6740" s="261" t="s">
        <v>110</v>
      </c>
      <c r="G6740" s="261" t="s">
        <v>124</v>
      </c>
      <c r="H6740" s="261" t="s">
        <v>6398</v>
      </c>
    </row>
    <row r="6741" spans="1:8" x14ac:dyDescent="0.2">
      <c r="A6741" t="s">
        <v>94</v>
      </c>
      <c r="B6741" s="261" t="s">
        <v>146</v>
      </c>
      <c r="C6741">
        <f>_xlfn.XLOOKUP(B6741,'2.1.trackMPD'!$R$7:$R$29,'2.1.trackMPD'!$T$7:$T$29)</f>
        <v>6</v>
      </c>
      <c r="D6741" s="261">
        <v>1</v>
      </c>
      <c r="E6741" s="261" t="s">
        <v>6400</v>
      </c>
      <c r="F6741" s="261" t="s">
        <v>110</v>
      </c>
      <c r="G6741" s="261" t="s">
        <v>140</v>
      </c>
      <c r="H6741" s="261" t="s">
        <v>6398</v>
      </c>
    </row>
    <row r="6742" spans="1:8" x14ac:dyDescent="0.2">
      <c r="A6742" t="s">
        <v>94</v>
      </c>
      <c r="B6742" s="261" t="s">
        <v>146</v>
      </c>
      <c r="C6742">
        <f>_xlfn.XLOOKUP(B6742,'2.1.trackMPD'!$R$7:$R$29,'2.1.trackMPD'!$T$7:$T$29)</f>
        <v>6</v>
      </c>
      <c r="D6742" s="261">
        <v>1</v>
      </c>
      <c r="E6742" s="261" t="s">
        <v>6400</v>
      </c>
      <c r="F6742" s="261" t="s">
        <v>111</v>
      </c>
      <c r="G6742" s="261" t="s">
        <v>124</v>
      </c>
      <c r="H6742" s="261" t="s">
        <v>6398</v>
      </c>
    </row>
    <row r="6743" spans="1:8" x14ac:dyDescent="0.2">
      <c r="A6743" t="s">
        <v>94</v>
      </c>
      <c r="B6743" s="261" t="s">
        <v>146</v>
      </c>
      <c r="C6743">
        <f>_xlfn.XLOOKUP(B6743,'2.1.trackMPD'!$R$7:$R$29,'2.1.trackMPD'!$T$7:$T$29)</f>
        <v>6</v>
      </c>
      <c r="D6743" s="261">
        <v>1</v>
      </c>
      <c r="E6743" s="261" t="s">
        <v>6400</v>
      </c>
      <c r="F6743" s="261" t="s">
        <v>111</v>
      </c>
      <c r="G6743" s="261" t="s">
        <v>140</v>
      </c>
      <c r="H6743" s="261" t="s">
        <v>6398</v>
      </c>
    </row>
    <row r="6744" spans="1:8" x14ac:dyDescent="0.2">
      <c r="A6744" t="s">
        <v>94</v>
      </c>
      <c r="B6744" s="261" t="s">
        <v>146</v>
      </c>
      <c r="C6744">
        <f>_xlfn.XLOOKUP(B6744,'2.1.trackMPD'!$R$7:$R$29,'2.1.trackMPD'!$T$7:$T$29)</f>
        <v>6</v>
      </c>
      <c r="D6744" s="261">
        <v>1</v>
      </c>
      <c r="E6744" s="261" t="s">
        <v>6400</v>
      </c>
      <c r="F6744" s="261" t="s">
        <v>110</v>
      </c>
      <c r="G6744" s="261" t="s">
        <v>124</v>
      </c>
      <c r="H6744" s="261" t="s">
        <v>6399</v>
      </c>
    </row>
    <row r="6745" spans="1:8" x14ac:dyDescent="0.2">
      <c r="A6745" t="s">
        <v>94</v>
      </c>
      <c r="B6745" s="261" t="s">
        <v>146</v>
      </c>
      <c r="C6745">
        <f>_xlfn.XLOOKUP(B6745,'2.1.trackMPD'!$R$7:$R$29,'2.1.trackMPD'!$T$7:$T$29)</f>
        <v>6</v>
      </c>
      <c r="D6745" s="261">
        <v>1</v>
      </c>
      <c r="E6745" s="261" t="s">
        <v>6400</v>
      </c>
      <c r="F6745" s="261" t="s">
        <v>110</v>
      </c>
      <c r="G6745" s="261" t="s">
        <v>140</v>
      </c>
      <c r="H6745" s="261" t="s">
        <v>6399</v>
      </c>
    </row>
    <row r="6746" spans="1:8" x14ac:dyDescent="0.2">
      <c r="A6746" t="s">
        <v>94</v>
      </c>
      <c r="B6746" s="261" t="s">
        <v>146</v>
      </c>
      <c r="C6746">
        <f>_xlfn.XLOOKUP(B6746,'2.1.trackMPD'!$R$7:$R$29,'2.1.trackMPD'!$T$7:$T$29)</f>
        <v>6</v>
      </c>
      <c r="D6746" s="261">
        <v>10</v>
      </c>
      <c r="E6746" s="261" t="s">
        <v>6400</v>
      </c>
      <c r="F6746" s="261" t="s">
        <v>110</v>
      </c>
      <c r="G6746" s="261" t="s">
        <v>124</v>
      </c>
      <c r="H6746" s="261" t="s">
        <v>6398</v>
      </c>
    </row>
    <row r="6747" spans="1:8" x14ac:dyDescent="0.2">
      <c r="A6747" t="s">
        <v>94</v>
      </c>
      <c r="B6747" s="261" t="s">
        <v>146</v>
      </c>
      <c r="C6747">
        <f>_xlfn.XLOOKUP(B6747,'2.1.trackMPD'!$R$7:$R$29,'2.1.trackMPD'!$T$7:$T$29)</f>
        <v>6</v>
      </c>
      <c r="D6747" s="261">
        <v>10</v>
      </c>
      <c r="E6747" s="261" t="s">
        <v>6400</v>
      </c>
      <c r="F6747" s="261" t="s">
        <v>110</v>
      </c>
      <c r="G6747" s="261" t="s">
        <v>140</v>
      </c>
      <c r="H6747" s="261" t="s">
        <v>6398</v>
      </c>
    </row>
    <row r="6748" spans="1:8" x14ac:dyDescent="0.2">
      <c r="A6748" t="s">
        <v>94</v>
      </c>
      <c r="B6748" s="261" t="s">
        <v>146</v>
      </c>
      <c r="C6748">
        <f>_xlfn.XLOOKUP(B6748,'2.1.trackMPD'!$R$7:$R$29,'2.1.trackMPD'!$T$7:$T$29)</f>
        <v>6</v>
      </c>
      <c r="D6748" s="261">
        <v>10</v>
      </c>
      <c r="E6748" s="261" t="s">
        <v>6400</v>
      </c>
      <c r="F6748" s="261" t="s">
        <v>111</v>
      </c>
      <c r="G6748" s="261" t="s">
        <v>124</v>
      </c>
      <c r="H6748" s="261" t="s">
        <v>6398</v>
      </c>
    </row>
    <row r="6749" spans="1:8" x14ac:dyDescent="0.2">
      <c r="A6749" t="s">
        <v>94</v>
      </c>
      <c r="B6749" s="261" t="s">
        <v>146</v>
      </c>
      <c r="C6749">
        <f>_xlfn.XLOOKUP(B6749,'2.1.trackMPD'!$R$7:$R$29,'2.1.trackMPD'!$T$7:$T$29)</f>
        <v>6</v>
      </c>
      <c r="D6749" s="261">
        <v>10</v>
      </c>
      <c r="E6749" s="261" t="s">
        <v>6400</v>
      </c>
      <c r="F6749" s="261" t="s">
        <v>111</v>
      </c>
      <c r="G6749" s="261" t="s">
        <v>140</v>
      </c>
      <c r="H6749" s="261" t="s">
        <v>6398</v>
      </c>
    </row>
    <row r="6750" spans="1:8" x14ac:dyDescent="0.2">
      <c r="A6750" t="s">
        <v>94</v>
      </c>
      <c r="B6750" s="261" t="s">
        <v>146</v>
      </c>
      <c r="C6750">
        <f>_xlfn.XLOOKUP(B6750,'2.1.trackMPD'!$R$7:$R$29,'2.1.trackMPD'!$T$7:$T$29)</f>
        <v>6</v>
      </c>
      <c r="D6750" s="261">
        <v>10</v>
      </c>
      <c r="E6750" s="261" t="s">
        <v>6400</v>
      </c>
      <c r="F6750" s="261" t="s">
        <v>110</v>
      </c>
      <c r="G6750" s="261" t="s">
        <v>124</v>
      </c>
      <c r="H6750" s="261" t="s">
        <v>6399</v>
      </c>
    </row>
    <row r="6751" spans="1:8" x14ac:dyDescent="0.2">
      <c r="A6751" t="s">
        <v>94</v>
      </c>
      <c r="B6751" s="261" t="s">
        <v>146</v>
      </c>
      <c r="C6751">
        <f>_xlfn.XLOOKUP(B6751,'2.1.trackMPD'!$R$7:$R$29,'2.1.trackMPD'!$T$7:$T$29)</f>
        <v>6</v>
      </c>
      <c r="D6751" s="261">
        <v>10</v>
      </c>
      <c r="E6751" s="261" t="s">
        <v>6400</v>
      </c>
      <c r="F6751" s="261" t="s">
        <v>110</v>
      </c>
      <c r="G6751" s="261" t="s">
        <v>140</v>
      </c>
      <c r="H6751" s="261" t="s">
        <v>6399</v>
      </c>
    </row>
    <row r="6752" spans="1:8" x14ac:dyDescent="0.2">
      <c r="A6752" t="s">
        <v>94</v>
      </c>
      <c r="B6752" s="261" t="s">
        <v>146</v>
      </c>
      <c r="C6752">
        <f>_xlfn.XLOOKUP(B6752,'2.1.trackMPD'!$R$7:$R$29,'2.1.trackMPD'!$T$7:$T$29)</f>
        <v>6</v>
      </c>
      <c r="D6752" s="261">
        <v>100</v>
      </c>
      <c r="E6752" s="261" t="s">
        <v>6400</v>
      </c>
      <c r="F6752" s="261" t="s">
        <v>110</v>
      </c>
      <c r="G6752" s="261" t="s">
        <v>124</v>
      </c>
      <c r="H6752" s="261" t="s">
        <v>6398</v>
      </c>
    </row>
    <row r="6753" spans="1:8" x14ac:dyDescent="0.2">
      <c r="A6753" t="s">
        <v>94</v>
      </c>
      <c r="B6753" s="261" t="s">
        <v>146</v>
      </c>
      <c r="C6753">
        <f>_xlfn.XLOOKUP(B6753,'2.1.trackMPD'!$R$7:$R$29,'2.1.trackMPD'!$T$7:$T$29)</f>
        <v>6</v>
      </c>
      <c r="D6753" s="261">
        <v>100</v>
      </c>
      <c r="E6753" s="261" t="s">
        <v>6400</v>
      </c>
      <c r="F6753" s="261" t="s">
        <v>110</v>
      </c>
      <c r="G6753" s="261" t="s">
        <v>140</v>
      </c>
      <c r="H6753" s="261" t="s">
        <v>6398</v>
      </c>
    </row>
    <row r="6754" spans="1:8" x14ac:dyDescent="0.2">
      <c r="A6754" t="s">
        <v>94</v>
      </c>
      <c r="B6754" s="261" t="s">
        <v>146</v>
      </c>
      <c r="C6754">
        <f>_xlfn.XLOOKUP(B6754,'2.1.trackMPD'!$R$7:$R$29,'2.1.trackMPD'!$T$7:$T$29)</f>
        <v>6</v>
      </c>
      <c r="D6754" s="261">
        <v>100</v>
      </c>
      <c r="E6754" s="261" t="s">
        <v>6400</v>
      </c>
      <c r="F6754" s="261" t="s">
        <v>111</v>
      </c>
      <c r="G6754" s="261" t="s">
        <v>124</v>
      </c>
      <c r="H6754" s="261" t="s">
        <v>6398</v>
      </c>
    </row>
    <row r="6755" spans="1:8" x14ac:dyDescent="0.2">
      <c r="A6755" t="s">
        <v>94</v>
      </c>
      <c r="B6755" s="261" t="s">
        <v>146</v>
      </c>
      <c r="C6755">
        <f>_xlfn.XLOOKUP(B6755,'2.1.trackMPD'!$R$7:$R$29,'2.1.trackMPD'!$T$7:$T$29)</f>
        <v>6</v>
      </c>
      <c r="D6755" s="261">
        <v>100</v>
      </c>
      <c r="E6755" s="261" t="s">
        <v>6400</v>
      </c>
      <c r="F6755" s="261" t="s">
        <v>111</v>
      </c>
      <c r="G6755" s="261" t="s">
        <v>140</v>
      </c>
      <c r="H6755" s="261" t="s">
        <v>6398</v>
      </c>
    </row>
    <row r="6756" spans="1:8" x14ac:dyDescent="0.2">
      <c r="A6756" t="s">
        <v>94</v>
      </c>
      <c r="B6756" s="261" t="s">
        <v>146</v>
      </c>
      <c r="C6756">
        <f>_xlfn.XLOOKUP(B6756,'2.1.trackMPD'!$R$7:$R$29,'2.1.trackMPD'!$T$7:$T$29)</f>
        <v>6</v>
      </c>
      <c r="D6756" s="261">
        <v>100</v>
      </c>
      <c r="E6756" s="261" t="s">
        <v>6400</v>
      </c>
      <c r="F6756" s="261" t="s">
        <v>110</v>
      </c>
      <c r="G6756" s="261" t="s">
        <v>124</v>
      </c>
      <c r="H6756" s="261" t="s">
        <v>6399</v>
      </c>
    </row>
    <row r="6757" spans="1:8" x14ac:dyDescent="0.2">
      <c r="A6757" t="s">
        <v>94</v>
      </c>
      <c r="B6757" s="261" t="s">
        <v>146</v>
      </c>
      <c r="C6757">
        <f>_xlfn.XLOOKUP(B6757,'2.1.trackMPD'!$R$7:$R$29,'2.1.trackMPD'!$T$7:$T$29)</f>
        <v>6</v>
      </c>
      <c r="D6757" s="261">
        <v>100</v>
      </c>
      <c r="E6757" s="261" t="s">
        <v>6400</v>
      </c>
      <c r="F6757" s="261" t="s">
        <v>110</v>
      </c>
      <c r="G6757" s="261" t="s">
        <v>140</v>
      </c>
      <c r="H6757" s="261" t="s">
        <v>6399</v>
      </c>
    </row>
    <row r="6758" spans="1:8" x14ac:dyDescent="0.2">
      <c r="A6758" t="s">
        <v>94</v>
      </c>
      <c r="B6758" s="261" t="s">
        <v>146</v>
      </c>
      <c r="C6758">
        <f>_xlfn.XLOOKUP(B6758,'2.1.trackMPD'!$R$7:$R$29,'2.1.trackMPD'!$T$7:$T$29)</f>
        <v>6</v>
      </c>
      <c r="D6758" s="261">
        <v>1000</v>
      </c>
      <c r="E6758" s="261" t="s">
        <v>6400</v>
      </c>
      <c r="F6758" s="261" t="s">
        <v>110</v>
      </c>
      <c r="G6758" s="261" t="s">
        <v>124</v>
      </c>
      <c r="H6758" s="261" t="s">
        <v>6398</v>
      </c>
    </row>
    <row r="6759" spans="1:8" x14ac:dyDescent="0.2">
      <c r="A6759" t="s">
        <v>94</v>
      </c>
      <c r="B6759" s="261" t="s">
        <v>146</v>
      </c>
      <c r="C6759">
        <f>_xlfn.XLOOKUP(B6759,'2.1.trackMPD'!$R$7:$R$29,'2.1.trackMPD'!$T$7:$T$29)</f>
        <v>6</v>
      </c>
      <c r="D6759" s="261">
        <v>1000</v>
      </c>
      <c r="E6759" s="261" t="s">
        <v>6400</v>
      </c>
      <c r="F6759" s="261" t="s">
        <v>110</v>
      </c>
      <c r="G6759" s="261" t="s">
        <v>140</v>
      </c>
      <c r="H6759" s="261" t="s">
        <v>6398</v>
      </c>
    </row>
    <row r="6760" spans="1:8" x14ac:dyDescent="0.2">
      <c r="A6760" t="s">
        <v>94</v>
      </c>
      <c r="B6760" s="261" t="s">
        <v>146</v>
      </c>
      <c r="C6760">
        <f>_xlfn.XLOOKUP(B6760,'2.1.trackMPD'!$R$7:$R$29,'2.1.trackMPD'!$T$7:$T$29)</f>
        <v>6</v>
      </c>
      <c r="D6760" s="261">
        <v>1000</v>
      </c>
      <c r="E6760" s="261" t="s">
        <v>6400</v>
      </c>
      <c r="F6760" s="261" t="s">
        <v>111</v>
      </c>
      <c r="G6760" s="261" t="s">
        <v>124</v>
      </c>
      <c r="H6760" s="261" t="s">
        <v>6398</v>
      </c>
    </row>
    <row r="6761" spans="1:8" x14ac:dyDescent="0.2">
      <c r="A6761" t="s">
        <v>94</v>
      </c>
      <c r="B6761" s="261" t="s">
        <v>146</v>
      </c>
      <c r="C6761">
        <f>_xlfn.XLOOKUP(B6761,'2.1.trackMPD'!$R$7:$R$29,'2.1.trackMPD'!$T$7:$T$29)</f>
        <v>6</v>
      </c>
      <c r="D6761" s="261">
        <v>1000</v>
      </c>
      <c r="E6761" s="261" t="s">
        <v>6400</v>
      </c>
      <c r="F6761" s="261" t="s">
        <v>111</v>
      </c>
      <c r="G6761" s="261" t="s">
        <v>140</v>
      </c>
      <c r="H6761" s="261" t="s">
        <v>6398</v>
      </c>
    </row>
    <row r="6762" spans="1:8" x14ac:dyDescent="0.2">
      <c r="A6762" t="s">
        <v>94</v>
      </c>
      <c r="B6762" s="261" t="s">
        <v>146</v>
      </c>
      <c r="C6762">
        <f>_xlfn.XLOOKUP(B6762,'2.1.trackMPD'!$R$7:$R$29,'2.1.trackMPD'!$T$7:$T$29)</f>
        <v>6</v>
      </c>
      <c r="D6762" s="261">
        <v>1000</v>
      </c>
      <c r="E6762" s="261" t="s">
        <v>6400</v>
      </c>
      <c r="F6762" s="261" t="s">
        <v>110</v>
      </c>
      <c r="G6762" s="261" t="s">
        <v>124</v>
      </c>
      <c r="H6762" s="261" t="s">
        <v>6399</v>
      </c>
    </row>
    <row r="6763" spans="1:8" x14ac:dyDescent="0.2">
      <c r="A6763" t="s">
        <v>94</v>
      </c>
      <c r="B6763" s="261" t="s">
        <v>146</v>
      </c>
      <c r="C6763">
        <f>_xlfn.XLOOKUP(B6763,'2.1.trackMPD'!$R$7:$R$29,'2.1.trackMPD'!$T$7:$T$29)</f>
        <v>6</v>
      </c>
      <c r="D6763" s="261">
        <v>1000</v>
      </c>
      <c r="E6763" s="261" t="s">
        <v>6400</v>
      </c>
      <c r="F6763" s="261" t="s">
        <v>110</v>
      </c>
      <c r="G6763" s="261" t="s">
        <v>140</v>
      </c>
      <c r="H6763" s="261" t="s">
        <v>6399</v>
      </c>
    </row>
    <row r="6764" spans="1:8" x14ac:dyDescent="0.2">
      <c r="A6764" t="s">
        <v>94</v>
      </c>
      <c r="B6764" s="261" t="s">
        <v>146</v>
      </c>
      <c r="C6764">
        <f>_xlfn.XLOOKUP(B6764,'2.1.trackMPD'!$R$7:$R$29,'2.1.trackMPD'!$T$7:$T$29)</f>
        <v>6</v>
      </c>
      <c r="D6764" s="261">
        <v>5000</v>
      </c>
      <c r="E6764" s="261" t="s">
        <v>6400</v>
      </c>
      <c r="F6764" s="261" t="s">
        <v>110</v>
      </c>
      <c r="G6764" s="261" t="s">
        <v>124</v>
      </c>
      <c r="H6764" s="261" t="s">
        <v>6398</v>
      </c>
    </row>
    <row r="6765" spans="1:8" x14ac:dyDescent="0.2">
      <c r="A6765" t="s">
        <v>94</v>
      </c>
      <c r="B6765" s="261" t="s">
        <v>146</v>
      </c>
      <c r="C6765">
        <f>_xlfn.XLOOKUP(B6765,'2.1.trackMPD'!$R$7:$R$29,'2.1.trackMPD'!$T$7:$T$29)</f>
        <v>6</v>
      </c>
      <c r="D6765" s="261">
        <v>5000</v>
      </c>
      <c r="E6765" s="261" t="s">
        <v>6400</v>
      </c>
      <c r="F6765" s="261" t="s">
        <v>110</v>
      </c>
      <c r="G6765" s="261" t="s">
        <v>140</v>
      </c>
      <c r="H6765" s="261" t="s">
        <v>6398</v>
      </c>
    </row>
    <row r="6766" spans="1:8" x14ac:dyDescent="0.2">
      <c r="A6766" t="s">
        <v>94</v>
      </c>
      <c r="B6766" s="261" t="s">
        <v>146</v>
      </c>
      <c r="C6766">
        <f>_xlfn.XLOOKUP(B6766,'2.1.trackMPD'!$R$7:$R$29,'2.1.trackMPD'!$T$7:$T$29)</f>
        <v>6</v>
      </c>
      <c r="D6766" s="261">
        <v>5000</v>
      </c>
      <c r="E6766" s="261" t="s">
        <v>6400</v>
      </c>
      <c r="F6766" s="261" t="s">
        <v>111</v>
      </c>
      <c r="G6766" s="261" t="s">
        <v>124</v>
      </c>
      <c r="H6766" s="261" t="s">
        <v>6398</v>
      </c>
    </row>
    <row r="6767" spans="1:8" x14ac:dyDescent="0.2">
      <c r="A6767" t="s">
        <v>94</v>
      </c>
      <c r="B6767" s="261" t="s">
        <v>146</v>
      </c>
      <c r="C6767">
        <f>_xlfn.XLOOKUP(B6767,'2.1.trackMPD'!$R$7:$R$29,'2.1.trackMPD'!$T$7:$T$29)</f>
        <v>6</v>
      </c>
      <c r="D6767" s="261">
        <v>5000</v>
      </c>
      <c r="E6767" s="261" t="s">
        <v>6400</v>
      </c>
      <c r="F6767" s="261" t="s">
        <v>111</v>
      </c>
      <c r="G6767" s="261" t="s">
        <v>140</v>
      </c>
      <c r="H6767" s="261" t="s">
        <v>6398</v>
      </c>
    </row>
    <row r="6768" spans="1:8" x14ac:dyDescent="0.2">
      <c r="A6768" t="s">
        <v>94</v>
      </c>
      <c r="B6768" s="261" t="s">
        <v>146</v>
      </c>
      <c r="C6768">
        <f>_xlfn.XLOOKUP(B6768,'2.1.trackMPD'!$R$7:$R$29,'2.1.trackMPD'!$T$7:$T$29)</f>
        <v>6</v>
      </c>
      <c r="D6768" s="261">
        <v>5000</v>
      </c>
      <c r="E6768" s="261" t="s">
        <v>6400</v>
      </c>
      <c r="F6768" s="261" t="s">
        <v>110</v>
      </c>
      <c r="G6768" s="261" t="s">
        <v>124</v>
      </c>
      <c r="H6768" s="261" t="s">
        <v>6399</v>
      </c>
    </row>
    <row r="6769" spans="1:8" x14ac:dyDescent="0.2">
      <c r="A6769" t="s">
        <v>94</v>
      </c>
      <c r="B6769" s="261" t="s">
        <v>146</v>
      </c>
      <c r="C6769">
        <f>_xlfn.XLOOKUP(B6769,'2.1.trackMPD'!$R$7:$R$29,'2.1.trackMPD'!$T$7:$T$29)</f>
        <v>6</v>
      </c>
      <c r="D6769" s="261">
        <v>5000</v>
      </c>
      <c r="E6769" s="261" t="s">
        <v>6400</v>
      </c>
      <c r="F6769" s="261" t="s">
        <v>110</v>
      </c>
      <c r="G6769" s="261" t="s">
        <v>140</v>
      </c>
      <c r="H6769" s="261" t="s">
        <v>6399</v>
      </c>
    </row>
    <row r="6770" spans="1:8" x14ac:dyDescent="0.2">
      <c r="A6770" t="s">
        <v>94</v>
      </c>
      <c r="B6770" s="261" t="s">
        <v>146</v>
      </c>
      <c r="C6770">
        <f>_xlfn.XLOOKUP(B6770,'2.1.trackMPD'!$R$7:$R$29,'2.1.trackMPD'!$T$7:$T$29)</f>
        <v>6</v>
      </c>
      <c r="D6770" s="261">
        <v>1</v>
      </c>
      <c r="E6770" s="261" t="s">
        <v>6401</v>
      </c>
      <c r="F6770" s="261" t="s">
        <v>110</v>
      </c>
      <c r="G6770" s="261" t="s">
        <v>124</v>
      </c>
      <c r="H6770" s="261" t="s">
        <v>6398</v>
      </c>
    </row>
    <row r="6771" spans="1:8" x14ac:dyDescent="0.2">
      <c r="A6771" t="s">
        <v>94</v>
      </c>
      <c r="B6771" s="261" t="s">
        <v>146</v>
      </c>
      <c r="C6771">
        <f>_xlfn.XLOOKUP(B6771,'2.1.trackMPD'!$R$7:$R$29,'2.1.trackMPD'!$T$7:$T$29)</f>
        <v>6</v>
      </c>
      <c r="D6771" s="261">
        <v>1</v>
      </c>
      <c r="E6771" s="261" t="s">
        <v>6401</v>
      </c>
      <c r="F6771" s="261" t="s">
        <v>110</v>
      </c>
      <c r="G6771" s="261" t="s">
        <v>140</v>
      </c>
      <c r="H6771" s="261" t="s">
        <v>6398</v>
      </c>
    </row>
    <row r="6772" spans="1:8" x14ac:dyDescent="0.2">
      <c r="A6772" t="s">
        <v>94</v>
      </c>
      <c r="B6772" s="261" t="s">
        <v>146</v>
      </c>
      <c r="C6772">
        <f>_xlfn.XLOOKUP(B6772,'2.1.trackMPD'!$R$7:$R$29,'2.1.trackMPD'!$T$7:$T$29)</f>
        <v>6</v>
      </c>
      <c r="D6772" s="261">
        <v>1</v>
      </c>
      <c r="E6772" s="261" t="s">
        <v>6401</v>
      </c>
      <c r="F6772" s="261" t="s">
        <v>111</v>
      </c>
      <c r="G6772" s="261" t="s">
        <v>124</v>
      </c>
      <c r="H6772" s="261" t="s">
        <v>6398</v>
      </c>
    </row>
    <row r="6773" spans="1:8" x14ac:dyDescent="0.2">
      <c r="A6773" t="s">
        <v>94</v>
      </c>
      <c r="B6773" s="261" t="s">
        <v>146</v>
      </c>
      <c r="C6773">
        <f>_xlfn.XLOOKUP(B6773,'2.1.trackMPD'!$R$7:$R$29,'2.1.trackMPD'!$T$7:$T$29)</f>
        <v>6</v>
      </c>
      <c r="D6773" s="261">
        <v>1</v>
      </c>
      <c r="E6773" s="261" t="s">
        <v>6401</v>
      </c>
      <c r="F6773" s="261" t="s">
        <v>111</v>
      </c>
      <c r="G6773" s="261" t="s">
        <v>140</v>
      </c>
      <c r="H6773" s="261" t="s">
        <v>6398</v>
      </c>
    </row>
    <row r="6774" spans="1:8" x14ac:dyDescent="0.2">
      <c r="A6774" t="s">
        <v>94</v>
      </c>
      <c r="B6774" s="261" t="s">
        <v>146</v>
      </c>
      <c r="C6774">
        <f>_xlfn.XLOOKUP(B6774,'2.1.trackMPD'!$R$7:$R$29,'2.1.trackMPD'!$T$7:$T$29)</f>
        <v>6</v>
      </c>
      <c r="D6774" s="261">
        <v>1</v>
      </c>
      <c r="E6774" s="261" t="s">
        <v>6401</v>
      </c>
      <c r="F6774" s="261" t="s">
        <v>110</v>
      </c>
      <c r="G6774" s="261" t="s">
        <v>124</v>
      </c>
      <c r="H6774" s="261" t="s">
        <v>6399</v>
      </c>
    </row>
    <row r="6775" spans="1:8" x14ac:dyDescent="0.2">
      <c r="A6775" t="s">
        <v>94</v>
      </c>
      <c r="B6775" s="261" t="s">
        <v>146</v>
      </c>
      <c r="C6775">
        <f>_xlfn.XLOOKUP(B6775,'2.1.trackMPD'!$R$7:$R$29,'2.1.trackMPD'!$T$7:$T$29)</f>
        <v>6</v>
      </c>
      <c r="D6775" s="261">
        <v>1</v>
      </c>
      <c r="E6775" s="261" t="s">
        <v>6401</v>
      </c>
      <c r="F6775" s="261" t="s">
        <v>110</v>
      </c>
      <c r="G6775" s="261" t="s">
        <v>140</v>
      </c>
      <c r="H6775" s="261" t="s">
        <v>6399</v>
      </c>
    </row>
    <row r="6776" spans="1:8" x14ac:dyDescent="0.2">
      <c r="A6776" t="s">
        <v>94</v>
      </c>
      <c r="B6776" s="261" t="s">
        <v>146</v>
      </c>
      <c r="C6776">
        <f>_xlfn.XLOOKUP(B6776,'2.1.trackMPD'!$R$7:$R$29,'2.1.trackMPD'!$T$7:$T$29)</f>
        <v>6</v>
      </c>
      <c r="D6776" s="261">
        <v>10</v>
      </c>
      <c r="E6776" s="261" t="s">
        <v>6401</v>
      </c>
      <c r="F6776" s="261" t="s">
        <v>110</v>
      </c>
      <c r="G6776" s="261" t="s">
        <v>124</v>
      </c>
      <c r="H6776" s="261" t="s">
        <v>6398</v>
      </c>
    </row>
    <row r="6777" spans="1:8" x14ac:dyDescent="0.2">
      <c r="A6777" t="s">
        <v>94</v>
      </c>
      <c r="B6777" s="261" t="s">
        <v>146</v>
      </c>
      <c r="C6777">
        <f>_xlfn.XLOOKUP(B6777,'2.1.trackMPD'!$R$7:$R$29,'2.1.trackMPD'!$T$7:$T$29)</f>
        <v>6</v>
      </c>
      <c r="D6777" s="261">
        <v>10</v>
      </c>
      <c r="E6777" s="261" t="s">
        <v>6401</v>
      </c>
      <c r="F6777" s="261" t="s">
        <v>110</v>
      </c>
      <c r="G6777" s="261" t="s">
        <v>140</v>
      </c>
      <c r="H6777" s="261" t="s">
        <v>6398</v>
      </c>
    </row>
    <row r="6778" spans="1:8" x14ac:dyDescent="0.2">
      <c r="A6778" t="s">
        <v>94</v>
      </c>
      <c r="B6778" s="261" t="s">
        <v>146</v>
      </c>
      <c r="C6778">
        <f>_xlfn.XLOOKUP(B6778,'2.1.trackMPD'!$R$7:$R$29,'2.1.trackMPD'!$T$7:$T$29)</f>
        <v>6</v>
      </c>
      <c r="D6778" s="261">
        <v>10</v>
      </c>
      <c r="E6778" s="261" t="s">
        <v>6401</v>
      </c>
      <c r="F6778" s="261" t="s">
        <v>111</v>
      </c>
      <c r="G6778" s="261" t="s">
        <v>124</v>
      </c>
      <c r="H6778" s="261" t="s">
        <v>6398</v>
      </c>
    </row>
    <row r="6779" spans="1:8" x14ac:dyDescent="0.2">
      <c r="A6779" t="s">
        <v>94</v>
      </c>
      <c r="B6779" s="261" t="s">
        <v>146</v>
      </c>
      <c r="C6779">
        <f>_xlfn.XLOOKUP(B6779,'2.1.trackMPD'!$R$7:$R$29,'2.1.trackMPD'!$T$7:$T$29)</f>
        <v>6</v>
      </c>
      <c r="D6779" s="261">
        <v>10</v>
      </c>
      <c r="E6779" s="261" t="s">
        <v>6401</v>
      </c>
      <c r="F6779" s="261" t="s">
        <v>111</v>
      </c>
      <c r="G6779" s="261" t="s">
        <v>140</v>
      </c>
      <c r="H6779" s="261" t="s">
        <v>6398</v>
      </c>
    </row>
    <row r="6780" spans="1:8" x14ac:dyDescent="0.2">
      <c r="A6780" t="s">
        <v>94</v>
      </c>
      <c r="B6780" s="261" t="s">
        <v>146</v>
      </c>
      <c r="C6780">
        <f>_xlfn.XLOOKUP(B6780,'2.1.trackMPD'!$R$7:$R$29,'2.1.trackMPD'!$T$7:$T$29)</f>
        <v>6</v>
      </c>
      <c r="D6780" s="261">
        <v>10</v>
      </c>
      <c r="E6780" s="261" t="s">
        <v>6401</v>
      </c>
      <c r="F6780" s="261" t="s">
        <v>110</v>
      </c>
      <c r="G6780" s="261" t="s">
        <v>124</v>
      </c>
      <c r="H6780" s="261" t="s">
        <v>6399</v>
      </c>
    </row>
    <row r="6781" spans="1:8" x14ac:dyDescent="0.2">
      <c r="A6781" t="s">
        <v>94</v>
      </c>
      <c r="B6781" s="261" t="s">
        <v>146</v>
      </c>
      <c r="C6781">
        <f>_xlfn.XLOOKUP(B6781,'2.1.trackMPD'!$R$7:$R$29,'2.1.trackMPD'!$T$7:$T$29)</f>
        <v>6</v>
      </c>
      <c r="D6781" s="261">
        <v>10</v>
      </c>
      <c r="E6781" s="261" t="s">
        <v>6401</v>
      </c>
      <c r="F6781" s="261" t="s">
        <v>110</v>
      </c>
      <c r="G6781" s="261" t="s">
        <v>140</v>
      </c>
      <c r="H6781" s="261" t="s">
        <v>6399</v>
      </c>
    </row>
    <row r="6782" spans="1:8" x14ac:dyDescent="0.2">
      <c r="A6782" t="s">
        <v>94</v>
      </c>
      <c r="B6782" s="261" t="s">
        <v>146</v>
      </c>
      <c r="C6782">
        <f>_xlfn.XLOOKUP(B6782,'2.1.trackMPD'!$R$7:$R$29,'2.1.trackMPD'!$T$7:$T$29)</f>
        <v>6</v>
      </c>
      <c r="D6782" s="261">
        <v>100</v>
      </c>
      <c r="E6782" s="261" t="s">
        <v>6401</v>
      </c>
      <c r="F6782" s="261" t="s">
        <v>110</v>
      </c>
      <c r="G6782" s="261" t="s">
        <v>124</v>
      </c>
      <c r="H6782" s="261" t="s">
        <v>6398</v>
      </c>
    </row>
    <row r="6783" spans="1:8" x14ac:dyDescent="0.2">
      <c r="A6783" t="s">
        <v>94</v>
      </c>
      <c r="B6783" s="261" t="s">
        <v>146</v>
      </c>
      <c r="C6783">
        <f>_xlfn.XLOOKUP(B6783,'2.1.trackMPD'!$R$7:$R$29,'2.1.trackMPD'!$T$7:$T$29)</f>
        <v>6</v>
      </c>
      <c r="D6783" s="261">
        <v>100</v>
      </c>
      <c r="E6783" s="261" t="s">
        <v>6401</v>
      </c>
      <c r="F6783" s="261" t="s">
        <v>110</v>
      </c>
      <c r="G6783" s="261" t="s">
        <v>140</v>
      </c>
      <c r="H6783" s="261" t="s">
        <v>6398</v>
      </c>
    </row>
    <row r="6784" spans="1:8" x14ac:dyDescent="0.2">
      <c r="A6784" t="s">
        <v>94</v>
      </c>
      <c r="B6784" s="261" t="s">
        <v>146</v>
      </c>
      <c r="C6784">
        <f>_xlfn.XLOOKUP(B6784,'2.1.trackMPD'!$R$7:$R$29,'2.1.trackMPD'!$T$7:$T$29)</f>
        <v>6</v>
      </c>
      <c r="D6784" s="261">
        <v>100</v>
      </c>
      <c r="E6784" s="261" t="s">
        <v>6401</v>
      </c>
      <c r="F6784" s="261" t="s">
        <v>111</v>
      </c>
      <c r="G6784" s="261" t="s">
        <v>124</v>
      </c>
      <c r="H6784" s="261" t="s">
        <v>6398</v>
      </c>
    </row>
    <row r="6785" spans="1:8" x14ac:dyDescent="0.2">
      <c r="A6785" t="s">
        <v>94</v>
      </c>
      <c r="B6785" s="261" t="s">
        <v>146</v>
      </c>
      <c r="C6785">
        <f>_xlfn.XLOOKUP(B6785,'2.1.trackMPD'!$R$7:$R$29,'2.1.trackMPD'!$T$7:$T$29)</f>
        <v>6</v>
      </c>
      <c r="D6785" s="261">
        <v>100</v>
      </c>
      <c r="E6785" s="261" t="s">
        <v>6401</v>
      </c>
      <c r="F6785" s="261" t="s">
        <v>111</v>
      </c>
      <c r="G6785" s="261" t="s">
        <v>140</v>
      </c>
      <c r="H6785" s="261" t="s">
        <v>6398</v>
      </c>
    </row>
    <row r="6786" spans="1:8" x14ac:dyDescent="0.2">
      <c r="A6786" t="s">
        <v>94</v>
      </c>
      <c r="B6786" s="261" t="s">
        <v>146</v>
      </c>
      <c r="C6786">
        <f>_xlfn.XLOOKUP(B6786,'2.1.trackMPD'!$R$7:$R$29,'2.1.trackMPD'!$T$7:$T$29)</f>
        <v>6</v>
      </c>
      <c r="D6786" s="261">
        <v>100</v>
      </c>
      <c r="E6786" s="261" t="s">
        <v>6401</v>
      </c>
      <c r="F6786" s="261" t="s">
        <v>110</v>
      </c>
      <c r="G6786" s="261" t="s">
        <v>124</v>
      </c>
      <c r="H6786" s="261" t="s">
        <v>6399</v>
      </c>
    </row>
    <row r="6787" spans="1:8" x14ac:dyDescent="0.2">
      <c r="A6787" t="s">
        <v>94</v>
      </c>
      <c r="B6787" s="261" t="s">
        <v>146</v>
      </c>
      <c r="C6787">
        <f>_xlfn.XLOOKUP(B6787,'2.1.trackMPD'!$R$7:$R$29,'2.1.trackMPD'!$T$7:$T$29)</f>
        <v>6</v>
      </c>
      <c r="D6787" s="261">
        <v>100</v>
      </c>
      <c r="E6787" s="261" t="s">
        <v>6401</v>
      </c>
      <c r="F6787" s="261" t="s">
        <v>110</v>
      </c>
      <c r="G6787" s="261" t="s">
        <v>140</v>
      </c>
      <c r="H6787" s="261" t="s">
        <v>6399</v>
      </c>
    </row>
    <row r="6788" spans="1:8" x14ac:dyDescent="0.2">
      <c r="A6788" t="s">
        <v>94</v>
      </c>
      <c r="B6788" s="261" t="s">
        <v>147</v>
      </c>
      <c r="C6788">
        <f>_xlfn.XLOOKUP(B6788,'2.1.trackMPD'!$R$7:$R$29,'2.1.trackMPD'!$T$7:$T$29)</f>
        <v>6</v>
      </c>
      <c r="D6788" s="261">
        <v>1</v>
      </c>
      <c r="E6788" s="261" t="s">
        <v>6396</v>
      </c>
      <c r="F6788" s="261" t="s">
        <v>110</v>
      </c>
      <c r="G6788" s="261" t="s">
        <v>124</v>
      </c>
      <c r="H6788" s="261" t="s">
        <v>6398</v>
      </c>
    </row>
    <row r="6789" spans="1:8" x14ac:dyDescent="0.2">
      <c r="A6789" t="s">
        <v>94</v>
      </c>
      <c r="B6789" s="261" t="s">
        <v>147</v>
      </c>
      <c r="C6789">
        <f>_xlfn.XLOOKUP(B6789,'2.1.trackMPD'!$R$7:$R$29,'2.1.trackMPD'!$T$7:$T$29)</f>
        <v>6</v>
      </c>
      <c r="D6789" s="261">
        <v>1</v>
      </c>
      <c r="E6789" s="261" t="s">
        <v>6396</v>
      </c>
      <c r="F6789" s="261" t="s">
        <v>110</v>
      </c>
      <c r="G6789" s="261" t="s">
        <v>140</v>
      </c>
      <c r="H6789" s="261" t="s">
        <v>6398</v>
      </c>
    </row>
    <row r="6790" spans="1:8" x14ac:dyDescent="0.2">
      <c r="A6790" t="s">
        <v>94</v>
      </c>
      <c r="B6790" s="261" t="s">
        <v>147</v>
      </c>
      <c r="C6790">
        <f>_xlfn.XLOOKUP(B6790,'2.1.trackMPD'!$R$7:$R$29,'2.1.trackMPD'!$T$7:$T$29)</f>
        <v>6</v>
      </c>
      <c r="D6790" s="261">
        <v>1</v>
      </c>
      <c r="E6790" s="261" t="s">
        <v>6396</v>
      </c>
      <c r="F6790" s="261" t="s">
        <v>111</v>
      </c>
      <c r="G6790" s="261" t="s">
        <v>124</v>
      </c>
      <c r="H6790" s="261" t="s">
        <v>6398</v>
      </c>
    </row>
    <row r="6791" spans="1:8" x14ac:dyDescent="0.2">
      <c r="A6791" t="s">
        <v>94</v>
      </c>
      <c r="B6791" s="261" t="s">
        <v>147</v>
      </c>
      <c r="C6791">
        <f>_xlfn.XLOOKUP(B6791,'2.1.trackMPD'!$R$7:$R$29,'2.1.trackMPD'!$T$7:$T$29)</f>
        <v>6</v>
      </c>
      <c r="D6791" s="261">
        <v>1</v>
      </c>
      <c r="E6791" s="261" t="s">
        <v>6396</v>
      </c>
      <c r="F6791" s="261" t="s">
        <v>111</v>
      </c>
      <c r="G6791" s="261" t="s">
        <v>140</v>
      </c>
      <c r="H6791" s="261" t="s">
        <v>6398</v>
      </c>
    </row>
    <row r="6792" spans="1:8" x14ac:dyDescent="0.2">
      <c r="A6792" t="s">
        <v>94</v>
      </c>
      <c r="B6792" s="261" t="s">
        <v>147</v>
      </c>
      <c r="C6792">
        <f>_xlfn.XLOOKUP(B6792,'2.1.trackMPD'!$R$7:$R$29,'2.1.trackMPD'!$T$7:$T$29)</f>
        <v>6</v>
      </c>
      <c r="D6792" s="261">
        <v>1</v>
      </c>
      <c r="E6792" s="261" t="s">
        <v>6396</v>
      </c>
      <c r="F6792" s="261" t="s">
        <v>110</v>
      </c>
      <c r="G6792" s="261" t="s">
        <v>124</v>
      </c>
      <c r="H6792" s="261" t="s">
        <v>6399</v>
      </c>
    </row>
    <row r="6793" spans="1:8" x14ac:dyDescent="0.2">
      <c r="A6793" t="s">
        <v>94</v>
      </c>
      <c r="B6793" s="261" t="s">
        <v>147</v>
      </c>
      <c r="C6793">
        <f>_xlfn.XLOOKUP(B6793,'2.1.trackMPD'!$R$7:$R$29,'2.1.trackMPD'!$T$7:$T$29)</f>
        <v>6</v>
      </c>
      <c r="D6793" s="261">
        <v>1</v>
      </c>
      <c r="E6793" s="261" t="s">
        <v>6396</v>
      </c>
      <c r="F6793" s="261" t="s">
        <v>110</v>
      </c>
      <c r="G6793" s="261" t="s">
        <v>140</v>
      </c>
      <c r="H6793" s="261" t="s">
        <v>6399</v>
      </c>
    </row>
    <row r="6794" spans="1:8" x14ac:dyDescent="0.2">
      <c r="A6794" t="s">
        <v>94</v>
      </c>
      <c r="B6794" s="261" t="s">
        <v>147</v>
      </c>
      <c r="C6794">
        <f>_xlfn.XLOOKUP(B6794,'2.1.trackMPD'!$R$7:$R$29,'2.1.trackMPD'!$T$7:$T$29)</f>
        <v>6</v>
      </c>
      <c r="D6794" s="261">
        <v>10</v>
      </c>
      <c r="E6794" s="261" t="s">
        <v>6396</v>
      </c>
      <c r="F6794" s="261" t="s">
        <v>110</v>
      </c>
      <c r="G6794" s="261" t="s">
        <v>124</v>
      </c>
      <c r="H6794" s="261" t="s">
        <v>6398</v>
      </c>
    </row>
    <row r="6795" spans="1:8" x14ac:dyDescent="0.2">
      <c r="A6795" t="s">
        <v>94</v>
      </c>
      <c r="B6795" s="261" t="s">
        <v>147</v>
      </c>
      <c r="C6795">
        <f>_xlfn.XLOOKUP(B6795,'2.1.trackMPD'!$R$7:$R$29,'2.1.trackMPD'!$T$7:$T$29)</f>
        <v>6</v>
      </c>
      <c r="D6795" s="261">
        <v>10</v>
      </c>
      <c r="E6795" s="261" t="s">
        <v>6396</v>
      </c>
      <c r="F6795" s="261" t="s">
        <v>110</v>
      </c>
      <c r="G6795" s="261" t="s">
        <v>140</v>
      </c>
      <c r="H6795" s="261" t="s">
        <v>6398</v>
      </c>
    </row>
    <row r="6796" spans="1:8" x14ac:dyDescent="0.2">
      <c r="A6796" t="s">
        <v>94</v>
      </c>
      <c r="B6796" s="261" t="s">
        <v>147</v>
      </c>
      <c r="C6796">
        <f>_xlfn.XLOOKUP(B6796,'2.1.trackMPD'!$R$7:$R$29,'2.1.trackMPD'!$T$7:$T$29)</f>
        <v>6</v>
      </c>
      <c r="D6796" s="261">
        <v>10</v>
      </c>
      <c r="E6796" s="261" t="s">
        <v>6396</v>
      </c>
      <c r="F6796" s="261" t="s">
        <v>111</v>
      </c>
      <c r="G6796" s="261" t="s">
        <v>124</v>
      </c>
      <c r="H6796" s="261" t="s">
        <v>6398</v>
      </c>
    </row>
    <row r="6797" spans="1:8" x14ac:dyDescent="0.2">
      <c r="A6797" t="s">
        <v>94</v>
      </c>
      <c r="B6797" s="261" t="s">
        <v>147</v>
      </c>
      <c r="C6797">
        <f>_xlfn.XLOOKUP(B6797,'2.1.trackMPD'!$R$7:$R$29,'2.1.trackMPD'!$T$7:$T$29)</f>
        <v>6</v>
      </c>
      <c r="D6797" s="261">
        <v>10</v>
      </c>
      <c r="E6797" s="261" t="s">
        <v>6396</v>
      </c>
      <c r="F6797" s="261" t="s">
        <v>111</v>
      </c>
      <c r="G6797" s="261" t="s">
        <v>140</v>
      </c>
      <c r="H6797" s="261" t="s">
        <v>6398</v>
      </c>
    </row>
    <row r="6798" spans="1:8" x14ac:dyDescent="0.2">
      <c r="A6798" t="s">
        <v>94</v>
      </c>
      <c r="B6798" s="261" t="s">
        <v>147</v>
      </c>
      <c r="C6798">
        <f>_xlfn.XLOOKUP(B6798,'2.1.trackMPD'!$R$7:$R$29,'2.1.trackMPD'!$T$7:$T$29)</f>
        <v>6</v>
      </c>
      <c r="D6798" s="261">
        <v>10</v>
      </c>
      <c r="E6798" s="261" t="s">
        <v>6396</v>
      </c>
      <c r="F6798" s="261" t="s">
        <v>110</v>
      </c>
      <c r="G6798" s="261" t="s">
        <v>124</v>
      </c>
      <c r="H6798" s="261" t="s">
        <v>6399</v>
      </c>
    </row>
    <row r="6799" spans="1:8" x14ac:dyDescent="0.2">
      <c r="A6799" t="s">
        <v>94</v>
      </c>
      <c r="B6799" s="261" t="s">
        <v>147</v>
      </c>
      <c r="C6799">
        <f>_xlfn.XLOOKUP(B6799,'2.1.trackMPD'!$R$7:$R$29,'2.1.trackMPD'!$T$7:$T$29)</f>
        <v>6</v>
      </c>
      <c r="D6799" s="261">
        <v>10</v>
      </c>
      <c r="E6799" s="261" t="s">
        <v>6396</v>
      </c>
      <c r="F6799" s="261" t="s">
        <v>110</v>
      </c>
      <c r="G6799" s="261" t="s">
        <v>140</v>
      </c>
      <c r="H6799" s="261" t="s">
        <v>6399</v>
      </c>
    </row>
    <row r="6800" spans="1:8" x14ac:dyDescent="0.2">
      <c r="A6800" t="s">
        <v>94</v>
      </c>
      <c r="B6800" s="261" t="s">
        <v>147</v>
      </c>
      <c r="C6800">
        <f>_xlfn.XLOOKUP(B6800,'2.1.trackMPD'!$R$7:$R$29,'2.1.trackMPD'!$T$7:$T$29)</f>
        <v>6</v>
      </c>
      <c r="D6800" s="261">
        <v>100</v>
      </c>
      <c r="E6800" s="261" t="s">
        <v>6396</v>
      </c>
      <c r="F6800" s="261" t="s">
        <v>110</v>
      </c>
      <c r="G6800" s="261" t="s">
        <v>124</v>
      </c>
      <c r="H6800" s="261" t="s">
        <v>6398</v>
      </c>
    </row>
    <row r="6801" spans="1:8" x14ac:dyDescent="0.2">
      <c r="A6801" t="s">
        <v>94</v>
      </c>
      <c r="B6801" s="261" t="s">
        <v>147</v>
      </c>
      <c r="C6801">
        <f>_xlfn.XLOOKUP(B6801,'2.1.trackMPD'!$R$7:$R$29,'2.1.trackMPD'!$T$7:$T$29)</f>
        <v>6</v>
      </c>
      <c r="D6801" s="261">
        <v>100</v>
      </c>
      <c r="E6801" s="261" t="s">
        <v>6396</v>
      </c>
      <c r="F6801" s="261" t="s">
        <v>110</v>
      </c>
      <c r="G6801" s="261" t="s">
        <v>140</v>
      </c>
      <c r="H6801" s="261" t="s">
        <v>6398</v>
      </c>
    </row>
    <row r="6802" spans="1:8" x14ac:dyDescent="0.2">
      <c r="A6802" t="s">
        <v>94</v>
      </c>
      <c r="B6802" s="261" t="s">
        <v>147</v>
      </c>
      <c r="C6802">
        <f>_xlfn.XLOOKUP(B6802,'2.1.trackMPD'!$R$7:$R$29,'2.1.trackMPD'!$T$7:$T$29)</f>
        <v>6</v>
      </c>
      <c r="D6802" s="261">
        <v>100</v>
      </c>
      <c r="E6802" s="261" t="s">
        <v>6396</v>
      </c>
      <c r="F6802" s="261" t="s">
        <v>111</v>
      </c>
      <c r="G6802" s="261" t="s">
        <v>124</v>
      </c>
      <c r="H6802" s="261" t="s">
        <v>6398</v>
      </c>
    </row>
    <row r="6803" spans="1:8" x14ac:dyDescent="0.2">
      <c r="A6803" t="s">
        <v>94</v>
      </c>
      <c r="B6803" s="261" t="s">
        <v>147</v>
      </c>
      <c r="C6803">
        <f>_xlfn.XLOOKUP(B6803,'2.1.trackMPD'!$R$7:$R$29,'2.1.trackMPD'!$T$7:$T$29)</f>
        <v>6</v>
      </c>
      <c r="D6803" s="261">
        <v>100</v>
      </c>
      <c r="E6803" s="261" t="s">
        <v>6396</v>
      </c>
      <c r="F6803" s="261" t="s">
        <v>111</v>
      </c>
      <c r="G6803" s="261" t="s">
        <v>140</v>
      </c>
      <c r="H6803" s="261" t="s">
        <v>6398</v>
      </c>
    </row>
    <row r="6804" spans="1:8" x14ac:dyDescent="0.2">
      <c r="A6804" t="s">
        <v>94</v>
      </c>
      <c r="B6804" s="261" t="s">
        <v>147</v>
      </c>
      <c r="C6804">
        <f>_xlfn.XLOOKUP(B6804,'2.1.trackMPD'!$R$7:$R$29,'2.1.trackMPD'!$T$7:$T$29)</f>
        <v>6</v>
      </c>
      <c r="D6804" s="261">
        <v>100</v>
      </c>
      <c r="E6804" s="261" t="s">
        <v>6396</v>
      </c>
      <c r="F6804" s="261" t="s">
        <v>110</v>
      </c>
      <c r="G6804" s="261" t="s">
        <v>124</v>
      </c>
      <c r="H6804" s="261" t="s">
        <v>6399</v>
      </c>
    </row>
    <row r="6805" spans="1:8" x14ac:dyDescent="0.2">
      <c r="A6805" t="s">
        <v>94</v>
      </c>
      <c r="B6805" s="261" t="s">
        <v>147</v>
      </c>
      <c r="C6805">
        <f>_xlfn.XLOOKUP(B6805,'2.1.trackMPD'!$R$7:$R$29,'2.1.trackMPD'!$T$7:$T$29)</f>
        <v>6</v>
      </c>
      <c r="D6805" s="261">
        <v>100</v>
      </c>
      <c r="E6805" s="261" t="s">
        <v>6396</v>
      </c>
      <c r="F6805" s="261" t="s">
        <v>110</v>
      </c>
      <c r="G6805" s="261" t="s">
        <v>140</v>
      </c>
      <c r="H6805" s="261" t="s">
        <v>6399</v>
      </c>
    </row>
    <row r="6806" spans="1:8" x14ac:dyDescent="0.2">
      <c r="A6806" t="s">
        <v>94</v>
      </c>
      <c r="B6806" s="261" t="s">
        <v>147</v>
      </c>
      <c r="C6806">
        <f>_xlfn.XLOOKUP(B6806,'2.1.trackMPD'!$R$7:$R$29,'2.1.trackMPD'!$T$7:$T$29)</f>
        <v>6</v>
      </c>
      <c r="D6806" s="261">
        <v>1000</v>
      </c>
      <c r="E6806" s="261" t="s">
        <v>6396</v>
      </c>
      <c r="F6806" s="261" t="s">
        <v>110</v>
      </c>
      <c r="G6806" s="261" t="s">
        <v>124</v>
      </c>
      <c r="H6806" s="261" t="s">
        <v>6398</v>
      </c>
    </row>
    <row r="6807" spans="1:8" x14ac:dyDescent="0.2">
      <c r="A6807" t="s">
        <v>94</v>
      </c>
      <c r="B6807" s="261" t="s">
        <v>147</v>
      </c>
      <c r="C6807">
        <f>_xlfn.XLOOKUP(B6807,'2.1.trackMPD'!$R$7:$R$29,'2.1.trackMPD'!$T$7:$T$29)</f>
        <v>6</v>
      </c>
      <c r="D6807" s="261">
        <v>1000</v>
      </c>
      <c r="E6807" s="261" t="s">
        <v>6396</v>
      </c>
      <c r="F6807" s="261" t="s">
        <v>110</v>
      </c>
      <c r="G6807" s="261" t="s">
        <v>140</v>
      </c>
      <c r="H6807" s="261" t="s">
        <v>6398</v>
      </c>
    </row>
    <row r="6808" spans="1:8" x14ac:dyDescent="0.2">
      <c r="A6808" t="s">
        <v>94</v>
      </c>
      <c r="B6808" s="261" t="s">
        <v>147</v>
      </c>
      <c r="C6808">
        <f>_xlfn.XLOOKUP(B6808,'2.1.trackMPD'!$R$7:$R$29,'2.1.trackMPD'!$T$7:$T$29)</f>
        <v>6</v>
      </c>
      <c r="D6808" s="261">
        <v>1000</v>
      </c>
      <c r="E6808" s="261" t="s">
        <v>6396</v>
      </c>
      <c r="F6808" s="261" t="s">
        <v>111</v>
      </c>
      <c r="G6808" s="261" t="s">
        <v>124</v>
      </c>
      <c r="H6808" s="261" t="s">
        <v>6398</v>
      </c>
    </row>
    <row r="6809" spans="1:8" x14ac:dyDescent="0.2">
      <c r="A6809" t="s">
        <v>94</v>
      </c>
      <c r="B6809" s="261" t="s">
        <v>147</v>
      </c>
      <c r="C6809">
        <f>_xlfn.XLOOKUP(B6809,'2.1.trackMPD'!$R$7:$R$29,'2.1.trackMPD'!$T$7:$T$29)</f>
        <v>6</v>
      </c>
      <c r="D6809" s="261">
        <v>1000</v>
      </c>
      <c r="E6809" s="261" t="s">
        <v>6396</v>
      </c>
      <c r="F6809" s="261" t="s">
        <v>111</v>
      </c>
      <c r="G6809" s="261" t="s">
        <v>140</v>
      </c>
      <c r="H6809" s="261" t="s">
        <v>6398</v>
      </c>
    </row>
    <row r="6810" spans="1:8" x14ac:dyDescent="0.2">
      <c r="A6810" t="s">
        <v>94</v>
      </c>
      <c r="B6810" s="261" t="s">
        <v>147</v>
      </c>
      <c r="C6810">
        <f>_xlfn.XLOOKUP(B6810,'2.1.trackMPD'!$R$7:$R$29,'2.1.trackMPD'!$T$7:$T$29)</f>
        <v>6</v>
      </c>
      <c r="D6810" s="261">
        <v>1000</v>
      </c>
      <c r="E6810" s="261" t="s">
        <v>6396</v>
      </c>
      <c r="F6810" s="261" t="s">
        <v>110</v>
      </c>
      <c r="G6810" s="261" t="s">
        <v>124</v>
      </c>
      <c r="H6810" s="261" t="s">
        <v>6399</v>
      </c>
    </row>
    <row r="6811" spans="1:8" x14ac:dyDescent="0.2">
      <c r="A6811" t="s">
        <v>94</v>
      </c>
      <c r="B6811" s="261" t="s">
        <v>147</v>
      </c>
      <c r="C6811">
        <f>_xlfn.XLOOKUP(B6811,'2.1.trackMPD'!$R$7:$R$29,'2.1.trackMPD'!$T$7:$T$29)</f>
        <v>6</v>
      </c>
      <c r="D6811" s="261">
        <v>1000</v>
      </c>
      <c r="E6811" s="261" t="s">
        <v>6396</v>
      </c>
      <c r="F6811" s="261" t="s">
        <v>110</v>
      </c>
      <c r="G6811" s="261" t="s">
        <v>140</v>
      </c>
      <c r="H6811" s="261" t="s">
        <v>6399</v>
      </c>
    </row>
    <row r="6812" spans="1:8" x14ac:dyDescent="0.2">
      <c r="A6812" t="s">
        <v>94</v>
      </c>
      <c r="B6812" s="261" t="s">
        <v>147</v>
      </c>
      <c r="C6812">
        <f>_xlfn.XLOOKUP(B6812,'2.1.trackMPD'!$R$7:$R$29,'2.1.trackMPD'!$T$7:$T$29)</f>
        <v>6</v>
      </c>
      <c r="D6812" s="261">
        <v>5000</v>
      </c>
      <c r="E6812" s="261" t="s">
        <v>6396</v>
      </c>
      <c r="F6812" s="261" t="s">
        <v>110</v>
      </c>
      <c r="G6812" s="261" t="s">
        <v>124</v>
      </c>
      <c r="H6812" s="261" t="s">
        <v>6398</v>
      </c>
    </row>
    <row r="6813" spans="1:8" x14ac:dyDescent="0.2">
      <c r="A6813" t="s">
        <v>94</v>
      </c>
      <c r="B6813" s="261" t="s">
        <v>147</v>
      </c>
      <c r="C6813">
        <f>_xlfn.XLOOKUP(B6813,'2.1.trackMPD'!$R$7:$R$29,'2.1.trackMPD'!$T$7:$T$29)</f>
        <v>6</v>
      </c>
      <c r="D6813" s="261">
        <v>5000</v>
      </c>
      <c r="E6813" s="261" t="s">
        <v>6396</v>
      </c>
      <c r="F6813" s="261" t="s">
        <v>110</v>
      </c>
      <c r="G6813" s="261" t="s">
        <v>140</v>
      </c>
      <c r="H6813" s="261" t="s">
        <v>6398</v>
      </c>
    </row>
    <row r="6814" spans="1:8" x14ac:dyDescent="0.2">
      <c r="A6814" t="s">
        <v>94</v>
      </c>
      <c r="B6814" s="261" t="s">
        <v>147</v>
      </c>
      <c r="C6814">
        <f>_xlfn.XLOOKUP(B6814,'2.1.trackMPD'!$R$7:$R$29,'2.1.trackMPD'!$T$7:$T$29)</f>
        <v>6</v>
      </c>
      <c r="D6814" s="261">
        <v>5000</v>
      </c>
      <c r="E6814" s="261" t="s">
        <v>6396</v>
      </c>
      <c r="F6814" s="261" t="s">
        <v>111</v>
      </c>
      <c r="G6814" s="261" t="s">
        <v>124</v>
      </c>
      <c r="H6814" s="261" t="s">
        <v>6398</v>
      </c>
    </row>
    <row r="6815" spans="1:8" x14ac:dyDescent="0.2">
      <c r="A6815" t="s">
        <v>94</v>
      </c>
      <c r="B6815" s="261" t="s">
        <v>147</v>
      </c>
      <c r="C6815">
        <f>_xlfn.XLOOKUP(B6815,'2.1.trackMPD'!$R$7:$R$29,'2.1.trackMPD'!$T$7:$T$29)</f>
        <v>6</v>
      </c>
      <c r="D6815" s="261">
        <v>5000</v>
      </c>
      <c r="E6815" s="261" t="s">
        <v>6396</v>
      </c>
      <c r="F6815" s="261" t="s">
        <v>111</v>
      </c>
      <c r="G6815" s="261" t="s">
        <v>140</v>
      </c>
      <c r="H6815" s="261" t="s">
        <v>6398</v>
      </c>
    </row>
    <row r="6816" spans="1:8" x14ac:dyDescent="0.2">
      <c r="A6816" t="s">
        <v>94</v>
      </c>
      <c r="B6816" s="261" t="s">
        <v>147</v>
      </c>
      <c r="C6816">
        <f>_xlfn.XLOOKUP(B6816,'2.1.trackMPD'!$R$7:$R$29,'2.1.trackMPD'!$T$7:$T$29)</f>
        <v>6</v>
      </c>
      <c r="D6816" s="261">
        <v>5000</v>
      </c>
      <c r="E6816" s="261" t="s">
        <v>6396</v>
      </c>
      <c r="F6816" s="261" t="s">
        <v>110</v>
      </c>
      <c r="G6816" s="261" t="s">
        <v>124</v>
      </c>
      <c r="H6816" s="261" t="s">
        <v>6399</v>
      </c>
    </row>
    <row r="6817" spans="1:8" x14ac:dyDescent="0.2">
      <c r="A6817" t="s">
        <v>94</v>
      </c>
      <c r="B6817" s="261" t="s">
        <v>147</v>
      </c>
      <c r="C6817">
        <f>_xlfn.XLOOKUP(B6817,'2.1.trackMPD'!$R$7:$R$29,'2.1.trackMPD'!$T$7:$T$29)</f>
        <v>6</v>
      </c>
      <c r="D6817" s="261">
        <v>5000</v>
      </c>
      <c r="E6817" s="261" t="s">
        <v>6396</v>
      </c>
      <c r="F6817" s="261" t="s">
        <v>110</v>
      </c>
      <c r="G6817" s="261" t="s">
        <v>140</v>
      </c>
      <c r="H6817" s="261" t="s">
        <v>6399</v>
      </c>
    </row>
    <row r="6818" spans="1:8" x14ac:dyDescent="0.2">
      <c r="A6818" t="s">
        <v>94</v>
      </c>
      <c r="B6818" s="261" t="s">
        <v>147</v>
      </c>
      <c r="C6818">
        <f>_xlfn.XLOOKUP(B6818,'2.1.trackMPD'!$R$7:$R$29,'2.1.trackMPD'!$T$7:$T$29)</f>
        <v>6</v>
      </c>
      <c r="D6818" s="261">
        <v>1</v>
      </c>
      <c r="E6818" s="261" t="s">
        <v>6400</v>
      </c>
      <c r="F6818" s="261" t="s">
        <v>110</v>
      </c>
      <c r="G6818" s="261" t="s">
        <v>124</v>
      </c>
      <c r="H6818" s="261" t="s">
        <v>6398</v>
      </c>
    </row>
    <row r="6819" spans="1:8" x14ac:dyDescent="0.2">
      <c r="A6819" t="s">
        <v>94</v>
      </c>
      <c r="B6819" s="261" t="s">
        <v>147</v>
      </c>
      <c r="C6819">
        <f>_xlfn.XLOOKUP(B6819,'2.1.trackMPD'!$R$7:$R$29,'2.1.trackMPD'!$T$7:$T$29)</f>
        <v>6</v>
      </c>
      <c r="D6819" s="261">
        <v>1</v>
      </c>
      <c r="E6819" s="261" t="s">
        <v>6400</v>
      </c>
      <c r="F6819" s="261" t="s">
        <v>110</v>
      </c>
      <c r="G6819" s="261" t="s">
        <v>140</v>
      </c>
      <c r="H6819" s="261" t="s">
        <v>6398</v>
      </c>
    </row>
    <row r="6820" spans="1:8" x14ac:dyDescent="0.2">
      <c r="A6820" t="s">
        <v>94</v>
      </c>
      <c r="B6820" s="261" t="s">
        <v>147</v>
      </c>
      <c r="C6820">
        <f>_xlfn.XLOOKUP(B6820,'2.1.trackMPD'!$R$7:$R$29,'2.1.trackMPD'!$T$7:$T$29)</f>
        <v>6</v>
      </c>
      <c r="D6820" s="261">
        <v>1</v>
      </c>
      <c r="E6820" s="261" t="s">
        <v>6400</v>
      </c>
      <c r="F6820" s="261" t="s">
        <v>111</v>
      </c>
      <c r="G6820" s="261" t="s">
        <v>124</v>
      </c>
      <c r="H6820" s="261" t="s">
        <v>6398</v>
      </c>
    </row>
    <row r="6821" spans="1:8" x14ac:dyDescent="0.2">
      <c r="A6821" t="s">
        <v>94</v>
      </c>
      <c r="B6821" s="261" t="s">
        <v>147</v>
      </c>
      <c r="C6821">
        <f>_xlfn.XLOOKUP(B6821,'2.1.trackMPD'!$R$7:$R$29,'2.1.trackMPD'!$T$7:$T$29)</f>
        <v>6</v>
      </c>
      <c r="D6821" s="261">
        <v>1</v>
      </c>
      <c r="E6821" s="261" t="s">
        <v>6400</v>
      </c>
      <c r="F6821" s="261" t="s">
        <v>111</v>
      </c>
      <c r="G6821" s="261" t="s">
        <v>140</v>
      </c>
      <c r="H6821" s="261" t="s">
        <v>6398</v>
      </c>
    </row>
    <row r="6822" spans="1:8" x14ac:dyDescent="0.2">
      <c r="A6822" t="s">
        <v>94</v>
      </c>
      <c r="B6822" s="261" t="s">
        <v>147</v>
      </c>
      <c r="C6822">
        <f>_xlfn.XLOOKUP(B6822,'2.1.trackMPD'!$R$7:$R$29,'2.1.trackMPD'!$T$7:$T$29)</f>
        <v>6</v>
      </c>
      <c r="D6822" s="261">
        <v>1</v>
      </c>
      <c r="E6822" s="261" t="s">
        <v>6400</v>
      </c>
      <c r="F6822" s="261" t="s">
        <v>110</v>
      </c>
      <c r="G6822" s="261" t="s">
        <v>124</v>
      </c>
      <c r="H6822" s="261" t="s">
        <v>6399</v>
      </c>
    </row>
    <row r="6823" spans="1:8" x14ac:dyDescent="0.2">
      <c r="A6823" t="s">
        <v>94</v>
      </c>
      <c r="B6823" s="261" t="s">
        <v>147</v>
      </c>
      <c r="C6823">
        <f>_xlfn.XLOOKUP(B6823,'2.1.trackMPD'!$R$7:$R$29,'2.1.trackMPD'!$T$7:$T$29)</f>
        <v>6</v>
      </c>
      <c r="D6823" s="261">
        <v>1</v>
      </c>
      <c r="E6823" s="261" t="s">
        <v>6400</v>
      </c>
      <c r="F6823" s="261" t="s">
        <v>110</v>
      </c>
      <c r="G6823" s="261" t="s">
        <v>140</v>
      </c>
      <c r="H6823" s="261" t="s">
        <v>6399</v>
      </c>
    </row>
    <row r="6824" spans="1:8" x14ac:dyDescent="0.2">
      <c r="A6824" t="s">
        <v>94</v>
      </c>
      <c r="B6824" s="261" t="s">
        <v>147</v>
      </c>
      <c r="C6824">
        <f>_xlfn.XLOOKUP(B6824,'2.1.trackMPD'!$R$7:$R$29,'2.1.trackMPD'!$T$7:$T$29)</f>
        <v>6</v>
      </c>
      <c r="D6824" s="261">
        <v>10</v>
      </c>
      <c r="E6824" s="261" t="s">
        <v>6400</v>
      </c>
      <c r="F6824" s="261" t="s">
        <v>110</v>
      </c>
      <c r="G6824" s="261" t="s">
        <v>124</v>
      </c>
      <c r="H6824" s="261" t="s">
        <v>6398</v>
      </c>
    </row>
    <row r="6825" spans="1:8" x14ac:dyDescent="0.2">
      <c r="A6825" t="s">
        <v>94</v>
      </c>
      <c r="B6825" s="261" t="s">
        <v>147</v>
      </c>
      <c r="C6825">
        <f>_xlfn.XLOOKUP(B6825,'2.1.trackMPD'!$R$7:$R$29,'2.1.trackMPD'!$T$7:$T$29)</f>
        <v>6</v>
      </c>
      <c r="D6825" s="261">
        <v>10</v>
      </c>
      <c r="E6825" s="261" t="s">
        <v>6400</v>
      </c>
      <c r="F6825" s="261" t="s">
        <v>110</v>
      </c>
      <c r="G6825" s="261" t="s">
        <v>140</v>
      </c>
      <c r="H6825" s="261" t="s">
        <v>6398</v>
      </c>
    </row>
    <row r="6826" spans="1:8" x14ac:dyDescent="0.2">
      <c r="A6826" t="s">
        <v>94</v>
      </c>
      <c r="B6826" s="261" t="s">
        <v>147</v>
      </c>
      <c r="C6826">
        <f>_xlfn.XLOOKUP(B6826,'2.1.trackMPD'!$R$7:$R$29,'2.1.trackMPD'!$T$7:$T$29)</f>
        <v>6</v>
      </c>
      <c r="D6826" s="261">
        <v>10</v>
      </c>
      <c r="E6826" s="261" t="s">
        <v>6400</v>
      </c>
      <c r="F6826" s="261" t="s">
        <v>111</v>
      </c>
      <c r="G6826" s="261" t="s">
        <v>124</v>
      </c>
      <c r="H6826" s="261" t="s">
        <v>6398</v>
      </c>
    </row>
    <row r="6827" spans="1:8" x14ac:dyDescent="0.2">
      <c r="A6827" t="s">
        <v>94</v>
      </c>
      <c r="B6827" s="261" t="s">
        <v>147</v>
      </c>
      <c r="C6827">
        <f>_xlfn.XLOOKUP(B6827,'2.1.trackMPD'!$R$7:$R$29,'2.1.trackMPD'!$T$7:$T$29)</f>
        <v>6</v>
      </c>
      <c r="D6827" s="261">
        <v>10</v>
      </c>
      <c r="E6827" s="261" t="s">
        <v>6400</v>
      </c>
      <c r="F6827" s="261" t="s">
        <v>111</v>
      </c>
      <c r="G6827" s="261" t="s">
        <v>140</v>
      </c>
      <c r="H6827" s="261" t="s">
        <v>6398</v>
      </c>
    </row>
    <row r="6828" spans="1:8" x14ac:dyDescent="0.2">
      <c r="A6828" t="s">
        <v>94</v>
      </c>
      <c r="B6828" s="261" t="s">
        <v>147</v>
      </c>
      <c r="C6828">
        <f>_xlfn.XLOOKUP(B6828,'2.1.trackMPD'!$R$7:$R$29,'2.1.trackMPD'!$T$7:$T$29)</f>
        <v>6</v>
      </c>
      <c r="D6828" s="261">
        <v>10</v>
      </c>
      <c r="E6828" s="261" t="s">
        <v>6400</v>
      </c>
      <c r="F6828" s="261" t="s">
        <v>110</v>
      </c>
      <c r="G6828" s="261" t="s">
        <v>124</v>
      </c>
      <c r="H6828" s="261" t="s">
        <v>6399</v>
      </c>
    </row>
    <row r="6829" spans="1:8" x14ac:dyDescent="0.2">
      <c r="A6829" t="s">
        <v>94</v>
      </c>
      <c r="B6829" s="261" t="s">
        <v>147</v>
      </c>
      <c r="C6829">
        <f>_xlfn.XLOOKUP(B6829,'2.1.trackMPD'!$R$7:$R$29,'2.1.trackMPD'!$T$7:$T$29)</f>
        <v>6</v>
      </c>
      <c r="D6829" s="261">
        <v>10</v>
      </c>
      <c r="E6829" s="261" t="s">
        <v>6400</v>
      </c>
      <c r="F6829" s="261" t="s">
        <v>110</v>
      </c>
      <c r="G6829" s="261" t="s">
        <v>140</v>
      </c>
      <c r="H6829" s="261" t="s">
        <v>6399</v>
      </c>
    </row>
    <row r="6830" spans="1:8" x14ac:dyDescent="0.2">
      <c r="A6830" t="s">
        <v>94</v>
      </c>
      <c r="B6830" s="261" t="s">
        <v>147</v>
      </c>
      <c r="C6830">
        <f>_xlfn.XLOOKUP(B6830,'2.1.trackMPD'!$R$7:$R$29,'2.1.trackMPD'!$T$7:$T$29)</f>
        <v>6</v>
      </c>
      <c r="D6830" s="261">
        <v>100</v>
      </c>
      <c r="E6830" s="261" t="s">
        <v>6400</v>
      </c>
      <c r="F6830" s="261" t="s">
        <v>110</v>
      </c>
      <c r="G6830" s="261" t="s">
        <v>124</v>
      </c>
      <c r="H6830" s="261" t="s">
        <v>6398</v>
      </c>
    </row>
    <row r="6831" spans="1:8" x14ac:dyDescent="0.2">
      <c r="A6831" t="s">
        <v>94</v>
      </c>
      <c r="B6831" s="261" t="s">
        <v>147</v>
      </c>
      <c r="C6831">
        <f>_xlfn.XLOOKUP(B6831,'2.1.trackMPD'!$R$7:$R$29,'2.1.trackMPD'!$T$7:$T$29)</f>
        <v>6</v>
      </c>
      <c r="D6831" s="261">
        <v>100</v>
      </c>
      <c r="E6831" s="261" t="s">
        <v>6400</v>
      </c>
      <c r="F6831" s="261" t="s">
        <v>110</v>
      </c>
      <c r="G6831" s="261" t="s">
        <v>140</v>
      </c>
      <c r="H6831" s="261" t="s">
        <v>6398</v>
      </c>
    </row>
    <row r="6832" spans="1:8" x14ac:dyDescent="0.2">
      <c r="A6832" t="s">
        <v>94</v>
      </c>
      <c r="B6832" s="261" t="s">
        <v>147</v>
      </c>
      <c r="C6832">
        <f>_xlfn.XLOOKUP(B6832,'2.1.trackMPD'!$R$7:$R$29,'2.1.trackMPD'!$T$7:$T$29)</f>
        <v>6</v>
      </c>
      <c r="D6832" s="261">
        <v>100</v>
      </c>
      <c r="E6832" s="261" t="s">
        <v>6400</v>
      </c>
      <c r="F6832" s="261" t="s">
        <v>111</v>
      </c>
      <c r="G6832" s="261" t="s">
        <v>124</v>
      </c>
      <c r="H6832" s="261" t="s">
        <v>6398</v>
      </c>
    </row>
    <row r="6833" spans="1:8" x14ac:dyDescent="0.2">
      <c r="A6833" t="s">
        <v>94</v>
      </c>
      <c r="B6833" s="261" t="s">
        <v>147</v>
      </c>
      <c r="C6833">
        <f>_xlfn.XLOOKUP(B6833,'2.1.trackMPD'!$R$7:$R$29,'2.1.trackMPD'!$T$7:$T$29)</f>
        <v>6</v>
      </c>
      <c r="D6833" s="261">
        <v>100</v>
      </c>
      <c r="E6833" s="261" t="s">
        <v>6400</v>
      </c>
      <c r="F6833" s="261" t="s">
        <v>111</v>
      </c>
      <c r="G6833" s="261" t="s">
        <v>140</v>
      </c>
      <c r="H6833" s="261" t="s">
        <v>6398</v>
      </c>
    </row>
    <row r="6834" spans="1:8" x14ac:dyDescent="0.2">
      <c r="A6834" t="s">
        <v>94</v>
      </c>
      <c r="B6834" s="261" t="s">
        <v>147</v>
      </c>
      <c r="C6834">
        <f>_xlfn.XLOOKUP(B6834,'2.1.trackMPD'!$R$7:$R$29,'2.1.trackMPD'!$T$7:$T$29)</f>
        <v>6</v>
      </c>
      <c r="D6834" s="261">
        <v>100</v>
      </c>
      <c r="E6834" s="261" t="s">
        <v>6400</v>
      </c>
      <c r="F6834" s="261" t="s">
        <v>110</v>
      </c>
      <c r="G6834" s="261" t="s">
        <v>124</v>
      </c>
      <c r="H6834" s="261" t="s">
        <v>6399</v>
      </c>
    </row>
    <row r="6835" spans="1:8" x14ac:dyDescent="0.2">
      <c r="A6835" t="s">
        <v>94</v>
      </c>
      <c r="B6835" s="261" t="s">
        <v>147</v>
      </c>
      <c r="C6835">
        <f>_xlfn.XLOOKUP(B6835,'2.1.trackMPD'!$R$7:$R$29,'2.1.trackMPD'!$T$7:$T$29)</f>
        <v>6</v>
      </c>
      <c r="D6835" s="261">
        <v>100</v>
      </c>
      <c r="E6835" s="261" t="s">
        <v>6400</v>
      </c>
      <c r="F6835" s="261" t="s">
        <v>110</v>
      </c>
      <c r="G6835" s="261" t="s">
        <v>140</v>
      </c>
      <c r="H6835" s="261" t="s">
        <v>6399</v>
      </c>
    </row>
    <row r="6836" spans="1:8" x14ac:dyDescent="0.2">
      <c r="A6836" t="s">
        <v>94</v>
      </c>
      <c r="B6836" s="261" t="s">
        <v>147</v>
      </c>
      <c r="C6836">
        <f>_xlfn.XLOOKUP(B6836,'2.1.trackMPD'!$R$7:$R$29,'2.1.trackMPD'!$T$7:$T$29)</f>
        <v>6</v>
      </c>
      <c r="D6836" s="261">
        <v>1000</v>
      </c>
      <c r="E6836" s="261" t="s">
        <v>6400</v>
      </c>
      <c r="F6836" s="261" t="s">
        <v>110</v>
      </c>
      <c r="G6836" s="261" t="s">
        <v>124</v>
      </c>
      <c r="H6836" s="261" t="s">
        <v>6398</v>
      </c>
    </row>
    <row r="6837" spans="1:8" x14ac:dyDescent="0.2">
      <c r="A6837" t="s">
        <v>94</v>
      </c>
      <c r="B6837" s="261" t="s">
        <v>147</v>
      </c>
      <c r="C6837">
        <f>_xlfn.XLOOKUP(B6837,'2.1.trackMPD'!$R$7:$R$29,'2.1.trackMPD'!$T$7:$T$29)</f>
        <v>6</v>
      </c>
      <c r="D6837" s="261">
        <v>1000</v>
      </c>
      <c r="E6837" s="261" t="s">
        <v>6400</v>
      </c>
      <c r="F6837" s="261" t="s">
        <v>110</v>
      </c>
      <c r="G6837" s="261" t="s">
        <v>140</v>
      </c>
      <c r="H6837" s="261" t="s">
        <v>6398</v>
      </c>
    </row>
    <row r="6838" spans="1:8" x14ac:dyDescent="0.2">
      <c r="A6838" t="s">
        <v>94</v>
      </c>
      <c r="B6838" s="261" t="s">
        <v>147</v>
      </c>
      <c r="C6838">
        <f>_xlfn.XLOOKUP(B6838,'2.1.trackMPD'!$R$7:$R$29,'2.1.trackMPD'!$T$7:$T$29)</f>
        <v>6</v>
      </c>
      <c r="D6838" s="261">
        <v>1000</v>
      </c>
      <c r="E6838" s="261" t="s">
        <v>6400</v>
      </c>
      <c r="F6838" s="261" t="s">
        <v>111</v>
      </c>
      <c r="G6838" s="261" t="s">
        <v>124</v>
      </c>
      <c r="H6838" s="261" t="s">
        <v>6398</v>
      </c>
    </row>
    <row r="6839" spans="1:8" x14ac:dyDescent="0.2">
      <c r="A6839" t="s">
        <v>94</v>
      </c>
      <c r="B6839" s="261" t="s">
        <v>147</v>
      </c>
      <c r="C6839">
        <f>_xlfn.XLOOKUP(B6839,'2.1.trackMPD'!$R$7:$R$29,'2.1.trackMPD'!$T$7:$T$29)</f>
        <v>6</v>
      </c>
      <c r="D6839" s="261">
        <v>1000</v>
      </c>
      <c r="E6839" s="261" t="s">
        <v>6400</v>
      </c>
      <c r="F6839" s="261" t="s">
        <v>111</v>
      </c>
      <c r="G6839" s="261" t="s">
        <v>140</v>
      </c>
      <c r="H6839" s="261" t="s">
        <v>6398</v>
      </c>
    </row>
    <row r="6840" spans="1:8" x14ac:dyDescent="0.2">
      <c r="A6840" t="s">
        <v>94</v>
      </c>
      <c r="B6840" s="261" t="s">
        <v>147</v>
      </c>
      <c r="C6840">
        <f>_xlfn.XLOOKUP(B6840,'2.1.trackMPD'!$R$7:$R$29,'2.1.trackMPD'!$T$7:$T$29)</f>
        <v>6</v>
      </c>
      <c r="D6840" s="261">
        <v>1000</v>
      </c>
      <c r="E6840" s="261" t="s">
        <v>6400</v>
      </c>
      <c r="F6840" s="261" t="s">
        <v>110</v>
      </c>
      <c r="G6840" s="261" t="s">
        <v>124</v>
      </c>
      <c r="H6840" s="261" t="s">
        <v>6399</v>
      </c>
    </row>
    <row r="6841" spans="1:8" x14ac:dyDescent="0.2">
      <c r="A6841" t="s">
        <v>94</v>
      </c>
      <c r="B6841" s="261" t="s">
        <v>147</v>
      </c>
      <c r="C6841">
        <f>_xlfn.XLOOKUP(B6841,'2.1.trackMPD'!$R$7:$R$29,'2.1.trackMPD'!$T$7:$T$29)</f>
        <v>6</v>
      </c>
      <c r="D6841" s="261">
        <v>1000</v>
      </c>
      <c r="E6841" s="261" t="s">
        <v>6400</v>
      </c>
      <c r="F6841" s="261" t="s">
        <v>110</v>
      </c>
      <c r="G6841" s="261" t="s">
        <v>140</v>
      </c>
      <c r="H6841" s="261" t="s">
        <v>6399</v>
      </c>
    </row>
    <row r="6842" spans="1:8" x14ac:dyDescent="0.2">
      <c r="A6842" t="s">
        <v>94</v>
      </c>
      <c r="B6842" s="261" t="s">
        <v>147</v>
      </c>
      <c r="C6842">
        <f>_xlfn.XLOOKUP(B6842,'2.1.trackMPD'!$R$7:$R$29,'2.1.trackMPD'!$T$7:$T$29)</f>
        <v>6</v>
      </c>
      <c r="D6842" s="261">
        <v>5000</v>
      </c>
      <c r="E6842" s="261" t="s">
        <v>6400</v>
      </c>
      <c r="F6842" s="261" t="s">
        <v>110</v>
      </c>
      <c r="G6842" s="261" t="s">
        <v>124</v>
      </c>
      <c r="H6842" s="261" t="s">
        <v>6398</v>
      </c>
    </row>
    <row r="6843" spans="1:8" x14ac:dyDescent="0.2">
      <c r="A6843" t="s">
        <v>94</v>
      </c>
      <c r="B6843" s="261" t="s">
        <v>147</v>
      </c>
      <c r="C6843">
        <f>_xlfn.XLOOKUP(B6843,'2.1.trackMPD'!$R$7:$R$29,'2.1.trackMPD'!$T$7:$T$29)</f>
        <v>6</v>
      </c>
      <c r="D6843" s="261">
        <v>5000</v>
      </c>
      <c r="E6843" s="261" t="s">
        <v>6400</v>
      </c>
      <c r="F6843" s="261" t="s">
        <v>110</v>
      </c>
      <c r="G6843" s="261" t="s">
        <v>140</v>
      </c>
      <c r="H6843" s="261" t="s">
        <v>6398</v>
      </c>
    </row>
    <row r="6844" spans="1:8" x14ac:dyDescent="0.2">
      <c r="A6844" t="s">
        <v>94</v>
      </c>
      <c r="B6844" s="261" t="s">
        <v>147</v>
      </c>
      <c r="C6844">
        <f>_xlfn.XLOOKUP(B6844,'2.1.trackMPD'!$R$7:$R$29,'2.1.trackMPD'!$T$7:$T$29)</f>
        <v>6</v>
      </c>
      <c r="D6844" s="261">
        <v>5000</v>
      </c>
      <c r="E6844" s="261" t="s">
        <v>6400</v>
      </c>
      <c r="F6844" s="261" t="s">
        <v>111</v>
      </c>
      <c r="G6844" s="261" t="s">
        <v>124</v>
      </c>
      <c r="H6844" s="261" t="s">
        <v>6398</v>
      </c>
    </row>
    <row r="6845" spans="1:8" x14ac:dyDescent="0.2">
      <c r="A6845" t="s">
        <v>94</v>
      </c>
      <c r="B6845" s="261" t="s">
        <v>147</v>
      </c>
      <c r="C6845">
        <f>_xlfn.XLOOKUP(B6845,'2.1.trackMPD'!$R$7:$R$29,'2.1.trackMPD'!$T$7:$T$29)</f>
        <v>6</v>
      </c>
      <c r="D6845" s="261">
        <v>5000</v>
      </c>
      <c r="E6845" s="261" t="s">
        <v>6400</v>
      </c>
      <c r="F6845" s="261" t="s">
        <v>111</v>
      </c>
      <c r="G6845" s="261" t="s">
        <v>140</v>
      </c>
      <c r="H6845" s="261" t="s">
        <v>6398</v>
      </c>
    </row>
    <row r="6846" spans="1:8" x14ac:dyDescent="0.2">
      <c r="A6846" t="s">
        <v>94</v>
      </c>
      <c r="B6846" s="261" t="s">
        <v>147</v>
      </c>
      <c r="C6846">
        <f>_xlfn.XLOOKUP(B6846,'2.1.trackMPD'!$R$7:$R$29,'2.1.trackMPD'!$T$7:$T$29)</f>
        <v>6</v>
      </c>
      <c r="D6846" s="261">
        <v>5000</v>
      </c>
      <c r="E6846" s="261" t="s">
        <v>6400</v>
      </c>
      <c r="F6846" s="261" t="s">
        <v>110</v>
      </c>
      <c r="G6846" s="261" t="s">
        <v>124</v>
      </c>
      <c r="H6846" s="261" t="s">
        <v>6399</v>
      </c>
    </row>
    <row r="6847" spans="1:8" x14ac:dyDescent="0.2">
      <c r="A6847" t="s">
        <v>94</v>
      </c>
      <c r="B6847" s="261" t="s">
        <v>147</v>
      </c>
      <c r="C6847">
        <f>_xlfn.XLOOKUP(B6847,'2.1.trackMPD'!$R$7:$R$29,'2.1.trackMPD'!$T$7:$T$29)</f>
        <v>6</v>
      </c>
      <c r="D6847" s="261">
        <v>5000</v>
      </c>
      <c r="E6847" s="261" t="s">
        <v>6400</v>
      </c>
      <c r="F6847" s="261" t="s">
        <v>110</v>
      </c>
      <c r="G6847" s="261" t="s">
        <v>140</v>
      </c>
      <c r="H6847" s="261" t="s">
        <v>6399</v>
      </c>
    </row>
    <row r="6848" spans="1:8" x14ac:dyDescent="0.2">
      <c r="A6848" t="s">
        <v>94</v>
      </c>
      <c r="B6848" s="261" t="s">
        <v>147</v>
      </c>
      <c r="C6848">
        <f>_xlfn.XLOOKUP(B6848,'2.1.trackMPD'!$R$7:$R$29,'2.1.trackMPD'!$T$7:$T$29)</f>
        <v>6</v>
      </c>
      <c r="D6848" s="261">
        <v>1</v>
      </c>
      <c r="E6848" s="261" t="s">
        <v>6401</v>
      </c>
      <c r="F6848" s="261" t="s">
        <v>110</v>
      </c>
      <c r="G6848" s="261" t="s">
        <v>124</v>
      </c>
      <c r="H6848" s="261" t="s">
        <v>6398</v>
      </c>
    </row>
    <row r="6849" spans="1:8" x14ac:dyDescent="0.2">
      <c r="A6849" t="s">
        <v>94</v>
      </c>
      <c r="B6849" s="261" t="s">
        <v>147</v>
      </c>
      <c r="C6849">
        <f>_xlfn.XLOOKUP(B6849,'2.1.trackMPD'!$R$7:$R$29,'2.1.trackMPD'!$T$7:$T$29)</f>
        <v>6</v>
      </c>
      <c r="D6849" s="261">
        <v>1</v>
      </c>
      <c r="E6849" s="261" t="s">
        <v>6401</v>
      </c>
      <c r="F6849" s="261" t="s">
        <v>110</v>
      </c>
      <c r="G6849" s="261" t="s">
        <v>140</v>
      </c>
      <c r="H6849" s="261" t="s">
        <v>6398</v>
      </c>
    </row>
    <row r="6850" spans="1:8" x14ac:dyDescent="0.2">
      <c r="A6850" t="s">
        <v>94</v>
      </c>
      <c r="B6850" s="261" t="s">
        <v>147</v>
      </c>
      <c r="C6850">
        <f>_xlfn.XLOOKUP(B6850,'2.1.trackMPD'!$R$7:$R$29,'2.1.trackMPD'!$T$7:$T$29)</f>
        <v>6</v>
      </c>
      <c r="D6850" s="261">
        <v>1</v>
      </c>
      <c r="E6850" s="261" t="s">
        <v>6401</v>
      </c>
      <c r="F6850" s="261" t="s">
        <v>111</v>
      </c>
      <c r="G6850" s="261" t="s">
        <v>124</v>
      </c>
      <c r="H6850" s="261" t="s">
        <v>6398</v>
      </c>
    </row>
    <row r="6851" spans="1:8" x14ac:dyDescent="0.2">
      <c r="A6851" t="s">
        <v>94</v>
      </c>
      <c r="B6851" s="261" t="s">
        <v>147</v>
      </c>
      <c r="C6851">
        <f>_xlfn.XLOOKUP(B6851,'2.1.trackMPD'!$R$7:$R$29,'2.1.trackMPD'!$T$7:$T$29)</f>
        <v>6</v>
      </c>
      <c r="D6851" s="261">
        <v>1</v>
      </c>
      <c r="E6851" s="261" t="s">
        <v>6401</v>
      </c>
      <c r="F6851" s="261" t="s">
        <v>111</v>
      </c>
      <c r="G6851" s="261" t="s">
        <v>140</v>
      </c>
      <c r="H6851" s="261" t="s">
        <v>6398</v>
      </c>
    </row>
    <row r="6852" spans="1:8" x14ac:dyDescent="0.2">
      <c r="A6852" t="s">
        <v>94</v>
      </c>
      <c r="B6852" s="261" t="s">
        <v>147</v>
      </c>
      <c r="C6852">
        <f>_xlfn.XLOOKUP(B6852,'2.1.trackMPD'!$R$7:$R$29,'2.1.trackMPD'!$T$7:$T$29)</f>
        <v>6</v>
      </c>
      <c r="D6852" s="261">
        <v>1</v>
      </c>
      <c r="E6852" s="261" t="s">
        <v>6401</v>
      </c>
      <c r="F6852" s="261" t="s">
        <v>110</v>
      </c>
      <c r="G6852" s="261" t="s">
        <v>124</v>
      </c>
      <c r="H6852" s="261" t="s">
        <v>6399</v>
      </c>
    </row>
    <row r="6853" spans="1:8" x14ac:dyDescent="0.2">
      <c r="A6853" t="s">
        <v>94</v>
      </c>
      <c r="B6853" s="261" t="s">
        <v>147</v>
      </c>
      <c r="C6853">
        <f>_xlfn.XLOOKUP(B6853,'2.1.trackMPD'!$R$7:$R$29,'2.1.trackMPD'!$T$7:$T$29)</f>
        <v>6</v>
      </c>
      <c r="D6853" s="261">
        <v>1</v>
      </c>
      <c r="E6853" s="261" t="s">
        <v>6401</v>
      </c>
      <c r="F6853" s="261" t="s">
        <v>110</v>
      </c>
      <c r="G6853" s="261" t="s">
        <v>140</v>
      </c>
      <c r="H6853" s="261" t="s">
        <v>6399</v>
      </c>
    </row>
    <row r="6854" spans="1:8" x14ac:dyDescent="0.2">
      <c r="A6854" t="s">
        <v>94</v>
      </c>
      <c r="B6854" s="261" t="s">
        <v>147</v>
      </c>
      <c r="C6854">
        <f>_xlfn.XLOOKUP(B6854,'2.1.trackMPD'!$R$7:$R$29,'2.1.trackMPD'!$T$7:$T$29)</f>
        <v>6</v>
      </c>
      <c r="D6854" s="261">
        <v>10</v>
      </c>
      <c r="E6854" s="261" t="s">
        <v>6401</v>
      </c>
      <c r="F6854" s="261" t="s">
        <v>110</v>
      </c>
      <c r="G6854" s="261" t="s">
        <v>124</v>
      </c>
      <c r="H6854" s="261" t="s">
        <v>6398</v>
      </c>
    </row>
    <row r="6855" spans="1:8" x14ac:dyDescent="0.2">
      <c r="A6855" t="s">
        <v>94</v>
      </c>
      <c r="B6855" s="261" t="s">
        <v>147</v>
      </c>
      <c r="C6855">
        <f>_xlfn.XLOOKUP(B6855,'2.1.trackMPD'!$R$7:$R$29,'2.1.trackMPD'!$T$7:$T$29)</f>
        <v>6</v>
      </c>
      <c r="D6855" s="261">
        <v>10</v>
      </c>
      <c r="E6855" s="261" t="s">
        <v>6401</v>
      </c>
      <c r="F6855" s="261" t="s">
        <v>110</v>
      </c>
      <c r="G6855" s="261" t="s">
        <v>140</v>
      </c>
      <c r="H6855" s="261" t="s">
        <v>6398</v>
      </c>
    </row>
    <row r="6856" spans="1:8" x14ac:dyDescent="0.2">
      <c r="A6856" t="s">
        <v>94</v>
      </c>
      <c r="B6856" s="261" t="s">
        <v>147</v>
      </c>
      <c r="C6856">
        <f>_xlfn.XLOOKUP(B6856,'2.1.trackMPD'!$R$7:$R$29,'2.1.trackMPD'!$T$7:$T$29)</f>
        <v>6</v>
      </c>
      <c r="D6856" s="261">
        <v>10</v>
      </c>
      <c r="E6856" s="261" t="s">
        <v>6401</v>
      </c>
      <c r="F6856" s="261" t="s">
        <v>111</v>
      </c>
      <c r="G6856" s="261" t="s">
        <v>124</v>
      </c>
      <c r="H6856" s="261" t="s">
        <v>6398</v>
      </c>
    </row>
    <row r="6857" spans="1:8" x14ac:dyDescent="0.2">
      <c r="A6857" t="s">
        <v>94</v>
      </c>
      <c r="B6857" s="261" t="s">
        <v>147</v>
      </c>
      <c r="C6857">
        <f>_xlfn.XLOOKUP(B6857,'2.1.trackMPD'!$R$7:$R$29,'2.1.trackMPD'!$T$7:$T$29)</f>
        <v>6</v>
      </c>
      <c r="D6857" s="261">
        <v>10</v>
      </c>
      <c r="E6857" s="261" t="s">
        <v>6401</v>
      </c>
      <c r="F6857" s="261" t="s">
        <v>111</v>
      </c>
      <c r="G6857" s="261" t="s">
        <v>140</v>
      </c>
      <c r="H6857" s="261" t="s">
        <v>6398</v>
      </c>
    </row>
    <row r="6858" spans="1:8" x14ac:dyDescent="0.2">
      <c r="A6858" t="s">
        <v>94</v>
      </c>
      <c r="B6858" s="261" t="s">
        <v>147</v>
      </c>
      <c r="C6858">
        <f>_xlfn.XLOOKUP(B6858,'2.1.trackMPD'!$R$7:$R$29,'2.1.trackMPD'!$T$7:$T$29)</f>
        <v>6</v>
      </c>
      <c r="D6858" s="261">
        <v>10</v>
      </c>
      <c r="E6858" s="261" t="s">
        <v>6401</v>
      </c>
      <c r="F6858" s="261" t="s">
        <v>110</v>
      </c>
      <c r="G6858" s="261" t="s">
        <v>124</v>
      </c>
      <c r="H6858" s="261" t="s">
        <v>6399</v>
      </c>
    </row>
    <row r="6859" spans="1:8" x14ac:dyDescent="0.2">
      <c r="A6859" t="s">
        <v>94</v>
      </c>
      <c r="B6859" s="261" t="s">
        <v>147</v>
      </c>
      <c r="C6859">
        <f>_xlfn.XLOOKUP(B6859,'2.1.trackMPD'!$R$7:$R$29,'2.1.trackMPD'!$T$7:$T$29)</f>
        <v>6</v>
      </c>
      <c r="D6859" s="261">
        <v>10</v>
      </c>
      <c r="E6859" s="261" t="s">
        <v>6401</v>
      </c>
      <c r="F6859" s="261" t="s">
        <v>110</v>
      </c>
      <c r="G6859" s="261" t="s">
        <v>140</v>
      </c>
      <c r="H6859" s="261" t="s">
        <v>6399</v>
      </c>
    </row>
    <row r="6860" spans="1:8" x14ac:dyDescent="0.2">
      <c r="A6860" t="s">
        <v>94</v>
      </c>
      <c r="B6860" s="261" t="s">
        <v>147</v>
      </c>
      <c r="C6860">
        <f>_xlfn.XLOOKUP(B6860,'2.1.trackMPD'!$R$7:$R$29,'2.1.trackMPD'!$T$7:$T$29)</f>
        <v>6</v>
      </c>
      <c r="D6860" s="261">
        <v>100</v>
      </c>
      <c r="E6860" s="261" t="s">
        <v>6401</v>
      </c>
      <c r="F6860" s="261" t="s">
        <v>110</v>
      </c>
      <c r="G6860" s="261" t="s">
        <v>124</v>
      </c>
      <c r="H6860" s="261" t="s">
        <v>6398</v>
      </c>
    </row>
    <row r="6861" spans="1:8" x14ac:dyDescent="0.2">
      <c r="A6861" t="s">
        <v>94</v>
      </c>
      <c r="B6861" s="261" t="s">
        <v>147</v>
      </c>
      <c r="C6861">
        <f>_xlfn.XLOOKUP(B6861,'2.1.trackMPD'!$R$7:$R$29,'2.1.trackMPD'!$T$7:$T$29)</f>
        <v>6</v>
      </c>
      <c r="D6861" s="261">
        <v>100</v>
      </c>
      <c r="E6861" s="261" t="s">
        <v>6401</v>
      </c>
      <c r="F6861" s="261" t="s">
        <v>110</v>
      </c>
      <c r="G6861" s="261" t="s">
        <v>140</v>
      </c>
      <c r="H6861" s="261" t="s">
        <v>6398</v>
      </c>
    </row>
    <row r="6862" spans="1:8" x14ac:dyDescent="0.2">
      <c r="A6862" t="s">
        <v>94</v>
      </c>
      <c r="B6862" s="261" t="s">
        <v>147</v>
      </c>
      <c r="C6862">
        <f>_xlfn.XLOOKUP(B6862,'2.1.trackMPD'!$R$7:$R$29,'2.1.trackMPD'!$T$7:$T$29)</f>
        <v>6</v>
      </c>
      <c r="D6862" s="261">
        <v>100</v>
      </c>
      <c r="E6862" s="261" t="s">
        <v>6401</v>
      </c>
      <c r="F6862" s="261" t="s">
        <v>111</v>
      </c>
      <c r="G6862" s="261" t="s">
        <v>124</v>
      </c>
      <c r="H6862" s="261" t="s">
        <v>6398</v>
      </c>
    </row>
    <row r="6863" spans="1:8" x14ac:dyDescent="0.2">
      <c r="A6863" t="s">
        <v>94</v>
      </c>
      <c r="B6863" s="261" t="s">
        <v>147</v>
      </c>
      <c r="C6863">
        <f>_xlfn.XLOOKUP(B6863,'2.1.trackMPD'!$R$7:$R$29,'2.1.trackMPD'!$T$7:$T$29)</f>
        <v>6</v>
      </c>
      <c r="D6863" s="261">
        <v>100</v>
      </c>
      <c r="E6863" s="261" t="s">
        <v>6401</v>
      </c>
      <c r="F6863" s="261" t="s">
        <v>111</v>
      </c>
      <c r="G6863" s="261" t="s">
        <v>140</v>
      </c>
      <c r="H6863" s="261" t="s">
        <v>6398</v>
      </c>
    </row>
    <row r="6864" spans="1:8" x14ac:dyDescent="0.2">
      <c r="A6864" t="s">
        <v>94</v>
      </c>
      <c r="B6864" s="261" t="s">
        <v>147</v>
      </c>
      <c r="C6864">
        <f>_xlfn.XLOOKUP(B6864,'2.1.trackMPD'!$R$7:$R$29,'2.1.trackMPD'!$T$7:$T$29)</f>
        <v>6</v>
      </c>
      <c r="D6864" s="261">
        <v>100</v>
      </c>
      <c r="E6864" s="261" t="s">
        <v>6401</v>
      </c>
      <c r="F6864" s="261" t="s">
        <v>110</v>
      </c>
      <c r="G6864" s="261" t="s">
        <v>124</v>
      </c>
      <c r="H6864" s="261" t="s">
        <v>6399</v>
      </c>
    </row>
    <row r="6865" spans="1:8" x14ac:dyDescent="0.2">
      <c r="A6865" t="s">
        <v>94</v>
      </c>
      <c r="B6865" s="261" t="s">
        <v>147</v>
      </c>
      <c r="C6865">
        <f>_xlfn.XLOOKUP(B6865,'2.1.trackMPD'!$R$7:$R$29,'2.1.trackMPD'!$T$7:$T$29)</f>
        <v>6</v>
      </c>
      <c r="D6865" s="261">
        <v>100</v>
      </c>
      <c r="E6865" s="261" t="s">
        <v>6401</v>
      </c>
      <c r="F6865" s="261" t="s">
        <v>110</v>
      </c>
      <c r="G6865" s="261" t="s">
        <v>140</v>
      </c>
      <c r="H6865" s="261" t="s">
        <v>6399</v>
      </c>
    </row>
    <row r="6866" spans="1:8" x14ac:dyDescent="0.2">
      <c r="A6866" t="s">
        <v>94</v>
      </c>
      <c r="B6866" s="261" t="s">
        <v>148</v>
      </c>
      <c r="C6866">
        <f>_xlfn.XLOOKUP(B6866,'2.1.trackMPD'!$R$7:$R$29,'2.1.trackMPD'!$T$7:$T$29)</f>
        <v>6</v>
      </c>
      <c r="D6866" s="261">
        <v>1</v>
      </c>
      <c r="E6866" s="261" t="s">
        <v>6396</v>
      </c>
      <c r="F6866" s="261" t="s">
        <v>110</v>
      </c>
      <c r="G6866" s="261" t="s">
        <v>124</v>
      </c>
      <c r="H6866" s="261" t="s">
        <v>6398</v>
      </c>
    </row>
    <row r="6867" spans="1:8" x14ac:dyDescent="0.2">
      <c r="A6867" t="s">
        <v>94</v>
      </c>
      <c r="B6867" s="261" t="s">
        <v>148</v>
      </c>
      <c r="C6867">
        <f>_xlfn.XLOOKUP(B6867,'2.1.trackMPD'!$R$7:$R$29,'2.1.trackMPD'!$T$7:$T$29)</f>
        <v>6</v>
      </c>
      <c r="D6867" s="261">
        <v>1</v>
      </c>
      <c r="E6867" s="261" t="s">
        <v>6396</v>
      </c>
      <c r="F6867" s="261" t="s">
        <v>110</v>
      </c>
      <c r="G6867" s="261" t="s">
        <v>140</v>
      </c>
      <c r="H6867" s="261" t="s">
        <v>6398</v>
      </c>
    </row>
    <row r="6868" spans="1:8" x14ac:dyDescent="0.2">
      <c r="A6868" t="s">
        <v>94</v>
      </c>
      <c r="B6868" s="261" t="s">
        <v>148</v>
      </c>
      <c r="C6868">
        <f>_xlfn.XLOOKUP(B6868,'2.1.trackMPD'!$R$7:$R$29,'2.1.trackMPD'!$T$7:$T$29)</f>
        <v>6</v>
      </c>
      <c r="D6868" s="261">
        <v>1</v>
      </c>
      <c r="E6868" s="261" t="s">
        <v>6396</v>
      </c>
      <c r="F6868" s="261" t="s">
        <v>111</v>
      </c>
      <c r="G6868" s="261" t="s">
        <v>124</v>
      </c>
      <c r="H6868" s="261" t="s">
        <v>6398</v>
      </c>
    </row>
    <row r="6869" spans="1:8" x14ac:dyDescent="0.2">
      <c r="A6869" t="s">
        <v>94</v>
      </c>
      <c r="B6869" s="261" t="s">
        <v>148</v>
      </c>
      <c r="C6869">
        <f>_xlfn.XLOOKUP(B6869,'2.1.trackMPD'!$R$7:$R$29,'2.1.trackMPD'!$T$7:$T$29)</f>
        <v>6</v>
      </c>
      <c r="D6869" s="261">
        <v>1</v>
      </c>
      <c r="E6869" s="261" t="s">
        <v>6396</v>
      </c>
      <c r="F6869" s="261" t="s">
        <v>111</v>
      </c>
      <c r="G6869" s="261" t="s">
        <v>140</v>
      </c>
      <c r="H6869" s="261" t="s">
        <v>6398</v>
      </c>
    </row>
    <row r="6870" spans="1:8" x14ac:dyDescent="0.2">
      <c r="A6870" t="s">
        <v>94</v>
      </c>
      <c r="B6870" s="261" t="s">
        <v>148</v>
      </c>
      <c r="C6870">
        <f>_xlfn.XLOOKUP(B6870,'2.1.trackMPD'!$R$7:$R$29,'2.1.trackMPD'!$T$7:$T$29)</f>
        <v>6</v>
      </c>
      <c r="D6870" s="261">
        <v>1</v>
      </c>
      <c r="E6870" s="261" t="s">
        <v>6396</v>
      </c>
      <c r="F6870" s="261" t="s">
        <v>110</v>
      </c>
      <c r="G6870" s="261" t="s">
        <v>124</v>
      </c>
      <c r="H6870" s="261" t="s">
        <v>6399</v>
      </c>
    </row>
    <row r="6871" spans="1:8" x14ac:dyDescent="0.2">
      <c r="A6871" t="s">
        <v>94</v>
      </c>
      <c r="B6871" s="261" t="s">
        <v>148</v>
      </c>
      <c r="C6871">
        <f>_xlfn.XLOOKUP(B6871,'2.1.trackMPD'!$R$7:$R$29,'2.1.trackMPD'!$T$7:$T$29)</f>
        <v>6</v>
      </c>
      <c r="D6871" s="261">
        <v>1</v>
      </c>
      <c r="E6871" s="261" t="s">
        <v>6396</v>
      </c>
      <c r="F6871" s="261" t="s">
        <v>110</v>
      </c>
      <c r="G6871" s="261" t="s">
        <v>140</v>
      </c>
      <c r="H6871" s="261" t="s">
        <v>6399</v>
      </c>
    </row>
    <row r="6872" spans="1:8" x14ac:dyDescent="0.2">
      <c r="A6872" t="s">
        <v>94</v>
      </c>
      <c r="B6872" s="261" t="s">
        <v>148</v>
      </c>
      <c r="C6872">
        <f>_xlfn.XLOOKUP(B6872,'2.1.trackMPD'!$R$7:$R$29,'2.1.trackMPD'!$T$7:$T$29)</f>
        <v>6</v>
      </c>
      <c r="D6872" s="261">
        <v>10</v>
      </c>
      <c r="E6872" s="261" t="s">
        <v>6396</v>
      </c>
      <c r="F6872" s="261" t="s">
        <v>110</v>
      </c>
      <c r="G6872" s="261" t="s">
        <v>124</v>
      </c>
      <c r="H6872" s="261" t="s">
        <v>6398</v>
      </c>
    </row>
    <row r="6873" spans="1:8" x14ac:dyDescent="0.2">
      <c r="A6873" t="s">
        <v>94</v>
      </c>
      <c r="B6873" s="261" t="s">
        <v>148</v>
      </c>
      <c r="C6873">
        <f>_xlfn.XLOOKUP(B6873,'2.1.trackMPD'!$R$7:$R$29,'2.1.trackMPD'!$T$7:$T$29)</f>
        <v>6</v>
      </c>
      <c r="D6873" s="261">
        <v>10</v>
      </c>
      <c r="E6873" s="261" t="s">
        <v>6396</v>
      </c>
      <c r="F6873" s="261" t="s">
        <v>110</v>
      </c>
      <c r="G6873" s="261" t="s">
        <v>140</v>
      </c>
      <c r="H6873" s="261" t="s">
        <v>6398</v>
      </c>
    </row>
    <row r="6874" spans="1:8" x14ac:dyDescent="0.2">
      <c r="A6874" t="s">
        <v>94</v>
      </c>
      <c r="B6874" s="261" t="s">
        <v>148</v>
      </c>
      <c r="C6874">
        <f>_xlfn.XLOOKUP(B6874,'2.1.trackMPD'!$R$7:$R$29,'2.1.trackMPD'!$T$7:$T$29)</f>
        <v>6</v>
      </c>
      <c r="D6874" s="261">
        <v>10</v>
      </c>
      <c r="E6874" s="261" t="s">
        <v>6396</v>
      </c>
      <c r="F6874" s="261" t="s">
        <v>111</v>
      </c>
      <c r="G6874" s="261" t="s">
        <v>124</v>
      </c>
      <c r="H6874" s="261" t="s">
        <v>6398</v>
      </c>
    </row>
    <row r="6875" spans="1:8" x14ac:dyDescent="0.2">
      <c r="A6875" t="s">
        <v>94</v>
      </c>
      <c r="B6875" s="261" t="s">
        <v>148</v>
      </c>
      <c r="C6875">
        <f>_xlfn.XLOOKUP(B6875,'2.1.trackMPD'!$R$7:$R$29,'2.1.trackMPD'!$T$7:$T$29)</f>
        <v>6</v>
      </c>
      <c r="D6875" s="261">
        <v>10</v>
      </c>
      <c r="E6875" s="261" t="s">
        <v>6396</v>
      </c>
      <c r="F6875" s="261" t="s">
        <v>111</v>
      </c>
      <c r="G6875" s="261" t="s">
        <v>140</v>
      </c>
      <c r="H6875" s="261" t="s">
        <v>6398</v>
      </c>
    </row>
    <row r="6876" spans="1:8" x14ac:dyDescent="0.2">
      <c r="A6876" t="s">
        <v>94</v>
      </c>
      <c r="B6876" s="261" t="s">
        <v>148</v>
      </c>
      <c r="C6876">
        <f>_xlfn.XLOOKUP(B6876,'2.1.trackMPD'!$R$7:$R$29,'2.1.trackMPD'!$T$7:$T$29)</f>
        <v>6</v>
      </c>
      <c r="D6876" s="261">
        <v>10</v>
      </c>
      <c r="E6876" s="261" t="s">
        <v>6396</v>
      </c>
      <c r="F6876" s="261" t="s">
        <v>110</v>
      </c>
      <c r="G6876" s="261" t="s">
        <v>124</v>
      </c>
      <c r="H6876" s="261" t="s">
        <v>6399</v>
      </c>
    </row>
    <row r="6877" spans="1:8" x14ac:dyDescent="0.2">
      <c r="A6877" t="s">
        <v>94</v>
      </c>
      <c r="B6877" s="261" t="s">
        <v>148</v>
      </c>
      <c r="C6877">
        <f>_xlfn.XLOOKUP(B6877,'2.1.trackMPD'!$R$7:$R$29,'2.1.trackMPD'!$T$7:$T$29)</f>
        <v>6</v>
      </c>
      <c r="D6877" s="261">
        <v>10</v>
      </c>
      <c r="E6877" s="261" t="s">
        <v>6396</v>
      </c>
      <c r="F6877" s="261" t="s">
        <v>110</v>
      </c>
      <c r="G6877" s="261" t="s">
        <v>140</v>
      </c>
      <c r="H6877" s="261" t="s">
        <v>6399</v>
      </c>
    </row>
    <row r="6878" spans="1:8" x14ac:dyDescent="0.2">
      <c r="A6878" t="s">
        <v>94</v>
      </c>
      <c r="B6878" s="261" t="s">
        <v>148</v>
      </c>
      <c r="C6878">
        <f>_xlfn.XLOOKUP(B6878,'2.1.trackMPD'!$R$7:$R$29,'2.1.trackMPD'!$T$7:$T$29)</f>
        <v>6</v>
      </c>
      <c r="D6878" s="261">
        <v>100</v>
      </c>
      <c r="E6878" s="261" t="s">
        <v>6396</v>
      </c>
      <c r="F6878" s="261" t="s">
        <v>110</v>
      </c>
      <c r="G6878" s="261" t="s">
        <v>124</v>
      </c>
      <c r="H6878" s="261" t="s">
        <v>6398</v>
      </c>
    </row>
    <row r="6879" spans="1:8" x14ac:dyDescent="0.2">
      <c r="A6879" t="s">
        <v>94</v>
      </c>
      <c r="B6879" s="261" t="s">
        <v>148</v>
      </c>
      <c r="C6879">
        <f>_xlfn.XLOOKUP(B6879,'2.1.trackMPD'!$R$7:$R$29,'2.1.trackMPD'!$T$7:$T$29)</f>
        <v>6</v>
      </c>
      <c r="D6879" s="261">
        <v>100</v>
      </c>
      <c r="E6879" s="261" t="s">
        <v>6396</v>
      </c>
      <c r="F6879" s="261" t="s">
        <v>110</v>
      </c>
      <c r="G6879" s="261" t="s">
        <v>140</v>
      </c>
      <c r="H6879" s="261" t="s">
        <v>6398</v>
      </c>
    </row>
    <row r="6880" spans="1:8" x14ac:dyDescent="0.2">
      <c r="A6880" t="s">
        <v>94</v>
      </c>
      <c r="B6880" s="261" t="s">
        <v>148</v>
      </c>
      <c r="C6880">
        <f>_xlfn.XLOOKUP(B6880,'2.1.trackMPD'!$R$7:$R$29,'2.1.trackMPD'!$T$7:$T$29)</f>
        <v>6</v>
      </c>
      <c r="D6880" s="261">
        <v>100</v>
      </c>
      <c r="E6880" s="261" t="s">
        <v>6396</v>
      </c>
      <c r="F6880" s="261" t="s">
        <v>111</v>
      </c>
      <c r="G6880" s="261" t="s">
        <v>124</v>
      </c>
      <c r="H6880" s="261" t="s">
        <v>6398</v>
      </c>
    </row>
    <row r="6881" spans="1:8" x14ac:dyDescent="0.2">
      <c r="A6881" t="s">
        <v>94</v>
      </c>
      <c r="B6881" s="261" t="s">
        <v>148</v>
      </c>
      <c r="C6881">
        <f>_xlfn.XLOOKUP(B6881,'2.1.trackMPD'!$R$7:$R$29,'2.1.trackMPD'!$T$7:$T$29)</f>
        <v>6</v>
      </c>
      <c r="D6881" s="261">
        <v>100</v>
      </c>
      <c r="E6881" s="261" t="s">
        <v>6396</v>
      </c>
      <c r="F6881" s="261" t="s">
        <v>111</v>
      </c>
      <c r="G6881" s="261" t="s">
        <v>140</v>
      </c>
      <c r="H6881" s="261" t="s">
        <v>6398</v>
      </c>
    </row>
    <row r="6882" spans="1:8" x14ac:dyDescent="0.2">
      <c r="A6882" t="s">
        <v>94</v>
      </c>
      <c r="B6882" s="261" t="s">
        <v>148</v>
      </c>
      <c r="C6882">
        <f>_xlfn.XLOOKUP(B6882,'2.1.trackMPD'!$R$7:$R$29,'2.1.trackMPD'!$T$7:$T$29)</f>
        <v>6</v>
      </c>
      <c r="D6882" s="261">
        <v>100</v>
      </c>
      <c r="E6882" s="261" t="s">
        <v>6396</v>
      </c>
      <c r="F6882" s="261" t="s">
        <v>110</v>
      </c>
      <c r="G6882" s="261" t="s">
        <v>124</v>
      </c>
      <c r="H6882" s="261" t="s">
        <v>6399</v>
      </c>
    </row>
    <row r="6883" spans="1:8" x14ac:dyDescent="0.2">
      <c r="A6883" t="s">
        <v>94</v>
      </c>
      <c r="B6883" s="261" t="s">
        <v>148</v>
      </c>
      <c r="C6883">
        <f>_xlfn.XLOOKUP(B6883,'2.1.trackMPD'!$R$7:$R$29,'2.1.trackMPD'!$T$7:$T$29)</f>
        <v>6</v>
      </c>
      <c r="D6883" s="261">
        <v>100</v>
      </c>
      <c r="E6883" s="261" t="s">
        <v>6396</v>
      </c>
      <c r="F6883" s="261" t="s">
        <v>110</v>
      </c>
      <c r="G6883" s="261" t="s">
        <v>140</v>
      </c>
      <c r="H6883" s="261" t="s">
        <v>6399</v>
      </c>
    </row>
    <row r="6884" spans="1:8" x14ac:dyDescent="0.2">
      <c r="A6884" t="s">
        <v>94</v>
      </c>
      <c r="B6884" s="261" t="s">
        <v>148</v>
      </c>
      <c r="C6884">
        <f>_xlfn.XLOOKUP(B6884,'2.1.trackMPD'!$R$7:$R$29,'2.1.trackMPD'!$T$7:$T$29)</f>
        <v>6</v>
      </c>
      <c r="D6884" s="261">
        <v>1000</v>
      </c>
      <c r="E6884" s="261" t="s">
        <v>6396</v>
      </c>
      <c r="F6884" s="261" t="s">
        <v>110</v>
      </c>
      <c r="G6884" s="261" t="s">
        <v>124</v>
      </c>
      <c r="H6884" s="261" t="s">
        <v>6398</v>
      </c>
    </row>
    <row r="6885" spans="1:8" x14ac:dyDescent="0.2">
      <c r="A6885" t="s">
        <v>94</v>
      </c>
      <c r="B6885" s="261" t="s">
        <v>148</v>
      </c>
      <c r="C6885">
        <f>_xlfn.XLOOKUP(B6885,'2.1.trackMPD'!$R$7:$R$29,'2.1.trackMPD'!$T$7:$T$29)</f>
        <v>6</v>
      </c>
      <c r="D6885" s="261">
        <v>1000</v>
      </c>
      <c r="E6885" s="261" t="s">
        <v>6396</v>
      </c>
      <c r="F6885" s="261" t="s">
        <v>110</v>
      </c>
      <c r="G6885" s="261" t="s">
        <v>140</v>
      </c>
      <c r="H6885" s="261" t="s">
        <v>6398</v>
      </c>
    </row>
    <row r="6886" spans="1:8" x14ac:dyDescent="0.2">
      <c r="A6886" t="s">
        <v>94</v>
      </c>
      <c r="B6886" s="261" t="s">
        <v>148</v>
      </c>
      <c r="C6886">
        <f>_xlfn.XLOOKUP(B6886,'2.1.trackMPD'!$R$7:$R$29,'2.1.trackMPD'!$T$7:$T$29)</f>
        <v>6</v>
      </c>
      <c r="D6886" s="261">
        <v>1000</v>
      </c>
      <c r="E6886" s="261" t="s">
        <v>6396</v>
      </c>
      <c r="F6886" s="261" t="s">
        <v>111</v>
      </c>
      <c r="G6886" s="261" t="s">
        <v>124</v>
      </c>
      <c r="H6886" s="261" t="s">
        <v>6398</v>
      </c>
    </row>
    <row r="6887" spans="1:8" x14ac:dyDescent="0.2">
      <c r="A6887" t="s">
        <v>94</v>
      </c>
      <c r="B6887" s="261" t="s">
        <v>148</v>
      </c>
      <c r="C6887">
        <f>_xlfn.XLOOKUP(B6887,'2.1.trackMPD'!$R$7:$R$29,'2.1.trackMPD'!$T$7:$T$29)</f>
        <v>6</v>
      </c>
      <c r="D6887" s="261">
        <v>1000</v>
      </c>
      <c r="E6887" s="261" t="s">
        <v>6396</v>
      </c>
      <c r="F6887" s="261" t="s">
        <v>111</v>
      </c>
      <c r="G6887" s="261" t="s">
        <v>140</v>
      </c>
      <c r="H6887" s="261" t="s">
        <v>6398</v>
      </c>
    </row>
    <row r="6888" spans="1:8" x14ac:dyDescent="0.2">
      <c r="A6888" t="s">
        <v>94</v>
      </c>
      <c r="B6888" s="261" t="s">
        <v>148</v>
      </c>
      <c r="C6888">
        <f>_xlfn.XLOOKUP(B6888,'2.1.trackMPD'!$R$7:$R$29,'2.1.trackMPD'!$T$7:$T$29)</f>
        <v>6</v>
      </c>
      <c r="D6888" s="261">
        <v>1000</v>
      </c>
      <c r="E6888" s="261" t="s">
        <v>6396</v>
      </c>
      <c r="F6888" s="261" t="s">
        <v>110</v>
      </c>
      <c r="G6888" s="261" t="s">
        <v>124</v>
      </c>
      <c r="H6888" s="261" t="s">
        <v>6399</v>
      </c>
    </row>
    <row r="6889" spans="1:8" x14ac:dyDescent="0.2">
      <c r="A6889" t="s">
        <v>94</v>
      </c>
      <c r="B6889" s="261" t="s">
        <v>148</v>
      </c>
      <c r="C6889">
        <f>_xlfn.XLOOKUP(B6889,'2.1.trackMPD'!$R$7:$R$29,'2.1.trackMPD'!$T$7:$T$29)</f>
        <v>6</v>
      </c>
      <c r="D6889" s="261">
        <v>1000</v>
      </c>
      <c r="E6889" s="261" t="s">
        <v>6396</v>
      </c>
      <c r="F6889" s="261" t="s">
        <v>110</v>
      </c>
      <c r="G6889" s="261" t="s">
        <v>140</v>
      </c>
      <c r="H6889" s="261" t="s">
        <v>6399</v>
      </c>
    </row>
    <row r="6890" spans="1:8" x14ac:dyDescent="0.2">
      <c r="A6890" t="s">
        <v>94</v>
      </c>
      <c r="B6890" s="261" t="s">
        <v>148</v>
      </c>
      <c r="C6890">
        <f>_xlfn.XLOOKUP(B6890,'2.1.trackMPD'!$R$7:$R$29,'2.1.trackMPD'!$T$7:$T$29)</f>
        <v>6</v>
      </c>
      <c r="D6890" s="261">
        <v>5000</v>
      </c>
      <c r="E6890" s="261" t="s">
        <v>6396</v>
      </c>
      <c r="F6890" s="261" t="s">
        <v>110</v>
      </c>
      <c r="G6890" s="261" t="s">
        <v>124</v>
      </c>
      <c r="H6890" s="261" t="s">
        <v>6398</v>
      </c>
    </row>
    <row r="6891" spans="1:8" x14ac:dyDescent="0.2">
      <c r="A6891" t="s">
        <v>94</v>
      </c>
      <c r="B6891" s="261" t="s">
        <v>148</v>
      </c>
      <c r="C6891">
        <f>_xlfn.XLOOKUP(B6891,'2.1.trackMPD'!$R$7:$R$29,'2.1.trackMPD'!$T$7:$T$29)</f>
        <v>6</v>
      </c>
      <c r="D6891" s="261">
        <v>5000</v>
      </c>
      <c r="E6891" s="261" t="s">
        <v>6396</v>
      </c>
      <c r="F6891" s="261" t="s">
        <v>110</v>
      </c>
      <c r="G6891" s="261" t="s">
        <v>140</v>
      </c>
      <c r="H6891" s="261" t="s">
        <v>6398</v>
      </c>
    </row>
    <row r="6892" spans="1:8" x14ac:dyDescent="0.2">
      <c r="A6892" t="s">
        <v>94</v>
      </c>
      <c r="B6892" s="261" t="s">
        <v>148</v>
      </c>
      <c r="C6892">
        <f>_xlfn.XLOOKUP(B6892,'2.1.trackMPD'!$R$7:$R$29,'2.1.trackMPD'!$T$7:$T$29)</f>
        <v>6</v>
      </c>
      <c r="D6892" s="261">
        <v>5000</v>
      </c>
      <c r="E6892" s="261" t="s">
        <v>6396</v>
      </c>
      <c r="F6892" s="261" t="s">
        <v>111</v>
      </c>
      <c r="G6892" s="261" t="s">
        <v>124</v>
      </c>
      <c r="H6892" s="261" t="s">
        <v>6398</v>
      </c>
    </row>
    <row r="6893" spans="1:8" x14ac:dyDescent="0.2">
      <c r="A6893" t="s">
        <v>94</v>
      </c>
      <c r="B6893" s="261" t="s">
        <v>148</v>
      </c>
      <c r="C6893">
        <f>_xlfn.XLOOKUP(B6893,'2.1.trackMPD'!$R$7:$R$29,'2.1.trackMPD'!$T$7:$T$29)</f>
        <v>6</v>
      </c>
      <c r="D6893" s="261">
        <v>5000</v>
      </c>
      <c r="E6893" s="261" t="s">
        <v>6396</v>
      </c>
      <c r="F6893" s="261" t="s">
        <v>111</v>
      </c>
      <c r="G6893" s="261" t="s">
        <v>140</v>
      </c>
      <c r="H6893" s="261" t="s">
        <v>6398</v>
      </c>
    </row>
    <row r="6894" spans="1:8" x14ac:dyDescent="0.2">
      <c r="A6894" t="s">
        <v>94</v>
      </c>
      <c r="B6894" s="261" t="s">
        <v>148</v>
      </c>
      <c r="C6894">
        <f>_xlfn.XLOOKUP(B6894,'2.1.trackMPD'!$R$7:$R$29,'2.1.trackMPD'!$T$7:$T$29)</f>
        <v>6</v>
      </c>
      <c r="D6894" s="261">
        <v>5000</v>
      </c>
      <c r="E6894" s="261" t="s">
        <v>6396</v>
      </c>
      <c r="F6894" s="261" t="s">
        <v>110</v>
      </c>
      <c r="G6894" s="261" t="s">
        <v>124</v>
      </c>
      <c r="H6894" s="261" t="s">
        <v>6399</v>
      </c>
    </row>
    <row r="6895" spans="1:8" x14ac:dyDescent="0.2">
      <c r="A6895" t="s">
        <v>94</v>
      </c>
      <c r="B6895" s="261" t="s">
        <v>148</v>
      </c>
      <c r="C6895">
        <f>_xlfn.XLOOKUP(B6895,'2.1.trackMPD'!$R$7:$R$29,'2.1.trackMPD'!$T$7:$T$29)</f>
        <v>6</v>
      </c>
      <c r="D6895" s="261">
        <v>5000</v>
      </c>
      <c r="E6895" s="261" t="s">
        <v>6396</v>
      </c>
      <c r="F6895" s="261" t="s">
        <v>110</v>
      </c>
      <c r="G6895" s="261" t="s">
        <v>140</v>
      </c>
      <c r="H6895" s="261" t="s">
        <v>6399</v>
      </c>
    </row>
    <row r="6896" spans="1:8" x14ac:dyDescent="0.2">
      <c r="A6896" t="s">
        <v>94</v>
      </c>
      <c r="B6896" s="261" t="s">
        <v>148</v>
      </c>
      <c r="C6896">
        <f>_xlfn.XLOOKUP(B6896,'2.1.trackMPD'!$R$7:$R$29,'2.1.trackMPD'!$T$7:$T$29)</f>
        <v>6</v>
      </c>
      <c r="D6896" s="261">
        <v>1</v>
      </c>
      <c r="E6896" s="261" t="s">
        <v>6400</v>
      </c>
      <c r="F6896" s="261" t="s">
        <v>110</v>
      </c>
      <c r="G6896" s="261" t="s">
        <v>124</v>
      </c>
      <c r="H6896" s="261" t="s">
        <v>6398</v>
      </c>
    </row>
    <row r="6897" spans="1:8" x14ac:dyDescent="0.2">
      <c r="A6897" t="s">
        <v>94</v>
      </c>
      <c r="B6897" s="261" t="s">
        <v>148</v>
      </c>
      <c r="C6897">
        <f>_xlfn.XLOOKUP(B6897,'2.1.trackMPD'!$R$7:$R$29,'2.1.trackMPD'!$T$7:$T$29)</f>
        <v>6</v>
      </c>
      <c r="D6897" s="261">
        <v>1</v>
      </c>
      <c r="E6897" s="261" t="s">
        <v>6400</v>
      </c>
      <c r="F6897" s="261" t="s">
        <v>110</v>
      </c>
      <c r="G6897" s="261" t="s">
        <v>140</v>
      </c>
      <c r="H6897" s="261" t="s">
        <v>6398</v>
      </c>
    </row>
    <row r="6898" spans="1:8" x14ac:dyDescent="0.2">
      <c r="A6898" t="s">
        <v>94</v>
      </c>
      <c r="B6898" s="261" t="s">
        <v>148</v>
      </c>
      <c r="C6898">
        <f>_xlfn.XLOOKUP(B6898,'2.1.trackMPD'!$R$7:$R$29,'2.1.trackMPD'!$T$7:$T$29)</f>
        <v>6</v>
      </c>
      <c r="D6898" s="261">
        <v>1</v>
      </c>
      <c r="E6898" s="261" t="s">
        <v>6400</v>
      </c>
      <c r="F6898" s="261" t="s">
        <v>111</v>
      </c>
      <c r="G6898" s="261" t="s">
        <v>124</v>
      </c>
      <c r="H6898" s="261" t="s">
        <v>6398</v>
      </c>
    </row>
    <row r="6899" spans="1:8" x14ac:dyDescent="0.2">
      <c r="A6899" t="s">
        <v>94</v>
      </c>
      <c r="B6899" s="261" t="s">
        <v>148</v>
      </c>
      <c r="C6899">
        <f>_xlfn.XLOOKUP(B6899,'2.1.trackMPD'!$R$7:$R$29,'2.1.trackMPD'!$T$7:$T$29)</f>
        <v>6</v>
      </c>
      <c r="D6899" s="261">
        <v>1</v>
      </c>
      <c r="E6899" s="261" t="s">
        <v>6400</v>
      </c>
      <c r="F6899" s="261" t="s">
        <v>111</v>
      </c>
      <c r="G6899" s="261" t="s">
        <v>140</v>
      </c>
      <c r="H6899" s="261" t="s">
        <v>6398</v>
      </c>
    </row>
    <row r="6900" spans="1:8" x14ac:dyDescent="0.2">
      <c r="A6900" t="s">
        <v>94</v>
      </c>
      <c r="B6900" s="261" t="s">
        <v>148</v>
      </c>
      <c r="C6900">
        <f>_xlfn.XLOOKUP(B6900,'2.1.trackMPD'!$R$7:$R$29,'2.1.trackMPD'!$T$7:$T$29)</f>
        <v>6</v>
      </c>
      <c r="D6900" s="261">
        <v>1</v>
      </c>
      <c r="E6900" s="261" t="s">
        <v>6400</v>
      </c>
      <c r="F6900" s="261" t="s">
        <v>110</v>
      </c>
      <c r="G6900" s="261" t="s">
        <v>124</v>
      </c>
      <c r="H6900" s="261" t="s">
        <v>6399</v>
      </c>
    </row>
    <row r="6901" spans="1:8" x14ac:dyDescent="0.2">
      <c r="A6901" t="s">
        <v>94</v>
      </c>
      <c r="B6901" s="261" t="s">
        <v>148</v>
      </c>
      <c r="C6901">
        <f>_xlfn.XLOOKUP(B6901,'2.1.trackMPD'!$R$7:$R$29,'2.1.trackMPD'!$T$7:$T$29)</f>
        <v>6</v>
      </c>
      <c r="D6901" s="261">
        <v>1</v>
      </c>
      <c r="E6901" s="261" t="s">
        <v>6400</v>
      </c>
      <c r="F6901" s="261" t="s">
        <v>110</v>
      </c>
      <c r="G6901" s="261" t="s">
        <v>140</v>
      </c>
      <c r="H6901" s="261" t="s">
        <v>6399</v>
      </c>
    </row>
    <row r="6902" spans="1:8" x14ac:dyDescent="0.2">
      <c r="A6902" t="s">
        <v>94</v>
      </c>
      <c r="B6902" s="261" t="s">
        <v>148</v>
      </c>
      <c r="C6902">
        <f>_xlfn.XLOOKUP(B6902,'2.1.trackMPD'!$R$7:$R$29,'2.1.trackMPD'!$T$7:$T$29)</f>
        <v>6</v>
      </c>
      <c r="D6902" s="261">
        <v>10</v>
      </c>
      <c r="E6902" s="261" t="s">
        <v>6400</v>
      </c>
      <c r="F6902" s="261" t="s">
        <v>110</v>
      </c>
      <c r="G6902" s="261" t="s">
        <v>124</v>
      </c>
      <c r="H6902" s="261" t="s">
        <v>6398</v>
      </c>
    </row>
    <row r="6903" spans="1:8" x14ac:dyDescent="0.2">
      <c r="A6903" t="s">
        <v>94</v>
      </c>
      <c r="B6903" s="261" t="s">
        <v>148</v>
      </c>
      <c r="C6903">
        <f>_xlfn.XLOOKUP(B6903,'2.1.trackMPD'!$R$7:$R$29,'2.1.trackMPD'!$T$7:$T$29)</f>
        <v>6</v>
      </c>
      <c r="D6903" s="261">
        <v>10</v>
      </c>
      <c r="E6903" s="261" t="s">
        <v>6400</v>
      </c>
      <c r="F6903" s="261" t="s">
        <v>110</v>
      </c>
      <c r="G6903" s="261" t="s">
        <v>140</v>
      </c>
      <c r="H6903" s="261" t="s">
        <v>6398</v>
      </c>
    </row>
    <row r="6904" spans="1:8" x14ac:dyDescent="0.2">
      <c r="A6904" t="s">
        <v>94</v>
      </c>
      <c r="B6904" s="261" t="s">
        <v>148</v>
      </c>
      <c r="C6904">
        <f>_xlfn.XLOOKUP(B6904,'2.1.trackMPD'!$R$7:$R$29,'2.1.trackMPD'!$T$7:$T$29)</f>
        <v>6</v>
      </c>
      <c r="D6904" s="261">
        <v>10</v>
      </c>
      <c r="E6904" s="261" t="s">
        <v>6400</v>
      </c>
      <c r="F6904" s="261" t="s">
        <v>111</v>
      </c>
      <c r="G6904" s="261" t="s">
        <v>124</v>
      </c>
      <c r="H6904" s="261" t="s">
        <v>6398</v>
      </c>
    </row>
    <row r="6905" spans="1:8" x14ac:dyDescent="0.2">
      <c r="A6905" t="s">
        <v>94</v>
      </c>
      <c r="B6905" s="261" t="s">
        <v>148</v>
      </c>
      <c r="C6905">
        <f>_xlfn.XLOOKUP(B6905,'2.1.trackMPD'!$R$7:$R$29,'2.1.trackMPD'!$T$7:$T$29)</f>
        <v>6</v>
      </c>
      <c r="D6905" s="261">
        <v>10</v>
      </c>
      <c r="E6905" s="261" t="s">
        <v>6400</v>
      </c>
      <c r="F6905" s="261" t="s">
        <v>111</v>
      </c>
      <c r="G6905" s="261" t="s">
        <v>140</v>
      </c>
      <c r="H6905" s="261" t="s">
        <v>6398</v>
      </c>
    </row>
    <row r="6906" spans="1:8" x14ac:dyDescent="0.2">
      <c r="A6906" t="s">
        <v>94</v>
      </c>
      <c r="B6906" s="261" t="s">
        <v>148</v>
      </c>
      <c r="C6906">
        <f>_xlfn.XLOOKUP(B6906,'2.1.trackMPD'!$R$7:$R$29,'2.1.trackMPD'!$T$7:$T$29)</f>
        <v>6</v>
      </c>
      <c r="D6906" s="261">
        <v>10</v>
      </c>
      <c r="E6906" s="261" t="s">
        <v>6400</v>
      </c>
      <c r="F6906" s="261" t="s">
        <v>110</v>
      </c>
      <c r="G6906" s="261" t="s">
        <v>124</v>
      </c>
      <c r="H6906" s="261" t="s">
        <v>6399</v>
      </c>
    </row>
    <row r="6907" spans="1:8" x14ac:dyDescent="0.2">
      <c r="A6907" t="s">
        <v>94</v>
      </c>
      <c r="B6907" s="261" t="s">
        <v>148</v>
      </c>
      <c r="C6907">
        <f>_xlfn.XLOOKUP(B6907,'2.1.trackMPD'!$R$7:$R$29,'2.1.trackMPD'!$T$7:$T$29)</f>
        <v>6</v>
      </c>
      <c r="D6907" s="261">
        <v>10</v>
      </c>
      <c r="E6907" s="261" t="s">
        <v>6400</v>
      </c>
      <c r="F6907" s="261" t="s">
        <v>110</v>
      </c>
      <c r="G6907" s="261" t="s">
        <v>140</v>
      </c>
      <c r="H6907" s="261" t="s">
        <v>6399</v>
      </c>
    </row>
    <row r="6908" spans="1:8" x14ac:dyDescent="0.2">
      <c r="A6908" t="s">
        <v>94</v>
      </c>
      <c r="B6908" s="261" t="s">
        <v>148</v>
      </c>
      <c r="C6908">
        <f>_xlfn.XLOOKUP(B6908,'2.1.trackMPD'!$R$7:$R$29,'2.1.trackMPD'!$T$7:$T$29)</f>
        <v>6</v>
      </c>
      <c r="D6908" s="261">
        <v>100</v>
      </c>
      <c r="E6908" s="261" t="s">
        <v>6400</v>
      </c>
      <c r="F6908" s="261" t="s">
        <v>110</v>
      </c>
      <c r="G6908" s="261" t="s">
        <v>124</v>
      </c>
      <c r="H6908" s="261" t="s">
        <v>6398</v>
      </c>
    </row>
    <row r="6909" spans="1:8" x14ac:dyDescent="0.2">
      <c r="A6909" t="s">
        <v>94</v>
      </c>
      <c r="B6909" s="261" t="s">
        <v>148</v>
      </c>
      <c r="C6909">
        <f>_xlfn.XLOOKUP(B6909,'2.1.trackMPD'!$R$7:$R$29,'2.1.trackMPD'!$T$7:$T$29)</f>
        <v>6</v>
      </c>
      <c r="D6909" s="261">
        <v>100</v>
      </c>
      <c r="E6909" s="261" t="s">
        <v>6400</v>
      </c>
      <c r="F6909" s="261" t="s">
        <v>110</v>
      </c>
      <c r="G6909" s="261" t="s">
        <v>140</v>
      </c>
      <c r="H6909" s="261" t="s">
        <v>6398</v>
      </c>
    </row>
    <row r="6910" spans="1:8" x14ac:dyDescent="0.2">
      <c r="A6910" t="s">
        <v>94</v>
      </c>
      <c r="B6910" s="261" t="s">
        <v>148</v>
      </c>
      <c r="C6910">
        <f>_xlfn.XLOOKUP(B6910,'2.1.trackMPD'!$R$7:$R$29,'2.1.trackMPD'!$T$7:$T$29)</f>
        <v>6</v>
      </c>
      <c r="D6910" s="261">
        <v>100</v>
      </c>
      <c r="E6910" s="261" t="s">
        <v>6400</v>
      </c>
      <c r="F6910" s="261" t="s">
        <v>111</v>
      </c>
      <c r="G6910" s="261" t="s">
        <v>124</v>
      </c>
      <c r="H6910" s="261" t="s">
        <v>6398</v>
      </c>
    </row>
    <row r="6911" spans="1:8" x14ac:dyDescent="0.2">
      <c r="A6911" t="s">
        <v>94</v>
      </c>
      <c r="B6911" s="261" t="s">
        <v>148</v>
      </c>
      <c r="C6911">
        <f>_xlfn.XLOOKUP(B6911,'2.1.trackMPD'!$R$7:$R$29,'2.1.trackMPD'!$T$7:$T$29)</f>
        <v>6</v>
      </c>
      <c r="D6911" s="261">
        <v>100</v>
      </c>
      <c r="E6911" s="261" t="s">
        <v>6400</v>
      </c>
      <c r="F6911" s="261" t="s">
        <v>111</v>
      </c>
      <c r="G6911" s="261" t="s">
        <v>140</v>
      </c>
      <c r="H6911" s="261" t="s">
        <v>6398</v>
      </c>
    </row>
    <row r="6912" spans="1:8" x14ac:dyDescent="0.2">
      <c r="A6912" t="s">
        <v>94</v>
      </c>
      <c r="B6912" s="261" t="s">
        <v>148</v>
      </c>
      <c r="C6912">
        <f>_xlfn.XLOOKUP(B6912,'2.1.trackMPD'!$R$7:$R$29,'2.1.trackMPD'!$T$7:$T$29)</f>
        <v>6</v>
      </c>
      <c r="D6912" s="261">
        <v>100</v>
      </c>
      <c r="E6912" s="261" t="s">
        <v>6400</v>
      </c>
      <c r="F6912" s="261" t="s">
        <v>110</v>
      </c>
      <c r="G6912" s="261" t="s">
        <v>124</v>
      </c>
      <c r="H6912" s="261" t="s">
        <v>6399</v>
      </c>
    </row>
    <row r="6913" spans="1:8" x14ac:dyDescent="0.2">
      <c r="A6913" t="s">
        <v>94</v>
      </c>
      <c r="B6913" s="261" t="s">
        <v>148</v>
      </c>
      <c r="C6913">
        <f>_xlfn.XLOOKUP(B6913,'2.1.trackMPD'!$R$7:$R$29,'2.1.trackMPD'!$T$7:$T$29)</f>
        <v>6</v>
      </c>
      <c r="D6913" s="261">
        <v>100</v>
      </c>
      <c r="E6913" s="261" t="s">
        <v>6400</v>
      </c>
      <c r="F6913" s="261" t="s">
        <v>110</v>
      </c>
      <c r="G6913" s="261" t="s">
        <v>140</v>
      </c>
      <c r="H6913" s="261" t="s">
        <v>6399</v>
      </c>
    </row>
    <row r="6914" spans="1:8" x14ac:dyDescent="0.2">
      <c r="A6914" t="s">
        <v>94</v>
      </c>
      <c r="B6914" s="261" t="s">
        <v>148</v>
      </c>
      <c r="C6914">
        <f>_xlfn.XLOOKUP(B6914,'2.1.trackMPD'!$R$7:$R$29,'2.1.trackMPD'!$T$7:$T$29)</f>
        <v>6</v>
      </c>
      <c r="D6914" s="261">
        <v>1000</v>
      </c>
      <c r="E6914" s="261" t="s">
        <v>6400</v>
      </c>
      <c r="F6914" s="261" t="s">
        <v>110</v>
      </c>
      <c r="G6914" s="261" t="s">
        <v>124</v>
      </c>
      <c r="H6914" s="261" t="s">
        <v>6398</v>
      </c>
    </row>
    <row r="6915" spans="1:8" x14ac:dyDescent="0.2">
      <c r="A6915" t="s">
        <v>94</v>
      </c>
      <c r="B6915" s="261" t="s">
        <v>148</v>
      </c>
      <c r="C6915">
        <f>_xlfn.XLOOKUP(B6915,'2.1.trackMPD'!$R$7:$R$29,'2.1.trackMPD'!$T$7:$T$29)</f>
        <v>6</v>
      </c>
      <c r="D6915" s="261">
        <v>1000</v>
      </c>
      <c r="E6915" s="261" t="s">
        <v>6400</v>
      </c>
      <c r="F6915" s="261" t="s">
        <v>110</v>
      </c>
      <c r="G6915" s="261" t="s">
        <v>140</v>
      </c>
      <c r="H6915" s="261" t="s">
        <v>6398</v>
      </c>
    </row>
    <row r="6916" spans="1:8" x14ac:dyDescent="0.2">
      <c r="A6916" t="s">
        <v>94</v>
      </c>
      <c r="B6916" s="261" t="s">
        <v>148</v>
      </c>
      <c r="C6916">
        <f>_xlfn.XLOOKUP(B6916,'2.1.trackMPD'!$R$7:$R$29,'2.1.trackMPD'!$T$7:$T$29)</f>
        <v>6</v>
      </c>
      <c r="D6916" s="261">
        <v>1000</v>
      </c>
      <c r="E6916" s="261" t="s">
        <v>6400</v>
      </c>
      <c r="F6916" s="261" t="s">
        <v>111</v>
      </c>
      <c r="G6916" s="261" t="s">
        <v>124</v>
      </c>
      <c r="H6916" s="261" t="s">
        <v>6398</v>
      </c>
    </row>
    <row r="6917" spans="1:8" x14ac:dyDescent="0.2">
      <c r="A6917" t="s">
        <v>94</v>
      </c>
      <c r="B6917" s="261" t="s">
        <v>148</v>
      </c>
      <c r="C6917">
        <f>_xlfn.XLOOKUP(B6917,'2.1.trackMPD'!$R$7:$R$29,'2.1.trackMPD'!$T$7:$T$29)</f>
        <v>6</v>
      </c>
      <c r="D6917" s="261">
        <v>1000</v>
      </c>
      <c r="E6917" s="261" t="s">
        <v>6400</v>
      </c>
      <c r="F6917" s="261" t="s">
        <v>111</v>
      </c>
      <c r="G6917" s="261" t="s">
        <v>140</v>
      </c>
      <c r="H6917" s="261" t="s">
        <v>6398</v>
      </c>
    </row>
    <row r="6918" spans="1:8" x14ac:dyDescent="0.2">
      <c r="A6918" t="s">
        <v>94</v>
      </c>
      <c r="B6918" s="261" t="s">
        <v>148</v>
      </c>
      <c r="C6918">
        <f>_xlfn.XLOOKUP(B6918,'2.1.trackMPD'!$R$7:$R$29,'2.1.trackMPD'!$T$7:$T$29)</f>
        <v>6</v>
      </c>
      <c r="D6918" s="261">
        <v>1000</v>
      </c>
      <c r="E6918" s="261" t="s">
        <v>6400</v>
      </c>
      <c r="F6918" s="261" t="s">
        <v>110</v>
      </c>
      <c r="G6918" s="261" t="s">
        <v>124</v>
      </c>
      <c r="H6918" s="261" t="s">
        <v>6399</v>
      </c>
    </row>
    <row r="6919" spans="1:8" x14ac:dyDescent="0.2">
      <c r="A6919" t="s">
        <v>94</v>
      </c>
      <c r="B6919" s="261" t="s">
        <v>148</v>
      </c>
      <c r="C6919">
        <f>_xlfn.XLOOKUP(B6919,'2.1.trackMPD'!$R$7:$R$29,'2.1.trackMPD'!$T$7:$T$29)</f>
        <v>6</v>
      </c>
      <c r="D6919" s="261">
        <v>1000</v>
      </c>
      <c r="E6919" s="261" t="s">
        <v>6400</v>
      </c>
      <c r="F6919" s="261" t="s">
        <v>110</v>
      </c>
      <c r="G6919" s="261" t="s">
        <v>140</v>
      </c>
      <c r="H6919" s="261" t="s">
        <v>6399</v>
      </c>
    </row>
    <row r="6920" spans="1:8" x14ac:dyDescent="0.2">
      <c r="A6920" t="s">
        <v>94</v>
      </c>
      <c r="B6920" s="261" t="s">
        <v>148</v>
      </c>
      <c r="C6920">
        <f>_xlfn.XLOOKUP(B6920,'2.1.trackMPD'!$R$7:$R$29,'2.1.trackMPD'!$T$7:$T$29)</f>
        <v>6</v>
      </c>
      <c r="D6920" s="261">
        <v>5000</v>
      </c>
      <c r="E6920" s="261" t="s">
        <v>6400</v>
      </c>
      <c r="F6920" s="261" t="s">
        <v>110</v>
      </c>
      <c r="G6920" s="261" t="s">
        <v>124</v>
      </c>
      <c r="H6920" s="261" t="s">
        <v>6398</v>
      </c>
    </row>
    <row r="6921" spans="1:8" x14ac:dyDescent="0.2">
      <c r="A6921" t="s">
        <v>94</v>
      </c>
      <c r="B6921" s="261" t="s">
        <v>148</v>
      </c>
      <c r="C6921">
        <f>_xlfn.XLOOKUP(B6921,'2.1.trackMPD'!$R$7:$R$29,'2.1.trackMPD'!$T$7:$T$29)</f>
        <v>6</v>
      </c>
      <c r="D6921" s="261">
        <v>5000</v>
      </c>
      <c r="E6921" s="261" t="s">
        <v>6400</v>
      </c>
      <c r="F6921" s="261" t="s">
        <v>110</v>
      </c>
      <c r="G6921" s="261" t="s">
        <v>140</v>
      </c>
      <c r="H6921" s="261" t="s">
        <v>6398</v>
      </c>
    </row>
    <row r="6922" spans="1:8" x14ac:dyDescent="0.2">
      <c r="A6922" t="s">
        <v>94</v>
      </c>
      <c r="B6922" s="261" t="s">
        <v>148</v>
      </c>
      <c r="C6922">
        <f>_xlfn.XLOOKUP(B6922,'2.1.trackMPD'!$R$7:$R$29,'2.1.trackMPD'!$T$7:$T$29)</f>
        <v>6</v>
      </c>
      <c r="D6922" s="261">
        <v>5000</v>
      </c>
      <c r="E6922" s="261" t="s">
        <v>6400</v>
      </c>
      <c r="F6922" s="261" t="s">
        <v>111</v>
      </c>
      <c r="G6922" s="261" t="s">
        <v>124</v>
      </c>
      <c r="H6922" s="261" t="s">
        <v>6398</v>
      </c>
    </row>
    <row r="6923" spans="1:8" x14ac:dyDescent="0.2">
      <c r="A6923" t="s">
        <v>94</v>
      </c>
      <c r="B6923" s="261" t="s">
        <v>148</v>
      </c>
      <c r="C6923">
        <f>_xlfn.XLOOKUP(B6923,'2.1.trackMPD'!$R$7:$R$29,'2.1.trackMPD'!$T$7:$T$29)</f>
        <v>6</v>
      </c>
      <c r="D6923" s="261">
        <v>5000</v>
      </c>
      <c r="E6923" s="261" t="s">
        <v>6400</v>
      </c>
      <c r="F6923" s="261" t="s">
        <v>111</v>
      </c>
      <c r="G6923" s="261" t="s">
        <v>140</v>
      </c>
      <c r="H6923" s="261" t="s">
        <v>6398</v>
      </c>
    </row>
    <row r="6924" spans="1:8" x14ac:dyDescent="0.2">
      <c r="A6924" t="s">
        <v>94</v>
      </c>
      <c r="B6924" s="261" t="s">
        <v>148</v>
      </c>
      <c r="C6924">
        <f>_xlfn.XLOOKUP(B6924,'2.1.trackMPD'!$R$7:$R$29,'2.1.trackMPD'!$T$7:$T$29)</f>
        <v>6</v>
      </c>
      <c r="D6924" s="261">
        <v>5000</v>
      </c>
      <c r="E6924" s="261" t="s">
        <v>6400</v>
      </c>
      <c r="F6924" s="261" t="s">
        <v>110</v>
      </c>
      <c r="G6924" s="261" t="s">
        <v>124</v>
      </c>
      <c r="H6924" s="261" t="s">
        <v>6399</v>
      </c>
    </row>
    <row r="6925" spans="1:8" x14ac:dyDescent="0.2">
      <c r="A6925" t="s">
        <v>94</v>
      </c>
      <c r="B6925" s="261" t="s">
        <v>148</v>
      </c>
      <c r="C6925">
        <f>_xlfn.XLOOKUP(B6925,'2.1.trackMPD'!$R$7:$R$29,'2.1.trackMPD'!$T$7:$T$29)</f>
        <v>6</v>
      </c>
      <c r="D6925" s="261">
        <v>5000</v>
      </c>
      <c r="E6925" s="261" t="s">
        <v>6400</v>
      </c>
      <c r="F6925" s="261" t="s">
        <v>110</v>
      </c>
      <c r="G6925" s="261" t="s">
        <v>140</v>
      </c>
      <c r="H6925" s="261" t="s">
        <v>6399</v>
      </c>
    </row>
    <row r="6926" spans="1:8" x14ac:dyDescent="0.2">
      <c r="A6926" t="s">
        <v>94</v>
      </c>
      <c r="B6926" s="261" t="s">
        <v>148</v>
      </c>
      <c r="C6926">
        <f>_xlfn.XLOOKUP(B6926,'2.1.trackMPD'!$R$7:$R$29,'2.1.trackMPD'!$T$7:$T$29)</f>
        <v>6</v>
      </c>
      <c r="D6926" s="261">
        <v>1</v>
      </c>
      <c r="E6926" s="261" t="s">
        <v>6401</v>
      </c>
      <c r="F6926" s="261" t="s">
        <v>110</v>
      </c>
      <c r="G6926" s="261" t="s">
        <v>124</v>
      </c>
      <c r="H6926" s="261" t="s">
        <v>6398</v>
      </c>
    </row>
    <row r="6927" spans="1:8" x14ac:dyDescent="0.2">
      <c r="A6927" t="s">
        <v>94</v>
      </c>
      <c r="B6927" s="261" t="s">
        <v>148</v>
      </c>
      <c r="C6927">
        <f>_xlfn.XLOOKUP(B6927,'2.1.trackMPD'!$R$7:$R$29,'2.1.trackMPD'!$T$7:$T$29)</f>
        <v>6</v>
      </c>
      <c r="D6927" s="261">
        <v>1</v>
      </c>
      <c r="E6927" s="261" t="s">
        <v>6401</v>
      </c>
      <c r="F6927" s="261" t="s">
        <v>110</v>
      </c>
      <c r="G6927" s="261" t="s">
        <v>140</v>
      </c>
      <c r="H6927" s="261" t="s">
        <v>6398</v>
      </c>
    </row>
    <row r="6928" spans="1:8" x14ac:dyDescent="0.2">
      <c r="A6928" t="s">
        <v>94</v>
      </c>
      <c r="B6928" s="261" t="s">
        <v>148</v>
      </c>
      <c r="C6928">
        <f>_xlfn.XLOOKUP(B6928,'2.1.trackMPD'!$R$7:$R$29,'2.1.trackMPD'!$T$7:$T$29)</f>
        <v>6</v>
      </c>
      <c r="D6928" s="261">
        <v>1</v>
      </c>
      <c r="E6928" s="261" t="s">
        <v>6401</v>
      </c>
      <c r="F6928" s="261" t="s">
        <v>111</v>
      </c>
      <c r="G6928" s="261" t="s">
        <v>124</v>
      </c>
      <c r="H6928" s="261" t="s">
        <v>6398</v>
      </c>
    </row>
    <row r="6929" spans="1:8" x14ac:dyDescent="0.2">
      <c r="A6929" t="s">
        <v>94</v>
      </c>
      <c r="B6929" s="261" t="s">
        <v>148</v>
      </c>
      <c r="C6929">
        <f>_xlfn.XLOOKUP(B6929,'2.1.trackMPD'!$R$7:$R$29,'2.1.trackMPD'!$T$7:$T$29)</f>
        <v>6</v>
      </c>
      <c r="D6929" s="261">
        <v>1</v>
      </c>
      <c r="E6929" s="261" t="s">
        <v>6401</v>
      </c>
      <c r="F6929" s="261" t="s">
        <v>111</v>
      </c>
      <c r="G6929" s="261" t="s">
        <v>140</v>
      </c>
      <c r="H6929" s="261" t="s">
        <v>6398</v>
      </c>
    </row>
    <row r="6930" spans="1:8" x14ac:dyDescent="0.2">
      <c r="A6930" t="s">
        <v>94</v>
      </c>
      <c r="B6930" s="261" t="s">
        <v>148</v>
      </c>
      <c r="C6930">
        <f>_xlfn.XLOOKUP(B6930,'2.1.trackMPD'!$R$7:$R$29,'2.1.trackMPD'!$T$7:$T$29)</f>
        <v>6</v>
      </c>
      <c r="D6930" s="261">
        <v>1</v>
      </c>
      <c r="E6930" s="261" t="s">
        <v>6401</v>
      </c>
      <c r="F6930" s="261" t="s">
        <v>110</v>
      </c>
      <c r="G6930" s="261" t="s">
        <v>124</v>
      </c>
      <c r="H6930" s="261" t="s">
        <v>6399</v>
      </c>
    </row>
    <row r="6931" spans="1:8" x14ac:dyDescent="0.2">
      <c r="A6931" t="s">
        <v>94</v>
      </c>
      <c r="B6931" s="261" t="s">
        <v>148</v>
      </c>
      <c r="C6931">
        <f>_xlfn.XLOOKUP(B6931,'2.1.trackMPD'!$R$7:$R$29,'2.1.trackMPD'!$T$7:$T$29)</f>
        <v>6</v>
      </c>
      <c r="D6931" s="261">
        <v>1</v>
      </c>
      <c r="E6931" s="261" t="s">
        <v>6401</v>
      </c>
      <c r="F6931" s="261" t="s">
        <v>110</v>
      </c>
      <c r="G6931" s="261" t="s">
        <v>140</v>
      </c>
      <c r="H6931" s="261" t="s">
        <v>6399</v>
      </c>
    </row>
    <row r="6932" spans="1:8" x14ac:dyDescent="0.2">
      <c r="A6932" t="s">
        <v>94</v>
      </c>
      <c r="B6932" s="261" t="s">
        <v>148</v>
      </c>
      <c r="C6932">
        <f>_xlfn.XLOOKUP(B6932,'2.1.trackMPD'!$R$7:$R$29,'2.1.trackMPD'!$T$7:$T$29)</f>
        <v>6</v>
      </c>
      <c r="D6932" s="261">
        <v>10</v>
      </c>
      <c r="E6932" s="261" t="s">
        <v>6401</v>
      </c>
      <c r="F6932" s="261" t="s">
        <v>110</v>
      </c>
      <c r="G6932" s="261" t="s">
        <v>124</v>
      </c>
      <c r="H6932" s="261" t="s">
        <v>6398</v>
      </c>
    </row>
    <row r="6933" spans="1:8" x14ac:dyDescent="0.2">
      <c r="A6933" t="s">
        <v>94</v>
      </c>
      <c r="B6933" s="261" t="s">
        <v>148</v>
      </c>
      <c r="C6933">
        <f>_xlfn.XLOOKUP(B6933,'2.1.trackMPD'!$R$7:$R$29,'2.1.trackMPD'!$T$7:$T$29)</f>
        <v>6</v>
      </c>
      <c r="D6933" s="261">
        <v>10</v>
      </c>
      <c r="E6933" s="261" t="s">
        <v>6401</v>
      </c>
      <c r="F6933" s="261" t="s">
        <v>110</v>
      </c>
      <c r="G6933" s="261" t="s">
        <v>140</v>
      </c>
      <c r="H6933" s="261" t="s">
        <v>6398</v>
      </c>
    </row>
    <row r="6934" spans="1:8" x14ac:dyDescent="0.2">
      <c r="A6934" t="s">
        <v>94</v>
      </c>
      <c r="B6934" s="261" t="s">
        <v>148</v>
      </c>
      <c r="C6934">
        <f>_xlfn.XLOOKUP(B6934,'2.1.trackMPD'!$R$7:$R$29,'2.1.trackMPD'!$T$7:$T$29)</f>
        <v>6</v>
      </c>
      <c r="D6934" s="261">
        <v>10</v>
      </c>
      <c r="E6934" s="261" t="s">
        <v>6401</v>
      </c>
      <c r="F6934" s="261" t="s">
        <v>111</v>
      </c>
      <c r="G6934" s="261" t="s">
        <v>124</v>
      </c>
      <c r="H6934" s="261" t="s">
        <v>6398</v>
      </c>
    </row>
    <row r="6935" spans="1:8" x14ac:dyDescent="0.2">
      <c r="A6935" t="s">
        <v>94</v>
      </c>
      <c r="B6935" s="261" t="s">
        <v>148</v>
      </c>
      <c r="C6935">
        <f>_xlfn.XLOOKUP(B6935,'2.1.trackMPD'!$R$7:$R$29,'2.1.trackMPD'!$T$7:$T$29)</f>
        <v>6</v>
      </c>
      <c r="D6935" s="261">
        <v>10</v>
      </c>
      <c r="E6935" s="261" t="s">
        <v>6401</v>
      </c>
      <c r="F6935" s="261" t="s">
        <v>111</v>
      </c>
      <c r="G6935" s="261" t="s">
        <v>140</v>
      </c>
      <c r="H6935" s="261" t="s">
        <v>6398</v>
      </c>
    </row>
    <row r="6936" spans="1:8" x14ac:dyDescent="0.2">
      <c r="A6936" t="s">
        <v>94</v>
      </c>
      <c r="B6936" s="261" t="s">
        <v>148</v>
      </c>
      <c r="C6936">
        <f>_xlfn.XLOOKUP(B6936,'2.1.trackMPD'!$R$7:$R$29,'2.1.trackMPD'!$T$7:$T$29)</f>
        <v>6</v>
      </c>
      <c r="D6936" s="261">
        <v>10</v>
      </c>
      <c r="E6936" s="261" t="s">
        <v>6401</v>
      </c>
      <c r="F6936" s="261" t="s">
        <v>110</v>
      </c>
      <c r="G6936" s="261" t="s">
        <v>124</v>
      </c>
      <c r="H6936" s="261" t="s">
        <v>6399</v>
      </c>
    </row>
    <row r="6937" spans="1:8" x14ac:dyDescent="0.2">
      <c r="A6937" t="s">
        <v>94</v>
      </c>
      <c r="B6937" s="261" t="s">
        <v>148</v>
      </c>
      <c r="C6937">
        <f>_xlfn.XLOOKUP(B6937,'2.1.trackMPD'!$R$7:$R$29,'2.1.trackMPD'!$T$7:$T$29)</f>
        <v>6</v>
      </c>
      <c r="D6937" s="261">
        <v>10</v>
      </c>
      <c r="E6937" s="261" t="s">
        <v>6401</v>
      </c>
      <c r="F6937" s="261" t="s">
        <v>110</v>
      </c>
      <c r="G6937" s="261" t="s">
        <v>140</v>
      </c>
      <c r="H6937" s="261" t="s">
        <v>6399</v>
      </c>
    </row>
    <row r="6938" spans="1:8" x14ac:dyDescent="0.2">
      <c r="A6938" t="s">
        <v>94</v>
      </c>
      <c r="B6938" s="261" t="s">
        <v>148</v>
      </c>
      <c r="C6938">
        <f>_xlfn.XLOOKUP(B6938,'2.1.trackMPD'!$R$7:$R$29,'2.1.trackMPD'!$T$7:$T$29)</f>
        <v>6</v>
      </c>
      <c r="D6938" s="261">
        <v>100</v>
      </c>
      <c r="E6938" s="261" t="s">
        <v>6401</v>
      </c>
      <c r="F6938" s="261" t="s">
        <v>110</v>
      </c>
      <c r="G6938" s="261" t="s">
        <v>124</v>
      </c>
      <c r="H6938" s="261" t="s">
        <v>6398</v>
      </c>
    </row>
    <row r="6939" spans="1:8" x14ac:dyDescent="0.2">
      <c r="A6939" t="s">
        <v>94</v>
      </c>
      <c r="B6939" s="261" t="s">
        <v>148</v>
      </c>
      <c r="C6939">
        <f>_xlfn.XLOOKUP(B6939,'2.1.trackMPD'!$R$7:$R$29,'2.1.trackMPD'!$T$7:$T$29)</f>
        <v>6</v>
      </c>
      <c r="D6939" s="261">
        <v>100</v>
      </c>
      <c r="E6939" s="261" t="s">
        <v>6401</v>
      </c>
      <c r="F6939" s="261" t="s">
        <v>110</v>
      </c>
      <c r="G6939" s="261" t="s">
        <v>140</v>
      </c>
      <c r="H6939" s="261" t="s">
        <v>6398</v>
      </c>
    </row>
    <row r="6940" spans="1:8" x14ac:dyDescent="0.2">
      <c r="A6940" t="s">
        <v>94</v>
      </c>
      <c r="B6940" s="261" t="s">
        <v>148</v>
      </c>
      <c r="C6940">
        <f>_xlfn.XLOOKUP(B6940,'2.1.trackMPD'!$R$7:$R$29,'2.1.trackMPD'!$T$7:$T$29)</f>
        <v>6</v>
      </c>
      <c r="D6940" s="261">
        <v>100</v>
      </c>
      <c r="E6940" s="261" t="s">
        <v>6401</v>
      </c>
      <c r="F6940" s="261" t="s">
        <v>111</v>
      </c>
      <c r="G6940" s="261" t="s">
        <v>124</v>
      </c>
      <c r="H6940" s="261" t="s">
        <v>6398</v>
      </c>
    </row>
    <row r="6941" spans="1:8" x14ac:dyDescent="0.2">
      <c r="A6941" t="s">
        <v>94</v>
      </c>
      <c r="B6941" s="261" t="s">
        <v>148</v>
      </c>
      <c r="C6941">
        <f>_xlfn.XLOOKUP(B6941,'2.1.trackMPD'!$R$7:$R$29,'2.1.trackMPD'!$T$7:$T$29)</f>
        <v>6</v>
      </c>
      <c r="D6941" s="261">
        <v>100</v>
      </c>
      <c r="E6941" s="261" t="s">
        <v>6401</v>
      </c>
      <c r="F6941" s="261" t="s">
        <v>111</v>
      </c>
      <c r="G6941" s="261" t="s">
        <v>140</v>
      </c>
      <c r="H6941" s="261" t="s">
        <v>6398</v>
      </c>
    </row>
    <row r="6942" spans="1:8" x14ac:dyDescent="0.2">
      <c r="A6942" t="s">
        <v>94</v>
      </c>
      <c r="B6942" s="261" t="s">
        <v>148</v>
      </c>
      <c r="C6942">
        <f>_xlfn.XLOOKUP(B6942,'2.1.trackMPD'!$R$7:$R$29,'2.1.trackMPD'!$T$7:$T$29)</f>
        <v>6</v>
      </c>
      <c r="D6942" s="261">
        <v>100</v>
      </c>
      <c r="E6942" s="261" t="s">
        <v>6401</v>
      </c>
      <c r="F6942" s="261" t="s">
        <v>110</v>
      </c>
      <c r="G6942" s="261" t="s">
        <v>124</v>
      </c>
      <c r="H6942" s="261" t="s">
        <v>6399</v>
      </c>
    </row>
    <row r="6943" spans="1:8" x14ac:dyDescent="0.2">
      <c r="A6943" t="s">
        <v>94</v>
      </c>
      <c r="B6943" s="261" t="s">
        <v>148</v>
      </c>
      <c r="C6943">
        <f>_xlfn.XLOOKUP(B6943,'2.1.trackMPD'!$R$7:$R$29,'2.1.trackMPD'!$T$7:$T$29)</f>
        <v>6</v>
      </c>
      <c r="D6943" s="261">
        <v>100</v>
      </c>
      <c r="E6943" s="261" t="s">
        <v>6401</v>
      </c>
      <c r="F6943" s="261" t="s">
        <v>110</v>
      </c>
      <c r="G6943" s="261" t="s">
        <v>140</v>
      </c>
      <c r="H6943" s="261" t="s">
        <v>6399</v>
      </c>
    </row>
    <row r="6944" spans="1:8" x14ac:dyDescent="0.2">
      <c r="A6944" t="s">
        <v>94</v>
      </c>
      <c r="B6944" s="261" t="s">
        <v>149</v>
      </c>
      <c r="C6944">
        <f>_xlfn.XLOOKUP(B6944,'2.1.trackMPD'!$R$7:$R$29,'2.1.trackMPD'!$T$7:$T$29)</f>
        <v>6</v>
      </c>
      <c r="D6944" s="261">
        <v>1</v>
      </c>
      <c r="E6944" s="261" t="s">
        <v>6396</v>
      </c>
      <c r="F6944" s="261" t="s">
        <v>110</v>
      </c>
      <c r="G6944" s="261" t="s">
        <v>124</v>
      </c>
      <c r="H6944" s="261" t="s">
        <v>6398</v>
      </c>
    </row>
    <row r="6945" spans="1:8" x14ac:dyDescent="0.2">
      <c r="A6945" t="s">
        <v>94</v>
      </c>
      <c r="B6945" s="261" t="s">
        <v>149</v>
      </c>
      <c r="C6945">
        <f>_xlfn.XLOOKUP(B6945,'2.1.trackMPD'!$R$7:$R$29,'2.1.trackMPD'!$T$7:$T$29)</f>
        <v>6</v>
      </c>
      <c r="D6945" s="261">
        <v>1</v>
      </c>
      <c r="E6945" s="261" t="s">
        <v>6396</v>
      </c>
      <c r="F6945" s="261" t="s">
        <v>110</v>
      </c>
      <c r="G6945" s="261" t="s">
        <v>140</v>
      </c>
      <c r="H6945" s="261" t="s">
        <v>6398</v>
      </c>
    </row>
    <row r="6946" spans="1:8" x14ac:dyDescent="0.2">
      <c r="A6946" t="s">
        <v>94</v>
      </c>
      <c r="B6946" s="261" t="s">
        <v>149</v>
      </c>
      <c r="C6946">
        <f>_xlfn.XLOOKUP(B6946,'2.1.trackMPD'!$R$7:$R$29,'2.1.trackMPD'!$T$7:$T$29)</f>
        <v>6</v>
      </c>
      <c r="D6946" s="261">
        <v>1</v>
      </c>
      <c r="E6946" s="261" t="s">
        <v>6396</v>
      </c>
      <c r="F6946" s="261" t="s">
        <v>111</v>
      </c>
      <c r="G6946" s="261" t="s">
        <v>124</v>
      </c>
      <c r="H6946" s="261" t="s">
        <v>6398</v>
      </c>
    </row>
    <row r="6947" spans="1:8" x14ac:dyDescent="0.2">
      <c r="A6947" t="s">
        <v>94</v>
      </c>
      <c r="B6947" s="261" t="s">
        <v>149</v>
      </c>
      <c r="C6947">
        <f>_xlfn.XLOOKUP(B6947,'2.1.trackMPD'!$R$7:$R$29,'2.1.trackMPD'!$T$7:$T$29)</f>
        <v>6</v>
      </c>
      <c r="D6947" s="261">
        <v>1</v>
      </c>
      <c r="E6947" s="261" t="s">
        <v>6396</v>
      </c>
      <c r="F6947" s="261" t="s">
        <v>111</v>
      </c>
      <c r="G6947" s="261" t="s">
        <v>140</v>
      </c>
      <c r="H6947" s="261" t="s">
        <v>6398</v>
      </c>
    </row>
    <row r="6948" spans="1:8" x14ac:dyDescent="0.2">
      <c r="A6948" t="s">
        <v>94</v>
      </c>
      <c r="B6948" s="261" t="s">
        <v>149</v>
      </c>
      <c r="C6948">
        <f>_xlfn.XLOOKUP(B6948,'2.1.trackMPD'!$R$7:$R$29,'2.1.trackMPD'!$T$7:$T$29)</f>
        <v>6</v>
      </c>
      <c r="D6948" s="261">
        <v>1</v>
      </c>
      <c r="E6948" s="261" t="s">
        <v>6396</v>
      </c>
      <c r="F6948" s="261" t="s">
        <v>110</v>
      </c>
      <c r="G6948" s="261" t="s">
        <v>124</v>
      </c>
      <c r="H6948" s="261" t="s">
        <v>6399</v>
      </c>
    </row>
    <row r="6949" spans="1:8" x14ac:dyDescent="0.2">
      <c r="A6949" t="s">
        <v>94</v>
      </c>
      <c r="B6949" s="261" t="s">
        <v>149</v>
      </c>
      <c r="C6949">
        <f>_xlfn.XLOOKUP(B6949,'2.1.trackMPD'!$R$7:$R$29,'2.1.trackMPD'!$T$7:$T$29)</f>
        <v>6</v>
      </c>
      <c r="D6949" s="261">
        <v>1</v>
      </c>
      <c r="E6949" s="261" t="s">
        <v>6396</v>
      </c>
      <c r="F6949" s="261" t="s">
        <v>110</v>
      </c>
      <c r="G6949" s="261" t="s">
        <v>140</v>
      </c>
      <c r="H6949" s="261" t="s">
        <v>6399</v>
      </c>
    </row>
    <row r="6950" spans="1:8" x14ac:dyDescent="0.2">
      <c r="A6950" t="s">
        <v>94</v>
      </c>
      <c r="B6950" s="261" t="s">
        <v>149</v>
      </c>
      <c r="C6950">
        <f>_xlfn.XLOOKUP(B6950,'2.1.trackMPD'!$R$7:$R$29,'2.1.trackMPD'!$T$7:$T$29)</f>
        <v>6</v>
      </c>
      <c r="D6950" s="261">
        <v>10</v>
      </c>
      <c r="E6950" s="261" t="s">
        <v>6396</v>
      </c>
      <c r="F6950" s="261" t="s">
        <v>110</v>
      </c>
      <c r="G6950" s="261" t="s">
        <v>124</v>
      </c>
      <c r="H6950" s="261" t="s">
        <v>6398</v>
      </c>
    </row>
    <row r="6951" spans="1:8" x14ac:dyDescent="0.2">
      <c r="A6951" t="s">
        <v>94</v>
      </c>
      <c r="B6951" s="261" t="s">
        <v>149</v>
      </c>
      <c r="C6951">
        <f>_xlfn.XLOOKUP(B6951,'2.1.trackMPD'!$R$7:$R$29,'2.1.trackMPD'!$T$7:$T$29)</f>
        <v>6</v>
      </c>
      <c r="D6951" s="261">
        <v>10</v>
      </c>
      <c r="E6951" s="261" t="s">
        <v>6396</v>
      </c>
      <c r="F6951" s="261" t="s">
        <v>110</v>
      </c>
      <c r="G6951" s="261" t="s">
        <v>140</v>
      </c>
      <c r="H6951" s="261" t="s">
        <v>6398</v>
      </c>
    </row>
    <row r="6952" spans="1:8" x14ac:dyDescent="0.2">
      <c r="A6952" t="s">
        <v>94</v>
      </c>
      <c r="B6952" s="261" t="s">
        <v>149</v>
      </c>
      <c r="C6952">
        <f>_xlfn.XLOOKUP(B6952,'2.1.trackMPD'!$R$7:$R$29,'2.1.trackMPD'!$T$7:$T$29)</f>
        <v>6</v>
      </c>
      <c r="D6952" s="261">
        <v>10</v>
      </c>
      <c r="E6952" s="261" t="s">
        <v>6396</v>
      </c>
      <c r="F6952" s="261" t="s">
        <v>111</v>
      </c>
      <c r="G6952" s="261" t="s">
        <v>124</v>
      </c>
      <c r="H6952" s="261" t="s">
        <v>6398</v>
      </c>
    </row>
    <row r="6953" spans="1:8" x14ac:dyDescent="0.2">
      <c r="A6953" t="s">
        <v>94</v>
      </c>
      <c r="B6953" s="261" t="s">
        <v>149</v>
      </c>
      <c r="C6953">
        <f>_xlfn.XLOOKUP(B6953,'2.1.trackMPD'!$R$7:$R$29,'2.1.trackMPD'!$T$7:$T$29)</f>
        <v>6</v>
      </c>
      <c r="D6953" s="261">
        <v>10</v>
      </c>
      <c r="E6953" s="261" t="s">
        <v>6396</v>
      </c>
      <c r="F6953" s="261" t="s">
        <v>111</v>
      </c>
      <c r="G6953" s="261" t="s">
        <v>140</v>
      </c>
      <c r="H6953" s="261" t="s">
        <v>6398</v>
      </c>
    </row>
    <row r="6954" spans="1:8" x14ac:dyDescent="0.2">
      <c r="A6954" t="s">
        <v>94</v>
      </c>
      <c r="B6954" s="261" t="s">
        <v>149</v>
      </c>
      <c r="C6954">
        <f>_xlfn.XLOOKUP(B6954,'2.1.trackMPD'!$R$7:$R$29,'2.1.trackMPD'!$T$7:$T$29)</f>
        <v>6</v>
      </c>
      <c r="D6954" s="261">
        <v>10</v>
      </c>
      <c r="E6954" s="261" t="s">
        <v>6396</v>
      </c>
      <c r="F6954" s="261" t="s">
        <v>110</v>
      </c>
      <c r="G6954" s="261" t="s">
        <v>124</v>
      </c>
      <c r="H6954" s="261" t="s">
        <v>6399</v>
      </c>
    </row>
    <row r="6955" spans="1:8" x14ac:dyDescent="0.2">
      <c r="A6955" t="s">
        <v>94</v>
      </c>
      <c r="B6955" s="261" t="s">
        <v>149</v>
      </c>
      <c r="C6955">
        <f>_xlfn.XLOOKUP(B6955,'2.1.trackMPD'!$R$7:$R$29,'2.1.trackMPD'!$T$7:$T$29)</f>
        <v>6</v>
      </c>
      <c r="D6955" s="261">
        <v>10</v>
      </c>
      <c r="E6955" s="261" t="s">
        <v>6396</v>
      </c>
      <c r="F6955" s="261" t="s">
        <v>110</v>
      </c>
      <c r="G6955" s="261" t="s">
        <v>140</v>
      </c>
      <c r="H6955" s="261" t="s">
        <v>6399</v>
      </c>
    </row>
    <row r="6956" spans="1:8" x14ac:dyDescent="0.2">
      <c r="A6956" t="s">
        <v>94</v>
      </c>
      <c r="B6956" s="261" t="s">
        <v>149</v>
      </c>
      <c r="C6956">
        <f>_xlfn.XLOOKUP(B6956,'2.1.trackMPD'!$R$7:$R$29,'2.1.trackMPD'!$T$7:$T$29)</f>
        <v>6</v>
      </c>
      <c r="D6956" s="261">
        <v>100</v>
      </c>
      <c r="E6956" s="261" t="s">
        <v>6396</v>
      </c>
      <c r="F6956" s="261" t="s">
        <v>110</v>
      </c>
      <c r="G6956" s="261" t="s">
        <v>124</v>
      </c>
      <c r="H6956" s="261" t="s">
        <v>6398</v>
      </c>
    </row>
    <row r="6957" spans="1:8" x14ac:dyDescent="0.2">
      <c r="A6957" t="s">
        <v>94</v>
      </c>
      <c r="B6957" s="261" t="s">
        <v>149</v>
      </c>
      <c r="C6957">
        <f>_xlfn.XLOOKUP(B6957,'2.1.trackMPD'!$R$7:$R$29,'2.1.trackMPD'!$T$7:$T$29)</f>
        <v>6</v>
      </c>
      <c r="D6957" s="261">
        <v>100</v>
      </c>
      <c r="E6957" s="261" t="s">
        <v>6396</v>
      </c>
      <c r="F6957" s="261" t="s">
        <v>110</v>
      </c>
      <c r="G6957" s="261" t="s">
        <v>140</v>
      </c>
      <c r="H6957" s="261" t="s">
        <v>6398</v>
      </c>
    </row>
    <row r="6958" spans="1:8" x14ac:dyDescent="0.2">
      <c r="A6958" t="s">
        <v>94</v>
      </c>
      <c r="B6958" s="261" t="s">
        <v>149</v>
      </c>
      <c r="C6958">
        <f>_xlfn.XLOOKUP(B6958,'2.1.trackMPD'!$R$7:$R$29,'2.1.trackMPD'!$T$7:$T$29)</f>
        <v>6</v>
      </c>
      <c r="D6958" s="261">
        <v>100</v>
      </c>
      <c r="E6958" s="261" t="s">
        <v>6396</v>
      </c>
      <c r="F6958" s="261" t="s">
        <v>111</v>
      </c>
      <c r="G6958" s="261" t="s">
        <v>124</v>
      </c>
      <c r="H6958" s="261" t="s">
        <v>6398</v>
      </c>
    </row>
    <row r="6959" spans="1:8" x14ac:dyDescent="0.2">
      <c r="A6959" t="s">
        <v>94</v>
      </c>
      <c r="B6959" s="261" t="s">
        <v>149</v>
      </c>
      <c r="C6959">
        <f>_xlfn.XLOOKUP(B6959,'2.1.trackMPD'!$R$7:$R$29,'2.1.trackMPD'!$T$7:$T$29)</f>
        <v>6</v>
      </c>
      <c r="D6959" s="261">
        <v>100</v>
      </c>
      <c r="E6959" s="261" t="s">
        <v>6396</v>
      </c>
      <c r="F6959" s="261" t="s">
        <v>111</v>
      </c>
      <c r="G6959" s="261" t="s">
        <v>140</v>
      </c>
      <c r="H6959" s="261" t="s">
        <v>6398</v>
      </c>
    </row>
    <row r="6960" spans="1:8" x14ac:dyDescent="0.2">
      <c r="A6960" t="s">
        <v>94</v>
      </c>
      <c r="B6960" s="261" t="s">
        <v>149</v>
      </c>
      <c r="C6960">
        <f>_xlfn.XLOOKUP(B6960,'2.1.trackMPD'!$R$7:$R$29,'2.1.trackMPD'!$T$7:$T$29)</f>
        <v>6</v>
      </c>
      <c r="D6960" s="261">
        <v>100</v>
      </c>
      <c r="E6960" s="261" t="s">
        <v>6396</v>
      </c>
      <c r="F6960" s="261" t="s">
        <v>110</v>
      </c>
      <c r="G6960" s="261" t="s">
        <v>124</v>
      </c>
      <c r="H6960" s="261" t="s">
        <v>6399</v>
      </c>
    </row>
    <row r="6961" spans="1:8" x14ac:dyDescent="0.2">
      <c r="A6961" t="s">
        <v>94</v>
      </c>
      <c r="B6961" s="261" t="s">
        <v>149</v>
      </c>
      <c r="C6961">
        <f>_xlfn.XLOOKUP(B6961,'2.1.trackMPD'!$R$7:$R$29,'2.1.trackMPD'!$T$7:$T$29)</f>
        <v>6</v>
      </c>
      <c r="D6961" s="261">
        <v>100</v>
      </c>
      <c r="E6961" s="261" t="s">
        <v>6396</v>
      </c>
      <c r="F6961" s="261" t="s">
        <v>110</v>
      </c>
      <c r="G6961" s="261" t="s">
        <v>140</v>
      </c>
      <c r="H6961" s="261" t="s">
        <v>6399</v>
      </c>
    </row>
    <row r="6962" spans="1:8" x14ac:dyDescent="0.2">
      <c r="A6962" t="s">
        <v>94</v>
      </c>
      <c r="B6962" s="261" t="s">
        <v>149</v>
      </c>
      <c r="C6962">
        <f>_xlfn.XLOOKUP(B6962,'2.1.trackMPD'!$R$7:$R$29,'2.1.trackMPD'!$T$7:$T$29)</f>
        <v>6</v>
      </c>
      <c r="D6962" s="261">
        <v>1000</v>
      </c>
      <c r="E6962" s="261" t="s">
        <v>6396</v>
      </c>
      <c r="F6962" s="261" t="s">
        <v>110</v>
      </c>
      <c r="G6962" s="261" t="s">
        <v>124</v>
      </c>
      <c r="H6962" s="261" t="s">
        <v>6398</v>
      </c>
    </row>
    <row r="6963" spans="1:8" x14ac:dyDescent="0.2">
      <c r="A6963" t="s">
        <v>94</v>
      </c>
      <c r="B6963" s="261" t="s">
        <v>149</v>
      </c>
      <c r="C6963">
        <f>_xlfn.XLOOKUP(B6963,'2.1.trackMPD'!$R$7:$R$29,'2.1.trackMPD'!$T$7:$T$29)</f>
        <v>6</v>
      </c>
      <c r="D6963" s="261">
        <v>1000</v>
      </c>
      <c r="E6963" s="261" t="s">
        <v>6396</v>
      </c>
      <c r="F6963" s="261" t="s">
        <v>110</v>
      </c>
      <c r="G6963" s="261" t="s">
        <v>140</v>
      </c>
      <c r="H6963" s="261" t="s">
        <v>6398</v>
      </c>
    </row>
    <row r="6964" spans="1:8" x14ac:dyDescent="0.2">
      <c r="A6964" t="s">
        <v>94</v>
      </c>
      <c r="B6964" s="261" t="s">
        <v>149</v>
      </c>
      <c r="C6964">
        <f>_xlfn.XLOOKUP(B6964,'2.1.trackMPD'!$R$7:$R$29,'2.1.trackMPD'!$T$7:$T$29)</f>
        <v>6</v>
      </c>
      <c r="D6964" s="261">
        <v>1000</v>
      </c>
      <c r="E6964" s="261" t="s">
        <v>6396</v>
      </c>
      <c r="F6964" s="261" t="s">
        <v>111</v>
      </c>
      <c r="G6964" s="261" t="s">
        <v>124</v>
      </c>
      <c r="H6964" s="261" t="s">
        <v>6398</v>
      </c>
    </row>
    <row r="6965" spans="1:8" x14ac:dyDescent="0.2">
      <c r="A6965" t="s">
        <v>94</v>
      </c>
      <c r="B6965" s="261" t="s">
        <v>149</v>
      </c>
      <c r="C6965">
        <f>_xlfn.XLOOKUP(B6965,'2.1.trackMPD'!$R$7:$R$29,'2.1.trackMPD'!$T$7:$T$29)</f>
        <v>6</v>
      </c>
      <c r="D6965" s="261">
        <v>1000</v>
      </c>
      <c r="E6965" s="261" t="s">
        <v>6396</v>
      </c>
      <c r="F6965" s="261" t="s">
        <v>111</v>
      </c>
      <c r="G6965" s="261" t="s">
        <v>140</v>
      </c>
      <c r="H6965" s="261" t="s">
        <v>6398</v>
      </c>
    </row>
    <row r="6966" spans="1:8" x14ac:dyDescent="0.2">
      <c r="A6966" t="s">
        <v>94</v>
      </c>
      <c r="B6966" s="261" t="s">
        <v>149</v>
      </c>
      <c r="C6966">
        <f>_xlfn.XLOOKUP(B6966,'2.1.trackMPD'!$R$7:$R$29,'2.1.trackMPD'!$T$7:$T$29)</f>
        <v>6</v>
      </c>
      <c r="D6966" s="261">
        <v>1000</v>
      </c>
      <c r="E6966" s="261" t="s">
        <v>6396</v>
      </c>
      <c r="F6966" s="261" t="s">
        <v>110</v>
      </c>
      <c r="G6966" s="261" t="s">
        <v>124</v>
      </c>
      <c r="H6966" s="261" t="s">
        <v>6399</v>
      </c>
    </row>
    <row r="6967" spans="1:8" x14ac:dyDescent="0.2">
      <c r="A6967" t="s">
        <v>94</v>
      </c>
      <c r="B6967" s="261" t="s">
        <v>149</v>
      </c>
      <c r="C6967">
        <f>_xlfn.XLOOKUP(B6967,'2.1.trackMPD'!$R$7:$R$29,'2.1.trackMPD'!$T$7:$T$29)</f>
        <v>6</v>
      </c>
      <c r="D6967" s="261">
        <v>1000</v>
      </c>
      <c r="E6967" s="261" t="s">
        <v>6396</v>
      </c>
      <c r="F6967" s="261" t="s">
        <v>110</v>
      </c>
      <c r="G6967" s="261" t="s">
        <v>140</v>
      </c>
      <c r="H6967" s="261" t="s">
        <v>6399</v>
      </c>
    </row>
    <row r="6968" spans="1:8" x14ac:dyDescent="0.2">
      <c r="A6968" t="s">
        <v>94</v>
      </c>
      <c r="B6968" s="261" t="s">
        <v>149</v>
      </c>
      <c r="C6968">
        <f>_xlfn.XLOOKUP(B6968,'2.1.trackMPD'!$R$7:$R$29,'2.1.trackMPD'!$T$7:$T$29)</f>
        <v>6</v>
      </c>
      <c r="D6968" s="261">
        <v>5000</v>
      </c>
      <c r="E6968" s="261" t="s">
        <v>6396</v>
      </c>
      <c r="F6968" s="261" t="s">
        <v>110</v>
      </c>
      <c r="G6968" s="261" t="s">
        <v>124</v>
      </c>
      <c r="H6968" s="261" t="s">
        <v>6398</v>
      </c>
    </row>
    <row r="6969" spans="1:8" x14ac:dyDescent="0.2">
      <c r="A6969" t="s">
        <v>94</v>
      </c>
      <c r="B6969" s="261" t="s">
        <v>149</v>
      </c>
      <c r="C6969">
        <f>_xlfn.XLOOKUP(B6969,'2.1.trackMPD'!$R$7:$R$29,'2.1.trackMPD'!$T$7:$T$29)</f>
        <v>6</v>
      </c>
      <c r="D6969" s="261">
        <v>5000</v>
      </c>
      <c r="E6969" s="261" t="s">
        <v>6396</v>
      </c>
      <c r="F6969" s="261" t="s">
        <v>110</v>
      </c>
      <c r="G6969" s="261" t="s">
        <v>140</v>
      </c>
      <c r="H6969" s="261" t="s">
        <v>6398</v>
      </c>
    </row>
    <row r="6970" spans="1:8" x14ac:dyDescent="0.2">
      <c r="A6970" t="s">
        <v>94</v>
      </c>
      <c r="B6970" s="261" t="s">
        <v>149</v>
      </c>
      <c r="C6970">
        <f>_xlfn.XLOOKUP(B6970,'2.1.trackMPD'!$R$7:$R$29,'2.1.trackMPD'!$T$7:$T$29)</f>
        <v>6</v>
      </c>
      <c r="D6970" s="261">
        <v>5000</v>
      </c>
      <c r="E6970" s="261" t="s">
        <v>6396</v>
      </c>
      <c r="F6970" s="261" t="s">
        <v>111</v>
      </c>
      <c r="G6970" s="261" t="s">
        <v>124</v>
      </c>
      <c r="H6970" s="261" t="s">
        <v>6398</v>
      </c>
    </row>
    <row r="6971" spans="1:8" x14ac:dyDescent="0.2">
      <c r="A6971" t="s">
        <v>94</v>
      </c>
      <c r="B6971" s="261" t="s">
        <v>149</v>
      </c>
      <c r="C6971">
        <f>_xlfn.XLOOKUP(B6971,'2.1.trackMPD'!$R$7:$R$29,'2.1.trackMPD'!$T$7:$T$29)</f>
        <v>6</v>
      </c>
      <c r="D6971" s="261">
        <v>5000</v>
      </c>
      <c r="E6971" s="261" t="s">
        <v>6396</v>
      </c>
      <c r="F6971" s="261" t="s">
        <v>111</v>
      </c>
      <c r="G6971" s="261" t="s">
        <v>140</v>
      </c>
      <c r="H6971" s="261" t="s">
        <v>6398</v>
      </c>
    </row>
    <row r="6972" spans="1:8" x14ac:dyDescent="0.2">
      <c r="A6972" t="s">
        <v>94</v>
      </c>
      <c r="B6972" s="261" t="s">
        <v>149</v>
      </c>
      <c r="C6972">
        <f>_xlfn.XLOOKUP(B6972,'2.1.trackMPD'!$R$7:$R$29,'2.1.trackMPD'!$T$7:$T$29)</f>
        <v>6</v>
      </c>
      <c r="D6972" s="261">
        <v>5000</v>
      </c>
      <c r="E6972" s="261" t="s">
        <v>6396</v>
      </c>
      <c r="F6972" s="261" t="s">
        <v>110</v>
      </c>
      <c r="G6972" s="261" t="s">
        <v>124</v>
      </c>
      <c r="H6972" s="261" t="s">
        <v>6399</v>
      </c>
    </row>
    <row r="6973" spans="1:8" x14ac:dyDescent="0.2">
      <c r="A6973" t="s">
        <v>94</v>
      </c>
      <c r="B6973" s="261" t="s">
        <v>149</v>
      </c>
      <c r="C6973">
        <f>_xlfn.XLOOKUP(B6973,'2.1.trackMPD'!$R$7:$R$29,'2.1.trackMPD'!$T$7:$T$29)</f>
        <v>6</v>
      </c>
      <c r="D6973" s="261">
        <v>5000</v>
      </c>
      <c r="E6973" s="261" t="s">
        <v>6396</v>
      </c>
      <c r="F6973" s="261" t="s">
        <v>110</v>
      </c>
      <c r="G6973" s="261" t="s">
        <v>140</v>
      </c>
      <c r="H6973" s="261" t="s">
        <v>6399</v>
      </c>
    </row>
    <row r="6974" spans="1:8" x14ac:dyDescent="0.2">
      <c r="A6974" t="s">
        <v>94</v>
      </c>
      <c r="B6974" s="261" t="s">
        <v>149</v>
      </c>
      <c r="C6974">
        <f>_xlfn.XLOOKUP(B6974,'2.1.trackMPD'!$R$7:$R$29,'2.1.trackMPD'!$T$7:$T$29)</f>
        <v>6</v>
      </c>
      <c r="D6974" s="261">
        <v>1</v>
      </c>
      <c r="E6974" s="261" t="s">
        <v>6400</v>
      </c>
      <c r="F6974" s="261" t="s">
        <v>110</v>
      </c>
      <c r="G6974" s="261" t="s">
        <v>124</v>
      </c>
      <c r="H6974" s="261" t="s">
        <v>6398</v>
      </c>
    </row>
    <row r="6975" spans="1:8" x14ac:dyDescent="0.2">
      <c r="A6975" t="s">
        <v>94</v>
      </c>
      <c r="B6975" s="261" t="s">
        <v>149</v>
      </c>
      <c r="C6975">
        <f>_xlfn.XLOOKUP(B6975,'2.1.trackMPD'!$R$7:$R$29,'2.1.trackMPD'!$T$7:$T$29)</f>
        <v>6</v>
      </c>
      <c r="D6975" s="261">
        <v>1</v>
      </c>
      <c r="E6975" s="261" t="s">
        <v>6400</v>
      </c>
      <c r="F6975" s="261" t="s">
        <v>110</v>
      </c>
      <c r="G6975" s="261" t="s">
        <v>140</v>
      </c>
      <c r="H6975" s="261" t="s">
        <v>6398</v>
      </c>
    </row>
    <row r="6976" spans="1:8" x14ac:dyDescent="0.2">
      <c r="A6976" t="s">
        <v>94</v>
      </c>
      <c r="B6976" s="261" t="s">
        <v>149</v>
      </c>
      <c r="C6976">
        <f>_xlfn.XLOOKUP(B6976,'2.1.trackMPD'!$R$7:$R$29,'2.1.trackMPD'!$T$7:$T$29)</f>
        <v>6</v>
      </c>
      <c r="D6976" s="261">
        <v>1</v>
      </c>
      <c r="E6976" s="261" t="s">
        <v>6400</v>
      </c>
      <c r="F6976" s="261" t="s">
        <v>111</v>
      </c>
      <c r="G6976" s="261" t="s">
        <v>124</v>
      </c>
      <c r="H6976" s="261" t="s">
        <v>6398</v>
      </c>
    </row>
    <row r="6977" spans="1:8" x14ac:dyDescent="0.2">
      <c r="A6977" t="s">
        <v>94</v>
      </c>
      <c r="B6977" s="261" t="s">
        <v>149</v>
      </c>
      <c r="C6977">
        <f>_xlfn.XLOOKUP(B6977,'2.1.trackMPD'!$R$7:$R$29,'2.1.trackMPD'!$T$7:$T$29)</f>
        <v>6</v>
      </c>
      <c r="D6977" s="261">
        <v>1</v>
      </c>
      <c r="E6977" s="261" t="s">
        <v>6400</v>
      </c>
      <c r="F6977" s="261" t="s">
        <v>111</v>
      </c>
      <c r="G6977" s="261" t="s">
        <v>140</v>
      </c>
      <c r="H6977" s="261" t="s">
        <v>6398</v>
      </c>
    </row>
    <row r="6978" spans="1:8" x14ac:dyDescent="0.2">
      <c r="A6978" t="s">
        <v>94</v>
      </c>
      <c r="B6978" s="261" t="s">
        <v>149</v>
      </c>
      <c r="C6978">
        <f>_xlfn.XLOOKUP(B6978,'2.1.trackMPD'!$R$7:$R$29,'2.1.trackMPD'!$T$7:$T$29)</f>
        <v>6</v>
      </c>
      <c r="D6978" s="261">
        <v>1</v>
      </c>
      <c r="E6978" s="261" t="s">
        <v>6400</v>
      </c>
      <c r="F6978" s="261" t="s">
        <v>110</v>
      </c>
      <c r="G6978" s="261" t="s">
        <v>124</v>
      </c>
      <c r="H6978" s="261" t="s">
        <v>6399</v>
      </c>
    </row>
    <row r="6979" spans="1:8" x14ac:dyDescent="0.2">
      <c r="A6979" t="s">
        <v>94</v>
      </c>
      <c r="B6979" s="261" t="s">
        <v>149</v>
      </c>
      <c r="C6979">
        <f>_xlfn.XLOOKUP(B6979,'2.1.trackMPD'!$R$7:$R$29,'2.1.trackMPD'!$T$7:$T$29)</f>
        <v>6</v>
      </c>
      <c r="D6979" s="261">
        <v>1</v>
      </c>
      <c r="E6979" s="261" t="s">
        <v>6400</v>
      </c>
      <c r="F6979" s="261" t="s">
        <v>110</v>
      </c>
      <c r="G6979" s="261" t="s">
        <v>140</v>
      </c>
      <c r="H6979" s="261" t="s">
        <v>6399</v>
      </c>
    </row>
    <row r="6980" spans="1:8" x14ac:dyDescent="0.2">
      <c r="A6980" t="s">
        <v>94</v>
      </c>
      <c r="B6980" s="261" t="s">
        <v>149</v>
      </c>
      <c r="C6980">
        <f>_xlfn.XLOOKUP(B6980,'2.1.trackMPD'!$R$7:$R$29,'2.1.trackMPD'!$T$7:$T$29)</f>
        <v>6</v>
      </c>
      <c r="D6980" s="261">
        <v>10</v>
      </c>
      <c r="E6980" s="261" t="s">
        <v>6400</v>
      </c>
      <c r="F6980" s="261" t="s">
        <v>110</v>
      </c>
      <c r="G6980" s="261" t="s">
        <v>124</v>
      </c>
      <c r="H6980" s="261" t="s">
        <v>6398</v>
      </c>
    </row>
    <row r="6981" spans="1:8" x14ac:dyDescent="0.2">
      <c r="A6981" t="s">
        <v>94</v>
      </c>
      <c r="B6981" s="261" t="s">
        <v>149</v>
      </c>
      <c r="C6981">
        <f>_xlfn.XLOOKUP(B6981,'2.1.trackMPD'!$R$7:$R$29,'2.1.trackMPD'!$T$7:$T$29)</f>
        <v>6</v>
      </c>
      <c r="D6981" s="261">
        <v>10</v>
      </c>
      <c r="E6981" s="261" t="s">
        <v>6400</v>
      </c>
      <c r="F6981" s="261" t="s">
        <v>110</v>
      </c>
      <c r="G6981" s="261" t="s">
        <v>140</v>
      </c>
      <c r="H6981" s="261" t="s">
        <v>6398</v>
      </c>
    </row>
    <row r="6982" spans="1:8" x14ac:dyDescent="0.2">
      <c r="A6982" t="s">
        <v>94</v>
      </c>
      <c r="B6982" s="261" t="s">
        <v>149</v>
      </c>
      <c r="C6982">
        <f>_xlfn.XLOOKUP(B6982,'2.1.trackMPD'!$R$7:$R$29,'2.1.trackMPD'!$T$7:$T$29)</f>
        <v>6</v>
      </c>
      <c r="D6982" s="261">
        <v>10</v>
      </c>
      <c r="E6982" s="261" t="s">
        <v>6400</v>
      </c>
      <c r="F6982" s="261" t="s">
        <v>111</v>
      </c>
      <c r="G6982" s="261" t="s">
        <v>124</v>
      </c>
      <c r="H6982" s="261" t="s">
        <v>6398</v>
      </c>
    </row>
    <row r="6983" spans="1:8" x14ac:dyDescent="0.2">
      <c r="A6983" t="s">
        <v>94</v>
      </c>
      <c r="B6983" s="261" t="s">
        <v>149</v>
      </c>
      <c r="C6983">
        <f>_xlfn.XLOOKUP(B6983,'2.1.trackMPD'!$R$7:$R$29,'2.1.trackMPD'!$T$7:$T$29)</f>
        <v>6</v>
      </c>
      <c r="D6983" s="261">
        <v>10</v>
      </c>
      <c r="E6983" s="261" t="s">
        <v>6400</v>
      </c>
      <c r="F6983" s="261" t="s">
        <v>111</v>
      </c>
      <c r="G6983" s="261" t="s">
        <v>140</v>
      </c>
      <c r="H6983" s="261" t="s">
        <v>6398</v>
      </c>
    </row>
    <row r="6984" spans="1:8" x14ac:dyDescent="0.2">
      <c r="A6984" t="s">
        <v>94</v>
      </c>
      <c r="B6984" s="261" t="s">
        <v>149</v>
      </c>
      <c r="C6984">
        <f>_xlfn.XLOOKUP(B6984,'2.1.trackMPD'!$R$7:$R$29,'2.1.trackMPD'!$T$7:$T$29)</f>
        <v>6</v>
      </c>
      <c r="D6984" s="261">
        <v>10</v>
      </c>
      <c r="E6984" s="261" t="s">
        <v>6400</v>
      </c>
      <c r="F6984" s="261" t="s">
        <v>110</v>
      </c>
      <c r="G6984" s="261" t="s">
        <v>124</v>
      </c>
      <c r="H6984" s="261" t="s">
        <v>6399</v>
      </c>
    </row>
    <row r="6985" spans="1:8" x14ac:dyDescent="0.2">
      <c r="A6985" t="s">
        <v>94</v>
      </c>
      <c r="B6985" s="261" t="s">
        <v>149</v>
      </c>
      <c r="C6985">
        <f>_xlfn.XLOOKUP(B6985,'2.1.trackMPD'!$R$7:$R$29,'2.1.trackMPD'!$T$7:$T$29)</f>
        <v>6</v>
      </c>
      <c r="D6985" s="261">
        <v>10</v>
      </c>
      <c r="E6985" s="261" t="s">
        <v>6400</v>
      </c>
      <c r="F6985" s="261" t="s">
        <v>110</v>
      </c>
      <c r="G6985" s="261" t="s">
        <v>140</v>
      </c>
      <c r="H6985" s="261" t="s">
        <v>6399</v>
      </c>
    </row>
    <row r="6986" spans="1:8" x14ac:dyDescent="0.2">
      <c r="A6986" t="s">
        <v>94</v>
      </c>
      <c r="B6986" s="261" t="s">
        <v>149</v>
      </c>
      <c r="C6986">
        <f>_xlfn.XLOOKUP(B6986,'2.1.trackMPD'!$R$7:$R$29,'2.1.trackMPD'!$T$7:$T$29)</f>
        <v>6</v>
      </c>
      <c r="D6986" s="261">
        <v>100</v>
      </c>
      <c r="E6986" s="261" t="s">
        <v>6400</v>
      </c>
      <c r="F6986" s="261" t="s">
        <v>110</v>
      </c>
      <c r="G6986" s="261" t="s">
        <v>124</v>
      </c>
      <c r="H6986" s="261" t="s">
        <v>6398</v>
      </c>
    </row>
    <row r="6987" spans="1:8" x14ac:dyDescent="0.2">
      <c r="A6987" t="s">
        <v>94</v>
      </c>
      <c r="B6987" s="261" t="s">
        <v>149</v>
      </c>
      <c r="C6987">
        <f>_xlfn.XLOOKUP(B6987,'2.1.trackMPD'!$R$7:$R$29,'2.1.trackMPD'!$T$7:$T$29)</f>
        <v>6</v>
      </c>
      <c r="D6987" s="261">
        <v>100</v>
      </c>
      <c r="E6987" s="261" t="s">
        <v>6400</v>
      </c>
      <c r="F6987" s="261" t="s">
        <v>110</v>
      </c>
      <c r="G6987" s="261" t="s">
        <v>140</v>
      </c>
      <c r="H6987" s="261" t="s">
        <v>6398</v>
      </c>
    </row>
    <row r="6988" spans="1:8" x14ac:dyDescent="0.2">
      <c r="A6988" t="s">
        <v>94</v>
      </c>
      <c r="B6988" s="261" t="s">
        <v>149</v>
      </c>
      <c r="C6988">
        <f>_xlfn.XLOOKUP(B6988,'2.1.trackMPD'!$R$7:$R$29,'2.1.trackMPD'!$T$7:$T$29)</f>
        <v>6</v>
      </c>
      <c r="D6988" s="261">
        <v>100</v>
      </c>
      <c r="E6988" s="261" t="s">
        <v>6400</v>
      </c>
      <c r="F6988" s="261" t="s">
        <v>111</v>
      </c>
      <c r="G6988" s="261" t="s">
        <v>124</v>
      </c>
      <c r="H6988" s="261" t="s">
        <v>6398</v>
      </c>
    </row>
    <row r="6989" spans="1:8" x14ac:dyDescent="0.2">
      <c r="A6989" t="s">
        <v>94</v>
      </c>
      <c r="B6989" s="261" t="s">
        <v>149</v>
      </c>
      <c r="C6989">
        <f>_xlfn.XLOOKUP(B6989,'2.1.trackMPD'!$R$7:$R$29,'2.1.trackMPD'!$T$7:$T$29)</f>
        <v>6</v>
      </c>
      <c r="D6989" s="261">
        <v>100</v>
      </c>
      <c r="E6989" s="261" t="s">
        <v>6400</v>
      </c>
      <c r="F6989" s="261" t="s">
        <v>111</v>
      </c>
      <c r="G6989" s="261" t="s">
        <v>140</v>
      </c>
      <c r="H6989" s="261" t="s">
        <v>6398</v>
      </c>
    </row>
    <row r="6990" spans="1:8" x14ac:dyDescent="0.2">
      <c r="A6990" t="s">
        <v>94</v>
      </c>
      <c r="B6990" s="261" t="s">
        <v>149</v>
      </c>
      <c r="C6990">
        <f>_xlfn.XLOOKUP(B6990,'2.1.trackMPD'!$R$7:$R$29,'2.1.trackMPD'!$T$7:$T$29)</f>
        <v>6</v>
      </c>
      <c r="D6990" s="261">
        <v>100</v>
      </c>
      <c r="E6990" s="261" t="s">
        <v>6400</v>
      </c>
      <c r="F6990" s="261" t="s">
        <v>110</v>
      </c>
      <c r="G6990" s="261" t="s">
        <v>124</v>
      </c>
      <c r="H6990" s="261" t="s">
        <v>6399</v>
      </c>
    </row>
    <row r="6991" spans="1:8" x14ac:dyDescent="0.2">
      <c r="A6991" t="s">
        <v>94</v>
      </c>
      <c r="B6991" s="261" t="s">
        <v>149</v>
      </c>
      <c r="C6991">
        <f>_xlfn.XLOOKUP(B6991,'2.1.trackMPD'!$R$7:$R$29,'2.1.trackMPD'!$T$7:$T$29)</f>
        <v>6</v>
      </c>
      <c r="D6991" s="261">
        <v>100</v>
      </c>
      <c r="E6991" s="261" t="s">
        <v>6400</v>
      </c>
      <c r="F6991" s="261" t="s">
        <v>110</v>
      </c>
      <c r="G6991" s="261" t="s">
        <v>140</v>
      </c>
      <c r="H6991" s="261" t="s">
        <v>6399</v>
      </c>
    </row>
    <row r="6992" spans="1:8" x14ac:dyDescent="0.2">
      <c r="A6992" t="s">
        <v>94</v>
      </c>
      <c r="B6992" s="261" t="s">
        <v>149</v>
      </c>
      <c r="C6992">
        <f>_xlfn.XLOOKUP(B6992,'2.1.trackMPD'!$R$7:$R$29,'2.1.trackMPD'!$T$7:$T$29)</f>
        <v>6</v>
      </c>
      <c r="D6992" s="261">
        <v>1000</v>
      </c>
      <c r="E6992" s="261" t="s">
        <v>6400</v>
      </c>
      <c r="F6992" s="261" t="s">
        <v>110</v>
      </c>
      <c r="G6992" s="261" t="s">
        <v>124</v>
      </c>
      <c r="H6992" s="261" t="s">
        <v>6398</v>
      </c>
    </row>
    <row r="6993" spans="1:8" x14ac:dyDescent="0.2">
      <c r="A6993" t="s">
        <v>94</v>
      </c>
      <c r="B6993" s="261" t="s">
        <v>149</v>
      </c>
      <c r="C6993">
        <f>_xlfn.XLOOKUP(B6993,'2.1.trackMPD'!$R$7:$R$29,'2.1.trackMPD'!$T$7:$T$29)</f>
        <v>6</v>
      </c>
      <c r="D6993" s="261">
        <v>1000</v>
      </c>
      <c r="E6993" s="261" t="s">
        <v>6400</v>
      </c>
      <c r="F6993" s="261" t="s">
        <v>110</v>
      </c>
      <c r="G6993" s="261" t="s">
        <v>140</v>
      </c>
      <c r="H6993" s="261" t="s">
        <v>6398</v>
      </c>
    </row>
    <row r="6994" spans="1:8" x14ac:dyDescent="0.2">
      <c r="A6994" t="s">
        <v>94</v>
      </c>
      <c r="B6994" s="261" t="s">
        <v>149</v>
      </c>
      <c r="C6994">
        <f>_xlfn.XLOOKUP(B6994,'2.1.trackMPD'!$R$7:$R$29,'2.1.trackMPD'!$T$7:$T$29)</f>
        <v>6</v>
      </c>
      <c r="D6994" s="261">
        <v>1000</v>
      </c>
      <c r="E6994" s="261" t="s">
        <v>6400</v>
      </c>
      <c r="F6994" s="261" t="s">
        <v>111</v>
      </c>
      <c r="G6994" s="261" t="s">
        <v>124</v>
      </c>
      <c r="H6994" s="261" t="s">
        <v>6398</v>
      </c>
    </row>
    <row r="6995" spans="1:8" x14ac:dyDescent="0.2">
      <c r="A6995" t="s">
        <v>94</v>
      </c>
      <c r="B6995" s="261" t="s">
        <v>149</v>
      </c>
      <c r="C6995">
        <f>_xlfn.XLOOKUP(B6995,'2.1.trackMPD'!$R$7:$R$29,'2.1.trackMPD'!$T$7:$T$29)</f>
        <v>6</v>
      </c>
      <c r="D6995" s="261">
        <v>1000</v>
      </c>
      <c r="E6995" s="261" t="s">
        <v>6400</v>
      </c>
      <c r="F6995" s="261" t="s">
        <v>111</v>
      </c>
      <c r="G6995" s="261" t="s">
        <v>140</v>
      </c>
      <c r="H6995" s="261" t="s">
        <v>6398</v>
      </c>
    </row>
    <row r="6996" spans="1:8" x14ac:dyDescent="0.2">
      <c r="A6996" t="s">
        <v>94</v>
      </c>
      <c r="B6996" s="261" t="s">
        <v>149</v>
      </c>
      <c r="C6996">
        <f>_xlfn.XLOOKUP(B6996,'2.1.trackMPD'!$R$7:$R$29,'2.1.trackMPD'!$T$7:$T$29)</f>
        <v>6</v>
      </c>
      <c r="D6996" s="261">
        <v>1000</v>
      </c>
      <c r="E6996" s="261" t="s">
        <v>6400</v>
      </c>
      <c r="F6996" s="261" t="s">
        <v>110</v>
      </c>
      <c r="G6996" s="261" t="s">
        <v>124</v>
      </c>
      <c r="H6996" s="261" t="s">
        <v>6399</v>
      </c>
    </row>
    <row r="6997" spans="1:8" x14ac:dyDescent="0.2">
      <c r="A6997" t="s">
        <v>94</v>
      </c>
      <c r="B6997" s="261" t="s">
        <v>149</v>
      </c>
      <c r="C6997">
        <f>_xlfn.XLOOKUP(B6997,'2.1.trackMPD'!$R$7:$R$29,'2.1.trackMPD'!$T$7:$T$29)</f>
        <v>6</v>
      </c>
      <c r="D6997" s="261">
        <v>1000</v>
      </c>
      <c r="E6997" s="261" t="s">
        <v>6400</v>
      </c>
      <c r="F6997" s="261" t="s">
        <v>110</v>
      </c>
      <c r="G6997" s="261" t="s">
        <v>140</v>
      </c>
      <c r="H6997" s="261" t="s">
        <v>6399</v>
      </c>
    </row>
    <row r="6998" spans="1:8" x14ac:dyDescent="0.2">
      <c r="A6998" t="s">
        <v>94</v>
      </c>
      <c r="B6998" s="261" t="s">
        <v>149</v>
      </c>
      <c r="C6998">
        <f>_xlfn.XLOOKUP(B6998,'2.1.trackMPD'!$R$7:$R$29,'2.1.trackMPD'!$T$7:$T$29)</f>
        <v>6</v>
      </c>
      <c r="D6998" s="261">
        <v>5000</v>
      </c>
      <c r="E6998" s="261" t="s">
        <v>6400</v>
      </c>
      <c r="F6998" s="261" t="s">
        <v>110</v>
      </c>
      <c r="G6998" s="261" t="s">
        <v>124</v>
      </c>
      <c r="H6998" s="261" t="s">
        <v>6398</v>
      </c>
    </row>
    <row r="6999" spans="1:8" x14ac:dyDescent="0.2">
      <c r="A6999" t="s">
        <v>94</v>
      </c>
      <c r="B6999" s="261" t="s">
        <v>149</v>
      </c>
      <c r="C6999">
        <f>_xlfn.XLOOKUP(B6999,'2.1.trackMPD'!$R$7:$R$29,'2.1.trackMPD'!$T$7:$T$29)</f>
        <v>6</v>
      </c>
      <c r="D6999" s="261">
        <v>5000</v>
      </c>
      <c r="E6999" s="261" t="s">
        <v>6400</v>
      </c>
      <c r="F6999" s="261" t="s">
        <v>110</v>
      </c>
      <c r="G6999" s="261" t="s">
        <v>140</v>
      </c>
      <c r="H6999" s="261" t="s">
        <v>6398</v>
      </c>
    </row>
    <row r="7000" spans="1:8" x14ac:dyDescent="0.2">
      <c r="A7000" t="s">
        <v>94</v>
      </c>
      <c r="B7000" s="261" t="s">
        <v>149</v>
      </c>
      <c r="C7000">
        <f>_xlfn.XLOOKUP(B7000,'2.1.trackMPD'!$R$7:$R$29,'2.1.trackMPD'!$T$7:$T$29)</f>
        <v>6</v>
      </c>
      <c r="D7000" s="261">
        <v>5000</v>
      </c>
      <c r="E7000" s="261" t="s">
        <v>6400</v>
      </c>
      <c r="F7000" s="261" t="s">
        <v>111</v>
      </c>
      <c r="G7000" s="261" t="s">
        <v>124</v>
      </c>
      <c r="H7000" s="261" t="s">
        <v>6398</v>
      </c>
    </row>
    <row r="7001" spans="1:8" x14ac:dyDescent="0.2">
      <c r="A7001" t="s">
        <v>94</v>
      </c>
      <c r="B7001" s="261" t="s">
        <v>149</v>
      </c>
      <c r="C7001">
        <f>_xlfn.XLOOKUP(B7001,'2.1.trackMPD'!$R$7:$R$29,'2.1.trackMPD'!$T$7:$T$29)</f>
        <v>6</v>
      </c>
      <c r="D7001" s="261">
        <v>5000</v>
      </c>
      <c r="E7001" s="261" t="s">
        <v>6400</v>
      </c>
      <c r="F7001" s="261" t="s">
        <v>111</v>
      </c>
      <c r="G7001" s="261" t="s">
        <v>140</v>
      </c>
      <c r="H7001" s="261" t="s">
        <v>6398</v>
      </c>
    </row>
    <row r="7002" spans="1:8" x14ac:dyDescent="0.2">
      <c r="A7002" t="s">
        <v>94</v>
      </c>
      <c r="B7002" s="261" t="s">
        <v>149</v>
      </c>
      <c r="C7002">
        <f>_xlfn.XLOOKUP(B7002,'2.1.trackMPD'!$R$7:$R$29,'2.1.trackMPD'!$T$7:$T$29)</f>
        <v>6</v>
      </c>
      <c r="D7002" s="261">
        <v>5000</v>
      </c>
      <c r="E7002" s="261" t="s">
        <v>6400</v>
      </c>
      <c r="F7002" s="261" t="s">
        <v>110</v>
      </c>
      <c r="G7002" s="261" t="s">
        <v>124</v>
      </c>
      <c r="H7002" s="261" t="s">
        <v>6399</v>
      </c>
    </row>
    <row r="7003" spans="1:8" x14ac:dyDescent="0.2">
      <c r="A7003" t="s">
        <v>94</v>
      </c>
      <c r="B7003" s="261" t="s">
        <v>149</v>
      </c>
      <c r="C7003">
        <f>_xlfn.XLOOKUP(B7003,'2.1.trackMPD'!$R$7:$R$29,'2.1.trackMPD'!$T$7:$T$29)</f>
        <v>6</v>
      </c>
      <c r="D7003" s="261">
        <v>5000</v>
      </c>
      <c r="E7003" s="261" t="s">
        <v>6400</v>
      </c>
      <c r="F7003" s="261" t="s">
        <v>110</v>
      </c>
      <c r="G7003" s="261" t="s">
        <v>140</v>
      </c>
      <c r="H7003" s="261" t="s">
        <v>6399</v>
      </c>
    </row>
    <row r="7004" spans="1:8" x14ac:dyDescent="0.2">
      <c r="A7004" t="s">
        <v>94</v>
      </c>
      <c r="B7004" s="261" t="s">
        <v>149</v>
      </c>
      <c r="C7004">
        <f>_xlfn.XLOOKUP(B7004,'2.1.trackMPD'!$R$7:$R$29,'2.1.trackMPD'!$T$7:$T$29)</f>
        <v>6</v>
      </c>
      <c r="D7004" s="261">
        <v>1</v>
      </c>
      <c r="E7004" s="261" t="s">
        <v>6401</v>
      </c>
      <c r="F7004" s="261" t="s">
        <v>110</v>
      </c>
      <c r="G7004" s="261" t="s">
        <v>124</v>
      </c>
      <c r="H7004" s="261" t="s">
        <v>6398</v>
      </c>
    </row>
    <row r="7005" spans="1:8" x14ac:dyDescent="0.2">
      <c r="A7005" t="s">
        <v>94</v>
      </c>
      <c r="B7005" s="261" t="s">
        <v>149</v>
      </c>
      <c r="C7005">
        <f>_xlfn.XLOOKUP(B7005,'2.1.trackMPD'!$R$7:$R$29,'2.1.trackMPD'!$T$7:$T$29)</f>
        <v>6</v>
      </c>
      <c r="D7005" s="261">
        <v>1</v>
      </c>
      <c r="E7005" s="261" t="s">
        <v>6401</v>
      </c>
      <c r="F7005" s="261" t="s">
        <v>110</v>
      </c>
      <c r="G7005" s="261" t="s">
        <v>140</v>
      </c>
      <c r="H7005" s="261" t="s">
        <v>6398</v>
      </c>
    </row>
    <row r="7006" spans="1:8" x14ac:dyDescent="0.2">
      <c r="A7006" t="s">
        <v>94</v>
      </c>
      <c r="B7006" s="261" t="s">
        <v>149</v>
      </c>
      <c r="C7006">
        <f>_xlfn.XLOOKUP(B7006,'2.1.trackMPD'!$R$7:$R$29,'2.1.trackMPD'!$T$7:$T$29)</f>
        <v>6</v>
      </c>
      <c r="D7006" s="261">
        <v>1</v>
      </c>
      <c r="E7006" s="261" t="s">
        <v>6401</v>
      </c>
      <c r="F7006" s="261" t="s">
        <v>111</v>
      </c>
      <c r="G7006" s="261" t="s">
        <v>124</v>
      </c>
      <c r="H7006" s="261" t="s">
        <v>6398</v>
      </c>
    </row>
    <row r="7007" spans="1:8" x14ac:dyDescent="0.2">
      <c r="A7007" t="s">
        <v>94</v>
      </c>
      <c r="B7007" s="261" t="s">
        <v>149</v>
      </c>
      <c r="C7007">
        <f>_xlfn.XLOOKUP(B7007,'2.1.trackMPD'!$R$7:$R$29,'2.1.trackMPD'!$T$7:$T$29)</f>
        <v>6</v>
      </c>
      <c r="D7007" s="261">
        <v>1</v>
      </c>
      <c r="E7007" s="261" t="s">
        <v>6401</v>
      </c>
      <c r="F7007" s="261" t="s">
        <v>111</v>
      </c>
      <c r="G7007" s="261" t="s">
        <v>140</v>
      </c>
      <c r="H7007" s="261" t="s">
        <v>6398</v>
      </c>
    </row>
    <row r="7008" spans="1:8" x14ac:dyDescent="0.2">
      <c r="A7008" t="s">
        <v>94</v>
      </c>
      <c r="B7008" s="261" t="s">
        <v>149</v>
      </c>
      <c r="C7008">
        <f>_xlfn.XLOOKUP(B7008,'2.1.trackMPD'!$R$7:$R$29,'2.1.trackMPD'!$T$7:$T$29)</f>
        <v>6</v>
      </c>
      <c r="D7008" s="261">
        <v>1</v>
      </c>
      <c r="E7008" s="261" t="s">
        <v>6401</v>
      </c>
      <c r="F7008" s="261" t="s">
        <v>110</v>
      </c>
      <c r="G7008" s="261" t="s">
        <v>124</v>
      </c>
      <c r="H7008" s="261" t="s">
        <v>6399</v>
      </c>
    </row>
    <row r="7009" spans="1:8" x14ac:dyDescent="0.2">
      <c r="A7009" t="s">
        <v>94</v>
      </c>
      <c r="B7009" s="261" t="s">
        <v>149</v>
      </c>
      <c r="C7009">
        <f>_xlfn.XLOOKUP(B7009,'2.1.trackMPD'!$R$7:$R$29,'2.1.trackMPD'!$T$7:$T$29)</f>
        <v>6</v>
      </c>
      <c r="D7009" s="261">
        <v>1</v>
      </c>
      <c r="E7009" s="261" t="s">
        <v>6401</v>
      </c>
      <c r="F7009" s="261" t="s">
        <v>110</v>
      </c>
      <c r="G7009" s="261" t="s">
        <v>140</v>
      </c>
      <c r="H7009" s="261" t="s">
        <v>6399</v>
      </c>
    </row>
    <row r="7010" spans="1:8" x14ac:dyDescent="0.2">
      <c r="A7010" t="s">
        <v>94</v>
      </c>
      <c r="B7010" s="261" t="s">
        <v>149</v>
      </c>
      <c r="C7010">
        <f>_xlfn.XLOOKUP(B7010,'2.1.trackMPD'!$R$7:$R$29,'2.1.trackMPD'!$T$7:$T$29)</f>
        <v>6</v>
      </c>
      <c r="D7010" s="261">
        <v>10</v>
      </c>
      <c r="E7010" s="261" t="s">
        <v>6401</v>
      </c>
      <c r="F7010" s="261" t="s">
        <v>110</v>
      </c>
      <c r="G7010" s="261" t="s">
        <v>124</v>
      </c>
      <c r="H7010" s="261" t="s">
        <v>6398</v>
      </c>
    </row>
    <row r="7011" spans="1:8" x14ac:dyDescent="0.2">
      <c r="A7011" t="s">
        <v>94</v>
      </c>
      <c r="B7011" s="261" t="s">
        <v>149</v>
      </c>
      <c r="C7011">
        <f>_xlfn.XLOOKUP(B7011,'2.1.trackMPD'!$R$7:$R$29,'2.1.trackMPD'!$T$7:$T$29)</f>
        <v>6</v>
      </c>
      <c r="D7011" s="261">
        <v>10</v>
      </c>
      <c r="E7011" s="261" t="s">
        <v>6401</v>
      </c>
      <c r="F7011" s="261" t="s">
        <v>110</v>
      </c>
      <c r="G7011" s="261" t="s">
        <v>140</v>
      </c>
      <c r="H7011" s="261" t="s">
        <v>6398</v>
      </c>
    </row>
    <row r="7012" spans="1:8" x14ac:dyDescent="0.2">
      <c r="A7012" t="s">
        <v>94</v>
      </c>
      <c r="B7012" s="261" t="s">
        <v>149</v>
      </c>
      <c r="C7012">
        <f>_xlfn.XLOOKUP(B7012,'2.1.trackMPD'!$R$7:$R$29,'2.1.trackMPD'!$T$7:$T$29)</f>
        <v>6</v>
      </c>
      <c r="D7012" s="261">
        <v>10</v>
      </c>
      <c r="E7012" s="261" t="s">
        <v>6401</v>
      </c>
      <c r="F7012" s="261" t="s">
        <v>111</v>
      </c>
      <c r="G7012" s="261" t="s">
        <v>124</v>
      </c>
      <c r="H7012" s="261" t="s">
        <v>6398</v>
      </c>
    </row>
    <row r="7013" spans="1:8" x14ac:dyDescent="0.2">
      <c r="A7013" t="s">
        <v>94</v>
      </c>
      <c r="B7013" s="261" t="s">
        <v>149</v>
      </c>
      <c r="C7013">
        <f>_xlfn.XLOOKUP(B7013,'2.1.trackMPD'!$R$7:$R$29,'2.1.trackMPD'!$T$7:$T$29)</f>
        <v>6</v>
      </c>
      <c r="D7013" s="261">
        <v>10</v>
      </c>
      <c r="E7013" s="261" t="s">
        <v>6401</v>
      </c>
      <c r="F7013" s="261" t="s">
        <v>111</v>
      </c>
      <c r="G7013" s="261" t="s">
        <v>140</v>
      </c>
      <c r="H7013" s="261" t="s">
        <v>6398</v>
      </c>
    </row>
    <row r="7014" spans="1:8" x14ac:dyDescent="0.2">
      <c r="A7014" t="s">
        <v>94</v>
      </c>
      <c r="B7014" s="261" t="s">
        <v>149</v>
      </c>
      <c r="C7014">
        <f>_xlfn.XLOOKUP(B7014,'2.1.trackMPD'!$R$7:$R$29,'2.1.trackMPD'!$T$7:$T$29)</f>
        <v>6</v>
      </c>
      <c r="D7014" s="261">
        <v>10</v>
      </c>
      <c r="E7014" s="261" t="s">
        <v>6401</v>
      </c>
      <c r="F7014" s="261" t="s">
        <v>110</v>
      </c>
      <c r="G7014" s="261" t="s">
        <v>124</v>
      </c>
      <c r="H7014" s="261" t="s">
        <v>6399</v>
      </c>
    </row>
    <row r="7015" spans="1:8" x14ac:dyDescent="0.2">
      <c r="A7015" t="s">
        <v>94</v>
      </c>
      <c r="B7015" s="261" t="s">
        <v>149</v>
      </c>
      <c r="C7015">
        <f>_xlfn.XLOOKUP(B7015,'2.1.trackMPD'!$R$7:$R$29,'2.1.trackMPD'!$T$7:$T$29)</f>
        <v>6</v>
      </c>
      <c r="D7015" s="261">
        <v>10</v>
      </c>
      <c r="E7015" s="261" t="s">
        <v>6401</v>
      </c>
      <c r="F7015" s="261" t="s">
        <v>110</v>
      </c>
      <c r="G7015" s="261" t="s">
        <v>140</v>
      </c>
      <c r="H7015" s="261" t="s">
        <v>6399</v>
      </c>
    </row>
    <row r="7016" spans="1:8" x14ac:dyDescent="0.2">
      <c r="A7016" t="s">
        <v>94</v>
      </c>
      <c r="B7016" s="261" t="s">
        <v>149</v>
      </c>
      <c r="C7016">
        <f>_xlfn.XLOOKUP(B7016,'2.1.trackMPD'!$R$7:$R$29,'2.1.trackMPD'!$T$7:$T$29)</f>
        <v>6</v>
      </c>
      <c r="D7016" s="261">
        <v>100</v>
      </c>
      <c r="E7016" s="261" t="s">
        <v>6401</v>
      </c>
      <c r="F7016" s="261" t="s">
        <v>110</v>
      </c>
      <c r="G7016" s="261" t="s">
        <v>124</v>
      </c>
      <c r="H7016" s="261" t="s">
        <v>6398</v>
      </c>
    </row>
    <row r="7017" spans="1:8" x14ac:dyDescent="0.2">
      <c r="A7017" t="s">
        <v>94</v>
      </c>
      <c r="B7017" s="261" t="s">
        <v>149</v>
      </c>
      <c r="C7017">
        <f>_xlfn.XLOOKUP(B7017,'2.1.trackMPD'!$R$7:$R$29,'2.1.trackMPD'!$T$7:$T$29)</f>
        <v>6</v>
      </c>
      <c r="D7017" s="261">
        <v>100</v>
      </c>
      <c r="E7017" s="261" t="s">
        <v>6401</v>
      </c>
      <c r="F7017" s="261" t="s">
        <v>110</v>
      </c>
      <c r="G7017" s="261" t="s">
        <v>140</v>
      </c>
      <c r="H7017" s="261" t="s">
        <v>6398</v>
      </c>
    </row>
    <row r="7018" spans="1:8" x14ac:dyDescent="0.2">
      <c r="A7018" t="s">
        <v>94</v>
      </c>
      <c r="B7018" s="261" t="s">
        <v>149</v>
      </c>
      <c r="C7018">
        <f>_xlfn.XLOOKUP(B7018,'2.1.trackMPD'!$R$7:$R$29,'2.1.trackMPD'!$T$7:$T$29)</f>
        <v>6</v>
      </c>
      <c r="D7018" s="261">
        <v>100</v>
      </c>
      <c r="E7018" s="261" t="s">
        <v>6401</v>
      </c>
      <c r="F7018" s="261" t="s">
        <v>111</v>
      </c>
      <c r="G7018" s="261" t="s">
        <v>124</v>
      </c>
      <c r="H7018" s="261" t="s">
        <v>6398</v>
      </c>
    </row>
    <row r="7019" spans="1:8" x14ac:dyDescent="0.2">
      <c r="A7019" t="s">
        <v>94</v>
      </c>
      <c r="B7019" s="261" t="s">
        <v>149</v>
      </c>
      <c r="C7019">
        <f>_xlfn.XLOOKUP(B7019,'2.1.trackMPD'!$R$7:$R$29,'2.1.trackMPD'!$T$7:$T$29)</f>
        <v>6</v>
      </c>
      <c r="D7019" s="261">
        <v>100</v>
      </c>
      <c r="E7019" s="261" t="s">
        <v>6401</v>
      </c>
      <c r="F7019" s="261" t="s">
        <v>111</v>
      </c>
      <c r="G7019" s="261" t="s">
        <v>140</v>
      </c>
      <c r="H7019" s="261" t="s">
        <v>6398</v>
      </c>
    </row>
    <row r="7020" spans="1:8" x14ac:dyDescent="0.2">
      <c r="A7020" t="s">
        <v>94</v>
      </c>
      <c r="B7020" s="261" t="s">
        <v>149</v>
      </c>
      <c r="C7020">
        <f>_xlfn.XLOOKUP(B7020,'2.1.trackMPD'!$R$7:$R$29,'2.1.trackMPD'!$T$7:$T$29)</f>
        <v>6</v>
      </c>
      <c r="D7020" s="261">
        <v>100</v>
      </c>
      <c r="E7020" s="261" t="s">
        <v>6401</v>
      </c>
      <c r="F7020" s="261" t="s">
        <v>110</v>
      </c>
      <c r="G7020" s="261" t="s">
        <v>124</v>
      </c>
      <c r="H7020" s="261" t="s">
        <v>6399</v>
      </c>
    </row>
    <row r="7021" spans="1:8" x14ac:dyDescent="0.2">
      <c r="A7021" t="s">
        <v>94</v>
      </c>
      <c r="B7021" s="261" t="s">
        <v>149</v>
      </c>
      <c r="C7021">
        <f>_xlfn.XLOOKUP(B7021,'2.1.trackMPD'!$R$7:$R$29,'2.1.trackMPD'!$T$7:$T$29)</f>
        <v>6</v>
      </c>
      <c r="D7021" s="261">
        <v>100</v>
      </c>
      <c r="E7021" s="261" t="s">
        <v>6401</v>
      </c>
      <c r="F7021" s="261" t="s">
        <v>110</v>
      </c>
      <c r="G7021" s="261" t="s">
        <v>140</v>
      </c>
      <c r="H7021" s="261" t="s">
        <v>6399</v>
      </c>
    </row>
    <row r="7022" spans="1:8" x14ac:dyDescent="0.2">
      <c r="A7022" t="s">
        <v>94</v>
      </c>
      <c r="B7022" s="261" t="s">
        <v>150</v>
      </c>
      <c r="C7022">
        <f>_xlfn.XLOOKUP(B7022,'2.1.trackMPD'!$R$7:$R$29,'2.1.trackMPD'!$T$7:$T$29)</f>
        <v>6</v>
      </c>
      <c r="D7022" s="261">
        <v>1</v>
      </c>
      <c r="E7022" s="261" t="s">
        <v>6396</v>
      </c>
      <c r="F7022" s="261" t="s">
        <v>110</v>
      </c>
      <c r="G7022" s="261" t="s">
        <v>124</v>
      </c>
      <c r="H7022" s="261" t="s">
        <v>6398</v>
      </c>
    </row>
    <row r="7023" spans="1:8" x14ac:dyDescent="0.2">
      <c r="A7023" t="s">
        <v>94</v>
      </c>
      <c r="B7023" s="261" t="s">
        <v>150</v>
      </c>
      <c r="C7023">
        <f>_xlfn.XLOOKUP(B7023,'2.1.trackMPD'!$R$7:$R$29,'2.1.trackMPD'!$T$7:$T$29)</f>
        <v>6</v>
      </c>
      <c r="D7023" s="261">
        <v>1</v>
      </c>
      <c r="E7023" s="261" t="s">
        <v>6396</v>
      </c>
      <c r="F7023" s="261" t="s">
        <v>110</v>
      </c>
      <c r="G7023" s="261" t="s">
        <v>140</v>
      </c>
      <c r="H7023" s="261" t="s">
        <v>6398</v>
      </c>
    </row>
    <row r="7024" spans="1:8" x14ac:dyDescent="0.2">
      <c r="A7024" t="s">
        <v>94</v>
      </c>
      <c r="B7024" s="261" t="s">
        <v>150</v>
      </c>
      <c r="C7024">
        <f>_xlfn.XLOOKUP(B7024,'2.1.trackMPD'!$R$7:$R$29,'2.1.trackMPD'!$T$7:$T$29)</f>
        <v>6</v>
      </c>
      <c r="D7024" s="261">
        <v>1</v>
      </c>
      <c r="E7024" s="261" t="s">
        <v>6396</v>
      </c>
      <c r="F7024" s="261" t="s">
        <v>111</v>
      </c>
      <c r="G7024" s="261" t="s">
        <v>124</v>
      </c>
      <c r="H7024" s="261" t="s">
        <v>6398</v>
      </c>
    </row>
    <row r="7025" spans="1:8" x14ac:dyDescent="0.2">
      <c r="A7025" t="s">
        <v>94</v>
      </c>
      <c r="B7025" s="261" t="s">
        <v>150</v>
      </c>
      <c r="C7025">
        <f>_xlfn.XLOOKUP(B7025,'2.1.trackMPD'!$R$7:$R$29,'2.1.trackMPD'!$T$7:$T$29)</f>
        <v>6</v>
      </c>
      <c r="D7025" s="261">
        <v>1</v>
      </c>
      <c r="E7025" s="261" t="s">
        <v>6396</v>
      </c>
      <c r="F7025" s="261" t="s">
        <v>111</v>
      </c>
      <c r="G7025" s="261" t="s">
        <v>140</v>
      </c>
      <c r="H7025" s="261" t="s">
        <v>6398</v>
      </c>
    </row>
    <row r="7026" spans="1:8" x14ac:dyDescent="0.2">
      <c r="A7026" t="s">
        <v>94</v>
      </c>
      <c r="B7026" s="261" t="s">
        <v>150</v>
      </c>
      <c r="C7026">
        <f>_xlfn.XLOOKUP(B7026,'2.1.trackMPD'!$R$7:$R$29,'2.1.trackMPD'!$T$7:$T$29)</f>
        <v>6</v>
      </c>
      <c r="D7026" s="261">
        <v>1</v>
      </c>
      <c r="E7026" s="261" t="s">
        <v>6396</v>
      </c>
      <c r="F7026" s="261" t="s">
        <v>110</v>
      </c>
      <c r="G7026" s="261" t="s">
        <v>124</v>
      </c>
      <c r="H7026" s="261" t="s">
        <v>6399</v>
      </c>
    </row>
    <row r="7027" spans="1:8" x14ac:dyDescent="0.2">
      <c r="A7027" t="s">
        <v>94</v>
      </c>
      <c r="B7027" s="261" t="s">
        <v>150</v>
      </c>
      <c r="C7027">
        <f>_xlfn.XLOOKUP(B7027,'2.1.trackMPD'!$R$7:$R$29,'2.1.trackMPD'!$T$7:$T$29)</f>
        <v>6</v>
      </c>
      <c r="D7027" s="261">
        <v>1</v>
      </c>
      <c r="E7027" s="261" t="s">
        <v>6396</v>
      </c>
      <c r="F7027" s="261" t="s">
        <v>110</v>
      </c>
      <c r="G7027" s="261" t="s">
        <v>140</v>
      </c>
      <c r="H7027" s="261" t="s">
        <v>6399</v>
      </c>
    </row>
    <row r="7028" spans="1:8" x14ac:dyDescent="0.2">
      <c r="A7028" t="s">
        <v>94</v>
      </c>
      <c r="B7028" s="261" t="s">
        <v>150</v>
      </c>
      <c r="C7028">
        <f>_xlfn.XLOOKUP(B7028,'2.1.trackMPD'!$R$7:$R$29,'2.1.trackMPD'!$T$7:$T$29)</f>
        <v>6</v>
      </c>
      <c r="D7028" s="261">
        <v>10</v>
      </c>
      <c r="E7028" s="261" t="s">
        <v>6396</v>
      </c>
      <c r="F7028" s="261" t="s">
        <v>110</v>
      </c>
      <c r="G7028" s="261" t="s">
        <v>124</v>
      </c>
      <c r="H7028" s="261" t="s">
        <v>6398</v>
      </c>
    </row>
    <row r="7029" spans="1:8" x14ac:dyDescent="0.2">
      <c r="A7029" t="s">
        <v>94</v>
      </c>
      <c r="B7029" s="261" t="s">
        <v>150</v>
      </c>
      <c r="C7029">
        <f>_xlfn.XLOOKUP(B7029,'2.1.trackMPD'!$R$7:$R$29,'2.1.trackMPD'!$T$7:$T$29)</f>
        <v>6</v>
      </c>
      <c r="D7029" s="261">
        <v>10</v>
      </c>
      <c r="E7029" s="261" t="s">
        <v>6396</v>
      </c>
      <c r="F7029" s="261" t="s">
        <v>110</v>
      </c>
      <c r="G7029" s="261" t="s">
        <v>140</v>
      </c>
      <c r="H7029" s="261" t="s">
        <v>6398</v>
      </c>
    </row>
    <row r="7030" spans="1:8" x14ac:dyDescent="0.2">
      <c r="A7030" t="s">
        <v>94</v>
      </c>
      <c r="B7030" s="261" t="s">
        <v>150</v>
      </c>
      <c r="C7030">
        <f>_xlfn.XLOOKUP(B7030,'2.1.trackMPD'!$R$7:$R$29,'2.1.trackMPD'!$T$7:$T$29)</f>
        <v>6</v>
      </c>
      <c r="D7030" s="261">
        <v>10</v>
      </c>
      <c r="E7030" s="261" t="s">
        <v>6396</v>
      </c>
      <c r="F7030" s="261" t="s">
        <v>111</v>
      </c>
      <c r="G7030" s="261" t="s">
        <v>124</v>
      </c>
      <c r="H7030" s="261" t="s">
        <v>6398</v>
      </c>
    </row>
    <row r="7031" spans="1:8" x14ac:dyDescent="0.2">
      <c r="A7031" t="s">
        <v>94</v>
      </c>
      <c r="B7031" s="261" t="s">
        <v>150</v>
      </c>
      <c r="C7031">
        <f>_xlfn.XLOOKUP(B7031,'2.1.trackMPD'!$R$7:$R$29,'2.1.trackMPD'!$T$7:$T$29)</f>
        <v>6</v>
      </c>
      <c r="D7031" s="261">
        <v>10</v>
      </c>
      <c r="E7031" s="261" t="s">
        <v>6396</v>
      </c>
      <c r="F7031" s="261" t="s">
        <v>111</v>
      </c>
      <c r="G7031" s="261" t="s">
        <v>140</v>
      </c>
      <c r="H7031" s="261" t="s">
        <v>6398</v>
      </c>
    </row>
    <row r="7032" spans="1:8" x14ac:dyDescent="0.2">
      <c r="A7032" t="s">
        <v>94</v>
      </c>
      <c r="B7032" s="261" t="s">
        <v>150</v>
      </c>
      <c r="C7032">
        <f>_xlfn.XLOOKUP(B7032,'2.1.trackMPD'!$R$7:$R$29,'2.1.trackMPD'!$T$7:$T$29)</f>
        <v>6</v>
      </c>
      <c r="D7032" s="261">
        <v>10</v>
      </c>
      <c r="E7032" s="261" t="s">
        <v>6396</v>
      </c>
      <c r="F7032" s="261" t="s">
        <v>110</v>
      </c>
      <c r="G7032" s="261" t="s">
        <v>124</v>
      </c>
      <c r="H7032" s="261" t="s">
        <v>6399</v>
      </c>
    </row>
    <row r="7033" spans="1:8" x14ac:dyDescent="0.2">
      <c r="A7033" t="s">
        <v>94</v>
      </c>
      <c r="B7033" s="261" t="s">
        <v>150</v>
      </c>
      <c r="C7033">
        <f>_xlfn.XLOOKUP(B7033,'2.1.trackMPD'!$R$7:$R$29,'2.1.trackMPD'!$T$7:$T$29)</f>
        <v>6</v>
      </c>
      <c r="D7033" s="261">
        <v>10</v>
      </c>
      <c r="E7033" s="261" t="s">
        <v>6396</v>
      </c>
      <c r="F7033" s="261" t="s">
        <v>110</v>
      </c>
      <c r="G7033" s="261" t="s">
        <v>140</v>
      </c>
      <c r="H7033" s="261" t="s">
        <v>6399</v>
      </c>
    </row>
    <row r="7034" spans="1:8" x14ac:dyDescent="0.2">
      <c r="A7034" t="s">
        <v>94</v>
      </c>
      <c r="B7034" s="261" t="s">
        <v>150</v>
      </c>
      <c r="C7034">
        <f>_xlfn.XLOOKUP(B7034,'2.1.trackMPD'!$R$7:$R$29,'2.1.trackMPD'!$T$7:$T$29)</f>
        <v>6</v>
      </c>
      <c r="D7034" s="261">
        <v>100</v>
      </c>
      <c r="E7034" s="261" t="s">
        <v>6396</v>
      </c>
      <c r="F7034" s="261" t="s">
        <v>110</v>
      </c>
      <c r="G7034" s="261" t="s">
        <v>124</v>
      </c>
      <c r="H7034" s="261" t="s">
        <v>6398</v>
      </c>
    </row>
    <row r="7035" spans="1:8" x14ac:dyDescent="0.2">
      <c r="A7035" t="s">
        <v>94</v>
      </c>
      <c r="B7035" s="261" t="s">
        <v>150</v>
      </c>
      <c r="C7035">
        <f>_xlfn.XLOOKUP(B7035,'2.1.trackMPD'!$R$7:$R$29,'2.1.trackMPD'!$T$7:$T$29)</f>
        <v>6</v>
      </c>
      <c r="D7035" s="261">
        <v>100</v>
      </c>
      <c r="E7035" s="261" t="s">
        <v>6396</v>
      </c>
      <c r="F7035" s="261" t="s">
        <v>110</v>
      </c>
      <c r="G7035" s="261" t="s">
        <v>140</v>
      </c>
      <c r="H7035" s="261" t="s">
        <v>6398</v>
      </c>
    </row>
    <row r="7036" spans="1:8" x14ac:dyDescent="0.2">
      <c r="A7036" t="s">
        <v>94</v>
      </c>
      <c r="B7036" s="261" t="s">
        <v>150</v>
      </c>
      <c r="C7036">
        <f>_xlfn.XLOOKUP(B7036,'2.1.trackMPD'!$R$7:$R$29,'2.1.trackMPD'!$T$7:$T$29)</f>
        <v>6</v>
      </c>
      <c r="D7036" s="261">
        <v>100</v>
      </c>
      <c r="E7036" s="261" t="s">
        <v>6396</v>
      </c>
      <c r="F7036" s="261" t="s">
        <v>111</v>
      </c>
      <c r="G7036" s="261" t="s">
        <v>124</v>
      </c>
      <c r="H7036" s="261" t="s">
        <v>6398</v>
      </c>
    </row>
    <row r="7037" spans="1:8" x14ac:dyDescent="0.2">
      <c r="A7037" t="s">
        <v>94</v>
      </c>
      <c r="B7037" s="261" t="s">
        <v>150</v>
      </c>
      <c r="C7037">
        <f>_xlfn.XLOOKUP(B7037,'2.1.trackMPD'!$R$7:$R$29,'2.1.trackMPD'!$T$7:$T$29)</f>
        <v>6</v>
      </c>
      <c r="D7037" s="261">
        <v>100</v>
      </c>
      <c r="E7037" s="261" t="s">
        <v>6396</v>
      </c>
      <c r="F7037" s="261" t="s">
        <v>111</v>
      </c>
      <c r="G7037" s="261" t="s">
        <v>140</v>
      </c>
      <c r="H7037" s="261" t="s">
        <v>6398</v>
      </c>
    </row>
    <row r="7038" spans="1:8" x14ac:dyDescent="0.2">
      <c r="A7038" t="s">
        <v>94</v>
      </c>
      <c r="B7038" s="261" t="s">
        <v>150</v>
      </c>
      <c r="C7038">
        <f>_xlfn.XLOOKUP(B7038,'2.1.trackMPD'!$R$7:$R$29,'2.1.trackMPD'!$T$7:$T$29)</f>
        <v>6</v>
      </c>
      <c r="D7038" s="261">
        <v>100</v>
      </c>
      <c r="E7038" s="261" t="s">
        <v>6396</v>
      </c>
      <c r="F7038" s="261" t="s">
        <v>110</v>
      </c>
      <c r="G7038" s="261" t="s">
        <v>124</v>
      </c>
      <c r="H7038" s="261" t="s">
        <v>6399</v>
      </c>
    </row>
    <row r="7039" spans="1:8" x14ac:dyDescent="0.2">
      <c r="A7039" t="s">
        <v>94</v>
      </c>
      <c r="B7039" s="261" t="s">
        <v>150</v>
      </c>
      <c r="C7039">
        <f>_xlfn.XLOOKUP(B7039,'2.1.trackMPD'!$R$7:$R$29,'2.1.trackMPD'!$T$7:$T$29)</f>
        <v>6</v>
      </c>
      <c r="D7039" s="261">
        <v>100</v>
      </c>
      <c r="E7039" s="261" t="s">
        <v>6396</v>
      </c>
      <c r="F7039" s="261" t="s">
        <v>110</v>
      </c>
      <c r="G7039" s="261" t="s">
        <v>140</v>
      </c>
      <c r="H7039" s="261" t="s">
        <v>6399</v>
      </c>
    </row>
    <row r="7040" spans="1:8" x14ac:dyDescent="0.2">
      <c r="A7040" t="s">
        <v>94</v>
      </c>
      <c r="B7040" s="261" t="s">
        <v>150</v>
      </c>
      <c r="C7040">
        <f>_xlfn.XLOOKUP(B7040,'2.1.trackMPD'!$R$7:$R$29,'2.1.trackMPD'!$T$7:$T$29)</f>
        <v>6</v>
      </c>
      <c r="D7040" s="261">
        <v>1000</v>
      </c>
      <c r="E7040" s="261" t="s">
        <v>6396</v>
      </c>
      <c r="F7040" s="261" t="s">
        <v>110</v>
      </c>
      <c r="G7040" s="261" t="s">
        <v>124</v>
      </c>
      <c r="H7040" s="261" t="s">
        <v>6398</v>
      </c>
    </row>
    <row r="7041" spans="1:8" x14ac:dyDescent="0.2">
      <c r="A7041" t="s">
        <v>94</v>
      </c>
      <c r="B7041" s="261" t="s">
        <v>150</v>
      </c>
      <c r="C7041">
        <f>_xlfn.XLOOKUP(B7041,'2.1.trackMPD'!$R$7:$R$29,'2.1.trackMPD'!$T$7:$T$29)</f>
        <v>6</v>
      </c>
      <c r="D7041" s="261">
        <v>1000</v>
      </c>
      <c r="E7041" s="261" t="s">
        <v>6396</v>
      </c>
      <c r="F7041" s="261" t="s">
        <v>110</v>
      </c>
      <c r="G7041" s="261" t="s">
        <v>140</v>
      </c>
      <c r="H7041" s="261" t="s">
        <v>6398</v>
      </c>
    </row>
    <row r="7042" spans="1:8" x14ac:dyDescent="0.2">
      <c r="A7042" t="s">
        <v>94</v>
      </c>
      <c r="B7042" s="261" t="s">
        <v>150</v>
      </c>
      <c r="C7042">
        <f>_xlfn.XLOOKUP(B7042,'2.1.trackMPD'!$R$7:$R$29,'2.1.trackMPD'!$T$7:$T$29)</f>
        <v>6</v>
      </c>
      <c r="D7042" s="261">
        <v>1000</v>
      </c>
      <c r="E7042" s="261" t="s">
        <v>6396</v>
      </c>
      <c r="F7042" s="261" t="s">
        <v>111</v>
      </c>
      <c r="G7042" s="261" t="s">
        <v>124</v>
      </c>
      <c r="H7042" s="261" t="s">
        <v>6398</v>
      </c>
    </row>
    <row r="7043" spans="1:8" x14ac:dyDescent="0.2">
      <c r="A7043" t="s">
        <v>94</v>
      </c>
      <c r="B7043" s="261" t="s">
        <v>150</v>
      </c>
      <c r="C7043">
        <f>_xlfn.XLOOKUP(B7043,'2.1.trackMPD'!$R$7:$R$29,'2.1.trackMPD'!$T$7:$T$29)</f>
        <v>6</v>
      </c>
      <c r="D7043" s="261">
        <v>1000</v>
      </c>
      <c r="E7043" s="261" t="s">
        <v>6396</v>
      </c>
      <c r="F7043" s="261" t="s">
        <v>111</v>
      </c>
      <c r="G7043" s="261" t="s">
        <v>140</v>
      </c>
      <c r="H7043" s="261" t="s">
        <v>6398</v>
      </c>
    </row>
    <row r="7044" spans="1:8" x14ac:dyDescent="0.2">
      <c r="A7044" t="s">
        <v>94</v>
      </c>
      <c r="B7044" s="261" t="s">
        <v>150</v>
      </c>
      <c r="C7044">
        <f>_xlfn.XLOOKUP(B7044,'2.1.trackMPD'!$R$7:$R$29,'2.1.trackMPD'!$T$7:$T$29)</f>
        <v>6</v>
      </c>
      <c r="D7044" s="261">
        <v>1000</v>
      </c>
      <c r="E7044" s="261" t="s">
        <v>6396</v>
      </c>
      <c r="F7044" s="261" t="s">
        <v>110</v>
      </c>
      <c r="G7044" s="261" t="s">
        <v>124</v>
      </c>
      <c r="H7044" s="261" t="s">
        <v>6399</v>
      </c>
    </row>
    <row r="7045" spans="1:8" x14ac:dyDescent="0.2">
      <c r="A7045" t="s">
        <v>94</v>
      </c>
      <c r="B7045" s="261" t="s">
        <v>150</v>
      </c>
      <c r="C7045">
        <f>_xlfn.XLOOKUP(B7045,'2.1.trackMPD'!$R$7:$R$29,'2.1.trackMPD'!$T$7:$T$29)</f>
        <v>6</v>
      </c>
      <c r="D7045" s="261">
        <v>1000</v>
      </c>
      <c r="E7045" s="261" t="s">
        <v>6396</v>
      </c>
      <c r="F7045" s="261" t="s">
        <v>110</v>
      </c>
      <c r="G7045" s="261" t="s">
        <v>140</v>
      </c>
      <c r="H7045" s="261" t="s">
        <v>6399</v>
      </c>
    </row>
    <row r="7046" spans="1:8" x14ac:dyDescent="0.2">
      <c r="A7046" t="s">
        <v>94</v>
      </c>
      <c r="B7046" s="261" t="s">
        <v>150</v>
      </c>
      <c r="C7046">
        <f>_xlfn.XLOOKUP(B7046,'2.1.trackMPD'!$R$7:$R$29,'2.1.trackMPD'!$T$7:$T$29)</f>
        <v>6</v>
      </c>
      <c r="D7046" s="261">
        <v>5000</v>
      </c>
      <c r="E7046" s="261" t="s">
        <v>6396</v>
      </c>
      <c r="F7046" s="261" t="s">
        <v>110</v>
      </c>
      <c r="G7046" s="261" t="s">
        <v>124</v>
      </c>
      <c r="H7046" s="261" t="s">
        <v>6398</v>
      </c>
    </row>
    <row r="7047" spans="1:8" x14ac:dyDescent="0.2">
      <c r="A7047" t="s">
        <v>94</v>
      </c>
      <c r="B7047" s="261" t="s">
        <v>150</v>
      </c>
      <c r="C7047">
        <f>_xlfn.XLOOKUP(B7047,'2.1.trackMPD'!$R$7:$R$29,'2.1.trackMPD'!$T$7:$T$29)</f>
        <v>6</v>
      </c>
      <c r="D7047" s="261">
        <v>5000</v>
      </c>
      <c r="E7047" s="261" t="s">
        <v>6396</v>
      </c>
      <c r="F7047" s="261" t="s">
        <v>110</v>
      </c>
      <c r="G7047" s="261" t="s">
        <v>140</v>
      </c>
      <c r="H7047" s="261" t="s">
        <v>6398</v>
      </c>
    </row>
    <row r="7048" spans="1:8" x14ac:dyDescent="0.2">
      <c r="A7048" t="s">
        <v>94</v>
      </c>
      <c r="B7048" s="261" t="s">
        <v>150</v>
      </c>
      <c r="C7048">
        <f>_xlfn.XLOOKUP(B7048,'2.1.trackMPD'!$R$7:$R$29,'2.1.trackMPD'!$T$7:$T$29)</f>
        <v>6</v>
      </c>
      <c r="D7048" s="261">
        <v>5000</v>
      </c>
      <c r="E7048" s="261" t="s">
        <v>6396</v>
      </c>
      <c r="F7048" s="261" t="s">
        <v>111</v>
      </c>
      <c r="G7048" s="261" t="s">
        <v>124</v>
      </c>
      <c r="H7048" s="261" t="s">
        <v>6398</v>
      </c>
    </row>
    <row r="7049" spans="1:8" x14ac:dyDescent="0.2">
      <c r="A7049" t="s">
        <v>94</v>
      </c>
      <c r="B7049" s="261" t="s">
        <v>150</v>
      </c>
      <c r="C7049">
        <f>_xlfn.XLOOKUP(B7049,'2.1.trackMPD'!$R$7:$R$29,'2.1.trackMPD'!$T$7:$T$29)</f>
        <v>6</v>
      </c>
      <c r="D7049" s="261">
        <v>5000</v>
      </c>
      <c r="E7049" s="261" t="s">
        <v>6396</v>
      </c>
      <c r="F7049" s="261" t="s">
        <v>111</v>
      </c>
      <c r="G7049" s="261" t="s">
        <v>140</v>
      </c>
      <c r="H7049" s="261" t="s">
        <v>6398</v>
      </c>
    </row>
    <row r="7050" spans="1:8" x14ac:dyDescent="0.2">
      <c r="A7050" t="s">
        <v>94</v>
      </c>
      <c r="B7050" s="261" t="s">
        <v>150</v>
      </c>
      <c r="C7050">
        <f>_xlfn.XLOOKUP(B7050,'2.1.trackMPD'!$R$7:$R$29,'2.1.trackMPD'!$T$7:$T$29)</f>
        <v>6</v>
      </c>
      <c r="D7050" s="261">
        <v>5000</v>
      </c>
      <c r="E7050" s="261" t="s">
        <v>6396</v>
      </c>
      <c r="F7050" s="261" t="s">
        <v>110</v>
      </c>
      <c r="G7050" s="261" t="s">
        <v>124</v>
      </c>
      <c r="H7050" s="261" t="s">
        <v>6399</v>
      </c>
    </row>
    <row r="7051" spans="1:8" x14ac:dyDescent="0.2">
      <c r="A7051" t="s">
        <v>94</v>
      </c>
      <c r="B7051" s="261" t="s">
        <v>150</v>
      </c>
      <c r="C7051">
        <f>_xlfn.XLOOKUP(B7051,'2.1.trackMPD'!$R$7:$R$29,'2.1.trackMPD'!$T$7:$T$29)</f>
        <v>6</v>
      </c>
      <c r="D7051" s="261">
        <v>5000</v>
      </c>
      <c r="E7051" s="261" t="s">
        <v>6396</v>
      </c>
      <c r="F7051" s="261" t="s">
        <v>110</v>
      </c>
      <c r="G7051" s="261" t="s">
        <v>140</v>
      </c>
      <c r="H7051" s="261" t="s">
        <v>6399</v>
      </c>
    </row>
    <row r="7052" spans="1:8" x14ac:dyDescent="0.2">
      <c r="A7052" t="s">
        <v>94</v>
      </c>
      <c r="B7052" s="261" t="s">
        <v>150</v>
      </c>
      <c r="C7052">
        <f>_xlfn.XLOOKUP(B7052,'2.1.trackMPD'!$R$7:$R$29,'2.1.trackMPD'!$T$7:$T$29)</f>
        <v>6</v>
      </c>
      <c r="D7052" s="261">
        <v>1</v>
      </c>
      <c r="E7052" s="261" t="s">
        <v>6400</v>
      </c>
      <c r="F7052" s="261" t="s">
        <v>110</v>
      </c>
      <c r="G7052" s="261" t="s">
        <v>124</v>
      </c>
      <c r="H7052" s="261" t="s">
        <v>6398</v>
      </c>
    </row>
    <row r="7053" spans="1:8" x14ac:dyDescent="0.2">
      <c r="A7053" t="s">
        <v>94</v>
      </c>
      <c r="B7053" s="261" t="s">
        <v>150</v>
      </c>
      <c r="C7053">
        <f>_xlfn.XLOOKUP(B7053,'2.1.trackMPD'!$R$7:$R$29,'2.1.trackMPD'!$T$7:$T$29)</f>
        <v>6</v>
      </c>
      <c r="D7053" s="261">
        <v>1</v>
      </c>
      <c r="E7053" s="261" t="s">
        <v>6400</v>
      </c>
      <c r="F7053" s="261" t="s">
        <v>110</v>
      </c>
      <c r="G7053" s="261" t="s">
        <v>140</v>
      </c>
      <c r="H7053" s="261" t="s">
        <v>6398</v>
      </c>
    </row>
    <row r="7054" spans="1:8" x14ac:dyDescent="0.2">
      <c r="A7054" t="s">
        <v>94</v>
      </c>
      <c r="B7054" s="261" t="s">
        <v>150</v>
      </c>
      <c r="C7054">
        <f>_xlfn.XLOOKUP(B7054,'2.1.trackMPD'!$R$7:$R$29,'2.1.trackMPD'!$T$7:$T$29)</f>
        <v>6</v>
      </c>
      <c r="D7054" s="261">
        <v>1</v>
      </c>
      <c r="E7054" s="261" t="s">
        <v>6400</v>
      </c>
      <c r="F7054" s="261" t="s">
        <v>111</v>
      </c>
      <c r="G7054" s="261" t="s">
        <v>124</v>
      </c>
      <c r="H7054" s="261" t="s">
        <v>6398</v>
      </c>
    </row>
    <row r="7055" spans="1:8" x14ac:dyDescent="0.2">
      <c r="A7055" t="s">
        <v>94</v>
      </c>
      <c r="B7055" s="261" t="s">
        <v>150</v>
      </c>
      <c r="C7055">
        <f>_xlfn.XLOOKUP(B7055,'2.1.trackMPD'!$R$7:$R$29,'2.1.trackMPD'!$T$7:$T$29)</f>
        <v>6</v>
      </c>
      <c r="D7055" s="261">
        <v>1</v>
      </c>
      <c r="E7055" s="261" t="s">
        <v>6400</v>
      </c>
      <c r="F7055" s="261" t="s">
        <v>111</v>
      </c>
      <c r="G7055" s="261" t="s">
        <v>140</v>
      </c>
      <c r="H7055" s="261" t="s">
        <v>6398</v>
      </c>
    </row>
    <row r="7056" spans="1:8" x14ac:dyDescent="0.2">
      <c r="A7056" t="s">
        <v>94</v>
      </c>
      <c r="B7056" s="261" t="s">
        <v>150</v>
      </c>
      <c r="C7056">
        <f>_xlfn.XLOOKUP(B7056,'2.1.trackMPD'!$R$7:$R$29,'2.1.trackMPD'!$T$7:$T$29)</f>
        <v>6</v>
      </c>
      <c r="D7056" s="261">
        <v>1</v>
      </c>
      <c r="E7056" s="261" t="s">
        <v>6400</v>
      </c>
      <c r="F7056" s="261" t="s">
        <v>110</v>
      </c>
      <c r="G7056" s="261" t="s">
        <v>124</v>
      </c>
      <c r="H7056" s="261" t="s">
        <v>6399</v>
      </c>
    </row>
    <row r="7057" spans="1:8" x14ac:dyDescent="0.2">
      <c r="A7057" t="s">
        <v>94</v>
      </c>
      <c r="B7057" s="261" t="s">
        <v>150</v>
      </c>
      <c r="C7057">
        <f>_xlfn.XLOOKUP(B7057,'2.1.trackMPD'!$R$7:$R$29,'2.1.trackMPD'!$T$7:$T$29)</f>
        <v>6</v>
      </c>
      <c r="D7057" s="261">
        <v>1</v>
      </c>
      <c r="E7057" s="261" t="s">
        <v>6400</v>
      </c>
      <c r="F7057" s="261" t="s">
        <v>110</v>
      </c>
      <c r="G7057" s="261" t="s">
        <v>140</v>
      </c>
      <c r="H7057" s="261" t="s">
        <v>6399</v>
      </c>
    </row>
    <row r="7058" spans="1:8" x14ac:dyDescent="0.2">
      <c r="A7058" t="s">
        <v>94</v>
      </c>
      <c r="B7058" s="261" t="s">
        <v>150</v>
      </c>
      <c r="C7058">
        <f>_xlfn.XLOOKUP(B7058,'2.1.trackMPD'!$R$7:$R$29,'2.1.trackMPD'!$T$7:$T$29)</f>
        <v>6</v>
      </c>
      <c r="D7058" s="261">
        <v>10</v>
      </c>
      <c r="E7058" s="261" t="s">
        <v>6400</v>
      </c>
      <c r="F7058" s="261" t="s">
        <v>110</v>
      </c>
      <c r="G7058" s="261" t="s">
        <v>124</v>
      </c>
      <c r="H7058" s="261" t="s">
        <v>6398</v>
      </c>
    </row>
    <row r="7059" spans="1:8" x14ac:dyDescent="0.2">
      <c r="A7059" t="s">
        <v>94</v>
      </c>
      <c r="B7059" s="261" t="s">
        <v>150</v>
      </c>
      <c r="C7059">
        <f>_xlfn.XLOOKUP(B7059,'2.1.trackMPD'!$R$7:$R$29,'2.1.trackMPD'!$T$7:$T$29)</f>
        <v>6</v>
      </c>
      <c r="D7059" s="261">
        <v>10</v>
      </c>
      <c r="E7059" s="261" t="s">
        <v>6400</v>
      </c>
      <c r="F7059" s="261" t="s">
        <v>110</v>
      </c>
      <c r="G7059" s="261" t="s">
        <v>140</v>
      </c>
      <c r="H7059" s="261" t="s">
        <v>6398</v>
      </c>
    </row>
    <row r="7060" spans="1:8" x14ac:dyDescent="0.2">
      <c r="A7060" t="s">
        <v>94</v>
      </c>
      <c r="B7060" s="261" t="s">
        <v>150</v>
      </c>
      <c r="C7060">
        <f>_xlfn.XLOOKUP(B7060,'2.1.trackMPD'!$R$7:$R$29,'2.1.trackMPD'!$T$7:$T$29)</f>
        <v>6</v>
      </c>
      <c r="D7060" s="261">
        <v>10</v>
      </c>
      <c r="E7060" s="261" t="s">
        <v>6400</v>
      </c>
      <c r="F7060" s="261" t="s">
        <v>111</v>
      </c>
      <c r="G7060" s="261" t="s">
        <v>124</v>
      </c>
      <c r="H7060" s="261" t="s">
        <v>6398</v>
      </c>
    </row>
    <row r="7061" spans="1:8" x14ac:dyDescent="0.2">
      <c r="A7061" t="s">
        <v>94</v>
      </c>
      <c r="B7061" s="261" t="s">
        <v>150</v>
      </c>
      <c r="C7061">
        <f>_xlfn.XLOOKUP(B7061,'2.1.trackMPD'!$R$7:$R$29,'2.1.trackMPD'!$T$7:$T$29)</f>
        <v>6</v>
      </c>
      <c r="D7061" s="261">
        <v>10</v>
      </c>
      <c r="E7061" s="261" t="s">
        <v>6400</v>
      </c>
      <c r="F7061" s="261" t="s">
        <v>111</v>
      </c>
      <c r="G7061" s="261" t="s">
        <v>140</v>
      </c>
      <c r="H7061" s="261" t="s">
        <v>6398</v>
      </c>
    </row>
    <row r="7062" spans="1:8" x14ac:dyDescent="0.2">
      <c r="A7062" t="s">
        <v>94</v>
      </c>
      <c r="B7062" s="261" t="s">
        <v>150</v>
      </c>
      <c r="C7062">
        <f>_xlfn.XLOOKUP(B7062,'2.1.trackMPD'!$R$7:$R$29,'2.1.trackMPD'!$T$7:$T$29)</f>
        <v>6</v>
      </c>
      <c r="D7062" s="261">
        <v>10</v>
      </c>
      <c r="E7062" s="261" t="s">
        <v>6400</v>
      </c>
      <c r="F7062" s="261" t="s">
        <v>110</v>
      </c>
      <c r="G7062" s="261" t="s">
        <v>124</v>
      </c>
      <c r="H7062" s="261" t="s">
        <v>6399</v>
      </c>
    </row>
    <row r="7063" spans="1:8" x14ac:dyDescent="0.2">
      <c r="A7063" t="s">
        <v>94</v>
      </c>
      <c r="B7063" s="261" t="s">
        <v>150</v>
      </c>
      <c r="C7063">
        <f>_xlfn.XLOOKUP(B7063,'2.1.trackMPD'!$R$7:$R$29,'2.1.trackMPD'!$T$7:$T$29)</f>
        <v>6</v>
      </c>
      <c r="D7063" s="261">
        <v>10</v>
      </c>
      <c r="E7063" s="261" t="s">
        <v>6400</v>
      </c>
      <c r="F7063" s="261" t="s">
        <v>110</v>
      </c>
      <c r="G7063" s="261" t="s">
        <v>140</v>
      </c>
      <c r="H7063" s="261" t="s">
        <v>6399</v>
      </c>
    </row>
    <row r="7064" spans="1:8" x14ac:dyDescent="0.2">
      <c r="A7064" t="s">
        <v>94</v>
      </c>
      <c r="B7064" s="261" t="s">
        <v>150</v>
      </c>
      <c r="C7064">
        <f>_xlfn.XLOOKUP(B7064,'2.1.trackMPD'!$R$7:$R$29,'2.1.trackMPD'!$T$7:$T$29)</f>
        <v>6</v>
      </c>
      <c r="D7064" s="261">
        <v>100</v>
      </c>
      <c r="E7064" s="261" t="s">
        <v>6400</v>
      </c>
      <c r="F7064" s="261" t="s">
        <v>110</v>
      </c>
      <c r="G7064" s="261" t="s">
        <v>124</v>
      </c>
      <c r="H7064" s="261" t="s">
        <v>6398</v>
      </c>
    </row>
    <row r="7065" spans="1:8" x14ac:dyDescent="0.2">
      <c r="A7065" t="s">
        <v>94</v>
      </c>
      <c r="B7065" s="261" t="s">
        <v>150</v>
      </c>
      <c r="C7065">
        <f>_xlfn.XLOOKUP(B7065,'2.1.trackMPD'!$R$7:$R$29,'2.1.trackMPD'!$T$7:$T$29)</f>
        <v>6</v>
      </c>
      <c r="D7065" s="261">
        <v>100</v>
      </c>
      <c r="E7065" s="261" t="s">
        <v>6400</v>
      </c>
      <c r="F7065" s="261" t="s">
        <v>110</v>
      </c>
      <c r="G7065" s="261" t="s">
        <v>140</v>
      </c>
      <c r="H7065" s="261" t="s">
        <v>6398</v>
      </c>
    </row>
    <row r="7066" spans="1:8" x14ac:dyDescent="0.2">
      <c r="A7066" t="s">
        <v>94</v>
      </c>
      <c r="B7066" s="261" t="s">
        <v>150</v>
      </c>
      <c r="C7066">
        <f>_xlfn.XLOOKUP(B7066,'2.1.trackMPD'!$R$7:$R$29,'2.1.trackMPD'!$T$7:$T$29)</f>
        <v>6</v>
      </c>
      <c r="D7066" s="261">
        <v>100</v>
      </c>
      <c r="E7066" s="261" t="s">
        <v>6400</v>
      </c>
      <c r="F7066" s="261" t="s">
        <v>111</v>
      </c>
      <c r="G7066" s="261" t="s">
        <v>124</v>
      </c>
      <c r="H7066" s="261" t="s">
        <v>6398</v>
      </c>
    </row>
    <row r="7067" spans="1:8" x14ac:dyDescent="0.2">
      <c r="A7067" t="s">
        <v>94</v>
      </c>
      <c r="B7067" s="261" t="s">
        <v>150</v>
      </c>
      <c r="C7067">
        <f>_xlfn.XLOOKUP(B7067,'2.1.trackMPD'!$R$7:$R$29,'2.1.trackMPD'!$T$7:$T$29)</f>
        <v>6</v>
      </c>
      <c r="D7067" s="261">
        <v>100</v>
      </c>
      <c r="E7067" s="261" t="s">
        <v>6400</v>
      </c>
      <c r="F7067" s="261" t="s">
        <v>111</v>
      </c>
      <c r="G7067" s="261" t="s">
        <v>140</v>
      </c>
      <c r="H7067" s="261" t="s">
        <v>6398</v>
      </c>
    </row>
    <row r="7068" spans="1:8" x14ac:dyDescent="0.2">
      <c r="A7068" t="s">
        <v>94</v>
      </c>
      <c r="B7068" s="261" t="s">
        <v>150</v>
      </c>
      <c r="C7068">
        <f>_xlfn.XLOOKUP(B7068,'2.1.trackMPD'!$R$7:$R$29,'2.1.trackMPD'!$T$7:$T$29)</f>
        <v>6</v>
      </c>
      <c r="D7068" s="261">
        <v>100</v>
      </c>
      <c r="E7068" s="261" t="s">
        <v>6400</v>
      </c>
      <c r="F7068" s="261" t="s">
        <v>110</v>
      </c>
      <c r="G7068" s="261" t="s">
        <v>124</v>
      </c>
      <c r="H7068" s="261" t="s">
        <v>6399</v>
      </c>
    </row>
    <row r="7069" spans="1:8" x14ac:dyDescent="0.2">
      <c r="A7069" t="s">
        <v>94</v>
      </c>
      <c r="B7069" s="261" t="s">
        <v>150</v>
      </c>
      <c r="C7069">
        <f>_xlfn.XLOOKUP(B7069,'2.1.trackMPD'!$R$7:$R$29,'2.1.trackMPD'!$T$7:$T$29)</f>
        <v>6</v>
      </c>
      <c r="D7069" s="261">
        <v>100</v>
      </c>
      <c r="E7069" s="261" t="s">
        <v>6400</v>
      </c>
      <c r="F7069" s="261" t="s">
        <v>110</v>
      </c>
      <c r="G7069" s="261" t="s">
        <v>140</v>
      </c>
      <c r="H7069" s="261" t="s">
        <v>6399</v>
      </c>
    </row>
    <row r="7070" spans="1:8" x14ac:dyDescent="0.2">
      <c r="A7070" t="s">
        <v>94</v>
      </c>
      <c r="B7070" s="261" t="s">
        <v>150</v>
      </c>
      <c r="C7070">
        <f>_xlfn.XLOOKUP(B7070,'2.1.trackMPD'!$R$7:$R$29,'2.1.trackMPD'!$T$7:$T$29)</f>
        <v>6</v>
      </c>
      <c r="D7070" s="261">
        <v>1000</v>
      </c>
      <c r="E7070" s="261" t="s">
        <v>6400</v>
      </c>
      <c r="F7070" s="261" t="s">
        <v>110</v>
      </c>
      <c r="G7070" s="261" t="s">
        <v>124</v>
      </c>
      <c r="H7070" s="261" t="s">
        <v>6398</v>
      </c>
    </row>
    <row r="7071" spans="1:8" x14ac:dyDescent="0.2">
      <c r="A7071" t="s">
        <v>94</v>
      </c>
      <c r="B7071" s="261" t="s">
        <v>150</v>
      </c>
      <c r="C7071">
        <f>_xlfn.XLOOKUP(B7071,'2.1.trackMPD'!$R$7:$R$29,'2.1.trackMPD'!$T$7:$T$29)</f>
        <v>6</v>
      </c>
      <c r="D7071" s="261">
        <v>1000</v>
      </c>
      <c r="E7071" s="261" t="s">
        <v>6400</v>
      </c>
      <c r="F7071" s="261" t="s">
        <v>110</v>
      </c>
      <c r="G7071" s="261" t="s">
        <v>140</v>
      </c>
      <c r="H7071" s="261" t="s">
        <v>6398</v>
      </c>
    </row>
    <row r="7072" spans="1:8" x14ac:dyDescent="0.2">
      <c r="A7072" t="s">
        <v>94</v>
      </c>
      <c r="B7072" s="261" t="s">
        <v>150</v>
      </c>
      <c r="C7072">
        <f>_xlfn.XLOOKUP(B7072,'2.1.trackMPD'!$R$7:$R$29,'2.1.trackMPD'!$T$7:$T$29)</f>
        <v>6</v>
      </c>
      <c r="D7072" s="261">
        <v>1000</v>
      </c>
      <c r="E7072" s="261" t="s">
        <v>6400</v>
      </c>
      <c r="F7072" s="261" t="s">
        <v>111</v>
      </c>
      <c r="G7072" s="261" t="s">
        <v>124</v>
      </c>
      <c r="H7072" s="261" t="s">
        <v>6398</v>
      </c>
    </row>
    <row r="7073" spans="1:8" x14ac:dyDescent="0.2">
      <c r="A7073" t="s">
        <v>94</v>
      </c>
      <c r="B7073" s="261" t="s">
        <v>150</v>
      </c>
      <c r="C7073">
        <f>_xlfn.XLOOKUP(B7073,'2.1.trackMPD'!$R$7:$R$29,'2.1.trackMPD'!$T$7:$T$29)</f>
        <v>6</v>
      </c>
      <c r="D7073" s="261">
        <v>1000</v>
      </c>
      <c r="E7073" s="261" t="s">
        <v>6400</v>
      </c>
      <c r="F7073" s="261" t="s">
        <v>111</v>
      </c>
      <c r="G7073" s="261" t="s">
        <v>140</v>
      </c>
      <c r="H7073" s="261" t="s">
        <v>6398</v>
      </c>
    </row>
    <row r="7074" spans="1:8" x14ac:dyDescent="0.2">
      <c r="A7074" t="s">
        <v>94</v>
      </c>
      <c r="B7074" s="261" t="s">
        <v>150</v>
      </c>
      <c r="C7074">
        <f>_xlfn.XLOOKUP(B7074,'2.1.trackMPD'!$R$7:$R$29,'2.1.trackMPD'!$T$7:$T$29)</f>
        <v>6</v>
      </c>
      <c r="D7074" s="261">
        <v>1000</v>
      </c>
      <c r="E7074" s="261" t="s">
        <v>6400</v>
      </c>
      <c r="F7074" s="261" t="s">
        <v>110</v>
      </c>
      <c r="G7074" s="261" t="s">
        <v>124</v>
      </c>
      <c r="H7074" s="261" t="s">
        <v>6399</v>
      </c>
    </row>
    <row r="7075" spans="1:8" x14ac:dyDescent="0.2">
      <c r="A7075" t="s">
        <v>94</v>
      </c>
      <c r="B7075" s="261" t="s">
        <v>150</v>
      </c>
      <c r="C7075">
        <f>_xlfn.XLOOKUP(B7075,'2.1.trackMPD'!$R$7:$R$29,'2.1.trackMPD'!$T$7:$T$29)</f>
        <v>6</v>
      </c>
      <c r="D7075" s="261">
        <v>1000</v>
      </c>
      <c r="E7075" s="261" t="s">
        <v>6400</v>
      </c>
      <c r="F7075" s="261" t="s">
        <v>110</v>
      </c>
      <c r="G7075" s="261" t="s">
        <v>140</v>
      </c>
      <c r="H7075" s="261" t="s">
        <v>6399</v>
      </c>
    </row>
    <row r="7076" spans="1:8" x14ac:dyDescent="0.2">
      <c r="A7076" t="s">
        <v>94</v>
      </c>
      <c r="B7076" s="261" t="s">
        <v>150</v>
      </c>
      <c r="C7076">
        <f>_xlfn.XLOOKUP(B7076,'2.1.trackMPD'!$R$7:$R$29,'2.1.trackMPD'!$T$7:$T$29)</f>
        <v>6</v>
      </c>
      <c r="D7076" s="261">
        <v>5000</v>
      </c>
      <c r="E7076" s="261" t="s">
        <v>6400</v>
      </c>
      <c r="F7076" s="261" t="s">
        <v>110</v>
      </c>
      <c r="G7076" s="261" t="s">
        <v>124</v>
      </c>
      <c r="H7076" s="261" t="s">
        <v>6398</v>
      </c>
    </row>
    <row r="7077" spans="1:8" x14ac:dyDescent="0.2">
      <c r="A7077" t="s">
        <v>94</v>
      </c>
      <c r="B7077" s="261" t="s">
        <v>150</v>
      </c>
      <c r="C7077">
        <f>_xlfn.XLOOKUP(B7077,'2.1.trackMPD'!$R$7:$R$29,'2.1.trackMPD'!$T$7:$T$29)</f>
        <v>6</v>
      </c>
      <c r="D7077" s="261">
        <v>5000</v>
      </c>
      <c r="E7077" s="261" t="s">
        <v>6400</v>
      </c>
      <c r="F7077" s="261" t="s">
        <v>110</v>
      </c>
      <c r="G7077" s="261" t="s">
        <v>140</v>
      </c>
      <c r="H7077" s="261" t="s">
        <v>6398</v>
      </c>
    </row>
    <row r="7078" spans="1:8" x14ac:dyDescent="0.2">
      <c r="A7078" t="s">
        <v>94</v>
      </c>
      <c r="B7078" s="261" t="s">
        <v>150</v>
      </c>
      <c r="C7078">
        <f>_xlfn.XLOOKUP(B7078,'2.1.trackMPD'!$R$7:$R$29,'2.1.trackMPD'!$T$7:$T$29)</f>
        <v>6</v>
      </c>
      <c r="D7078" s="261">
        <v>5000</v>
      </c>
      <c r="E7078" s="261" t="s">
        <v>6400</v>
      </c>
      <c r="F7078" s="261" t="s">
        <v>111</v>
      </c>
      <c r="G7078" s="261" t="s">
        <v>124</v>
      </c>
      <c r="H7078" s="261" t="s">
        <v>6398</v>
      </c>
    </row>
    <row r="7079" spans="1:8" x14ac:dyDescent="0.2">
      <c r="A7079" t="s">
        <v>94</v>
      </c>
      <c r="B7079" s="261" t="s">
        <v>150</v>
      </c>
      <c r="C7079">
        <f>_xlfn.XLOOKUP(B7079,'2.1.trackMPD'!$R$7:$R$29,'2.1.trackMPD'!$T$7:$T$29)</f>
        <v>6</v>
      </c>
      <c r="D7079" s="261">
        <v>5000</v>
      </c>
      <c r="E7079" s="261" t="s">
        <v>6400</v>
      </c>
      <c r="F7079" s="261" t="s">
        <v>111</v>
      </c>
      <c r="G7079" s="261" t="s">
        <v>140</v>
      </c>
      <c r="H7079" s="261" t="s">
        <v>6398</v>
      </c>
    </row>
    <row r="7080" spans="1:8" x14ac:dyDescent="0.2">
      <c r="A7080" t="s">
        <v>94</v>
      </c>
      <c r="B7080" s="261" t="s">
        <v>150</v>
      </c>
      <c r="C7080">
        <f>_xlfn.XLOOKUP(B7080,'2.1.trackMPD'!$R$7:$R$29,'2.1.trackMPD'!$T$7:$T$29)</f>
        <v>6</v>
      </c>
      <c r="D7080" s="261">
        <v>5000</v>
      </c>
      <c r="E7080" s="261" t="s">
        <v>6400</v>
      </c>
      <c r="F7080" s="261" t="s">
        <v>110</v>
      </c>
      <c r="G7080" s="261" t="s">
        <v>124</v>
      </c>
      <c r="H7080" s="261" t="s">
        <v>6399</v>
      </c>
    </row>
    <row r="7081" spans="1:8" x14ac:dyDescent="0.2">
      <c r="A7081" t="s">
        <v>94</v>
      </c>
      <c r="B7081" s="261" t="s">
        <v>150</v>
      </c>
      <c r="C7081">
        <f>_xlfn.XLOOKUP(B7081,'2.1.trackMPD'!$R$7:$R$29,'2.1.trackMPD'!$T$7:$T$29)</f>
        <v>6</v>
      </c>
      <c r="D7081" s="261">
        <v>5000</v>
      </c>
      <c r="E7081" s="261" t="s">
        <v>6400</v>
      </c>
      <c r="F7081" s="261" t="s">
        <v>110</v>
      </c>
      <c r="G7081" s="261" t="s">
        <v>140</v>
      </c>
      <c r="H7081" s="261" t="s">
        <v>6399</v>
      </c>
    </row>
    <row r="7082" spans="1:8" x14ac:dyDescent="0.2">
      <c r="A7082" t="s">
        <v>94</v>
      </c>
      <c r="B7082" s="261" t="s">
        <v>150</v>
      </c>
      <c r="C7082">
        <f>_xlfn.XLOOKUP(B7082,'2.1.trackMPD'!$R$7:$R$29,'2.1.trackMPD'!$T$7:$T$29)</f>
        <v>6</v>
      </c>
      <c r="D7082" s="261">
        <v>1</v>
      </c>
      <c r="E7082" s="261" t="s">
        <v>6401</v>
      </c>
      <c r="F7082" s="261" t="s">
        <v>110</v>
      </c>
      <c r="G7082" s="261" t="s">
        <v>124</v>
      </c>
      <c r="H7082" s="261" t="s">
        <v>6398</v>
      </c>
    </row>
    <row r="7083" spans="1:8" x14ac:dyDescent="0.2">
      <c r="A7083" t="s">
        <v>94</v>
      </c>
      <c r="B7083" s="261" t="s">
        <v>150</v>
      </c>
      <c r="C7083">
        <f>_xlfn.XLOOKUP(B7083,'2.1.trackMPD'!$R$7:$R$29,'2.1.trackMPD'!$T$7:$T$29)</f>
        <v>6</v>
      </c>
      <c r="D7083" s="261">
        <v>1</v>
      </c>
      <c r="E7083" s="261" t="s">
        <v>6401</v>
      </c>
      <c r="F7083" s="261" t="s">
        <v>110</v>
      </c>
      <c r="G7083" s="261" t="s">
        <v>140</v>
      </c>
      <c r="H7083" s="261" t="s">
        <v>6398</v>
      </c>
    </row>
    <row r="7084" spans="1:8" x14ac:dyDescent="0.2">
      <c r="A7084" t="s">
        <v>94</v>
      </c>
      <c r="B7084" s="261" t="s">
        <v>150</v>
      </c>
      <c r="C7084">
        <f>_xlfn.XLOOKUP(B7084,'2.1.trackMPD'!$R$7:$R$29,'2.1.trackMPD'!$T$7:$T$29)</f>
        <v>6</v>
      </c>
      <c r="D7084" s="261">
        <v>1</v>
      </c>
      <c r="E7084" s="261" t="s">
        <v>6401</v>
      </c>
      <c r="F7084" s="261" t="s">
        <v>111</v>
      </c>
      <c r="G7084" s="261" t="s">
        <v>124</v>
      </c>
      <c r="H7084" s="261" t="s">
        <v>6398</v>
      </c>
    </row>
    <row r="7085" spans="1:8" x14ac:dyDescent="0.2">
      <c r="A7085" t="s">
        <v>94</v>
      </c>
      <c r="B7085" s="261" t="s">
        <v>150</v>
      </c>
      <c r="C7085">
        <f>_xlfn.XLOOKUP(B7085,'2.1.trackMPD'!$R$7:$R$29,'2.1.trackMPD'!$T$7:$T$29)</f>
        <v>6</v>
      </c>
      <c r="D7085" s="261">
        <v>1</v>
      </c>
      <c r="E7085" s="261" t="s">
        <v>6401</v>
      </c>
      <c r="F7085" s="261" t="s">
        <v>111</v>
      </c>
      <c r="G7085" s="261" t="s">
        <v>140</v>
      </c>
      <c r="H7085" s="261" t="s">
        <v>6398</v>
      </c>
    </row>
    <row r="7086" spans="1:8" x14ac:dyDescent="0.2">
      <c r="A7086" t="s">
        <v>94</v>
      </c>
      <c r="B7086" s="261" t="s">
        <v>150</v>
      </c>
      <c r="C7086">
        <f>_xlfn.XLOOKUP(B7086,'2.1.trackMPD'!$R$7:$R$29,'2.1.trackMPD'!$T$7:$T$29)</f>
        <v>6</v>
      </c>
      <c r="D7086" s="261">
        <v>1</v>
      </c>
      <c r="E7086" s="261" t="s">
        <v>6401</v>
      </c>
      <c r="F7086" s="261" t="s">
        <v>110</v>
      </c>
      <c r="G7086" s="261" t="s">
        <v>124</v>
      </c>
      <c r="H7086" s="261" t="s">
        <v>6399</v>
      </c>
    </row>
    <row r="7087" spans="1:8" x14ac:dyDescent="0.2">
      <c r="A7087" t="s">
        <v>94</v>
      </c>
      <c r="B7087" s="261" t="s">
        <v>150</v>
      </c>
      <c r="C7087">
        <f>_xlfn.XLOOKUP(B7087,'2.1.trackMPD'!$R$7:$R$29,'2.1.trackMPD'!$T$7:$T$29)</f>
        <v>6</v>
      </c>
      <c r="D7087" s="261">
        <v>1</v>
      </c>
      <c r="E7087" s="261" t="s">
        <v>6401</v>
      </c>
      <c r="F7087" s="261" t="s">
        <v>110</v>
      </c>
      <c r="G7087" s="261" t="s">
        <v>140</v>
      </c>
      <c r="H7087" s="261" t="s">
        <v>6399</v>
      </c>
    </row>
    <row r="7088" spans="1:8" x14ac:dyDescent="0.2">
      <c r="A7088" t="s">
        <v>94</v>
      </c>
      <c r="B7088" s="261" t="s">
        <v>150</v>
      </c>
      <c r="C7088">
        <f>_xlfn.XLOOKUP(B7088,'2.1.trackMPD'!$R$7:$R$29,'2.1.trackMPD'!$T$7:$T$29)</f>
        <v>6</v>
      </c>
      <c r="D7088" s="261">
        <v>10</v>
      </c>
      <c r="E7088" s="261" t="s">
        <v>6401</v>
      </c>
      <c r="F7088" s="261" t="s">
        <v>110</v>
      </c>
      <c r="G7088" s="261" t="s">
        <v>124</v>
      </c>
      <c r="H7088" s="261" t="s">
        <v>6398</v>
      </c>
    </row>
    <row r="7089" spans="1:8" x14ac:dyDescent="0.2">
      <c r="A7089" t="s">
        <v>94</v>
      </c>
      <c r="B7089" s="261" t="s">
        <v>150</v>
      </c>
      <c r="C7089">
        <f>_xlfn.XLOOKUP(B7089,'2.1.trackMPD'!$R$7:$R$29,'2.1.trackMPD'!$T$7:$T$29)</f>
        <v>6</v>
      </c>
      <c r="D7089" s="261">
        <v>10</v>
      </c>
      <c r="E7089" s="261" t="s">
        <v>6401</v>
      </c>
      <c r="F7089" s="261" t="s">
        <v>110</v>
      </c>
      <c r="G7089" s="261" t="s">
        <v>140</v>
      </c>
      <c r="H7089" s="261" t="s">
        <v>6398</v>
      </c>
    </row>
    <row r="7090" spans="1:8" x14ac:dyDescent="0.2">
      <c r="A7090" t="s">
        <v>94</v>
      </c>
      <c r="B7090" s="261" t="s">
        <v>150</v>
      </c>
      <c r="C7090">
        <f>_xlfn.XLOOKUP(B7090,'2.1.trackMPD'!$R$7:$R$29,'2.1.trackMPD'!$T$7:$T$29)</f>
        <v>6</v>
      </c>
      <c r="D7090" s="261">
        <v>10</v>
      </c>
      <c r="E7090" s="261" t="s">
        <v>6401</v>
      </c>
      <c r="F7090" s="261" t="s">
        <v>111</v>
      </c>
      <c r="G7090" s="261" t="s">
        <v>124</v>
      </c>
      <c r="H7090" s="261" t="s">
        <v>6398</v>
      </c>
    </row>
    <row r="7091" spans="1:8" x14ac:dyDescent="0.2">
      <c r="A7091" t="s">
        <v>94</v>
      </c>
      <c r="B7091" s="261" t="s">
        <v>150</v>
      </c>
      <c r="C7091">
        <f>_xlfn.XLOOKUP(B7091,'2.1.trackMPD'!$R$7:$R$29,'2.1.trackMPD'!$T$7:$T$29)</f>
        <v>6</v>
      </c>
      <c r="D7091" s="261">
        <v>10</v>
      </c>
      <c r="E7091" s="261" t="s">
        <v>6401</v>
      </c>
      <c r="F7091" s="261" t="s">
        <v>111</v>
      </c>
      <c r="G7091" s="261" t="s">
        <v>140</v>
      </c>
      <c r="H7091" s="261" t="s">
        <v>6398</v>
      </c>
    </row>
    <row r="7092" spans="1:8" x14ac:dyDescent="0.2">
      <c r="A7092" t="s">
        <v>94</v>
      </c>
      <c r="B7092" s="261" t="s">
        <v>150</v>
      </c>
      <c r="C7092">
        <f>_xlfn.XLOOKUP(B7092,'2.1.trackMPD'!$R$7:$R$29,'2.1.trackMPD'!$T$7:$T$29)</f>
        <v>6</v>
      </c>
      <c r="D7092" s="261">
        <v>10</v>
      </c>
      <c r="E7092" s="261" t="s">
        <v>6401</v>
      </c>
      <c r="F7092" s="261" t="s">
        <v>110</v>
      </c>
      <c r="G7092" s="261" t="s">
        <v>124</v>
      </c>
      <c r="H7092" s="261" t="s">
        <v>6399</v>
      </c>
    </row>
    <row r="7093" spans="1:8" x14ac:dyDescent="0.2">
      <c r="A7093" t="s">
        <v>94</v>
      </c>
      <c r="B7093" s="261" t="s">
        <v>150</v>
      </c>
      <c r="C7093">
        <f>_xlfn.XLOOKUP(B7093,'2.1.trackMPD'!$R$7:$R$29,'2.1.trackMPD'!$T$7:$T$29)</f>
        <v>6</v>
      </c>
      <c r="D7093" s="261">
        <v>10</v>
      </c>
      <c r="E7093" s="261" t="s">
        <v>6401</v>
      </c>
      <c r="F7093" s="261" t="s">
        <v>110</v>
      </c>
      <c r="G7093" s="261" t="s">
        <v>140</v>
      </c>
      <c r="H7093" s="261" t="s">
        <v>6399</v>
      </c>
    </row>
    <row r="7094" spans="1:8" x14ac:dyDescent="0.2">
      <c r="A7094" t="s">
        <v>94</v>
      </c>
      <c r="B7094" s="261" t="s">
        <v>150</v>
      </c>
      <c r="C7094">
        <f>_xlfn.XLOOKUP(B7094,'2.1.trackMPD'!$R$7:$R$29,'2.1.trackMPD'!$T$7:$T$29)</f>
        <v>6</v>
      </c>
      <c r="D7094" s="261">
        <v>100</v>
      </c>
      <c r="E7094" s="261" t="s">
        <v>6401</v>
      </c>
      <c r="F7094" s="261" t="s">
        <v>110</v>
      </c>
      <c r="G7094" s="261" t="s">
        <v>124</v>
      </c>
      <c r="H7094" s="261" t="s">
        <v>6398</v>
      </c>
    </row>
    <row r="7095" spans="1:8" x14ac:dyDescent="0.2">
      <c r="A7095" t="s">
        <v>94</v>
      </c>
      <c r="B7095" s="261" t="s">
        <v>150</v>
      </c>
      <c r="C7095">
        <f>_xlfn.XLOOKUP(B7095,'2.1.trackMPD'!$R$7:$R$29,'2.1.trackMPD'!$T$7:$T$29)</f>
        <v>6</v>
      </c>
      <c r="D7095" s="261">
        <v>100</v>
      </c>
      <c r="E7095" s="261" t="s">
        <v>6401</v>
      </c>
      <c r="F7095" s="261" t="s">
        <v>110</v>
      </c>
      <c r="G7095" s="261" t="s">
        <v>140</v>
      </c>
      <c r="H7095" s="261" t="s">
        <v>6398</v>
      </c>
    </row>
    <row r="7096" spans="1:8" x14ac:dyDescent="0.2">
      <c r="A7096" t="s">
        <v>94</v>
      </c>
      <c r="B7096" s="261" t="s">
        <v>150</v>
      </c>
      <c r="C7096">
        <f>_xlfn.XLOOKUP(B7096,'2.1.trackMPD'!$R$7:$R$29,'2.1.trackMPD'!$T$7:$T$29)</f>
        <v>6</v>
      </c>
      <c r="D7096" s="261">
        <v>100</v>
      </c>
      <c r="E7096" s="261" t="s">
        <v>6401</v>
      </c>
      <c r="F7096" s="261" t="s">
        <v>111</v>
      </c>
      <c r="G7096" s="261" t="s">
        <v>124</v>
      </c>
      <c r="H7096" s="261" t="s">
        <v>6398</v>
      </c>
    </row>
    <row r="7097" spans="1:8" x14ac:dyDescent="0.2">
      <c r="A7097" t="s">
        <v>94</v>
      </c>
      <c r="B7097" s="261" t="s">
        <v>150</v>
      </c>
      <c r="C7097">
        <f>_xlfn.XLOOKUP(B7097,'2.1.trackMPD'!$R$7:$R$29,'2.1.trackMPD'!$T$7:$T$29)</f>
        <v>6</v>
      </c>
      <c r="D7097" s="261">
        <v>100</v>
      </c>
      <c r="E7097" s="261" t="s">
        <v>6401</v>
      </c>
      <c r="F7097" s="261" t="s">
        <v>111</v>
      </c>
      <c r="G7097" s="261" t="s">
        <v>140</v>
      </c>
      <c r="H7097" s="261" t="s">
        <v>6398</v>
      </c>
    </row>
    <row r="7098" spans="1:8" x14ac:dyDescent="0.2">
      <c r="A7098" t="s">
        <v>94</v>
      </c>
      <c r="B7098" s="261" t="s">
        <v>150</v>
      </c>
      <c r="C7098">
        <f>_xlfn.XLOOKUP(B7098,'2.1.trackMPD'!$R$7:$R$29,'2.1.trackMPD'!$T$7:$T$29)</f>
        <v>6</v>
      </c>
      <c r="D7098" s="261">
        <v>100</v>
      </c>
      <c r="E7098" s="261" t="s">
        <v>6401</v>
      </c>
      <c r="F7098" s="261" t="s">
        <v>110</v>
      </c>
      <c r="G7098" s="261" t="s">
        <v>124</v>
      </c>
      <c r="H7098" s="261" t="s">
        <v>6399</v>
      </c>
    </row>
    <row r="7099" spans="1:8" x14ac:dyDescent="0.2">
      <c r="A7099" t="s">
        <v>94</v>
      </c>
      <c r="B7099" s="261" t="s">
        <v>150</v>
      </c>
      <c r="C7099">
        <f>_xlfn.XLOOKUP(B7099,'2.1.trackMPD'!$R$7:$R$29,'2.1.trackMPD'!$T$7:$T$29)</f>
        <v>6</v>
      </c>
      <c r="D7099" s="261">
        <v>100</v>
      </c>
      <c r="E7099" s="261" t="s">
        <v>6401</v>
      </c>
      <c r="F7099" s="261" t="s">
        <v>110</v>
      </c>
      <c r="G7099" s="261" t="s">
        <v>140</v>
      </c>
      <c r="H7099" s="261" t="s">
        <v>6399</v>
      </c>
    </row>
    <row r="7100" spans="1:8" x14ac:dyDescent="0.2">
      <c r="A7100" t="s">
        <v>94</v>
      </c>
      <c r="B7100" s="261" t="s">
        <v>151</v>
      </c>
      <c r="C7100">
        <f>_xlfn.XLOOKUP(B7100,'2.1.trackMPD'!$R$7:$R$29,'2.1.trackMPD'!$T$7:$T$29)</f>
        <v>6</v>
      </c>
      <c r="D7100" s="261">
        <v>1</v>
      </c>
      <c r="E7100" s="261" t="s">
        <v>6396</v>
      </c>
      <c r="F7100" s="261" t="s">
        <v>110</v>
      </c>
      <c r="G7100" s="261" t="s">
        <v>124</v>
      </c>
      <c r="H7100" s="261" t="s">
        <v>6398</v>
      </c>
    </row>
    <row r="7101" spans="1:8" x14ac:dyDescent="0.2">
      <c r="A7101" t="s">
        <v>94</v>
      </c>
      <c r="B7101" s="261" t="s">
        <v>151</v>
      </c>
      <c r="C7101">
        <f>_xlfn.XLOOKUP(B7101,'2.1.trackMPD'!$R$7:$R$29,'2.1.trackMPD'!$T$7:$T$29)</f>
        <v>6</v>
      </c>
      <c r="D7101" s="261">
        <v>1</v>
      </c>
      <c r="E7101" s="261" t="s">
        <v>6396</v>
      </c>
      <c r="F7101" s="261" t="s">
        <v>110</v>
      </c>
      <c r="G7101" s="261" t="s">
        <v>140</v>
      </c>
      <c r="H7101" s="261" t="s">
        <v>6398</v>
      </c>
    </row>
    <row r="7102" spans="1:8" x14ac:dyDescent="0.2">
      <c r="A7102" t="s">
        <v>94</v>
      </c>
      <c r="B7102" s="261" t="s">
        <v>151</v>
      </c>
      <c r="C7102">
        <f>_xlfn.XLOOKUP(B7102,'2.1.trackMPD'!$R$7:$R$29,'2.1.trackMPD'!$T$7:$T$29)</f>
        <v>6</v>
      </c>
      <c r="D7102" s="261">
        <v>1</v>
      </c>
      <c r="E7102" s="261" t="s">
        <v>6396</v>
      </c>
      <c r="F7102" s="261" t="s">
        <v>111</v>
      </c>
      <c r="G7102" s="261" t="s">
        <v>124</v>
      </c>
      <c r="H7102" s="261" t="s">
        <v>6398</v>
      </c>
    </row>
    <row r="7103" spans="1:8" x14ac:dyDescent="0.2">
      <c r="A7103" t="s">
        <v>94</v>
      </c>
      <c r="B7103" s="261" t="s">
        <v>151</v>
      </c>
      <c r="C7103">
        <f>_xlfn.XLOOKUP(B7103,'2.1.trackMPD'!$R$7:$R$29,'2.1.trackMPD'!$T$7:$T$29)</f>
        <v>6</v>
      </c>
      <c r="D7103" s="261">
        <v>1</v>
      </c>
      <c r="E7103" s="261" t="s">
        <v>6396</v>
      </c>
      <c r="F7103" s="261" t="s">
        <v>111</v>
      </c>
      <c r="G7103" s="261" t="s">
        <v>140</v>
      </c>
      <c r="H7103" s="261" t="s">
        <v>6398</v>
      </c>
    </row>
    <row r="7104" spans="1:8" x14ac:dyDescent="0.2">
      <c r="A7104" t="s">
        <v>94</v>
      </c>
      <c r="B7104" s="261" t="s">
        <v>151</v>
      </c>
      <c r="C7104">
        <f>_xlfn.XLOOKUP(B7104,'2.1.trackMPD'!$R$7:$R$29,'2.1.trackMPD'!$T$7:$T$29)</f>
        <v>6</v>
      </c>
      <c r="D7104" s="261">
        <v>1</v>
      </c>
      <c r="E7104" s="261" t="s">
        <v>6396</v>
      </c>
      <c r="F7104" s="261" t="s">
        <v>110</v>
      </c>
      <c r="G7104" s="261" t="s">
        <v>124</v>
      </c>
      <c r="H7104" s="261" t="s">
        <v>6399</v>
      </c>
    </row>
    <row r="7105" spans="1:8" x14ac:dyDescent="0.2">
      <c r="A7105" t="s">
        <v>94</v>
      </c>
      <c r="B7105" s="261" t="s">
        <v>151</v>
      </c>
      <c r="C7105">
        <f>_xlfn.XLOOKUP(B7105,'2.1.trackMPD'!$R$7:$R$29,'2.1.trackMPD'!$T$7:$T$29)</f>
        <v>6</v>
      </c>
      <c r="D7105" s="261">
        <v>1</v>
      </c>
      <c r="E7105" s="261" t="s">
        <v>6396</v>
      </c>
      <c r="F7105" s="261" t="s">
        <v>110</v>
      </c>
      <c r="G7105" s="261" t="s">
        <v>140</v>
      </c>
      <c r="H7105" s="261" t="s">
        <v>6399</v>
      </c>
    </row>
    <row r="7106" spans="1:8" x14ac:dyDescent="0.2">
      <c r="A7106" t="s">
        <v>94</v>
      </c>
      <c r="B7106" s="261" t="s">
        <v>151</v>
      </c>
      <c r="C7106">
        <f>_xlfn.XLOOKUP(B7106,'2.1.trackMPD'!$R$7:$R$29,'2.1.trackMPD'!$T$7:$T$29)</f>
        <v>6</v>
      </c>
      <c r="D7106" s="261">
        <v>10</v>
      </c>
      <c r="E7106" s="261" t="s">
        <v>6396</v>
      </c>
      <c r="F7106" s="261" t="s">
        <v>110</v>
      </c>
      <c r="G7106" s="261" t="s">
        <v>124</v>
      </c>
      <c r="H7106" s="261" t="s">
        <v>6398</v>
      </c>
    </row>
    <row r="7107" spans="1:8" x14ac:dyDescent="0.2">
      <c r="A7107" t="s">
        <v>94</v>
      </c>
      <c r="B7107" s="261" t="s">
        <v>151</v>
      </c>
      <c r="C7107">
        <f>_xlfn.XLOOKUP(B7107,'2.1.trackMPD'!$R$7:$R$29,'2.1.trackMPD'!$T$7:$T$29)</f>
        <v>6</v>
      </c>
      <c r="D7107" s="261">
        <v>10</v>
      </c>
      <c r="E7107" s="261" t="s">
        <v>6396</v>
      </c>
      <c r="F7107" s="261" t="s">
        <v>110</v>
      </c>
      <c r="G7107" s="261" t="s">
        <v>140</v>
      </c>
      <c r="H7107" s="261" t="s">
        <v>6398</v>
      </c>
    </row>
    <row r="7108" spans="1:8" x14ac:dyDescent="0.2">
      <c r="A7108" t="s">
        <v>94</v>
      </c>
      <c r="B7108" s="261" t="s">
        <v>151</v>
      </c>
      <c r="C7108">
        <f>_xlfn.XLOOKUP(B7108,'2.1.trackMPD'!$R$7:$R$29,'2.1.trackMPD'!$T$7:$T$29)</f>
        <v>6</v>
      </c>
      <c r="D7108" s="261">
        <v>10</v>
      </c>
      <c r="E7108" s="261" t="s">
        <v>6396</v>
      </c>
      <c r="F7108" s="261" t="s">
        <v>111</v>
      </c>
      <c r="G7108" s="261" t="s">
        <v>124</v>
      </c>
      <c r="H7108" s="261" t="s">
        <v>6398</v>
      </c>
    </row>
    <row r="7109" spans="1:8" x14ac:dyDescent="0.2">
      <c r="A7109" t="s">
        <v>94</v>
      </c>
      <c r="B7109" s="261" t="s">
        <v>151</v>
      </c>
      <c r="C7109">
        <f>_xlfn.XLOOKUP(B7109,'2.1.trackMPD'!$R$7:$R$29,'2.1.trackMPD'!$T$7:$T$29)</f>
        <v>6</v>
      </c>
      <c r="D7109" s="261">
        <v>10</v>
      </c>
      <c r="E7109" s="261" t="s">
        <v>6396</v>
      </c>
      <c r="F7109" s="261" t="s">
        <v>111</v>
      </c>
      <c r="G7109" s="261" t="s">
        <v>140</v>
      </c>
      <c r="H7109" s="261" t="s">
        <v>6398</v>
      </c>
    </row>
    <row r="7110" spans="1:8" x14ac:dyDescent="0.2">
      <c r="A7110" t="s">
        <v>94</v>
      </c>
      <c r="B7110" s="261" t="s">
        <v>151</v>
      </c>
      <c r="C7110">
        <f>_xlfn.XLOOKUP(B7110,'2.1.trackMPD'!$R$7:$R$29,'2.1.trackMPD'!$T$7:$T$29)</f>
        <v>6</v>
      </c>
      <c r="D7110" s="261">
        <v>10</v>
      </c>
      <c r="E7110" s="261" t="s">
        <v>6396</v>
      </c>
      <c r="F7110" s="261" t="s">
        <v>110</v>
      </c>
      <c r="G7110" s="261" t="s">
        <v>124</v>
      </c>
      <c r="H7110" s="261" t="s">
        <v>6399</v>
      </c>
    </row>
    <row r="7111" spans="1:8" x14ac:dyDescent="0.2">
      <c r="A7111" t="s">
        <v>94</v>
      </c>
      <c r="B7111" s="261" t="s">
        <v>151</v>
      </c>
      <c r="C7111">
        <f>_xlfn.XLOOKUP(B7111,'2.1.trackMPD'!$R$7:$R$29,'2.1.trackMPD'!$T$7:$T$29)</f>
        <v>6</v>
      </c>
      <c r="D7111" s="261">
        <v>10</v>
      </c>
      <c r="E7111" s="261" t="s">
        <v>6396</v>
      </c>
      <c r="F7111" s="261" t="s">
        <v>110</v>
      </c>
      <c r="G7111" s="261" t="s">
        <v>140</v>
      </c>
      <c r="H7111" s="261" t="s">
        <v>6399</v>
      </c>
    </row>
    <row r="7112" spans="1:8" x14ac:dyDescent="0.2">
      <c r="A7112" t="s">
        <v>94</v>
      </c>
      <c r="B7112" s="261" t="s">
        <v>151</v>
      </c>
      <c r="C7112">
        <f>_xlfn.XLOOKUP(B7112,'2.1.trackMPD'!$R$7:$R$29,'2.1.trackMPD'!$T$7:$T$29)</f>
        <v>6</v>
      </c>
      <c r="D7112" s="261">
        <v>100</v>
      </c>
      <c r="E7112" s="261" t="s">
        <v>6396</v>
      </c>
      <c r="F7112" s="261" t="s">
        <v>110</v>
      </c>
      <c r="G7112" s="261" t="s">
        <v>124</v>
      </c>
      <c r="H7112" s="261" t="s">
        <v>6398</v>
      </c>
    </row>
    <row r="7113" spans="1:8" x14ac:dyDescent="0.2">
      <c r="A7113" t="s">
        <v>94</v>
      </c>
      <c r="B7113" s="261" t="s">
        <v>151</v>
      </c>
      <c r="C7113">
        <f>_xlfn.XLOOKUP(B7113,'2.1.trackMPD'!$R$7:$R$29,'2.1.trackMPD'!$T$7:$T$29)</f>
        <v>6</v>
      </c>
      <c r="D7113" s="261">
        <v>100</v>
      </c>
      <c r="E7113" s="261" t="s">
        <v>6396</v>
      </c>
      <c r="F7113" s="261" t="s">
        <v>110</v>
      </c>
      <c r="G7113" s="261" t="s">
        <v>140</v>
      </c>
      <c r="H7113" s="261" t="s">
        <v>6398</v>
      </c>
    </row>
    <row r="7114" spans="1:8" x14ac:dyDescent="0.2">
      <c r="A7114" t="s">
        <v>94</v>
      </c>
      <c r="B7114" s="261" t="s">
        <v>151</v>
      </c>
      <c r="C7114">
        <f>_xlfn.XLOOKUP(B7114,'2.1.trackMPD'!$R$7:$R$29,'2.1.trackMPD'!$T$7:$T$29)</f>
        <v>6</v>
      </c>
      <c r="D7114" s="261">
        <v>100</v>
      </c>
      <c r="E7114" s="261" t="s">
        <v>6396</v>
      </c>
      <c r="F7114" s="261" t="s">
        <v>111</v>
      </c>
      <c r="G7114" s="261" t="s">
        <v>124</v>
      </c>
      <c r="H7114" s="261" t="s">
        <v>6398</v>
      </c>
    </row>
    <row r="7115" spans="1:8" x14ac:dyDescent="0.2">
      <c r="A7115" t="s">
        <v>94</v>
      </c>
      <c r="B7115" s="261" t="s">
        <v>151</v>
      </c>
      <c r="C7115">
        <f>_xlfn.XLOOKUP(B7115,'2.1.trackMPD'!$R$7:$R$29,'2.1.trackMPD'!$T$7:$T$29)</f>
        <v>6</v>
      </c>
      <c r="D7115" s="261">
        <v>100</v>
      </c>
      <c r="E7115" s="261" t="s">
        <v>6396</v>
      </c>
      <c r="F7115" s="261" t="s">
        <v>111</v>
      </c>
      <c r="G7115" s="261" t="s">
        <v>140</v>
      </c>
      <c r="H7115" s="261" t="s">
        <v>6398</v>
      </c>
    </row>
    <row r="7116" spans="1:8" x14ac:dyDescent="0.2">
      <c r="A7116" t="s">
        <v>94</v>
      </c>
      <c r="B7116" s="261" t="s">
        <v>151</v>
      </c>
      <c r="C7116">
        <f>_xlfn.XLOOKUP(B7116,'2.1.trackMPD'!$R$7:$R$29,'2.1.trackMPD'!$T$7:$T$29)</f>
        <v>6</v>
      </c>
      <c r="D7116" s="261">
        <v>100</v>
      </c>
      <c r="E7116" s="261" t="s">
        <v>6396</v>
      </c>
      <c r="F7116" s="261" t="s">
        <v>110</v>
      </c>
      <c r="G7116" s="261" t="s">
        <v>124</v>
      </c>
      <c r="H7116" s="261" t="s">
        <v>6399</v>
      </c>
    </row>
    <row r="7117" spans="1:8" x14ac:dyDescent="0.2">
      <c r="A7117" t="s">
        <v>94</v>
      </c>
      <c r="B7117" s="261" t="s">
        <v>151</v>
      </c>
      <c r="C7117">
        <f>_xlfn.XLOOKUP(B7117,'2.1.trackMPD'!$R$7:$R$29,'2.1.trackMPD'!$T$7:$T$29)</f>
        <v>6</v>
      </c>
      <c r="D7117" s="261">
        <v>100</v>
      </c>
      <c r="E7117" s="261" t="s">
        <v>6396</v>
      </c>
      <c r="F7117" s="261" t="s">
        <v>110</v>
      </c>
      <c r="G7117" s="261" t="s">
        <v>140</v>
      </c>
      <c r="H7117" s="261" t="s">
        <v>6399</v>
      </c>
    </row>
    <row r="7118" spans="1:8" x14ac:dyDescent="0.2">
      <c r="A7118" t="s">
        <v>94</v>
      </c>
      <c r="B7118" s="261" t="s">
        <v>151</v>
      </c>
      <c r="C7118">
        <f>_xlfn.XLOOKUP(B7118,'2.1.trackMPD'!$R$7:$R$29,'2.1.trackMPD'!$T$7:$T$29)</f>
        <v>6</v>
      </c>
      <c r="D7118" s="261">
        <v>1000</v>
      </c>
      <c r="E7118" s="261" t="s">
        <v>6396</v>
      </c>
      <c r="F7118" s="261" t="s">
        <v>110</v>
      </c>
      <c r="G7118" s="261" t="s">
        <v>124</v>
      </c>
      <c r="H7118" s="261" t="s">
        <v>6398</v>
      </c>
    </row>
    <row r="7119" spans="1:8" x14ac:dyDescent="0.2">
      <c r="A7119" t="s">
        <v>94</v>
      </c>
      <c r="B7119" s="261" t="s">
        <v>151</v>
      </c>
      <c r="C7119">
        <f>_xlfn.XLOOKUP(B7119,'2.1.trackMPD'!$R$7:$R$29,'2.1.trackMPD'!$T$7:$T$29)</f>
        <v>6</v>
      </c>
      <c r="D7119" s="261">
        <v>1000</v>
      </c>
      <c r="E7119" s="261" t="s">
        <v>6396</v>
      </c>
      <c r="F7119" s="261" t="s">
        <v>110</v>
      </c>
      <c r="G7119" s="261" t="s">
        <v>140</v>
      </c>
      <c r="H7119" s="261" t="s">
        <v>6398</v>
      </c>
    </row>
    <row r="7120" spans="1:8" x14ac:dyDescent="0.2">
      <c r="A7120" t="s">
        <v>94</v>
      </c>
      <c r="B7120" s="261" t="s">
        <v>151</v>
      </c>
      <c r="C7120">
        <f>_xlfn.XLOOKUP(B7120,'2.1.trackMPD'!$R$7:$R$29,'2.1.trackMPD'!$T$7:$T$29)</f>
        <v>6</v>
      </c>
      <c r="D7120" s="261">
        <v>1000</v>
      </c>
      <c r="E7120" s="261" t="s">
        <v>6396</v>
      </c>
      <c r="F7120" s="261" t="s">
        <v>111</v>
      </c>
      <c r="G7120" s="261" t="s">
        <v>124</v>
      </c>
      <c r="H7120" s="261" t="s">
        <v>6398</v>
      </c>
    </row>
    <row r="7121" spans="1:8" x14ac:dyDescent="0.2">
      <c r="A7121" t="s">
        <v>94</v>
      </c>
      <c r="B7121" s="261" t="s">
        <v>151</v>
      </c>
      <c r="C7121">
        <f>_xlfn.XLOOKUP(B7121,'2.1.trackMPD'!$R$7:$R$29,'2.1.trackMPD'!$T$7:$T$29)</f>
        <v>6</v>
      </c>
      <c r="D7121" s="261">
        <v>1000</v>
      </c>
      <c r="E7121" s="261" t="s">
        <v>6396</v>
      </c>
      <c r="F7121" s="261" t="s">
        <v>111</v>
      </c>
      <c r="G7121" s="261" t="s">
        <v>140</v>
      </c>
      <c r="H7121" s="261" t="s">
        <v>6398</v>
      </c>
    </row>
    <row r="7122" spans="1:8" x14ac:dyDescent="0.2">
      <c r="A7122" t="s">
        <v>94</v>
      </c>
      <c r="B7122" s="261" t="s">
        <v>151</v>
      </c>
      <c r="C7122">
        <f>_xlfn.XLOOKUP(B7122,'2.1.trackMPD'!$R$7:$R$29,'2.1.trackMPD'!$T$7:$T$29)</f>
        <v>6</v>
      </c>
      <c r="D7122" s="261">
        <v>1000</v>
      </c>
      <c r="E7122" s="261" t="s">
        <v>6396</v>
      </c>
      <c r="F7122" s="261" t="s">
        <v>110</v>
      </c>
      <c r="G7122" s="261" t="s">
        <v>124</v>
      </c>
      <c r="H7122" s="261" t="s">
        <v>6399</v>
      </c>
    </row>
    <row r="7123" spans="1:8" x14ac:dyDescent="0.2">
      <c r="A7123" t="s">
        <v>94</v>
      </c>
      <c r="B7123" s="261" t="s">
        <v>151</v>
      </c>
      <c r="C7123">
        <f>_xlfn.XLOOKUP(B7123,'2.1.trackMPD'!$R$7:$R$29,'2.1.trackMPD'!$T$7:$T$29)</f>
        <v>6</v>
      </c>
      <c r="D7123" s="261">
        <v>1000</v>
      </c>
      <c r="E7123" s="261" t="s">
        <v>6396</v>
      </c>
      <c r="F7123" s="261" t="s">
        <v>110</v>
      </c>
      <c r="G7123" s="261" t="s">
        <v>140</v>
      </c>
      <c r="H7123" s="261" t="s">
        <v>6399</v>
      </c>
    </row>
    <row r="7124" spans="1:8" x14ac:dyDescent="0.2">
      <c r="A7124" t="s">
        <v>94</v>
      </c>
      <c r="B7124" s="261" t="s">
        <v>151</v>
      </c>
      <c r="C7124">
        <f>_xlfn.XLOOKUP(B7124,'2.1.trackMPD'!$R$7:$R$29,'2.1.trackMPD'!$T$7:$T$29)</f>
        <v>6</v>
      </c>
      <c r="D7124" s="261">
        <v>5000</v>
      </c>
      <c r="E7124" s="261" t="s">
        <v>6396</v>
      </c>
      <c r="F7124" s="261" t="s">
        <v>110</v>
      </c>
      <c r="G7124" s="261" t="s">
        <v>124</v>
      </c>
      <c r="H7124" s="261" t="s">
        <v>6398</v>
      </c>
    </row>
    <row r="7125" spans="1:8" x14ac:dyDescent="0.2">
      <c r="A7125" t="s">
        <v>94</v>
      </c>
      <c r="B7125" s="261" t="s">
        <v>151</v>
      </c>
      <c r="C7125">
        <f>_xlfn.XLOOKUP(B7125,'2.1.trackMPD'!$R$7:$R$29,'2.1.trackMPD'!$T$7:$T$29)</f>
        <v>6</v>
      </c>
      <c r="D7125" s="261">
        <v>5000</v>
      </c>
      <c r="E7125" s="261" t="s">
        <v>6396</v>
      </c>
      <c r="F7125" s="261" t="s">
        <v>110</v>
      </c>
      <c r="G7125" s="261" t="s">
        <v>140</v>
      </c>
      <c r="H7125" s="261" t="s">
        <v>6398</v>
      </c>
    </row>
    <row r="7126" spans="1:8" x14ac:dyDescent="0.2">
      <c r="A7126" t="s">
        <v>94</v>
      </c>
      <c r="B7126" s="261" t="s">
        <v>151</v>
      </c>
      <c r="C7126">
        <f>_xlfn.XLOOKUP(B7126,'2.1.trackMPD'!$R$7:$R$29,'2.1.trackMPD'!$T$7:$T$29)</f>
        <v>6</v>
      </c>
      <c r="D7126" s="261">
        <v>5000</v>
      </c>
      <c r="E7126" s="261" t="s">
        <v>6396</v>
      </c>
      <c r="F7126" s="261" t="s">
        <v>111</v>
      </c>
      <c r="G7126" s="261" t="s">
        <v>124</v>
      </c>
      <c r="H7126" s="261" t="s">
        <v>6398</v>
      </c>
    </row>
    <row r="7127" spans="1:8" x14ac:dyDescent="0.2">
      <c r="A7127" t="s">
        <v>94</v>
      </c>
      <c r="B7127" s="261" t="s">
        <v>151</v>
      </c>
      <c r="C7127">
        <f>_xlfn.XLOOKUP(B7127,'2.1.trackMPD'!$R$7:$R$29,'2.1.trackMPD'!$T$7:$T$29)</f>
        <v>6</v>
      </c>
      <c r="D7127" s="261">
        <v>5000</v>
      </c>
      <c r="E7127" s="261" t="s">
        <v>6396</v>
      </c>
      <c r="F7127" s="261" t="s">
        <v>111</v>
      </c>
      <c r="G7127" s="261" t="s">
        <v>140</v>
      </c>
      <c r="H7127" s="261" t="s">
        <v>6398</v>
      </c>
    </row>
    <row r="7128" spans="1:8" x14ac:dyDescent="0.2">
      <c r="A7128" t="s">
        <v>94</v>
      </c>
      <c r="B7128" s="261" t="s">
        <v>151</v>
      </c>
      <c r="C7128">
        <f>_xlfn.XLOOKUP(B7128,'2.1.trackMPD'!$R$7:$R$29,'2.1.trackMPD'!$T$7:$T$29)</f>
        <v>6</v>
      </c>
      <c r="D7128" s="261">
        <v>5000</v>
      </c>
      <c r="E7128" s="261" t="s">
        <v>6396</v>
      </c>
      <c r="F7128" s="261" t="s">
        <v>110</v>
      </c>
      <c r="G7128" s="261" t="s">
        <v>124</v>
      </c>
      <c r="H7128" s="261" t="s">
        <v>6399</v>
      </c>
    </row>
    <row r="7129" spans="1:8" x14ac:dyDescent="0.2">
      <c r="A7129" t="s">
        <v>94</v>
      </c>
      <c r="B7129" s="261" t="s">
        <v>151</v>
      </c>
      <c r="C7129">
        <f>_xlfn.XLOOKUP(B7129,'2.1.trackMPD'!$R$7:$R$29,'2.1.trackMPD'!$T$7:$T$29)</f>
        <v>6</v>
      </c>
      <c r="D7129" s="261">
        <v>5000</v>
      </c>
      <c r="E7129" s="261" t="s">
        <v>6396</v>
      </c>
      <c r="F7129" s="261" t="s">
        <v>110</v>
      </c>
      <c r="G7129" s="261" t="s">
        <v>140</v>
      </c>
      <c r="H7129" s="261" t="s">
        <v>6399</v>
      </c>
    </row>
    <row r="7130" spans="1:8" x14ac:dyDescent="0.2">
      <c r="A7130" t="s">
        <v>94</v>
      </c>
      <c r="B7130" s="261" t="s">
        <v>151</v>
      </c>
      <c r="C7130">
        <f>_xlfn.XLOOKUP(B7130,'2.1.trackMPD'!$R$7:$R$29,'2.1.trackMPD'!$T$7:$T$29)</f>
        <v>6</v>
      </c>
      <c r="D7130" s="261">
        <v>1</v>
      </c>
      <c r="E7130" s="261" t="s">
        <v>6400</v>
      </c>
      <c r="F7130" s="261" t="s">
        <v>110</v>
      </c>
      <c r="G7130" s="261" t="s">
        <v>124</v>
      </c>
      <c r="H7130" s="261" t="s">
        <v>6398</v>
      </c>
    </row>
    <row r="7131" spans="1:8" x14ac:dyDescent="0.2">
      <c r="A7131" t="s">
        <v>94</v>
      </c>
      <c r="B7131" s="261" t="s">
        <v>151</v>
      </c>
      <c r="C7131">
        <f>_xlfn.XLOOKUP(B7131,'2.1.trackMPD'!$R$7:$R$29,'2.1.trackMPD'!$T$7:$T$29)</f>
        <v>6</v>
      </c>
      <c r="D7131" s="261">
        <v>1</v>
      </c>
      <c r="E7131" s="261" t="s">
        <v>6400</v>
      </c>
      <c r="F7131" s="261" t="s">
        <v>110</v>
      </c>
      <c r="G7131" s="261" t="s">
        <v>140</v>
      </c>
      <c r="H7131" s="261" t="s">
        <v>6398</v>
      </c>
    </row>
    <row r="7132" spans="1:8" x14ac:dyDescent="0.2">
      <c r="A7132" t="s">
        <v>94</v>
      </c>
      <c r="B7132" s="261" t="s">
        <v>151</v>
      </c>
      <c r="C7132">
        <f>_xlfn.XLOOKUP(B7132,'2.1.trackMPD'!$R$7:$R$29,'2.1.trackMPD'!$T$7:$T$29)</f>
        <v>6</v>
      </c>
      <c r="D7132" s="261">
        <v>1</v>
      </c>
      <c r="E7132" s="261" t="s">
        <v>6400</v>
      </c>
      <c r="F7132" s="261" t="s">
        <v>111</v>
      </c>
      <c r="G7132" s="261" t="s">
        <v>124</v>
      </c>
      <c r="H7132" s="261" t="s">
        <v>6398</v>
      </c>
    </row>
    <row r="7133" spans="1:8" x14ac:dyDescent="0.2">
      <c r="A7133" t="s">
        <v>94</v>
      </c>
      <c r="B7133" s="261" t="s">
        <v>151</v>
      </c>
      <c r="C7133">
        <f>_xlfn.XLOOKUP(B7133,'2.1.trackMPD'!$R$7:$R$29,'2.1.trackMPD'!$T$7:$T$29)</f>
        <v>6</v>
      </c>
      <c r="D7133" s="261">
        <v>1</v>
      </c>
      <c r="E7133" s="261" t="s">
        <v>6400</v>
      </c>
      <c r="F7133" s="261" t="s">
        <v>111</v>
      </c>
      <c r="G7133" s="261" t="s">
        <v>140</v>
      </c>
      <c r="H7133" s="261" t="s">
        <v>6398</v>
      </c>
    </row>
    <row r="7134" spans="1:8" x14ac:dyDescent="0.2">
      <c r="A7134" t="s">
        <v>94</v>
      </c>
      <c r="B7134" s="261" t="s">
        <v>151</v>
      </c>
      <c r="C7134">
        <f>_xlfn.XLOOKUP(B7134,'2.1.trackMPD'!$R$7:$R$29,'2.1.trackMPD'!$T$7:$T$29)</f>
        <v>6</v>
      </c>
      <c r="D7134" s="261">
        <v>1</v>
      </c>
      <c r="E7134" s="261" t="s">
        <v>6400</v>
      </c>
      <c r="F7134" s="261" t="s">
        <v>110</v>
      </c>
      <c r="G7134" s="261" t="s">
        <v>124</v>
      </c>
      <c r="H7134" s="261" t="s">
        <v>6399</v>
      </c>
    </row>
    <row r="7135" spans="1:8" x14ac:dyDescent="0.2">
      <c r="A7135" t="s">
        <v>94</v>
      </c>
      <c r="B7135" s="261" t="s">
        <v>151</v>
      </c>
      <c r="C7135">
        <f>_xlfn.XLOOKUP(B7135,'2.1.trackMPD'!$R$7:$R$29,'2.1.trackMPD'!$T$7:$T$29)</f>
        <v>6</v>
      </c>
      <c r="D7135" s="261">
        <v>1</v>
      </c>
      <c r="E7135" s="261" t="s">
        <v>6400</v>
      </c>
      <c r="F7135" s="261" t="s">
        <v>110</v>
      </c>
      <c r="G7135" s="261" t="s">
        <v>140</v>
      </c>
      <c r="H7135" s="261" t="s">
        <v>6399</v>
      </c>
    </row>
    <row r="7136" spans="1:8" x14ac:dyDescent="0.2">
      <c r="A7136" t="s">
        <v>94</v>
      </c>
      <c r="B7136" s="261" t="s">
        <v>151</v>
      </c>
      <c r="C7136">
        <f>_xlfn.XLOOKUP(B7136,'2.1.trackMPD'!$R$7:$R$29,'2.1.trackMPD'!$T$7:$T$29)</f>
        <v>6</v>
      </c>
      <c r="D7136" s="261">
        <v>10</v>
      </c>
      <c r="E7136" s="261" t="s">
        <v>6400</v>
      </c>
      <c r="F7136" s="261" t="s">
        <v>110</v>
      </c>
      <c r="G7136" s="261" t="s">
        <v>124</v>
      </c>
      <c r="H7136" s="261" t="s">
        <v>6398</v>
      </c>
    </row>
    <row r="7137" spans="1:8" x14ac:dyDescent="0.2">
      <c r="A7137" t="s">
        <v>94</v>
      </c>
      <c r="B7137" s="261" t="s">
        <v>151</v>
      </c>
      <c r="C7137">
        <f>_xlfn.XLOOKUP(B7137,'2.1.trackMPD'!$R$7:$R$29,'2.1.trackMPD'!$T$7:$T$29)</f>
        <v>6</v>
      </c>
      <c r="D7137" s="261">
        <v>10</v>
      </c>
      <c r="E7137" s="261" t="s">
        <v>6400</v>
      </c>
      <c r="F7137" s="261" t="s">
        <v>110</v>
      </c>
      <c r="G7137" s="261" t="s">
        <v>140</v>
      </c>
      <c r="H7137" s="261" t="s">
        <v>6398</v>
      </c>
    </row>
    <row r="7138" spans="1:8" x14ac:dyDescent="0.2">
      <c r="A7138" t="s">
        <v>94</v>
      </c>
      <c r="B7138" s="261" t="s">
        <v>151</v>
      </c>
      <c r="C7138">
        <f>_xlfn.XLOOKUP(B7138,'2.1.trackMPD'!$R$7:$R$29,'2.1.trackMPD'!$T$7:$T$29)</f>
        <v>6</v>
      </c>
      <c r="D7138" s="261">
        <v>10</v>
      </c>
      <c r="E7138" s="261" t="s">
        <v>6400</v>
      </c>
      <c r="F7138" s="261" t="s">
        <v>111</v>
      </c>
      <c r="G7138" s="261" t="s">
        <v>124</v>
      </c>
      <c r="H7138" s="261" t="s">
        <v>6398</v>
      </c>
    </row>
    <row r="7139" spans="1:8" x14ac:dyDescent="0.2">
      <c r="A7139" t="s">
        <v>94</v>
      </c>
      <c r="B7139" s="261" t="s">
        <v>151</v>
      </c>
      <c r="C7139">
        <f>_xlfn.XLOOKUP(B7139,'2.1.trackMPD'!$R$7:$R$29,'2.1.trackMPD'!$T$7:$T$29)</f>
        <v>6</v>
      </c>
      <c r="D7139" s="261">
        <v>10</v>
      </c>
      <c r="E7139" s="261" t="s">
        <v>6400</v>
      </c>
      <c r="F7139" s="261" t="s">
        <v>111</v>
      </c>
      <c r="G7139" s="261" t="s">
        <v>140</v>
      </c>
      <c r="H7139" s="261" t="s">
        <v>6398</v>
      </c>
    </row>
    <row r="7140" spans="1:8" x14ac:dyDescent="0.2">
      <c r="A7140" t="s">
        <v>94</v>
      </c>
      <c r="B7140" s="261" t="s">
        <v>151</v>
      </c>
      <c r="C7140">
        <f>_xlfn.XLOOKUP(B7140,'2.1.trackMPD'!$R$7:$R$29,'2.1.trackMPD'!$T$7:$T$29)</f>
        <v>6</v>
      </c>
      <c r="D7140" s="261">
        <v>10</v>
      </c>
      <c r="E7140" s="261" t="s">
        <v>6400</v>
      </c>
      <c r="F7140" s="261" t="s">
        <v>110</v>
      </c>
      <c r="G7140" s="261" t="s">
        <v>124</v>
      </c>
      <c r="H7140" s="261" t="s">
        <v>6399</v>
      </c>
    </row>
    <row r="7141" spans="1:8" x14ac:dyDescent="0.2">
      <c r="A7141" t="s">
        <v>94</v>
      </c>
      <c r="B7141" s="261" t="s">
        <v>151</v>
      </c>
      <c r="C7141">
        <f>_xlfn.XLOOKUP(B7141,'2.1.trackMPD'!$R$7:$R$29,'2.1.trackMPD'!$T$7:$T$29)</f>
        <v>6</v>
      </c>
      <c r="D7141" s="261">
        <v>10</v>
      </c>
      <c r="E7141" s="261" t="s">
        <v>6400</v>
      </c>
      <c r="F7141" s="261" t="s">
        <v>110</v>
      </c>
      <c r="G7141" s="261" t="s">
        <v>140</v>
      </c>
      <c r="H7141" s="261" t="s">
        <v>6399</v>
      </c>
    </row>
    <row r="7142" spans="1:8" x14ac:dyDescent="0.2">
      <c r="A7142" t="s">
        <v>94</v>
      </c>
      <c r="B7142" s="261" t="s">
        <v>151</v>
      </c>
      <c r="C7142">
        <f>_xlfn.XLOOKUP(B7142,'2.1.trackMPD'!$R$7:$R$29,'2.1.trackMPD'!$T$7:$T$29)</f>
        <v>6</v>
      </c>
      <c r="D7142" s="261">
        <v>100</v>
      </c>
      <c r="E7142" s="261" t="s">
        <v>6400</v>
      </c>
      <c r="F7142" s="261" t="s">
        <v>110</v>
      </c>
      <c r="G7142" s="261" t="s">
        <v>124</v>
      </c>
      <c r="H7142" s="261" t="s">
        <v>6398</v>
      </c>
    </row>
    <row r="7143" spans="1:8" x14ac:dyDescent="0.2">
      <c r="A7143" t="s">
        <v>94</v>
      </c>
      <c r="B7143" s="261" t="s">
        <v>151</v>
      </c>
      <c r="C7143">
        <f>_xlfn.XLOOKUP(B7143,'2.1.trackMPD'!$R$7:$R$29,'2.1.trackMPD'!$T$7:$T$29)</f>
        <v>6</v>
      </c>
      <c r="D7143" s="261">
        <v>100</v>
      </c>
      <c r="E7143" s="261" t="s">
        <v>6400</v>
      </c>
      <c r="F7143" s="261" t="s">
        <v>110</v>
      </c>
      <c r="G7143" s="261" t="s">
        <v>140</v>
      </c>
      <c r="H7143" s="261" t="s">
        <v>6398</v>
      </c>
    </row>
    <row r="7144" spans="1:8" x14ac:dyDescent="0.2">
      <c r="A7144" t="s">
        <v>94</v>
      </c>
      <c r="B7144" s="261" t="s">
        <v>151</v>
      </c>
      <c r="C7144">
        <f>_xlfn.XLOOKUP(B7144,'2.1.trackMPD'!$R$7:$R$29,'2.1.trackMPD'!$T$7:$T$29)</f>
        <v>6</v>
      </c>
      <c r="D7144" s="261">
        <v>100</v>
      </c>
      <c r="E7144" s="261" t="s">
        <v>6400</v>
      </c>
      <c r="F7144" s="261" t="s">
        <v>111</v>
      </c>
      <c r="G7144" s="261" t="s">
        <v>124</v>
      </c>
      <c r="H7144" s="261" t="s">
        <v>6398</v>
      </c>
    </row>
    <row r="7145" spans="1:8" x14ac:dyDescent="0.2">
      <c r="A7145" t="s">
        <v>94</v>
      </c>
      <c r="B7145" s="261" t="s">
        <v>151</v>
      </c>
      <c r="C7145">
        <f>_xlfn.XLOOKUP(B7145,'2.1.trackMPD'!$R$7:$R$29,'2.1.trackMPD'!$T$7:$T$29)</f>
        <v>6</v>
      </c>
      <c r="D7145" s="261">
        <v>100</v>
      </c>
      <c r="E7145" s="261" t="s">
        <v>6400</v>
      </c>
      <c r="F7145" s="261" t="s">
        <v>111</v>
      </c>
      <c r="G7145" s="261" t="s">
        <v>140</v>
      </c>
      <c r="H7145" s="261" t="s">
        <v>6398</v>
      </c>
    </row>
    <row r="7146" spans="1:8" x14ac:dyDescent="0.2">
      <c r="A7146" t="s">
        <v>94</v>
      </c>
      <c r="B7146" s="261" t="s">
        <v>151</v>
      </c>
      <c r="C7146">
        <f>_xlfn.XLOOKUP(B7146,'2.1.trackMPD'!$R$7:$R$29,'2.1.trackMPD'!$T$7:$T$29)</f>
        <v>6</v>
      </c>
      <c r="D7146" s="261">
        <v>100</v>
      </c>
      <c r="E7146" s="261" t="s">
        <v>6400</v>
      </c>
      <c r="F7146" s="261" t="s">
        <v>110</v>
      </c>
      <c r="G7146" s="261" t="s">
        <v>124</v>
      </c>
      <c r="H7146" s="261" t="s">
        <v>6399</v>
      </c>
    </row>
    <row r="7147" spans="1:8" x14ac:dyDescent="0.2">
      <c r="A7147" t="s">
        <v>94</v>
      </c>
      <c r="B7147" s="261" t="s">
        <v>151</v>
      </c>
      <c r="C7147">
        <f>_xlfn.XLOOKUP(B7147,'2.1.trackMPD'!$R$7:$R$29,'2.1.trackMPD'!$T$7:$T$29)</f>
        <v>6</v>
      </c>
      <c r="D7147" s="261">
        <v>100</v>
      </c>
      <c r="E7147" s="261" t="s">
        <v>6400</v>
      </c>
      <c r="F7147" s="261" t="s">
        <v>110</v>
      </c>
      <c r="G7147" s="261" t="s">
        <v>140</v>
      </c>
      <c r="H7147" s="261" t="s">
        <v>6399</v>
      </c>
    </row>
    <row r="7148" spans="1:8" x14ac:dyDescent="0.2">
      <c r="A7148" t="s">
        <v>94</v>
      </c>
      <c r="B7148" s="261" t="s">
        <v>151</v>
      </c>
      <c r="C7148">
        <f>_xlfn.XLOOKUP(B7148,'2.1.trackMPD'!$R$7:$R$29,'2.1.trackMPD'!$T$7:$T$29)</f>
        <v>6</v>
      </c>
      <c r="D7148" s="261">
        <v>1000</v>
      </c>
      <c r="E7148" s="261" t="s">
        <v>6400</v>
      </c>
      <c r="F7148" s="261" t="s">
        <v>110</v>
      </c>
      <c r="G7148" s="261" t="s">
        <v>124</v>
      </c>
      <c r="H7148" s="261" t="s">
        <v>6398</v>
      </c>
    </row>
    <row r="7149" spans="1:8" x14ac:dyDescent="0.2">
      <c r="A7149" t="s">
        <v>94</v>
      </c>
      <c r="B7149" s="261" t="s">
        <v>151</v>
      </c>
      <c r="C7149">
        <f>_xlfn.XLOOKUP(B7149,'2.1.trackMPD'!$R$7:$R$29,'2.1.trackMPD'!$T$7:$T$29)</f>
        <v>6</v>
      </c>
      <c r="D7149" s="261">
        <v>1000</v>
      </c>
      <c r="E7149" s="261" t="s">
        <v>6400</v>
      </c>
      <c r="F7149" s="261" t="s">
        <v>110</v>
      </c>
      <c r="G7149" s="261" t="s">
        <v>140</v>
      </c>
      <c r="H7149" s="261" t="s">
        <v>6398</v>
      </c>
    </row>
    <row r="7150" spans="1:8" x14ac:dyDescent="0.2">
      <c r="A7150" t="s">
        <v>94</v>
      </c>
      <c r="B7150" s="261" t="s">
        <v>151</v>
      </c>
      <c r="C7150">
        <f>_xlfn.XLOOKUP(B7150,'2.1.trackMPD'!$R$7:$R$29,'2.1.trackMPD'!$T$7:$T$29)</f>
        <v>6</v>
      </c>
      <c r="D7150" s="261">
        <v>1000</v>
      </c>
      <c r="E7150" s="261" t="s">
        <v>6400</v>
      </c>
      <c r="F7150" s="261" t="s">
        <v>111</v>
      </c>
      <c r="G7150" s="261" t="s">
        <v>124</v>
      </c>
      <c r="H7150" s="261" t="s">
        <v>6398</v>
      </c>
    </row>
    <row r="7151" spans="1:8" x14ac:dyDescent="0.2">
      <c r="A7151" t="s">
        <v>94</v>
      </c>
      <c r="B7151" s="261" t="s">
        <v>151</v>
      </c>
      <c r="C7151">
        <f>_xlfn.XLOOKUP(B7151,'2.1.trackMPD'!$R$7:$R$29,'2.1.trackMPD'!$T$7:$T$29)</f>
        <v>6</v>
      </c>
      <c r="D7151" s="261">
        <v>1000</v>
      </c>
      <c r="E7151" s="261" t="s">
        <v>6400</v>
      </c>
      <c r="F7151" s="261" t="s">
        <v>111</v>
      </c>
      <c r="G7151" s="261" t="s">
        <v>140</v>
      </c>
      <c r="H7151" s="261" t="s">
        <v>6398</v>
      </c>
    </row>
    <row r="7152" spans="1:8" x14ac:dyDescent="0.2">
      <c r="A7152" t="s">
        <v>94</v>
      </c>
      <c r="B7152" s="261" t="s">
        <v>151</v>
      </c>
      <c r="C7152">
        <f>_xlfn.XLOOKUP(B7152,'2.1.trackMPD'!$R$7:$R$29,'2.1.trackMPD'!$T$7:$T$29)</f>
        <v>6</v>
      </c>
      <c r="D7152" s="261">
        <v>1000</v>
      </c>
      <c r="E7152" s="261" t="s">
        <v>6400</v>
      </c>
      <c r="F7152" s="261" t="s">
        <v>110</v>
      </c>
      <c r="G7152" s="261" t="s">
        <v>124</v>
      </c>
      <c r="H7152" s="261" t="s">
        <v>6399</v>
      </c>
    </row>
    <row r="7153" spans="1:8" x14ac:dyDescent="0.2">
      <c r="A7153" t="s">
        <v>94</v>
      </c>
      <c r="B7153" s="261" t="s">
        <v>151</v>
      </c>
      <c r="C7153">
        <f>_xlfn.XLOOKUP(B7153,'2.1.trackMPD'!$R$7:$R$29,'2.1.trackMPD'!$T$7:$T$29)</f>
        <v>6</v>
      </c>
      <c r="D7153" s="261">
        <v>1000</v>
      </c>
      <c r="E7153" s="261" t="s">
        <v>6400</v>
      </c>
      <c r="F7153" s="261" t="s">
        <v>110</v>
      </c>
      <c r="G7153" s="261" t="s">
        <v>140</v>
      </c>
      <c r="H7153" s="261" t="s">
        <v>6399</v>
      </c>
    </row>
    <row r="7154" spans="1:8" x14ac:dyDescent="0.2">
      <c r="A7154" t="s">
        <v>94</v>
      </c>
      <c r="B7154" s="261" t="s">
        <v>151</v>
      </c>
      <c r="C7154">
        <f>_xlfn.XLOOKUP(B7154,'2.1.trackMPD'!$R$7:$R$29,'2.1.trackMPD'!$T$7:$T$29)</f>
        <v>6</v>
      </c>
      <c r="D7154" s="261">
        <v>5000</v>
      </c>
      <c r="E7154" s="261" t="s">
        <v>6400</v>
      </c>
      <c r="F7154" s="261" t="s">
        <v>110</v>
      </c>
      <c r="G7154" s="261" t="s">
        <v>124</v>
      </c>
      <c r="H7154" s="261" t="s">
        <v>6398</v>
      </c>
    </row>
    <row r="7155" spans="1:8" x14ac:dyDescent="0.2">
      <c r="A7155" t="s">
        <v>94</v>
      </c>
      <c r="B7155" s="261" t="s">
        <v>151</v>
      </c>
      <c r="C7155">
        <f>_xlfn.XLOOKUP(B7155,'2.1.trackMPD'!$R$7:$R$29,'2.1.trackMPD'!$T$7:$T$29)</f>
        <v>6</v>
      </c>
      <c r="D7155" s="261">
        <v>5000</v>
      </c>
      <c r="E7155" s="261" t="s">
        <v>6400</v>
      </c>
      <c r="F7155" s="261" t="s">
        <v>110</v>
      </c>
      <c r="G7155" s="261" t="s">
        <v>140</v>
      </c>
      <c r="H7155" s="261" t="s">
        <v>6398</v>
      </c>
    </row>
    <row r="7156" spans="1:8" x14ac:dyDescent="0.2">
      <c r="A7156" t="s">
        <v>94</v>
      </c>
      <c r="B7156" s="261" t="s">
        <v>151</v>
      </c>
      <c r="C7156">
        <f>_xlfn.XLOOKUP(B7156,'2.1.trackMPD'!$R$7:$R$29,'2.1.trackMPD'!$T$7:$T$29)</f>
        <v>6</v>
      </c>
      <c r="D7156" s="261">
        <v>5000</v>
      </c>
      <c r="E7156" s="261" t="s">
        <v>6400</v>
      </c>
      <c r="F7156" s="261" t="s">
        <v>111</v>
      </c>
      <c r="G7156" s="261" t="s">
        <v>124</v>
      </c>
      <c r="H7156" s="261" t="s">
        <v>6398</v>
      </c>
    </row>
    <row r="7157" spans="1:8" x14ac:dyDescent="0.2">
      <c r="A7157" t="s">
        <v>94</v>
      </c>
      <c r="B7157" s="261" t="s">
        <v>151</v>
      </c>
      <c r="C7157">
        <f>_xlfn.XLOOKUP(B7157,'2.1.trackMPD'!$R$7:$R$29,'2.1.trackMPD'!$T$7:$T$29)</f>
        <v>6</v>
      </c>
      <c r="D7157" s="261">
        <v>5000</v>
      </c>
      <c r="E7157" s="261" t="s">
        <v>6400</v>
      </c>
      <c r="F7157" s="261" t="s">
        <v>111</v>
      </c>
      <c r="G7157" s="261" t="s">
        <v>140</v>
      </c>
      <c r="H7157" s="261" t="s">
        <v>6398</v>
      </c>
    </row>
    <row r="7158" spans="1:8" x14ac:dyDescent="0.2">
      <c r="A7158" t="s">
        <v>94</v>
      </c>
      <c r="B7158" s="261" t="s">
        <v>151</v>
      </c>
      <c r="C7158">
        <f>_xlfn.XLOOKUP(B7158,'2.1.trackMPD'!$R$7:$R$29,'2.1.trackMPD'!$T$7:$T$29)</f>
        <v>6</v>
      </c>
      <c r="D7158" s="261">
        <v>5000</v>
      </c>
      <c r="E7158" s="261" t="s">
        <v>6400</v>
      </c>
      <c r="F7158" s="261" t="s">
        <v>110</v>
      </c>
      <c r="G7158" s="261" t="s">
        <v>124</v>
      </c>
      <c r="H7158" s="261" t="s">
        <v>6399</v>
      </c>
    </row>
    <row r="7159" spans="1:8" x14ac:dyDescent="0.2">
      <c r="A7159" t="s">
        <v>94</v>
      </c>
      <c r="B7159" s="261" t="s">
        <v>151</v>
      </c>
      <c r="C7159">
        <f>_xlfn.XLOOKUP(B7159,'2.1.trackMPD'!$R$7:$R$29,'2.1.trackMPD'!$T$7:$T$29)</f>
        <v>6</v>
      </c>
      <c r="D7159" s="261">
        <v>5000</v>
      </c>
      <c r="E7159" s="261" t="s">
        <v>6400</v>
      </c>
      <c r="F7159" s="261" t="s">
        <v>110</v>
      </c>
      <c r="G7159" s="261" t="s">
        <v>140</v>
      </c>
      <c r="H7159" s="261" t="s">
        <v>6399</v>
      </c>
    </row>
    <row r="7160" spans="1:8" x14ac:dyDescent="0.2">
      <c r="A7160" t="s">
        <v>94</v>
      </c>
      <c r="B7160" s="261" t="s">
        <v>151</v>
      </c>
      <c r="C7160">
        <f>_xlfn.XLOOKUP(B7160,'2.1.trackMPD'!$R$7:$R$29,'2.1.trackMPD'!$T$7:$T$29)</f>
        <v>6</v>
      </c>
      <c r="D7160" s="261">
        <v>1</v>
      </c>
      <c r="E7160" s="261" t="s">
        <v>6401</v>
      </c>
      <c r="F7160" s="261" t="s">
        <v>110</v>
      </c>
      <c r="G7160" s="261" t="s">
        <v>124</v>
      </c>
      <c r="H7160" s="261" t="s">
        <v>6398</v>
      </c>
    </row>
    <row r="7161" spans="1:8" x14ac:dyDescent="0.2">
      <c r="A7161" t="s">
        <v>94</v>
      </c>
      <c r="B7161" s="261" t="s">
        <v>151</v>
      </c>
      <c r="C7161">
        <f>_xlfn.XLOOKUP(B7161,'2.1.trackMPD'!$R$7:$R$29,'2.1.trackMPD'!$T$7:$T$29)</f>
        <v>6</v>
      </c>
      <c r="D7161" s="261">
        <v>1</v>
      </c>
      <c r="E7161" s="261" t="s">
        <v>6401</v>
      </c>
      <c r="F7161" s="261" t="s">
        <v>110</v>
      </c>
      <c r="G7161" s="261" t="s">
        <v>140</v>
      </c>
      <c r="H7161" s="261" t="s">
        <v>6398</v>
      </c>
    </row>
    <row r="7162" spans="1:8" x14ac:dyDescent="0.2">
      <c r="A7162" t="s">
        <v>94</v>
      </c>
      <c r="B7162" s="261" t="s">
        <v>151</v>
      </c>
      <c r="C7162">
        <f>_xlfn.XLOOKUP(B7162,'2.1.trackMPD'!$R$7:$R$29,'2.1.trackMPD'!$T$7:$T$29)</f>
        <v>6</v>
      </c>
      <c r="D7162" s="261">
        <v>1</v>
      </c>
      <c r="E7162" s="261" t="s">
        <v>6401</v>
      </c>
      <c r="F7162" s="261" t="s">
        <v>111</v>
      </c>
      <c r="G7162" s="261" t="s">
        <v>124</v>
      </c>
      <c r="H7162" s="261" t="s">
        <v>6398</v>
      </c>
    </row>
    <row r="7163" spans="1:8" x14ac:dyDescent="0.2">
      <c r="A7163" t="s">
        <v>94</v>
      </c>
      <c r="B7163" s="261" t="s">
        <v>151</v>
      </c>
      <c r="C7163">
        <f>_xlfn.XLOOKUP(B7163,'2.1.trackMPD'!$R$7:$R$29,'2.1.trackMPD'!$T$7:$T$29)</f>
        <v>6</v>
      </c>
      <c r="D7163" s="261">
        <v>1</v>
      </c>
      <c r="E7163" s="261" t="s">
        <v>6401</v>
      </c>
      <c r="F7163" s="261" t="s">
        <v>111</v>
      </c>
      <c r="G7163" s="261" t="s">
        <v>140</v>
      </c>
      <c r="H7163" s="261" t="s">
        <v>6398</v>
      </c>
    </row>
    <row r="7164" spans="1:8" x14ac:dyDescent="0.2">
      <c r="A7164" t="s">
        <v>94</v>
      </c>
      <c r="B7164" s="261" t="s">
        <v>151</v>
      </c>
      <c r="C7164">
        <f>_xlfn.XLOOKUP(B7164,'2.1.trackMPD'!$R$7:$R$29,'2.1.trackMPD'!$T$7:$T$29)</f>
        <v>6</v>
      </c>
      <c r="D7164" s="261">
        <v>1</v>
      </c>
      <c r="E7164" s="261" t="s">
        <v>6401</v>
      </c>
      <c r="F7164" s="261" t="s">
        <v>110</v>
      </c>
      <c r="G7164" s="261" t="s">
        <v>124</v>
      </c>
      <c r="H7164" s="261" t="s">
        <v>6399</v>
      </c>
    </row>
    <row r="7165" spans="1:8" x14ac:dyDescent="0.2">
      <c r="A7165" t="s">
        <v>94</v>
      </c>
      <c r="B7165" s="261" t="s">
        <v>151</v>
      </c>
      <c r="C7165">
        <f>_xlfn.XLOOKUP(B7165,'2.1.trackMPD'!$R$7:$R$29,'2.1.trackMPD'!$T$7:$T$29)</f>
        <v>6</v>
      </c>
      <c r="D7165" s="261">
        <v>1</v>
      </c>
      <c r="E7165" s="261" t="s">
        <v>6401</v>
      </c>
      <c r="F7165" s="261" t="s">
        <v>110</v>
      </c>
      <c r="G7165" s="261" t="s">
        <v>140</v>
      </c>
      <c r="H7165" s="261" t="s">
        <v>6399</v>
      </c>
    </row>
    <row r="7166" spans="1:8" x14ac:dyDescent="0.2">
      <c r="A7166" t="s">
        <v>94</v>
      </c>
      <c r="B7166" s="261" t="s">
        <v>151</v>
      </c>
      <c r="C7166">
        <f>_xlfn.XLOOKUP(B7166,'2.1.trackMPD'!$R$7:$R$29,'2.1.trackMPD'!$T$7:$T$29)</f>
        <v>6</v>
      </c>
      <c r="D7166" s="261">
        <v>10</v>
      </c>
      <c r="E7166" s="261" t="s">
        <v>6401</v>
      </c>
      <c r="F7166" s="261" t="s">
        <v>110</v>
      </c>
      <c r="G7166" s="261" t="s">
        <v>124</v>
      </c>
      <c r="H7166" s="261" t="s">
        <v>6398</v>
      </c>
    </row>
    <row r="7167" spans="1:8" x14ac:dyDescent="0.2">
      <c r="A7167" t="s">
        <v>94</v>
      </c>
      <c r="B7167" s="261" t="s">
        <v>151</v>
      </c>
      <c r="C7167">
        <f>_xlfn.XLOOKUP(B7167,'2.1.trackMPD'!$R$7:$R$29,'2.1.trackMPD'!$T$7:$T$29)</f>
        <v>6</v>
      </c>
      <c r="D7167" s="261">
        <v>10</v>
      </c>
      <c r="E7167" s="261" t="s">
        <v>6401</v>
      </c>
      <c r="F7167" s="261" t="s">
        <v>110</v>
      </c>
      <c r="G7167" s="261" t="s">
        <v>140</v>
      </c>
      <c r="H7167" s="261" t="s">
        <v>6398</v>
      </c>
    </row>
    <row r="7168" spans="1:8" x14ac:dyDescent="0.2">
      <c r="A7168" t="s">
        <v>94</v>
      </c>
      <c r="B7168" s="261" t="s">
        <v>151</v>
      </c>
      <c r="C7168">
        <f>_xlfn.XLOOKUP(B7168,'2.1.trackMPD'!$R$7:$R$29,'2.1.trackMPD'!$T$7:$T$29)</f>
        <v>6</v>
      </c>
      <c r="D7168" s="261">
        <v>10</v>
      </c>
      <c r="E7168" s="261" t="s">
        <v>6401</v>
      </c>
      <c r="F7168" s="261" t="s">
        <v>111</v>
      </c>
      <c r="G7168" s="261" t="s">
        <v>124</v>
      </c>
      <c r="H7168" s="261" t="s">
        <v>6398</v>
      </c>
    </row>
    <row r="7169" spans="1:9" x14ac:dyDescent="0.2">
      <c r="A7169" t="s">
        <v>94</v>
      </c>
      <c r="B7169" s="261" t="s">
        <v>151</v>
      </c>
      <c r="C7169">
        <f>_xlfn.XLOOKUP(B7169,'2.1.trackMPD'!$R$7:$R$29,'2.1.trackMPD'!$T$7:$T$29)</f>
        <v>6</v>
      </c>
      <c r="D7169" s="261">
        <v>10</v>
      </c>
      <c r="E7169" s="261" t="s">
        <v>6401</v>
      </c>
      <c r="F7169" s="261" t="s">
        <v>111</v>
      </c>
      <c r="G7169" s="261" t="s">
        <v>140</v>
      </c>
      <c r="H7169" s="261" t="s">
        <v>6398</v>
      </c>
    </row>
    <row r="7170" spans="1:9" x14ac:dyDescent="0.2">
      <c r="A7170" t="s">
        <v>94</v>
      </c>
      <c r="B7170" s="261" t="s">
        <v>151</v>
      </c>
      <c r="C7170">
        <f>_xlfn.XLOOKUP(B7170,'2.1.trackMPD'!$R$7:$R$29,'2.1.trackMPD'!$T$7:$T$29)</f>
        <v>6</v>
      </c>
      <c r="D7170" s="261">
        <v>10</v>
      </c>
      <c r="E7170" s="261" t="s">
        <v>6401</v>
      </c>
      <c r="F7170" s="261" t="s">
        <v>110</v>
      </c>
      <c r="G7170" s="261" t="s">
        <v>124</v>
      </c>
      <c r="H7170" s="261" t="s">
        <v>6399</v>
      </c>
    </row>
    <row r="7171" spans="1:9" x14ac:dyDescent="0.2">
      <c r="A7171" t="s">
        <v>94</v>
      </c>
      <c r="B7171" s="261" t="s">
        <v>151</v>
      </c>
      <c r="C7171">
        <f>_xlfn.XLOOKUP(B7171,'2.1.trackMPD'!$R$7:$R$29,'2.1.trackMPD'!$T$7:$T$29)</f>
        <v>6</v>
      </c>
      <c r="D7171" s="261">
        <v>10</v>
      </c>
      <c r="E7171" s="261" t="s">
        <v>6401</v>
      </c>
      <c r="F7171" s="261" t="s">
        <v>110</v>
      </c>
      <c r="G7171" s="261" t="s">
        <v>140</v>
      </c>
      <c r="H7171" s="261" t="s">
        <v>6399</v>
      </c>
    </row>
    <row r="7172" spans="1:9" x14ac:dyDescent="0.2">
      <c r="A7172" t="s">
        <v>94</v>
      </c>
      <c r="B7172" s="261" t="s">
        <v>151</v>
      </c>
      <c r="C7172">
        <f>_xlfn.XLOOKUP(B7172,'2.1.trackMPD'!$R$7:$R$29,'2.1.trackMPD'!$T$7:$T$29)</f>
        <v>6</v>
      </c>
      <c r="D7172" s="261">
        <v>100</v>
      </c>
      <c r="E7172" s="261" t="s">
        <v>6401</v>
      </c>
      <c r="F7172" s="261" t="s">
        <v>110</v>
      </c>
      <c r="G7172" s="261" t="s">
        <v>124</v>
      </c>
      <c r="H7172" s="261" t="s">
        <v>6398</v>
      </c>
    </row>
    <row r="7173" spans="1:9" x14ac:dyDescent="0.2">
      <c r="A7173" t="s">
        <v>94</v>
      </c>
      <c r="B7173" s="261" t="s">
        <v>151</v>
      </c>
      <c r="C7173">
        <f>_xlfn.XLOOKUP(B7173,'2.1.trackMPD'!$R$7:$R$29,'2.1.trackMPD'!$T$7:$T$29)</f>
        <v>6</v>
      </c>
      <c r="D7173" s="261">
        <v>100</v>
      </c>
      <c r="E7173" s="261" t="s">
        <v>6401</v>
      </c>
      <c r="F7173" s="261" t="s">
        <v>110</v>
      </c>
      <c r="G7173" s="261" t="s">
        <v>140</v>
      </c>
      <c r="H7173" s="261" t="s">
        <v>6398</v>
      </c>
    </row>
    <row r="7174" spans="1:9" x14ac:dyDescent="0.2">
      <c r="A7174" t="s">
        <v>94</v>
      </c>
      <c r="B7174" s="261" t="s">
        <v>151</v>
      </c>
      <c r="C7174">
        <f>_xlfn.XLOOKUP(B7174,'2.1.trackMPD'!$R$7:$R$29,'2.1.trackMPD'!$T$7:$T$29)</f>
        <v>6</v>
      </c>
      <c r="D7174" s="261">
        <v>100</v>
      </c>
      <c r="E7174" s="261" t="s">
        <v>6401</v>
      </c>
      <c r="F7174" s="261" t="s">
        <v>111</v>
      </c>
      <c r="G7174" s="261" t="s">
        <v>124</v>
      </c>
      <c r="H7174" s="261" t="s">
        <v>6398</v>
      </c>
    </row>
    <row r="7175" spans="1:9" x14ac:dyDescent="0.2">
      <c r="A7175" t="s">
        <v>94</v>
      </c>
      <c r="B7175" s="261" t="s">
        <v>151</v>
      </c>
      <c r="C7175">
        <f>_xlfn.XLOOKUP(B7175,'2.1.trackMPD'!$R$7:$R$29,'2.1.trackMPD'!$T$7:$T$29)</f>
        <v>6</v>
      </c>
      <c r="D7175" s="261">
        <v>100</v>
      </c>
      <c r="E7175" s="261" t="s">
        <v>6401</v>
      </c>
      <c r="F7175" s="261" t="s">
        <v>111</v>
      </c>
      <c r="G7175" s="261" t="s">
        <v>140</v>
      </c>
      <c r="H7175" s="261" t="s">
        <v>6398</v>
      </c>
    </row>
    <row r="7176" spans="1:9" x14ac:dyDescent="0.2">
      <c r="A7176" t="s">
        <v>94</v>
      </c>
      <c r="B7176" s="261" t="s">
        <v>151</v>
      </c>
      <c r="C7176">
        <f>_xlfn.XLOOKUP(B7176,'2.1.trackMPD'!$R$7:$R$29,'2.1.trackMPD'!$T$7:$T$29)</f>
        <v>6</v>
      </c>
      <c r="D7176" s="261">
        <v>100</v>
      </c>
      <c r="E7176" s="261" t="s">
        <v>6401</v>
      </c>
      <c r="F7176" s="261" t="s">
        <v>110</v>
      </c>
      <c r="G7176" s="261" t="s">
        <v>124</v>
      </c>
      <c r="H7176" s="261" t="s">
        <v>6399</v>
      </c>
    </row>
    <row r="7177" spans="1:9" x14ac:dyDescent="0.2">
      <c r="A7177" t="s">
        <v>94</v>
      </c>
      <c r="B7177" s="261" t="s">
        <v>151</v>
      </c>
      <c r="C7177">
        <f>_xlfn.XLOOKUP(B7177,'2.1.trackMPD'!$R$7:$R$29,'2.1.trackMPD'!$T$7:$T$29)</f>
        <v>6</v>
      </c>
      <c r="D7177" s="261">
        <v>100</v>
      </c>
      <c r="E7177" s="261" t="s">
        <v>6401</v>
      </c>
      <c r="F7177" s="261" t="s">
        <v>110</v>
      </c>
      <c r="G7177" s="261" t="s">
        <v>140</v>
      </c>
      <c r="H7177" s="261" t="s">
        <v>6399</v>
      </c>
    </row>
    <row r="7178" spans="1:9" x14ac:dyDescent="0.2">
      <c r="A7178" t="s">
        <v>29</v>
      </c>
      <c r="B7178" t="s">
        <v>5</v>
      </c>
      <c r="C7178">
        <f>_xlfn.XLOOKUP(B7178,'2.1.trackMPD'!$R$7:$R$29,'2.1.trackMPD'!$T$7:$T$29)</f>
        <v>1</v>
      </c>
      <c r="D7178">
        <v>1</v>
      </c>
      <c r="E7178" t="s">
        <v>6396</v>
      </c>
      <c r="F7178" t="s">
        <v>110</v>
      </c>
      <c r="G7178" t="s">
        <v>124</v>
      </c>
      <c r="H7178" t="s">
        <v>6398</v>
      </c>
      <c r="I7178">
        <v>8.3499999999999996E-11</v>
      </c>
    </row>
    <row r="7179" spans="1:9" x14ac:dyDescent="0.2">
      <c r="A7179" t="s">
        <v>29</v>
      </c>
      <c r="B7179" t="s">
        <v>5</v>
      </c>
      <c r="C7179">
        <f>_xlfn.XLOOKUP(B7179,'2.1.trackMPD'!$R$7:$R$29,'2.1.trackMPD'!$T$7:$T$29)</f>
        <v>1</v>
      </c>
      <c r="D7179">
        <v>1</v>
      </c>
      <c r="E7179" t="s">
        <v>6396</v>
      </c>
      <c r="F7179" t="s">
        <v>110</v>
      </c>
      <c r="G7179" t="s">
        <v>140</v>
      </c>
      <c r="H7179" t="s">
        <v>6398</v>
      </c>
      <c r="I7179">
        <v>8.3499999999999996E-11</v>
      </c>
    </row>
    <row r="7180" spans="1:9" x14ac:dyDescent="0.2">
      <c r="A7180" t="s">
        <v>29</v>
      </c>
      <c r="B7180" t="s">
        <v>5</v>
      </c>
      <c r="C7180">
        <f>_xlfn.XLOOKUP(B7180,'2.1.trackMPD'!$R$7:$R$29,'2.1.trackMPD'!$T$7:$T$29)</f>
        <v>1</v>
      </c>
      <c r="D7180">
        <v>1</v>
      </c>
      <c r="E7180" t="s">
        <v>6396</v>
      </c>
      <c r="F7180" t="s">
        <v>111</v>
      </c>
      <c r="G7180" t="s">
        <v>124</v>
      </c>
      <c r="H7180" t="s">
        <v>6398</v>
      </c>
      <c r="I7180">
        <v>8.3499999999999996E-11</v>
      </c>
    </row>
    <row r="7181" spans="1:9" x14ac:dyDescent="0.2">
      <c r="A7181" t="s">
        <v>29</v>
      </c>
      <c r="B7181" t="s">
        <v>5</v>
      </c>
      <c r="C7181">
        <f>_xlfn.XLOOKUP(B7181,'2.1.trackMPD'!$R$7:$R$29,'2.1.trackMPD'!$T$7:$T$29)</f>
        <v>1</v>
      </c>
      <c r="D7181">
        <v>1</v>
      </c>
      <c r="E7181" t="s">
        <v>6396</v>
      </c>
      <c r="F7181" t="s">
        <v>111</v>
      </c>
      <c r="G7181" t="s">
        <v>140</v>
      </c>
      <c r="H7181" t="s">
        <v>6398</v>
      </c>
      <c r="I7181">
        <v>8.3499999999999996E-11</v>
      </c>
    </row>
    <row r="7182" spans="1:9" x14ac:dyDescent="0.2">
      <c r="A7182" t="s">
        <v>29</v>
      </c>
      <c r="B7182" t="s">
        <v>5</v>
      </c>
      <c r="C7182">
        <f>_xlfn.XLOOKUP(B7182,'2.1.trackMPD'!$R$7:$R$29,'2.1.trackMPD'!$T$7:$T$29)</f>
        <v>1</v>
      </c>
      <c r="D7182">
        <v>1</v>
      </c>
      <c r="E7182" t="s">
        <v>6396</v>
      </c>
      <c r="F7182" t="s">
        <v>110</v>
      </c>
      <c r="G7182" t="s">
        <v>124</v>
      </c>
      <c r="H7182" t="s">
        <v>6399</v>
      </c>
    </row>
    <row r="7183" spans="1:9" x14ac:dyDescent="0.2">
      <c r="A7183" t="s">
        <v>29</v>
      </c>
      <c r="B7183" t="s">
        <v>5</v>
      </c>
      <c r="C7183">
        <f>_xlfn.XLOOKUP(B7183,'2.1.trackMPD'!$R$7:$R$29,'2.1.trackMPD'!$T$7:$T$29)</f>
        <v>1</v>
      </c>
      <c r="D7183">
        <v>1</v>
      </c>
      <c r="E7183" t="s">
        <v>6396</v>
      </c>
      <c r="F7183" t="s">
        <v>110</v>
      </c>
      <c r="G7183" t="s">
        <v>140</v>
      </c>
      <c r="H7183" t="s">
        <v>6399</v>
      </c>
    </row>
    <row r="7184" spans="1:9" x14ac:dyDescent="0.2">
      <c r="A7184" t="s">
        <v>29</v>
      </c>
      <c r="B7184" t="s">
        <v>5</v>
      </c>
      <c r="C7184">
        <f>_xlfn.XLOOKUP(B7184,'2.1.trackMPD'!$R$7:$R$29,'2.1.trackMPD'!$T$7:$T$29)</f>
        <v>1</v>
      </c>
      <c r="D7184">
        <v>10</v>
      </c>
      <c r="E7184" t="s">
        <v>6396</v>
      </c>
      <c r="F7184" t="s">
        <v>110</v>
      </c>
      <c r="G7184" t="s">
        <v>124</v>
      </c>
      <c r="H7184" t="s">
        <v>6398</v>
      </c>
      <c r="I7184">
        <v>8.3499999999999996E-11</v>
      </c>
    </row>
    <row r="7185" spans="1:9" x14ac:dyDescent="0.2">
      <c r="A7185" t="s">
        <v>29</v>
      </c>
      <c r="B7185" t="s">
        <v>5</v>
      </c>
      <c r="C7185">
        <f>_xlfn.XLOOKUP(B7185,'2.1.trackMPD'!$R$7:$R$29,'2.1.trackMPD'!$T$7:$T$29)</f>
        <v>1</v>
      </c>
      <c r="D7185">
        <v>10</v>
      </c>
      <c r="E7185" t="s">
        <v>6396</v>
      </c>
      <c r="F7185" t="s">
        <v>110</v>
      </c>
      <c r="G7185" t="s">
        <v>140</v>
      </c>
      <c r="H7185" t="s">
        <v>6398</v>
      </c>
      <c r="I7185">
        <v>8.3499999999999996E-11</v>
      </c>
    </row>
    <row r="7186" spans="1:9" x14ac:dyDescent="0.2">
      <c r="A7186" t="s">
        <v>29</v>
      </c>
      <c r="B7186" t="s">
        <v>5</v>
      </c>
      <c r="C7186">
        <f>_xlfn.XLOOKUP(B7186,'2.1.trackMPD'!$R$7:$R$29,'2.1.trackMPD'!$T$7:$T$29)</f>
        <v>1</v>
      </c>
      <c r="D7186">
        <v>10</v>
      </c>
      <c r="E7186" t="s">
        <v>6396</v>
      </c>
      <c r="F7186" t="s">
        <v>111</v>
      </c>
      <c r="G7186" t="s">
        <v>124</v>
      </c>
      <c r="H7186" t="s">
        <v>6398</v>
      </c>
      <c r="I7186">
        <v>8.3499999999999996E-11</v>
      </c>
    </row>
    <row r="7187" spans="1:9" x14ac:dyDescent="0.2">
      <c r="A7187" t="s">
        <v>29</v>
      </c>
      <c r="B7187" t="s">
        <v>5</v>
      </c>
      <c r="C7187">
        <f>_xlfn.XLOOKUP(B7187,'2.1.trackMPD'!$R$7:$R$29,'2.1.trackMPD'!$T$7:$T$29)</f>
        <v>1</v>
      </c>
      <c r="D7187">
        <v>10</v>
      </c>
      <c r="E7187" t="s">
        <v>6396</v>
      </c>
      <c r="F7187" t="s">
        <v>111</v>
      </c>
      <c r="G7187" t="s">
        <v>140</v>
      </c>
      <c r="H7187" t="s">
        <v>6398</v>
      </c>
      <c r="I7187">
        <v>8.3499999999999996E-11</v>
      </c>
    </row>
    <row r="7188" spans="1:9" x14ac:dyDescent="0.2">
      <c r="A7188" t="s">
        <v>29</v>
      </c>
      <c r="B7188" t="s">
        <v>5</v>
      </c>
      <c r="C7188">
        <f>_xlfn.XLOOKUP(B7188,'2.1.trackMPD'!$R$7:$R$29,'2.1.trackMPD'!$T$7:$T$29)</f>
        <v>1</v>
      </c>
      <c r="D7188">
        <v>10</v>
      </c>
      <c r="E7188" t="s">
        <v>6396</v>
      </c>
      <c r="F7188" t="s">
        <v>110</v>
      </c>
      <c r="G7188" t="s">
        <v>124</v>
      </c>
      <c r="H7188" t="s">
        <v>6399</v>
      </c>
    </row>
    <row r="7189" spans="1:9" x14ac:dyDescent="0.2">
      <c r="A7189" t="s">
        <v>29</v>
      </c>
      <c r="B7189" t="s">
        <v>5</v>
      </c>
      <c r="C7189">
        <f>_xlfn.XLOOKUP(B7189,'2.1.trackMPD'!$R$7:$R$29,'2.1.trackMPD'!$T$7:$T$29)</f>
        <v>1</v>
      </c>
      <c r="D7189">
        <v>10</v>
      </c>
      <c r="E7189" t="s">
        <v>6396</v>
      </c>
      <c r="F7189" t="s">
        <v>110</v>
      </c>
      <c r="G7189" t="s">
        <v>140</v>
      </c>
      <c r="H7189" t="s">
        <v>6399</v>
      </c>
    </row>
    <row r="7190" spans="1:9" x14ac:dyDescent="0.2">
      <c r="A7190" t="s">
        <v>29</v>
      </c>
      <c r="B7190" t="s">
        <v>5</v>
      </c>
      <c r="C7190">
        <f>_xlfn.XLOOKUP(B7190,'2.1.trackMPD'!$R$7:$R$29,'2.1.trackMPD'!$T$7:$T$29)</f>
        <v>1</v>
      </c>
      <c r="D7190">
        <v>100</v>
      </c>
      <c r="E7190" t="s">
        <v>6396</v>
      </c>
      <c r="F7190" t="s">
        <v>110</v>
      </c>
      <c r="G7190" t="s">
        <v>124</v>
      </c>
      <c r="H7190" t="s">
        <v>6398</v>
      </c>
      <c r="I7190">
        <v>8.3499999999999996E-11</v>
      </c>
    </row>
    <row r="7191" spans="1:9" x14ac:dyDescent="0.2">
      <c r="A7191" t="s">
        <v>29</v>
      </c>
      <c r="B7191" t="s">
        <v>5</v>
      </c>
      <c r="C7191">
        <f>_xlfn.XLOOKUP(B7191,'2.1.trackMPD'!$R$7:$R$29,'2.1.trackMPD'!$T$7:$T$29)</f>
        <v>1</v>
      </c>
      <c r="D7191">
        <v>100</v>
      </c>
      <c r="E7191" t="s">
        <v>6396</v>
      </c>
      <c r="F7191" t="s">
        <v>110</v>
      </c>
      <c r="G7191" t="s">
        <v>140</v>
      </c>
      <c r="H7191" t="s">
        <v>6398</v>
      </c>
      <c r="I7191">
        <v>8.3499999999999996E-11</v>
      </c>
    </row>
    <row r="7192" spans="1:9" x14ac:dyDescent="0.2">
      <c r="A7192" t="s">
        <v>29</v>
      </c>
      <c r="B7192" t="s">
        <v>5</v>
      </c>
      <c r="C7192">
        <f>_xlfn.XLOOKUP(B7192,'2.1.trackMPD'!$R$7:$R$29,'2.1.trackMPD'!$T$7:$T$29)</f>
        <v>1</v>
      </c>
      <c r="D7192">
        <v>100</v>
      </c>
      <c r="E7192" t="s">
        <v>6396</v>
      </c>
      <c r="F7192" t="s">
        <v>111</v>
      </c>
      <c r="G7192" t="s">
        <v>124</v>
      </c>
      <c r="H7192" t="s">
        <v>6398</v>
      </c>
      <c r="I7192">
        <v>8.3499999999999996E-11</v>
      </c>
    </row>
    <row r="7193" spans="1:9" x14ac:dyDescent="0.2">
      <c r="A7193" t="s">
        <v>29</v>
      </c>
      <c r="B7193" t="s">
        <v>5</v>
      </c>
      <c r="C7193">
        <f>_xlfn.XLOOKUP(B7193,'2.1.trackMPD'!$R$7:$R$29,'2.1.trackMPD'!$T$7:$T$29)</f>
        <v>1</v>
      </c>
      <c r="D7193">
        <v>100</v>
      </c>
      <c r="E7193" t="s">
        <v>6396</v>
      </c>
      <c r="F7193" t="s">
        <v>111</v>
      </c>
      <c r="G7193" t="s">
        <v>140</v>
      </c>
      <c r="H7193" t="s">
        <v>6398</v>
      </c>
      <c r="I7193">
        <v>8.3499999999999996E-11</v>
      </c>
    </row>
    <row r="7194" spans="1:9" x14ac:dyDescent="0.2">
      <c r="A7194" t="s">
        <v>29</v>
      </c>
      <c r="B7194" t="s">
        <v>5</v>
      </c>
      <c r="C7194">
        <f>_xlfn.XLOOKUP(B7194,'2.1.trackMPD'!$R$7:$R$29,'2.1.trackMPD'!$T$7:$T$29)</f>
        <v>1</v>
      </c>
      <c r="D7194">
        <v>100</v>
      </c>
      <c r="E7194" t="s">
        <v>6396</v>
      </c>
      <c r="F7194" t="s">
        <v>110</v>
      </c>
      <c r="G7194" t="s">
        <v>124</v>
      </c>
      <c r="H7194" t="s">
        <v>6399</v>
      </c>
    </row>
    <row r="7195" spans="1:9" x14ac:dyDescent="0.2">
      <c r="A7195" t="s">
        <v>29</v>
      </c>
      <c r="B7195" t="s">
        <v>5</v>
      </c>
      <c r="C7195">
        <f>_xlfn.XLOOKUP(B7195,'2.1.trackMPD'!$R$7:$R$29,'2.1.trackMPD'!$T$7:$T$29)</f>
        <v>1</v>
      </c>
      <c r="D7195">
        <v>100</v>
      </c>
      <c r="E7195" t="s">
        <v>6396</v>
      </c>
      <c r="F7195" t="s">
        <v>110</v>
      </c>
      <c r="G7195" t="s">
        <v>140</v>
      </c>
      <c r="H7195" t="s">
        <v>6399</v>
      </c>
    </row>
    <row r="7196" spans="1:9" x14ac:dyDescent="0.2">
      <c r="A7196" t="s">
        <v>29</v>
      </c>
      <c r="B7196" t="s">
        <v>5</v>
      </c>
      <c r="C7196">
        <f>_xlfn.XLOOKUP(B7196,'2.1.trackMPD'!$R$7:$R$29,'2.1.trackMPD'!$T$7:$T$29)</f>
        <v>1</v>
      </c>
      <c r="D7196">
        <v>1000</v>
      </c>
      <c r="E7196" t="s">
        <v>6396</v>
      </c>
      <c r="F7196" t="s">
        <v>110</v>
      </c>
      <c r="G7196" t="s">
        <v>124</v>
      </c>
      <c r="H7196" t="s">
        <v>6398</v>
      </c>
      <c r="I7196">
        <v>8.3499999999999996E-11</v>
      </c>
    </row>
    <row r="7197" spans="1:9" x14ac:dyDescent="0.2">
      <c r="A7197" t="s">
        <v>29</v>
      </c>
      <c r="B7197" t="s">
        <v>5</v>
      </c>
      <c r="C7197">
        <f>_xlfn.XLOOKUP(B7197,'2.1.trackMPD'!$R$7:$R$29,'2.1.trackMPD'!$T$7:$T$29)</f>
        <v>1</v>
      </c>
      <c r="D7197">
        <v>1000</v>
      </c>
      <c r="E7197" t="s">
        <v>6396</v>
      </c>
      <c r="F7197" t="s">
        <v>110</v>
      </c>
      <c r="G7197" t="s">
        <v>140</v>
      </c>
      <c r="H7197" t="s">
        <v>6398</v>
      </c>
      <c r="I7197">
        <v>8.3499999999999996E-11</v>
      </c>
    </row>
    <row r="7198" spans="1:9" x14ac:dyDescent="0.2">
      <c r="A7198" t="s">
        <v>29</v>
      </c>
      <c r="B7198" t="s">
        <v>5</v>
      </c>
      <c r="C7198">
        <f>_xlfn.XLOOKUP(B7198,'2.1.trackMPD'!$R$7:$R$29,'2.1.trackMPD'!$T$7:$T$29)</f>
        <v>1</v>
      </c>
      <c r="D7198">
        <v>1000</v>
      </c>
      <c r="E7198" t="s">
        <v>6396</v>
      </c>
      <c r="F7198" t="s">
        <v>111</v>
      </c>
      <c r="G7198" t="s">
        <v>124</v>
      </c>
      <c r="H7198" t="s">
        <v>6398</v>
      </c>
      <c r="I7198">
        <v>8.3499999999999996E-11</v>
      </c>
    </row>
    <row r="7199" spans="1:9" x14ac:dyDescent="0.2">
      <c r="A7199" t="s">
        <v>29</v>
      </c>
      <c r="B7199" t="s">
        <v>5</v>
      </c>
      <c r="C7199">
        <f>_xlfn.XLOOKUP(B7199,'2.1.trackMPD'!$R$7:$R$29,'2.1.trackMPD'!$T$7:$T$29)</f>
        <v>1</v>
      </c>
      <c r="D7199">
        <v>1000</v>
      </c>
      <c r="E7199" t="s">
        <v>6396</v>
      </c>
      <c r="F7199" t="s">
        <v>111</v>
      </c>
      <c r="G7199" t="s">
        <v>140</v>
      </c>
      <c r="H7199" t="s">
        <v>6398</v>
      </c>
      <c r="I7199">
        <v>8.3499999999999996E-11</v>
      </c>
    </row>
    <row r="7200" spans="1:9" x14ac:dyDescent="0.2">
      <c r="A7200" t="s">
        <v>29</v>
      </c>
      <c r="B7200" t="s">
        <v>5</v>
      </c>
      <c r="C7200">
        <f>_xlfn.XLOOKUP(B7200,'2.1.trackMPD'!$R$7:$R$29,'2.1.trackMPD'!$T$7:$T$29)</f>
        <v>1</v>
      </c>
      <c r="D7200">
        <v>1000</v>
      </c>
      <c r="E7200" t="s">
        <v>6396</v>
      </c>
      <c r="F7200" t="s">
        <v>110</v>
      </c>
      <c r="G7200" t="s">
        <v>124</v>
      </c>
      <c r="H7200" t="s">
        <v>6399</v>
      </c>
    </row>
    <row r="7201" spans="1:9" x14ac:dyDescent="0.2">
      <c r="A7201" t="s">
        <v>29</v>
      </c>
      <c r="B7201" t="s">
        <v>5</v>
      </c>
      <c r="C7201">
        <f>_xlfn.XLOOKUP(B7201,'2.1.trackMPD'!$R$7:$R$29,'2.1.trackMPD'!$T$7:$T$29)</f>
        <v>1</v>
      </c>
      <c r="D7201">
        <v>1000</v>
      </c>
      <c r="E7201" t="s">
        <v>6396</v>
      </c>
      <c r="F7201" t="s">
        <v>110</v>
      </c>
      <c r="G7201" t="s">
        <v>140</v>
      </c>
      <c r="H7201" t="s">
        <v>6399</v>
      </c>
    </row>
    <row r="7202" spans="1:9" x14ac:dyDescent="0.2">
      <c r="A7202" t="s">
        <v>29</v>
      </c>
      <c r="B7202" t="s">
        <v>5</v>
      </c>
      <c r="C7202">
        <f>_xlfn.XLOOKUP(B7202,'2.1.trackMPD'!$R$7:$R$29,'2.1.trackMPD'!$T$7:$T$29)</f>
        <v>1</v>
      </c>
      <c r="D7202">
        <v>5000</v>
      </c>
      <c r="E7202" t="s">
        <v>6396</v>
      </c>
      <c r="F7202" t="s">
        <v>110</v>
      </c>
      <c r="G7202" t="s">
        <v>124</v>
      </c>
      <c r="H7202" t="s">
        <v>6398</v>
      </c>
      <c r="I7202">
        <v>8.3499999999999996E-11</v>
      </c>
    </row>
    <row r="7203" spans="1:9" x14ac:dyDescent="0.2">
      <c r="A7203" t="s">
        <v>29</v>
      </c>
      <c r="B7203" t="s">
        <v>5</v>
      </c>
      <c r="C7203">
        <f>_xlfn.XLOOKUP(B7203,'2.1.trackMPD'!$R$7:$R$29,'2.1.trackMPD'!$T$7:$T$29)</f>
        <v>1</v>
      </c>
      <c r="D7203">
        <v>5000</v>
      </c>
      <c r="E7203" t="s">
        <v>6396</v>
      </c>
      <c r="F7203" t="s">
        <v>110</v>
      </c>
      <c r="G7203" t="s">
        <v>140</v>
      </c>
      <c r="H7203" t="s">
        <v>6398</v>
      </c>
      <c r="I7203">
        <v>8.3499999999999996E-11</v>
      </c>
    </row>
    <row r="7204" spans="1:9" x14ac:dyDescent="0.2">
      <c r="A7204" t="s">
        <v>29</v>
      </c>
      <c r="B7204" t="s">
        <v>5</v>
      </c>
      <c r="C7204">
        <f>_xlfn.XLOOKUP(B7204,'2.1.trackMPD'!$R$7:$R$29,'2.1.trackMPD'!$T$7:$T$29)</f>
        <v>1</v>
      </c>
      <c r="D7204">
        <v>5000</v>
      </c>
      <c r="E7204" t="s">
        <v>6396</v>
      </c>
      <c r="F7204" t="s">
        <v>111</v>
      </c>
      <c r="G7204" t="s">
        <v>124</v>
      </c>
      <c r="H7204" t="s">
        <v>6398</v>
      </c>
      <c r="I7204">
        <v>8.3499999999999996E-11</v>
      </c>
    </row>
    <row r="7205" spans="1:9" x14ac:dyDescent="0.2">
      <c r="A7205" t="s">
        <v>29</v>
      </c>
      <c r="B7205" t="s">
        <v>5</v>
      </c>
      <c r="C7205">
        <f>_xlfn.XLOOKUP(B7205,'2.1.trackMPD'!$R$7:$R$29,'2.1.trackMPD'!$T$7:$T$29)</f>
        <v>1</v>
      </c>
      <c r="D7205">
        <v>5000</v>
      </c>
      <c r="E7205" t="s">
        <v>6396</v>
      </c>
      <c r="F7205" t="s">
        <v>111</v>
      </c>
      <c r="G7205" t="s">
        <v>140</v>
      </c>
      <c r="H7205" t="s">
        <v>6398</v>
      </c>
      <c r="I7205">
        <v>8.3499999999999996E-11</v>
      </c>
    </row>
    <row r="7206" spans="1:9" x14ac:dyDescent="0.2">
      <c r="A7206" t="s">
        <v>29</v>
      </c>
      <c r="B7206" t="s">
        <v>5</v>
      </c>
      <c r="C7206">
        <f>_xlfn.XLOOKUP(B7206,'2.1.trackMPD'!$R$7:$R$29,'2.1.trackMPD'!$T$7:$T$29)</f>
        <v>1</v>
      </c>
      <c r="D7206">
        <v>5000</v>
      </c>
      <c r="E7206" t="s">
        <v>6396</v>
      </c>
      <c r="F7206" t="s">
        <v>110</v>
      </c>
      <c r="G7206" t="s">
        <v>124</v>
      </c>
      <c r="H7206" t="s">
        <v>6399</v>
      </c>
    </row>
    <row r="7207" spans="1:9" x14ac:dyDescent="0.2">
      <c r="A7207" t="s">
        <v>29</v>
      </c>
      <c r="B7207" t="s">
        <v>5</v>
      </c>
      <c r="C7207">
        <f>_xlfn.XLOOKUP(B7207,'2.1.trackMPD'!$R$7:$R$29,'2.1.trackMPD'!$T$7:$T$29)</f>
        <v>1</v>
      </c>
      <c r="D7207">
        <v>5000</v>
      </c>
      <c r="E7207" t="s">
        <v>6396</v>
      </c>
      <c r="F7207" t="s">
        <v>110</v>
      </c>
      <c r="G7207" t="s">
        <v>140</v>
      </c>
      <c r="H7207" t="s">
        <v>6399</v>
      </c>
    </row>
    <row r="7208" spans="1:9" x14ac:dyDescent="0.2">
      <c r="A7208" t="s">
        <v>29</v>
      </c>
      <c r="B7208" t="s">
        <v>5</v>
      </c>
      <c r="C7208">
        <f>_xlfn.XLOOKUP(B7208,'2.1.trackMPD'!$R$7:$R$29,'2.1.trackMPD'!$T$7:$T$29)</f>
        <v>1</v>
      </c>
      <c r="D7208">
        <v>1</v>
      </c>
      <c r="E7208" t="s">
        <v>6400</v>
      </c>
      <c r="F7208" t="s">
        <v>110</v>
      </c>
      <c r="G7208" t="s">
        <v>124</v>
      </c>
      <c r="H7208" t="s">
        <v>6398</v>
      </c>
      <c r="I7208">
        <v>8.3499999999999996E-11</v>
      </c>
    </row>
    <row r="7209" spans="1:9" x14ac:dyDescent="0.2">
      <c r="A7209" t="s">
        <v>29</v>
      </c>
      <c r="B7209" t="s">
        <v>5</v>
      </c>
      <c r="C7209">
        <f>_xlfn.XLOOKUP(B7209,'2.1.trackMPD'!$R$7:$R$29,'2.1.trackMPD'!$T$7:$T$29)</f>
        <v>1</v>
      </c>
      <c r="D7209">
        <v>1</v>
      </c>
      <c r="E7209" t="s">
        <v>6400</v>
      </c>
      <c r="F7209" t="s">
        <v>110</v>
      </c>
      <c r="G7209" t="s">
        <v>140</v>
      </c>
      <c r="H7209" t="s">
        <v>6398</v>
      </c>
      <c r="I7209">
        <v>8.3499999999999996E-11</v>
      </c>
    </row>
    <row r="7210" spans="1:9" x14ac:dyDescent="0.2">
      <c r="A7210" t="s">
        <v>29</v>
      </c>
      <c r="B7210" t="s">
        <v>5</v>
      </c>
      <c r="C7210">
        <f>_xlfn.XLOOKUP(B7210,'2.1.trackMPD'!$R$7:$R$29,'2.1.trackMPD'!$T$7:$T$29)</f>
        <v>1</v>
      </c>
      <c r="D7210">
        <v>1</v>
      </c>
      <c r="E7210" t="s">
        <v>6400</v>
      </c>
      <c r="F7210" t="s">
        <v>111</v>
      </c>
      <c r="G7210" t="s">
        <v>124</v>
      </c>
      <c r="H7210" t="s">
        <v>6398</v>
      </c>
      <c r="I7210">
        <v>8.3499999999999996E-11</v>
      </c>
    </row>
    <row r="7211" spans="1:9" x14ac:dyDescent="0.2">
      <c r="A7211" t="s">
        <v>29</v>
      </c>
      <c r="B7211" t="s">
        <v>5</v>
      </c>
      <c r="C7211">
        <f>_xlfn.XLOOKUP(B7211,'2.1.trackMPD'!$R$7:$R$29,'2.1.trackMPD'!$T$7:$T$29)</f>
        <v>1</v>
      </c>
      <c r="D7211">
        <v>1</v>
      </c>
      <c r="E7211" t="s">
        <v>6400</v>
      </c>
      <c r="F7211" t="s">
        <v>111</v>
      </c>
      <c r="G7211" t="s">
        <v>140</v>
      </c>
      <c r="H7211" t="s">
        <v>6398</v>
      </c>
      <c r="I7211">
        <v>8.3499999999999996E-11</v>
      </c>
    </row>
    <row r="7212" spans="1:9" x14ac:dyDescent="0.2">
      <c r="A7212" t="s">
        <v>29</v>
      </c>
      <c r="B7212" t="s">
        <v>5</v>
      </c>
      <c r="C7212">
        <f>_xlfn.XLOOKUP(B7212,'2.1.trackMPD'!$R$7:$R$29,'2.1.trackMPD'!$T$7:$T$29)</f>
        <v>1</v>
      </c>
      <c r="D7212">
        <v>1</v>
      </c>
      <c r="E7212" t="s">
        <v>6400</v>
      </c>
      <c r="F7212" t="s">
        <v>110</v>
      </c>
      <c r="G7212" t="s">
        <v>124</v>
      </c>
      <c r="H7212" t="s">
        <v>6399</v>
      </c>
    </row>
    <row r="7213" spans="1:9" x14ac:dyDescent="0.2">
      <c r="A7213" t="s">
        <v>29</v>
      </c>
      <c r="B7213" t="s">
        <v>5</v>
      </c>
      <c r="C7213">
        <f>_xlfn.XLOOKUP(B7213,'2.1.trackMPD'!$R$7:$R$29,'2.1.trackMPD'!$T$7:$T$29)</f>
        <v>1</v>
      </c>
      <c r="D7213">
        <v>1</v>
      </c>
      <c r="E7213" t="s">
        <v>6400</v>
      </c>
      <c r="F7213" t="s">
        <v>110</v>
      </c>
      <c r="G7213" t="s">
        <v>140</v>
      </c>
      <c r="H7213" t="s">
        <v>6399</v>
      </c>
    </row>
    <row r="7214" spans="1:9" x14ac:dyDescent="0.2">
      <c r="A7214" t="s">
        <v>29</v>
      </c>
      <c r="B7214" t="s">
        <v>5</v>
      </c>
      <c r="C7214">
        <f>_xlfn.XLOOKUP(B7214,'2.1.trackMPD'!$R$7:$R$29,'2.1.trackMPD'!$T$7:$T$29)</f>
        <v>1</v>
      </c>
      <c r="D7214">
        <v>10</v>
      </c>
      <c r="E7214" t="s">
        <v>6400</v>
      </c>
      <c r="F7214" t="s">
        <v>110</v>
      </c>
      <c r="G7214" t="s">
        <v>124</v>
      </c>
      <c r="H7214" t="s">
        <v>6398</v>
      </c>
      <c r="I7214">
        <v>8.3499999999999996E-11</v>
      </c>
    </row>
    <row r="7215" spans="1:9" x14ac:dyDescent="0.2">
      <c r="A7215" t="s">
        <v>29</v>
      </c>
      <c r="B7215" t="s">
        <v>5</v>
      </c>
      <c r="C7215">
        <f>_xlfn.XLOOKUP(B7215,'2.1.trackMPD'!$R$7:$R$29,'2.1.trackMPD'!$T$7:$T$29)</f>
        <v>1</v>
      </c>
      <c r="D7215">
        <v>10</v>
      </c>
      <c r="E7215" t="s">
        <v>6400</v>
      </c>
      <c r="F7215" t="s">
        <v>110</v>
      </c>
      <c r="G7215" t="s">
        <v>140</v>
      </c>
      <c r="H7215" t="s">
        <v>6398</v>
      </c>
      <c r="I7215">
        <v>8.3499999999999996E-11</v>
      </c>
    </row>
    <row r="7216" spans="1:9" x14ac:dyDescent="0.2">
      <c r="A7216" t="s">
        <v>29</v>
      </c>
      <c r="B7216" t="s">
        <v>5</v>
      </c>
      <c r="C7216">
        <f>_xlfn.XLOOKUP(B7216,'2.1.trackMPD'!$R$7:$R$29,'2.1.trackMPD'!$T$7:$T$29)</f>
        <v>1</v>
      </c>
      <c r="D7216">
        <v>10</v>
      </c>
      <c r="E7216" t="s">
        <v>6400</v>
      </c>
      <c r="F7216" t="s">
        <v>111</v>
      </c>
      <c r="G7216" t="s">
        <v>124</v>
      </c>
      <c r="H7216" t="s">
        <v>6398</v>
      </c>
      <c r="I7216">
        <v>8.3499999999999996E-11</v>
      </c>
    </row>
    <row r="7217" spans="1:9" x14ac:dyDescent="0.2">
      <c r="A7217" t="s">
        <v>29</v>
      </c>
      <c r="B7217" t="s">
        <v>5</v>
      </c>
      <c r="C7217">
        <f>_xlfn.XLOOKUP(B7217,'2.1.trackMPD'!$R$7:$R$29,'2.1.trackMPD'!$T$7:$T$29)</f>
        <v>1</v>
      </c>
      <c r="D7217">
        <v>10</v>
      </c>
      <c r="E7217" t="s">
        <v>6400</v>
      </c>
      <c r="F7217" t="s">
        <v>111</v>
      </c>
      <c r="G7217" t="s">
        <v>140</v>
      </c>
      <c r="H7217" t="s">
        <v>6398</v>
      </c>
      <c r="I7217">
        <v>8.3499999999999996E-11</v>
      </c>
    </row>
    <row r="7218" spans="1:9" x14ac:dyDescent="0.2">
      <c r="A7218" t="s">
        <v>29</v>
      </c>
      <c r="B7218" t="s">
        <v>5</v>
      </c>
      <c r="C7218">
        <f>_xlfn.XLOOKUP(B7218,'2.1.trackMPD'!$R$7:$R$29,'2.1.trackMPD'!$T$7:$T$29)</f>
        <v>1</v>
      </c>
      <c r="D7218">
        <v>10</v>
      </c>
      <c r="E7218" t="s">
        <v>6400</v>
      </c>
      <c r="F7218" t="s">
        <v>110</v>
      </c>
      <c r="G7218" t="s">
        <v>124</v>
      </c>
      <c r="H7218" t="s">
        <v>6399</v>
      </c>
    </row>
    <row r="7219" spans="1:9" x14ac:dyDescent="0.2">
      <c r="A7219" t="s">
        <v>29</v>
      </c>
      <c r="B7219" t="s">
        <v>5</v>
      </c>
      <c r="C7219">
        <f>_xlfn.XLOOKUP(B7219,'2.1.trackMPD'!$R$7:$R$29,'2.1.trackMPD'!$T$7:$T$29)</f>
        <v>1</v>
      </c>
      <c r="D7219">
        <v>10</v>
      </c>
      <c r="E7219" t="s">
        <v>6400</v>
      </c>
      <c r="F7219" t="s">
        <v>110</v>
      </c>
      <c r="G7219" t="s">
        <v>140</v>
      </c>
      <c r="H7219" t="s">
        <v>6399</v>
      </c>
    </row>
    <row r="7220" spans="1:9" x14ac:dyDescent="0.2">
      <c r="A7220" t="s">
        <v>29</v>
      </c>
      <c r="B7220" t="s">
        <v>5</v>
      </c>
      <c r="C7220">
        <f>_xlfn.XLOOKUP(B7220,'2.1.trackMPD'!$R$7:$R$29,'2.1.trackMPD'!$T$7:$T$29)</f>
        <v>1</v>
      </c>
      <c r="D7220">
        <v>100</v>
      </c>
      <c r="E7220" t="s">
        <v>6400</v>
      </c>
      <c r="F7220" t="s">
        <v>110</v>
      </c>
      <c r="G7220" t="s">
        <v>124</v>
      </c>
      <c r="H7220" t="s">
        <v>6398</v>
      </c>
      <c r="I7220">
        <v>8.3499999999999996E-11</v>
      </c>
    </row>
    <row r="7221" spans="1:9" x14ac:dyDescent="0.2">
      <c r="A7221" t="s">
        <v>29</v>
      </c>
      <c r="B7221" t="s">
        <v>5</v>
      </c>
      <c r="C7221">
        <f>_xlfn.XLOOKUP(B7221,'2.1.trackMPD'!$R$7:$R$29,'2.1.trackMPD'!$T$7:$T$29)</f>
        <v>1</v>
      </c>
      <c r="D7221">
        <v>100</v>
      </c>
      <c r="E7221" t="s">
        <v>6400</v>
      </c>
      <c r="F7221" t="s">
        <v>110</v>
      </c>
      <c r="G7221" t="s">
        <v>140</v>
      </c>
      <c r="H7221" t="s">
        <v>6398</v>
      </c>
      <c r="I7221">
        <v>8.3499999999999996E-11</v>
      </c>
    </row>
    <row r="7222" spans="1:9" x14ac:dyDescent="0.2">
      <c r="A7222" t="s">
        <v>29</v>
      </c>
      <c r="B7222" t="s">
        <v>5</v>
      </c>
      <c r="C7222">
        <f>_xlfn.XLOOKUP(B7222,'2.1.trackMPD'!$R$7:$R$29,'2.1.trackMPD'!$T$7:$T$29)</f>
        <v>1</v>
      </c>
      <c r="D7222">
        <v>100</v>
      </c>
      <c r="E7222" t="s">
        <v>6400</v>
      </c>
      <c r="F7222" t="s">
        <v>111</v>
      </c>
      <c r="G7222" t="s">
        <v>124</v>
      </c>
      <c r="H7222" t="s">
        <v>6398</v>
      </c>
      <c r="I7222">
        <v>8.3499999999999996E-11</v>
      </c>
    </row>
    <row r="7223" spans="1:9" x14ac:dyDescent="0.2">
      <c r="A7223" t="s">
        <v>29</v>
      </c>
      <c r="B7223" t="s">
        <v>5</v>
      </c>
      <c r="C7223">
        <f>_xlfn.XLOOKUP(B7223,'2.1.trackMPD'!$R$7:$R$29,'2.1.trackMPD'!$T$7:$T$29)</f>
        <v>1</v>
      </c>
      <c r="D7223">
        <v>100</v>
      </c>
      <c r="E7223" t="s">
        <v>6400</v>
      </c>
      <c r="F7223" t="s">
        <v>111</v>
      </c>
      <c r="G7223" t="s">
        <v>140</v>
      </c>
      <c r="H7223" t="s">
        <v>6398</v>
      </c>
      <c r="I7223">
        <v>8.3499999999999996E-11</v>
      </c>
    </row>
    <row r="7224" spans="1:9" x14ac:dyDescent="0.2">
      <c r="A7224" t="s">
        <v>29</v>
      </c>
      <c r="B7224" t="s">
        <v>5</v>
      </c>
      <c r="C7224">
        <f>_xlfn.XLOOKUP(B7224,'2.1.trackMPD'!$R$7:$R$29,'2.1.trackMPD'!$T$7:$T$29)</f>
        <v>1</v>
      </c>
      <c r="D7224">
        <v>100</v>
      </c>
      <c r="E7224" t="s">
        <v>6400</v>
      </c>
      <c r="F7224" t="s">
        <v>110</v>
      </c>
      <c r="G7224" t="s">
        <v>124</v>
      </c>
      <c r="H7224" t="s">
        <v>6399</v>
      </c>
    </row>
    <row r="7225" spans="1:9" x14ac:dyDescent="0.2">
      <c r="A7225" t="s">
        <v>29</v>
      </c>
      <c r="B7225" t="s">
        <v>5</v>
      </c>
      <c r="C7225">
        <f>_xlfn.XLOOKUP(B7225,'2.1.trackMPD'!$R$7:$R$29,'2.1.trackMPD'!$T$7:$T$29)</f>
        <v>1</v>
      </c>
      <c r="D7225">
        <v>100</v>
      </c>
      <c r="E7225" t="s">
        <v>6400</v>
      </c>
      <c r="F7225" t="s">
        <v>110</v>
      </c>
      <c r="G7225" t="s">
        <v>140</v>
      </c>
      <c r="H7225" t="s">
        <v>6399</v>
      </c>
    </row>
    <row r="7226" spans="1:9" x14ac:dyDescent="0.2">
      <c r="A7226" t="s">
        <v>29</v>
      </c>
      <c r="B7226" t="s">
        <v>5</v>
      </c>
      <c r="C7226">
        <f>_xlfn.XLOOKUP(B7226,'2.1.trackMPD'!$R$7:$R$29,'2.1.trackMPD'!$T$7:$T$29)</f>
        <v>1</v>
      </c>
      <c r="D7226">
        <v>1000</v>
      </c>
      <c r="E7226" t="s">
        <v>6400</v>
      </c>
      <c r="F7226" t="s">
        <v>110</v>
      </c>
      <c r="G7226" t="s">
        <v>124</v>
      </c>
      <c r="H7226" t="s">
        <v>6398</v>
      </c>
      <c r="I7226">
        <v>8.3499999999999996E-11</v>
      </c>
    </row>
    <row r="7227" spans="1:9" x14ac:dyDescent="0.2">
      <c r="A7227" t="s">
        <v>29</v>
      </c>
      <c r="B7227" t="s">
        <v>5</v>
      </c>
      <c r="C7227">
        <f>_xlfn.XLOOKUP(B7227,'2.1.trackMPD'!$R$7:$R$29,'2.1.trackMPD'!$T$7:$T$29)</f>
        <v>1</v>
      </c>
      <c r="D7227">
        <v>1000</v>
      </c>
      <c r="E7227" t="s">
        <v>6400</v>
      </c>
      <c r="F7227" t="s">
        <v>110</v>
      </c>
      <c r="G7227" t="s">
        <v>140</v>
      </c>
      <c r="H7227" t="s">
        <v>6398</v>
      </c>
      <c r="I7227">
        <v>8.3499999999999996E-11</v>
      </c>
    </row>
    <row r="7228" spans="1:9" x14ac:dyDescent="0.2">
      <c r="A7228" t="s">
        <v>29</v>
      </c>
      <c r="B7228" t="s">
        <v>5</v>
      </c>
      <c r="C7228">
        <f>_xlfn.XLOOKUP(B7228,'2.1.trackMPD'!$R$7:$R$29,'2.1.trackMPD'!$T$7:$T$29)</f>
        <v>1</v>
      </c>
      <c r="D7228">
        <v>1000</v>
      </c>
      <c r="E7228" t="s">
        <v>6400</v>
      </c>
      <c r="F7228" t="s">
        <v>111</v>
      </c>
      <c r="G7228" t="s">
        <v>124</v>
      </c>
      <c r="H7228" t="s">
        <v>6398</v>
      </c>
      <c r="I7228">
        <v>8.3499999999999996E-11</v>
      </c>
    </row>
    <row r="7229" spans="1:9" x14ac:dyDescent="0.2">
      <c r="A7229" t="s">
        <v>29</v>
      </c>
      <c r="B7229" t="s">
        <v>5</v>
      </c>
      <c r="C7229">
        <f>_xlfn.XLOOKUP(B7229,'2.1.trackMPD'!$R$7:$R$29,'2.1.trackMPD'!$T$7:$T$29)</f>
        <v>1</v>
      </c>
      <c r="D7229">
        <v>1000</v>
      </c>
      <c r="E7229" t="s">
        <v>6400</v>
      </c>
      <c r="F7229" t="s">
        <v>111</v>
      </c>
      <c r="G7229" t="s">
        <v>140</v>
      </c>
      <c r="H7229" t="s">
        <v>6398</v>
      </c>
      <c r="I7229">
        <v>8.3499999999999996E-11</v>
      </c>
    </row>
    <row r="7230" spans="1:9" x14ac:dyDescent="0.2">
      <c r="A7230" t="s">
        <v>29</v>
      </c>
      <c r="B7230" t="s">
        <v>5</v>
      </c>
      <c r="C7230">
        <f>_xlfn.XLOOKUP(B7230,'2.1.trackMPD'!$R$7:$R$29,'2.1.trackMPD'!$T$7:$T$29)</f>
        <v>1</v>
      </c>
      <c r="D7230">
        <v>1000</v>
      </c>
      <c r="E7230" t="s">
        <v>6400</v>
      </c>
      <c r="F7230" t="s">
        <v>110</v>
      </c>
      <c r="G7230" t="s">
        <v>124</v>
      </c>
      <c r="H7230" t="s">
        <v>6399</v>
      </c>
    </row>
    <row r="7231" spans="1:9" x14ac:dyDescent="0.2">
      <c r="A7231" t="s">
        <v>29</v>
      </c>
      <c r="B7231" t="s">
        <v>5</v>
      </c>
      <c r="C7231">
        <f>_xlfn.XLOOKUP(B7231,'2.1.trackMPD'!$R$7:$R$29,'2.1.trackMPD'!$T$7:$T$29)</f>
        <v>1</v>
      </c>
      <c r="D7231">
        <v>1000</v>
      </c>
      <c r="E7231" t="s">
        <v>6400</v>
      </c>
      <c r="F7231" t="s">
        <v>110</v>
      </c>
      <c r="G7231" t="s">
        <v>140</v>
      </c>
      <c r="H7231" t="s">
        <v>6399</v>
      </c>
    </row>
    <row r="7232" spans="1:9" x14ac:dyDescent="0.2">
      <c r="A7232" t="s">
        <v>29</v>
      </c>
      <c r="B7232" t="s">
        <v>5</v>
      </c>
      <c r="C7232">
        <f>_xlfn.XLOOKUP(B7232,'2.1.trackMPD'!$R$7:$R$29,'2.1.trackMPD'!$T$7:$T$29)</f>
        <v>1</v>
      </c>
      <c r="D7232">
        <v>5000</v>
      </c>
      <c r="E7232" t="s">
        <v>6400</v>
      </c>
      <c r="F7232" t="s">
        <v>110</v>
      </c>
      <c r="G7232" t="s">
        <v>124</v>
      </c>
      <c r="H7232" t="s">
        <v>6398</v>
      </c>
      <c r="I7232">
        <v>8.3499999999999996E-11</v>
      </c>
    </row>
    <row r="7233" spans="1:9" x14ac:dyDescent="0.2">
      <c r="A7233" t="s">
        <v>29</v>
      </c>
      <c r="B7233" t="s">
        <v>5</v>
      </c>
      <c r="C7233">
        <f>_xlfn.XLOOKUP(B7233,'2.1.trackMPD'!$R$7:$R$29,'2.1.trackMPD'!$T$7:$T$29)</f>
        <v>1</v>
      </c>
      <c r="D7233">
        <v>5000</v>
      </c>
      <c r="E7233" t="s">
        <v>6400</v>
      </c>
      <c r="F7233" t="s">
        <v>110</v>
      </c>
      <c r="G7233" t="s">
        <v>140</v>
      </c>
      <c r="H7233" t="s">
        <v>6398</v>
      </c>
      <c r="I7233">
        <v>8.3499999999999996E-11</v>
      </c>
    </row>
    <row r="7234" spans="1:9" x14ac:dyDescent="0.2">
      <c r="A7234" t="s">
        <v>29</v>
      </c>
      <c r="B7234" t="s">
        <v>5</v>
      </c>
      <c r="C7234">
        <f>_xlfn.XLOOKUP(B7234,'2.1.trackMPD'!$R$7:$R$29,'2.1.trackMPD'!$T$7:$T$29)</f>
        <v>1</v>
      </c>
      <c r="D7234">
        <v>5000</v>
      </c>
      <c r="E7234" t="s">
        <v>6400</v>
      </c>
      <c r="F7234" t="s">
        <v>111</v>
      </c>
      <c r="G7234" t="s">
        <v>124</v>
      </c>
      <c r="H7234" t="s">
        <v>6398</v>
      </c>
      <c r="I7234">
        <v>8.3499999999999996E-11</v>
      </c>
    </row>
    <row r="7235" spans="1:9" x14ac:dyDescent="0.2">
      <c r="A7235" t="s">
        <v>29</v>
      </c>
      <c r="B7235" t="s">
        <v>5</v>
      </c>
      <c r="C7235">
        <f>_xlfn.XLOOKUP(B7235,'2.1.trackMPD'!$R$7:$R$29,'2.1.trackMPD'!$T$7:$T$29)</f>
        <v>1</v>
      </c>
      <c r="D7235">
        <v>5000</v>
      </c>
      <c r="E7235" t="s">
        <v>6400</v>
      </c>
      <c r="F7235" t="s">
        <v>111</v>
      </c>
      <c r="G7235" t="s">
        <v>140</v>
      </c>
      <c r="H7235" t="s">
        <v>6398</v>
      </c>
      <c r="I7235">
        <v>8.3499999999999996E-11</v>
      </c>
    </row>
    <row r="7236" spans="1:9" x14ac:dyDescent="0.2">
      <c r="A7236" t="s">
        <v>29</v>
      </c>
      <c r="B7236" t="s">
        <v>5</v>
      </c>
      <c r="C7236">
        <f>_xlfn.XLOOKUP(B7236,'2.1.trackMPD'!$R$7:$R$29,'2.1.trackMPD'!$T$7:$T$29)</f>
        <v>1</v>
      </c>
      <c r="D7236">
        <v>5000</v>
      </c>
      <c r="E7236" t="s">
        <v>6400</v>
      </c>
      <c r="F7236" t="s">
        <v>110</v>
      </c>
      <c r="G7236" t="s">
        <v>124</v>
      </c>
      <c r="H7236" t="s">
        <v>6399</v>
      </c>
    </row>
    <row r="7237" spans="1:9" x14ac:dyDescent="0.2">
      <c r="A7237" t="s">
        <v>29</v>
      </c>
      <c r="B7237" t="s">
        <v>5</v>
      </c>
      <c r="C7237">
        <f>_xlfn.XLOOKUP(B7237,'2.1.trackMPD'!$R$7:$R$29,'2.1.trackMPD'!$T$7:$T$29)</f>
        <v>1</v>
      </c>
      <c r="D7237">
        <v>5000</v>
      </c>
      <c r="E7237" t="s">
        <v>6400</v>
      </c>
      <c r="F7237" t="s">
        <v>110</v>
      </c>
      <c r="G7237" t="s">
        <v>140</v>
      </c>
      <c r="H7237" t="s">
        <v>6399</v>
      </c>
    </row>
    <row r="7238" spans="1:9" x14ac:dyDescent="0.2">
      <c r="A7238" t="s">
        <v>29</v>
      </c>
      <c r="B7238" t="s">
        <v>5</v>
      </c>
      <c r="C7238">
        <f>_xlfn.XLOOKUP(B7238,'2.1.trackMPD'!$R$7:$R$29,'2.1.trackMPD'!$T$7:$T$29)</f>
        <v>1</v>
      </c>
      <c r="D7238">
        <v>1</v>
      </c>
      <c r="E7238" t="s">
        <v>6401</v>
      </c>
      <c r="F7238" t="s">
        <v>110</v>
      </c>
      <c r="G7238" t="s">
        <v>124</v>
      </c>
      <c r="H7238" t="s">
        <v>6398</v>
      </c>
      <c r="I7238">
        <v>8.3499999999999996E-11</v>
      </c>
    </row>
    <row r="7239" spans="1:9" x14ac:dyDescent="0.2">
      <c r="A7239" t="s">
        <v>29</v>
      </c>
      <c r="B7239" t="s">
        <v>5</v>
      </c>
      <c r="C7239">
        <f>_xlfn.XLOOKUP(B7239,'2.1.trackMPD'!$R$7:$R$29,'2.1.trackMPD'!$T$7:$T$29)</f>
        <v>1</v>
      </c>
      <c r="D7239">
        <v>1</v>
      </c>
      <c r="E7239" t="s">
        <v>6401</v>
      </c>
      <c r="F7239" t="s">
        <v>110</v>
      </c>
      <c r="G7239" t="s">
        <v>140</v>
      </c>
      <c r="H7239" t="s">
        <v>6398</v>
      </c>
      <c r="I7239">
        <v>8.3499999999999996E-11</v>
      </c>
    </row>
    <row r="7240" spans="1:9" x14ac:dyDescent="0.2">
      <c r="A7240" t="s">
        <v>29</v>
      </c>
      <c r="B7240" t="s">
        <v>5</v>
      </c>
      <c r="C7240">
        <f>_xlfn.XLOOKUP(B7240,'2.1.trackMPD'!$R$7:$R$29,'2.1.trackMPD'!$T$7:$T$29)</f>
        <v>1</v>
      </c>
      <c r="D7240">
        <v>1</v>
      </c>
      <c r="E7240" t="s">
        <v>6401</v>
      </c>
      <c r="F7240" t="s">
        <v>111</v>
      </c>
      <c r="G7240" t="s">
        <v>124</v>
      </c>
      <c r="H7240" t="s">
        <v>6398</v>
      </c>
      <c r="I7240">
        <v>8.3499999999999996E-11</v>
      </c>
    </row>
    <row r="7241" spans="1:9" x14ac:dyDescent="0.2">
      <c r="A7241" t="s">
        <v>29</v>
      </c>
      <c r="B7241" t="s">
        <v>5</v>
      </c>
      <c r="C7241">
        <f>_xlfn.XLOOKUP(B7241,'2.1.trackMPD'!$R$7:$R$29,'2.1.trackMPD'!$T$7:$T$29)</f>
        <v>1</v>
      </c>
      <c r="D7241">
        <v>1</v>
      </c>
      <c r="E7241" t="s">
        <v>6401</v>
      </c>
      <c r="F7241" t="s">
        <v>111</v>
      </c>
      <c r="G7241" t="s">
        <v>140</v>
      </c>
      <c r="H7241" t="s">
        <v>6398</v>
      </c>
      <c r="I7241">
        <v>8.3499999999999996E-11</v>
      </c>
    </row>
    <row r="7242" spans="1:9" x14ac:dyDescent="0.2">
      <c r="A7242" t="s">
        <v>29</v>
      </c>
      <c r="B7242" t="s">
        <v>5</v>
      </c>
      <c r="C7242">
        <f>_xlfn.XLOOKUP(B7242,'2.1.trackMPD'!$R$7:$R$29,'2.1.trackMPD'!$T$7:$T$29)</f>
        <v>1</v>
      </c>
      <c r="D7242">
        <v>1</v>
      </c>
      <c r="E7242" t="s">
        <v>6401</v>
      </c>
      <c r="F7242" t="s">
        <v>110</v>
      </c>
      <c r="G7242" t="s">
        <v>124</v>
      </c>
      <c r="H7242" t="s">
        <v>6399</v>
      </c>
    </row>
    <row r="7243" spans="1:9" x14ac:dyDescent="0.2">
      <c r="A7243" t="s">
        <v>29</v>
      </c>
      <c r="B7243" t="s">
        <v>5</v>
      </c>
      <c r="C7243">
        <f>_xlfn.XLOOKUP(B7243,'2.1.trackMPD'!$R$7:$R$29,'2.1.trackMPD'!$T$7:$T$29)</f>
        <v>1</v>
      </c>
      <c r="D7243">
        <v>1</v>
      </c>
      <c r="E7243" t="s">
        <v>6401</v>
      </c>
      <c r="F7243" t="s">
        <v>110</v>
      </c>
      <c r="G7243" t="s">
        <v>140</v>
      </c>
      <c r="H7243" t="s">
        <v>6399</v>
      </c>
    </row>
    <row r="7244" spans="1:9" x14ac:dyDescent="0.2">
      <c r="A7244" t="s">
        <v>29</v>
      </c>
      <c r="B7244" t="s">
        <v>5</v>
      </c>
      <c r="C7244">
        <f>_xlfn.XLOOKUP(B7244,'2.1.trackMPD'!$R$7:$R$29,'2.1.trackMPD'!$T$7:$T$29)</f>
        <v>1</v>
      </c>
      <c r="D7244">
        <v>10</v>
      </c>
      <c r="E7244" t="s">
        <v>6401</v>
      </c>
      <c r="F7244" t="s">
        <v>110</v>
      </c>
      <c r="G7244" t="s">
        <v>124</v>
      </c>
      <c r="H7244" t="s">
        <v>6398</v>
      </c>
      <c r="I7244">
        <v>8.3499999999999996E-11</v>
      </c>
    </row>
    <row r="7245" spans="1:9" x14ac:dyDescent="0.2">
      <c r="A7245" t="s">
        <v>29</v>
      </c>
      <c r="B7245" t="s">
        <v>5</v>
      </c>
      <c r="C7245">
        <f>_xlfn.XLOOKUP(B7245,'2.1.trackMPD'!$R$7:$R$29,'2.1.trackMPD'!$T$7:$T$29)</f>
        <v>1</v>
      </c>
      <c r="D7245">
        <v>10</v>
      </c>
      <c r="E7245" t="s">
        <v>6401</v>
      </c>
      <c r="F7245" t="s">
        <v>110</v>
      </c>
      <c r="G7245" t="s">
        <v>140</v>
      </c>
      <c r="H7245" t="s">
        <v>6398</v>
      </c>
      <c r="I7245">
        <v>8.3499999999999996E-11</v>
      </c>
    </row>
    <row r="7246" spans="1:9" x14ac:dyDescent="0.2">
      <c r="A7246" t="s">
        <v>29</v>
      </c>
      <c r="B7246" t="s">
        <v>5</v>
      </c>
      <c r="C7246">
        <f>_xlfn.XLOOKUP(B7246,'2.1.trackMPD'!$R$7:$R$29,'2.1.trackMPD'!$T$7:$T$29)</f>
        <v>1</v>
      </c>
      <c r="D7246">
        <v>10</v>
      </c>
      <c r="E7246" t="s">
        <v>6401</v>
      </c>
      <c r="F7246" t="s">
        <v>111</v>
      </c>
      <c r="G7246" t="s">
        <v>124</v>
      </c>
      <c r="H7246" t="s">
        <v>6398</v>
      </c>
      <c r="I7246">
        <v>8.3499999999999996E-11</v>
      </c>
    </row>
    <row r="7247" spans="1:9" x14ac:dyDescent="0.2">
      <c r="A7247" t="s">
        <v>29</v>
      </c>
      <c r="B7247" t="s">
        <v>5</v>
      </c>
      <c r="C7247">
        <f>_xlfn.XLOOKUP(B7247,'2.1.trackMPD'!$R$7:$R$29,'2.1.trackMPD'!$T$7:$T$29)</f>
        <v>1</v>
      </c>
      <c r="D7247">
        <v>10</v>
      </c>
      <c r="E7247" t="s">
        <v>6401</v>
      </c>
      <c r="F7247" t="s">
        <v>111</v>
      </c>
      <c r="G7247" t="s">
        <v>140</v>
      </c>
      <c r="H7247" t="s">
        <v>6398</v>
      </c>
      <c r="I7247">
        <v>8.3499999999999996E-11</v>
      </c>
    </row>
    <row r="7248" spans="1:9" x14ac:dyDescent="0.2">
      <c r="A7248" t="s">
        <v>29</v>
      </c>
      <c r="B7248" t="s">
        <v>5</v>
      </c>
      <c r="C7248">
        <f>_xlfn.XLOOKUP(B7248,'2.1.trackMPD'!$R$7:$R$29,'2.1.trackMPD'!$T$7:$T$29)</f>
        <v>1</v>
      </c>
      <c r="D7248">
        <v>10</v>
      </c>
      <c r="E7248" t="s">
        <v>6401</v>
      </c>
      <c r="F7248" t="s">
        <v>110</v>
      </c>
      <c r="G7248" t="s">
        <v>124</v>
      </c>
      <c r="H7248" t="s">
        <v>6399</v>
      </c>
    </row>
    <row r="7249" spans="1:9" x14ac:dyDescent="0.2">
      <c r="A7249" t="s">
        <v>29</v>
      </c>
      <c r="B7249" t="s">
        <v>5</v>
      </c>
      <c r="C7249">
        <f>_xlfn.XLOOKUP(B7249,'2.1.trackMPD'!$R$7:$R$29,'2.1.trackMPD'!$T$7:$T$29)</f>
        <v>1</v>
      </c>
      <c r="D7249">
        <v>10</v>
      </c>
      <c r="E7249" t="s">
        <v>6401</v>
      </c>
      <c r="F7249" t="s">
        <v>110</v>
      </c>
      <c r="G7249" t="s">
        <v>140</v>
      </c>
      <c r="H7249" t="s">
        <v>6399</v>
      </c>
    </row>
    <row r="7250" spans="1:9" x14ac:dyDescent="0.2">
      <c r="A7250" t="s">
        <v>29</v>
      </c>
      <c r="B7250" t="s">
        <v>5</v>
      </c>
      <c r="C7250">
        <f>_xlfn.XLOOKUP(B7250,'2.1.trackMPD'!$R$7:$R$29,'2.1.trackMPD'!$T$7:$T$29)</f>
        <v>1</v>
      </c>
      <c r="D7250">
        <v>100</v>
      </c>
      <c r="E7250" t="s">
        <v>6401</v>
      </c>
      <c r="F7250" t="s">
        <v>110</v>
      </c>
      <c r="G7250" t="s">
        <v>124</v>
      </c>
      <c r="H7250" t="s">
        <v>6398</v>
      </c>
      <c r="I7250">
        <v>8.3499999999999996E-11</v>
      </c>
    </row>
    <row r="7251" spans="1:9" x14ac:dyDescent="0.2">
      <c r="A7251" t="s">
        <v>29</v>
      </c>
      <c r="B7251" t="s">
        <v>5</v>
      </c>
      <c r="C7251">
        <f>_xlfn.XLOOKUP(B7251,'2.1.trackMPD'!$R$7:$R$29,'2.1.trackMPD'!$T$7:$T$29)</f>
        <v>1</v>
      </c>
      <c r="D7251">
        <v>100</v>
      </c>
      <c r="E7251" t="s">
        <v>6401</v>
      </c>
      <c r="F7251" t="s">
        <v>110</v>
      </c>
      <c r="G7251" t="s">
        <v>140</v>
      </c>
      <c r="H7251" t="s">
        <v>6398</v>
      </c>
      <c r="I7251">
        <v>8.3499999999999996E-11</v>
      </c>
    </row>
    <row r="7252" spans="1:9" x14ac:dyDescent="0.2">
      <c r="A7252" t="s">
        <v>29</v>
      </c>
      <c r="B7252" t="s">
        <v>5</v>
      </c>
      <c r="C7252">
        <f>_xlfn.XLOOKUP(B7252,'2.1.trackMPD'!$R$7:$R$29,'2.1.trackMPD'!$T$7:$T$29)</f>
        <v>1</v>
      </c>
      <c r="D7252">
        <v>100</v>
      </c>
      <c r="E7252" t="s">
        <v>6401</v>
      </c>
      <c r="F7252" t="s">
        <v>111</v>
      </c>
      <c r="G7252" t="s">
        <v>124</v>
      </c>
      <c r="H7252" t="s">
        <v>6398</v>
      </c>
      <c r="I7252">
        <v>8.3499999999999996E-11</v>
      </c>
    </row>
    <row r="7253" spans="1:9" x14ac:dyDescent="0.2">
      <c r="A7253" t="s">
        <v>29</v>
      </c>
      <c r="B7253" t="s">
        <v>5</v>
      </c>
      <c r="C7253">
        <f>_xlfn.XLOOKUP(B7253,'2.1.trackMPD'!$R$7:$R$29,'2.1.trackMPD'!$T$7:$T$29)</f>
        <v>1</v>
      </c>
      <c r="D7253">
        <v>100</v>
      </c>
      <c r="E7253" t="s">
        <v>6401</v>
      </c>
      <c r="F7253" t="s">
        <v>111</v>
      </c>
      <c r="G7253" t="s">
        <v>140</v>
      </c>
      <c r="H7253" t="s">
        <v>6398</v>
      </c>
      <c r="I7253">
        <v>8.3499999999999996E-11</v>
      </c>
    </row>
    <row r="7254" spans="1:9" x14ac:dyDescent="0.2">
      <c r="A7254" t="s">
        <v>29</v>
      </c>
      <c r="B7254" t="s">
        <v>5</v>
      </c>
      <c r="C7254">
        <f>_xlfn.XLOOKUP(B7254,'2.1.trackMPD'!$R$7:$R$29,'2.1.trackMPD'!$T$7:$T$29)</f>
        <v>1</v>
      </c>
      <c r="D7254">
        <v>100</v>
      </c>
      <c r="E7254" t="s">
        <v>6401</v>
      </c>
      <c r="F7254" t="s">
        <v>110</v>
      </c>
      <c r="G7254" t="s">
        <v>124</v>
      </c>
      <c r="H7254" t="s">
        <v>6399</v>
      </c>
    </row>
    <row r="7255" spans="1:9" x14ac:dyDescent="0.2">
      <c r="A7255" t="s">
        <v>29</v>
      </c>
      <c r="B7255" t="s">
        <v>5</v>
      </c>
      <c r="C7255">
        <f>_xlfn.XLOOKUP(B7255,'2.1.trackMPD'!$R$7:$R$29,'2.1.trackMPD'!$T$7:$T$29)</f>
        <v>1</v>
      </c>
      <c r="D7255">
        <v>100</v>
      </c>
      <c r="E7255" t="s">
        <v>6401</v>
      </c>
      <c r="F7255" t="s">
        <v>110</v>
      </c>
      <c r="G7255" t="s">
        <v>140</v>
      </c>
      <c r="H7255" t="s">
        <v>6399</v>
      </c>
    </row>
    <row r="7256" spans="1:9" x14ac:dyDescent="0.2">
      <c r="A7256" t="s">
        <v>29</v>
      </c>
      <c r="B7256" t="s">
        <v>0</v>
      </c>
      <c r="C7256">
        <f>_xlfn.XLOOKUP(B7256,'2.1.trackMPD'!$R$7:$R$29,'2.1.trackMPD'!$T$7:$T$29)</f>
        <v>4</v>
      </c>
      <c r="D7256">
        <v>1</v>
      </c>
      <c r="E7256" t="s">
        <v>6396</v>
      </c>
      <c r="F7256" t="s">
        <v>110</v>
      </c>
      <c r="G7256" t="s">
        <v>124</v>
      </c>
      <c r="H7256" t="s">
        <v>6398</v>
      </c>
      <c r="I7256">
        <v>5.6699999999999998E-8</v>
      </c>
    </row>
    <row r="7257" spans="1:9" x14ac:dyDescent="0.2">
      <c r="A7257" t="s">
        <v>29</v>
      </c>
      <c r="B7257" t="s">
        <v>0</v>
      </c>
      <c r="C7257">
        <f>_xlfn.XLOOKUP(B7257,'2.1.trackMPD'!$R$7:$R$29,'2.1.trackMPD'!$T$7:$T$29)</f>
        <v>4</v>
      </c>
      <c r="D7257">
        <v>1</v>
      </c>
      <c r="E7257" t="s">
        <v>6396</v>
      </c>
      <c r="F7257" t="s">
        <v>110</v>
      </c>
      <c r="G7257" t="s">
        <v>140</v>
      </c>
      <c r="H7257" t="s">
        <v>6398</v>
      </c>
      <c r="I7257">
        <v>5.6699999999999998E-8</v>
      </c>
    </row>
    <row r="7258" spans="1:9" x14ac:dyDescent="0.2">
      <c r="A7258" t="s">
        <v>29</v>
      </c>
      <c r="B7258" t="s">
        <v>0</v>
      </c>
      <c r="C7258">
        <f>_xlfn.XLOOKUP(B7258,'2.1.trackMPD'!$R$7:$R$29,'2.1.trackMPD'!$T$7:$T$29)</f>
        <v>4</v>
      </c>
      <c r="D7258">
        <v>1</v>
      </c>
      <c r="E7258" t="s">
        <v>6396</v>
      </c>
      <c r="F7258" t="s">
        <v>111</v>
      </c>
      <c r="G7258" t="s">
        <v>124</v>
      </c>
      <c r="H7258" t="s">
        <v>6398</v>
      </c>
      <c r="I7258">
        <v>5.6699999999999998E-8</v>
      </c>
    </row>
    <row r="7259" spans="1:9" x14ac:dyDescent="0.2">
      <c r="A7259" t="s">
        <v>29</v>
      </c>
      <c r="B7259" t="s">
        <v>0</v>
      </c>
      <c r="C7259">
        <f>_xlfn.XLOOKUP(B7259,'2.1.trackMPD'!$R$7:$R$29,'2.1.trackMPD'!$T$7:$T$29)</f>
        <v>4</v>
      </c>
      <c r="D7259">
        <v>1</v>
      </c>
      <c r="E7259" t="s">
        <v>6396</v>
      </c>
      <c r="F7259" t="s">
        <v>111</v>
      </c>
      <c r="G7259" t="s">
        <v>140</v>
      </c>
      <c r="H7259" t="s">
        <v>6398</v>
      </c>
      <c r="I7259">
        <v>5.6699999999999998E-8</v>
      </c>
    </row>
    <row r="7260" spans="1:9" x14ac:dyDescent="0.2">
      <c r="A7260" t="s">
        <v>29</v>
      </c>
      <c r="B7260" t="s">
        <v>0</v>
      </c>
      <c r="C7260">
        <f>_xlfn.XLOOKUP(B7260,'2.1.trackMPD'!$R$7:$R$29,'2.1.trackMPD'!$T$7:$T$29)</f>
        <v>4</v>
      </c>
      <c r="D7260">
        <v>1</v>
      </c>
      <c r="E7260" t="s">
        <v>6396</v>
      </c>
      <c r="F7260" t="s">
        <v>110</v>
      </c>
      <c r="G7260" t="s">
        <v>124</v>
      </c>
      <c r="H7260" t="s">
        <v>6399</v>
      </c>
    </row>
    <row r="7261" spans="1:9" x14ac:dyDescent="0.2">
      <c r="A7261" t="s">
        <v>29</v>
      </c>
      <c r="B7261" t="s">
        <v>0</v>
      </c>
      <c r="C7261">
        <f>_xlfn.XLOOKUP(B7261,'2.1.trackMPD'!$R$7:$R$29,'2.1.trackMPD'!$T$7:$T$29)</f>
        <v>4</v>
      </c>
      <c r="D7261">
        <v>1</v>
      </c>
      <c r="E7261" t="s">
        <v>6396</v>
      </c>
      <c r="F7261" t="s">
        <v>110</v>
      </c>
      <c r="G7261" t="s">
        <v>140</v>
      </c>
      <c r="H7261" t="s">
        <v>6399</v>
      </c>
    </row>
    <row r="7262" spans="1:9" x14ac:dyDescent="0.2">
      <c r="A7262" t="s">
        <v>29</v>
      </c>
      <c r="B7262" t="s">
        <v>0</v>
      </c>
      <c r="C7262">
        <f>_xlfn.XLOOKUP(B7262,'2.1.trackMPD'!$R$7:$R$29,'2.1.trackMPD'!$T$7:$T$29)</f>
        <v>4</v>
      </c>
      <c r="D7262">
        <v>10</v>
      </c>
      <c r="E7262" t="s">
        <v>6396</v>
      </c>
      <c r="F7262" t="s">
        <v>110</v>
      </c>
      <c r="G7262" t="s">
        <v>124</v>
      </c>
      <c r="H7262" t="s">
        <v>6398</v>
      </c>
      <c r="I7262">
        <v>5.6699999999999998E-8</v>
      </c>
    </row>
    <row r="7263" spans="1:9" x14ac:dyDescent="0.2">
      <c r="A7263" t="s">
        <v>29</v>
      </c>
      <c r="B7263" t="s">
        <v>0</v>
      </c>
      <c r="C7263">
        <f>_xlfn.XLOOKUP(B7263,'2.1.trackMPD'!$R$7:$R$29,'2.1.trackMPD'!$T$7:$T$29)</f>
        <v>4</v>
      </c>
      <c r="D7263">
        <v>10</v>
      </c>
      <c r="E7263" t="s">
        <v>6396</v>
      </c>
      <c r="F7263" t="s">
        <v>110</v>
      </c>
      <c r="G7263" t="s">
        <v>140</v>
      </c>
      <c r="H7263" t="s">
        <v>6398</v>
      </c>
      <c r="I7263">
        <v>5.6699999999999998E-8</v>
      </c>
    </row>
    <row r="7264" spans="1:9" x14ac:dyDescent="0.2">
      <c r="A7264" t="s">
        <v>29</v>
      </c>
      <c r="B7264" t="s">
        <v>0</v>
      </c>
      <c r="C7264">
        <f>_xlfn.XLOOKUP(B7264,'2.1.trackMPD'!$R$7:$R$29,'2.1.trackMPD'!$T$7:$T$29)</f>
        <v>4</v>
      </c>
      <c r="D7264">
        <v>10</v>
      </c>
      <c r="E7264" t="s">
        <v>6396</v>
      </c>
      <c r="F7264" t="s">
        <v>111</v>
      </c>
      <c r="G7264" t="s">
        <v>124</v>
      </c>
      <c r="H7264" t="s">
        <v>6398</v>
      </c>
      <c r="I7264">
        <v>5.6699999999999998E-8</v>
      </c>
    </row>
    <row r="7265" spans="1:9" x14ac:dyDescent="0.2">
      <c r="A7265" t="s">
        <v>29</v>
      </c>
      <c r="B7265" t="s">
        <v>0</v>
      </c>
      <c r="C7265">
        <f>_xlfn.XLOOKUP(B7265,'2.1.trackMPD'!$R$7:$R$29,'2.1.trackMPD'!$T$7:$T$29)</f>
        <v>4</v>
      </c>
      <c r="D7265">
        <v>10</v>
      </c>
      <c r="E7265" t="s">
        <v>6396</v>
      </c>
      <c r="F7265" t="s">
        <v>111</v>
      </c>
      <c r="G7265" t="s">
        <v>140</v>
      </c>
      <c r="H7265" t="s">
        <v>6398</v>
      </c>
      <c r="I7265">
        <v>5.6699999999999998E-8</v>
      </c>
    </row>
    <row r="7266" spans="1:9" x14ac:dyDescent="0.2">
      <c r="A7266" t="s">
        <v>29</v>
      </c>
      <c r="B7266" t="s">
        <v>0</v>
      </c>
      <c r="C7266">
        <f>_xlfn.XLOOKUP(B7266,'2.1.trackMPD'!$R$7:$R$29,'2.1.trackMPD'!$T$7:$T$29)</f>
        <v>4</v>
      </c>
      <c r="D7266">
        <v>10</v>
      </c>
      <c r="E7266" t="s">
        <v>6396</v>
      </c>
      <c r="F7266" t="s">
        <v>110</v>
      </c>
      <c r="G7266" t="s">
        <v>124</v>
      </c>
      <c r="H7266" t="s">
        <v>6399</v>
      </c>
    </row>
    <row r="7267" spans="1:9" x14ac:dyDescent="0.2">
      <c r="A7267" t="s">
        <v>29</v>
      </c>
      <c r="B7267" t="s">
        <v>0</v>
      </c>
      <c r="C7267">
        <f>_xlfn.XLOOKUP(B7267,'2.1.trackMPD'!$R$7:$R$29,'2.1.trackMPD'!$T$7:$T$29)</f>
        <v>4</v>
      </c>
      <c r="D7267">
        <v>10</v>
      </c>
      <c r="E7267" t="s">
        <v>6396</v>
      </c>
      <c r="F7267" t="s">
        <v>110</v>
      </c>
      <c r="G7267" t="s">
        <v>140</v>
      </c>
      <c r="H7267" t="s">
        <v>6399</v>
      </c>
    </row>
    <row r="7268" spans="1:9" x14ac:dyDescent="0.2">
      <c r="A7268" t="s">
        <v>29</v>
      </c>
      <c r="B7268" t="s">
        <v>0</v>
      </c>
      <c r="C7268">
        <f>_xlfn.XLOOKUP(B7268,'2.1.trackMPD'!$R$7:$R$29,'2.1.trackMPD'!$T$7:$T$29)</f>
        <v>4</v>
      </c>
      <c r="D7268">
        <v>100</v>
      </c>
      <c r="E7268" t="s">
        <v>6396</v>
      </c>
      <c r="F7268" t="s">
        <v>110</v>
      </c>
      <c r="G7268" t="s">
        <v>124</v>
      </c>
      <c r="H7268" t="s">
        <v>6398</v>
      </c>
      <c r="I7268">
        <v>5.6699999999999998E-8</v>
      </c>
    </row>
    <row r="7269" spans="1:9" x14ac:dyDescent="0.2">
      <c r="A7269" t="s">
        <v>29</v>
      </c>
      <c r="B7269" t="s">
        <v>0</v>
      </c>
      <c r="C7269">
        <f>_xlfn.XLOOKUP(B7269,'2.1.trackMPD'!$R$7:$R$29,'2.1.trackMPD'!$T$7:$T$29)</f>
        <v>4</v>
      </c>
      <c r="D7269">
        <v>100</v>
      </c>
      <c r="E7269" t="s">
        <v>6396</v>
      </c>
      <c r="F7269" t="s">
        <v>110</v>
      </c>
      <c r="G7269" t="s">
        <v>140</v>
      </c>
      <c r="H7269" t="s">
        <v>6398</v>
      </c>
      <c r="I7269">
        <v>5.6699999999999998E-8</v>
      </c>
    </row>
    <row r="7270" spans="1:9" x14ac:dyDescent="0.2">
      <c r="A7270" t="s">
        <v>29</v>
      </c>
      <c r="B7270" t="s">
        <v>0</v>
      </c>
      <c r="C7270">
        <f>_xlfn.XLOOKUP(B7270,'2.1.trackMPD'!$R$7:$R$29,'2.1.trackMPD'!$T$7:$T$29)</f>
        <v>4</v>
      </c>
      <c r="D7270">
        <v>100</v>
      </c>
      <c r="E7270" t="s">
        <v>6396</v>
      </c>
      <c r="F7270" t="s">
        <v>111</v>
      </c>
      <c r="G7270" t="s">
        <v>124</v>
      </c>
      <c r="H7270" t="s">
        <v>6398</v>
      </c>
      <c r="I7270">
        <v>5.6699999999999998E-8</v>
      </c>
    </row>
    <row r="7271" spans="1:9" x14ac:dyDescent="0.2">
      <c r="A7271" t="s">
        <v>29</v>
      </c>
      <c r="B7271" t="s">
        <v>0</v>
      </c>
      <c r="C7271">
        <f>_xlfn.XLOOKUP(B7271,'2.1.trackMPD'!$R$7:$R$29,'2.1.trackMPD'!$T$7:$T$29)</f>
        <v>4</v>
      </c>
      <c r="D7271">
        <v>100</v>
      </c>
      <c r="E7271" t="s">
        <v>6396</v>
      </c>
      <c r="F7271" t="s">
        <v>111</v>
      </c>
      <c r="G7271" t="s">
        <v>140</v>
      </c>
      <c r="H7271" t="s">
        <v>6398</v>
      </c>
      <c r="I7271">
        <v>5.6699999999999998E-8</v>
      </c>
    </row>
    <row r="7272" spans="1:9" x14ac:dyDescent="0.2">
      <c r="A7272" t="s">
        <v>29</v>
      </c>
      <c r="B7272" t="s">
        <v>0</v>
      </c>
      <c r="C7272">
        <f>_xlfn.XLOOKUP(B7272,'2.1.trackMPD'!$R$7:$R$29,'2.1.trackMPD'!$T$7:$T$29)</f>
        <v>4</v>
      </c>
      <c r="D7272">
        <v>100</v>
      </c>
      <c r="E7272" t="s">
        <v>6396</v>
      </c>
      <c r="F7272" t="s">
        <v>110</v>
      </c>
      <c r="G7272" t="s">
        <v>124</v>
      </c>
      <c r="H7272" t="s">
        <v>6399</v>
      </c>
    </row>
    <row r="7273" spans="1:9" x14ac:dyDescent="0.2">
      <c r="A7273" t="s">
        <v>29</v>
      </c>
      <c r="B7273" t="s">
        <v>0</v>
      </c>
      <c r="C7273">
        <f>_xlfn.XLOOKUP(B7273,'2.1.trackMPD'!$R$7:$R$29,'2.1.trackMPD'!$T$7:$T$29)</f>
        <v>4</v>
      </c>
      <c r="D7273">
        <v>100</v>
      </c>
      <c r="E7273" t="s">
        <v>6396</v>
      </c>
      <c r="F7273" t="s">
        <v>110</v>
      </c>
      <c r="G7273" t="s">
        <v>140</v>
      </c>
      <c r="H7273" t="s">
        <v>6399</v>
      </c>
    </row>
    <row r="7274" spans="1:9" x14ac:dyDescent="0.2">
      <c r="A7274" t="s">
        <v>29</v>
      </c>
      <c r="B7274" t="s">
        <v>0</v>
      </c>
      <c r="C7274">
        <f>_xlfn.XLOOKUP(B7274,'2.1.trackMPD'!$R$7:$R$29,'2.1.trackMPD'!$T$7:$T$29)</f>
        <v>4</v>
      </c>
      <c r="D7274">
        <v>1000</v>
      </c>
      <c r="E7274" t="s">
        <v>6396</v>
      </c>
      <c r="F7274" t="s">
        <v>110</v>
      </c>
      <c r="G7274" t="s">
        <v>124</v>
      </c>
      <c r="H7274" t="s">
        <v>6398</v>
      </c>
      <c r="I7274">
        <v>5.6699999999999998E-8</v>
      </c>
    </row>
    <row r="7275" spans="1:9" x14ac:dyDescent="0.2">
      <c r="A7275" t="s">
        <v>29</v>
      </c>
      <c r="B7275" t="s">
        <v>0</v>
      </c>
      <c r="C7275">
        <f>_xlfn.XLOOKUP(B7275,'2.1.trackMPD'!$R$7:$R$29,'2.1.trackMPD'!$T$7:$T$29)</f>
        <v>4</v>
      </c>
      <c r="D7275">
        <v>1000</v>
      </c>
      <c r="E7275" t="s">
        <v>6396</v>
      </c>
      <c r="F7275" t="s">
        <v>110</v>
      </c>
      <c r="G7275" t="s">
        <v>140</v>
      </c>
      <c r="H7275" t="s">
        <v>6398</v>
      </c>
      <c r="I7275">
        <v>5.6699999999999998E-8</v>
      </c>
    </row>
    <row r="7276" spans="1:9" x14ac:dyDescent="0.2">
      <c r="A7276" t="s">
        <v>29</v>
      </c>
      <c r="B7276" t="s">
        <v>0</v>
      </c>
      <c r="C7276">
        <f>_xlfn.XLOOKUP(B7276,'2.1.trackMPD'!$R$7:$R$29,'2.1.trackMPD'!$T$7:$T$29)</f>
        <v>4</v>
      </c>
      <c r="D7276">
        <v>1000</v>
      </c>
      <c r="E7276" t="s">
        <v>6396</v>
      </c>
      <c r="F7276" t="s">
        <v>111</v>
      </c>
      <c r="G7276" t="s">
        <v>124</v>
      </c>
      <c r="H7276" t="s">
        <v>6398</v>
      </c>
      <c r="I7276">
        <v>5.6699999999999998E-8</v>
      </c>
    </row>
    <row r="7277" spans="1:9" x14ac:dyDescent="0.2">
      <c r="A7277" t="s">
        <v>29</v>
      </c>
      <c r="B7277" t="s">
        <v>0</v>
      </c>
      <c r="C7277">
        <f>_xlfn.XLOOKUP(B7277,'2.1.trackMPD'!$R$7:$R$29,'2.1.trackMPD'!$T$7:$T$29)</f>
        <v>4</v>
      </c>
      <c r="D7277">
        <v>1000</v>
      </c>
      <c r="E7277" t="s">
        <v>6396</v>
      </c>
      <c r="F7277" t="s">
        <v>111</v>
      </c>
      <c r="G7277" t="s">
        <v>140</v>
      </c>
      <c r="H7277" t="s">
        <v>6398</v>
      </c>
      <c r="I7277">
        <v>5.6699999999999998E-8</v>
      </c>
    </row>
    <row r="7278" spans="1:9" x14ac:dyDescent="0.2">
      <c r="A7278" t="s">
        <v>29</v>
      </c>
      <c r="B7278" t="s">
        <v>0</v>
      </c>
      <c r="C7278">
        <f>_xlfn.XLOOKUP(B7278,'2.1.trackMPD'!$R$7:$R$29,'2.1.trackMPD'!$T$7:$T$29)</f>
        <v>4</v>
      </c>
      <c r="D7278">
        <v>1000</v>
      </c>
      <c r="E7278" t="s">
        <v>6396</v>
      </c>
      <c r="F7278" t="s">
        <v>110</v>
      </c>
      <c r="G7278" t="s">
        <v>124</v>
      </c>
      <c r="H7278" t="s">
        <v>6399</v>
      </c>
    </row>
    <row r="7279" spans="1:9" x14ac:dyDescent="0.2">
      <c r="A7279" t="s">
        <v>29</v>
      </c>
      <c r="B7279" t="s">
        <v>0</v>
      </c>
      <c r="C7279">
        <f>_xlfn.XLOOKUP(B7279,'2.1.trackMPD'!$R$7:$R$29,'2.1.trackMPD'!$T$7:$T$29)</f>
        <v>4</v>
      </c>
      <c r="D7279">
        <v>1000</v>
      </c>
      <c r="E7279" t="s">
        <v>6396</v>
      </c>
      <c r="F7279" t="s">
        <v>110</v>
      </c>
      <c r="G7279" t="s">
        <v>140</v>
      </c>
      <c r="H7279" t="s">
        <v>6399</v>
      </c>
    </row>
    <row r="7280" spans="1:9" x14ac:dyDescent="0.2">
      <c r="A7280" t="s">
        <v>29</v>
      </c>
      <c r="B7280" t="s">
        <v>0</v>
      </c>
      <c r="C7280">
        <f>_xlfn.XLOOKUP(B7280,'2.1.trackMPD'!$R$7:$R$29,'2.1.trackMPD'!$T$7:$T$29)</f>
        <v>4</v>
      </c>
      <c r="D7280">
        <v>5000</v>
      </c>
      <c r="E7280" t="s">
        <v>6396</v>
      </c>
      <c r="F7280" t="s">
        <v>110</v>
      </c>
      <c r="G7280" t="s">
        <v>124</v>
      </c>
      <c r="H7280" t="s">
        <v>6398</v>
      </c>
      <c r="I7280">
        <v>5.6699999999999998E-8</v>
      </c>
    </row>
    <row r="7281" spans="1:9" x14ac:dyDescent="0.2">
      <c r="A7281" t="s">
        <v>29</v>
      </c>
      <c r="B7281" t="s">
        <v>0</v>
      </c>
      <c r="C7281">
        <f>_xlfn.XLOOKUP(B7281,'2.1.trackMPD'!$R$7:$R$29,'2.1.trackMPD'!$T$7:$T$29)</f>
        <v>4</v>
      </c>
      <c r="D7281">
        <v>5000</v>
      </c>
      <c r="E7281" t="s">
        <v>6396</v>
      </c>
      <c r="F7281" t="s">
        <v>110</v>
      </c>
      <c r="G7281" t="s">
        <v>140</v>
      </c>
      <c r="H7281" t="s">
        <v>6398</v>
      </c>
      <c r="I7281">
        <v>5.6699999999999998E-8</v>
      </c>
    </row>
    <row r="7282" spans="1:9" x14ac:dyDescent="0.2">
      <c r="A7282" t="s">
        <v>29</v>
      </c>
      <c r="B7282" t="s">
        <v>0</v>
      </c>
      <c r="C7282">
        <f>_xlfn.XLOOKUP(B7282,'2.1.trackMPD'!$R$7:$R$29,'2.1.trackMPD'!$T$7:$T$29)</f>
        <v>4</v>
      </c>
      <c r="D7282">
        <v>5000</v>
      </c>
      <c r="E7282" t="s">
        <v>6396</v>
      </c>
      <c r="F7282" t="s">
        <v>111</v>
      </c>
      <c r="G7282" t="s">
        <v>124</v>
      </c>
      <c r="H7282" t="s">
        <v>6398</v>
      </c>
      <c r="I7282">
        <v>5.6699999999999998E-8</v>
      </c>
    </row>
    <row r="7283" spans="1:9" x14ac:dyDescent="0.2">
      <c r="A7283" t="s">
        <v>29</v>
      </c>
      <c r="B7283" t="s">
        <v>0</v>
      </c>
      <c r="C7283">
        <f>_xlfn.XLOOKUP(B7283,'2.1.trackMPD'!$R$7:$R$29,'2.1.trackMPD'!$T$7:$T$29)</f>
        <v>4</v>
      </c>
      <c r="D7283">
        <v>5000</v>
      </c>
      <c r="E7283" t="s">
        <v>6396</v>
      </c>
      <c r="F7283" t="s">
        <v>111</v>
      </c>
      <c r="G7283" t="s">
        <v>140</v>
      </c>
      <c r="H7283" t="s">
        <v>6398</v>
      </c>
      <c r="I7283">
        <v>5.6699999999999998E-8</v>
      </c>
    </row>
    <row r="7284" spans="1:9" x14ac:dyDescent="0.2">
      <c r="A7284" t="s">
        <v>29</v>
      </c>
      <c r="B7284" t="s">
        <v>0</v>
      </c>
      <c r="C7284">
        <f>_xlfn.XLOOKUP(B7284,'2.1.trackMPD'!$R$7:$R$29,'2.1.trackMPD'!$T$7:$T$29)</f>
        <v>4</v>
      </c>
      <c r="D7284">
        <v>5000</v>
      </c>
      <c r="E7284" t="s">
        <v>6396</v>
      </c>
      <c r="F7284" t="s">
        <v>110</v>
      </c>
      <c r="G7284" t="s">
        <v>124</v>
      </c>
      <c r="H7284" t="s">
        <v>6399</v>
      </c>
    </row>
    <row r="7285" spans="1:9" x14ac:dyDescent="0.2">
      <c r="A7285" t="s">
        <v>29</v>
      </c>
      <c r="B7285" t="s">
        <v>0</v>
      </c>
      <c r="C7285">
        <f>_xlfn.XLOOKUP(B7285,'2.1.trackMPD'!$R$7:$R$29,'2.1.trackMPD'!$T$7:$T$29)</f>
        <v>4</v>
      </c>
      <c r="D7285">
        <v>5000</v>
      </c>
      <c r="E7285" t="s">
        <v>6396</v>
      </c>
      <c r="F7285" t="s">
        <v>110</v>
      </c>
      <c r="G7285" t="s">
        <v>140</v>
      </c>
      <c r="H7285" t="s">
        <v>6399</v>
      </c>
    </row>
    <row r="7286" spans="1:9" x14ac:dyDescent="0.2">
      <c r="A7286" t="s">
        <v>29</v>
      </c>
      <c r="B7286" t="s">
        <v>0</v>
      </c>
      <c r="C7286">
        <f>_xlfn.XLOOKUP(B7286,'2.1.trackMPD'!$R$7:$R$29,'2.1.trackMPD'!$T$7:$T$29)</f>
        <v>4</v>
      </c>
      <c r="D7286">
        <v>1</v>
      </c>
      <c r="E7286" t="s">
        <v>6400</v>
      </c>
      <c r="F7286" t="s">
        <v>110</v>
      </c>
      <c r="G7286" t="s">
        <v>124</v>
      </c>
      <c r="H7286" t="s">
        <v>6398</v>
      </c>
      <c r="I7286">
        <v>5.6699999999999998E-8</v>
      </c>
    </row>
    <row r="7287" spans="1:9" x14ac:dyDescent="0.2">
      <c r="A7287" t="s">
        <v>29</v>
      </c>
      <c r="B7287" t="s">
        <v>0</v>
      </c>
      <c r="C7287">
        <f>_xlfn.XLOOKUP(B7287,'2.1.trackMPD'!$R$7:$R$29,'2.1.trackMPD'!$T$7:$T$29)</f>
        <v>4</v>
      </c>
      <c r="D7287">
        <v>1</v>
      </c>
      <c r="E7287" t="s">
        <v>6400</v>
      </c>
      <c r="F7287" t="s">
        <v>110</v>
      </c>
      <c r="G7287" t="s">
        <v>140</v>
      </c>
      <c r="H7287" t="s">
        <v>6398</v>
      </c>
      <c r="I7287">
        <v>5.6699999999999998E-8</v>
      </c>
    </row>
    <row r="7288" spans="1:9" x14ac:dyDescent="0.2">
      <c r="A7288" t="s">
        <v>29</v>
      </c>
      <c r="B7288" t="s">
        <v>0</v>
      </c>
      <c r="C7288">
        <f>_xlfn.XLOOKUP(B7288,'2.1.trackMPD'!$R$7:$R$29,'2.1.trackMPD'!$T$7:$T$29)</f>
        <v>4</v>
      </c>
      <c r="D7288">
        <v>1</v>
      </c>
      <c r="E7288" t="s">
        <v>6400</v>
      </c>
      <c r="F7288" t="s">
        <v>111</v>
      </c>
      <c r="G7288" t="s">
        <v>124</v>
      </c>
      <c r="H7288" t="s">
        <v>6398</v>
      </c>
      <c r="I7288">
        <v>5.6699999999999998E-8</v>
      </c>
    </row>
    <row r="7289" spans="1:9" x14ac:dyDescent="0.2">
      <c r="A7289" t="s">
        <v>29</v>
      </c>
      <c r="B7289" t="s">
        <v>0</v>
      </c>
      <c r="C7289">
        <f>_xlfn.XLOOKUP(B7289,'2.1.trackMPD'!$R$7:$R$29,'2.1.trackMPD'!$T$7:$T$29)</f>
        <v>4</v>
      </c>
      <c r="D7289">
        <v>1</v>
      </c>
      <c r="E7289" t="s">
        <v>6400</v>
      </c>
      <c r="F7289" t="s">
        <v>111</v>
      </c>
      <c r="G7289" t="s">
        <v>140</v>
      </c>
      <c r="H7289" t="s">
        <v>6398</v>
      </c>
      <c r="I7289">
        <v>5.6699999999999998E-8</v>
      </c>
    </row>
    <row r="7290" spans="1:9" x14ac:dyDescent="0.2">
      <c r="A7290" t="s">
        <v>29</v>
      </c>
      <c r="B7290" t="s">
        <v>0</v>
      </c>
      <c r="C7290">
        <f>_xlfn.XLOOKUP(B7290,'2.1.trackMPD'!$R$7:$R$29,'2.1.trackMPD'!$T$7:$T$29)</f>
        <v>4</v>
      </c>
      <c r="D7290">
        <v>1</v>
      </c>
      <c r="E7290" t="s">
        <v>6400</v>
      </c>
      <c r="F7290" t="s">
        <v>110</v>
      </c>
      <c r="G7290" t="s">
        <v>124</v>
      </c>
      <c r="H7290" t="s">
        <v>6399</v>
      </c>
    </row>
    <row r="7291" spans="1:9" x14ac:dyDescent="0.2">
      <c r="A7291" t="s">
        <v>29</v>
      </c>
      <c r="B7291" t="s">
        <v>0</v>
      </c>
      <c r="C7291">
        <f>_xlfn.XLOOKUP(B7291,'2.1.trackMPD'!$R$7:$R$29,'2.1.trackMPD'!$T$7:$T$29)</f>
        <v>4</v>
      </c>
      <c r="D7291">
        <v>1</v>
      </c>
      <c r="E7291" t="s">
        <v>6400</v>
      </c>
      <c r="F7291" t="s">
        <v>110</v>
      </c>
      <c r="G7291" t="s">
        <v>140</v>
      </c>
      <c r="H7291" t="s">
        <v>6399</v>
      </c>
    </row>
    <row r="7292" spans="1:9" x14ac:dyDescent="0.2">
      <c r="A7292" t="s">
        <v>29</v>
      </c>
      <c r="B7292" t="s">
        <v>0</v>
      </c>
      <c r="C7292">
        <f>_xlfn.XLOOKUP(B7292,'2.1.trackMPD'!$R$7:$R$29,'2.1.trackMPD'!$T$7:$T$29)</f>
        <v>4</v>
      </c>
      <c r="D7292">
        <v>10</v>
      </c>
      <c r="E7292" t="s">
        <v>6400</v>
      </c>
      <c r="F7292" t="s">
        <v>110</v>
      </c>
      <c r="G7292" t="s">
        <v>124</v>
      </c>
      <c r="H7292" t="s">
        <v>6398</v>
      </c>
      <c r="I7292">
        <v>5.6699999999999998E-8</v>
      </c>
    </row>
    <row r="7293" spans="1:9" x14ac:dyDescent="0.2">
      <c r="A7293" t="s">
        <v>29</v>
      </c>
      <c r="B7293" t="s">
        <v>0</v>
      </c>
      <c r="C7293">
        <f>_xlfn.XLOOKUP(B7293,'2.1.trackMPD'!$R$7:$R$29,'2.1.trackMPD'!$T$7:$T$29)</f>
        <v>4</v>
      </c>
      <c r="D7293">
        <v>10</v>
      </c>
      <c r="E7293" t="s">
        <v>6400</v>
      </c>
      <c r="F7293" t="s">
        <v>110</v>
      </c>
      <c r="G7293" t="s">
        <v>140</v>
      </c>
      <c r="H7293" t="s">
        <v>6398</v>
      </c>
      <c r="I7293">
        <v>5.6699999999999998E-8</v>
      </c>
    </row>
    <row r="7294" spans="1:9" x14ac:dyDescent="0.2">
      <c r="A7294" t="s">
        <v>29</v>
      </c>
      <c r="B7294" t="s">
        <v>0</v>
      </c>
      <c r="C7294">
        <f>_xlfn.XLOOKUP(B7294,'2.1.trackMPD'!$R$7:$R$29,'2.1.trackMPD'!$T$7:$T$29)</f>
        <v>4</v>
      </c>
      <c r="D7294">
        <v>10</v>
      </c>
      <c r="E7294" t="s">
        <v>6400</v>
      </c>
      <c r="F7294" t="s">
        <v>111</v>
      </c>
      <c r="G7294" t="s">
        <v>124</v>
      </c>
      <c r="H7294" t="s">
        <v>6398</v>
      </c>
      <c r="I7294">
        <v>5.6699999999999998E-8</v>
      </c>
    </row>
    <row r="7295" spans="1:9" x14ac:dyDescent="0.2">
      <c r="A7295" t="s">
        <v>29</v>
      </c>
      <c r="B7295" t="s">
        <v>0</v>
      </c>
      <c r="C7295">
        <f>_xlfn.XLOOKUP(B7295,'2.1.trackMPD'!$R$7:$R$29,'2.1.trackMPD'!$T$7:$T$29)</f>
        <v>4</v>
      </c>
      <c r="D7295">
        <v>10</v>
      </c>
      <c r="E7295" t="s">
        <v>6400</v>
      </c>
      <c r="F7295" t="s">
        <v>111</v>
      </c>
      <c r="G7295" t="s">
        <v>140</v>
      </c>
      <c r="H7295" t="s">
        <v>6398</v>
      </c>
      <c r="I7295">
        <v>5.6699999999999998E-8</v>
      </c>
    </row>
    <row r="7296" spans="1:9" x14ac:dyDescent="0.2">
      <c r="A7296" t="s">
        <v>29</v>
      </c>
      <c r="B7296" t="s">
        <v>0</v>
      </c>
      <c r="C7296">
        <f>_xlfn.XLOOKUP(B7296,'2.1.trackMPD'!$R$7:$R$29,'2.1.trackMPD'!$T$7:$T$29)</f>
        <v>4</v>
      </c>
      <c r="D7296">
        <v>10</v>
      </c>
      <c r="E7296" t="s">
        <v>6400</v>
      </c>
      <c r="F7296" t="s">
        <v>110</v>
      </c>
      <c r="G7296" t="s">
        <v>124</v>
      </c>
      <c r="H7296" t="s">
        <v>6399</v>
      </c>
    </row>
    <row r="7297" spans="1:9" x14ac:dyDescent="0.2">
      <c r="A7297" t="s">
        <v>29</v>
      </c>
      <c r="B7297" t="s">
        <v>0</v>
      </c>
      <c r="C7297">
        <f>_xlfn.XLOOKUP(B7297,'2.1.trackMPD'!$R$7:$R$29,'2.1.trackMPD'!$T$7:$T$29)</f>
        <v>4</v>
      </c>
      <c r="D7297">
        <v>10</v>
      </c>
      <c r="E7297" t="s">
        <v>6400</v>
      </c>
      <c r="F7297" t="s">
        <v>110</v>
      </c>
      <c r="G7297" t="s">
        <v>140</v>
      </c>
      <c r="H7297" t="s">
        <v>6399</v>
      </c>
    </row>
    <row r="7298" spans="1:9" x14ac:dyDescent="0.2">
      <c r="A7298" t="s">
        <v>29</v>
      </c>
      <c r="B7298" t="s">
        <v>0</v>
      </c>
      <c r="C7298">
        <f>_xlfn.XLOOKUP(B7298,'2.1.trackMPD'!$R$7:$R$29,'2.1.trackMPD'!$T$7:$T$29)</f>
        <v>4</v>
      </c>
      <c r="D7298">
        <v>100</v>
      </c>
      <c r="E7298" t="s">
        <v>6400</v>
      </c>
      <c r="F7298" t="s">
        <v>110</v>
      </c>
      <c r="G7298" t="s">
        <v>124</v>
      </c>
      <c r="H7298" t="s">
        <v>6398</v>
      </c>
      <c r="I7298">
        <v>5.6699999999999998E-8</v>
      </c>
    </row>
    <row r="7299" spans="1:9" x14ac:dyDescent="0.2">
      <c r="A7299" t="s">
        <v>29</v>
      </c>
      <c r="B7299" t="s">
        <v>0</v>
      </c>
      <c r="C7299">
        <f>_xlfn.XLOOKUP(B7299,'2.1.trackMPD'!$R$7:$R$29,'2.1.trackMPD'!$T$7:$T$29)</f>
        <v>4</v>
      </c>
      <c r="D7299">
        <v>100</v>
      </c>
      <c r="E7299" t="s">
        <v>6400</v>
      </c>
      <c r="F7299" t="s">
        <v>110</v>
      </c>
      <c r="G7299" t="s">
        <v>140</v>
      </c>
      <c r="H7299" t="s">
        <v>6398</v>
      </c>
      <c r="I7299">
        <v>5.6699999999999998E-8</v>
      </c>
    </row>
    <row r="7300" spans="1:9" x14ac:dyDescent="0.2">
      <c r="A7300" t="s">
        <v>29</v>
      </c>
      <c r="B7300" t="s">
        <v>0</v>
      </c>
      <c r="C7300">
        <f>_xlfn.XLOOKUP(B7300,'2.1.trackMPD'!$R$7:$R$29,'2.1.trackMPD'!$T$7:$T$29)</f>
        <v>4</v>
      </c>
      <c r="D7300">
        <v>100</v>
      </c>
      <c r="E7300" t="s">
        <v>6400</v>
      </c>
      <c r="F7300" t="s">
        <v>111</v>
      </c>
      <c r="G7300" t="s">
        <v>124</v>
      </c>
      <c r="H7300" t="s">
        <v>6398</v>
      </c>
      <c r="I7300">
        <v>5.6699999999999998E-8</v>
      </c>
    </row>
    <row r="7301" spans="1:9" x14ac:dyDescent="0.2">
      <c r="A7301" t="s">
        <v>29</v>
      </c>
      <c r="B7301" t="s">
        <v>0</v>
      </c>
      <c r="C7301">
        <f>_xlfn.XLOOKUP(B7301,'2.1.trackMPD'!$R$7:$R$29,'2.1.trackMPD'!$T$7:$T$29)</f>
        <v>4</v>
      </c>
      <c r="D7301">
        <v>100</v>
      </c>
      <c r="E7301" t="s">
        <v>6400</v>
      </c>
      <c r="F7301" t="s">
        <v>111</v>
      </c>
      <c r="G7301" t="s">
        <v>140</v>
      </c>
      <c r="H7301" t="s">
        <v>6398</v>
      </c>
      <c r="I7301">
        <v>5.6699999999999998E-8</v>
      </c>
    </row>
    <row r="7302" spans="1:9" x14ac:dyDescent="0.2">
      <c r="A7302" t="s">
        <v>29</v>
      </c>
      <c r="B7302" t="s">
        <v>0</v>
      </c>
      <c r="C7302">
        <f>_xlfn.XLOOKUP(B7302,'2.1.trackMPD'!$R$7:$R$29,'2.1.trackMPD'!$T$7:$T$29)</f>
        <v>4</v>
      </c>
      <c r="D7302">
        <v>100</v>
      </c>
      <c r="E7302" t="s">
        <v>6400</v>
      </c>
      <c r="F7302" t="s">
        <v>110</v>
      </c>
      <c r="G7302" t="s">
        <v>124</v>
      </c>
      <c r="H7302" t="s">
        <v>6399</v>
      </c>
    </row>
    <row r="7303" spans="1:9" x14ac:dyDescent="0.2">
      <c r="A7303" t="s">
        <v>29</v>
      </c>
      <c r="B7303" t="s">
        <v>0</v>
      </c>
      <c r="C7303">
        <f>_xlfn.XLOOKUP(B7303,'2.1.trackMPD'!$R$7:$R$29,'2.1.trackMPD'!$T$7:$T$29)</f>
        <v>4</v>
      </c>
      <c r="D7303">
        <v>100</v>
      </c>
      <c r="E7303" t="s">
        <v>6400</v>
      </c>
      <c r="F7303" t="s">
        <v>110</v>
      </c>
      <c r="G7303" t="s">
        <v>140</v>
      </c>
      <c r="H7303" t="s">
        <v>6399</v>
      </c>
    </row>
    <row r="7304" spans="1:9" x14ac:dyDescent="0.2">
      <c r="A7304" t="s">
        <v>29</v>
      </c>
      <c r="B7304" t="s">
        <v>0</v>
      </c>
      <c r="C7304">
        <f>_xlfn.XLOOKUP(B7304,'2.1.trackMPD'!$R$7:$R$29,'2.1.trackMPD'!$T$7:$T$29)</f>
        <v>4</v>
      </c>
      <c r="D7304">
        <v>1000</v>
      </c>
      <c r="E7304" t="s">
        <v>6400</v>
      </c>
      <c r="F7304" t="s">
        <v>110</v>
      </c>
      <c r="G7304" t="s">
        <v>124</v>
      </c>
      <c r="H7304" t="s">
        <v>6398</v>
      </c>
      <c r="I7304">
        <v>5.6699999999999998E-8</v>
      </c>
    </row>
    <row r="7305" spans="1:9" x14ac:dyDescent="0.2">
      <c r="A7305" t="s">
        <v>29</v>
      </c>
      <c r="B7305" t="s">
        <v>0</v>
      </c>
      <c r="C7305">
        <f>_xlfn.XLOOKUP(B7305,'2.1.trackMPD'!$R$7:$R$29,'2.1.trackMPD'!$T$7:$T$29)</f>
        <v>4</v>
      </c>
      <c r="D7305">
        <v>1000</v>
      </c>
      <c r="E7305" t="s">
        <v>6400</v>
      </c>
      <c r="F7305" t="s">
        <v>110</v>
      </c>
      <c r="G7305" t="s">
        <v>140</v>
      </c>
      <c r="H7305" t="s">
        <v>6398</v>
      </c>
      <c r="I7305">
        <v>5.6699999999999998E-8</v>
      </c>
    </row>
    <row r="7306" spans="1:9" x14ac:dyDescent="0.2">
      <c r="A7306" t="s">
        <v>29</v>
      </c>
      <c r="B7306" t="s">
        <v>0</v>
      </c>
      <c r="C7306">
        <f>_xlfn.XLOOKUP(B7306,'2.1.trackMPD'!$R$7:$R$29,'2.1.trackMPD'!$T$7:$T$29)</f>
        <v>4</v>
      </c>
      <c r="D7306">
        <v>1000</v>
      </c>
      <c r="E7306" t="s">
        <v>6400</v>
      </c>
      <c r="F7306" t="s">
        <v>111</v>
      </c>
      <c r="G7306" t="s">
        <v>124</v>
      </c>
      <c r="H7306" t="s">
        <v>6398</v>
      </c>
      <c r="I7306">
        <v>5.6699999999999998E-8</v>
      </c>
    </row>
    <row r="7307" spans="1:9" x14ac:dyDescent="0.2">
      <c r="A7307" t="s">
        <v>29</v>
      </c>
      <c r="B7307" t="s">
        <v>0</v>
      </c>
      <c r="C7307">
        <f>_xlfn.XLOOKUP(B7307,'2.1.trackMPD'!$R$7:$R$29,'2.1.trackMPD'!$T$7:$T$29)</f>
        <v>4</v>
      </c>
      <c r="D7307">
        <v>1000</v>
      </c>
      <c r="E7307" t="s">
        <v>6400</v>
      </c>
      <c r="F7307" t="s">
        <v>111</v>
      </c>
      <c r="G7307" t="s">
        <v>140</v>
      </c>
      <c r="H7307" t="s">
        <v>6398</v>
      </c>
      <c r="I7307">
        <v>5.6699999999999998E-8</v>
      </c>
    </row>
    <row r="7308" spans="1:9" x14ac:dyDescent="0.2">
      <c r="A7308" t="s">
        <v>29</v>
      </c>
      <c r="B7308" t="s">
        <v>0</v>
      </c>
      <c r="C7308">
        <f>_xlfn.XLOOKUP(B7308,'2.1.trackMPD'!$R$7:$R$29,'2.1.trackMPD'!$T$7:$T$29)</f>
        <v>4</v>
      </c>
      <c r="D7308">
        <v>1000</v>
      </c>
      <c r="E7308" t="s">
        <v>6400</v>
      </c>
      <c r="F7308" t="s">
        <v>110</v>
      </c>
      <c r="G7308" t="s">
        <v>124</v>
      </c>
      <c r="H7308" t="s">
        <v>6399</v>
      </c>
    </row>
    <row r="7309" spans="1:9" x14ac:dyDescent="0.2">
      <c r="A7309" t="s">
        <v>29</v>
      </c>
      <c r="B7309" t="s">
        <v>0</v>
      </c>
      <c r="C7309">
        <f>_xlfn.XLOOKUP(B7309,'2.1.trackMPD'!$R$7:$R$29,'2.1.trackMPD'!$T$7:$T$29)</f>
        <v>4</v>
      </c>
      <c r="D7309">
        <v>1000</v>
      </c>
      <c r="E7309" t="s">
        <v>6400</v>
      </c>
      <c r="F7309" t="s">
        <v>110</v>
      </c>
      <c r="G7309" t="s">
        <v>140</v>
      </c>
      <c r="H7309" t="s">
        <v>6399</v>
      </c>
    </row>
    <row r="7310" spans="1:9" x14ac:dyDescent="0.2">
      <c r="A7310" t="s">
        <v>29</v>
      </c>
      <c r="B7310" t="s">
        <v>0</v>
      </c>
      <c r="C7310">
        <f>_xlfn.XLOOKUP(B7310,'2.1.trackMPD'!$R$7:$R$29,'2.1.trackMPD'!$T$7:$T$29)</f>
        <v>4</v>
      </c>
      <c r="D7310">
        <v>5000</v>
      </c>
      <c r="E7310" t="s">
        <v>6400</v>
      </c>
      <c r="F7310" t="s">
        <v>110</v>
      </c>
      <c r="G7310" t="s">
        <v>124</v>
      </c>
      <c r="H7310" t="s">
        <v>6398</v>
      </c>
      <c r="I7310">
        <v>5.6699999999999998E-8</v>
      </c>
    </row>
    <row r="7311" spans="1:9" x14ac:dyDescent="0.2">
      <c r="A7311" t="s">
        <v>29</v>
      </c>
      <c r="B7311" t="s">
        <v>0</v>
      </c>
      <c r="C7311">
        <f>_xlfn.XLOOKUP(B7311,'2.1.trackMPD'!$R$7:$R$29,'2.1.trackMPD'!$T$7:$T$29)</f>
        <v>4</v>
      </c>
      <c r="D7311">
        <v>5000</v>
      </c>
      <c r="E7311" t="s">
        <v>6400</v>
      </c>
      <c r="F7311" t="s">
        <v>110</v>
      </c>
      <c r="G7311" t="s">
        <v>140</v>
      </c>
      <c r="H7311" t="s">
        <v>6398</v>
      </c>
      <c r="I7311">
        <v>5.6699999999999998E-8</v>
      </c>
    </row>
    <row r="7312" spans="1:9" x14ac:dyDescent="0.2">
      <c r="A7312" t="s">
        <v>29</v>
      </c>
      <c r="B7312" t="s">
        <v>0</v>
      </c>
      <c r="C7312">
        <f>_xlfn.XLOOKUP(B7312,'2.1.trackMPD'!$R$7:$R$29,'2.1.trackMPD'!$T$7:$T$29)</f>
        <v>4</v>
      </c>
      <c r="D7312">
        <v>5000</v>
      </c>
      <c r="E7312" t="s">
        <v>6400</v>
      </c>
      <c r="F7312" t="s">
        <v>111</v>
      </c>
      <c r="G7312" t="s">
        <v>124</v>
      </c>
      <c r="H7312" t="s">
        <v>6398</v>
      </c>
      <c r="I7312">
        <v>5.6699999999999998E-8</v>
      </c>
    </row>
    <row r="7313" spans="1:9" x14ac:dyDescent="0.2">
      <c r="A7313" t="s">
        <v>29</v>
      </c>
      <c r="B7313" t="s">
        <v>0</v>
      </c>
      <c r="C7313">
        <f>_xlfn.XLOOKUP(B7313,'2.1.trackMPD'!$R$7:$R$29,'2.1.trackMPD'!$T$7:$T$29)</f>
        <v>4</v>
      </c>
      <c r="D7313">
        <v>5000</v>
      </c>
      <c r="E7313" t="s">
        <v>6400</v>
      </c>
      <c r="F7313" t="s">
        <v>111</v>
      </c>
      <c r="G7313" t="s">
        <v>140</v>
      </c>
      <c r="H7313" t="s">
        <v>6398</v>
      </c>
      <c r="I7313">
        <v>5.6699999999999998E-8</v>
      </c>
    </row>
    <row r="7314" spans="1:9" x14ac:dyDescent="0.2">
      <c r="A7314" t="s">
        <v>29</v>
      </c>
      <c r="B7314" t="s">
        <v>0</v>
      </c>
      <c r="C7314">
        <f>_xlfn.XLOOKUP(B7314,'2.1.trackMPD'!$R$7:$R$29,'2.1.trackMPD'!$T$7:$T$29)</f>
        <v>4</v>
      </c>
      <c r="D7314">
        <v>5000</v>
      </c>
      <c r="E7314" t="s">
        <v>6400</v>
      </c>
      <c r="F7314" t="s">
        <v>110</v>
      </c>
      <c r="G7314" t="s">
        <v>124</v>
      </c>
      <c r="H7314" t="s">
        <v>6399</v>
      </c>
    </row>
    <row r="7315" spans="1:9" x14ac:dyDescent="0.2">
      <c r="A7315" t="s">
        <v>29</v>
      </c>
      <c r="B7315" t="s">
        <v>0</v>
      </c>
      <c r="C7315">
        <f>_xlfn.XLOOKUP(B7315,'2.1.trackMPD'!$R$7:$R$29,'2.1.trackMPD'!$T$7:$T$29)</f>
        <v>4</v>
      </c>
      <c r="D7315">
        <v>5000</v>
      </c>
      <c r="E7315" t="s">
        <v>6400</v>
      </c>
      <c r="F7315" t="s">
        <v>110</v>
      </c>
      <c r="G7315" t="s">
        <v>140</v>
      </c>
      <c r="H7315" t="s">
        <v>6399</v>
      </c>
    </row>
    <row r="7316" spans="1:9" x14ac:dyDescent="0.2">
      <c r="A7316" t="s">
        <v>29</v>
      </c>
      <c r="B7316" t="s">
        <v>0</v>
      </c>
      <c r="C7316">
        <f>_xlfn.XLOOKUP(B7316,'2.1.trackMPD'!$R$7:$R$29,'2.1.trackMPD'!$T$7:$T$29)</f>
        <v>4</v>
      </c>
      <c r="D7316">
        <v>1</v>
      </c>
      <c r="E7316" t="s">
        <v>6401</v>
      </c>
      <c r="F7316" t="s">
        <v>110</v>
      </c>
      <c r="G7316" t="s">
        <v>124</v>
      </c>
      <c r="H7316" t="s">
        <v>6398</v>
      </c>
      <c r="I7316">
        <v>5.6699999999999998E-8</v>
      </c>
    </row>
    <row r="7317" spans="1:9" x14ac:dyDescent="0.2">
      <c r="A7317" t="s">
        <v>29</v>
      </c>
      <c r="B7317" t="s">
        <v>0</v>
      </c>
      <c r="C7317">
        <f>_xlfn.XLOOKUP(B7317,'2.1.trackMPD'!$R$7:$R$29,'2.1.trackMPD'!$T$7:$T$29)</f>
        <v>4</v>
      </c>
      <c r="D7317">
        <v>1</v>
      </c>
      <c r="E7317" t="s">
        <v>6401</v>
      </c>
      <c r="F7317" t="s">
        <v>110</v>
      </c>
      <c r="G7317" t="s">
        <v>140</v>
      </c>
      <c r="H7317" t="s">
        <v>6398</v>
      </c>
      <c r="I7317">
        <v>5.6699999999999998E-8</v>
      </c>
    </row>
    <row r="7318" spans="1:9" x14ac:dyDescent="0.2">
      <c r="A7318" t="s">
        <v>29</v>
      </c>
      <c r="B7318" t="s">
        <v>0</v>
      </c>
      <c r="C7318">
        <f>_xlfn.XLOOKUP(B7318,'2.1.trackMPD'!$R$7:$R$29,'2.1.trackMPD'!$T$7:$T$29)</f>
        <v>4</v>
      </c>
      <c r="D7318">
        <v>1</v>
      </c>
      <c r="E7318" t="s">
        <v>6401</v>
      </c>
      <c r="F7318" t="s">
        <v>111</v>
      </c>
      <c r="G7318" t="s">
        <v>124</v>
      </c>
      <c r="H7318" t="s">
        <v>6398</v>
      </c>
      <c r="I7318">
        <v>5.6699999999999998E-8</v>
      </c>
    </row>
    <row r="7319" spans="1:9" x14ac:dyDescent="0.2">
      <c r="A7319" t="s">
        <v>29</v>
      </c>
      <c r="B7319" t="s">
        <v>0</v>
      </c>
      <c r="C7319">
        <f>_xlfn.XLOOKUP(B7319,'2.1.trackMPD'!$R$7:$R$29,'2.1.trackMPD'!$T$7:$T$29)</f>
        <v>4</v>
      </c>
      <c r="D7319">
        <v>1</v>
      </c>
      <c r="E7319" t="s">
        <v>6401</v>
      </c>
      <c r="F7319" t="s">
        <v>111</v>
      </c>
      <c r="G7319" t="s">
        <v>140</v>
      </c>
      <c r="H7319" t="s">
        <v>6398</v>
      </c>
      <c r="I7319">
        <v>5.6699999999999998E-8</v>
      </c>
    </row>
    <row r="7320" spans="1:9" x14ac:dyDescent="0.2">
      <c r="A7320" t="s">
        <v>29</v>
      </c>
      <c r="B7320" t="s">
        <v>0</v>
      </c>
      <c r="C7320">
        <f>_xlfn.XLOOKUP(B7320,'2.1.trackMPD'!$R$7:$R$29,'2.1.trackMPD'!$T$7:$T$29)</f>
        <v>4</v>
      </c>
      <c r="D7320">
        <v>1</v>
      </c>
      <c r="E7320" t="s">
        <v>6401</v>
      </c>
      <c r="F7320" t="s">
        <v>110</v>
      </c>
      <c r="G7320" t="s">
        <v>124</v>
      </c>
      <c r="H7320" t="s">
        <v>6399</v>
      </c>
    </row>
    <row r="7321" spans="1:9" x14ac:dyDescent="0.2">
      <c r="A7321" t="s">
        <v>29</v>
      </c>
      <c r="B7321" t="s">
        <v>0</v>
      </c>
      <c r="C7321">
        <f>_xlfn.XLOOKUP(B7321,'2.1.trackMPD'!$R$7:$R$29,'2.1.trackMPD'!$T$7:$T$29)</f>
        <v>4</v>
      </c>
      <c r="D7321">
        <v>1</v>
      </c>
      <c r="E7321" t="s">
        <v>6401</v>
      </c>
      <c r="F7321" t="s">
        <v>110</v>
      </c>
      <c r="G7321" t="s">
        <v>140</v>
      </c>
      <c r="H7321" t="s">
        <v>6399</v>
      </c>
    </row>
    <row r="7322" spans="1:9" x14ac:dyDescent="0.2">
      <c r="A7322" t="s">
        <v>29</v>
      </c>
      <c r="B7322" t="s">
        <v>0</v>
      </c>
      <c r="C7322">
        <f>_xlfn.XLOOKUP(B7322,'2.1.trackMPD'!$R$7:$R$29,'2.1.trackMPD'!$T$7:$T$29)</f>
        <v>4</v>
      </c>
      <c r="D7322">
        <v>10</v>
      </c>
      <c r="E7322" t="s">
        <v>6401</v>
      </c>
      <c r="F7322" t="s">
        <v>110</v>
      </c>
      <c r="G7322" t="s">
        <v>124</v>
      </c>
      <c r="H7322" t="s">
        <v>6398</v>
      </c>
      <c r="I7322">
        <v>5.6699999999999998E-8</v>
      </c>
    </row>
    <row r="7323" spans="1:9" x14ac:dyDescent="0.2">
      <c r="A7323" t="s">
        <v>29</v>
      </c>
      <c r="B7323" t="s">
        <v>0</v>
      </c>
      <c r="C7323">
        <f>_xlfn.XLOOKUP(B7323,'2.1.trackMPD'!$R$7:$R$29,'2.1.trackMPD'!$T$7:$T$29)</f>
        <v>4</v>
      </c>
      <c r="D7323">
        <v>10</v>
      </c>
      <c r="E7323" t="s">
        <v>6401</v>
      </c>
      <c r="F7323" t="s">
        <v>110</v>
      </c>
      <c r="G7323" t="s">
        <v>140</v>
      </c>
      <c r="H7323" t="s">
        <v>6398</v>
      </c>
      <c r="I7323">
        <v>5.6699999999999998E-8</v>
      </c>
    </row>
    <row r="7324" spans="1:9" x14ac:dyDescent="0.2">
      <c r="A7324" t="s">
        <v>29</v>
      </c>
      <c r="B7324" t="s">
        <v>0</v>
      </c>
      <c r="C7324">
        <f>_xlfn.XLOOKUP(B7324,'2.1.trackMPD'!$R$7:$R$29,'2.1.trackMPD'!$T$7:$T$29)</f>
        <v>4</v>
      </c>
      <c r="D7324">
        <v>10</v>
      </c>
      <c r="E7324" t="s">
        <v>6401</v>
      </c>
      <c r="F7324" t="s">
        <v>111</v>
      </c>
      <c r="G7324" t="s">
        <v>124</v>
      </c>
      <c r="H7324" t="s">
        <v>6398</v>
      </c>
      <c r="I7324">
        <v>5.6699999999999998E-8</v>
      </c>
    </row>
    <row r="7325" spans="1:9" x14ac:dyDescent="0.2">
      <c r="A7325" t="s">
        <v>29</v>
      </c>
      <c r="B7325" t="s">
        <v>0</v>
      </c>
      <c r="C7325">
        <f>_xlfn.XLOOKUP(B7325,'2.1.trackMPD'!$R$7:$R$29,'2.1.trackMPD'!$T$7:$T$29)</f>
        <v>4</v>
      </c>
      <c r="D7325">
        <v>10</v>
      </c>
      <c r="E7325" t="s">
        <v>6401</v>
      </c>
      <c r="F7325" t="s">
        <v>111</v>
      </c>
      <c r="G7325" t="s">
        <v>140</v>
      </c>
      <c r="H7325" t="s">
        <v>6398</v>
      </c>
      <c r="I7325">
        <v>5.6699999999999998E-8</v>
      </c>
    </row>
    <row r="7326" spans="1:9" x14ac:dyDescent="0.2">
      <c r="A7326" t="s">
        <v>29</v>
      </c>
      <c r="B7326" t="s">
        <v>0</v>
      </c>
      <c r="C7326">
        <f>_xlfn.XLOOKUP(B7326,'2.1.trackMPD'!$R$7:$R$29,'2.1.trackMPD'!$T$7:$T$29)</f>
        <v>4</v>
      </c>
      <c r="D7326">
        <v>10</v>
      </c>
      <c r="E7326" t="s">
        <v>6401</v>
      </c>
      <c r="F7326" t="s">
        <v>110</v>
      </c>
      <c r="G7326" t="s">
        <v>124</v>
      </c>
      <c r="H7326" t="s">
        <v>6399</v>
      </c>
    </row>
    <row r="7327" spans="1:9" x14ac:dyDescent="0.2">
      <c r="A7327" t="s">
        <v>29</v>
      </c>
      <c r="B7327" t="s">
        <v>0</v>
      </c>
      <c r="C7327">
        <f>_xlfn.XLOOKUP(B7327,'2.1.trackMPD'!$R$7:$R$29,'2.1.trackMPD'!$T$7:$T$29)</f>
        <v>4</v>
      </c>
      <c r="D7327">
        <v>10</v>
      </c>
      <c r="E7327" t="s">
        <v>6401</v>
      </c>
      <c r="F7327" t="s">
        <v>110</v>
      </c>
      <c r="G7327" t="s">
        <v>140</v>
      </c>
      <c r="H7327" t="s">
        <v>6399</v>
      </c>
    </row>
    <row r="7328" spans="1:9" x14ac:dyDescent="0.2">
      <c r="A7328" t="s">
        <v>29</v>
      </c>
      <c r="B7328" t="s">
        <v>0</v>
      </c>
      <c r="C7328">
        <f>_xlfn.XLOOKUP(B7328,'2.1.trackMPD'!$R$7:$R$29,'2.1.trackMPD'!$T$7:$T$29)</f>
        <v>4</v>
      </c>
      <c r="D7328">
        <v>100</v>
      </c>
      <c r="E7328" t="s">
        <v>6401</v>
      </c>
      <c r="F7328" t="s">
        <v>110</v>
      </c>
      <c r="G7328" t="s">
        <v>124</v>
      </c>
      <c r="H7328" t="s">
        <v>6398</v>
      </c>
      <c r="I7328">
        <v>5.6699999999999998E-8</v>
      </c>
    </row>
    <row r="7329" spans="1:9" x14ac:dyDescent="0.2">
      <c r="A7329" t="s">
        <v>29</v>
      </c>
      <c r="B7329" t="s">
        <v>0</v>
      </c>
      <c r="C7329">
        <f>_xlfn.XLOOKUP(B7329,'2.1.trackMPD'!$R$7:$R$29,'2.1.trackMPD'!$T$7:$T$29)</f>
        <v>4</v>
      </c>
      <c r="D7329">
        <v>100</v>
      </c>
      <c r="E7329" t="s">
        <v>6401</v>
      </c>
      <c r="F7329" t="s">
        <v>110</v>
      </c>
      <c r="G7329" t="s">
        <v>140</v>
      </c>
      <c r="H7329" t="s">
        <v>6398</v>
      </c>
      <c r="I7329">
        <v>5.6699999999999998E-8</v>
      </c>
    </row>
    <row r="7330" spans="1:9" x14ac:dyDescent="0.2">
      <c r="A7330" t="s">
        <v>29</v>
      </c>
      <c r="B7330" t="s">
        <v>0</v>
      </c>
      <c r="C7330">
        <f>_xlfn.XLOOKUP(B7330,'2.1.trackMPD'!$R$7:$R$29,'2.1.trackMPD'!$T$7:$T$29)</f>
        <v>4</v>
      </c>
      <c r="D7330">
        <v>100</v>
      </c>
      <c r="E7330" t="s">
        <v>6401</v>
      </c>
      <c r="F7330" t="s">
        <v>111</v>
      </c>
      <c r="G7330" t="s">
        <v>124</v>
      </c>
      <c r="H7330" t="s">
        <v>6398</v>
      </c>
      <c r="I7330">
        <v>5.6699999999999998E-8</v>
      </c>
    </row>
    <row r="7331" spans="1:9" x14ac:dyDescent="0.2">
      <c r="A7331" t="s">
        <v>29</v>
      </c>
      <c r="B7331" t="s">
        <v>0</v>
      </c>
      <c r="C7331">
        <f>_xlfn.XLOOKUP(B7331,'2.1.trackMPD'!$R$7:$R$29,'2.1.trackMPD'!$T$7:$T$29)</f>
        <v>4</v>
      </c>
      <c r="D7331">
        <v>100</v>
      </c>
      <c r="E7331" t="s">
        <v>6401</v>
      </c>
      <c r="F7331" t="s">
        <v>111</v>
      </c>
      <c r="G7331" t="s">
        <v>140</v>
      </c>
      <c r="H7331" t="s">
        <v>6398</v>
      </c>
      <c r="I7331">
        <v>5.6699999999999998E-8</v>
      </c>
    </row>
    <row r="7332" spans="1:9" x14ac:dyDescent="0.2">
      <c r="A7332" t="s">
        <v>29</v>
      </c>
      <c r="B7332" t="s">
        <v>0</v>
      </c>
      <c r="C7332">
        <f>_xlfn.XLOOKUP(B7332,'2.1.trackMPD'!$R$7:$R$29,'2.1.trackMPD'!$T$7:$T$29)</f>
        <v>4</v>
      </c>
      <c r="D7332">
        <v>100</v>
      </c>
      <c r="E7332" t="s">
        <v>6401</v>
      </c>
      <c r="F7332" t="s">
        <v>110</v>
      </c>
      <c r="G7332" t="s">
        <v>124</v>
      </c>
      <c r="H7332" t="s">
        <v>6399</v>
      </c>
    </row>
    <row r="7333" spans="1:9" x14ac:dyDescent="0.2">
      <c r="A7333" t="s">
        <v>29</v>
      </c>
      <c r="B7333" t="s">
        <v>0</v>
      </c>
      <c r="C7333">
        <f>_xlfn.XLOOKUP(B7333,'2.1.trackMPD'!$R$7:$R$29,'2.1.trackMPD'!$T$7:$T$29)</f>
        <v>4</v>
      </c>
      <c r="D7333">
        <v>100</v>
      </c>
      <c r="E7333" t="s">
        <v>6401</v>
      </c>
      <c r="F7333" t="s">
        <v>110</v>
      </c>
      <c r="G7333" t="s">
        <v>140</v>
      </c>
      <c r="H7333" t="s">
        <v>6399</v>
      </c>
    </row>
    <row r="7334" spans="1:9" x14ac:dyDescent="0.2">
      <c r="A7334" t="s">
        <v>29</v>
      </c>
      <c r="B7334" t="s">
        <v>1</v>
      </c>
      <c r="C7334">
        <f>_xlfn.XLOOKUP(B7334,'2.1.trackMPD'!$R$7:$R$29,'2.1.trackMPD'!$T$7:$T$29)</f>
        <v>3</v>
      </c>
      <c r="D7334">
        <v>1</v>
      </c>
      <c r="E7334" t="s">
        <v>6396</v>
      </c>
      <c r="F7334" t="s">
        <v>110</v>
      </c>
      <c r="G7334" t="s">
        <v>124</v>
      </c>
      <c r="H7334" t="s">
        <v>6398</v>
      </c>
      <c r="I7334">
        <v>5.6699999999999998E-8</v>
      </c>
    </row>
    <row r="7335" spans="1:9" x14ac:dyDescent="0.2">
      <c r="A7335" t="s">
        <v>29</v>
      </c>
      <c r="B7335" t="s">
        <v>1</v>
      </c>
      <c r="C7335">
        <f>_xlfn.XLOOKUP(B7335,'2.1.trackMPD'!$R$7:$R$29,'2.1.trackMPD'!$T$7:$T$29)</f>
        <v>3</v>
      </c>
      <c r="D7335">
        <v>1</v>
      </c>
      <c r="E7335" t="s">
        <v>6396</v>
      </c>
      <c r="F7335" t="s">
        <v>110</v>
      </c>
      <c r="G7335" t="s">
        <v>140</v>
      </c>
      <c r="H7335" t="s">
        <v>6398</v>
      </c>
      <c r="I7335">
        <v>5.6699999999999998E-8</v>
      </c>
    </row>
    <row r="7336" spans="1:9" x14ac:dyDescent="0.2">
      <c r="A7336" t="s">
        <v>29</v>
      </c>
      <c r="B7336" t="s">
        <v>1</v>
      </c>
      <c r="C7336">
        <f>_xlfn.XLOOKUP(B7336,'2.1.trackMPD'!$R$7:$R$29,'2.1.trackMPD'!$T$7:$T$29)</f>
        <v>3</v>
      </c>
      <c r="D7336">
        <v>1</v>
      </c>
      <c r="E7336" t="s">
        <v>6396</v>
      </c>
      <c r="F7336" t="s">
        <v>111</v>
      </c>
      <c r="G7336" t="s">
        <v>124</v>
      </c>
      <c r="H7336" t="s">
        <v>6398</v>
      </c>
      <c r="I7336">
        <v>5.6699999999999998E-8</v>
      </c>
    </row>
    <row r="7337" spans="1:9" x14ac:dyDescent="0.2">
      <c r="A7337" t="s">
        <v>29</v>
      </c>
      <c r="B7337" t="s">
        <v>1</v>
      </c>
      <c r="C7337">
        <f>_xlfn.XLOOKUP(B7337,'2.1.trackMPD'!$R$7:$R$29,'2.1.trackMPD'!$T$7:$T$29)</f>
        <v>3</v>
      </c>
      <c r="D7337">
        <v>1</v>
      </c>
      <c r="E7337" t="s">
        <v>6396</v>
      </c>
      <c r="F7337" t="s">
        <v>111</v>
      </c>
      <c r="G7337" t="s">
        <v>140</v>
      </c>
      <c r="H7337" t="s">
        <v>6398</v>
      </c>
      <c r="I7337">
        <v>5.6699999999999998E-8</v>
      </c>
    </row>
    <row r="7338" spans="1:9" x14ac:dyDescent="0.2">
      <c r="A7338" t="s">
        <v>29</v>
      </c>
      <c r="B7338" t="s">
        <v>1</v>
      </c>
      <c r="C7338">
        <f>_xlfn.XLOOKUP(B7338,'2.1.trackMPD'!$R$7:$R$29,'2.1.trackMPD'!$T$7:$T$29)</f>
        <v>3</v>
      </c>
      <c r="D7338">
        <v>1</v>
      </c>
      <c r="E7338" t="s">
        <v>6396</v>
      </c>
      <c r="F7338" t="s">
        <v>110</v>
      </c>
      <c r="G7338" t="s">
        <v>124</v>
      </c>
      <c r="H7338" t="s">
        <v>6399</v>
      </c>
    </row>
    <row r="7339" spans="1:9" x14ac:dyDescent="0.2">
      <c r="A7339" t="s">
        <v>29</v>
      </c>
      <c r="B7339" t="s">
        <v>1</v>
      </c>
      <c r="C7339">
        <f>_xlfn.XLOOKUP(B7339,'2.1.trackMPD'!$R$7:$R$29,'2.1.trackMPD'!$T$7:$T$29)</f>
        <v>3</v>
      </c>
      <c r="D7339">
        <v>1</v>
      </c>
      <c r="E7339" t="s">
        <v>6396</v>
      </c>
      <c r="F7339" t="s">
        <v>110</v>
      </c>
      <c r="G7339" t="s">
        <v>140</v>
      </c>
      <c r="H7339" t="s">
        <v>6399</v>
      </c>
    </row>
    <row r="7340" spans="1:9" x14ac:dyDescent="0.2">
      <c r="A7340" t="s">
        <v>29</v>
      </c>
      <c r="B7340" t="s">
        <v>1</v>
      </c>
      <c r="C7340">
        <f>_xlfn.XLOOKUP(B7340,'2.1.trackMPD'!$R$7:$R$29,'2.1.trackMPD'!$T$7:$T$29)</f>
        <v>3</v>
      </c>
      <c r="D7340">
        <v>10</v>
      </c>
      <c r="E7340" t="s">
        <v>6396</v>
      </c>
      <c r="F7340" t="s">
        <v>110</v>
      </c>
      <c r="G7340" t="s">
        <v>124</v>
      </c>
      <c r="H7340" t="s">
        <v>6398</v>
      </c>
      <c r="I7340">
        <v>5.6699999999999998E-8</v>
      </c>
    </row>
    <row r="7341" spans="1:9" x14ac:dyDescent="0.2">
      <c r="A7341" t="s">
        <v>29</v>
      </c>
      <c r="B7341" t="s">
        <v>1</v>
      </c>
      <c r="C7341">
        <f>_xlfn.XLOOKUP(B7341,'2.1.trackMPD'!$R$7:$R$29,'2.1.trackMPD'!$T$7:$T$29)</f>
        <v>3</v>
      </c>
      <c r="D7341">
        <v>10</v>
      </c>
      <c r="E7341" t="s">
        <v>6396</v>
      </c>
      <c r="F7341" t="s">
        <v>110</v>
      </c>
      <c r="G7341" t="s">
        <v>140</v>
      </c>
      <c r="H7341" t="s">
        <v>6398</v>
      </c>
      <c r="I7341">
        <v>5.6699999999999998E-8</v>
      </c>
    </row>
    <row r="7342" spans="1:9" x14ac:dyDescent="0.2">
      <c r="A7342" t="s">
        <v>29</v>
      </c>
      <c r="B7342" t="s">
        <v>1</v>
      </c>
      <c r="C7342">
        <f>_xlfn.XLOOKUP(B7342,'2.1.trackMPD'!$R$7:$R$29,'2.1.trackMPD'!$T$7:$T$29)</f>
        <v>3</v>
      </c>
      <c r="D7342">
        <v>10</v>
      </c>
      <c r="E7342" t="s">
        <v>6396</v>
      </c>
      <c r="F7342" t="s">
        <v>111</v>
      </c>
      <c r="G7342" t="s">
        <v>124</v>
      </c>
      <c r="H7342" t="s">
        <v>6398</v>
      </c>
      <c r="I7342">
        <v>5.6699999999999998E-8</v>
      </c>
    </row>
    <row r="7343" spans="1:9" x14ac:dyDescent="0.2">
      <c r="A7343" t="s">
        <v>29</v>
      </c>
      <c r="B7343" t="s">
        <v>1</v>
      </c>
      <c r="C7343">
        <f>_xlfn.XLOOKUP(B7343,'2.1.trackMPD'!$R$7:$R$29,'2.1.trackMPD'!$T$7:$T$29)</f>
        <v>3</v>
      </c>
      <c r="D7343">
        <v>10</v>
      </c>
      <c r="E7343" t="s">
        <v>6396</v>
      </c>
      <c r="F7343" t="s">
        <v>111</v>
      </c>
      <c r="G7343" t="s">
        <v>140</v>
      </c>
      <c r="H7343" t="s">
        <v>6398</v>
      </c>
      <c r="I7343">
        <v>5.6699999999999998E-8</v>
      </c>
    </row>
    <row r="7344" spans="1:9" x14ac:dyDescent="0.2">
      <c r="A7344" t="s">
        <v>29</v>
      </c>
      <c r="B7344" t="s">
        <v>1</v>
      </c>
      <c r="C7344">
        <f>_xlfn.XLOOKUP(B7344,'2.1.trackMPD'!$R$7:$R$29,'2.1.trackMPD'!$T$7:$T$29)</f>
        <v>3</v>
      </c>
      <c r="D7344">
        <v>10</v>
      </c>
      <c r="E7344" t="s">
        <v>6396</v>
      </c>
      <c r="F7344" t="s">
        <v>110</v>
      </c>
      <c r="G7344" t="s">
        <v>124</v>
      </c>
      <c r="H7344" t="s">
        <v>6399</v>
      </c>
    </row>
    <row r="7345" spans="1:9" x14ac:dyDescent="0.2">
      <c r="A7345" t="s">
        <v>29</v>
      </c>
      <c r="B7345" t="s">
        <v>1</v>
      </c>
      <c r="C7345">
        <f>_xlfn.XLOOKUP(B7345,'2.1.trackMPD'!$R$7:$R$29,'2.1.trackMPD'!$T$7:$T$29)</f>
        <v>3</v>
      </c>
      <c r="D7345">
        <v>10</v>
      </c>
      <c r="E7345" t="s">
        <v>6396</v>
      </c>
      <c r="F7345" t="s">
        <v>110</v>
      </c>
      <c r="G7345" t="s">
        <v>140</v>
      </c>
      <c r="H7345" t="s">
        <v>6399</v>
      </c>
    </row>
    <row r="7346" spans="1:9" x14ac:dyDescent="0.2">
      <c r="A7346" t="s">
        <v>29</v>
      </c>
      <c r="B7346" t="s">
        <v>1</v>
      </c>
      <c r="C7346">
        <f>_xlfn.XLOOKUP(B7346,'2.1.trackMPD'!$R$7:$R$29,'2.1.trackMPD'!$T$7:$T$29)</f>
        <v>3</v>
      </c>
      <c r="D7346">
        <v>100</v>
      </c>
      <c r="E7346" t="s">
        <v>6396</v>
      </c>
      <c r="F7346" t="s">
        <v>110</v>
      </c>
      <c r="G7346" t="s">
        <v>124</v>
      </c>
      <c r="H7346" t="s">
        <v>6398</v>
      </c>
      <c r="I7346">
        <v>5.6699999999999998E-8</v>
      </c>
    </row>
    <row r="7347" spans="1:9" x14ac:dyDescent="0.2">
      <c r="A7347" t="s">
        <v>29</v>
      </c>
      <c r="B7347" t="s">
        <v>1</v>
      </c>
      <c r="C7347">
        <f>_xlfn.XLOOKUP(B7347,'2.1.trackMPD'!$R$7:$R$29,'2.1.trackMPD'!$T$7:$T$29)</f>
        <v>3</v>
      </c>
      <c r="D7347">
        <v>100</v>
      </c>
      <c r="E7347" t="s">
        <v>6396</v>
      </c>
      <c r="F7347" t="s">
        <v>110</v>
      </c>
      <c r="G7347" t="s">
        <v>140</v>
      </c>
      <c r="H7347" t="s">
        <v>6398</v>
      </c>
      <c r="I7347">
        <v>5.6699999999999998E-8</v>
      </c>
    </row>
    <row r="7348" spans="1:9" x14ac:dyDescent="0.2">
      <c r="A7348" t="s">
        <v>29</v>
      </c>
      <c r="B7348" t="s">
        <v>1</v>
      </c>
      <c r="C7348">
        <f>_xlfn.XLOOKUP(B7348,'2.1.trackMPD'!$R$7:$R$29,'2.1.trackMPD'!$T$7:$T$29)</f>
        <v>3</v>
      </c>
      <c r="D7348">
        <v>100</v>
      </c>
      <c r="E7348" t="s">
        <v>6396</v>
      </c>
      <c r="F7348" t="s">
        <v>111</v>
      </c>
      <c r="G7348" t="s">
        <v>124</v>
      </c>
      <c r="H7348" t="s">
        <v>6398</v>
      </c>
      <c r="I7348">
        <v>5.6699999999999998E-8</v>
      </c>
    </row>
    <row r="7349" spans="1:9" x14ac:dyDescent="0.2">
      <c r="A7349" t="s">
        <v>29</v>
      </c>
      <c r="B7349" t="s">
        <v>1</v>
      </c>
      <c r="C7349">
        <f>_xlfn.XLOOKUP(B7349,'2.1.trackMPD'!$R$7:$R$29,'2.1.trackMPD'!$T$7:$T$29)</f>
        <v>3</v>
      </c>
      <c r="D7349">
        <v>100</v>
      </c>
      <c r="E7349" t="s">
        <v>6396</v>
      </c>
      <c r="F7349" t="s">
        <v>111</v>
      </c>
      <c r="G7349" t="s">
        <v>140</v>
      </c>
      <c r="H7349" t="s">
        <v>6398</v>
      </c>
      <c r="I7349">
        <v>5.6699999999999998E-8</v>
      </c>
    </row>
    <row r="7350" spans="1:9" x14ac:dyDescent="0.2">
      <c r="A7350" t="s">
        <v>29</v>
      </c>
      <c r="B7350" t="s">
        <v>1</v>
      </c>
      <c r="C7350">
        <f>_xlfn.XLOOKUP(B7350,'2.1.trackMPD'!$R$7:$R$29,'2.1.trackMPD'!$T$7:$T$29)</f>
        <v>3</v>
      </c>
      <c r="D7350">
        <v>100</v>
      </c>
      <c r="E7350" t="s">
        <v>6396</v>
      </c>
      <c r="F7350" t="s">
        <v>110</v>
      </c>
      <c r="G7350" t="s">
        <v>124</v>
      </c>
      <c r="H7350" t="s">
        <v>6399</v>
      </c>
    </row>
    <row r="7351" spans="1:9" x14ac:dyDescent="0.2">
      <c r="A7351" t="s">
        <v>29</v>
      </c>
      <c r="B7351" t="s">
        <v>1</v>
      </c>
      <c r="C7351">
        <f>_xlfn.XLOOKUP(B7351,'2.1.trackMPD'!$R$7:$R$29,'2.1.trackMPD'!$T$7:$T$29)</f>
        <v>3</v>
      </c>
      <c r="D7351">
        <v>100</v>
      </c>
      <c r="E7351" t="s">
        <v>6396</v>
      </c>
      <c r="F7351" t="s">
        <v>110</v>
      </c>
      <c r="G7351" t="s">
        <v>140</v>
      </c>
      <c r="H7351" t="s">
        <v>6399</v>
      </c>
    </row>
    <row r="7352" spans="1:9" x14ac:dyDescent="0.2">
      <c r="A7352" t="s">
        <v>29</v>
      </c>
      <c r="B7352" t="s">
        <v>1</v>
      </c>
      <c r="C7352">
        <f>_xlfn.XLOOKUP(B7352,'2.1.trackMPD'!$R$7:$R$29,'2.1.trackMPD'!$T$7:$T$29)</f>
        <v>3</v>
      </c>
      <c r="D7352">
        <v>1000</v>
      </c>
      <c r="E7352" t="s">
        <v>6396</v>
      </c>
      <c r="F7352" t="s">
        <v>110</v>
      </c>
      <c r="G7352" t="s">
        <v>124</v>
      </c>
      <c r="H7352" t="s">
        <v>6398</v>
      </c>
      <c r="I7352">
        <v>5.6699999999999998E-8</v>
      </c>
    </row>
    <row r="7353" spans="1:9" x14ac:dyDescent="0.2">
      <c r="A7353" t="s">
        <v>29</v>
      </c>
      <c r="B7353" t="s">
        <v>1</v>
      </c>
      <c r="C7353">
        <f>_xlfn.XLOOKUP(B7353,'2.1.trackMPD'!$R$7:$R$29,'2.1.trackMPD'!$T$7:$T$29)</f>
        <v>3</v>
      </c>
      <c r="D7353">
        <v>1000</v>
      </c>
      <c r="E7353" t="s">
        <v>6396</v>
      </c>
      <c r="F7353" t="s">
        <v>110</v>
      </c>
      <c r="G7353" t="s">
        <v>140</v>
      </c>
      <c r="H7353" t="s">
        <v>6398</v>
      </c>
      <c r="I7353">
        <v>5.6699999999999998E-8</v>
      </c>
    </row>
    <row r="7354" spans="1:9" x14ac:dyDescent="0.2">
      <c r="A7354" t="s">
        <v>29</v>
      </c>
      <c r="B7354" t="s">
        <v>1</v>
      </c>
      <c r="C7354">
        <f>_xlfn.XLOOKUP(B7354,'2.1.trackMPD'!$R$7:$R$29,'2.1.trackMPD'!$T$7:$T$29)</f>
        <v>3</v>
      </c>
      <c r="D7354">
        <v>1000</v>
      </c>
      <c r="E7354" t="s">
        <v>6396</v>
      </c>
      <c r="F7354" t="s">
        <v>111</v>
      </c>
      <c r="G7354" t="s">
        <v>124</v>
      </c>
      <c r="H7354" t="s">
        <v>6398</v>
      </c>
      <c r="I7354">
        <v>5.6699999999999998E-8</v>
      </c>
    </row>
    <row r="7355" spans="1:9" x14ac:dyDescent="0.2">
      <c r="A7355" t="s">
        <v>29</v>
      </c>
      <c r="B7355" t="s">
        <v>1</v>
      </c>
      <c r="C7355">
        <f>_xlfn.XLOOKUP(B7355,'2.1.trackMPD'!$R$7:$R$29,'2.1.trackMPD'!$T$7:$T$29)</f>
        <v>3</v>
      </c>
      <c r="D7355">
        <v>1000</v>
      </c>
      <c r="E7355" t="s">
        <v>6396</v>
      </c>
      <c r="F7355" t="s">
        <v>111</v>
      </c>
      <c r="G7355" t="s">
        <v>140</v>
      </c>
      <c r="H7355" t="s">
        <v>6398</v>
      </c>
      <c r="I7355">
        <v>5.6699999999999998E-8</v>
      </c>
    </row>
    <row r="7356" spans="1:9" x14ac:dyDescent="0.2">
      <c r="A7356" t="s">
        <v>29</v>
      </c>
      <c r="B7356" t="s">
        <v>1</v>
      </c>
      <c r="C7356">
        <f>_xlfn.XLOOKUP(B7356,'2.1.trackMPD'!$R$7:$R$29,'2.1.trackMPD'!$T$7:$T$29)</f>
        <v>3</v>
      </c>
      <c r="D7356">
        <v>1000</v>
      </c>
      <c r="E7356" t="s">
        <v>6396</v>
      </c>
      <c r="F7356" t="s">
        <v>110</v>
      </c>
      <c r="G7356" t="s">
        <v>124</v>
      </c>
      <c r="H7356" t="s">
        <v>6399</v>
      </c>
    </row>
    <row r="7357" spans="1:9" x14ac:dyDescent="0.2">
      <c r="A7357" t="s">
        <v>29</v>
      </c>
      <c r="B7357" t="s">
        <v>1</v>
      </c>
      <c r="C7357">
        <f>_xlfn.XLOOKUP(B7357,'2.1.trackMPD'!$R$7:$R$29,'2.1.trackMPD'!$T$7:$T$29)</f>
        <v>3</v>
      </c>
      <c r="D7357">
        <v>1000</v>
      </c>
      <c r="E7357" t="s">
        <v>6396</v>
      </c>
      <c r="F7357" t="s">
        <v>110</v>
      </c>
      <c r="G7357" t="s">
        <v>140</v>
      </c>
      <c r="H7357" t="s">
        <v>6399</v>
      </c>
    </row>
    <row r="7358" spans="1:9" x14ac:dyDescent="0.2">
      <c r="A7358" t="s">
        <v>29</v>
      </c>
      <c r="B7358" t="s">
        <v>1</v>
      </c>
      <c r="C7358">
        <f>_xlfn.XLOOKUP(B7358,'2.1.trackMPD'!$R$7:$R$29,'2.1.trackMPD'!$T$7:$T$29)</f>
        <v>3</v>
      </c>
      <c r="D7358">
        <v>5000</v>
      </c>
      <c r="E7358" t="s">
        <v>6396</v>
      </c>
      <c r="F7358" t="s">
        <v>110</v>
      </c>
      <c r="G7358" t="s">
        <v>124</v>
      </c>
      <c r="H7358" t="s">
        <v>6398</v>
      </c>
      <c r="I7358">
        <v>5.6699999999999998E-8</v>
      </c>
    </row>
    <row r="7359" spans="1:9" x14ac:dyDescent="0.2">
      <c r="A7359" t="s">
        <v>29</v>
      </c>
      <c r="B7359" t="s">
        <v>1</v>
      </c>
      <c r="C7359">
        <f>_xlfn.XLOOKUP(B7359,'2.1.trackMPD'!$R$7:$R$29,'2.1.trackMPD'!$T$7:$T$29)</f>
        <v>3</v>
      </c>
      <c r="D7359">
        <v>5000</v>
      </c>
      <c r="E7359" t="s">
        <v>6396</v>
      </c>
      <c r="F7359" t="s">
        <v>110</v>
      </c>
      <c r="G7359" t="s">
        <v>140</v>
      </c>
      <c r="H7359" t="s">
        <v>6398</v>
      </c>
      <c r="I7359">
        <v>5.6699999999999998E-8</v>
      </c>
    </row>
    <row r="7360" spans="1:9" x14ac:dyDescent="0.2">
      <c r="A7360" t="s">
        <v>29</v>
      </c>
      <c r="B7360" t="s">
        <v>1</v>
      </c>
      <c r="C7360">
        <f>_xlfn.XLOOKUP(B7360,'2.1.trackMPD'!$R$7:$R$29,'2.1.trackMPD'!$T$7:$T$29)</f>
        <v>3</v>
      </c>
      <c r="D7360">
        <v>5000</v>
      </c>
      <c r="E7360" t="s">
        <v>6396</v>
      </c>
      <c r="F7360" t="s">
        <v>111</v>
      </c>
      <c r="G7360" t="s">
        <v>124</v>
      </c>
      <c r="H7360" t="s">
        <v>6398</v>
      </c>
      <c r="I7360">
        <v>5.6699999999999998E-8</v>
      </c>
    </row>
    <row r="7361" spans="1:9" x14ac:dyDescent="0.2">
      <c r="A7361" t="s">
        <v>29</v>
      </c>
      <c r="B7361" t="s">
        <v>1</v>
      </c>
      <c r="C7361">
        <f>_xlfn.XLOOKUP(B7361,'2.1.trackMPD'!$R$7:$R$29,'2.1.trackMPD'!$T$7:$T$29)</f>
        <v>3</v>
      </c>
      <c r="D7361">
        <v>5000</v>
      </c>
      <c r="E7361" t="s">
        <v>6396</v>
      </c>
      <c r="F7361" t="s">
        <v>111</v>
      </c>
      <c r="G7361" t="s">
        <v>140</v>
      </c>
      <c r="H7361" t="s">
        <v>6398</v>
      </c>
      <c r="I7361">
        <v>5.6699999999999998E-8</v>
      </c>
    </row>
    <row r="7362" spans="1:9" x14ac:dyDescent="0.2">
      <c r="A7362" t="s">
        <v>29</v>
      </c>
      <c r="B7362" t="s">
        <v>1</v>
      </c>
      <c r="C7362">
        <f>_xlfn.XLOOKUP(B7362,'2.1.trackMPD'!$R$7:$R$29,'2.1.trackMPD'!$T$7:$T$29)</f>
        <v>3</v>
      </c>
      <c r="D7362">
        <v>5000</v>
      </c>
      <c r="E7362" t="s">
        <v>6396</v>
      </c>
      <c r="F7362" t="s">
        <v>110</v>
      </c>
      <c r="G7362" t="s">
        <v>124</v>
      </c>
      <c r="H7362" t="s">
        <v>6399</v>
      </c>
    </row>
    <row r="7363" spans="1:9" x14ac:dyDescent="0.2">
      <c r="A7363" t="s">
        <v>29</v>
      </c>
      <c r="B7363" t="s">
        <v>1</v>
      </c>
      <c r="C7363">
        <f>_xlfn.XLOOKUP(B7363,'2.1.trackMPD'!$R$7:$R$29,'2.1.trackMPD'!$T$7:$T$29)</f>
        <v>3</v>
      </c>
      <c r="D7363">
        <v>5000</v>
      </c>
      <c r="E7363" t="s">
        <v>6396</v>
      </c>
      <c r="F7363" t="s">
        <v>110</v>
      </c>
      <c r="G7363" t="s">
        <v>140</v>
      </c>
      <c r="H7363" t="s">
        <v>6399</v>
      </c>
    </row>
    <row r="7364" spans="1:9" x14ac:dyDescent="0.2">
      <c r="A7364" t="s">
        <v>29</v>
      </c>
      <c r="B7364" t="s">
        <v>1</v>
      </c>
      <c r="C7364">
        <f>_xlfn.XLOOKUP(B7364,'2.1.trackMPD'!$R$7:$R$29,'2.1.trackMPD'!$T$7:$T$29)</f>
        <v>3</v>
      </c>
      <c r="D7364">
        <v>1</v>
      </c>
      <c r="E7364" t="s">
        <v>6400</v>
      </c>
      <c r="F7364" t="s">
        <v>110</v>
      </c>
      <c r="G7364" t="s">
        <v>124</v>
      </c>
      <c r="H7364" t="s">
        <v>6398</v>
      </c>
      <c r="I7364">
        <v>5.6699999999999998E-8</v>
      </c>
    </row>
    <row r="7365" spans="1:9" x14ac:dyDescent="0.2">
      <c r="A7365" t="s">
        <v>29</v>
      </c>
      <c r="B7365" t="s">
        <v>1</v>
      </c>
      <c r="C7365">
        <f>_xlfn.XLOOKUP(B7365,'2.1.trackMPD'!$R$7:$R$29,'2.1.trackMPD'!$T$7:$T$29)</f>
        <v>3</v>
      </c>
      <c r="D7365">
        <v>1</v>
      </c>
      <c r="E7365" t="s">
        <v>6400</v>
      </c>
      <c r="F7365" t="s">
        <v>110</v>
      </c>
      <c r="G7365" t="s">
        <v>140</v>
      </c>
      <c r="H7365" t="s">
        <v>6398</v>
      </c>
      <c r="I7365">
        <v>5.6699999999999998E-8</v>
      </c>
    </row>
    <row r="7366" spans="1:9" x14ac:dyDescent="0.2">
      <c r="A7366" t="s">
        <v>29</v>
      </c>
      <c r="B7366" t="s">
        <v>1</v>
      </c>
      <c r="C7366">
        <f>_xlfn.XLOOKUP(B7366,'2.1.trackMPD'!$R$7:$R$29,'2.1.trackMPD'!$T$7:$T$29)</f>
        <v>3</v>
      </c>
      <c r="D7366">
        <v>1</v>
      </c>
      <c r="E7366" t="s">
        <v>6400</v>
      </c>
      <c r="F7366" t="s">
        <v>111</v>
      </c>
      <c r="G7366" t="s">
        <v>124</v>
      </c>
      <c r="H7366" t="s">
        <v>6398</v>
      </c>
      <c r="I7366">
        <v>5.6699999999999998E-8</v>
      </c>
    </row>
    <row r="7367" spans="1:9" x14ac:dyDescent="0.2">
      <c r="A7367" t="s">
        <v>29</v>
      </c>
      <c r="B7367" t="s">
        <v>1</v>
      </c>
      <c r="C7367">
        <f>_xlfn.XLOOKUP(B7367,'2.1.trackMPD'!$R$7:$R$29,'2.1.trackMPD'!$T$7:$T$29)</f>
        <v>3</v>
      </c>
      <c r="D7367">
        <v>1</v>
      </c>
      <c r="E7367" t="s">
        <v>6400</v>
      </c>
      <c r="F7367" t="s">
        <v>111</v>
      </c>
      <c r="G7367" t="s">
        <v>140</v>
      </c>
      <c r="H7367" t="s">
        <v>6398</v>
      </c>
      <c r="I7367">
        <v>5.6699999999999998E-8</v>
      </c>
    </row>
    <row r="7368" spans="1:9" x14ac:dyDescent="0.2">
      <c r="A7368" t="s">
        <v>29</v>
      </c>
      <c r="B7368" t="s">
        <v>1</v>
      </c>
      <c r="C7368">
        <f>_xlfn.XLOOKUP(B7368,'2.1.trackMPD'!$R$7:$R$29,'2.1.trackMPD'!$T$7:$T$29)</f>
        <v>3</v>
      </c>
      <c r="D7368">
        <v>1</v>
      </c>
      <c r="E7368" t="s">
        <v>6400</v>
      </c>
      <c r="F7368" t="s">
        <v>110</v>
      </c>
      <c r="G7368" t="s">
        <v>124</v>
      </c>
      <c r="H7368" t="s">
        <v>6399</v>
      </c>
    </row>
    <row r="7369" spans="1:9" x14ac:dyDescent="0.2">
      <c r="A7369" t="s">
        <v>29</v>
      </c>
      <c r="B7369" t="s">
        <v>1</v>
      </c>
      <c r="C7369">
        <f>_xlfn.XLOOKUP(B7369,'2.1.trackMPD'!$R$7:$R$29,'2.1.trackMPD'!$T$7:$T$29)</f>
        <v>3</v>
      </c>
      <c r="D7369">
        <v>1</v>
      </c>
      <c r="E7369" t="s">
        <v>6400</v>
      </c>
      <c r="F7369" t="s">
        <v>110</v>
      </c>
      <c r="G7369" t="s">
        <v>140</v>
      </c>
      <c r="H7369" t="s">
        <v>6399</v>
      </c>
    </row>
    <row r="7370" spans="1:9" x14ac:dyDescent="0.2">
      <c r="A7370" t="s">
        <v>29</v>
      </c>
      <c r="B7370" t="s">
        <v>1</v>
      </c>
      <c r="C7370">
        <f>_xlfn.XLOOKUP(B7370,'2.1.trackMPD'!$R$7:$R$29,'2.1.trackMPD'!$T$7:$T$29)</f>
        <v>3</v>
      </c>
      <c r="D7370">
        <v>10</v>
      </c>
      <c r="E7370" t="s">
        <v>6400</v>
      </c>
      <c r="F7370" t="s">
        <v>110</v>
      </c>
      <c r="G7370" t="s">
        <v>124</v>
      </c>
      <c r="H7370" t="s">
        <v>6398</v>
      </c>
      <c r="I7370">
        <v>5.6699999999999998E-8</v>
      </c>
    </row>
    <row r="7371" spans="1:9" x14ac:dyDescent="0.2">
      <c r="A7371" t="s">
        <v>29</v>
      </c>
      <c r="B7371" t="s">
        <v>1</v>
      </c>
      <c r="C7371">
        <f>_xlfn.XLOOKUP(B7371,'2.1.trackMPD'!$R$7:$R$29,'2.1.trackMPD'!$T$7:$T$29)</f>
        <v>3</v>
      </c>
      <c r="D7371">
        <v>10</v>
      </c>
      <c r="E7371" t="s">
        <v>6400</v>
      </c>
      <c r="F7371" t="s">
        <v>110</v>
      </c>
      <c r="G7371" t="s">
        <v>140</v>
      </c>
      <c r="H7371" t="s">
        <v>6398</v>
      </c>
      <c r="I7371">
        <v>5.6699999999999998E-8</v>
      </c>
    </row>
    <row r="7372" spans="1:9" x14ac:dyDescent="0.2">
      <c r="A7372" t="s">
        <v>29</v>
      </c>
      <c r="B7372" t="s">
        <v>1</v>
      </c>
      <c r="C7372">
        <f>_xlfn.XLOOKUP(B7372,'2.1.trackMPD'!$R$7:$R$29,'2.1.trackMPD'!$T$7:$T$29)</f>
        <v>3</v>
      </c>
      <c r="D7372">
        <v>10</v>
      </c>
      <c r="E7372" t="s">
        <v>6400</v>
      </c>
      <c r="F7372" t="s">
        <v>111</v>
      </c>
      <c r="G7372" t="s">
        <v>124</v>
      </c>
      <c r="H7372" t="s">
        <v>6398</v>
      </c>
      <c r="I7372">
        <v>5.6699999999999998E-8</v>
      </c>
    </row>
    <row r="7373" spans="1:9" x14ac:dyDescent="0.2">
      <c r="A7373" t="s">
        <v>29</v>
      </c>
      <c r="B7373" t="s">
        <v>1</v>
      </c>
      <c r="C7373">
        <f>_xlfn.XLOOKUP(B7373,'2.1.trackMPD'!$R$7:$R$29,'2.1.trackMPD'!$T$7:$T$29)</f>
        <v>3</v>
      </c>
      <c r="D7373">
        <v>10</v>
      </c>
      <c r="E7373" t="s">
        <v>6400</v>
      </c>
      <c r="F7373" t="s">
        <v>111</v>
      </c>
      <c r="G7373" t="s">
        <v>140</v>
      </c>
      <c r="H7373" t="s">
        <v>6398</v>
      </c>
      <c r="I7373">
        <v>5.6699999999999998E-8</v>
      </c>
    </row>
    <row r="7374" spans="1:9" x14ac:dyDescent="0.2">
      <c r="A7374" t="s">
        <v>29</v>
      </c>
      <c r="B7374" t="s">
        <v>1</v>
      </c>
      <c r="C7374">
        <f>_xlfn.XLOOKUP(B7374,'2.1.trackMPD'!$R$7:$R$29,'2.1.trackMPD'!$T$7:$T$29)</f>
        <v>3</v>
      </c>
      <c r="D7374">
        <v>10</v>
      </c>
      <c r="E7374" t="s">
        <v>6400</v>
      </c>
      <c r="F7374" t="s">
        <v>110</v>
      </c>
      <c r="G7374" t="s">
        <v>124</v>
      </c>
      <c r="H7374" t="s">
        <v>6399</v>
      </c>
    </row>
    <row r="7375" spans="1:9" x14ac:dyDescent="0.2">
      <c r="A7375" t="s">
        <v>29</v>
      </c>
      <c r="B7375" t="s">
        <v>1</v>
      </c>
      <c r="C7375">
        <f>_xlfn.XLOOKUP(B7375,'2.1.trackMPD'!$R$7:$R$29,'2.1.trackMPD'!$T$7:$T$29)</f>
        <v>3</v>
      </c>
      <c r="D7375">
        <v>10</v>
      </c>
      <c r="E7375" t="s">
        <v>6400</v>
      </c>
      <c r="F7375" t="s">
        <v>110</v>
      </c>
      <c r="G7375" t="s">
        <v>140</v>
      </c>
      <c r="H7375" t="s">
        <v>6399</v>
      </c>
    </row>
    <row r="7376" spans="1:9" x14ac:dyDescent="0.2">
      <c r="A7376" t="s">
        <v>29</v>
      </c>
      <c r="B7376" t="s">
        <v>1</v>
      </c>
      <c r="C7376">
        <f>_xlfn.XLOOKUP(B7376,'2.1.trackMPD'!$R$7:$R$29,'2.1.trackMPD'!$T$7:$T$29)</f>
        <v>3</v>
      </c>
      <c r="D7376">
        <v>100</v>
      </c>
      <c r="E7376" t="s">
        <v>6400</v>
      </c>
      <c r="F7376" t="s">
        <v>110</v>
      </c>
      <c r="G7376" t="s">
        <v>124</v>
      </c>
      <c r="H7376" t="s">
        <v>6398</v>
      </c>
      <c r="I7376">
        <v>5.6699999999999998E-8</v>
      </c>
    </row>
    <row r="7377" spans="1:9" x14ac:dyDescent="0.2">
      <c r="A7377" t="s">
        <v>29</v>
      </c>
      <c r="B7377" t="s">
        <v>1</v>
      </c>
      <c r="C7377">
        <f>_xlfn.XLOOKUP(B7377,'2.1.trackMPD'!$R$7:$R$29,'2.1.trackMPD'!$T$7:$T$29)</f>
        <v>3</v>
      </c>
      <c r="D7377">
        <v>100</v>
      </c>
      <c r="E7377" t="s">
        <v>6400</v>
      </c>
      <c r="F7377" t="s">
        <v>110</v>
      </c>
      <c r="G7377" t="s">
        <v>140</v>
      </c>
      <c r="H7377" t="s">
        <v>6398</v>
      </c>
      <c r="I7377">
        <v>5.6699999999999998E-8</v>
      </c>
    </row>
    <row r="7378" spans="1:9" x14ac:dyDescent="0.2">
      <c r="A7378" t="s">
        <v>29</v>
      </c>
      <c r="B7378" t="s">
        <v>1</v>
      </c>
      <c r="C7378">
        <f>_xlfn.XLOOKUP(B7378,'2.1.trackMPD'!$R$7:$R$29,'2.1.trackMPD'!$T$7:$T$29)</f>
        <v>3</v>
      </c>
      <c r="D7378">
        <v>100</v>
      </c>
      <c r="E7378" t="s">
        <v>6400</v>
      </c>
      <c r="F7378" t="s">
        <v>111</v>
      </c>
      <c r="G7378" t="s">
        <v>124</v>
      </c>
      <c r="H7378" t="s">
        <v>6398</v>
      </c>
      <c r="I7378">
        <v>5.6699999999999998E-8</v>
      </c>
    </row>
    <row r="7379" spans="1:9" x14ac:dyDescent="0.2">
      <c r="A7379" t="s">
        <v>29</v>
      </c>
      <c r="B7379" t="s">
        <v>1</v>
      </c>
      <c r="C7379">
        <f>_xlfn.XLOOKUP(B7379,'2.1.trackMPD'!$R$7:$R$29,'2.1.trackMPD'!$T$7:$T$29)</f>
        <v>3</v>
      </c>
      <c r="D7379">
        <v>100</v>
      </c>
      <c r="E7379" t="s">
        <v>6400</v>
      </c>
      <c r="F7379" t="s">
        <v>111</v>
      </c>
      <c r="G7379" t="s">
        <v>140</v>
      </c>
      <c r="H7379" t="s">
        <v>6398</v>
      </c>
      <c r="I7379">
        <v>5.6699999999999998E-8</v>
      </c>
    </row>
    <row r="7380" spans="1:9" x14ac:dyDescent="0.2">
      <c r="A7380" t="s">
        <v>29</v>
      </c>
      <c r="B7380" t="s">
        <v>1</v>
      </c>
      <c r="C7380">
        <f>_xlfn.XLOOKUP(B7380,'2.1.trackMPD'!$R$7:$R$29,'2.1.trackMPD'!$T$7:$T$29)</f>
        <v>3</v>
      </c>
      <c r="D7380">
        <v>100</v>
      </c>
      <c r="E7380" t="s">
        <v>6400</v>
      </c>
      <c r="F7380" t="s">
        <v>110</v>
      </c>
      <c r="G7380" t="s">
        <v>124</v>
      </c>
      <c r="H7380" t="s">
        <v>6399</v>
      </c>
    </row>
    <row r="7381" spans="1:9" x14ac:dyDescent="0.2">
      <c r="A7381" t="s">
        <v>29</v>
      </c>
      <c r="B7381" t="s">
        <v>1</v>
      </c>
      <c r="C7381">
        <f>_xlfn.XLOOKUP(B7381,'2.1.trackMPD'!$R$7:$R$29,'2.1.trackMPD'!$T$7:$T$29)</f>
        <v>3</v>
      </c>
      <c r="D7381">
        <v>100</v>
      </c>
      <c r="E7381" t="s">
        <v>6400</v>
      </c>
      <c r="F7381" t="s">
        <v>110</v>
      </c>
      <c r="G7381" t="s">
        <v>140</v>
      </c>
      <c r="H7381" t="s">
        <v>6399</v>
      </c>
    </row>
    <row r="7382" spans="1:9" x14ac:dyDescent="0.2">
      <c r="A7382" t="s">
        <v>29</v>
      </c>
      <c r="B7382" t="s">
        <v>1</v>
      </c>
      <c r="C7382">
        <f>_xlfn.XLOOKUP(B7382,'2.1.trackMPD'!$R$7:$R$29,'2.1.trackMPD'!$T$7:$T$29)</f>
        <v>3</v>
      </c>
      <c r="D7382">
        <v>1000</v>
      </c>
      <c r="E7382" t="s">
        <v>6400</v>
      </c>
      <c r="F7382" t="s">
        <v>110</v>
      </c>
      <c r="G7382" t="s">
        <v>124</v>
      </c>
      <c r="H7382" t="s">
        <v>6398</v>
      </c>
      <c r="I7382">
        <v>5.6699999999999998E-8</v>
      </c>
    </row>
    <row r="7383" spans="1:9" x14ac:dyDescent="0.2">
      <c r="A7383" t="s">
        <v>29</v>
      </c>
      <c r="B7383" t="s">
        <v>1</v>
      </c>
      <c r="C7383">
        <f>_xlfn.XLOOKUP(B7383,'2.1.trackMPD'!$R$7:$R$29,'2.1.trackMPD'!$T$7:$T$29)</f>
        <v>3</v>
      </c>
      <c r="D7383">
        <v>1000</v>
      </c>
      <c r="E7383" t="s">
        <v>6400</v>
      </c>
      <c r="F7383" t="s">
        <v>110</v>
      </c>
      <c r="G7383" t="s">
        <v>140</v>
      </c>
      <c r="H7383" t="s">
        <v>6398</v>
      </c>
      <c r="I7383">
        <v>5.6699999999999998E-8</v>
      </c>
    </row>
    <row r="7384" spans="1:9" x14ac:dyDescent="0.2">
      <c r="A7384" t="s">
        <v>29</v>
      </c>
      <c r="B7384" t="s">
        <v>1</v>
      </c>
      <c r="C7384">
        <f>_xlfn.XLOOKUP(B7384,'2.1.trackMPD'!$R$7:$R$29,'2.1.trackMPD'!$T$7:$T$29)</f>
        <v>3</v>
      </c>
      <c r="D7384">
        <v>1000</v>
      </c>
      <c r="E7384" t="s">
        <v>6400</v>
      </c>
      <c r="F7384" t="s">
        <v>111</v>
      </c>
      <c r="G7384" t="s">
        <v>124</v>
      </c>
      <c r="H7384" t="s">
        <v>6398</v>
      </c>
      <c r="I7384">
        <v>5.6699999999999998E-8</v>
      </c>
    </row>
    <row r="7385" spans="1:9" x14ac:dyDescent="0.2">
      <c r="A7385" t="s">
        <v>29</v>
      </c>
      <c r="B7385" t="s">
        <v>1</v>
      </c>
      <c r="C7385">
        <f>_xlfn.XLOOKUP(B7385,'2.1.trackMPD'!$R$7:$R$29,'2.1.trackMPD'!$T$7:$T$29)</f>
        <v>3</v>
      </c>
      <c r="D7385">
        <v>1000</v>
      </c>
      <c r="E7385" t="s">
        <v>6400</v>
      </c>
      <c r="F7385" t="s">
        <v>111</v>
      </c>
      <c r="G7385" t="s">
        <v>140</v>
      </c>
      <c r="H7385" t="s">
        <v>6398</v>
      </c>
      <c r="I7385">
        <v>5.6699999999999998E-8</v>
      </c>
    </row>
    <row r="7386" spans="1:9" x14ac:dyDescent="0.2">
      <c r="A7386" t="s">
        <v>29</v>
      </c>
      <c r="B7386" t="s">
        <v>1</v>
      </c>
      <c r="C7386">
        <f>_xlfn.XLOOKUP(B7386,'2.1.trackMPD'!$R$7:$R$29,'2.1.trackMPD'!$T$7:$T$29)</f>
        <v>3</v>
      </c>
      <c r="D7386">
        <v>1000</v>
      </c>
      <c r="E7386" t="s">
        <v>6400</v>
      </c>
      <c r="F7386" t="s">
        <v>110</v>
      </c>
      <c r="G7386" t="s">
        <v>124</v>
      </c>
      <c r="H7386" t="s">
        <v>6399</v>
      </c>
    </row>
    <row r="7387" spans="1:9" x14ac:dyDescent="0.2">
      <c r="A7387" t="s">
        <v>29</v>
      </c>
      <c r="B7387" t="s">
        <v>1</v>
      </c>
      <c r="C7387">
        <f>_xlfn.XLOOKUP(B7387,'2.1.trackMPD'!$R$7:$R$29,'2.1.trackMPD'!$T$7:$T$29)</f>
        <v>3</v>
      </c>
      <c r="D7387">
        <v>1000</v>
      </c>
      <c r="E7387" t="s">
        <v>6400</v>
      </c>
      <c r="F7387" t="s">
        <v>110</v>
      </c>
      <c r="G7387" t="s">
        <v>140</v>
      </c>
      <c r="H7387" t="s">
        <v>6399</v>
      </c>
    </row>
    <row r="7388" spans="1:9" x14ac:dyDescent="0.2">
      <c r="A7388" t="s">
        <v>29</v>
      </c>
      <c r="B7388" t="s">
        <v>1</v>
      </c>
      <c r="C7388">
        <f>_xlfn.XLOOKUP(B7388,'2.1.trackMPD'!$R$7:$R$29,'2.1.trackMPD'!$T$7:$T$29)</f>
        <v>3</v>
      </c>
      <c r="D7388">
        <v>5000</v>
      </c>
      <c r="E7388" t="s">
        <v>6400</v>
      </c>
      <c r="F7388" t="s">
        <v>110</v>
      </c>
      <c r="G7388" t="s">
        <v>124</v>
      </c>
      <c r="H7388" t="s">
        <v>6398</v>
      </c>
      <c r="I7388">
        <v>5.6699999999999998E-8</v>
      </c>
    </row>
    <row r="7389" spans="1:9" x14ac:dyDescent="0.2">
      <c r="A7389" t="s">
        <v>29</v>
      </c>
      <c r="B7389" t="s">
        <v>1</v>
      </c>
      <c r="C7389">
        <f>_xlfn.XLOOKUP(B7389,'2.1.trackMPD'!$R$7:$R$29,'2.1.trackMPD'!$T$7:$T$29)</f>
        <v>3</v>
      </c>
      <c r="D7389">
        <v>5000</v>
      </c>
      <c r="E7389" t="s">
        <v>6400</v>
      </c>
      <c r="F7389" t="s">
        <v>110</v>
      </c>
      <c r="G7389" t="s">
        <v>140</v>
      </c>
      <c r="H7389" t="s">
        <v>6398</v>
      </c>
      <c r="I7389">
        <v>5.6699999999999998E-8</v>
      </c>
    </row>
    <row r="7390" spans="1:9" x14ac:dyDescent="0.2">
      <c r="A7390" t="s">
        <v>29</v>
      </c>
      <c r="B7390" t="s">
        <v>1</v>
      </c>
      <c r="C7390">
        <f>_xlfn.XLOOKUP(B7390,'2.1.trackMPD'!$R$7:$R$29,'2.1.trackMPD'!$T$7:$T$29)</f>
        <v>3</v>
      </c>
      <c r="D7390">
        <v>5000</v>
      </c>
      <c r="E7390" t="s">
        <v>6400</v>
      </c>
      <c r="F7390" t="s">
        <v>111</v>
      </c>
      <c r="G7390" t="s">
        <v>124</v>
      </c>
      <c r="H7390" t="s">
        <v>6398</v>
      </c>
      <c r="I7390">
        <v>5.6699999999999998E-8</v>
      </c>
    </row>
    <row r="7391" spans="1:9" x14ac:dyDescent="0.2">
      <c r="A7391" t="s">
        <v>29</v>
      </c>
      <c r="B7391" t="s">
        <v>1</v>
      </c>
      <c r="C7391">
        <f>_xlfn.XLOOKUP(B7391,'2.1.trackMPD'!$R$7:$R$29,'2.1.trackMPD'!$T$7:$T$29)</f>
        <v>3</v>
      </c>
      <c r="D7391">
        <v>5000</v>
      </c>
      <c r="E7391" t="s">
        <v>6400</v>
      </c>
      <c r="F7391" t="s">
        <v>111</v>
      </c>
      <c r="G7391" t="s">
        <v>140</v>
      </c>
      <c r="H7391" t="s">
        <v>6398</v>
      </c>
      <c r="I7391">
        <v>5.6699999999999998E-8</v>
      </c>
    </row>
    <row r="7392" spans="1:9" x14ac:dyDescent="0.2">
      <c r="A7392" t="s">
        <v>29</v>
      </c>
      <c r="B7392" t="s">
        <v>1</v>
      </c>
      <c r="C7392">
        <f>_xlfn.XLOOKUP(B7392,'2.1.trackMPD'!$R$7:$R$29,'2.1.trackMPD'!$T$7:$T$29)</f>
        <v>3</v>
      </c>
      <c r="D7392">
        <v>5000</v>
      </c>
      <c r="E7392" t="s">
        <v>6400</v>
      </c>
      <c r="F7392" t="s">
        <v>110</v>
      </c>
      <c r="G7392" t="s">
        <v>124</v>
      </c>
      <c r="H7392" t="s">
        <v>6399</v>
      </c>
    </row>
    <row r="7393" spans="1:9" x14ac:dyDescent="0.2">
      <c r="A7393" t="s">
        <v>29</v>
      </c>
      <c r="B7393" t="s">
        <v>1</v>
      </c>
      <c r="C7393">
        <f>_xlfn.XLOOKUP(B7393,'2.1.trackMPD'!$R$7:$R$29,'2.1.trackMPD'!$T$7:$T$29)</f>
        <v>3</v>
      </c>
      <c r="D7393">
        <v>5000</v>
      </c>
      <c r="E7393" t="s">
        <v>6400</v>
      </c>
      <c r="F7393" t="s">
        <v>110</v>
      </c>
      <c r="G7393" t="s">
        <v>140</v>
      </c>
      <c r="H7393" t="s">
        <v>6399</v>
      </c>
    </row>
    <row r="7394" spans="1:9" x14ac:dyDescent="0.2">
      <c r="A7394" t="s">
        <v>29</v>
      </c>
      <c r="B7394" t="s">
        <v>1</v>
      </c>
      <c r="C7394">
        <f>_xlfn.XLOOKUP(B7394,'2.1.trackMPD'!$R$7:$R$29,'2.1.trackMPD'!$T$7:$T$29)</f>
        <v>3</v>
      </c>
      <c r="D7394">
        <v>1</v>
      </c>
      <c r="E7394" t="s">
        <v>6401</v>
      </c>
      <c r="F7394" t="s">
        <v>110</v>
      </c>
      <c r="G7394" t="s">
        <v>124</v>
      </c>
      <c r="H7394" t="s">
        <v>6398</v>
      </c>
      <c r="I7394">
        <v>5.6699999999999998E-8</v>
      </c>
    </row>
    <row r="7395" spans="1:9" x14ac:dyDescent="0.2">
      <c r="A7395" t="s">
        <v>29</v>
      </c>
      <c r="B7395" t="s">
        <v>1</v>
      </c>
      <c r="C7395">
        <f>_xlfn.XLOOKUP(B7395,'2.1.trackMPD'!$R$7:$R$29,'2.1.trackMPD'!$T$7:$T$29)</f>
        <v>3</v>
      </c>
      <c r="D7395">
        <v>1</v>
      </c>
      <c r="E7395" t="s">
        <v>6401</v>
      </c>
      <c r="F7395" t="s">
        <v>110</v>
      </c>
      <c r="G7395" t="s">
        <v>140</v>
      </c>
      <c r="H7395" t="s">
        <v>6398</v>
      </c>
      <c r="I7395">
        <v>5.6699999999999998E-8</v>
      </c>
    </row>
    <row r="7396" spans="1:9" x14ac:dyDescent="0.2">
      <c r="A7396" t="s">
        <v>29</v>
      </c>
      <c r="B7396" t="s">
        <v>1</v>
      </c>
      <c r="C7396">
        <f>_xlfn.XLOOKUP(B7396,'2.1.trackMPD'!$R$7:$R$29,'2.1.trackMPD'!$T$7:$T$29)</f>
        <v>3</v>
      </c>
      <c r="D7396">
        <v>1</v>
      </c>
      <c r="E7396" t="s">
        <v>6401</v>
      </c>
      <c r="F7396" t="s">
        <v>111</v>
      </c>
      <c r="G7396" t="s">
        <v>124</v>
      </c>
      <c r="H7396" t="s">
        <v>6398</v>
      </c>
      <c r="I7396">
        <v>5.6699999999999998E-8</v>
      </c>
    </row>
    <row r="7397" spans="1:9" x14ac:dyDescent="0.2">
      <c r="A7397" t="s">
        <v>29</v>
      </c>
      <c r="B7397" t="s">
        <v>1</v>
      </c>
      <c r="C7397">
        <f>_xlfn.XLOOKUP(B7397,'2.1.trackMPD'!$R$7:$R$29,'2.1.trackMPD'!$T$7:$T$29)</f>
        <v>3</v>
      </c>
      <c r="D7397">
        <v>1</v>
      </c>
      <c r="E7397" t="s">
        <v>6401</v>
      </c>
      <c r="F7397" t="s">
        <v>111</v>
      </c>
      <c r="G7397" t="s">
        <v>140</v>
      </c>
      <c r="H7397" t="s">
        <v>6398</v>
      </c>
      <c r="I7397">
        <v>5.6699999999999998E-8</v>
      </c>
    </row>
    <row r="7398" spans="1:9" x14ac:dyDescent="0.2">
      <c r="A7398" t="s">
        <v>29</v>
      </c>
      <c r="B7398" t="s">
        <v>1</v>
      </c>
      <c r="C7398">
        <f>_xlfn.XLOOKUP(B7398,'2.1.trackMPD'!$R$7:$R$29,'2.1.trackMPD'!$T$7:$T$29)</f>
        <v>3</v>
      </c>
      <c r="D7398">
        <v>1</v>
      </c>
      <c r="E7398" t="s">
        <v>6401</v>
      </c>
      <c r="F7398" t="s">
        <v>110</v>
      </c>
      <c r="G7398" t="s">
        <v>124</v>
      </c>
      <c r="H7398" t="s">
        <v>6399</v>
      </c>
    </row>
    <row r="7399" spans="1:9" x14ac:dyDescent="0.2">
      <c r="A7399" t="s">
        <v>29</v>
      </c>
      <c r="B7399" t="s">
        <v>1</v>
      </c>
      <c r="C7399">
        <f>_xlfn.XLOOKUP(B7399,'2.1.trackMPD'!$R$7:$R$29,'2.1.trackMPD'!$T$7:$T$29)</f>
        <v>3</v>
      </c>
      <c r="D7399">
        <v>1</v>
      </c>
      <c r="E7399" t="s">
        <v>6401</v>
      </c>
      <c r="F7399" t="s">
        <v>110</v>
      </c>
      <c r="G7399" t="s">
        <v>140</v>
      </c>
      <c r="H7399" t="s">
        <v>6399</v>
      </c>
    </row>
    <row r="7400" spans="1:9" x14ac:dyDescent="0.2">
      <c r="A7400" t="s">
        <v>29</v>
      </c>
      <c r="B7400" t="s">
        <v>1</v>
      </c>
      <c r="C7400">
        <f>_xlfn.XLOOKUP(B7400,'2.1.trackMPD'!$R$7:$R$29,'2.1.trackMPD'!$T$7:$T$29)</f>
        <v>3</v>
      </c>
      <c r="D7400">
        <v>10</v>
      </c>
      <c r="E7400" t="s">
        <v>6401</v>
      </c>
      <c r="F7400" t="s">
        <v>110</v>
      </c>
      <c r="G7400" t="s">
        <v>124</v>
      </c>
      <c r="H7400" t="s">
        <v>6398</v>
      </c>
      <c r="I7400">
        <v>5.6699999999999998E-8</v>
      </c>
    </row>
    <row r="7401" spans="1:9" x14ac:dyDescent="0.2">
      <c r="A7401" t="s">
        <v>29</v>
      </c>
      <c r="B7401" t="s">
        <v>1</v>
      </c>
      <c r="C7401">
        <f>_xlfn.XLOOKUP(B7401,'2.1.trackMPD'!$R$7:$R$29,'2.1.trackMPD'!$T$7:$T$29)</f>
        <v>3</v>
      </c>
      <c r="D7401">
        <v>10</v>
      </c>
      <c r="E7401" t="s">
        <v>6401</v>
      </c>
      <c r="F7401" t="s">
        <v>110</v>
      </c>
      <c r="G7401" t="s">
        <v>140</v>
      </c>
      <c r="H7401" t="s">
        <v>6398</v>
      </c>
      <c r="I7401">
        <v>5.6699999999999998E-8</v>
      </c>
    </row>
    <row r="7402" spans="1:9" x14ac:dyDescent="0.2">
      <c r="A7402" t="s">
        <v>29</v>
      </c>
      <c r="B7402" t="s">
        <v>1</v>
      </c>
      <c r="C7402">
        <f>_xlfn.XLOOKUP(B7402,'2.1.trackMPD'!$R$7:$R$29,'2.1.trackMPD'!$T$7:$T$29)</f>
        <v>3</v>
      </c>
      <c r="D7402">
        <v>10</v>
      </c>
      <c r="E7402" t="s">
        <v>6401</v>
      </c>
      <c r="F7402" t="s">
        <v>111</v>
      </c>
      <c r="G7402" t="s">
        <v>124</v>
      </c>
      <c r="H7402" t="s">
        <v>6398</v>
      </c>
      <c r="I7402">
        <v>5.6699999999999998E-8</v>
      </c>
    </row>
    <row r="7403" spans="1:9" x14ac:dyDescent="0.2">
      <c r="A7403" t="s">
        <v>29</v>
      </c>
      <c r="B7403" t="s">
        <v>1</v>
      </c>
      <c r="C7403">
        <f>_xlfn.XLOOKUP(B7403,'2.1.trackMPD'!$R$7:$R$29,'2.1.trackMPD'!$T$7:$T$29)</f>
        <v>3</v>
      </c>
      <c r="D7403">
        <v>10</v>
      </c>
      <c r="E7403" t="s">
        <v>6401</v>
      </c>
      <c r="F7403" t="s">
        <v>111</v>
      </c>
      <c r="G7403" t="s">
        <v>140</v>
      </c>
      <c r="H7403" t="s">
        <v>6398</v>
      </c>
      <c r="I7403">
        <v>5.6699999999999998E-8</v>
      </c>
    </row>
    <row r="7404" spans="1:9" x14ac:dyDescent="0.2">
      <c r="A7404" t="s">
        <v>29</v>
      </c>
      <c r="B7404" t="s">
        <v>1</v>
      </c>
      <c r="C7404">
        <f>_xlfn.XLOOKUP(B7404,'2.1.trackMPD'!$R$7:$R$29,'2.1.trackMPD'!$T$7:$T$29)</f>
        <v>3</v>
      </c>
      <c r="D7404">
        <v>10</v>
      </c>
      <c r="E7404" t="s">
        <v>6401</v>
      </c>
      <c r="F7404" t="s">
        <v>110</v>
      </c>
      <c r="G7404" t="s">
        <v>124</v>
      </c>
      <c r="H7404" t="s">
        <v>6399</v>
      </c>
    </row>
    <row r="7405" spans="1:9" x14ac:dyDescent="0.2">
      <c r="A7405" t="s">
        <v>29</v>
      </c>
      <c r="B7405" t="s">
        <v>1</v>
      </c>
      <c r="C7405">
        <f>_xlfn.XLOOKUP(B7405,'2.1.trackMPD'!$R$7:$R$29,'2.1.trackMPD'!$T$7:$T$29)</f>
        <v>3</v>
      </c>
      <c r="D7405">
        <v>10</v>
      </c>
      <c r="E7405" t="s">
        <v>6401</v>
      </c>
      <c r="F7405" t="s">
        <v>110</v>
      </c>
      <c r="G7405" t="s">
        <v>140</v>
      </c>
      <c r="H7405" t="s">
        <v>6399</v>
      </c>
    </row>
    <row r="7406" spans="1:9" x14ac:dyDescent="0.2">
      <c r="A7406" t="s">
        <v>29</v>
      </c>
      <c r="B7406" t="s">
        <v>1</v>
      </c>
      <c r="C7406">
        <f>_xlfn.XLOOKUP(B7406,'2.1.trackMPD'!$R$7:$R$29,'2.1.trackMPD'!$T$7:$T$29)</f>
        <v>3</v>
      </c>
      <c r="D7406">
        <v>100</v>
      </c>
      <c r="E7406" t="s">
        <v>6401</v>
      </c>
      <c r="F7406" t="s">
        <v>110</v>
      </c>
      <c r="G7406" t="s">
        <v>124</v>
      </c>
      <c r="H7406" t="s">
        <v>6398</v>
      </c>
      <c r="I7406">
        <v>5.6699999999999998E-8</v>
      </c>
    </row>
    <row r="7407" spans="1:9" x14ac:dyDescent="0.2">
      <c r="A7407" t="s">
        <v>29</v>
      </c>
      <c r="B7407" t="s">
        <v>1</v>
      </c>
      <c r="C7407">
        <f>_xlfn.XLOOKUP(B7407,'2.1.trackMPD'!$R$7:$R$29,'2.1.trackMPD'!$T$7:$T$29)</f>
        <v>3</v>
      </c>
      <c r="D7407">
        <v>100</v>
      </c>
      <c r="E7407" t="s">
        <v>6401</v>
      </c>
      <c r="F7407" t="s">
        <v>110</v>
      </c>
      <c r="G7407" t="s">
        <v>140</v>
      </c>
      <c r="H7407" t="s">
        <v>6398</v>
      </c>
      <c r="I7407">
        <v>5.6699999999999998E-8</v>
      </c>
    </row>
    <row r="7408" spans="1:9" x14ac:dyDescent="0.2">
      <c r="A7408" t="s">
        <v>29</v>
      </c>
      <c r="B7408" t="s">
        <v>1</v>
      </c>
      <c r="C7408">
        <f>_xlfn.XLOOKUP(B7408,'2.1.trackMPD'!$R$7:$R$29,'2.1.trackMPD'!$T$7:$T$29)</f>
        <v>3</v>
      </c>
      <c r="D7408">
        <v>100</v>
      </c>
      <c r="E7408" t="s">
        <v>6401</v>
      </c>
      <c r="F7408" t="s">
        <v>111</v>
      </c>
      <c r="G7408" t="s">
        <v>124</v>
      </c>
      <c r="H7408" t="s">
        <v>6398</v>
      </c>
      <c r="I7408">
        <v>5.6699999999999998E-8</v>
      </c>
    </row>
    <row r="7409" spans="1:9" x14ac:dyDescent="0.2">
      <c r="A7409" t="s">
        <v>29</v>
      </c>
      <c r="B7409" t="s">
        <v>1</v>
      </c>
      <c r="C7409">
        <f>_xlfn.XLOOKUP(B7409,'2.1.trackMPD'!$R$7:$R$29,'2.1.trackMPD'!$T$7:$T$29)</f>
        <v>3</v>
      </c>
      <c r="D7409">
        <v>100</v>
      </c>
      <c r="E7409" t="s">
        <v>6401</v>
      </c>
      <c r="F7409" t="s">
        <v>111</v>
      </c>
      <c r="G7409" t="s">
        <v>140</v>
      </c>
      <c r="H7409" t="s">
        <v>6398</v>
      </c>
      <c r="I7409">
        <v>5.6699999999999998E-8</v>
      </c>
    </row>
    <row r="7410" spans="1:9" x14ac:dyDescent="0.2">
      <c r="A7410" t="s">
        <v>29</v>
      </c>
      <c r="B7410" t="s">
        <v>1</v>
      </c>
      <c r="C7410">
        <f>_xlfn.XLOOKUP(B7410,'2.1.trackMPD'!$R$7:$R$29,'2.1.trackMPD'!$T$7:$T$29)</f>
        <v>3</v>
      </c>
      <c r="D7410">
        <v>100</v>
      </c>
      <c r="E7410" t="s">
        <v>6401</v>
      </c>
      <c r="F7410" t="s">
        <v>110</v>
      </c>
      <c r="G7410" t="s">
        <v>124</v>
      </c>
      <c r="H7410" t="s">
        <v>6399</v>
      </c>
    </row>
    <row r="7411" spans="1:9" x14ac:dyDescent="0.2">
      <c r="A7411" t="s">
        <v>29</v>
      </c>
      <c r="B7411" t="s">
        <v>1</v>
      </c>
      <c r="C7411">
        <f>_xlfn.XLOOKUP(B7411,'2.1.trackMPD'!$R$7:$R$29,'2.1.trackMPD'!$T$7:$T$29)</f>
        <v>3</v>
      </c>
      <c r="D7411">
        <v>100</v>
      </c>
      <c r="E7411" t="s">
        <v>6401</v>
      </c>
      <c r="F7411" t="s">
        <v>110</v>
      </c>
      <c r="G7411" t="s">
        <v>140</v>
      </c>
      <c r="H7411" t="s">
        <v>6399</v>
      </c>
    </row>
    <row r="7412" spans="1:9" x14ac:dyDescent="0.2">
      <c r="A7412" t="s">
        <v>29</v>
      </c>
      <c r="B7412" t="s">
        <v>13</v>
      </c>
      <c r="C7412">
        <f>_xlfn.XLOOKUP(B7412,'2.1.trackMPD'!$R$7:$R$29,'2.1.trackMPD'!$T$7:$T$29)</f>
        <v>6</v>
      </c>
      <c r="D7412">
        <v>1</v>
      </c>
      <c r="E7412" t="s">
        <v>6396</v>
      </c>
      <c r="F7412" t="s">
        <v>110</v>
      </c>
      <c r="G7412" t="s">
        <v>124</v>
      </c>
      <c r="H7412" t="s">
        <v>6398</v>
      </c>
    </row>
    <row r="7413" spans="1:9" x14ac:dyDescent="0.2">
      <c r="A7413" t="s">
        <v>29</v>
      </c>
      <c r="B7413" t="s">
        <v>13</v>
      </c>
      <c r="C7413">
        <f>_xlfn.XLOOKUP(B7413,'2.1.trackMPD'!$R$7:$R$29,'2.1.trackMPD'!$T$7:$T$29)</f>
        <v>6</v>
      </c>
      <c r="D7413">
        <v>1</v>
      </c>
      <c r="E7413" t="s">
        <v>6396</v>
      </c>
      <c r="F7413" t="s">
        <v>110</v>
      </c>
      <c r="G7413" t="s">
        <v>140</v>
      </c>
      <c r="H7413" t="s">
        <v>6398</v>
      </c>
    </row>
    <row r="7414" spans="1:9" x14ac:dyDescent="0.2">
      <c r="A7414" t="s">
        <v>29</v>
      </c>
      <c r="B7414" t="s">
        <v>13</v>
      </c>
      <c r="C7414">
        <f>_xlfn.XLOOKUP(B7414,'2.1.trackMPD'!$R$7:$R$29,'2.1.trackMPD'!$T$7:$T$29)</f>
        <v>6</v>
      </c>
      <c r="D7414">
        <v>1</v>
      </c>
      <c r="E7414" t="s">
        <v>6396</v>
      </c>
      <c r="F7414" t="s">
        <v>111</v>
      </c>
      <c r="G7414" t="s">
        <v>124</v>
      </c>
      <c r="H7414" t="s">
        <v>6398</v>
      </c>
    </row>
    <row r="7415" spans="1:9" x14ac:dyDescent="0.2">
      <c r="A7415" t="s">
        <v>29</v>
      </c>
      <c r="B7415" t="s">
        <v>13</v>
      </c>
      <c r="C7415">
        <f>_xlfn.XLOOKUP(B7415,'2.1.trackMPD'!$R$7:$R$29,'2.1.trackMPD'!$T$7:$T$29)</f>
        <v>6</v>
      </c>
      <c r="D7415">
        <v>1</v>
      </c>
      <c r="E7415" t="s">
        <v>6396</v>
      </c>
      <c r="F7415" t="s">
        <v>111</v>
      </c>
      <c r="G7415" t="s">
        <v>140</v>
      </c>
      <c r="H7415" t="s">
        <v>6398</v>
      </c>
    </row>
    <row r="7416" spans="1:9" x14ac:dyDescent="0.2">
      <c r="A7416" t="s">
        <v>29</v>
      </c>
      <c r="B7416" t="s">
        <v>13</v>
      </c>
      <c r="C7416">
        <f>_xlfn.XLOOKUP(B7416,'2.1.trackMPD'!$R$7:$R$29,'2.1.trackMPD'!$T$7:$T$29)</f>
        <v>6</v>
      </c>
      <c r="D7416">
        <v>1</v>
      </c>
      <c r="E7416" t="s">
        <v>6396</v>
      </c>
      <c r="F7416" t="s">
        <v>110</v>
      </c>
      <c r="G7416" t="s">
        <v>124</v>
      </c>
      <c r="H7416" t="s">
        <v>6399</v>
      </c>
    </row>
    <row r="7417" spans="1:9" x14ac:dyDescent="0.2">
      <c r="A7417" t="s">
        <v>29</v>
      </c>
      <c r="B7417" t="s">
        <v>13</v>
      </c>
      <c r="C7417">
        <f>_xlfn.XLOOKUP(B7417,'2.1.trackMPD'!$R$7:$R$29,'2.1.trackMPD'!$T$7:$T$29)</f>
        <v>6</v>
      </c>
      <c r="D7417">
        <v>1</v>
      </c>
      <c r="E7417" t="s">
        <v>6396</v>
      </c>
      <c r="F7417" t="s">
        <v>110</v>
      </c>
      <c r="G7417" t="s">
        <v>140</v>
      </c>
      <c r="H7417" t="s">
        <v>6399</v>
      </c>
    </row>
    <row r="7418" spans="1:9" x14ac:dyDescent="0.2">
      <c r="A7418" t="s">
        <v>29</v>
      </c>
      <c r="B7418" t="s">
        <v>13</v>
      </c>
      <c r="C7418">
        <f>_xlfn.XLOOKUP(B7418,'2.1.trackMPD'!$R$7:$R$29,'2.1.trackMPD'!$T$7:$T$29)</f>
        <v>6</v>
      </c>
      <c r="D7418">
        <v>10</v>
      </c>
      <c r="E7418" t="s">
        <v>6396</v>
      </c>
      <c r="F7418" t="s">
        <v>110</v>
      </c>
      <c r="G7418" t="s">
        <v>124</v>
      </c>
      <c r="H7418" t="s">
        <v>6398</v>
      </c>
    </row>
    <row r="7419" spans="1:9" x14ac:dyDescent="0.2">
      <c r="A7419" t="s">
        <v>29</v>
      </c>
      <c r="B7419" t="s">
        <v>13</v>
      </c>
      <c r="C7419">
        <f>_xlfn.XLOOKUP(B7419,'2.1.trackMPD'!$R$7:$R$29,'2.1.trackMPD'!$T$7:$T$29)</f>
        <v>6</v>
      </c>
      <c r="D7419">
        <v>10</v>
      </c>
      <c r="E7419" t="s">
        <v>6396</v>
      </c>
      <c r="F7419" t="s">
        <v>110</v>
      </c>
      <c r="G7419" t="s">
        <v>140</v>
      </c>
      <c r="H7419" t="s">
        <v>6398</v>
      </c>
    </row>
    <row r="7420" spans="1:9" x14ac:dyDescent="0.2">
      <c r="A7420" t="s">
        <v>29</v>
      </c>
      <c r="B7420" t="s">
        <v>13</v>
      </c>
      <c r="C7420">
        <f>_xlfn.XLOOKUP(B7420,'2.1.trackMPD'!$R$7:$R$29,'2.1.trackMPD'!$T$7:$T$29)</f>
        <v>6</v>
      </c>
      <c r="D7420">
        <v>10</v>
      </c>
      <c r="E7420" t="s">
        <v>6396</v>
      </c>
      <c r="F7420" t="s">
        <v>111</v>
      </c>
      <c r="G7420" t="s">
        <v>124</v>
      </c>
      <c r="H7420" t="s">
        <v>6398</v>
      </c>
    </row>
    <row r="7421" spans="1:9" x14ac:dyDescent="0.2">
      <c r="A7421" t="s">
        <v>29</v>
      </c>
      <c r="B7421" t="s">
        <v>13</v>
      </c>
      <c r="C7421">
        <f>_xlfn.XLOOKUP(B7421,'2.1.trackMPD'!$R$7:$R$29,'2.1.trackMPD'!$T$7:$T$29)</f>
        <v>6</v>
      </c>
      <c r="D7421">
        <v>10</v>
      </c>
      <c r="E7421" t="s">
        <v>6396</v>
      </c>
      <c r="F7421" t="s">
        <v>111</v>
      </c>
      <c r="G7421" t="s">
        <v>140</v>
      </c>
      <c r="H7421" t="s">
        <v>6398</v>
      </c>
    </row>
    <row r="7422" spans="1:9" x14ac:dyDescent="0.2">
      <c r="A7422" t="s">
        <v>29</v>
      </c>
      <c r="B7422" t="s">
        <v>13</v>
      </c>
      <c r="C7422">
        <f>_xlfn.XLOOKUP(B7422,'2.1.trackMPD'!$R$7:$R$29,'2.1.trackMPD'!$T$7:$T$29)</f>
        <v>6</v>
      </c>
      <c r="D7422">
        <v>10</v>
      </c>
      <c r="E7422" t="s">
        <v>6396</v>
      </c>
      <c r="F7422" t="s">
        <v>110</v>
      </c>
      <c r="G7422" t="s">
        <v>124</v>
      </c>
      <c r="H7422" t="s">
        <v>6399</v>
      </c>
    </row>
    <row r="7423" spans="1:9" x14ac:dyDescent="0.2">
      <c r="A7423" t="s">
        <v>29</v>
      </c>
      <c r="B7423" t="s">
        <v>13</v>
      </c>
      <c r="C7423">
        <f>_xlfn.XLOOKUP(B7423,'2.1.trackMPD'!$R$7:$R$29,'2.1.trackMPD'!$T$7:$T$29)</f>
        <v>6</v>
      </c>
      <c r="D7423">
        <v>10</v>
      </c>
      <c r="E7423" t="s">
        <v>6396</v>
      </c>
      <c r="F7423" t="s">
        <v>110</v>
      </c>
      <c r="G7423" t="s">
        <v>140</v>
      </c>
      <c r="H7423" t="s">
        <v>6399</v>
      </c>
    </row>
    <row r="7424" spans="1:9" x14ac:dyDescent="0.2">
      <c r="A7424" t="s">
        <v>29</v>
      </c>
      <c r="B7424" t="s">
        <v>13</v>
      </c>
      <c r="C7424">
        <f>_xlfn.XLOOKUP(B7424,'2.1.trackMPD'!$R$7:$R$29,'2.1.trackMPD'!$T$7:$T$29)</f>
        <v>6</v>
      </c>
      <c r="D7424">
        <v>100</v>
      </c>
      <c r="E7424" t="s">
        <v>6396</v>
      </c>
      <c r="F7424" t="s">
        <v>110</v>
      </c>
      <c r="G7424" t="s">
        <v>124</v>
      </c>
      <c r="H7424" t="s">
        <v>6398</v>
      </c>
    </row>
    <row r="7425" spans="1:8" x14ac:dyDescent="0.2">
      <c r="A7425" t="s">
        <v>29</v>
      </c>
      <c r="B7425" t="s">
        <v>13</v>
      </c>
      <c r="C7425">
        <f>_xlfn.XLOOKUP(B7425,'2.1.trackMPD'!$R$7:$R$29,'2.1.trackMPD'!$T$7:$T$29)</f>
        <v>6</v>
      </c>
      <c r="D7425">
        <v>100</v>
      </c>
      <c r="E7425" t="s">
        <v>6396</v>
      </c>
      <c r="F7425" t="s">
        <v>110</v>
      </c>
      <c r="G7425" t="s">
        <v>140</v>
      </c>
      <c r="H7425" t="s">
        <v>6398</v>
      </c>
    </row>
    <row r="7426" spans="1:8" x14ac:dyDescent="0.2">
      <c r="A7426" t="s">
        <v>29</v>
      </c>
      <c r="B7426" t="s">
        <v>13</v>
      </c>
      <c r="C7426">
        <f>_xlfn.XLOOKUP(B7426,'2.1.trackMPD'!$R$7:$R$29,'2.1.trackMPD'!$T$7:$T$29)</f>
        <v>6</v>
      </c>
      <c r="D7426">
        <v>100</v>
      </c>
      <c r="E7426" t="s">
        <v>6396</v>
      </c>
      <c r="F7426" t="s">
        <v>111</v>
      </c>
      <c r="G7426" t="s">
        <v>124</v>
      </c>
      <c r="H7426" t="s">
        <v>6398</v>
      </c>
    </row>
    <row r="7427" spans="1:8" x14ac:dyDescent="0.2">
      <c r="A7427" t="s">
        <v>29</v>
      </c>
      <c r="B7427" t="s">
        <v>13</v>
      </c>
      <c r="C7427">
        <f>_xlfn.XLOOKUP(B7427,'2.1.trackMPD'!$R$7:$R$29,'2.1.trackMPD'!$T$7:$T$29)</f>
        <v>6</v>
      </c>
      <c r="D7427">
        <v>100</v>
      </c>
      <c r="E7427" t="s">
        <v>6396</v>
      </c>
      <c r="F7427" t="s">
        <v>111</v>
      </c>
      <c r="G7427" t="s">
        <v>140</v>
      </c>
      <c r="H7427" t="s">
        <v>6398</v>
      </c>
    </row>
    <row r="7428" spans="1:8" x14ac:dyDescent="0.2">
      <c r="A7428" t="s">
        <v>29</v>
      </c>
      <c r="B7428" t="s">
        <v>13</v>
      </c>
      <c r="C7428">
        <f>_xlfn.XLOOKUP(B7428,'2.1.trackMPD'!$R$7:$R$29,'2.1.trackMPD'!$T$7:$T$29)</f>
        <v>6</v>
      </c>
      <c r="D7428">
        <v>100</v>
      </c>
      <c r="E7428" t="s">
        <v>6396</v>
      </c>
      <c r="F7428" t="s">
        <v>110</v>
      </c>
      <c r="G7428" t="s">
        <v>124</v>
      </c>
      <c r="H7428" t="s">
        <v>6399</v>
      </c>
    </row>
    <row r="7429" spans="1:8" x14ac:dyDescent="0.2">
      <c r="A7429" t="s">
        <v>29</v>
      </c>
      <c r="B7429" t="s">
        <v>13</v>
      </c>
      <c r="C7429">
        <f>_xlfn.XLOOKUP(B7429,'2.1.trackMPD'!$R$7:$R$29,'2.1.trackMPD'!$T$7:$T$29)</f>
        <v>6</v>
      </c>
      <c r="D7429">
        <v>100</v>
      </c>
      <c r="E7429" t="s">
        <v>6396</v>
      </c>
      <c r="F7429" t="s">
        <v>110</v>
      </c>
      <c r="G7429" t="s">
        <v>140</v>
      </c>
      <c r="H7429" t="s">
        <v>6399</v>
      </c>
    </row>
    <row r="7430" spans="1:8" x14ac:dyDescent="0.2">
      <c r="A7430" t="s">
        <v>29</v>
      </c>
      <c r="B7430" t="s">
        <v>13</v>
      </c>
      <c r="C7430">
        <f>_xlfn.XLOOKUP(B7430,'2.1.trackMPD'!$R$7:$R$29,'2.1.trackMPD'!$T$7:$T$29)</f>
        <v>6</v>
      </c>
      <c r="D7430">
        <v>1000</v>
      </c>
      <c r="E7430" t="s">
        <v>6396</v>
      </c>
      <c r="F7430" t="s">
        <v>110</v>
      </c>
      <c r="G7430" t="s">
        <v>124</v>
      </c>
      <c r="H7430" t="s">
        <v>6398</v>
      </c>
    </row>
    <row r="7431" spans="1:8" x14ac:dyDescent="0.2">
      <c r="A7431" t="s">
        <v>29</v>
      </c>
      <c r="B7431" t="s">
        <v>13</v>
      </c>
      <c r="C7431">
        <f>_xlfn.XLOOKUP(B7431,'2.1.trackMPD'!$R$7:$R$29,'2.1.trackMPD'!$T$7:$T$29)</f>
        <v>6</v>
      </c>
      <c r="D7431">
        <v>1000</v>
      </c>
      <c r="E7431" t="s">
        <v>6396</v>
      </c>
      <c r="F7431" t="s">
        <v>110</v>
      </c>
      <c r="G7431" t="s">
        <v>140</v>
      </c>
      <c r="H7431" t="s">
        <v>6398</v>
      </c>
    </row>
    <row r="7432" spans="1:8" x14ac:dyDescent="0.2">
      <c r="A7432" t="s">
        <v>29</v>
      </c>
      <c r="B7432" t="s">
        <v>13</v>
      </c>
      <c r="C7432">
        <f>_xlfn.XLOOKUP(B7432,'2.1.trackMPD'!$R$7:$R$29,'2.1.trackMPD'!$T$7:$T$29)</f>
        <v>6</v>
      </c>
      <c r="D7432">
        <v>1000</v>
      </c>
      <c r="E7432" t="s">
        <v>6396</v>
      </c>
      <c r="F7432" t="s">
        <v>111</v>
      </c>
      <c r="G7432" t="s">
        <v>124</v>
      </c>
      <c r="H7432" t="s">
        <v>6398</v>
      </c>
    </row>
    <row r="7433" spans="1:8" x14ac:dyDescent="0.2">
      <c r="A7433" t="s">
        <v>29</v>
      </c>
      <c r="B7433" t="s">
        <v>13</v>
      </c>
      <c r="C7433">
        <f>_xlfn.XLOOKUP(B7433,'2.1.trackMPD'!$R$7:$R$29,'2.1.trackMPD'!$T$7:$T$29)</f>
        <v>6</v>
      </c>
      <c r="D7433">
        <v>1000</v>
      </c>
      <c r="E7433" t="s">
        <v>6396</v>
      </c>
      <c r="F7433" t="s">
        <v>111</v>
      </c>
      <c r="G7433" t="s">
        <v>140</v>
      </c>
      <c r="H7433" t="s">
        <v>6398</v>
      </c>
    </row>
    <row r="7434" spans="1:8" x14ac:dyDescent="0.2">
      <c r="A7434" t="s">
        <v>29</v>
      </c>
      <c r="B7434" t="s">
        <v>13</v>
      </c>
      <c r="C7434">
        <f>_xlfn.XLOOKUP(B7434,'2.1.trackMPD'!$R$7:$R$29,'2.1.trackMPD'!$T$7:$T$29)</f>
        <v>6</v>
      </c>
      <c r="D7434">
        <v>1000</v>
      </c>
      <c r="E7434" t="s">
        <v>6396</v>
      </c>
      <c r="F7434" t="s">
        <v>110</v>
      </c>
      <c r="G7434" t="s">
        <v>124</v>
      </c>
      <c r="H7434" t="s">
        <v>6399</v>
      </c>
    </row>
    <row r="7435" spans="1:8" x14ac:dyDescent="0.2">
      <c r="A7435" t="s">
        <v>29</v>
      </c>
      <c r="B7435" t="s">
        <v>13</v>
      </c>
      <c r="C7435">
        <f>_xlfn.XLOOKUP(B7435,'2.1.trackMPD'!$R$7:$R$29,'2.1.trackMPD'!$T$7:$T$29)</f>
        <v>6</v>
      </c>
      <c r="D7435">
        <v>1000</v>
      </c>
      <c r="E7435" t="s">
        <v>6396</v>
      </c>
      <c r="F7435" t="s">
        <v>110</v>
      </c>
      <c r="G7435" t="s">
        <v>140</v>
      </c>
      <c r="H7435" t="s">
        <v>6399</v>
      </c>
    </row>
    <row r="7436" spans="1:8" x14ac:dyDescent="0.2">
      <c r="A7436" t="s">
        <v>29</v>
      </c>
      <c r="B7436" t="s">
        <v>13</v>
      </c>
      <c r="C7436">
        <f>_xlfn.XLOOKUP(B7436,'2.1.trackMPD'!$R$7:$R$29,'2.1.trackMPD'!$T$7:$T$29)</f>
        <v>6</v>
      </c>
      <c r="D7436">
        <v>5000</v>
      </c>
      <c r="E7436" t="s">
        <v>6396</v>
      </c>
      <c r="F7436" t="s">
        <v>110</v>
      </c>
      <c r="G7436" t="s">
        <v>124</v>
      </c>
      <c r="H7436" t="s">
        <v>6398</v>
      </c>
    </row>
    <row r="7437" spans="1:8" x14ac:dyDescent="0.2">
      <c r="A7437" t="s">
        <v>29</v>
      </c>
      <c r="B7437" t="s">
        <v>13</v>
      </c>
      <c r="C7437">
        <f>_xlfn.XLOOKUP(B7437,'2.1.trackMPD'!$R$7:$R$29,'2.1.trackMPD'!$T$7:$T$29)</f>
        <v>6</v>
      </c>
      <c r="D7437">
        <v>5000</v>
      </c>
      <c r="E7437" t="s">
        <v>6396</v>
      </c>
      <c r="F7437" t="s">
        <v>110</v>
      </c>
      <c r="G7437" t="s">
        <v>140</v>
      </c>
      <c r="H7437" t="s">
        <v>6398</v>
      </c>
    </row>
    <row r="7438" spans="1:8" x14ac:dyDescent="0.2">
      <c r="A7438" t="s">
        <v>29</v>
      </c>
      <c r="B7438" t="s">
        <v>13</v>
      </c>
      <c r="C7438">
        <f>_xlfn.XLOOKUP(B7438,'2.1.trackMPD'!$R$7:$R$29,'2.1.trackMPD'!$T$7:$T$29)</f>
        <v>6</v>
      </c>
      <c r="D7438">
        <v>5000</v>
      </c>
      <c r="E7438" t="s">
        <v>6396</v>
      </c>
      <c r="F7438" t="s">
        <v>111</v>
      </c>
      <c r="G7438" t="s">
        <v>124</v>
      </c>
      <c r="H7438" t="s">
        <v>6398</v>
      </c>
    </row>
    <row r="7439" spans="1:8" x14ac:dyDescent="0.2">
      <c r="A7439" t="s">
        <v>29</v>
      </c>
      <c r="B7439" t="s">
        <v>13</v>
      </c>
      <c r="C7439">
        <f>_xlfn.XLOOKUP(B7439,'2.1.trackMPD'!$R$7:$R$29,'2.1.trackMPD'!$T$7:$T$29)</f>
        <v>6</v>
      </c>
      <c r="D7439">
        <v>5000</v>
      </c>
      <c r="E7439" t="s">
        <v>6396</v>
      </c>
      <c r="F7439" t="s">
        <v>111</v>
      </c>
      <c r="G7439" t="s">
        <v>140</v>
      </c>
      <c r="H7439" t="s">
        <v>6398</v>
      </c>
    </row>
    <row r="7440" spans="1:8" x14ac:dyDescent="0.2">
      <c r="A7440" t="s">
        <v>29</v>
      </c>
      <c r="B7440" t="s">
        <v>13</v>
      </c>
      <c r="C7440">
        <f>_xlfn.XLOOKUP(B7440,'2.1.trackMPD'!$R$7:$R$29,'2.1.trackMPD'!$T$7:$T$29)</f>
        <v>6</v>
      </c>
      <c r="D7440">
        <v>5000</v>
      </c>
      <c r="E7440" t="s">
        <v>6396</v>
      </c>
      <c r="F7440" t="s">
        <v>110</v>
      </c>
      <c r="G7440" t="s">
        <v>124</v>
      </c>
      <c r="H7440" t="s">
        <v>6399</v>
      </c>
    </row>
    <row r="7441" spans="1:8" x14ac:dyDescent="0.2">
      <c r="A7441" t="s">
        <v>29</v>
      </c>
      <c r="B7441" t="s">
        <v>13</v>
      </c>
      <c r="C7441">
        <f>_xlfn.XLOOKUP(B7441,'2.1.trackMPD'!$R$7:$R$29,'2.1.trackMPD'!$T$7:$T$29)</f>
        <v>6</v>
      </c>
      <c r="D7441">
        <v>5000</v>
      </c>
      <c r="E7441" t="s">
        <v>6396</v>
      </c>
      <c r="F7441" t="s">
        <v>110</v>
      </c>
      <c r="G7441" t="s">
        <v>140</v>
      </c>
      <c r="H7441" t="s">
        <v>6399</v>
      </c>
    </row>
    <row r="7442" spans="1:8" x14ac:dyDescent="0.2">
      <c r="A7442" t="s">
        <v>29</v>
      </c>
      <c r="B7442" t="s">
        <v>13</v>
      </c>
      <c r="C7442">
        <f>_xlfn.XLOOKUP(B7442,'2.1.trackMPD'!$R$7:$R$29,'2.1.trackMPD'!$T$7:$T$29)</f>
        <v>6</v>
      </c>
      <c r="D7442">
        <v>1</v>
      </c>
      <c r="E7442" t="s">
        <v>6400</v>
      </c>
      <c r="F7442" t="s">
        <v>110</v>
      </c>
      <c r="G7442" t="s">
        <v>124</v>
      </c>
      <c r="H7442" t="s">
        <v>6398</v>
      </c>
    </row>
    <row r="7443" spans="1:8" x14ac:dyDescent="0.2">
      <c r="A7443" t="s">
        <v>29</v>
      </c>
      <c r="B7443" t="s">
        <v>13</v>
      </c>
      <c r="C7443">
        <f>_xlfn.XLOOKUP(B7443,'2.1.trackMPD'!$R$7:$R$29,'2.1.trackMPD'!$T$7:$T$29)</f>
        <v>6</v>
      </c>
      <c r="D7443">
        <v>1</v>
      </c>
      <c r="E7443" t="s">
        <v>6400</v>
      </c>
      <c r="F7443" t="s">
        <v>110</v>
      </c>
      <c r="G7443" t="s">
        <v>140</v>
      </c>
      <c r="H7443" t="s">
        <v>6398</v>
      </c>
    </row>
    <row r="7444" spans="1:8" x14ac:dyDescent="0.2">
      <c r="A7444" t="s">
        <v>29</v>
      </c>
      <c r="B7444" t="s">
        <v>13</v>
      </c>
      <c r="C7444">
        <f>_xlfn.XLOOKUP(B7444,'2.1.trackMPD'!$R$7:$R$29,'2.1.trackMPD'!$T$7:$T$29)</f>
        <v>6</v>
      </c>
      <c r="D7444">
        <v>1</v>
      </c>
      <c r="E7444" t="s">
        <v>6400</v>
      </c>
      <c r="F7444" t="s">
        <v>111</v>
      </c>
      <c r="G7444" t="s">
        <v>124</v>
      </c>
      <c r="H7444" t="s">
        <v>6398</v>
      </c>
    </row>
    <row r="7445" spans="1:8" x14ac:dyDescent="0.2">
      <c r="A7445" t="s">
        <v>29</v>
      </c>
      <c r="B7445" t="s">
        <v>13</v>
      </c>
      <c r="C7445">
        <f>_xlfn.XLOOKUP(B7445,'2.1.trackMPD'!$R$7:$R$29,'2.1.trackMPD'!$T$7:$T$29)</f>
        <v>6</v>
      </c>
      <c r="D7445">
        <v>1</v>
      </c>
      <c r="E7445" t="s">
        <v>6400</v>
      </c>
      <c r="F7445" t="s">
        <v>111</v>
      </c>
      <c r="G7445" t="s">
        <v>140</v>
      </c>
      <c r="H7445" t="s">
        <v>6398</v>
      </c>
    </row>
    <row r="7446" spans="1:8" x14ac:dyDescent="0.2">
      <c r="A7446" t="s">
        <v>29</v>
      </c>
      <c r="B7446" t="s">
        <v>13</v>
      </c>
      <c r="C7446">
        <f>_xlfn.XLOOKUP(B7446,'2.1.trackMPD'!$R$7:$R$29,'2.1.trackMPD'!$T$7:$T$29)</f>
        <v>6</v>
      </c>
      <c r="D7446">
        <v>1</v>
      </c>
      <c r="E7446" t="s">
        <v>6400</v>
      </c>
      <c r="F7446" t="s">
        <v>110</v>
      </c>
      <c r="G7446" t="s">
        <v>124</v>
      </c>
      <c r="H7446" t="s">
        <v>6399</v>
      </c>
    </row>
    <row r="7447" spans="1:8" x14ac:dyDescent="0.2">
      <c r="A7447" t="s">
        <v>29</v>
      </c>
      <c r="B7447" t="s">
        <v>13</v>
      </c>
      <c r="C7447">
        <f>_xlfn.XLOOKUP(B7447,'2.1.trackMPD'!$R$7:$R$29,'2.1.trackMPD'!$T$7:$T$29)</f>
        <v>6</v>
      </c>
      <c r="D7447">
        <v>1</v>
      </c>
      <c r="E7447" t="s">
        <v>6400</v>
      </c>
      <c r="F7447" t="s">
        <v>110</v>
      </c>
      <c r="G7447" t="s">
        <v>140</v>
      </c>
      <c r="H7447" t="s">
        <v>6399</v>
      </c>
    </row>
    <row r="7448" spans="1:8" x14ac:dyDescent="0.2">
      <c r="A7448" t="s">
        <v>29</v>
      </c>
      <c r="B7448" t="s">
        <v>13</v>
      </c>
      <c r="C7448">
        <f>_xlfn.XLOOKUP(B7448,'2.1.trackMPD'!$R$7:$R$29,'2.1.trackMPD'!$T$7:$T$29)</f>
        <v>6</v>
      </c>
      <c r="D7448">
        <v>10</v>
      </c>
      <c r="E7448" t="s">
        <v>6400</v>
      </c>
      <c r="F7448" t="s">
        <v>110</v>
      </c>
      <c r="G7448" t="s">
        <v>124</v>
      </c>
      <c r="H7448" t="s">
        <v>6398</v>
      </c>
    </row>
    <row r="7449" spans="1:8" x14ac:dyDescent="0.2">
      <c r="A7449" t="s">
        <v>29</v>
      </c>
      <c r="B7449" t="s">
        <v>13</v>
      </c>
      <c r="C7449">
        <f>_xlfn.XLOOKUP(B7449,'2.1.trackMPD'!$R$7:$R$29,'2.1.trackMPD'!$T$7:$T$29)</f>
        <v>6</v>
      </c>
      <c r="D7449">
        <v>10</v>
      </c>
      <c r="E7449" t="s">
        <v>6400</v>
      </c>
      <c r="F7449" t="s">
        <v>110</v>
      </c>
      <c r="G7449" t="s">
        <v>140</v>
      </c>
      <c r="H7449" t="s">
        <v>6398</v>
      </c>
    </row>
    <row r="7450" spans="1:8" x14ac:dyDescent="0.2">
      <c r="A7450" t="s">
        <v>29</v>
      </c>
      <c r="B7450" t="s">
        <v>13</v>
      </c>
      <c r="C7450">
        <f>_xlfn.XLOOKUP(B7450,'2.1.trackMPD'!$R$7:$R$29,'2.1.trackMPD'!$T$7:$T$29)</f>
        <v>6</v>
      </c>
      <c r="D7450">
        <v>10</v>
      </c>
      <c r="E7450" t="s">
        <v>6400</v>
      </c>
      <c r="F7450" t="s">
        <v>111</v>
      </c>
      <c r="G7450" t="s">
        <v>124</v>
      </c>
      <c r="H7450" t="s">
        <v>6398</v>
      </c>
    </row>
    <row r="7451" spans="1:8" x14ac:dyDescent="0.2">
      <c r="A7451" t="s">
        <v>29</v>
      </c>
      <c r="B7451" t="s">
        <v>13</v>
      </c>
      <c r="C7451">
        <f>_xlfn.XLOOKUP(B7451,'2.1.trackMPD'!$R$7:$R$29,'2.1.trackMPD'!$T$7:$T$29)</f>
        <v>6</v>
      </c>
      <c r="D7451">
        <v>10</v>
      </c>
      <c r="E7451" t="s">
        <v>6400</v>
      </c>
      <c r="F7451" t="s">
        <v>111</v>
      </c>
      <c r="G7451" t="s">
        <v>140</v>
      </c>
      <c r="H7451" t="s">
        <v>6398</v>
      </c>
    </row>
    <row r="7452" spans="1:8" x14ac:dyDescent="0.2">
      <c r="A7452" t="s">
        <v>29</v>
      </c>
      <c r="B7452" t="s">
        <v>13</v>
      </c>
      <c r="C7452">
        <f>_xlfn.XLOOKUP(B7452,'2.1.trackMPD'!$R$7:$R$29,'2.1.trackMPD'!$T$7:$T$29)</f>
        <v>6</v>
      </c>
      <c r="D7452">
        <v>10</v>
      </c>
      <c r="E7452" t="s">
        <v>6400</v>
      </c>
      <c r="F7452" t="s">
        <v>110</v>
      </c>
      <c r="G7452" t="s">
        <v>124</v>
      </c>
      <c r="H7452" t="s">
        <v>6399</v>
      </c>
    </row>
    <row r="7453" spans="1:8" x14ac:dyDescent="0.2">
      <c r="A7453" t="s">
        <v>29</v>
      </c>
      <c r="B7453" t="s">
        <v>13</v>
      </c>
      <c r="C7453">
        <f>_xlfn.XLOOKUP(B7453,'2.1.trackMPD'!$R$7:$R$29,'2.1.trackMPD'!$T$7:$T$29)</f>
        <v>6</v>
      </c>
      <c r="D7453">
        <v>10</v>
      </c>
      <c r="E7453" t="s">
        <v>6400</v>
      </c>
      <c r="F7453" t="s">
        <v>110</v>
      </c>
      <c r="G7453" t="s">
        <v>140</v>
      </c>
      <c r="H7453" t="s">
        <v>6399</v>
      </c>
    </row>
    <row r="7454" spans="1:8" x14ac:dyDescent="0.2">
      <c r="A7454" t="s">
        <v>29</v>
      </c>
      <c r="B7454" t="s">
        <v>13</v>
      </c>
      <c r="C7454">
        <f>_xlfn.XLOOKUP(B7454,'2.1.trackMPD'!$R$7:$R$29,'2.1.trackMPD'!$T$7:$T$29)</f>
        <v>6</v>
      </c>
      <c r="D7454">
        <v>100</v>
      </c>
      <c r="E7454" t="s">
        <v>6400</v>
      </c>
      <c r="F7454" t="s">
        <v>110</v>
      </c>
      <c r="G7454" t="s">
        <v>124</v>
      </c>
      <c r="H7454" t="s">
        <v>6398</v>
      </c>
    </row>
    <row r="7455" spans="1:8" x14ac:dyDescent="0.2">
      <c r="A7455" t="s">
        <v>29</v>
      </c>
      <c r="B7455" t="s">
        <v>13</v>
      </c>
      <c r="C7455">
        <f>_xlfn.XLOOKUP(B7455,'2.1.trackMPD'!$R$7:$R$29,'2.1.trackMPD'!$T$7:$T$29)</f>
        <v>6</v>
      </c>
      <c r="D7455">
        <v>100</v>
      </c>
      <c r="E7455" t="s">
        <v>6400</v>
      </c>
      <c r="F7455" t="s">
        <v>110</v>
      </c>
      <c r="G7455" t="s">
        <v>140</v>
      </c>
      <c r="H7455" t="s">
        <v>6398</v>
      </c>
    </row>
    <row r="7456" spans="1:8" x14ac:dyDescent="0.2">
      <c r="A7456" t="s">
        <v>29</v>
      </c>
      <c r="B7456" t="s">
        <v>13</v>
      </c>
      <c r="C7456">
        <f>_xlfn.XLOOKUP(B7456,'2.1.trackMPD'!$R$7:$R$29,'2.1.trackMPD'!$T$7:$T$29)</f>
        <v>6</v>
      </c>
      <c r="D7456">
        <v>100</v>
      </c>
      <c r="E7456" t="s">
        <v>6400</v>
      </c>
      <c r="F7456" t="s">
        <v>111</v>
      </c>
      <c r="G7456" t="s">
        <v>124</v>
      </c>
      <c r="H7456" t="s">
        <v>6398</v>
      </c>
    </row>
    <row r="7457" spans="1:8" x14ac:dyDescent="0.2">
      <c r="A7457" t="s">
        <v>29</v>
      </c>
      <c r="B7457" t="s">
        <v>13</v>
      </c>
      <c r="C7457">
        <f>_xlfn.XLOOKUP(B7457,'2.1.trackMPD'!$R$7:$R$29,'2.1.trackMPD'!$T$7:$T$29)</f>
        <v>6</v>
      </c>
      <c r="D7457">
        <v>100</v>
      </c>
      <c r="E7457" t="s">
        <v>6400</v>
      </c>
      <c r="F7457" t="s">
        <v>111</v>
      </c>
      <c r="G7457" t="s">
        <v>140</v>
      </c>
      <c r="H7457" t="s">
        <v>6398</v>
      </c>
    </row>
    <row r="7458" spans="1:8" x14ac:dyDescent="0.2">
      <c r="A7458" t="s">
        <v>29</v>
      </c>
      <c r="B7458" t="s">
        <v>13</v>
      </c>
      <c r="C7458">
        <f>_xlfn.XLOOKUP(B7458,'2.1.trackMPD'!$R$7:$R$29,'2.1.trackMPD'!$T$7:$T$29)</f>
        <v>6</v>
      </c>
      <c r="D7458">
        <v>100</v>
      </c>
      <c r="E7458" t="s">
        <v>6400</v>
      </c>
      <c r="F7458" t="s">
        <v>110</v>
      </c>
      <c r="G7458" t="s">
        <v>124</v>
      </c>
      <c r="H7458" t="s">
        <v>6399</v>
      </c>
    </row>
    <row r="7459" spans="1:8" x14ac:dyDescent="0.2">
      <c r="A7459" t="s">
        <v>29</v>
      </c>
      <c r="B7459" t="s">
        <v>13</v>
      </c>
      <c r="C7459">
        <f>_xlfn.XLOOKUP(B7459,'2.1.trackMPD'!$R$7:$R$29,'2.1.trackMPD'!$T$7:$T$29)</f>
        <v>6</v>
      </c>
      <c r="D7459">
        <v>100</v>
      </c>
      <c r="E7459" t="s">
        <v>6400</v>
      </c>
      <c r="F7459" t="s">
        <v>110</v>
      </c>
      <c r="G7459" t="s">
        <v>140</v>
      </c>
      <c r="H7459" t="s">
        <v>6399</v>
      </c>
    </row>
    <row r="7460" spans="1:8" x14ac:dyDescent="0.2">
      <c r="A7460" t="s">
        <v>29</v>
      </c>
      <c r="B7460" t="s">
        <v>13</v>
      </c>
      <c r="C7460">
        <f>_xlfn.XLOOKUP(B7460,'2.1.trackMPD'!$R$7:$R$29,'2.1.trackMPD'!$T$7:$T$29)</f>
        <v>6</v>
      </c>
      <c r="D7460">
        <v>1000</v>
      </c>
      <c r="E7460" t="s">
        <v>6400</v>
      </c>
      <c r="F7460" t="s">
        <v>110</v>
      </c>
      <c r="G7460" t="s">
        <v>124</v>
      </c>
      <c r="H7460" t="s">
        <v>6398</v>
      </c>
    </row>
    <row r="7461" spans="1:8" x14ac:dyDescent="0.2">
      <c r="A7461" t="s">
        <v>29</v>
      </c>
      <c r="B7461" t="s">
        <v>13</v>
      </c>
      <c r="C7461">
        <f>_xlfn.XLOOKUP(B7461,'2.1.trackMPD'!$R$7:$R$29,'2.1.trackMPD'!$T$7:$T$29)</f>
        <v>6</v>
      </c>
      <c r="D7461">
        <v>1000</v>
      </c>
      <c r="E7461" t="s">
        <v>6400</v>
      </c>
      <c r="F7461" t="s">
        <v>110</v>
      </c>
      <c r="G7461" t="s">
        <v>140</v>
      </c>
      <c r="H7461" t="s">
        <v>6398</v>
      </c>
    </row>
    <row r="7462" spans="1:8" x14ac:dyDescent="0.2">
      <c r="A7462" t="s">
        <v>29</v>
      </c>
      <c r="B7462" t="s">
        <v>13</v>
      </c>
      <c r="C7462">
        <f>_xlfn.XLOOKUP(B7462,'2.1.trackMPD'!$R$7:$R$29,'2.1.trackMPD'!$T$7:$T$29)</f>
        <v>6</v>
      </c>
      <c r="D7462">
        <v>1000</v>
      </c>
      <c r="E7462" t="s">
        <v>6400</v>
      </c>
      <c r="F7462" t="s">
        <v>111</v>
      </c>
      <c r="G7462" t="s">
        <v>124</v>
      </c>
      <c r="H7462" t="s">
        <v>6398</v>
      </c>
    </row>
    <row r="7463" spans="1:8" x14ac:dyDescent="0.2">
      <c r="A7463" t="s">
        <v>29</v>
      </c>
      <c r="B7463" t="s">
        <v>13</v>
      </c>
      <c r="C7463">
        <f>_xlfn.XLOOKUP(B7463,'2.1.trackMPD'!$R$7:$R$29,'2.1.trackMPD'!$T$7:$T$29)</f>
        <v>6</v>
      </c>
      <c r="D7463">
        <v>1000</v>
      </c>
      <c r="E7463" t="s">
        <v>6400</v>
      </c>
      <c r="F7463" t="s">
        <v>111</v>
      </c>
      <c r="G7463" t="s">
        <v>140</v>
      </c>
      <c r="H7463" t="s">
        <v>6398</v>
      </c>
    </row>
    <row r="7464" spans="1:8" x14ac:dyDescent="0.2">
      <c r="A7464" t="s">
        <v>29</v>
      </c>
      <c r="B7464" t="s">
        <v>13</v>
      </c>
      <c r="C7464">
        <f>_xlfn.XLOOKUP(B7464,'2.1.trackMPD'!$R$7:$R$29,'2.1.trackMPD'!$T$7:$T$29)</f>
        <v>6</v>
      </c>
      <c r="D7464">
        <v>1000</v>
      </c>
      <c r="E7464" t="s">
        <v>6400</v>
      </c>
      <c r="F7464" t="s">
        <v>110</v>
      </c>
      <c r="G7464" t="s">
        <v>124</v>
      </c>
      <c r="H7464" t="s">
        <v>6399</v>
      </c>
    </row>
    <row r="7465" spans="1:8" x14ac:dyDescent="0.2">
      <c r="A7465" t="s">
        <v>29</v>
      </c>
      <c r="B7465" t="s">
        <v>13</v>
      </c>
      <c r="C7465">
        <f>_xlfn.XLOOKUP(B7465,'2.1.trackMPD'!$R$7:$R$29,'2.1.trackMPD'!$T$7:$T$29)</f>
        <v>6</v>
      </c>
      <c r="D7465">
        <v>1000</v>
      </c>
      <c r="E7465" t="s">
        <v>6400</v>
      </c>
      <c r="F7465" t="s">
        <v>110</v>
      </c>
      <c r="G7465" t="s">
        <v>140</v>
      </c>
      <c r="H7465" t="s">
        <v>6399</v>
      </c>
    </row>
    <row r="7466" spans="1:8" x14ac:dyDescent="0.2">
      <c r="A7466" t="s">
        <v>29</v>
      </c>
      <c r="B7466" t="s">
        <v>13</v>
      </c>
      <c r="C7466">
        <f>_xlfn.XLOOKUP(B7466,'2.1.trackMPD'!$R$7:$R$29,'2.1.trackMPD'!$T$7:$T$29)</f>
        <v>6</v>
      </c>
      <c r="D7466">
        <v>5000</v>
      </c>
      <c r="E7466" t="s">
        <v>6400</v>
      </c>
      <c r="F7466" t="s">
        <v>110</v>
      </c>
      <c r="G7466" t="s">
        <v>124</v>
      </c>
      <c r="H7466" t="s">
        <v>6398</v>
      </c>
    </row>
    <row r="7467" spans="1:8" x14ac:dyDescent="0.2">
      <c r="A7467" t="s">
        <v>29</v>
      </c>
      <c r="B7467" t="s">
        <v>13</v>
      </c>
      <c r="C7467">
        <f>_xlfn.XLOOKUP(B7467,'2.1.trackMPD'!$R$7:$R$29,'2.1.trackMPD'!$T$7:$T$29)</f>
        <v>6</v>
      </c>
      <c r="D7467">
        <v>5000</v>
      </c>
      <c r="E7467" t="s">
        <v>6400</v>
      </c>
      <c r="F7467" t="s">
        <v>110</v>
      </c>
      <c r="G7467" t="s">
        <v>140</v>
      </c>
      <c r="H7467" t="s">
        <v>6398</v>
      </c>
    </row>
    <row r="7468" spans="1:8" x14ac:dyDescent="0.2">
      <c r="A7468" t="s">
        <v>29</v>
      </c>
      <c r="B7468" t="s">
        <v>13</v>
      </c>
      <c r="C7468">
        <f>_xlfn.XLOOKUP(B7468,'2.1.trackMPD'!$R$7:$R$29,'2.1.trackMPD'!$T$7:$T$29)</f>
        <v>6</v>
      </c>
      <c r="D7468">
        <v>5000</v>
      </c>
      <c r="E7468" t="s">
        <v>6400</v>
      </c>
      <c r="F7468" t="s">
        <v>111</v>
      </c>
      <c r="G7468" t="s">
        <v>124</v>
      </c>
      <c r="H7468" t="s">
        <v>6398</v>
      </c>
    </row>
    <row r="7469" spans="1:8" x14ac:dyDescent="0.2">
      <c r="A7469" t="s">
        <v>29</v>
      </c>
      <c r="B7469" t="s">
        <v>13</v>
      </c>
      <c r="C7469">
        <f>_xlfn.XLOOKUP(B7469,'2.1.trackMPD'!$R$7:$R$29,'2.1.trackMPD'!$T$7:$T$29)</f>
        <v>6</v>
      </c>
      <c r="D7469">
        <v>5000</v>
      </c>
      <c r="E7469" t="s">
        <v>6400</v>
      </c>
      <c r="F7469" t="s">
        <v>111</v>
      </c>
      <c r="G7469" t="s">
        <v>140</v>
      </c>
      <c r="H7469" t="s">
        <v>6398</v>
      </c>
    </row>
    <row r="7470" spans="1:8" x14ac:dyDescent="0.2">
      <c r="A7470" t="s">
        <v>29</v>
      </c>
      <c r="B7470" t="s">
        <v>13</v>
      </c>
      <c r="C7470">
        <f>_xlfn.XLOOKUP(B7470,'2.1.trackMPD'!$R$7:$R$29,'2.1.trackMPD'!$T$7:$T$29)</f>
        <v>6</v>
      </c>
      <c r="D7470">
        <v>5000</v>
      </c>
      <c r="E7470" t="s">
        <v>6400</v>
      </c>
      <c r="F7470" t="s">
        <v>110</v>
      </c>
      <c r="G7470" t="s">
        <v>124</v>
      </c>
      <c r="H7470" t="s">
        <v>6399</v>
      </c>
    </row>
    <row r="7471" spans="1:8" x14ac:dyDescent="0.2">
      <c r="A7471" t="s">
        <v>29</v>
      </c>
      <c r="B7471" t="s">
        <v>13</v>
      </c>
      <c r="C7471">
        <f>_xlfn.XLOOKUP(B7471,'2.1.trackMPD'!$R$7:$R$29,'2.1.trackMPD'!$T$7:$T$29)</f>
        <v>6</v>
      </c>
      <c r="D7471">
        <v>5000</v>
      </c>
      <c r="E7471" t="s">
        <v>6400</v>
      </c>
      <c r="F7471" t="s">
        <v>110</v>
      </c>
      <c r="G7471" t="s">
        <v>140</v>
      </c>
      <c r="H7471" t="s">
        <v>6399</v>
      </c>
    </row>
    <row r="7472" spans="1:8" x14ac:dyDescent="0.2">
      <c r="A7472" t="s">
        <v>29</v>
      </c>
      <c r="B7472" t="s">
        <v>13</v>
      </c>
      <c r="C7472">
        <f>_xlfn.XLOOKUP(B7472,'2.1.trackMPD'!$R$7:$R$29,'2.1.trackMPD'!$T$7:$T$29)</f>
        <v>6</v>
      </c>
      <c r="D7472">
        <v>1</v>
      </c>
      <c r="E7472" t="s">
        <v>6401</v>
      </c>
      <c r="F7472" t="s">
        <v>110</v>
      </c>
      <c r="G7472" t="s">
        <v>124</v>
      </c>
      <c r="H7472" t="s">
        <v>6398</v>
      </c>
    </row>
    <row r="7473" spans="1:8" x14ac:dyDescent="0.2">
      <c r="A7473" t="s">
        <v>29</v>
      </c>
      <c r="B7473" t="s">
        <v>13</v>
      </c>
      <c r="C7473">
        <f>_xlfn.XLOOKUP(B7473,'2.1.trackMPD'!$R$7:$R$29,'2.1.trackMPD'!$T$7:$T$29)</f>
        <v>6</v>
      </c>
      <c r="D7473">
        <v>1</v>
      </c>
      <c r="E7473" t="s">
        <v>6401</v>
      </c>
      <c r="F7473" t="s">
        <v>110</v>
      </c>
      <c r="G7473" t="s">
        <v>140</v>
      </c>
      <c r="H7473" t="s">
        <v>6398</v>
      </c>
    </row>
    <row r="7474" spans="1:8" x14ac:dyDescent="0.2">
      <c r="A7474" t="s">
        <v>29</v>
      </c>
      <c r="B7474" t="s">
        <v>13</v>
      </c>
      <c r="C7474">
        <f>_xlfn.XLOOKUP(B7474,'2.1.trackMPD'!$R$7:$R$29,'2.1.trackMPD'!$T$7:$T$29)</f>
        <v>6</v>
      </c>
      <c r="D7474">
        <v>1</v>
      </c>
      <c r="E7474" t="s">
        <v>6401</v>
      </c>
      <c r="F7474" t="s">
        <v>111</v>
      </c>
      <c r="G7474" t="s">
        <v>124</v>
      </c>
      <c r="H7474" t="s">
        <v>6398</v>
      </c>
    </row>
    <row r="7475" spans="1:8" x14ac:dyDescent="0.2">
      <c r="A7475" t="s">
        <v>29</v>
      </c>
      <c r="B7475" t="s">
        <v>13</v>
      </c>
      <c r="C7475">
        <f>_xlfn.XLOOKUP(B7475,'2.1.trackMPD'!$R$7:$R$29,'2.1.trackMPD'!$T$7:$T$29)</f>
        <v>6</v>
      </c>
      <c r="D7475">
        <v>1</v>
      </c>
      <c r="E7475" t="s">
        <v>6401</v>
      </c>
      <c r="F7475" t="s">
        <v>111</v>
      </c>
      <c r="G7475" t="s">
        <v>140</v>
      </c>
      <c r="H7475" t="s">
        <v>6398</v>
      </c>
    </row>
    <row r="7476" spans="1:8" x14ac:dyDescent="0.2">
      <c r="A7476" t="s">
        <v>29</v>
      </c>
      <c r="B7476" t="s">
        <v>13</v>
      </c>
      <c r="C7476">
        <f>_xlfn.XLOOKUP(B7476,'2.1.trackMPD'!$R$7:$R$29,'2.1.trackMPD'!$T$7:$T$29)</f>
        <v>6</v>
      </c>
      <c r="D7476">
        <v>1</v>
      </c>
      <c r="E7476" t="s">
        <v>6401</v>
      </c>
      <c r="F7476" t="s">
        <v>110</v>
      </c>
      <c r="G7476" t="s">
        <v>124</v>
      </c>
      <c r="H7476" t="s">
        <v>6399</v>
      </c>
    </row>
    <row r="7477" spans="1:8" x14ac:dyDescent="0.2">
      <c r="A7477" t="s">
        <v>29</v>
      </c>
      <c r="B7477" t="s">
        <v>13</v>
      </c>
      <c r="C7477">
        <f>_xlfn.XLOOKUP(B7477,'2.1.trackMPD'!$R$7:$R$29,'2.1.trackMPD'!$T$7:$T$29)</f>
        <v>6</v>
      </c>
      <c r="D7477">
        <v>1</v>
      </c>
      <c r="E7477" t="s">
        <v>6401</v>
      </c>
      <c r="F7477" t="s">
        <v>110</v>
      </c>
      <c r="G7477" t="s">
        <v>140</v>
      </c>
      <c r="H7477" t="s">
        <v>6399</v>
      </c>
    </row>
    <row r="7478" spans="1:8" x14ac:dyDescent="0.2">
      <c r="A7478" t="s">
        <v>29</v>
      </c>
      <c r="B7478" t="s">
        <v>13</v>
      </c>
      <c r="C7478">
        <f>_xlfn.XLOOKUP(B7478,'2.1.trackMPD'!$R$7:$R$29,'2.1.trackMPD'!$T$7:$T$29)</f>
        <v>6</v>
      </c>
      <c r="D7478">
        <v>10</v>
      </c>
      <c r="E7478" t="s">
        <v>6401</v>
      </c>
      <c r="F7478" t="s">
        <v>110</v>
      </c>
      <c r="G7478" t="s">
        <v>124</v>
      </c>
      <c r="H7478" t="s">
        <v>6398</v>
      </c>
    </row>
    <row r="7479" spans="1:8" x14ac:dyDescent="0.2">
      <c r="A7479" t="s">
        <v>29</v>
      </c>
      <c r="B7479" t="s">
        <v>13</v>
      </c>
      <c r="C7479">
        <f>_xlfn.XLOOKUP(B7479,'2.1.trackMPD'!$R$7:$R$29,'2.1.trackMPD'!$T$7:$T$29)</f>
        <v>6</v>
      </c>
      <c r="D7479">
        <v>10</v>
      </c>
      <c r="E7479" t="s">
        <v>6401</v>
      </c>
      <c r="F7479" t="s">
        <v>110</v>
      </c>
      <c r="G7479" t="s">
        <v>140</v>
      </c>
      <c r="H7479" t="s">
        <v>6398</v>
      </c>
    </row>
    <row r="7480" spans="1:8" x14ac:dyDescent="0.2">
      <c r="A7480" t="s">
        <v>29</v>
      </c>
      <c r="B7480" t="s">
        <v>13</v>
      </c>
      <c r="C7480">
        <f>_xlfn.XLOOKUP(B7480,'2.1.trackMPD'!$R$7:$R$29,'2.1.trackMPD'!$T$7:$T$29)</f>
        <v>6</v>
      </c>
      <c r="D7480">
        <v>10</v>
      </c>
      <c r="E7480" t="s">
        <v>6401</v>
      </c>
      <c r="F7480" t="s">
        <v>111</v>
      </c>
      <c r="G7480" t="s">
        <v>124</v>
      </c>
      <c r="H7480" t="s">
        <v>6398</v>
      </c>
    </row>
    <row r="7481" spans="1:8" x14ac:dyDescent="0.2">
      <c r="A7481" t="s">
        <v>29</v>
      </c>
      <c r="B7481" t="s">
        <v>13</v>
      </c>
      <c r="C7481">
        <f>_xlfn.XLOOKUP(B7481,'2.1.trackMPD'!$R$7:$R$29,'2.1.trackMPD'!$T$7:$T$29)</f>
        <v>6</v>
      </c>
      <c r="D7481">
        <v>10</v>
      </c>
      <c r="E7481" t="s">
        <v>6401</v>
      </c>
      <c r="F7481" t="s">
        <v>111</v>
      </c>
      <c r="G7481" t="s">
        <v>140</v>
      </c>
      <c r="H7481" t="s">
        <v>6398</v>
      </c>
    </row>
    <row r="7482" spans="1:8" x14ac:dyDescent="0.2">
      <c r="A7482" t="s">
        <v>29</v>
      </c>
      <c r="B7482" t="s">
        <v>13</v>
      </c>
      <c r="C7482">
        <f>_xlfn.XLOOKUP(B7482,'2.1.trackMPD'!$R$7:$R$29,'2.1.trackMPD'!$T$7:$T$29)</f>
        <v>6</v>
      </c>
      <c r="D7482">
        <v>10</v>
      </c>
      <c r="E7482" t="s">
        <v>6401</v>
      </c>
      <c r="F7482" t="s">
        <v>110</v>
      </c>
      <c r="G7482" t="s">
        <v>124</v>
      </c>
      <c r="H7482" t="s">
        <v>6399</v>
      </c>
    </row>
    <row r="7483" spans="1:8" x14ac:dyDescent="0.2">
      <c r="A7483" t="s">
        <v>29</v>
      </c>
      <c r="B7483" t="s">
        <v>13</v>
      </c>
      <c r="C7483">
        <f>_xlfn.XLOOKUP(B7483,'2.1.trackMPD'!$R$7:$R$29,'2.1.trackMPD'!$T$7:$T$29)</f>
        <v>6</v>
      </c>
      <c r="D7483">
        <v>10</v>
      </c>
      <c r="E7483" t="s">
        <v>6401</v>
      </c>
      <c r="F7483" t="s">
        <v>110</v>
      </c>
      <c r="G7483" t="s">
        <v>140</v>
      </c>
      <c r="H7483" t="s">
        <v>6399</v>
      </c>
    </row>
    <row r="7484" spans="1:8" x14ac:dyDescent="0.2">
      <c r="A7484" t="s">
        <v>29</v>
      </c>
      <c r="B7484" t="s">
        <v>13</v>
      </c>
      <c r="C7484">
        <f>_xlfn.XLOOKUP(B7484,'2.1.trackMPD'!$R$7:$R$29,'2.1.trackMPD'!$T$7:$T$29)</f>
        <v>6</v>
      </c>
      <c r="D7484">
        <v>100</v>
      </c>
      <c r="E7484" t="s">
        <v>6401</v>
      </c>
      <c r="F7484" t="s">
        <v>110</v>
      </c>
      <c r="G7484" t="s">
        <v>124</v>
      </c>
      <c r="H7484" t="s">
        <v>6398</v>
      </c>
    </row>
    <row r="7485" spans="1:8" x14ac:dyDescent="0.2">
      <c r="A7485" t="s">
        <v>29</v>
      </c>
      <c r="B7485" t="s">
        <v>13</v>
      </c>
      <c r="C7485">
        <f>_xlfn.XLOOKUP(B7485,'2.1.trackMPD'!$R$7:$R$29,'2.1.trackMPD'!$T$7:$T$29)</f>
        <v>6</v>
      </c>
      <c r="D7485">
        <v>100</v>
      </c>
      <c r="E7485" t="s">
        <v>6401</v>
      </c>
      <c r="F7485" t="s">
        <v>110</v>
      </c>
      <c r="G7485" t="s">
        <v>140</v>
      </c>
      <c r="H7485" t="s">
        <v>6398</v>
      </c>
    </row>
    <row r="7486" spans="1:8" x14ac:dyDescent="0.2">
      <c r="A7486" t="s">
        <v>29</v>
      </c>
      <c r="B7486" t="s">
        <v>13</v>
      </c>
      <c r="C7486">
        <f>_xlfn.XLOOKUP(B7486,'2.1.trackMPD'!$R$7:$R$29,'2.1.trackMPD'!$T$7:$T$29)</f>
        <v>6</v>
      </c>
      <c r="D7486">
        <v>100</v>
      </c>
      <c r="E7486" t="s">
        <v>6401</v>
      </c>
      <c r="F7486" t="s">
        <v>111</v>
      </c>
      <c r="G7486" t="s">
        <v>124</v>
      </c>
      <c r="H7486" t="s">
        <v>6398</v>
      </c>
    </row>
    <row r="7487" spans="1:8" x14ac:dyDescent="0.2">
      <c r="A7487" t="s">
        <v>29</v>
      </c>
      <c r="B7487" t="s">
        <v>13</v>
      </c>
      <c r="C7487">
        <f>_xlfn.XLOOKUP(B7487,'2.1.trackMPD'!$R$7:$R$29,'2.1.trackMPD'!$T$7:$T$29)</f>
        <v>6</v>
      </c>
      <c r="D7487">
        <v>100</v>
      </c>
      <c r="E7487" t="s">
        <v>6401</v>
      </c>
      <c r="F7487" t="s">
        <v>111</v>
      </c>
      <c r="G7487" t="s">
        <v>140</v>
      </c>
      <c r="H7487" t="s">
        <v>6398</v>
      </c>
    </row>
    <row r="7488" spans="1:8" x14ac:dyDescent="0.2">
      <c r="A7488" t="s">
        <v>29</v>
      </c>
      <c r="B7488" t="s">
        <v>13</v>
      </c>
      <c r="C7488">
        <f>_xlfn.XLOOKUP(B7488,'2.1.trackMPD'!$R$7:$R$29,'2.1.trackMPD'!$T$7:$T$29)</f>
        <v>6</v>
      </c>
      <c r="D7488">
        <v>100</v>
      </c>
      <c r="E7488" t="s">
        <v>6401</v>
      </c>
      <c r="F7488" t="s">
        <v>110</v>
      </c>
      <c r="G7488" t="s">
        <v>124</v>
      </c>
      <c r="H7488" t="s">
        <v>6399</v>
      </c>
    </row>
    <row r="7489" spans="1:8" x14ac:dyDescent="0.2">
      <c r="A7489" t="s">
        <v>29</v>
      </c>
      <c r="B7489" t="s">
        <v>13</v>
      </c>
      <c r="C7489">
        <f>_xlfn.XLOOKUP(B7489,'2.1.trackMPD'!$R$7:$R$29,'2.1.trackMPD'!$T$7:$T$29)</f>
        <v>6</v>
      </c>
      <c r="D7489">
        <v>100</v>
      </c>
      <c r="E7489" t="s">
        <v>6401</v>
      </c>
      <c r="F7489" t="s">
        <v>110</v>
      </c>
      <c r="G7489" t="s">
        <v>140</v>
      </c>
      <c r="H7489" t="s">
        <v>6399</v>
      </c>
    </row>
    <row r="7490" spans="1:8" x14ac:dyDescent="0.2">
      <c r="A7490" t="s">
        <v>29</v>
      </c>
      <c r="B7490" t="s">
        <v>2</v>
      </c>
      <c r="C7490">
        <f>_xlfn.XLOOKUP(B7490,'2.1.trackMPD'!$R$7:$R$29,'2.1.trackMPD'!$T$7:$T$29)</f>
        <v>6</v>
      </c>
      <c r="D7490">
        <v>1</v>
      </c>
      <c r="E7490" t="s">
        <v>6396</v>
      </c>
      <c r="F7490" t="s">
        <v>110</v>
      </c>
      <c r="G7490" t="s">
        <v>124</v>
      </c>
      <c r="H7490" t="s">
        <v>6398</v>
      </c>
    </row>
    <row r="7491" spans="1:8" x14ac:dyDescent="0.2">
      <c r="A7491" t="s">
        <v>29</v>
      </c>
      <c r="B7491" t="s">
        <v>2</v>
      </c>
      <c r="C7491">
        <f>_xlfn.XLOOKUP(B7491,'2.1.trackMPD'!$R$7:$R$29,'2.1.trackMPD'!$T$7:$T$29)</f>
        <v>6</v>
      </c>
      <c r="D7491">
        <v>1</v>
      </c>
      <c r="E7491" t="s">
        <v>6396</v>
      </c>
      <c r="F7491" t="s">
        <v>110</v>
      </c>
      <c r="G7491" t="s">
        <v>140</v>
      </c>
      <c r="H7491" t="s">
        <v>6398</v>
      </c>
    </row>
    <row r="7492" spans="1:8" x14ac:dyDescent="0.2">
      <c r="A7492" t="s">
        <v>29</v>
      </c>
      <c r="B7492" t="s">
        <v>2</v>
      </c>
      <c r="C7492">
        <f>_xlfn.XLOOKUP(B7492,'2.1.trackMPD'!$R$7:$R$29,'2.1.trackMPD'!$T$7:$T$29)</f>
        <v>6</v>
      </c>
      <c r="D7492">
        <v>1</v>
      </c>
      <c r="E7492" t="s">
        <v>6396</v>
      </c>
      <c r="F7492" t="s">
        <v>111</v>
      </c>
      <c r="G7492" t="s">
        <v>124</v>
      </c>
      <c r="H7492" t="s">
        <v>6398</v>
      </c>
    </row>
    <row r="7493" spans="1:8" x14ac:dyDescent="0.2">
      <c r="A7493" t="s">
        <v>29</v>
      </c>
      <c r="B7493" t="s">
        <v>2</v>
      </c>
      <c r="C7493">
        <f>_xlfn.XLOOKUP(B7493,'2.1.trackMPD'!$R$7:$R$29,'2.1.trackMPD'!$T$7:$T$29)</f>
        <v>6</v>
      </c>
      <c r="D7493">
        <v>1</v>
      </c>
      <c r="E7493" t="s">
        <v>6396</v>
      </c>
      <c r="F7493" t="s">
        <v>111</v>
      </c>
      <c r="G7493" t="s">
        <v>140</v>
      </c>
      <c r="H7493" t="s">
        <v>6398</v>
      </c>
    </row>
    <row r="7494" spans="1:8" x14ac:dyDescent="0.2">
      <c r="A7494" t="s">
        <v>29</v>
      </c>
      <c r="B7494" t="s">
        <v>2</v>
      </c>
      <c r="C7494">
        <f>_xlfn.XLOOKUP(B7494,'2.1.trackMPD'!$R$7:$R$29,'2.1.trackMPD'!$T$7:$T$29)</f>
        <v>6</v>
      </c>
      <c r="D7494">
        <v>1</v>
      </c>
      <c r="E7494" t="s">
        <v>6396</v>
      </c>
      <c r="F7494" t="s">
        <v>110</v>
      </c>
      <c r="G7494" t="s">
        <v>124</v>
      </c>
      <c r="H7494" t="s">
        <v>6399</v>
      </c>
    </row>
    <row r="7495" spans="1:8" x14ac:dyDescent="0.2">
      <c r="A7495" t="s">
        <v>29</v>
      </c>
      <c r="B7495" t="s">
        <v>2</v>
      </c>
      <c r="C7495">
        <f>_xlfn.XLOOKUP(B7495,'2.1.trackMPD'!$R$7:$R$29,'2.1.trackMPD'!$T$7:$T$29)</f>
        <v>6</v>
      </c>
      <c r="D7495">
        <v>1</v>
      </c>
      <c r="E7495" t="s">
        <v>6396</v>
      </c>
      <c r="F7495" t="s">
        <v>110</v>
      </c>
      <c r="G7495" t="s">
        <v>140</v>
      </c>
      <c r="H7495" t="s">
        <v>6399</v>
      </c>
    </row>
    <row r="7496" spans="1:8" x14ac:dyDescent="0.2">
      <c r="A7496" t="s">
        <v>29</v>
      </c>
      <c r="B7496" t="s">
        <v>2</v>
      </c>
      <c r="C7496">
        <f>_xlfn.XLOOKUP(B7496,'2.1.trackMPD'!$R$7:$R$29,'2.1.trackMPD'!$T$7:$T$29)</f>
        <v>6</v>
      </c>
      <c r="D7496">
        <v>10</v>
      </c>
      <c r="E7496" t="s">
        <v>6396</v>
      </c>
      <c r="F7496" t="s">
        <v>110</v>
      </c>
      <c r="G7496" t="s">
        <v>124</v>
      </c>
      <c r="H7496" t="s">
        <v>6398</v>
      </c>
    </row>
    <row r="7497" spans="1:8" x14ac:dyDescent="0.2">
      <c r="A7497" t="s">
        <v>29</v>
      </c>
      <c r="B7497" t="s">
        <v>2</v>
      </c>
      <c r="C7497">
        <f>_xlfn.XLOOKUP(B7497,'2.1.trackMPD'!$R$7:$R$29,'2.1.trackMPD'!$T$7:$T$29)</f>
        <v>6</v>
      </c>
      <c r="D7497">
        <v>10</v>
      </c>
      <c r="E7497" t="s">
        <v>6396</v>
      </c>
      <c r="F7497" t="s">
        <v>110</v>
      </c>
      <c r="G7497" t="s">
        <v>140</v>
      </c>
      <c r="H7497" t="s">
        <v>6398</v>
      </c>
    </row>
    <row r="7498" spans="1:8" x14ac:dyDescent="0.2">
      <c r="A7498" t="s">
        <v>29</v>
      </c>
      <c r="B7498" t="s">
        <v>2</v>
      </c>
      <c r="C7498">
        <f>_xlfn.XLOOKUP(B7498,'2.1.trackMPD'!$R$7:$R$29,'2.1.trackMPD'!$T$7:$T$29)</f>
        <v>6</v>
      </c>
      <c r="D7498">
        <v>10</v>
      </c>
      <c r="E7498" t="s">
        <v>6396</v>
      </c>
      <c r="F7498" t="s">
        <v>111</v>
      </c>
      <c r="G7498" t="s">
        <v>124</v>
      </c>
      <c r="H7498" t="s">
        <v>6398</v>
      </c>
    </row>
    <row r="7499" spans="1:8" x14ac:dyDescent="0.2">
      <c r="A7499" t="s">
        <v>29</v>
      </c>
      <c r="B7499" t="s">
        <v>2</v>
      </c>
      <c r="C7499">
        <f>_xlfn.XLOOKUP(B7499,'2.1.trackMPD'!$R$7:$R$29,'2.1.trackMPD'!$T$7:$T$29)</f>
        <v>6</v>
      </c>
      <c r="D7499">
        <v>10</v>
      </c>
      <c r="E7499" t="s">
        <v>6396</v>
      </c>
      <c r="F7499" t="s">
        <v>111</v>
      </c>
      <c r="G7499" t="s">
        <v>140</v>
      </c>
      <c r="H7499" t="s">
        <v>6398</v>
      </c>
    </row>
    <row r="7500" spans="1:8" x14ac:dyDescent="0.2">
      <c r="A7500" t="s">
        <v>29</v>
      </c>
      <c r="B7500" t="s">
        <v>2</v>
      </c>
      <c r="C7500">
        <f>_xlfn.XLOOKUP(B7500,'2.1.trackMPD'!$R$7:$R$29,'2.1.trackMPD'!$T$7:$T$29)</f>
        <v>6</v>
      </c>
      <c r="D7500">
        <v>10</v>
      </c>
      <c r="E7500" t="s">
        <v>6396</v>
      </c>
      <c r="F7500" t="s">
        <v>110</v>
      </c>
      <c r="G7500" t="s">
        <v>124</v>
      </c>
      <c r="H7500" t="s">
        <v>6399</v>
      </c>
    </row>
    <row r="7501" spans="1:8" x14ac:dyDescent="0.2">
      <c r="A7501" t="s">
        <v>29</v>
      </c>
      <c r="B7501" t="s">
        <v>2</v>
      </c>
      <c r="C7501">
        <f>_xlfn.XLOOKUP(B7501,'2.1.trackMPD'!$R$7:$R$29,'2.1.trackMPD'!$T$7:$T$29)</f>
        <v>6</v>
      </c>
      <c r="D7501">
        <v>10</v>
      </c>
      <c r="E7501" t="s">
        <v>6396</v>
      </c>
      <c r="F7501" t="s">
        <v>110</v>
      </c>
      <c r="G7501" t="s">
        <v>140</v>
      </c>
      <c r="H7501" t="s">
        <v>6399</v>
      </c>
    </row>
    <row r="7502" spans="1:8" x14ac:dyDescent="0.2">
      <c r="A7502" t="s">
        <v>29</v>
      </c>
      <c r="B7502" t="s">
        <v>2</v>
      </c>
      <c r="C7502">
        <f>_xlfn.XLOOKUP(B7502,'2.1.trackMPD'!$R$7:$R$29,'2.1.trackMPD'!$T$7:$T$29)</f>
        <v>6</v>
      </c>
      <c r="D7502">
        <v>100</v>
      </c>
      <c r="E7502" t="s">
        <v>6396</v>
      </c>
      <c r="F7502" t="s">
        <v>110</v>
      </c>
      <c r="G7502" t="s">
        <v>124</v>
      </c>
      <c r="H7502" t="s">
        <v>6398</v>
      </c>
    </row>
    <row r="7503" spans="1:8" x14ac:dyDescent="0.2">
      <c r="A7503" t="s">
        <v>29</v>
      </c>
      <c r="B7503" t="s">
        <v>2</v>
      </c>
      <c r="C7503">
        <f>_xlfn.XLOOKUP(B7503,'2.1.trackMPD'!$R$7:$R$29,'2.1.trackMPD'!$T$7:$T$29)</f>
        <v>6</v>
      </c>
      <c r="D7503">
        <v>100</v>
      </c>
      <c r="E7503" t="s">
        <v>6396</v>
      </c>
      <c r="F7503" t="s">
        <v>110</v>
      </c>
      <c r="G7503" t="s">
        <v>140</v>
      </c>
      <c r="H7503" t="s">
        <v>6398</v>
      </c>
    </row>
    <row r="7504" spans="1:8" x14ac:dyDescent="0.2">
      <c r="A7504" t="s">
        <v>29</v>
      </c>
      <c r="B7504" t="s">
        <v>2</v>
      </c>
      <c r="C7504">
        <f>_xlfn.XLOOKUP(B7504,'2.1.trackMPD'!$R$7:$R$29,'2.1.trackMPD'!$T$7:$T$29)</f>
        <v>6</v>
      </c>
      <c r="D7504">
        <v>100</v>
      </c>
      <c r="E7504" t="s">
        <v>6396</v>
      </c>
      <c r="F7504" t="s">
        <v>111</v>
      </c>
      <c r="G7504" t="s">
        <v>124</v>
      </c>
      <c r="H7504" t="s">
        <v>6398</v>
      </c>
    </row>
    <row r="7505" spans="1:8" x14ac:dyDescent="0.2">
      <c r="A7505" t="s">
        <v>29</v>
      </c>
      <c r="B7505" t="s">
        <v>2</v>
      </c>
      <c r="C7505">
        <f>_xlfn.XLOOKUP(B7505,'2.1.trackMPD'!$R$7:$R$29,'2.1.trackMPD'!$T$7:$T$29)</f>
        <v>6</v>
      </c>
      <c r="D7505">
        <v>100</v>
      </c>
      <c r="E7505" t="s">
        <v>6396</v>
      </c>
      <c r="F7505" t="s">
        <v>111</v>
      </c>
      <c r="G7505" t="s">
        <v>140</v>
      </c>
      <c r="H7505" t="s">
        <v>6398</v>
      </c>
    </row>
    <row r="7506" spans="1:8" x14ac:dyDescent="0.2">
      <c r="A7506" t="s">
        <v>29</v>
      </c>
      <c r="B7506" t="s">
        <v>2</v>
      </c>
      <c r="C7506">
        <f>_xlfn.XLOOKUP(B7506,'2.1.trackMPD'!$R$7:$R$29,'2.1.trackMPD'!$T$7:$T$29)</f>
        <v>6</v>
      </c>
      <c r="D7506">
        <v>100</v>
      </c>
      <c r="E7506" t="s">
        <v>6396</v>
      </c>
      <c r="F7506" t="s">
        <v>110</v>
      </c>
      <c r="G7506" t="s">
        <v>124</v>
      </c>
      <c r="H7506" t="s">
        <v>6399</v>
      </c>
    </row>
    <row r="7507" spans="1:8" x14ac:dyDescent="0.2">
      <c r="A7507" t="s">
        <v>29</v>
      </c>
      <c r="B7507" t="s">
        <v>2</v>
      </c>
      <c r="C7507">
        <f>_xlfn.XLOOKUP(B7507,'2.1.trackMPD'!$R$7:$R$29,'2.1.trackMPD'!$T$7:$T$29)</f>
        <v>6</v>
      </c>
      <c r="D7507">
        <v>100</v>
      </c>
      <c r="E7507" t="s">
        <v>6396</v>
      </c>
      <c r="F7507" t="s">
        <v>110</v>
      </c>
      <c r="G7507" t="s">
        <v>140</v>
      </c>
      <c r="H7507" t="s">
        <v>6399</v>
      </c>
    </row>
    <row r="7508" spans="1:8" x14ac:dyDescent="0.2">
      <c r="A7508" t="s">
        <v>29</v>
      </c>
      <c r="B7508" t="s">
        <v>2</v>
      </c>
      <c r="C7508">
        <f>_xlfn.XLOOKUP(B7508,'2.1.trackMPD'!$R$7:$R$29,'2.1.trackMPD'!$T$7:$T$29)</f>
        <v>6</v>
      </c>
      <c r="D7508">
        <v>1000</v>
      </c>
      <c r="E7508" t="s">
        <v>6396</v>
      </c>
      <c r="F7508" t="s">
        <v>110</v>
      </c>
      <c r="G7508" t="s">
        <v>124</v>
      </c>
      <c r="H7508" t="s">
        <v>6398</v>
      </c>
    </row>
    <row r="7509" spans="1:8" x14ac:dyDescent="0.2">
      <c r="A7509" t="s">
        <v>29</v>
      </c>
      <c r="B7509" t="s">
        <v>2</v>
      </c>
      <c r="C7509">
        <f>_xlfn.XLOOKUP(B7509,'2.1.trackMPD'!$R$7:$R$29,'2.1.trackMPD'!$T$7:$T$29)</f>
        <v>6</v>
      </c>
      <c r="D7509">
        <v>1000</v>
      </c>
      <c r="E7509" t="s">
        <v>6396</v>
      </c>
      <c r="F7509" t="s">
        <v>110</v>
      </c>
      <c r="G7509" t="s">
        <v>140</v>
      </c>
      <c r="H7509" t="s">
        <v>6398</v>
      </c>
    </row>
    <row r="7510" spans="1:8" x14ac:dyDescent="0.2">
      <c r="A7510" t="s">
        <v>29</v>
      </c>
      <c r="B7510" t="s">
        <v>2</v>
      </c>
      <c r="C7510">
        <f>_xlfn.XLOOKUP(B7510,'2.1.trackMPD'!$R$7:$R$29,'2.1.trackMPD'!$T$7:$T$29)</f>
        <v>6</v>
      </c>
      <c r="D7510">
        <v>1000</v>
      </c>
      <c r="E7510" t="s">
        <v>6396</v>
      </c>
      <c r="F7510" t="s">
        <v>111</v>
      </c>
      <c r="G7510" t="s">
        <v>124</v>
      </c>
      <c r="H7510" t="s">
        <v>6398</v>
      </c>
    </row>
    <row r="7511" spans="1:8" x14ac:dyDescent="0.2">
      <c r="A7511" t="s">
        <v>29</v>
      </c>
      <c r="B7511" t="s">
        <v>2</v>
      </c>
      <c r="C7511">
        <f>_xlfn.XLOOKUP(B7511,'2.1.trackMPD'!$R$7:$R$29,'2.1.trackMPD'!$T$7:$T$29)</f>
        <v>6</v>
      </c>
      <c r="D7511">
        <v>1000</v>
      </c>
      <c r="E7511" t="s">
        <v>6396</v>
      </c>
      <c r="F7511" t="s">
        <v>111</v>
      </c>
      <c r="G7511" t="s">
        <v>140</v>
      </c>
      <c r="H7511" t="s">
        <v>6398</v>
      </c>
    </row>
    <row r="7512" spans="1:8" x14ac:dyDescent="0.2">
      <c r="A7512" t="s">
        <v>29</v>
      </c>
      <c r="B7512" t="s">
        <v>2</v>
      </c>
      <c r="C7512">
        <f>_xlfn.XLOOKUP(B7512,'2.1.trackMPD'!$R$7:$R$29,'2.1.trackMPD'!$T$7:$T$29)</f>
        <v>6</v>
      </c>
      <c r="D7512">
        <v>1000</v>
      </c>
      <c r="E7512" t="s">
        <v>6396</v>
      </c>
      <c r="F7512" t="s">
        <v>110</v>
      </c>
      <c r="G7512" t="s">
        <v>124</v>
      </c>
      <c r="H7512" t="s">
        <v>6399</v>
      </c>
    </row>
    <row r="7513" spans="1:8" x14ac:dyDescent="0.2">
      <c r="A7513" t="s">
        <v>29</v>
      </c>
      <c r="B7513" t="s">
        <v>2</v>
      </c>
      <c r="C7513">
        <f>_xlfn.XLOOKUP(B7513,'2.1.trackMPD'!$R$7:$R$29,'2.1.trackMPD'!$T$7:$T$29)</f>
        <v>6</v>
      </c>
      <c r="D7513">
        <v>1000</v>
      </c>
      <c r="E7513" t="s">
        <v>6396</v>
      </c>
      <c r="F7513" t="s">
        <v>110</v>
      </c>
      <c r="G7513" t="s">
        <v>140</v>
      </c>
      <c r="H7513" t="s">
        <v>6399</v>
      </c>
    </row>
    <row r="7514" spans="1:8" x14ac:dyDescent="0.2">
      <c r="A7514" t="s">
        <v>29</v>
      </c>
      <c r="B7514" t="s">
        <v>2</v>
      </c>
      <c r="C7514">
        <f>_xlfn.XLOOKUP(B7514,'2.1.trackMPD'!$R$7:$R$29,'2.1.trackMPD'!$T$7:$T$29)</f>
        <v>6</v>
      </c>
      <c r="D7514">
        <v>5000</v>
      </c>
      <c r="E7514" t="s">
        <v>6396</v>
      </c>
      <c r="F7514" t="s">
        <v>110</v>
      </c>
      <c r="G7514" t="s">
        <v>124</v>
      </c>
      <c r="H7514" t="s">
        <v>6398</v>
      </c>
    </row>
    <row r="7515" spans="1:8" x14ac:dyDescent="0.2">
      <c r="A7515" t="s">
        <v>29</v>
      </c>
      <c r="B7515" t="s">
        <v>2</v>
      </c>
      <c r="C7515">
        <f>_xlfn.XLOOKUP(B7515,'2.1.trackMPD'!$R$7:$R$29,'2.1.trackMPD'!$T$7:$T$29)</f>
        <v>6</v>
      </c>
      <c r="D7515">
        <v>5000</v>
      </c>
      <c r="E7515" t="s">
        <v>6396</v>
      </c>
      <c r="F7515" t="s">
        <v>110</v>
      </c>
      <c r="G7515" t="s">
        <v>140</v>
      </c>
      <c r="H7515" t="s">
        <v>6398</v>
      </c>
    </row>
    <row r="7516" spans="1:8" x14ac:dyDescent="0.2">
      <c r="A7516" t="s">
        <v>29</v>
      </c>
      <c r="B7516" t="s">
        <v>2</v>
      </c>
      <c r="C7516">
        <f>_xlfn.XLOOKUP(B7516,'2.1.trackMPD'!$R$7:$R$29,'2.1.trackMPD'!$T$7:$T$29)</f>
        <v>6</v>
      </c>
      <c r="D7516">
        <v>5000</v>
      </c>
      <c r="E7516" t="s">
        <v>6396</v>
      </c>
      <c r="F7516" t="s">
        <v>111</v>
      </c>
      <c r="G7516" t="s">
        <v>124</v>
      </c>
      <c r="H7516" t="s">
        <v>6398</v>
      </c>
    </row>
    <row r="7517" spans="1:8" x14ac:dyDescent="0.2">
      <c r="A7517" t="s">
        <v>29</v>
      </c>
      <c r="B7517" t="s">
        <v>2</v>
      </c>
      <c r="C7517">
        <f>_xlfn.XLOOKUP(B7517,'2.1.trackMPD'!$R$7:$R$29,'2.1.trackMPD'!$T$7:$T$29)</f>
        <v>6</v>
      </c>
      <c r="D7517">
        <v>5000</v>
      </c>
      <c r="E7517" t="s">
        <v>6396</v>
      </c>
      <c r="F7517" t="s">
        <v>111</v>
      </c>
      <c r="G7517" t="s">
        <v>140</v>
      </c>
      <c r="H7517" t="s">
        <v>6398</v>
      </c>
    </row>
    <row r="7518" spans="1:8" x14ac:dyDescent="0.2">
      <c r="A7518" t="s">
        <v>29</v>
      </c>
      <c r="B7518" t="s">
        <v>2</v>
      </c>
      <c r="C7518">
        <f>_xlfn.XLOOKUP(B7518,'2.1.trackMPD'!$R$7:$R$29,'2.1.trackMPD'!$T$7:$T$29)</f>
        <v>6</v>
      </c>
      <c r="D7518">
        <v>5000</v>
      </c>
      <c r="E7518" t="s">
        <v>6396</v>
      </c>
      <c r="F7518" t="s">
        <v>110</v>
      </c>
      <c r="G7518" t="s">
        <v>124</v>
      </c>
      <c r="H7518" t="s">
        <v>6399</v>
      </c>
    </row>
    <row r="7519" spans="1:8" x14ac:dyDescent="0.2">
      <c r="A7519" t="s">
        <v>29</v>
      </c>
      <c r="B7519" t="s">
        <v>2</v>
      </c>
      <c r="C7519">
        <f>_xlfn.XLOOKUP(B7519,'2.1.trackMPD'!$R$7:$R$29,'2.1.trackMPD'!$T$7:$T$29)</f>
        <v>6</v>
      </c>
      <c r="D7519">
        <v>5000</v>
      </c>
      <c r="E7519" t="s">
        <v>6396</v>
      </c>
      <c r="F7519" t="s">
        <v>110</v>
      </c>
      <c r="G7519" t="s">
        <v>140</v>
      </c>
      <c r="H7519" t="s">
        <v>6399</v>
      </c>
    </row>
    <row r="7520" spans="1:8" x14ac:dyDescent="0.2">
      <c r="A7520" t="s">
        <v>29</v>
      </c>
      <c r="B7520" t="s">
        <v>2</v>
      </c>
      <c r="C7520">
        <f>_xlfn.XLOOKUP(B7520,'2.1.trackMPD'!$R$7:$R$29,'2.1.trackMPD'!$T$7:$T$29)</f>
        <v>6</v>
      </c>
      <c r="D7520">
        <v>1</v>
      </c>
      <c r="E7520" t="s">
        <v>6400</v>
      </c>
      <c r="F7520" t="s">
        <v>110</v>
      </c>
      <c r="G7520" t="s">
        <v>124</v>
      </c>
      <c r="H7520" t="s">
        <v>6398</v>
      </c>
    </row>
    <row r="7521" spans="1:8" x14ac:dyDescent="0.2">
      <c r="A7521" t="s">
        <v>29</v>
      </c>
      <c r="B7521" t="s">
        <v>2</v>
      </c>
      <c r="C7521">
        <f>_xlfn.XLOOKUP(B7521,'2.1.trackMPD'!$R$7:$R$29,'2.1.trackMPD'!$T$7:$T$29)</f>
        <v>6</v>
      </c>
      <c r="D7521">
        <v>1</v>
      </c>
      <c r="E7521" t="s">
        <v>6400</v>
      </c>
      <c r="F7521" t="s">
        <v>110</v>
      </c>
      <c r="G7521" t="s">
        <v>140</v>
      </c>
      <c r="H7521" t="s">
        <v>6398</v>
      </c>
    </row>
    <row r="7522" spans="1:8" x14ac:dyDescent="0.2">
      <c r="A7522" t="s">
        <v>29</v>
      </c>
      <c r="B7522" t="s">
        <v>2</v>
      </c>
      <c r="C7522">
        <f>_xlfn.XLOOKUP(B7522,'2.1.trackMPD'!$R$7:$R$29,'2.1.trackMPD'!$T$7:$T$29)</f>
        <v>6</v>
      </c>
      <c r="D7522">
        <v>1</v>
      </c>
      <c r="E7522" t="s">
        <v>6400</v>
      </c>
      <c r="F7522" t="s">
        <v>111</v>
      </c>
      <c r="G7522" t="s">
        <v>124</v>
      </c>
      <c r="H7522" t="s">
        <v>6398</v>
      </c>
    </row>
    <row r="7523" spans="1:8" x14ac:dyDescent="0.2">
      <c r="A7523" t="s">
        <v>29</v>
      </c>
      <c r="B7523" t="s">
        <v>2</v>
      </c>
      <c r="C7523">
        <f>_xlfn.XLOOKUP(B7523,'2.1.trackMPD'!$R$7:$R$29,'2.1.trackMPD'!$T$7:$T$29)</f>
        <v>6</v>
      </c>
      <c r="D7523">
        <v>1</v>
      </c>
      <c r="E7523" t="s">
        <v>6400</v>
      </c>
      <c r="F7523" t="s">
        <v>111</v>
      </c>
      <c r="G7523" t="s">
        <v>140</v>
      </c>
      <c r="H7523" t="s">
        <v>6398</v>
      </c>
    </row>
    <row r="7524" spans="1:8" x14ac:dyDescent="0.2">
      <c r="A7524" t="s">
        <v>29</v>
      </c>
      <c r="B7524" t="s">
        <v>2</v>
      </c>
      <c r="C7524">
        <f>_xlfn.XLOOKUP(B7524,'2.1.trackMPD'!$R$7:$R$29,'2.1.trackMPD'!$T$7:$T$29)</f>
        <v>6</v>
      </c>
      <c r="D7524">
        <v>1</v>
      </c>
      <c r="E7524" t="s">
        <v>6400</v>
      </c>
      <c r="F7524" t="s">
        <v>110</v>
      </c>
      <c r="G7524" t="s">
        <v>124</v>
      </c>
      <c r="H7524" t="s">
        <v>6399</v>
      </c>
    </row>
    <row r="7525" spans="1:8" x14ac:dyDescent="0.2">
      <c r="A7525" t="s">
        <v>29</v>
      </c>
      <c r="B7525" t="s">
        <v>2</v>
      </c>
      <c r="C7525">
        <f>_xlfn.XLOOKUP(B7525,'2.1.trackMPD'!$R$7:$R$29,'2.1.trackMPD'!$T$7:$T$29)</f>
        <v>6</v>
      </c>
      <c r="D7525">
        <v>1</v>
      </c>
      <c r="E7525" t="s">
        <v>6400</v>
      </c>
      <c r="F7525" t="s">
        <v>110</v>
      </c>
      <c r="G7525" t="s">
        <v>140</v>
      </c>
      <c r="H7525" t="s">
        <v>6399</v>
      </c>
    </row>
    <row r="7526" spans="1:8" x14ac:dyDescent="0.2">
      <c r="A7526" t="s">
        <v>29</v>
      </c>
      <c r="B7526" t="s">
        <v>2</v>
      </c>
      <c r="C7526">
        <f>_xlfn.XLOOKUP(B7526,'2.1.trackMPD'!$R$7:$R$29,'2.1.trackMPD'!$T$7:$T$29)</f>
        <v>6</v>
      </c>
      <c r="D7526">
        <v>10</v>
      </c>
      <c r="E7526" t="s">
        <v>6400</v>
      </c>
      <c r="F7526" t="s">
        <v>110</v>
      </c>
      <c r="G7526" t="s">
        <v>124</v>
      </c>
      <c r="H7526" t="s">
        <v>6398</v>
      </c>
    </row>
    <row r="7527" spans="1:8" x14ac:dyDescent="0.2">
      <c r="A7527" t="s">
        <v>29</v>
      </c>
      <c r="B7527" t="s">
        <v>2</v>
      </c>
      <c r="C7527">
        <f>_xlfn.XLOOKUP(B7527,'2.1.trackMPD'!$R$7:$R$29,'2.1.trackMPD'!$T$7:$T$29)</f>
        <v>6</v>
      </c>
      <c r="D7527">
        <v>10</v>
      </c>
      <c r="E7527" t="s">
        <v>6400</v>
      </c>
      <c r="F7527" t="s">
        <v>110</v>
      </c>
      <c r="G7527" t="s">
        <v>140</v>
      </c>
      <c r="H7527" t="s">
        <v>6398</v>
      </c>
    </row>
    <row r="7528" spans="1:8" x14ac:dyDescent="0.2">
      <c r="A7528" t="s">
        <v>29</v>
      </c>
      <c r="B7528" t="s">
        <v>2</v>
      </c>
      <c r="C7528">
        <f>_xlfn.XLOOKUP(B7528,'2.1.trackMPD'!$R$7:$R$29,'2.1.trackMPD'!$T$7:$T$29)</f>
        <v>6</v>
      </c>
      <c r="D7528">
        <v>10</v>
      </c>
      <c r="E7528" t="s">
        <v>6400</v>
      </c>
      <c r="F7528" t="s">
        <v>111</v>
      </c>
      <c r="G7528" t="s">
        <v>124</v>
      </c>
      <c r="H7528" t="s">
        <v>6398</v>
      </c>
    </row>
    <row r="7529" spans="1:8" x14ac:dyDescent="0.2">
      <c r="A7529" t="s">
        <v>29</v>
      </c>
      <c r="B7529" t="s">
        <v>2</v>
      </c>
      <c r="C7529">
        <f>_xlfn.XLOOKUP(B7529,'2.1.trackMPD'!$R$7:$R$29,'2.1.trackMPD'!$T$7:$T$29)</f>
        <v>6</v>
      </c>
      <c r="D7529">
        <v>10</v>
      </c>
      <c r="E7529" t="s">
        <v>6400</v>
      </c>
      <c r="F7529" t="s">
        <v>111</v>
      </c>
      <c r="G7529" t="s">
        <v>140</v>
      </c>
      <c r="H7529" t="s">
        <v>6398</v>
      </c>
    </row>
    <row r="7530" spans="1:8" x14ac:dyDescent="0.2">
      <c r="A7530" t="s">
        <v>29</v>
      </c>
      <c r="B7530" t="s">
        <v>2</v>
      </c>
      <c r="C7530">
        <f>_xlfn.XLOOKUP(B7530,'2.1.trackMPD'!$R$7:$R$29,'2.1.trackMPD'!$T$7:$T$29)</f>
        <v>6</v>
      </c>
      <c r="D7530">
        <v>10</v>
      </c>
      <c r="E7530" t="s">
        <v>6400</v>
      </c>
      <c r="F7530" t="s">
        <v>110</v>
      </c>
      <c r="G7530" t="s">
        <v>124</v>
      </c>
      <c r="H7530" t="s">
        <v>6399</v>
      </c>
    </row>
    <row r="7531" spans="1:8" x14ac:dyDescent="0.2">
      <c r="A7531" t="s">
        <v>29</v>
      </c>
      <c r="B7531" t="s">
        <v>2</v>
      </c>
      <c r="C7531">
        <f>_xlfn.XLOOKUP(B7531,'2.1.trackMPD'!$R$7:$R$29,'2.1.trackMPD'!$T$7:$T$29)</f>
        <v>6</v>
      </c>
      <c r="D7531">
        <v>10</v>
      </c>
      <c r="E7531" t="s">
        <v>6400</v>
      </c>
      <c r="F7531" t="s">
        <v>110</v>
      </c>
      <c r="G7531" t="s">
        <v>140</v>
      </c>
      <c r="H7531" t="s">
        <v>6399</v>
      </c>
    </row>
    <row r="7532" spans="1:8" x14ac:dyDescent="0.2">
      <c r="A7532" t="s">
        <v>29</v>
      </c>
      <c r="B7532" t="s">
        <v>2</v>
      </c>
      <c r="C7532">
        <f>_xlfn.XLOOKUP(B7532,'2.1.trackMPD'!$R$7:$R$29,'2.1.trackMPD'!$T$7:$T$29)</f>
        <v>6</v>
      </c>
      <c r="D7532">
        <v>100</v>
      </c>
      <c r="E7532" t="s">
        <v>6400</v>
      </c>
      <c r="F7532" t="s">
        <v>110</v>
      </c>
      <c r="G7532" t="s">
        <v>124</v>
      </c>
      <c r="H7532" t="s">
        <v>6398</v>
      </c>
    </row>
    <row r="7533" spans="1:8" x14ac:dyDescent="0.2">
      <c r="A7533" t="s">
        <v>29</v>
      </c>
      <c r="B7533" t="s">
        <v>2</v>
      </c>
      <c r="C7533">
        <f>_xlfn.XLOOKUP(B7533,'2.1.trackMPD'!$R$7:$R$29,'2.1.trackMPD'!$T$7:$T$29)</f>
        <v>6</v>
      </c>
      <c r="D7533">
        <v>100</v>
      </c>
      <c r="E7533" t="s">
        <v>6400</v>
      </c>
      <c r="F7533" t="s">
        <v>110</v>
      </c>
      <c r="G7533" t="s">
        <v>140</v>
      </c>
      <c r="H7533" t="s">
        <v>6398</v>
      </c>
    </row>
    <row r="7534" spans="1:8" x14ac:dyDescent="0.2">
      <c r="A7534" t="s">
        <v>29</v>
      </c>
      <c r="B7534" t="s">
        <v>2</v>
      </c>
      <c r="C7534">
        <f>_xlfn.XLOOKUP(B7534,'2.1.trackMPD'!$R$7:$R$29,'2.1.trackMPD'!$T$7:$T$29)</f>
        <v>6</v>
      </c>
      <c r="D7534">
        <v>100</v>
      </c>
      <c r="E7534" t="s">
        <v>6400</v>
      </c>
      <c r="F7534" t="s">
        <v>111</v>
      </c>
      <c r="G7534" t="s">
        <v>124</v>
      </c>
      <c r="H7534" t="s">
        <v>6398</v>
      </c>
    </row>
    <row r="7535" spans="1:8" x14ac:dyDescent="0.2">
      <c r="A7535" t="s">
        <v>29</v>
      </c>
      <c r="B7535" t="s">
        <v>2</v>
      </c>
      <c r="C7535">
        <f>_xlfn.XLOOKUP(B7535,'2.1.trackMPD'!$R$7:$R$29,'2.1.trackMPD'!$T$7:$T$29)</f>
        <v>6</v>
      </c>
      <c r="D7535">
        <v>100</v>
      </c>
      <c r="E7535" t="s">
        <v>6400</v>
      </c>
      <c r="F7535" t="s">
        <v>111</v>
      </c>
      <c r="G7535" t="s">
        <v>140</v>
      </c>
      <c r="H7535" t="s">
        <v>6398</v>
      </c>
    </row>
    <row r="7536" spans="1:8" x14ac:dyDescent="0.2">
      <c r="A7536" t="s">
        <v>29</v>
      </c>
      <c r="B7536" t="s">
        <v>2</v>
      </c>
      <c r="C7536">
        <f>_xlfn.XLOOKUP(B7536,'2.1.trackMPD'!$R$7:$R$29,'2.1.trackMPD'!$T$7:$T$29)</f>
        <v>6</v>
      </c>
      <c r="D7536">
        <v>100</v>
      </c>
      <c r="E7536" t="s">
        <v>6400</v>
      </c>
      <c r="F7536" t="s">
        <v>110</v>
      </c>
      <c r="G7536" t="s">
        <v>124</v>
      </c>
      <c r="H7536" t="s">
        <v>6399</v>
      </c>
    </row>
    <row r="7537" spans="1:8" x14ac:dyDescent="0.2">
      <c r="A7537" t="s">
        <v>29</v>
      </c>
      <c r="B7537" t="s">
        <v>2</v>
      </c>
      <c r="C7537">
        <f>_xlfn.XLOOKUP(B7537,'2.1.trackMPD'!$R$7:$R$29,'2.1.trackMPD'!$T$7:$T$29)</f>
        <v>6</v>
      </c>
      <c r="D7537">
        <v>100</v>
      </c>
      <c r="E7537" t="s">
        <v>6400</v>
      </c>
      <c r="F7537" t="s">
        <v>110</v>
      </c>
      <c r="G7537" t="s">
        <v>140</v>
      </c>
      <c r="H7537" t="s">
        <v>6399</v>
      </c>
    </row>
    <row r="7538" spans="1:8" x14ac:dyDescent="0.2">
      <c r="A7538" t="s">
        <v>29</v>
      </c>
      <c r="B7538" t="s">
        <v>2</v>
      </c>
      <c r="C7538">
        <f>_xlfn.XLOOKUP(B7538,'2.1.trackMPD'!$R$7:$R$29,'2.1.trackMPD'!$T$7:$T$29)</f>
        <v>6</v>
      </c>
      <c r="D7538">
        <v>1000</v>
      </c>
      <c r="E7538" t="s">
        <v>6400</v>
      </c>
      <c r="F7538" t="s">
        <v>110</v>
      </c>
      <c r="G7538" t="s">
        <v>124</v>
      </c>
      <c r="H7538" t="s">
        <v>6398</v>
      </c>
    </row>
    <row r="7539" spans="1:8" x14ac:dyDescent="0.2">
      <c r="A7539" t="s">
        <v>29</v>
      </c>
      <c r="B7539" t="s">
        <v>2</v>
      </c>
      <c r="C7539">
        <f>_xlfn.XLOOKUP(B7539,'2.1.trackMPD'!$R$7:$R$29,'2.1.trackMPD'!$T$7:$T$29)</f>
        <v>6</v>
      </c>
      <c r="D7539">
        <v>1000</v>
      </c>
      <c r="E7539" t="s">
        <v>6400</v>
      </c>
      <c r="F7539" t="s">
        <v>110</v>
      </c>
      <c r="G7539" t="s">
        <v>140</v>
      </c>
      <c r="H7539" t="s">
        <v>6398</v>
      </c>
    </row>
    <row r="7540" spans="1:8" x14ac:dyDescent="0.2">
      <c r="A7540" t="s">
        <v>29</v>
      </c>
      <c r="B7540" t="s">
        <v>2</v>
      </c>
      <c r="C7540">
        <f>_xlfn.XLOOKUP(B7540,'2.1.trackMPD'!$R$7:$R$29,'2.1.trackMPD'!$T$7:$T$29)</f>
        <v>6</v>
      </c>
      <c r="D7540">
        <v>1000</v>
      </c>
      <c r="E7540" t="s">
        <v>6400</v>
      </c>
      <c r="F7540" t="s">
        <v>111</v>
      </c>
      <c r="G7540" t="s">
        <v>124</v>
      </c>
      <c r="H7540" t="s">
        <v>6398</v>
      </c>
    </row>
    <row r="7541" spans="1:8" x14ac:dyDescent="0.2">
      <c r="A7541" t="s">
        <v>29</v>
      </c>
      <c r="B7541" t="s">
        <v>2</v>
      </c>
      <c r="C7541">
        <f>_xlfn.XLOOKUP(B7541,'2.1.trackMPD'!$R$7:$R$29,'2.1.trackMPD'!$T$7:$T$29)</f>
        <v>6</v>
      </c>
      <c r="D7541">
        <v>1000</v>
      </c>
      <c r="E7541" t="s">
        <v>6400</v>
      </c>
      <c r="F7541" t="s">
        <v>111</v>
      </c>
      <c r="G7541" t="s">
        <v>140</v>
      </c>
      <c r="H7541" t="s">
        <v>6398</v>
      </c>
    </row>
    <row r="7542" spans="1:8" x14ac:dyDescent="0.2">
      <c r="A7542" t="s">
        <v>29</v>
      </c>
      <c r="B7542" t="s">
        <v>2</v>
      </c>
      <c r="C7542">
        <f>_xlfn.XLOOKUP(B7542,'2.1.trackMPD'!$R$7:$R$29,'2.1.trackMPD'!$T$7:$T$29)</f>
        <v>6</v>
      </c>
      <c r="D7542">
        <v>1000</v>
      </c>
      <c r="E7542" t="s">
        <v>6400</v>
      </c>
      <c r="F7542" t="s">
        <v>110</v>
      </c>
      <c r="G7542" t="s">
        <v>124</v>
      </c>
      <c r="H7542" t="s">
        <v>6399</v>
      </c>
    </row>
    <row r="7543" spans="1:8" x14ac:dyDescent="0.2">
      <c r="A7543" t="s">
        <v>29</v>
      </c>
      <c r="B7543" t="s">
        <v>2</v>
      </c>
      <c r="C7543">
        <f>_xlfn.XLOOKUP(B7543,'2.1.trackMPD'!$R$7:$R$29,'2.1.trackMPD'!$T$7:$T$29)</f>
        <v>6</v>
      </c>
      <c r="D7543">
        <v>1000</v>
      </c>
      <c r="E7543" t="s">
        <v>6400</v>
      </c>
      <c r="F7543" t="s">
        <v>110</v>
      </c>
      <c r="G7543" t="s">
        <v>140</v>
      </c>
      <c r="H7543" t="s">
        <v>6399</v>
      </c>
    </row>
    <row r="7544" spans="1:8" x14ac:dyDescent="0.2">
      <c r="A7544" t="s">
        <v>29</v>
      </c>
      <c r="B7544" t="s">
        <v>2</v>
      </c>
      <c r="C7544">
        <f>_xlfn.XLOOKUP(B7544,'2.1.trackMPD'!$R$7:$R$29,'2.1.trackMPD'!$T$7:$T$29)</f>
        <v>6</v>
      </c>
      <c r="D7544">
        <v>5000</v>
      </c>
      <c r="E7544" t="s">
        <v>6400</v>
      </c>
      <c r="F7544" t="s">
        <v>110</v>
      </c>
      <c r="G7544" t="s">
        <v>124</v>
      </c>
      <c r="H7544" t="s">
        <v>6398</v>
      </c>
    </row>
    <row r="7545" spans="1:8" x14ac:dyDescent="0.2">
      <c r="A7545" t="s">
        <v>29</v>
      </c>
      <c r="B7545" t="s">
        <v>2</v>
      </c>
      <c r="C7545">
        <f>_xlfn.XLOOKUP(B7545,'2.1.trackMPD'!$R$7:$R$29,'2.1.trackMPD'!$T$7:$T$29)</f>
        <v>6</v>
      </c>
      <c r="D7545">
        <v>5000</v>
      </c>
      <c r="E7545" t="s">
        <v>6400</v>
      </c>
      <c r="F7545" t="s">
        <v>110</v>
      </c>
      <c r="G7545" t="s">
        <v>140</v>
      </c>
      <c r="H7545" t="s">
        <v>6398</v>
      </c>
    </row>
    <row r="7546" spans="1:8" x14ac:dyDescent="0.2">
      <c r="A7546" t="s">
        <v>29</v>
      </c>
      <c r="B7546" t="s">
        <v>2</v>
      </c>
      <c r="C7546">
        <f>_xlfn.XLOOKUP(B7546,'2.1.trackMPD'!$R$7:$R$29,'2.1.trackMPD'!$T$7:$T$29)</f>
        <v>6</v>
      </c>
      <c r="D7546">
        <v>5000</v>
      </c>
      <c r="E7546" t="s">
        <v>6400</v>
      </c>
      <c r="F7546" t="s">
        <v>111</v>
      </c>
      <c r="G7546" t="s">
        <v>124</v>
      </c>
      <c r="H7546" t="s">
        <v>6398</v>
      </c>
    </row>
    <row r="7547" spans="1:8" x14ac:dyDescent="0.2">
      <c r="A7547" t="s">
        <v>29</v>
      </c>
      <c r="B7547" t="s">
        <v>2</v>
      </c>
      <c r="C7547">
        <f>_xlfn.XLOOKUP(B7547,'2.1.trackMPD'!$R$7:$R$29,'2.1.trackMPD'!$T$7:$T$29)</f>
        <v>6</v>
      </c>
      <c r="D7547">
        <v>5000</v>
      </c>
      <c r="E7547" t="s">
        <v>6400</v>
      </c>
      <c r="F7547" t="s">
        <v>111</v>
      </c>
      <c r="G7547" t="s">
        <v>140</v>
      </c>
      <c r="H7547" t="s">
        <v>6398</v>
      </c>
    </row>
    <row r="7548" spans="1:8" x14ac:dyDescent="0.2">
      <c r="A7548" t="s">
        <v>29</v>
      </c>
      <c r="B7548" t="s">
        <v>2</v>
      </c>
      <c r="C7548">
        <f>_xlfn.XLOOKUP(B7548,'2.1.trackMPD'!$R$7:$R$29,'2.1.trackMPD'!$T$7:$T$29)</f>
        <v>6</v>
      </c>
      <c r="D7548">
        <v>5000</v>
      </c>
      <c r="E7548" t="s">
        <v>6400</v>
      </c>
      <c r="F7548" t="s">
        <v>110</v>
      </c>
      <c r="G7548" t="s">
        <v>124</v>
      </c>
      <c r="H7548" t="s">
        <v>6399</v>
      </c>
    </row>
    <row r="7549" spans="1:8" x14ac:dyDescent="0.2">
      <c r="A7549" t="s">
        <v>29</v>
      </c>
      <c r="B7549" t="s">
        <v>2</v>
      </c>
      <c r="C7549">
        <f>_xlfn.XLOOKUP(B7549,'2.1.trackMPD'!$R$7:$R$29,'2.1.trackMPD'!$T$7:$T$29)</f>
        <v>6</v>
      </c>
      <c r="D7549">
        <v>5000</v>
      </c>
      <c r="E7549" t="s">
        <v>6400</v>
      </c>
      <c r="F7549" t="s">
        <v>110</v>
      </c>
      <c r="G7549" t="s">
        <v>140</v>
      </c>
      <c r="H7549" t="s">
        <v>6399</v>
      </c>
    </row>
    <row r="7550" spans="1:8" x14ac:dyDescent="0.2">
      <c r="A7550" t="s">
        <v>29</v>
      </c>
      <c r="B7550" t="s">
        <v>2</v>
      </c>
      <c r="C7550">
        <f>_xlfn.XLOOKUP(B7550,'2.1.trackMPD'!$R$7:$R$29,'2.1.trackMPD'!$T$7:$T$29)</f>
        <v>6</v>
      </c>
      <c r="D7550">
        <v>1</v>
      </c>
      <c r="E7550" t="s">
        <v>6401</v>
      </c>
      <c r="F7550" t="s">
        <v>110</v>
      </c>
      <c r="G7550" t="s">
        <v>124</v>
      </c>
      <c r="H7550" t="s">
        <v>6398</v>
      </c>
    </row>
    <row r="7551" spans="1:8" x14ac:dyDescent="0.2">
      <c r="A7551" t="s">
        <v>29</v>
      </c>
      <c r="B7551" t="s">
        <v>2</v>
      </c>
      <c r="C7551">
        <f>_xlfn.XLOOKUP(B7551,'2.1.trackMPD'!$R$7:$R$29,'2.1.trackMPD'!$T$7:$T$29)</f>
        <v>6</v>
      </c>
      <c r="D7551">
        <v>1</v>
      </c>
      <c r="E7551" t="s">
        <v>6401</v>
      </c>
      <c r="F7551" t="s">
        <v>110</v>
      </c>
      <c r="G7551" t="s">
        <v>140</v>
      </c>
      <c r="H7551" t="s">
        <v>6398</v>
      </c>
    </row>
    <row r="7552" spans="1:8" x14ac:dyDescent="0.2">
      <c r="A7552" t="s">
        <v>29</v>
      </c>
      <c r="B7552" t="s">
        <v>2</v>
      </c>
      <c r="C7552">
        <f>_xlfn.XLOOKUP(B7552,'2.1.trackMPD'!$R$7:$R$29,'2.1.trackMPD'!$T$7:$T$29)</f>
        <v>6</v>
      </c>
      <c r="D7552">
        <v>1</v>
      </c>
      <c r="E7552" t="s">
        <v>6401</v>
      </c>
      <c r="F7552" t="s">
        <v>111</v>
      </c>
      <c r="G7552" t="s">
        <v>124</v>
      </c>
      <c r="H7552" t="s">
        <v>6398</v>
      </c>
    </row>
    <row r="7553" spans="1:8" x14ac:dyDescent="0.2">
      <c r="A7553" t="s">
        <v>29</v>
      </c>
      <c r="B7553" t="s">
        <v>2</v>
      </c>
      <c r="C7553">
        <f>_xlfn.XLOOKUP(B7553,'2.1.trackMPD'!$R$7:$R$29,'2.1.trackMPD'!$T$7:$T$29)</f>
        <v>6</v>
      </c>
      <c r="D7553">
        <v>1</v>
      </c>
      <c r="E7553" t="s">
        <v>6401</v>
      </c>
      <c r="F7553" t="s">
        <v>111</v>
      </c>
      <c r="G7553" t="s">
        <v>140</v>
      </c>
      <c r="H7553" t="s">
        <v>6398</v>
      </c>
    </row>
    <row r="7554" spans="1:8" x14ac:dyDescent="0.2">
      <c r="A7554" t="s">
        <v>29</v>
      </c>
      <c r="B7554" t="s">
        <v>2</v>
      </c>
      <c r="C7554">
        <f>_xlfn.XLOOKUP(B7554,'2.1.trackMPD'!$R$7:$R$29,'2.1.trackMPD'!$T$7:$T$29)</f>
        <v>6</v>
      </c>
      <c r="D7554">
        <v>1</v>
      </c>
      <c r="E7554" t="s">
        <v>6401</v>
      </c>
      <c r="F7554" t="s">
        <v>110</v>
      </c>
      <c r="G7554" t="s">
        <v>124</v>
      </c>
      <c r="H7554" t="s">
        <v>6399</v>
      </c>
    </row>
    <row r="7555" spans="1:8" x14ac:dyDescent="0.2">
      <c r="A7555" t="s">
        <v>29</v>
      </c>
      <c r="B7555" t="s">
        <v>2</v>
      </c>
      <c r="C7555">
        <f>_xlfn.XLOOKUP(B7555,'2.1.trackMPD'!$R$7:$R$29,'2.1.trackMPD'!$T$7:$T$29)</f>
        <v>6</v>
      </c>
      <c r="D7555">
        <v>1</v>
      </c>
      <c r="E7555" t="s">
        <v>6401</v>
      </c>
      <c r="F7555" t="s">
        <v>110</v>
      </c>
      <c r="G7555" t="s">
        <v>140</v>
      </c>
      <c r="H7555" t="s">
        <v>6399</v>
      </c>
    </row>
    <row r="7556" spans="1:8" x14ac:dyDescent="0.2">
      <c r="A7556" t="s">
        <v>29</v>
      </c>
      <c r="B7556" t="s">
        <v>2</v>
      </c>
      <c r="C7556">
        <f>_xlfn.XLOOKUP(B7556,'2.1.trackMPD'!$R$7:$R$29,'2.1.trackMPD'!$T$7:$T$29)</f>
        <v>6</v>
      </c>
      <c r="D7556">
        <v>10</v>
      </c>
      <c r="E7556" t="s">
        <v>6401</v>
      </c>
      <c r="F7556" t="s">
        <v>110</v>
      </c>
      <c r="G7556" t="s">
        <v>124</v>
      </c>
      <c r="H7556" t="s">
        <v>6398</v>
      </c>
    </row>
    <row r="7557" spans="1:8" x14ac:dyDescent="0.2">
      <c r="A7557" t="s">
        <v>29</v>
      </c>
      <c r="B7557" t="s">
        <v>2</v>
      </c>
      <c r="C7557">
        <f>_xlfn.XLOOKUP(B7557,'2.1.trackMPD'!$R$7:$R$29,'2.1.trackMPD'!$T$7:$T$29)</f>
        <v>6</v>
      </c>
      <c r="D7557">
        <v>10</v>
      </c>
      <c r="E7557" t="s">
        <v>6401</v>
      </c>
      <c r="F7557" t="s">
        <v>110</v>
      </c>
      <c r="G7557" t="s">
        <v>140</v>
      </c>
      <c r="H7557" t="s">
        <v>6398</v>
      </c>
    </row>
    <row r="7558" spans="1:8" x14ac:dyDescent="0.2">
      <c r="A7558" t="s">
        <v>29</v>
      </c>
      <c r="B7558" t="s">
        <v>2</v>
      </c>
      <c r="C7558">
        <f>_xlfn.XLOOKUP(B7558,'2.1.trackMPD'!$R$7:$R$29,'2.1.trackMPD'!$T$7:$T$29)</f>
        <v>6</v>
      </c>
      <c r="D7558">
        <v>10</v>
      </c>
      <c r="E7558" t="s">
        <v>6401</v>
      </c>
      <c r="F7558" t="s">
        <v>111</v>
      </c>
      <c r="G7558" t="s">
        <v>124</v>
      </c>
      <c r="H7558" t="s">
        <v>6398</v>
      </c>
    </row>
    <row r="7559" spans="1:8" x14ac:dyDescent="0.2">
      <c r="A7559" t="s">
        <v>29</v>
      </c>
      <c r="B7559" t="s">
        <v>2</v>
      </c>
      <c r="C7559">
        <f>_xlfn.XLOOKUP(B7559,'2.1.trackMPD'!$R$7:$R$29,'2.1.trackMPD'!$T$7:$T$29)</f>
        <v>6</v>
      </c>
      <c r="D7559">
        <v>10</v>
      </c>
      <c r="E7559" t="s">
        <v>6401</v>
      </c>
      <c r="F7559" t="s">
        <v>111</v>
      </c>
      <c r="G7559" t="s">
        <v>140</v>
      </c>
      <c r="H7559" t="s">
        <v>6398</v>
      </c>
    </row>
    <row r="7560" spans="1:8" x14ac:dyDescent="0.2">
      <c r="A7560" t="s">
        <v>29</v>
      </c>
      <c r="B7560" t="s">
        <v>2</v>
      </c>
      <c r="C7560">
        <f>_xlfn.XLOOKUP(B7560,'2.1.trackMPD'!$R$7:$R$29,'2.1.trackMPD'!$T$7:$T$29)</f>
        <v>6</v>
      </c>
      <c r="D7560">
        <v>10</v>
      </c>
      <c r="E7560" t="s">
        <v>6401</v>
      </c>
      <c r="F7560" t="s">
        <v>110</v>
      </c>
      <c r="G7560" t="s">
        <v>124</v>
      </c>
      <c r="H7560" t="s">
        <v>6399</v>
      </c>
    </row>
    <row r="7561" spans="1:8" x14ac:dyDescent="0.2">
      <c r="A7561" t="s">
        <v>29</v>
      </c>
      <c r="B7561" t="s">
        <v>2</v>
      </c>
      <c r="C7561">
        <f>_xlfn.XLOOKUP(B7561,'2.1.trackMPD'!$R$7:$R$29,'2.1.trackMPD'!$T$7:$T$29)</f>
        <v>6</v>
      </c>
      <c r="D7561">
        <v>10</v>
      </c>
      <c r="E7561" t="s">
        <v>6401</v>
      </c>
      <c r="F7561" t="s">
        <v>110</v>
      </c>
      <c r="G7561" t="s">
        <v>140</v>
      </c>
      <c r="H7561" t="s">
        <v>6399</v>
      </c>
    </row>
    <row r="7562" spans="1:8" x14ac:dyDescent="0.2">
      <c r="A7562" t="s">
        <v>29</v>
      </c>
      <c r="B7562" t="s">
        <v>2</v>
      </c>
      <c r="C7562">
        <f>_xlfn.XLOOKUP(B7562,'2.1.trackMPD'!$R$7:$R$29,'2.1.trackMPD'!$T$7:$T$29)</f>
        <v>6</v>
      </c>
      <c r="D7562">
        <v>100</v>
      </c>
      <c r="E7562" t="s">
        <v>6401</v>
      </c>
      <c r="F7562" t="s">
        <v>110</v>
      </c>
      <c r="G7562" t="s">
        <v>124</v>
      </c>
      <c r="H7562" t="s">
        <v>6398</v>
      </c>
    </row>
    <row r="7563" spans="1:8" x14ac:dyDescent="0.2">
      <c r="A7563" t="s">
        <v>29</v>
      </c>
      <c r="B7563" t="s">
        <v>2</v>
      </c>
      <c r="C7563">
        <f>_xlfn.XLOOKUP(B7563,'2.1.trackMPD'!$R$7:$R$29,'2.1.trackMPD'!$T$7:$T$29)</f>
        <v>6</v>
      </c>
      <c r="D7563">
        <v>100</v>
      </c>
      <c r="E7563" t="s">
        <v>6401</v>
      </c>
      <c r="F7563" t="s">
        <v>110</v>
      </c>
      <c r="G7563" t="s">
        <v>140</v>
      </c>
      <c r="H7563" t="s">
        <v>6398</v>
      </c>
    </row>
    <row r="7564" spans="1:8" x14ac:dyDescent="0.2">
      <c r="A7564" t="s">
        <v>29</v>
      </c>
      <c r="B7564" t="s">
        <v>2</v>
      </c>
      <c r="C7564">
        <f>_xlfn.XLOOKUP(B7564,'2.1.trackMPD'!$R$7:$R$29,'2.1.trackMPD'!$T$7:$T$29)</f>
        <v>6</v>
      </c>
      <c r="D7564">
        <v>100</v>
      </c>
      <c r="E7564" t="s">
        <v>6401</v>
      </c>
      <c r="F7564" t="s">
        <v>111</v>
      </c>
      <c r="G7564" t="s">
        <v>124</v>
      </c>
      <c r="H7564" t="s">
        <v>6398</v>
      </c>
    </row>
    <row r="7565" spans="1:8" x14ac:dyDescent="0.2">
      <c r="A7565" t="s">
        <v>29</v>
      </c>
      <c r="B7565" t="s">
        <v>2</v>
      </c>
      <c r="C7565">
        <f>_xlfn.XLOOKUP(B7565,'2.1.trackMPD'!$R$7:$R$29,'2.1.trackMPD'!$T$7:$T$29)</f>
        <v>6</v>
      </c>
      <c r="D7565">
        <v>100</v>
      </c>
      <c r="E7565" t="s">
        <v>6401</v>
      </c>
      <c r="F7565" t="s">
        <v>111</v>
      </c>
      <c r="G7565" t="s">
        <v>140</v>
      </c>
      <c r="H7565" t="s">
        <v>6398</v>
      </c>
    </row>
    <row r="7566" spans="1:8" x14ac:dyDescent="0.2">
      <c r="A7566" t="s">
        <v>29</v>
      </c>
      <c r="B7566" t="s">
        <v>2</v>
      </c>
      <c r="C7566">
        <f>_xlfn.XLOOKUP(B7566,'2.1.trackMPD'!$R$7:$R$29,'2.1.trackMPD'!$T$7:$T$29)</f>
        <v>6</v>
      </c>
      <c r="D7566">
        <v>100</v>
      </c>
      <c r="E7566" t="s">
        <v>6401</v>
      </c>
      <c r="F7566" t="s">
        <v>110</v>
      </c>
      <c r="G7566" t="s">
        <v>124</v>
      </c>
      <c r="H7566" t="s">
        <v>6399</v>
      </c>
    </row>
    <row r="7567" spans="1:8" x14ac:dyDescent="0.2">
      <c r="A7567" t="s">
        <v>29</v>
      </c>
      <c r="B7567" t="s">
        <v>2</v>
      </c>
      <c r="C7567">
        <f>_xlfn.XLOOKUP(B7567,'2.1.trackMPD'!$R$7:$R$29,'2.1.trackMPD'!$T$7:$T$29)</f>
        <v>6</v>
      </c>
      <c r="D7567">
        <v>100</v>
      </c>
      <c r="E7567" t="s">
        <v>6401</v>
      </c>
      <c r="F7567" t="s">
        <v>110</v>
      </c>
      <c r="G7567" t="s">
        <v>140</v>
      </c>
      <c r="H7567" t="s">
        <v>6399</v>
      </c>
    </row>
    <row r="7568" spans="1:8" x14ac:dyDescent="0.2">
      <c r="A7568" t="s">
        <v>29</v>
      </c>
      <c r="B7568" t="s">
        <v>3</v>
      </c>
      <c r="C7568">
        <f>_xlfn.XLOOKUP(B7568,'2.1.trackMPD'!$R$7:$R$29,'2.1.trackMPD'!$T$7:$T$29)</f>
        <v>2</v>
      </c>
      <c r="D7568">
        <v>1</v>
      </c>
      <c r="E7568" t="s">
        <v>6396</v>
      </c>
      <c r="F7568" t="s">
        <v>110</v>
      </c>
      <c r="G7568" t="s">
        <v>124</v>
      </c>
      <c r="H7568" t="s">
        <v>6398</v>
      </c>
    </row>
    <row r="7569" spans="1:8" x14ac:dyDescent="0.2">
      <c r="A7569" t="s">
        <v>29</v>
      </c>
      <c r="B7569" t="s">
        <v>3</v>
      </c>
      <c r="C7569">
        <f>_xlfn.XLOOKUP(B7569,'2.1.trackMPD'!$R$7:$R$29,'2.1.trackMPD'!$T$7:$T$29)</f>
        <v>2</v>
      </c>
      <c r="D7569">
        <v>1</v>
      </c>
      <c r="E7569" t="s">
        <v>6396</v>
      </c>
      <c r="F7569" t="s">
        <v>110</v>
      </c>
      <c r="G7569" t="s">
        <v>140</v>
      </c>
      <c r="H7569" t="s">
        <v>6398</v>
      </c>
    </row>
    <row r="7570" spans="1:8" x14ac:dyDescent="0.2">
      <c r="A7570" t="s">
        <v>29</v>
      </c>
      <c r="B7570" t="s">
        <v>3</v>
      </c>
      <c r="C7570">
        <f>_xlfn.XLOOKUP(B7570,'2.1.trackMPD'!$R$7:$R$29,'2.1.trackMPD'!$T$7:$T$29)</f>
        <v>2</v>
      </c>
      <c r="D7570">
        <v>1</v>
      </c>
      <c r="E7570" t="s">
        <v>6396</v>
      </c>
      <c r="F7570" t="s">
        <v>111</v>
      </c>
      <c r="G7570" t="s">
        <v>124</v>
      </c>
      <c r="H7570" t="s">
        <v>6398</v>
      </c>
    </row>
    <row r="7571" spans="1:8" x14ac:dyDescent="0.2">
      <c r="A7571" t="s">
        <v>29</v>
      </c>
      <c r="B7571" t="s">
        <v>3</v>
      </c>
      <c r="C7571">
        <f>_xlfn.XLOOKUP(B7571,'2.1.trackMPD'!$R$7:$R$29,'2.1.trackMPD'!$T$7:$T$29)</f>
        <v>2</v>
      </c>
      <c r="D7571">
        <v>1</v>
      </c>
      <c r="E7571" t="s">
        <v>6396</v>
      </c>
      <c r="F7571" t="s">
        <v>111</v>
      </c>
      <c r="G7571" t="s">
        <v>140</v>
      </c>
      <c r="H7571" t="s">
        <v>6398</v>
      </c>
    </row>
    <row r="7572" spans="1:8" x14ac:dyDescent="0.2">
      <c r="A7572" t="s">
        <v>29</v>
      </c>
      <c r="B7572" t="s">
        <v>3</v>
      </c>
      <c r="C7572">
        <f>_xlfn.XLOOKUP(B7572,'2.1.trackMPD'!$R$7:$R$29,'2.1.trackMPD'!$T$7:$T$29)</f>
        <v>2</v>
      </c>
      <c r="D7572">
        <v>1</v>
      </c>
      <c r="E7572" t="s">
        <v>6396</v>
      </c>
      <c r="F7572" t="s">
        <v>110</v>
      </c>
      <c r="G7572" t="s">
        <v>124</v>
      </c>
      <c r="H7572" t="s">
        <v>6399</v>
      </c>
    </row>
    <row r="7573" spans="1:8" x14ac:dyDescent="0.2">
      <c r="A7573" t="s">
        <v>29</v>
      </c>
      <c r="B7573" t="s">
        <v>3</v>
      </c>
      <c r="C7573">
        <f>_xlfn.XLOOKUP(B7573,'2.1.trackMPD'!$R$7:$R$29,'2.1.trackMPD'!$T$7:$T$29)</f>
        <v>2</v>
      </c>
      <c r="D7573">
        <v>1</v>
      </c>
      <c r="E7573" t="s">
        <v>6396</v>
      </c>
      <c r="F7573" t="s">
        <v>110</v>
      </c>
      <c r="G7573" t="s">
        <v>140</v>
      </c>
      <c r="H7573" t="s">
        <v>6399</v>
      </c>
    </row>
    <row r="7574" spans="1:8" x14ac:dyDescent="0.2">
      <c r="A7574" t="s">
        <v>29</v>
      </c>
      <c r="B7574" t="s">
        <v>3</v>
      </c>
      <c r="C7574">
        <f>_xlfn.XLOOKUP(B7574,'2.1.trackMPD'!$R$7:$R$29,'2.1.trackMPD'!$T$7:$T$29)</f>
        <v>2</v>
      </c>
      <c r="D7574">
        <v>10</v>
      </c>
      <c r="E7574" t="s">
        <v>6396</v>
      </c>
      <c r="F7574" t="s">
        <v>110</v>
      </c>
      <c r="G7574" t="s">
        <v>124</v>
      </c>
      <c r="H7574" t="s">
        <v>6398</v>
      </c>
    </row>
    <row r="7575" spans="1:8" x14ac:dyDescent="0.2">
      <c r="A7575" t="s">
        <v>29</v>
      </c>
      <c r="B7575" t="s">
        <v>3</v>
      </c>
      <c r="C7575">
        <f>_xlfn.XLOOKUP(B7575,'2.1.trackMPD'!$R$7:$R$29,'2.1.trackMPD'!$T$7:$T$29)</f>
        <v>2</v>
      </c>
      <c r="D7575">
        <v>10</v>
      </c>
      <c r="E7575" t="s">
        <v>6396</v>
      </c>
      <c r="F7575" t="s">
        <v>110</v>
      </c>
      <c r="G7575" t="s">
        <v>140</v>
      </c>
      <c r="H7575" t="s">
        <v>6398</v>
      </c>
    </row>
    <row r="7576" spans="1:8" x14ac:dyDescent="0.2">
      <c r="A7576" t="s">
        <v>29</v>
      </c>
      <c r="B7576" t="s">
        <v>3</v>
      </c>
      <c r="C7576">
        <f>_xlfn.XLOOKUP(B7576,'2.1.trackMPD'!$R$7:$R$29,'2.1.trackMPD'!$T$7:$T$29)</f>
        <v>2</v>
      </c>
      <c r="D7576">
        <v>10</v>
      </c>
      <c r="E7576" t="s">
        <v>6396</v>
      </c>
      <c r="F7576" t="s">
        <v>111</v>
      </c>
      <c r="G7576" t="s">
        <v>124</v>
      </c>
      <c r="H7576" t="s">
        <v>6398</v>
      </c>
    </row>
    <row r="7577" spans="1:8" x14ac:dyDescent="0.2">
      <c r="A7577" t="s">
        <v>29</v>
      </c>
      <c r="B7577" t="s">
        <v>3</v>
      </c>
      <c r="C7577">
        <f>_xlfn.XLOOKUP(B7577,'2.1.trackMPD'!$R$7:$R$29,'2.1.trackMPD'!$T$7:$T$29)</f>
        <v>2</v>
      </c>
      <c r="D7577">
        <v>10</v>
      </c>
      <c r="E7577" t="s">
        <v>6396</v>
      </c>
      <c r="F7577" t="s">
        <v>111</v>
      </c>
      <c r="G7577" t="s">
        <v>140</v>
      </c>
      <c r="H7577" t="s">
        <v>6398</v>
      </c>
    </row>
    <row r="7578" spans="1:8" x14ac:dyDescent="0.2">
      <c r="A7578" t="s">
        <v>29</v>
      </c>
      <c r="B7578" t="s">
        <v>3</v>
      </c>
      <c r="C7578">
        <f>_xlfn.XLOOKUP(B7578,'2.1.trackMPD'!$R$7:$R$29,'2.1.trackMPD'!$T$7:$T$29)</f>
        <v>2</v>
      </c>
      <c r="D7578">
        <v>10</v>
      </c>
      <c r="E7578" t="s">
        <v>6396</v>
      </c>
      <c r="F7578" t="s">
        <v>110</v>
      </c>
      <c r="G7578" t="s">
        <v>124</v>
      </c>
      <c r="H7578" t="s">
        <v>6399</v>
      </c>
    </row>
    <row r="7579" spans="1:8" x14ac:dyDescent="0.2">
      <c r="A7579" t="s">
        <v>29</v>
      </c>
      <c r="B7579" t="s">
        <v>3</v>
      </c>
      <c r="C7579">
        <f>_xlfn.XLOOKUP(B7579,'2.1.trackMPD'!$R$7:$R$29,'2.1.trackMPD'!$T$7:$T$29)</f>
        <v>2</v>
      </c>
      <c r="D7579">
        <v>10</v>
      </c>
      <c r="E7579" t="s">
        <v>6396</v>
      </c>
      <c r="F7579" t="s">
        <v>110</v>
      </c>
      <c r="G7579" t="s">
        <v>140</v>
      </c>
      <c r="H7579" t="s">
        <v>6399</v>
      </c>
    </row>
    <row r="7580" spans="1:8" x14ac:dyDescent="0.2">
      <c r="A7580" t="s">
        <v>29</v>
      </c>
      <c r="B7580" t="s">
        <v>3</v>
      </c>
      <c r="C7580">
        <f>_xlfn.XLOOKUP(B7580,'2.1.trackMPD'!$R$7:$R$29,'2.1.trackMPD'!$T$7:$T$29)</f>
        <v>2</v>
      </c>
      <c r="D7580">
        <v>100</v>
      </c>
      <c r="E7580" t="s">
        <v>6396</v>
      </c>
      <c r="F7580" t="s">
        <v>110</v>
      </c>
      <c r="G7580" t="s">
        <v>124</v>
      </c>
      <c r="H7580" t="s">
        <v>6398</v>
      </c>
    </row>
    <row r="7581" spans="1:8" x14ac:dyDescent="0.2">
      <c r="A7581" t="s">
        <v>29</v>
      </c>
      <c r="B7581" t="s">
        <v>3</v>
      </c>
      <c r="C7581">
        <f>_xlfn.XLOOKUP(B7581,'2.1.trackMPD'!$R$7:$R$29,'2.1.trackMPD'!$T$7:$T$29)</f>
        <v>2</v>
      </c>
      <c r="D7581">
        <v>100</v>
      </c>
      <c r="E7581" t="s">
        <v>6396</v>
      </c>
      <c r="F7581" t="s">
        <v>110</v>
      </c>
      <c r="G7581" t="s">
        <v>140</v>
      </c>
      <c r="H7581" t="s">
        <v>6398</v>
      </c>
    </row>
    <row r="7582" spans="1:8" x14ac:dyDescent="0.2">
      <c r="A7582" t="s">
        <v>29</v>
      </c>
      <c r="B7582" t="s">
        <v>3</v>
      </c>
      <c r="C7582">
        <f>_xlfn.XLOOKUP(B7582,'2.1.trackMPD'!$R$7:$R$29,'2.1.trackMPD'!$T$7:$T$29)</f>
        <v>2</v>
      </c>
      <c r="D7582">
        <v>100</v>
      </c>
      <c r="E7582" t="s">
        <v>6396</v>
      </c>
      <c r="F7582" t="s">
        <v>111</v>
      </c>
      <c r="G7582" t="s">
        <v>124</v>
      </c>
      <c r="H7582" t="s">
        <v>6398</v>
      </c>
    </row>
    <row r="7583" spans="1:8" x14ac:dyDescent="0.2">
      <c r="A7583" t="s">
        <v>29</v>
      </c>
      <c r="B7583" t="s">
        <v>3</v>
      </c>
      <c r="C7583">
        <f>_xlfn.XLOOKUP(B7583,'2.1.trackMPD'!$R$7:$R$29,'2.1.trackMPD'!$T$7:$T$29)</f>
        <v>2</v>
      </c>
      <c r="D7583">
        <v>100</v>
      </c>
      <c r="E7583" t="s">
        <v>6396</v>
      </c>
      <c r="F7583" t="s">
        <v>111</v>
      </c>
      <c r="G7583" t="s">
        <v>140</v>
      </c>
      <c r="H7583" t="s">
        <v>6398</v>
      </c>
    </row>
    <row r="7584" spans="1:8" x14ac:dyDescent="0.2">
      <c r="A7584" t="s">
        <v>29</v>
      </c>
      <c r="B7584" t="s">
        <v>3</v>
      </c>
      <c r="C7584">
        <f>_xlfn.XLOOKUP(B7584,'2.1.trackMPD'!$R$7:$R$29,'2.1.trackMPD'!$T$7:$T$29)</f>
        <v>2</v>
      </c>
      <c r="D7584">
        <v>100</v>
      </c>
      <c r="E7584" t="s">
        <v>6396</v>
      </c>
      <c r="F7584" t="s">
        <v>110</v>
      </c>
      <c r="G7584" t="s">
        <v>124</v>
      </c>
      <c r="H7584" t="s">
        <v>6399</v>
      </c>
    </row>
    <row r="7585" spans="1:8" x14ac:dyDescent="0.2">
      <c r="A7585" t="s">
        <v>29</v>
      </c>
      <c r="B7585" t="s">
        <v>3</v>
      </c>
      <c r="C7585">
        <f>_xlfn.XLOOKUP(B7585,'2.1.trackMPD'!$R$7:$R$29,'2.1.trackMPD'!$T$7:$T$29)</f>
        <v>2</v>
      </c>
      <c r="D7585">
        <v>100</v>
      </c>
      <c r="E7585" t="s">
        <v>6396</v>
      </c>
      <c r="F7585" t="s">
        <v>110</v>
      </c>
      <c r="G7585" t="s">
        <v>140</v>
      </c>
      <c r="H7585" t="s">
        <v>6399</v>
      </c>
    </row>
    <row r="7586" spans="1:8" x14ac:dyDescent="0.2">
      <c r="A7586" t="s">
        <v>29</v>
      </c>
      <c r="B7586" t="s">
        <v>3</v>
      </c>
      <c r="C7586">
        <f>_xlfn.XLOOKUP(B7586,'2.1.trackMPD'!$R$7:$R$29,'2.1.trackMPD'!$T$7:$T$29)</f>
        <v>2</v>
      </c>
      <c r="D7586">
        <v>1000</v>
      </c>
      <c r="E7586" t="s">
        <v>6396</v>
      </c>
      <c r="F7586" t="s">
        <v>110</v>
      </c>
      <c r="G7586" t="s">
        <v>124</v>
      </c>
      <c r="H7586" t="s">
        <v>6398</v>
      </c>
    </row>
    <row r="7587" spans="1:8" x14ac:dyDescent="0.2">
      <c r="A7587" t="s">
        <v>29</v>
      </c>
      <c r="B7587" t="s">
        <v>3</v>
      </c>
      <c r="C7587">
        <f>_xlfn.XLOOKUP(B7587,'2.1.trackMPD'!$R$7:$R$29,'2.1.trackMPD'!$T$7:$T$29)</f>
        <v>2</v>
      </c>
      <c r="D7587">
        <v>1000</v>
      </c>
      <c r="E7587" t="s">
        <v>6396</v>
      </c>
      <c r="F7587" t="s">
        <v>110</v>
      </c>
      <c r="G7587" t="s">
        <v>140</v>
      </c>
      <c r="H7587" t="s">
        <v>6398</v>
      </c>
    </row>
    <row r="7588" spans="1:8" x14ac:dyDescent="0.2">
      <c r="A7588" t="s">
        <v>29</v>
      </c>
      <c r="B7588" t="s">
        <v>3</v>
      </c>
      <c r="C7588">
        <f>_xlfn.XLOOKUP(B7588,'2.1.trackMPD'!$R$7:$R$29,'2.1.trackMPD'!$T$7:$T$29)</f>
        <v>2</v>
      </c>
      <c r="D7588">
        <v>1000</v>
      </c>
      <c r="E7588" t="s">
        <v>6396</v>
      </c>
      <c r="F7588" t="s">
        <v>111</v>
      </c>
      <c r="G7588" t="s">
        <v>124</v>
      </c>
      <c r="H7588" t="s">
        <v>6398</v>
      </c>
    </row>
    <row r="7589" spans="1:8" x14ac:dyDescent="0.2">
      <c r="A7589" t="s">
        <v>29</v>
      </c>
      <c r="B7589" t="s">
        <v>3</v>
      </c>
      <c r="C7589">
        <f>_xlfn.XLOOKUP(B7589,'2.1.trackMPD'!$R$7:$R$29,'2.1.trackMPD'!$T$7:$T$29)</f>
        <v>2</v>
      </c>
      <c r="D7589">
        <v>1000</v>
      </c>
      <c r="E7589" t="s">
        <v>6396</v>
      </c>
      <c r="F7589" t="s">
        <v>111</v>
      </c>
      <c r="G7589" t="s">
        <v>140</v>
      </c>
      <c r="H7589" t="s">
        <v>6398</v>
      </c>
    </row>
    <row r="7590" spans="1:8" x14ac:dyDescent="0.2">
      <c r="A7590" t="s">
        <v>29</v>
      </c>
      <c r="B7590" t="s">
        <v>3</v>
      </c>
      <c r="C7590">
        <f>_xlfn.XLOOKUP(B7590,'2.1.trackMPD'!$R$7:$R$29,'2.1.trackMPD'!$T$7:$T$29)</f>
        <v>2</v>
      </c>
      <c r="D7590">
        <v>1000</v>
      </c>
      <c r="E7590" t="s">
        <v>6396</v>
      </c>
      <c r="F7590" t="s">
        <v>110</v>
      </c>
      <c r="G7590" t="s">
        <v>124</v>
      </c>
      <c r="H7590" t="s">
        <v>6399</v>
      </c>
    </row>
    <row r="7591" spans="1:8" x14ac:dyDescent="0.2">
      <c r="A7591" t="s">
        <v>29</v>
      </c>
      <c r="B7591" t="s">
        <v>3</v>
      </c>
      <c r="C7591">
        <f>_xlfn.XLOOKUP(B7591,'2.1.trackMPD'!$R$7:$R$29,'2.1.trackMPD'!$T$7:$T$29)</f>
        <v>2</v>
      </c>
      <c r="D7591">
        <v>1000</v>
      </c>
      <c r="E7591" t="s">
        <v>6396</v>
      </c>
      <c r="F7591" t="s">
        <v>110</v>
      </c>
      <c r="G7591" t="s">
        <v>140</v>
      </c>
      <c r="H7591" t="s">
        <v>6399</v>
      </c>
    </row>
    <row r="7592" spans="1:8" x14ac:dyDescent="0.2">
      <c r="A7592" t="s">
        <v>29</v>
      </c>
      <c r="B7592" t="s">
        <v>3</v>
      </c>
      <c r="C7592">
        <f>_xlfn.XLOOKUP(B7592,'2.1.trackMPD'!$R$7:$R$29,'2.1.trackMPD'!$T$7:$T$29)</f>
        <v>2</v>
      </c>
      <c r="D7592">
        <v>5000</v>
      </c>
      <c r="E7592" t="s">
        <v>6396</v>
      </c>
      <c r="F7592" t="s">
        <v>110</v>
      </c>
      <c r="G7592" t="s">
        <v>124</v>
      </c>
      <c r="H7592" t="s">
        <v>6398</v>
      </c>
    </row>
    <row r="7593" spans="1:8" x14ac:dyDescent="0.2">
      <c r="A7593" t="s">
        <v>29</v>
      </c>
      <c r="B7593" t="s">
        <v>3</v>
      </c>
      <c r="C7593">
        <f>_xlfn.XLOOKUP(B7593,'2.1.trackMPD'!$R$7:$R$29,'2.1.trackMPD'!$T$7:$T$29)</f>
        <v>2</v>
      </c>
      <c r="D7593">
        <v>5000</v>
      </c>
      <c r="E7593" t="s">
        <v>6396</v>
      </c>
      <c r="F7593" t="s">
        <v>110</v>
      </c>
      <c r="G7593" t="s">
        <v>140</v>
      </c>
      <c r="H7593" t="s">
        <v>6398</v>
      </c>
    </row>
    <row r="7594" spans="1:8" x14ac:dyDescent="0.2">
      <c r="A7594" t="s">
        <v>29</v>
      </c>
      <c r="B7594" t="s">
        <v>3</v>
      </c>
      <c r="C7594">
        <f>_xlfn.XLOOKUP(B7594,'2.1.trackMPD'!$R$7:$R$29,'2.1.trackMPD'!$T$7:$T$29)</f>
        <v>2</v>
      </c>
      <c r="D7594">
        <v>5000</v>
      </c>
      <c r="E7594" t="s">
        <v>6396</v>
      </c>
      <c r="F7594" t="s">
        <v>111</v>
      </c>
      <c r="G7594" t="s">
        <v>124</v>
      </c>
      <c r="H7594" t="s">
        <v>6398</v>
      </c>
    </row>
    <row r="7595" spans="1:8" x14ac:dyDescent="0.2">
      <c r="A7595" t="s">
        <v>29</v>
      </c>
      <c r="B7595" t="s">
        <v>3</v>
      </c>
      <c r="C7595">
        <f>_xlfn.XLOOKUP(B7595,'2.1.trackMPD'!$R$7:$R$29,'2.1.trackMPD'!$T$7:$T$29)</f>
        <v>2</v>
      </c>
      <c r="D7595">
        <v>5000</v>
      </c>
      <c r="E7595" t="s">
        <v>6396</v>
      </c>
      <c r="F7595" t="s">
        <v>111</v>
      </c>
      <c r="G7595" t="s">
        <v>140</v>
      </c>
      <c r="H7595" t="s">
        <v>6398</v>
      </c>
    </row>
    <row r="7596" spans="1:8" x14ac:dyDescent="0.2">
      <c r="A7596" t="s">
        <v>29</v>
      </c>
      <c r="B7596" t="s">
        <v>3</v>
      </c>
      <c r="C7596">
        <f>_xlfn.XLOOKUP(B7596,'2.1.trackMPD'!$R$7:$R$29,'2.1.trackMPD'!$T$7:$T$29)</f>
        <v>2</v>
      </c>
      <c r="D7596">
        <v>5000</v>
      </c>
      <c r="E7596" t="s">
        <v>6396</v>
      </c>
      <c r="F7596" t="s">
        <v>110</v>
      </c>
      <c r="G7596" t="s">
        <v>124</v>
      </c>
      <c r="H7596" t="s">
        <v>6399</v>
      </c>
    </row>
    <row r="7597" spans="1:8" x14ac:dyDescent="0.2">
      <c r="A7597" t="s">
        <v>29</v>
      </c>
      <c r="B7597" t="s">
        <v>3</v>
      </c>
      <c r="C7597">
        <f>_xlfn.XLOOKUP(B7597,'2.1.trackMPD'!$R$7:$R$29,'2.1.trackMPD'!$T$7:$T$29)</f>
        <v>2</v>
      </c>
      <c r="D7597">
        <v>5000</v>
      </c>
      <c r="E7597" t="s">
        <v>6396</v>
      </c>
      <c r="F7597" t="s">
        <v>110</v>
      </c>
      <c r="G7597" t="s">
        <v>140</v>
      </c>
      <c r="H7597" t="s">
        <v>6399</v>
      </c>
    </row>
    <row r="7598" spans="1:8" x14ac:dyDescent="0.2">
      <c r="A7598" t="s">
        <v>29</v>
      </c>
      <c r="B7598" t="s">
        <v>3</v>
      </c>
      <c r="C7598">
        <f>_xlfn.XLOOKUP(B7598,'2.1.trackMPD'!$R$7:$R$29,'2.1.trackMPD'!$T$7:$T$29)</f>
        <v>2</v>
      </c>
      <c r="D7598">
        <v>1</v>
      </c>
      <c r="E7598" t="s">
        <v>6400</v>
      </c>
      <c r="F7598" t="s">
        <v>110</v>
      </c>
      <c r="G7598" t="s">
        <v>124</v>
      </c>
      <c r="H7598" t="s">
        <v>6398</v>
      </c>
    </row>
    <row r="7599" spans="1:8" x14ac:dyDescent="0.2">
      <c r="A7599" t="s">
        <v>29</v>
      </c>
      <c r="B7599" t="s">
        <v>3</v>
      </c>
      <c r="C7599">
        <f>_xlfn.XLOOKUP(B7599,'2.1.trackMPD'!$R$7:$R$29,'2.1.trackMPD'!$T$7:$T$29)</f>
        <v>2</v>
      </c>
      <c r="D7599">
        <v>1</v>
      </c>
      <c r="E7599" t="s">
        <v>6400</v>
      </c>
      <c r="F7599" t="s">
        <v>110</v>
      </c>
      <c r="G7599" t="s">
        <v>140</v>
      </c>
      <c r="H7599" t="s">
        <v>6398</v>
      </c>
    </row>
    <row r="7600" spans="1:8" x14ac:dyDescent="0.2">
      <c r="A7600" t="s">
        <v>29</v>
      </c>
      <c r="B7600" t="s">
        <v>3</v>
      </c>
      <c r="C7600">
        <f>_xlfn.XLOOKUP(B7600,'2.1.trackMPD'!$R$7:$R$29,'2.1.trackMPD'!$T$7:$T$29)</f>
        <v>2</v>
      </c>
      <c r="D7600">
        <v>1</v>
      </c>
      <c r="E7600" t="s">
        <v>6400</v>
      </c>
      <c r="F7600" t="s">
        <v>111</v>
      </c>
      <c r="G7600" t="s">
        <v>124</v>
      </c>
      <c r="H7600" t="s">
        <v>6398</v>
      </c>
    </row>
    <row r="7601" spans="1:8" x14ac:dyDescent="0.2">
      <c r="A7601" t="s">
        <v>29</v>
      </c>
      <c r="B7601" t="s">
        <v>3</v>
      </c>
      <c r="C7601">
        <f>_xlfn.XLOOKUP(B7601,'2.1.trackMPD'!$R$7:$R$29,'2.1.trackMPD'!$T$7:$T$29)</f>
        <v>2</v>
      </c>
      <c r="D7601">
        <v>1</v>
      </c>
      <c r="E7601" t="s">
        <v>6400</v>
      </c>
      <c r="F7601" t="s">
        <v>111</v>
      </c>
      <c r="G7601" t="s">
        <v>140</v>
      </c>
      <c r="H7601" t="s">
        <v>6398</v>
      </c>
    </row>
    <row r="7602" spans="1:8" x14ac:dyDescent="0.2">
      <c r="A7602" t="s">
        <v>29</v>
      </c>
      <c r="B7602" t="s">
        <v>3</v>
      </c>
      <c r="C7602">
        <f>_xlfn.XLOOKUP(B7602,'2.1.trackMPD'!$R$7:$R$29,'2.1.trackMPD'!$T$7:$T$29)</f>
        <v>2</v>
      </c>
      <c r="D7602">
        <v>1</v>
      </c>
      <c r="E7602" t="s">
        <v>6400</v>
      </c>
      <c r="F7602" t="s">
        <v>110</v>
      </c>
      <c r="G7602" t="s">
        <v>124</v>
      </c>
      <c r="H7602" t="s">
        <v>6399</v>
      </c>
    </row>
    <row r="7603" spans="1:8" x14ac:dyDescent="0.2">
      <c r="A7603" t="s">
        <v>29</v>
      </c>
      <c r="B7603" t="s">
        <v>3</v>
      </c>
      <c r="C7603">
        <f>_xlfn.XLOOKUP(B7603,'2.1.trackMPD'!$R$7:$R$29,'2.1.trackMPD'!$T$7:$T$29)</f>
        <v>2</v>
      </c>
      <c r="D7603">
        <v>1</v>
      </c>
      <c r="E7603" t="s">
        <v>6400</v>
      </c>
      <c r="F7603" t="s">
        <v>110</v>
      </c>
      <c r="G7603" t="s">
        <v>140</v>
      </c>
      <c r="H7603" t="s">
        <v>6399</v>
      </c>
    </row>
    <row r="7604" spans="1:8" x14ac:dyDescent="0.2">
      <c r="A7604" t="s">
        <v>29</v>
      </c>
      <c r="B7604" t="s">
        <v>3</v>
      </c>
      <c r="C7604">
        <f>_xlfn.XLOOKUP(B7604,'2.1.trackMPD'!$R$7:$R$29,'2.1.trackMPD'!$T$7:$T$29)</f>
        <v>2</v>
      </c>
      <c r="D7604">
        <v>10</v>
      </c>
      <c r="E7604" t="s">
        <v>6400</v>
      </c>
      <c r="F7604" t="s">
        <v>110</v>
      </c>
      <c r="G7604" t="s">
        <v>124</v>
      </c>
      <c r="H7604" t="s">
        <v>6398</v>
      </c>
    </row>
    <row r="7605" spans="1:8" x14ac:dyDescent="0.2">
      <c r="A7605" t="s">
        <v>29</v>
      </c>
      <c r="B7605" t="s">
        <v>3</v>
      </c>
      <c r="C7605">
        <f>_xlfn.XLOOKUP(B7605,'2.1.trackMPD'!$R$7:$R$29,'2.1.trackMPD'!$T$7:$T$29)</f>
        <v>2</v>
      </c>
      <c r="D7605">
        <v>10</v>
      </c>
      <c r="E7605" t="s">
        <v>6400</v>
      </c>
      <c r="F7605" t="s">
        <v>110</v>
      </c>
      <c r="G7605" t="s">
        <v>140</v>
      </c>
      <c r="H7605" t="s">
        <v>6398</v>
      </c>
    </row>
    <row r="7606" spans="1:8" x14ac:dyDescent="0.2">
      <c r="A7606" t="s">
        <v>29</v>
      </c>
      <c r="B7606" t="s">
        <v>3</v>
      </c>
      <c r="C7606">
        <f>_xlfn.XLOOKUP(B7606,'2.1.trackMPD'!$R$7:$R$29,'2.1.trackMPD'!$T$7:$T$29)</f>
        <v>2</v>
      </c>
      <c r="D7606">
        <v>10</v>
      </c>
      <c r="E7606" t="s">
        <v>6400</v>
      </c>
      <c r="F7606" t="s">
        <v>111</v>
      </c>
      <c r="G7606" t="s">
        <v>124</v>
      </c>
      <c r="H7606" t="s">
        <v>6398</v>
      </c>
    </row>
    <row r="7607" spans="1:8" x14ac:dyDescent="0.2">
      <c r="A7607" t="s">
        <v>29</v>
      </c>
      <c r="B7607" t="s">
        <v>3</v>
      </c>
      <c r="C7607">
        <f>_xlfn.XLOOKUP(B7607,'2.1.trackMPD'!$R$7:$R$29,'2.1.trackMPD'!$T$7:$T$29)</f>
        <v>2</v>
      </c>
      <c r="D7607">
        <v>10</v>
      </c>
      <c r="E7607" t="s">
        <v>6400</v>
      </c>
      <c r="F7607" t="s">
        <v>111</v>
      </c>
      <c r="G7607" t="s">
        <v>140</v>
      </c>
      <c r="H7607" t="s">
        <v>6398</v>
      </c>
    </row>
    <row r="7608" spans="1:8" x14ac:dyDescent="0.2">
      <c r="A7608" t="s">
        <v>29</v>
      </c>
      <c r="B7608" t="s">
        <v>3</v>
      </c>
      <c r="C7608">
        <f>_xlfn.XLOOKUP(B7608,'2.1.trackMPD'!$R$7:$R$29,'2.1.trackMPD'!$T$7:$T$29)</f>
        <v>2</v>
      </c>
      <c r="D7608">
        <v>10</v>
      </c>
      <c r="E7608" t="s">
        <v>6400</v>
      </c>
      <c r="F7608" t="s">
        <v>110</v>
      </c>
      <c r="G7608" t="s">
        <v>124</v>
      </c>
      <c r="H7608" t="s">
        <v>6399</v>
      </c>
    </row>
    <row r="7609" spans="1:8" x14ac:dyDescent="0.2">
      <c r="A7609" t="s">
        <v>29</v>
      </c>
      <c r="B7609" t="s">
        <v>3</v>
      </c>
      <c r="C7609">
        <f>_xlfn.XLOOKUP(B7609,'2.1.trackMPD'!$R$7:$R$29,'2.1.trackMPD'!$T$7:$T$29)</f>
        <v>2</v>
      </c>
      <c r="D7609">
        <v>10</v>
      </c>
      <c r="E7609" t="s">
        <v>6400</v>
      </c>
      <c r="F7609" t="s">
        <v>110</v>
      </c>
      <c r="G7609" t="s">
        <v>140</v>
      </c>
      <c r="H7609" t="s">
        <v>6399</v>
      </c>
    </row>
    <row r="7610" spans="1:8" x14ac:dyDescent="0.2">
      <c r="A7610" t="s">
        <v>29</v>
      </c>
      <c r="B7610" t="s">
        <v>3</v>
      </c>
      <c r="C7610">
        <f>_xlfn.XLOOKUP(B7610,'2.1.trackMPD'!$R$7:$R$29,'2.1.trackMPD'!$T$7:$T$29)</f>
        <v>2</v>
      </c>
      <c r="D7610">
        <v>100</v>
      </c>
      <c r="E7610" t="s">
        <v>6400</v>
      </c>
      <c r="F7610" t="s">
        <v>110</v>
      </c>
      <c r="G7610" t="s">
        <v>124</v>
      </c>
      <c r="H7610" t="s">
        <v>6398</v>
      </c>
    </row>
    <row r="7611" spans="1:8" x14ac:dyDescent="0.2">
      <c r="A7611" t="s">
        <v>29</v>
      </c>
      <c r="B7611" t="s">
        <v>3</v>
      </c>
      <c r="C7611">
        <f>_xlfn.XLOOKUP(B7611,'2.1.trackMPD'!$R$7:$R$29,'2.1.trackMPD'!$T$7:$T$29)</f>
        <v>2</v>
      </c>
      <c r="D7611">
        <v>100</v>
      </c>
      <c r="E7611" t="s">
        <v>6400</v>
      </c>
      <c r="F7611" t="s">
        <v>110</v>
      </c>
      <c r="G7611" t="s">
        <v>140</v>
      </c>
      <c r="H7611" t="s">
        <v>6398</v>
      </c>
    </row>
    <row r="7612" spans="1:8" x14ac:dyDescent="0.2">
      <c r="A7612" t="s">
        <v>29</v>
      </c>
      <c r="B7612" t="s">
        <v>3</v>
      </c>
      <c r="C7612">
        <f>_xlfn.XLOOKUP(B7612,'2.1.trackMPD'!$R$7:$R$29,'2.1.trackMPD'!$T$7:$T$29)</f>
        <v>2</v>
      </c>
      <c r="D7612">
        <v>100</v>
      </c>
      <c r="E7612" t="s">
        <v>6400</v>
      </c>
      <c r="F7612" t="s">
        <v>111</v>
      </c>
      <c r="G7612" t="s">
        <v>124</v>
      </c>
      <c r="H7612" t="s">
        <v>6398</v>
      </c>
    </row>
    <row r="7613" spans="1:8" x14ac:dyDescent="0.2">
      <c r="A7613" t="s">
        <v>29</v>
      </c>
      <c r="B7613" t="s">
        <v>3</v>
      </c>
      <c r="C7613">
        <f>_xlfn.XLOOKUP(B7613,'2.1.trackMPD'!$R$7:$R$29,'2.1.trackMPD'!$T$7:$T$29)</f>
        <v>2</v>
      </c>
      <c r="D7613">
        <v>100</v>
      </c>
      <c r="E7613" t="s">
        <v>6400</v>
      </c>
      <c r="F7613" t="s">
        <v>111</v>
      </c>
      <c r="G7613" t="s">
        <v>140</v>
      </c>
      <c r="H7613" t="s">
        <v>6398</v>
      </c>
    </row>
    <row r="7614" spans="1:8" x14ac:dyDescent="0.2">
      <c r="A7614" t="s">
        <v>29</v>
      </c>
      <c r="B7614" t="s">
        <v>3</v>
      </c>
      <c r="C7614">
        <f>_xlfn.XLOOKUP(B7614,'2.1.trackMPD'!$R$7:$R$29,'2.1.trackMPD'!$T$7:$T$29)</f>
        <v>2</v>
      </c>
      <c r="D7614">
        <v>100</v>
      </c>
      <c r="E7614" t="s">
        <v>6400</v>
      </c>
      <c r="F7614" t="s">
        <v>110</v>
      </c>
      <c r="G7614" t="s">
        <v>124</v>
      </c>
      <c r="H7614" t="s">
        <v>6399</v>
      </c>
    </row>
    <row r="7615" spans="1:8" x14ac:dyDescent="0.2">
      <c r="A7615" t="s">
        <v>29</v>
      </c>
      <c r="B7615" t="s">
        <v>3</v>
      </c>
      <c r="C7615">
        <f>_xlfn.XLOOKUP(B7615,'2.1.trackMPD'!$R$7:$R$29,'2.1.trackMPD'!$T$7:$T$29)</f>
        <v>2</v>
      </c>
      <c r="D7615">
        <v>100</v>
      </c>
      <c r="E7615" t="s">
        <v>6400</v>
      </c>
      <c r="F7615" t="s">
        <v>110</v>
      </c>
      <c r="G7615" t="s">
        <v>140</v>
      </c>
      <c r="H7615" t="s">
        <v>6399</v>
      </c>
    </row>
    <row r="7616" spans="1:8" x14ac:dyDescent="0.2">
      <c r="A7616" t="s">
        <v>29</v>
      </c>
      <c r="B7616" t="s">
        <v>3</v>
      </c>
      <c r="C7616">
        <f>_xlfn.XLOOKUP(B7616,'2.1.trackMPD'!$R$7:$R$29,'2.1.trackMPD'!$T$7:$T$29)</f>
        <v>2</v>
      </c>
      <c r="D7616">
        <v>1000</v>
      </c>
      <c r="E7616" t="s">
        <v>6400</v>
      </c>
      <c r="F7616" t="s">
        <v>110</v>
      </c>
      <c r="G7616" t="s">
        <v>124</v>
      </c>
      <c r="H7616" t="s">
        <v>6398</v>
      </c>
    </row>
    <row r="7617" spans="1:8" x14ac:dyDescent="0.2">
      <c r="A7617" t="s">
        <v>29</v>
      </c>
      <c r="B7617" t="s">
        <v>3</v>
      </c>
      <c r="C7617">
        <f>_xlfn.XLOOKUP(B7617,'2.1.trackMPD'!$R$7:$R$29,'2.1.trackMPD'!$T$7:$T$29)</f>
        <v>2</v>
      </c>
      <c r="D7617">
        <v>1000</v>
      </c>
      <c r="E7617" t="s">
        <v>6400</v>
      </c>
      <c r="F7617" t="s">
        <v>110</v>
      </c>
      <c r="G7617" t="s">
        <v>140</v>
      </c>
      <c r="H7617" t="s">
        <v>6398</v>
      </c>
    </row>
    <row r="7618" spans="1:8" x14ac:dyDescent="0.2">
      <c r="A7618" t="s">
        <v>29</v>
      </c>
      <c r="B7618" t="s">
        <v>3</v>
      </c>
      <c r="C7618">
        <f>_xlfn.XLOOKUP(B7618,'2.1.trackMPD'!$R$7:$R$29,'2.1.trackMPD'!$T$7:$T$29)</f>
        <v>2</v>
      </c>
      <c r="D7618">
        <v>1000</v>
      </c>
      <c r="E7618" t="s">
        <v>6400</v>
      </c>
      <c r="F7618" t="s">
        <v>111</v>
      </c>
      <c r="G7618" t="s">
        <v>124</v>
      </c>
      <c r="H7618" t="s">
        <v>6398</v>
      </c>
    </row>
    <row r="7619" spans="1:8" x14ac:dyDescent="0.2">
      <c r="A7619" t="s">
        <v>29</v>
      </c>
      <c r="B7619" t="s">
        <v>3</v>
      </c>
      <c r="C7619">
        <f>_xlfn.XLOOKUP(B7619,'2.1.trackMPD'!$R$7:$R$29,'2.1.trackMPD'!$T$7:$T$29)</f>
        <v>2</v>
      </c>
      <c r="D7619">
        <v>1000</v>
      </c>
      <c r="E7619" t="s">
        <v>6400</v>
      </c>
      <c r="F7619" t="s">
        <v>111</v>
      </c>
      <c r="G7619" t="s">
        <v>140</v>
      </c>
      <c r="H7619" t="s">
        <v>6398</v>
      </c>
    </row>
    <row r="7620" spans="1:8" x14ac:dyDescent="0.2">
      <c r="A7620" t="s">
        <v>29</v>
      </c>
      <c r="B7620" t="s">
        <v>3</v>
      </c>
      <c r="C7620">
        <f>_xlfn.XLOOKUP(B7620,'2.1.trackMPD'!$R$7:$R$29,'2.1.trackMPD'!$T$7:$T$29)</f>
        <v>2</v>
      </c>
      <c r="D7620">
        <v>1000</v>
      </c>
      <c r="E7620" t="s">
        <v>6400</v>
      </c>
      <c r="F7620" t="s">
        <v>110</v>
      </c>
      <c r="G7620" t="s">
        <v>124</v>
      </c>
      <c r="H7620" t="s">
        <v>6399</v>
      </c>
    </row>
    <row r="7621" spans="1:8" x14ac:dyDescent="0.2">
      <c r="A7621" t="s">
        <v>29</v>
      </c>
      <c r="B7621" t="s">
        <v>3</v>
      </c>
      <c r="C7621">
        <f>_xlfn.XLOOKUP(B7621,'2.1.trackMPD'!$R$7:$R$29,'2.1.trackMPD'!$T$7:$T$29)</f>
        <v>2</v>
      </c>
      <c r="D7621">
        <v>1000</v>
      </c>
      <c r="E7621" t="s">
        <v>6400</v>
      </c>
      <c r="F7621" t="s">
        <v>110</v>
      </c>
      <c r="G7621" t="s">
        <v>140</v>
      </c>
      <c r="H7621" t="s">
        <v>6399</v>
      </c>
    </row>
    <row r="7622" spans="1:8" x14ac:dyDescent="0.2">
      <c r="A7622" t="s">
        <v>29</v>
      </c>
      <c r="B7622" t="s">
        <v>3</v>
      </c>
      <c r="C7622">
        <f>_xlfn.XLOOKUP(B7622,'2.1.trackMPD'!$R$7:$R$29,'2.1.trackMPD'!$T$7:$T$29)</f>
        <v>2</v>
      </c>
      <c r="D7622">
        <v>5000</v>
      </c>
      <c r="E7622" t="s">
        <v>6400</v>
      </c>
      <c r="F7622" t="s">
        <v>110</v>
      </c>
      <c r="G7622" t="s">
        <v>124</v>
      </c>
      <c r="H7622" t="s">
        <v>6398</v>
      </c>
    </row>
    <row r="7623" spans="1:8" x14ac:dyDescent="0.2">
      <c r="A7623" t="s">
        <v>29</v>
      </c>
      <c r="B7623" t="s">
        <v>3</v>
      </c>
      <c r="C7623">
        <f>_xlfn.XLOOKUP(B7623,'2.1.trackMPD'!$R$7:$R$29,'2.1.trackMPD'!$T$7:$T$29)</f>
        <v>2</v>
      </c>
      <c r="D7623">
        <v>5000</v>
      </c>
      <c r="E7623" t="s">
        <v>6400</v>
      </c>
      <c r="F7623" t="s">
        <v>110</v>
      </c>
      <c r="G7623" t="s">
        <v>140</v>
      </c>
      <c r="H7623" t="s">
        <v>6398</v>
      </c>
    </row>
    <row r="7624" spans="1:8" x14ac:dyDescent="0.2">
      <c r="A7624" t="s">
        <v>29</v>
      </c>
      <c r="B7624" t="s">
        <v>3</v>
      </c>
      <c r="C7624">
        <f>_xlfn.XLOOKUP(B7624,'2.1.trackMPD'!$R$7:$R$29,'2.1.trackMPD'!$T$7:$T$29)</f>
        <v>2</v>
      </c>
      <c r="D7624">
        <v>5000</v>
      </c>
      <c r="E7624" t="s">
        <v>6400</v>
      </c>
      <c r="F7624" t="s">
        <v>111</v>
      </c>
      <c r="G7624" t="s">
        <v>124</v>
      </c>
      <c r="H7624" t="s">
        <v>6398</v>
      </c>
    </row>
    <row r="7625" spans="1:8" x14ac:dyDescent="0.2">
      <c r="A7625" t="s">
        <v>29</v>
      </c>
      <c r="B7625" t="s">
        <v>3</v>
      </c>
      <c r="C7625">
        <f>_xlfn.XLOOKUP(B7625,'2.1.trackMPD'!$R$7:$R$29,'2.1.trackMPD'!$T$7:$T$29)</f>
        <v>2</v>
      </c>
      <c r="D7625">
        <v>5000</v>
      </c>
      <c r="E7625" t="s">
        <v>6400</v>
      </c>
      <c r="F7625" t="s">
        <v>111</v>
      </c>
      <c r="G7625" t="s">
        <v>140</v>
      </c>
      <c r="H7625" t="s">
        <v>6398</v>
      </c>
    </row>
    <row r="7626" spans="1:8" x14ac:dyDescent="0.2">
      <c r="A7626" t="s">
        <v>29</v>
      </c>
      <c r="B7626" t="s">
        <v>3</v>
      </c>
      <c r="C7626">
        <f>_xlfn.XLOOKUP(B7626,'2.1.trackMPD'!$R$7:$R$29,'2.1.trackMPD'!$T$7:$T$29)</f>
        <v>2</v>
      </c>
      <c r="D7626">
        <v>5000</v>
      </c>
      <c r="E7626" t="s">
        <v>6400</v>
      </c>
      <c r="F7626" t="s">
        <v>110</v>
      </c>
      <c r="G7626" t="s">
        <v>124</v>
      </c>
      <c r="H7626" t="s">
        <v>6399</v>
      </c>
    </row>
    <row r="7627" spans="1:8" x14ac:dyDescent="0.2">
      <c r="A7627" t="s">
        <v>29</v>
      </c>
      <c r="B7627" t="s">
        <v>3</v>
      </c>
      <c r="C7627">
        <f>_xlfn.XLOOKUP(B7627,'2.1.trackMPD'!$R$7:$R$29,'2.1.trackMPD'!$T$7:$T$29)</f>
        <v>2</v>
      </c>
      <c r="D7627">
        <v>5000</v>
      </c>
      <c r="E7627" t="s">
        <v>6400</v>
      </c>
      <c r="F7627" t="s">
        <v>110</v>
      </c>
      <c r="G7627" t="s">
        <v>140</v>
      </c>
      <c r="H7627" t="s">
        <v>6399</v>
      </c>
    </row>
    <row r="7628" spans="1:8" x14ac:dyDescent="0.2">
      <c r="A7628" t="s">
        <v>29</v>
      </c>
      <c r="B7628" t="s">
        <v>3</v>
      </c>
      <c r="C7628">
        <f>_xlfn.XLOOKUP(B7628,'2.1.trackMPD'!$R$7:$R$29,'2.1.trackMPD'!$T$7:$T$29)</f>
        <v>2</v>
      </c>
      <c r="D7628">
        <v>1</v>
      </c>
      <c r="E7628" t="s">
        <v>6401</v>
      </c>
      <c r="F7628" t="s">
        <v>110</v>
      </c>
      <c r="G7628" t="s">
        <v>124</v>
      </c>
      <c r="H7628" t="s">
        <v>6398</v>
      </c>
    </row>
    <row r="7629" spans="1:8" x14ac:dyDescent="0.2">
      <c r="A7629" t="s">
        <v>29</v>
      </c>
      <c r="B7629" t="s">
        <v>3</v>
      </c>
      <c r="C7629">
        <f>_xlfn.XLOOKUP(B7629,'2.1.trackMPD'!$R$7:$R$29,'2.1.trackMPD'!$T$7:$T$29)</f>
        <v>2</v>
      </c>
      <c r="D7629">
        <v>1</v>
      </c>
      <c r="E7629" t="s">
        <v>6401</v>
      </c>
      <c r="F7629" t="s">
        <v>110</v>
      </c>
      <c r="G7629" t="s">
        <v>140</v>
      </c>
      <c r="H7629" t="s">
        <v>6398</v>
      </c>
    </row>
    <row r="7630" spans="1:8" x14ac:dyDescent="0.2">
      <c r="A7630" t="s">
        <v>29</v>
      </c>
      <c r="B7630" t="s">
        <v>3</v>
      </c>
      <c r="C7630">
        <f>_xlfn.XLOOKUP(B7630,'2.1.trackMPD'!$R$7:$R$29,'2.1.trackMPD'!$T$7:$T$29)</f>
        <v>2</v>
      </c>
      <c r="D7630">
        <v>1</v>
      </c>
      <c r="E7630" t="s">
        <v>6401</v>
      </c>
      <c r="F7630" t="s">
        <v>111</v>
      </c>
      <c r="G7630" t="s">
        <v>124</v>
      </c>
      <c r="H7630" t="s">
        <v>6398</v>
      </c>
    </row>
    <row r="7631" spans="1:8" x14ac:dyDescent="0.2">
      <c r="A7631" t="s">
        <v>29</v>
      </c>
      <c r="B7631" t="s">
        <v>3</v>
      </c>
      <c r="C7631">
        <f>_xlfn.XLOOKUP(B7631,'2.1.trackMPD'!$R$7:$R$29,'2.1.trackMPD'!$T$7:$T$29)</f>
        <v>2</v>
      </c>
      <c r="D7631">
        <v>1</v>
      </c>
      <c r="E7631" t="s">
        <v>6401</v>
      </c>
      <c r="F7631" t="s">
        <v>111</v>
      </c>
      <c r="G7631" t="s">
        <v>140</v>
      </c>
      <c r="H7631" t="s">
        <v>6398</v>
      </c>
    </row>
    <row r="7632" spans="1:8" x14ac:dyDescent="0.2">
      <c r="A7632" t="s">
        <v>29</v>
      </c>
      <c r="B7632" t="s">
        <v>3</v>
      </c>
      <c r="C7632">
        <f>_xlfn.XLOOKUP(B7632,'2.1.trackMPD'!$R$7:$R$29,'2.1.trackMPD'!$T$7:$T$29)</f>
        <v>2</v>
      </c>
      <c r="D7632">
        <v>1</v>
      </c>
      <c r="E7632" t="s">
        <v>6401</v>
      </c>
      <c r="F7632" t="s">
        <v>110</v>
      </c>
      <c r="G7632" t="s">
        <v>124</v>
      </c>
      <c r="H7632" t="s">
        <v>6399</v>
      </c>
    </row>
    <row r="7633" spans="1:8" x14ac:dyDescent="0.2">
      <c r="A7633" t="s">
        <v>29</v>
      </c>
      <c r="B7633" t="s">
        <v>3</v>
      </c>
      <c r="C7633">
        <f>_xlfn.XLOOKUP(B7633,'2.1.trackMPD'!$R$7:$R$29,'2.1.trackMPD'!$T$7:$T$29)</f>
        <v>2</v>
      </c>
      <c r="D7633">
        <v>1</v>
      </c>
      <c r="E7633" t="s">
        <v>6401</v>
      </c>
      <c r="F7633" t="s">
        <v>110</v>
      </c>
      <c r="G7633" t="s">
        <v>140</v>
      </c>
      <c r="H7633" t="s">
        <v>6399</v>
      </c>
    </row>
    <row r="7634" spans="1:8" x14ac:dyDescent="0.2">
      <c r="A7634" t="s">
        <v>29</v>
      </c>
      <c r="B7634" t="s">
        <v>3</v>
      </c>
      <c r="C7634">
        <f>_xlfn.XLOOKUP(B7634,'2.1.trackMPD'!$R$7:$R$29,'2.1.trackMPD'!$T$7:$T$29)</f>
        <v>2</v>
      </c>
      <c r="D7634">
        <v>10</v>
      </c>
      <c r="E7634" t="s">
        <v>6401</v>
      </c>
      <c r="F7634" t="s">
        <v>110</v>
      </c>
      <c r="G7634" t="s">
        <v>124</v>
      </c>
      <c r="H7634" t="s">
        <v>6398</v>
      </c>
    </row>
    <row r="7635" spans="1:8" x14ac:dyDescent="0.2">
      <c r="A7635" t="s">
        <v>29</v>
      </c>
      <c r="B7635" t="s">
        <v>3</v>
      </c>
      <c r="C7635">
        <f>_xlfn.XLOOKUP(B7635,'2.1.trackMPD'!$R$7:$R$29,'2.1.trackMPD'!$T$7:$T$29)</f>
        <v>2</v>
      </c>
      <c r="D7635">
        <v>10</v>
      </c>
      <c r="E7635" t="s">
        <v>6401</v>
      </c>
      <c r="F7635" t="s">
        <v>110</v>
      </c>
      <c r="G7635" t="s">
        <v>140</v>
      </c>
      <c r="H7635" t="s">
        <v>6398</v>
      </c>
    </row>
    <row r="7636" spans="1:8" x14ac:dyDescent="0.2">
      <c r="A7636" t="s">
        <v>29</v>
      </c>
      <c r="B7636" t="s">
        <v>3</v>
      </c>
      <c r="C7636">
        <f>_xlfn.XLOOKUP(B7636,'2.1.trackMPD'!$R$7:$R$29,'2.1.trackMPD'!$T$7:$T$29)</f>
        <v>2</v>
      </c>
      <c r="D7636">
        <v>10</v>
      </c>
      <c r="E7636" t="s">
        <v>6401</v>
      </c>
      <c r="F7636" t="s">
        <v>111</v>
      </c>
      <c r="G7636" t="s">
        <v>124</v>
      </c>
      <c r="H7636" t="s">
        <v>6398</v>
      </c>
    </row>
    <row r="7637" spans="1:8" x14ac:dyDescent="0.2">
      <c r="A7637" t="s">
        <v>29</v>
      </c>
      <c r="B7637" t="s">
        <v>3</v>
      </c>
      <c r="C7637">
        <f>_xlfn.XLOOKUP(B7637,'2.1.trackMPD'!$R$7:$R$29,'2.1.trackMPD'!$T$7:$T$29)</f>
        <v>2</v>
      </c>
      <c r="D7637">
        <v>10</v>
      </c>
      <c r="E7637" t="s">
        <v>6401</v>
      </c>
      <c r="F7637" t="s">
        <v>111</v>
      </c>
      <c r="G7637" t="s">
        <v>140</v>
      </c>
      <c r="H7637" t="s">
        <v>6398</v>
      </c>
    </row>
    <row r="7638" spans="1:8" x14ac:dyDescent="0.2">
      <c r="A7638" t="s">
        <v>29</v>
      </c>
      <c r="B7638" t="s">
        <v>3</v>
      </c>
      <c r="C7638">
        <f>_xlfn.XLOOKUP(B7638,'2.1.trackMPD'!$R$7:$R$29,'2.1.trackMPD'!$T$7:$T$29)</f>
        <v>2</v>
      </c>
      <c r="D7638">
        <v>10</v>
      </c>
      <c r="E7638" t="s">
        <v>6401</v>
      </c>
      <c r="F7638" t="s">
        <v>110</v>
      </c>
      <c r="G7638" t="s">
        <v>124</v>
      </c>
      <c r="H7638" t="s">
        <v>6399</v>
      </c>
    </row>
    <row r="7639" spans="1:8" x14ac:dyDescent="0.2">
      <c r="A7639" t="s">
        <v>29</v>
      </c>
      <c r="B7639" t="s">
        <v>3</v>
      </c>
      <c r="C7639">
        <f>_xlfn.XLOOKUP(B7639,'2.1.trackMPD'!$R$7:$R$29,'2.1.trackMPD'!$T$7:$T$29)</f>
        <v>2</v>
      </c>
      <c r="D7639">
        <v>10</v>
      </c>
      <c r="E7639" t="s">
        <v>6401</v>
      </c>
      <c r="F7639" t="s">
        <v>110</v>
      </c>
      <c r="G7639" t="s">
        <v>140</v>
      </c>
      <c r="H7639" t="s">
        <v>6399</v>
      </c>
    </row>
    <row r="7640" spans="1:8" x14ac:dyDescent="0.2">
      <c r="A7640" t="s">
        <v>29</v>
      </c>
      <c r="B7640" t="s">
        <v>3</v>
      </c>
      <c r="C7640">
        <f>_xlfn.XLOOKUP(B7640,'2.1.trackMPD'!$R$7:$R$29,'2.1.trackMPD'!$T$7:$T$29)</f>
        <v>2</v>
      </c>
      <c r="D7640">
        <v>100</v>
      </c>
      <c r="E7640" t="s">
        <v>6401</v>
      </c>
      <c r="F7640" t="s">
        <v>110</v>
      </c>
      <c r="G7640" t="s">
        <v>124</v>
      </c>
      <c r="H7640" t="s">
        <v>6398</v>
      </c>
    </row>
    <row r="7641" spans="1:8" x14ac:dyDescent="0.2">
      <c r="A7641" t="s">
        <v>29</v>
      </c>
      <c r="B7641" t="s">
        <v>3</v>
      </c>
      <c r="C7641">
        <f>_xlfn.XLOOKUP(B7641,'2.1.trackMPD'!$R$7:$R$29,'2.1.trackMPD'!$T$7:$T$29)</f>
        <v>2</v>
      </c>
      <c r="D7641">
        <v>100</v>
      </c>
      <c r="E7641" t="s">
        <v>6401</v>
      </c>
      <c r="F7641" t="s">
        <v>110</v>
      </c>
      <c r="G7641" t="s">
        <v>140</v>
      </c>
      <c r="H7641" t="s">
        <v>6398</v>
      </c>
    </row>
    <row r="7642" spans="1:8" x14ac:dyDescent="0.2">
      <c r="A7642" t="s">
        <v>29</v>
      </c>
      <c r="B7642" t="s">
        <v>3</v>
      </c>
      <c r="C7642">
        <f>_xlfn.XLOOKUP(B7642,'2.1.trackMPD'!$R$7:$R$29,'2.1.trackMPD'!$T$7:$T$29)</f>
        <v>2</v>
      </c>
      <c r="D7642">
        <v>100</v>
      </c>
      <c r="E7642" t="s">
        <v>6401</v>
      </c>
      <c r="F7642" t="s">
        <v>111</v>
      </c>
      <c r="G7642" t="s">
        <v>124</v>
      </c>
      <c r="H7642" t="s">
        <v>6398</v>
      </c>
    </row>
    <row r="7643" spans="1:8" x14ac:dyDescent="0.2">
      <c r="A7643" t="s">
        <v>29</v>
      </c>
      <c r="B7643" t="s">
        <v>3</v>
      </c>
      <c r="C7643">
        <f>_xlfn.XLOOKUP(B7643,'2.1.trackMPD'!$R$7:$R$29,'2.1.trackMPD'!$T$7:$T$29)</f>
        <v>2</v>
      </c>
      <c r="D7643">
        <v>100</v>
      </c>
      <c r="E7643" t="s">
        <v>6401</v>
      </c>
      <c r="F7643" t="s">
        <v>111</v>
      </c>
      <c r="G7643" t="s">
        <v>140</v>
      </c>
      <c r="H7643" t="s">
        <v>6398</v>
      </c>
    </row>
    <row r="7644" spans="1:8" x14ac:dyDescent="0.2">
      <c r="A7644" t="s">
        <v>29</v>
      </c>
      <c r="B7644" t="s">
        <v>3</v>
      </c>
      <c r="C7644">
        <f>_xlfn.XLOOKUP(B7644,'2.1.trackMPD'!$R$7:$R$29,'2.1.trackMPD'!$T$7:$T$29)</f>
        <v>2</v>
      </c>
      <c r="D7644">
        <v>100</v>
      </c>
      <c r="E7644" t="s">
        <v>6401</v>
      </c>
      <c r="F7644" t="s">
        <v>110</v>
      </c>
      <c r="G7644" t="s">
        <v>124</v>
      </c>
      <c r="H7644" t="s">
        <v>6399</v>
      </c>
    </row>
    <row r="7645" spans="1:8" x14ac:dyDescent="0.2">
      <c r="A7645" t="s">
        <v>29</v>
      </c>
      <c r="B7645" t="s">
        <v>3</v>
      </c>
      <c r="C7645">
        <f>_xlfn.XLOOKUP(B7645,'2.1.trackMPD'!$R$7:$R$29,'2.1.trackMPD'!$T$7:$T$29)</f>
        <v>2</v>
      </c>
      <c r="D7645">
        <v>100</v>
      </c>
      <c r="E7645" t="s">
        <v>6401</v>
      </c>
      <c r="F7645" t="s">
        <v>110</v>
      </c>
      <c r="G7645" t="s">
        <v>140</v>
      </c>
      <c r="H7645" t="s">
        <v>6399</v>
      </c>
    </row>
    <row r="7646" spans="1:8" x14ac:dyDescent="0.2">
      <c r="A7646" t="s">
        <v>29</v>
      </c>
      <c r="B7646" t="s">
        <v>23</v>
      </c>
      <c r="C7646">
        <f>_xlfn.XLOOKUP(B7646,'2.1.trackMPD'!$R$7:$R$29,'2.1.trackMPD'!$T$7:$T$29)</f>
        <v>5</v>
      </c>
      <c r="D7646">
        <v>1</v>
      </c>
      <c r="E7646" t="s">
        <v>6396</v>
      </c>
      <c r="F7646" t="s">
        <v>110</v>
      </c>
      <c r="G7646" t="s">
        <v>124</v>
      </c>
      <c r="H7646" t="s">
        <v>6398</v>
      </c>
    </row>
    <row r="7647" spans="1:8" x14ac:dyDescent="0.2">
      <c r="A7647" t="s">
        <v>29</v>
      </c>
      <c r="B7647" t="s">
        <v>23</v>
      </c>
      <c r="C7647">
        <f>_xlfn.XLOOKUP(B7647,'2.1.trackMPD'!$R$7:$R$29,'2.1.trackMPD'!$T$7:$T$29)</f>
        <v>5</v>
      </c>
      <c r="D7647">
        <v>1</v>
      </c>
      <c r="E7647" t="s">
        <v>6396</v>
      </c>
      <c r="F7647" t="s">
        <v>110</v>
      </c>
      <c r="G7647" t="s">
        <v>140</v>
      </c>
      <c r="H7647" t="s">
        <v>6398</v>
      </c>
    </row>
    <row r="7648" spans="1:8" x14ac:dyDescent="0.2">
      <c r="A7648" t="s">
        <v>29</v>
      </c>
      <c r="B7648" t="s">
        <v>23</v>
      </c>
      <c r="C7648">
        <f>_xlfn.XLOOKUP(B7648,'2.1.trackMPD'!$R$7:$R$29,'2.1.trackMPD'!$T$7:$T$29)</f>
        <v>5</v>
      </c>
      <c r="D7648">
        <v>1</v>
      </c>
      <c r="E7648" t="s">
        <v>6396</v>
      </c>
      <c r="F7648" t="s">
        <v>111</v>
      </c>
      <c r="G7648" t="s">
        <v>124</v>
      </c>
      <c r="H7648" t="s">
        <v>6398</v>
      </c>
    </row>
    <row r="7649" spans="1:8" x14ac:dyDescent="0.2">
      <c r="A7649" t="s">
        <v>29</v>
      </c>
      <c r="B7649" t="s">
        <v>23</v>
      </c>
      <c r="C7649">
        <f>_xlfn.XLOOKUP(B7649,'2.1.trackMPD'!$R$7:$R$29,'2.1.trackMPD'!$T$7:$T$29)</f>
        <v>5</v>
      </c>
      <c r="D7649">
        <v>1</v>
      </c>
      <c r="E7649" t="s">
        <v>6396</v>
      </c>
      <c r="F7649" t="s">
        <v>111</v>
      </c>
      <c r="G7649" t="s">
        <v>140</v>
      </c>
      <c r="H7649" t="s">
        <v>6398</v>
      </c>
    </row>
    <row r="7650" spans="1:8" x14ac:dyDescent="0.2">
      <c r="A7650" t="s">
        <v>29</v>
      </c>
      <c r="B7650" t="s">
        <v>23</v>
      </c>
      <c r="C7650">
        <f>_xlfn.XLOOKUP(B7650,'2.1.trackMPD'!$R$7:$R$29,'2.1.trackMPD'!$T$7:$T$29)</f>
        <v>5</v>
      </c>
      <c r="D7650">
        <v>1</v>
      </c>
      <c r="E7650" t="s">
        <v>6396</v>
      </c>
      <c r="F7650" t="s">
        <v>110</v>
      </c>
      <c r="G7650" t="s">
        <v>124</v>
      </c>
      <c r="H7650" t="s">
        <v>6399</v>
      </c>
    </row>
    <row r="7651" spans="1:8" x14ac:dyDescent="0.2">
      <c r="A7651" t="s">
        <v>29</v>
      </c>
      <c r="B7651" t="s">
        <v>23</v>
      </c>
      <c r="C7651">
        <f>_xlfn.XLOOKUP(B7651,'2.1.trackMPD'!$R$7:$R$29,'2.1.trackMPD'!$T$7:$T$29)</f>
        <v>5</v>
      </c>
      <c r="D7651">
        <v>1</v>
      </c>
      <c r="E7651" t="s">
        <v>6396</v>
      </c>
      <c r="F7651" t="s">
        <v>110</v>
      </c>
      <c r="G7651" t="s">
        <v>140</v>
      </c>
      <c r="H7651" t="s">
        <v>6399</v>
      </c>
    </row>
    <row r="7652" spans="1:8" x14ac:dyDescent="0.2">
      <c r="A7652" t="s">
        <v>29</v>
      </c>
      <c r="B7652" t="s">
        <v>23</v>
      </c>
      <c r="C7652">
        <f>_xlfn.XLOOKUP(B7652,'2.1.trackMPD'!$R$7:$R$29,'2.1.trackMPD'!$T$7:$T$29)</f>
        <v>5</v>
      </c>
      <c r="D7652">
        <v>10</v>
      </c>
      <c r="E7652" t="s">
        <v>6396</v>
      </c>
      <c r="F7652" t="s">
        <v>110</v>
      </c>
      <c r="G7652" t="s">
        <v>124</v>
      </c>
      <c r="H7652" t="s">
        <v>6398</v>
      </c>
    </row>
    <row r="7653" spans="1:8" x14ac:dyDescent="0.2">
      <c r="A7653" t="s">
        <v>29</v>
      </c>
      <c r="B7653" t="s">
        <v>23</v>
      </c>
      <c r="C7653">
        <f>_xlfn.XLOOKUP(B7653,'2.1.trackMPD'!$R$7:$R$29,'2.1.trackMPD'!$T$7:$T$29)</f>
        <v>5</v>
      </c>
      <c r="D7653">
        <v>10</v>
      </c>
      <c r="E7653" t="s">
        <v>6396</v>
      </c>
      <c r="F7653" t="s">
        <v>110</v>
      </c>
      <c r="G7653" t="s">
        <v>140</v>
      </c>
      <c r="H7653" t="s">
        <v>6398</v>
      </c>
    </row>
    <row r="7654" spans="1:8" x14ac:dyDescent="0.2">
      <c r="A7654" t="s">
        <v>29</v>
      </c>
      <c r="B7654" t="s">
        <v>23</v>
      </c>
      <c r="C7654">
        <f>_xlfn.XLOOKUP(B7654,'2.1.trackMPD'!$R$7:$R$29,'2.1.trackMPD'!$T$7:$T$29)</f>
        <v>5</v>
      </c>
      <c r="D7654">
        <v>10</v>
      </c>
      <c r="E7654" t="s">
        <v>6396</v>
      </c>
      <c r="F7654" t="s">
        <v>111</v>
      </c>
      <c r="G7654" t="s">
        <v>124</v>
      </c>
      <c r="H7654" t="s">
        <v>6398</v>
      </c>
    </row>
    <row r="7655" spans="1:8" x14ac:dyDescent="0.2">
      <c r="A7655" t="s">
        <v>29</v>
      </c>
      <c r="B7655" t="s">
        <v>23</v>
      </c>
      <c r="C7655">
        <f>_xlfn.XLOOKUP(B7655,'2.1.trackMPD'!$R$7:$R$29,'2.1.trackMPD'!$T$7:$T$29)</f>
        <v>5</v>
      </c>
      <c r="D7655">
        <v>10</v>
      </c>
      <c r="E7655" t="s">
        <v>6396</v>
      </c>
      <c r="F7655" t="s">
        <v>111</v>
      </c>
      <c r="G7655" t="s">
        <v>140</v>
      </c>
      <c r="H7655" t="s">
        <v>6398</v>
      </c>
    </row>
    <row r="7656" spans="1:8" x14ac:dyDescent="0.2">
      <c r="A7656" t="s">
        <v>29</v>
      </c>
      <c r="B7656" t="s">
        <v>23</v>
      </c>
      <c r="C7656">
        <f>_xlfn.XLOOKUP(B7656,'2.1.trackMPD'!$R$7:$R$29,'2.1.trackMPD'!$T$7:$T$29)</f>
        <v>5</v>
      </c>
      <c r="D7656">
        <v>10</v>
      </c>
      <c r="E7656" t="s">
        <v>6396</v>
      </c>
      <c r="F7656" t="s">
        <v>110</v>
      </c>
      <c r="G7656" t="s">
        <v>124</v>
      </c>
      <c r="H7656" t="s">
        <v>6399</v>
      </c>
    </row>
    <row r="7657" spans="1:8" x14ac:dyDescent="0.2">
      <c r="A7657" t="s">
        <v>29</v>
      </c>
      <c r="B7657" t="s">
        <v>23</v>
      </c>
      <c r="C7657">
        <f>_xlfn.XLOOKUP(B7657,'2.1.trackMPD'!$R$7:$R$29,'2.1.trackMPD'!$T$7:$T$29)</f>
        <v>5</v>
      </c>
      <c r="D7657">
        <v>10</v>
      </c>
      <c r="E7657" t="s">
        <v>6396</v>
      </c>
      <c r="F7657" t="s">
        <v>110</v>
      </c>
      <c r="G7657" t="s">
        <v>140</v>
      </c>
      <c r="H7657" t="s">
        <v>6399</v>
      </c>
    </row>
    <row r="7658" spans="1:8" x14ac:dyDescent="0.2">
      <c r="A7658" t="s">
        <v>29</v>
      </c>
      <c r="B7658" t="s">
        <v>23</v>
      </c>
      <c r="C7658">
        <f>_xlfn.XLOOKUP(B7658,'2.1.trackMPD'!$R$7:$R$29,'2.1.trackMPD'!$T$7:$T$29)</f>
        <v>5</v>
      </c>
      <c r="D7658">
        <v>100</v>
      </c>
      <c r="E7658" t="s">
        <v>6396</v>
      </c>
      <c r="F7658" t="s">
        <v>110</v>
      </c>
      <c r="G7658" t="s">
        <v>124</v>
      </c>
      <c r="H7658" t="s">
        <v>6398</v>
      </c>
    </row>
    <row r="7659" spans="1:8" x14ac:dyDescent="0.2">
      <c r="A7659" t="s">
        <v>29</v>
      </c>
      <c r="B7659" t="s">
        <v>23</v>
      </c>
      <c r="C7659">
        <f>_xlfn.XLOOKUP(B7659,'2.1.trackMPD'!$R$7:$R$29,'2.1.trackMPD'!$T$7:$T$29)</f>
        <v>5</v>
      </c>
      <c r="D7659">
        <v>100</v>
      </c>
      <c r="E7659" t="s">
        <v>6396</v>
      </c>
      <c r="F7659" t="s">
        <v>110</v>
      </c>
      <c r="G7659" t="s">
        <v>140</v>
      </c>
      <c r="H7659" t="s">
        <v>6398</v>
      </c>
    </row>
    <row r="7660" spans="1:8" x14ac:dyDescent="0.2">
      <c r="A7660" t="s">
        <v>29</v>
      </c>
      <c r="B7660" t="s">
        <v>23</v>
      </c>
      <c r="C7660">
        <f>_xlfn.XLOOKUP(B7660,'2.1.trackMPD'!$R$7:$R$29,'2.1.trackMPD'!$T$7:$T$29)</f>
        <v>5</v>
      </c>
      <c r="D7660">
        <v>100</v>
      </c>
      <c r="E7660" t="s">
        <v>6396</v>
      </c>
      <c r="F7660" t="s">
        <v>111</v>
      </c>
      <c r="G7660" t="s">
        <v>124</v>
      </c>
      <c r="H7660" t="s">
        <v>6398</v>
      </c>
    </row>
    <row r="7661" spans="1:8" x14ac:dyDescent="0.2">
      <c r="A7661" t="s">
        <v>29</v>
      </c>
      <c r="B7661" t="s">
        <v>23</v>
      </c>
      <c r="C7661">
        <f>_xlfn.XLOOKUP(B7661,'2.1.trackMPD'!$R$7:$R$29,'2.1.trackMPD'!$T$7:$T$29)</f>
        <v>5</v>
      </c>
      <c r="D7661">
        <v>100</v>
      </c>
      <c r="E7661" t="s">
        <v>6396</v>
      </c>
      <c r="F7661" t="s">
        <v>111</v>
      </c>
      <c r="G7661" t="s">
        <v>140</v>
      </c>
      <c r="H7661" t="s">
        <v>6398</v>
      </c>
    </row>
    <row r="7662" spans="1:8" x14ac:dyDescent="0.2">
      <c r="A7662" t="s">
        <v>29</v>
      </c>
      <c r="B7662" t="s">
        <v>23</v>
      </c>
      <c r="C7662">
        <f>_xlfn.XLOOKUP(B7662,'2.1.trackMPD'!$R$7:$R$29,'2.1.trackMPD'!$T$7:$T$29)</f>
        <v>5</v>
      </c>
      <c r="D7662">
        <v>100</v>
      </c>
      <c r="E7662" t="s">
        <v>6396</v>
      </c>
      <c r="F7662" t="s">
        <v>110</v>
      </c>
      <c r="G7662" t="s">
        <v>124</v>
      </c>
      <c r="H7662" t="s">
        <v>6399</v>
      </c>
    </row>
    <row r="7663" spans="1:8" x14ac:dyDescent="0.2">
      <c r="A7663" t="s">
        <v>29</v>
      </c>
      <c r="B7663" t="s">
        <v>23</v>
      </c>
      <c r="C7663">
        <f>_xlfn.XLOOKUP(B7663,'2.1.trackMPD'!$R$7:$R$29,'2.1.trackMPD'!$T$7:$T$29)</f>
        <v>5</v>
      </c>
      <c r="D7663">
        <v>100</v>
      </c>
      <c r="E7663" t="s">
        <v>6396</v>
      </c>
      <c r="F7663" t="s">
        <v>110</v>
      </c>
      <c r="G7663" t="s">
        <v>140</v>
      </c>
      <c r="H7663" t="s">
        <v>6399</v>
      </c>
    </row>
    <row r="7664" spans="1:8" x14ac:dyDescent="0.2">
      <c r="A7664" t="s">
        <v>29</v>
      </c>
      <c r="B7664" t="s">
        <v>23</v>
      </c>
      <c r="C7664">
        <f>_xlfn.XLOOKUP(B7664,'2.1.trackMPD'!$R$7:$R$29,'2.1.trackMPD'!$T$7:$T$29)</f>
        <v>5</v>
      </c>
      <c r="D7664">
        <v>1000</v>
      </c>
      <c r="E7664" t="s">
        <v>6396</v>
      </c>
      <c r="F7664" t="s">
        <v>110</v>
      </c>
      <c r="G7664" t="s">
        <v>124</v>
      </c>
      <c r="H7664" t="s">
        <v>6398</v>
      </c>
    </row>
    <row r="7665" spans="1:8" x14ac:dyDescent="0.2">
      <c r="A7665" t="s">
        <v>29</v>
      </c>
      <c r="B7665" t="s">
        <v>23</v>
      </c>
      <c r="C7665">
        <f>_xlfn.XLOOKUP(B7665,'2.1.trackMPD'!$R$7:$R$29,'2.1.trackMPD'!$T$7:$T$29)</f>
        <v>5</v>
      </c>
      <c r="D7665">
        <v>1000</v>
      </c>
      <c r="E7665" t="s">
        <v>6396</v>
      </c>
      <c r="F7665" t="s">
        <v>110</v>
      </c>
      <c r="G7665" t="s">
        <v>140</v>
      </c>
      <c r="H7665" t="s">
        <v>6398</v>
      </c>
    </row>
    <row r="7666" spans="1:8" x14ac:dyDescent="0.2">
      <c r="A7666" t="s">
        <v>29</v>
      </c>
      <c r="B7666" t="s">
        <v>23</v>
      </c>
      <c r="C7666">
        <f>_xlfn.XLOOKUP(B7666,'2.1.trackMPD'!$R$7:$R$29,'2.1.trackMPD'!$T$7:$T$29)</f>
        <v>5</v>
      </c>
      <c r="D7666">
        <v>1000</v>
      </c>
      <c r="E7666" t="s">
        <v>6396</v>
      </c>
      <c r="F7666" t="s">
        <v>111</v>
      </c>
      <c r="G7666" t="s">
        <v>124</v>
      </c>
      <c r="H7666" t="s">
        <v>6398</v>
      </c>
    </row>
    <row r="7667" spans="1:8" x14ac:dyDescent="0.2">
      <c r="A7667" t="s">
        <v>29</v>
      </c>
      <c r="B7667" t="s">
        <v>23</v>
      </c>
      <c r="C7667">
        <f>_xlfn.XLOOKUP(B7667,'2.1.trackMPD'!$R$7:$R$29,'2.1.trackMPD'!$T$7:$T$29)</f>
        <v>5</v>
      </c>
      <c r="D7667">
        <v>1000</v>
      </c>
      <c r="E7667" t="s">
        <v>6396</v>
      </c>
      <c r="F7667" t="s">
        <v>111</v>
      </c>
      <c r="G7667" t="s">
        <v>140</v>
      </c>
      <c r="H7667" t="s">
        <v>6398</v>
      </c>
    </row>
    <row r="7668" spans="1:8" x14ac:dyDescent="0.2">
      <c r="A7668" t="s">
        <v>29</v>
      </c>
      <c r="B7668" t="s">
        <v>23</v>
      </c>
      <c r="C7668">
        <f>_xlfn.XLOOKUP(B7668,'2.1.trackMPD'!$R$7:$R$29,'2.1.trackMPD'!$T$7:$T$29)</f>
        <v>5</v>
      </c>
      <c r="D7668">
        <v>1000</v>
      </c>
      <c r="E7668" t="s">
        <v>6396</v>
      </c>
      <c r="F7668" t="s">
        <v>110</v>
      </c>
      <c r="G7668" t="s">
        <v>124</v>
      </c>
      <c r="H7668" t="s">
        <v>6399</v>
      </c>
    </row>
    <row r="7669" spans="1:8" x14ac:dyDescent="0.2">
      <c r="A7669" t="s">
        <v>29</v>
      </c>
      <c r="B7669" t="s">
        <v>23</v>
      </c>
      <c r="C7669">
        <f>_xlfn.XLOOKUP(B7669,'2.1.trackMPD'!$R$7:$R$29,'2.1.trackMPD'!$T$7:$T$29)</f>
        <v>5</v>
      </c>
      <c r="D7669">
        <v>1000</v>
      </c>
      <c r="E7669" t="s">
        <v>6396</v>
      </c>
      <c r="F7669" t="s">
        <v>110</v>
      </c>
      <c r="G7669" t="s">
        <v>140</v>
      </c>
      <c r="H7669" t="s">
        <v>6399</v>
      </c>
    </row>
    <row r="7670" spans="1:8" x14ac:dyDescent="0.2">
      <c r="A7670" t="s">
        <v>29</v>
      </c>
      <c r="B7670" t="s">
        <v>23</v>
      </c>
      <c r="C7670">
        <f>_xlfn.XLOOKUP(B7670,'2.1.trackMPD'!$R$7:$R$29,'2.1.trackMPD'!$T$7:$T$29)</f>
        <v>5</v>
      </c>
      <c r="D7670">
        <v>5000</v>
      </c>
      <c r="E7670" t="s">
        <v>6396</v>
      </c>
      <c r="F7670" t="s">
        <v>110</v>
      </c>
      <c r="G7670" t="s">
        <v>124</v>
      </c>
      <c r="H7670" t="s">
        <v>6398</v>
      </c>
    </row>
    <row r="7671" spans="1:8" x14ac:dyDescent="0.2">
      <c r="A7671" t="s">
        <v>29</v>
      </c>
      <c r="B7671" t="s">
        <v>23</v>
      </c>
      <c r="C7671">
        <f>_xlfn.XLOOKUP(B7671,'2.1.trackMPD'!$R$7:$R$29,'2.1.trackMPD'!$T$7:$T$29)</f>
        <v>5</v>
      </c>
      <c r="D7671">
        <v>5000</v>
      </c>
      <c r="E7671" t="s">
        <v>6396</v>
      </c>
      <c r="F7671" t="s">
        <v>110</v>
      </c>
      <c r="G7671" t="s">
        <v>140</v>
      </c>
      <c r="H7671" t="s">
        <v>6398</v>
      </c>
    </row>
    <row r="7672" spans="1:8" x14ac:dyDescent="0.2">
      <c r="A7672" t="s">
        <v>29</v>
      </c>
      <c r="B7672" t="s">
        <v>23</v>
      </c>
      <c r="C7672">
        <f>_xlfn.XLOOKUP(B7672,'2.1.trackMPD'!$R$7:$R$29,'2.1.trackMPD'!$T$7:$T$29)</f>
        <v>5</v>
      </c>
      <c r="D7672">
        <v>5000</v>
      </c>
      <c r="E7672" t="s">
        <v>6396</v>
      </c>
      <c r="F7672" t="s">
        <v>111</v>
      </c>
      <c r="G7672" t="s">
        <v>124</v>
      </c>
      <c r="H7672" t="s">
        <v>6398</v>
      </c>
    </row>
    <row r="7673" spans="1:8" x14ac:dyDescent="0.2">
      <c r="A7673" t="s">
        <v>29</v>
      </c>
      <c r="B7673" t="s">
        <v>23</v>
      </c>
      <c r="C7673">
        <f>_xlfn.XLOOKUP(B7673,'2.1.trackMPD'!$R$7:$R$29,'2.1.trackMPD'!$T$7:$T$29)</f>
        <v>5</v>
      </c>
      <c r="D7673">
        <v>5000</v>
      </c>
      <c r="E7673" t="s">
        <v>6396</v>
      </c>
      <c r="F7673" t="s">
        <v>111</v>
      </c>
      <c r="G7673" t="s">
        <v>140</v>
      </c>
      <c r="H7673" t="s">
        <v>6398</v>
      </c>
    </row>
    <row r="7674" spans="1:8" x14ac:dyDescent="0.2">
      <c r="A7674" t="s">
        <v>29</v>
      </c>
      <c r="B7674" t="s">
        <v>23</v>
      </c>
      <c r="C7674">
        <f>_xlfn.XLOOKUP(B7674,'2.1.trackMPD'!$R$7:$R$29,'2.1.trackMPD'!$T$7:$T$29)</f>
        <v>5</v>
      </c>
      <c r="D7674">
        <v>5000</v>
      </c>
      <c r="E7674" t="s">
        <v>6396</v>
      </c>
      <c r="F7674" t="s">
        <v>110</v>
      </c>
      <c r="G7674" t="s">
        <v>124</v>
      </c>
      <c r="H7674" t="s">
        <v>6399</v>
      </c>
    </row>
    <row r="7675" spans="1:8" x14ac:dyDescent="0.2">
      <c r="A7675" t="s">
        <v>29</v>
      </c>
      <c r="B7675" t="s">
        <v>23</v>
      </c>
      <c r="C7675">
        <f>_xlfn.XLOOKUP(B7675,'2.1.trackMPD'!$R$7:$R$29,'2.1.trackMPD'!$T$7:$T$29)</f>
        <v>5</v>
      </c>
      <c r="D7675">
        <v>5000</v>
      </c>
      <c r="E7675" t="s">
        <v>6396</v>
      </c>
      <c r="F7675" t="s">
        <v>110</v>
      </c>
      <c r="G7675" t="s">
        <v>140</v>
      </c>
      <c r="H7675" t="s">
        <v>6399</v>
      </c>
    </row>
    <row r="7676" spans="1:8" x14ac:dyDescent="0.2">
      <c r="A7676" t="s">
        <v>29</v>
      </c>
      <c r="B7676" t="s">
        <v>23</v>
      </c>
      <c r="C7676">
        <f>_xlfn.XLOOKUP(B7676,'2.1.trackMPD'!$R$7:$R$29,'2.1.trackMPD'!$T$7:$T$29)</f>
        <v>5</v>
      </c>
      <c r="D7676">
        <v>1</v>
      </c>
      <c r="E7676" t="s">
        <v>6400</v>
      </c>
      <c r="F7676" t="s">
        <v>110</v>
      </c>
      <c r="G7676" t="s">
        <v>124</v>
      </c>
      <c r="H7676" t="s">
        <v>6398</v>
      </c>
    </row>
    <row r="7677" spans="1:8" x14ac:dyDescent="0.2">
      <c r="A7677" t="s">
        <v>29</v>
      </c>
      <c r="B7677" t="s">
        <v>23</v>
      </c>
      <c r="C7677">
        <f>_xlfn.XLOOKUP(B7677,'2.1.trackMPD'!$R$7:$R$29,'2.1.trackMPD'!$T$7:$T$29)</f>
        <v>5</v>
      </c>
      <c r="D7677">
        <v>1</v>
      </c>
      <c r="E7677" t="s">
        <v>6400</v>
      </c>
      <c r="F7677" t="s">
        <v>110</v>
      </c>
      <c r="G7677" t="s">
        <v>140</v>
      </c>
      <c r="H7677" t="s">
        <v>6398</v>
      </c>
    </row>
    <row r="7678" spans="1:8" x14ac:dyDescent="0.2">
      <c r="A7678" t="s">
        <v>29</v>
      </c>
      <c r="B7678" t="s">
        <v>23</v>
      </c>
      <c r="C7678">
        <f>_xlfn.XLOOKUP(B7678,'2.1.trackMPD'!$R$7:$R$29,'2.1.trackMPD'!$T$7:$T$29)</f>
        <v>5</v>
      </c>
      <c r="D7678">
        <v>1</v>
      </c>
      <c r="E7678" t="s">
        <v>6400</v>
      </c>
      <c r="F7678" t="s">
        <v>111</v>
      </c>
      <c r="G7678" t="s">
        <v>124</v>
      </c>
      <c r="H7678" t="s">
        <v>6398</v>
      </c>
    </row>
    <row r="7679" spans="1:8" x14ac:dyDescent="0.2">
      <c r="A7679" t="s">
        <v>29</v>
      </c>
      <c r="B7679" t="s">
        <v>23</v>
      </c>
      <c r="C7679">
        <f>_xlfn.XLOOKUP(B7679,'2.1.trackMPD'!$R$7:$R$29,'2.1.trackMPD'!$T$7:$T$29)</f>
        <v>5</v>
      </c>
      <c r="D7679">
        <v>1</v>
      </c>
      <c r="E7679" t="s">
        <v>6400</v>
      </c>
      <c r="F7679" t="s">
        <v>111</v>
      </c>
      <c r="G7679" t="s">
        <v>140</v>
      </c>
      <c r="H7679" t="s">
        <v>6398</v>
      </c>
    </row>
    <row r="7680" spans="1:8" x14ac:dyDescent="0.2">
      <c r="A7680" t="s">
        <v>29</v>
      </c>
      <c r="B7680" t="s">
        <v>23</v>
      </c>
      <c r="C7680">
        <f>_xlfn.XLOOKUP(B7680,'2.1.trackMPD'!$R$7:$R$29,'2.1.trackMPD'!$T$7:$T$29)</f>
        <v>5</v>
      </c>
      <c r="D7680">
        <v>1</v>
      </c>
      <c r="E7680" t="s">
        <v>6400</v>
      </c>
      <c r="F7680" t="s">
        <v>110</v>
      </c>
      <c r="G7680" t="s">
        <v>124</v>
      </c>
      <c r="H7680" t="s">
        <v>6399</v>
      </c>
    </row>
    <row r="7681" spans="1:8" x14ac:dyDescent="0.2">
      <c r="A7681" t="s">
        <v>29</v>
      </c>
      <c r="B7681" t="s">
        <v>23</v>
      </c>
      <c r="C7681">
        <f>_xlfn.XLOOKUP(B7681,'2.1.trackMPD'!$R$7:$R$29,'2.1.trackMPD'!$T$7:$T$29)</f>
        <v>5</v>
      </c>
      <c r="D7681">
        <v>1</v>
      </c>
      <c r="E7681" t="s">
        <v>6400</v>
      </c>
      <c r="F7681" t="s">
        <v>110</v>
      </c>
      <c r="G7681" t="s">
        <v>140</v>
      </c>
      <c r="H7681" t="s">
        <v>6399</v>
      </c>
    </row>
    <row r="7682" spans="1:8" x14ac:dyDescent="0.2">
      <c r="A7682" t="s">
        <v>29</v>
      </c>
      <c r="B7682" t="s">
        <v>23</v>
      </c>
      <c r="C7682">
        <f>_xlfn.XLOOKUP(B7682,'2.1.trackMPD'!$R$7:$R$29,'2.1.trackMPD'!$T$7:$T$29)</f>
        <v>5</v>
      </c>
      <c r="D7682">
        <v>10</v>
      </c>
      <c r="E7682" t="s">
        <v>6400</v>
      </c>
      <c r="F7682" t="s">
        <v>110</v>
      </c>
      <c r="G7682" t="s">
        <v>124</v>
      </c>
      <c r="H7682" t="s">
        <v>6398</v>
      </c>
    </row>
    <row r="7683" spans="1:8" x14ac:dyDescent="0.2">
      <c r="A7683" t="s">
        <v>29</v>
      </c>
      <c r="B7683" t="s">
        <v>23</v>
      </c>
      <c r="C7683">
        <f>_xlfn.XLOOKUP(B7683,'2.1.trackMPD'!$R$7:$R$29,'2.1.trackMPD'!$T$7:$T$29)</f>
        <v>5</v>
      </c>
      <c r="D7683">
        <v>10</v>
      </c>
      <c r="E7683" t="s">
        <v>6400</v>
      </c>
      <c r="F7683" t="s">
        <v>110</v>
      </c>
      <c r="G7683" t="s">
        <v>140</v>
      </c>
      <c r="H7683" t="s">
        <v>6398</v>
      </c>
    </row>
    <row r="7684" spans="1:8" x14ac:dyDescent="0.2">
      <c r="A7684" t="s">
        <v>29</v>
      </c>
      <c r="B7684" t="s">
        <v>23</v>
      </c>
      <c r="C7684">
        <f>_xlfn.XLOOKUP(B7684,'2.1.trackMPD'!$R$7:$R$29,'2.1.trackMPD'!$T$7:$T$29)</f>
        <v>5</v>
      </c>
      <c r="D7684">
        <v>10</v>
      </c>
      <c r="E7684" t="s">
        <v>6400</v>
      </c>
      <c r="F7684" t="s">
        <v>111</v>
      </c>
      <c r="G7684" t="s">
        <v>124</v>
      </c>
      <c r="H7684" t="s">
        <v>6398</v>
      </c>
    </row>
    <row r="7685" spans="1:8" x14ac:dyDescent="0.2">
      <c r="A7685" t="s">
        <v>29</v>
      </c>
      <c r="B7685" t="s">
        <v>23</v>
      </c>
      <c r="C7685">
        <f>_xlfn.XLOOKUP(B7685,'2.1.trackMPD'!$R$7:$R$29,'2.1.trackMPD'!$T$7:$T$29)</f>
        <v>5</v>
      </c>
      <c r="D7685">
        <v>10</v>
      </c>
      <c r="E7685" t="s">
        <v>6400</v>
      </c>
      <c r="F7685" t="s">
        <v>111</v>
      </c>
      <c r="G7685" t="s">
        <v>140</v>
      </c>
      <c r="H7685" t="s">
        <v>6398</v>
      </c>
    </row>
    <row r="7686" spans="1:8" x14ac:dyDescent="0.2">
      <c r="A7686" t="s">
        <v>29</v>
      </c>
      <c r="B7686" t="s">
        <v>23</v>
      </c>
      <c r="C7686">
        <f>_xlfn.XLOOKUP(B7686,'2.1.trackMPD'!$R$7:$R$29,'2.1.trackMPD'!$T$7:$T$29)</f>
        <v>5</v>
      </c>
      <c r="D7686">
        <v>10</v>
      </c>
      <c r="E7686" t="s">
        <v>6400</v>
      </c>
      <c r="F7686" t="s">
        <v>110</v>
      </c>
      <c r="G7686" t="s">
        <v>124</v>
      </c>
      <c r="H7686" t="s">
        <v>6399</v>
      </c>
    </row>
    <row r="7687" spans="1:8" x14ac:dyDescent="0.2">
      <c r="A7687" t="s">
        <v>29</v>
      </c>
      <c r="B7687" t="s">
        <v>23</v>
      </c>
      <c r="C7687">
        <f>_xlfn.XLOOKUP(B7687,'2.1.trackMPD'!$R$7:$R$29,'2.1.trackMPD'!$T$7:$T$29)</f>
        <v>5</v>
      </c>
      <c r="D7687">
        <v>10</v>
      </c>
      <c r="E7687" t="s">
        <v>6400</v>
      </c>
      <c r="F7687" t="s">
        <v>110</v>
      </c>
      <c r="G7687" t="s">
        <v>140</v>
      </c>
      <c r="H7687" t="s">
        <v>6399</v>
      </c>
    </row>
    <row r="7688" spans="1:8" x14ac:dyDescent="0.2">
      <c r="A7688" t="s">
        <v>29</v>
      </c>
      <c r="B7688" t="s">
        <v>23</v>
      </c>
      <c r="C7688">
        <f>_xlfn.XLOOKUP(B7688,'2.1.trackMPD'!$R$7:$R$29,'2.1.trackMPD'!$T$7:$T$29)</f>
        <v>5</v>
      </c>
      <c r="D7688">
        <v>100</v>
      </c>
      <c r="E7688" t="s">
        <v>6400</v>
      </c>
      <c r="F7688" t="s">
        <v>110</v>
      </c>
      <c r="G7688" t="s">
        <v>124</v>
      </c>
      <c r="H7688" t="s">
        <v>6398</v>
      </c>
    </row>
    <row r="7689" spans="1:8" x14ac:dyDescent="0.2">
      <c r="A7689" t="s">
        <v>29</v>
      </c>
      <c r="B7689" t="s">
        <v>23</v>
      </c>
      <c r="C7689">
        <f>_xlfn.XLOOKUP(B7689,'2.1.trackMPD'!$R$7:$R$29,'2.1.trackMPD'!$T$7:$T$29)</f>
        <v>5</v>
      </c>
      <c r="D7689">
        <v>100</v>
      </c>
      <c r="E7689" t="s">
        <v>6400</v>
      </c>
      <c r="F7689" t="s">
        <v>110</v>
      </c>
      <c r="G7689" t="s">
        <v>140</v>
      </c>
      <c r="H7689" t="s">
        <v>6398</v>
      </c>
    </row>
    <row r="7690" spans="1:8" x14ac:dyDescent="0.2">
      <c r="A7690" t="s">
        <v>29</v>
      </c>
      <c r="B7690" t="s">
        <v>23</v>
      </c>
      <c r="C7690">
        <f>_xlfn.XLOOKUP(B7690,'2.1.trackMPD'!$R$7:$R$29,'2.1.trackMPD'!$T$7:$T$29)</f>
        <v>5</v>
      </c>
      <c r="D7690">
        <v>100</v>
      </c>
      <c r="E7690" t="s">
        <v>6400</v>
      </c>
      <c r="F7690" t="s">
        <v>111</v>
      </c>
      <c r="G7690" t="s">
        <v>124</v>
      </c>
      <c r="H7690" t="s">
        <v>6398</v>
      </c>
    </row>
    <row r="7691" spans="1:8" x14ac:dyDescent="0.2">
      <c r="A7691" t="s">
        <v>29</v>
      </c>
      <c r="B7691" t="s">
        <v>23</v>
      </c>
      <c r="C7691">
        <f>_xlfn.XLOOKUP(B7691,'2.1.trackMPD'!$R$7:$R$29,'2.1.trackMPD'!$T$7:$T$29)</f>
        <v>5</v>
      </c>
      <c r="D7691">
        <v>100</v>
      </c>
      <c r="E7691" t="s">
        <v>6400</v>
      </c>
      <c r="F7691" t="s">
        <v>111</v>
      </c>
      <c r="G7691" t="s">
        <v>140</v>
      </c>
      <c r="H7691" t="s">
        <v>6398</v>
      </c>
    </row>
    <row r="7692" spans="1:8" x14ac:dyDescent="0.2">
      <c r="A7692" t="s">
        <v>29</v>
      </c>
      <c r="B7692" t="s">
        <v>23</v>
      </c>
      <c r="C7692">
        <f>_xlfn.XLOOKUP(B7692,'2.1.trackMPD'!$R$7:$R$29,'2.1.trackMPD'!$T$7:$T$29)</f>
        <v>5</v>
      </c>
      <c r="D7692">
        <v>100</v>
      </c>
      <c r="E7692" t="s">
        <v>6400</v>
      </c>
      <c r="F7692" t="s">
        <v>110</v>
      </c>
      <c r="G7692" t="s">
        <v>124</v>
      </c>
      <c r="H7692" t="s">
        <v>6399</v>
      </c>
    </row>
    <row r="7693" spans="1:8" x14ac:dyDescent="0.2">
      <c r="A7693" t="s">
        <v>29</v>
      </c>
      <c r="B7693" t="s">
        <v>23</v>
      </c>
      <c r="C7693">
        <f>_xlfn.XLOOKUP(B7693,'2.1.trackMPD'!$R$7:$R$29,'2.1.trackMPD'!$T$7:$T$29)</f>
        <v>5</v>
      </c>
      <c r="D7693">
        <v>100</v>
      </c>
      <c r="E7693" t="s">
        <v>6400</v>
      </c>
      <c r="F7693" t="s">
        <v>110</v>
      </c>
      <c r="G7693" t="s">
        <v>140</v>
      </c>
      <c r="H7693" t="s">
        <v>6399</v>
      </c>
    </row>
    <row r="7694" spans="1:8" x14ac:dyDescent="0.2">
      <c r="A7694" t="s">
        <v>29</v>
      </c>
      <c r="B7694" t="s">
        <v>23</v>
      </c>
      <c r="C7694">
        <f>_xlfn.XLOOKUP(B7694,'2.1.trackMPD'!$R$7:$R$29,'2.1.trackMPD'!$T$7:$T$29)</f>
        <v>5</v>
      </c>
      <c r="D7694">
        <v>1000</v>
      </c>
      <c r="E7694" t="s">
        <v>6400</v>
      </c>
      <c r="F7694" t="s">
        <v>110</v>
      </c>
      <c r="G7694" t="s">
        <v>124</v>
      </c>
      <c r="H7694" t="s">
        <v>6398</v>
      </c>
    </row>
    <row r="7695" spans="1:8" x14ac:dyDescent="0.2">
      <c r="A7695" t="s">
        <v>29</v>
      </c>
      <c r="B7695" t="s">
        <v>23</v>
      </c>
      <c r="C7695">
        <f>_xlfn.XLOOKUP(B7695,'2.1.trackMPD'!$R$7:$R$29,'2.1.trackMPD'!$T$7:$T$29)</f>
        <v>5</v>
      </c>
      <c r="D7695">
        <v>1000</v>
      </c>
      <c r="E7695" t="s">
        <v>6400</v>
      </c>
      <c r="F7695" t="s">
        <v>110</v>
      </c>
      <c r="G7695" t="s">
        <v>140</v>
      </c>
      <c r="H7695" t="s">
        <v>6398</v>
      </c>
    </row>
    <row r="7696" spans="1:8" x14ac:dyDescent="0.2">
      <c r="A7696" t="s">
        <v>29</v>
      </c>
      <c r="B7696" t="s">
        <v>23</v>
      </c>
      <c r="C7696">
        <f>_xlfn.XLOOKUP(B7696,'2.1.trackMPD'!$R$7:$R$29,'2.1.trackMPD'!$T$7:$T$29)</f>
        <v>5</v>
      </c>
      <c r="D7696">
        <v>1000</v>
      </c>
      <c r="E7696" t="s">
        <v>6400</v>
      </c>
      <c r="F7696" t="s">
        <v>111</v>
      </c>
      <c r="G7696" t="s">
        <v>124</v>
      </c>
      <c r="H7696" t="s">
        <v>6398</v>
      </c>
    </row>
    <row r="7697" spans="1:8" x14ac:dyDescent="0.2">
      <c r="A7697" t="s">
        <v>29</v>
      </c>
      <c r="B7697" t="s">
        <v>23</v>
      </c>
      <c r="C7697">
        <f>_xlfn.XLOOKUP(B7697,'2.1.trackMPD'!$R$7:$R$29,'2.1.trackMPD'!$T$7:$T$29)</f>
        <v>5</v>
      </c>
      <c r="D7697">
        <v>1000</v>
      </c>
      <c r="E7697" t="s">
        <v>6400</v>
      </c>
      <c r="F7697" t="s">
        <v>111</v>
      </c>
      <c r="G7697" t="s">
        <v>140</v>
      </c>
      <c r="H7697" t="s">
        <v>6398</v>
      </c>
    </row>
    <row r="7698" spans="1:8" x14ac:dyDescent="0.2">
      <c r="A7698" t="s">
        <v>29</v>
      </c>
      <c r="B7698" t="s">
        <v>23</v>
      </c>
      <c r="C7698">
        <f>_xlfn.XLOOKUP(B7698,'2.1.trackMPD'!$R$7:$R$29,'2.1.trackMPD'!$T$7:$T$29)</f>
        <v>5</v>
      </c>
      <c r="D7698">
        <v>1000</v>
      </c>
      <c r="E7698" t="s">
        <v>6400</v>
      </c>
      <c r="F7698" t="s">
        <v>110</v>
      </c>
      <c r="G7698" t="s">
        <v>124</v>
      </c>
      <c r="H7698" t="s">
        <v>6399</v>
      </c>
    </row>
    <row r="7699" spans="1:8" x14ac:dyDescent="0.2">
      <c r="A7699" t="s">
        <v>29</v>
      </c>
      <c r="B7699" t="s">
        <v>23</v>
      </c>
      <c r="C7699">
        <f>_xlfn.XLOOKUP(B7699,'2.1.trackMPD'!$R$7:$R$29,'2.1.trackMPD'!$T$7:$T$29)</f>
        <v>5</v>
      </c>
      <c r="D7699">
        <v>1000</v>
      </c>
      <c r="E7699" t="s">
        <v>6400</v>
      </c>
      <c r="F7699" t="s">
        <v>110</v>
      </c>
      <c r="G7699" t="s">
        <v>140</v>
      </c>
      <c r="H7699" t="s">
        <v>6399</v>
      </c>
    </row>
    <row r="7700" spans="1:8" x14ac:dyDescent="0.2">
      <c r="A7700" t="s">
        <v>29</v>
      </c>
      <c r="B7700" t="s">
        <v>23</v>
      </c>
      <c r="C7700">
        <f>_xlfn.XLOOKUP(B7700,'2.1.trackMPD'!$R$7:$R$29,'2.1.trackMPD'!$T$7:$T$29)</f>
        <v>5</v>
      </c>
      <c r="D7700">
        <v>5000</v>
      </c>
      <c r="E7700" t="s">
        <v>6400</v>
      </c>
      <c r="F7700" t="s">
        <v>110</v>
      </c>
      <c r="G7700" t="s">
        <v>124</v>
      </c>
      <c r="H7700" t="s">
        <v>6398</v>
      </c>
    </row>
    <row r="7701" spans="1:8" x14ac:dyDescent="0.2">
      <c r="A7701" t="s">
        <v>29</v>
      </c>
      <c r="B7701" t="s">
        <v>23</v>
      </c>
      <c r="C7701">
        <f>_xlfn.XLOOKUP(B7701,'2.1.trackMPD'!$R$7:$R$29,'2.1.trackMPD'!$T$7:$T$29)</f>
        <v>5</v>
      </c>
      <c r="D7701">
        <v>5000</v>
      </c>
      <c r="E7701" t="s">
        <v>6400</v>
      </c>
      <c r="F7701" t="s">
        <v>110</v>
      </c>
      <c r="G7701" t="s">
        <v>140</v>
      </c>
      <c r="H7701" t="s">
        <v>6398</v>
      </c>
    </row>
    <row r="7702" spans="1:8" x14ac:dyDescent="0.2">
      <c r="A7702" t="s">
        <v>29</v>
      </c>
      <c r="B7702" t="s">
        <v>23</v>
      </c>
      <c r="C7702">
        <f>_xlfn.XLOOKUP(B7702,'2.1.trackMPD'!$R$7:$R$29,'2.1.trackMPD'!$T$7:$T$29)</f>
        <v>5</v>
      </c>
      <c r="D7702">
        <v>5000</v>
      </c>
      <c r="E7702" t="s">
        <v>6400</v>
      </c>
      <c r="F7702" t="s">
        <v>111</v>
      </c>
      <c r="G7702" t="s">
        <v>124</v>
      </c>
      <c r="H7702" t="s">
        <v>6398</v>
      </c>
    </row>
    <row r="7703" spans="1:8" x14ac:dyDescent="0.2">
      <c r="A7703" t="s">
        <v>29</v>
      </c>
      <c r="B7703" t="s">
        <v>23</v>
      </c>
      <c r="C7703">
        <f>_xlfn.XLOOKUP(B7703,'2.1.trackMPD'!$R$7:$R$29,'2.1.trackMPD'!$T$7:$T$29)</f>
        <v>5</v>
      </c>
      <c r="D7703">
        <v>5000</v>
      </c>
      <c r="E7703" t="s">
        <v>6400</v>
      </c>
      <c r="F7703" t="s">
        <v>111</v>
      </c>
      <c r="G7703" t="s">
        <v>140</v>
      </c>
      <c r="H7703" t="s">
        <v>6398</v>
      </c>
    </row>
    <row r="7704" spans="1:8" x14ac:dyDescent="0.2">
      <c r="A7704" t="s">
        <v>29</v>
      </c>
      <c r="B7704" t="s">
        <v>23</v>
      </c>
      <c r="C7704">
        <f>_xlfn.XLOOKUP(B7704,'2.1.trackMPD'!$R$7:$R$29,'2.1.trackMPD'!$T$7:$T$29)</f>
        <v>5</v>
      </c>
      <c r="D7704">
        <v>5000</v>
      </c>
      <c r="E7704" t="s">
        <v>6400</v>
      </c>
      <c r="F7704" t="s">
        <v>110</v>
      </c>
      <c r="G7704" t="s">
        <v>124</v>
      </c>
      <c r="H7704" t="s">
        <v>6399</v>
      </c>
    </row>
    <row r="7705" spans="1:8" x14ac:dyDescent="0.2">
      <c r="A7705" t="s">
        <v>29</v>
      </c>
      <c r="B7705" t="s">
        <v>23</v>
      </c>
      <c r="C7705">
        <f>_xlfn.XLOOKUP(B7705,'2.1.trackMPD'!$R$7:$R$29,'2.1.trackMPD'!$T$7:$T$29)</f>
        <v>5</v>
      </c>
      <c r="D7705">
        <v>5000</v>
      </c>
      <c r="E7705" t="s">
        <v>6400</v>
      </c>
      <c r="F7705" t="s">
        <v>110</v>
      </c>
      <c r="G7705" t="s">
        <v>140</v>
      </c>
      <c r="H7705" t="s">
        <v>6399</v>
      </c>
    </row>
    <row r="7706" spans="1:8" x14ac:dyDescent="0.2">
      <c r="A7706" t="s">
        <v>29</v>
      </c>
      <c r="B7706" t="s">
        <v>23</v>
      </c>
      <c r="C7706">
        <f>_xlfn.XLOOKUP(B7706,'2.1.trackMPD'!$R$7:$R$29,'2.1.trackMPD'!$T$7:$T$29)</f>
        <v>5</v>
      </c>
      <c r="D7706">
        <v>1</v>
      </c>
      <c r="E7706" t="s">
        <v>6401</v>
      </c>
      <c r="F7706" t="s">
        <v>110</v>
      </c>
      <c r="G7706" t="s">
        <v>124</v>
      </c>
      <c r="H7706" t="s">
        <v>6398</v>
      </c>
    </row>
    <row r="7707" spans="1:8" x14ac:dyDescent="0.2">
      <c r="A7707" t="s">
        <v>29</v>
      </c>
      <c r="B7707" t="s">
        <v>23</v>
      </c>
      <c r="C7707">
        <f>_xlfn.XLOOKUP(B7707,'2.1.trackMPD'!$R$7:$R$29,'2.1.trackMPD'!$T$7:$T$29)</f>
        <v>5</v>
      </c>
      <c r="D7707">
        <v>1</v>
      </c>
      <c r="E7707" t="s">
        <v>6401</v>
      </c>
      <c r="F7707" t="s">
        <v>110</v>
      </c>
      <c r="G7707" t="s">
        <v>140</v>
      </c>
      <c r="H7707" t="s">
        <v>6398</v>
      </c>
    </row>
    <row r="7708" spans="1:8" x14ac:dyDescent="0.2">
      <c r="A7708" t="s">
        <v>29</v>
      </c>
      <c r="B7708" t="s">
        <v>23</v>
      </c>
      <c r="C7708">
        <f>_xlfn.XLOOKUP(B7708,'2.1.trackMPD'!$R$7:$R$29,'2.1.trackMPD'!$T$7:$T$29)</f>
        <v>5</v>
      </c>
      <c r="D7708">
        <v>1</v>
      </c>
      <c r="E7708" t="s">
        <v>6401</v>
      </c>
      <c r="F7708" t="s">
        <v>111</v>
      </c>
      <c r="G7708" t="s">
        <v>124</v>
      </c>
      <c r="H7708" t="s">
        <v>6398</v>
      </c>
    </row>
    <row r="7709" spans="1:8" x14ac:dyDescent="0.2">
      <c r="A7709" t="s">
        <v>29</v>
      </c>
      <c r="B7709" t="s">
        <v>23</v>
      </c>
      <c r="C7709">
        <f>_xlfn.XLOOKUP(B7709,'2.1.trackMPD'!$R$7:$R$29,'2.1.trackMPD'!$T$7:$T$29)</f>
        <v>5</v>
      </c>
      <c r="D7709">
        <v>1</v>
      </c>
      <c r="E7709" t="s">
        <v>6401</v>
      </c>
      <c r="F7709" t="s">
        <v>111</v>
      </c>
      <c r="G7709" t="s">
        <v>140</v>
      </c>
      <c r="H7709" t="s">
        <v>6398</v>
      </c>
    </row>
    <row r="7710" spans="1:8" x14ac:dyDescent="0.2">
      <c r="A7710" t="s">
        <v>29</v>
      </c>
      <c r="B7710" t="s">
        <v>23</v>
      </c>
      <c r="C7710">
        <f>_xlfn.XLOOKUP(B7710,'2.1.trackMPD'!$R$7:$R$29,'2.1.trackMPD'!$T$7:$T$29)</f>
        <v>5</v>
      </c>
      <c r="D7710">
        <v>1</v>
      </c>
      <c r="E7710" t="s">
        <v>6401</v>
      </c>
      <c r="F7710" t="s">
        <v>110</v>
      </c>
      <c r="G7710" t="s">
        <v>124</v>
      </c>
      <c r="H7710" t="s">
        <v>6399</v>
      </c>
    </row>
    <row r="7711" spans="1:8" x14ac:dyDescent="0.2">
      <c r="A7711" t="s">
        <v>29</v>
      </c>
      <c r="B7711" t="s">
        <v>23</v>
      </c>
      <c r="C7711">
        <f>_xlfn.XLOOKUP(B7711,'2.1.trackMPD'!$R$7:$R$29,'2.1.trackMPD'!$T$7:$T$29)</f>
        <v>5</v>
      </c>
      <c r="D7711">
        <v>1</v>
      </c>
      <c r="E7711" t="s">
        <v>6401</v>
      </c>
      <c r="F7711" t="s">
        <v>110</v>
      </c>
      <c r="G7711" t="s">
        <v>140</v>
      </c>
      <c r="H7711" t="s">
        <v>6399</v>
      </c>
    </row>
    <row r="7712" spans="1:8" x14ac:dyDescent="0.2">
      <c r="A7712" t="s">
        <v>29</v>
      </c>
      <c r="B7712" t="s">
        <v>23</v>
      </c>
      <c r="C7712">
        <f>_xlfn.XLOOKUP(B7712,'2.1.trackMPD'!$R$7:$R$29,'2.1.trackMPD'!$T$7:$T$29)</f>
        <v>5</v>
      </c>
      <c r="D7712">
        <v>10</v>
      </c>
      <c r="E7712" t="s">
        <v>6401</v>
      </c>
      <c r="F7712" t="s">
        <v>110</v>
      </c>
      <c r="G7712" t="s">
        <v>124</v>
      </c>
      <c r="H7712" t="s">
        <v>6398</v>
      </c>
    </row>
    <row r="7713" spans="1:8" x14ac:dyDescent="0.2">
      <c r="A7713" t="s">
        <v>29</v>
      </c>
      <c r="B7713" t="s">
        <v>23</v>
      </c>
      <c r="C7713">
        <f>_xlfn.XLOOKUP(B7713,'2.1.trackMPD'!$R$7:$R$29,'2.1.trackMPD'!$T$7:$T$29)</f>
        <v>5</v>
      </c>
      <c r="D7713">
        <v>10</v>
      </c>
      <c r="E7713" t="s">
        <v>6401</v>
      </c>
      <c r="F7713" t="s">
        <v>110</v>
      </c>
      <c r="G7713" t="s">
        <v>140</v>
      </c>
      <c r="H7713" t="s">
        <v>6398</v>
      </c>
    </row>
    <row r="7714" spans="1:8" x14ac:dyDescent="0.2">
      <c r="A7714" t="s">
        <v>29</v>
      </c>
      <c r="B7714" t="s">
        <v>23</v>
      </c>
      <c r="C7714">
        <f>_xlfn.XLOOKUP(B7714,'2.1.trackMPD'!$R$7:$R$29,'2.1.trackMPD'!$T$7:$T$29)</f>
        <v>5</v>
      </c>
      <c r="D7714">
        <v>10</v>
      </c>
      <c r="E7714" t="s">
        <v>6401</v>
      </c>
      <c r="F7714" t="s">
        <v>111</v>
      </c>
      <c r="G7714" t="s">
        <v>124</v>
      </c>
      <c r="H7714" t="s">
        <v>6398</v>
      </c>
    </row>
    <row r="7715" spans="1:8" x14ac:dyDescent="0.2">
      <c r="A7715" t="s">
        <v>29</v>
      </c>
      <c r="B7715" t="s">
        <v>23</v>
      </c>
      <c r="C7715">
        <f>_xlfn.XLOOKUP(B7715,'2.1.trackMPD'!$R$7:$R$29,'2.1.trackMPD'!$T$7:$T$29)</f>
        <v>5</v>
      </c>
      <c r="D7715">
        <v>10</v>
      </c>
      <c r="E7715" t="s">
        <v>6401</v>
      </c>
      <c r="F7715" t="s">
        <v>111</v>
      </c>
      <c r="G7715" t="s">
        <v>140</v>
      </c>
      <c r="H7715" t="s">
        <v>6398</v>
      </c>
    </row>
    <row r="7716" spans="1:8" x14ac:dyDescent="0.2">
      <c r="A7716" t="s">
        <v>29</v>
      </c>
      <c r="B7716" t="s">
        <v>23</v>
      </c>
      <c r="C7716">
        <f>_xlfn.XLOOKUP(B7716,'2.1.trackMPD'!$R$7:$R$29,'2.1.trackMPD'!$T$7:$T$29)</f>
        <v>5</v>
      </c>
      <c r="D7716">
        <v>10</v>
      </c>
      <c r="E7716" t="s">
        <v>6401</v>
      </c>
      <c r="F7716" t="s">
        <v>110</v>
      </c>
      <c r="G7716" t="s">
        <v>124</v>
      </c>
      <c r="H7716" t="s">
        <v>6399</v>
      </c>
    </row>
    <row r="7717" spans="1:8" x14ac:dyDescent="0.2">
      <c r="A7717" t="s">
        <v>29</v>
      </c>
      <c r="B7717" t="s">
        <v>23</v>
      </c>
      <c r="C7717">
        <f>_xlfn.XLOOKUP(B7717,'2.1.trackMPD'!$R$7:$R$29,'2.1.trackMPD'!$T$7:$T$29)</f>
        <v>5</v>
      </c>
      <c r="D7717">
        <v>10</v>
      </c>
      <c r="E7717" t="s">
        <v>6401</v>
      </c>
      <c r="F7717" t="s">
        <v>110</v>
      </c>
      <c r="G7717" t="s">
        <v>140</v>
      </c>
      <c r="H7717" t="s">
        <v>6399</v>
      </c>
    </row>
    <row r="7718" spans="1:8" x14ac:dyDescent="0.2">
      <c r="A7718" t="s">
        <v>29</v>
      </c>
      <c r="B7718" t="s">
        <v>23</v>
      </c>
      <c r="C7718">
        <f>_xlfn.XLOOKUP(B7718,'2.1.trackMPD'!$R$7:$R$29,'2.1.trackMPD'!$T$7:$T$29)</f>
        <v>5</v>
      </c>
      <c r="D7718">
        <v>100</v>
      </c>
      <c r="E7718" t="s">
        <v>6401</v>
      </c>
      <c r="F7718" t="s">
        <v>110</v>
      </c>
      <c r="G7718" t="s">
        <v>124</v>
      </c>
      <c r="H7718" t="s">
        <v>6398</v>
      </c>
    </row>
    <row r="7719" spans="1:8" x14ac:dyDescent="0.2">
      <c r="A7719" t="s">
        <v>29</v>
      </c>
      <c r="B7719" t="s">
        <v>23</v>
      </c>
      <c r="C7719">
        <f>_xlfn.XLOOKUP(B7719,'2.1.trackMPD'!$R$7:$R$29,'2.1.trackMPD'!$T$7:$T$29)</f>
        <v>5</v>
      </c>
      <c r="D7719">
        <v>100</v>
      </c>
      <c r="E7719" t="s">
        <v>6401</v>
      </c>
      <c r="F7719" t="s">
        <v>110</v>
      </c>
      <c r="G7719" t="s">
        <v>140</v>
      </c>
      <c r="H7719" t="s">
        <v>6398</v>
      </c>
    </row>
    <row r="7720" spans="1:8" x14ac:dyDescent="0.2">
      <c r="A7720" t="s">
        <v>29</v>
      </c>
      <c r="B7720" t="s">
        <v>23</v>
      </c>
      <c r="C7720">
        <f>_xlfn.XLOOKUP(B7720,'2.1.trackMPD'!$R$7:$R$29,'2.1.trackMPD'!$T$7:$T$29)</f>
        <v>5</v>
      </c>
      <c r="D7720">
        <v>100</v>
      </c>
      <c r="E7720" t="s">
        <v>6401</v>
      </c>
      <c r="F7720" t="s">
        <v>111</v>
      </c>
      <c r="G7720" t="s">
        <v>124</v>
      </c>
      <c r="H7720" t="s">
        <v>6398</v>
      </c>
    </row>
    <row r="7721" spans="1:8" x14ac:dyDescent="0.2">
      <c r="A7721" t="s">
        <v>29</v>
      </c>
      <c r="B7721" t="s">
        <v>23</v>
      </c>
      <c r="C7721">
        <f>_xlfn.XLOOKUP(B7721,'2.1.trackMPD'!$R$7:$R$29,'2.1.trackMPD'!$T$7:$T$29)</f>
        <v>5</v>
      </c>
      <c r="D7721">
        <v>100</v>
      </c>
      <c r="E7721" t="s">
        <v>6401</v>
      </c>
      <c r="F7721" t="s">
        <v>111</v>
      </c>
      <c r="G7721" t="s">
        <v>140</v>
      </c>
      <c r="H7721" t="s">
        <v>6398</v>
      </c>
    </row>
    <row r="7722" spans="1:8" x14ac:dyDescent="0.2">
      <c r="A7722" t="s">
        <v>29</v>
      </c>
      <c r="B7722" t="s">
        <v>23</v>
      </c>
      <c r="C7722">
        <f>_xlfn.XLOOKUP(B7722,'2.1.trackMPD'!$R$7:$R$29,'2.1.trackMPD'!$T$7:$T$29)</f>
        <v>5</v>
      </c>
      <c r="D7722">
        <v>100</v>
      </c>
      <c r="E7722" t="s">
        <v>6401</v>
      </c>
      <c r="F7722" t="s">
        <v>110</v>
      </c>
      <c r="G7722" t="s">
        <v>124</v>
      </c>
      <c r="H7722" t="s">
        <v>6399</v>
      </c>
    </row>
    <row r="7723" spans="1:8" x14ac:dyDescent="0.2">
      <c r="A7723" t="s">
        <v>29</v>
      </c>
      <c r="B7723" t="s">
        <v>23</v>
      </c>
      <c r="C7723">
        <f>_xlfn.XLOOKUP(B7723,'2.1.trackMPD'!$R$7:$R$29,'2.1.trackMPD'!$T$7:$T$29)</f>
        <v>5</v>
      </c>
      <c r="D7723">
        <v>100</v>
      </c>
      <c r="E7723" t="s">
        <v>6401</v>
      </c>
      <c r="F7723" t="s">
        <v>110</v>
      </c>
      <c r="G7723" t="s">
        <v>140</v>
      </c>
      <c r="H7723" t="s">
        <v>6399</v>
      </c>
    </row>
    <row r="7724" spans="1:8" x14ac:dyDescent="0.2">
      <c r="A7724" t="s">
        <v>29</v>
      </c>
      <c r="B7724" t="s">
        <v>4</v>
      </c>
      <c r="C7724">
        <f>_xlfn.XLOOKUP(B7724,'2.1.trackMPD'!$R$7:$R$29,'2.1.trackMPD'!$T$7:$T$29)</f>
        <v>6</v>
      </c>
      <c r="D7724">
        <v>1</v>
      </c>
      <c r="E7724" t="s">
        <v>6396</v>
      </c>
      <c r="F7724" t="s">
        <v>110</v>
      </c>
      <c r="G7724" t="s">
        <v>124</v>
      </c>
      <c r="H7724" t="s">
        <v>6398</v>
      </c>
    </row>
    <row r="7725" spans="1:8" x14ac:dyDescent="0.2">
      <c r="A7725" t="s">
        <v>29</v>
      </c>
      <c r="B7725" t="s">
        <v>4</v>
      </c>
      <c r="C7725">
        <f>_xlfn.XLOOKUP(B7725,'2.1.trackMPD'!$R$7:$R$29,'2.1.trackMPD'!$T$7:$T$29)</f>
        <v>6</v>
      </c>
      <c r="D7725">
        <v>1</v>
      </c>
      <c r="E7725" t="s">
        <v>6396</v>
      </c>
      <c r="F7725" t="s">
        <v>110</v>
      </c>
      <c r="G7725" t="s">
        <v>140</v>
      </c>
      <c r="H7725" t="s">
        <v>6398</v>
      </c>
    </row>
    <row r="7726" spans="1:8" x14ac:dyDescent="0.2">
      <c r="A7726" t="s">
        <v>29</v>
      </c>
      <c r="B7726" t="s">
        <v>4</v>
      </c>
      <c r="C7726">
        <f>_xlfn.XLOOKUP(B7726,'2.1.trackMPD'!$R$7:$R$29,'2.1.trackMPD'!$T$7:$T$29)</f>
        <v>6</v>
      </c>
      <c r="D7726">
        <v>1</v>
      </c>
      <c r="E7726" t="s">
        <v>6396</v>
      </c>
      <c r="F7726" t="s">
        <v>111</v>
      </c>
      <c r="G7726" t="s">
        <v>124</v>
      </c>
      <c r="H7726" t="s">
        <v>6398</v>
      </c>
    </row>
    <row r="7727" spans="1:8" x14ac:dyDescent="0.2">
      <c r="A7727" t="s">
        <v>29</v>
      </c>
      <c r="B7727" t="s">
        <v>4</v>
      </c>
      <c r="C7727">
        <f>_xlfn.XLOOKUP(B7727,'2.1.trackMPD'!$R$7:$R$29,'2.1.trackMPD'!$T$7:$T$29)</f>
        <v>6</v>
      </c>
      <c r="D7727">
        <v>1</v>
      </c>
      <c r="E7727" t="s">
        <v>6396</v>
      </c>
      <c r="F7727" t="s">
        <v>111</v>
      </c>
      <c r="G7727" t="s">
        <v>140</v>
      </c>
      <c r="H7727" t="s">
        <v>6398</v>
      </c>
    </row>
    <row r="7728" spans="1:8" x14ac:dyDescent="0.2">
      <c r="A7728" t="s">
        <v>29</v>
      </c>
      <c r="B7728" t="s">
        <v>4</v>
      </c>
      <c r="C7728">
        <f>_xlfn.XLOOKUP(B7728,'2.1.trackMPD'!$R$7:$R$29,'2.1.trackMPD'!$T$7:$T$29)</f>
        <v>6</v>
      </c>
      <c r="D7728">
        <v>1</v>
      </c>
      <c r="E7728" t="s">
        <v>6396</v>
      </c>
      <c r="F7728" t="s">
        <v>110</v>
      </c>
      <c r="G7728" t="s">
        <v>124</v>
      </c>
      <c r="H7728" t="s">
        <v>6399</v>
      </c>
    </row>
    <row r="7729" spans="1:8" x14ac:dyDescent="0.2">
      <c r="A7729" t="s">
        <v>29</v>
      </c>
      <c r="B7729" t="s">
        <v>4</v>
      </c>
      <c r="C7729">
        <f>_xlfn.XLOOKUP(B7729,'2.1.trackMPD'!$R$7:$R$29,'2.1.trackMPD'!$T$7:$T$29)</f>
        <v>6</v>
      </c>
      <c r="D7729">
        <v>1</v>
      </c>
      <c r="E7729" t="s">
        <v>6396</v>
      </c>
      <c r="F7729" t="s">
        <v>110</v>
      </c>
      <c r="G7729" t="s">
        <v>140</v>
      </c>
      <c r="H7729" t="s">
        <v>6399</v>
      </c>
    </row>
    <row r="7730" spans="1:8" x14ac:dyDescent="0.2">
      <c r="A7730" t="s">
        <v>29</v>
      </c>
      <c r="B7730" t="s">
        <v>4</v>
      </c>
      <c r="C7730">
        <f>_xlfn.XLOOKUP(B7730,'2.1.trackMPD'!$R$7:$R$29,'2.1.trackMPD'!$T$7:$T$29)</f>
        <v>6</v>
      </c>
      <c r="D7730">
        <v>10</v>
      </c>
      <c r="E7730" t="s">
        <v>6396</v>
      </c>
      <c r="F7730" t="s">
        <v>110</v>
      </c>
      <c r="G7730" t="s">
        <v>124</v>
      </c>
      <c r="H7730" t="s">
        <v>6398</v>
      </c>
    </row>
    <row r="7731" spans="1:8" x14ac:dyDescent="0.2">
      <c r="A7731" t="s">
        <v>29</v>
      </c>
      <c r="B7731" t="s">
        <v>4</v>
      </c>
      <c r="C7731">
        <f>_xlfn.XLOOKUP(B7731,'2.1.trackMPD'!$R$7:$R$29,'2.1.trackMPD'!$T$7:$T$29)</f>
        <v>6</v>
      </c>
      <c r="D7731">
        <v>10</v>
      </c>
      <c r="E7731" t="s">
        <v>6396</v>
      </c>
      <c r="F7731" t="s">
        <v>110</v>
      </c>
      <c r="G7731" t="s">
        <v>140</v>
      </c>
      <c r="H7731" t="s">
        <v>6398</v>
      </c>
    </row>
    <row r="7732" spans="1:8" x14ac:dyDescent="0.2">
      <c r="A7732" t="s">
        <v>29</v>
      </c>
      <c r="B7732" t="s">
        <v>4</v>
      </c>
      <c r="C7732">
        <f>_xlfn.XLOOKUP(B7732,'2.1.trackMPD'!$R$7:$R$29,'2.1.trackMPD'!$T$7:$T$29)</f>
        <v>6</v>
      </c>
      <c r="D7732">
        <v>10</v>
      </c>
      <c r="E7732" t="s">
        <v>6396</v>
      </c>
      <c r="F7732" t="s">
        <v>111</v>
      </c>
      <c r="G7732" t="s">
        <v>124</v>
      </c>
      <c r="H7732" t="s">
        <v>6398</v>
      </c>
    </row>
    <row r="7733" spans="1:8" x14ac:dyDescent="0.2">
      <c r="A7733" t="s">
        <v>29</v>
      </c>
      <c r="B7733" t="s">
        <v>4</v>
      </c>
      <c r="C7733">
        <f>_xlfn.XLOOKUP(B7733,'2.1.trackMPD'!$R$7:$R$29,'2.1.trackMPD'!$T$7:$T$29)</f>
        <v>6</v>
      </c>
      <c r="D7733">
        <v>10</v>
      </c>
      <c r="E7733" t="s">
        <v>6396</v>
      </c>
      <c r="F7733" t="s">
        <v>111</v>
      </c>
      <c r="G7733" t="s">
        <v>140</v>
      </c>
      <c r="H7733" t="s">
        <v>6398</v>
      </c>
    </row>
    <row r="7734" spans="1:8" x14ac:dyDescent="0.2">
      <c r="A7734" t="s">
        <v>29</v>
      </c>
      <c r="B7734" t="s">
        <v>4</v>
      </c>
      <c r="C7734">
        <f>_xlfn.XLOOKUP(B7734,'2.1.trackMPD'!$R$7:$R$29,'2.1.trackMPD'!$T$7:$T$29)</f>
        <v>6</v>
      </c>
      <c r="D7734">
        <v>10</v>
      </c>
      <c r="E7734" t="s">
        <v>6396</v>
      </c>
      <c r="F7734" t="s">
        <v>110</v>
      </c>
      <c r="G7734" t="s">
        <v>124</v>
      </c>
      <c r="H7734" t="s">
        <v>6399</v>
      </c>
    </row>
    <row r="7735" spans="1:8" x14ac:dyDescent="0.2">
      <c r="A7735" t="s">
        <v>29</v>
      </c>
      <c r="B7735" t="s">
        <v>4</v>
      </c>
      <c r="C7735">
        <f>_xlfn.XLOOKUP(B7735,'2.1.trackMPD'!$R$7:$R$29,'2.1.trackMPD'!$T$7:$T$29)</f>
        <v>6</v>
      </c>
      <c r="D7735">
        <v>10</v>
      </c>
      <c r="E7735" t="s">
        <v>6396</v>
      </c>
      <c r="F7735" t="s">
        <v>110</v>
      </c>
      <c r="G7735" t="s">
        <v>140</v>
      </c>
      <c r="H7735" t="s">
        <v>6399</v>
      </c>
    </row>
    <row r="7736" spans="1:8" x14ac:dyDescent="0.2">
      <c r="A7736" t="s">
        <v>29</v>
      </c>
      <c r="B7736" t="s">
        <v>4</v>
      </c>
      <c r="C7736">
        <f>_xlfn.XLOOKUP(B7736,'2.1.trackMPD'!$R$7:$R$29,'2.1.trackMPD'!$T$7:$T$29)</f>
        <v>6</v>
      </c>
      <c r="D7736">
        <v>100</v>
      </c>
      <c r="E7736" t="s">
        <v>6396</v>
      </c>
      <c r="F7736" t="s">
        <v>110</v>
      </c>
      <c r="G7736" t="s">
        <v>124</v>
      </c>
      <c r="H7736" t="s">
        <v>6398</v>
      </c>
    </row>
    <row r="7737" spans="1:8" x14ac:dyDescent="0.2">
      <c r="A7737" t="s">
        <v>29</v>
      </c>
      <c r="B7737" t="s">
        <v>4</v>
      </c>
      <c r="C7737">
        <f>_xlfn.XLOOKUP(B7737,'2.1.trackMPD'!$R$7:$R$29,'2.1.trackMPD'!$T$7:$T$29)</f>
        <v>6</v>
      </c>
      <c r="D7737">
        <v>100</v>
      </c>
      <c r="E7737" t="s">
        <v>6396</v>
      </c>
      <c r="F7737" t="s">
        <v>110</v>
      </c>
      <c r="G7737" t="s">
        <v>140</v>
      </c>
      <c r="H7737" t="s">
        <v>6398</v>
      </c>
    </row>
    <row r="7738" spans="1:8" x14ac:dyDescent="0.2">
      <c r="A7738" t="s">
        <v>29</v>
      </c>
      <c r="B7738" t="s">
        <v>4</v>
      </c>
      <c r="C7738">
        <f>_xlfn.XLOOKUP(B7738,'2.1.trackMPD'!$R$7:$R$29,'2.1.trackMPD'!$T$7:$T$29)</f>
        <v>6</v>
      </c>
      <c r="D7738">
        <v>100</v>
      </c>
      <c r="E7738" t="s">
        <v>6396</v>
      </c>
      <c r="F7738" t="s">
        <v>111</v>
      </c>
      <c r="G7738" t="s">
        <v>124</v>
      </c>
      <c r="H7738" t="s">
        <v>6398</v>
      </c>
    </row>
    <row r="7739" spans="1:8" x14ac:dyDescent="0.2">
      <c r="A7739" t="s">
        <v>29</v>
      </c>
      <c r="B7739" t="s">
        <v>4</v>
      </c>
      <c r="C7739">
        <f>_xlfn.XLOOKUP(B7739,'2.1.trackMPD'!$R$7:$R$29,'2.1.trackMPD'!$T$7:$T$29)</f>
        <v>6</v>
      </c>
      <c r="D7739">
        <v>100</v>
      </c>
      <c r="E7739" t="s">
        <v>6396</v>
      </c>
      <c r="F7739" t="s">
        <v>111</v>
      </c>
      <c r="G7739" t="s">
        <v>140</v>
      </c>
      <c r="H7739" t="s">
        <v>6398</v>
      </c>
    </row>
    <row r="7740" spans="1:8" x14ac:dyDescent="0.2">
      <c r="A7740" t="s">
        <v>29</v>
      </c>
      <c r="B7740" t="s">
        <v>4</v>
      </c>
      <c r="C7740">
        <f>_xlfn.XLOOKUP(B7740,'2.1.trackMPD'!$R$7:$R$29,'2.1.trackMPD'!$T$7:$T$29)</f>
        <v>6</v>
      </c>
      <c r="D7740">
        <v>100</v>
      </c>
      <c r="E7740" t="s">
        <v>6396</v>
      </c>
      <c r="F7740" t="s">
        <v>110</v>
      </c>
      <c r="G7740" t="s">
        <v>124</v>
      </c>
      <c r="H7740" t="s">
        <v>6399</v>
      </c>
    </row>
    <row r="7741" spans="1:8" x14ac:dyDescent="0.2">
      <c r="A7741" t="s">
        <v>29</v>
      </c>
      <c r="B7741" t="s">
        <v>4</v>
      </c>
      <c r="C7741">
        <f>_xlfn.XLOOKUP(B7741,'2.1.trackMPD'!$R$7:$R$29,'2.1.trackMPD'!$T$7:$T$29)</f>
        <v>6</v>
      </c>
      <c r="D7741">
        <v>100</v>
      </c>
      <c r="E7741" t="s">
        <v>6396</v>
      </c>
      <c r="F7741" t="s">
        <v>110</v>
      </c>
      <c r="G7741" t="s">
        <v>140</v>
      </c>
      <c r="H7741" t="s">
        <v>6399</v>
      </c>
    </row>
    <row r="7742" spans="1:8" x14ac:dyDescent="0.2">
      <c r="A7742" t="s">
        <v>29</v>
      </c>
      <c r="B7742" t="s">
        <v>4</v>
      </c>
      <c r="C7742">
        <f>_xlfn.XLOOKUP(B7742,'2.1.trackMPD'!$R$7:$R$29,'2.1.trackMPD'!$T$7:$T$29)</f>
        <v>6</v>
      </c>
      <c r="D7742">
        <v>1000</v>
      </c>
      <c r="E7742" t="s">
        <v>6396</v>
      </c>
      <c r="F7742" t="s">
        <v>110</v>
      </c>
      <c r="G7742" t="s">
        <v>124</v>
      </c>
      <c r="H7742" t="s">
        <v>6398</v>
      </c>
    </row>
    <row r="7743" spans="1:8" x14ac:dyDescent="0.2">
      <c r="A7743" t="s">
        <v>29</v>
      </c>
      <c r="B7743" t="s">
        <v>4</v>
      </c>
      <c r="C7743">
        <f>_xlfn.XLOOKUP(B7743,'2.1.trackMPD'!$R$7:$R$29,'2.1.trackMPD'!$T$7:$T$29)</f>
        <v>6</v>
      </c>
      <c r="D7743">
        <v>1000</v>
      </c>
      <c r="E7743" t="s">
        <v>6396</v>
      </c>
      <c r="F7743" t="s">
        <v>110</v>
      </c>
      <c r="G7743" t="s">
        <v>140</v>
      </c>
      <c r="H7743" t="s">
        <v>6398</v>
      </c>
    </row>
    <row r="7744" spans="1:8" x14ac:dyDescent="0.2">
      <c r="A7744" t="s">
        <v>29</v>
      </c>
      <c r="B7744" t="s">
        <v>4</v>
      </c>
      <c r="C7744">
        <f>_xlfn.XLOOKUP(B7744,'2.1.trackMPD'!$R$7:$R$29,'2.1.trackMPD'!$T$7:$T$29)</f>
        <v>6</v>
      </c>
      <c r="D7744">
        <v>1000</v>
      </c>
      <c r="E7744" t="s">
        <v>6396</v>
      </c>
      <c r="F7744" t="s">
        <v>111</v>
      </c>
      <c r="G7744" t="s">
        <v>124</v>
      </c>
      <c r="H7744" t="s">
        <v>6398</v>
      </c>
    </row>
    <row r="7745" spans="1:8" x14ac:dyDescent="0.2">
      <c r="A7745" t="s">
        <v>29</v>
      </c>
      <c r="B7745" t="s">
        <v>4</v>
      </c>
      <c r="C7745">
        <f>_xlfn.XLOOKUP(B7745,'2.1.trackMPD'!$R$7:$R$29,'2.1.trackMPD'!$T$7:$T$29)</f>
        <v>6</v>
      </c>
      <c r="D7745">
        <v>1000</v>
      </c>
      <c r="E7745" t="s">
        <v>6396</v>
      </c>
      <c r="F7745" t="s">
        <v>111</v>
      </c>
      <c r="G7745" t="s">
        <v>140</v>
      </c>
      <c r="H7745" t="s">
        <v>6398</v>
      </c>
    </row>
    <row r="7746" spans="1:8" x14ac:dyDescent="0.2">
      <c r="A7746" t="s">
        <v>29</v>
      </c>
      <c r="B7746" t="s">
        <v>4</v>
      </c>
      <c r="C7746">
        <f>_xlfn.XLOOKUP(B7746,'2.1.trackMPD'!$R$7:$R$29,'2.1.trackMPD'!$T$7:$T$29)</f>
        <v>6</v>
      </c>
      <c r="D7746">
        <v>1000</v>
      </c>
      <c r="E7746" t="s">
        <v>6396</v>
      </c>
      <c r="F7746" t="s">
        <v>110</v>
      </c>
      <c r="G7746" t="s">
        <v>124</v>
      </c>
      <c r="H7746" t="s">
        <v>6399</v>
      </c>
    </row>
    <row r="7747" spans="1:8" x14ac:dyDescent="0.2">
      <c r="A7747" t="s">
        <v>29</v>
      </c>
      <c r="B7747" t="s">
        <v>4</v>
      </c>
      <c r="C7747">
        <f>_xlfn.XLOOKUP(B7747,'2.1.trackMPD'!$R$7:$R$29,'2.1.trackMPD'!$T$7:$T$29)</f>
        <v>6</v>
      </c>
      <c r="D7747">
        <v>1000</v>
      </c>
      <c r="E7747" t="s">
        <v>6396</v>
      </c>
      <c r="F7747" t="s">
        <v>110</v>
      </c>
      <c r="G7747" t="s">
        <v>140</v>
      </c>
      <c r="H7747" t="s">
        <v>6399</v>
      </c>
    </row>
    <row r="7748" spans="1:8" x14ac:dyDescent="0.2">
      <c r="A7748" t="s">
        <v>29</v>
      </c>
      <c r="B7748" t="s">
        <v>4</v>
      </c>
      <c r="C7748">
        <f>_xlfn.XLOOKUP(B7748,'2.1.trackMPD'!$R$7:$R$29,'2.1.trackMPD'!$T$7:$T$29)</f>
        <v>6</v>
      </c>
      <c r="D7748">
        <v>5000</v>
      </c>
      <c r="E7748" t="s">
        <v>6396</v>
      </c>
      <c r="F7748" t="s">
        <v>110</v>
      </c>
      <c r="G7748" t="s">
        <v>124</v>
      </c>
      <c r="H7748" t="s">
        <v>6398</v>
      </c>
    </row>
    <row r="7749" spans="1:8" x14ac:dyDescent="0.2">
      <c r="A7749" t="s">
        <v>29</v>
      </c>
      <c r="B7749" t="s">
        <v>4</v>
      </c>
      <c r="C7749">
        <f>_xlfn.XLOOKUP(B7749,'2.1.trackMPD'!$R$7:$R$29,'2.1.trackMPD'!$T$7:$T$29)</f>
        <v>6</v>
      </c>
      <c r="D7749">
        <v>5000</v>
      </c>
      <c r="E7749" t="s">
        <v>6396</v>
      </c>
      <c r="F7749" t="s">
        <v>110</v>
      </c>
      <c r="G7749" t="s">
        <v>140</v>
      </c>
      <c r="H7749" t="s">
        <v>6398</v>
      </c>
    </row>
    <row r="7750" spans="1:8" x14ac:dyDescent="0.2">
      <c r="A7750" t="s">
        <v>29</v>
      </c>
      <c r="B7750" t="s">
        <v>4</v>
      </c>
      <c r="C7750">
        <f>_xlfn.XLOOKUP(B7750,'2.1.trackMPD'!$R$7:$R$29,'2.1.trackMPD'!$T$7:$T$29)</f>
        <v>6</v>
      </c>
      <c r="D7750">
        <v>5000</v>
      </c>
      <c r="E7750" t="s">
        <v>6396</v>
      </c>
      <c r="F7750" t="s">
        <v>111</v>
      </c>
      <c r="G7750" t="s">
        <v>124</v>
      </c>
      <c r="H7750" t="s">
        <v>6398</v>
      </c>
    </row>
    <row r="7751" spans="1:8" x14ac:dyDescent="0.2">
      <c r="A7751" t="s">
        <v>29</v>
      </c>
      <c r="B7751" t="s">
        <v>4</v>
      </c>
      <c r="C7751">
        <f>_xlfn.XLOOKUP(B7751,'2.1.trackMPD'!$R$7:$R$29,'2.1.trackMPD'!$T$7:$T$29)</f>
        <v>6</v>
      </c>
      <c r="D7751">
        <v>5000</v>
      </c>
      <c r="E7751" t="s">
        <v>6396</v>
      </c>
      <c r="F7751" t="s">
        <v>111</v>
      </c>
      <c r="G7751" t="s">
        <v>140</v>
      </c>
      <c r="H7751" t="s">
        <v>6398</v>
      </c>
    </row>
    <row r="7752" spans="1:8" x14ac:dyDescent="0.2">
      <c r="A7752" t="s">
        <v>29</v>
      </c>
      <c r="B7752" t="s">
        <v>4</v>
      </c>
      <c r="C7752">
        <f>_xlfn.XLOOKUP(B7752,'2.1.trackMPD'!$R$7:$R$29,'2.1.trackMPD'!$T$7:$T$29)</f>
        <v>6</v>
      </c>
      <c r="D7752">
        <v>5000</v>
      </c>
      <c r="E7752" t="s">
        <v>6396</v>
      </c>
      <c r="F7752" t="s">
        <v>110</v>
      </c>
      <c r="G7752" t="s">
        <v>124</v>
      </c>
      <c r="H7752" t="s">
        <v>6399</v>
      </c>
    </row>
    <row r="7753" spans="1:8" x14ac:dyDescent="0.2">
      <c r="A7753" t="s">
        <v>29</v>
      </c>
      <c r="B7753" t="s">
        <v>4</v>
      </c>
      <c r="C7753">
        <f>_xlfn.XLOOKUP(B7753,'2.1.trackMPD'!$R$7:$R$29,'2.1.trackMPD'!$T$7:$T$29)</f>
        <v>6</v>
      </c>
      <c r="D7753">
        <v>5000</v>
      </c>
      <c r="E7753" t="s">
        <v>6396</v>
      </c>
      <c r="F7753" t="s">
        <v>110</v>
      </c>
      <c r="G7753" t="s">
        <v>140</v>
      </c>
      <c r="H7753" t="s">
        <v>6399</v>
      </c>
    </row>
    <row r="7754" spans="1:8" x14ac:dyDescent="0.2">
      <c r="A7754" t="s">
        <v>29</v>
      </c>
      <c r="B7754" t="s">
        <v>4</v>
      </c>
      <c r="C7754">
        <f>_xlfn.XLOOKUP(B7754,'2.1.trackMPD'!$R$7:$R$29,'2.1.trackMPD'!$T$7:$T$29)</f>
        <v>6</v>
      </c>
      <c r="D7754">
        <v>1</v>
      </c>
      <c r="E7754" t="s">
        <v>6400</v>
      </c>
      <c r="F7754" t="s">
        <v>110</v>
      </c>
      <c r="G7754" t="s">
        <v>124</v>
      </c>
      <c r="H7754" t="s">
        <v>6398</v>
      </c>
    </row>
    <row r="7755" spans="1:8" x14ac:dyDescent="0.2">
      <c r="A7755" t="s">
        <v>29</v>
      </c>
      <c r="B7755" t="s">
        <v>4</v>
      </c>
      <c r="C7755">
        <f>_xlfn.XLOOKUP(B7755,'2.1.trackMPD'!$R$7:$R$29,'2.1.trackMPD'!$T$7:$T$29)</f>
        <v>6</v>
      </c>
      <c r="D7755">
        <v>1</v>
      </c>
      <c r="E7755" t="s">
        <v>6400</v>
      </c>
      <c r="F7755" t="s">
        <v>110</v>
      </c>
      <c r="G7755" t="s">
        <v>140</v>
      </c>
      <c r="H7755" t="s">
        <v>6398</v>
      </c>
    </row>
    <row r="7756" spans="1:8" x14ac:dyDescent="0.2">
      <c r="A7756" t="s">
        <v>29</v>
      </c>
      <c r="B7756" t="s">
        <v>4</v>
      </c>
      <c r="C7756">
        <f>_xlfn.XLOOKUP(B7756,'2.1.trackMPD'!$R$7:$R$29,'2.1.trackMPD'!$T$7:$T$29)</f>
        <v>6</v>
      </c>
      <c r="D7756">
        <v>1</v>
      </c>
      <c r="E7756" t="s">
        <v>6400</v>
      </c>
      <c r="F7756" t="s">
        <v>111</v>
      </c>
      <c r="G7756" t="s">
        <v>124</v>
      </c>
      <c r="H7756" t="s">
        <v>6398</v>
      </c>
    </row>
    <row r="7757" spans="1:8" x14ac:dyDescent="0.2">
      <c r="A7757" t="s">
        <v>29</v>
      </c>
      <c r="B7757" t="s">
        <v>4</v>
      </c>
      <c r="C7757">
        <f>_xlfn.XLOOKUP(B7757,'2.1.trackMPD'!$R$7:$R$29,'2.1.trackMPD'!$T$7:$T$29)</f>
        <v>6</v>
      </c>
      <c r="D7757">
        <v>1</v>
      </c>
      <c r="E7757" t="s">
        <v>6400</v>
      </c>
      <c r="F7757" t="s">
        <v>111</v>
      </c>
      <c r="G7757" t="s">
        <v>140</v>
      </c>
      <c r="H7757" t="s">
        <v>6398</v>
      </c>
    </row>
    <row r="7758" spans="1:8" x14ac:dyDescent="0.2">
      <c r="A7758" t="s">
        <v>29</v>
      </c>
      <c r="B7758" t="s">
        <v>4</v>
      </c>
      <c r="C7758">
        <f>_xlfn.XLOOKUP(B7758,'2.1.trackMPD'!$R$7:$R$29,'2.1.trackMPD'!$T$7:$T$29)</f>
        <v>6</v>
      </c>
      <c r="D7758">
        <v>1</v>
      </c>
      <c r="E7758" t="s">
        <v>6400</v>
      </c>
      <c r="F7758" t="s">
        <v>110</v>
      </c>
      <c r="G7758" t="s">
        <v>124</v>
      </c>
      <c r="H7758" t="s">
        <v>6399</v>
      </c>
    </row>
    <row r="7759" spans="1:8" x14ac:dyDescent="0.2">
      <c r="A7759" t="s">
        <v>29</v>
      </c>
      <c r="B7759" t="s">
        <v>4</v>
      </c>
      <c r="C7759">
        <f>_xlfn.XLOOKUP(B7759,'2.1.trackMPD'!$R$7:$R$29,'2.1.trackMPD'!$T$7:$T$29)</f>
        <v>6</v>
      </c>
      <c r="D7759">
        <v>1</v>
      </c>
      <c r="E7759" t="s">
        <v>6400</v>
      </c>
      <c r="F7759" t="s">
        <v>110</v>
      </c>
      <c r="G7759" t="s">
        <v>140</v>
      </c>
      <c r="H7759" t="s">
        <v>6399</v>
      </c>
    </row>
    <row r="7760" spans="1:8" x14ac:dyDescent="0.2">
      <c r="A7760" t="s">
        <v>29</v>
      </c>
      <c r="B7760" t="s">
        <v>4</v>
      </c>
      <c r="C7760">
        <f>_xlfn.XLOOKUP(B7760,'2.1.trackMPD'!$R$7:$R$29,'2.1.trackMPD'!$T$7:$T$29)</f>
        <v>6</v>
      </c>
      <c r="D7760">
        <v>10</v>
      </c>
      <c r="E7760" t="s">
        <v>6400</v>
      </c>
      <c r="F7760" t="s">
        <v>110</v>
      </c>
      <c r="G7760" t="s">
        <v>124</v>
      </c>
      <c r="H7760" t="s">
        <v>6398</v>
      </c>
    </row>
    <row r="7761" spans="1:8" x14ac:dyDescent="0.2">
      <c r="A7761" t="s">
        <v>29</v>
      </c>
      <c r="B7761" t="s">
        <v>4</v>
      </c>
      <c r="C7761">
        <f>_xlfn.XLOOKUP(B7761,'2.1.trackMPD'!$R$7:$R$29,'2.1.trackMPD'!$T$7:$T$29)</f>
        <v>6</v>
      </c>
      <c r="D7761">
        <v>10</v>
      </c>
      <c r="E7761" t="s">
        <v>6400</v>
      </c>
      <c r="F7761" t="s">
        <v>110</v>
      </c>
      <c r="G7761" t="s">
        <v>140</v>
      </c>
      <c r="H7761" t="s">
        <v>6398</v>
      </c>
    </row>
    <row r="7762" spans="1:8" x14ac:dyDescent="0.2">
      <c r="A7762" t="s">
        <v>29</v>
      </c>
      <c r="B7762" t="s">
        <v>4</v>
      </c>
      <c r="C7762">
        <f>_xlfn.XLOOKUP(B7762,'2.1.trackMPD'!$R$7:$R$29,'2.1.trackMPD'!$T$7:$T$29)</f>
        <v>6</v>
      </c>
      <c r="D7762">
        <v>10</v>
      </c>
      <c r="E7762" t="s">
        <v>6400</v>
      </c>
      <c r="F7762" t="s">
        <v>111</v>
      </c>
      <c r="G7762" t="s">
        <v>124</v>
      </c>
      <c r="H7762" t="s">
        <v>6398</v>
      </c>
    </row>
    <row r="7763" spans="1:8" x14ac:dyDescent="0.2">
      <c r="A7763" t="s">
        <v>29</v>
      </c>
      <c r="B7763" t="s">
        <v>4</v>
      </c>
      <c r="C7763">
        <f>_xlfn.XLOOKUP(B7763,'2.1.trackMPD'!$R$7:$R$29,'2.1.trackMPD'!$T$7:$T$29)</f>
        <v>6</v>
      </c>
      <c r="D7763">
        <v>10</v>
      </c>
      <c r="E7763" t="s">
        <v>6400</v>
      </c>
      <c r="F7763" t="s">
        <v>111</v>
      </c>
      <c r="G7763" t="s">
        <v>140</v>
      </c>
      <c r="H7763" t="s">
        <v>6398</v>
      </c>
    </row>
    <row r="7764" spans="1:8" x14ac:dyDescent="0.2">
      <c r="A7764" t="s">
        <v>29</v>
      </c>
      <c r="B7764" t="s">
        <v>4</v>
      </c>
      <c r="C7764">
        <f>_xlfn.XLOOKUP(B7764,'2.1.trackMPD'!$R$7:$R$29,'2.1.trackMPD'!$T$7:$T$29)</f>
        <v>6</v>
      </c>
      <c r="D7764">
        <v>10</v>
      </c>
      <c r="E7764" t="s">
        <v>6400</v>
      </c>
      <c r="F7764" t="s">
        <v>110</v>
      </c>
      <c r="G7764" t="s">
        <v>124</v>
      </c>
      <c r="H7764" t="s">
        <v>6399</v>
      </c>
    </row>
    <row r="7765" spans="1:8" x14ac:dyDescent="0.2">
      <c r="A7765" t="s">
        <v>29</v>
      </c>
      <c r="B7765" t="s">
        <v>4</v>
      </c>
      <c r="C7765">
        <f>_xlfn.XLOOKUP(B7765,'2.1.trackMPD'!$R$7:$R$29,'2.1.trackMPD'!$T$7:$T$29)</f>
        <v>6</v>
      </c>
      <c r="D7765">
        <v>10</v>
      </c>
      <c r="E7765" t="s">
        <v>6400</v>
      </c>
      <c r="F7765" t="s">
        <v>110</v>
      </c>
      <c r="G7765" t="s">
        <v>140</v>
      </c>
      <c r="H7765" t="s">
        <v>6399</v>
      </c>
    </row>
    <row r="7766" spans="1:8" x14ac:dyDescent="0.2">
      <c r="A7766" t="s">
        <v>29</v>
      </c>
      <c r="B7766" t="s">
        <v>4</v>
      </c>
      <c r="C7766">
        <f>_xlfn.XLOOKUP(B7766,'2.1.trackMPD'!$R$7:$R$29,'2.1.trackMPD'!$T$7:$T$29)</f>
        <v>6</v>
      </c>
      <c r="D7766">
        <v>100</v>
      </c>
      <c r="E7766" t="s">
        <v>6400</v>
      </c>
      <c r="F7766" t="s">
        <v>110</v>
      </c>
      <c r="G7766" t="s">
        <v>124</v>
      </c>
      <c r="H7766" t="s">
        <v>6398</v>
      </c>
    </row>
    <row r="7767" spans="1:8" x14ac:dyDescent="0.2">
      <c r="A7767" t="s">
        <v>29</v>
      </c>
      <c r="B7767" t="s">
        <v>4</v>
      </c>
      <c r="C7767">
        <f>_xlfn.XLOOKUP(B7767,'2.1.trackMPD'!$R$7:$R$29,'2.1.trackMPD'!$T$7:$T$29)</f>
        <v>6</v>
      </c>
      <c r="D7767">
        <v>100</v>
      </c>
      <c r="E7767" t="s">
        <v>6400</v>
      </c>
      <c r="F7767" t="s">
        <v>110</v>
      </c>
      <c r="G7767" t="s">
        <v>140</v>
      </c>
      <c r="H7767" t="s">
        <v>6398</v>
      </c>
    </row>
    <row r="7768" spans="1:8" x14ac:dyDescent="0.2">
      <c r="A7768" t="s">
        <v>29</v>
      </c>
      <c r="B7768" t="s">
        <v>4</v>
      </c>
      <c r="C7768">
        <f>_xlfn.XLOOKUP(B7768,'2.1.trackMPD'!$R$7:$R$29,'2.1.trackMPD'!$T$7:$T$29)</f>
        <v>6</v>
      </c>
      <c r="D7768">
        <v>100</v>
      </c>
      <c r="E7768" t="s">
        <v>6400</v>
      </c>
      <c r="F7768" t="s">
        <v>111</v>
      </c>
      <c r="G7768" t="s">
        <v>124</v>
      </c>
      <c r="H7768" t="s">
        <v>6398</v>
      </c>
    </row>
    <row r="7769" spans="1:8" x14ac:dyDescent="0.2">
      <c r="A7769" t="s">
        <v>29</v>
      </c>
      <c r="B7769" t="s">
        <v>4</v>
      </c>
      <c r="C7769">
        <f>_xlfn.XLOOKUP(B7769,'2.1.trackMPD'!$R$7:$R$29,'2.1.trackMPD'!$T$7:$T$29)</f>
        <v>6</v>
      </c>
      <c r="D7769">
        <v>100</v>
      </c>
      <c r="E7769" t="s">
        <v>6400</v>
      </c>
      <c r="F7769" t="s">
        <v>111</v>
      </c>
      <c r="G7769" t="s">
        <v>140</v>
      </c>
      <c r="H7769" t="s">
        <v>6398</v>
      </c>
    </row>
    <row r="7770" spans="1:8" x14ac:dyDescent="0.2">
      <c r="A7770" t="s">
        <v>29</v>
      </c>
      <c r="B7770" t="s">
        <v>4</v>
      </c>
      <c r="C7770">
        <f>_xlfn.XLOOKUP(B7770,'2.1.trackMPD'!$R$7:$R$29,'2.1.trackMPD'!$T$7:$T$29)</f>
        <v>6</v>
      </c>
      <c r="D7770">
        <v>100</v>
      </c>
      <c r="E7770" t="s">
        <v>6400</v>
      </c>
      <c r="F7770" t="s">
        <v>110</v>
      </c>
      <c r="G7770" t="s">
        <v>124</v>
      </c>
      <c r="H7770" t="s">
        <v>6399</v>
      </c>
    </row>
    <row r="7771" spans="1:8" x14ac:dyDescent="0.2">
      <c r="A7771" t="s">
        <v>29</v>
      </c>
      <c r="B7771" t="s">
        <v>4</v>
      </c>
      <c r="C7771">
        <f>_xlfn.XLOOKUP(B7771,'2.1.trackMPD'!$R$7:$R$29,'2.1.trackMPD'!$T$7:$T$29)</f>
        <v>6</v>
      </c>
      <c r="D7771">
        <v>100</v>
      </c>
      <c r="E7771" t="s">
        <v>6400</v>
      </c>
      <c r="F7771" t="s">
        <v>110</v>
      </c>
      <c r="G7771" t="s">
        <v>140</v>
      </c>
      <c r="H7771" t="s">
        <v>6399</v>
      </c>
    </row>
    <row r="7772" spans="1:8" x14ac:dyDescent="0.2">
      <c r="A7772" t="s">
        <v>29</v>
      </c>
      <c r="B7772" t="s">
        <v>4</v>
      </c>
      <c r="C7772">
        <f>_xlfn.XLOOKUP(B7772,'2.1.trackMPD'!$R$7:$R$29,'2.1.trackMPD'!$T$7:$T$29)</f>
        <v>6</v>
      </c>
      <c r="D7772">
        <v>1000</v>
      </c>
      <c r="E7772" t="s">
        <v>6400</v>
      </c>
      <c r="F7772" t="s">
        <v>110</v>
      </c>
      <c r="G7772" t="s">
        <v>124</v>
      </c>
      <c r="H7772" t="s">
        <v>6398</v>
      </c>
    </row>
    <row r="7773" spans="1:8" x14ac:dyDescent="0.2">
      <c r="A7773" t="s">
        <v>29</v>
      </c>
      <c r="B7773" t="s">
        <v>4</v>
      </c>
      <c r="C7773">
        <f>_xlfn.XLOOKUP(B7773,'2.1.trackMPD'!$R$7:$R$29,'2.1.trackMPD'!$T$7:$T$29)</f>
        <v>6</v>
      </c>
      <c r="D7773">
        <v>1000</v>
      </c>
      <c r="E7773" t="s">
        <v>6400</v>
      </c>
      <c r="F7773" t="s">
        <v>110</v>
      </c>
      <c r="G7773" t="s">
        <v>140</v>
      </c>
      <c r="H7773" t="s">
        <v>6398</v>
      </c>
    </row>
    <row r="7774" spans="1:8" x14ac:dyDescent="0.2">
      <c r="A7774" t="s">
        <v>29</v>
      </c>
      <c r="B7774" t="s">
        <v>4</v>
      </c>
      <c r="C7774">
        <f>_xlfn.XLOOKUP(B7774,'2.1.trackMPD'!$R$7:$R$29,'2.1.trackMPD'!$T$7:$T$29)</f>
        <v>6</v>
      </c>
      <c r="D7774">
        <v>1000</v>
      </c>
      <c r="E7774" t="s">
        <v>6400</v>
      </c>
      <c r="F7774" t="s">
        <v>111</v>
      </c>
      <c r="G7774" t="s">
        <v>124</v>
      </c>
      <c r="H7774" t="s">
        <v>6398</v>
      </c>
    </row>
    <row r="7775" spans="1:8" x14ac:dyDescent="0.2">
      <c r="A7775" t="s">
        <v>29</v>
      </c>
      <c r="B7775" t="s">
        <v>4</v>
      </c>
      <c r="C7775">
        <f>_xlfn.XLOOKUP(B7775,'2.1.trackMPD'!$R$7:$R$29,'2.1.trackMPD'!$T$7:$T$29)</f>
        <v>6</v>
      </c>
      <c r="D7775">
        <v>1000</v>
      </c>
      <c r="E7775" t="s">
        <v>6400</v>
      </c>
      <c r="F7775" t="s">
        <v>111</v>
      </c>
      <c r="G7775" t="s">
        <v>140</v>
      </c>
      <c r="H7775" t="s">
        <v>6398</v>
      </c>
    </row>
    <row r="7776" spans="1:8" x14ac:dyDescent="0.2">
      <c r="A7776" t="s">
        <v>29</v>
      </c>
      <c r="B7776" t="s">
        <v>4</v>
      </c>
      <c r="C7776">
        <f>_xlfn.XLOOKUP(B7776,'2.1.trackMPD'!$R$7:$R$29,'2.1.trackMPD'!$T$7:$T$29)</f>
        <v>6</v>
      </c>
      <c r="D7776">
        <v>1000</v>
      </c>
      <c r="E7776" t="s">
        <v>6400</v>
      </c>
      <c r="F7776" t="s">
        <v>110</v>
      </c>
      <c r="G7776" t="s">
        <v>124</v>
      </c>
      <c r="H7776" t="s">
        <v>6399</v>
      </c>
    </row>
    <row r="7777" spans="1:8" x14ac:dyDescent="0.2">
      <c r="A7777" t="s">
        <v>29</v>
      </c>
      <c r="B7777" t="s">
        <v>4</v>
      </c>
      <c r="C7777">
        <f>_xlfn.XLOOKUP(B7777,'2.1.trackMPD'!$R$7:$R$29,'2.1.trackMPD'!$T$7:$T$29)</f>
        <v>6</v>
      </c>
      <c r="D7777">
        <v>1000</v>
      </c>
      <c r="E7777" t="s">
        <v>6400</v>
      </c>
      <c r="F7777" t="s">
        <v>110</v>
      </c>
      <c r="G7777" t="s">
        <v>140</v>
      </c>
      <c r="H7777" t="s">
        <v>6399</v>
      </c>
    </row>
    <row r="7778" spans="1:8" x14ac:dyDescent="0.2">
      <c r="A7778" t="s">
        <v>29</v>
      </c>
      <c r="B7778" t="s">
        <v>4</v>
      </c>
      <c r="C7778">
        <f>_xlfn.XLOOKUP(B7778,'2.1.trackMPD'!$R$7:$R$29,'2.1.trackMPD'!$T$7:$T$29)</f>
        <v>6</v>
      </c>
      <c r="D7778">
        <v>5000</v>
      </c>
      <c r="E7778" t="s">
        <v>6400</v>
      </c>
      <c r="F7778" t="s">
        <v>110</v>
      </c>
      <c r="G7778" t="s">
        <v>124</v>
      </c>
      <c r="H7778" t="s">
        <v>6398</v>
      </c>
    </row>
    <row r="7779" spans="1:8" x14ac:dyDescent="0.2">
      <c r="A7779" t="s">
        <v>29</v>
      </c>
      <c r="B7779" t="s">
        <v>4</v>
      </c>
      <c r="C7779">
        <f>_xlfn.XLOOKUP(B7779,'2.1.trackMPD'!$R$7:$R$29,'2.1.trackMPD'!$T$7:$T$29)</f>
        <v>6</v>
      </c>
      <c r="D7779">
        <v>5000</v>
      </c>
      <c r="E7779" t="s">
        <v>6400</v>
      </c>
      <c r="F7779" t="s">
        <v>110</v>
      </c>
      <c r="G7779" t="s">
        <v>140</v>
      </c>
      <c r="H7779" t="s">
        <v>6398</v>
      </c>
    </row>
    <row r="7780" spans="1:8" x14ac:dyDescent="0.2">
      <c r="A7780" t="s">
        <v>29</v>
      </c>
      <c r="B7780" t="s">
        <v>4</v>
      </c>
      <c r="C7780">
        <f>_xlfn.XLOOKUP(B7780,'2.1.trackMPD'!$R$7:$R$29,'2.1.trackMPD'!$T$7:$T$29)</f>
        <v>6</v>
      </c>
      <c r="D7780">
        <v>5000</v>
      </c>
      <c r="E7780" t="s">
        <v>6400</v>
      </c>
      <c r="F7780" t="s">
        <v>111</v>
      </c>
      <c r="G7780" t="s">
        <v>124</v>
      </c>
      <c r="H7780" t="s">
        <v>6398</v>
      </c>
    </row>
    <row r="7781" spans="1:8" x14ac:dyDescent="0.2">
      <c r="A7781" t="s">
        <v>29</v>
      </c>
      <c r="B7781" t="s">
        <v>4</v>
      </c>
      <c r="C7781">
        <f>_xlfn.XLOOKUP(B7781,'2.1.trackMPD'!$R$7:$R$29,'2.1.trackMPD'!$T$7:$T$29)</f>
        <v>6</v>
      </c>
      <c r="D7781">
        <v>5000</v>
      </c>
      <c r="E7781" t="s">
        <v>6400</v>
      </c>
      <c r="F7781" t="s">
        <v>111</v>
      </c>
      <c r="G7781" t="s">
        <v>140</v>
      </c>
      <c r="H7781" t="s">
        <v>6398</v>
      </c>
    </row>
    <row r="7782" spans="1:8" x14ac:dyDescent="0.2">
      <c r="A7782" t="s">
        <v>29</v>
      </c>
      <c r="B7782" t="s">
        <v>4</v>
      </c>
      <c r="C7782">
        <f>_xlfn.XLOOKUP(B7782,'2.1.trackMPD'!$R$7:$R$29,'2.1.trackMPD'!$T$7:$T$29)</f>
        <v>6</v>
      </c>
      <c r="D7782">
        <v>5000</v>
      </c>
      <c r="E7782" t="s">
        <v>6400</v>
      </c>
      <c r="F7782" t="s">
        <v>110</v>
      </c>
      <c r="G7782" t="s">
        <v>124</v>
      </c>
      <c r="H7782" t="s">
        <v>6399</v>
      </c>
    </row>
    <row r="7783" spans="1:8" x14ac:dyDescent="0.2">
      <c r="A7783" t="s">
        <v>29</v>
      </c>
      <c r="B7783" t="s">
        <v>4</v>
      </c>
      <c r="C7783">
        <f>_xlfn.XLOOKUP(B7783,'2.1.trackMPD'!$R$7:$R$29,'2.1.trackMPD'!$T$7:$T$29)</f>
        <v>6</v>
      </c>
      <c r="D7783">
        <v>5000</v>
      </c>
      <c r="E7783" t="s">
        <v>6400</v>
      </c>
      <c r="F7783" t="s">
        <v>110</v>
      </c>
      <c r="G7783" t="s">
        <v>140</v>
      </c>
      <c r="H7783" t="s">
        <v>6399</v>
      </c>
    </row>
    <row r="7784" spans="1:8" x14ac:dyDescent="0.2">
      <c r="A7784" t="s">
        <v>29</v>
      </c>
      <c r="B7784" t="s">
        <v>4</v>
      </c>
      <c r="C7784">
        <f>_xlfn.XLOOKUP(B7784,'2.1.trackMPD'!$R$7:$R$29,'2.1.trackMPD'!$T$7:$T$29)</f>
        <v>6</v>
      </c>
      <c r="D7784">
        <v>1</v>
      </c>
      <c r="E7784" t="s">
        <v>6401</v>
      </c>
      <c r="F7784" t="s">
        <v>110</v>
      </c>
      <c r="G7784" t="s">
        <v>124</v>
      </c>
      <c r="H7784" t="s">
        <v>6398</v>
      </c>
    </row>
    <row r="7785" spans="1:8" x14ac:dyDescent="0.2">
      <c r="A7785" t="s">
        <v>29</v>
      </c>
      <c r="B7785" t="s">
        <v>4</v>
      </c>
      <c r="C7785">
        <f>_xlfn.XLOOKUP(B7785,'2.1.trackMPD'!$R$7:$R$29,'2.1.trackMPD'!$T$7:$T$29)</f>
        <v>6</v>
      </c>
      <c r="D7785">
        <v>1</v>
      </c>
      <c r="E7785" t="s">
        <v>6401</v>
      </c>
      <c r="F7785" t="s">
        <v>110</v>
      </c>
      <c r="G7785" t="s">
        <v>140</v>
      </c>
      <c r="H7785" t="s">
        <v>6398</v>
      </c>
    </row>
    <row r="7786" spans="1:8" x14ac:dyDescent="0.2">
      <c r="A7786" t="s">
        <v>29</v>
      </c>
      <c r="B7786" t="s">
        <v>4</v>
      </c>
      <c r="C7786">
        <f>_xlfn.XLOOKUP(B7786,'2.1.trackMPD'!$R$7:$R$29,'2.1.trackMPD'!$T$7:$T$29)</f>
        <v>6</v>
      </c>
      <c r="D7786">
        <v>1</v>
      </c>
      <c r="E7786" t="s">
        <v>6401</v>
      </c>
      <c r="F7786" t="s">
        <v>111</v>
      </c>
      <c r="G7786" t="s">
        <v>124</v>
      </c>
      <c r="H7786" t="s">
        <v>6398</v>
      </c>
    </row>
    <row r="7787" spans="1:8" x14ac:dyDescent="0.2">
      <c r="A7787" t="s">
        <v>29</v>
      </c>
      <c r="B7787" t="s">
        <v>4</v>
      </c>
      <c r="C7787">
        <f>_xlfn.XLOOKUP(B7787,'2.1.trackMPD'!$R$7:$R$29,'2.1.trackMPD'!$T$7:$T$29)</f>
        <v>6</v>
      </c>
      <c r="D7787">
        <v>1</v>
      </c>
      <c r="E7787" t="s">
        <v>6401</v>
      </c>
      <c r="F7787" t="s">
        <v>111</v>
      </c>
      <c r="G7787" t="s">
        <v>140</v>
      </c>
      <c r="H7787" t="s">
        <v>6398</v>
      </c>
    </row>
    <row r="7788" spans="1:8" x14ac:dyDescent="0.2">
      <c r="A7788" t="s">
        <v>29</v>
      </c>
      <c r="B7788" t="s">
        <v>4</v>
      </c>
      <c r="C7788">
        <f>_xlfn.XLOOKUP(B7788,'2.1.trackMPD'!$R$7:$R$29,'2.1.trackMPD'!$T$7:$T$29)</f>
        <v>6</v>
      </c>
      <c r="D7788">
        <v>1</v>
      </c>
      <c r="E7788" t="s">
        <v>6401</v>
      </c>
      <c r="F7788" t="s">
        <v>110</v>
      </c>
      <c r="G7788" t="s">
        <v>124</v>
      </c>
      <c r="H7788" t="s">
        <v>6399</v>
      </c>
    </row>
    <row r="7789" spans="1:8" x14ac:dyDescent="0.2">
      <c r="A7789" t="s">
        <v>29</v>
      </c>
      <c r="B7789" t="s">
        <v>4</v>
      </c>
      <c r="C7789">
        <f>_xlfn.XLOOKUP(B7789,'2.1.trackMPD'!$R$7:$R$29,'2.1.trackMPD'!$T$7:$T$29)</f>
        <v>6</v>
      </c>
      <c r="D7789">
        <v>1</v>
      </c>
      <c r="E7789" t="s">
        <v>6401</v>
      </c>
      <c r="F7789" t="s">
        <v>110</v>
      </c>
      <c r="G7789" t="s">
        <v>140</v>
      </c>
      <c r="H7789" t="s">
        <v>6399</v>
      </c>
    </row>
    <row r="7790" spans="1:8" x14ac:dyDescent="0.2">
      <c r="A7790" t="s">
        <v>29</v>
      </c>
      <c r="B7790" t="s">
        <v>4</v>
      </c>
      <c r="C7790">
        <f>_xlfn.XLOOKUP(B7790,'2.1.trackMPD'!$R$7:$R$29,'2.1.trackMPD'!$T$7:$T$29)</f>
        <v>6</v>
      </c>
      <c r="D7790">
        <v>10</v>
      </c>
      <c r="E7790" t="s">
        <v>6401</v>
      </c>
      <c r="F7790" t="s">
        <v>110</v>
      </c>
      <c r="G7790" t="s">
        <v>124</v>
      </c>
      <c r="H7790" t="s">
        <v>6398</v>
      </c>
    </row>
    <row r="7791" spans="1:8" x14ac:dyDescent="0.2">
      <c r="A7791" t="s">
        <v>29</v>
      </c>
      <c r="B7791" t="s">
        <v>4</v>
      </c>
      <c r="C7791">
        <f>_xlfn.XLOOKUP(B7791,'2.1.trackMPD'!$R$7:$R$29,'2.1.trackMPD'!$T$7:$T$29)</f>
        <v>6</v>
      </c>
      <c r="D7791">
        <v>10</v>
      </c>
      <c r="E7791" t="s">
        <v>6401</v>
      </c>
      <c r="F7791" t="s">
        <v>110</v>
      </c>
      <c r="G7791" t="s">
        <v>140</v>
      </c>
      <c r="H7791" t="s">
        <v>6398</v>
      </c>
    </row>
    <row r="7792" spans="1:8" x14ac:dyDescent="0.2">
      <c r="A7792" t="s">
        <v>29</v>
      </c>
      <c r="B7792" t="s">
        <v>4</v>
      </c>
      <c r="C7792">
        <f>_xlfn.XLOOKUP(B7792,'2.1.trackMPD'!$R$7:$R$29,'2.1.trackMPD'!$T$7:$T$29)</f>
        <v>6</v>
      </c>
      <c r="D7792">
        <v>10</v>
      </c>
      <c r="E7792" t="s">
        <v>6401</v>
      </c>
      <c r="F7792" t="s">
        <v>111</v>
      </c>
      <c r="G7792" t="s">
        <v>124</v>
      </c>
      <c r="H7792" t="s">
        <v>6398</v>
      </c>
    </row>
    <row r="7793" spans="1:8" x14ac:dyDescent="0.2">
      <c r="A7793" t="s">
        <v>29</v>
      </c>
      <c r="B7793" t="s">
        <v>4</v>
      </c>
      <c r="C7793">
        <f>_xlfn.XLOOKUP(B7793,'2.1.trackMPD'!$R$7:$R$29,'2.1.trackMPD'!$T$7:$T$29)</f>
        <v>6</v>
      </c>
      <c r="D7793">
        <v>10</v>
      </c>
      <c r="E7793" t="s">
        <v>6401</v>
      </c>
      <c r="F7793" t="s">
        <v>111</v>
      </c>
      <c r="G7793" t="s">
        <v>140</v>
      </c>
      <c r="H7793" t="s">
        <v>6398</v>
      </c>
    </row>
    <row r="7794" spans="1:8" x14ac:dyDescent="0.2">
      <c r="A7794" t="s">
        <v>29</v>
      </c>
      <c r="B7794" t="s">
        <v>4</v>
      </c>
      <c r="C7794">
        <f>_xlfn.XLOOKUP(B7794,'2.1.trackMPD'!$R$7:$R$29,'2.1.trackMPD'!$T$7:$T$29)</f>
        <v>6</v>
      </c>
      <c r="D7794">
        <v>10</v>
      </c>
      <c r="E7794" t="s">
        <v>6401</v>
      </c>
      <c r="F7794" t="s">
        <v>110</v>
      </c>
      <c r="G7794" t="s">
        <v>124</v>
      </c>
      <c r="H7794" t="s">
        <v>6399</v>
      </c>
    </row>
    <row r="7795" spans="1:8" x14ac:dyDescent="0.2">
      <c r="A7795" t="s">
        <v>29</v>
      </c>
      <c r="B7795" t="s">
        <v>4</v>
      </c>
      <c r="C7795">
        <f>_xlfn.XLOOKUP(B7795,'2.1.trackMPD'!$R$7:$R$29,'2.1.trackMPD'!$T$7:$T$29)</f>
        <v>6</v>
      </c>
      <c r="D7795">
        <v>10</v>
      </c>
      <c r="E7795" t="s">
        <v>6401</v>
      </c>
      <c r="F7795" t="s">
        <v>110</v>
      </c>
      <c r="G7795" t="s">
        <v>140</v>
      </c>
      <c r="H7795" t="s">
        <v>6399</v>
      </c>
    </row>
    <row r="7796" spans="1:8" x14ac:dyDescent="0.2">
      <c r="A7796" t="s">
        <v>29</v>
      </c>
      <c r="B7796" t="s">
        <v>4</v>
      </c>
      <c r="C7796">
        <f>_xlfn.XLOOKUP(B7796,'2.1.trackMPD'!$R$7:$R$29,'2.1.trackMPD'!$T$7:$T$29)</f>
        <v>6</v>
      </c>
      <c r="D7796">
        <v>100</v>
      </c>
      <c r="E7796" t="s">
        <v>6401</v>
      </c>
      <c r="F7796" t="s">
        <v>110</v>
      </c>
      <c r="G7796" t="s">
        <v>124</v>
      </c>
      <c r="H7796" t="s">
        <v>6398</v>
      </c>
    </row>
    <row r="7797" spans="1:8" x14ac:dyDescent="0.2">
      <c r="A7797" t="s">
        <v>29</v>
      </c>
      <c r="B7797" t="s">
        <v>4</v>
      </c>
      <c r="C7797">
        <f>_xlfn.XLOOKUP(B7797,'2.1.trackMPD'!$R$7:$R$29,'2.1.trackMPD'!$T$7:$T$29)</f>
        <v>6</v>
      </c>
      <c r="D7797">
        <v>100</v>
      </c>
      <c r="E7797" t="s">
        <v>6401</v>
      </c>
      <c r="F7797" t="s">
        <v>110</v>
      </c>
      <c r="G7797" t="s">
        <v>140</v>
      </c>
      <c r="H7797" t="s">
        <v>6398</v>
      </c>
    </row>
    <row r="7798" spans="1:8" x14ac:dyDescent="0.2">
      <c r="A7798" t="s">
        <v>29</v>
      </c>
      <c r="B7798" t="s">
        <v>4</v>
      </c>
      <c r="C7798">
        <f>_xlfn.XLOOKUP(B7798,'2.1.trackMPD'!$R$7:$R$29,'2.1.trackMPD'!$T$7:$T$29)</f>
        <v>6</v>
      </c>
      <c r="D7798">
        <v>100</v>
      </c>
      <c r="E7798" t="s">
        <v>6401</v>
      </c>
      <c r="F7798" t="s">
        <v>111</v>
      </c>
      <c r="G7798" t="s">
        <v>124</v>
      </c>
      <c r="H7798" t="s">
        <v>6398</v>
      </c>
    </row>
    <row r="7799" spans="1:8" x14ac:dyDescent="0.2">
      <c r="A7799" t="s">
        <v>29</v>
      </c>
      <c r="B7799" t="s">
        <v>4</v>
      </c>
      <c r="C7799">
        <f>_xlfn.XLOOKUP(B7799,'2.1.trackMPD'!$R$7:$R$29,'2.1.trackMPD'!$T$7:$T$29)</f>
        <v>6</v>
      </c>
      <c r="D7799">
        <v>100</v>
      </c>
      <c r="E7799" t="s">
        <v>6401</v>
      </c>
      <c r="F7799" t="s">
        <v>111</v>
      </c>
      <c r="G7799" t="s">
        <v>140</v>
      </c>
      <c r="H7799" t="s">
        <v>6398</v>
      </c>
    </row>
    <row r="7800" spans="1:8" x14ac:dyDescent="0.2">
      <c r="A7800" t="s">
        <v>29</v>
      </c>
      <c r="B7800" t="s">
        <v>4</v>
      </c>
      <c r="C7800">
        <f>_xlfn.XLOOKUP(B7800,'2.1.trackMPD'!$R$7:$R$29,'2.1.trackMPD'!$T$7:$T$29)</f>
        <v>6</v>
      </c>
      <c r="D7800">
        <v>100</v>
      </c>
      <c r="E7800" t="s">
        <v>6401</v>
      </c>
      <c r="F7800" t="s">
        <v>110</v>
      </c>
      <c r="G7800" t="s">
        <v>124</v>
      </c>
      <c r="H7800" t="s">
        <v>6399</v>
      </c>
    </row>
    <row r="7801" spans="1:8" x14ac:dyDescent="0.2">
      <c r="A7801" t="s">
        <v>29</v>
      </c>
      <c r="B7801" t="s">
        <v>4</v>
      </c>
      <c r="C7801">
        <f>_xlfn.XLOOKUP(B7801,'2.1.trackMPD'!$R$7:$R$29,'2.1.trackMPD'!$T$7:$T$29)</f>
        <v>6</v>
      </c>
      <c r="D7801">
        <v>100</v>
      </c>
      <c r="E7801" t="s">
        <v>6401</v>
      </c>
      <c r="F7801" t="s">
        <v>110</v>
      </c>
      <c r="G7801" t="s">
        <v>140</v>
      </c>
      <c r="H7801" t="s">
        <v>6399</v>
      </c>
    </row>
    <row r="7802" spans="1:8" x14ac:dyDescent="0.2">
      <c r="A7802" t="s">
        <v>29</v>
      </c>
      <c r="B7802" t="s">
        <v>166</v>
      </c>
      <c r="C7802">
        <f>_xlfn.XLOOKUP(B7802,'2.1.trackMPD'!$R$7:$R$29,'2.1.trackMPD'!$T$7:$T$29)</f>
        <v>5</v>
      </c>
      <c r="D7802">
        <v>1</v>
      </c>
      <c r="E7802" t="s">
        <v>6396</v>
      </c>
      <c r="F7802" t="s">
        <v>110</v>
      </c>
      <c r="G7802" t="s">
        <v>124</v>
      </c>
      <c r="H7802" t="s">
        <v>6398</v>
      </c>
    </row>
    <row r="7803" spans="1:8" x14ac:dyDescent="0.2">
      <c r="A7803" t="s">
        <v>29</v>
      </c>
      <c r="B7803" t="s">
        <v>166</v>
      </c>
      <c r="C7803">
        <f>_xlfn.XLOOKUP(B7803,'2.1.trackMPD'!$R$7:$R$29,'2.1.trackMPD'!$T$7:$T$29)</f>
        <v>5</v>
      </c>
      <c r="D7803">
        <v>1</v>
      </c>
      <c r="E7803" t="s">
        <v>6396</v>
      </c>
      <c r="F7803" t="s">
        <v>110</v>
      </c>
      <c r="G7803" t="s">
        <v>140</v>
      </c>
      <c r="H7803" t="s">
        <v>6398</v>
      </c>
    </row>
    <row r="7804" spans="1:8" x14ac:dyDescent="0.2">
      <c r="A7804" t="s">
        <v>29</v>
      </c>
      <c r="B7804" t="s">
        <v>166</v>
      </c>
      <c r="C7804">
        <f>_xlfn.XLOOKUP(B7804,'2.1.trackMPD'!$R$7:$R$29,'2.1.trackMPD'!$T$7:$T$29)</f>
        <v>5</v>
      </c>
      <c r="D7804">
        <v>1</v>
      </c>
      <c r="E7804" t="s">
        <v>6396</v>
      </c>
      <c r="F7804" t="s">
        <v>111</v>
      </c>
      <c r="G7804" t="s">
        <v>124</v>
      </c>
      <c r="H7804" t="s">
        <v>6398</v>
      </c>
    </row>
    <row r="7805" spans="1:8" x14ac:dyDescent="0.2">
      <c r="A7805" t="s">
        <v>29</v>
      </c>
      <c r="B7805" t="s">
        <v>166</v>
      </c>
      <c r="C7805">
        <f>_xlfn.XLOOKUP(B7805,'2.1.trackMPD'!$R$7:$R$29,'2.1.trackMPD'!$T$7:$T$29)</f>
        <v>5</v>
      </c>
      <c r="D7805">
        <v>1</v>
      </c>
      <c r="E7805" t="s">
        <v>6396</v>
      </c>
      <c r="F7805" t="s">
        <v>111</v>
      </c>
      <c r="G7805" t="s">
        <v>140</v>
      </c>
      <c r="H7805" t="s">
        <v>6398</v>
      </c>
    </row>
    <row r="7806" spans="1:8" x14ac:dyDescent="0.2">
      <c r="A7806" t="s">
        <v>29</v>
      </c>
      <c r="B7806" t="s">
        <v>166</v>
      </c>
      <c r="C7806">
        <f>_xlfn.XLOOKUP(B7806,'2.1.trackMPD'!$R$7:$R$29,'2.1.trackMPD'!$T$7:$T$29)</f>
        <v>5</v>
      </c>
      <c r="D7806">
        <v>1</v>
      </c>
      <c r="E7806" t="s">
        <v>6396</v>
      </c>
      <c r="F7806" t="s">
        <v>110</v>
      </c>
      <c r="G7806" t="s">
        <v>124</v>
      </c>
      <c r="H7806" t="s">
        <v>6399</v>
      </c>
    </row>
    <row r="7807" spans="1:8" x14ac:dyDescent="0.2">
      <c r="A7807" t="s">
        <v>29</v>
      </c>
      <c r="B7807" t="s">
        <v>166</v>
      </c>
      <c r="C7807">
        <f>_xlfn.XLOOKUP(B7807,'2.1.trackMPD'!$R$7:$R$29,'2.1.trackMPD'!$T$7:$T$29)</f>
        <v>5</v>
      </c>
      <c r="D7807">
        <v>1</v>
      </c>
      <c r="E7807" t="s">
        <v>6396</v>
      </c>
      <c r="F7807" t="s">
        <v>110</v>
      </c>
      <c r="G7807" t="s">
        <v>140</v>
      </c>
      <c r="H7807" t="s">
        <v>6399</v>
      </c>
    </row>
    <row r="7808" spans="1:8" x14ac:dyDescent="0.2">
      <c r="A7808" t="s">
        <v>29</v>
      </c>
      <c r="B7808" t="s">
        <v>166</v>
      </c>
      <c r="C7808">
        <f>_xlfn.XLOOKUP(B7808,'2.1.trackMPD'!$R$7:$R$29,'2.1.trackMPD'!$T$7:$T$29)</f>
        <v>5</v>
      </c>
      <c r="D7808">
        <v>10</v>
      </c>
      <c r="E7808" t="s">
        <v>6396</v>
      </c>
      <c r="F7808" t="s">
        <v>110</v>
      </c>
      <c r="G7808" t="s">
        <v>124</v>
      </c>
      <c r="H7808" t="s">
        <v>6398</v>
      </c>
    </row>
    <row r="7809" spans="1:8" x14ac:dyDescent="0.2">
      <c r="A7809" t="s">
        <v>29</v>
      </c>
      <c r="B7809" t="s">
        <v>166</v>
      </c>
      <c r="C7809">
        <f>_xlfn.XLOOKUP(B7809,'2.1.trackMPD'!$R$7:$R$29,'2.1.trackMPD'!$T$7:$T$29)</f>
        <v>5</v>
      </c>
      <c r="D7809">
        <v>10</v>
      </c>
      <c r="E7809" t="s">
        <v>6396</v>
      </c>
      <c r="F7809" t="s">
        <v>110</v>
      </c>
      <c r="G7809" t="s">
        <v>140</v>
      </c>
      <c r="H7809" t="s">
        <v>6398</v>
      </c>
    </row>
    <row r="7810" spans="1:8" x14ac:dyDescent="0.2">
      <c r="A7810" t="s">
        <v>29</v>
      </c>
      <c r="B7810" t="s">
        <v>166</v>
      </c>
      <c r="C7810">
        <f>_xlfn.XLOOKUP(B7810,'2.1.trackMPD'!$R$7:$R$29,'2.1.trackMPD'!$T$7:$T$29)</f>
        <v>5</v>
      </c>
      <c r="D7810">
        <v>10</v>
      </c>
      <c r="E7810" t="s">
        <v>6396</v>
      </c>
      <c r="F7810" t="s">
        <v>111</v>
      </c>
      <c r="G7810" t="s">
        <v>124</v>
      </c>
      <c r="H7810" t="s">
        <v>6398</v>
      </c>
    </row>
    <row r="7811" spans="1:8" x14ac:dyDescent="0.2">
      <c r="A7811" t="s">
        <v>29</v>
      </c>
      <c r="B7811" t="s">
        <v>166</v>
      </c>
      <c r="C7811">
        <f>_xlfn.XLOOKUP(B7811,'2.1.trackMPD'!$R$7:$R$29,'2.1.trackMPD'!$T$7:$T$29)</f>
        <v>5</v>
      </c>
      <c r="D7811">
        <v>10</v>
      </c>
      <c r="E7811" t="s">
        <v>6396</v>
      </c>
      <c r="F7811" t="s">
        <v>111</v>
      </c>
      <c r="G7811" t="s">
        <v>140</v>
      </c>
      <c r="H7811" t="s">
        <v>6398</v>
      </c>
    </row>
    <row r="7812" spans="1:8" x14ac:dyDescent="0.2">
      <c r="A7812" t="s">
        <v>29</v>
      </c>
      <c r="B7812" t="s">
        <v>166</v>
      </c>
      <c r="C7812">
        <f>_xlfn.XLOOKUP(B7812,'2.1.trackMPD'!$R$7:$R$29,'2.1.trackMPD'!$T$7:$T$29)</f>
        <v>5</v>
      </c>
      <c r="D7812">
        <v>10</v>
      </c>
      <c r="E7812" t="s">
        <v>6396</v>
      </c>
      <c r="F7812" t="s">
        <v>110</v>
      </c>
      <c r="G7812" t="s">
        <v>124</v>
      </c>
      <c r="H7812" t="s">
        <v>6399</v>
      </c>
    </row>
    <row r="7813" spans="1:8" x14ac:dyDescent="0.2">
      <c r="A7813" t="s">
        <v>29</v>
      </c>
      <c r="B7813" t="s">
        <v>166</v>
      </c>
      <c r="C7813">
        <f>_xlfn.XLOOKUP(B7813,'2.1.trackMPD'!$R$7:$R$29,'2.1.trackMPD'!$T$7:$T$29)</f>
        <v>5</v>
      </c>
      <c r="D7813">
        <v>10</v>
      </c>
      <c r="E7813" t="s">
        <v>6396</v>
      </c>
      <c r="F7813" t="s">
        <v>110</v>
      </c>
      <c r="G7813" t="s">
        <v>140</v>
      </c>
      <c r="H7813" t="s">
        <v>6399</v>
      </c>
    </row>
    <row r="7814" spans="1:8" x14ac:dyDescent="0.2">
      <c r="A7814" t="s">
        <v>29</v>
      </c>
      <c r="B7814" t="s">
        <v>166</v>
      </c>
      <c r="C7814">
        <f>_xlfn.XLOOKUP(B7814,'2.1.trackMPD'!$R$7:$R$29,'2.1.trackMPD'!$T$7:$T$29)</f>
        <v>5</v>
      </c>
      <c r="D7814">
        <v>100</v>
      </c>
      <c r="E7814" t="s">
        <v>6396</v>
      </c>
      <c r="F7814" t="s">
        <v>110</v>
      </c>
      <c r="G7814" t="s">
        <v>124</v>
      </c>
      <c r="H7814" t="s">
        <v>6398</v>
      </c>
    </row>
    <row r="7815" spans="1:8" x14ac:dyDescent="0.2">
      <c r="A7815" t="s">
        <v>29</v>
      </c>
      <c r="B7815" t="s">
        <v>166</v>
      </c>
      <c r="C7815">
        <f>_xlfn.XLOOKUP(B7815,'2.1.trackMPD'!$R$7:$R$29,'2.1.trackMPD'!$T$7:$T$29)</f>
        <v>5</v>
      </c>
      <c r="D7815">
        <v>100</v>
      </c>
      <c r="E7815" t="s">
        <v>6396</v>
      </c>
      <c r="F7815" t="s">
        <v>110</v>
      </c>
      <c r="G7815" t="s">
        <v>140</v>
      </c>
      <c r="H7815" t="s">
        <v>6398</v>
      </c>
    </row>
    <row r="7816" spans="1:8" x14ac:dyDescent="0.2">
      <c r="A7816" t="s">
        <v>29</v>
      </c>
      <c r="B7816" t="s">
        <v>166</v>
      </c>
      <c r="C7816">
        <f>_xlfn.XLOOKUP(B7816,'2.1.trackMPD'!$R$7:$R$29,'2.1.trackMPD'!$T$7:$T$29)</f>
        <v>5</v>
      </c>
      <c r="D7816">
        <v>100</v>
      </c>
      <c r="E7816" t="s">
        <v>6396</v>
      </c>
      <c r="F7816" t="s">
        <v>111</v>
      </c>
      <c r="G7816" t="s">
        <v>124</v>
      </c>
      <c r="H7816" t="s">
        <v>6398</v>
      </c>
    </row>
    <row r="7817" spans="1:8" x14ac:dyDescent="0.2">
      <c r="A7817" t="s">
        <v>29</v>
      </c>
      <c r="B7817" t="s">
        <v>166</v>
      </c>
      <c r="C7817">
        <f>_xlfn.XLOOKUP(B7817,'2.1.trackMPD'!$R$7:$R$29,'2.1.trackMPD'!$T$7:$T$29)</f>
        <v>5</v>
      </c>
      <c r="D7817">
        <v>100</v>
      </c>
      <c r="E7817" t="s">
        <v>6396</v>
      </c>
      <c r="F7817" t="s">
        <v>111</v>
      </c>
      <c r="G7817" t="s">
        <v>140</v>
      </c>
      <c r="H7817" t="s">
        <v>6398</v>
      </c>
    </row>
    <row r="7818" spans="1:8" x14ac:dyDescent="0.2">
      <c r="A7818" t="s">
        <v>29</v>
      </c>
      <c r="B7818" t="s">
        <v>166</v>
      </c>
      <c r="C7818">
        <f>_xlfn.XLOOKUP(B7818,'2.1.trackMPD'!$R$7:$R$29,'2.1.trackMPD'!$T$7:$T$29)</f>
        <v>5</v>
      </c>
      <c r="D7818">
        <v>100</v>
      </c>
      <c r="E7818" t="s">
        <v>6396</v>
      </c>
      <c r="F7818" t="s">
        <v>110</v>
      </c>
      <c r="G7818" t="s">
        <v>124</v>
      </c>
      <c r="H7818" t="s">
        <v>6399</v>
      </c>
    </row>
    <row r="7819" spans="1:8" x14ac:dyDescent="0.2">
      <c r="A7819" t="s">
        <v>29</v>
      </c>
      <c r="B7819" t="s">
        <v>166</v>
      </c>
      <c r="C7819">
        <f>_xlfn.XLOOKUP(B7819,'2.1.trackMPD'!$R$7:$R$29,'2.1.trackMPD'!$T$7:$T$29)</f>
        <v>5</v>
      </c>
      <c r="D7819">
        <v>100</v>
      </c>
      <c r="E7819" t="s">
        <v>6396</v>
      </c>
      <c r="F7819" t="s">
        <v>110</v>
      </c>
      <c r="G7819" t="s">
        <v>140</v>
      </c>
      <c r="H7819" t="s">
        <v>6399</v>
      </c>
    </row>
    <row r="7820" spans="1:8" x14ac:dyDescent="0.2">
      <c r="A7820" t="s">
        <v>29</v>
      </c>
      <c r="B7820" t="s">
        <v>166</v>
      </c>
      <c r="C7820">
        <f>_xlfn.XLOOKUP(B7820,'2.1.trackMPD'!$R$7:$R$29,'2.1.trackMPD'!$T$7:$T$29)</f>
        <v>5</v>
      </c>
      <c r="D7820">
        <v>1000</v>
      </c>
      <c r="E7820" t="s">
        <v>6396</v>
      </c>
      <c r="F7820" t="s">
        <v>110</v>
      </c>
      <c r="G7820" t="s">
        <v>124</v>
      </c>
      <c r="H7820" t="s">
        <v>6398</v>
      </c>
    </row>
    <row r="7821" spans="1:8" x14ac:dyDescent="0.2">
      <c r="A7821" t="s">
        <v>29</v>
      </c>
      <c r="B7821" t="s">
        <v>166</v>
      </c>
      <c r="C7821">
        <f>_xlfn.XLOOKUP(B7821,'2.1.trackMPD'!$R$7:$R$29,'2.1.trackMPD'!$T$7:$T$29)</f>
        <v>5</v>
      </c>
      <c r="D7821">
        <v>1000</v>
      </c>
      <c r="E7821" t="s">
        <v>6396</v>
      </c>
      <c r="F7821" t="s">
        <v>110</v>
      </c>
      <c r="G7821" t="s">
        <v>140</v>
      </c>
      <c r="H7821" t="s">
        <v>6398</v>
      </c>
    </row>
    <row r="7822" spans="1:8" x14ac:dyDescent="0.2">
      <c r="A7822" t="s">
        <v>29</v>
      </c>
      <c r="B7822" t="s">
        <v>166</v>
      </c>
      <c r="C7822">
        <f>_xlfn.XLOOKUP(B7822,'2.1.trackMPD'!$R$7:$R$29,'2.1.trackMPD'!$T$7:$T$29)</f>
        <v>5</v>
      </c>
      <c r="D7822">
        <v>1000</v>
      </c>
      <c r="E7822" t="s">
        <v>6396</v>
      </c>
      <c r="F7822" t="s">
        <v>111</v>
      </c>
      <c r="G7822" t="s">
        <v>124</v>
      </c>
      <c r="H7822" t="s">
        <v>6398</v>
      </c>
    </row>
    <row r="7823" spans="1:8" x14ac:dyDescent="0.2">
      <c r="A7823" t="s">
        <v>29</v>
      </c>
      <c r="B7823" t="s">
        <v>166</v>
      </c>
      <c r="C7823">
        <f>_xlfn.XLOOKUP(B7823,'2.1.trackMPD'!$R$7:$R$29,'2.1.trackMPD'!$T$7:$T$29)</f>
        <v>5</v>
      </c>
      <c r="D7823">
        <v>1000</v>
      </c>
      <c r="E7823" t="s">
        <v>6396</v>
      </c>
      <c r="F7823" t="s">
        <v>111</v>
      </c>
      <c r="G7823" t="s">
        <v>140</v>
      </c>
      <c r="H7823" t="s">
        <v>6398</v>
      </c>
    </row>
    <row r="7824" spans="1:8" x14ac:dyDescent="0.2">
      <c r="A7824" t="s">
        <v>29</v>
      </c>
      <c r="B7824" t="s">
        <v>166</v>
      </c>
      <c r="C7824">
        <f>_xlfn.XLOOKUP(B7824,'2.1.trackMPD'!$R$7:$R$29,'2.1.trackMPD'!$T$7:$T$29)</f>
        <v>5</v>
      </c>
      <c r="D7824">
        <v>1000</v>
      </c>
      <c r="E7824" t="s">
        <v>6396</v>
      </c>
      <c r="F7824" t="s">
        <v>110</v>
      </c>
      <c r="G7824" t="s">
        <v>124</v>
      </c>
      <c r="H7824" t="s">
        <v>6399</v>
      </c>
    </row>
    <row r="7825" spans="1:8" x14ac:dyDescent="0.2">
      <c r="A7825" t="s">
        <v>29</v>
      </c>
      <c r="B7825" t="s">
        <v>166</v>
      </c>
      <c r="C7825">
        <f>_xlfn.XLOOKUP(B7825,'2.1.trackMPD'!$R$7:$R$29,'2.1.trackMPD'!$T$7:$T$29)</f>
        <v>5</v>
      </c>
      <c r="D7825">
        <v>1000</v>
      </c>
      <c r="E7825" t="s">
        <v>6396</v>
      </c>
      <c r="F7825" t="s">
        <v>110</v>
      </c>
      <c r="G7825" t="s">
        <v>140</v>
      </c>
      <c r="H7825" t="s">
        <v>6399</v>
      </c>
    </row>
    <row r="7826" spans="1:8" x14ac:dyDescent="0.2">
      <c r="A7826" t="s">
        <v>29</v>
      </c>
      <c r="B7826" t="s">
        <v>166</v>
      </c>
      <c r="C7826">
        <f>_xlfn.XLOOKUP(B7826,'2.1.trackMPD'!$R$7:$R$29,'2.1.trackMPD'!$T$7:$T$29)</f>
        <v>5</v>
      </c>
      <c r="D7826">
        <v>5000</v>
      </c>
      <c r="E7826" t="s">
        <v>6396</v>
      </c>
      <c r="F7826" t="s">
        <v>110</v>
      </c>
      <c r="G7826" t="s">
        <v>124</v>
      </c>
      <c r="H7826" t="s">
        <v>6398</v>
      </c>
    </row>
    <row r="7827" spans="1:8" x14ac:dyDescent="0.2">
      <c r="A7827" t="s">
        <v>29</v>
      </c>
      <c r="B7827" t="s">
        <v>166</v>
      </c>
      <c r="C7827">
        <f>_xlfn.XLOOKUP(B7827,'2.1.trackMPD'!$R$7:$R$29,'2.1.trackMPD'!$T$7:$T$29)</f>
        <v>5</v>
      </c>
      <c r="D7827">
        <v>5000</v>
      </c>
      <c r="E7827" t="s">
        <v>6396</v>
      </c>
      <c r="F7827" t="s">
        <v>110</v>
      </c>
      <c r="G7827" t="s">
        <v>140</v>
      </c>
      <c r="H7827" t="s">
        <v>6398</v>
      </c>
    </row>
    <row r="7828" spans="1:8" x14ac:dyDescent="0.2">
      <c r="A7828" t="s">
        <v>29</v>
      </c>
      <c r="B7828" t="s">
        <v>166</v>
      </c>
      <c r="C7828">
        <f>_xlfn.XLOOKUP(B7828,'2.1.trackMPD'!$R$7:$R$29,'2.1.trackMPD'!$T$7:$T$29)</f>
        <v>5</v>
      </c>
      <c r="D7828">
        <v>5000</v>
      </c>
      <c r="E7828" t="s">
        <v>6396</v>
      </c>
      <c r="F7828" t="s">
        <v>111</v>
      </c>
      <c r="G7828" t="s">
        <v>124</v>
      </c>
      <c r="H7828" t="s">
        <v>6398</v>
      </c>
    </row>
    <row r="7829" spans="1:8" x14ac:dyDescent="0.2">
      <c r="A7829" t="s">
        <v>29</v>
      </c>
      <c r="B7829" t="s">
        <v>166</v>
      </c>
      <c r="C7829">
        <f>_xlfn.XLOOKUP(B7829,'2.1.trackMPD'!$R$7:$R$29,'2.1.trackMPD'!$T$7:$T$29)</f>
        <v>5</v>
      </c>
      <c r="D7829">
        <v>5000</v>
      </c>
      <c r="E7829" t="s">
        <v>6396</v>
      </c>
      <c r="F7829" t="s">
        <v>111</v>
      </c>
      <c r="G7829" t="s">
        <v>140</v>
      </c>
      <c r="H7829" t="s">
        <v>6398</v>
      </c>
    </row>
    <row r="7830" spans="1:8" x14ac:dyDescent="0.2">
      <c r="A7830" t="s">
        <v>29</v>
      </c>
      <c r="B7830" t="s">
        <v>166</v>
      </c>
      <c r="C7830">
        <f>_xlfn.XLOOKUP(B7830,'2.1.trackMPD'!$R$7:$R$29,'2.1.trackMPD'!$T$7:$T$29)</f>
        <v>5</v>
      </c>
      <c r="D7830">
        <v>5000</v>
      </c>
      <c r="E7830" t="s">
        <v>6396</v>
      </c>
      <c r="F7830" t="s">
        <v>110</v>
      </c>
      <c r="G7830" t="s">
        <v>124</v>
      </c>
      <c r="H7830" t="s">
        <v>6399</v>
      </c>
    </row>
    <row r="7831" spans="1:8" x14ac:dyDescent="0.2">
      <c r="A7831" t="s">
        <v>29</v>
      </c>
      <c r="B7831" t="s">
        <v>166</v>
      </c>
      <c r="C7831">
        <f>_xlfn.XLOOKUP(B7831,'2.1.trackMPD'!$R$7:$R$29,'2.1.trackMPD'!$T$7:$T$29)</f>
        <v>5</v>
      </c>
      <c r="D7831">
        <v>5000</v>
      </c>
      <c r="E7831" t="s">
        <v>6396</v>
      </c>
      <c r="F7831" t="s">
        <v>110</v>
      </c>
      <c r="G7831" t="s">
        <v>140</v>
      </c>
      <c r="H7831" t="s">
        <v>6399</v>
      </c>
    </row>
    <row r="7832" spans="1:8" x14ac:dyDescent="0.2">
      <c r="A7832" t="s">
        <v>29</v>
      </c>
      <c r="B7832" t="s">
        <v>166</v>
      </c>
      <c r="C7832">
        <f>_xlfn.XLOOKUP(B7832,'2.1.trackMPD'!$R$7:$R$29,'2.1.trackMPD'!$T$7:$T$29)</f>
        <v>5</v>
      </c>
      <c r="D7832">
        <v>1</v>
      </c>
      <c r="E7832" t="s">
        <v>6400</v>
      </c>
      <c r="F7832" t="s">
        <v>110</v>
      </c>
      <c r="G7832" t="s">
        <v>124</v>
      </c>
      <c r="H7832" t="s">
        <v>6398</v>
      </c>
    </row>
    <row r="7833" spans="1:8" x14ac:dyDescent="0.2">
      <c r="A7833" t="s">
        <v>29</v>
      </c>
      <c r="B7833" t="s">
        <v>166</v>
      </c>
      <c r="C7833">
        <f>_xlfn.XLOOKUP(B7833,'2.1.trackMPD'!$R$7:$R$29,'2.1.trackMPD'!$T$7:$T$29)</f>
        <v>5</v>
      </c>
      <c r="D7833">
        <v>1</v>
      </c>
      <c r="E7833" t="s">
        <v>6400</v>
      </c>
      <c r="F7833" t="s">
        <v>110</v>
      </c>
      <c r="G7833" t="s">
        <v>140</v>
      </c>
      <c r="H7833" t="s">
        <v>6398</v>
      </c>
    </row>
    <row r="7834" spans="1:8" x14ac:dyDescent="0.2">
      <c r="A7834" t="s">
        <v>29</v>
      </c>
      <c r="B7834" t="s">
        <v>166</v>
      </c>
      <c r="C7834">
        <f>_xlfn.XLOOKUP(B7834,'2.1.trackMPD'!$R$7:$R$29,'2.1.trackMPD'!$T$7:$T$29)</f>
        <v>5</v>
      </c>
      <c r="D7834">
        <v>1</v>
      </c>
      <c r="E7834" t="s">
        <v>6400</v>
      </c>
      <c r="F7834" t="s">
        <v>111</v>
      </c>
      <c r="G7834" t="s">
        <v>124</v>
      </c>
      <c r="H7834" t="s">
        <v>6398</v>
      </c>
    </row>
    <row r="7835" spans="1:8" x14ac:dyDescent="0.2">
      <c r="A7835" t="s">
        <v>29</v>
      </c>
      <c r="B7835" t="s">
        <v>166</v>
      </c>
      <c r="C7835">
        <f>_xlfn.XLOOKUP(B7835,'2.1.trackMPD'!$R$7:$R$29,'2.1.trackMPD'!$T$7:$T$29)</f>
        <v>5</v>
      </c>
      <c r="D7835">
        <v>1</v>
      </c>
      <c r="E7835" t="s">
        <v>6400</v>
      </c>
      <c r="F7835" t="s">
        <v>111</v>
      </c>
      <c r="G7835" t="s">
        <v>140</v>
      </c>
      <c r="H7835" t="s">
        <v>6398</v>
      </c>
    </row>
    <row r="7836" spans="1:8" x14ac:dyDescent="0.2">
      <c r="A7836" t="s">
        <v>29</v>
      </c>
      <c r="B7836" t="s">
        <v>166</v>
      </c>
      <c r="C7836">
        <f>_xlfn.XLOOKUP(B7836,'2.1.trackMPD'!$R$7:$R$29,'2.1.trackMPD'!$T$7:$T$29)</f>
        <v>5</v>
      </c>
      <c r="D7836">
        <v>1</v>
      </c>
      <c r="E7836" t="s">
        <v>6400</v>
      </c>
      <c r="F7836" t="s">
        <v>110</v>
      </c>
      <c r="G7836" t="s">
        <v>124</v>
      </c>
      <c r="H7836" t="s">
        <v>6399</v>
      </c>
    </row>
    <row r="7837" spans="1:8" x14ac:dyDescent="0.2">
      <c r="A7837" t="s">
        <v>29</v>
      </c>
      <c r="B7837" t="s">
        <v>166</v>
      </c>
      <c r="C7837">
        <f>_xlfn.XLOOKUP(B7837,'2.1.trackMPD'!$R$7:$R$29,'2.1.trackMPD'!$T$7:$T$29)</f>
        <v>5</v>
      </c>
      <c r="D7837">
        <v>1</v>
      </c>
      <c r="E7837" t="s">
        <v>6400</v>
      </c>
      <c r="F7837" t="s">
        <v>110</v>
      </c>
      <c r="G7837" t="s">
        <v>140</v>
      </c>
      <c r="H7837" t="s">
        <v>6399</v>
      </c>
    </row>
    <row r="7838" spans="1:8" x14ac:dyDescent="0.2">
      <c r="A7838" t="s">
        <v>29</v>
      </c>
      <c r="B7838" t="s">
        <v>166</v>
      </c>
      <c r="C7838">
        <f>_xlfn.XLOOKUP(B7838,'2.1.trackMPD'!$R$7:$R$29,'2.1.trackMPD'!$T$7:$T$29)</f>
        <v>5</v>
      </c>
      <c r="D7838">
        <v>10</v>
      </c>
      <c r="E7838" t="s">
        <v>6400</v>
      </c>
      <c r="F7838" t="s">
        <v>110</v>
      </c>
      <c r="G7838" t="s">
        <v>124</v>
      </c>
      <c r="H7838" t="s">
        <v>6398</v>
      </c>
    </row>
    <row r="7839" spans="1:8" x14ac:dyDescent="0.2">
      <c r="A7839" t="s">
        <v>29</v>
      </c>
      <c r="B7839" t="s">
        <v>166</v>
      </c>
      <c r="C7839">
        <f>_xlfn.XLOOKUP(B7839,'2.1.trackMPD'!$R$7:$R$29,'2.1.trackMPD'!$T$7:$T$29)</f>
        <v>5</v>
      </c>
      <c r="D7839">
        <v>10</v>
      </c>
      <c r="E7839" t="s">
        <v>6400</v>
      </c>
      <c r="F7839" t="s">
        <v>110</v>
      </c>
      <c r="G7839" t="s">
        <v>140</v>
      </c>
      <c r="H7839" t="s">
        <v>6398</v>
      </c>
    </row>
    <row r="7840" spans="1:8" x14ac:dyDescent="0.2">
      <c r="A7840" t="s">
        <v>29</v>
      </c>
      <c r="B7840" t="s">
        <v>166</v>
      </c>
      <c r="C7840">
        <f>_xlfn.XLOOKUP(B7840,'2.1.trackMPD'!$R$7:$R$29,'2.1.trackMPD'!$T$7:$T$29)</f>
        <v>5</v>
      </c>
      <c r="D7840">
        <v>10</v>
      </c>
      <c r="E7840" t="s">
        <v>6400</v>
      </c>
      <c r="F7840" t="s">
        <v>111</v>
      </c>
      <c r="G7840" t="s">
        <v>124</v>
      </c>
      <c r="H7840" t="s">
        <v>6398</v>
      </c>
    </row>
    <row r="7841" spans="1:8" x14ac:dyDescent="0.2">
      <c r="A7841" t="s">
        <v>29</v>
      </c>
      <c r="B7841" t="s">
        <v>166</v>
      </c>
      <c r="C7841">
        <f>_xlfn.XLOOKUP(B7841,'2.1.trackMPD'!$R$7:$R$29,'2.1.trackMPD'!$T$7:$T$29)</f>
        <v>5</v>
      </c>
      <c r="D7841">
        <v>10</v>
      </c>
      <c r="E7841" t="s">
        <v>6400</v>
      </c>
      <c r="F7841" t="s">
        <v>111</v>
      </c>
      <c r="G7841" t="s">
        <v>140</v>
      </c>
      <c r="H7841" t="s">
        <v>6398</v>
      </c>
    </row>
    <row r="7842" spans="1:8" x14ac:dyDescent="0.2">
      <c r="A7842" t="s">
        <v>29</v>
      </c>
      <c r="B7842" t="s">
        <v>166</v>
      </c>
      <c r="C7842">
        <f>_xlfn.XLOOKUP(B7842,'2.1.trackMPD'!$R$7:$R$29,'2.1.trackMPD'!$T$7:$T$29)</f>
        <v>5</v>
      </c>
      <c r="D7842">
        <v>10</v>
      </c>
      <c r="E7842" t="s">
        <v>6400</v>
      </c>
      <c r="F7842" t="s">
        <v>110</v>
      </c>
      <c r="G7842" t="s">
        <v>124</v>
      </c>
      <c r="H7842" t="s">
        <v>6399</v>
      </c>
    </row>
    <row r="7843" spans="1:8" x14ac:dyDescent="0.2">
      <c r="A7843" t="s">
        <v>29</v>
      </c>
      <c r="B7843" t="s">
        <v>166</v>
      </c>
      <c r="C7843">
        <f>_xlfn.XLOOKUP(B7843,'2.1.trackMPD'!$R$7:$R$29,'2.1.trackMPD'!$T$7:$T$29)</f>
        <v>5</v>
      </c>
      <c r="D7843">
        <v>10</v>
      </c>
      <c r="E7843" t="s">
        <v>6400</v>
      </c>
      <c r="F7843" t="s">
        <v>110</v>
      </c>
      <c r="G7843" t="s">
        <v>140</v>
      </c>
      <c r="H7843" t="s">
        <v>6399</v>
      </c>
    </row>
    <row r="7844" spans="1:8" x14ac:dyDescent="0.2">
      <c r="A7844" t="s">
        <v>29</v>
      </c>
      <c r="B7844" t="s">
        <v>166</v>
      </c>
      <c r="C7844">
        <f>_xlfn.XLOOKUP(B7844,'2.1.trackMPD'!$R$7:$R$29,'2.1.trackMPD'!$T$7:$T$29)</f>
        <v>5</v>
      </c>
      <c r="D7844">
        <v>100</v>
      </c>
      <c r="E7844" t="s">
        <v>6400</v>
      </c>
      <c r="F7844" t="s">
        <v>110</v>
      </c>
      <c r="G7844" t="s">
        <v>124</v>
      </c>
      <c r="H7844" t="s">
        <v>6398</v>
      </c>
    </row>
    <row r="7845" spans="1:8" x14ac:dyDescent="0.2">
      <c r="A7845" t="s">
        <v>29</v>
      </c>
      <c r="B7845" t="s">
        <v>166</v>
      </c>
      <c r="C7845">
        <f>_xlfn.XLOOKUP(B7845,'2.1.trackMPD'!$R$7:$R$29,'2.1.trackMPD'!$T$7:$T$29)</f>
        <v>5</v>
      </c>
      <c r="D7845">
        <v>100</v>
      </c>
      <c r="E7845" t="s">
        <v>6400</v>
      </c>
      <c r="F7845" t="s">
        <v>110</v>
      </c>
      <c r="G7845" t="s">
        <v>140</v>
      </c>
      <c r="H7845" t="s">
        <v>6398</v>
      </c>
    </row>
    <row r="7846" spans="1:8" x14ac:dyDescent="0.2">
      <c r="A7846" t="s">
        <v>29</v>
      </c>
      <c r="B7846" t="s">
        <v>166</v>
      </c>
      <c r="C7846">
        <f>_xlfn.XLOOKUP(B7846,'2.1.trackMPD'!$R$7:$R$29,'2.1.trackMPD'!$T$7:$T$29)</f>
        <v>5</v>
      </c>
      <c r="D7846">
        <v>100</v>
      </c>
      <c r="E7846" t="s">
        <v>6400</v>
      </c>
      <c r="F7846" t="s">
        <v>111</v>
      </c>
      <c r="G7846" t="s">
        <v>124</v>
      </c>
      <c r="H7846" t="s">
        <v>6398</v>
      </c>
    </row>
    <row r="7847" spans="1:8" x14ac:dyDescent="0.2">
      <c r="A7847" t="s">
        <v>29</v>
      </c>
      <c r="B7847" t="s">
        <v>166</v>
      </c>
      <c r="C7847">
        <f>_xlfn.XLOOKUP(B7847,'2.1.trackMPD'!$R$7:$R$29,'2.1.trackMPD'!$T$7:$T$29)</f>
        <v>5</v>
      </c>
      <c r="D7847">
        <v>100</v>
      </c>
      <c r="E7847" t="s">
        <v>6400</v>
      </c>
      <c r="F7847" t="s">
        <v>111</v>
      </c>
      <c r="G7847" t="s">
        <v>140</v>
      </c>
      <c r="H7847" t="s">
        <v>6398</v>
      </c>
    </row>
    <row r="7848" spans="1:8" x14ac:dyDescent="0.2">
      <c r="A7848" t="s">
        <v>29</v>
      </c>
      <c r="B7848" t="s">
        <v>166</v>
      </c>
      <c r="C7848">
        <f>_xlfn.XLOOKUP(B7848,'2.1.trackMPD'!$R$7:$R$29,'2.1.trackMPD'!$T$7:$T$29)</f>
        <v>5</v>
      </c>
      <c r="D7848">
        <v>100</v>
      </c>
      <c r="E7848" t="s">
        <v>6400</v>
      </c>
      <c r="F7848" t="s">
        <v>110</v>
      </c>
      <c r="G7848" t="s">
        <v>124</v>
      </c>
      <c r="H7848" t="s">
        <v>6399</v>
      </c>
    </row>
    <row r="7849" spans="1:8" x14ac:dyDescent="0.2">
      <c r="A7849" t="s">
        <v>29</v>
      </c>
      <c r="B7849" t="s">
        <v>166</v>
      </c>
      <c r="C7849">
        <f>_xlfn.XLOOKUP(B7849,'2.1.trackMPD'!$R$7:$R$29,'2.1.trackMPD'!$T$7:$T$29)</f>
        <v>5</v>
      </c>
      <c r="D7849">
        <v>100</v>
      </c>
      <c r="E7849" t="s">
        <v>6400</v>
      </c>
      <c r="F7849" t="s">
        <v>110</v>
      </c>
      <c r="G7849" t="s">
        <v>140</v>
      </c>
      <c r="H7849" t="s">
        <v>6399</v>
      </c>
    </row>
    <row r="7850" spans="1:8" x14ac:dyDescent="0.2">
      <c r="A7850" t="s">
        <v>29</v>
      </c>
      <c r="B7850" t="s">
        <v>166</v>
      </c>
      <c r="C7850">
        <f>_xlfn.XLOOKUP(B7850,'2.1.trackMPD'!$R$7:$R$29,'2.1.trackMPD'!$T$7:$T$29)</f>
        <v>5</v>
      </c>
      <c r="D7850">
        <v>1000</v>
      </c>
      <c r="E7850" t="s">
        <v>6400</v>
      </c>
      <c r="F7850" t="s">
        <v>110</v>
      </c>
      <c r="G7850" t="s">
        <v>124</v>
      </c>
      <c r="H7850" t="s">
        <v>6398</v>
      </c>
    </row>
    <row r="7851" spans="1:8" x14ac:dyDescent="0.2">
      <c r="A7851" t="s">
        <v>29</v>
      </c>
      <c r="B7851" t="s">
        <v>166</v>
      </c>
      <c r="C7851">
        <f>_xlfn.XLOOKUP(B7851,'2.1.trackMPD'!$R$7:$R$29,'2.1.trackMPD'!$T$7:$T$29)</f>
        <v>5</v>
      </c>
      <c r="D7851">
        <v>1000</v>
      </c>
      <c r="E7851" t="s">
        <v>6400</v>
      </c>
      <c r="F7851" t="s">
        <v>110</v>
      </c>
      <c r="G7851" t="s">
        <v>140</v>
      </c>
      <c r="H7851" t="s">
        <v>6398</v>
      </c>
    </row>
    <row r="7852" spans="1:8" x14ac:dyDescent="0.2">
      <c r="A7852" t="s">
        <v>29</v>
      </c>
      <c r="B7852" t="s">
        <v>166</v>
      </c>
      <c r="C7852">
        <f>_xlfn.XLOOKUP(B7852,'2.1.trackMPD'!$R$7:$R$29,'2.1.trackMPD'!$T$7:$T$29)</f>
        <v>5</v>
      </c>
      <c r="D7852">
        <v>1000</v>
      </c>
      <c r="E7852" t="s">
        <v>6400</v>
      </c>
      <c r="F7852" t="s">
        <v>111</v>
      </c>
      <c r="G7852" t="s">
        <v>124</v>
      </c>
      <c r="H7852" t="s">
        <v>6398</v>
      </c>
    </row>
    <row r="7853" spans="1:8" x14ac:dyDescent="0.2">
      <c r="A7853" t="s">
        <v>29</v>
      </c>
      <c r="B7853" t="s">
        <v>166</v>
      </c>
      <c r="C7853">
        <f>_xlfn.XLOOKUP(B7853,'2.1.trackMPD'!$R$7:$R$29,'2.1.trackMPD'!$T$7:$T$29)</f>
        <v>5</v>
      </c>
      <c r="D7853">
        <v>1000</v>
      </c>
      <c r="E7853" t="s">
        <v>6400</v>
      </c>
      <c r="F7853" t="s">
        <v>111</v>
      </c>
      <c r="G7853" t="s">
        <v>140</v>
      </c>
      <c r="H7853" t="s">
        <v>6398</v>
      </c>
    </row>
    <row r="7854" spans="1:8" x14ac:dyDescent="0.2">
      <c r="A7854" t="s">
        <v>29</v>
      </c>
      <c r="B7854" t="s">
        <v>166</v>
      </c>
      <c r="C7854">
        <f>_xlfn.XLOOKUP(B7854,'2.1.trackMPD'!$R$7:$R$29,'2.1.trackMPD'!$T$7:$T$29)</f>
        <v>5</v>
      </c>
      <c r="D7854">
        <v>1000</v>
      </c>
      <c r="E7854" t="s">
        <v>6400</v>
      </c>
      <c r="F7854" t="s">
        <v>110</v>
      </c>
      <c r="G7854" t="s">
        <v>124</v>
      </c>
      <c r="H7854" t="s">
        <v>6399</v>
      </c>
    </row>
    <row r="7855" spans="1:8" x14ac:dyDescent="0.2">
      <c r="A7855" t="s">
        <v>29</v>
      </c>
      <c r="B7855" t="s">
        <v>166</v>
      </c>
      <c r="C7855">
        <f>_xlfn.XLOOKUP(B7855,'2.1.trackMPD'!$R$7:$R$29,'2.1.trackMPD'!$T$7:$T$29)</f>
        <v>5</v>
      </c>
      <c r="D7855">
        <v>1000</v>
      </c>
      <c r="E7855" t="s">
        <v>6400</v>
      </c>
      <c r="F7855" t="s">
        <v>110</v>
      </c>
      <c r="G7855" t="s">
        <v>140</v>
      </c>
      <c r="H7855" t="s">
        <v>6399</v>
      </c>
    </row>
    <row r="7856" spans="1:8" x14ac:dyDescent="0.2">
      <c r="A7856" t="s">
        <v>29</v>
      </c>
      <c r="B7856" t="s">
        <v>166</v>
      </c>
      <c r="C7856">
        <f>_xlfn.XLOOKUP(B7856,'2.1.trackMPD'!$R$7:$R$29,'2.1.trackMPD'!$T$7:$T$29)</f>
        <v>5</v>
      </c>
      <c r="D7856">
        <v>5000</v>
      </c>
      <c r="E7856" t="s">
        <v>6400</v>
      </c>
      <c r="F7856" t="s">
        <v>110</v>
      </c>
      <c r="G7856" t="s">
        <v>124</v>
      </c>
      <c r="H7856" t="s">
        <v>6398</v>
      </c>
    </row>
    <row r="7857" spans="1:8" x14ac:dyDescent="0.2">
      <c r="A7857" t="s">
        <v>29</v>
      </c>
      <c r="B7857" t="s">
        <v>166</v>
      </c>
      <c r="C7857">
        <f>_xlfn.XLOOKUP(B7857,'2.1.trackMPD'!$R$7:$R$29,'2.1.trackMPD'!$T$7:$T$29)</f>
        <v>5</v>
      </c>
      <c r="D7857">
        <v>5000</v>
      </c>
      <c r="E7857" t="s">
        <v>6400</v>
      </c>
      <c r="F7857" t="s">
        <v>110</v>
      </c>
      <c r="G7857" t="s">
        <v>140</v>
      </c>
      <c r="H7857" t="s">
        <v>6398</v>
      </c>
    </row>
    <row r="7858" spans="1:8" x14ac:dyDescent="0.2">
      <c r="A7858" t="s">
        <v>29</v>
      </c>
      <c r="B7858" t="s">
        <v>166</v>
      </c>
      <c r="C7858">
        <f>_xlfn.XLOOKUP(B7858,'2.1.trackMPD'!$R$7:$R$29,'2.1.trackMPD'!$T$7:$T$29)</f>
        <v>5</v>
      </c>
      <c r="D7858">
        <v>5000</v>
      </c>
      <c r="E7858" t="s">
        <v>6400</v>
      </c>
      <c r="F7858" t="s">
        <v>111</v>
      </c>
      <c r="G7858" t="s">
        <v>124</v>
      </c>
      <c r="H7858" t="s">
        <v>6398</v>
      </c>
    </row>
    <row r="7859" spans="1:8" x14ac:dyDescent="0.2">
      <c r="A7859" t="s">
        <v>29</v>
      </c>
      <c r="B7859" t="s">
        <v>166</v>
      </c>
      <c r="C7859">
        <f>_xlfn.XLOOKUP(B7859,'2.1.trackMPD'!$R$7:$R$29,'2.1.trackMPD'!$T$7:$T$29)</f>
        <v>5</v>
      </c>
      <c r="D7859">
        <v>5000</v>
      </c>
      <c r="E7859" t="s">
        <v>6400</v>
      </c>
      <c r="F7859" t="s">
        <v>111</v>
      </c>
      <c r="G7859" t="s">
        <v>140</v>
      </c>
      <c r="H7859" t="s">
        <v>6398</v>
      </c>
    </row>
    <row r="7860" spans="1:8" x14ac:dyDescent="0.2">
      <c r="A7860" t="s">
        <v>29</v>
      </c>
      <c r="B7860" t="s">
        <v>166</v>
      </c>
      <c r="C7860">
        <f>_xlfn.XLOOKUP(B7860,'2.1.trackMPD'!$R$7:$R$29,'2.1.trackMPD'!$T$7:$T$29)</f>
        <v>5</v>
      </c>
      <c r="D7860">
        <v>5000</v>
      </c>
      <c r="E7860" t="s">
        <v>6400</v>
      </c>
      <c r="F7860" t="s">
        <v>110</v>
      </c>
      <c r="G7860" t="s">
        <v>124</v>
      </c>
      <c r="H7860" t="s">
        <v>6399</v>
      </c>
    </row>
    <row r="7861" spans="1:8" x14ac:dyDescent="0.2">
      <c r="A7861" t="s">
        <v>29</v>
      </c>
      <c r="B7861" t="s">
        <v>166</v>
      </c>
      <c r="C7861">
        <f>_xlfn.XLOOKUP(B7861,'2.1.trackMPD'!$R$7:$R$29,'2.1.trackMPD'!$T$7:$T$29)</f>
        <v>5</v>
      </c>
      <c r="D7861">
        <v>5000</v>
      </c>
      <c r="E7861" t="s">
        <v>6400</v>
      </c>
      <c r="F7861" t="s">
        <v>110</v>
      </c>
      <c r="G7861" t="s">
        <v>140</v>
      </c>
      <c r="H7861" t="s">
        <v>6399</v>
      </c>
    </row>
    <row r="7862" spans="1:8" x14ac:dyDescent="0.2">
      <c r="A7862" t="s">
        <v>29</v>
      </c>
      <c r="B7862" t="s">
        <v>166</v>
      </c>
      <c r="C7862">
        <f>_xlfn.XLOOKUP(B7862,'2.1.trackMPD'!$R$7:$R$29,'2.1.trackMPD'!$T$7:$T$29)</f>
        <v>5</v>
      </c>
      <c r="D7862">
        <v>1</v>
      </c>
      <c r="E7862" t="s">
        <v>6401</v>
      </c>
      <c r="F7862" t="s">
        <v>110</v>
      </c>
      <c r="G7862" t="s">
        <v>124</v>
      </c>
      <c r="H7862" t="s">
        <v>6398</v>
      </c>
    </row>
    <row r="7863" spans="1:8" x14ac:dyDescent="0.2">
      <c r="A7863" t="s">
        <v>29</v>
      </c>
      <c r="B7863" t="s">
        <v>166</v>
      </c>
      <c r="C7863">
        <f>_xlfn.XLOOKUP(B7863,'2.1.trackMPD'!$R$7:$R$29,'2.1.trackMPD'!$T$7:$T$29)</f>
        <v>5</v>
      </c>
      <c r="D7863">
        <v>1</v>
      </c>
      <c r="E7863" t="s">
        <v>6401</v>
      </c>
      <c r="F7863" t="s">
        <v>110</v>
      </c>
      <c r="G7863" t="s">
        <v>140</v>
      </c>
      <c r="H7863" t="s">
        <v>6398</v>
      </c>
    </row>
    <row r="7864" spans="1:8" x14ac:dyDescent="0.2">
      <c r="A7864" t="s">
        <v>29</v>
      </c>
      <c r="B7864" t="s">
        <v>166</v>
      </c>
      <c r="C7864">
        <f>_xlfn.XLOOKUP(B7864,'2.1.trackMPD'!$R$7:$R$29,'2.1.trackMPD'!$T$7:$T$29)</f>
        <v>5</v>
      </c>
      <c r="D7864">
        <v>1</v>
      </c>
      <c r="E7864" t="s">
        <v>6401</v>
      </c>
      <c r="F7864" t="s">
        <v>111</v>
      </c>
      <c r="G7864" t="s">
        <v>124</v>
      </c>
      <c r="H7864" t="s">
        <v>6398</v>
      </c>
    </row>
    <row r="7865" spans="1:8" x14ac:dyDescent="0.2">
      <c r="A7865" t="s">
        <v>29</v>
      </c>
      <c r="B7865" t="s">
        <v>166</v>
      </c>
      <c r="C7865">
        <f>_xlfn.XLOOKUP(B7865,'2.1.trackMPD'!$R$7:$R$29,'2.1.trackMPD'!$T$7:$T$29)</f>
        <v>5</v>
      </c>
      <c r="D7865">
        <v>1</v>
      </c>
      <c r="E7865" t="s">
        <v>6401</v>
      </c>
      <c r="F7865" t="s">
        <v>111</v>
      </c>
      <c r="G7865" t="s">
        <v>140</v>
      </c>
      <c r="H7865" t="s">
        <v>6398</v>
      </c>
    </row>
    <row r="7866" spans="1:8" x14ac:dyDescent="0.2">
      <c r="A7866" t="s">
        <v>29</v>
      </c>
      <c r="B7866" t="s">
        <v>166</v>
      </c>
      <c r="C7866">
        <f>_xlfn.XLOOKUP(B7866,'2.1.trackMPD'!$R$7:$R$29,'2.1.trackMPD'!$T$7:$T$29)</f>
        <v>5</v>
      </c>
      <c r="D7866">
        <v>1</v>
      </c>
      <c r="E7866" t="s">
        <v>6401</v>
      </c>
      <c r="F7866" t="s">
        <v>110</v>
      </c>
      <c r="G7866" t="s">
        <v>124</v>
      </c>
      <c r="H7866" t="s">
        <v>6399</v>
      </c>
    </row>
    <row r="7867" spans="1:8" x14ac:dyDescent="0.2">
      <c r="A7867" t="s">
        <v>29</v>
      </c>
      <c r="B7867" t="s">
        <v>166</v>
      </c>
      <c r="C7867">
        <f>_xlfn.XLOOKUP(B7867,'2.1.trackMPD'!$R$7:$R$29,'2.1.trackMPD'!$T$7:$T$29)</f>
        <v>5</v>
      </c>
      <c r="D7867">
        <v>1</v>
      </c>
      <c r="E7867" t="s">
        <v>6401</v>
      </c>
      <c r="F7867" t="s">
        <v>110</v>
      </c>
      <c r="G7867" t="s">
        <v>140</v>
      </c>
      <c r="H7867" t="s">
        <v>6399</v>
      </c>
    </row>
    <row r="7868" spans="1:8" x14ac:dyDescent="0.2">
      <c r="A7868" t="s">
        <v>29</v>
      </c>
      <c r="B7868" t="s">
        <v>166</v>
      </c>
      <c r="C7868">
        <f>_xlfn.XLOOKUP(B7868,'2.1.trackMPD'!$R$7:$R$29,'2.1.trackMPD'!$T$7:$T$29)</f>
        <v>5</v>
      </c>
      <c r="D7868">
        <v>10</v>
      </c>
      <c r="E7868" t="s">
        <v>6401</v>
      </c>
      <c r="F7868" t="s">
        <v>110</v>
      </c>
      <c r="G7868" t="s">
        <v>124</v>
      </c>
      <c r="H7868" t="s">
        <v>6398</v>
      </c>
    </row>
    <row r="7869" spans="1:8" x14ac:dyDescent="0.2">
      <c r="A7869" t="s">
        <v>29</v>
      </c>
      <c r="B7869" t="s">
        <v>166</v>
      </c>
      <c r="C7869">
        <f>_xlfn.XLOOKUP(B7869,'2.1.trackMPD'!$R$7:$R$29,'2.1.trackMPD'!$T$7:$T$29)</f>
        <v>5</v>
      </c>
      <c r="D7869">
        <v>10</v>
      </c>
      <c r="E7869" t="s">
        <v>6401</v>
      </c>
      <c r="F7869" t="s">
        <v>110</v>
      </c>
      <c r="G7869" t="s">
        <v>140</v>
      </c>
      <c r="H7869" t="s">
        <v>6398</v>
      </c>
    </row>
    <row r="7870" spans="1:8" x14ac:dyDescent="0.2">
      <c r="A7870" t="s">
        <v>29</v>
      </c>
      <c r="B7870" t="s">
        <v>166</v>
      </c>
      <c r="C7870">
        <f>_xlfn.XLOOKUP(B7870,'2.1.trackMPD'!$R$7:$R$29,'2.1.trackMPD'!$T$7:$T$29)</f>
        <v>5</v>
      </c>
      <c r="D7870">
        <v>10</v>
      </c>
      <c r="E7870" t="s">
        <v>6401</v>
      </c>
      <c r="F7870" t="s">
        <v>111</v>
      </c>
      <c r="G7870" t="s">
        <v>124</v>
      </c>
      <c r="H7870" t="s">
        <v>6398</v>
      </c>
    </row>
    <row r="7871" spans="1:8" x14ac:dyDescent="0.2">
      <c r="A7871" t="s">
        <v>29</v>
      </c>
      <c r="B7871" t="s">
        <v>166</v>
      </c>
      <c r="C7871">
        <f>_xlfn.XLOOKUP(B7871,'2.1.trackMPD'!$R$7:$R$29,'2.1.trackMPD'!$T$7:$T$29)</f>
        <v>5</v>
      </c>
      <c r="D7871">
        <v>10</v>
      </c>
      <c r="E7871" t="s">
        <v>6401</v>
      </c>
      <c r="F7871" t="s">
        <v>111</v>
      </c>
      <c r="G7871" t="s">
        <v>140</v>
      </c>
      <c r="H7871" t="s">
        <v>6398</v>
      </c>
    </row>
    <row r="7872" spans="1:8" x14ac:dyDescent="0.2">
      <c r="A7872" t="s">
        <v>29</v>
      </c>
      <c r="B7872" t="s">
        <v>166</v>
      </c>
      <c r="C7872">
        <f>_xlfn.XLOOKUP(B7872,'2.1.trackMPD'!$R$7:$R$29,'2.1.trackMPD'!$T$7:$T$29)</f>
        <v>5</v>
      </c>
      <c r="D7872">
        <v>10</v>
      </c>
      <c r="E7872" t="s">
        <v>6401</v>
      </c>
      <c r="F7872" t="s">
        <v>110</v>
      </c>
      <c r="G7872" t="s">
        <v>124</v>
      </c>
      <c r="H7872" t="s">
        <v>6399</v>
      </c>
    </row>
    <row r="7873" spans="1:8" x14ac:dyDescent="0.2">
      <c r="A7873" t="s">
        <v>29</v>
      </c>
      <c r="B7873" t="s">
        <v>166</v>
      </c>
      <c r="C7873">
        <f>_xlfn.XLOOKUP(B7873,'2.1.trackMPD'!$R$7:$R$29,'2.1.trackMPD'!$T$7:$T$29)</f>
        <v>5</v>
      </c>
      <c r="D7873">
        <v>10</v>
      </c>
      <c r="E7873" t="s">
        <v>6401</v>
      </c>
      <c r="F7873" t="s">
        <v>110</v>
      </c>
      <c r="G7873" t="s">
        <v>140</v>
      </c>
      <c r="H7873" t="s">
        <v>6399</v>
      </c>
    </row>
    <row r="7874" spans="1:8" x14ac:dyDescent="0.2">
      <c r="A7874" t="s">
        <v>29</v>
      </c>
      <c r="B7874" t="s">
        <v>166</v>
      </c>
      <c r="C7874">
        <f>_xlfn.XLOOKUP(B7874,'2.1.trackMPD'!$R$7:$R$29,'2.1.trackMPD'!$T$7:$T$29)</f>
        <v>5</v>
      </c>
      <c r="D7874">
        <v>100</v>
      </c>
      <c r="E7874" t="s">
        <v>6401</v>
      </c>
      <c r="F7874" t="s">
        <v>110</v>
      </c>
      <c r="G7874" t="s">
        <v>124</v>
      </c>
      <c r="H7874" t="s">
        <v>6398</v>
      </c>
    </row>
    <row r="7875" spans="1:8" x14ac:dyDescent="0.2">
      <c r="A7875" t="s">
        <v>29</v>
      </c>
      <c r="B7875" t="s">
        <v>166</v>
      </c>
      <c r="C7875">
        <f>_xlfn.XLOOKUP(B7875,'2.1.trackMPD'!$R$7:$R$29,'2.1.trackMPD'!$T$7:$T$29)</f>
        <v>5</v>
      </c>
      <c r="D7875">
        <v>100</v>
      </c>
      <c r="E7875" t="s">
        <v>6401</v>
      </c>
      <c r="F7875" t="s">
        <v>110</v>
      </c>
      <c r="G7875" t="s">
        <v>140</v>
      </c>
      <c r="H7875" t="s">
        <v>6398</v>
      </c>
    </row>
    <row r="7876" spans="1:8" x14ac:dyDescent="0.2">
      <c r="A7876" t="s">
        <v>29</v>
      </c>
      <c r="B7876" t="s">
        <v>166</v>
      </c>
      <c r="C7876">
        <f>_xlfn.XLOOKUP(B7876,'2.1.trackMPD'!$R$7:$R$29,'2.1.trackMPD'!$T$7:$T$29)</f>
        <v>5</v>
      </c>
      <c r="D7876">
        <v>100</v>
      </c>
      <c r="E7876" t="s">
        <v>6401</v>
      </c>
      <c r="F7876" t="s">
        <v>111</v>
      </c>
      <c r="G7876" t="s">
        <v>124</v>
      </c>
      <c r="H7876" t="s">
        <v>6398</v>
      </c>
    </row>
    <row r="7877" spans="1:8" x14ac:dyDescent="0.2">
      <c r="A7877" t="s">
        <v>29</v>
      </c>
      <c r="B7877" t="s">
        <v>166</v>
      </c>
      <c r="C7877">
        <f>_xlfn.XLOOKUP(B7877,'2.1.trackMPD'!$R$7:$R$29,'2.1.trackMPD'!$T$7:$T$29)</f>
        <v>5</v>
      </c>
      <c r="D7877">
        <v>100</v>
      </c>
      <c r="E7877" t="s">
        <v>6401</v>
      </c>
      <c r="F7877" t="s">
        <v>111</v>
      </c>
      <c r="G7877" t="s">
        <v>140</v>
      </c>
      <c r="H7877" t="s">
        <v>6398</v>
      </c>
    </row>
    <row r="7878" spans="1:8" x14ac:dyDescent="0.2">
      <c r="A7878" t="s">
        <v>29</v>
      </c>
      <c r="B7878" t="s">
        <v>166</v>
      </c>
      <c r="C7878">
        <f>_xlfn.XLOOKUP(B7878,'2.1.trackMPD'!$R$7:$R$29,'2.1.trackMPD'!$T$7:$T$29)</f>
        <v>5</v>
      </c>
      <c r="D7878">
        <v>100</v>
      </c>
      <c r="E7878" t="s">
        <v>6401</v>
      </c>
      <c r="F7878" t="s">
        <v>110</v>
      </c>
      <c r="G7878" t="s">
        <v>124</v>
      </c>
      <c r="H7878" t="s">
        <v>6399</v>
      </c>
    </row>
    <row r="7879" spans="1:8" x14ac:dyDescent="0.2">
      <c r="A7879" t="s">
        <v>29</v>
      </c>
      <c r="B7879" t="s">
        <v>166</v>
      </c>
      <c r="C7879">
        <f>_xlfn.XLOOKUP(B7879,'2.1.trackMPD'!$R$7:$R$29,'2.1.trackMPD'!$T$7:$T$29)</f>
        <v>5</v>
      </c>
      <c r="D7879">
        <v>100</v>
      </c>
      <c r="E7879" t="s">
        <v>6401</v>
      </c>
      <c r="F7879" t="s">
        <v>110</v>
      </c>
      <c r="G7879" t="s">
        <v>140</v>
      </c>
      <c r="H7879" t="s">
        <v>6399</v>
      </c>
    </row>
    <row r="7880" spans="1:8" x14ac:dyDescent="0.2">
      <c r="A7880" t="s">
        <v>29</v>
      </c>
      <c r="B7880" t="s">
        <v>10</v>
      </c>
      <c r="C7880">
        <f>_xlfn.XLOOKUP(B7880,'2.1.trackMPD'!$R$7:$R$29,'2.1.trackMPD'!$T$7:$T$29)</f>
        <v>5</v>
      </c>
      <c r="D7880">
        <v>1</v>
      </c>
      <c r="E7880" t="s">
        <v>6396</v>
      </c>
      <c r="F7880" t="s">
        <v>110</v>
      </c>
      <c r="G7880" t="s">
        <v>124</v>
      </c>
      <c r="H7880" t="s">
        <v>6398</v>
      </c>
    </row>
    <row r="7881" spans="1:8" x14ac:dyDescent="0.2">
      <c r="A7881" t="s">
        <v>29</v>
      </c>
      <c r="B7881" t="s">
        <v>10</v>
      </c>
      <c r="C7881">
        <f>_xlfn.XLOOKUP(B7881,'2.1.trackMPD'!$R$7:$R$29,'2.1.trackMPD'!$T$7:$T$29)</f>
        <v>5</v>
      </c>
      <c r="D7881">
        <v>1</v>
      </c>
      <c r="E7881" t="s">
        <v>6396</v>
      </c>
      <c r="F7881" t="s">
        <v>110</v>
      </c>
      <c r="G7881" t="s">
        <v>140</v>
      </c>
      <c r="H7881" t="s">
        <v>6398</v>
      </c>
    </row>
    <row r="7882" spans="1:8" x14ac:dyDescent="0.2">
      <c r="A7882" t="s">
        <v>29</v>
      </c>
      <c r="B7882" t="s">
        <v>10</v>
      </c>
      <c r="C7882">
        <f>_xlfn.XLOOKUP(B7882,'2.1.trackMPD'!$R$7:$R$29,'2.1.trackMPD'!$T$7:$T$29)</f>
        <v>5</v>
      </c>
      <c r="D7882">
        <v>1</v>
      </c>
      <c r="E7882" t="s">
        <v>6396</v>
      </c>
      <c r="F7882" t="s">
        <v>111</v>
      </c>
      <c r="G7882" t="s">
        <v>124</v>
      </c>
      <c r="H7882" t="s">
        <v>6398</v>
      </c>
    </row>
    <row r="7883" spans="1:8" x14ac:dyDescent="0.2">
      <c r="A7883" t="s">
        <v>29</v>
      </c>
      <c r="B7883" t="s">
        <v>10</v>
      </c>
      <c r="C7883">
        <f>_xlfn.XLOOKUP(B7883,'2.1.trackMPD'!$R$7:$R$29,'2.1.trackMPD'!$T$7:$T$29)</f>
        <v>5</v>
      </c>
      <c r="D7883">
        <v>1</v>
      </c>
      <c r="E7883" t="s">
        <v>6396</v>
      </c>
      <c r="F7883" t="s">
        <v>111</v>
      </c>
      <c r="G7883" t="s">
        <v>140</v>
      </c>
      <c r="H7883" t="s">
        <v>6398</v>
      </c>
    </row>
    <row r="7884" spans="1:8" x14ac:dyDescent="0.2">
      <c r="A7884" t="s">
        <v>29</v>
      </c>
      <c r="B7884" t="s">
        <v>10</v>
      </c>
      <c r="C7884">
        <f>_xlfn.XLOOKUP(B7884,'2.1.trackMPD'!$R$7:$R$29,'2.1.trackMPD'!$T$7:$T$29)</f>
        <v>5</v>
      </c>
      <c r="D7884">
        <v>1</v>
      </c>
      <c r="E7884" t="s">
        <v>6396</v>
      </c>
      <c r="F7884" t="s">
        <v>110</v>
      </c>
      <c r="G7884" t="s">
        <v>124</v>
      </c>
      <c r="H7884" t="s">
        <v>6399</v>
      </c>
    </row>
    <row r="7885" spans="1:8" x14ac:dyDescent="0.2">
      <c r="A7885" t="s">
        <v>29</v>
      </c>
      <c r="B7885" t="s">
        <v>10</v>
      </c>
      <c r="C7885">
        <f>_xlfn.XLOOKUP(B7885,'2.1.trackMPD'!$R$7:$R$29,'2.1.trackMPD'!$T$7:$T$29)</f>
        <v>5</v>
      </c>
      <c r="D7885">
        <v>1</v>
      </c>
      <c r="E7885" t="s">
        <v>6396</v>
      </c>
      <c r="F7885" t="s">
        <v>110</v>
      </c>
      <c r="G7885" t="s">
        <v>140</v>
      </c>
      <c r="H7885" t="s">
        <v>6399</v>
      </c>
    </row>
    <row r="7886" spans="1:8" x14ac:dyDescent="0.2">
      <c r="A7886" t="s">
        <v>29</v>
      </c>
      <c r="B7886" t="s">
        <v>10</v>
      </c>
      <c r="C7886">
        <f>_xlfn.XLOOKUP(B7886,'2.1.trackMPD'!$R$7:$R$29,'2.1.trackMPD'!$T$7:$T$29)</f>
        <v>5</v>
      </c>
      <c r="D7886">
        <v>10</v>
      </c>
      <c r="E7886" t="s">
        <v>6396</v>
      </c>
      <c r="F7886" t="s">
        <v>110</v>
      </c>
      <c r="G7886" t="s">
        <v>124</v>
      </c>
      <c r="H7886" t="s">
        <v>6398</v>
      </c>
    </row>
    <row r="7887" spans="1:8" x14ac:dyDescent="0.2">
      <c r="A7887" t="s">
        <v>29</v>
      </c>
      <c r="B7887" t="s">
        <v>10</v>
      </c>
      <c r="C7887">
        <f>_xlfn.XLOOKUP(B7887,'2.1.trackMPD'!$R$7:$R$29,'2.1.trackMPD'!$T$7:$T$29)</f>
        <v>5</v>
      </c>
      <c r="D7887">
        <v>10</v>
      </c>
      <c r="E7887" t="s">
        <v>6396</v>
      </c>
      <c r="F7887" t="s">
        <v>110</v>
      </c>
      <c r="G7887" t="s">
        <v>140</v>
      </c>
      <c r="H7887" t="s">
        <v>6398</v>
      </c>
    </row>
    <row r="7888" spans="1:8" x14ac:dyDescent="0.2">
      <c r="A7888" t="s">
        <v>29</v>
      </c>
      <c r="B7888" t="s">
        <v>10</v>
      </c>
      <c r="C7888">
        <f>_xlfn.XLOOKUP(B7888,'2.1.trackMPD'!$R$7:$R$29,'2.1.trackMPD'!$T$7:$T$29)</f>
        <v>5</v>
      </c>
      <c r="D7888">
        <v>10</v>
      </c>
      <c r="E7888" t="s">
        <v>6396</v>
      </c>
      <c r="F7888" t="s">
        <v>111</v>
      </c>
      <c r="G7888" t="s">
        <v>124</v>
      </c>
      <c r="H7888" t="s">
        <v>6398</v>
      </c>
    </row>
    <row r="7889" spans="1:8" x14ac:dyDescent="0.2">
      <c r="A7889" t="s">
        <v>29</v>
      </c>
      <c r="B7889" t="s">
        <v>10</v>
      </c>
      <c r="C7889">
        <f>_xlfn.XLOOKUP(B7889,'2.1.trackMPD'!$R$7:$R$29,'2.1.trackMPD'!$T$7:$T$29)</f>
        <v>5</v>
      </c>
      <c r="D7889">
        <v>10</v>
      </c>
      <c r="E7889" t="s">
        <v>6396</v>
      </c>
      <c r="F7889" t="s">
        <v>111</v>
      </c>
      <c r="G7889" t="s">
        <v>140</v>
      </c>
      <c r="H7889" t="s">
        <v>6398</v>
      </c>
    </row>
    <row r="7890" spans="1:8" x14ac:dyDescent="0.2">
      <c r="A7890" t="s">
        <v>29</v>
      </c>
      <c r="B7890" t="s">
        <v>10</v>
      </c>
      <c r="C7890">
        <f>_xlfn.XLOOKUP(B7890,'2.1.trackMPD'!$R$7:$R$29,'2.1.trackMPD'!$T$7:$T$29)</f>
        <v>5</v>
      </c>
      <c r="D7890">
        <v>10</v>
      </c>
      <c r="E7890" t="s">
        <v>6396</v>
      </c>
      <c r="F7890" t="s">
        <v>110</v>
      </c>
      <c r="G7890" t="s">
        <v>124</v>
      </c>
      <c r="H7890" t="s">
        <v>6399</v>
      </c>
    </row>
    <row r="7891" spans="1:8" x14ac:dyDescent="0.2">
      <c r="A7891" t="s">
        <v>29</v>
      </c>
      <c r="B7891" t="s">
        <v>10</v>
      </c>
      <c r="C7891">
        <f>_xlfn.XLOOKUP(B7891,'2.1.trackMPD'!$R$7:$R$29,'2.1.trackMPD'!$T$7:$T$29)</f>
        <v>5</v>
      </c>
      <c r="D7891">
        <v>10</v>
      </c>
      <c r="E7891" t="s">
        <v>6396</v>
      </c>
      <c r="F7891" t="s">
        <v>110</v>
      </c>
      <c r="G7891" t="s">
        <v>140</v>
      </c>
      <c r="H7891" t="s">
        <v>6399</v>
      </c>
    </row>
    <row r="7892" spans="1:8" x14ac:dyDescent="0.2">
      <c r="A7892" t="s">
        <v>29</v>
      </c>
      <c r="B7892" t="s">
        <v>10</v>
      </c>
      <c r="C7892">
        <f>_xlfn.XLOOKUP(B7892,'2.1.trackMPD'!$R$7:$R$29,'2.1.trackMPD'!$T$7:$T$29)</f>
        <v>5</v>
      </c>
      <c r="D7892">
        <v>100</v>
      </c>
      <c r="E7892" t="s">
        <v>6396</v>
      </c>
      <c r="F7892" t="s">
        <v>110</v>
      </c>
      <c r="G7892" t="s">
        <v>124</v>
      </c>
      <c r="H7892" t="s">
        <v>6398</v>
      </c>
    </row>
    <row r="7893" spans="1:8" x14ac:dyDescent="0.2">
      <c r="A7893" t="s">
        <v>29</v>
      </c>
      <c r="B7893" t="s">
        <v>10</v>
      </c>
      <c r="C7893">
        <f>_xlfn.XLOOKUP(B7893,'2.1.trackMPD'!$R$7:$R$29,'2.1.trackMPD'!$T$7:$T$29)</f>
        <v>5</v>
      </c>
      <c r="D7893">
        <v>100</v>
      </c>
      <c r="E7893" t="s">
        <v>6396</v>
      </c>
      <c r="F7893" t="s">
        <v>110</v>
      </c>
      <c r="G7893" t="s">
        <v>140</v>
      </c>
      <c r="H7893" t="s">
        <v>6398</v>
      </c>
    </row>
    <row r="7894" spans="1:8" x14ac:dyDescent="0.2">
      <c r="A7894" t="s">
        <v>29</v>
      </c>
      <c r="B7894" t="s">
        <v>10</v>
      </c>
      <c r="C7894">
        <f>_xlfn.XLOOKUP(B7894,'2.1.trackMPD'!$R$7:$R$29,'2.1.trackMPD'!$T$7:$T$29)</f>
        <v>5</v>
      </c>
      <c r="D7894">
        <v>100</v>
      </c>
      <c r="E7894" t="s">
        <v>6396</v>
      </c>
      <c r="F7894" t="s">
        <v>111</v>
      </c>
      <c r="G7894" t="s">
        <v>124</v>
      </c>
      <c r="H7894" t="s">
        <v>6398</v>
      </c>
    </row>
    <row r="7895" spans="1:8" x14ac:dyDescent="0.2">
      <c r="A7895" t="s">
        <v>29</v>
      </c>
      <c r="B7895" t="s">
        <v>10</v>
      </c>
      <c r="C7895">
        <f>_xlfn.XLOOKUP(B7895,'2.1.trackMPD'!$R$7:$R$29,'2.1.trackMPD'!$T$7:$T$29)</f>
        <v>5</v>
      </c>
      <c r="D7895">
        <v>100</v>
      </c>
      <c r="E7895" t="s">
        <v>6396</v>
      </c>
      <c r="F7895" t="s">
        <v>111</v>
      </c>
      <c r="G7895" t="s">
        <v>140</v>
      </c>
      <c r="H7895" t="s">
        <v>6398</v>
      </c>
    </row>
    <row r="7896" spans="1:8" x14ac:dyDescent="0.2">
      <c r="A7896" t="s">
        <v>29</v>
      </c>
      <c r="B7896" t="s">
        <v>10</v>
      </c>
      <c r="C7896">
        <f>_xlfn.XLOOKUP(B7896,'2.1.trackMPD'!$R$7:$R$29,'2.1.trackMPD'!$T$7:$T$29)</f>
        <v>5</v>
      </c>
      <c r="D7896">
        <v>100</v>
      </c>
      <c r="E7896" t="s">
        <v>6396</v>
      </c>
      <c r="F7896" t="s">
        <v>110</v>
      </c>
      <c r="G7896" t="s">
        <v>124</v>
      </c>
      <c r="H7896" t="s">
        <v>6399</v>
      </c>
    </row>
    <row r="7897" spans="1:8" x14ac:dyDescent="0.2">
      <c r="A7897" t="s">
        <v>29</v>
      </c>
      <c r="B7897" t="s">
        <v>10</v>
      </c>
      <c r="C7897">
        <f>_xlfn.XLOOKUP(B7897,'2.1.trackMPD'!$R$7:$R$29,'2.1.trackMPD'!$T$7:$T$29)</f>
        <v>5</v>
      </c>
      <c r="D7897">
        <v>100</v>
      </c>
      <c r="E7897" t="s">
        <v>6396</v>
      </c>
      <c r="F7897" t="s">
        <v>110</v>
      </c>
      <c r="G7897" t="s">
        <v>140</v>
      </c>
      <c r="H7897" t="s">
        <v>6399</v>
      </c>
    </row>
    <row r="7898" spans="1:8" x14ac:dyDescent="0.2">
      <c r="A7898" t="s">
        <v>29</v>
      </c>
      <c r="B7898" t="s">
        <v>10</v>
      </c>
      <c r="C7898">
        <f>_xlfn.XLOOKUP(B7898,'2.1.trackMPD'!$R$7:$R$29,'2.1.trackMPD'!$T$7:$T$29)</f>
        <v>5</v>
      </c>
      <c r="D7898">
        <v>1000</v>
      </c>
      <c r="E7898" t="s">
        <v>6396</v>
      </c>
      <c r="F7898" t="s">
        <v>110</v>
      </c>
      <c r="G7898" t="s">
        <v>124</v>
      </c>
      <c r="H7898" t="s">
        <v>6398</v>
      </c>
    </row>
    <row r="7899" spans="1:8" x14ac:dyDescent="0.2">
      <c r="A7899" t="s">
        <v>29</v>
      </c>
      <c r="B7899" t="s">
        <v>10</v>
      </c>
      <c r="C7899">
        <f>_xlfn.XLOOKUP(B7899,'2.1.trackMPD'!$R$7:$R$29,'2.1.trackMPD'!$T$7:$T$29)</f>
        <v>5</v>
      </c>
      <c r="D7899">
        <v>1000</v>
      </c>
      <c r="E7899" t="s">
        <v>6396</v>
      </c>
      <c r="F7899" t="s">
        <v>110</v>
      </c>
      <c r="G7899" t="s">
        <v>140</v>
      </c>
      <c r="H7899" t="s">
        <v>6398</v>
      </c>
    </row>
    <row r="7900" spans="1:8" x14ac:dyDescent="0.2">
      <c r="A7900" t="s">
        <v>29</v>
      </c>
      <c r="B7900" t="s">
        <v>10</v>
      </c>
      <c r="C7900">
        <f>_xlfn.XLOOKUP(B7900,'2.1.trackMPD'!$R$7:$R$29,'2.1.trackMPD'!$T$7:$T$29)</f>
        <v>5</v>
      </c>
      <c r="D7900">
        <v>1000</v>
      </c>
      <c r="E7900" t="s">
        <v>6396</v>
      </c>
      <c r="F7900" t="s">
        <v>111</v>
      </c>
      <c r="G7900" t="s">
        <v>124</v>
      </c>
      <c r="H7900" t="s">
        <v>6398</v>
      </c>
    </row>
    <row r="7901" spans="1:8" x14ac:dyDescent="0.2">
      <c r="A7901" t="s">
        <v>29</v>
      </c>
      <c r="B7901" t="s">
        <v>10</v>
      </c>
      <c r="C7901">
        <f>_xlfn.XLOOKUP(B7901,'2.1.trackMPD'!$R$7:$R$29,'2.1.trackMPD'!$T$7:$T$29)</f>
        <v>5</v>
      </c>
      <c r="D7901">
        <v>1000</v>
      </c>
      <c r="E7901" t="s">
        <v>6396</v>
      </c>
      <c r="F7901" t="s">
        <v>111</v>
      </c>
      <c r="G7901" t="s">
        <v>140</v>
      </c>
      <c r="H7901" t="s">
        <v>6398</v>
      </c>
    </row>
    <row r="7902" spans="1:8" x14ac:dyDescent="0.2">
      <c r="A7902" t="s">
        <v>29</v>
      </c>
      <c r="B7902" t="s">
        <v>10</v>
      </c>
      <c r="C7902">
        <f>_xlfn.XLOOKUP(B7902,'2.1.trackMPD'!$R$7:$R$29,'2.1.trackMPD'!$T$7:$T$29)</f>
        <v>5</v>
      </c>
      <c r="D7902">
        <v>1000</v>
      </c>
      <c r="E7902" t="s">
        <v>6396</v>
      </c>
      <c r="F7902" t="s">
        <v>110</v>
      </c>
      <c r="G7902" t="s">
        <v>124</v>
      </c>
      <c r="H7902" t="s">
        <v>6399</v>
      </c>
    </row>
    <row r="7903" spans="1:8" x14ac:dyDescent="0.2">
      <c r="A7903" t="s">
        <v>29</v>
      </c>
      <c r="B7903" t="s">
        <v>10</v>
      </c>
      <c r="C7903">
        <f>_xlfn.XLOOKUP(B7903,'2.1.trackMPD'!$R$7:$R$29,'2.1.trackMPD'!$T$7:$T$29)</f>
        <v>5</v>
      </c>
      <c r="D7903">
        <v>1000</v>
      </c>
      <c r="E7903" t="s">
        <v>6396</v>
      </c>
      <c r="F7903" t="s">
        <v>110</v>
      </c>
      <c r="G7903" t="s">
        <v>140</v>
      </c>
      <c r="H7903" t="s">
        <v>6399</v>
      </c>
    </row>
    <row r="7904" spans="1:8" x14ac:dyDescent="0.2">
      <c r="A7904" t="s">
        <v>29</v>
      </c>
      <c r="B7904" t="s">
        <v>10</v>
      </c>
      <c r="C7904">
        <f>_xlfn.XLOOKUP(B7904,'2.1.trackMPD'!$R$7:$R$29,'2.1.trackMPD'!$T$7:$T$29)</f>
        <v>5</v>
      </c>
      <c r="D7904">
        <v>5000</v>
      </c>
      <c r="E7904" t="s">
        <v>6396</v>
      </c>
      <c r="F7904" t="s">
        <v>110</v>
      </c>
      <c r="G7904" t="s">
        <v>124</v>
      </c>
      <c r="H7904" t="s">
        <v>6398</v>
      </c>
    </row>
    <row r="7905" spans="1:8" x14ac:dyDescent="0.2">
      <c r="A7905" t="s">
        <v>29</v>
      </c>
      <c r="B7905" t="s">
        <v>10</v>
      </c>
      <c r="C7905">
        <f>_xlfn.XLOOKUP(B7905,'2.1.trackMPD'!$R$7:$R$29,'2.1.trackMPD'!$T$7:$T$29)</f>
        <v>5</v>
      </c>
      <c r="D7905">
        <v>5000</v>
      </c>
      <c r="E7905" t="s">
        <v>6396</v>
      </c>
      <c r="F7905" t="s">
        <v>110</v>
      </c>
      <c r="G7905" t="s">
        <v>140</v>
      </c>
      <c r="H7905" t="s">
        <v>6398</v>
      </c>
    </row>
    <row r="7906" spans="1:8" x14ac:dyDescent="0.2">
      <c r="A7906" t="s">
        <v>29</v>
      </c>
      <c r="B7906" t="s">
        <v>10</v>
      </c>
      <c r="C7906">
        <f>_xlfn.XLOOKUP(B7906,'2.1.trackMPD'!$R$7:$R$29,'2.1.trackMPD'!$T$7:$T$29)</f>
        <v>5</v>
      </c>
      <c r="D7906">
        <v>5000</v>
      </c>
      <c r="E7906" t="s">
        <v>6396</v>
      </c>
      <c r="F7906" t="s">
        <v>111</v>
      </c>
      <c r="G7906" t="s">
        <v>124</v>
      </c>
      <c r="H7906" t="s">
        <v>6398</v>
      </c>
    </row>
    <row r="7907" spans="1:8" x14ac:dyDescent="0.2">
      <c r="A7907" t="s">
        <v>29</v>
      </c>
      <c r="B7907" t="s">
        <v>10</v>
      </c>
      <c r="C7907">
        <f>_xlfn.XLOOKUP(B7907,'2.1.trackMPD'!$R$7:$R$29,'2.1.trackMPD'!$T$7:$T$29)</f>
        <v>5</v>
      </c>
      <c r="D7907">
        <v>5000</v>
      </c>
      <c r="E7907" t="s">
        <v>6396</v>
      </c>
      <c r="F7907" t="s">
        <v>111</v>
      </c>
      <c r="G7907" t="s">
        <v>140</v>
      </c>
      <c r="H7907" t="s">
        <v>6398</v>
      </c>
    </row>
    <row r="7908" spans="1:8" x14ac:dyDescent="0.2">
      <c r="A7908" t="s">
        <v>29</v>
      </c>
      <c r="B7908" t="s">
        <v>10</v>
      </c>
      <c r="C7908">
        <f>_xlfn.XLOOKUP(B7908,'2.1.trackMPD'!$R$7:$R$29,'2.1.trackMPD'!$T$7:$T$29)</f>
        <v>5</v>
      </c>
      <c r="D7908">
        <v>5000</v>
      </c>
      <c r="E7908" t="s">
        <v>6396</v>
      </c>
      <c r="F7908" t="s">
        <v>110</v>
      </c>
      <c r="G7908" t="s">
        <v>124</v>
      </c>
      <c r="H7908" t="s">
        <v>6399</v>
      </c>
    </row>
    <row r="7909" spans="1:8" x14ac:dyDescent="0.2">
      <c r="A7909" t="s">
        <v>29</v>
      </c>
      <c r="B7909" t="s">
        <v>10</v>
      </c>
      <c r="C7909">
        <f>_xlfn.XLOOKUP(B7909,'2.1.trackMPD'!$R$7:$R$29,'2.1.trackMPD'!$T$7:$T$29)</f>
        <v>5</v>
      </c>
      <c r="D7909">
        <v>5000</v>
      </c>
      <c r="E7909" t="s">
        <v>6396</v>
      </c>
      <c r="F7909" t="s">
        <v>110</v>
      </c>
      <c r="G7909" t="s">
        <v>140</v>
      </c>
      <c r="H7909" t="s">
        <v>6399</v>
      </c>
    </row>
    <row r="7910" spans="1:8" x14ac:dyDescent="0.2">
      <c r="A7910" t="s">
        <v>29</v>
      </c>
      <c r="B7910" t="s">
        <v>10</v>
      </c>
      <c r="C7910">
        <f>_xlfn.XLOOKUP(B7910,'2.1.trackMPD'!$R$7:$R$29,'2.1.trackMPD'!$T$7:$T$29)</f>
        <v>5</v>
      </c>
      <c r="D7910">
        <v>1</v>
      </c>
      <c r="E7910" t="s">
        <v>6400</v>
      </c>
      <c r="F7910" t="s">
        <v>110</v>
      </c>
      <c r="G7910" t="s">
        <v>124</v>
      </c>
      <c r="H7910" t="s">
        <v>6398</v>
      </c>
    </row>
    <row r="7911" spans="1:8" x14ac:dyDescent="0.2">
      <c r="A7911" t="s">
        <v>29</v>
      </c>
      <c r="B7911" t="s">
        <v>10</v>
      </c>
      <c r="C7911">
        <f>_xlfn.XLOOKUP(B7911,'2.1.trackMPD'!$R$7:$R$29,'2.1.trackMPD'!$T$7:$T$29)</f>
        <v>5</v>
      </c>
      <c r="D7911">
        <v>1</v>
      </c>
      <c r="E7911" t="s">
        <v>6400</v>
      </c>
      <c r="F7911" t="s">
        <v>110</v>
      </c>
      <c r="G7911" t="s">
        <v>140</v>
      </c>
      <c r="H7911" t="s">
        <v>6398</v>
      </c>
    </row>
    <row r="7912" spans="1:8" x14ac:dyDescent="0.2">
      <c r="A7912" t="s">
        <v>29</v>
      </c>
      <c r="B7912" t="s">
        <v>10</v>
      </c>
      <c r="C7912">
        <f>_xlfn.XLOOKUP(B7912,'2.1.trackMPD'!$R$7:$R$29,'2.1.trackMPD'!$T$7:$T$29)</f>
        <v>5</v>
      </c>
      <c r="D7912">
        <v>1</v>
      </c>
      <c r="E7912" t="s">
        <v>6400</v>
      </c>
      <c r="F7912" t="s">
        <v>111</v>
      </c>
      <c r="G7912" t="s">
        <v>124</v>
      </c>
      <c r="H7912" t="s">
        <v>6398</v>
      </c>
    </row>
    <row r="7913" spans="1:8" x14ac:dyDescent="0.2">
      <c r="A7913" t="s">
        <v>29</v>
      </c>
      <c r="B7913" t="s">
        <v>10</v>
      </c>
      <c r="C7913">
        <f>_xlfn.XLOOKUP(B7913,'2.1.trackMPD'!$R$7:$R$29,'2.1.trackMPD'!$T$7:$T$29)</f>
        <v>5</v>
      </c>
      <c r="D7913">
        <v>1</v>
      </c>
      <c r="E7913" t="s">
        <v>6400</v>
      </c>
      <c r="F7913" t="s">
        <v>111</v>
      </c>
      <c r="G7913" t="s">
        <v>140</v>
      </c>
      <c r="H7913" t="s">
        <v>6398</v>
      </c>
    </row>
    <row r="7914" spans="1:8" x14ac:dyDescent="0.2">
      <c r="A7914" t="s">
        <v>29</v>
      </c>
      <c r="B7914" t="s">
        <v>10</v>
      </c>
      <c r="C7914">
        <f>_xlfn.XLOOKUP(B7914,'2.1.trackMPD'!$R$7:$R$29,'2.1.trackMPD'!$T$7:$T$29)</f>
        <v>5</v>
      </c>
      <c r="D7914">
        <v>1</v>
      </c>
      <c r="E7914" t="s">
        <v>6400</v>
      </c>
      <c r="F7914" t="s">
        <v>110</v>
      </c>
      <c r="G7914" t="s">
        <v>124</v>
      </c>
      <c r="H7914" t="s">
        <v>6399</v>
      </c>
    </row>
    <row r="7915" spans="1:8" x14ac:dyDescent="0.2">
      <c r="A7915" t="s">
        <v>29</v>
      </c>
      <c r="B7915" t="s">
        <v>10</v>
      </c>
      <c r="C7915">
        <f>_xlfn.XLOOKUP(B7915,'2.1.trackMPD'!$R$7:$R$29,'2.1.trackMPD'!$T$7:$T$29)</f>
        <v>5</v>
      </c>
      <c r="D7915">
        <v>1</v>
      </c>
      <c r="E7915" t="s">
        <v>6400</v>
      </c>
      <c r="F7915" t="s">
        <v>110</v>
      </c>
      <c r="G7915" t="s">
        <v>140</v>
      </c>
      <c r="H7915" t="s">
        <v>6399</v>
      </c>
    </row>
    <row r="7916" spans="1:8" x14ac:dyDescent="0.2">
      <c r="A7916" t="s">
        <v>29</v>
      </c>
      <c r="B7916" t="s">
        <v>10</v>
      </c>
      <c r="C7916">
        <f>_xlfn.XLOOKUP(B7916,'2.1.trackMPD'!$R$7:$R$29,'2.1.trackMPD'!$T$7:$T$29)</f>
        <v>5</v>
      </c>
      <c r="D7916">
        <v>10</v>
      </c>
      <c r="E7916" t="s">
        <v>6400</v>
      </c>
      <c r="F7916" t="s">
        <v>110</v>
      </c>
      <c r="G7916" t="s">
        <v>124</v>
      </c>
      <c r="H7916" t="s">
        <v>6398</v>
      </c>
    </row>
    <row r="7917" spans="1:8" x14ac:dyDescent="0.2">
      <c r="A7917" t="s">
        <v>29</v>
      </c>
      <c r="B7917" t="s">
        <v>10</v>
      </c>
      <c r="C7917">
        <f>_xlfn.XLOOKUP(B7917,'2.1.trackMPD'!$R$7:$R$29,'2.1.trackMPD'!$T$7:$T$29)</f>
        <v>5</v>
      </c>
      <c r="D7917">
        <v>10</v>
      </c>
      <c r="E7917" t="s">
        <v>6400</v>
      </c>
      <c r="F7917" t="s">
        <v>110</v>
      </c>
      <c r="G7917" t="s">
        <v>140</v>
      </c>
      <c r="H7917" t="s">
        <v>6398</v>
      </c>
    </row>
    <row r="7918" spans="1:8" x14ac:dyDescent="0.2">
      <c r="A7918" t="s">
        <v>29</v>
      </c>
      <c r="B7918" t="s">
        <v>10</v>
      </c>
      <c r="C7918">
        <f>_xlfn.XLOOKUP(B7918,'2.1.trackMPD'!$R$7:$R$29,'2.1.trackMPD'!$T$7:$T$29)</f>
        <v>5</v>
      </c>
      <c r="D7918">
        <v>10</v>
      </c>
      <c r="E7918" t="s">
        <v>6400</v>
      </c>
      <c r="F7918" t="s">
        <v>111</v>
      </c>
      <c r="G7918" t="s">
        <v>124</v>
      </c>
      <c r="H7918" t="s">
        <v>6398</v>
      </c>
    </row>
    <row r="7919" spans="1:8" x14ac:dyDescent="0.2">
      <c r="A7919" t="s">
        <v>29</v>
      </c>
      <c r="B7919" t="s">
        <v>10</v>
      </c>
      <c r="C7919">
        <f>_xlfn.XLOOKUP(B7919,'2.1.trackMPD'!$R$7:$R$29,'2.1.trackMPD'!$T$7:$T$29)</f>
        <v>5</v>
      </c>
      <c r="D7919">
        <v>10</v>
      </c>
      <c r="E7919" t="s">
        <v>6400</v>
      </c>
      <c r="F7919" t="s">
        <v>111</v>
      </c>
      <c r="G7919" t="s">
        <v>140</v>
      </c>
      <c r="H7919" t="s">
        <v>6398</v>
      </c>
    </row>
    <row r="7920" spans="1:8" x14ac:dyDescent="0.2">
      <c r="A7920" t="s">
        <v>29</v>
      </c>
      <c r="B7920" t="s">
        <v>10</v>
      </c>
      <c r="C7920">
        <f>_xlfn.XLOOKUP(B7920,'2.1.trackMPD'!$R$7:$R$29,'2.1.trackMPD'!$T$7:$T$29)</f>
        <v>5</v>
      </c>
      <c r="D7920">
        <v>10</v>
      </c>
      <c r="E7920" t="s">
        <v>6400</v>
      </c>
      <c r="F7920" t="s">
        <v>110</v>
      </c>
      <c r="G7920" t="s">
        <v>124</v>
      </c>
      <c r="H7920" t="s">
        <v>6399</v>
      </c>
    </row>
    <row r="7921" spans="1:8" x14ac:dyDescent="0.2">
      <c r="A7921" t="s">
        <v>29</v>
      </c>
      <c r="B7921" t="s">
        <v>10</v>
      </c>
      <c r="C7921">
        <f>_xlfn.XLOOKUP(B7921,'2.1.trackMPD'!$R$7:$R$29,'2.1.trackMPD'!$T$7:$T$29)</f>
        <v>5</v>
      </c>
      <c r="D7921">
        <v>10</v>
      </c>
      <c r="E7921" t="s">
        <v>6400</v>
      </c>
      <c r="F7921" t="s">
        <v>110</v>
      </c>
      <c r="G7921" t="s">
        <v>140</v>
      </c>
      <c r="H7921" t="s">
        <v>6399</v>
      </c>
    </row>
    <row r="7922" spans="1:8" x14ac:dyDescent="0.2">
      <c r="A7922" t="s">
        <v>29</v>
      </c>
      <c r="B7922" t="s">
        <v>10</v>
      </c>
      <c r="C7922">
        <f>_xlfn.XLOOKUP(B7922,'2.1.trackMPD'!$R$7:$R$29,'2.1.trackMPD'!$T$7:$T$29)</f>
        <v>5</v>
      </c>
      <c r="D7922">
        <v>100</v>
      </c>
      <c r="E7922" t="s">
        <v>6400</v>
      </c>
      <c r="F7922" t="s">
        <v>110</v>
      </c>
      <c r="G7922" t="s">
        <v>124</v>
      </c>
      <c r="H7922" t="s">
        <v>6398</v>
      </c>
    </row>
    <row r="7923" spans="1:8" x14ac:dyDescent="0.2">
      <c r="A7923" t="s">
        <v>29</v>
      </c>
      <c r="B7923" t="s">
        <v>10</v>
      </c>
      <c r="C7923">
        <f>_xlfn.XLOOKUP(B7923,'2.1.trackMPD'!$R$7:$R$29,'2.1.trackMPD'!$T$7:$T$29)</f>
        <v>5</v>
      </c>
      <c r="D7923">
        <v>100</v>
      </c>
      <c r="E7923" t="s">
        <v>6400</v>
      </c>
      <c r="F7923" t="s">
        <v>110</v>
      </c>
      <c r="G7923" t="s">
        <v>140</v>
      </c>
      <c r="H7923" t="s">
        <v>6398</v>
      </c>
    </row>
    <row r="7924" spans="1:8" x14ac:dyDescent="0.2">
      <c r="A7924" t="s">
        <v>29</v>
      </c>
      <c r="B7924" t="s">
        <v>10</v>
      </c>
      <c r="C7924">
        <f>_xlfn.XLOOKUP(B7924,'2.1.trackMPD'!$R$7:$R$29,'2.1.trackMPD'!$T$7:$T$29)</f>
        <v>5</v>
      </c>
      <c r="D7924">
        <v>100</v>
      </c>
      <c r="E7924" t="s">
        <v>6400</v>
      </c>
      <c r="F7924" t="s">
        <v>111</v>
      </c>
      <c r="G7924" t="s">
        <v>124</v>
      </c>
      <c r="H7924" t="s">
        <v>6398</v>
      </c>
    </row>
    <row r="7925" spans="1:8" x14ac:dyDescent="0.2">
      <c r="A7925" t="s">
        <v>29</v>
      </c>
      <c r="B7925" t="s">
        <v>10</v>
      </c>
      <c r="C7925">
        <f>_xlfn.XLOOKUP(B7925,'2.1.trackMPD'!$R$7:$R$29,'2.1.trackMPD'!$T$7:$T$29)</f>
        <v>5</v>
      </c>
      <c r="D7925">
        <v>100</v>
      </c>
      <c r="E7925" t="s">
        <v>6400</v>
      </c>
      <c r="F7925" t="s">
        <v>111</v>
      </c>
      <c r="G7925" t="s">
        <v>140</v>
      </c>
      <c r="H7925" t="s">
        <v>6398</v>
      </c>
    </row>
    <row r="7926" spans="1:8" x14ac:dyDescent="0.2">
      <c r="A7926" t="s">
        <v>29</v>
      </c>
      <c r="B7926" t="s">
        <v>10</v>
      </c>
      <c r="C7926">
        <f>_xlfn.XLOOKUP(B7926,'2.1.trackMPD'!$R$7:$R$29,'2.1.trackMPD'!$T$7:$T$29)</f>
        <v>5</v>
      </c>
      <c r="D7926">
        <v>100</v>
      </c>
      <c r="E7926" t="s">
        <v>6400</v>
      </c>
      <c r="F7926" t="s">
        <v>110</v>
      </c>
      <c r="G7926" t="s">
        <v>124</v>
      </c>
      <c r="H7926" t="s">
        <v>6399</v>
      </c>
    </row>
    <row r="7927" spans="1:8" x14ac:dyDescent="0.2">
      <c r="A7927" t="s">
        <v>29</v>
      </c>
      <c r="B7927" t="s">
        <v>10</v>
      </c>
      <c r="C7927">
        <f>_xlfn.XLOOKUP(B7927,'2.1.trackMPD'!$R$7:$R$29,'2.1.trackMPD'!$T$7:$T$29)</f>
        <v>5</v>
      </c>
      <c r="D7927">
        <v>100</v>
      </c>
      <c r="E7927" t="s">
        <v>6400</v>
      </c>
      <c r="F7927" t="s">
        <v>110</v>
      </c>
      <c r="G7927" t="s">
        <v>140</v>
      </c>
      <c r="H7927" t="s">
        <v>6399</v>
      </c>
    </row>
    <row r="7928" spans="1:8" x14ac:dyDescent="0.2">
      <c r="A7928" t="s">
        <v>29</v>
      </c>
      <c r="B7928" t="s">
        <v>10</v>
      </c>
      <c r="C7928">
        <f>_xlfn.XLOOKUP(B7928,'2.1.trackMPD'!$R$7:$R$29,'2.1.trackMPD'!$T$7:$T$29)</f>
        <v>5</v>
      </c>
      <c r="D7928">
        <v>1000</v>
      </c>
      <c r="E7928" t="s">
        <v>6400</v>
      </c>
      <c r="F7928" t="s">
        <v>110</v>
      </c>
      <c r="G7928" t="s">
        <v>124</v>
      </c>
      <c r="H7928" t="s">
        <v>6398</v>
      </c>
    </row>
    <row r="7929" spans="1:8" x14ac:dyDescent="0.2">
      <c r="A7929" t="s">
        <v>29</v>
      </c>
      <c r="B7929" t="s">
        <v>10</v>
      </c>
      <c r="C7929">
        <f>_xlfn.XLOOKUP(B7929,'2.1.trackMPD'!$R$7:$R$29,'2.1.trackMPD'!$T$7:$T$29)</f>
        <v>5</v>
      </c>
      <c r="D7929">
        <v>1000</v>
      </c>
      <c r="E7929" t="s">
        <v>6400</v>
      </c>
      <c r="F7929" t="s">
        <v>110</v>
      </c>
      <c r="G7929" t="s">
        <v>140</v>
      </c>
      <c r="H7929" t="s">
        <v>6398</v>
      </c>
    </row>
    <row r="7930" spans="1:8" x14ac:dyDescent="0.2">
      <c r="A7930" t="s">
        <v>29</v>
      </c>
      <c r="B7930" t="s">
        <v>10</v>
      </c>
      <c r="C7930">
        <f>_xlfn.XLOOKUP(B7930,'2.1.trackMPD'!$R$7:$R$29,'2.1.trackMPD'!$T$7:$T$29)</f>
        <v>5</v>
      </c>
      <c r="D7930">
        <v>1000</v>
      </c>
      <c r="E7930" t="s">
        <v>6400</v>
      </c>
      <c r="F7930" t="s">
        <v>111</v>
      </c>
      <c r="G7930" t="s">
        <v>124</v>
      </c>
      <c r="H7930" t="s">
        <v>6398</v>
      </c>
    </row>
    <row r="7931" spans="1:8" x14ac:dyDescent="0.2">
      <c r="A7931" t="s">
        <v>29</v>
      </c>
      <c r="B7931" t="s">
        <v>10</v>
      </c>
      <c r="C7931">
        <f>_xlfn.XLOOKUP(B7931,'2.1.trackMPD'!$R$7:$R$29,'2.1.trackMPD'!$T$7:$T$29)</f>
        <v>5</v>
      </c>
      <c r="D7931">
        <v>1000</v>
      </c>
      <c r="E7931" t="s">
        <v>6400</v>
      </c>
      <c r="F7931" t="s">
        <v>111</v>
      </c>
      <c r="G7931" t="s">
        <v>140</v>
      </c>
      <c r="H7931" t="s">
        <v>6398</v>
      </c>
    </row>
    <row r="7932" spans="1:8" x14ac:dyDescent="0.2">
      <c r="A7932" t="s">
        <v>29</v>
      </c>
      <c r="B7932" t="s">
        <v>10</v>
      </c>
      <c r="C7932">
        <f>_xlfn.XLOOKUP(B7932,'2.1.trackMPD'!$R$7:$R$29,'2.1.trackMPD'!$T$7:$T$29)</f>
        <v>5</v>
      </c>
      <c r="D7932">
        <v>1000</v>
      </c>
      <c r="E7932" t="s">
        <v>6400</v>
      </c>
      <c r="F7932" t="s">
        <v>110</v>
      </c>
      <c r="G7932" t="s">
        <v>124</v>
      </c>
      <c r="H7932" t="s">
        <v>6399</v>
      </c>
    </row>
    <row r="7933" spans="1:8" x14ac:dyDescent="0.2">
      <c r="A7933" t="s">
        <v>29</v>
      </c>
      <c r="B7933" t="s">
        <v>10</v>
      </c>
      <c r="C7933">
        <f>_xlfn.XLOOKUP(B7933,'2.1.trackMPD'!$R$7:$R$29,'2.1.trackMPD'!$T$7:$T$29)</f>
        <v>5</v>
      </c>
      <c r="D7933">
        <v>1000</v>
      </c>
      <c r="E7933" t="s">
        <v>6400</v>
      </c>
      <c r="F7933" t="s">
        <v>110</v>
      </c>
      <c r="G7933" t="s">
        <v>140</v>
      </c>
      <c r="H7933" t="s">
        <v>6399</v>
      </c>
    </row>
    <row r="7934" spans="1:8" x14ac:dyDescent="0.2">
      <c r="A7934" t="s">
        <v>29</v>
      </c>
      <c r="B7934" t="s">
        <v>10</v>
      </c>
      <c r="C7934">
        <f>_xlfn.XLOOKUP(B7934,'2.1.trackMPD'!$R$7:$R$29,'2.1.trackMPD'!$T$7:$T$29)</f>
        <v>5</v>
      </c>
      <c r="D7934">
        <v>5000</v>
      </c>
      <c r="E7934" t="s">
        <v>6400</v>
      </c>
      <c r="F7934" t="s">
        <v>110</v>
      </c>
      <c r="G7934" t="s">
        <v>124</v>
      </c>
      <c r="H7934" t="s">
        <v>6398</v>
      </c>
    </row>
    <row r="7935" spans="1:8" x14ac:dyDescent="0.2">
      <c r="A7935" t="s">
        <v>29</v>
      </c>
      <c r="B7935" t="s">
        <v>10</v>
      </c>
      <c r="C7935">
        <f>_xlfn.XLOOKUP(B7935,'2.1.trackMPD'!$R$7:$R$29,'2.1.trackMPD'!$T$7:$T$29)</f>
        <v>5</v>
      </c>
      <c r="D7935">
        <v>5000</v>
      </c>
      <c r="E7935" t="s">
        <v>6400</v>
      </c>
      <c r="F7935" t="s">
        <v>110</v>
      </c>
      <c r="G7935" t="s">
        <v>140</v>
      </c>
      <c r="H7935" t="s">
        <v>6398</v>
      </c>
    </row>
    <row r="7936" spans="1:8" x14ac:dyDescent="0.2">
      <c r="A7936" t="s">
        <v>29</v>
      </c>
      <c r="B7936" t="s">
        <v>10</v>
      </c>
      <c r="C7936">
        <f>_xlfn.XLOOKUP(B7936,'2.1.trackMPD'!$R$7:$R$29,'2.1.trackMPD'!$T$7:$T$29)</f>
        <v>5</v>
      </c>
      <c r="D7936">
        <v>5000</v>
      </c>
      <c r="E7936" t="s">
        <v>6400</v>
      </c>
      <c r="F7936" t="s">
        <v>111</v>
      </c>
      <c r="G7936" t="s">
        <v>124</v>
      </c>
      <c r="H7936" t="s">
        <v>6398</v>
      </c>
    </row>
    <row r="7937" spans="1:8" x14ac:dyDescent="0.2">
      <c r="A7937" t="s">
        <v>29</v>
      </c>
      <c r="B7937" t="s">
        <v>10</v>
      </c>
      <c r="C7937">
        <f>_xlfn.XLOOKUP(B7937,'2.1.trackMPD'!$R$7:$R$29,'2.1.trackMPD'!$T$7:$T$29)</f>
        <v>5</v>
      </c>
      <c r="D7937">
        <v>5000</v>
      </c>
      <c r="E7937" t="s">
        <v>6400</v>
      </c>
      <c r="F7937" t="s">
        <v>111</v>
      </c>
      <c r="G7937" t="s">
        <v>140</v>
      </c>
      <c r="H7937" t="s">
        <v>6398</v>
      </c>
    </row>
    <row r="7938" spans="1:8" x14ac:dyDescent="0.2">
      <c r="A7938" t="s">
        <v>29</v>
      </c>
      <c r="B7938" t="s">
        <v>10</v>
      </c>
      <c r="C7938">
        <f>_xlfn.XLOOKUP(B7938,'2.1.trackMPD'!$R$7:$R$29,'2.1.trackMPD'!$T$7:$T$29)</f>
        <v>5</v>
      </c>
      <c r="D7938">
        <v>5000</v>
      </c>
      <c r="E7938" t="s">
        <v>6400</v>
      </c>
      <c r="F7938" t="s">
        <v>110</v>
      </c>
      <c r="G7938" t="s">
        <v>124</v>
      </c>
      <c r="H7938" t="s">
        <v>6399</v>
      </c>
    </row>
    <row r="7939" spans="1:8" x14ac:dyDescent="0.2">
      <c r="A7939" t="s">
        <v>29</v>
      </c>
      <c r="B7939" t="s">
        <v>10</v>
      </c>
      <c r="C7939">
        <f>_xlfn.XLOOKUP(B7939,'2.1.trackMPD'!$R$7:$R$29,'2.1.trackMPD'!$T$7:$T$29)</f>
        <v>5</v>
      </c>
      <c r="D7939">
        <v>5000</v>
      </c>
      <c r="E7939" t="s">
        <v>6400</v>
      </c>
      <c r="F7939" t="s">
        <v>110</v>
      </c>
      <c r="G7939" t="s">
        <v>140</v>
      </c>
      <c r="H7939" t="s">
        <v>6399</v>
      </c>
    </row>
    <row r="7940" spans="1:8" x14ac:dyDescent="0.2">
      <c r="A7940" t="s">
        <v>29</v>
      </c>
      <c r="B7940" t="s">
        <v>10</v>
      </c>
      <c r="C7940">
        <f>_xlfn.XLOOKUP(B7940,'2.1.trackMPD'!$R$7:$R$29,'2.1.trackMPD'!$T$7:$T$29)</f>
        <v>5</v>
      </c>
      <c r="D7940">
        <v>1</v>
      </c>
      <c r="E7940" t="s">
        <v>6401</v>
      </c>
      <c r="F7940" t="s">
        <v>110</v>
      </c>
      <c r="G7940" t="s">
        <v>124</v>
      </c>
      <c r="H7940" t="s">
        <v>6398</v>
      </c>
    </row>
    <row r="7941" spans="1:8" x14ac:dyDescent="0.2">
      <c r="A7941" t="s">
        <v>29</v>
      </c>
      <c r="B7941" t="s">
        <v>10</v>
      </c>
      <c r="C7941">
        <f>_xlfn.XLOOKUP(B7941,'2.1.trackMPD'!$R$7:$R$29,'2.1.trackMPD'!$T$7:$T$29)</f>
        <v>5</v>
      </c>
      <c r="D7941">
        <v>1</v>
      </c>
      <c r="E7941" t="s">
        <v>6401</v>
      </c>
      <c r="F7941" t="s">
        <v>110</v>
      </c>
      <c r="G7941" t="s">
        <v>140</v>
      </c>
      <c r="H7941" t="s">
        <v>6398</v>
      </c>
    </row>
    <row r="7942" spans="1:8" x14ac:dyDescent="0.2">
      <c r="A7942" t="s">
        <v>29</v>
      </c>
      <c r="B7942" t="s">
        <v>10</v>
      </c>
      <c r="C7942">
        <f>_xlfn.XLOOKUP(B7942,'2.1.trackMPD'!$R$7:$R$29,'2.1.trackMPD'!$T$7:$T$29)</f>
        <v>5</v>
      </c>
      <c r="D7942">
        <v>1</v>
      </c>
      <c r="E7942" t="s">
        <v>6401</v>
      </c>
      <c r="F7942" t="s">
        <v>111</v>
      </c>
      <c r="G7942" t="s">
        <v>124</v>
      </c>
      <c r="H7942" t="s">
        <v>6398</v>
      </c>
    </row>
    <row r="7943" spans="1:8" x14ac:dyDescent="0.2">
      <c r="A7943" t="s">
        <v>29</v>
      </c>
      <c r="B7943" t="s">
        <v>10</v>
      </c>
      <c r="C7943">
        <f>_xlfn.XLOOKUP(B7943,'2.1.trackMPD'!$R$7:$R$29,'2.1.trackMPD'!$T$7:$T$29)</f>
        <v>5</v>
      </c>
      <c r="D7943">
        <v>1</v>
      </c>
      <c r="E7943" t="s">
        <v>6401</v>
      </c>
      <c r="F7943" t="s">
        <v>111</v>
      </c>
      <c r="G7943" t="s">
        <v>140</v>
      </c>
      <c r="H7943" t="s">
        <v>6398</v>
      </c>
    </row>
    <row r="7944" spans="1:8" x14ac:dyDescent="0.2">
      <c r="A7944" t="s">
        <v>29</v>
      </c>
      <c r="B7944" t="s">
        <v>10</v>
      </c>
      <c r="C7944">
        <f>_xlfn.XLOOKUP(B7944,'2.1.trackMPD'!$R$7:$R$29,'2.1.trackMPD'!$T$7:$T$29)</f>
        <v>5</v>
      </c>
      <c r="D7944">
        <v>1</v>
      </c>
      <c r="E7944" t="s">
        <v>6401</v>
      </c>
      <c r="F7944" t="s">
        <v>110</v>
      </c>
      <c r="G7944" t="s">
        <v>124</v>
      </c>
      <c r="H7944" t="s">
        <v>6399</v>
      </c>
    </row>
    <row r="7945" spans="1:8" x14ac:dyDescent="0.2">
      <c r="A7945" t="s">
        <v>29</v>
      </c>
      <c r="B7945" t="s">
        <v>10</v>
      </c>
      <c r="C7945">
        <f>_xlfn.XLOOKUP(B7945,'2.1.trackMPD'!$R$7:$R$29,'2.1.trackMPD'!$T$7:$T$29)</f>
        <v>5</v>
      </c>
      <c r="D7945">
        <v>1</v>
      </c>
      <c r="E7945" t="s">
        <v>6401</v>
      </c>
      <c r="F7945" t="s">
        <v>110</v>
      </c>
      <c r="G7945" t="s">
        <v>140</v>
      </c>
      <c r="H7945" t="s">
        <v>6399</v>
      </c>
    </row>
    <row r="7946" spans="1:8" x14ac:dyDescent="0.2">
      <c r="A7946" t="s">
        <v>29</v>
      </c>
      <c r="B7946" t="s">
        <v>10</v>
      </c>
      <c r="C7946">
        <f>_xlfn.XLOOKUP(B7946,'2.1.trackMPD'!$R$7:$R$29,'2.1.trackMPD'!$T$7:$T$29)</f>
        <v>5</v>
      </c>
      <c r="D7946">
        <v>10</v>
      </c>
      <c r="E7946" t="s">
        <v>6401</v>
      </c>
      <c r="F7946" t="s">
        <v>110</v>
      </c>
      <c r="G7946" t="s">
        <v>124</v>
      </c>
      <c r="H7946" t="s">
        <v>6398</v>
      </c>
    </row>
    <row r="7947" spans="1:8" x14ac:dyDescent="0.2">
      <c r="A7947" t="s">
        <v>29</v>
      </c>
      <c r="B7947" t="s">
        <v>10</v>
      </c>
      <c r="C7947">
        <f>_xlfn.XLOOKUP(B7947,'2.1.trackMPD'!$R$7:$R$29,'2.1.trackMPD'!$T$7:$T$29)</f>
        <v>5</v>
      </c>
      <c r="D7947">
        <v>10</v>
      </c>
      <c r="E7947" t="s">
        <v>6401</v>
      </c>
      <c r="F7947" t="s">
        <v>110</v>
      </c>
      <c r="G7947" t="s">
        <v>140</v>
      </c>
      <c r="H7947" t="s">
        <v>6398</v>
      </c>
    </row>
    <row r="7948" spans="1:8" x14ac:dyDescent="0.2">
      <c r="A7948" t="s">
        <v>29</v>
      </c>
      <c r="B7948" t="s">
        <v>10</v>
      </c>
      <c r="C7948">
        <f>_xlfn.XLOOKUP(B7948,'2.1.trackMPD'!$R$7:$R$29,'2.1.trackMPD'!$T$7:$T$29)</f>
        <v>5</v>
      </c>
      <c r="D7948">
        <v>10</v>
      </c>
      <c r="E7948" t="s">
        <v>6401</v>
      </c>
      <c r="F7948" t="s">
        <v>111</v>
      </c>
      <c r="G7948" t="s">
        <v>124</v>
      </c>
      <c r="H7948" t="s">
        <v>6398</v>
      </c>
    </row>
    <row r="7949" spans="1:8" x14ac:dyDescent="0.2">
      <c r="A7949" t="s">
        <v>29</v>
      </c>
      <c r="B7949" t="s">
        <v>10</v>
      </c>
      <c r="C7949">
        <f>_xlfn.XLOOKUP(B7949,'2.1.trackMPD'!$R$7:$R$29,'2.1.trackMPD'!$T$7:$T$29)</f>
        <v>5</v>
      </c>
      <c r="D7949">
        <v>10</v>
      </c>
      <c r="E7949" t="s">
        <v>6401</v>
      </c>
      <c r="F7949" t="s">
        <v>111</v>
      </c>
      <c r="G7949" t="s">
        <v>140</v>
      </c>
      <c r="H7949" t="s">
        <v>6398</v>
      </c>
    </row>
    <row r="7950" spans="1:8" x14ac:dyDescent="0.2">
      <c r="A7950" t="s">
        <v>29</v>
      </c>
      <c r="B7950" t="s">
        <v>10</v>
      </c>
      <c r="C7950">
        <f>_xlfn.XLOOKUP(B7950,'2.1.trackMPD'!$R$7:$R$29,'2.1.trackMPD'!$T$7:$T$29)</f>
        <v>5</v>
      </c>
      <c r="D7950">
        <v>10</v>
      </c>
      <c r="E7950" t="s">
        <v>6401</v>
      </c>
      <c r="F7950" t="s">
        <v>110</v>
      </c>
      <c r="G7950" t="s">
        <v>124</v>
      </c>
      <c r="H7950" t="s">
        <v>6399</v>
      </c>
    </row>
    <row r="7951" spans="1:8" x14ac:dyDescent="0.2">
      <c r="A7951" t="s">
        <v>29</v>
      </c>
      <c r="B7951" t="s">
        <v>10</v>
      </c>
      <c r="C7951">
        <f>_xlfn.XLOOKUP(B7951,'2.1.trackMPD'!$R$7:$R$29,'2.1.trackMPD'!$T$7:$T$29)</f>
        <v>5</v>
      </c>
      <c r="D7951">
        <v>10</v>
      </c>
      <c r="E7951" t="s">
        <v>6401</v>
      </c>
      <c r="F7951" t="s">
        <v>110</v>
      </c>
      <c r="G7951" t="s">
        <v>140</v>
      </c>
      <c r="H7951" t="s">
        <v>6399</v>
      </c>
    </row>
    <row r="7952" spans="1:8" x14ac:dyDescent="0.2">
      <c r="A7952" t="s">
        <v>29</v>
      </c>
      <c r="B7952" t="s">
        <v>10</v>
      </c>
      <c r="C7952">
        <f>_xlfn.XLOOKUP(B7952,'2.1.trackMPD'!$R$7:$R$29,'2.1.trackMPD'!$T$7:$T$29)</f>
        <v>5</v>
      </c>
      <c r="D7952">
        <v>100</v>
      </c>
      <c r="E7952" t="s">
        <v>6401</v>
      </c>
      <c r="F7952" t="s">
        <v>110</v>
      </c>
      <c r="G7952" t="s">
        <v>124</v>
      </c>
      <c r="H7952" t="s">
        <v>6398</v>
      </c>
    </row>
    <row r="7953" spans="1:8" x14ac:dyDescent="0.2">
      <c r="A7953" t="s">
        <v>29</v>
      </c>
      <c r="B7953" t="s">
        <v>10</v>
      </c>
      <c r="C7953">
        <f>_xlfn.XLOOKUP(B7953,'2.1.trackMPD'!$R$7:$R$29,'2.1.trackMPD'!$T$7:$T$29)</f>
        <v>5</v>
      </c>
      <c r="D7953">
        <v>100</v>
      </c>
      <c r="E7953" t="s">
        <v>6401</v>
      </c>
      <c r="F7953" t="s">
        <v>110</v>
      </c>
      <c r="G7953" t="s">
        <v>140</v>
      </c>
      <c r="H7953" t="s">
        <v>6398</v>
      </c>
    </row>
    <row r="7954" spans="1:8" x14ac:dyDescent="0.2">
      <c r="A7954" t="s">
        <v>29</v>
      </c>
      <c r="B7954" t="s">
        <v>10</v>
      </c>
      <c r="C7954">
        <f>_xlfn.XLOOKUP(B7954,'2.1.trackMPD'!$R$7:$R$29,'2.1.trackMPD'!$T$7:$T$29)</f>
        <v>5</v>
      </c>
      <c r="D7954">
        <v>100</v>
      </c>
      <c r="E7954" t="s">
        <v>6401</v>
      </c>
      <c r="F7954" t="s">
        <v>111</v>
      </c>
      <c r="G7954" t="s">
        <v>124</v>
      </c>
      <c r="H7954" t="s">
        <v>6398</v>
      </c>
    </row>
    <row r="7955" spans="1:8" x14ac:dyDescent="0.2">
      <c r="A7955" t="s">
        <v>29</v>
      </c>
      <c r="B7955" t="s">
        <v>10</v>
      </c>
      <c r="C7955">
        <f>_xlfn.XLOOKUP(B7955,'2.1.trackMPD'!$R$7:$R$29,'2.1.trackMPD'!$T$7:$T$29)</f>
        <v>5</v>
      </c>
      <c r="D7955">
        <v>100</v>
      </c>
      <c r="E7955" t="s">
        <v>6401</v>
      </c>
      <c r="F7955" t="s">
        <v>111</v>
      </c>
      <c r="G7955" t="s">
        <v>140</v>
      </c>
      <c r="H7955" t="s">
        <v>6398</v>
      </c>
    </row>
    <row r="7956" spans="1:8" x14ac:dyDescent="0.2">
      <c r="A7956" t="s">
        <v>29</v>
      </c>
      <c r="B7956" t="s">
        <v>10</v>
      </c>
      <c r="C7956">
        <f>_xlfn.XLOOKUP(B7956,'2.1.trackMPD'!$R$7:$R$29,'2.1.trackMPD'!$T$7:$T$29)</f>
        <v>5</v>
      </c>
      <c r="D7956">
        <v>100</v>
      </c>
      <c r="E7956" t="s">
        <v>6401</v>
      </c>
      <c r="F7956" t="s">
        <v>110</v>
      </c>
      <c r="G7956" t="s">
        <v>124</v>
      </c>
      <c r="H7956" t="s">
        <v>6399</v>
      </c>
    </row>
    <row r="7957" spans="1:8" x14ac:dyDescent="0.2">
      <c r="A7957" t="s">
        <v>29</v>
      </c>
      <c r="B7957" t="s">
        <v>10</v>
      </c>
      <c r="C7957">
        <f>_xlfn.XLOOKUP(B7957,'2.1.trackMPD'!$R$7:$R$29,'2.1.trackMPD'!$T$7:$T$29)</f>
        <v>5</v>
      </c>
      <c r="D7957">
        <v>100</v>
      </c>
      <c r="E7957" t="s">
        <v>6401</v>
      </c>
      <c r="F7957" t="s">
        <v>110</v>
      </c>
      <c r="G7957" t="s">
        <v>140</v>
      </c>
      <c r="H7957" t="s">
        <v>6399</v>
      </c>
    </row>
    <row r="7958" spans="1:8" x14ac:dyDescent="0.2">
      <c r="A7958" t="s">
        <v>29</v>
      </c>
      <c r="B7958" t="s">
        <v>6</v>
      </c>
      <c r="C7958">
        <f>_xlfn.XLOOKUP(B7958,'2.1.trackMPD'!$R$7:$R$29,'2.1.trackMPD'!$T$7:$T$29)</f>
        <v>6</v>
      </c>
      <c r="D7958">
        <v>1</v>
      </c>
      <c r="E7958" t="s">
        <v>6396</v>
      </c>
      <c r="F7958" t="s">
        <v>110</v>
      </c>
      <c r="G7958" t="s">
        <v>124</v>
      </c>
      <c r="H7958" t="s">
        <v>6398</v>
      </c>
    </row>
    <row r="7959" spans="1:8" x14ac:dyDescent="0.2">
      <c r="A7959" t="s">
        <v>29</v>
      </c>
      <c r="B7959" t="s">
        <v>6</v>
      </c>
      <c r="C7959">
        <f>_xlfn.XLOOKUP(B7959,'2.1.trackMPD'!$R$7:$R$29,'2.1.trackMPD'!$T$7:$T$29)</f>
        <v>6</v>
      </c>
      <c r="D7959">
        <v>1</v>
      </c>
      <c r="E7959" t="s">
        <v>6396</v>
      </c>
      <c r="F7959" t="s">
        <v>110</v>
      </c>
      <c r="G7959" t="s">
        <v>140</v>
      </c>
      <c r="H7959" t="s">
        <v>6398</v>
      </c>
    </row>
    <row r="7960" spans="1:8" x14ac:dyDescent="0.2">
      <c r="A7960" t="s">
        <v>29</v>
      </c>
      <c r="B7960" t="s">
        <v>6</v>
      </c>
      <c r="C7960">
        <f>_xlfn.XLOOKUP(B7960,'2.1.trackMPD'!$R$7:$R$29,'2.1.trackMPD'!$T$7:$T$29)</f>
        <v>6</v>
      </c>
      <c r="D7960">
        <v>1</v>
      </c>
      <c r="E7960" t="s">
        <v>6396</v>
      </c>
      <c r="F7960" t="s">
        <v>111</v>
      </c>
      <c r="G7960" t="s">
        <v>124</v>
      </c>
      <c r="H7960" t="s">
        <v>6398</v>
      </c>
    </row>
    <row r="7961" spans="1:8" x14ac:dyDescent="0.2">
      <c r="A7961" t="s">
        <v>29</v>
      </c>
      <c r="B7961" t="s">
        <v>6</v>
      </c>
      <c r="C7961">
        <f>_xlfn.XLOOKUP(B7961,'2.1.trackMPD'!$R$7:$R$29,'2.1.trackMPD'!$T$7:$T$29)</f>
        <v>6</v>
      </c>
      <c r="D7961">
        <v>1</v>
      </c>
      <c r="E7961" t="s">
        <v>6396</v>
      </c>
      <c r="F7961" t="s">
        <v>111</v>
      </c>
      <c r="G7961" t="s">
        <v>140</v>
      </c>
      <c r="H7961" t="s">
        <v>6398</v>
      </c>
    </row>
    <row r="7962" spans="1:8" x14ac:dyDescent="0.2">
      <c r="A7962" t="s">
        <v>29</v>
      </c>
      <c r="B7962" t="s">
        <v>6</v>
      </c>
      <c r="C7962">
        <f>_xlfn.XLOOKUP(B7962,'2.1.trackMPD'!$R$7:$R$29,'2.1.trackMPD'!$T$7:$T$29)</f>
        <v>6</v>
      </c>
      <c r="D7962">
        <v>1</v>
      </c>
      <c r="E7962" t="s">
        <v>6396</v>
      </c>
      <c r="F7962" t="s">
        <v>110</v>
      </c>
      <c r="G7962" t="s">
        <v>124</v>
      </c>
      <c r="H7962" t="s">
        <v>6399</v>
      </c>
    </row>
    <row r="7963" spans="1:8" x14ac:dyDescent="0.2">
      <c r="A7963" t="s">
        <v>29</v>
      </c>
      <c r="B7963" t="s">
        <v>6</v>
      </c>
      <c r="C7963">
        <f>_xlfn.XLOOKUP(B7963,'2.1.trackMPD'!$R$7:$R$29,'2.1.trackMPD'!$T$7:$T$29)</f>
        <v>6</v>
      </c>
      <c r="D7963">
        <v>1</v>
      </c>
      <c r="E7963" t="s">
        <v>6396</v>
      </c>
      <c r="F7963" t="s">
        <v>110</v>
      </c>
      <c r="G7963" t="s">
        <v>140</v>
      </c>
      <c r="H7963" t="s">
        <v>6399</v>
      </c>
    </row>
    <row r="7964" spans="1:8" x14ac:dyDescent="0.2">
      <c r="A7964" t="s">
        <v>29</v>
      </c>
      <c r="B7964" t="s">
        <v>6</v>
      </c>
      <c r="C7964">
        <f>_xlfn.XLOOKUP(B7964,'2.1.trackMPD'!$R$7:$R$29,'2.1.trackMPD'!$T$7:$T$29)</f>
        <v>6</v>
      </c>
      <c r="D7964">
        <v>10</v>
      </c>
      <c r="E7964" t="s">
        <v>6396</v>
      </c>
      <c r="F7964" t="s">
        <v>110</v>
      </c>
      <c r="G7964" t="s">
        <v>124</v>
      </c>
      <c r="H7964" t="s">
        <v>6398</v>
      </c>
    </row>
    <row r="7965" spans="1:8" x14ac:dyDescent="0.2">
      <c r="A7965" t="s">
        <v>29</v>
      </c>
      <c r="B7965" t="s">
        <v>6</v>
      </c>
      <c r="C7965">
        <f>_xlfn.XLOOKUP(B7965,'2.1.trackMPD'!$R$7:$R$29,'2.1.trackMPD'!$T$7:$T$29)</f>
        <v>6</v>
      </c>
      <c r="D7965">
        <v>10</v>
      </c>
      <c r="E7965" t="s">
        <v>6396</v>
      </c>
      <c r="F7965" t="s">
        <v>110</v>
      </c>
      <c r="G7965" t="s">
        <v>140</v>
      </c>
      <c r="H7965" t="s">
        <v>6398</v>
      </c>
    </row>
    <row r="7966" spans="1:8" x14ac:dyDescent="0.2">
      <c r="A7966" t="s">
        <v>29</v>
      </c>
      <c r="B7966" t="s">
        <v>6</v>
      </c>
      <c r="C7966">
        <f>_xlfn.XLOOKUP(B7966,'2.1.trackMPD'!$R$7:$R$29,'2.1.trackMPD'!$T$7:$T$29)</f>
        <v>6</v>
      </c>
      <c r="D7966">
        <v>10</v>
      </c>
      <c r="E7966" t="s">
        <v>6396</v>
      </c>
      <c r="F7966" t="s">
        <v>111</v>
      </c>
      <c r="G7966" t="s">
        <v>124</v>
      </c>
      <c r="H7966" t="s">
        <v>6398</v>
      </c>
    </row>
    <row r="7967" spans="1:8" x14ac:dyDescent="0.2">
      <c r="A7967" t="s">
        <v>29</v>
      </c>
      <c r="B7967" t="s">
        <v>6</v>
      </c>
      <c r="C7967">
        <f>_xlfn.XLOOKUP(B7967,'2.1.trackMPD'!$R$7:$R$29,'2.1.trackMPD'!$T$7:$T$29)</f>
        <v>6</v>
      </c>
      <c r="D7967">
        <v>10</v>
      </c>
      <c r="E7967" t="s">
        <v>6396</v>
      </c>
      <c r="F7967" t="s">
        <v>111</v>
      </c>
      <c r="G7967" t="s">
        <v>140</v>
      </c>
      <c r="H7967" t="s">
        <v>6398</v>
      </c>
    </row>
    <row r="7968" spans="1:8" x14ac:dyDescent="0.2">
      <c r="A7968" t="s">
        <v>29</v>
      </c>
      <c r="B7968" t="s">
        <v>6</v>
      </c>
      <c r="C7968">
        <f>_xlfn.XLOOKUP(B7968,'2.1.trackMPD'!$R$7:$R$29,'2.1.trackMPD'!$T$7:$T$29)</f>
        <v>6</v>
      </c>
      <c r="D7968">
        <v>10</v>
      </c>
      <c r="E7968" t="s">
        <v>6396</v>
      </c>
      <c r="F7968" t="s">
        <v>110</v>
      </c>
      <c r="G7968" t="s">
        <v>124</v>
      </c>
      <c r="H7968" t="s">
        <v>6399</v>
      </c>
    </row>
    <row r="7969" spans="1:8" x14ac:dyDescent="0.2">
      <c r="A7969" t="s">
        <v>29</v>
      </c>
      <c r="B7969" t="s">
        <v>6</v>
      </c>
      <c r="C7969">
        <f>_xlfn.XLOOKUP(B7969,'2.1.trackMPD'!$R$7:$R$29,'2.1.trackMPD'!$T$7:$T$29)</f>
        <v>6</v>
      </c>
      <c r="D7969">
        <v>10</v>
      </c>
      <c r="E7969" t="s">
        <v>6396</v>
      </c>
      <c r="F7969" t="s">
        <v>110</v>
      </c>
      <c r="G7969" t="s">
        <v>140</v>
      </c>
      <c r="H7969" t="s">
        <v>6399</v>
      </c>
    </row>
    <row r="7970" spans="1:8" x14ac:dyDescent="0.2">
      <c r="A7970" t="s">
        <v>29</v>
      </c>
      <c r="B7970" t="s">
        <v>6</v>
      </c>
      <c r="C7970">
        <f>_xlfn.XLOOKUP(B7970,'2.1.trackMPD'!$R$7:$R$29,'2.1.trackMPD'!$T$7:$T$29)</f>
        <v>6</v>
      </c>
      <c r="D7970">
        <v>100</v>
      </c>
      <c r="E7970" t="s">
        <v>6396</v>
      </c>
      <c r="F7970" t="s">
        <v>110</v>
      </c>
      <c r="G7970" t="s">
        <v>124</v>
      </c>
      <c r="H7970" t="s">
        <v>6398</v>
      </c>
    </row>
    <row r="7971" spans="1:8" x14ac:dyDescent="0.2">
      <c r="A7971" t="s">
        <v>29</v>
      </c>
      <c r="B7971" t="s">
        <v>6</v>
      </c>
      <c r="C7971">
        <f>_xlfn.XLOOKUP(B7971,'2.1.trackMPD'!$R$7:$R$29,'2.1.trackMPD'!$T$7:$T$29)</f>
        <v>6</v>
      </c>
      <c r="D7971">
        <v>100</v>
      </c>
      <c r="E7971" t="s">
        <v>6396</v>
      </c>
      <c r="F7971" t="s">
        <v>110</v>
      </c>
      <c r="G7971" t="s">
        <v>140</v>
      </c>
      <c r="H7971" t="s">
        <v>6398</v>
      </c>
    </row>
    <row r="7972" spans="1:8" x14ac:dyDescent="0.2">
      <c r="A7972" t="s">
        <v>29</v>
      </c>
      <c r="B7972" t="s">
        <v>6</v>
      </c>
      <c r="C7972">
        <f>_xlfn.XLOOKUP(B7972,'2.1.trackMPD'!$R$7:$R$29,'2.1.trackMPD'!$T$7:$T$29)</f>
        <v>6</v>
      </c>
      <c r="D7972">
        <v>100</v>
      </c>
      <c r="E7972" t="s">
        <v>6396</v>
      </c>
      <c r="F7972" t="s">
        <v>111</v>
      </c>
      <c r="G7972" t="s">
        <v>124</v>
      </c>
      <c r="H7972" t="s">
        <v>6398</v>
      </c>
    </row>
    <row r="7973" spans="1:8" x14ac:dyDescent="0.2">
      <c r="A7973" t="s">
        <v>29</v>
      </c>
      <c r="B7973" t="s">
        <v>6</v>
      </c>
      <c r="C7973">
        <f>_xlfn.XLOOKUP(B7973,'2.1.trackMPD'!$R$7:$R$29,'2.1.trackMPD'!$T$7:$T$29)</f>
        <v>6</v>
      </c>
      <c r="D7973">
        <v>100</v>
      </c>
      <c r="E7973" t="s">
        <v>6396</v>
      </c>
      <c r="F7973" t="s">
        <v>111</v>
      </c>
      <c r="G7973" t="s">
        <v>140</v>
      </c>
      <c r="H7973" t="s">
        <v>6398</v>
      </c>
    </row>
    <row r="7974" spans="1:8" x14ac:dyDescent="0.2">
      <c r="A7974" t="s">
        <v>29</v>
      </c>
      <c r="B7974" t="s">
        <v>6</v>
      </c>
      <c r="C7974">
        <f>_xlfn.XLOOKUP(B7974,'2.1.trackMPD'!$R$7:$R$29,'2.1.trackMPD'!$T$7:$T$29)</f>
        <v>6</v>
      </c>
      <c r="D7974">
        <v>100</v>
      </c>
      <c r="E7974" t="s">
        <v>6396</v>
      </c>
      <c r="F7974" t="s">
        <v>110</v>
      </c>
      <c r="G7974" t="s">
        <v>124</v>
      </c>
      <c r="H7974" t="s">
        <v>6399</v>
      </c>
    </row>
    <row r="7975" spans="1:8" x14ac:dyDescent="0.2">
      <c r="A7975" t="s">
        <v>29</v>
      </c>
      <c r="B7975" t="s">
        <v>6</v>
      </c>
      <c r="C7975">
        <f>_xlfn.XLOOKUP(B7975,'2.1.trackMPD'!$R$7:$R$29,'2.1.trackMPD'!$T$7:$T$29)</f>
        <v>6</v>
      </c>
      <c r="D7975">
        <v>100</v>
      </c>
      <c r="E7975" t="s">
        <v>6396</v>
      </c>
      <c r="F7975" t="s">
        <v>110</v>
      </c>
      <c r="G7975" t="s">
        <v>140</v>
      </c>
      <c r="H7975" t="s">
        <v>6399</v>
      </c>
    </row>
    <row r="7976" spans="1:8" x14ac:dyDescent="0.2">
      <c r="A7976" t="s">
        <v>29</v>
      </c>
      <c r="B7976" t="s">
        <v>6</v>
      </c>
      <c r="C7976">
        <f>_xlfn.XLOOKUP(B7976,'2.1.trackMPD'!$R$7:$R$29,'2.1.trackMPD'!$T$7:$T$29)</f>
        <v>6</v>
      </c>
      <c r="D7976">
        <v>1000</v>
      </c>
      <c r="E7976" t="s">
        <v>6396</v>
      </c>
      <c r="F7976" t="s">
        <v>110</v>
      </c>
      <c r="G7976" t="s">
        <v>124</v>
      </c>
      <c r="H7976" t="s">
        <v>6398</v>
      </c>
    </row>
    <row r="7977" spans="1:8" x14ac:dyDescent="0.2">
      <c r="A7977" t="s">
        <v>29</v>
      </c>
      <c r="B7977" t="s">
        <v>6</v>
      </c>
      <c r="C7977">
        <f>_xlfn.XLOOKUP(B7977,'2.1.trackMPD'!$R$7:$R$29,'2.1.trackMPD'!$T$7:$T$29)</f>
        <v>6</v>
      </c>
      <c r="D7977">
        <v>1000</v>
      </c>
      <c r="E7977" t="s">
        <v>6396</v>
      </c>
      <c r="F7977" t="s">
        <v>110</v>
      </c>
      <c r="G7977" t="s">
        <v>140</v>
      </c>
      <c r="H7977" t="s">
        <v>6398</v>
      </c>
    </row>
    <row r="7978" spans="1:8" x14ac:dyDescent="0.2">
      <c r="A7978" t="s">
        <v>29</v>
      </c>
      <c r="B7978" t="s">
        <v>6</v>
      </c>
      <c r="C7978">
        <f>_xlfn.XLOOKUP(B7978,'2.1.trackMPD'!$R$7:$R$29,'2.1.trackMPD'!$T$7:$T$29)</f>
        <v>6</v>
      </c>
      <c r="D7978">
        <v>1000</v>
      </c>
      <c r="E7978" t="s">
        <v>6396</v>
      </c>
      <c r="F7978" t="s">
        <v>111</v>
      </c>
      <c r="G7978" t="s">
        <v>124</v>
      </c>
      <c r="H7978" t="s">
        <v>6398</v>
      </c>
    </row>
    <row r="7979" spans="1:8" x14ac:dyDescent="0.2">
      <c r="A7979" t="s">
        <v>29</v>
      </c>
      <c r="B7979" t="s">
        <v>6</v>
      </c>
      <c r="C7979">
        <f>_xlfn.XLOOKUP(B7979,'2.1.trackMPD'!$R$7:$R$29,'2.1.trackMPD'!$T$7:$T$29)</f>
        <v>6</v>
      </c>
      <c r="D7979">
        <v>1000</v>
      </c>
      <c r="E7979" t="s">
        <v>6396</v>
      </c>
      <c r="F7979" t="s">
        <v>111</v>
      </c>
      <c r="G7979" t="s">
        <v>140</v>
      </c>
      <c r="H7979" t="s">
        <v>6398</v>
      </c>
    </row>
    <row r="7980" spans="1:8" x14ac:dyDescent="0.2">
      <c r="A7980" t="s">
        <v>29</v>
      </c>
      <c r="B7980" t="s">
        <v>6</v>
      </c>
      <c r="C7980">
        <f>_xlfn.XLOOKUP(B7980,'2.1.trackMPD'!$R$7:$R$29,'2.1.trackMPD'!$T$7:$T$29)</f>
        <v>6</v>
      </c>
      <c r="D7980">
        <v>1000</v>
      </c>
      <c r="E7980" t="s">
        <v>6396</v>
      </c>
      <c r="F7980" t="s">
        <v>110</v>
      </c>
      <c r="G7980" t="s">
        <v>124</v>
      </c>
      <c r="H7980" t="s">
        <v>6399</v>
      </c>
    </row>
    <row r="7981" spans="1:8" x14ac:dyDescent="0.2">
      <c r="A7981" t="s">
        <v>29</v>
      </c>
      <c r="B7981" t="s">
        <v>6</v>
      </c>
      <c r="C7981">
        <f>_xlfn.XLOOKUP(B7981,'2.1.trackMPD'!$R$7:$R$29,'2.1.trackMPD'!$T$7:$T$29)</f>
        <v>6</v>
      </c>
      <c r="D7981">
        <v>1000</v>
      </c>
      <c r="E7981" t="s">
        <v>6396</v>
      </c>
      <c r="F7981" t="s">
        <v>110</v>
      </c>
      <c r="G7981" t="s">
        <v>140</v>
      </c>
      <c r="H7981" t="s">
        <v>6399</v>
      </c>
    </row>
    <row r="7982" spans="1:8" x14ac:dyDescent="0.2">
      <c r="A7982" t="s">
        <v>29</v>
      </c>
      <c r="B7982" t="s">
        <v>6</v>
      </c>
      <c r="C7982">
        <f>_xlfn.XLOOKUP(B7982,'2.1.trackMPD'!$R$7:$R$29,'2.1.trackMPD'!$T$7:$T$29)</f>
        <v>6</v>
      </c>
      <c r="D7982">
        <v>5000</v>
      </c>
      <c r="E7982" t="s">
        <v>6396</v>
      </c>
      <c r="F7982" t="s">
        <v>110</v>
      </c>
      <c r="G7982" t="s">
        <v>124</v>
      </c>
      <c r="H7982" t="s">
        <v>6398</v>
      </c>
    </row>
    <row r="7983" spans="1:8" x14ac:dyDescent="0.2">
      <c r="A7983" t="s">
        <v>29</v>
      </c>
      <c r="B7983" t="s">
        <v>6</v>
      </c>
      <c r="C7983">
        <f>_xlfn.XLOOKUP(B7983,'2.1.trackMPD'!$R$7:$R$29,'2.1.trackMPD'!$T$7:$T$29)</f>
        <v>6</v>
      </c>
      <c r="D7983">
        <v>5000</v>
      </c>
      <c r="E7983" t="s">
        <v>6396</v>
      </c>
      <c r="F7983" t="s">
        <v>110</v>
      </c>
      <c r="G7983" t="s">
        <v>140</v>
      </c>
      <c r="H7983" t="s">
        <v>6398</v>
      </c>
    </row>
    <row r="7984" spans="1:8" x14ac:dyDescent="0.2">
      <c r="A7984" t="s">
        <v>29</v>
      </c>
      <c r="B7984" t="s">
        <v>6</v>
      </c>
      <c r="C7984">
        <f>_xlfn.XLOOKUP(B7984,'2.1.trackMPD'!$R$7:$R$29,'2.1.trackMPD'!$T$7:$T$29)</f>
        <v>6</v>
      </c>
      <c r="D7984">
        <v>5000</v>
      </c>
      <c r="E7984" t="s">
        <v>6396</v>
      </c>
      <c r="F7984" t="s">
        <v>111</v>
      </c>
      <c r="G7984" t="s">
        <v>124</v>
      </c>
      <c r="H7984" t="s">
        <v>6398</v>
      </c>
    </row>
    <row r="7985" spans="1:8" x14ac:dyDescent="0.2">
      <c r="A7985" t="s">
        <v>29</v>
      </c>
      <c r="B7985" t="s">
        <v>6</v>
      </c>
      <c r="C7985">
        <f>_xlfn.XLOOKUP(B7985,'2.1.trackMPD'!$R$7:$R$29,'2.1.trackMPD'!$T$7:$T$29)</f>
        <v>6</v>
      </c>
      <c r="D7985">
        <v>5000</v>
      </c>
      <c r="E7985" t="s">
        <v>6396</v>
      </c>
      <c r="F7985" t="s">
        <v>111</v>
      </c>
      <c r="G7985" t="s">
        <v>140</v>
      </c>
      <c r="H7985" t="s">
        <v>6398</v>
      </c>
    </row>
    <row r="7986" spans="1:8" x14ac:dyDescent="0.2">
      <c r="A7986" t="s">
        <v>29</v>
      </c>
      <c r="B7986" t="s">
        <v>6</v>
      </c>
      <c r="C7986">
        <f>_xlfn.XLOOKUP(B7986,'2.1.trackMPD'!$R$7:$R$29,'2.1.trackMPD'!$T$7:$T$29)</f>
        <v>6</v>
      </c>
      <c r="D7986">
        <v>5000</v>
      </c>
      <c r="E7986" t="s">
        <v>6396</v>
      </c>
      <c r="F7986" t="s">
        <v>110</v>
      </c>
      <c r="G7986" t="s">
        <v>124</v>
      </c>
      <c r="H7986" t="s">
        <v>6399</v>
      </c>
    </row>
    <row r="7987" spans="1:8" x14ac:dyDescent="0.2">
      <c r="A7987" t="s">
        <v>29</v>
      </c>
      <c r="B7987" t="s">
        <v>6</v>
      </c>
      <c r="C7987">
        <f>_xlfn.XLOOKUP(B7987,'2.1.trackMPD'!$R$7:$R$29,'2.1.trackMPD'!$T$7:$T$29)</f>
        <v>6</v>
      </c>
      <c r="D7987">
        <v>5000</v>
      </c>
      <c r="E7987" t="s">
        <v>6396</v>
      </c>
      <c r="F7987" t="s">
        <v>110</v>
      </c>
      <c r="G7987" t="s">
        <v>140</v>
      </c>
      <c r="H7987" t="s">
        <v>6399</v>
      </c>
    </row>
    <row r="7988" spans="1:8" x14ac:dyDescent="0.2">
      <c r="A7988" t="s">
        <v>29</v>
      </c>
      <c r="B7988" t="s">
        <v>6</v>
      </c>
      <c r="C7988">
        <f>_xlfn.XLOOKUP(B7988,'2.1.trackMPD'!$R$7:$R$29,'2.1.trackMPD'!$T$7:$T$29)</f>
        <v>6</v>
      </c>
      <c r="D7988">
        <v>1</v>
      </c>
      <c r="E7988" t="s">
        <v>6400</v>
      </c>
      <c r="F7988" t="s">
        <v>110</v>
      </c>
      <c r="G7988" t="s">
        <v>124</v>
      </c>
      <c r="H7988" t="s">
        <v>6398</v>
      </c>
    </row>
    <row r="7989" spans="1:8" x14ac:dyDescent="0.2">
      <c r="A7989" t="s">
        <v>29</v>
      </c>
      <c r="B7989" t="s">
        <v>6</v>
      </c>
      <c r="C7989">
        <f>_xlfn.XLOOKUP(B7989,'2.1.trackMPD'!$R$7:$R$29,'2.1.trackMPD'!$T$7:$T$29)</f>
        <v>6</v>
      </c>
      <c r="D7989">
        <v>1</v>
      </c>
      <c r="E7989" t="s">
        <v>6400</v>
      </c>
      <c r="F7989" t="s">
        <v>110</v>
      </c>
      <c r="G7989" t="s">
        <v>140</v>
      </c>
      <c r="H7989" t="s">
        <v>6398</v>
      </c>
    </row>
    <row r="7990" spans="1:8" x14ac:dyDescent="0.2">
      <c r="A7990" t="s">
        <v>29</v>
      </c>
      <c r="B7990" t="s">
        <v>6</v>
      </c>
      <c r="C7990">
        <f>_xlfn.XLOOKUP(B7990,'2.1.trackMPD'!$R$7:$R$29,'2.1.trackMPD'!$T$7:$T$29)</f>
        <v>6</v>
      </c>
      <c r="D7990">
        <v>1</v>
      </c>
      <c r="E7990" t="s">
        <v>6400</v>
      </c>
      <c r="F7990" t="s">
        <v>111</v>
      </c>
      <c r="G7990" t="s">
        <v>124</v>
      </c>
      <c r="H7990" t="s">
        <v>6398</v>
      </c>
    </row>
    <row r="7991" spans="1:8" x14ac:dyDescent="0.2">
      <c r="A7991" t="s">
        <v>29</v>
      </c>
      <c r="B7991" t="s">
        <v>6</v>
      </c>
      <c r="C7991">
        <f>_xlfn.XLOOKUP(B7991,'2.1.trackMPD'!$R$7:$R$29,'2.1.trackMPD'!$T$7:$T$29)</f>
        <v>6</v>
      </c>
      <c r="D7991">
        <v>1</v>
      </c>
      <c r="E7991" t="s">
        <v>6400</v>
      </c>
      <c r="F7991" t="s">
        <v>111</v>
      </c>
      <c r="G7991" t="s">
        <v>140</v>
      </c>
      <c r="H7991" t="s">
        <v>6398</v>
      </c>
    </row>
    <row r="7992" spans="1:8" x14ac:dyDescent="0.2">
      <c r="A7992" t="s">
        <v>29</v>
      </c>
      <c r="B7992" t="s">
        <v>6</v>
      </c>
      <c r="C7992">
        <f>_xlfn.XLOOKUP(B7992,'2.1.trackMPD'!$R$7:$R$29,'2.1.trackMPD'!$T$7:$T$29)</f>
        <v>6</v>
      </c>
      <c r="D7992">
        <v>1</v>
      </c>
      <c r="E7992" t="s">
        <v>6400</v>
      </c>
      <c r="F7992" t="s">
        <v>110</v>
      </c>
      <c r="G7992" t="s">
        <v>124</v>
      </c>
      <c r="H7992" t="s">
        <v>6399</v>
      </c>
    </row>
    <row r="7993" spans="1:8" x14ac:dyDescent="0.2">
      <c r="A7993" t="s">
        <v>29</v>
      </c>
      <c r="B7993" t="s">
        <v>6</v>
      </c>
      <c r="C7993">
        <f>_xlfn.XLOOKUP(B7993,'2.1.trackMPD'!$R$7:$R$29,'2.1.trackMPD'!$T$7:$T$29)</f>
        <v>6</v>
      </c>
      <c r="D7993">
        <v>1</v>
      </c>
      <c r="E7993" t="s">
        <v>6400</v>
      </c>
      <c r="F7993" t="s">
        <v>110</v>
      </c>
      <c r="G7993" t="s">
        <v>140</v>
      </c>
      <c r="H7993" t="s">
        <v>6399</v>
      </c>
    </row>
    <row r="7994" spans="1:8" x14ac:dyDescent="0.2">
      <c r="A7994" t="s">
        <v>29</v>
      </c>
      <c r="B7994" t="s">
        <v>6</v>
      </c>
      <c r="C7994">
        <f>_xlfn.XLOOKUP(B7994,'2.1.trackMPD'!$R$7:$R$29,'2.1.trackMPD'!$T$7:$T$29)</f>
        <v>6</v>
      </c>
      <c r="D7994">
        <v>10</v>
      </c>
      <c r="E7994" t="s">
        <v>6400</v>
      </c>
      <c r="F7994" t="s">
        <v>110</v>
      </c>
      <c r="G7994" t="s">
        <v>124</v>
      </c>
      <c r="H7994" t="s">
        <v>6398</v>
      </c>
    </row>
    <row r="7995" spans="1:8" x14ac:dyDescent="0.2">
      <c r="A7995" t="s">
        <v>29</v>
      </c>
      <c r="B7995" t="s">
        <v>6</v>
      </c>
      <c r="C7995">
        <f>_xlfn.XLOOKUP(B7995,'2.1.trackMPD'!$R$7:$R$29,'2.1.trackMPD'!$T$7:$T$29)</f>
        <v>6</v>
      </c>
      <c r="D7995">
        <v>10</v>
      </c>
      <c r="E7995" t="s">
        <v>6400</v>
      </c>
      <c r="F7995" t="s">
        <v>110</v>
      </c>
      <c r="G7995" t="s">
        <v>140</v>
      </c>
      <c r="H7995" t="s">
        <v>6398</v>
      </c>
    </row>
    <row r="7996" spans="1:8" x14ac:dyDescent="0.2">
      <c r="A7996" t="s">
        <v>29</v>
      </c>
      <c r="B7996" t="s">
        <v>6</v>
      </c>
      <c r="C7996">
        <f>_xlfn.XLOOKUP(B7996,'2.1.trackMPD'!$R$7:$R$29,'2.1.trackMPD'!$T$7:$T$29)</f>
        <v>6</v>
      </c>
      <c r="D7996">
        <v>10</v>
      </c>
      <c r="E7996" t="s">
        <v>6400</v>
      </c>
      <c r="F7996" t="s">
        <v>111</v>
      </c>
      <c r="G7996" t="s">
        <v>124</v>
      </c>
      <c r="H7996" t="s">
        <v>6398</v>
      </c>
    </row>
    <row r="7997" spans="1:8" x14ac:dyDescent="0.2">
      <c r="A7997" t="s">
        <v>29</v>
      </c>
      <c r="B7997" t="s">
        <v>6</v>
      </c>
      <c r="C7997">
        <f>_xlfn.XLOOKUP(B7997,'2.1.trackMPD'!$R$7:$R$29,'2.1.trackMPD'!$T$7:$T$29)</f>
        <v>6</v>
      </c>
      <c r="D7997">
        <v>10</v>
      </c>
      <c r="E7997" t="s">
        <v>6400</v>
      </c>
      <c r="F7997" t="s">
        <v>111</v>
      </c>
      <c r="G7997" t="s">
        <v>140</v>
      </c>
      <c r="H7997" t="s">
        <v>6398</v>
      </c>
    </row>
    <row r="7998" spans="1:8" x14ac:dyDescent="0.2">
      <c r="A7998" t="s">
        <v>29</v>
      </c>
      <c r="B7998" t="s">
        <v>6</v>
      </c>
      <c r="C7998">
        <f>_xlfn.XLOOKUP(B7998,'2.1.trackMPD'!$R$7:$R$29,'2.1.trackMPD'!$T$7:$T$29)</f>
        <v>6</v>
      </c>
      <c r="D7998">
        <v>10</v>
      </c>
      <c r="E7998" t="s">
        <v>6400</v>
      </c>
      <c r="F7998" t="s">
        <v>110</v>
      </c>
      <c r="G7998" t="s">
        <v>124</v>
      </c>
      <c r="H7998" t="s">
        <v>6399</v>
      </c>
    </row>
    <row r="7999" spans="1:8" x14ac:dyDescent="0.2">
      <c r="A7999" t="s">
        <v>29</v>
      </c>
      <c r="B7999" t="s">
        <v>6</v>
      </c>
      <c r="C7999">
        <f>_xlfn.XLOOKUP(B7999,'2.1.trackMPD'!$R$7:$R$29,'2.1.trackMPD'!$T$7:$T$29)</f>
        <v>6</v>
      </c>
      <c r="D7999">
        <v>10</v>
      </c>
      <c r="E7999" t="s">
        <v>6400</v>
      </c>
      <c r="F7999" t="s">
        <v>110</v>
      </c>
      <c r="G7999" t="s">
        <v>140</v>
      </c>
      <c r="H7999" t="s">
        <v>6399</v>
      </c>
    </row>
    <row r="8000" spans="1:8" x14ac:dyDescent="0.2">
      <c r="A8000" t="s">
        <v>29</v>
      </c>
      <c r="B8000" t="s">
        <v>6</v>
      </c>
      <c r="C8000">
        <f>_xlfn.XLOOKUP(B8000,'2.1.trackMPD'!$R$7:$R$29,'2.1.trackMPD'!$T$7:$T$29)</f>
        <v>6</v>
      </c>
      <c r="D8000">
        <v>100</v>
      </c>
      <c r="E8000" t="s">
        <v>6400</v>
      </c>
      <c r="F8000" t="s">
        <v>110</v>
      </c>
      <c r="G8000" t="s">
        <v>124</v>
      </c>
      <c r="H8000" t="s">
        <v>6398</v>
      </c>
    </row>
    <row r="8001" spans="1:8" x14ac:dyDescent="0.2">
      <c r="A8001" t="s">
        <v>29</v>
      </c>
      <c r="B8001" t="s">
        <v>6</v>
      </c>
      <c r="C8001">
        <f>_xlfn.XLOOKUP(B8001,'2.1.trackMPD'!$R$7:$R$29,'2.1.trackMPD'!$T$7:$T$29)</f>
        <v>6</v>
      </c>
      <c r="D8001">
        <v>100</v>
      </c>
      <c r="E8001" t="s">
        <v>6400</v>
      </c>
      <c r="F8001" t="s">
        <v>110</v>
      </c>
      <c r="G8001" t="s">
        <v>140</v>
      </c>
      <c r="H8001" t="s">
        <v>6398</v>
      </c>
    </row>
    <row r="8002" spans="1:8" x14ac:dyDescent="0.2">
      <c r="A8002" t="s">
        <v>29</v>
      </c>
      <c r="B8002" t="s">
        <v>6</v>
      </c>
      <c r="C8002">
        <f>_xlfn.XLOOKUP(B8002,'2.1.trackMPD'!$R$7:$R$29,'2.1.trackMPD'!$T$7:$T$29)</f>
        <v>6</v>
      </c>
      <c r="D8002">
        <v>100</v>
      </c>
      <c r="E8002" t="s">
        <v>6400</v>
      </c>
      <c r="F8002" t="s">
        <v>111</v>
      </c>
      <c r="G8002" t="s">
        <v>124</v>
      </c>
      <c r="H8002" t="s">
        <v>6398</v>
      </c>
    </row>
    <row r="8003" spans="1:8" x14ac:dyDescent="0.2">
      <c r="A8003" t="s">
        <v>29</v>
      </c>
      <c r="B8003" t="s">
        <v>6</v>
      </c>
      <c r="C8003">
        <f>_xlfn.XLOOKUP(B8003,'2.1.trackMPD'!$R$7:$R$29,'2.1.trackMPD'!$T$7:$T$29)</f>
        <v>6</v>
      </c>
      <c r="D8003">
        <v>100</v>
      </c>
      <c r="E8003" t="s">
        <v>6400</v>
      </c>
      <c r="F8003" t="s">
        <v>111</v>
      </c>
      <c r="G8003" t="s">
        <v>140</v>
      </c>
      <c r="H8003" t="s">
        <v>6398</v>
      </c>
    </row>
    <row r="8004" spans="1:8" x14ac:dyDescent="0.2">
      <c r="A8004" t="s">
        <v>29</v>
      </c>
      <c r="B8004" t="s">
        <v>6</v>
      </c>
      <c r="C8004">
        <f>_xlfn.XLOOKUP(B8004,'2.1.trackMPD'!$R$7:$R$29,'2.1.trackMPD'!$T$7:$T$29)</f>
        <v>6</v>
      </c>
      <c r="D8004">
        <v>100</v>
      </c>
      <c r="E8004" t="s">
        <v>6400</v>
      </c>
      <c r="F8004" t="s">
        <v>110</v>
      </c>
      <c r="G8004" t="s">
        <v>124</v>
      </c>
      <c r="H8004" t="s">
        <v>6399</v>
      </c>
    </row>
    <row r="8005" spans="1:8" x14ac:dyDescent="0.2">
      <c r="A8005" t="s">
        <v>29</v>
      </c>
      <c r="B8005" t="s">
        <v>6</v>
      </c>
      <c r="C8005">
        <f>_xlfn.XLOOKUP(B8005,'2.1.trackMPD'!$R$7:$R$29,'2.1.trackMPD'!$T$7:$T$29)</f>
        <v>6</v>
      </c>
      <c r="D8005">
        <v>100</v>
      </c>
      <c r="E8005" t="s">
        <v>6400</v>
      </c>
      <c r="F8005" t="s">
        <v>110</v>
      </c>
      <c r="G8005" t="s">
        <v>140</v>
      </c>
      <c r="H8005" t="s">
        <v>6399</v>
      </c>
    </row>
    <row r="8006" spans="1:8" x14ac:dyDescent="0.2">
      <c r="A8006" t="s">
        <v>29</v>
      </c>
      <c r="B8006" t="s">
        <v>6</v>
      </c>
      <c r="C8006">
        <f>_xlfn.XLOOKUP(B8006,'2.1.trackMPD'!$R$7:$R$29,'2.1.trackMPD'!$T$7:$T$29)</f>
        <v>6</v>
      </c>
      <c r="D8006">
        <v>1000</v>
      </c>
      <c r="E8006" t="s">
        <v>6400</v>
      </c>
      <c r="F8006" t="s">
        <v>110</v>
      </c>
      <c r="G8006" t="s">
        <v>124</v>
      </c>
      <c r="H8006" t="s">
        <v>6398</v>
      </c>
    </row>
    <row r="8007" spans="1:8" x14ac:dyDescent="0.2">
      <c r="A8007" t="s">
        <v>29</v>
      </c>
      <c r="B8007" t="s">
        <v>6</v>
      </c>
      <c r="C8007">
        <f>_xlfn.XLOOKUP(B8007,'2.1.trackMPD'!$R$7:$R$29,'2.1.trackMPD'!$T$7:$T$29)</f>
        <v>6</v>
      </c>
      <c r="D8007">
        <v>1000</v>
      </c>
      <c r="E8007" t="s">
        <v>6400</v>
      </c>
      <c r="F8007" t="s">
        <v>110</v>
      </c>
      <c r="G8007" t="s">
        <v>140</v>
      </c>
      <c r="H8007" t="s">
        <v>6398</v>
      </c>
    </row>
    <row r="8008" spans="1:8" x14ac:dyDescent="0.2">
      <c r="A8008" t="s">
        <v>29</v>
      </c>
      <c r="B8008" t="s">
        <v>6</v>
      </c>
      <c r="C8008">
        <f>_xlfn.XLOOKUP(B8008,'2.1.trackMPD'!$R$7:$R$29,'2.1.trackMPD'!$T$7:$T$29)</f>
        <v>6</v>
      </c>
      <c r="D8008">
        <v>1000</v>
      </c>
      <c r="E8008" t="s">
        <v>6400</v>
      </c>
      <c r="F8008" t="s">
        <v>111</v>
      </c>
      <c r="G8008" t="s">
        <v>124</v>
      </c>
      <c r="H8008" t="s">
        <v>6398</v>
      </c>
    </row>
    <row r="8009" spans="1:8" x14ac:dyDescent="0.2">
      <c r="A8009" t="s">
        <v>29</v>
      </c>
      <c r="B8009" t="s">
        <v>6</v>
      </c>
      <c r="C8009">
        <f>_xlfn.XLOOKUP(B8009,'2.1.trackMPD'!$R$7:$R$29,'2.1.trackMPD'!$T$7:$T$29)</f>
        <v>6</v>
      </c>
      <c r="D8009">
        <v>1000</v>
      </c>
      <c r="E8009" t="s">
        <v>6400</v>
      </c>
      <c r="F8009" t="s">
        <v>111</v>
      </c>
      <c r="G8009" t="s">
        <v>140</v>
      </c>
      <c r="H8009" t="s">
        <v>6398</v>
      </c>
    </row>
    <row r="8010" spans="1:8" x14ac:dyDescent="0.2">
      <c r="A8010" t="s">
        <v>29</v>
      </c>
      <c r="B8010" t="s">
        <v>6</v>
      </c>
      <c r="C8010">
        <f>_xlfn.XLOOKUP(B8010,'2.1.trackMPD'!$R$7:$R$29,'2.1.trackMPD'!$T$7:$T$29)</f>
        <v>6</v>
      </c>
      <c r="D8010">
        <v>1000</v>
      </c>
      <c r="E8010" t="s">
        <v>6400</v>
      </c>
      <c r="F8010" t="s">
        <v>110</v>
      </c>
      <c r="G8010" t="s">
        <v>124</v>
      </c>
      <c r="H8010" t="s">
        <v>6399</v>
      </c>
    </row>
    <row r="8011" spans="1:8" x14ac:dyDescent="0.2">
      <c r="A8011" t="s">
        <v>29</v>
      </c>
      <c r="B8011" t="s">
        <v>6</v>
      </c>
      <c r="C8011">
        <f>_xlfn.XLOOKUP(B8011,'2.1.trackMPD'!$R$7:$R$29,'2.1.trackMPD'!$T$7:$T$29)</f>
        <v>6</v>
      </c>
      <c r="D8011">
        <v>1000</v>
      </c>
      <c r="E8011" t="s">
        <v>6400</v>
      </c>
      <c r="F8011" t="s">
        <v>110</v>
      </c>
      <c r="G8011" t="s">
        <v>140</v>
      </c>
      <c r="H8011" t="s">
        <v>6399</v>
      </c>
    </row>
    <row r="8012" spans="1:8" x14ac:dyDescent="0.2">
      <c r="A8012" t="s">
        <v>29</v>
      </c>
      <c r="B8012" t="s">
        <v>6</v>
      </c>
      <c r="C8012">
        <f>_xlfn.XLOOKUP(B8012,'2.1.trackMPD'!$R$7:$R$29,'2.1.trackMPD'!$T$7:$T$29)</f>
        <v>6</v>
      </c>
      <c r="D8012">
        <v>5000</v>
      </c>
      <c r="E8012" t="s">
        <v>6400</v>
      </c>
      <c r="F8012" t="s">
        <v>110</v>
      </c>
      <c r="G8012" t="s">
        <v>124</v>
      </c>
      <c r="H8012" t="s">
        <v>6398</v>
      </c>
    </row>
    <row r="8013" spans="1:8" x14ac:dyDescent="0.2">
      <c r="A8013" t="s">
        <v>29</v>
      </c>
      <c r="B8013" t="s">
        <v>6</v>
      </c>
      <c r="C8013">
        <f>_xlfn.XLOOKUP(B8013,'2.1.trackMPD'!$R$7:$R$29,'2.1.trackMPD'!$T$7:$T$29)</f>
        <v>6</v>
      </c>
      <c r="D8013">
        <v>5000</v>
      </c>
      <c r="E8013" t="s">
        <v>6400</v>
      </c>
      <c r="F8013" t="s">
        <v>110</v>
      </c>
      <c r="G8013" t="s">
        <v>140</v>
      </c>
      <c r="H8013" t="s">
        <v>6398</v>
      </c>
    </row>
    <row r="8014" spans="1:8" x14ac:dyDescent="0.2">
      <c r="A8014" t="s">
        <v>29</v>
      </c>
      <c r="B8014" t="s">
        <v>6</v>
      </c>
      <c r="C8014">
        <f>_xlfn.XLOOKUP(B8014,'2.1.trackMPD'!$R$7:$R$29,'2.1.trackMPD'!$T$7:$T$29)</f>
        <v>6</v>
      </c>
      <c r="D8014">
        <v>5000</v>
      </c>
      <c r="E8014" t="s">
        <v>6400</v>
      </c>
      <c r="F8014" t="s">
        <v>111</v>
      </c>
      <c r="G8014" t="s">
        <v>124</v>
      </c>
      <c r="H8014" t="s">
        <v>6398</v>
      </c>
    </row>
    <row r="8015" spans="1:8" x14ac:dyDescent="0.2">
      <c r="A8015" t="s">
        <v>29</v>
      </c>
      <c r="B8015" t="s">
        <v>6</v>
      </c>
      <c r="C8015">
        <f>_xlfn.XLOOKUP(B8015,'2.1.trackMPD'!$R$7:$R$29,'2.1.trackMPD'!$T$7:$T$29)</f>
        <v>6</v>
      </c>
      <c r="D8015">
        <v>5000</v>
      </c>
      <c r="E8015" t="s">
        <v>6400</v>
      </c>
      <c r="F8015" t="s">
        <v>111</v>
      </c>
      <c r="G8015" t="s">
        <v>140</v>
      </c>
      <c r="H8015" t="s">
        <v>6398</v>
      </c>
    </row>
    <row r="8016" spans="1:8" x14ac:dyDescent="0.2">
      <c r="A8016" t="s">
        <v>29</v>
      </c>
      <c r="B8016" t="s">
        <v>6</v>
      </c>
      <c r="C8016">
        <f>_xlfn.XLOOKUP(B8016,'2.1.trackMPD'!$R$7:$R$29,'2.1.trackMPD'!$T$7:$T$29)</f>
        <v>6</v>
      </c>
      <c r="D8016">
        <v>5000</v>
      </c>
      <c r="E8016" t="s">
        <v>6400</v>
      </c>
      <c r="F8016" t="s">
        <v>110</v>
      </c>
      <c r="G8016" t="s">
        <v>124</v>
      </c>
      <c r="H8016" t="s">
        <v>6399</v>
      </c>
    </row>
    <row r="8017" spans="1:8" x14ac:dyDescent="0.2">
      <c r="A8017" t="s">
        <v>29</v>
      </c>
      <c r="B8017" t="s">
        <v>6</v>
      </c>
      <c r="C8017">
        <f>_xlfn.XLOOKUP(B8017,'2.1.trackMPD'!$R$7:$R$29,'2.1.trackMPD'!$T$7:$T$29)</f>
        <v>6</v>
      </c>
      <c r="D8017">
        <v>5000</v>
      </c>
      <c r="E8017" t="s">
        <v>6400</v>
      </c>
      <c r="F8017" t="s">
        <v>110</v>
      </c>
      <c r="G8017" t="s">
        <v>140</v>
      </c>
      <c r="H8017" t="s">
        <v>6399</v>
      </c>
    </row>
    <row r="8018" spans="1:8" x14ac:dyDescent="0.2">
      <c r="A8018" t="s">
        <v>29</v>
      </c>
      <c r="B8018" t="s">
        <v>6</v>
      </c>
      <c r="C8018">
        <f>_xlfn.XLOOKUP(B8018,'2.1.trackMPD'!$R$7:$R$29,'2.1.trackMPD'!$T$7:$T$29)</f>
        <v>6</v>
      </c>
      <c r="D8018">
        <v>1</v>
      </c>
      <c r="E8018" t="s">
        <v>6401</v>
      </c>
      <c r="F8018" t="s">
        <v>110</v>
      </c>
      <c r="G8018" t="s">
        <v>124</v>
      </c>
      <c r="H8018" t="s">
        <v>6398</v>
      </c>
    </row>
    <row r="8019" spans="1:8" x14ac:dyDescent="0.2">
      <c r="A8019" t="s">
        <v>29</v>
      </c>
      <c r="B8019" t="s">
        <v>6</v>
      </c>
      <c r="C8019">
        <f>_xlfn.XLOOKUP(B8019,'2.1.trackMPD'!$R$7:$R$29,'2.1.trackMPD'!$T$7:$T$29)</f>
        <v>6</v>
      </c>
      <c r="D8019">
        <v>1</v>
      </c>
      <c r="E8019" t="s">
        <v>6401</v>
      </c>
      <c r="F8019" t="s">
        <v>110</v>
      </c>
      <c r="G8019" t="s">
        <v>140</v>
      </c>
      <c r="H8019" t="s">
        <v>6398</v>
      </c>
    </row>
    <row r="8020" spans="1:8" x14ac:dyDescent="0.2">
      <c r="A8020" t="s">
        <v>29</v>
      </c>
      <c r="B8020" t="s">
        <v>6</v>
      </c>
      <c r="C8020">
        <f>_xlfn.XLOOKUP(B8020,'2.1.trackMPD'!$R$7:$R$29,'2.1.trackMPD'!$T$7:$T$29)</f>
        <v>6</v>
      </c>
      <c r="D8020">
        <v>1</v>
      </c>
      <c r="E8020" t="s">
        <v>6401</v>
      </c>
      <c r="F8020" t="s">
        <v>111</v>
      </c>
      <c r="G8020" t="s">
        <v>124</v>
      </c>
      <c r="H8020" t="s">
        <v>6398</v>
      </c>
    </row>
    <row r="8021" spans="1:8" x14ac:dyDescent="0.2">
      <c r="A8021" t="s">
        <v>29</v>
      </c>
      <c r="B8021" t="s">
        <v>6</v>
      </c>
      <c r="C8021">
        <f>_xlfn.XLOOKUP(B8021,'2.1.trackMPD'!$R$7:$R$29,'2.1.trackMPD'!$T$7:$T$29)</f>
        <v>6</v>
      </c>
      <c r="D8021">
        <v>1</v>
      </c>
      <c r="E8021" t="s">
        <v>6401</v>
      </c>
      <c r="F8021" t="s">
        <v>111</v>
      </c>
      <c r="G8021" t="s">
        <v>140</v>
      </c>
      <c r="H8021" t="s">
        <v>6398</v>
      </c>
    </row>
    <row r="8022" spans="1:8" x14ac:dyDescent="0.2">
      <c r="A8022" t="s">
        <v>29</v>
      </c>
      <c r="B8022" t="s">
        <v>6</v>
      </c>
      <c r="C8022">
        <f>_xlfn.XLOOKUP(B8022,'2.1.trackMPD'!$R$7:$R$29,'2.1.trackMPD'!$T$7:$T$29)</f>
        <v>6</v>
      </c>
      <c r="D8022">
        <v>1</v>
      </c>
      <c r="E8022" t="s">
        <v>6401</v>
      </c>
      <c r="F8022" t="s">
        <v>110</v>
      </c>
      <c r="G8022" t="s">
        <v>124</v>
      </c>
      <c r="H8022" t="s">
        <v>6399</v>
      </c>
    </row>
    <row r="8023" spans="1:8" x14ac:dyDescent="0.2">
      <c r="A8023" t="s">
        <v>29</v>
      </c>
      <c r="B8023" t="s">
        <v>6</v>
      </c>
      <c r="C8023">
        <f>_xlfn.XLOOKUP(B8023,'2.1.trackMPD'!$R$7:$R$29,'2.1.trackMPD'!$T$7:$T$29)</f>
        <v>6</v>
      </c>
      <c r="D8023">
        <v>1</v>
      </c>
      <c r="E8023" t="s">
        <v>6401</v>
      </c>
      <c r="F8023" t="s">
        <v>110</v>
      </c>
      <c r="G8023" t="s">
        <v>140</v>
      </c>
      <c r="H8023" t="s">
        <v>6399</v>
      </c>
    </row>
    <row r="8024" spans="1:8" x14ac:dyDescent="0.2">
      <c r="A8024" t="s">
        <v>29</v>
      </c>
      <c r="B8024" t="s">
        <v>6</v>
      </c>
      <c r="C8024">
        <f>_xlfn.XLOOKUP(B8024,'2.1.trackMPD'!$R$7:$R$29,'2.1.trackMPD'!$T$7:$T$29)</f>
        <v>6</v>
      </c>
      <c r="D8024">
        <v>10</v>
      </c>
      <c r="E8024" t="s">
        <v>6401</v>
      </c>
      <c r="F8024" t="s">
        <v>110</v>
      </c>
      <c r="G8024" t="s">
        <v>124</v>
      </c>
      <c r="H8024" t="s">
        <v>6398</v>
      </c>
    </row>
    <row r="8025" spans="1:8" x14ac:dyDescent="0.2">
      <c r="A8025" t="s">
        <v>29</v>
      </c>
      <c r="B8025" t="s">
        <v>6</v>
      </c>
      <c r="C8025">
        <f>_xlfn.XLOOKUP(B8025,'2.1.trackMPD'!$R$7:$R$29,'2.1.trackMPD'!$T$7:$T$29)</f>
        <v>6</v>
      </c>
      <c r="D8025">
        <v>10</v>
      </c>
      <c r="E8025" t="s">
        <v>6401</v>
      </c>
      <c r="F8025" t="s">
        <v>110</v>
      </c>
      <c r="G8025" t="s">
        <v>140</v>
      </c>
      <c r="H8025" t="s">
        <v>6398</v>
      </c>
    </row>
    <row r="8026" spans="1:8" x14ac:dyDescent="0.2">
      <c r="A8026" t="s">
        <v>29</v>
      </c>
      <c r="B8026" t="s">
        <v>6</v>
      </c>
      <c r="C8026">
        <f>_xlfn.XLOOKUP(B8026,'2.1.trackMPD'!$R$7:$R$29,'2.1.trackMPD'!$T$7:$T$29)</f>
        <v>6</v>
      </c>
      <c r="D8026">
        <v>10</v>
      </c>
      <c r="E8026" t="s">
        <v>6401</v>
      </c>
      <c r="F8026" t="s">
        <v>111</v>
      </c>
      <c r="G8026" t="s">
        <v>124</v>
      </c>
      <c r="H8026" t="s">
        <v>6398</v>
      </c>
    </row>
    <row r="8027" spans="1:8" x14ac:dyDescent="0.2">
      <c r="A8027" t="s">
        <v>29</v>
      </c>
      <c r="B8027" t="s">
        <v>6</v>
      </c>
      <c r="C8027">
        <f>_xlfn.XLOOKUP(B8027,'2.1.trackMPD'!$R$7:$R$29,'2.1.trackMPD'!$T$7:$T$29)</f>
        <v>6</v>
      </c>
      <c r="D8027">
        <v>10</v>
      </c>
      <c r="E8027" t="s">
        <v>6401</v>
      </c>
      <c r="F8027" t="s">
        <v>111</v>
      </c>
      <c r="G8027" t="s">
        <v>140</v>
      </c>
      <c r="H8027" t="s">
        <v>6398</v>
      </c>
    </row>
    <row r="8028" spans="1:8" x14ac:dyDescent="0.2">
      <c r="A8028" t="s">
        <v>29</v>
      </c>
      <c r="B8028" t="s">
        <v>6</v>
      </c>
      <c r="C8028">
        <f>_xlfn.XLOOKUP(B8028,'2.1.trackMPD'!$R$7:$R$29,'2.1.trackMPD'!$T$7:$T$29)</f>
        <v>6</v>
      </c>
      <c r="D8028">
        <v>10</v>
      </c>
      <c r="E8028" t="s">
        <v>6401</v>
      </c>
      <c r="F8028" t="s">
        <v>110</v>
      </c>
      <c r="G8028" t="s">
        <v>124</v>
      </c>
      <c r="H8028" t="s">
        <v>6399</v>
      </c>
    </row>
    <row r="8029" spans="1:8" x14ac:dyDescent="0.2">
      <c r="A8029" t="s">
        <v>29</v>
      </c>
      <c r="B8029" t="s">
        <v>6</v>
      </c>
      <c r="C8029">
        <f>_xlfn.XLOOKUP(B8029,'2.1.trackMPD'!$R$7:$R$29,'2.1.trackMPD'!$T$7:$T$29)</f>
        <v>6</v>
      </c>
      <c r="D8029">
        <v>10</v>
      </c>
      <c r="E8029" t="s">
        <v>6401</v>
      </c>
      <c r="F8029" t="s">
        <v>110</v>
      </c>
      <c r="G8029" t="s">
        <v>140</v>
      </c>
      <c r="H8029" t="s">
        <v>6399</v>
      </c>
    </row>
    <row r="8030" spans="1:8" x14ac:dyDescent="0.2">
      <c r="A8030" t="s">
        <v>29</v>
      </c>
      <c r="B8030" t="s">
        <v>6</v>
      </c>
      <c r="C8030">
        <f>_xlfn.XLOOKUP(B8030,'2.1.trackMPD'!$R$7:$R$29,'2.1.trackMPD'!$T$7:$T$29)</f>
        <v>6</v>
      </c>
      <c r="D8030">
        <v>100</v>
      </c>
      <c r="E8030" t="s">
        <v>6401</v>
      </c>
      <c r="F8030" t="s">
        <v>110</v>
      </c>
      <c r="G8030" t="s">
        <v>124</v>
      </c>
      <c r="H8030" t="s">
        <v>6398</v>
      </c>
    </row>
    <row r="8031" spans="1:8" x14ac:dyDescent="0.2">
      <c r="A8031" t="s">
        <v>29</v>
      </c>
      <c r="B8031" t="s">
        <v>6</v>
      </c>
      <c r="C8031">
        <f>_xlfn.XLOOKUP(B8031,'2.1.trackMPD'!$R$7:$R$29,'2.1.trackMPD'!$T$7:$T$29)</f>
        <v>6</v>
      </c>
      <c r="D8031">
        <v>100</v>
      </c>
      <c r="E8031" t="s">
        <v>6401</v>
      </c>
      <c r="F8031" t="s">
        <v>110</v>
      </c>
      <c r="G8031" t="s">
        <v>140</v>
      </c>
      <c r="H8031" t="s">
        <v>6398</v>
      </c>
    </row>
    <row r="8032" spans="1:8" x14ac:dyDescent="0.2">
      <c r="A8032" t="s">
        <v>29</v>
      </c>
      <c r="B8032" t="s">
        <v>6</v>
      </c>
      <c r="C8032">
        <f>_xlfn.XLOOKUP(B8032,'2.1.trackMPD'!$R$7:$R$29,'2.1.trackMPD'!$T$7:$T$29)</f>
        <v>6</v>
      </c>
      <c r="D8032">
        <v>100</v>
      </c>
      <c r="E8032" t="s">
        <v>6401</v>
      </c>
      <c r="F8032" t="s">
        <v>111</v>
      </c>
      <c r="G8032" t="s">
        <v>124</v>
      </c>
      <c r="H8032" t="s">
        <v>6398</v>
      </c>
    </row>
    <row r="8033" spans="1:8" x14ac:dyDescent="0.2">
      <c r="A8033" t="s">
        <v>29</v>
      </c>
      <c r="B8033" t="s">
        <v>6</v>
      </c>
      <c r="C8033">
        <f>_xlfn.XLOOKUP(B8033,'2.1.trackMPD'!$R$7:$R$29,'2.1.trackMPD'!$T$7:$T$29)</f>
        <v>6</v>
      </c>
      <c r="D8033">
        <v>100</v>
      </c>
      <c r="E8033" t="s">
        <v>6401</v>
      </c>
      <c r="F8033" t="s">
        <v>111</v>
      </c>
      <c r="G8033" t="s">
        <v>140</v>
      </c>
      <c r="H8033" t="s">
        <v>6398</v>
      </c>
    </row>
    <row r="8034" spans="1:8" x14ac:dyDescent="0.2">
      <c r="A8034" t="s">
        <v>29</v>
      </c>
      <c r="B8034" t="s">
        <v>6</v>
      </c>
      <c r="C8034">
        <f>_xlfn.XLOOKUP(B8034,'2.1.trackMPD'!$R$7:$R$29,'2.1.trackMPD'!$T$7:$T$29)</f>
        <v>6</v>
      </c>
      <c r="D8034">
        <v>100</v>
      </c>
      <c r="E8034" t="s">
        <v>6401</v>
      </c>
      <c r="F8034" t="s">
        <v>110</v>
      </c>
      <c r="G8034" t="s">
        <v>124</v>
      </c>
      <c r="H8034" t="s">
        <v>6399</v>
      </c>
    </row>
    <row r="8035" spans="1:8" x14ac:dyDescent="0.2">
      <c r="A8035" t="s">
        <v>29</v>
      </c>
      <c r="B8035" t="s">
        <v>6</v>
      </c>
      <c r="C8035">
        <f>_xlfn.XLOOKUP(B8035,'2.1.trackMPD'!$R$7:$R$29,'2.1.trackMPD'!$T$7:$T$29)</f>
        <v>6</v>
      </c>
      <c r="D8035">
        <v>100</v>
      </c>
      <c r="E8035" t="s">
        <v>6401</v>
      </c>
      <c r="F8035" t="s">
        <v>110</v>
      </c>
      <c r="G8035" t="s">
        <v>140</v>
      </c>
      <c r="H8035" t="s">
        <v>6399</v>
      </c>
    </row>
    <row r="8036" spans="1:8" x14ac:dyDescent="0.2">
      <c r="A8036" t="s">
        <v>29</v>
      </c>
      <c r="B8036" t="s">
        <v>7</v>
      </c>
      <c r="C8036">
        <f>_xlfn.XLOOKUP(B8036,'2.1.trackMPD'!$R$7:$R$29,'2.1.trackMPD'!$T$7:$T$29)</f>
        <v>6</v>
      </c>
      <c r="D8036">
        <v>1</v>
      </c>
      <c r="E8036" t="s">
        <v>6396</v>
      </c>
      <c r="F8036" t="s">
        <v>110</v>
      </c>
      <c r="G8036" t="s">
        <v>124</v>
      </c>
      <c r="H8036" t="s">
        <v>6398</v>
      </c>
    </row>
    <row r="8037" spans="1:8" x14ac:dyDescent="0.2">
      <c r="A8037" t="s">
        <v>29</v>
      </c>
      <c r="B8037" t="s">
        <v>7</v>
      </c>
      <c r="C8037">
        <f>_xlfn.XLOOKUP(B8037,'2.1.trackMPD'!$R$7:$R$29,'2.1.trackMPD'!$T$7:$T$29)</f>
        <v>6</v>
      </c>
      <c r="D8037">
        <v>1</v>
      </c>
      <c r="E8037" t="s">
        <v>6396</v>
      </c>
      <c r="F8037" t="s">
        <v>110</v>
      </c>
      <c r="G8037" t="s">
        <v>140</v>
      </c>
      <c r="H8037" t="s">
        <v>6398</v>
      </c>
    </row>
    <row r="8038" spans="1:8" x14ac:dyDescent="0.2">
      <c r="A8038" t="s">
        <v>29</v>
      </c>
      <c r="B8038" t="s">
        <v>7</v>
      </c>
      <c r="C8038">
        <f>_xlfn.XLOOKUP(B8038,'2.1.trackMPD'!$R$7:$R$29,'2.1.trackMPD'!$T$7:$T$29)</f>
        <v>6</v>
      </c>
      <c r="D8038">
        <v>1</v>
      </c>
      <c r="E8038" t="s">
        <v>6396</v>
      </c>
      <c r="F8038" t="s">
        <v>111</v>
      </c>
      <c r="G8038" t="s">
        <v>124</v>
      </c>
      <c r="H8038" t="s">
        <v>6398</v>
      </c>
    </row>
    <row r="8039" spans="1:8" x14ac:dyDescent="0.2">
      <c r="A8039" t="s">
        <v>29</v>
      </c>
      <c r="B8039" t="s">
        <v>7</v>
      </c>
      <c r="C8039">
        <f>_xlfn.XLOOKUP(B8039,'2.1.trackMPD'!$R$7:$R$29,'2.1.trackMPD'!$T$7:$T$29)</f>
        <v>6</v>
      </c>
      <c r="D8039">
        <v>1</v>
      </c>
      <c r="E8039" t="s">
        <v>6396</v>
      </c>
      <c r="F8039" t="s">
        <v>111</v>
      </c>
      <c r="G8039" t="s">
        <v>140</v>
      </c>
      <c r="H8039" t="s">
        <v>6398</v>
      </c>
    </row>
    <row r="8040" spans="1:8" x14ac:dyDescent="0.2">
      <c r="A8040" t="s">
        <v>29</v>
      </c>
      <c r="B8040" t="s">
        <v>7</v>
      </c>
      <c r="C8040">
        <f>_xlfn.XLOOKUP(B8040,'2.1.trackMPD'!$R$7:$R$29,'2.1.trackMPD'!$T$7:$T$29)</f>
        <v>6</v>
      </c>
      <c r="D8040">
        <v>1</v>
      </c>
      <c r="E8040" t="s">
        <v>6396</v>
      </c>
      <c r="F8040" t="s">
        <v>110</v>
      </c>
      <c r="G8040" t="s">
        <v>124</v>
      </c>
      <c r="H8040" t="s">
        <v>6399</v>
      </c>
    </row>
    <row r="8041" spans="1:8" x14ac:dyDescent="0.2">
      <c r="A8041" t="s">
        <v>29</v>
      </c>
      <c r="B8041" t="s">
        <v>7</v>
      </c>
      <c r="C8041">
        <f>_xlfn.XLOOKUP(B8041,'2.1.trackMPD'!$R$7:$R$29,'2.1.trackMPD'!$T$7:$T$29)</f>
        <v>6</v>
      </c>
      <c r="D8041">
        <v>1</v>
      </c>
      <c r="E8041" t="s">
        <v>6396</v>
      </c>
      <c r="F8041" t="s">
        <v>110</v>
      </c>
      <c r="G8041" t="s">
        <v>140</v>
      </c>
      <c r="H8041" t="s">
        <v>6399</v>
      </c>
    </row>
    <row r="8042" spans="1:8" x14ac:dyDescent="0.2">
      <c r="A8042" t="s">
        <v>29</v>
      </c>
      <c r="B8042" t="s">
        <v>7</v>
      </c>
      <c r="C8042">
        <f>_xlfn.XLOOKUP(B8042,'2.1.trackMPD'!$R$7:$R$29,'2.1.trackMPD'!$T$7:$T$29)</f>
        <v>6</v>
      </c>
      <c r="D8042">
        <v>10</v>
      </c>
      <c r="E8042" t="s">
        <v>6396</v>
      </c>
      <c r="F8042" t="s">
        <v>110</v>
      </c>
      <c r="G8042" t="s">
        <v>124</v>
      </c>
      <c r="H8042" t="s">
        <v>6398</v>
      </c>
    </row>
    <row r="8043" spans="1:8" x14ac:dyDescent="0.2">
      <c r="A8043" t="s">
        <v>29</v>
      </c>
      <c r="B8043" t="s">
        <v>7</v>
      </c>
      <c r="C8043">
        <f>_xlfn.XLOOKUP(B8043,'2.1.trackMPD'!$R$7:$R$29,'2.1.trackMPD'!$T$7:$T$29)</f>
        <v>6</v>
      </c>
      <c r="D8043">
        <v>10</v>
      </c>
      <c r="E8043" t="s">
        <v>6396</v>
      </c>
      <c r="F8043" t="s">
        <v>110</v>
      </c>
      <c r="G8043" t="s">
        <v>140</v>
      </c>
      <c r="H8043" t="s">
        <v>6398</v>
      </c>
    </row>
    <row r="8044" spans="1:8" x14ac:dyDescent="0.2">
      <c r="A8044" t="s">
        <v>29</v>
      </c>
      <c r="B8044" t="s">
        <v>7</v>
      </c>
      <c r="C8044">
        <f>_xlfn.XLOOKUP(B8044,'2.1.trackMPD'!$R$7:$R$29,'2.1.trackMPD'!$T$7:$T$29)</f>
        <v>6</v>
      </c>
      <c r="D8044">
        <v>10</v>
      </c>
      <c r="E8044" t="s">
        <v>6396</v>
      </c>
      <c r="F8044" t="s">
        <v>111</v>
      </c>
      <c r="G8044" t="s">
        <v>124</v>
      </c>
      <c r="H8044" t="s">
        <v>6398</v>
      </c>
    </row>
    <row r="8045" spans="1:8" x14ac:dyDescent="0.2">
      <c r="A8045" t="s">
        <v>29</v>
      </c>
      <c r="B8045" t="s">
        <v>7</v>
      </c>
      <c r="C8045">
        <f>_xlfn.XLOOKUP(B8045,'2.1.trackMPD'!$R$7:$R$29,'2.1.trackMPD'!$T$7:$T$29)</f>
        <v>6</v>
      </c>
      <c r="D8045">
        <v>10</v>
      </c>
      <c r="E8045" t="s">
        <v>6396</v>
      </c>
      <c r="F8045" t="s">
        <v>111</v>
      </c>
      <c r="G8045" t="s">
        <v>140</v>
      </c>
      <c r="H8045" t="s">
        <v>6398</v>
      </c>
    </row>
    <row r="8046" spans="1:8" x14ac:dyDescent="0.2">
      <c r="A8046" t="s">
        <v>29</v>
      </c>
      <c r="B8046" t="s">
        <v>7</v>
      </c>
      <c r="C8046">
        <f>_xlfn.XLOOKUP(B8046,'2.1.trackMPD'!$R$7:$R$29,'2.1.trackMPD'!$T$7:$T$29)</f>
        <v>6</v>
      </c>
      <c r="D8046">
        <v>10</v>
      </c>
      <c r="E8046" t="s">
        <v>6396</v>
      </c>
      <c r="F8046" t="s">
        <v>110</v>
      </c>
      <c r="G8046" t="s">
        <v>124</v>
      </c>
      <c r="H8046" t="s">
        <v>6399</v>
      </c>
    </row>
    <row r="8047" spans="1:8" x14ac:dyDescent="0.2">
      <c r="A8047" t="s">
        <v>29</v>
      </c>
      <c r="B8047" t="s">
        <v>7</v>
      </c>
      <c r="C8047">
        <f>_xlfn.XLOOKUP(B8047,'2.1.trackMPD'!$R$7:$R$29,'2.1.trackMPD'!$T$7:$T$29)</f>
        <v>6</v>
      </c>
      <c r="D8047">
        <v>10</v>
      </c>
      <c r="E8047" t="s">
        <v>6396</v>
      </c>
      <c r="F8047" t="s">
        <v>110</v>
      </c>
      <c r="G8047" t="s">
        <v>140</v>
      </c>
      <c r="H8047" t="s">
        <v>6399</v>
      </c>
    </row>
    <row r="8048" spans="1:8" x14ac:dyDescent="0.2">
      <c r="A8048" t="s">
        <v>29</v>
      </c>
      <c r="B8048" t="s">
        <v>7</v>
      </c>
      <c r="C8048">
        <f>_xlfn.XLOOKUP(B8048,'2.1.trackMPD'!$R$7:$R$29,'2.1.trackMPD'!$T$7:$T$29)</f>
        <v>6</v>
      </c>
      <c r="D8048">
        <v>100</v>
      </c>
      <c r="E8048" t="s">
        <v>6396</v>
      </c>
      <c r="F8048" t="s">
        <v>110</v>
      </c>
      <c r="G8048" t="s">
        <v>124</v>
      </c>
      <c r="H8048" t="s">
        <v>6398</v>
      </c>
    </row>
    <row r="8049" spans="1:8" x14ac:dyDescent="0.2">
      <c r="A8049" t="s">
        <v>29</v>
      </c>
      <c r="B8049" t="s">
        <v>7</v>
      </c>
      <c r="C8049">
        <f>_xlfn.XLOOKUP(B8049,'2.1.trackMPD'!$R$7:$R$29,'2.1.trackMPD'!$T$7:$T$29)</f>
        <v>6</v>
      </c>
      <c r="D8049">
        <v>100</v>
      </c>
      <c r="E8049" t="s">
        <v>6396</v>
      </c>
      <c r="F8049" t="s">
        <v>110</v>
      </c>
      <c r="G8049" t="s">
        <v>140</v>
      </c>
      <c r="H8049" t="s">
        <v>6398</v>
      </c>
    </row>
    <row r="8050" spans="1:8" x14ac:dyDescent="0.2">
      <c r="A8050" t="s">
        <v>29</v>
      </c>
      <c r="B8050" t="s">
        <v>7</v>
      </c>
      <c r="C8050">
        <f>_xlfn.XLOOKUP(B8050,'2.1.trackMPD'!$R$7:$R$29,'2.1.trackMPD'!$T$7:$T$29)</f>
        <v>6</v>
      </c>
      <c r="D8050">
        <v>100</v>
      </c>
      <c r="E8050" t="s">
        <v>6396</v>
      </c>
      <c r="F8050" t="s">
        <v>111</v>
      </c>
      <c r="G8050" t="s">
        <v>124</v>
      </c>
      <c r="H8050" t="s">
        <v>6398</v>
      </c>
    </row>
    <row r="8051" spans="1:8" x14ac:dyDescent="0.2">
      <c r="A8051" t="s">
        <v>29</v>
      </c>
      <c r="B8051" t="s">
        <v>7</v>
      </c>
      <c r="C8051">
        <f>_xlfn.XLOOKUP(B8051,'2.1.trackMPD'!$R$7:$R$29,'2.1.trackMPD'!$T$7:$T$29)</f>
        <v>6</v>
      </c>
      <c r="D8051">
        <v>100</v>
      </c>
      <c r="E8051" t="s">
        <v>6396</v>
      </c>
      <c r="F8051" t="s">
        <v>111</v>
      </c>
      <c r="G8051" t="s">
        <v>140</v>
      </c>
      <c r="H8051" t="s">
        <v>6398</v>
      </c>
    </row>
    <row r="8052" spans="1:8" x14ac:dyDescent="0.2">
      <c r="A8052" t="s">
        <v>29</v>
      </c>
      <c r="B8052" t="s">
        <v>7</v>
      </c>
      <c r="C8052">
        <f>_xlfn.XLOOKUP(B8052,'2.1.trackMPD'!$R$7:$R$29,'2.1.trackMPD'!$T$7:$T$29)</f>
        <v>6</v>
      </c>
      <c r="D8052">
        <v>100</v>
      </c>
      <c r="E8052" t="s">
        <v>6396</v>
      </c>
      <c r="F8052" t="s">
        <v>110</v>
      </c>
      <c r="G8052" t="s">
        <v>124</v>
      </c>
      <c r="H8052" t="s">
        <v>6399</v>
      </c>
    </row>
    <row r="8053" spans="1:8" x14ac:dyDescent="0.2">
      <c r="A8053" t="s">
        <v>29</v>
      </c>
      <c r="B8053" t="s">
        <v>7</v>
      </c>
      <c r="C8053">
        <f>_xlfn.XLOOKUP(B8053,'2.1.trackMPD'!$R$7:$R$29,'2.1.trackMPD'!$T$7:$T$29)</f>
        <v>6</v>
      </c>
      <c r="D8053">
        <v>100</v>
      </c>
      <c r="E8053" t="s">
        <v>6396</v>
      </c>
      <c r="F8053" t="s">
        <v>110</v>
      </c>
      <c r="G8053" t="s">
        <v>140</v>
      </c>
      <c r="H8053" t="s">
        <v>6399</v>
      </c>
    </row>
    <row r="8054" spans="1:8" x14ac:dyDescent="0.2">
      <c r="A8054" t="s">
        <v>29</v>
      </c>
      <c r="B8054" t="s">
        <v>7</v>
      </c>
      <c r="C8054">
        <f>_xlfn.XLOOKUP(B8054,'2.1.trackMPD'!$R$7:$R$29,'2.1.trackMPD'!$T$7:$T$29)</f>
        <v>6</v>
      </c>
      <c r="D8054">
        <v>1000</v>
      </c>
      <c r="E8054" t="s">
        <v>6396</v>
      </c>
      <c r="F8054" t="s">
        <v>110</v>
      </c>
      <c r="G8054" t="s">
        <v>124</v>
      </c>
      <c r="H8054" t="s">
        <v>6398</v>
      </c>
    </row>
    <row r="8055" spans="1:8" x14ac:dyDescent="0.2">
      <c r="A8055" t="s">
        <v>29</v>
      </c>
      <c r="B8055" t="s">
        <v>7</v>
      </c>
      <c r="C8055">
        <f>_xlfn.XLOOKUP(B8055,'2.1.trackMPD'!$R$7:$R$29,'2.1.trackMPD'!$T$7:$T$29)</f>
        <v>6</v>
      </c>
      <c r="D8055">
        <v>1000</v>
      </c>
      <c r="E8055" t="s">
        <v>6396</v>
      </c>
      <c r="F8055" t="s">
        <v>110</v>
      </c>
      <c r="G8055" t="s">
        <v>140</v>
      </c>
      <c r="H8055" t="s">
        <v>6398</v>
      </c>
    </row>
    <row r="8056" spans="1:8" x14ac:dyDescent="0.2">
      <c r="A8056" t="s">
        <v>29</v>
      </c>
      <c r="B8056" t="s">
        <v>7</v>
      </c>
      <c r="C8056">
        <f>_xlfn.XLOOKUP(B8056,'2.1.trackMPD'!$R$7:$R$29,'2.1.trackMPD'!$T$7:$T$29)</f>
        <v>6</v>
      </c>
      <c r="D8056">
        <v>1000</v>
      </c>
      <c r="E8056" t="s">
        <v>6396</v>
      </c>
      <c r="F8056" t="s">
        <v>111</v>
      </c>
      <c r="G8056" t="s">
        <v>124</v>
      </c>
      <c r="H8056" t="s">
        <v>6398</v>
      </c>
    </row>
    <row r="8057" spans="1:8" x14ac:dyDescent="0.2">
      <c r="A8057" t="s">
        <v>29</v>
      </c>
      <c r="B8057" t="s">
        <v>7</v>
      </c>
      <c r="C8057">
        <f>_xlfn.XLOOKUP(B8057,'2.1.trackMPD'!$R$7:$R$29,'2.1.trackMPD'!$T$7:$T$29)</f>
        <v>6</v>
      </c>
      <c r="D8057">
        <v>1000</v>
      </c>
      <c r="E8057" t="s">
        <v>6396</v>
      </c>
      <c r="F8057" t="s">
        <v>111</v>
      </c>
      <c r="G8057" t="s">
        <v>140</v>
      </c>
      <c r="H8057" t="s">
        <v>6398</v>
      </c>
    </row>
    <row r="8058" spans="1:8" x14ac:dyDescent="0.2">
      <c r="A8058" t="s">
        <v>29</v>
      </c>
      <c r="B8058" t="s">
        <v>7</v>
      </c>
      <c r="C8058">
        <f>_xlfn.XLOOKUP(B8058,'2.1.trackMPD'!$R$7:$R$29,'2.1.trackMPD'!$T$7:$T$29)</f>
        <v>6</v>
      </c>
      <c r="D8058">
        <v>1000</v>
      </c>
      <c r="E8058" t="s">
        <v>6396</v>
      </c>
      <c r="F8058" t="s">
        <v>110</v>
      </c>
      <c r="G8058" t="s">
        <v>124</v>
      </c>
      <c r="H8058" t="s">
        <v>6399</v>
      </c>
    </row>
    <row r="8059" spans="1:8" x14ac:dyDescent="0.2">
      <c r="A8059" t="s">
        <v>29</v>
      </c>
      <c r="B8059" t="s">
        <v>7</v>
      </c>
      <c r="C8059">
        <f>_xlfn.XLOOKUP(B8059,'2.1.trackMPD'!$R$7:$R$29,'2.1.trackMPD'!$T$7:$T$29)</f>
        <v>6</v>
      </c>
      <c r="D8059">
        <v>1000</v>
      </c>
      <c r="E8059" t="s">
        <v>6396</v>
      </c>
      <c r="F8059" t="s">
        <v>110</v>
      </c>
      <c r="G8059" t="s">
        <v>140</v>
      </c>
      <c r="H8059" t="s">
        <v>6399</v>
      </c>
    </row>
    <row r="8060" spans="1:8" x14ac:dyDescent="0.2">
      <c r="A8060" t="s">
        <v>29</v>
      </c>
      <c r="B8060" t="s">
        <v>7</v>
      </c>
      <c r="C8060">
        <f>_xlfn.XLOOKUP(B8060,'2.1.trackMPD'!$R$7:$R$29,'2.1.trackMPD'!$T$7:$T$29)</f>
        <v>6</v>
      </c>
      <c r="D8060">
        <v>5000</v>
      </c>
      <c r="E8060" t="s">
        <v>6396</v>
      </c>
      <c r="F8060" t="s">
        <v>110</v>
      </c>
      <c r="G8060" t="s">
        <v>124</v>
      </c>
      <c r="H8060" t="s">
        <v>6398</v>
      </c>
    </row>
    <row r="8061" spans="1:8" x14ac:dyDescent="0.2">
      <c r="A8061" t="s">
        <v>29</v>
      </c>
      <c r="B8061" t="s">
        <v>7</v>
      </c>
      <c r="C8061">
        <f>_xlfn.XLOOKUP(B8061,'2.1.trackMPD'!$R$7:$R$29,'2.1.trackMPD'!$T$7:$T$29)</f>
        <v>6</v>
      </c>
      <c r="D8061">
        <v>5000</v>
      </c>
      <c r="E8061" t="s">
        <v>6396</v>
      </c>
      <c r="F8061" t="s">
        <v>110</v>
      </c>
      <c r="G8061" t="s">
        <v>140</v>
      </c>
      <c r="H8061" t="s">
        <v>6398</v>
      </c>
    </row>
    <row r="8062" spans="1:8" x14ac:dyDescent="0.2">
      <c r="A8062" t="s">
        <v>29</v>
      </c>
      <c r="B8062" t="s">
        <v>7</v>
      </c>
      <c r="C8062">
        <f>_xlfn.XLOOKUP(B8062,'2.1.trackMPD'!$R$7:$R$29,'2.1.trackMPD'!$T$7:$T$29)</f>
        <v>6</v>
      </c>
      <c r="D8062">
        <v>5000</v>
      </c>
      <c r="E8062" t="s">
        <v>6396</v>
      </c>
      <c r="F8062" t="s">
        <v>111</v>
      </c>
      <c r="G8062" t="s">
        <v>124</v>
      </c>
      <c r="H8062" t="s">
        <v>6398</v>
      </c>
    </row>
    <row r="8063" spans="1:8" x14ac:dyDescent="0.2">
      <c r="A8063" t="s">
        <v>29</v>
      </c>
      <c r="B8063" t="s">
        <v>7</v>
      </c>
      <c r="C8063">
        <f>_xlfn.XLOOKUP(B8063,'2.1.trackMPD'!$R$7:$R$29,'2.1.trackMPD'!$T$7:$T$29)</f>
        <v>6</v>
      </c>
      <c r="D8063">
        <v>5000</v>
      </c>
      <c r="E8063" t="s">
        <v>6396</v>
      </c>
      <c r="F8063" t="s">
        <v>111</v>
      </c>
      <c r="G8063" t="s">
        <v>140</v>
      </c>
      <c r="H8063" t="s">
        <v>6398</v>
      </c>
    </row>
    <row r="8064" spans="1:8" x14ac:dyDescent="0.2">
      <c r="A8064" t="s">
        <v>29</v>
      </c>
      <c r="B8064" t="s">
        <v>7</v>
      </c>
      <c r="C8064">
        <f>_xlfn.XLOOKUP(B8064,'2.1.trackMPD'!$R$7:$R$29,'2.1.trackMPD'!$T$7:$T$29)</f>
        <v>6</v>
      </c>
      <c r="D8064">
        <v>5000</v>
      </c>
      <c r="E8064" t="s">
        <v>6396</v>
      </c>
      <c r="F8064" t="s">
        <v>110</v>
      </c>
      <c r="G8064" t="s">
        <v>124</v>
      </c>
      <c r="H8064" t="s">
        <v>6399</v>
      </c>
    </row>
    <row r="8065" spans="1:8" x14ac:dyDescent="0.2">
      <c r="A8065" t="s">
        <v>29</v>
      </c>
      <c r="B8065" t="s">
        <v>7</v>
      </c>
      <c r="C8065">
        <f>_xlfn.XLOOKUP(B8065,'2.1.trackMPD'!$R$7:$R$29,'2.1.trackMPD'!$T$7:$T$29)</f>
        <v>6</v>
      </c>
      <c r="D8065">
        <v>5000</v>
      </c>
      <c r="E8065" t="s">
        <v>6396</v>
      </c>
      <c r="F8065" t="s">
        <v>110</v>
      </c>
      <c r="G8065" t="s">
        <v>140</v>
      </c>
      <c r="H8065" t="s">
        <v>6399</v>
      </c>
    </row>
    <row r="8066" spans="1:8" x14ac:dyDescent="0.2">
      <c r="A8066" t="s">
        <v>29</v>
      </c>
      <c r="B8066" t="s">
        <v>7</v>
      </c>
      <c r="C8066">
        <f>_xlfn.XLOOKUP(B8066,'2.1.trackMPD'!$R$7:$R$29,'2.1.trackMPD'!$T$7:$T$29)</f>
        <v>6</v>
      </c>
      <c r="D8066">
        <v>1</v>
      </c>
      <c r="E8066" t="s">
        <v>6400</v>
      </c>
      <c r="F8066" t="s">
        <v>110</v>
      </c>
      <c r="G8066" t="s">
        <v>124</v>
      </c>
      <c r="H8066" t="s">
        <v>6398</v>
      </c>
    </row>
    <row r="8067" spans="1:8" x14ac:dyDescent="0.2">
      <c r="A8067" t="s">
        <v>29</v>
      </c>
      <c r="B8067" t="s">
        <v>7</v>
      </c>
      <c r="C8067">
        <f>_xlfn.XLOOKUP(B8067,'2.1.trackMPD'!$R$7:$R$29,'2.1.trackMPD'!$T$7:$T$29)</f>
        <v>6</v>
      </c>
      <c r="D8067">
        <v>1</v>
      </c>
      <c r="E8067" t="s">
        <v>6400</v>
      </c>
      <c r="F8067" t="s">
        <v>110</v>
      </c>
      <c r="G8067" t="s">
        <v>140</v>
      </c>
      <c r="H8067" t="s">
        <v>6398</v>
      </c>
    </row>
    <row r="8068" spans="1:8" x14ac:dyDescent="0.2">
      <c r="A8068" t="s">
        <v>29</v>
      </c>
      <c r="B8068" t="s">
        <v>7</v>
      </c>
      <c r="C8068">
        <f>_xlfn.XLOOKUP(B8068,'2.1.trackMPD'!$R$7:$R$29,'2.1.trackMPD'!$T$7:$T$29)</f>
        <v>6</v>
      </c>
      <c r="D8068">
        <v>1</v>
      </c>
      <c r="E8068" t="s">
        <v>6400</v>
      </c>
      <c r="F8068" t="s">
        <v>111</v>
      </c>
      <c r="G8068" t="s">
        <v>124</v>
      </c>
      <c r="H8068" t="s">
        <v>6398</v>
      </c>
    </row>
    <row r="8069" spans="1:8" x14ac:dyDescent="0.2">
      <c r="A8069" t="s">
        <v>29</v>
      </c>
      <c r="B8069" t="s">
        <v>7</v>
      </c>
      <c r="C8069">
        <f>_xlfn.XLOOKUP(B8069,'2.1.trackMPD'!$R$7:$R$29,'2.1.trackMPD'!$T$7:$T$29)</f>
        <v>6</v>
      </c>
      <c r="D8069">
        <v>1</v>
      </c>
      <c r="E8069" t="s">
        <v>6400</v>
      </c>
      <c r="F8069" t="s">
        <v>111</v>
      </c>
      <c r="G8069" t="s">
        <v>140</v>
      </c>
      <c r="H8069" t="s">
        <v>6398</v>
      </c>
    </row>
    <row r="8070" spans="1:8" x14ac:dyDescent="0.2">
      <c r="A8070" t="s">
        <v>29</v>
      </c>
      <c r="B8070" t="s">
        <v>7</v>
      </c>
      <c r="C8070">
        <f>_xlfn.XLOOKUP(B8070,'2.1.trackMPD'!$R$7:$R$29,'2.1.trackMPD'!$T$7:$T$29)</f>
        <v>6</v>
      </c>
      <c r="D8070">
        <v>1</v>
      </c>
      <c r="E8070" t="s">
        <v>6400</v>
      </c>
      <c r="F8070" t="s">
        <v>110</v>
      </c>
      <c r="G8070" t="s">
        <v>124</v>
      </c>
      <c r="H8070" t="s">
        <v>6399</v>
      </c>
    </row>
    <row r="8071" spans="1:8" x14ac:dyDescent="0.2">
      <c r="A8071" t="s">
        <v>29</v>
      </c>
      <c r="B8071" t="s">
        <v>7</v>
      </c>
      <c r="C8071">
        <f>_xlfn.XLOOKUP(B8071,'2.1.trackMPD'!$R$7:$R$29,'2.1.trackMPD'!$T$7:$T$29)</f>
        <v>6</v>
      </c>
      <c r="D8071">
        <v>1</v>
      </c>
      <c r="E8071" t="s">
        <v>6400</v>
      </c>
      <c r="F8071" t="s">
        <v>110</v>
      </c>
      <c r="G8071" t="s">
        <v>140</v>
      </c>
      <c r="H8071" t="s">
        <v>6399</v>
      </c>
    </row>
    <row r="8072" spans="1:8" x14ac:dyDescent="0.2">
      <c r="A8072" t="s">
        <v>29</v>
      </c>
      <c r="B8072" t="s">
        <v>7</v>
      </c>
      <c r="C8072">
        <f>_xlfn.XLOOKUP(B8072,'2.1.trackMPD'!$R$7:$R$29,'2.1.trackMPD'!$T$7:$T$29)</f>
        <v>6</v>
      </c>
      <c r="D8072">
        <v>10</v>
      </c>
      <c r="E8072" t="s">
        <v>6400</v>
      </c>
      <c r="F8072" t="s">
        <v>110</v>
      </c>
      <c r="G8072" t="s">
        <v>124</v>
      </c>
      <c r="H8072" t="s">
        <v>6398</v>
      </c>
    </row>
    <row r="8073" spans="1:8" x14ac:dyDescent="0.2">
      <c r="A8073" t="s">
        <v>29</v>
      </c>
      <c r="B8073" t="s">
        <v>7</v>
      </c>
      <c r="C8073">
        <f>_xlfn.XLOOKUP(B8073,'2.1.trackMPD'!$R$7:$R$29,'2.1.trackMPD'!$T$7:$T$29)</f>
        <v>6</v>
      </c>
      <c r="D8073">
        <v>10</v>
      </c>
      <c r="E8073" t="s">
        <v>6400</v>
      </c>
      <c r="F8073" t="s">
        <v>110</v>
      </c>
      <c r="G8073" t="s">
        <v>140</v>
      </c>
      <c r="H8073" t="s">
        <v>6398</v>
      </c>
    </row>
    <row r="8074" spans="1:8" x14ac:dyDescent="0.2">
      <c r="A8074" t="s">
        <v>29</v>
      </c>
      <c r="B8074" t="s">
        <v>7</v>
      </c>
      <c r="C8074">
        <f>_xlfn.XLOOKUP(B8074,'2.1.trackMPD'!$R$7:$R$29,'2.1.trackMPD'!$T$7:$T$29)</f>
        <v>6</v>
      </c>
      <c r="D8074">
        <v>10</v>
      </c>
      <c r="E8074" t="s">
        <v>6400</v>
      </c>
      <c r="F8074" t="s">
        <v>111</v>
      </c>
      <c r="G8074" t="s">
        <v>124</v>
      </c>
      <c r="H8074" t="s">
        <v>6398</v>
      </c>
    </row>
    <row r="8075" spans="1:8" x14ac:dyDescent="0.2">
      <c r="A8075" t="s">
        <v>29</v>
      </c>
      <c r="B8075" t="s">
        <v>7</v>
      </c>
      <c r="C8075">
        <f>_xlfn.XLOOKUP(B8075,'2.1.trackMPD'!$R$7:$R$29,'2.1.trackMPD'!$T$7:$T$29)</f>
        <v>6</v>
      </c>
      <c r="D8075">
        <v>10</v>
      </c>
      <c r="E8075" t="s">
        <v>6400</v>
      </c>
      <c r="F8075" t="s">
        <v>111</v>
      </c>
      <c r="G8075" t="s">
        <v>140</v>
      </c>
      <c r="H8075" t="s">
        <v>6398</v>
      </c>
    </row>
    <row r="8076" spans="1:8" x14ac:dyDescent="0.2">
      <c r="A8076" t="s">
        <v>29</v>
      </c>
      <c r="B8076" t="s">
        <v>7</v>
      </c>
      <c r="C8076">
        <f>_xlfn.XLOOKUP(B8076,'2.1.trackMPD'!$R$7:$R$29,'2.1.trackMPD'!$T$7:$T$29)</f>
        <v>6</v>
      </c>
      <c r="D8076">
        <v>10</v>
      </c>
      <c r="E8076" t="s">
        <v>6400</v>
      </c>
      <c r="F8076" t="s">
        <v>110</v>
      </c>
      <c r="G8076" t="s">
        <v>124</v>
      </c>
      <c r="H8076" t="s">
        <v>6399</v>
      </c>
    </row>
    <row r="8077" spans="1:8" x14ac:dyDescent="0.2">
      <c r="A8077" t="s">
        <v>29</v>
      </c>
      <c r="B8077" t="s">
        <v>7</v>
      </c>
      <c r="C8077">
        <f>_xlfn.XLOOKUP(B8077,'2.1.trackMPD'!$R$7:$R$29,'2.1.trackMPD'!$T$7:$T$29)</f>
        <v>6</v>
      </c>
      <c r="D8077">
        <v>10</v>
      </c>
      <c r="E8077" t="s">
        <v>6400</v>
      </c>
      <c r="F8077" t="s">
        <v>110</v>
      </c>
      <c r="G8077" t="s">
        <v>140</v>
      </c>
      <c r="H8077" t="s">
        <v>6399</v>
      </c>
    </row>
    <row r="8078" spans="1:8" x14ac:dyDescent="0.2">
      <c r="A8078" t="s">
        <v>29</v>
      </c>
      <c r="B8078" t="s">
        <v>7</v>
      </c>
      <c r="C8078">
        <f>_xlfn.XLOOKUP(B8078,'2.1.trackMPD'!$R$7:$R$29,'2.1.trackMPD'!$T$7:$T$29)</f>
        <v>6</v>
      </c>
      <c r="D8078">
        <v>100</v>
      </c>
      <c r="E8078" t="s">
        <v>6400</v>
      </c>
      <c r="F8078" t="s">
        <v>110</v>
      </c>
      <c r="G8078" t="s">
        <v>124</v>
      </c>
      <c r="H8078" t="s">
        <v>6398</v>
      </c>
    </row>
    <row r="8079" spans="1:8" x14ac:dyDescent="0.2">
      <c r="A8079" t="s">
        <v>29</v>
      </c>
      <c r="B8079" t="s">
        <v>7</v>
      </c>
      <c r="C8079">
        <f>_xlfn.XLOOKUP(B8079,'2.1.trackMPD'!$R$7:$R$29,'2.1.trackMPD'!$T$7:$T$29)</f>
        <v>6</v>
      </c>
      <c r="D8079">
        <v>100</v>
      </c>
      <c r="E8079" t="s">
        <v>6400</v>
      </c>
      <c r="F8079" t="s">
        <v>110</v>
      </c>
      <c r="G8079" t="s">
        <v>140</v>
      </c>
      <c r="H8079" t="s">
        <v>6398</v>
      </c>
    </row>
    <row r="8080" spans="1:8" x14ac:dyDescent="0.2">
      <c r="A8080" t="s">
        <v>29</v>
      </c>
      <c r="B8080" t="s">
        <v>7</v>
      </c>
      <c r="C8080">
        <f>_xlfn.XLOOKUP(B8080,'2.1.trackMPD'!$R$7:$R$29,'2.1.trackMPD'!$T$7:$T$29)</f>
        <v>6</v>
      </c>
      <c r="D8080">
        <v>100</v>
      </c>
      <c r="E8080" t="s">
        <v>6400</v>
      </c>
      <c r="F8080" t="s">
        <v>111</v>
      </c>
      <c r="G8080" t="s">
        <v>124</v>
      </c>
      <c r="H8080" t="s">
        <v>6398</v>
      </c>
    </row>
    <row r="8081" spans="1:8" x14ac:dyDescent="0.2">
      <c r="A8081" t="s">
        <v>29</v>
      </c>
      <c r="B8081" t="s">
        <v>7</v>
      </c>
      <c r="C8081">
        <f>_xlfn.XLOOKUP(B8081,'2.1.trackMPD'!$R$7:$R$29,'2.1.trackMPD'!$T$7:$T$29)</f>
        <v>6</v>
      </c>
      <c r="D8081">
        <v>100</v>
      </c>
      <c r="E8081" t="s">
        <v>6400</v>
      </c>
      <c r="F8081" t="s">
        <v>111</v>
      </c>
      <c r="G8081" t="s">
        <v>140</v>
      </c>
      <c r="H8081" t="s">
        <v>6398</v>
      </c>
    </row>
    <row r="8082" spans="1:8" x14ac:dyDescent="0.2">
      <c r="A8082" t="s">
        <v>29</v>
      </c>
      <c r="B8082" t="s">
        <v>7</v>
      </c>
      <c r="C8082">
        <f>_xlfn.XLOOKUP(B8082,'2.1.trackMPD'!$R$7:$R$29,'2.1.trackMPD'!$T$7:$T$29)</f>
        <v>6</v>
      </c>
      <c r="D8082">
        <v>100</v>
      </c>
      <c r="E8082" t="s">
        <v>6400</v>
      </c>
      <c r="F8082" t="s">
        <v>110</v>
      </c>
      <c r="G8082" t="s">
        <v>124</v>
      </c>
      <c r="H8082" t="s">
        <v>6399</v>
      </c>
    </row>
    <row r="8083" spans="1:8" x14ac:dyDescent="0.2">
      <c r="A8083" t="s">
        <v>29</v>
      </c>
      <c r="B8083" t="s">
        <v>7</v>
      </c>
      <c r="C8083">
        <f>_xlfn.XLOOKUP(B8083,'2.1.trackMPD'!$R$7:$R$29,'2.1.trackMPD'!$T$7:$T$29)</f>
        <v>6</v>
      </c>
      <c r="D8083">
        <v>100</v>
      </c>
      <c r="E8083" t="s">
        <v>6400</v>
      </c>
      <c r="F8083" t="s">
        <v>110</v>
      </c>
      <c r="G8083" t="s">
        <v>140</v>
      </c>
      <c r="H8083" t="s">
        <v>6399</v>
      </c>
    </row>
    <row r="8084" spans="1:8" x14ac:dyDescent="0.2">
      <c r="A8084" t="s">
        <v>29</v>
      </c>
      <c r="B8084" t="s">
        <v>7</v>
      </c>
      <c r="C8084">
        <f>_xlfn.XLOOKUP(B8084,'2.1.trackMPD'!$R$7:$R$29,'2.1.trackMPD'!$T$7:$T$29)</f>
        <v>6</v>
      </c>
      <c r="D8084">
        <v>1000</v>
      </c>
      <c r="E8084" t="s">
        <v>6400</v>
      </c>
      <c r="F8084" t="s">
        <v>110</v>
      </c>
      <c r="G8084" t="s">
        <v>124</v>
      </c>
      <c r="H8084" t="s">
        <v>6398</v>
      </c>
    </row>
    <row r="8085" spans="1:8" x14ac:dyDescent="0.2">
      <c r="A8085" t="s">
        <v>29</v>
      </c>
      <c r="B8085" t="s">
        <v>7</v>
      </c>
      <c r="C8085">
        <f>_xlfn.XLOOKUP(B8085,'2.1.trackMPD'!$R$7:$R$29,'2.1.trackMPD'!$T$7:$T$29)</f>
        <v>6</v>
      </c>
      <c r="D8085">
        <v>1000</v>
      </c>
      <c r="E8085" t="s">
        <v>6400</v>
      </c>
      <c r="F8085" t="s">
        <v>110</v>
      </c>
      <c r="G8085" t="s">
        <v>140</v>
      </c>
      <c r="H8085" t="s">
        <v>6398</v>
      </c>
    </row>
    <row r="8086" spans="1:8" x14ac:dyDescent="0.2">
      <c r="A8086" t="s">
        <v>29</v>
      </c>
      <c r="B8086" t="s">
        <v>7</v>
      </c>
      <c r="C8086">
        <f>_xlfn.XLOOKUP(B8086,'2.1.trackMPD'!$R$7:$R$29,'2.1.trackMPD'!$T$7:$T$29)</f>
        <v>6</v>
      </c>
      <c r="D8086">
        <v>1000</v>
      </c>
      <c r="E8086" t="s">
        <v>6400</v>
      </c>
      <c r="F8086" t="s">
        <v>111</v>
      </c>
      <c r="G8086" t="s">
        <v>124</v>
      </c>
      <c r="H8086" t="s">
        <v>6398</v>
      </c>
    </row>
    <row r="8087" spans="1:8" x14ac:dyDescent="0.2">
      <c r="A8087" t="s">
        <v>29</v>
      </c>
      <c r="B8087" t="s">
        <v>7</v>
      </c>
      <c r="C8087">
        <f>_xlfn.XLOOKUP(B8087,'2.1.trackMPD'!$R$7:$R$29,'2.1.trackMPD'!$T$7:$T$29)</f>
        <v>6</v>
      </c>
      <c r="D8087">
        <v>1000</v>
      </c>
      <c r="E8087" t="s">
        <v>6400</v>
      </c>
      <c r="F8087" t="s">
        <v>111</v>
      </c>
      <c r="G8087" t="s">
        <v>140</v>
      </c>
      <c r="H8087" t="s">
        <v>6398</v>
      </c>
    </row>
    <row r="8088" spans="1:8" x14ac:dyDescent="0.2">
      <c r="A8088" t="s">
        <v>29</v>
      </c>
      <c r="B8088" t="s">
        <v>7</v>
      </c>
      <c r="C8088">
        <f>_xlfn.XLOOKUP(B8088,'2.1.trackMPD'!$R$7:$R$29,'2.1.trackMPD'!$T$7:$T$29)</f>
        <v>6</v>
      </c>
      <c r="D8088">
        <v>1000</v>
      </c>
      <c r="E8088" t="s">
        <v>6400</v>
      </c>
      <c r="F8088" t="s">
        <v>110</v>
      </c>
      <c r="G8088" t="s">
        <v>124</v>
      </c>
      <c r="H8088" t="s">
        <v>6399</v>
      </c>
    </row>
    <row r="8089" spans="1:8" x14ac:dyDescent="0.2">
      <c r="A8089" t="s">
        <v>29</v>
      </c>
      <c r="B8089" t="s">
        <v>7</v>
      </c>
      <c r="C8089">
        <f>_xlfn.XLOOKUP(B8089,'2.1.trackMPD'!$R$7:$R$29,'2.1.trackMPD'!$T$7:$T$29)</f>
        <v>6</v>
      </c>
      <c r="D8089">
        <v>1000</v>
      </c>
      <c r="E8089" t="s">
        <v>6400</v>
      </c>
      <c r="F8089" t="s">
        <v>110</v>
      </c>
      <c r="G8089" t="s">
        <v>140</v>
      </c>
      <c r="H8089" t="s">
        <v>6399</v>
      </c>
    </row>
    <row r="8090" spans="1:8" x14ac:dyDescent="0.2">
      <c r="A8090" t="s">
        <v>29</v>
      </c>
      <c r="B8090" t="s">
        <v>7</v>
      </c>
      <c r="C8090">
        <f>_xlfn.XLOOKUP(B8090,'2.1.trackMPD'!$R$7:$R$29,'2.1.trackMPD'!$T$7:$T$29)</f>
        <v>6</v>
      </c>
      <c r="D8090">
        <v>5000</v>
      </c>
      <c r="E8090" t="s">
        <v>6400</v>
      </c>
      <c r="F8090" t="s">
        <v>110</v>
      </c>
      <c r="G8090" t="s">
        <v>124</v>
      </c>
      <c r="H8090" t="s">
        <v>6398</v>
      </c>
    </row>
    <row r="8091" spans="1:8" x14ac:dyDescent="0.2">
      <c r="A8091" t="s">
        <v>29</v>
      </c>
      <c r="B8091" t="s">
        <v>7</v>
      </c>
      <c r="C8091">
        <f>_xlfn.XLOOKUP(B8091,'2.1.trackMPD'!$R$7:$R$29,'2.1.trackMPD'!$T$7:$T$29)</f>
        <v>6</v>
      </c>
      <c r="D8091">
        <v>5000</v>
      </c>
      <c r="E8091" t="s">
        <v>6400</v>
      </c>
      <c r="F8091" t="s">
        <v>110</v>
      </c>
      <c r="G8091" t="s">
        <v>140</v>
      </c>
      <c r="H8091" t="s">
        <v>6398</v>
      </c>
    </row>
    <row r="8092" spans="1:8" x14ac:dyDescent="0.2">
      <c r="A8092" t="s">
        <v>29</v>
      </c>
      <c r="B8092" t="s">
        <v>7</v>
      </c>
      <c r="C8092">
        <f>_xlfn.XLOOKUP(B8092,'2.1.trackMPD'!$R$7:$R$29,'2.1.trackMPD'!$T$7:$T$29)</f>
        <v>6</v>
      </c>
      <c r="D8092">
        <v>5000</v>
      </c>
      <c r="E8092" t="s">
        <v>6400</v>
      </c>
      <c r="F8092" t="s">
        <v>111</v>
      </c>
      <c r="G8092" t="s">
        <v>124</v>
      </c>
      <c r="H8092" t="s">
        <v>6398</v>
      </c>
    </row>
    <row r="8093" spans="1:8" x14ac:dyDescent="0.2">
      <c r="A8093" t="s">
        <v>29</v>
      </c>
      <c r="B8093" t="s">
        <v>7</v>
      </c>
      <c r="C8093">
        <f>_xlfn.XLOOKUP(B8093,'2.1.trackMPD'!$R$7:$R$29,'2.1.trackMPD'!$T$7:$T$29)</f>
        <v>6</v>
      </c>
      <c r="D8093">
        <v>5000</v>
      </c>
      <c r="E8093" t="s">
        <v>6400</v>
      </c>
      <c r="F8093" t="s">
        <v>111</v>
      </c>
      <c r="G8093" t="s">
        <v>140</v>
      </c>
      <c r="H8093" t="s">
        <v>6398</v>
      </c>
    </row>
    <row r="8094" spans="1:8" x14ac:dyDescent="0.2">
      <c r="A8094" t="s">
        <v>29</v>
      </c>
      <c r="B8094" t="s">
        <v>7</v>
      </c>
      <c r="C8094">
        <f>_xlfn.XLOOKUP(B8094,'2.1.trackMPD'!$R$7:$R$29,'2.1.trackMPD'!$T$7:$T$29)</f>
        <v>6</v>
      </c>
      <c r="D8094">
        <v>5000</v>
      </c>
      <c r="E8094" t="s">
        <v>6400</v>
      </c>
      <c r="F8094" t="s">
        <v>110</v>
      </c>
      <c r="G8094" t="s">
        <v>124</v>
      </c>
      <c r="H8094" t="s">
        <v>6399</v>
      </c>
    </row>
    <row r="8095" spans="1:8" x14ac:dyDescent="0.2">
      <c r="A8095" t="s">
        <v>29</v>
      </c>
      <c r="B8095" t="s">
        <v>7</v>
      </c>
      <c r="C8095">
        <f>_xlfn.XLOOKUP(B8095,'2.1.trackMPD'!$R$7:$R$29,'2.1.trackMPD'!$T$7:$T$29)</f>
        <v>6</v>
      </c>
      <c r="D8095">
        <v>5000</v>
      </c>
      <c r="E8095" t="s">
        <v>6400</v>
      </c>
      <c r="F8095" t="s">
        <v>110</v>
      </c>
      <c r="G8095" t="s">
        <v>140</v>
      </c>
      <c r="H8095" t="s">
        <v>6399</v>
      </c>
    </row>
    <row r="8096" spans="1:8" x14ac:dyDescent="0.2">
      <c r="A8096" t="s">
        <v>29</v>
      </c>
      <c r="B8096" t="s">
        <v>7</v>
      </c>
      <c r="C8096">
        <f>_xlfn.XLOOKUP(B8096,'2.1.trackMPD'!$R$7:$R$29,'2.1.trackMPD'!$T$7:$T$29)</f>
        <v>6</v>
      </c>
      <c r="D8096">
        <v>1</v>
      </c>
      <c r="E8096" t="s">
        <v>6401</v>
      </c>
      <c r="F8096" t="s">
        <v>110</v>
      </c>
      <c r="G8096" t="s">
        <v>124</v>
      </c>
      <c r="H8096" t="s">
        <v>6398</v>
      </c>
    </row>
    <row r="8097" spans="1:8" x14ac:dyDescent="0.2">
      <c r="A8097" t="s">
        <v>29</v>
      </c>
      <c r="B8097" t="s">
        <v>7</v>
      </c>
      <c r="C8097">
        <f>_xlfn.XLOOKUP(B8097,'2.1.trackMPD'!$R$7:$R$29,'2.1.trackMPD'!$T$7:$T$29)</f>
        <v>6</v>
      </c>
      <c r="D8097">
        <v>1</v>
      </c>
      <c r="E8097" t="s">
        <v>6401</v>
      </c>
      <c r="F8097" t="s">
        <v>110</v>
      </c>
      <c r="G8097" t="s">
        <v>140</v>
      </c>
      <c r="H8097" t="s">
        <v>6398</v>
      </c>
    </row>
    <row r="8098" spans="1:8" x14ac:dyDescent="0.2">
      <c r="A8098" t="s">
        <v>29</v>
      </c>
      <c r="B8098" t="s">
        <v>7</v>
      </c>
      <c r="C8098">
        <f>_xlfn.XLOOKUP(B8098,'2.1.trackMPD'!$R$7:$R$29,'2.1.trackMPD'!$T$7:$T$29)</f>
        <v>6</v>
      </c>
      <c r="D8098">
        <v>1</v>
      </c>
      <c r="E8098" t="s">
        <v>6401</v>
      </c>
      <c r="F8098" t="s">
        <v>111</v>
      </c>
      <c r="G8098" t="s">
        <v>124</v>
      </c>
      <c r="H8098" t="s">
        <v>6398</v>
      </c>
    </row>
    <row r="8099" spans="1:8" x14ac:dyDescent="0.2">
      <c r="A8099" t="s">
        <v>29</v>
      </c>
      <c r="B8099" t="s">
        <v>7</v>
      </c>
      <c r="C8099">
        <f>_xlfn.XLOOKUP(B8099,'2.1.trackMPD'!$R$7:$R$29,'2.1.trackMPD'!$T$7:$T$29)</f>
        <v>6</v>
      </c>
      <c r="D8099">
        <v>1</v>
      </c>
      <c r="E8099" t="s">
        <v>6401</v>
      </c>
      <c r="F8099" t="s">
        <v>111</v>
      </c>
      <c r="G8099" t="s">
        <v>140</v>
      </c>
      <c r="H8099" t="s">
        <v>6398</v>
      </c>
    </row>
    <row r="8100" spans="1:8" x14ac:dyDescent="0.2">
      <c r="A8100" t="s">
        <v>29</v>
      </c>
      <c r="B8100" t="s">
        <v>7</v>
      </c>
      <c r="C8100">
        <f>_xlfn.XLOOKUP(B8100,'2.1.trackMPD'!$R$7:$R$29,'2.1.trackMPD'!$T$7:$T$29)</f>
        <v>6</v>
      </c>
      <c r="D8100">
        <v>1</v>
      </c>
      <c r="E8100" t="s">
        <v>6401</v>
      </c>
      <c r="F8100" t="s">
        <v>110</v>
      </c>
      <c r="G8100" t="s">
        <v>124</v>
      </c>
      <c r="H8100" t="s">
        <v>6399</v>
      </c>
    </row>
    <row r="8101" spans="1:8" x14ac:dyDescent="0.2">
      <c r="A8101" t="s">
        <v>29</v>
      </c>
      <c r="B8101" t="s">
        <v>7</v>
      </c>
      <c r="C8101">
        <f>_xlfn.XLOOKUP(B8101,'2.1.trackMPD'!$R$7:$R$29,'2.1.trackMPD'!$T$7:$T$29)</f>
        <v>6</v>
      </c>
      <c r="D8101">
        <v>1</v>
      </c>
      <c r="E8101" t="s">
        <v>6401</v>
      </c>
      <c r="F8101" t="s">
        <v>110</v>
      </c>
      <c r="G8101" t="s">
        <v>140</v>
      </c>
      <c r="H8101" t="s">
        <v>6399</v>
      </c>
    </row>
    <row r="8102" spans="1:8" x14ac:dyDescent="0.2">
      <c r="A8102" t="s">
        <v>29</v>
      </c>
      <c r="B8102" t="s">
        <v>7</v>
      </c>
      <c r="C8102">
        <f>_xlfn.XLOOKUP(B8102,'2.1.trackMPD'!$R$7:$R$29,'2.1.trackMPD'!$T$7:$T$29)</f>
        <v>6</v>
      </c>
      <c r="D8102">
        <v>10</v>
      </c>
      <c r="E8102" t="s">
        <v>6401</v>
      </c>
      <c r="F8102" t="s">
        <v>110</v>
      </c>
      <c r="G8102" t="s">
        <v>124</v>
      </c>
      <c r="H8102" t="s">
        <v>6398</v>
      </c>
    </row>
    <row r="8103" spans="1:8" x14ac:dyDescent="0.2">
      <c r="A8103" t="s">
        <v>29</v>
      </c>
      <c r="B8103" t="s">
        <v>7</v>
      </c>
      <c r="C8103">
        <f>_xlfn.XLOOKUP(B8103,'2.1.trackMPD'!$R$7:$R$29,'2.1.trackMPD'!$T$7:$T$29)</f>
        <v>6</v>
      </c>
      <c r="D8103">
        <v>10</v>
      </c>
      <c r="E8103" t="s">
        <v>6401</v>
      </c>
      <c r="F8103" t="s">
        <v>110</v>
      </c>
      <c r="G8103" t="s">
        <v>140</v>
      </c>
      <c r="H8103" t="s">
        <v>6398</v>
      </c>
    </row>
    <row r="8104" spans="1:8" x14ac:dyDescent="0.2">
      <c r="A8104" t="s">
        <v>29</v>
      </c>
      <c r="B8104" t="s">
        <v>7</v>
      </c>
      <c r="C8104">
        <f>_xlfn.XLOOKUP(B8104,'2.1.trackMPD'!$R$7:$R$29,'2.1.trackMPD'!$T$7:$T$29)</f>
        <v>6</v>
      </c>
      <c r="D8104">
        <v>10</v>
      </c>
      <c r="E8104" t="s">
        <v>6401</v>
      </c>
      <c r="F8104" t="s">
        <v>111</v>
      </c>
      <c r="G8104" t="s">
        <v>124</v>
      </c>
      <c r="H8104" t="s">
        <v>6398</v>
      </c>
    </row>
    <row r="8105" spans="1:8" x14ac:dyDescent="0.2">
      <c r="A8105" t="s">
        <v>29</v>
      </c>
      <c r="B8105" t="s">
        <v>7</v>
      </c>
      <c r="C8105">
        <f>_xlfn.XLOOKUP(B8105,'2.1.trackMPD'!$R$7:$R$29,'2.1.trackMPD'!$T$7:$T$29)</f>
        <v>6</v>
      </c>
      <c r="D8105">
        <v>10</v>
      </c>
      <c r="E8105" t="s">
        <v>6401</v>
      </c>
      <c r="F8105" t="s">
        <v>111</v>
      </c>
      <c r="G8105" t="s">
        <v>140</v>
      </c>
      <c r="H8105" t="s">
        <v>6398</v>
      </c>
    </row>
    <row r="8106" spans="1:8" x14ac:dyDescent="0.2">
      <c r="A8106" t="s">
        <v>29</v>
      </c>
      <c r="B8106" t="s">
        <v>7</v>
      </c>
      <c r="C8106">
        <f>_xlfn.XLOOKUP(B8106,'2.1.trackMPD'!$R$7:$R$29,'2.1.trackMPD'!$T$7:$T$29)</f>
        <v>6</v>
      </c>
      <c r="D8106">
        <v>10</v>
      </c>
      <c r="E8106" t="s">
        <v>6401</v>
      </c>
      <c r="F8106" t="s">
        <v>110</v>
      </c>
      <c r="G8106" t="s">
        <v>124</v>
      </c>
      <c r="H8106" t="s">
        <v>6399</v>
      </c>
    </row>
    <row r="8107" spans="1:8" x14ac:dyDescent="0.2">
      <c r="A8107" t="s">
        <v>29</v>
      </c>
      <c r="B8107" t="s">
        <v>7</v>
      </c>
      <c r="C8107">
        <f>_xlfn.XLOOKUP(B8107,'2.1.trackMPD'!$R$7:$R$29,'2.1.trackMPD'!$T$7:$T$29)</f>
        <v>6</v>
      </c>
      <c r="D8107">
        <v>10</v>
      </c>
      <c r="E8107" t="s">
        <v>6401</v>
      </c>
      <c r="F8107" t="s">
        <v>110</v>
      </c>
      <c r="G8107" t="s">
        <v>140</v>
      </c>
      <c r="H8107" t="s">
        <v>6399</v>
      </c>
    </row>
    <row r="8108" spans="1:8" x14ac:dyDescent="0.2">
      <c r="A8108" t="s">
        <v>29</v>
      </c>
      <c r="B8108" t="s">
        <v>7</v>
      </c>
      <c r="C8108">
        <f>_xlfn.XLOOKUP(B8108,'2.1.trackMPD'!$R$7:$R$29,'2.1.trackMPD'!$T$7:$T$29)</f>
        <v>6</v>
      </c>
      <c r="D8108">
        <v>100</v>
      </c>
      <c r="E8108" t="s">
        <v>6401</v>
      </c>
      <c r="F8108" t="s">
        <v>110</v>
      </c>
      <c r="G8108" t="s">
        <v>124</v>
      </c>
      <c r="H8108" t="s">
        <v>6398</v>
      </c>
    </row>
    <row r="8109" spans="1:8" x14ac:dyDescent="0.2">
      <c r="A8109" t="s">
        <v>29</v>
      </c>
      <c r="B8109" t="s">
        <v>7</v>
      </c>
      <c r="C8109">
        <f>_xlfn.XLOOKUP(B8109,'2.1.trackMPD'!$R$7:$R$29,'2.1.trackMPD'!$T$7:$T$29)</f>
        <v>6</v>
      </c>
      <c r="D8109">
        <v>100</v>
      </c>
      <c r="E8109" t="s">
        <v>6401</v>
      </c>
      <c r="F8109" t="s">
        <v>110</v>
      </c>
      <c r="G8109" t="s">
        <v>140</v>
      </c>
      <c r="H8109" t="s">
        <v>6398</v>
      </c>
    </row>
    <row r="8110" spans="1:8" x14ac:dyDescent="0.2">
      <c r="A8110" t="s">
        <v>29</v>
      </c>
      <c r="B8110" t="s">
        <v>7</v>
      </c>
      <c r="C8110">
        <f>_xlfn.XLOOKUP(B8110,'2.1.trackMPD'!$R$7:$R$29,'2.1.trackMPD'!$T$7:$T$29)</f>
        <v>6</v>
      </c>
      <c r="D8110">
        <v>100</v>
      </c>
      <c r="E8110" t="s">
        <v>6401</v>
      </c>
      <c r="F8110" t="s">
        <v>111</v>
      </c>
      <c r="G8110" t="s">
        <v>124</v>
      </c>
      <c r="H8110" t="s">
        <v>6398</v>
      </c>
    </row>
    <row r="8111" spans="1:8" x14ac:dyDescent="0.2">
      <c r="A8111" t="s">
        <v>29</v>
      </c>
      <c r="B8111" t="s">
        <v>7</v>
      </c>
      <c r="C8111">
        <f>_xlfn.XLOOKUP(B8111,'2.1.trackMPD'!$R$7:$R$29,'2.1.trackMPD'!$T$7:$T$29)</f>
        <v>6</v>
      </c>
      <c r="D8111">
        <v>100</v>
      </c>
      <c r="E8111" t="s">
        <v>6401</v>
      </c>
      <c r="F8111" t="s">
        <v>111</v>
      </c>
      <c r="G8111" t="s">
        <v>140</v>
      </c>
      <c r="H8111" t="s">
        <v>6398</v>
      </c>
    </row>
    <row r="8112" spans="1:8" x14ac:dyDescent="0.2">
      <c r="A8112" t="s">
        <v>29</v>
      </c>
      <c r="B8112" t="s">
        <v>7</v>
      </c>
      <c r="C8112">
        <f>_xlfn.XLOOKUP(B8112,'2.1.trackMPD'!$R$7:$R$29,'2.1.trackMPD'!$T$7:$T$29)</f>
        <v>6</v>
      </c>
      <c r="D8112">
        <v>100</v>
      </c>
      <c r="E8112" t="s">
        <v>6401</v>
      </c>
      <c r="F8112" t="s">
        <v>110</v>
      </c>
      <c r="G8112" t="s">
        <v>124</v>
      </c>
      <c r="H8112" t="s">
        <v>6399</v>
      </c>
    </row>
    <row r="8113" spans="1:8" x14ac:dyDescent="0.2">
      <c r="A8113" t="s">
        <v>29</v>
      </c>
      <c r="B8113" t="s">
        <v>7</v>
      </c>
      <c r="C8113">
        <f>_xlfn.XLOOKUP(B8113,'2.1.trackMPD'!$R$7:$R$29,'2.1.trackMPD'!$T$7:$T$29)</f>
        <v>6</v>
      </c>
      <c r="D8113">
        <v>100</v>
      </c>
      <c r="E8113" t="s">
        <v>6401</v>
      </c>
      <c r="F8113" t="s">
        <v>110</v>
      </c>
      <c r="G8113" t="s">
        <v>140</v>
      </c>
      <c r="H8113" t="s">
        <v>6399</v>
      </c>
    </row>
    <row r="8114" spans="1:8" x14ac:dyDescent="0.2">
      <c r="A8114" t="s">
        <v>29</v>
      </c>
      <c r="B8114" t="s">
        <v>20</v>
      </c>
      <c r="C8114">
        <f>_xlfn.XLOOKUP(B8114,'2.1.trackMPD'!$R$7:$R$29,'2.1.trackMPD'!$T$7:$T$29)</f>
        <v>6</v>
      </c>
      <c r="D8114">
        <v>1</v>
      </c>
      <c r="E8114" t="s">
        <v>6396</v>
      </c>
      <c r="F8114" t="s">
        <v>110</v>
      </c>
      <c r="G8114" t="s">
        <v>124</v>
      </c>
      <c r="H8114" t="s">
        <v>6398</v>
      </c>
    </row>
    <row r="8115" spans="1:8" x14ac:dyDescent="0.2">
      <c r="A8115" t="s">
        <v>29</v>
      </c>
      <c r="B8115" t="s">
        <v>20</v>
      </c>
      <c r="C8115">
        <f>_xlfn.XLOOKUP(B8115,'2.1.trackMPD'!$R$7:$R$29,'2.1.trackMPD'!$T$7:$T$29)</f>
        <v>6</v>
      </c>
      <c r="D8115">
        <v>1</v>
      </c>
      <c r="E8115" t="s">
        <v>6396</v>
      </c>
      <c r="F8115" t="s">
        <v>110</v>
      </c>
      <c r="G8115" t="s">
        <v>140</v>
      </c>
      <c r="H8115" t="s">
        <v>6398</v>
      </c>
    </row>
    <row r="8116" spans="1:8" x14ac:dyDescent="0.2">
      <c r="A8116" t="s">
        <v>29</v>
      </c>
      <c r="B8116" t="s">
        <v>20</v>
      </c>
      <c r="C8116">
        <f>_xlfn.XLOOKUP(B8116,'2.1.trackMPD'!$R$7:$R$29,'2.1.trackMPD'!$T$7:$T$29)</f>
        <v>6</v>
      </c>
      <c r="D8116">
        <v>1</v>
      </c>
      <c r="E8116" t="s">
        <v>6396</v>
      </c>
      <c r="F8116" t="s">
        <v>111</v>
      </c>
      <c r="G8116" t="s">
        <v>124</v>
      </c>
      <c r="H8116" t="s">
        <v>6398</v>
      </c>
    </row>
    <row r="8117" spans="1:8" x14ac:dyDescent="0.2">
      <c r="A8117" t="s">
        <v>29</v>
      </c>
      <c r="B8117" t="s">
        <v>20</v>
      </c>
      <c r="C8117">
        <f>_xlfn.XLOOKUP(B8117,'2.1.trackMPD'!$R$7:$R$29,'2.1.trackMPD'!$T$7:$T$29)</f>
        <v>6</v>
      </c>
      <c r="D8117">
        <v>1</v>
      </c>
      <c r="E8117" t="s">
        <v>6396</v>
      </c>
      <c r="F8117" t="s">
        <v>111</v>
      </c>
      <c r="G8117" t="s">
        <v>140</v>
      </c>
      <c r="H8117" t="s">
        <v>6398</v>
      </c>
    </row>
    <row r="8118" spans="1:8" x14ac:dyDescent="0.2">
      <c r="A8118" t="s">
        <v>29</v>
      </c>
      <c r="B8118" t="s">
        <v>20</v>
      </c>
      <c r="C8118">
        <f>_xlfn.XLOOKUP(B8118,'2.1.trackMPD'!$R$7:$R$29,'2.1.trackMPD'!$T$7:$T$29)</f>
        <v>6</v>
      </c>
      <c r="D8118">
        <v>1</v>
      </c>
      <c r="E8118" t="s">
        <v>6396</v>
      </c>
      <c r="F8118" t="s">
        <v>110</v>
      </c>
      <c r="G8118" t="s">
        <v>124</v>
      </c>
      <c r="H8118" t="s">
        <v>6399</v>
      </c>
    </row>
    <row r="8119" spans="1:8" x14ac:dyDescent="0.2">
      <c r="A8119" t="s">
        <v>29</v>
      </c>
      <c r="B8119" t="s">
        <v>20</v>
      </c>
      <c r="C8119">
        <f>_xlfn.XLOOKUP(B8119,'2.1.trackMPD'!$R$7:$R$29,'2.1.trackMPD'!$T$7:$T$29)</f>
        <v>6</v>
      </c>
      <c r="D8119">
        <v>1</v>
      </c>
      <c r="E8119" t="s">
        <v>6396</v>
      </c>
      <c r="F8119" t="s">
        <v>110</v>
      </c>
      <c r="G8119" t="s">
        <v>140</v>
      </c>
      <c r="H8119" t="s">
        <v>6399</v>
      </c>
    </row>
    <row r="8120" spans="1:8" x14ac:dyDescent="0.2">
      <c r="A8120" t="s">
        <v>29</v>
      </c>
      <c r="B8120" t="s">
        <v>20</v>
      </c>
      <c r="C8120">
        <f>_xlfn.XLOOKUP(B8120,'2.1.trackMPD'!$R$7:$R$29,'2.1.trackMPD'!$T$7:$T$29)</f>
        <v>6</v>
      </c>
      <c r="D8120">
        <v>10</v>
      </c>
      <c r="E8120" t="s">
        <v>6396</v>
      </c>
      <c r="F8120" t="s">
        <v>110</v>
      </c>
      <c r="G8120" t="s">
        <v>124</v>
      </c>
      <c r="H8120" t="s">
        <v>6398</v>
      </c>
    </row>
    <row r="8121" spans="1:8" x14ac:dyDescent="0.2">
      <c r="A8121" t="s">
        <v>29</v>
      </c>
      <c r="B8121" t="s">
        <v>20</v>
      </c>
      <c r="C8121">
        <f>_xlfn.XLOOKUP(B8121,'2.1.trackMPD'!$R$7:$R$29,'2.1.trackMPD'!$T$7:$T$29)</f>
        <v>6</v>
      </c>
      <c r="D8121">
        <v>10</v>
      </c>
      <c r="E8121" t="s">
        <v>6396</v>
      </c>
      <c r="F8121" t="s">
        <v>110</v>
      </c>
      <c r="G8121" t="s">
        <v>140</v>
      </c>
      <c r="H8121" t="s">
        <v>6398</v>
      </c>
    </row>
    <row r="8122" spans="1:8" x14ac:dyDescent="0.2">
      <c r="A8122" t="s">
        <v>29</v>
      </c>
      <c r="B8122" t="s">
        <v>20</v>
      </c>
      <c r="C8122">
        <f>_xlfn.XLOOKUP(B8122,'2.1.trackMPD'!$R$7:$R$29,'2.1.trackMPD'!$T$7:$T$29)</f>
        <v>6</v>
      </c>
      <c r="D8122">
        <v>10</v>
      </c>
      <c r="E8122" t="s">
        <v>6396</v>
      </c>
      <c r="F8122" t="s">
        <v>111</v>
      </c>
      <c r="G8122" t="s">
        <v>124</v>
      </c>
      <c r="H8122" t="s">
        <v>6398</v>
      </c>
    </row>
    <row r="8123" spans="1:8" x14ac:dyDescent="0.2">
      <c r="A8123" t="s">
        <v>29</v>
      </c>
      <c r="B8123" t="s">
        <v>20</v>
      </c>
      <c r="C8123">
        <f>_xlfn.XLOOKUP(B8123,'2.1.trackMPD'!$R$7:$R$29,'2.1.trackMPD'!$T$7:$T$29)</f>
        <v>6</v>
      </c>
      <c r="D8123">
        <v>10</v>
      </c>
      <c r="E8123" t="s">
        <v>6396</v>
      </c>
      <c r="F8123" t="s">
        <v>111</v>
      </c>
      <c r="G8123" t="s">
        <v>140</v>
      </c>
      <c r="H8123" t="s">
        <v>6398</v>
      </c>
    </row>
    <row r="8124" spans="1:8" x14ac:dyDescent="0.2">
      <c r="A8124" t="s">
        <v>29</v>
      </c>
      <c r="B8124" t="s">
        <v>20</v>
      </c>
      <c r="C8124">
        <f>_xlfn.XLOOKUP(B8124,'2.1.trackMPD'!$R$7:$R$29,'2.1.trackMPD'!$T$7:$T$29)</f>
        <v>6</v>
      </c>
      <c r="D8124">
        <v>10</v>
      </c>
      <c r="E8124" t="s">
        <v>6396</v>
      </c>
      <c r="F8124" t="s">
        <v>110</v>
      </c>
      <c r="G8124" t="s">
        <v>124</v>
      </c>
      <c r="H8124" t="s">
        <v>6399</v>
      </c>
    </row>
    <row r="8125" spans="1:8" x14ac:dyDescent="0.2">
      <c r="A8125" t="s">
        <v>29</v>
      </c>
      <c r="B8125" t="s">
        <v>20</v>
      </c>
      <c r="C8125">
        <f>_xlfn.XLOOKUP(B8125,'2.1.trackMPD'!$R$7:$R$29,'2.1.trackMPD'!$T$7:$T$29)</f>
        <v>6</v>
      </c>
      <c r="D8125">
        <v>10</v>
      </c>
      <c r="E8125" t="s">
        <v>6396</v>
      </c>
      <c r="F8125" t="s">
        <v>110</v>
      </c>
      <c r="G8125" t="s">
        <v>140</v>
      </c>
      <c r="H8125" t="s">
        <v>6399</v>
      </c>
    </row>
    <row r="8126" spans="1:8" x14ac:dyDescent="0.2">
      <c r="A8126" t="s">
        <v>29</v>
      </c>
      <c r="B8126" t="s">
        <v>20</v>
      </c>
      <c r="C8126">
        <f>_xlfn.XLOOKUP(B8126,'2.1.trackMPD'!$R$7:$R$29,'2.1.trackMPD'!$T$7:$T$29)</f>
        <v>6</v>
      </c>
      <c r="D8126">
        <v>100</v>
      </c>
      <c r="E8126" t="s">
        <v>6396</v>
      </c>
      <c r="F8126" t="s">
        <v>110</v>
      </c>
      <c r="G8126" t="s">
        <v>124</v>
      </c>
      <c r="H8126" t="s">
        <v>6398</v>
      </c>
    </row>
    <row r="8127" spans="1:8" x14ac:dyDescent="0.2">
      <c r="A8127" t="s">
        <v>29</v>
      </c>
      <c r="B8127" t="s">
        <v>20</v>
      </c>
      <c r="C8127">
        <f>_xlfn.XLOOKUP(B8127,'2.1.trackMPD'!$R$7:$R$29,'2.1.trackMPD'!$T$7:$T$29)</f>
        <v>6</v>
      </c>
      <c r="D8127">
        <v>100</v>
      </c>
      <c r="E8127" t="s">
        <v>6396</v>
      </c>
      <c r="F8127" t="s">
        <v>110</v>
      </c>
      <c r="G8127" t="s">
        <v>140</v>
      </c>
      <c r="H8127" t="s">
        <v>6398</v>
      </c>
    </row>
    <row r="8128" spans="1:8" x14ac:dyDescent="0.2">
      <c r="A8128" t="s">
        <v>29</v>
      </c>
      <c r="B8128" t="s">
        <v>20</v>
      </c>
      <c r="C8128">
        <f>_xlfn.XLOOKUP(B8128,'2.1.trackMPD'!$R$7:$R$29,'2.1.trackMPD'!$T$7:$T$29)</f>
        <v>6</v>
      </c>
      <c r="D8128">
        <v>100</v>
      </c>
      <c r="E8128" t="s">
        <v>6396</v>
      </c>
      <c r="F8128" t="s">
        <v>111</v>
      </c>
      <c r="G8128" t="s">
        <v>124</v>
      </c>
      <c r="H8128" t="s">
        <v>6398</v>
      </c>
    </row>
    <row r="8129" spans="1:8" x14ac:dyDescent="0.2">
      <c r="A8129" t="s">
        <v>29</v>
      </c>
      <c r="B8129" t="s">
        <v>20</v>
      </c>
      <c r="C8129">
        <f>_xlfn.XLOOKUP(B8129,'2.1.trackMPD'!$R$7:$R$29,'2.1.trackMPD'!$T$7:$T$29)</f>
        <v>6</v>
      </c>
      <c r="D8129">
        <v>100</v>
      </c>
      <c r="E8129" t="s">
        <v>6396</v>
      </c>
      <c r="F8129" t="s">
        <v>111</v>
      </c>
      <c r="G8129" t="s">
        <v>140</v>
      </c>
      <c r="H8129" t="s">
        <v>6398</v>
      </c>
    </row>
    <row r="8130" spans="1:8" x14ac:dyDescent="0.2">
      <c r="A8130" t="s">
        <v>29</v>
      </c>
      <c r="B8130" t="s">
        <v>20</v>
      </c>
      <c r="C8130">
        <f>_xlfn.XLOOKUP(B8130,'2.1.trackMPD'!$R$7:$R$29,'2.1.trackMPD'!$T$7:$T$29)</f>
        <v>6</v>
      </c>
      <c r="D8130">
        <v>100</v>
      </c>
      <c r="E8130" t="s">
        <v>6396</v>
      </c>
      <c r="F8130" t="s">
        <v>110</v>
      </c>
      <c r="G8130" t="s">
        <v>124</v>
      </c>
      <c r="H8130" t="s">
        <v>6399</v>
      </c>
    </row>
    <row r="8131" spans="1:8" x14ac:dyDescent="0.2">
      <c r="A8131" t="s">
        <v>29</v>
      </c>
      <c r="B8131" t="s">
        <v>20</v>
      </c>
      <c r="C8131">
        <f>_xlfn.XLOOKUP(B8131,'2.1.trackMPD'!$R$7:$R$29,'2.1.trackMPD'!$T$7:$T$29)</f>
        <v>6</v>
      </c>
      <c r="D8131">
        <v>100</v>
      </c>
      <c r="E8131" t="s">
        <v>6396</v>
      </c>
      <c r="F8131" t="s">
        <v>110</v>
      </c>
      <c r="G8131" t="s">
        <v>140</v>
      </c>
      <c r="H8131" t="s">
        <v>6399</v>
      </c>
    </row>
    <row r="8132" spans="1:8" x14ac:dyDescent="0.2">
      <c r="A8132" t="s">
        <v>29</v>
      </c>
      <c r="B8132" t="s">
        <v>20</v>
      </c>
      <c r="C8132">
        <f>_xlfn.XLOOKUP(B8132,'2.1.trackMPD'!$R$7:$R$29,'2.1.trackMPD'!$T$7:$T$29)</f>
        <v>6</v>
      </c>
      <c r="D8132">
        <v>1000</v>
      </c>
      <c r="E8132" t="s">
        <v>6396</v>
      </c>
      <c r="F8132" t="s">
        <v>110</v>
      </c>
      <c r="G8132" t="s">
        <v>124</v>
      </c>
      <c r="H8132" t="s">
        <v>6398</v>
      </c>
    </row>
    <row r="8133" spans="1:8" x14ac:dyDescent="0.2">
      <c r="A8133" t="s">
        <v>29</v>
      </c>
      <c r="B8133" t="s">
        <v>20</v>
      </c>
      <c r="C8133">
        <f>_xlfn.XLOOKUP(B8133,'2.1.trackMPD'!$R$7:$R$29,'2.1.trackMPD'!$T$7:$T$29)</f>
        <v>6</v>
      </c>
      <c r="D8133">
        <v>1000</v>
      </c>
      <c r="E8133" t="s">
        <v>6396</v>
      </c>
      <c r="F8133" t="s">
        <v>110</v>
      </c>
      <c r="G8133" t="s">
        <v>140</v>
      </c>
      <c r="H8133" t="s">
        <v>6398</v>
      </c>
    </row>
    <row r="8134" spans="1:8" x14ac:dyDescent="0.2">
      <c r="A8134" t="s">
        <v>29</v>
      </c>
      <c r="B8134" t="s">
        <v>20</v>
      </c>
      <c r="C8134">
        <f>_xlfn.XLOOKUP(B8134,'2.1.trackMPD'!$R$7:$R$29,'2.1.trackMPD'!$T$7:$T$29)</f>
        <v>6</v>
      </c>
      <c r="D8134">
        <v>1000</v>
      </c>
      <c r="E8134" t="s">
        <v>6396</v>
      </c>
      <c r="F8134" t="s">
        <v>111</v>
      </c>
      <c r="G8134" t="s">
        <v>124</v>
      </c>
      <c r="H8134" t="s">
        <v>6398</v>
      </c>
    </row>
    <row r="8135" spans="1:8" x14ac:dyDescent="0.2">
      <c r="A8135" t="s">
        <v>29</v>
      </c>
      <c r="B8135" t="s">
        <v>20</v>
      </c>
      <c r="C8135">
        <f>_xlfn.XLOOKUP(B8135,'2.1.trackMPD'!$R$7:$R$29,'2.1.trackMPD'!$T$7:$T$29)</f>
        <v>6</v>
      </c>
      <c r="D8135">
        <v>1000</v>
      </c>
      <c r="E8135" t="s">
        <v>6396</v>
      </c>
      <c r="F8135" t="s">
        <v>111</v>
      </c>
      <c r="G8135" t="s">
        <v>140</v>
      </c>
      <c r="H8135" t="s">
        <v>6398</v>
      </c>
    </row>
    <row r="8136" spans="1:8" x14ac:dyDescent="0.2">
      <c r="A8136" t="s">
        <v>29</v>
      </c>
      <c r="B8136" t="s">
        <v>20</v>
      </c>
      <c r="C8136">
        <f>_xlfn.XLOOKUP(B8136,'2.1.trackMPD'!$R$7:$R$29,'2.1.trackMPD'!$T$7:$T$29)</f>
        <v>6</v>
      </c>
      <c r="D8136">
        <v>1000</v>
      </c>
      <c r="E8136" t="s">
        <v>6396</v>
      </c>
      <c r="F8136" t="s">
        <v>110</v>
      </c>
      <c r="G8136" t="s">
        <v>124</v>
      </c>
      <c r="H8136" t="s">
        <v>6399</v>
      </c>
    </row>
    <row r="8137" spans="1:8" x14ac:dyDescent="0.2">
      <c r="A8137" t="s">
        <v>29</v>
      </c>
      <c r="B8137" t="s">
        <v>20</v>
      </c>
      <c r="C8137">
        <f>_xlfn.XLOOKUP(B8137,'2.1.trackMPD'!$R$7:$R$29,'2.1.trackMPD'!$T$7:$T$29)</f>
        <v>6</v>
      </c>
      <c r="D8137">
        <v>1000</v>
      </c>
      <c r="E8137" t="s">
        <v>6396</v>
      </c>
      <c r="F8137" t="s">
        <v>110</v>
      </c>
      <c r="G8137" t="s">
        <v>140</v>
      </c>
      <c r="H8137" t="s">
        <v>6399</v>
      </c>
    </row>
    <row r="8138" spans="1:8" x14ac:dyDescent="0.2">
      <c r="A8138" t="s">
        <v>29</v>
      </c>
      <c r="B8138" t="s">
        <v>20</v>
      </c>
      <c r="C8138">
        <f>_xlfn.XLOOKUP(B8138,'2.1.trackMPD'!$R$7:$R$29,'2.1.trackMPD'!$T$7:$T$29)</f>
        <v>6</v>
      </c>
      <c r="D8138">
        <v>5000</v>
      </c>
      <c r="E8138" t="s">
        <v>6396</v>
      </c>
      <c r="F8138" t="s">
        <v>110</v>
      </c>
      <c r="G8138" t="s">
        <v>124</v>
      </c>
      <c r="H8138" t="s">
        <v>6398</v>
      </c>
    </row>
    <row r="8139" spans="1:8" x14ac:dyDescent="0.2">
      <c r="A8139" t="s">
        <v>29</v>
      </c>
      <c r="B8139" t="s">
        <v>20</v>
      </c>
      <c r="C8139">
        <f>_xlfn.XLOOKUP(B8139,'2.1.trackMPD'!$R$7:$R$29,'2.1.trackMPD'!$T$7:$T$29)</f>
        <v>6</v>
      </c>
      <c r="D8139">
        <v>5000</v>
      </c>
      <c r="E8139" t="s">
        <v>6396</v>
      </c>
      <c r="F8139" t="s">
        <v>110</v>
      </c>
      <c r="G8139" t="s">
        <v>140</v>
      </c>
      <c r="H8139" t="s">
        <v>6398</v>
      </c>
    </row>
    <row r="8140" spans="1:8" x14ac:dyDescent="0.2">
      <c r="A8140" t="s">
        <v>29</v>
      </c>
      <c r="B8140" t="s">
        <v>20</v>
      </c>
      <c r="C8140">
        <f>_xlfn.XLOOKUP(B8140,'2.1.trackMPD'!$R$7:$R$29,'2.1.trackMPD'!$T$7:$T$29)</f>
        <v>6</v>
      </c>
      <c r="D8140">
        <v>5000</v>
      </c>
      <c r="E8140" t="s">
        <v>6396</v>
      </c>
      <c r="F8140" t="s">
        <v>111</v>
      </c>
      <c r="G8140" t="s">
        <v>124</v>
      </c>
      <c r="H8140" t="s">
        <v>6398</v>
      </c>
    </row>
    <row r="8141" spans="1:8" x14ac:dyDescent="0.2">
      <c r="A8141" t="s">
        <v>29</v>
      </c>
      <c r="B8141" t="s">
        <v>20</v>
      </c>
      <c r="C8141">
        <f>_xlfn.XLOOKUP(B8141,'2.1.trackMPD'!$R$7:$R$29,'2.1.trackMPD'!$T$7:$T$29)</f>
        <v>6</v>
      </c>
      <c r="D8141">
        <v>5000</v>
      </c>
      <c r="E8141" t="s">
        <v>6396</v>
      </c>
      <c r="F8141" t="s">
        <v>111</v>
      </c>
      <c r="G8141" t="s">
        <v>140</v>
      </c>
      <c r="H8141" t="s">
        <v>6398</v>
      </c>
    </row>
    <row r="8142" spans="1:8" x14ac:dyDescent="0.2">
      <c r="A8142" t="s">
        <v>29</v>
      </c>
      <c r="B8142" t="s">
        <v>20</v>
      </c>
      <c r="C8142">
        <f>_xlfn.XLOOKUP(B8142,'2.1.trackMPD'!$R$7:$R$29,'2.1.trackMPD'!$T$7:$T$29)</f>
        <v>6</v>
      </c>
      <c r="D8142">
        <v>5000</v>
      </c>
      <c r="E8142" t="s">
        <v>6396</v>
      </c>
      <c r="F8142" t="s">
        <v>110</v>
      </c>
      <c r="G8142" t="s">
        <v>124</v>
      </c>
      <c r="H8142" t="s">
        <v>6399</v>
      </c>
    </row>
    <row r="8143" spans="1:8" x14ac:dyDescent="0.2">
      <c r="A8143" t="s">
        <v>29</v>
      </c>
      <c r="B8143" t="s">
        <v>20</v>
      </c>
      <c r="C8143">
        <f>_xlfn.XLOOKUP(B8143,'2.1.trackMPD'!$R$7:$R$29,'2.1.trackMPD'!$T$7:$T$29)</f>
        <v>6</v>
      </c>
      <c r="D8143">
        <v>5000</v>
      </c>
      <c r="E8143" t="s">
        <v>6396</v>
      </c>
      <c r="F8143" t="s">
        <v>110</v>
      </c>
      <c r="G8143" t="s">
        <v>140</v>
      </c>
      <c r="H8143" t="s">
        <v>6399</v>
      </c>
    </row>
    <row r="8144" spans="1:8" x14ac:dyDescent="0.2">
      <c r="A8144" t="s">
        <v>29</v>
      </c>
      <c r="B8144" t="s">
        <v>20</v>
      </c>
      <c r="C8144">
        <f>_xlfn.XLOOKUP(B8144,'2.1.trackMPD'!$R$7:$R$29,'2.1.trackMPD'!$T$7:$T$29)</f>
        <v>6</v>
      </c>
      <c r="D8144">
        <v>1</v>
      </c>
      <c r="E8144" t="s">
        <v>6400</v>
      </c>
      <c r="F8144" t="s">
        <v>110</v>
      </c>
      <c r="G8144" t="s">
        <v>124</v>
      </c>
      <c r="H8144" t="s">
        <v>6398</v>
      </c>
    </row>
    <row r="8145" spans="1:8" x14ac:dyDescent="0.2">
      <c r="A8145" t="s">
        <v>29</v>
      </c>
      <c r="B8145" t="s">
        <v>20</v>
      </c>
      <c r="C8145">
        <f>_xlfn.XLOOKUP(B8145,'2.1.trackMPD'!$R$7:$R$29,'2.1.trackMPD'!$T$7:$T$29)</f>
        <v>6</v>
      </c>
      <c r="D8145">
        <v>1</v>
      </c>
      <c r="E8145" t="s">
        <v>6400</v>
      </c>
      <c r="F8145" t="s">
        <v>110</v>
      </c>
      <c r="G8145" t="s">
        <v>140</v>
      </c>
      <c r="H8145" t="s">
        <v>6398</v>
      </c>
    </row>
    <row r="8146" spans="1:8" x14ac:dyDescent="0.2">
      <c r="A8146" t="s">
        <v>29</v>
      </c>
      <c r="B8146" t="s">
        <v>20</v>
      </c>
      <c r="C8146">
        <f>_xlfn.XLOOKUP(B8146,'2.1.trackMPD'!$R$7:$R$29,'2.1.trackMPD'!$T$7:$T$29)</f>
        <v>6</v>
      </c>
      <c r="D8146">
        <v>1</v>
      </c>
      <c r="E8146" t="s">
        <v>6400</v>
      </c>
      <c r="F8146" t="s">
        <v>111</v>
      </c>
      <c r="G8146" t="s">
        <v>124</v>
      </c>
      <c r="H8146" t="s">
        <v>6398</v>
      </c>
    </row>
    <row r="8147" spans="1:8" x14ac:dyDescent="0.2">
      <c r="A8147" t="s">
        <v>29</v>
      </c>
      <c r="B8147" t="s">
        <v>20</v>
      </c>
      <c r="C8147">
        <f>_xlfn.XLOOKUP(B8147,'2.1.trackMPD'!$R$7:$R$29,'2.1.trackMPD'!$T$7:$T$29)</f>
        <v>6</v>
      </c>
      <c r="D8147">
        <v>1</v>
      </c>
      <c r="E8147" t="s">
        <v>6400</v>
      </c>
      <c r="F8147" t="s">
        <v>111</v>
      </c>
      <c r="G8147" t="s">
        <v>140</v>
      </c>
      <c r="H8147" t="s">
        <v>6398</v>
      </c>
    </row>
    <row r="8148" spans="1:8" x14ac:dyDescent="0.2">
      <c r="A8148" t="s">
        <v>29</v>
      </c>
      <c r="B8148" t="s">
        <v>20</v>
      </c>
      <c r="C8148">
        <f>_xlfn.XLOOKUP(B8148,'2.1.trackMPD'!$R$7:$R$29,'2.1.trackMPD'!$T$7:$T$29)</f>
        <v>6</v>
      </c>
      <c r="D8148">
        <v>1</v>
      </c>
      <c r="E8148" t="s">
        <v>6400</v>
      </c>
      <c r="F8148" t="s">
        <v>110</v>
      </c>
      <c r="G8148" t="s">
        <v>124</v>
      </c>
      <c r="H8148" t="s">
        <v>6399</v>
      </c>
    </row>
    <row r="8149" spans="1:8" x14ac:dyDescent="0.2">
      <c r="A8149" t="s">
        <v>29</v>
      </c>
      <c r="B8149" t="s">
        <v>20</v>
      </c>
      <c r="C8149">
        <f>_xlfn.XLOOKUP(B8149,'2.1.trackMPD'!$R$7:$R$29,'2.1.trackMPD'!$T$7:$T$29)</f>
        <v>6</v>
      </c>
      <c r="D8149">
        <v>1</v>
      </c>
      <c r="E8149" t="s">
        <v>6400</v>
      </c>
      <c r="F8149" t="s">
        <v>110</v>
      </c>
      <c r="G8149" t="s">
        <v>140</v>
      </c>
      <c r="H8149" t="s">
        <v>6399</v>
      </c>
    </row>
    <row r="8150" spans="1:8" x14ac:dyDescent="0.2">
      <c r="A8150" t="s">
        <v>29</v>
      </c>
      <c r="B8150" t="s">
        <v>20</v>
      </c>
      <c r="C8150">
        <f>_xlfn.XLOOKUP(B8150,'2.1.trackMPD'!$R$7:$R$29,'2.1.trackMPD'!$T$7:$T$29)</f>
        <v>6</v>
      </c>
      <c r="D8150">
        <v>10</v>
      </c>
      <c r="E8150" t="s">
        <v>6400</v>
      </c>
      <c r="F8150" t="s">
        <v>110</v>
      </c>
      <c r="G8150" t="s">
        <v>124</v>
      </c>
      <c r="H8150" t="s">
        <v>6398</v>
      </c>
    </row>
    <row r="8151" spans="1:8" x14ac:dyDescent="0.2">
      <c r="A8151" t="s">
        <v>29</v>
      </c>
      <c r="B8151" t="s">
        <v>20</v>
      </c>
      <c r="C8151">
        <f>_xlfn.XLOOKUP(B8151,'2.1.trackMPD'!$R$7:$R$29,'2.1.trackMPD'!$T$7:$T$29)</f>
        <v>6</v>
      </c>
      <c r="D8151">
        <v>10</v>
      </c>
      <c r="E8151" t="s">
        <v>6400</v>
      </c>
      <c r="F8151" t="s">
        <v>110</v>
      </c>
      <c r="G8151" t="s">
        <v>140</v>
      </c>
      <c r="H8151" t="s">
        <v>6398</v>
      </c>
    </row>
    <row r="8152" spans="1:8" x14ac:dyDescent="0.2">
      <c r="A8152" t="s">
        <v>29</v>
      </c>
      <c r="B8152" t="s">
        <v>20</v>
      </c>
      <c r="C8152">
        <f>_xlfn.XLOOKUP(B8152,'2.1.trackMPD'!$R$7:$R$29,'2.1.trackMPD'!$T$7:$T$29)</f>
        <v>6</v>
      </c>
      <c r="D8152">
        <v>10</v>
      </c>
      <c r="E8152" t="s">
        <v>6400</v>
      </c>
      <c r="F8152" t="s">
        <v>111</v>
      </c>
      <c r="G8152" t="s">
        <v>124</v>
      </c>
      <c r="H8152" t="s">
        <v>6398</v>
      </c>
    </row>
    <row r="8153" spans="1:8" x14ac:dyDescent="0.2">
      <c r="A8153" t="s">
        <v>29</v>
      </c>
      <c r="B8153" t="s">
        <v>20</v>
      </c>
      <c r="C8153">
        <f>_xlfn.XLOOKUP(B8153,'2.1.trackMPD'!$R$7:$R$29,'2.1.trackMPD'!$T$7:$T$29)</f>
        <v>6</v>
      </c>
      <c r="D8153">
        <v>10</v>
      </c>
      <c r="E8153" t="s">
        <v>6400</v>
      </c>
      <c r="F8153" t="s">
        <v>111</v>
      </c>
      <c r="G8153" t="s">
        <v>140</v>
      </c>
      <c r="H8153" t="s">
        <v>6398</v>
      </c>
    </row>
    <row r="8154" spans="1:8" x14ac:dyDescent="0.2">
      <c r="A8154" t="s">
        <v>29</v>
      </c>
      <c r="B8154" t="s">
        <v>20</v>
      </c>
      <c r="C8154">
        <f>_xlfn.XLOOKUP(B8154,'2.1.trackMPD'!$R$7:$R$29,'2.1.trackMPD'!$T$7:$T$29)</f>
        <v>6</v>
      </c>
      <c r="D8154">
        <v>10</v>
      </c>
      <c r="E8154" t="s">
        <v>6400</v>
      </c>
      <c r="F8154" t="s">
        <v>110</v>
      </c>
      <c r="G8154" t="s">
        <v>124</v>
      </c>
      <c r="H8154" t="s">
        <v>6399</v>
      </c>
    </row>
    <row r="8155" spans="1:8" x14ac:dyDescent="0.2">
      <c r="A8155" t="s">
        <v>29</v>
      </c>
      <c r="B8155" t="s">
        <v>20</v>
      </c>
      <c r="C8155">
        <f>_xlfn.XLOOKUP(B8155,'2.1.trackMPD'!$R$7:$R$29,'2.1.trackMPD'!$T$7:$T$29)</f>
        <v>6</v>
      </c>
      <c r="D8155">
        <v>10</v>
      </c>
      <c r="E8155" t="s">
        <v>6400</v>
      </c>
      <c r="F8155" t="s">
        <v>110</v>
      </c>
      <c r="G8155" t="s">
        <v>140</v>
      </c>
      <c r="H8155" t="s">
        <v>6399</v>
      </c>
    </row>
    <row r="8156" spans="1:8" x14ac:dyDescent="0.2">
      <c r="A8156" t="s">
        <v>29</v>
      </c>
      <c r="B8156" t="s">
        <v>20</v>
      </c>
      <c r="C8156">
        <f>_xlfn.XLOOKUP(B8156,'2.1.trackMPD'!$R$7:$R$29,'2.1.trackMPD'!$T$7:$T$29)</f>
        <v>6</v>
      </c>
      <c r="D8156">
        <v>100</v>
      </c>
      <c r="E8156" t="s">
        <v>6400</v>
      </c>
      <c r="F8156" t="s">
        <v>110</v>
      </c>
      <c r="G8156" t="s">
        <v>124</v>
      </c>
      <c r="H8156" t="s">
        <v>6398</v>
      </c>
    </row>
    <row r="8157" spans="1:8" x14ac:dyDescent="0.2">
      <c r="A8157" t="s">
        <v>29</v>
      </c>
      <c r="B8157" t="s">
        <v>20</v>
      </c>
      <c r="C8157">
        <f>_xlfn.XLOOKUP(B8157,'2.1.trackMPD'!$R$7:$R$29,'2.1.trackMPD'!$T$7:$T$29)</f>
        <v>6</v>
      </c>
      <c r="D8157">
        <v>100</v>
      </c>
      <c r="E8157" t="s">
        <v>6400</v>
      </c>
      <c r="F8157" t="s">
        <v>110</v>
      </c>
      <c r="G8157" t="s">
        <v>140</v>
      </c>
      <c r="H8157" t="s">
        <v>6398</v>
      </c>
    </row>
    <row r="8158" spans="1:8" x14ac:dyDescent="0.2">
      <c r="A8158" t="s">
        <v>29</v>
      </c>
      <c r="B8158" t="s">
        <v>20</v>
      </c>
      <c r="C8158">
        <f>_xlfn.XLOOKUP(B8158,'2.1.trackMPD'!$R$7:$R$29,'2.1.trackMPD'!$T$7:$T$29)</f>
        <v>6</v>
      </c>
      <c r="D8158">
        <v>100</v>
      </c>
      <c r="E8158" t="s">
        <v>6400</v>
      </c>
      <c r="F8158" t="s">
        <v>111</v>
      </c>
      <c r="G8158" t="s">
        <v>124</v>
      </c>
      <c r="H8158" t="s">
        <v>6398</v>
      </c>
    </row>
    <row r="8159" spans="1:8" x14ac:dyDescent="0.2">
      <c r="A8159" t="s">
        <v>29</v>
      </c>
      <c r="B8159" t="s">
        <v>20</v>
      </c>
      <c r="C8159">
        <f>_xlfn.XLOOKUP(B8159,'2.1.trackMPD'!$R$7:$R$29,'2.1.trackMPD'!$T$7:$T$29)</f>
        <v>6</v>
      </c>
      <c r="D8159">
        <v>100</v>
      </c>
      <c r="E8159" t="s">
        <v>6400</v>
      </c>
      <c r="F8159" t="s">
        <v>111</v>
      </c>
      <c r="G8159" t="s">
        <v>140</v>
      </c>
      <c r="H8159" t="s">
        <v>6398</v>
      </c>
    </row>
    <row r="8160" spans="1:8" x14ac:dyDescent="0.2">
      <c r="A8160" t="s">
        <v>29</v>
      </c>
      <c r="B8160" t="s">
        <v>20</v>
      </c>
      <c r="C8160">
        <f>_xlfn.XLOOKUP(B8160,'2.1.trackMPD'!$R$7:$R$29,'2.1.trackMPD'!$T$7:$T$29)</f>
        <v>6</v>
      </c>
      <c r="D8160">
        <v>100</v>
      </c>
      <c r="E8160" t="s">
        <v>6400</v>
      </c>
      <c r="F8160" t="s">
        <v>110</v>
      </c>
      <c r="G8160" t="s">
        <v>124</v>
      </c>
      <c r="H8160" t="s">
        <v>6399</v>
      </c>
    </row>
    <row r="8161" spans="1:8" x14ac:dyDescent="0.2">
      <c r="A8161" t="s">
        <v>29</v>
      </c>
      <c r="B8161" t="s">
        <v>20</v>
      </c>
      <c r="C8161">
        <f>_xlfn.XLOOKUP(B8161,'2.1.trackMPD'!$R$7:$R$29,'2.1.trackMPD'!$T$7:$T$29)</f>
        <v>6</v>
      </c>
      <c r="D8161">
        <v>100</v>
      </c>
      <c r="E8161" t="s">
        <v>6400</v>
      </c>
      <c r="F8161" t="s">
        <v>110</v>
      </c>
      <c r="G8161" t="s">
        <v>140</v>
      </c>
      <c r="H8161" t="s">
        <v>6399</v>
      </c>
    </row>
    <row r="8162" spans="1:8" x14ac:dyDescent="0.2">
      <c r="A8162" t="s">
        <v>29</v>
      </c>
      <c r="B8162" t="s">
        <v>20</v>
      </c>
      <c r="C8162">
        <f>_xlfn.XLOOKUP(B8162,'2.1.trackMPD'!$R$7:$R$29,'2.1.trackMPD'!$T$7:$T$29)</f>
        <v>6</v>
      </c>
      <c r="D8162">
        <v>1000</v>
      </c>
      <c r="E8162" t="s">
        <v>6400</v>
      </c>
      <c r="F8162" t="s">
        <v>110</v>
      </c>
      <c r="G8162" t="s">
        <v>124</v>
      </c>
      <c r="H8162" t="s">
        <v>6398</v>
      </c>
    </row>
    <row r="8163" spans="1:8" x14ac:dyDescent="0.2">
      <c r="A8163" t="s">
        <v>29</v>
      </c>
      <c r="B8163" t="s">
        <v>20</v>
      </c>
      <c r="C8163">
        <f>_xlfn.XLOOKUP(B8163,'2.1.trackMPD'!$R$7:$R$29,'2.1.trackMPD'!$T$7:$T$29)</f>
        <v>6</v>
      </c>
      <c r="D8163">
        <v>1000</v>
      </c>
      <c r="E8163" t="s">
        <v>6400</v>
      </c>
      <c r="F8163" t="s">
        <v>110</v>
      </c>
      <c r="G8163" t="s">
        <v>140</v>
      </c>
      <c r="H8163" t="s">
        <v>6398</v>
      </c>
    </row>
    <row r="8164" spans="1:8" x14ac:dyDescent="0.2">
      <c r="A8164" t="s">
        <v>29</v>
      </c>
      <c r="B8164" t="s">
        <v>20</v>
      </c>
      <c r="C8164">
        <f>_xlfn.XLOOKUP(B8164,'2.1.trackMPD'!$R$7:$R$29,'2.1.trackMPD'!$T$7:$T$29)</f>
        <v>6</v>
      </c>
      <c r="D8164">
        <v>1000</v>
      </c>
      <c r="E8164" t="s">
        <v>6400</v>
      </c>
      <c r="F8164" t="s">
        <v>111</v>
      </c>
      <c r="G8164" t="s">
        <v>124</v>
      </c>
      <c r="H8164" t="s">
        <v>6398</v>
      </c>
    </row>
    <row r="8165" spans="1:8" x14ac:dyDescent="0.2">
      <c r="A8165" t="s">
        <v>29</v>
      </c>
      <c r="B8165" t="s">
        <v>20</v>
      </c>
      <c r="C8165">
        <f>_xlfn.XLOOKUP(B8165,'2.1.trackMPD'!$R$7:$R$29,'2.1.trackMPD'!$T$7:$T$29)</f>
        <v>6</v>
      </c>
      <c r="D8165">
        <v>1000</v>
      </c>
      <c r="E8165" t="s">
        <v>6400</v>
      </c>
      <c r="F8165" t="s">
        <v>111</v>
      </c>
      <c r="G8165" t="s">
        <v>140</v>
      </c>
      <c r="H8165" t="s">
        <v>6398</v>
      </c>
    </row>
    <row r="8166" spans="1:8" x14ac:dyDescent="0.2">
      <c r="A8166" t="s">
        <v>29</v>
      </c>
      <c r="B8166" t="s">
        <v>20</v>
      </c>
      <c r="C8166">
        <f>_xlfn.XLOOKUP(B8166,'2.1.trackMPD'!$R$7:$R$29,'2.1.trackMPD'!$T$7:$T$29)</f>
        <v>6</v>
      </c>
      <c r="D8166">
        <v>1000</v>
      </c>
      <c r="E8166" t="s">
        <v>6400</v>
      </c>
      <c r="F8166" t="s">
        <v>110</v>
      </c>
      <c r="G8166" t="s">
        <v>124</v>
      </c>
      <c r="H8166" t="s">
        <v>6399</v>
      </c>
    </row>
    <row r="8167" spans="1:8" x14ac:dyDescent="0.2">
      <c r="A8167" t="s">
        <v>29</v>
      </c>
      <c r="B8167" t="s">
        <v>20</v>
      </c>
      <c r="C8167">
        <f>_xlfn.XLOOKUP(B8167,'2.1.trackMPD'!$R$7:$R$29,'2.1.trackMPD'!$T$7:$T$29)</f>
        <v>6</v>
      </c>
      <c r="D8167">
        <v>1000</v>
      </c>
      <c r="E8167" t="s">
        <v>6400</v>
      </c>
      <c r="F8167" t="s">
        <v>110</v>
      </c>
      <c r="G8167" t="s">
        <v>140</v>
      </c>
      <c r="H8167" t="s">
        <v>6399</v>
      </c>
    </row>
    <row r="8168" spans="1:8" x14ac:dyDescent="0.2">
      <c r="A8168" t="s">
        <v>29</v>
      </c>
      <c r="B8168" t="s">
        <v>20</v>
      </c>
      <c r="C8168">
        <f>_xlfn.XLOOKUP(B8168,'2.1.trackMPD'!$R$7:$R$29,'2.1.trackMPD'!$T$7:$T$29)</f>
        <v>6</v>
      </c>
      <c r="D8168">
        <v>5000</v>
      </c>
      <c r="E8168" t="s">
        <v>6400</v>
      </c>
      <c r="F8168" t="s">
        <v>110</v>
      </c>
      <c r="G8168" t="s">
        <v>124</v>
      </c>
      <c r="H8168" t="s">
        <v>6398</v>
      </c>
    </row>
    <row r="8169" spans="1:8" x14ac:dyDescent="0.2">
      <c r="A8169" t="s">
        <v>29</v>
      </c>
      <c r="B8169" t="s">
        <v>20</v>
      </c>
      <c r="C8169">
        <f>_xlfn.XLOOKUP(B8169,'2.1.trackMPD'!$R$7:$R$29,'2.1.trackMPD'!$T$7:$T$29)</f>
        <v>6</v>
      </c>
      <c r="D8169">
        <v>5000</v>
      </c>
      <c r="E8169" t="s">
        <v>6400</v>
      </c>
      <c r="F8169" t="s">
        <v>110</v>
      </c>
      <c r="G8169" t="s">
        <v>140</v>
      </c>
      <c r="H8169" t="s">
        <v>6398</v>
      </c>
    </row>
    <row r="8170" spans="1:8" x14ac:dyDescent="0.2">
      <c r="A8170" t="s">
        <v>29</v>
      </c>
      <c r="B8170" t="s">
        <v>20</v>
      </c>
      <c r="C8170">
        <f>_xlfn.XLOOKUP(B8170,'2.1.trackMPD'!$R$7:$R$29,'2.1.trackMPD'!$T$7:$T$29)</f>
        <v>6</v>
      </c>
      <c r="D8170">
        <v>5000</v>
      </c>
      <c r="E8170" t="s">
        <v>6400</v>
      </c>
      <c r="F8170" t="s">
        <v>111</v>
      </c>
      <c r="G8170" t="s">
        <v>124</v>
      </c>
      <c r="H8170" t="s">
        <v>6398</v>
      </c>
    </row>
    <row r="8171" spans="1:8" x14ac:dyDescent="0.2">
      <c r="A8171" t="s">
        <v>29</v>
      </c>
      <c r="B8171" t="s">
        <v>20</v>
      </c>
      <c r="C8171">
        <f>_xlfn.XLOOKUP(B8171,'2.1.trackMPD'!$R$7:$R$29,'2.1.trackMPD'!$T$7:$T$29)</f>
        <v>6</v>
      </c>
      <c r="D8171">
        <v>5000</v>
      </c>
      <c r="E8171" t="s">
        <v>6400</v>
      </c>
      <c r="F8171" t="s">
        <v>111</v>
      </c>
      <c r="G8171" t="s">
        <v>140</v>
      </c>
      <c r="H8171" t="s">
        <v>6398</v>
      </c>
    </row>
    <row r="8172" spans="1:8" x14ac:dyDescent="0.2">
      <c r="A8172" t="s">
        <v>29</v>
      </c>
      <c r="B8172" t="s">
        <v>20</v>
      </c>
      <c r="C8172">
        <f>_xlfn.XLOOKUP(B8172,'2.1.trackMPD'!$R$7:$R$29,'2.1.trackMPD'!$T$7:$T$29)</f>
        <v>6</v>
      </c>
      <c r="D8172">
        <v>5000</v>
      </c>
      <c r="E8172" t="s">
        <v>6400</v>
      </c>
      <c r="F8172" t="s">
        <v>110</v>
      </c>
      <c r="G8172" t="s">
        <v>124</v>
      </c>
      <c r="H8172" t="s">
        <v>6399</v>
      </c>
    </row>
    <row r="8173" spans="1:8" x14ac:dyDescent="0.2">
      <c r="A8173" t="s">
        <v>29</v>
      </c>
      <c r="B8173" t="s">
        <v>20</v>
      </c>
      <c r="C8173">
        <f>_xlfn.XLOOKUP(B8173,'2.1.trackMPD'!$R$7:$R$29,'2.1.trackMPD'!$T$7:$T$29)</f>
        <v>6</v>
      </c>
      <c r="D8173">
        <v>5000</v>
      </c>
      <c r="E8173" t="s">
        <v>6400</v>
      </c>
      <c r="F8173" t="s">
        <v>110</v>
      </c>
      <c r="G8173" t="s">
        <v>140</v>
      </c>
      <c r="H8173" t="s">
        <v>6399</v>
      </c>
    </row>
    <row r="8174" spans="1:8" x14ac:dyDescent="0.2">
      <c r="A8174" t="s">
        <v>29</v>
      </c>
      <c r="B8174" t="s">
        <v>20</v>
      </c>
      <c r="C8174">
        <f>_xlfn.XLOOKUP(B8174,'2.1.trackMPD'!$R$7:$R$29,'2.1.trackMPD'!$T$7:$T$29)</f>
        <v>6</v>
      </c>
      <c r="D8174">
        <v>1</v>
      </c>
      <c r="E8174" t="s">
        <v>6401</v>
      </c>
      <c r="F8174" t="s">
        <v>110</v>
      </c>
      <c r="G8174" t="s">
        <v>124</v>
      </c>
      <c r="H8174" t="s">
        <v>6398</v>
      </c>
    </row>
    <row r="8175" spans="1:8" x14ac:dyDescent="0.2">
      <c r="A8175" t="s">
        <v>29</v>
      </c>
      <c r="B8175" t="s">
        <v>20</v>
      </c>
      <c r="C8175">
        <f>_xlfn.XLOOKUP(B8175,'2.1.trackMPD'!$R$7:$R$29,'2.1.trackMPD'!$T$7:$T$29)</f>
        <v>6</v>
      </c>
      <c r="D8175">
        <v>1</v>
      </c>
      <c r="E8175" t="s">
        <v>6401</v>
      </c>
      <c r="F8175" t="s">
        <v>110</v>
      </c>
      <c r="G8175" t="s">
        <v>140</v>
      </c>
      <c r="H8175" t="s">
        <v>6398</v>
      </c>
    </row>
    <row r="8176" spans="1:8" x14ac:dyDescent="0.2">
      <c r="A8176" t="s">
        <v>29</v>
      </c>
      <c r="B8176" t="s">
        <v>20</v>
      </c>
      <c r="C8176">
        <f>_xlfn.XLOOKUP(B8176,'2.1.trackMPD'!$R$7:$R$29,'2.1.trackMPD'!$T$7:$T$29)</f>
        <v>6</v>
      </c>
      <c r="D8176">
        <v>1</v>
      </c>
      <c r="E8176" t="s">
        <v>6401</v>
      </c>
      <c r="F8176" t="s">
        <v>111</v>
      </c>
      <c r="G8176" t="s">
        <v>124</v>
      </c>
      <c r="H8176" t="s">
        <v>6398</v>
      </c>
    </row>
    <row r="8177" spans="1:8" x14ac:dyDescent="0.2">
      <c r="A8177" t="s">
        <v>29</v>
      </c>
      <c r="B8177" t="s">
        <v>20</v>
      </c>
      <c r="C8177">
        <f>_xlfn.XLOOKUP(B8177,'2.1.trackMPD'!$R$7:$R$29,'2.1.trackMPD'!$T$7:$T$29)</f>
        <v>6</v>
      </c>
      <c r="D8177">
        <v>1</v>
      </c>
      <c r="E8177" t="s">
        <v>6401</v>
      </c>
      <c r="F8177" t="s">
        <v>111</v>
      </c>
      <c r="G8177" t="s">
        <v>140</v>
      </c>
      <c r="H8177" t="s">
        <v>6398</v>
      </c>
    </row>
    <row r="8178" spans="1:8" x14ac:dyDescent="0.2">
      <c r="A8178" t="s">
        <v>29</v>
      </c>
      <c r="B8178" t="s">
        <v>20</v>
      </c>
      <c r="C8178">
        <f>_xlfn.XLOOKUP(B8178,'2.1.trackMPD'!$R$7:$R$29,'2.1.trackMPD'!$T$7:$T$29)</f>
        <v>6</v>
      </c>
      <c r="D8178">
        <v>1</v>
      </c>
      <c r="E8178" t="s">
        <v>6401</v>
      </c>
      <c r="F8178" t="s">
        <v>110</v>
      </c>
      <c r="G8178" t="s">
        <v>124</v>
      </c>
      <c r="H8178" t="s">
        <v>6399</v>
      </c>
    </row>
    <row r="8179" spans="1:8" x14ac:dyDescent="0.2">
      <c r="A8179" t="s">
        <v>29</v>
      </c>
      <c r="B8179" t="s">
        <v>20</v>
      </c>
      <c r="C8179">
        <f>_xlfn.XLOOKUP(B8179,'2.1.trackMPD'!$R$7:$R$29,'2.1.trackMPD'!$T$7:$T$29)</f>
        <v>6</v>
      </c>
      <c r="D8179">
        <v>1</v>
      </c>
      <c r="E8179" t="s">
        <v>6401</v>
      </c>
      <c r="F8179" t="s">
        <v>110</v>
      </c>
      <c r="G8179" t="s">
        <v>140</v>
      </c>
      <c r="H8179" t="s">
        <v>6399</v>
      </c>
    </row>
    <row r="8180" spans="1:8" x14ac:dyDescent="0.2">
      <c r="A8180" t="s">
        <v>29</v>
      </c>
      <c r="B8180" t="s">
        <v>20</v>
      </c>
      <c r="C8180">
        <f>_xlfn.XLOOKUP(B8180,'2.1.trackMPD'!$R$7:$R$29,'2.1.trackMPD'!$T$7:$T$29)</f>
        <v>6</v>
      </c>
      <c r="D8180">
        <v>10</v>
      </c>
      <c r="E8180" t="s">
        <v>6401</v>
      </c>
      <c r="F8180" t="s">
        <v>110</v>
      </c>
      <c r="G8180" t="s">
        <v>124</v>
      </c>
      <c r="H8180" t="s">
        <v>6398</v>
      </c>
    </row>
    <row r="8181" spans="1:8" x14ac:dyDescent="0.2">
      <c r="A8181" t="s">
        <v>29</v>
      </c>
      <c r="B8181" t="s">
        <v>20</v>
      </c>
      <c r="C8181">
        <f>_xlfn.XLOOKUP(B8181,'2.1.trackMPD'!$R$7:$R$29,'2.1.trackMPD'!$T$7:$T$29)</f>
        <v>6</v>
      </c>
      <c r="D8181">
        <v>10</v>
      </c>
      <c r="E8181" t="s">
        <v>6401</v>
      </c>
      <c r="F8181" t="s">
        <v>110</v>
      </c>
      <c r="G8181" t="s">
        <v>140</v>
      </c>
      <c r="H8181" t="s">
        <v>6398</v>
      </c>
    </row>
    <row r="8182" spans="1:8" x14ac:dyDescent="0.2">
      <c r="A8182" t="s">
        <v>29</v>
      </c>
      <c r="B8182" t="s">
        <v>20</v>
      </c>
      <c r="C8182">
        <f>_xlfn.XLOOKUP(B8182,'2.1.trackMPD'!$R$7:$R$29,'2.1.trackMPD'!$T$7:$T$29)</f>
        <v>6</v>
      </c>
      <c r="D8182">
        <v>10</v>
      </c>
      <c r="E8182" t="s">
        <v>6401</v>
      </c>
      <c r="F8182" t="s">
        <v>111</v>
      </c>
      <c r="G8182" t="s">
        <v>124</v>
      </c>
      <c r="H8182" t="s">
        <v>6398</v>
      </c>
    </row>
    <row r="8183" spans="1:8" x14ac:dyDescent="0.2">
      <c r="A8183" t="s">
        <v>29</v>
      </c>
      <c r="B8183" t="s">
        <v>20</v>
      </c>
      <c r="C8183">
        <f>_xlfn.XLOOKUP(B8183,'2.1.trackMPD'!$R$7:$R$29,'2.1.trackMPD'!$T$7:$T$29)</f>
        <v>6</v>
      </c>
      <c r="D8183">
        <v>10</v>
      </c>
      <c r="E8183" t="s">
        <v>6401</v>
      </c>
      <c r="F8183" t="s">
        <v>111</v>
      </c>
      <c r="G8183" t="s">
        <v>140</v>
      </c>
      <c r="H8183" t="s">
        <v>6398</v>
      </c>
    </row>
    <row r="8184" spans="1:8" x14ac:dyDescent="0.2">
      <c r="A8184" t="s">
        <v>29</v>
      </c>
      <c r="B8184" t="s">
        <v>20</v>
      </c>
      <c r="C8184">
        <f>_xlfn.XLOOKUP(B8184,'2.1.trackMPD'!$R$7:$R$29,'2.1.trackMPD'!$T$7:$T$29)</f>
        <v>6</v>
      </c>
      <c r="D8184">
        <v>10</v>
      </c>
      <c r="E8184" t="s">
        <v>6401</v>
      </c>
      <c r="F8184" t="s">
        <v>110</v>
      </c>
      <c r="G8184" t="s">
        <v>124</v>
      </c>
      <c r="H8184" t="s">
        <v>6399</v>
      </c>
    </row>
    <row r="8185" spans="1:8" x14ac:dyDescent="0.2">
      <c r="A8185" t="s">
        <v>29</v>
      </c>
      <c r="B8185" t="s">
        <v>20</v>
      </c>
      <c r="C8185">
        <f>_xlfn.XLOOKUP(B8185,'2.1.trackMPD'!$R$7:$R$29,'2.1.trackMPD'!$T$7:$T$29)</f>
        <v>6</v>
      </c>
      <c r="D8185">
        <v>10</v>
      </c>
      <c r="E8185" t="s">
        <v>6401</v>
      </c>
      <c r="F8185" t="s">
        <v>110</v>
      </c>
      <c r="G8185" t="s">
        <v>140</v>
      </c>
      <c r="H8185" t="s">
        <v>6399</v>
      </c>
    </row>
    <row r="8186" spans="1:8" x14ac:dyDescent="0.2">
      <c r="A8186" t="s">
        <v>29</v>
      </c>
      <c r="B8186" t="s">
        <v>20</v>
      </c>
      <c r="C8186">
        <f>_xlfn.XLOOKUP(B8186,'2.1.trackMPD'!$R$7:$R$29,'2.1.trackMPD'!$T$7:$T$29)</f>
        <v>6</v>
      </c>
      <c r="D8186">
        <v>100</v>
      </c>
      <c r="E8186" t="s">
        <v>6401</v>
      </c>
      <c r="F8186" t="s">
        <v>110</v>
      </c>
      <c r="G8186" t="s">
        <v>124</v>
      </c>
      <c r="H8186" t="s">
        <v>6398</v>
      </c>
    </row>
    <row r="8187" spans="1:8" x14ac:dyDescent="0.2">
      <c r="A8187" t="s">
        <v>29</v>
      </c>
      <c r="B8187" t="s">
        <v>20</v>
      </c>
      <c r="C8187">
        <f>_xlfn.XLOOKUP(B8187,'2.1.trackMPD'!$R$7:$R$29,'2.1.trackMPD'!$T$7:$T$29)</f>
        <v>6</v>
      </c>
      <c r="D8187">
        <v>100</v>
      </c>
      <c r="E8187" t="s">
        <v>6401</v>
      </c>
      <c r="F8187" t="s">
        <v>110</v>
      </c>
      <c r="G8187" t="s">
        <v>140</v>
      </c>
      <c r="H8187" t="s">
        <v>6398</v>
      </c>
    </row>
    <row r="8188" spans="1:8" x14ac:dyDescent="0.2">
      <c r="A8188" t="s">
        <v>29</v>
      </c>
      <c r="B8188" t="s">
        <v>20</v>
      </c>
      <c r="C8188">
        <f>_xlfn.XLOOKUP(B8188,'2.1.trackMPD'!$R$7:$R$29,'2.1.trackMPD'!$T$7:$T$29)</f>
        <v>6</v>
      </c>
      <c r="D8188">
        <v>100</v>
      </c>
      <c r="E8188" t="s">
        <v>6401</v>
      </c>
      <c r="F8188" t="s">
        <v>111</v>
      </c>
      <c r="G8188" t="s">
        <v>124</v>
      </c>
      <c r="H8188" t="s">
        <v>6398</v>
      </c>
    </row>
    <row r="8189" spans="1:8" x14ac:dyDescent="0.2">
      <c r="A8189" t="s">
        <v>29</v>
      </c>
      <c r="B8189" t="s">
        <v>20</v>
      </c>
      <c r="C8189">
        <f>_xlfn.XLOOKUP(B8189,'2.1.trackMPD'!$R$7:$R$29,'2.1.trackMPD'!$T$7:$T$29)</f>
        <v>6</v>
      </c>
      <c r="D8189">
        <v>100</v>
      </c>
      <c r="E8189" t="s">
        <v>6401</v>
      </c>
      <c r="F8189" t="s">
        <v>111</v>
      </c>
      <c r="G8189" t="s">
        <v>140</v>
      </c>
      <c r="H8189" t="s">
        <v>6398</v>
      </c>
    </row>
    <row r="8190" spans="1:8" x14ac:dyDescent="0.2">
      <c r="A8190" t="s">
        <v>29</v>
      </c>
      <c r="B8190" t="s">
        <v>20</v>
      </c>
      <c r="C8190">
        <f>_xlfn.XLOOKUP(B8190,'2.1.trackMPD'!$R$7:$R$29,'2.1.trackMPD'!$T$7:$T$29)</f>
        <v>6</v>
      </c>
      <c r="D8190">
        <v>100</v>
      </c>
      <c r="E8190" t="s">
        <v>6401</v>
      </c>
      <c r="F8190" t="s">
        <v>110</v>
      </c>
      <c r="G8190" t="s">
        <v>124</v>
      </c>
      <c r="H8190" t="s">
        <v>6399</v>
      </c>
    </row>
    <row r="8191" spans="1:8" x14ac:dyDescent="0.2">
      <c r="A8191" t="s">
        <v>29</v>
      </c>
      <c r="B8191" t="s">
        <v>20</v>
      </c>
      <c r="C8191">
        <f>_xlfn.XLOOKUP(B8191,'2.1.trackMPD'!$R$7:$R$29,'2.1.trackMPD'!$T$7:$T$29)</f>
        <v>6</v>
      </c>
      <c r="D8191">
        <v>100</v>
      </c>
      <c r="E8191" t="s">
        <v>6401</v>
      </c>
      <c r="F8191" t="s">
        <v>110</v>
      </c>
      <c r="G8191" t="s">
        <v>140</v>
      </c>
      <c r="H8191" t="s">
        <v>6399</v>
      </c>
    </row>
    <row r="8192" spans="1:8" x14ac:dyDescent="0.2">
      <c r="A8192" t="s">
        <v>29</v>
      </c>
      <c r="B8192" t="s">
        <v>167</v>
      </c>
      <c r="C8192">
        <f>_xlfn.XLOOKUP(B8192,'2.1.trackMPD'!$R$7:$R$29,'2.1.trackMPD'!$T$7:$T$29)</f>
        <v>5</v>
      </c>
      <c r="D8192">
        <v>1</v>
      </c>
      <c r="E8192" t="s">
        <v>6396</v>
      </c>
      <c r="F8192" t="s">
        <v>110</v>
      </c>
      <c r="G8192" t="s">
        <v>124</v>
      </c>
      <c r="H8192" t="s">
        <v>6398</v>
      </c>
    </row>
    <row r="8193" spans="1:8" x14ac:dyDescent="0.2">
      <c r="A8193" t="s">
        <v>29</v>
      </c>
      <c r="B8193" t="s">
        <v>167</v>
      </c>
      <c r="C8193">
        <f>_xlfn.XLOOKUP(B8193,'2.1.trackMPD'!$R$7:$R$29,'2.1.trackMPD'!$T$7:$T$29)</f>
        <v>5</v>
      </c>
      <c r="D8193">
        <v>1</v>
      </c>
      <c r="E8193" t="s">
        <v>6396</v>
      </c>
      <c r="F8193" t="s">
        <v>110</v>
      </c>
      <c r="G8193" t="s">
        <v>140</v>
      </c>
      <c r="H8193" t="s">
        <v>6398</v>
      </c>
    </row>
    <row r="8194" spans="1:8" x14ac:dyDescent="0.2">
      <c r="A8194" t="s">
        <v>29</v>
      </c>
      <c r="B8194" t="s">
        <v>167</v>
      </c>
      <c r="C8194">
        <f>_xlfn.XLOOKUP(B8194,'2.1.trackMPD'!$R$7:$R$29,'2.1.trackMPD'!$T$7:$T$29)</f>
        <v>5</v>
      </c>
      <c r="D8194">
        <v>1</v>
      </c>
      <c r="E8194" t="s">
        <v>6396</v>
      </c>
      <c r="F8194" t="s">
        <v>111</v>
      </c>
      <c r="G8194" t="s">
        <v>124</v>
      </c>
      <c r="H8194" t="s">
        <v>6398</v>
      </c>
    </row>
    <row r="8195" spans="1:8" x14ac:dyDescent="0.2">
      <c r="A8195" t="s">
        <v>29</v>
      </c>
      <c r="B8195" t="s">
        <v>167</v>
      </c>
      <c r="C8195">
        <f>_xlfn.XLOOKUP(B8195,'2.1.trackMPD'!$R$7:$R$29,'2.1.trackMPD'!$T$7:$T$29)</f>
        <v>5</v>
      </c>
      <c r="D8195">
        <v>1</v>
      </c>
      <c r="E8195" t="s">
        <v>6396</v>
      </c>
      <c r="F8195" t="s">
        <v>111</v>
      </c>
      <c r="G8195" t="s">
        <v>140</v>
      </c>
      <c r="H8195" t="s">
        <v>6398</v>
      </c>
    </row>
    <row r="8196" spans="1:8" x14ac:dyDescent="0.2">
      <c r="A8196" t="s">
        <v>29</v>
      </c>
      <c r="B8196" t="s">
        <v>167</v>
      </c>
      <c r="C8196">
        <f>_xlfn.XLOOKUP(B8196,'2.1.trackMPD'!$R$7:$R$29,'2.1.trackMPD'!$T$7:$T$29)</f>
        <v>5</v>
      </c>
      <c r="D8196">
        <v>1</v>
      </c>
      <c r="E8196" t="s">
        <v>6396</v>
      </c>
      <c r="F8196" t="s">
        <v>110</v>
      </c>
      <c r="G8196" t="s">
        <v>124</v>
      </c>
      <c r="H8196" t="s">
        <v>6399</v>
      </c>
    </row>
    <row r="8197" spans="1:8" x14ac:dyDescent="0.2">
      <c r="A8197" t="s">
        <v>29</v>
      </c>
      <c r="B8197" t="s">
        <v>167</v>
      </c>
      <c r="C8197">
        <f>_xlfn.XLOOKUP(B8197,'2.1.trackMPD'!$R$7:$R$29,'2.1.trackMPD'!$T$7:$T$29)</f>
        <v>5</v>
      </c>
      <c r="D8197">
        <v>1</v>
      </c>
      <c r="E8197" t="s">
        <v>6396</v>
      </c>
      <c r="F8197" t="s">
        <v>110</v>
      </c>
      <c r="G8197" t="s">
        <v>140</v>
      </c>
      <c r="H8197" t="s">
        <v>6399</v>
      </c>
    </row>
    <row r="8198" spans="1:8" x14ac:dyDescent="0.2">
      <c r="A8198" t="s">
        <v>29</v>
      </c>
      <c r="B8198" t="s">
        <v>167</v>
      </c>
      <c r="C8198">
        <f>_xlfn.XLOOKUP(B8198,'2.1.trackMPD'!$R$7:$R$29,'2.1.trackMPD'!$T$7:$T$29)</f>
        <v>5</v>
      </c>
      <c r="D8198">
        <v>10</v>
      </c>
      <c r="E8198" t="s">
        <v>6396</v>
      </c>
      <c r="F8198" t="s">
        <v>110</v>
      </c>
      <c r="G8198" t="s">
        <v>124</v>
      </c>
      <c r="H8198" t="s">
        <v>6398</v>
      </c>
    </row>
    <row r="8199" spans="1:8" x14ac:dyDescent="0.2">
      <c r="A8199" t="s">
        <v>29</v>
      </c>
      <c r="B8199" t="s">
        <v>167</v>
      </c>
      <c r="C8199">
        <f>_xlfn.XLOOKUP(B8199,'2.1.trackMPD'!$R$7:$R$29,'2.1.trackMPD'!$T$7:$T$29)</f>
        <v>5</v>
      </c>
      <c r="D8199">
        <v>10</v>
      </c>
      <c r="E8199" t="s">
        <v>6396</v>
      </c>
      <c r="F8199" t="s">
        <v>110</v>
      </c>
      <c r="G8199" t="s">
        <v>140</v>
      </c>
      <c r="H8199" t="s">
        <v>6398</v>
      </c>
    </row>
    <row r="8200" spans="1:8" x14ac:dyDescent="0.2">
      <c r="A8200" t="s">
        <v>29</v>
      </c>
      <c r="B8200" t="s">
        <v>167</v>
      </c>
      <c r="C8200">
        <f>_xlfn.XLOOKUP(B8200,'2.1.trackMPD'!$R$7:$R$29,'2.1.trackMPD'!$T$7:$T$29)</f>
        <v>5</v>
      </c>
      <c r="D8200">
        <v>10</v>
      </c>
      <c r="E8200" t="s">
        <v>6396</v>
      </c>
      <c r="F8200" t="s">
        <v>111</v>
      </c>
      <c r="G8200" t="s">
        <v>124</v>
      </c>
      <c r="H8200" t="s">
        <v>6398</v>
      </c>
    </row>
    <row r="8201" spans="1:8" x14ac:dyDescent="0.2">
      <c r="A8201" t="s">
        <v>29</v>
      </c>
      <c r="B8201" t="s">
        <v>167</v>
      </c>
      <c r="C8201">
        <f>_xlfn.XLOOKUP(B8201,'2.1.trackMPD'!$R$7:$R$29,'2.1.trackMPD'!$T$7:$T$29)</f>
        <v>5</v>
      </c>
      <c r="D8201">
        <v>10</v>
      </c>
      <c r="E8201" t="s">
        <v>6396</v>
      </c>
      <c r="F8201" t="s">
        <v>111</v>
      </c>
      <c r="G8201" t="s">
        <v>140</v>
      </c>
      <c r="H8201" t="s">
        <v>6398</v>
      </c>
    </row>
    <row r="8202" spans="1:8" x14ac:dyDescent="0.2">
      <c r="A8202" t="s">
        <v>29</v>
      </c>
      <c r="B8202" t="s">
        <v>167</v>
      </c>
      <c r="C8202">
        <f>_xlfn.XLOOKUP(B8202,'2.1.trackMPD'!$R$7:$R$29,'2.1.trackMPD'!$T$7:$T$29)</f>
        <v>5</v>
      </c>
      <c r="D8202">
        <v>10</v>
      </c>
      <c r="E8202" t="s">
        <v>6396</v>
      </c>
      <c r="F8202" t="s">
        <v>110</v>
      </c>
      <c r="G8202" t="s">
        <v>124</v>
      </c>
      <c r="H8202" t="s">
        <v>6399</v>
      </c>
    </row>
    <row r="8203" spans="1:8" x14ac:dyDescent="0.2">
      <c r="A8203" t="s">
        <v>29</v>
      </c>
      <c r="B8203" t="s">
        <v>167</v>
      </c>
      <c r="C8203">
        <f>_xlfn.XLOOKUP(B8203,'2.1.trackMPD'!$R$7:$R$29,'2.1.trackMPD'!$T$7:$T$29)</f>
        <v>5</v>
      </c>
      <c r="D8203">
        <v>10</v>
      </c>
      <c r="E8203" t="s">
        <v>6396</v>
      </c>
      <c r="F8203" t="s">
        <v>110</v>
      </c>
      <c r="G8203" t="s">
        <v>140</v>
      </c>
      <c r="H8203" t="s">
        <v>6399</v>
      </c>
    </row>
    <row r="8204" spans="1:8" x14ac:dyDescent="0.2">
      <c r="A8204" t="s">
        <v>29</v>
      </c>
      <c r="B8204" t="s">
        <v>167</v>
      </c>
      <c r="C8204">
        <f>_xlfn.XLOOKUP(B8204,'2.1.trackMPD'!$R$7:$R$29,'2.1.trackMPD'!$T$7:$T$29)</f>
        <v>5</v>
      </c>
      <c r="D8204">
        <v>100</v>
      </c>
      <c r="E8204" t="s">
        <v>6396</v>
      </c>
      <c r="F8204" t="s">
        <v>110</v>
      </c>
      <c r="G8204" t="s">
        <v>124</v>
      </c>
      <c r="H8204" t="s">
        <v>6398</v>
      </c>
    </row>
    <row r="8205" spans="1:8" x14ac:dyDescent="0.2">
      <c r="A8205" t="s">
        <v>29</v>
      </c>
      <c r="B8205" t="s">
        <v>167</v>
      </c>
      <c r="C8205">
        <f>_xlfn.XLOOKUP(B8205,'2.1.trackMPD'!$R$7:$R$29,'2.1.trackMPD'!$T$7:$T$29)</f>
        <v>5</v>
      </c>
      <c r="D8205">
        <v>100</v>
      </c>
      <c r="E8205" t="s">
        <v>6396</v>
      </c>
      <c r="F8205" t="s">
        <v>110</v>
      </c>
      <c r="G8205" t="s">
        <v>140</v>
      </c>
      <c r="H8205" t="s">
        <v>6398</v>
      </c>
    </row>
    <row r="8206" spans="1:8" x14ac:dyDescent="0.2">
      <c r="A8206" t="s">
        <v>29</v>
      </c>
      <c r="B8206" t="s">
        <v>167</v>
      </c>
      <c r="C8206">
        <f>_xlfn.XLOOKUP(B8206,'2.1.trackMPD'!$R$7:$R$29,'2.1.trackMPD'!$T$7:$T$29)</f>
        <v>5</v>
      </c>
      <c r="D8206">
        <v>100</v>
      </c>
      <c r="E8206" t="s">
        <v>6396</v>
      </c>
      <c r="F8206" t="s">
        <v>111</v>
      </c>
      <c r="G8206" t="s">
        <v>124</v>
      </c>
      <c r="H8206" t="s">
        <v>6398</v>
      </c>
    </row>
    <row r="8207" spans="1:8" x14ac:dyDescent="0.2">
      <c r="A8207" t="s">
        <v>29</v>
      </c>
      <c r="B8207" t="s">
        <v>167</v>
      </c>
      <c r="C8207">
        <f>_xlfn.XLOOKUP(B8207,'2.1.trackMPD'!$R$7:$R$29,'2.1.trackMPD'!$T$7:$T$29)</f>
        <v>5</v>
      </c>
      <c r="D8207">
        <v>100</v>
      </c>
      <c r="E8207" t="s">
        <v>6396</v>
      </c>
      <c r="F8207" t="s">
        <v>111</v>
      </c>
      <c r="G8207" t="s">
        <v>140</v>
      </c>
      <c r="H8207" t="s">
        <v>6398</v>
      </c>
    </row>
    <row r="8208" spans="1:8" x14ac:dyDescent="0.2">
      <c r="A8208" t="s">
        <v>29</v>
      </c>
      <c r="B8208" t="s">
        <v>167</v>
      </c>
      <c r="C8208">
        <f>_xlfn.XLOOKUP(B8208,'2.1.trackMPD'!$R$7:$R$29,'2.1.trackMPD'!$T$7:$T$29)</f>
        <v>5</v>
      </c>
      <c r="D8208">
        <v>100</v>
      </c>
      <c r="E8208" t="s">
        <v>6396</v>
      </c>
      <c r="F8208" t="s">
        <v>110</v>
      </c>
      <c r="G8208" t="s">
        <v>124</v>
      </c>
      <c r="H8208" t="s">
        <v>6399</v>
      </c>
    </row>
    <row r="8209" spans="1:8" x14ac:dyDescent="0.2">
      <c r="A8209" t="s">
        <v>29</v>
      </c>
      <c r="B8209" t="s">
        <v>167</v>
      </c>
      <c r="C8209">
        <f>_xlfn.XLOOKUP(B8209,'2.1.trackMPD'!$R$7:$R$29,'2.1.trackMPD'!$T$7:$T$29)</f>
        <v>5</v>
      </c>
      <c r="D8209">
        <v>100</v>
      </c>
      <c r="E8209" t="s">
        <v>6396</v>
      </c>
      <c r="F8209" t="s">
        <v>110</v>
      </c>
      <c r="G8209" t="s">
        <v>140</v>
      </c>
      <c r="H8209" t="s">
        <v>6399</v>
      </c>
    </row>
    <row r="8210" spans="1:8" x14ac:dyDescent="0.2">
      <c r="A8210" t="s">
        <v>29</v>
      </c>
      <c r="B8210" t="s">
        <v>167</v>
      </c>
      <c r="C8210">
        <f>_xlfn.XLOOKUP(B8210,'2.1.trackMPD'!$R$7:$R$29,'2.1.trackMPD'!$T$7:$T$29)</f>
        <v>5</v>
      </c>
      <c r="D8210">
        <v>1000</v>
      </c>
      <c r="E8210" t="s">
        <v>6396</v>
      </c>
      <c r="F8210" t="s">
        <v>110</v>
      </c>
      <c r="G8210" t="s">
        <v>124</v>
      </c>
      <c r="H8210" t="s">
        <v>6398</v>
      </c>
    </row>
    <row r="8211" spans="1:8" x14ac:dyDescent="0.2">
      <c r="A8211" t="s">
        <v>29</v>
      </c>
      <c r="B8211" t="s">
        <v>167</v>
      </c>
      <c r="C8211">
        <f>_xlfn.XLOOKUP(B8211,'2.1.trackMPD'!$R$7:$R$29,'2.1.trackMPD'!$T$7:$T$29)</f>
        <v>5</v>
      </c>
      <c r="D8211">
        <v>1000</v>
      </c>
      <c r="E8211" t="s">
        <v>6396</v>
      </c>
      <c r="F8211" t="s">
        <v>110</v>
      </c>
      <c r="G8211" t="s">
        <v>140</v>
      </c>
      <c r="H8211" t="s">
        <v>6398</v>
      </c>
    </row>
    <row r="8212" spans="1:8" x14ac:dyDescent="0.2">
      <c r="A8212" t="s">
        <v>29</v>
      </c>
      <c r="B8212" t="s">
        <v>167</v>
      </c>
      <c r="C8212">
        <f>_xlfn.XLOOKUP(B8212,'2.1.trackMPD'!$R$7:$R$29,'2.1.trackMPD'!$T$7:$T$29)</f>
        <v>5</v>
      </c>
      <c r="D8212">
        <v>1000</v>
      </c>
      <c r="E8212" t="s">
        <v>6396</v>
      </c>
      <c r="F8212" t="s">
        <v>111</v>
      </c>
      <c r="G8212" t="s">
        <v>124</v>
      </c>
      <c r="H8212" t="s">
        <v>6398</v>
      </c>
    </row>
    <row r="8213" spans="1:8" x14ac:dyDescent="0.2">
      <c r="A8213" t="s">
        <v>29</v>
      </c>
      <c r="B8213" t="s">
        <v>167</v>
      </c>
      <c r="C8213">
        <f>_xlfn.XLOOKUP(B8213,'2.1.trackMPD'!$R$7:$R$29,'2.1.trackMPD'!$T$7:$T$29)</f>
        <v>5</v>
      </c>
      <c r="D8213">
        <v>1000</v>
      </c>
      <c r="E8213" t="s">
        <v>6396</v>
      </c>
      <c r="F8213" t="s">
        <v>111</v>
      </c>
      <c r="G8213" t="s">
        <v>140</v>
      </c>
      <c r="H8213" t="s">
        <v>6398</v>
      </c>
    </row>
    <row r="8214" spans="1:8" x14ac:dyDescent="0.2">
      <c r="A8214" t="s">
        <v>29</v>
      </c>
      <c r="B8214" t="s">
        <v>167</v>
      </c>
      <c r="C8214">
        <f>_xlfn.XLOOKUP(B8214,'2.1.trackMPD'!$R$7:$R$29,'2.1.trackMPD'!$T$7:$T$29)</f>
        <v>5</v>
      </c>
      <c r="D8214">
        <v>1000</v>
      </c>
      <c r="E8214" t="s">
        <v>6396</v>
      </c>
      <c r="F8214" t="s">
        <v>110</v>
      </c>
      <c r="G8214" t="s">
        <v>124</v>
      </c>
      <c r="H8214" t="s">
        <v>6399</v>
      </c>
    </row>
    <row r="8215" spans="1:8" x14ac:dyDescent="0.2">
      <c r="A8215" t="s">
        <v>29</v>
      </c>
      <c r="B8215" t="s">
        <v>167</v>
      </c>
      <c r="C8215">
        <f>_xlfn.XLOOKUP(B8215,'2.1.trackMPD'!$R$7:$R$29,'2.1.trackMPD'!$T$7:$T$29)</f>
        <v>5</v>
      </c>
      <c r="D8215">
        <v>1000</v>
      </c>
      <c r="E8215" t="s">
        <v>6396</v>
      </c>
      <c r="F8215" t="s">
        <v>110</v>
      </c>
      <c r="G8215" t="s">
        <v>140</v>
      </c>
      <c r="H8215" t="s">
        <v>6399</v>
      </c>
    </row>
    <row r="8216" spans="1:8" x14ac:dyDescent="0.2">
      <c r="A8216" t="s">
        <v>29</v>
      </c>
      <c r="B8216" t="s">
        <v>167</v>
      </c>
      <c r="C8216">
        <f>_xlfn.XLOOKUP(B8216,'2.1.trackMPD'!$R$7:$R$29,'2.1.trackMPD'!$T$7:$T$29)</f>
        <v>5</v>
      </c>
      <c r="D8216">
        <v>5000</v>
      </c>
      <c r="E8216" t="s">
        <v>6396</v>
      </c>
      <c r="F8216" t="s">
        <v>110</v>
      </c>
      <c r="G8216" t="s">
        <v>124</v>
      </c>
      <c r="H8216" t="s">
        <v>6398</v>
      </c>
    </row>
    <row r="8217" spans="1:8" x14ac:dyDescent="0.2">
      <c r="A8217" t="s">
        <v>29</v>
      </c>
      <c r="B8217" t="s">
        <v>167</v>
      </c>
      <c r="C8217">
        <f>_xlfn.XLOOKUP(B8217,'2.1.trackMPD'!$R$7:$R$29,'2.1.trackMPD'!$T$7:$T$29)</f>
        <v>5</v>
      </c>
      <c r="D8217">
        <v>5000</v>
      </c>
      <c r="E8217" t="s">
        <v>6396</v>
      </c>
      <c r="F8217" t="s">
        <v>110</v>
      </c>
      <c r="G8217" t="s">
        <v>140</v>
      </c>
      <c r="H8217" t="s">
        <v>6398</v>
      </c>
    </row>
    <row r="8218" spans="1:8" x14ac:dyDescent="0.2">
      <c r="A8218" t="s">
        <v>29</v>
      </c>
      <c r="B8218" t="s">
        <v>167</v>
      </c>
      <c r="C8218">
        <f>_xlfn.XLOOKUP(B8218,'2.1.trackMPD'!$R$7:$R$29,'2.1.trackMPD'!$T$7:$T$29)</f>
        <v>5</v>
      </c>
      <c r="D8218">
        <v>5000</v>
      </c>
      <c r="E8218" t="s">
        <v>6396</v>
      </c>
      <c r="F8218" t="s">
        <v>111</v>
      </c>
      <c r="G8218" t="s">
        <v>124</v>
      </c>
      <c r="H8218" t="s">
        <v>6398</v>
      </c>
    </row>
    <row r="8219" spans="1:8" x14ac:dyDescent="0.2">
      <c r="A8219" t="s">
        <v>29</v>
      </c>
      <c r="B8219" t="s">
        <v>167</v>
      </c>
      <c r="C8219">
        <f>_xlfn.XLOOKUP(B8219,'2.1.trackMPD'!$R$7:$R$29,'2.1.trackMPD'!$T$7:$T$29)</f>
        <v>5</v>
      </c>
      <c r="D8219">
        <v>5000</v>
      </c>
      <c r="E8219" t="s">
        <v>6396</v>
      </c>
      <c r="F8219" t="s">
        <v>111</v>
      </c>
      <c r="G8219" t="s">
        <v>140</v>
      </c>
      <c r="H8219" t="s">
        <v>6398</v>
      </c>
    </row>
    <row r="8220" spans="1:8" x14ac:dyDescent="0.2">
      <c r="A8220" t="s">
        <v>29</v>
      </c>
      <c r="B8220" t="s">
        <v>167</v>
      </c>
      <c r="C8220">
        <f>_xlfn.XLOOKUP(B8220,'2.1.trackMPD'!$R$7:$R$29,'2.1.trackMPD'!$T$7:$T$29)</f>
        <v>5</v>
      </c>
      <c r="D8220">
        <v>5000</v>
      </c>
      <c r="E8220" t="s">
        <v>6396</v>
      </c>
      <c r="F8220" t="s">
        <v>110</v>
      </c>
      <c r="G8220" t="s">
        <v>124</v>
      </c>
      <c r="H8220" t="s">
        <v>6399</v>
      </c>
    </row>
    <row r="8221" spans="1:8" x14ac:dyDescent="0.2">
      <c r="A8221" t="s">
        <v>29</v>
      </c>
      <c r="B8221" t="s">
        <v>167</v>
      </c>
      <c r="C8221">
        <f>_xlfn.XLOOKUP(B8221,'2.1.trackMPD'!$R$7:$R$29,'2.1.trackMPD'!$T$7:$T$29)</f>
        <v>5</v>
      </c>
      <c r="D8221">
        <v>5000</v>
      </c>
      <c r="E8221" t="s">
        <v>6396</v>
      </c>
      <c r="F8221" t="s">
        <v>110</v>
      </c>
      <c r="G8221" t="s">
        <v>140</v>
      </c>
      <c r="H8221" t="s">
        <v>6399</v>
      </c>
    </row>
    <row r="8222" spans="1:8" x14ac:dyDescent="0.2">
      <c r="A8222" t="s">
        <v>29</v>
      </c>
      <c r="B8222" t="s">
        <v>167</v>
      </c>
      <c r="C8222">
        <f>_xlfn.XLOOKUP(B8222,'2.1.trackMPD'!$R$7:$R$29,'2.1.trackMPD'!$T$7:$T$29)</f>
        <v>5</v>
      </c>
      <c r="D8222">
        <v>1</v>
      </c>
      <c r="E8222" t="s">
        <v>6400</v>
      </c>
      <c r="F8222" t="s">
        <v>110</v>
      </c>
      <c r="G8222" t="s">
        <v>124</v>
      </c>
      <c r="H8222" t="s">
        <v>6398</v>
      </c>
    </row>
    <row r="8223" spans="1:8" x14ac:dyDescent="0.2">
      <c r="A8223" t="s">
        <v>29</v>
      </c>
      <c r="B8223" t="s">
        <v>167</v>
      </c>
      <c r="C8223">
        <f>_xlfn.XLOOKUP(B8223,'2.1.trackMPD'!$R$7:$R$29,'2.1.trackMPD'!$T$7:$T$29)</f>
        <v>5</v>
      </c>
      <c r="D8223">
        <v>1</v>
      </c>
      <c r="E8223" t="s">
        <v>6400</v>
      </c>
      <c r="F8223" t="s">
        <v>110</v>
      </c>
      <c r="G8223" t="s">
        <v>140</v>
      </c>
      <c r="H8223" t="s">
        <v>6398</v>
      </c>
    </row>
    <row r="8224" spans="1:8" x14ac:dyDescent="0.2">
      <c r="A8224" t="s">
        <v>29</v>
      </c>
      <c r="B8224" t="s">
        <v>167</v>
      </c>
      <c r="C8224">
        <f>_xlfn.XLOOKUP(B8224,'2.1.trackMPD'!$R$7:$R$29,'2.1.trackMPD'!$T$7:$T$29)</f>
        <v>5</v>
      </c>
      <c r="D8224">
        <v>1</v>
      </c>
      <c r="E8224" t="s">
        <v>6400</v>
      </c>
      <c r="F8224" t="s">
        <v>111</v>
      </c>
      <c r="G8224" t="s">
        <v>124</v>
      </c>
      <c r="H8224" t="s">
        <v>6398</v>
      </c>
    </row>
    <row r="8225" spans="1:8" x14ac:dyDescent="0.2">
      <c r="A8225" t="s">
        <v>29</v>
      </c>
      <c r="B8225" t="s">
        <v>167</v>
      </c>
      <c r="C8225">
        <f>_xlfn.XLOOKUP(B8225,'2.1.trackMPD'!$R$7:$R$29,'2.1.trackMPD'!$T$7:$T$29)</f>
        <v>5</v>
      </c>
      <c r="D8225">
        <v>1</v>
      </c>
      <c r="E8225" t="s">
        <v>6400</v>
      </c>
      <c r="F8225" t="s">
        <v>111</v>
      </c>
      <c r="G8225" t="s">
        <v>140</v>
      </c>
      <c r="H8225" t="s">
        <v>6398</v>
      </c>
    </row>
    <row r="8226" spans="1:8" x14ac:dyDescent="0.2">
      <c r="A8226" t="s">
        <v>29</v>
      </c>
      <c r="B8226" t="s">
        <v>167</v>
      </c>
      <c r="C8226">
        <f>_xlfn.XLOOKUP(B8226,'2.1.trackMPD'!$R$7:$R$29,'2.1.trackMPD'!$T$7:$T$29)</f>
        <v>5</v>
      </c>
      <c r="D8226">
        <v>1</v>
      </c>
      <c r="E8226" t="s">
        <v>6400</v>
      </c>
      <c r="F8226" t="s">
        <v>110</v>
      </c>
      <c r="G8226" t="s">
        <v>124</v>
      </c>
      <c r="H8226" t="s">
        <v>6399</v>
      </c>
    </row>
    <row r="8227" spans="1:8" x14ac:dyDescent="0.2">
      <c r="A8227" t="s">
        <v>29</v>
      </c>
      <c r="B8227" t="s">
        <v>167</v>
      </c>
      <c r="C8227">
        <f>_xlfn.XLOOKUP(B8227,'2.1.trackMPD'!$R$7:$R$29,'2.1.trackMPD'!$T$7:$T$29)</f>
        <v>5</v>
      </c>
      <c r="D8227">
        <v>1</v>
      </c>
      <c r="E8227" t="s">
        <v>6400</v>
      </c>
      <c r="F8227" t="s">
        <v>110</v>
      </c>
      <c r="G8227" t="s">
        <v>140</v>
      </c>
      <c r="H8227" t="s">
        <v>6399</v>
      </c>
    </row>
    <row r="8228" spans="1:8" x14ac:dyDescent="0.2">
      <c r="A8228" t="s">
        <v>29</v>
      </c>
      <c r="B8228" t="s">
        <v>167</v>
      </c>
      <c r="C8228">
        <f>_xlfn.XLOOKUP(B8228,'2.1.trackMPD'!$R$7:$R$29,'2.1.trackMPD'!$T$7:$T$29)</f>
        <v>5</v>
      </c>
      <c r="D8228">
        <v>10</v>
      </c>
      <c r="E8228" t="s">
        <v>6400</v>
      </c>
      <c r="F8228" t="s">
        <v>110</v>
      </c>
      <c r="G8228" t="s">
        <v>124</v>
      </c>
      <c r="H8228" t="s">
        <v>6398</v>
      </c>
    </row>
    <row r="8229" spans="1:8" x14ac:dyDescent="0.2">
      <c r="A8229" t="s">
        <v>29</v>
      </c>
      <c r="B8229" t="s">
        <v>167</v>
      </c>
      <c r="C8229">
        <f>_xlfn.XLOOKUP(B8229,'2.1.trackMPD'!$R$7:$R$29,'2.1.trackMPD'!$T$7:$T$29)</f>
        <v>5</v>
      </c>
      <c r="D8229">
        <v>10</v>
      </c>
      <c r="E8229" t="s">
        <v>6400</v>
      </c>
      <c r="F8229" t="s">
        <v>110</v>
      </c>
      <c r="G8229" t="s">
        <v>140</v>
      </c>
      <c r="H8229" t="s">
        <v>6398</v>
      </c>
    </row>
    <row r="8230" spans="1:8" x14ac:dyDescent="0.2">
      <c r="A8230" t="s">
        <v>29</v>
      </c>
      <c r="B8230" t="s">
        <v>167</v>
      </c>
      <c r="C8230">
        <f>_xlfn.XLOOKUP(B8230,'2.1.trackMPD'!$R$7:$R$29,'2.1.trackMPD'!$T$7:$T$29)</f>
        <v>5</v>
      </c>
      <c r="D8230">
        <v>10</v>
      </c>
      <c r="E8230" t="s">
        <v>6400</v>
      </c>
      <c r="F8230" t="s">
        <v>111</v>
      </c>
      <c r="G8230" t="s">
        <v>124</v>
      </c>
      <c r="H8230" t="s">
        <v>6398</v>
      </c>
    </row>
    <row r="8231" spans="1:8" x14ac:dyDescent="0.2">
      <c r="A8231" t="s">
        <v>29</v>
      </c>
      <c r="B8231" t="s">
        <v>167</v>
      </c>
      <c r="C8231">
        <f>_xlfn.XLOOKUP(B8231,'2.1.trackMPD'!$R$7:$R$29,'2.1.trackMPD'!$T$7:$T$29)</f>
        <v>5</v>
      </c>
      <c r="D8231">
        <v>10</v>
      </c>
      <c r="E8231" t="s">
        <v>6400</v>
      </c>
      <c r="F8231" t="s">
        <v>111</v>
      </c>
      <c r="G8231" t="s">
        <v>140</v>
      </c>
      <c r="H8231" t="s">
        <v>6398</v>
      </c>
    </row>
    <row r="8232" spans="1:8" x14ac:dyDescent="0.2">
      <c r="A8232" t="s">
        <v>29</v>
      </c>
      <c r="B8232" t="s">
        <v>167</v>
      </c>
      <c r="C8232">
        <f>_xlfn.XLOOKUP(B8232,'2.1.trackMPD'!$R$7:$R$29,'2.1.trackMPD'!$T$7:$T$29)</f>
        <v>5</v>
      </c>
      <c r="D8232">
        <v>10</v>
      </c>
      <c r="E8232" t="s">
        <v>6400</v>
      </c>
      <c r="F8232" t="s">
        <v>110</v>
      </c>
      <c r="G8232" t="s">
        <v>124</v>
      </c>
      <c r="H8232" t="s">
        <v>6399</v>
      </c>
    </row>
    <row r="8233" spans="1:8" x14ac:dyDescent="0.2">
      <c r="A8233" t="s">
        <v>29</v>
      </c>
      <c r="B8233" t="s">
        <v>167</v>
      </c>
      <c r="C8233">
        <f>_xlfn.XLOOKUP(B8233,'2.1.trackMPD'!$R$7:$R$29,'2.1.trackMPD'!$T$7:$T$29)</f>
        <v>5</v>
      </c>
      <c r="D8233">
        <v>10</v>
      </c>
      <c r="E8233" t="s">
        <v>6400</v>
      </c>
      <c r="F8233" t="s">
        <v>110</v>
      </c>
      <c r="G8233" t="s">
        <v>140</v>
      </c>
      <c r="H8233" t="s">
        <v>6399</v>
      </c>
    </row>
    <row r="8234" spans="1:8" x14ac:dyDescent="0.2">
      <c r="A8234" t="s">
        <v>29</v>
      </c>
      <c r="B8234" t="s">
        <v>167</v>
      </c>
      <c r="C8234">
        <f>_xlfn.XLOOKUP(B8234,'2.1.trackMPD'!$R$7:$R$29,'2.1.trackMPD'!$T$7:$T$29)</f>
        <v>5</v>
      </c>
      <c r="D8234">
        <v>100</v>
      </c>
      <c r="E8234" t="s">
        <v>6400</v>
      </c>
      <c r="F8234" t="s">
        <v>110</v>
      </c>
      <c r="G8234" t="s">
        <v>124</v>
      </c>
      <c r="H8234" t="s">
        <v>6398</v>
      </c>
    </row>
    <row r="8235" spans="1:8" x14ac:dyDescent="0.2">
      <c r="A8235" t="s">
        <v>29</v>
      </c>
      <c r="B8235" t="s">
        <v>167</v>
      </c>
      <c r="C8235">
        <f>_xlfn.XLOOKUP(B8235,'2.1.trackMPD'!$R$7:$R$29,'2.1.trackMPD'!$T$7:$T$29)</f>
        <v>5</v>
      </c>
      <c r="D8235">
        <v>100</v>
      </c>
      <c r="E8235" t="s">
        <v>6400</v>
      </c>
      <c r="F8235" t="s">
        <v>110</v>
      </c>
      <c r="G8235" t="s">
        <v>140</v>
      </c>
      <c r="H8235" t="s">
        <v>6398</v>
      </c>
    </row>
    <row r="8236" spans="1:8" x14ac:dyDescent="0.2">
      <c r="A8236" t="s">
        <v>29</v>
      </c>
      <c r="B8236" t="s">
        <v>167</v>
      </c>
      <c r="C8236">
        <f>_xlfn.XLOOKUP(B8236,'2.1.trackMPD'!$R$7:$R$29,'2.1.trackMPD'!$T$7:$T$29)</f>
        <v>5</v>
      </c>
      <c r="D8236">
        <v>100</v>
      </c>
      <c r="E8236" t="s">
        <v>6400</v>
      </c>
      <c r="F8236" t="s">
        <v>111</v>
      </c>
      <c r="G8236" t="s">
        <v>124</v>
      </c>
      <c r="H8236" t="s">
        <v>6398</v>
      </c>
    </row>
    <row r="8237" spans="1:8" x14ac:dyDescent="0.2">
      <c r="A8237" t="s">
        <v>29</v>
      </c>
      <c r="B8237" t="s">
        <v>167</v>
      </c>
      <c r="C8237">
        <f>_xlfn.XLOOKUP(B8237,'2.1.trackMPD'!$R$7:$R$29,'2.1.trackMPD'!$T$7:$T$29)</f>
        <v>5</v>
      </c>
      <c r="D8237">
        <v>100</v>
      </c>
      <c r="E8237" t="s">
        <v>6400</v>
      </c>
      <c r="F8237" t="s">
        <v>111</v>
      </c>
      <c r="G8237" t="s">
        <v>140</v>
      </c>
      <c r="H8237" t="s">
        <v>6398</v>
      </c>
    </row>
    <row r="8238" spans="1:8" x14ac:dyDescent="0.2">
      <c r="A8238" t="s">
        <v>29</v>
      </c>
      <c r="B8238" t="s">
        <v>167</v>
      </c>
      <c r="C8238">
        <f>_xlfn.XLOOKUP(B8238,'2.1.trackMPD'!$R$7:$R$29,'2.1.trackMPD'!$T$7:$T$29)</f>
        <v>5</v>
      </c>
      <c r="D8238">
        <v>100</v>
      </c>
      <c r="E8238" t="s">
        <v>6400</v>
      </c>
      <c r="F8238" t="s">
        <v>110</v>
      </c>
      <c r="G8238" t="s">
        <v>124</v>
      </c>
      <c r="H8238" t="s">
        <v>6399</v>
      </c>
    </row>
    <row r="8239" spans="1:8" x14ac:dyDescent="0.2">
      <c r="A8239" t="s">
        <v>29</v>
      </c>
      <c r="B8239" t="s">
        <v>167</v>
      </c>
      <c r="C8239">
        <f>_xlfn.XLOOKUP(B8239,'2.1.trackMPD'!$R$7:$R$29,'2.1.trackMPD'!$T$7:$T$29)</f>
        <v>5</v>
      </c>
      <c r="D8239">
        <v>100</v>
      </c>
      <c r="E8239" t="s">
        <v>6400</v>
      </c>
      <c r="F8239" t="s">
        <v>110</v>
      </c>
      <c r="G8239" t="s">
        <v>140</v>
      </c>
      <c r="H8239" t="s">
        <v>6399</v>
      </c>
    </row>
    <row r="8240" spans="1:8" x14ac:dyDescent="0.2">
      <c r="A8240" t="s">
        <v>29</v>
      </c>
      <c r="B8240" t="s">
        <v>167</v>
      </c>
      <c r="C8240">
        <f>_xlfn.XLOOKUP(B8240,'2.1.trackMPD'!$R$7:$R$29,'2.1.trackMPD'!$T$7:$T$29)</f>
        <v>5</v>
      </c>
      <c r="D8240">
        <v>1000</v>
      </c>
      <c r="E8240" t="s">
        <v>6400</v>
      </c>
      <c r="F8240" t="s">
        <v>110</v>
      </c>
      <c r="G8240" t="s">
        <v>124</v>
      </c>
      <c r="H8240" t="s">
        <v>6398</v>
      </c>
    </row>
    <row r="8241" spans="1:8" x14ac:dyDescent="0.2">
      <c r="A8241" t="s">
        <v>29</v>
      </c>
      <c r="B8241" t="s">
        <v>167</v>
      </c>
      <c r="C8241">
        <f>_xlfn.XLOOKUP(B8241,'2.1.trackMPD'!$R$7:$R$29,'2.1.trackMPD'!$T$7:$T$29)</f>
        <v>5</v>
      </c>
      <c r="D8241">
        <v>1000</v>
      </c>
      <c r="E8241" t="s">
        <v>6400</v>
      </c>
      <c r="F8241" t="s">
        <v>110</v>
      </c>
      <c r="G8241" t="s">
        <v>140</v>
      </c>
      <c r="H8241" t="s">
        <v>6398</v>
      </c>
    </row>
    <row r="8242" spans="1:8" x14ac:dyDescent="0.2">
      <c r="A8242" t="s">
        <v>29</v>
      </c>
      <c r="B8242" t="s">
        <v>167</v>
      </c>
      <c r="C8242">
        <f>_xlfn.XLOOKUP(B8242,'2.1.trackMPD'!$R$7:$R$29,'2.1.trackMPD'!$T$7:$T$29)</f>
        <v>5</v>
      </c>
      <c r="D8242">
        <v>1000</v>
      </c>
      <c r="E8242" t="s">
        <v>6400</v>
      </c>
      <c r="F8242" t="s">
        <v>111</v>
      </c>
      <c r="G8242" t="s">
        <v>124</v>
      </c>
      <c r="H8242" t="s">
        <v>6398</v>
      </c>
    </row>
    <row r="8243" spans="1:8" x14ac:dyDescent="0.2">
      <c r="A8243" t="s">
        <v>29</v>
      </c>
      <c r="B8243" t="s">
        <v>167</v>
      </c>
      <c r="C8243">
        <f>_xlfn.XLOOKUP(B8243,'2.1.trackMPD'!$R$7:$R$29,'2.1.trackMPD'!$T$7:$T$29)</f>
        <v>5</v>
      </c>
      <c r="D8243">
        <v>1000</v>
      </c>
      <c r="E8243" t="s">
        <v>6400</v>
      </c>
      <c r="F8243" t="s">
        <v>111</v>
      </c>
      <c r="G8243" t="s">
        <v>140</v>
      </c>
      <c r="H8243" t="s">
        <v>6398</v>
      </c>
    </row>
    <row r="8244" spans="1:8" x14ac:dyDescent="0.2">
      <c r="A8244" t="s">
        <v>29</v>
      </c>
      <c r="B8244" t="s">
        <v>167</v>
      </c>
      <c r="C8244">
        <f>_xlfn.XLOOKUP(B8244,'2.1.trackMPD'!$R$7:$R$29,'2.1.trackMPD'!$T$7:$T$29)</f>
        <v>5</v>
      </c>
      <c r="D8244">
        <v>1000</v>
      </c>
      <c r="E8244" t="s">
        <v>6400</v>
      </c>
      <c r="F8244" t="s">
        <v>110</v>
      </c>
      <c r="G8244" t="s">
        <v>124</v>
      </c>
      <c r="H8244" t="s">
        <v>6399</v>
      </c>
    </row>
    <row r="8245" spans="1:8" x14ac:dyDescent="0.2">
      <c r="A8245" t="s">
        <v>29</v>
      </c>
      <c r="B8245" t="s">
        <v>167</v>
      </c>
      <c r="C8245">
        <f>_xlfn.XLOOKUP(B8245,'2.1.trackMPD'!$R$7:$R$29,'2.1.trackMPD'!$T$7:$T$29)</f>
        <v>5</v>
      </c>
      <c r="D8245">
        <v>1000</v>
      </c>
      <c r="E8245" t="s">
        <v>6400</v>
      </c>
      <c r="F8245" t="s">
        <v>110</v>
      </c>
      <c r="G8245" t="s">
        <v>140</v>
      </c>
      <c r="H8245" t="s">
        <v>6399</v>
      </c>
    </row>
    <row r="8246" spans="1:8" x14ac:dyDescent="0.2">
      <c r="A8246" t="s">
        <v>29</v>
      </c>
      <c r="B8246" t="s">
        <v>167</v>
      </c>
      <c r="C8246">
        <f>_xlfn.XLOOKUP(B8246,'2.1.trackMPD'!$R$7:$R$29,'2.1.trackMPD'!$T$7:$T$29)</f>
        <v>5</v>
      </c>
      <c r="D8246">
        <v>5000</v>
      </c>
      <c r="E8246" t="s">
        <v>6400</v>
      </c>
      <c r="F8246" t="s">
        <v>110</v>
      </c>
      <c r="G8246" t="s">
        <v>124</v>
      </c>
      <c r="H8246" t="s">
        <v>6398</v>
      </c>
    </row>
    <row r="8247" spans="1:8" x14ac:dyDescent="0.2">
      <c r="A8247" t="s">
        <v>29</v>
      </c>
      <c r="B8247" t="s">
        <v>167</v>
      </c>
      <c r="C8247">
        <f>_xlfn.XLOOKUP(B8247,'2.1.trackMPD'!$R$7:$R$29,'2.1.trackMPD'!$T$7:$T$29)</f>
        <v>5</v>
      </c>
      <c r="D8247">
        <v>5000</v>
      </c>
      <c r="E8247" t="s">
        <v>6400</v>
      </c>
      <c r="F8247" t="s">
        <v>110</v>
      </c>
      <c r="G8247" t="s">
        <v>140</v>
      </c>
      <c r="H8247" t="s">
        <v>6398</v>
      </c>
    </row>
    <row r="8248" spans="1:8" x14ac:dyDescent="0.2">
      <c r="A8248" t="s">
        <v>29</v>
      </c>
      <c r="B8248" t="s">
        <v>167</v>
      </c>
      <c r="C8248">
        <f>_xlfn.XLOOKUP(B8248,'2.1.trackMPD'!$R$7:$R$29,'2.1.trackMPD'!$T$7:$T$29)</f>
        <v>5</v>
      </c>
      <c r="D8248">
        <v>5000</v>
      </c>
      <c r="E8248" t="s">
        <v>6400</v>
      </c>
      <c r="F8248" t="s">
        <v>111</v>
      </c>
      <c r="G8248" t="s">
        <v>124</v>
      </c>
      <c r="H8248" t="s">
        <v>6398</v>
      </c>
    </row>
    <row r="8249" spans="1:8" x14ac:dyDescent="0.2">
      <c r="A8249" t="s">
        <v>29</v>
      </c>
      <c r="B8249" t="s">
        <v>167</v>
      </c>
      <c r="C8249">
        <f>_xlfn.XLOOKUP(B8249,'2.1.trackMPD'!$R$7:$R$29,'2.1.trackMPD'!$T$7:$T$29)</f>
        <v>5</v>
      </c>
      <c r="D8249">
        <v>5000</v>
      </c>
      <c r="E8249" t="s">
        <v>6400</v>
      </c>
      <c r="F8249" t="s">
        <v>111</v>
      </c>
      <c r="G8249" t="s">
        <v>140</v>
      </c>
      <c r="H8249" t="s">
        <v>6398</v>
      </c>
    </row>
    <row r="8250" spans="1:8" x14ac:dyDescent="0.2">
      <c r="A8250" t="s">
        <v>29</v>
      </c>
      <c r="B8250" t="s">
        <v>167</v>
      </c>
      <c r="C8250">
        <f>_xlfn.XLOOKUP(B8250,'2.1.trackMPD'!$R$7:$R$29,'2.1.trackMPD'!$T$7:$T$29)</f>
        <v>5</v>
      </c>
      <c r="D8250">
        <v>5000</v>
      </c>
      <c r="E8250" t="s">
        <v>6400</v>
      </c>
      <c r="F8250" t="s">
        <v>110</v>
      </c>
      <c r="G8250" t="s">
        <v>124</v>
      </c>
      <c r="H8250" t="s">
        <v>6399</v>
      </c>
    </row>
    <row r="8251" spans="1:8" x14ac:dyDescent="0.2">
      <c r="A8251" t="s">
        <v>29</v>
      </c>
      <c r="B8251" t="s">
        <v>167</v>
      </c>
      <c r="C8251">
        <f>_xlfn.XLOOKUP(B8251,'2.1.trackMPD'!$R$7:$R$29,'2.1.trackMPD'!$T$7:$T$29)</f>
        <v>5</v>
      </c>
      <c r="D8251">
        <v>5000</v>
      </c>
      <c r="E8251" t="s">
        <v>6400</v>
      </c>
      <c r="F8251" t="s">
        <v>110</v>
      </c>
      <c r="G8251" t="s">
        <v>140</v>
      </c>
      <c r="H8251" t="s">
        <v>6399</v>
      </c>
    </row>
    <row r="8252" spans="1:8" x14ac:dyDescent="0.2">
      <c r="A8252" t="s">
        <v>29</v>
      </c>
      <c r="B8252" t="s">
        <v>167</v>
      </c>
      <c r="C8252">
        <f>_xlfn.XLOOKUP(B8252,'2.1.trackMPD'!$R$7:$R$29,'2.1.trackMPD'!$T$7:$T$29)</f>
        <v>5</v>
      </c>
      <c r="D8252">
        <v>1</v>
      </c>
      <c r="E8252" t="s">
        <v>6401</v>
      </c>
      <c r="F8252" t="s">
        <v>110</v>
      </c>
      <c r="G8252" t="s">
        <v>124</v>
      </c>
      <c r="H8252" t="s">
        <v>6398</v>
      </c>
    </row>
    <row r="8253" spans="1:8" x14ac:dyDescent="0.2">
      <c r="A8253" t="s">
        <v>29</v>
      </c>
      <c r="B8253" t="s">
        <v>167</v>
      </c>
      <c r="C8253">
        <f>_xlfn.XLOOKUP(B8253,'2.1.trackMPD'!$R$7:$R$29,'2.1.trackMPD'!$T$7:$T$29)</f>
        <v>5</v>
      </c>
      <c r="D8253">
        <v>1</v>
      </c>
      <c r="E8253" t="s">
        <v>6401</v>
      </c>
      <c r="F8253" t="s">
        <v>110</v>
      </c>
      <c r="G8253" t="s">
        <v>140</v>
      </c>
      <c r="H8253" t="s">
        <v>6398</v>
      </c>
    </row>
    <row r="8254" spans="1:8" x14ac:dyDescent="0.2">
      <c r="A8254" t="s">
        <v>29</v>
      </c>
      <c r="B8254" t="s">
        <v>167</v>
      </c>
      <c r="C8254">
        <f>_xlfn.XLOOKUP(B8254,'2.1.trackMPD'!$R$7:$R$29,'2.1.trackMPD'!$T$7:$T$29)</f>
        <v>5</v>
      </c>
      <c r="D8254">
        <v>1</v>
      </c>
      <c r="E8254" t="s">
        <v>6401</v>
      </c>
      <c r="F8254" t="s">
        <v>111</v>
      </c>
      <c r="G8254" t="s">
        <v>124</v>
      </c>
      <c r="H8254" t="s">
        <v>6398</v>
      </c>
    </row>
    <row r="8255" spans="1:8" x14ac:dyDescent="0.2">
      <c r="A8255" t="s">
        <v>29</v>
      </c>
      <c r="B8255" t="s">
        <v>167</v>
      </c>
      <c r="C8255">
        <f>_xlfn.XLOOKUP(B8255,'2.1.trackMPD'!$R$7:$R$29,'2.1.trackMPD'!$T$7:$T$29)</f>
        <v>5</v>
      </c>
      <c r="D8255">
        <v>1</v>
      </c>
      <c r="E8255" t="s">
        <v>6401</v>
      </c>
      <c r="F8255" t="s">
        <v>111</v>
      </c>
      <c r="G8255" t="s">
        <v>140</v>
      </c>
      <c r="H8255" t="s">
        <v>6398</v>
      </c>
    </row>
    <row r="8256" spans="1:8" x14ac:dyDescent="0.2">
      <c r="A8256" t="s">
        <v>29</v>
      </c>
      <c r="B8256" t="s">
        <v>167</v>
      </c>
      <c r="C8256">
        <f>_xlfn.XLOOKUP(B8256,'2.1.trackMPD'!$R$7:$R$29,'2.1.trackMPD'!$T$7:$T$29)</f>
        <v>5</v>
      </c>
      <c r="D8256">
        <v>1</v>
      </c>
      <c r="E8256" t="s">
        <v>6401</v>
      </c>
      <c r="F8256" t="s">
        <v>110</v>
      </c>
      <c r="G8256" t="s">
        <v>124</v>
      </c>
      <c r="H8256" t="s">
        <v>6399</v>
      </c>
    </row>
    <row r="8257" spans="1:8" x14ac:dyDescent="0.2">
      <c r="A8257" t="s">
        <v>29</v>
      </c>
      <c r="B8257" t="s">
        <v>167</v>
      </c>
      <c r="C8257">
        <f>_xlfn.XLOOKUP(B8257,'2.1.trackMPD'!$R$7:$R$29,'2.1.trackMPD'!$T$7:$T$29)</f>
        <v>5</v>
      </c>
      <c r="D8257">
        <v>1</v>
      </c>
      <c r="E8257" t="s">
        <v>6401</v>
      </c>
      <c r="F8257" t="s">
        <v>110</v>
      </c>
      <c r="G8257" t="s">
        <v>140</v>
      </c>
      <c r="H8257" t="s">
        <v>6399</v>
      </c>
    </row>
    <row r="8258" spans="1:8" x14ac:dyDescent="0.2">
      <c r="A8258" t="s">
        <v>29</v>
      </c>
      <c r="B8258" t="s">
        <v>167</v>
      </c>
      <c r="C8258">
        <f>_xlfn.XLOOKUP(B8258,'2.1.trackMPD'!$R$7:$R$29,'2.1.trackMPD'!$T$7:$T$29)</f>
        <v>5</v>
      </c>
      <c r="D8258">
        <v>10</v>
      </c>
      <c r="E8258" t="s">
        <v>6401</v>
      </c>
      <c r="F8258" t="s">
        <v>110</v>
      </c>
      <c r="G8258" t="s">
        <v>124</v>
      </c>
      <c r="H8258" t="s">
        <v>6398</v>
      </c>
    </row>
    <row r="8259" spans="1:8" x14ac:dyDescent="0.2">
      <c r="A8259" t="s">
        <v>29</v>
      </c>
      <c r="B8259" t="s">
        <v>167</v>
      </c>
      <c r="C8259">
        <f>_xlfn.XLOOKUP(B8259,'2.1.trackMPD'!$R$7:$R$29,'2.1.trackMPD'!$T$7:$T$29)</f>
        <v>5</v>
      </c>
      <c r="D8259">
        <v>10</v>
      </c>
      <c r="E8259" t="s">
        <v>6401</v>
      </c>
      <c r="F8259" t="s">
        <v>110</v>
      </c>
      <c r="G8259" t="s">
        <v>140</v>
      </c>
      <c r="H8259" t="s">
        <v>6398</v>
      </c>
    </row>
    <row r="8260" spans="1:8" x14ac:dyDescent="0.2">
      <c r="A8260" t="s">
        <v>29</v>
      </c>
      <c r="B8260" t="s">
        <v>167</v>
      </c>
      <c r="C8260">
        <f>_xlfn.XLOOKUP(B8260,'2.1.trackMPD'!$R$7:$R$29,'2.1.trackMPD'!$T$7:$T$29)</f>
        <v>5</v>
      </c>
      <c r="D8260">
        <v>10</v>
      </c>
      <c r="E8260" t="s">
        <v>6401</v>
      </c>
      <c r="F8260" t="s">
        <v>111</v>
      </c>
      <c r="G8260" t="s">
        <v>124</v>
      </c>
      <c r="H8260" t="s">
        <v>6398</v>
      </c>
    </row>
    <row r="8261" spans="1:8" x14ac:dyDescent="0.2">
      <c r="A8261" t="s">
        <v>29</v>
      </c>
      <c r="B8261" t="s">
        <v>167</v>
      </c>
      <c r="C8261">
        <f>_xlfn.XLOOKUP(B8261,'2.1.trackMPD'!$R$7:$R$29,'2.1.trackMPD'!$T$7:$T$29)</f>
        <v>5</v>
      </c>
      <c r="D8261">
        <v>10</v>
      </c>
      <c r="E8261" t="s">
        <v>6401</v>
      </c>
      <c r="F8261" t="s">
        <v>111</v>
      </c>
      <c r="G8261" t="s">
        <v>140</v>
      </c>
      <c r="H8261" t="s">
        <v>6398</v>
      </c>
    </row>
    <row r="8262" spans="1:8" x14ac:dyDescent="0.2">
      <c r="A8262" t="s">
        <v>29</v>
      </c>
      <c r="B8262" t="s">
        <v>167</v>
      </c>
      <c r="C8262">
        <f>_xlfn.XLOOKUP(B8262,'2.1.trackMPD'!$R$7:$R$29,'2.1.trackMPD'!$T$7:$T$29)</f>
        <v>5</v>
      </c>
      <c r="D8262">
        <v>10</v>
      </c>
      <c r="E8262" t="s">
        <v>6401</v>
      </c>
      <c r="F8262" t="s">
        <v>110</v>
      </c>
      <c r="G8262" t="s">
        <v>124</v>
      </c>
      <c r="H8262" t="s">
        <v>6399</v>
      </c>
    </row>
    <row r="8263" spans="1:8" x14ac:dyDescent="0.2">
      <c r="A8263" t="s">
        <v>29</v>
      </c>
      <c r="B8263" t="s">
        <v>167</v>
      </c>
      <c r="C8263">
        <f>_xlfn.XLOOKUP(B8263,'2.1.trackMPD'!$R$7:$R$29,'2.1.trackMPD'!$T$7:$T$29)</f>
        <v>5</v>
      </c>
      <c r="D8263">
        <v>10</v>
      </c>
      <c r="E8263" t="s">
        <v>6401</v>
      </c>
      <c r="F8263" t="s">
        <v>110</v>
      </c>
      <c r="G8263" t="s">
        <v>140</v>
      </c>
      <c r="H8263" t="s">
        <v>6399</v>
      </c>
    </row>
    <row r="8264" spans="1:8" x14ac:dyDescent="0.2">
      <c r="A8264" t="s">
        <v>29</v>
      </c>
      <c r="B8264" t="s">
        <v>167</v>
      </c>
      <c r="C8264">
        <f>_xlfn.XLOOKUP(B8264,'2.1.trackMPD'!$R$7:$R$29,'2.1.trackMPD'!$T$7:$T$29)</f>
        <v>5</v>
      </c>
      <c r="D8264">
        <v>100</v>
      </c>
      <c r="E8264" t="s">
        <v>6401</v>
      </c>
      <c r="F8264" t="s">
        <v>110</v>
      </c>
      <c r="G8264" t="s">
        <v>124</v>
      </c>
      <c r="H8264" t="s">
        <v>6398</v>
      </c>
    </row>
    <row r="8265" spans="1:8" x14ac:dyDescent="0.2">
      <c r="A8265" t="s">
        <v>29</v>
      </c>
      <c r="B8265" t="s">
        <v>167</v>
      </c>
      <c r="C8265">
        <f>_xlfn.XLOOKUP(B8265,'2.1.trackMPD'!$R$7:$R$29,'2.1.trackMPD'!$T$7:$T$29)</f>
        <v>5</v>
      </c>
      <c r="D8265">
        <v>100</v>
      </c>
      <c r="E8265" t="s">
        <v>6401</v>
      </c>
      <c r="F8265" t="s">
        <v>110</v>
      </c>
      <c r="G8265" t="s">
        <v>140</v>
      </c>
      <c r="H8265" t="s">
        <v>6398</v>
      </c>
    </row>
    <row r="8266" spans="1:8" x14ac:dyDescent="0.2">
      <c r="A8266" t="s">
        <v>29</v>
      </c>
      <c r="B8266" t="s">
        <v>167</v>
      </c>
      <c r="C8266">
        <f>_xlfn.XLOOKUP(B8266,'2.1.trackMPD'!$R$7:$R$29,'2.1.trackMPD'!$T$7:$T$29)</f>
        <v>5</v>
      </c>
      <c r="D8266">
        <v>100</v>
      </c>
      <c r="E8266" t="s">
        <v>6401</v>
      </c>
      <c r="F8266" t="s">
        <v>111</v>
      </c>
      <c r="G8266" t="s">
        <v>124</v>
      </c>
      <c r="H8266" t="s">
        <v>6398</v>
      </c>
    </row>
    <row r="8267" spans="1:8" x14ac:dyDescent="0.2">
      <c r="A8267" t="s">
        <v>29</v>
      </c>
      <c r="B8267" t="s">
        <v>167</v>
      </c>
      <c r="C8267">
        <f>_xlfn.XLOOKUP(B8267,'2.1.trackMPD'!$R$7:$R$29,'2.1.trackMPD'!$T$7:$T$29)</f>
        <v>5</v>
      </c>
      <c r="D8267">
        <v>100</v>
      </c>
      <c r="E8267" t="s">
        <v>6401</v>
      </c>
      <c r="F8267" t="s">
        <v>111</v>
      </c>
      <c r="G8267" t="s">
        <v>140</v>
      </c>
      <c r="H8267" t="s">
        <v>6398</v>
      </c>
    </row>
    <row r="8268" spans="1:8" x14ac:dyDescent="0.2">
      <c r="A8268" t="s">
        <v>29</v>
      </c>
      <c r="B8268" t="s">
        <v>167</v>
      </c>
      <c r="C8268">
        <f>_xlfn.XLOOKUP(B8268,'2.1.trackMPD'!$R$7:$R$29,'2.1.trackMPD'!$T$7:$T$29)</f>
        <v>5</v>
      </c>
      <c r="D8268">
        <v>100</v>
      </c>
      <c r="E8268" t="s">
        <v>6401</v>
      </c>
      <c r="F8268" t="s">
        <v>110</v>
      </c>
      <c r="G8268" t="s">
        <v>124</v>
      </c>
      <c r="H8268" t="s">
        <v>6399</v>
      </c>
    </row>
    <row r="8269" spans="1:8" x14ac:dyDescent="0.2">
      <c r="A8269" t="s">
        <v>29</v>
      </c>
      <c r="B8269" t="s">
        <v>167</v>
      </c>
      <c r="C8269">
        <f>_xlfn.XLOOKUP(B8269,'2.1.trackMPD'!$R$7:$R$29,'2.1.trackMPD'!$T$7:$T$29)</f>
        <v>5</v>
      </c>
      <c r="D8269">
        <v>100</v>
      </c>
      <c r="E8269" t="s">
        <v>6401</v>
      </c>
      <c r="F8269" t="s">
        <v>110</v>
      </c>
      <c r="G8269" t="s">
        <v>140</v>
      </c>
      <c r="H8269" t="s">
        <v>6399</v>
      </c>
    </row>
    <row r="8270" spans="1:8" x14ac:dyDescent="0.2">
      <c r="A8270" t="s">
        <v>29</v>
      </c>
      <c r="B8270" t="s">
        <v>168</v>
      </c>
      <c r="C8270">
        <f>_xlfn.XLOOKUP(B8270,'2.1.trackMPD'!$R$7:$R$29,'2.1.trackMPD'!$T$7:$T$29)</f>
        <v>6</v>
      </c>
      <c r="D8270">
        <v>1</v>
      </c>
      <c r="E8270" t="s">
        <v>6396</v>
      </c>
      <c r="F8270" t="s">
        <v>110</v>
      </c>
      <c r="G8270" t="s">
        <v>124</v>
      </c>
      <c r="H8270" t="s">
        <v>6398</v>
      </c>
    </row>
    <row r="8271" spans="1:8" x14ac:dyDescent="0.2">
      <c r="A8271" t="s">
        <v>29</v>
      </c>
      <c r="B8271" t="s">
        <v>168</v>
      </c>
      <c r="C8271">
        <f>_xlfn.XLOOKUP(B8271,'2.1.trackMPD'!$R$7:$R$29,'2.1.trackMPD'!$T$7:$T$29)</f>
        <v>6</v>
      </c>
      <c r="D8271">
        <v>1</v>
      </c>
      <c r="E8271" t="s">
        <v>6396</v>
      </c>
      <c r="F8271" t="s">
        <v>110</v>
      </c>
      <c r="G8271" t="s">
        <v>140</v>
      </c>
      <c r="H8271" t="s">
        <v>6398</v>
      </c>
    </row>
    <row r="8272" spans="1:8" x14ac:dyDescent="0.2">
      <c r="A8272" t="s">
        <v>29</v>
      </c>
      <c r="B8272" t="s">
        <v>168</v>
      </c>
      <c r="C8272">
        <f>_xlfn.XLOOKUP(B8272,'2.1.trackMPD'!$R$7:$R$29,'2.1.trackMPD'!$T$7:$T$29)</f>
        <v>6</v>
      </c>
      <c r="D8272">
        <v>1</v>
      </c>
      <c r="E8272" t="s">
        <v>6396</v>
      </c>
      <c r="F8272" t="s">
        <v>111</v>
      </c>
      <c r="G8272" t="s">
        <v>124</v>
      </c>
      <c r="H8272" t="s">
        <v>6398</v>
      </c>
    </row>
    <row r="8273" spans="1:8" x14ac:dyDescent="0.2">
      <c r="A8273" t="s">
        <v>29</v>
      </c>
      <c r="B8273" t="s">
        <v>168</v>
      </c>
      <c r="C8273">
        <f>_xlfn.XLOOKUP(B8273,'2.1.trackMPD'!$R$7:$R$29,'2.1.trackMPD'!$T$7:$T$29)</f>
        <v>6</v>
      </c>
      <c r="D8273">
        <v>1</v>
      </c>
      <c r="E8273" t="s">
        <v>6396</v>
      </c>
      <c r="F8273" t="s">
        <v>111</v>
      </c>
      <c r="G8273" t="s">
        <v>140</v>
      </c>
      <c r="H8273" t="s">
        <v>6398</v>
      </c>
    </row>
    <row r="8274" spans="1:8" x14ac:dyDescent="0.2">
      <c r="A8274" t="s">
        <v>29</v>
      </c>
      <c r="B8274" t="s">
        <v>168</v>
      </c>
      <c r="C8274">
        <f>_xlfn.XLOOKUP(B8274,'2.1.trackMPD'!$R$7:$R$29,'2.1.trackMPD'!$T$7:$T$29)</f>
        <v>6</v>
      </c>
      <c r="D8274">
        <v>1</v>
      </c>
      <c r="E8274" t="s">
        <v>6396</v>
      </c>
      <c r="F8274" t="s">
        <v>110</v>
      </c>
      <c r="G8274" t="s">
        <v>124</v>
      </c>
      <c r="H8274" t="s">
        <v>6399</v>
      </c>
    </row>
    <row r="8275" spans="1:8" x14ac:dyDescent="0.2">
      <c r="A8275" t="s">
        <v>29</v>
      </c>
      <c r="B8275" t="s">
        <v>168</v>
      </c>
      <c r="C8275">
        <f>_xlfn.XLOOKUP(B8275,'2.1.trackMPD'!$R$7:$R$29,'2.1.trackMPD'!$T$7:$T$29)</f>
        <v>6</v>
      </c>
      <c r="D8275">
        <v>1</v>
      </c>
      <c r="E8275" t="s">
        <v>6396</v>
      </c>
      <c r="F8275" t="s">
        <v>110</v>
      </c>
      <c r="G8275" t="s">
        <v>140</v>
      </c>
      <c r="H8275" t="s">
        <v>6399</v>
      </c>
    </row>
    <row r="8276" spans="1:8" x14ac:dyDescent="0.2">
      <c r="A8276" t="s">
        <v>29</v>
      </c>
      <c r="B8276" t="s">
        <v>168</v>
      </c>
      <c r="C8276">
        <f>_xlfn.XLOOKUP(B8276,'2.1.trackMPD'!$R$7:$R$29,'2.1.trackMPD'!$T$7:$T$29)</f>
        <v>6</v>
      </c>
      <c r="D8276">
        <v>10</v>
      </c>
      <c r="E8276" t="s">
        <v>6396</v>
      </c>
      <c r="F8276" t="s">
        <v>110</v>
      </c>
      <c r="G8276" t="s">
        <v>124</v>
      </c>
      <c r="H8276" t="s">
        <v>6398</v>
      </c>
    </row>
    <row r="8277" spans="1:8" x14ac:dyDescent="0.2">
      <c r="A8277" t="s">
        <v>29</v>
      </c>
      <c r="B8277" t="s">
        <v>168</v>
      </c>
      <c r="C8277">
        <f>_xlfn.XLOOKUP(B8277,'2.1.trackMPD'!$R$7:$R$29,'2.1.trackMPD'!$T$7:$T$29)</f>
        <v>6</v>
      </c>
      <c r="D8277">
        <v>10</v>
      </c>
      <c r="E8277" t="s">
        <v>6396</v>
      </c>
      <c r="F8277" t="s">
        <v>110</v>
      </c>
      <c r="G8277" t="s">
        <v>140</v>
      </c>
      <c r="H8277" t="s">
        <v>6398</v>
      </c>
    </row>
    <row r="8278" spans="1:8" x14ac:dyDescent="0.2">
      <c r="A8278" t="s">
        <v>29</v>
      </c>
      <c r="B8278" t="s">
        <v>168</v>
      </c>
      <c r="C8278">
        <f>_xlfn.XLOOKUP(B8278,'2.1.trackMPD'!$R$7:$R$29,'2.1.trackMPD'!$T$7:$T$29)</f>
        <v>6</v>
      </c>
      <c r="D8278">
        <v>10</v>
      </c>
      <c r="E8278" t="s">
        <v>6396</v>
      </c>
      <c r="F8278" t="s">
        <v>111</v>
      </c>
      <c r="G8278" t="s">
        <v>124</v>
      </c>
      <c r="H8278" t="s">
        <v>6398</v>
      </c>
    </row>
    <row r="8279" spans="1:8" x14ac:dyDescent="0.2">
      <c r="A8279" t="s">
        <v>29</v>
      </c>
      <c r="B8279" t="s">
        <v>168</v>
      </c>
      <c r="C8279">
        <f>_xlfn.XLOOKUP(B8279,'2.1.trackMPD'!$R$7:$R$29,'2.1.trackMPD'!$T$7:$T$29)</f>
        <v>6</v>
      </c>
      <c r="D8279">
        <v>10</v>
      </c>
      <c r="E8279" t="s">
        <v>6396</v>
      </c>
      <c r="F8279" t="s">
        <v>111</v>
      </c>
      <c r="G8279" t="s">
        <v>140</v>
      </c>
      <c r="H8279" t="s">
        <v>6398</v>
      </c>
    </row>
    <row r="8280" spans="1:8" x14ac:dyDescent="0.2">
      <c r="A8280" t="s">
        <v>29</v>
      </c>
      <c r="B8280" t="s">
        <v>168</v>
      </c>
      <c r="C8280">
        <f>_xlfn.XLOOKUP(B8280,'2.1.trackMPD'!$R$7:$R$29,'2.1.trackMPD'!$T$7:$T$29)</f>
        <v>6</v>
      </c>
      <c r="D8280">
        <v>10</v>
      </c>
      <c r="E8280" t="s">
        <v>6396</v>
      </c>
      <c r="F8280" t="s">
        <v>110</v>
      </c>
      <c r="G8280" t="s">
        <v>124</v>
      </c>
      <c r="H8280" t="s">
        <v>6399</v>
      </c>
    </row>
    <row r="8281" spans="1:8" x14ac:dyDescent="0.2">
      <c r="A8281" t="s">
        <v>29</v>
      </c>
      <c r="B8281" t="s">
        <v>168</v>
      </c>
      <c r="C8281">
        <f>_xlfn.XLOOKUP(B8281,'2.1.trackMPD'!$R$7:$R$29,'2.1.trackMPD'!$T$7:$T$29)</f>
        <v>6</v>
      </c>
      <c r="D8281">
        <v>10</v>
      </c>
      <c r="E8281" t="s">
        <v>6396</v>
      </c>
      <c r="F8281" t="s">
        <v>110</v>
      </c>
      <c r="G8281" t="s">
        <v>140</v>
      </c>
      <c r="H8281" t="s">
        <v>6399</v>
      </c>
    </row>
    <row r="8282" spans="1:8" x14ac:dyDescent="0.2">
      <c r="A8282" t="s">
        <v>29</v>
      </c>
      <c r="B8282" t="s">
        <v>168</v>
      </c>
      <c r="C8282">
        <f>_xlfn.XLOOKUP(B8282,'2.1.trackMPD'!$R$7:$R$29,'2.1.trackMPD'!$T$7:$T$29)</f>
        <v>6</v>
      </c>
      <c r="D8282">
        <v>100</v>
      </c>
      <c r="E8282" t="s">
        <v>6396</v>
      </c>
      <c r="F8282" t="s">
        <v>110</v>
      </c>
      <c r="G8282" t="s">
        <v>124</v>
      </c>
      <c r="H8282" t="s">
        <v>6398</v>
      </c>
    </row>
    <row r="8283" spans="1:8" x14ac:dyDescent="0.2">
      <c r="A8283" t="s">
        <v>29</v>
      </c>
      <c r="B8283" t="s">
        <v>168</v>
      </c>
      <c r="C8283">
        <f>_xlfn.XLOOKUP(B8283,'2.1.trackMPD'!$R$7:$R$29,'2.1.trackMPD'!$T$7:$T$29)</f>
        <v>6</v>
      </c>
      <c r="D8283">
        <v>100</v>
      </c>
      <c r="E8283" t="s">
        <v>6396</v>
      </c>
      <c r="F8283" t="s">
        <v>110</v>
      </c>
      <c r="G8283" t="s">
        <v>140</v>
      </c>
      <c r="H8283" t="s">
        <v>6398</v>
      </c>
    </row>
    <row r="8284" spans="1:8" x14ac:dyDescent="0.2">
      <c r="A8284" t="s">
        <v>29</v>
      </c>
      <c r="B8284" t="s">
        <v>168</v>
      </c>
      <c r="C8284">
        <f>_xlfn.XLOOKUP(B8284,'2.1.trackMPD'!$R$7:$R$29,'2.1.trackMPD'!$T$7:$T$29)</f>
        <v>6</v>
      </c>
      <c r="D8284">
        <v>100</v>
      </c>
      <c r="E8284" t="s">
        <v>6396</v>
      </c>
      <c r="F8284" t="s">
        <v>111</v>
      </c>
      <c r="G8284" t="s">
        <v>124</v>
      </c>
      <c r="H8284" t="s">
        <v>6398</v>
      </c>
    </row>
    <row r="8285" spans="1:8" x14ac:dyDescent="0.2">
      <c r="A8285" t="s">
        <v>29</v>
      </c>
      <c r="B8285" t="s">
        <v>168</v>
      </c>
      <c r="C8285">
        <f>_xlfn.XLOOKUP(B8285,'2.1.trackMPD'!$R$7:$R$29,'2.1.trackMPD'!$T$7:$T$29)</f>
        <v>6</v>
      </c>
      <c r="D8285">
        <v>100</v>
      </c>
      <c r="E8285" t="s">
        <v>6396</v>
      </c>
      <c r="F8285" t="s">
        <v>111</v>
      </c>
      <c r="G8285" t="s">
        <v>140</v>
      </c>
      <c r="H8285" t="s">
        <v>6398</v>
      </c>
    </row>
    <row r="8286" spans="1:8" x14ac:dyDescent="0.2">
      <c r="A8286" t="s">
        <v>29</v>
      </c>
      <c r="B8286" t="s">
        <v>168</v>
      </c>
      <c r="C8286">
        <f>_xlfn.XLOOKUP(B8286,'2.1.trackMPD'!$R$7:$R$29,'2.1.trackMPD'!$T$7:$T$29)</f>
        <v>6</v>
      </c>
      <c r="D8286">
        <v>100</v>
      </c>
      <c r="E8286" t="s">
        <v>6396</v>
      </c>
      <c r="F8286" t="s">
        <v>110</v>
      </c>
      <c r="G8286" t="s">
        <v>124</v>
      </c>
      <c r="H8286" t="s">
        <v>6399</v>
      </c>
    </row>
    <row r="8287" spans="1:8" x14ac:dyDescent="0.2">
      <c r="A8287" t="s">
        <v>29</v>
      </c>
      <c r="B8287" t="s">
        <v>168</v>
      </c>
      <c r="C8287">
        <f>_xlfn.XLOOKUP(B8287,'2.1.trackMPD'!$R$7:$R$29,'2.1.trackMPD'!$T$7:$T$29)</f>
        <v>6</v>
      </c>
      <c r="D8287">
        <v>100</v>
      </c>
      <c r="E8287" t="s">
        <v>6396</v>
      </c>
      <c r="F8287" t="s">
        <v>110</v>
      </c>
      <c r="G8287" t="s">
        <v>140</v>
      </c>
      <c r="H8287" t="s">
        <v>6399</v>
      </c>
    </row>
    <row r="8288" spans="1:8" x14ac:dyDescent="0.2">
      <c r="A8288" t="s">
        <v>29</v>
      </c>
      <c r="B8288" t="s">
        <v>168</v>
      </c>
      <c r="C8288">
        <f>_xlfn.XLOOKUP(B8288,'2.1.trackMPD'!$R$7:$R$29,'2.1.trackMPD'!$T$7:$T$29)</f>
        <v>6</v>
      </c>
      <c r="D8288">
        <v>1000</v>
      </c>
      <c r="E8288" t="s">
        <v>6396</v>
      </c>
      <c r="F8288" t="s">
        <v>110</v>
      </c>
      <c r="G8288" t="s">
        <v>124</v>
      </c>
      <c r="H8288" t="s">
        <v>6398</v>
      </c>
    </row>
    <row r="8289" spans="1:8" x14ac:dyDescent="0.2">
      <c r="A8289" t="s">
        <v>29</v>
      </c>
      <c r="B8289" t="s">
        <v>168</v>
      </c>
      <c r="C8289">
        <f>_xlfn.XLOOKUP(B8289,'2.1.trackMPD'!$R$7:$R$29,'2.1.trackMPD'!$T$7:$T$29)</f>
        <v>6</v>
      </c>
      <c r="D8289">
        <v>1000</v>
      </c>
      <c r="E8289" t="s">
        <v>6396</v>
      </c>
      <c r="F8289" t="s">
        <v>110</v>
      </c>
      <c r="G8289" t="s">
        <v>140</v>
      </c>
      <c r="H8289" t="s">
        <v>6398</v>
      </c>
    </row>
    <row r="8290" spans="1:8" x14ac:dyDescent="0.2">
      <c r="A8290" t="s">
        <v>29</v>
      </c>
      <c r="B8290" t="s">
        <v>168</v>
      </c>
      <c r="C8290">
        <f>_xlfn.XLOOKUP(B8290,'2.1.trackMPD'!$R$7:$R$29,'2.1.trackMPD'!$T$7:$T$29)</f>
        <v>6</v>
      </c>
      <c r="D8290">
        <v>1000</v>
      </c>
      <c r="E8290" t="s">
        <v>6396</v>
      </c>
      <c r="F8290" t="s">
        <v>111</v>
      </c>
      <c r="G8290" t="s">
        <v>124</v>
      </c>
      <c r="H8290" t="s">
        <v>6398</v>
      </c>
    </row>
    <row r="8291" spans="1:8" x14ac:dyDescent="0.2">
      <c r="A8291" t="s">
        <v>29</v>
      </c>
      <c r="B8291" t="s">
        <v>168</v>
      </c>
      <c r="C8291">
        <f>_xlfn.XLOOKUP(B8291,'2.1.trackMPD'!$R$7:$R$29,'2.1.trackMPD'!$T$7:$T$29)</f>
        <v>6</v>
      </c>
      <c r="D8291">
        <v>1000</v>
      </c>
      <c r="E8291" t="s">
        <v>6396</v>
      </c>
      <c r="F8291" t="s">
        <v>111</v>
      </c>
      <c r="G8291" t="s">
        <v>140</v>
      </c>
      <c r="H8291" t="s">
        <v>6398</v>
      </c>
    </row>
    <row r="8292" spans="1:8" x14ac:dyDescent="0.2">
      <c r="A8292" t="s">
        <v>29</v>
      </c>
      <c r="B8292" t="s">
        <v>168</v>
      </c>
      <c r="C8292">
        <f>_xlfn.XLOOKUP(B8292,'2.1.trackMPD'!$R$7:$R$29,'2.1.trackMPD'!$T$7:$T$29)</f>
        <v>6</v>
      </c>
      <c r="D8292">
        <v>1000</v>
      </c>
      <c r="E8292" t="s">
        <v>6396</v>
      </c>
      <c r="F8292" t="s">
        <v>110</v>
      </c>
      <c r="G8292" t="s">
        <v>124</v>
      </c>
      <c r="H8292" t="s">
        <v>6399</v>
      </c>
    </row>
    <row r="8293" spans="1:8" x14ac:dyDescent="0.2">
      <c r="A8293" t="s">
        <v>29</v>
      </c>
      <c r="B8293" t="s">
        <v>168</v>
      </c>
      <c r="C8293">
        <f>_xlfn.XLOOKUP(B8293,'2.1.trackMPD'!$R$7:$R$29,'2.1.trackMPD'!$T$7:$T$29)</f>
        <v>6</v>
      </c>
      <c r="D8293">
        <v>1000</v>
      </c>
      <c r="E8293" t="s">
        <v>6396</v>
      </c>
      <c r="F8293" t="s">
        <v>110</v>
      </c>
      <c r="G8293" t="s">
        <v>140</v>
      </c>
      <c r="H8293" t="s">
        <v>6399</v>
      </c>
    </row>
    <row r="8294" spans="1:8" x14ac:dyDescent="0.2">
      <c r="A8294" t="s">
        <v>29</v>
      </c>
      <c r="B8294" t="s">
        <v>168</v>
      </c>
      <c r="C8294">
        <f>_xlfn.XLOOKUP(B8294,'2.1.trackMPD'!$R$7:$R$29,'2.1.trackMPD'!$T$7:$T$29)</f>
        <v>6</v>
      </c>
      <c r="D8294">
        <v>5000</v>
      </c>
      <c r="E8294" t="s">
        <v>6396</v>
      </c>
      <c r="F8294" t="s">
        <v>110</v>
      </c>
      <c r="G8294" t="s">
        <v>124</v>
      </c>
      <c r="H8294" t="s">
        <v>6398</v>
      </c>
    </row>
    <row r="8295" spans="1:8" x14ac:dyDescent="0.2">
      <c r="A8295" t="s">
        <v>29</v>
      </c>
      <c r="B8295" t="s">
        <v>168</v>
      </c>
      <c r="C8295">
        <f>_xlfn.XLOOKUP(B8295,'2.1.trackMPD'!$R$7:$R$29,'2.1.trackMPD'!$T$7:$T$29)</f>
        <v>6</v>
      </c>
      <c r="D8295">
        <v>5000</v>
      </c>
      <c r="E8295" t="s">
        <v>6396</v>
      </c>
      <c r="F8295" t="s">
        <v>110</v>
      </c>
      <c r="G8295" t="s">
        <v>140</v>
      </c>
      <c r="H8295" t="s">
        <v>6398</v>
      </c>
    </row>
    <row r="8296" spans="1:8" x14ac:dyDescent="0.2">
      <c r="A8296" t="s">
        <v>29</v>
      </c>
      <c r="B8296" t="s">
        <v>168</v>
      </c>
      <c r="C8296">
        <f>_xlfn.XLOOKUP(B8296,'2.1.trackMPD'!$R$7:$R$29,'2.1.trackMPD'!$T$7:$T$29)</f>
        <v>6</v>
      </c>
      <c r="D8296">
        <v>5000</v>
      </c>
      <c r="E8296" t="s">
        <v>6396</v>
      </c>
      <c r="F8296" t="s">
        <v>111</v>
      </c>
      <c r="G8296" t="s">
        <v>124</v>
      </c>
      <c r="H8296" t="s">
        <v>6398</v>
      </c>
    </row>
    <row r="8297" spans="1:8" x14ac:dyDescent="0.2">
      <c r="A8297" t="s">
        <v>29</v>
      </c>
      <c r="B8297" t="s">
        <v>168</v>
      </c>
      <c r="C8297">
        <f>_xlfn.XLOOKUP(B8297,'2.1.trackMPD'!$R$7:$R$29,'2.1.trackMPD'!$T$7:$T$29)</f>
        <v>6</v>
      </c>
      <c r="D8297">
        <v>5000</v>
      </c>
      <c r="E8297" t="s">
        <v>6396</v>
      </c>
      <c r="F8297" t="s">
        <v>111</v>
      </c>
      <c r="G8297" t="s">
        <v>140</v>
      </c>
      <c r="H8297" t="s">
        <v>6398</v>
      </c>
    </row>
    <row r="8298" spans="1:8" x14ac:dyDescent="0.2">
      <c r="A8298" t="s">
        <v>29</v>
      </c>
      <c r="B8298" t="s">
        <v>168</v>
      </c>
      <c r="C8298">
        <f>_xlfn.XLOOKUP(B8298,'2.1.trackMPD'!$R$7:$R$29,'2.1.trackMPD'!$T$7:$T$29)</f>
        <v>6</v>
      </c>
      <c r="D8298">
        <v>5000</v>
      </c>
      <c r="E8298" t="s">
        <v>6396</v>
      </c>
      <c r="F8298" t="s">
        <v>110</v>
      </c>
      <c r="G8298" t="s">
        <v>124</v>
      </c>
      <c r="H8298" t="s">
        <v>6399</v>
      </c>
    </row>
    <row r="8299" spans="1:8" x14ac:dyDescent="0.2">
      <c r="A8299" t="s">
        <v>29</v>
      </c>
      <c r="B8299" t="s">
        <v>168</v>
      </c>
      <c r="C8299">
        <f>_xlfn.XLOOKUP(B8299,'2.1.trackMPD'!$R$7:$R$29,'2.1.trackMPD'!$T$7:$T$29)</f>
        <v>6</v>
      </c>
      <c r="D8299">
        <v>5000</v>
      </c>
      <c r="E8299" t="s">
        <v>6396</v>
      </c>
      <c r="F8299" t="s">
        <v>110</v>
      </c>
      <c r="G8299" t="s">
        <v>140</v>
      </c>
      <c r="H8299" t="s">
        <v>6399</v>
      </c>
    </row>
    <row r="8300" spans="1:8" x14ac:dyDescent="0.2">
      <c r="A8300" t="s">
        <v>29</v>
      </c>
      <c r="B8300" t="s">
        <v>168</v>
      </c>
      <c r="C8300">
        <f>_xlfn.XLOOKUP(B8300,'2.1.trackMPD'!$R$7:$R$29,'2.1.trackMPD'!$T$7:$T$29)</f>
        <v>6</v>
      </c>
      <c r="D8300">
        <v>1</v>
      </c>
      <c r="E8300" t="s">
        <v>6400</v>
      </c>
      <c r="F8300" t="s">
        <v>110</v>
      </c>
      <c r="G8300" t="s">
        <v>124</v>
      </c>
      <c r="H8300" t="s">
        <v>6398</v>
      </c>
    </row>
    <row r="8301" spans="1:8" x14ac:dyDescent="0.2">
      <c r="A8301" t="s">
        <v>29</v>
      </c>
      <c r="B8301" t="s">
        <v>168</v>
      </c>
      <c r="C8301">
        <f>_xlfn.XLOOKUP(B8301,'2.1.trackMPD'!$R$7:$R$29,'2.1.trackMPD'!$T$7:$T$29)</f>
        <v>6</v>
      </c>
      <c r="D8301">
        <v>1</v>
      </c>
      <c r="E8301" t="s">
        <v>6400</v>
      </c>
      <c r="F8301" t="s">
        <v>110</v>
      </c>
      <c r="G8301" t="s">
        <v>140</v>
      </c>
      <c r="H8301" t="s">
        <v>6398</v>
      </c>
    </row>
    <row r="8302" spans="1:8" x14ac:dyDescent="0.2">
      <c r="A8302" t="s">
        <v>29</v>
      </c>
      <c r="B8302" t="s">
        <v>168</v>
      </c>
      <c r="C8302">
        <f>_xlfn.XLOOKUP(B8302,'2.1.trackMPD'!$R$7:$R$29,'2.1.trackMPD'!$T$7:$T$29)</f>
        <v>6</v>
      </c>
      <c r="D8302">
        <v>1</v>
      </c>
      <c r="E8302" t="s">
        <v>6400</v>
      </c>
      <c r="F8302" t="s">
        <v>111</v>
      </c>
      <c r="G8302" t="s">
        <v>124</v>
      </c>
      <c r="H8302" t="s">
        <v>6398</v>
      </c>
    </row>
    <row r="8303" spans="1:8" x14ac:dyDescent="0.2">
      <c r="A8303" t="s">
        <v>29</v>
      </c>
      <c r="B8303" t="s">
        <v>168</v>
      </c>
      <c r="C8303">
        <f>_xlfn.XLOOKUP(B8303,'2.1.trackMPD'!$R$7:$R$29,'2.1.trackMPD'!$T$7:$T$29)</f>
        <v>6</v>
      </c>
      <c r="D8303">
        <v>1</v>
      </c>
      <c r="E8303" t="s">
        <v>6400</v>
      </c>
      <c r="F8303" t="s">
        <v>111</v>
      </c>
      <c r="G8303" t="s">
        <v>140</v>
      </c>
      <c r="H8303" t="s">
        <v>6398</v>
      </c>
    </row>
    <row r="8304" spans="1:8" x14ac:dyDescent="0.2">
      <c r="A8304" t="s">
        <v>29</v>
      </c>
      <c r="B8304" t="s">
        <v>168</v>
      </c>
      <c r="C8304">
        <f>_xlfn.XLOOKUP(B8304,'2.1.trackMPD'!$R$7:$R$29,'2.1.trackMPD'!$T$7:$T$29)</f>
        <v>6</v>
      </c>
      <c r="D8304">
        <v>1</v>
      </c>
      <c r="E8304" t="s">
        <v>6400</v>
      </c>
      <c r="F8304" t="s">
        <v>110</v>
      </c>
      <c r="G8304" t="s">
        <v>124</v>
      </c>
      <c r="H8304" t="s">
        <v>6399</v>
      </c>
    </row>
    <row r="8305" spans="1:8" x14ac:dyDescent="0.2">
      <c r="A8305" t="s">
        <v>29</v>
      </c>
      <c r="B8305" t="s">
        <v>168</v>
      </c>
      <c r="C8305">
        <f>_xlfn.XLOOKUP(B8305,'2.1.trackMPD'!$R$7:$R$29,'2.1.trackMPD'!$T$7:$T$29)</f>
        <v>6</v>
      </c>
      <c r="D8305">
        <v>1</v>
      </c>
      <c r="E8305" t="s">
        <v>6400</v>
      </c>
      <c r="F8305" t="s">
        <v>110</v>
      </c>
      <c r="G8305" t="s">
        <v>140</v>
      </c>
      <c r="H8305" t="s">
        <v>6399</v>
      </c>
    </row>
    <row r="8306" spans="1:8" x14ac:dyDescent="0.2">
      <c r="A8306" t="s">
        <v>29</v>
      </c>
      <c r="B8306" t="s">
        <v>168</v>
      </c>
      <c r="C8306">
        <f>_xlfn.XLOOKUP(B8306,'2.1.trackMPD'!$R$7:$R$29,'2.1.trackMPD'!$T$7:$T$29)</f>
        <v>6</v>
      </c>
      <c r="D8306">
        <v>10</v>
      </c>
      <c r="E8306" t="s">
        <v>6400</v>
      </c>
      <c r="F8306" t="s">
        <v>110</v>
      </c>
      <c r="G8306" t="s">
        <v>124</v>
      </c>
      <c r="H8306" t="s">
        <v>6398</v>
      </c>
    </row>
    <row r="8307" spans="1:8" x14ac:dyDescent="0.2">
      <c r="A8307" t="s">
        <v>29</v>
      </c>
      <c r="B8307" t="s">
        <v>168</v>
      </c>
      <c r="C8307">
        <f>_xlfn.XLOOKUP(B8307,'2.1.trackMPD'!$R$7:$R$29,'2.1.trackMPD'!$T$7:$T$29)</f>
        <v>6</v>
      </c>
      <c r="D8307">
        <v>10</v>
      </c>
      <c r="E8307" t="s">
        <v>6400</v>
      </c>
      <c r="F8307" t="s">
        <v>110</v>
      </c>
      <c r="G8307" t="s">
        <v>140</v>
      </c>
      <c r="H8307" t="s">
        <v>6398</v>
      </c>
    </row>
    <row r="8308" spans="1:8" x14ac:dyDescent="0.2">
      <c r="A8308" t="s">
        <v>29</v>
      </c>
      <c r="B8308" t="s">
        <v>168</v>
      </c>
      <c r="C8308">
        <f>_xlfn.XLOOKUP(B8308,'2.1.trackMPD'!$R$7:$R$29,'2.1.trackMPD'!$T$7:$T$29)</f>
        <v>6</v>
      </c>
      <c r="D8308">
        <v>10</v>
      </c>
      <c r="E8308" t="s">
        <v>6400</v>
      </c>
      <c r="F8308" t="s">
        <v>111</v>
      </c>
      <c r="G8308" t="s">
        <v>124</v>
      </c>
      <c r="H8308" t="s">
        <v>6398</v>
      </c>
    </row>
    <row r="8309" spans="1:8" x14ac:dyDescent="0.2">
      <c r="A8309" t="s">
        <v>29</v>
      </c>
      <c r="B8309" t="s">
        <v>168</v>
      </c>
      <c r="C8309">
        <f>_xlfn.XLOOKUP(B8309,'2.1.trackMPD'!$R$7:$R$29,'2.1.trackMPD'!$T$7:$T$29)</f>
        <v>6</v>
      </c>
      <c r="D8309">
        <v>10</v>
      </c>
      <c r="E8309" t="s">
        <v>6400</v>
      </c>
      <c r="F8309" t="s">
        <v>111</v>
      </c>
      <c r="G8309" t="s">
        <v>140</v>
      </c>
      <c r="H8309" t="s">
        <v>6398</v>
      </c>
    </row>
    <row r="8310" spans="1:8" x14ac:dyDescent="0.2">
      <c r="A8310" t="s">
        <v>29</v>
      </c>
      <c r="B8310" t="s">
        <v>168</v>
      </c>
      <c r="C8310">
        <f>_xlfn.XLOOKUP(B8310,'2.1.trackMPD'!$R$7:$R$29,'2.1.trackMPD'!$T$7:$T$29)</f>
        <v>6</v>
      </c>
      <c r="D8310">
        <v>10</v>
      </c>
      <c r="E8310" t="s">
        <v>6400</v>
      </c>
      <c r="F8310" t="s">
        <v>110</v>
      </c>
      <c r="G8310" t="s">
        <v>124</v>
      </c>
      <c r="H8310" t="s">
        <v>6399</v>
      </c>
    </row>
    <row r="8311" spans="1:8" x14ac:dyDescent="0.2">
      <c r="A8311" t="s">
        <v>29</v>
      </c>
      <c r="B8311" t="s">
        <v>168</v>
      </c>
      <c r="C8311">
        <f>_xlfn.XLOOKUP(B8311,'2.1.trackMPD'!$R$7:$R$29,'2.1.trackMPD'!$T$7:$T$29)</f>
        <v>6</v>
      </c>
      <c r="D8311">
        <v>10</v>
      </c>
      <c r="E8311" t="s">
        <v>6400</v>
      </c>
      <c r="F8311" t="s">
        <v>110</v>
      </c>
      <c r="G8311" t="s">
        <v>140</v>
      </c>
      <c r="H8311" t="s">
        <v>6399</v>
      </c>
    </row>
    <row r="8312" spans="1:8" x14ac:dyDescent="0.2">
      <c r="A8312" t="s">
        <v>29</v>
      </c>
      <c r="B8312" t="s">
        <v>168</v>
      </c>
      <c r="C8312">
        <f>_xlfn.XLOOKUP(B8312,'2.1.trackMPD'!$R$7:$R$29,'2.1.trackMPD'!$T$7:$T$29)</f>
        <v>6</v>
      </c>
      <c r="D8312">
        <v>100</v>
      </c>
      <c r="E8312" t="s">
        <v>6400</v>
      </c>
      <c r="F8312" t="s">
        <v>110</v>
      </c>
      <c r="G8312" t="s">
        <v>124</v>
      </c>
      <c r="H8312" t="s">
        <v>6398</v>
      </c>
    </row>
    <row r="8313" spans="1:8" x14ac:dyDescent="0.2">
      <c r="A8313" t="s">
        <v>29</v>
      </c>
      <c r="B8313" t="s">
        <v>168</v>
      </c>
      <c r="C8313">
        <f>_xlfn.XLOOKUP(B8313,'2.1.trackMPD'!$R$7:$R$29,'2.1.trackMPD'!$T$7:$T$29)</f>
        <v>6</v>
      </c>
      <c r="D8313">
        <v>100</v>
      </c>
      <c r="E8313" t="s">
        <v>6400</v>
      </c>
      <c r="F8313" t="s">
        <v>110</v>
      </c>
      <c r="G8313" t="s">
        <v>140</v>
      </c>
      <c r="H8313" t="s">
        <v>6398</v>
      </c>
    </row>
    <row r="8314" spans="1:8" x14ac:dyDescent="0.2">
      <c r="A8314" t="s">
        <v>29</v>
      </c>
      <c r="B8314" t="s">
        <v>168</v>
      </c>
      <c r="C8314">
        <f>_xlfn.XLOOKUP(B8314,'2.1.trackMPD'!$R$7:$R$29,'2.1.trackMPD'!$T$7:$T$29)</f>
        <v>6</v>
      </c>
      <c r="D8314">
        <v>100</v>
      </c>
      <c r="E8314" t="s">
        <v>6400</v>
      </c>
      <c r="F8314" t="s">
        <v>111</v>
      </c>
      <c r="G8314" t="s">
        <v>124</v>
      </c>
      <c r="H8314" t="s">
        <v>6398</v>
      </c>
    </row>
    <row r="8315" spans="1:8" x14ac:dyDescent="0.2">
      <c r="A8315" t="s">
        <v>29</v>
      </c>
      <c r="B8315" t="s">
        <v>168</v>
      </c>
      <c r="C8315">
        <f>_xlfn.XLOOKUP(B8315,'2.1.trackMPD'!$R$7:$R$29,'2.1.trackMPD'!$T$7:$T$29)</f>
        <v>6</v>
      </c>
      <c r="D8315">
        <v>100</v>
      </c>
      <c r="E8315" t="s">
        <v>6400</v>
      </c>
      <c r="F8315" t="s">
        <v>111</v>
      </c>
      <c r="G8315" t="s">
        <v>140</v>
      </c>
      <c r="H8315" t="s">
        <v>6398</v>
      </c>
    </row>
    <row r="8316" spans="1:8" x14ac:dyDescent="0.2">
      <c r="A8316" t="s">
        <v>29</v>
      </c>
      <c r="B8316" t="s">
        <v>168</v>
      </c>
      <c r="C8316">
        <f>_xlfn.XLOOKUP(B8316,'2.1.trackMPD'!$R$7:$R$29,'2.1.trackMPD'!$T$7:$T$29)</f>
        <v>6</v>
      </c>
      <c r="D8316">
        <v>100</v>
      </c>
      <c r="E8316" t="s">
        <v>6400</v>
      </c>
      <c r="F8316" t="s">
        <v>110</v>
      </c>
      <c r="G8316" t="s">
        <v>124</v>
      </c>
      <c r="H8316" t="s">
        <v>6399</v>
      </c>
    </row>
    <row r="8317" spans="1:8" x14ac:dyDescent="0.2">
      <c r="A8317" t="s">
        <v>29</v>
      </c>
      <c r="B8317" t="s">
        <v>168</v>
      </c>
      <c r="C8317">
        <f>_xlfn.XLOOKUP(B8317,'2.1.trackMPD'!$R$7:$R$29,'2.1.trackMPD'!$T$7:$T$29)</f>
        <v>6</v>
      </c>
      <c r="D8317">
        <v>100</v>
      </c>
      <c r="E8317" t="s">
        <v>6400</v>
      </c>
      <c r="F8317" t="s">
        <v>110</v>
      </c>
      <c r="G8317" t="s">
        <v>140</v>
      </c>
      <c r="H8317" t="s">
        <v>6399</v>
      </c>
    </row>
    <row r="8318" spans="1:8" x14ac:dyDescent="0.2">
      <c r="A8318" t="s">
        <v>29</v>
      </c>
      <c r="B8318" t="s">
        <v>168</v>
      </c>
      <c r="C8318">
        <f>_xlfn.XLOOKUP(B8318,'2.1.trackMPD'!$R$7:$R$29,'2.1.trackMPD'!$T$7:$T$29)</f>
        <v>6</v>
      </c>
      <c r="D8318">
        <v>1000</v>
      </c>
      <c r="E8318" t="s">
        <v>6400</v>
      </c>
      <c r="F8318" t="s">
        <v>110</v>
      </c>
      <c r="G8318" t="s">
        <v>124</v>
      </c>
      <c r="H8318" t="s">
        <v>6398</v>
      </c>
    </row>
    <row r="8319" spans="1:8" x14ac:dyDescent="0.2">
      <c r="A8319" t="s">
        <v>29</v>
      </c>
      <c r="B8319" t="s">
        <v>168</v>
      </c>
      <c r="C8319">
        <f>_xlfn.XLOOKUP(B8319,'2.1.trackMPD'!$R$7:$R$29,'2.1.trackMPD'!$T$7:$T$29)</f>
        <v>6</v>
      </c>
      <c r="D8319">
        <v>1000</v>
      </c>
      <c r="E8319" t="s">
        <v>6400</v>
      </c>
      <c r="F8319" t="s">
        <v>110</v>
      </c>
      <c r="G8319" t="s">
        <v>140</v>
      </c>
      <c r="H8319" t="s">
        <v>6398</v>
      </c>
    </row>
    <row r="8320" spans="1:8" x14ac:dyDescent="0.2">
      <c r="A8320" t="s">
        <v>29</v>
      </c>
      <c r="B8320" t="s">
        <v>168</v>
      </c>
      <c r="C8320">
        <f>_xlfn.XLOOKUP(B8320,'2.1.trackMPD'!$R$7:$R$29,'2.1.trackMPD'!$T$7:$T$29)</f>
        <v>6</v>
      </c>
      <c r="D8320">
        <v>1000</v>
      </c>
      <c r="E8320" t="s">
        <v>6400</v>
      </c>
      <c r="F8320" t="s">
        <v>111</v>
      </c>
      <c r="G8320" t="s">
        <v>124</v>
      </c>
      <c r="H8320" t="s">
        <v>6398</v>
      </c>
    </row>
    <row r="8321" spans="1:8" x14ac:dyDescent="0.2">
      <c r="A8321" t="s">
        <v>29</v>
      </c>
      <c r="B8321" t="s">
        <v>168</v>
      </c>
      <c r="C8321">
        <f>_xlfn.XLOOKUP(B8321,'2.1.trackMPD'!$R$7:$R$29,'2.1.trackMPD'!$T$7:$T$29)</f>
        <v>6</v>
      </c>
      <c r="D8321">
        <v>1000</v>
      </c>
      <c r="E8321" t="s">
        <v>6400</v>
      </c>
      <c r="F8321" t="s">
        <v>111</v>
      </c>
      <c r="G8321" t="s">
        <v>140</v>
      </c>
      <c r="H8321" t="s">
        <v>6398</v>
      </c>
    </row>
    <row r="8322" spans="1:8" x14ac:dyDescent="0.2">
      <c r="A8322" t="s">
        <v>29</v>
      </c>
      <c r="B8322" t="s">
        <v>168</v>
      </c>
      <c r="C8322">
        <f>_xlfn.XLOOKUP(B8322,'2.1.trackMPD'!$R$7:$R$29,'2.1.trackMPD'!$T$7:$T$29)</f>
        <v>6</v>
      </c>
      <c r="D8322">
        <v>1000</v>
      </c>
      <c r="E8322" t="s">
        <v>6400</v>
      </c>
      <c r="F8322" t="s">
        <v>110</v>
      </c>
      <c r="G8322" t="s">
        <v>124</v>
      </c>
      <c r="H8322" t="s">
        <v>6399</v>
      </c>
    </row>
    <row r="8323" spans="1:8" x14ac:dyDescent="0.2">
      <c r="A8323" t="s">
        <v>29</v>
      </c>
      <c r="B8323" t="s">
        <v>168</v>
      </c>
      <c r="C8323">
        <f>_xlfn.XLOOKUP(B8323,'2.1.trackMPD'!$R$7:$R$29,'2.1.trackMPD'!$T$7:$T$29)</f>
        <v>6</v>
      </c>
      <c r="D8323">
        <v>1000</v>
      </c>
      <c r="E8323" t="s">
        <v>6400</v>
      </c>
      <c r="F8323" t="s">
        <v>110</v>
      </c>
      <c r="G8323" t="s">
        <v>140</v>
      </c>
      <c r="H8323" t="s">
        <v>6399</v>
      </c>
    </row>
    <row r="8324" spans="1:8" x14ac:dyDescent="0.2">
      <c r="A8324" t="s">
        <v>29</v>
      </c>
      <c r="B8324" t="s">
        <v>168</v>
      </c>
      <c r="C8324">
        <f>_xlfn.XLOOKUP(B8324,'2.1.trackMPD'!$R$7:$R$29,'2.1.trackMPD'!$T$7:$T$29)</f>
        <v>6</v>
      </c>
      <c r="D8324">
        <v>5000</v>
      </c>
      <c r="E8324" t="s">
        <v>6400</v>
      </c>
      <c r="F8324" t="s">
        <v>110</v>
      </c>
      <c r="G8324" t="s">
        <v>124</v>
      </c>
      <c r="H8324" t="s">
        <v>6398</v>
      </c>
    </row>
    <row r="8325" spans="1:8" x14ac:dyDescent="0.2">
      <c r="A8325" t="s">
        <v>29</v>
      </c>
      <c r="B8325" t="s">
        <v>168</v>
      </c>
      <c r="C8325">
        <f>_xlfn.XLOOKUP(B8325,'2.1.trackMPD'!$R$7:$R$29,'2.1.trackMPD'!$T$7:$T$29)</f>
        <v>6</v>
      </c>
      <c r="D8325">
        <v>5000</v>
      </c>
      <c r="E8325" t="s">
        <v>6400</v>
      </c>
      <c r="F8325" t="s">
        <v>110</v>
      </c>
      <c r="G8325" t="s">
        <v>140</v>
      </c>
      <c r="H8325" t="s">
        <v>6398</v>
      </c>
    </row>
    <row r="8326" spans="1:8" x14ac:dyDescent="0.2">
      <c r="A8326" t="s">
        <v>29</v>
      </c>
      <c r="B8326" t="s">
        <v>168</v>
      </c>
      <c r="C8326">
        <f>_xlfn.XLOOKUP(B8326,'2.1.trackMPD'!$R$7:$R$29,'2.1.trackMPD'!$T$7:$T$29)</f>
        <v>6</v>
      </c>
      <c r="D8326">
        <v>5000</v>
      </c>
      <c r="E8326" t="s">
        <v>6400</v>
      </c>
      <c r="F8326" t="s">
        <v>111</v>
      </c>
      <c r="G8326" t="s">
        <v>124</v>
      </c>
      <c r="H8326" t="s">
        <v>6398</v>
      </c>
    </row>
    <row r="8327" spans="1:8" x14ac:dyDescent="0.2">
      <c r="A8327" t="s">
        <v>29</v>
      </c>
      <c r="B8327" t="s">
        <v>168</v>
      </c>
      <c r="C8327">
        <f>_xlfn.XLOOKUP(B8327,'2.1.trackMPD'!$R$7:$R$29,'2.1.trackMPD'!$T$7:$T$29)</f>
        <v>6</v>
      </c>
      <c r="D8327">
        <v>5000</v>
      </c>
      <c r="E8327" t="s">
        <v>6400</v>
      </c>
      <c r="F8327" t="s">
        <v>111</v>
      </c>
      <c r="G8327" t="s">
        <v>140</v>
      </c>
      <c r="H8327" t="s">
        <v>6398</v>
      </c>
    </row>
    <row r="8328" spans="1:8" x14ac:dyDescent="0.2">
      <c r="A8328" t="s">
        <v>29</v>
      </c>
      <c r="B8328" t="s">
        <v>168</v>
      </c>
      <c r="C8328">
        <f>_xlfn.XLOOKUP(B8328,'2.1.trackMPD'!$R$7:$R$29,'2.1.trackMPD'!$T$7:$T$29)</f>
        <v>6</v>
      </c>
      <c r="D8328">
        <v>5000</v>
      </c>
      <c r="E8328" t="s">
        <v>6400</v>
      </c>
      <c r="F8328" t="s">
        <v>110</v>
      </c>
      <c r="G8328" t="s">
        <v>124</v>
      </c>
      <c r="H8328" t="s">
        <v>6399</v>
      </c>
    </row>
    <row r="8329" spans="1:8" x14ac:dyDescent="0.2">
      <c r="A8329" t="s">
        <v>29</v>
      </c>
      <c r="B8329" t="s">
        <v>168</v>
      </c>
      <c r="C8329">
        <f>_xlfn.XLOOKUP(B8329,'2.1.trackMPD'!$R$7:$R$29,'2.1.trackMPD'!$T$7:$T$29)</f>
        <v>6</v>
      </c>
      <c r="D8329">
        <v>5000</v>
      </c>
      <c r="E8329" t="s">
        <v>6400</v>
      </c>
      <c r="F8329" t="s">
        <v>110</v>
      </c>
      <c r="G8329" t="s">
        <v>140</v>
      </c>
      <c r="H8329" t="s">
        <v>6399</v>
      </c>
    </row>
    <row r="8330" spans="1:8" x14ac:dyDescent="0.2">
      <c r="A8330" t="s">
        <v>29</v>
      </c>
      <c r="B8330" t="s">
        <v>168</v>
      </c>
      <c r="C8330">
        <f>_xlfn.XLOOKUP(B8330,'2.1.trackMPD'!$R$7:$R$29,'2.1.trackMPD'!$T$7:$T$29)</f>
        <v>6</v>
      </c>
      <c r="D8330">
        <v>1</v>
      </c>
      <c r="E8330" t="s">
        <v>6401</v>
      </c>
      <c r="F8330" t="s">
        <v>110</v>
      </c>
      <c r="G8330" t="s">
        <v>124</v>
      </c>
      <c r="H8330" t="s">
        <v>6398</v>
      </c>
    </row>
    <row r="8331" spans="1:8" x14ac:dyDescent="0.2">
      <c r="A8331" t="s">
        <v>29</v>
      </c>
      <c r="B8331" t="s">
        <v>168</v>
      </c>
      <c r="C8331">
        <f>_xlfn.XLOOKUP(B8331,'2.1.trackMPD'!$R$7:$R$29,'2.1.trackMPD'!$T$7:$T$29)</f>
        <v>6</v>
      </c>
      <c r="D8331">
        <v>1</v>
      </c>
      <c r="E8331" t="s">
        <v>6401</v>
      </c>
      <c r="F8331" t="s">
        <v>110</v>
      </c>
      <c r="G8331" t="s">
        <v>140</v>
      </c>
      <c r="H8331" t="s">
        <v>6398</v>
      </c>
    </row>
    <row r="8332" spans="1:8" x14ac:dyDescent="0.2">
      <c r="A8332" t="s">
        <v>29</v>
      </c>
      <c r="B8332" t="s">
        <v>168</v>
      </c>
      <c r="C8332">
        <f>_xlfn.XLOOKUP(B8332,'2.1.trackMPD'!$R$7:$R$29,'2.1.trackMPD'!$T$7:$T$29)</f>
        <v>6</v>
      </c>
      <c r="D8332">
        <v>1</v>
      </c>
      <c r="E8332" t="s">
        <v>6401</v>
      </c>
      <c r="F8332" t="s">
        <v>111</v>
      </c>
      <c r="G8332" t="s">
        <v>124</v>
      </c>
      <c r="H8332" t="s">
        <v>6398</v>
      </c>
    </row>
    <row r="8333" spans="1:8" x14ac:dyDescent="0.2">
      <c r="A8333" t="s">
        <v>29</v>
      </c>
      <c r="B8333" t="s">
        <v>168</v>
      </c>
      <c r="C8333">
        <f>_xlfn.XLOOKUP(B8333,'2.1.trackMPD'!$R$7:$R$29,'2.1.trackMPD'!$T$7:$T$29)</f>
        <v>6</v>
      </c>
      <c r="D8333">
        <v>1</v>
      </c>
      <c r="E8333" t="s">
        <v>6401</v>
      </c>
      <c r="F8333" t="s">
        <v>111</v>
      </c>
      <c r="G8333" t="s">
        <v>140</v>
      </c>
      <c r="H8333" t="s">
        <v>6398</v>
      </c>
    </row>
    <row r="8334" spans="1:8" x14ac:dyDescent="0.2">
      <c r="A8334" t="s">
        <v>29</v>
      </c>
      <c r="B8334" t="s">
        <v>168</v>
      </c>
      <c r="C8334">
        <f>_xlfn.XLOOKUP(B8334,'2.1.trackMPD'!$R$7:$R$29,'2.1.trackMPD'!$T$7:$T$29)</f>
        <v>6</v>
      </c>
      <c r="D8334">
        <v>1</v>
      </c>
      <c r="E8334" t="s">
        <v>6401</v>
      </c>
      <c r="F8334" t="s">
        <v>110</v>
      </c>
      <c r="G8334" t="s">
        <v>124</v>
      </c>
      <c r="H8334" t="s">
        <v>6399</v>
      </c>
    </row>
    <row r="8335" spans="1:8" x14ac:dyDescent="0.2">
      <c r="A8335" t="s">
        <v>29</v>
      </c>
      <c r="B8335" t="s">
        <v>168</v>
      </c>
      <c r="C8335">
        <f>_xlfn.XLOOKUP(B8335,'2.1.trackMPD'!$R$7:$R$29,'2.1.trackMPD'!$T$7:$T$29)</f>
        <v>6</v>
      </c>
      <c r="D8335">
        <v>1</v>
      </c>
      <c r="E8335" t="s">
        <v>6401</v>
      </c>
      <c r="F8335" t="s">
        <v>110</v>
      </c>
      <c r="G8335" t="s">
        <v>140</v>
      </c>
      <c r="H8335" t="s">
        <v>6399</v>
      </c>
    </row>
    <row r="8336" spans="1:8" x14ac:dyDescent="0.2">
      <c r="A8336" t="s">
        <v>29</v>
      </c>
      <c r="B8336" t="s">
        <v>168</v>
      </c>
      <c r="C8336">
        <f>_xlfn.XLOOKUP(B8336,'2.1.trackMPD'!$R$7:$R$29,'2.1.trackMPD'!$T$7:$T$29)</f>
        <v>6</v>
      </c>
      <c r="D8336">
        <v>10</v>
      </c>
      <c r="E8336" t="s">
        <v>6401</v>
      </c>
      <c r="F8336" t="s">
        <v>110</v>
      </c>
      <c r="G8336" t="s">
        <v>124</v>
      </c>
      <c r="H8336" t="s">
        <v>6398</v>
      </c>
    </row>
    <row r="8337" spans="1:8" x14ac:dyDescent="0.2">
      <c r="A8337" t="s">
        <v>29</v>
      </c>
      <c r="B8337" t="s">
        <v>168</v>
      </c>
      <c r="C8337">
        <f>_xlfn.XLOOKUP(B8337,'2.1.trackMPD'!$R$7:$R$29,'2.1.trackMPD'!$T$7:$T$29)</f>
        <v>6</v>
      </c>
      <c r="D8337">
        <v>10</v>
      </c>
      <c r="E8337" t="s">
        <v>6401</v>
      </c>
      <c r="F8337" t="s">
        <v>110</v>
      </c>
      <c r="G8337" t="s">
        <v>140</v>
      </c>
      <c r="H8337" t="s">
        <v>6398</v>
      </c>
    </row>
    <row r="8338" spans="1:8" x14ac:dyDescent="0.2">
      <c r="A8338" t="s">
        <v>29</v>
      </c>
      <c r="B8338" t="s">
        <v>168</v>
      </c>
      <c r="C8338">
        <f>_xlfn.XLOOKUP(B8338,'2.1.trackMPD'!$R$7:$R$29,'2.1.trackMPD'!$T$7:$T$29)</f>
        <v>6</v>
      </c>
      <c r="D8338">
        <v>10</v>
      </c>
      <c r="E8338" t="s">
        <v>6401</v>
      </c>
      <c r="F8338" t="s">
        <v>111</v>
      </c>
      <c r="G8338" t="s">
        <v>124</v>
      </c>
      <c r="H8338" t="s">
        <v>6398</v>
      </c>
    </row>
    <row r="8339" spans="1:8" x14ac:dyDescent="0.2">
      <c r="A8339" t="s">
        <v>29</v>
      </c>
      <c r="B8339" t="s">
        <v>168</v>
      </c>
      <c r="C8339">
        <f>_xlfn.XLOOKUP(B8339,'2.1.trackMPD'!$R$7:$R$29,'2.1.trackMPD'!$T$7:$T$29)</f>
        <v>6</v>
      </c>
      <c r="D8339">
        <v>10</v>
      </c>
      <c r="E8339" t="s">
        <v>6401</v>
      </c>
      <c r="F8339" t="s">
        <v>111</v>
      </c>
      <c r="G8339" t="s">
        <v>140</v>
      </c>
      <c r="H8339" t="s">
        <v>6398</v>
      </c>
    </row>
    <row r="8340" spans="1:8" x14ac:dyDescent="0.2">
      <c r="A8340" t="s">
        <v>29</v>
      </c>
      <c r="B8340" t="s">
        <v>168</v>
      </c>
      <c r="C8340">
        <f>_xlfn.XLOOKUP(B8340,'2.1.trackMPD'!$R$7:$R$29,'2.1.trackMPD'!$T$7:$T$29)</f>
        <v>6</v>
      </c>
      <c r="D8340">
        <v>10</v>
      </c>
      <c r="E8340" t="s">
        <v>6401</v>
      </c>
      <c r="F8340" t="s">
        <v>110</v>
      </c>
      <c r="G8340" t="s">
        <v>124</v>
      </c>
      <c r="H8340" t="s">
        <v>6399</v>
      </c>
    </row>
    <row r="8341" spans="1:8" x14ac:dyDescent="0.2">
      <c r="A8341" t="s">
        <v>29</v>
      </c>
      <c r="B8341" t="s">
        <v>168</v>
      </c>
      <c r="C8341">
        <f>_xlfn.XLOOKUP(B8341,'2.1.trackMPD'!$R$7:$R$29,'2.1.trackMPD'!$T$7:$T$29)</f>
        <v>6</v>
      </c>
      <c r="D8341">
        <v>10</v>
      </c>
      <c r="E8341" t="s">
        <v>6401</v>
      </c>
      <c r="F8341" t="s">
        <v>110</v>
      </c>
      <c r="G8341" t="s">
        <v>140</v>
      </c>
      <c r="H8341" t="s">
        <v>6399</v>
      </c>
    </row>
    <row r="8342" spans="1:8" x14ac:dyDescent="0.2">
      <c r="A8342" t="s">
        <v>29</v>
      </c>
      <c r="B8342" t="s">
        <v>168</v>
      </c>
      <c r="C8342">
        <f>_xlfn.XLOOKUP(B8342,'2.1.trackMPD'!$R$7:$R$29,'2.1.trackMPD'!$T$7:$T$29)</f>
        <v>6</v>
      </c>
      <c r="D8342">
        <v>100</v>
      </c>
      <c r="E8342" t="s">
        <v>6401</v>
      </c>
      <c r="F8342" t="s">
        <v>110</v>
      </c>
      <c r="G8342" t="s">
        <v>124</v>
      </c>
      <c r="H8342" t="s">
        <v>6398</v>
      </c>
    </row>
    <row r="8343" spans="1:8" x14ac:dyDescent="0.2">
      <c r="A8343" t="s">
        <v>29</v>
      </c>
      <c r="B8343" t="s">
        <v>168</v>
      </c>
      <c r="C8343">
        <f>_xlfn.XLOOKUP(B8343,'2.1.trackMPD'!$R$7:$R$29,'2.1.trackMPD'!$T$7:$T$29)</f>
        <v>6</v>
      </c>
      <c r="D8343">
        <v>100</v>
      </c>
      <c r="E8343" t="s">
        <v>6401</v>
      </c>
      <c r="F8343" t="s">
        <v>110</v>
      </c>
      <c r="G8343" t="s">
        <v>140</v>
      </c>
      <c r="H8343" t="s">
        <v>6398</v>
      </c>
    </row>
    <row r="8344" spans="1:8" x14ac:dyDescent="0.2">
      <c r="A8344" t="s">
        <v>29</v>
      </c>
      <c r="B8344" t="s">
        <v>168</v>
      </c>
      <c r="C8344">
        <f>_xlfn.XLOOKUP(B8344,'2.1.trackMPD'!$R$7:$R$29,'2.1.trackMPD'!$T$7:$T$29)</f>
        <v>6</v>
      </c>
      <c r="D8344">
        <v>100</v>
      </c>
      <c r="E8344" t="s">
        <v>6401</v>
      </c>
      <c r="F8344" t="s">
        <v>111</v>
      </c>
      <c r="G8344" t="s">
        <v>124</v>
      </c>
      <c r="H8344" t="s">
        <v>6398</v>
      </c>
    </row>
    <row r="8345" spans="1:8" x14ac:dyDescent="0.2">
      <c r="A8345" t="s">
        <v>29</v>
      </c>
      <c r="B8345" t="s">
        <v>168</v>
      </c>
      <c r="C8345">
        <f>_xlfn.XLOOKUP(B8345,'2.1.trackMPD'!$R$7:$R$29,'2.1.trackMPD'!$T$7:$T$29)</f>
        <v>6</v>
      </c>
      <c r="D8345">
        <v>100</v>
      </c>
      <c r="E8345" t="s">
        <v>6401</v>
      </c>
      <c r="F8345" t="s">
        <v>111</v>
      </c>
      <c r="G8345" t="s">
        <v>140</v>
      </c>
      <c r="H8345" t="s">
        <v>6398</v>
      </c>
    </row>
    <row r="8346" spans="1:8" x14ac:dyDescent="0.2">
      <c r="A8346" t="s">
        <v>29</v>
      </c>
      <c r="B8346" t="s">
        <v>168</v>
      </c>
      <c r="C8346">
        <f>_xlfn.XLOOKUP(B8346,'2.1.trackMPD'!$R$7:$R$29,'2.1.trackMPD'!$T$7:$T$29)</f>
        <v>6</v>
      </c>
      <c r="D8346">
        <v>100</v>
      </c>
      <c r="E8346" t="s">
        <v>6401</v>
      </c>
      <c r="F8346" t="s">
        <v>110</v>
      </c>
      <c r="G8346" t="s">
        <v>124</v>
      </c>
      <c r="H8346" t="s">
        <v>6399</v>
      </c>
    </row>
    <row r="8347" spans="1:8" x14ac:dyDescent="0.2">
      <c r="A8347" t="s">
        <v>29</v>
      </c>
      <c r="B8347" t="s">
        <v>168</v>
      </c>
      <c r="C8347">
        <f>_xlfn.XLOOKUP(B8347,'2.1.trackMPD'!$R$7:$R$29,'2.1.trackMPD'!$T$7:$T$29)</f>
        <v>6</v>
      </c>
      <c r="D8347">
        <v>100</v>
      </c>
      <c r="E8347" t="s">
        <v>6401</v>
      </c>
      <c r="F8347" t="s">
        <v>110</v>
      </c>
      <c r="G8347" t="s">
        <v>140</v>
      </c>
      <c r="H8347" t="s">
        <v>6399</v>
      </c>
    </row>
    <row r="8348" spans="1:8" x14ac:dyDescent="0.2">
      <c r="A8348" t="s">
        <v>29</v>
      </c>
      <c r="B8348" s="261" t="s">
        <v>15</v>
      </c>
      <c r="C8348">
        <f>_xlfn.XLOOKUP(B8348,'2.1.trackMPD'!$R$7:$R$29,'2.1.trackMPD'!$T$7:$T$29)</f>
        <v>6</v>
      </c>
      <c r="D8348" s="261">
        <v>1</v>
      </c>
      <c r="E8348" s="261" t="s">
        <v>6396</v>
      </c>
      <c r="F8348" s="261" t="s">
        <v>110</v>
      </c>
      <c r="G8348" s="261" t="s">
        <v>124</v>
      </c>
      <c r="H8348" s="261" t="s">
        <v>6398</v>
      </c>
    </row>
    <row r="8349" spans="1:8" x14ac:dyDescent="0.2">
      <c r="A8349" t="s">
        <v>29</v>
      </c>
      <c r="B8349" s="261" t="s">
        <v>15</v>
      </c>
      <c r="C8349">
        <f>_xlfn.XLOOKUP(B8349,'2.1.trackMPD'!$R$7:$R$29,'2.1.trackMPD'!$T$7:$T$29)</f>
        <v>6</v>
      </c>
      <c r="D8349" s="261">
        <v>1</v>
      </c>
      <c r="E8349" s="261" t="s">
        <v>6396</v>
      </c>
      <c r="F8349" s="261" t="s">
        <v>110</v>
      </c>
      <c r="G8349" s="261" t="s">
        <v>140</v>
      </c>
      <c r="H8349" s="261" t="s">
        <v>6398</v>
      </c>
    </row>
    <row r="8350" spans="1:8" x14ac:dyDescent="0.2">
      <c r="A8350" t="s">
        <v>29</v>
      </c>
      <c r="B8350" s="261" t="s">
        <v>15</v>
      </c>
      <c r="C8350">
        <f>_xlfn.XLOOKUP(B8350,'2.1.trackMPD'!$R$7:$R$29,'2.1.trackMPD'!$T$7:$T$29)</f>
        <v>6</v>
      </c>
      <c r="D8350" s="261">
        <v>1</v>
      </c>
      <c r="E8350" s="261" t="s">
        <v>6396</v>
      </c>
      <c r="F8350" s="261" t="s">
        <v>111</v>
      </c>
      <c r="G8350" s="261" t="s">
        <v>124</v>
      </c>
      <c r="H8350" s="261" t="s">
        <v>6398</v>
      </c>
    </row>
    <row r="8351" spans="1:8" x14ac:dyDescent="0.2">
      <c r="A8351" t="s">
        <v>29</v>
      </c>
      <c r="B8351" s="261" t="s">
        <v>15</v>
      </c>
      <c r="C8351">
        <f>_xlfn.XLOOKUP(B8351,'2.1.trackMPD'!$R$7:$R$29,'2.1.trackMPD'!$T$7:$T$29)</f>
        <v>6</v>
      </c>
      <c r="D8351" s="261">
        <v>1</v>
      </c>
      <c r="E8351" s="261" t="s">
        <v>6396</v>
      </c>
      <c r="F8351" s="261" t="s">
        <v>111</v>
      </c>
      <c r="G8351" s="261" t="s">
        <v>140</v>
      </c>
      <c r="H8351" s="261" t="s">
        <v>6398</v>
      </c>
    </row>
    <row r="8352" spans="1:8" x14ac:dyDescent="0.2">
      <c r="A8352" t="s">
        <v>29</v>
      </c>
      <c r="B8352" s="261" t="s">
        <v>15</v>
      </c>
      <c r="C8352">
        <f>_xlfn.XLOOKUP(B8352,'2.1.trackMPD'!$R$7:$R$29,'2.1.trackMPD'!$T$7:$T$29)</f>
        <v>6</v>
      </c>
      <c r="D8352" s="261">
        <v>1</v>
      </c>
      <c r="E8352" s="261" t="s">
        <v>6396</v>
      </c>
      <c r="F8352" s="261" t="s">
        <v>110</v>
      </c>
      <c r="G8352" s="261" t="s">
        <v>124</v>
      </c>
      <c r="H8352" s="261" t="s">
        <v>6399</v>
      </c>
    </row>
    <row r="8353" spans="1:8" x14ac:dyDescent="0.2">
      <c r="A8353" t="s">
        <v>29</v>
      </c>
      <c r="B8353" s="261" t="s">
        <v>15</v>
      </c>
      <c r="C8353">
        <f>_xlfn.XLOOKUP(B8353,'2.1.trackMPD'!$R$7:$R$29,'2.1.trackMPD'!$T$7:$T$29)</f>
        <v>6</v>
      </c>
      <c r="D8353" s="261">
        <v>1</v>
      </c>
      <c r="E8353" s="261" t="s">
        <v>6396</v>
      </c>
      <c r="F8353" s="261" t="s">
        <v>110</v>
      </c>
      <c r="G8353" s="261" t="s">
        <v>140</v>
      </c>
      <c r="H8353" s="261" t="s">
        <v>6399</v>
      </c>
    </row>
    <row r="8354" spans="1:8" x14ac:dyDescent="0.2">
      <c r="A8354" t="s">
        <v>29</v>
      </c>
      <c r="B8354" s="261" t="s">
        <v>15</v>
      </c>
      <c r="C8354">
        <f>_xlfn.XLOOKUP(B8354,'2.1.trackMPD'!$R$7:$R$29,'2.1.trackMPD'!$T$7:$T$29)</f>
        <v>6</v>
      </c>
      <c r="D8354" s="261">
        <v>10</v>
      </c>
      <c r="E8354" s="261" t="s">
        <v>6396</v>
      </c>
      <c r="F8354" s="261" t="s">
        <v>110</v>
      </c>
      <c r="G8354" s="261" t="s">
        <v>124</v>
      </c>
      <c r="H8354" s="261" t="s">
        <v>6398</v>
      </c>
    </row>
    <row r="8355" spans="1:8" x14ac:dyDescent="0.2">
      <c r="A8355" t="s">
        <v>29</v>
      </c>
      <c r="B8355" s="261" t="s">
        <v>15</v>
      </c>
      <c r="C8355">
        <f>_xlfn.XLOOKUP(B8355,'2.1.trackMPD'!$R$7:$R$29,'2.1.trackMPD'!$T$7:$T$29)</f>
        <v>6</v>
      </c>
      <c r="D8355" s="261">
        <v>10</v>
      </c>
      <c r="E8355" s="261" t="s">
        <v>6396</v>
      </c>
      <c r="F8355" s="261" t="s">
        <v>110</v>
      </c>
      <c r="G8355" s="261" t="s">
        <v>140</v>
      </c>
      <c r="H8355" s="261" t="s">
        <v>6398</v>
      </c>
    </row>
    <row r="8356" spans="1:8" x14ac:dyDescent="0.2">
      <c r="A8356" t="s">
        <v>29</v>
      </c>
      <c r="B8356" s="261" t="s">
        <v>15</v>
      </c>
      <c r="C8356">
        <f>_xlfn.XLOOKUP(B8356,'2.1.trackMPD'!$R$7:$R$29,'2.1.trackMPD'!$T$7:$T$29)</f>
        <v>6</v>
      </c>
      <c r="D8356" s="261">
        <v>10</v>
      </c>
      <c r="E8356" s="261" t="s">
        <v>6396</v>
      </c>
      <c r="F8356" s="261" t="s">
        <v>111</v>
      </c>
      <c r="G8356" s="261" t="s">
        <v>124</v>
      </c>
      <c r="H8356" s="261" t="s">
        <v>6398</v>
      </c>
    </row>
    <row r="8357" spans="1:8" x14ac:dyDescent="0.2">
      <c r="A8357" t="s">
        <v>29</v>
      </c>
      <c r="B8357" s="261" t="s">
        <v>15</v>
      </c>
      <c r="C8357">
        <f>_xlfn.XLOOKUP(B8357,'2.1.trackMPD'!$R$7:$R$29,'2.1.trackMPD'!$T$7:$T$29)</f>
        <v>6</v>
      </c>
      <c r="D8357" s="261">
        <v>10</v>
      </c>
      <c r="E8357" s="261" t="s">
        <v>6396</v>
      </c>
      <c r="F8357" s="261" t="s">
        <v>111</v>
      </c>
      <c r="G8357" s="261" t="s">
        <v>140</v>
      </c>
      <c r="H8357" s="261" t="s">
        <v>6398</v>
      </c>
    </row>
    <row r="8358" spans="1:8" x14ac:dyDescent="0.2">
      <c r="A8358" t="s">
        <v>29</v>
      </c>
      <c r="B8358" s="261" t="s">
        <v>15</v>
      </c>
      <c r="C8358">
        <f>_xlfn.XLOOKUP(B8358,'2.1.trackMPD'!$R$7:$R$29,'2.1.trackMPD'!$T$7:$T$29)</f>
        <v>6</v>
      </c>
      <c r="D8358" s="261">
        <v>10</v>
      </c>
      <c r="E8358" s="261" t="s">
        <v>6396</v>
      </c>
      <c r="F8358" s="261" t="s">
        <v>110</v>
      </c>
      <c r="G8358" s="261" t="s">
        <v>124</v>
      </c>
      <c r="H8358" s="261" t="s">
        <v>6399</v>
      </c>
    </row>
    <row r="8359" spans="1:8" x14ac:dyDescent="0.2">
      <c r="A8359" t="s">
        <v>29</v>
      </c>
      <c r="B8359" s="261" t="s">
        <v>15</v>
      </c>
      <c r="C8359">
        <f>_xlfn.XLOOKUP(B8359,'2.1.trackMPD'!$R$7:$R$29,'2.1.trackMPD'!$T$7:$T$29)</f>
        <v>6</v>
      </c>
      <c r="D8359" s="261">
        <v>10</v>
      </c>
      <c r="E8359" s="261" t="s">
        <v>6396</v>
      </c>
      <c r="F8359" s="261" t="s">
        <v>110</v>
      </c>
      <c r="G8359" s="261" t="s">
        <v>140</v>
      </c>
      <c r="H8359" s="261" t="s">
        <v>6399</v>
      </c>
    </row>
    <row r="8360" spans="1:8" x14ac:dyDescent="0.2">
      <c r="A8360" t="s">
        <v>29</v>
      </c>
      <c r="B8360" s="261" t="s">
        <v>15</v>
      </c>
      <c r="C8360">
        <f>_xlfn.XLOOKUP(B8360,'2.1.trackMPD'!$R$7:$R$29,'2.1.trackMPD'!$T$7:$T$29)</f>
        <v>6</v>
      </c>
      <c r="D8360" s="261">
        <v>100</v>
      </c>
      <c r="E8360" s="261" t="s">
        <v>6396</v>
      </c>
      <c r="F8360" s="261" t="s">
        <v>110</v>
      </c>
      <c r="G8360" s="261" t="s">
        <v>124</v>
      </c>
      <c r="H8360" s="261" t="s">
        <v>6398</v>
      </c>
    </row>
    <row r="8361" spans="1:8" x14ac:dyDescent="0.2">
      <c r="A8361" t="s">
        <v>29</v>
      </c>
      <c r="B8361" s="261" t="s">
        <v>15</v>
      </c>
      <c r="C8361">
        <f>_xlfn.XLOOKUP(B8361,'2.1.trackMPD'!$R$7:$R$29,'2.1.trackMPD'!$T$7:$T$29)</f>
        <v>6</v>
      </c>
      <c r="D8361" s="261">
        <v>100</v>
      </c>
      <c r="E8361" s="261" t="s">
        <v>6396</v>
      </c>
      <c r="F8361" s="261" t="s">
        <v>110</v>
      </c>
      <c r="G8361" s="261" t="s">
        <v>140</v>
      </c>
      <c r="H8361" s="261" t="s">
        <v>6398</v>
      </c>
    </row>
    <row r="8362" spans="1:8" x14ac:dyDescent="0.2">
      <c r="A8362" t="s">
        <v>29</v>
      </c>
      <c r="B8362" s="261" t="s">
        <v>15</v>
      </c>
      <c r="C8362">
        <f>_xlfn.XLOOKUP(B8362,'2.1.trackMPD'!$R$7:$R$29,'2.1.trackMPD'!$T$7:$T$29)</f>
        <v>6</v>
      </c>
      <c r="D8362" s="261">
        <v>100</v>
      </c>
      <c r="E8362" s="261" t="s">
        <v>6396</v>
      </c>
      <c r="F8362" s="261" t="s">
        <v>111</v>
      </c>
      <c r="G8362" s="261" t="s">
        <v>124</v>
      </c>
      <c r="H8362" s="261" t="s">
        <v>6398</v>
      </c>
    </row>
    <row r="8363" spans="1:8" x14ac:dyDescent="0.2">
      <c r="A8363" t="s">
        <v>29</v>
      </c>
      <c r="B8363" s="261" t="s">
        <v>15</v>
      </c>
      <c r="C8363">
        <f>_xlfn.XLOOKUP(B8363,'2.1.trackMPD'!$R$7:$R$29,'2.1.trackMPD'!$T$7:$T$29)</f>
        <v>6</v>
      </c>
      <c r="D8363" s="261">
        <v>100</v>
      </c>
      <c r="E8363" s="261" t="s">
        <v>6396</v>
      </c>
      <c r="F8363" s="261" t="s">
        <v>111</v>
      </c>
      <c r="G8363" s="261" t="s">
        <v>140</v>
      </c>
      <c r="H8363" s="261" t="s">
        <v>6398</v>
      </c>
    </row>
    <row r="8364" spans="1:8" x14ac:dyDescent="0.2">
      <c r="A8364" t="s">
        <v>29</v>
      </c>
      <c r="B8364" s="261" t="s">
        <v>15</v>
      </c>
      <c r="C8364">
        <f>_xlfn.XLOOKUP(B8364,'2.1.trackMPD'!$R$7:$R$29,'2.1.trackMPD'!$T$7:$T$29)</f>
        <v>6</v>
      </c>
      <c r="D8364" s="261">
        <v>100</v>
      </c>
      <c r="E8364" s="261" t="s">
        <v>6396</v>
      </c>
      <c r="F8364" s="261" t="s">
        <v>110</v>
      </c>
      <c r="G8364" s="261" t="s">
        <v>124</v>
      </c>
      <c r="H8364" s="261" t="s">
        <v>6399</v>
      </c>
    </row>
    <row r="8365" spans="1:8" x14ac:dyDescent="0.2">
      <c r="A8365" t="s">
        <v>29</v>
      </c>
      <c r="B8365" s="261" t="s">
        <v>15</v>
      </c>
      <c r="C8365">
        <f>_xlfn.XLOOKUP(B8365,'2.1.trackMPD'!$R$7:$R$29,'2.1.trackMPD'!$T$7:$T$29)</f>
        <v>6</v>
      </c>
      <c r="D8365" s="261">
        <v>100</v>
      </c>
      <c r="E8365" s="261" t="s">
        <v>6396</v>
      </c>
      <c r="F8365" s="261" t="s">
        <v>110</v>
      </c>
      <c r="G8365" s="261" t="s">
        <v>140</v>
      </c>
      <c r="H8365" s="261" t="s">
        <v>6399</v>
      </c>
    </row>
    <row r="8366" spans="1:8" x14ac:dyDescent="0.2">
      <c r="A8366" t="s">
        <v>29</v>
      </c>
      <c r="B8366" s="261" t="s">
        <v>15</v>
      </c>
      <c r="C8366">
        <f>_xlfn.XLOOKUP(B8366,'2.1.trackMPD'!$R$7:$R$29,'2.1.trackMPD'!$T$7:$T$29)</f>
        <v>6</v>
      </c>
      <c r="D8366" s="261">
        <v>1000</v>
      </c>
      <c r="E8366" s="261" t="s">
        <v>6396</v>
      </c>
      <c r="F8366" s="261" t="s">
        <v>110</v>
      </c>
      <c r="G8366" s="261" t="s">
        <v>124</v>
      </c>
      <c r="H8366" s="261" t="s">
        <v>6398</v>
      </c>
    </row>
    <row r="8367" spans="1:8" x14ac:dyDescent="0.2">
      <c r="A8367" t="s">
        <v>29</v>
      </c>
      <c r="B8367" s="261" t="s">
        <v>15</v>
      </c>
      <c r="C8367">
        <f>_xlfn.XLOOKUP(B8367,'2.1.trackMPD'!$R$7:$R$29,'2.1.trackMPD'!$T$7:$T$29)</f>
        <v>6</v>
      </c>
      <c r="D8367" s="261">
        <v>1000</v>
      </c>
      <c r="E8367" s="261" t="s">
        <v>6396</v>
      </c>
      <c r="F8367" s="261" t="s">
        <v>110</v>
      </c>
      <c r="G8367" s="261" t="s">
        <v>140</v>
      </c>
      <c r="H8367" s="261" t="s">
        <v>6398</v>
      </c>
    </row>
    <row r="8368" spans="1:8" x14ac:dyDescent="0.2">
      <c r="A8368" t="s">
        <v>29</v>
      </c>
      <c r="B8368" s="261" t="s">
        <v>15</v>
      </c>
      <c r="C8368">
        <f>_xlfn.XLOOKUP(B8368,'2.1.trackMPD'!$R$7:$R$29,'2.1.trackMPD'!$T$7:$T$29)</f>
        <v>6</v>
      </c>
      <c r="D8368" s="261">
        <v>1000</v>
      </c>
      <c r="E8368" s="261" t="s">
        <v>6396</v>
      </c>
      <c r="F8368" s="261" t="s">
        <v>111</v>
      </c>
      <c r="G8368" s="261" t="s">
        <v>124</v>
      </c>
      <c r="H8368" s="261" t="s">
        <v>6398</v>
      </c>
    </row>
    <row r="8369" spans="1:8" x14ac:dyDescent="0.2">
      <c r="A8369" t="s">
        <v>29</v>
      </c>
      <c r="B8369" s="261" t="s">
        <v>15</v>
      </c>
      <c r="C8369">
        <f>_xlfn.XLOOKUP(B8369,'2.1.trackMPD'!$R$7:$R$29,'2.1.trackMPD'!$T$7:$T$29)</f>
        <v>6</v>
      </c>
      <c r="D8369" s="261">
        <v>1000</v>
      </c>
      <c r="E8369" s="261" t="s">
        <v>6396</v>
      </c>
      <c r="F8369" s="261" t="s">
        <v>111</v>
      </c>
      <c r="G8369" s="261" t="s">
        <v>140</v>
      </c>
      <c r="H8369" s="261" t="s">
        <v>6398</v>
      </c>
    </row>
    <row r="8370" spans="1:8" x14ac:dyDescent="0.2">
      <c r="A8370" t="s">
        <v>29</v>
      </c>
      <c r="B8370" s="261" t="s">
        <v>15</v>
      </c>
      <c r="C8370">
        <f>_xlfn.XLOOKUP(B8370,'2.1.trackMPD'!$R$7:$R$29,'2.1.trackMPD'!$T$7:$T$29)</f>
        <v>6</v>
      </c>
      <c r="D8370" s="261">
        <v>1000</v>
      </c>
      <c r="E8370" s="261" t="s">
        <v>6396</v>
      </c>
      <c r="F8370" s="261" t="s">
        <v>110</v>
      </c>
      <c r="G8370" s="261" t="s">
        <v>124</v>
      </c>
      <c r="H8370" s="261" t="s">
        <v>6399</v>
      </c>
    </row>
    <row r="8371" spans="1:8" x14ac:dyDescent="0.2">
      <c r="A8371" t="s">
        <v>29</v>
      </c>
      <c r="B8371" s="261" t="s">
        <v>15</v>
      </c>
      <c r="C8371">
        <f>_xlfn.XLOOKUP(B8371,'2.1.trackMPD'!$R$7:$R$29,'2.1.trackMPD'!$T$7:$T$29)</f>
        <v>6</v>
      </c>
      <c r="D8371" s="261">
        <v>1000</v>
      </c>
      <c r="E8371" s="261" t="s">
        <v>6396</v>
      </c>
      <c r="F8371" s="261" t="s">
        <v>110</v>
      </c>
      <c r="G8371" s="261" t="s">
        <v>140</v>
      </c>
      <c r="H8371" s="261" t="s">
        <v>6399</v>
      </c>
    </row>
    <row r="8372" spans="1:8" x14ac:dyDescent="0.2">
      <c r="A8372" t="s">
        <v>29</v>
      </c>
      <c r="B8372" s="261" t="s">
        <v>15</v>
      </c>
      <c r="C8372">
        <f>_xlfn.XLOOKUP(B8372,'2.1.trackMPD'!$R$7:$R$29,'2.1.trackMPD'!$T$7:$T$29)</f>
        <v>6</v>
      </c>
      <c r="D8372" s="261">
        <v>5000</v>
      </c>
      <c r="E8372" s="261" t="s">
        <v>6396</v>
      </c>
      <c r="F8372" s="261" t="s">
        <v>110</v>
      </c>
      <c r="G8372" s="261" t="s">
        <v>124</v>
      </c>
      <c r="H8372" s="261" t="s">
        <v>6398</v>
      </c>
    </row>
    <row r="8373" spans="1:8" x14ac:dyDescent="0.2">
      <c r="A8373" t="s">
        <v>29</v>
      </c>
      <c r="B8373" s="261" t="s">
        <v>15</v>
      </c>
      <c r="C8373">
        <f>_xlfn.XLOOKUP(B8373,'2.1.trackMPD'!$R$7:$R$29,'2.1.trackMPD'!$T$7:$T$29)</f>
        <v>6</v>
      </c>
      <c r="D8373" s="261">
        <v>5000</v>
      </c>
      <c r="E8373" s="261" t="s">
        <v>6396</v>
      </c>
      <c r="F8373" s="261" t="s">
        <v>110</v>
      </c>
      <c r="G8373" s="261" t="s">
        <v>140</v>
      </c>
      <c r="H8373" s="261" t="s">
        <v>6398</v>
      </c>
    </row>
    <row r="8374" spans="1:8" x14ac:dyDescent="0.2">
      <c r="A8374" t="s">
        <v>29</v>
      </c>
      <c r="B8374" s="261" t="s">
        <v>15</v>
      </c>
      <c r="C8374">
        <f>_xlfn.XLOOKUP(B8374,'2.1.trackMPD'!$R$7:$R$29,'2.1.trackMPD'!$T$7:$T$29)</f>
        <v>6</v>
      </c>
      <c r="D8374" s="261">
        <v>5000</v>
      </c>
      <c r="E8374" s="261" t="s">
        <v>6396</v>
      </c>
      <c r="F8374" s="261" t="s">
        <v>111</v>
      </c>
      <c r="G8374" s="261" t="s">
        <v>124</v>
      </c>
      <c r="H8374" s="261" t="s">
        <v>6398</v>
      </c>
    </row>
    <row r="8375" spans="1:8" x14ac:dyDescent="0.2">
      <c r="A8375" t="s">
        <v>29</v>
      </c>
      <c r="B8375" s="261" t="s">
        <v>15</v>
      </c>
      <c r="C8375">
        <f>_xlfn.XLOOKUP(B8375,'2.1.trackMPD'!$R$7:$R$29,'2.1.trackMPD'!$T$7:$T$29)</f>
        <v>6</v>
      </c>
      <c r="D8375" s="261">
        <v>5000</v>
      </c>
      <c r="E8375" s="261" t="s">
        <v>6396</v>
      </c>
      <c r="F8375" s="261" t="s">
        <v>111</v>
      </c>
      <c r="G8375" s="261" t="s">
        <v>140</v>
      </c>
      <c r="H8375" s="261" t="s">
        <v>6398</v>
      </c>
    </row>
    <row r="8376" spans="1:8" x14ac:dyDescent="0.2">
      <c r="A8376" t="s">
        <v>29</v>
      </c>
      <c r="B8376" s="261" t="s">
        <v>15</v>
      </c>
      <c r="C8376">
        <f>_xlfn.XLOOKUP(B8376,'2.1.trackMPD'!$R$7:$R$29,'2.1.trackMPD'!$T$7:$T$29)</f>
        <v>6</v>
      </c>
      <c r="D8376" s="261">
        <v>5000</v>
      </c>
      <c r="E8376" s="261" t="s">
        <v>6396</v>
      </c>
      <c r="F8376" s="261" t="s">
        <v>110</v>
      </c>
      <c r="G8376" s="261" t="s">
        <v>124</v>
      </c>
      <c r="H8376" s="261" t="s">
        <v>6399</v>
      </c>
    </row>
    <row r="8377" spans="1:8" x14ac:dyDescent="0.2">
      <c r="A8377" t="s">
        <v>29</v>
      </c>
      <c r="B8377" s="261" t="s">
        <v>15</v>
      </c>
      <c r="C8377">
        <f>_xlfn.XLOOKUP(B8377,'2.1.trackMPD'!$R$7:$R$29,'2.1.trackMPD'!$T$7:$T$29)</f>
        <v>6</v>
      </c>
      <c r="D8377" s="261">
        <v>5000</v>
      </c>
      <c r="E8377" s="261" t="s">
        <v>6396</v>
      </c>
      <c r="F8377" s="261" t="s">
        <v>110</v>
      </c>
      <c r="G8377" s="261" t="s">
        <v>140</v>
      </c>
      <c r="H8377" s="261" t="s">
        <v>6399</v>
      </c>
    </row>
    <row r="8378" spans="1:8" x14ac:dyDescent="0.2">
      <c r="A8378" t="s">
        <v>29</v>
      </c>
      <c r="B8378" s="261" t="s">
        <v>15</v>
      </c>
      <c r="C8378">
        <f>_xlfn.XLOOKUP(B8378,'2.1.trackMPD'!$R$7:$R$29,'2.1.trackMPD'!$T$7:$T$29)</f>
        <v>6</v>
      </c>
      <c r="D8378" s="261">
        <v>1</v>
      </c>
      <c r="E8378" s="261" t="s">
        <v>6400</v>
      </c>
      <c r="F8378" s="261" t="s">
        <v>110</v>
      </c>
      <c r="G8378" s="261" t="s">
        <v>124</v>
      </c>
      <c r="H8378" s="261" t="s">
        <v>6398</v>
      </c>
    </row>
    <row r="8379" spans="1:8" x14ac:dyDescent="0.2">
      <c r="A8379" t="s">
        <v>29</v>
      </c>
      <c r="B8379" s="261" t="s">
        <v>15</v>
      </c>
      <c r="C8379">
        <f>_xlfn.XLOOKUP(B8379,'2.1.trackMPD'!$R$7:$R$29,'2.1.trackMPD'!$T$7:$T$29)</f>
        <v>6</v>
      </c>
      <c r="D8379" s="261">
        <v>1</v>
      </c>
      <c r="E8379" s="261" t="s">
        <v>6400</v>
      </c>
      <c r="F8379" s="261" t="s">
        <v>110</v>
      </c>
      <c r="G8379" s="261" t="s">
        <v>140</v>
      </c>
      <c r="H8379" s="261" t="s">
        <v>6398</v>
      </c>
    </row>
    <row r="8380" spans="1:8" x14ac:dyDescent="0.2">
      <c r="A8380" t="s">
        <v>29</v>
      </c>
      <c r="B8380" s="261" t="s">
        <v>15</v>
      </c>
      <c r="C8380">
        <f>_xlfn.XLOOKUP(B8380,'2.1.trackMPD'!$R$7:$R$29,'2.1.trackMPD'!$T$7:$T$29)</f>
        <v>6</v>
      </c>
      <c r="D8380" s="261">
        <v>1</v>
      </c>
      <c r="E8380" s="261" t="s">
        <v>6400</v>
      </c>
      <c r="F8380" s="261" t="s">
        <v>111</v>
      </c>
      <c r="G8380" s="261" t="s">
        <v>124</v>
      </c>
      <c r="H8380" s="261" t="s">
        <v>6398</v>
      </c>
    </row>
    <row r="8381" spans="1:8" x14ac:dyDescent="0.2">
      <c r="A8381" t="s">
        <v>29</v>
      </c>
      <c r="B8381" s="261" t="s">
        <v>15</v>
      </c>
      <c r="C8381">
        <f>_xlfn.XLOOKUP(B8381,'2.1.trackMPD'!$R$7:$R$29,'2.1.trackMPD'!$T$7:$T$29)</f>
        <v>6</v>
      </c>
      <c r="D8381" s="261">
        <v>1</v>
      </c>
      <c r="E8381" s="261" t="s">
        <v>6400</v>
      </c>
      <c r="F8381" s="261" t="s">
        <v>111</v>
      </c>
      <c r="G8381" s="261" t="s">
        <v>140</v>
      </c>
      <c r="H8381" s="261" t="s">
        <v>6398</v>
      </c>
    </row>
    <row r="8382" spans="1:8" x14ac:dyDescent="0.2">
      <c r="A8382" t="s">
        <v>29</v>
      </c>
      <c r="B8382" s="261" t="s">
        <v>15</v>
      </c>
      <c r="C8382">
        <f>_xlfn.XLOOKUP(B8382,'2.1.trackMPD'!$R$7:$R$29,'2.1.trackMPD'!$T$7:$T$29)</f>
        <v>6</v>
      </c>
      <c r="D8382" s="261">
        <v>1</v>
      </c>
      <c r="E8382" s="261" t="s">
        <v>6400</v>
      </c>
      <c r="F8382" s="261" t="s">
        <v>110</v>
      </c>
      <c r="G8382" s="261" t="s">
        <v>124</v>
      </c>
      <c r="H8382" s="261" t="s">
        <v>6399</v>
      </c>
    </row>
    <row r="8383" spans="1:8" x14ac:dyDescent="0.2">
      <c r="A8383" t="s">
        <v>29</v>
      </c>
      <c r="B8383" s="261" t="s">
        <v>15</v>
      </c>
      <c r="C8383">
        <f>_xlfn.XLOOKUP(B8383,'2.1.trackMPD'!$R$7:$R$29,'2.1.trackMPD'!$T$7:$T$29)</f>
        <v>6</v>
      </c>
      <c r="D8383" s="261">
        <v>1</v>
      </c>
      <c r="E8383" s="261" t="s">
        <v>6400</v>
      </c>
      <c r="F8383" s="261" t="s">
        <v>110</v>
      </c>
      <c r="G8383" s="261" t="s">
        <v>140</v>
      </c>
      <c r="H8383" s="261" t="s">
        <v>6399</v>
      </c>
    </row>
    <row r="8384" spans="1:8" x14ac:dyDescent="0.2">
      <c r="A8384" t="s">
        <v>29</v>
      </c>
      <c r="B8384" s="261" t="s">
        <v>15</v>
      </c>
      <c r="C8384">
        <f>_xlfn.XLOOKUP(B8384,'2.1.trackMPD'!$R$7:$R$29,'2.1.trackMPD'!$T$7:$T$29)</f>
        <v>6</v>
      </c>
      <c r="D8384" s="261">
        <v>10</v>
      </c>
      <c r="E8384" s="261" t="s">
        <v>6400</v>
      </c>
      <c r="F8384" s="261" t="s">
        <v>110</v>
      </c>
      <c r="G8384" s="261" t="s">
        <v>124</v>
      </c>
      <c r="H8384" s="261" t="s">
        <v>6398</v>
      </c>
    </row>
    <row r="8385" spans="1:8" x14ac:dyDescent="0.2">
      <c r="A8385" t="s">
        <v>29</v>
      </c>
      <c r="B8385" s="261" t="s">
        <v>15</v>
      </c>
      <c r="C8385">
        <f>_xlfn.XLOOKUP(B8385,'2.1.trackMPD'!$R$7:$R$29,'2.1.trackMPD'!$T$7:$T$29)</f>
        <v>6</v>
      </c>
      <c r="D8385" s="261">
        <v>10</v>
      </c>
      <c r="E8385" s="261" t="s">
        <v>6400</v>
      </c>
      <c r="F8385" s="261" t="s">
        <v>110</v>
      </c>
      <c r="G8385" s="261" t="s">
        <v>140</v>
      </c>
      <c r="H8385" s="261" t="s">
        <v>6398</v>
      </c>
    </row>
    <row r="8386" spans="1:8" x14ac:dyDescent="0.2">
      <c r="A8386" t="s">
        <v>29</v>
      </c>
      <c r="B8386" s="261" t="s">
        <v>15</v>
      </c>
      <c r="C8386">
        <f>_xlfn.XLOOKUP(B8386,'2.1.trackMPD'!$R$7:$R$29,'2.1.trackMPD'!$T$7:$T$29)</f>
        <v>6</v>
      </c>
      <c r="D8386" s="261">
        <v>10</v>
      </c>
      <c r="E8386" s="261" t="s">
        <v>6400</v>
      </c>
      <c r="F8386" s="261" t="s">
        <v>111</v>
      </c>
      <c r="G8386" s="261" t="s">
        <v>124</v>
      </c>
      <c r="H8386" s="261" t="s">
        <v>6398</v>
      </c>
    </row>
    <row r="8387" spans="1:8" x14ac:dyDescent="0.2">
      <c r="A8387" t="s">
        <v>29</v>
      </c>
      <c r="B8387" s="261" t="s">
        <v>15</v>
      </c>
      <c r="C8387">
        <f>_xlfn.XLOOKUP(B8387,'2.1.trackMPD'!$R$7:$R$29,'2.1.trackMPD'!$T$7:$T$29)</f>
        <v>6</v>
      </c>
      <c r="D8387" s="261">
        <v>10</v>
      </c>
      <c r="E8387" s="261" t="s">
        <v>6400</v>
      </c>
      <c r="F8387" s="261" t="s">
        <v>111</v>
      </c>
      <c r="G8387" s="261" t="s">
        <v>140</v>
      </c>
      <c r="H8387" s="261" t="s">
        <v>6398</v>
      </c>
    </row>
    <row r="8388" spans="1:8" x14ac:dyDescent="0.2">
      <c r="A8388" t="s">
        <v>29</v>
      </c>
      <c r="B8388" s="261" t="s">
        <v>15</v>
      </c>
      <c r="C8388">
        <f>_xlfn.XLOOKUP(B8388,'2.1.trackMPD'!$R$7:$R$29,'2.1.trackMPD'!$T$7:$T$29)</f>
        <v>6</v>
      </c>
      <c r="D8388" s="261">
        <v>10</v>
      </c>
      <c r="E8388" s="261" t="s">
        <v>6400</v>
      </c>
      <c r="F8388" s="261" t="s">
        <v>110</v>
      </c>
      <c r="G8388" s="261" t="s">
        <v>124</v>
      </c>
      <c r="H8388" s="261" t="s">
        <v>6399</v>
      </c>
    </row>
    <row r="8389" spans="1:8" x14ac:dyDescent="0.2">
      <c r="A8389" t="s">
        <v>29</v>
      </c>
      <c r="B8389" s="261" t="s">
        <v>15</v>
      </c>
      <c r="C8389">
        <f>_xlfn.XLOOKUP(B8389,'2.1.trackMPD'!$R$7:$R$29,'2.1.trackMPD'!$T$7:$T$29)</f>
        <v>6</v>
      </c>
      <c r="D8389" s="261">
        <v>10</v>
      </c>
      <c r="E8389" s="261" t="s">
        <v>6400</v>
      </c>
      <c r="F8389" s="261" t="s">
        <v>110</v>
      </c>
      <c r="G8389" s="261" t="s">
        <v>140</v>
      </c>
      <c r="H8389" s="261" t="s">
        <v>6399</v>
      </c>
    </row>
    <row r="8390" spans="1:8" x14ac:dyDescent="0.2">
      <c r="A8390" t="s">
        <v>29</v>
      </c>
      <c r="B8390" s="261" t="s">
        <v>15</v>
      </c>
      <c r="C8390">
        <f>_xlfn.XLOOKUP(B8390,'2.1.trackMPD'!$R$7:$R$29,'2.1.trackMPD'!$T$7:$T$29)</f>
        <v>6</v>
      </c>
      <c r="D8390" s="261">
        <v>100</v>
      </c>
      <c r="E8390" s="261" t="s">
        <v>6400</v>
      </c>
      <c r="F8390" s="261" t="s">
        <v>110</v>
      </c>
      <c r="G8390" s="261" t="s">
        <v>124</v>
      </c>
      <c r="H8390" s="261" t="s">
        <v>6398</v>
      </c>
    </row>
    <row r="8391" spans="1:8" x14ac:dyDescent="0.2">
      <c r="A8391" t="s">
        <v>29</v>
      </c>
      <c r="B8391" s="261" t="s">
        <v>15</v>
      </c>
      <c r="C8391">
        <f>_xlfn.XLOOKUP(B8391,'2.1.trackMPD'!$R$7:$R$29,'2.1.trackMPD'!$T$7:$T$29)</f>
        <v>6</v>
      </c>
      <c r="D8391" s="261">
        <v>100</v>
      </c>
      <c r="E8391" s="261" t="s">
        <v>6400</v>
      </c>
      <c r="F8391" s="261" t="s">
        <v>110</v>
      </c>
      <c r="G8391" s="261" t="s">
        <v>140</v>
      </c>
      <c r="H8391" s="261" t="s">
        <v>6398</v>
      </c>
    </row>
    <row r="8392" spans="1:8" x14ac:dyDescent="0.2">
      <c r="A8392" t="s">
        <v>29</v>
      </c>
      <c r="B8392" s="261" t="s">
        <v>15</v>
      </c>
      <c r="C8392">
        <f>_xlfn.XLOOKUP(B8392,'2.1.trackMPD'!$R$7:$R$29,'2.1.trackMPD'!$T$7:$T$29)</f>
        <v>6</v>
      </c>
      <c r="D8392" s="261">
        <v>100</v>
      </c>
      <c r="E8392" s="261" t="s">
        <v>6400</v>
      </c>
      <c r="F8392" s="261" t="s">
        <v>111</v>
      </c>
      <c r="G8392" s="261" t="s">
        <v>124</v>
      </c>
      <c r="H8392" s="261" t="s">
        <v>6398</v>
      </c>
    </row>
    <row r="8393" spans="1:8" x14ac:dyDescent="0.2">
      <c r="A8393" t="s">
        <v>29</v>
      </c>
      <c r="B8393" s="261" t="s">
        <v>15</v>
      </c>
      <c r="C8393">
        <f>_xlfn.XLOOKUP(B8393,'2.1.trackMPD'!$R$7:$R$29,'2.1.trackMPD'!$T$7:$T$29)</f>
        <v>6</v>
      </c>
      <c r="D8393" s="261">
        <v>100</v>
      </c>
      <c r="E8393" s="261" t="s">
        <v>6400</v>
      </c>
      <c r="F8393" s="261" t="s">
        <v>111</v>
      </c>
      <c r="G8393" s="261" t="s">
        <v>140</v>
      </c>
      <c r="H8393" s="261" t="s">
        <v>6398</v>
      </c>
    </row>
    <row r="8394" spans="1:8" x14ac:dyDescent="0.2">
      <c r="A8394" t="s">
        <v>29</v>
      </c>
      <c r="B8394" s="261" t="s">
        <v>15</v>
      </c>
      <c r="C8394">
        <f>_xlfn.XLOOKUP(B8394,'2.1.trackMPD'!$R$7:$R$29,'2.1.trackMPD'!$T$7:$T$29)</f>
        <v>6</v>
      </c>
      <c r="D8394" s="261">
        <v>100</v>
      </c>
      <c r="E8394" s="261" t="s">
        <v>6400</v>
      </c>
      <c r="F8394" s="261" t="s">
        <v>110</v>
      </c>
      <c r="G8394" s="261" t="s">
        <v>124</v>
      </c>
      <c r="H8394" s="261" t="s">
        <v>6399</v>
      </c>
    </row>
    <row r="8395" spans="1:8" x14ac:dyDescent="0.2">
      <c r="A8395" t="s">
        <v>29</v>
      </c>
      <c r="B8395" s="261" t="s">
        <v>15</v>
      </c>
      <c r="C8395">
        <f>_xlfn.XLOOKUP(B8395,'2.1.trackMPD'!$R$7:$R$29,'2.1.trackMPD'!$T$7:$T$29)</f>
        <v>6</v>
      </c>
      <c r="D8395" s="261">
        <v>100</v>
      </c>
      <c r="E8395" s="261" t="s">
        <v>6400</v>
      </c>
      <c r="F8395" s="261" t="s">
        <v>110</v>
      </c>
      <c r="G8395" s="261" t="s">
        <v>140</v>
      </c>
      <c r="H8395" s="261" t="s">
        <v>6399</v>
      </c>
    </row>
    <row r="8396" spans="1:8" x14ac:dyDescent="0.2">
      <c r="A8396" t="s">
        <v>29</v>
      </c>
      <c r="B8396" s="261" t="s">
        <v>15</v>
      </c>
      <c r="C8396">
        <f>_xlfn.XLOOKUP(B8396,'2.1.trackMPD'!$R$7:$R$29,'2.1.trackMPD'!$T$7:$T$29)</f>
        <v>6</v>
      </c>
      <c r="D8396" s="261">
        <v>1000</v>
      </c>
      <c r="E8396" s="261" t="s">
        <v>6400</v>
      </c>
      <c r="F8396" s="261" t="s">
        <v>110</v>
      </c>
      <c r="G8396" s="261" t="s">
        <v>124</v>
      </c>
      <c r="H8396" s="261" t="s">
        <v>6398</v>
      </c>
    </row>
    <row r="8397" spans="1:8" x14ac:dyDescent="0.2">
      <c r="A8397" t="s">
        <v>29</v>
      </c>
      <c r="B8397" s="261" t="s">
        <v>15</v>
      </c>
      <c r="C8397">
        <f>_xlfn.XLOOKUP(B8397,'2.1.trackMPD'!$R$7:$R$29,'2.1.trackMPD'!$T$7:$T$29)</f>
        <v>6</v>
      </c>
      <c r="D8397" s="261">
        <v>1000</v>
      </c>
      <c r="E8397" s="261" t="s">
        <v>6400</v>
      </c>
      <c r="F8397" s="261" t="s">
        <v>110</v>
      </c>
      <c r="G8397" s="261" t="s">
        <v>140</v>
      </c>
      <c r="H8397" s="261" t="s">
        <v>6398</v>
      </c>
    </row>
    <row r="8398" spans="1:8" x14ac:dyDescent="0.2">
      <c r="A8398" t="s">
        <v>29</v>
      </c>
      <c r="B8398" s="261" t="s">
        <v>15</v>
      </c>
      <c r="C8398">
        <f>_xlfn.XLOOKUP(B8398,'2.1.trackMPD'!$R$7:$R$29,'2.1.trackMPD'!$T$7:$T$29)</f>
        <v>6</v>
      </c>
      <c r="D8398" s="261">
        <v>1000</v>
      </c>
      <c r="E8398" s="261" t="s">
        <v>6400</v>
      </c>
      <c r="F8398" s="261" t="s">
        <v>111</v>
      </c>
      <c r="G8398" s="261" t="s">
        <v>124</v>
      </c>
      <c r="H8398" s="261" t="s">
        <v>6398</v>
      </c>
    </row>
    <row r="8399" spans="1:8" x14ac:dyDescent="0.2">
      <c r="A8399" t="s">
        <v>29</v>
      </c>
      <c r="B8399" s="261" t="s">
        <v>15</v>
      </c>
      <c r="C8399">
        <f>_xlfn.XLOOKUP(B8399,'2.1.trackMPD'!$R$7:$R$29,'2.1.trackMPD'!$T$7:$T$29)</f>
        <v>6</v>
      </c>
      <c r="D8399" s="261">
        <v>1000</v>
      </c>
      <c r="E8399" s="261" t="s">
        <v>6400</v>
      </c>
      <c r="F8399" s="261" t="s">
        <v>111</v>
      </c>
      <c r="G8399" s="261" t="s">
        <v>140</v>
      </c>
      <c r="H8399" s="261" t="s">
        <v>6398</v>
      </c>
    </row>
    <row r="8400" spans="1:8" x14ac:dyDescent="0.2">
      <c r="A8400" t="s">
        <v>29</v>
      </c>
      <c r="B8400" s="261" t="s">
        <v>15</v>
      </c>
      <c r="C8400">
        <f>_xlfn.XLOOKUP(B8400,'2.1.trackMPD'!$R$7:$R$29,'2.1.trackMPD'!$T$7:$T$29)</f>
        <v>6</v>
      </c>
      <c r="D8400" s="261">
        <v>1000</v>
      </c>
      <c r="E8400" s="261" t="s">
        <v>6400</v>
      </c>
      <c r="F8400" s="261" t="s">
        <v>110</v>
      </c>
      <c r="G8400" s="261" t="s">
        <v>124</v>
      </c>
      <c r="H8400" s="261" t="s">
        <v>6399</v>
      </c>
    </row>
    <row r="8401" spans="1:8" x14ac:dyDescent="0.2">
      <c r="A8401" t="s">
        <v>29</v>
      </c>
      <c r="B8401" s="261" t="s">
        <v>15</v>
      </c>
      <c r="C8401">
        <f>_xlfn.XLOOKUP(B8401,'2.1.trackMPD'!$R$7:$R$29,'2.1.trackMPD'!$T$7:$T$29)</f>
        <v>6</v>
      </c>
      <c r="D8401" s="261">
        <v>1000</v>
      </c>
      <c r="E8401" s="261" t="s">
        <v>6400</v>
      </c>
      <c r="F8401" s="261" t="s">
        <v>110</v>
      </c>
      <c r="G8401" s="261" t="s">
        <v>140</v>
      </c>
      <c r="H8401" s="261" t="s">
        <v>6399</v>
      </c>
    </row>
    <row r="8402" spans="1:8" x14ac:dyDescent="0.2">
      <c r="A8402" t="s">
        <v>29</v>
      </c>
      <c r="B8402" s="261" t="s">
        <v>15</v>
      </c>
      <c r="C8402">
        <f>_xlfn.XLOOKUP(B8402,'2.1.trackMPD'!$R$7:$R$29,'2.1.trackMPD'!$T$7:$T$29)</f>
        <v>6</v>
      </c>
      <c r="D8402" s="261">
        <v>5000</v>
      </c>
      <c r="E8402" s="261" t="s">
        <v>6400</v>
      </c>
      <c r="F8402" s="261" t="s">
        <v>110</v>
      </c>
      <c r="G8402" s="261" t="s">
        <v>124</v>
      </c>
      <c r="H8402" s="261" t="s">
        <v>6398</v>
      </c>
    </row>
    <row r="8403" spans="1:8" x14ac:dyDescent="0.2">
      <c r="A8403" t="s">
        <v>29</v>
      </c>
      <c r="B8403" s="261" t="s">
        <v>15</v>
      </c>
      <c r="C8403">
        <f>_xlfn.XLOOKUP(B8403,'2.1.trackMPD'!$R$7:$R$29,'2.1.trackMPD'!$T$7:$T$29)</f>
        <v>6</v>
      </c>
      <c r="D8403" s="261">
        <v>5000</v>
      </c>
      <c r="E8403" s="261" t="s">
        <v>6400</v>
      </c>
      <c r="F8403" s="261" t="s">
        <v>110</v>
      </c>
      <c r="G8403" s="261" t="s">
        <v>140</v>
      </c>
      <c r="H8403" s="261" t="s">
        <v>6398</v>
      </c>
    </row>
    <row r="8404" spans="1:8" x14ac:dyDescent="0.2">
      <c r="A8404" t="s">
        <v>29</v>
      </c>
      <c r="B8404" s="261" t="s">
        <v>15</v>
      </c>
      <c r="C8404">
        <f>_xlfn.XLOOKUP(B8404,'2.1.trackMPD'!$R$7:$R$29,'2.1.trackMPD'!$T$7:$T$29)</f>
        <v>6</v>
      </c>
      <c r="D8404" s="261">
        <v>5000</v>
      </c>
      <c r="E8404" s="261" t="s">
        <v>6400</v>
      </c>
      <c r="F8404" s="261" t="s">
        <v>111</v>
      </c>
      <c r="G8404" s="261" t="s">
        <v>124</v>
      </c>
      <c r="H8404" s="261" t="s">
        <v>6398</v>
      </c>
    </row>
    <row r="8405" spans="1:8" x14ac:dyDescent="0.2">
      <c r="A8405" t="s">
        <v>29</v>
      </c>
      <c r="B8405" s="261" t="s">
        <v>15</v>
      </c>
      <c r="C8405">
        <f>_xlfn.XLOOKUP(B8405,'2.1.trackMPD'!$R$7:$R$29,'2.1.trackMPD'!$T$7:$T$29)</f>
        <v>6</v>
      </c>
      <c r="D8405" s="261">
        <v>5000</v>
      </c>
      <c r="E8405" s="261" t="s">
        <v>6400</v>
      </c>
      <c r="F8405" s="261" t="s">
        <v>111</v>
      </c>
      <c r="G8405" s="261" t="s">
        <v>140</v>
      </c>
      <c r="H8405" s="261" t="s">
        <v>6398</v>
      </c>
    </row>
    <row r="8406" spans="1:8" x14ac:dyDescent="0.2">
      <c r="A8406" t="s">
        <v>29</v>
      </c>
      <c r="B8406" s="261" t="s">
        <v>15</v>
      </c>
      <c r="C8406">
        <f>_xlfn.XLOOKUP(B8406,'2.1.trackMPD'!$R$7:$R$29,'2.1.trackMPD'!$T$7:$T$29)</f>
        <v>6</v>
      </c>
      <c r="D8406" s="261">
        <v>5000</v>
      </c>
      <c r="E8406" s="261" t="s">
        <v>6400</v>
      </c>
      <c r="F8406" s="261" t="s">
        <v>110</v>
      </c>
      <c r="G8406" s="261" t="s">
        <v>124</v>
      </c>
      <c r="H8406" s="261" t="s">
        <v>6399</v>
      </c>
    </row>
    <row r="8407" spans="1:8" x14ac:dyDescent="0.2">
      <c r="A8407" t="s">
        <v>29</v>
      </c>
      <c r="B8407" s="261" t="s">
        <v>15</v>
      </c>
      <c r="C8407">
        <f>_xlfn.XLOOKUP(B8407,'2.1.trackMPD'!$R$7:$R$29,'2.1.trackMPD'!$T$7:$T$29)</f>
        <v>6</v>
      </c>
      <c r="D8407" s="261">
        <v>5000</v>
      </c>
      <c r="E8407" s="261" t="s">
        <v>6400</v>
      </c>
      <c r="F8407" s="261" t="s">
        <v>110</v>
      </c>
      <c r="G8407" s="261" t="s">
        <v>140</v>
      </c>
      <c r="H8407" s="261" t="s">
        <v>6399</v>
      </c>
    </row>
    <row r="8408" spans="1:8" x14ac:dyDescent="0.2">
      <c r="A8408" t="s">
        <v>29</v>
      </c>
      <c r="B8408" s="261" t="s">
        <v>15</v>
      </c>
      <c r="C8408">
        <f>_xlfn.XLOOKUP(B8408,'2.1.trackMPD'!$R$7:$R$29,'2.1.trackMPD'!$T$7:$T$29)</f>
        <v>6</v>
      </c>
      <c r="D8408" s="261">
        <v>1</v>
      </c>
      <c r="E8408" s="261" t="s">
        <v>6401</v>
      </c>
      <c r="F8408" s="261" t="s">
        <v>110</v>
      </c>
      <c r="G8408" s="261" t="s">
        <v>124</v>
      </c>
      <c r="H8408" s="261" t="s">
        <v>6398</v>
      </c>
    </row>
    <row r="8409" spans="1:8" x14ac:dyDescent="0.2">
      <c r="A8409" t="s">
        <v>29</v>
      </c>
      <c r="B8409" s="261" t="s">
        <v>15</v>
      </c>
      <c r="C8409">
        <f>_xlfn.XLOOKUP(B8409,'2.1.trackMPD'!$R$7:$R$29,'2.1.trackMPD'!$T$7:$T$29)</f>
        <v>6</v>
      </c>
      <c r="D8409" s="261">
        <v>1</v>
      </c>
      <c r="E8409" s="261" t="s">
        <v>6401</v>
      </c>
      <c r="F8409" s="261" t="s">
        <v>110</v>
      </c>
      <c r="G8409" s="261" t="s">
        <v>140</v>
      </c>
      <c r="H8409" s="261" t="s">
        <v>6398</v>
      </c>
    </row>
    <row r="8410" spans="1:8" x14ac:dyDescent="0.2">
      <c r="A8410" t="s">
        <v>29</v>
      </c>
      <c r="B8410" s="261" t="s">
        <v>15</v>
      </c>
      <c r="C8410">
        <f>_xlfn.XLOOKUP(B8410,'2.1.trackMPD'!$R$7:$R$29,'2.1.trackMPD'!$T$7:$T$29)</f>
        <v>6</v>
      </c>
      <c r="D8410" s="261">
        <v>1</v>
      </c>
      <c r="E8410" s="261" t="s">
        <v>6401</v>
      </c>
      <c r="F8410" s="261" t="s">
        <v>111</v>
      </c>
      <c r="G8410" s="261" t="s">
        <v>124</v>
      </c>
      <c r="H8410" s="261" t="s">
        <v>6398</v>
      </c>
    </row>
    <row r="8411" spans="1:8" x14ac:dyDescent="0.2">
      <c r="A8411" t="s">
        <v>29</v>
      </c>
      <c r="B8411" s="261" t="s">
        <v>15</v>
      </c>
      <c r="C8411">
        <f>_xlfn.XLOOKUP(B8411,'2.1.trackMPD'!$R$7:$R$29,'2.1.trackMPD'!$T$7:$T$29)</f>
        <v>6</v>
      </c>
      <c r="D8411" s="261">
        <v>1</v>
      </c>
      <c r="E8411" s="261" t="s">
        <v>6401</v>
      </c>
      <c r="F8411" s="261" t="s">
        <v>111</v>
      </c>
      <c r="G8411" s="261" t="s">
        <v>140</v>
      </c>
      <c r="H8411" s="261" t="s">
        <v>6398</v>
      </c>
    </row>
    <row r="8412" spans="1:8" x14ac:dyDescent="0.2">
      <c r="A8412" t="s">
        <v>29</v>
      </c>
      <c r="B8412" s="261" t="s">
        <v>15</v>
      </c>
      <c r="C8412">
        <f>_xlfn.XLOOKUP(B8412,'2.1.trackMPD'!$R$7:$R$29,'2.1.trackMPD'!$T$7:$T$29)</f>
        <v>6</v>
      </c>
      <c r="D8412" s="261">
        <v>1</v>
      </c>
      <c r="E8412" s="261" t="s">
        <v>6401</v>
      </c>
      <c r="F8412" s="261" t="s">
        <v>110</v>
      </c>
      <c r="G8412" s="261" t="s">
        <v>124</v>
      </c>
      <c r="H8412" s="261" t="s">
        <v>6399</v>
      </c>
    </row>
    <row r="8413" spans="1:8" x14ac:dyDescent="0.2">
      <c r="A8413" t="s">
        <v>29</v>
      </c>
      <c r="B8413" s="261" t="s">
        <v>15</v>
      </c>
      <c r="C8413">
        <f>_xlfn.XLOOKUP(B8413,'2.1.trackMPD'!$R$7:$R$29,'2.1.trackMPD'!$T$7:$T$29)</f>
        <v>6</v>
      </c>
      <c r="D8413" s="261">
        <v>1</v>
      </c>
      <c r="E8413" s="261" t="s">
        <v>6401</v>
      </c>
      <c r="F8413" s="261" t="s">
        <v>110</v>
      </c>
      <c r="G8413" s="261" t="s">
        <v>140</v>
      </c>
      <c r="H8413" s="261" t="s">
        <v>6399</v>
      </c>
    </row>
    <row r="8414" spans="1:8" x14ac:dyDescent="0.2">
      <c r="A8414" t="s">
        <v>29</v>
      </c>
      <c r="B8414" s="261" t="s">
        <v>15</v>
      </c>
      <c r="C8414">
        <f>_xlfn.XLOOKUP(B8414,'2.1.trackMPD'!$R$7:$R$29,'2.1.trackMPD'!$T$7:$T$29)</f>
        <v>6</v>
      </c>
      <c r="D8414" s="261">
        <v>10</v>
      </c>
      <c r="E8414" s="261" t="s">
        <v>6401</v>
      </c>
      <c r="F8414" s="261" t="s">
        <v>110</v>
      </c>
      <c r="G8414" s="261" t="s">
        <v>124</v>
      </c>
      <c r="H8414" s="261" t="s">
        <v>6398</v>
      </c>
    </row>
    <row r="8415" spans="1:8" x14ac:dyDescent="0.2">
      <c r="A8415" t="s">
        <v>29</v>
      </c>
      <c r="B8415" s="261" t="s">
        <v>15</v>
      </c>
      <c r="C8415">
        <f>_xlfn.XLOOKUP(B8415,'2.1.trackMPD'!$R$7:$R$29,'2.1.trackMPD'!$T$7:$T$29)</f>
        <v>6</v>
      </c>
      <c r="D8415" s="261">
        <v>10</v>
      </c>
      <c r="E8415" s="261" t="s">
        <v>6401</v>
      </c>
      <c r="F8415" s="261" t="s">
        <v>110</v>
      </c>
      <c r="G8415" s="261" t="s">
        <v>140</v>
      </c>
      <c r="H8415" s="261" t="s">
        <v>6398</v>
      </c>
    </row>
    <row r="8416" spans="1:8" x14ac:dyDescent="0.2">
      <c r="A8416" t="s">
        <v>29</v>
      </c>
      <c r="B8416" s="261" t="s">
        <v>15</v>
      </c>
      <c r="C8416">
        <f>_xlfn.XLOOKUP(B8416,'2.1.trackMPD'!$R$7:$R$29,'2.1.trackMPD'!$T$7:$T$29)</f>
        <v>6</v>
      </c>
      <c r="D8416" s="261">
        <v>10</v>
      </c>
      <c r="E8416" s="261" t="s">
        <v>6401</v>
      </c>
      <c r="F8416" s="261" t="s">
        <v>111</v>
      </c>
      <c r="G8416" s="261" t="s">
        <v>124</v>
      </c>
      <c r="H8416" s="261" t="s">
        <v>6398</v>
      </c>
    </row>
    <row r="8417" spans="1:8" x14ac:dyDescent="0.2">
      <c r="A8417" t="s">
        <v>29</v>
      </c>
      <c r="B8417" s="261" t="s">
        <v>15</v>
      </c>
      <c r="C8417">
        <f>_xlfn.XLOOKUP(B8417,'2.1.trackMPD'!$R$7:$R$29,'2.1.trackMPD'!$T$7:$T$29)</f>
        <v>6</v>
      </c>
      <c r="D8417" s="261">
        <v>10</v>
      </c>
      <c r="E8417" s="261" t="s">
        <v>6401</v>
      </c>
      <c r="F8417" s="261" t="s">
        <v>111</v>
      </c>
      <c r="G8417" s="261" t="s">
        <v>140</v>
      </c>
      <c r="H8417" s="261" t="s">
        <v>6398</v>
      </c>
    </row>
    <row r="8418" spans="1:8" x14ac:dyDescent="0.2">
      <c r="A8418" t="s">
        <v>29</v>
      </c>
      <c r="B8418" s="261" t="s">
        <v>15</v>
      </c>
      <c r="C8418">
        <f>_xlfn.XLOOKUP(B8418,'2.1.trackMPD'!$R$7:$R$29,'2.1.trackMPD'!$T$7:$T$29)</f>
        <v>6</v>
      </c>
      <c r="D8418" s="261">
        <v>10</v>
      </c>
      <c r="E8418" s="261" t="s">
        <v>6401</v>
      </c>
      <c r="F8418" s="261" t="s">
        <v>110</v>
      </c>
      <c r="G8418" s="261" t="s">
        <v>124</v>
      </c>
      <c r="H8418" s="261" t="s">
        <v>6399</v>
      </c>
    </row>
    <row r="8419" spans="1:8" x14ac:dyDescent="0.2">
      <c r="A8419" t="s">
        <v>29</v>
      </c>
      <c r="B8419" s="261" t="s">
        <v>15</v>
      </c>
      <c r="C8419">
        <f>_xlfn.XLOOKUP(B8419,'2.1.trackMPD'!$R$7:$R$29,'2.1.trackMPD'!$T$7:$T$29)</f>
        <v>6</v>
      </c>
      <c r="D8419" s="261">
        <v>10</v>
      </c>
      <c r="E8419" s="261" t="s">
        <v>6401</v>
      </c>
      <c r="F8419" s="261" t="s">
        <v>110</v>
      </c>
      <c r="G8419" s="261" t="s">
        <v>140</v>
      </c>
      <c r="H8419" s="261" t="s">
        <v>6399</v>
      </c>
    </row>
    <row r="8420" spans="1:8" x14ac:dyDescent="0.2">
      <c r="A8420" t="s">
        <v>29</v>
      </c>
      <c r="B8420" s="261" t="s">
        <v>15</v>
      </c>
      <c r="C8420">
        <f>_xlfn.XLOOKUP(B8420,'2.1.trackMPD'!$R$7:$R$29,'2.1.trackMPD'!$T$7:$T$29)</f>
        <v>6</v>
      </c>
      <c r="D8420" s="261">
        <v>100</v>
      </c>
      <c r="E8420" s="261" t="s">
        <v>6401</v>
      </c>
      <c r="F8420" s="261" t="s">
        <v>110</v>
      </c>
      <c r="G8420" s="261" t="s">
        <v>124</v>
      </c>
      <c r="H8420" s="261" t="s">
        <v>6398</v>
      </c>
    </row>
    <row r="8421" spans="1:8" x14ac:dyDescent="0.2">
      <c r="A8421" t="s">
        <v>29</v>
      </c>
      <c r="B8421" s="261" t="s">
        <v>15</v>
      </c>
      <c r="C8421">
        <f>_xlfn.XLOOKUP(B8421,'2.1.trackMPD'!$R$7:$R$29,'2.1.trackMPD'!$T$7:$T$29)</f>
        <v>6</v>
      </c>
      <c r="D8421" s="261">
        <v>100</v>
      </c>
      <c r="E8421" s="261" t="s">
        <v>6401</v>
      </c>
      <c r="F8421" s="261" t="s">
        <v>110</v>
      </c>
      <c r="G8421" s="261" t="s">
        <v>140</v>
      </c>
      <c r="H8421" s="261" t="s">
        <v>6398</v>
      </c>
    </row>
    <row r="8422" spans="1:8" x14ac:dyDescent="0.2">
      <c r="A8422" t="s">
        <v>29</v>
      </c>
      <c r="B8422" s="261" t="s">
        <v>15</v>
      </c>
      <c r="C8422">
        <f>_xlfn.XLOOKUP(B8422,'2.1.trackMPD'!$R$7:$R$29,'2.1.trackMPD'!$T$7:$T$29)</f>
        <v>6</v>
      </c>
      <c r="D8422" s="261">
        <v>100</v>
      </c>
      <c r="E8422" s="261" t="s">
        <v>6401</v>
      </c>
      <c r="F8422" s="261" t="s">
        <v>111</v>
      </c>
      <c r="G8422" s="261" t="s">
        <v>124</v>
      </c>
      <c r="H8422" s="261" t="s">
        <v>6398</v>
      </c>
    </row>
    <row r="8423" spans="1:8" x14ac:dyDescent="0.2">
      <c r="A8423" t="s">
        <v>29</v>
      </c>
      <c r="B8423" s="261" t="s">
        <v>15</v>
      </c>
      <c r="C8423">
        <f>_xlfn.XLOOKUP(B8423,'2.1.trackMPD'!$R$7:$R$29,'2.1.trackMPD'!$T$7:$T$29)</f>
        <v>6</v>
      </c>
      <c r="D8423" s="261">
        <v>100</v>
      </c>
      <c r="E8423" s="261" t="s">
        <v>6401</v>
      </c>
      <c r="F8423" s="261" t="s">
        <v>111</v>
      </c>
      <c r="G8423" s="261" t="s">
        <v>140</v>
      </c>
      <c r="H8423" s="261" t="s">
        <v>6398</v>
      </c>
    </row>
    <row r="8424" spans="1:8" x14ac:dyDescent="0.2">
      <c r="A8424" t="s">
        <v>29</v>
      </c>
      <c r="B8424" s="261" t="s">
        <v>15</v>
      </c>
      <c r="C8424">
        <f>_xlfn.XLOOKUP(B8424,'2.1.trackMPD'!$R$7:$R$29,'2.1.trackMPD'!$T$7:$T$29)</f>
        <v>6</v>
      </c>
      <c r="D8424" s="261">
        <v>100</v>
      </c>
      <c r="E8424" s="261" t="s">
        <v>6401</v>
      </c>
      <c r="F8424" s="261" t="s">
        <v>110</v>
      </c>
      <c r="G8424" s="261" t="s">
        <v>124</v>
      </c>
      <c r="H8424" s="261" t="s">
        <v>6399</v>
      </c>
    </row>
    <row r="8425" spans="1:8" x14ac:dyDescent="0.2">
      <c r="A8425" t="s">
        <v>29</v>
      </c>
      <c r="B8425" s="261" t="s">
        <v>15</v>
      </c>
      <c r="C8425">
        <f>_xlfn.XLOOKUP(B8425,'2.1.trackMPD'!$R$7:$R$29,'2.1.trackMPD'!$T$7:$T$29)</f>
        <v>6</v>
      </c>
      <c r="D8425" s="261">
        <v>100</v>
      </c>
      <c r="E8425" s="261" t="s">
        <v>6401</v>
      </c>
      <c r="F8425" s="261" t="s">
        <v>110</v>
      </c>
      <c r="G8425" s="261" t="s">
        <v>140</v>
      </c>
      <c r="H8425" s="261" t="s">
        <v>6399</v>
      </c>
    </row>
    <row r="8426" spans="1:8" x14ac:dyDescent="0.2">
      <c r="A8426" t="s">
        <v>29</v>
      </c>
      <c r="B8426" s="261" t="s">
        <v>9</v>
      </c>
      <c r="C8426">
        <f>_xlfn.XLOOKUP(B8426,'2.1.trackMPD'!$R$7:$R$29,'2.1.trackMPD'!$T$7:$T$29)</f>
        <v>6</v>
      </c>
      <c r="D8426" s="261">
        <v>1</v>
      </c>
      <c r="E8426" s="261" t="s">
        <v>6396</v>
      </c>
      <c r="F8426" s="261" t="s">
        <v>110</v>
      </c>
      <c r="G8426" s="261" t="s">
        <v>124</v>
      </c>
      <c r="H8426" s="261" t="s">
        <v>6398</v>
      </c>
    </row>
    <row r="8427" spans="1:8" x14ac:dyDescent="0.2">
      <c r="A8427" t="s">
        <v>29</v>
      </c>
      <c r="B8427" s="261" t="s">
        <v>9</v>
      </c>
      <c r="C8427">
        <f>_xlfn.XLOOKUP(B8427,'2.1.trackMPD'!$R$7:$R$29,'2.1.trackMPD'!$T$7:$T$29)</f>
        <v>6</v>
      </c>
      <c r="D8427" s="261">
        <v>1</v>
      </c>
      <c r="E8427" s="261" t="s">
        <v>6396</v>
      </c>
      <c r="F8427" s="261" t="s">
        <v>110</v>
      </c>
      <c r="G8427" s="261" t="s">
        <v>140</v>
      </c>
      <c r="H8427" s="261" t="s">
        <v>6398</v>
      </c>
    </row>
    <row r="8428" spans="1:8" x14ac:dyDescent="0.2">
      <c r="A8428" t="s">
        <v>29</v>
      </c>
      <c r="B8428" s="261" t="s">
        <v>9</v>
      </c>
      <c r="C8428">
        <f>_xlfn.XLOOKUP(B8428,'2.1.trackMPD'!$R$7:$R$29,'2.1.trackMPD'!$T$7:$T$29)</f>
        <v>6</v>
      </c>
      <c r="D8428" s="261">
        <v>1</v>
      </c>
      <c r="E8428" s="261" t="s">
        <v>6396</v>
      </c>
      <c r="F8428" s="261" t="s">
        <v>111</v>
      </c>
      <c r="G8428" s="261" t="s">
        <v>124</v>
      </c>
      <c r="H8428" s="261" t="s">
        <v>6398</v>
      </c>
    </row>
    <row r="8429" spans="1:8" x14ac:dyDescent="0.2">
      <c r="A8429" t="s">
        <v>29</v>
      </c>
      <c r="B8429" s="261" t="s">
        <v>9</v>
      </c>
      <c r="C8429">
        <f>_xlfn.XLOOKUP(B8429,'2.1.trackMPD'!$R$7:$R$29,'2.1.trackMPD'!$T$7:$T$29)</f>
        <v>6</v>
      </c>
      <c r="D8429" s="261">
        <v>1</v>
      </c>
      <c r="E8429" s="261" t="s">
        <v>6396</v>
      </c>
      <c r="F8429" s="261" t="s">
        <v>111</v>
      </c>
      <c r="G8429" s="261" t="s">
        <v>140</v>
      </c>
      <c r="H8429" s="261" t="s">
        <v>6398</v>
      </c>
    </row>
    <row r="8430" spans="1:8" x14ac:dyDescent="0.2">
      <c r="A8430" t="s">
        <v>29</v>
      </c>
      <c r="B8430" s="261" t="s">
        <v>9</v>
      </c>
      <c r="C8430">
        <f>_xlfn.XLOOKUP(B8430,'2.1.trackMPD'!$R$7:$R$29,'2.1.trackMPD'!$T$7:$T$29)</f>
        <v>6</v>
      </c>
      <c r="D8430" s="261">
        <v>1</v>
      </c>
      <c r="E8430" s="261" t="s">
        <v>6396</v>
      </c>
      <c r="F8430" s="261" t="s">
        <v>110</v>
      </c>
      <c r="G8430" s="261" t="s">
        <v>124</v>
      </c>
      <c r="H8430" s="261" t="s">
        <v>6399</v>
      </c>
    </row>
    <row r="8431" spans="1:8" x14ac:dyDescent="0.2">
      <c r="A8431" t="s">
        <v>29</v>
      </c>
      <c r="B8431" s="261" t="s">
        <v>9</v>
      </c>
      <c r="C8431">
        <f>_xlfn.XLOOKUP(B8431,'2.1.trackMPD'!$R$7:$R$29,'2.1.trackMPD'!$T$7:$T$29)</f>
        <v>6</v>
      </c>
      <c r="D8431" s="261">
        <v>1</v>
      </c>
      <c r="E8431" s="261" t="s">
        <v>6396</v>
      </c>
      <c r="F8431" s="261" t="s">
        <v>110</v>
      </c>
      <c r="G8431" s="261" t="s">
        <v>140</v>
      </c>
      <c r="H8431" s="261" t="s">
        <v>6399</v>
      </c>
    </row>
    <row r="8432" spans="1:8" x14ac:dyDescent="0.2">
      <c r="A8432" t="s">
        <v>29</v>
      </c>
      <c r="B8432" s="261" t="s">
        <v>9</v>
      </c>
      <c r="C8432">
        <f>_xlfn.XLOOKUP(B8432,'2.1.trackMPD'!$R$7:$R$29,'2.1.trackMPD'!$T$7:$T$29)</f>
        <v>6</v>
      </c>
      <c r="D8432" s="261">
        <v>10</v>
      </c>
      <c r="E8432" s="261" t="s">
        <v>6396</v>
      </c>
      <c r="F8432" s="261" t="s">
        <v>110</v>
      </c>
      <c r="G8432" s="261" t="s">
        <v>124</v>
      </c>
      <c r="H8432" s="261" t="s">
        <v>6398</v>
      </c>
    </row>
    <row r="8433" spans="1:8" x14ac:dyDescent="0.2">
      <c r="A8433" t="s">
        <v>29</v>
      </c>
      <c r="B8433" s="261" t="s">
        <v>9</v>
      </c>
      <c r="C8433">
        <f>_xlfn.XLOOKUP(B8433,'2.1.trackMPD'!$R$7:$R$29,'2.1.trackMPD'!$T$7:$T$29)</f>
        <v>6</v>
      </c>
      <c r="D8433" s="261">
        <v>10</v>
      </c>
      <c r="E8433" s="261" t="s">
        <v>6396</v>
      </c>
      <c r="F8433" s="261" t="s">
        <v>110</v>
      </c>
      <c r="G8433" s="261" t="s">
        <v>140</v>
      </c>
      <c r="H8433" s="261" t="s">
        <v>6398</v>
      </c>
    </row>
    <row r="8434" spans="1:8" x14ac:dyDescent="0.2">
      <c r="A8434" t="s">
        <v>29</v>
      </c>
      <c r="B8434" s="261" t="s">
        <v>9</v>
      </c>
      <c r="C8434">
        <f>_xlfn.XLOOKUP(B8434,'2.1.trackMPD'!$R$7:$R$29,'2.1.trackMPD'!$T$7:$T$29)</f>
        <v>6</v>
      </c>
      <c r="D8434" s="261">
        <v>10</v>
      </c>
      <c r="E8434" s="261" t="s">
        <v>6396</v>
      </c>
      <c r="F8434" s="261" t="s">
        <v>111</v>
      </c>
      <c r="G8434" s="261" t="s">
        <v>124</v>
      </c>
      <c r="H8434" s="261" t="s">
        <v>6398</v>
      </c>
    </row>
    <row r="8435" spans="1:8" x14ac:dyDescent="0.2">
      <c r="A8435" t="s">
        <v>29</v>
      </c>
      <c r="B8435" s="261" t="s">
        <v>9</v>
      </c>
      <c r="C8435">
        <f>_xlfn.XLOOKUP(B8435,'2.1.trackMPD'!$R$7:$R$29,'2.1.trackMPD'!$T$7:$T$29)</f>
        <v>6</v>
      </c>
      <c r="D8435" s="261">
        <v>10</v>
      </c>
      <c r="E8435" s="261" t="s">
        <v>6396</v>
      </c>
      <c r="F8435" s="261" t="s">
        <v>111</v>
      </c>
      <c r="G8435" s="261" t="s">
        <v>140</v>
      </c>
      <c r="H8435" s="261" t="s">
        <v>6398</v>
      </c>
    </row>
    <row r="8436" spans="1:8" x14ac:dyDescent="0.2">
      <c r="A8436" t="s">
        <v>29</v>
      </c>
      <c r="B8436" s="261" t="s">
        <v>9</v>
      </c>
      <c r="C8436">
        <f>_xlfn.XLOOKUP(B8436,'2.1.trackMPD'!$R$7:$R$29,'2.1.trackMPD'!$T$7:$T$29)</f>
        <v>6</v>
      </c>
      <c r="D8436" s="261">
        <v>10</v>
      </c>
      <c r="E8436" s="261" t="s">
        <v>6396</v>
      </c>
      <c r="F8436" s="261" t="s">
        <v>110</v>
      </c>
      <c r="G8436" s="261" t="s">
        <v>124</v>
      </c>
      <c r="H8436" s="261" t="s">
        <v>6399</v>
      </c>
    </row>
    <row r="8437" spans="1:8" x14ac:dyDescent="0.2">
      <c r="A8437" t="s">
        <v>29</v>
      </c>
      <c r="B8437" s="261" t="s">
        <v>9</v>
      </c>
      <c r="C8437">
        <f>_xlfn.XLOOKUP(B8437,'2.1.trackMPD'!$R$7:$R$29,'2.1.trackMPD'!$T$7:$T$29)</f>
        <v>6</v>
      </c>
      <c r="D8437" s="261">
        <v>10</v>
      </c>
      <c r="E8437" s="261" t="s">
        <v>6396</v>
      </c>
      <c r="F8437" s="261" t="s">
        <v>110</v>
      </c>
      <c r="G8437" s="261" t="s">
        <v>140</v>
      </c>
      <c r="H8437" s="261" t="s">
        <v>6399</v>
      </c>
    </row>
    <row r="8438" spans="1:8" x14ac:dyDescent="0.2">
      <c r="A8438" t="s">
        <v>29</v>
      </c>
      <c r="B8438" s="261" t="s">
        <v>9</v>
      </c>
      <c r="C8438">
        <f>_xlfn.XLOOKUP(B8438,'2.1.trackMPD'!$R$7:$R$29,'2.1.trackMPD'!$T$7:$T$29)</f>
        <v>6</v>
      </c>
      <c r="D8438" s="261">
        <v>100</v>
      </c>
      <c r="E8438" s="261" t="s">
        <v>6396</v>
      </c>
      <c r="F8438" s="261" t="s">
        <v>110</v>
      </c>
      <c r="G8438" s="261" t="s">
        <v>124</v>
      </c>
      <c r="H8438" s="261" t="s">
        <v>6398</v>
      </c>
    </row>
    <row r="8439" spans="1:8" x14ac:dyDescent="0.2">
      <c r="A8439" t="s">
        <v>29</v>
      </c>
      <c r="B8439" s="261" t="s">
        <v>9</v>
      </c>
      <c r="C8439">
        <f>_xlfn.XLOOKUP(B8439,'2.1.trackMPD'!$R$7:$R$29,'2.1.trackMPD'!$T$7:$T$29)</f>
        <v>6</v>
      </c>
      <c r="D8439" s="261">
        <v>100</v>
      </c>
      <c r="E8439" s="261" t="s">
        <v>6396</v>
      </c>
      <c r="F8439" s="261" t="s">
        <v>110</v>
      </c>
      <c r="G8439" s="261" t="s">
        <v>140</v>
      </c>
      <c r="H8439" s="261" t="s">
        <v>6398</v>
      </c>
    </row>
    <row r="8440" spans="1:8" x14ac:dyDescent="0.2">
      <c r="A8440" t="s">
        <v>29</v>
      </c>
      <c r="B8440" s="261" t="s">
        <v>9</v>
      </c>
      <c r="C8440">
        <f>_xlfn.XLOOKUP(B8440,'2.1.trackMPD'!$R$7:$R$29,'2.1.trackMPD'!$T$7:$T$29)</f>
        <v>6</v>
      </c>
      <c r="D8440" s="261">
        <v>100</v>
      </c>
      <c r="E8440" s="261" t="s">
        <v>6396</v>
      </c>
      <c r="F8440" s="261" t="s">
        <v>111</v>
      </c>
      <c r="G8440" s="261" t="s">
        <v>124</v>
      </c>
      <c r="H8440" s="261" t="s">
        <v>6398</v>
      </c>
    </row>
    <row r="8441" spans="1:8" x14ac:dyDescent="0.2">
      <c r="A8441" t="s">
        <v>29</v>
      </c>
      <c r="B8441" s="261" t="s">
        <v>9</v>
      </c>
      <c r="C8441">
        <f>_xlfn.XLOOKUP(B8441,'2.1.trackMPD'!$R$7:$R$29,'2.1.trackMPD'!$T$7:$T$29)</f>
        <v>6</v>
      </c>
      <c r="D8441" s="261">
        <v>100</v>
      </c>
      <c r="E8441" s="261" t="s">
        <v>6396</v>
      </c>
      <c r="F8441" s="261" t="s">
        <v>111</v>
      </c>
      <c r="G8441" s="261" t="s">
        <v>140</v>
      </c>
      <c r="H8441" s="261" t="s">
        <v>6398</v>
      </c>
    </row>
    <row r="8442" spans="1:8" x14ac:dyDescent="0.2">
      <c r="A8442" t="s">
        <v>29</v>
      </c>
      <c r="B8442" s="261" t="s">
        <v>9</v>
      </c>
      <c r="C8442">
        <f>_xlfn.XLOOKUP(B8442,'2.1.trackMPD'!$R$7:$R$29,'2.1.trackMPD'!$T$7:$T$29)</f>
        <v>6</v>
      </c>
      <c r="D8442" s="261">
        <v>100</v>
      </c>
      <c r="E8442" s="261" t="s">
        <v>6396</v>
      </c>
      <c r="F8442" s="261" t="s">
        <v>110</v>
      </c>
      <c r="G8442" s="261" t="s">
        <v>124</v>
      </c>
      <c r="H8442" s="261" t="s">
        <v>6399</v>
      </c>
    </row>
    <row r="8443" spans="1:8" x14ac:dyDescent="0.2">
      <c r="A8443" t="s">
        <v>29</v>
      </c>
      <c r="B8443" s="261" t="s">
        <v>9</v>
      </c>
      <c r="C8443">
        <f>_xlfn.XLOOKUP(B8443,'2.1.trackMPD'!$R$7:$R$29,'2.1.trackMPD'!$T$7:$T$29)</f>
        <v>6</v>
      </c>
      <c r="D8443" s="261">
        <v>100</v>
      </c>
      <c r="E8443" s="261" t="s">
        <v>6396</v>
      </c>
      <c r="F8443" s="261" t="s">
        <v>110</v>
      </c>
      <c r="G8443" s="261" t="s">
        <v>140</v>
      </c>
      <c r="H8443" s="261" t="s">
        <v>6399</v>
      </c>
    </row>
    <row r="8444" spans="1:8" x14ac:dyDescent="0.2">
      <c r="A8444" t="s">
        <v>29</v>
      </c>
      <c r="B8444" s="261" t="s">
        <v>9</v>
      </c>
      <c r="C8444">
        <f>_xlfn.XLOOKUP(B8444,'2.1.trackMPD'!$R$7:$R$29,'2.1.trackMPD'!$T$7:$T$29)</f>
        <v>6</v>
      </c>
      <c r="D8444" s="261">
        <v>1000</v>
      </c>
      <c r="E8444" s="261" t="s">
        <v>6396</v>
      </c>
      <c r="F8444" s="261" t="s">
        <v>110</v>
      </c>
      <c r="G8444" s="261" t="s">
        <v>124</v>
      </c>
      <c r="H8444" s="261" t="s">
        <v>6398</v>
      </c>
    </row>
    <row r="8445" spans="1:8" x14ac:dyDescent="0.2">
      <c r="A8445" t="s">
        <v>29</v>
      </c>
      <c r="B8445" s="261" t="s">
        <v>9</v>
      </c>
      <c r="C8445">
        <f>_xlfn.XLOOKUP(B8445,'2.1.trackMPD'!$R$7:$R$29,'2.1.trackMPD'!$T$7:$T$29)</f>
        <v>6</v>
      </c>
      <c r="D8445" s="261">
        <v>1000</v>
      </c>
      <c r="E8445" s="261" t="s">
        <v>6396</v>
      </c>
      <c r="F8445" s="261" t="s">
        <v>110</v>
      </c>
      <c r="G8445" s="261" t="s">
        <v>140</v>
      </c>
      <c r="H8445" s="261" t="s">
        <v>6398</v>
      </c>
    </row>
    <row r="8446" spans="1:8" x14ac:dyDescent="0.2">
      <c r="A8446" t="s">
        <v>29</v>
      </c>
      <c r="B8446" s="261" t="s">
        <v>9</v>
      </c>
      <c r="C8446">
        <f>_xlfn.XLOOKUP(B8446,'2.1.trackMPD'!$R$7:$R$29,'2.1.trackMPD'!$T$7:$T$29)</f>
        <v>6</v>
      </c>
      <c r="D8446" s="261">
        <v>1000</v>
      </c>
      <c r="E8446" s="261" t="s">
        <v>6396</v>
      </c>
      <c r="F8446" s="261" t="s">
        <v>111</v>
      </c>
      <c r="G8446" s="261" t="s">
        <v>124</v>
      </c>
      <c r="H8446" s="261" t="s">
        <v>6398</v>
      </c>
    </row>
    <row r="8447" spans="1:8" x14ac:dyDescent="0.2">
      <c r="A8447" t="s">
        <v>29</v>
      </c>
      <c r="B8447" s="261" t="s">
        <v>9</v>
      </c>
      <c r="C8447">
        <f>_xlfn.XLOOKUP(B8447,'2.1.trackMPD'!$R$7:$R$29,'2.1.trackMPD'!$T$7:$T$29)</f>
        <v>6</v>
      </c>
      <c r="D8447" s="261">
        <v>1000</v>
      </c>
      <c r="E8447" s="261" t="s">
        <v>6396</v>
      </c>
      <c r="F8447" s="261" t="s">
        <v>111</v>
      </c>
      <c r="G8447" s="261" t="s">
        <v>140</v>
      </c>
      <c r="H8447" s="261" t="s">
        <v>6398</v>
      </c>
    </row>
    <row r="8448" spans="1:8" x14ac:dyDescent="0.2">
      <c r="A8448" t="s">
        <v>29</v>
      </c>
      <c r="B8448" s="261" t="s">
        <v>9</v>
      </c>
      <c r="C8448">
        <f>_xlfn.XLOOKUP(B8448,'2.1.trackMPD'!$R$7:$R$29,'2.1.trackMPD'!$T$7:$T$29)</f>
        <v>6</v>
      </c>
      <c r="D8448" s="261">
        <v>1000</v>
      </c>
      <c r="E8448" s="261" t="s">
        <v>6396</v>
      </c>
      <c r="F8448" s="261" t="s">
        <v>110</v>
      </c>
      <c r="G8448" s="261" t="s">
        <v>124</v>
      </c>
      <c r="H8448" s="261" t="s">
        <v>6399</v>
      </c>
    </row>
    <row r="8449" spans="1:8" x14ac:dyDescent="0.2">
      <c r="A8449" t="s">
        <v>29</v>
      </c>
      <c r="B8449" s="261" t="s">
        <v>9</v>
      </c>
      <c r="C8449">
        <f>_xlfn.XLOOKUP(B8449,'2.1.trackMPD'!$R$7:$R$29,'2.1.trackMPD'!$T$7:$T$29)</f>
        <v>6</v>
      </c>
      <c r="D8449" s="261">
        <v>1000</v>
      </c>
      <c r="E8449" s="261" t="s">
        <v>6396</v>
      </c>
      <c r="F8449" s="261" t="s">
        <v>110</v>
      </c>
      <c r="G8449" s="261" t="s">
        <v>140</v>
      </c>
      <c r="H8449" s="261" t="s">
        <v>6399</v>
      </c>
    </row>
    <row r="8450" spans="1:8" x14ac:dyDescent="0.2">
      <c r="A8450" t="s">
        <v>29</v>
      </c>
      <c r="B8450" s="261" t="s">
        <v>9</v>
      </c>
      <c r="C8450">
        <f>_xlfn.XLOOKUP(B8450,'2.1.trackMPD'!$R$7:$R$29,'2.1.trackMPD'!$T$7:$T$29)</f>
        <v>6</v>
      </c>
      <c r="D8450" s="261">
        <v>5000</v>
      </c>
      <c r="E8450" s="261" t="s">
        <v>6396</v>
      </c>
      <c r="F8450" s="261" t="s">
        <v>110</v>
      </c>
      <c r="G8450" s="261" t="s">
        <v>124</v>
      </c>
      <c r="H8450" s="261" t="s">
        <v>6398</v>
      </c>
    </row>
    <row r="8451" spans="1:8" x14ac:dyDescent="0.2">
      <c r="A8451" t="s">
        <v>29</v>
      </c>
      <c r="B8451" s="261" t="s">
        <v>9</v>
      </c>
      <c r="C8451">
        <f>_xlfn.XLOOKUP(B8451,'2.1.trackMPD'!$R$7:$R$29,'2.1.trackMPD'!$T$7:$T$29)</f>
        <v>6</v>
      </c>
      <c r="D8451" s="261">
        <v>5000</v>
      </c>
      <c r="E8451" s="261" t="s">
        <v>6396</v>
      </c>
      <c r="F8451" s="261" t="s">
        <v>110</v>
      </c>
      <c r="G8451" s="261" t="s">
        <v>140</v>
      </c>
      <c r="H8451" s="261" t="s">
        <v>6398</v>
      </c>
    </row>
    <row r="8452" spans="1:8" x14ac:dyDescent="0.2">
      <c r="A8452" t="s">
        <v>29</v>
      </c>
      <c r="B8452" s="261" t="s">
        <v>9</v>
      </c>
      <c r="C8452">
        <f>_xlfn.XLOOKUP(B8452,'2.1.trackMPD'!$R$7:$R$29,'2.1.trackMPD'!$T$7:$T$29)</f>
        <v>6</v>
      </c>
      <c r="D8452" s="261">
        <v>5000</v>
      </c>
      <c r="E8452" s="261" t="s">
        <v>6396</v>
      </c>
      <c r="F8452" s="261" t="s">
        <v>111</v>
      </c>
      <c r="G8452" s="261" t="s">
        <v>124</v>
      </c>
      <c r="H8452" s="261" t="s">
        <v>6398</v>
      </c>
    </row>
    <row r="8453" spans="1:8" x14ac:dyDescent="0.2">
      <c r="A8453" t="s">
        <v>29</v>
      </c>
      <c r="B8453" s="261" t="s">
        <v>9</v>
      </c>
      <c r="C8453">
        <f>_xlfn.XLOOKUP(B8453,'2.1.trackMPD'!$R$7:$R$29,'2.1.trackMPD'!$T$7:$T$29)</f>
        <v>6</v>
      </c>
      <c r="D8453" s="261">
        <v>5000</v>
      </c>
      <c r="E8453" s="261" t="s">
        <v>6396</v>
      </c>
      <c r="F8453" s="261" t="s">
        <v>111</v>
      </c>
      <c r="G8453" s="261" t="s">
        <v>140</v>
      </c>
      <c r="H8453" s="261" t="s">
        <v>6398</v>
      </c>
    </row>
    <row r="8454" spans="1:8" x14ac:dyDescent="0.2">
      <c r="A8454" t="s">
        <v>29</v>
      </c>
      <c r="B8454" s="261" t="s">
        <v>9</v>
      </c>
      <c r="C8454">
        <f>_xlfn.XLOOKUP(B8454,'2.1.trackMPD'!$R$7:$R$29,'2.1.trackMPD'!$T$7:$T$29)</f>
        <v>6</v>
      </c>
      <c r="D8454" s="261">
        <v>5000</v>
      </c>
      <c r="E8454" s="261" t="s">
        <v>6396</v>
      </c>
      <c r="F8454" s="261" t="s">
        <v>110</v>
      </c>
      <c r="G8454" s="261" t="s">
        <v>124</v>
      </c>
      <c r="H8454" s="261" t="s">
        <v>6399</v>
      </c>
    </row>
    <row r="8455" spans="1:8" x14ac:dyDescent="0.2">
      <c r="A8455" t="s">
        <v>29</v>
      </c>
      <c r="B8455" s="261" t="s">
        <v>9</v>
      </c>
      <c r="C8455">
        <f>_xlfn.XLOOKUP(B8455,'2.1.trackMPD'!$R$7:$R$29,'2.1.trackMPD'!$T$7:$T$29)</f>
        <v>6</v>
      </c>
      <c r="D8455" s="261">
        <v>5000</v>
      </c>
      <c r="E8455" s="261" t="s">
        <v>6396</v>
      </c>
      <c r="F8455" s="261" t="s">
        <v>110</v>
      </c>
      <c r="G8455" s="261" t="s">
        <v>140</v>
      </c>
      <c r="H8455" s="261" t="s">
        <v>6399</v>
      </c>
    </row>
    <row r="8456" spans="1:8" x14ac:dyDescent="0.2">
      <c r="A8456" t="s">
        <v>29</v>
      </c>
      <c r="B8456" s="261" t="s">
        <v>9</v>
      </c>
      <c r="C8456">
        <f>_xlfn.XLOOKUP(B8456,'2.1.trackMPD'!$R$7:$R$29,'2.1.trackMPD'!$T$7:$T$29)</f>
        <v>6</v>
      </c>
      <c r="D8456" s="261">
        <v>1</v>
      </c>
      <c r="E8456" s="261" t="s">
        <v>6400</v>
      </c>
      <c r="F8456" s="261" t="s">
        <v>110</v>
      </c>
      <c r="G8456" s="261" t="s">
        <v>124</v>
      </c>
      <c r="H8456" s="261" t="s">
        <v>6398</v>
      </c>
    </row>
    <row r="8457" spans="1:8" x14ac:dyDescent="0.2">
      <c r="A8457" t="s">
        <v>29</v>
      </c>
      <c r="B8457" s="261" t="s">
        <v>9</v>
      </c>
      <c r="C8457">
        <f>_xlfn.XLOOKUP(B8457,'2.1.trackMPD'!$R$7:$R$29,'2.1.trackMPD'!$T$7:$T$29)</f>
        <v>6</v>
      </c>
      <c r="D8457" s="261">
        <v>1</v>
      </c>
      <c r="E8457" s="261" t="s">
        <v>6400</v>
      </c>
      <c r="F8457" s="261" t="s">
        <v>110</v>
      </c>
      <c r="G8457" s="261" t="s">
        <v>140</v>
      </c>
      <c r="H8457" s="261" t="s">
        <v>6398</v>
      </c>
    </row>
    <row r="8458" spans="1:8" x14ac:dyDescent="0.2">
      <c r="A8458" t="s">
        <v>29</v>
      </c>
      <c r="B8458" s="261" t="s">
        <v>9</v>
      </c>
      <c r="C8458">
        <f>_xlfn.XLOOKUP(B8458,'2.1.trackMPD'!$R$7:$R$29,'2.1.trackMPD'!$T$7:$T$29)</f>
        <v>6</v>
      </c>
      <c r="D8458" s="261">
        <v>1</v>
      </c>
      <c r="E8458" s="261" t="s">
        <v>6400</v>
      </c>
      <c r="F8458" s="261" t="s">
        <v>111</v>
      </c>
      <c r="G8458" s="261" t="s">
        <v>124</v>
      </c>
      <c r="H8458" s="261" t="s">
        <v>6398</v>
      </c>
    </row>
    <row r="8459" spans="1:8" x14ac:dyDescent="0.2">
      <c r="A8459" t="s">
        <v>29</v>
      </c>
      <c r="B8459" s="261" t="s">
        <v>9</v>
      </c>
      <c r="C8459">
        <f>_xlfn.XLOOKUP(B8459,'2.1.trackMPD'!$R$7:$R$29,'2.1.trackMPD'!$T$7:$T$29)</f>
        <v>6</v>
      </c>
      <c r="D8459" s="261">
        <v>1</v>
      </c>
      <c r="E8459" s="261" t="s">
        <v>6400</v>
      </c>
      <c r="F8459" s="261" t="s">
        <v>111</v>
      </c>
      <c r="G8459" s="261" t="s">
        <v>140</v>
      </c>
      <c r="H8459" s="261" t="s">
        <v>6398</v>
      </c>
    </row>
    <row r="8460" spans="1:8" x14ac:dyDescent="0.2">
      <c r="A8460" t="s">
        <v>29</v>
      </c>
      <c r="B8460" s="261" t="s">
        <v>9</v>
      </c>
      <c r="C8460">
        <f>_xlfn.XLOOKUP(B8460,'2.1.trackMPD'!$R$7:$R$29,'2.1.trackMPD'!$T$7:$T$29)</f>
        <v>6</v>
      </c>
      <c r="D8460" s="261">
        <v>1</v>
      </c>
      <c r="E8460" s="261" t="s">
        <v>6400</v>
      </c>
      <c r="F8460" s="261" t="s">
        <v>110</v>
      </c>
      <c r="G8460" s="261" t="s">
        <v>124</v>
      </c>
      <c r="H8460" s="261" t="s">
        <v>6399</v>
      </c>
    </row>
    <row r="8461" spans="1:8" x14ac:dyDescent="0.2">
      <c r="A8461" t="s">
        <v>29</v>
      </c>
      <c r="B8461" s="261" t="s">
        <v>9</v>
      </c>
      <c r="C8461">
        <f>_xlfn.XLOOKUP(B8461,'2.1.trackMPD'!$R$7:$R$29,'2.1.trackMPD'!$T$7:$T$29)</f>
        <v>6</v>
      </c>
      <c r="D8461" s="261">
        <v>1</v>
      </c>
      <c r="E8461" s="261" t="s">
        <v>6400</v>
      </c>
      <c r="F8461" s="261" t="s">
        <v>110</v>
      </c>
      <c r="G8461" s="261" t="s">
        <v>140</v>
      </c>
      <c r="H8461" s="261" t="s">
        <v>6399</v>
      </c>
    </row>
    <row r="8462" spans="1:8" x14ac:dyDescent="0.2">
      <c r="A8462" t="s">
        <v>29</v>
      </c>
      <c r="B8462" s="261" t="s">
        <v>9</v>
      </c>
      <c r="C8462">
        <f>_xlfn.XLOOKUP(B8462,'2.1.trackMPD'!$R$7:$R$29,'2.1.trackMPD'!$T$7:$T$29)</f>
        <v>6</v>
      </c>
      <c r="D8462" s="261">
        <v>10</v>
      </c>
      <c r="E8462" s="261" t="s">
        <v>6400</v>
      </c>
      <c r="F8462" s="261" t="s">
        <v>110</v>
      </c>
      <c r="G8462" s="261" t="s">
        <v>124</v>
      </c>
      <c r="H8462" s="261" t="s">
        <v>6398</v>
      </c>
    </row>
    <row r="8463" spans="1:8" x14ac:dyDescent="0.2">
      <c r="A8463" t="s">
        <v>29</v>
      </c>
      <c r="B8463" s="261" t="s">
        <v>9</v>
      </c>
      <c r="C8463">
        <f>_xlfn.XLOOKUP(B8463,'2.1.trackMPD'!$R$7:$R$29,'2.1.trackMPD'!$T$7:$T$29)</f>
        <v>6</v>
      </c>
      <c r="D8463" s="261">
        <v>10</v>
      </c>
      <c r="E8463" s="261" t="s">
        <v>6400</v>
      </c>
      <c r="F8463" s="261" t="s">
        <v>110</v>
      </c>
      <c r="G8463" s="261" t="s">
        <v>140</v>
      </c>
      <c r="H8463" s="261" t="s">
        <v>6398</v>
      </c>
    </row>
    <row r="8464" spans="1:8" x14ac:dyDescent="0.2">
      <c r="A8464" t="s">
        <v>29</v>
      </c>
      <c r="B8464" s="261" t="s">
        <v>9</v>
      </c>
      <c r="C8464">
        <f>_xlfn.XLOOKUP(B8464,'2.1.trackMPD'!$R$7:$R$29,'2.1.trackMPD'!$T$7:$T$29)</f>
        <v>6</v>
      </c>
      <c r="D8464" s="261">
        <v>10</v>
      </c>
      <c r="E8464" s="261" t="s">
        <v>6400</v>
      </c>
      <c r="F8464" s="261" t="s">
        <v>111</v>
      </c>
      <c r="G8464" s="261" t="s">
        <v>124</v>
      </c>
      <c r="H8464" s="261" t="s">
        <v>6398</v>
      </c>
    </row>
    <row r="8465" spans="1:8" x14ac:dyDescent="0.2">
      <c r="A8465" t="s">
        <v>29</v>
      </c>
      <c r="B8465" s="261" t="s">
        <v>9</v>
      </c>
      <c r="C8465">
        <f>_xlfn.XLOOKUP(B8465,'2.1.trackMPD'!$R$7:$R$29,'2.1.trackMPD'!$T$7:$T$29)</f>
        <v>6</v>
      </c>
      <c r="D8465" s="261">
        <v>10</v>
      </c>
      <c r="E8465" s="261" t="s">
        <v>6400</v>
      </c>
      <c r="F8465" s="261" t="s">
        <v>111</v>
      </c>
      <c r="G8465" s="261" t="s">
        <v>140</v>
      </c>
      <c r="H8465" s="261" t="s">
        <v>6398</v>
      </c>
    </row>
    <row r="8466" spans="1:8" x14ac:dyDescent="0.2">
      <c r="A8466" t="s">
        <v>29</v>
      </c>
      <c r="B8466" s="261" t="s">
        <v>9</v>
      </c>
      <c r="C8466">
        <f>_xlfn.XLOOKUP(B8466,'2.1.trackMPD'!$R$7:$R$29,'2.1.trackMPD'!$T$7:$T$29)</f>
        <v>6</v>
      </c>
      <c r="D8466" s="261">
        <v>10</v>
      </c>
      <c r="E8466" s="261" t="s">
        <v>6400</v>
      </c>
      <c r="F8466" s="261" t="s">
        <v>110</v>
      </c>
      <c r="G8466" s="261" t="s">
        <v>124</v>
      </c>
      <c r="H8466" s="261" t="s">
        <v>6399</v>
      </c>
    </row>
    <row r="8467" spans="1:8" x14ac:dyDescent="0.2">
      <c r="A8467" t="s">
        <v>29</v>
      </c>
      <c r="B8467" s="261" t="s">
        <v>9</v>
      </c>
      <c r="C8467">
        <f>_xlfn.XLOOKUP(B8467,'2.1.trackMPD'!$R$7:$R$29,'2.1.trackMPD'!$T$7:$T$29)</f>
        <v>6</v>
      </c>
      <c r="D8467" s="261">
        <v>10</v>
      </c>
      <c r="E8467" s="261" t="s">
        <v>6400</v>
      </c>
      <c r="F8467" s="261" t="s">
        <v>110</v>
      </c>
      <c r="G8467" s="261" t="s">
        <v>140</v>
      </c>
      <c r="H8467" s="261" t="s">
        <v>6399</v>
      </c>
    </row>
    <row r="8468" spans="1:8" x14ac:dyDescent="0.2">
      <c r="A8468" t="s">
        <v>29</v>
      </c>
      <c r="B8468" s="261" t="s">
        <v>9</v>
      </c>
      <c r="C8468">
        <f>_xlfn.XLOOKUP(B8468,'2.1.trackMPD'!$R$7:$R$29,'2.1.trackMPD'!$T$7:$T$29)</f>
        <v>6</v>
      </c>
      <c r="D8468" s="261">
        <v>100</v>
      </c>
      <c r="E8468" s="261" t="s">
        <v>6400</v>
      </c>
      <c r="F8468" s="261" t="s">
        <v>110</v>
      </c>
      <c r="G8468" s="261" t="s">
        <v>124</v>
      </c>
      <c r="H8468" s="261" t="s">
        <v>6398</v>
      </c>
    </row>
    <row r="8469" spans="1:8" x14ac:dyDescent="0.2">
      <c r="A8469" t="s">
        <v>29</v>
      </c>
      <c r="B8469" s="261" t="s">
        <v>9</v>
      </c>
      <c r="C8469">
        <f>_xlfn.XLOOKUP(B8469,'2.1.trackMPD'!$R$7:$R$29,'2.1.trackMPD'!$T$7:$T$29)</f>
        <v>6</v>
      </c>
      <c r="D8469" s="261">
        <v>100</v>
      </c>
      <c r="E8469" s="261" t="s">
        <v>6400</v>
      </c>
      <c r="F8469" s="261" t="s">
        <v>110</v>
      </c>
      <c r="G8469" s="261" t="s">
        <v>140</v>
      </c>
      <c r="H8469" s="261" t="s">
        <v>6398</v>
      </c>
    </row>
    <row r="8470" spans="1:8" x14ac:dyDescent="0.2">
      <c r="A8470" t="s">
        <v>29</v>
      </c>
      <c r="B8470" s="261" t="s">
        <v>9</v>
      </c>
      <c r="C8470">
        <f>_xlfn.XLOOKUP(B8470,'2.1.trackMPD'!$R$7:$R$29,'2.1.trackMPD'!$T$7:$T$29)</f>
        <v>6</v>
      </c>
      <c r="D8470" s="261">
        <v>100</v>
      </c>
      <c r="E8470" s="261" t="s">
        <v>6400</v>
      </c>
      <c r="F8470" s="261" t="s">
        <v>111</v>
      </c>
      <c r="G8470" s="261" t="s">
        <v>124</v>
      </c>
      <c r="H8470" s="261" t="s">
        <v>6398</v>
      </c>
    </row>
    <row r="8471" spans="1:8" x14ac:dyDescent="0.2">
      <c r="A8471" t="s">
        <v>29</v>
      </c>
      <c r="B8471" s="261" t="s">
        <v>9</v>
      </c>
      <c r="C8471">
        <f>_xlfn.XLOOKUP(B8471,'2.1.trackMPD'!$R$7:$R$29,'2.1.trackMPD'!$T$7:$T$29)</f>
        <v>6</v>
      </c>
      <c r="D8471" s="261">
        <v>100</v>
      </c>
      <c r="E8471" s="261" t="s">
        <v>6400</v>
      </c>
      <c r="F8471" s="261" t="s">
        <v>111</v>
      </c>
      <c r="G8471" s="261" t="s">
        <v>140</v>
      </c>
      <c r="H8471" s="261" t="s">
        <v>6398</v>
      </c>
    </row>
    <row r="8472" spans="1:8" x14ac:dyDescent="0.2">
      <c r="A8472" t="s">
        <v>29</v>
      </c>
      <c r="B8472" s="261" t="s">
        <v>9</v>
      </c>
      <c r="C8472">
        <f>_xlfn.XLOOKUP(B8472,'2.1.trackMPD'!$R$7:$R$29,'2.1.trackMPD'!$T$7:$T$29)</f>
        <v>6</v>
      </c>
      <c r="D8472" s="261">
        <v>100</v>
      </c>
      <c r="E8472" s="261" t="s">
        <v>6400</v>
      </c>
      <c r="F8472" s="261" t="s">
        <v>110</v>
      </c>
      <c r="G8472" s="261" t="s">
        <v>124</v>
      </c>
      <c r="H8472" s="261" t="s">
        <v>6399</v>
      </c>
    </row>
    <row r="8473" spans="1:8" x14ac:dyDescent="0.2">
      <c r="A8473" t="s">
        <v>29</v>
      </c>
      <c r="B8473" s="261" t="s">
        <v>9</v>
      </c>
      <c r="C8473">
        <f>_xlfn.XLOOKUP(B8473,'2.1.trackMPD'!$R$7:$R$29,'2.1.trackMPD'!$T$7:$T$29)</f>
        <v>6</v>
      </c>
      <c r="D8473" s="261">
        <v>100</v>
      </c>
      <c r="E8473" s="261" t="s">
        <v>6400</v>
      </c>
      <c r="F8473" s="261" t="s">
        <v>110</v>
      </c>
      <c r="G8473" s="261" t="s">
        <v>140</v>
      </c>
      <c r="H8473" s="261" t="s">
        <v>6399</v>
      </c>
    </row>
    <row r="8474" spans="1:8" x14ac:dyDescent="0.2">
      <c r="A8474" t="s">
        <v>29</v>
      </c>
      <c r="B8474" s="261" t="s">
        <v>9</v>
      </c>
      <c r="C8474">
        <f>_xlfn.XLOOKUP(B8474,'2.1.trackMPD'!$R$7:$R$29,'2.1.trackMPD'!$T$7:$T$29)</f>
        <v>6</v>
      </c>
      <c r="D8474" s="261">
        <v>1000</v>
      </c>
      <c r="E8474" s="261" t="s">
        <v>6400</v>
      </c>
      <c r="F8474" s="261" t="s">
        <v>110</v>
      </c>
      <c r="G8474" s="261" t="s">
        <v>124</v>
      </c>
      <c r="H8474" s="261" t="s">
        <v>6398</v>
      </c>
    </row>
    <row r="8475" spans="1:8" x14ac:dyDescent="0.2">
      <c r="A8475" t="s">
        <v>29</v>
      </c>
      <c r="B8475" s="261" t="s">
        <v>9</v>
      </c>
      <c r="C8475">
        <f>_xlfn.XLOOKUP(B8475,'2.1.trackMPD'!$R$7:$R$29,'2.1.trackMPD'!$T$7:$T$29)</f>
        <v>6</v>
      </c>
      <c r="D8475" s="261">
        <v>1000</v>
      </c>
      <c r="E8475" s="261" t="s">
        <v>6400</v>
      </c>
      <c r="F8475" s="261" t="s">
        <v>110</v>
      </c>
      <c r="G8475" s="261" t="s">
        <v>140</v>
      </c>
      <c r="H8475" s="261" t="s">
        <v>6398</v>
      </c>
    </row>
    <row r="8476" spans="1:8" x14ac:dyDescent="0.2">
      <c r="A8476" t="s">
        <v>29</v>
      </c>
      <c r="B8476" s="261" t="s">
        <v>9</v>
      </c>
      <c r="C8476">
        <f>_xlfn.XLOOKUP(B8476,'2.1.trackMPD'!$R$7:$R$29,'2.1.trackMPD'!$T$7:$T$29)</f>
        <v>6</v>
      </c>
      <c r="D8476" s="261">
        <v>1000</v>
      </c>
      <c r="E8476" s="261" t="s">
        <v>6400</v>
      </c>
      <c r="F8476" s="261" t="s">
        <v>111</v>
      </c>
      <c r="G8476" s="261" t="s">
        <v>124</v>
      </c>
      <c r="H8476" s="261" t="s">
        <v>6398</v>
      </c>
    </row>
    <row r="8477" spans="1:8" x14ac:dyDescent="0.2">
      <c r="A8477" t="s">
        <v>29</v>
      </c>
      <c r="B8477" s="261" t="s">
        <v>9</v>
      </c>
      <c r="C8477">
        <f>_xlfn.XLOOKUP(B8477,'2.1.trackMPD'!$R$7:$R$29,'2.1.trackMPD'!$T$7:$T$29)</f>
        <v>6</v>
      </c>
      <c r="D8477" s="261">
        <v>1000</v>
      </c>
      <c r="E8477" s="261" t="s">
        <v>6400</v>
      </c>
      <c r="F8477" s="261" t="s">
        <v>111</v>
      </c>
      <c r="G8477" s="261" t="s">
        <v>140</v>
      </c>
      <c r="H8477" s="261" t="s">
        <v>6398</v>
      </c>
    </row>
    <row r="8478" spans="1:8" x14ac:dyDescent="0.2">
      <c r="A8478" t="s">
        <v>29</v>
      </c>
      <c r="B8478" s="261" t="s">
        <v>9</v>
      </c>
      <c r="C8478">
        <f>_xlfn.XLOOKUP(B8478,'2.1.trackMPD'!$R$7:$R$29,'2.1.trackMPD'!$T$7:$T$29)</f>
        <v>6</v>
      </c>
      <c r="D8478" s="261">
        <v>1000</v>
      </c>
      <c r="E8478" s="261" t="s">
        <v>6400</v>
      </c>
      <c r="F8478" s="261" t="s">
        <v>110</v>
      </c>
      <c r="G8478" s="261" t="s">
        <v>124</v>
      </c>
      <c r="H8478" s="261" t="s">
        <v>6399</v>
      </c>
    </row>
    <row r="8479" spans="1:8" x14ac:dyDescent="0.2">
      <c r="A8479" t="s">
        <v>29</v>
      </c>
      <c r="B8479" s="261" t="s">
        <v>9</v>
      </c>
      <c r="C8479">
        <f>_xlfn.XLOOKUP(B8479,'2.1.trackMPD'!$R$7:$R$29,'2.1.trackMPD'!$T$7:$T$29)</f>
        <v>6</v>
      </c>
      <c r="D8479" s="261">
        <v>1000</v>
      </c>
      <c r="E8479" s="261" t="s">
        <v>6400</v>
      </c>
      <c r="F8479" s="261" t="s">
        <v>110</v>
      </c>
      <c r="G8479" s="261" t="s">
        <v>140</v>
      </c>
      <c r="H8479" s="261" t="s">
        <v>6399</v>
      </c>
    </row>
    <row r="8480" spans="1:8" x14ac:dyDescent="0.2">
      <c r="A8480" t="s">
        <v>29</v>
      </c>
      <c r="B8480" s="261" t="s">
        <v>9</v>
      </c>
      <c r="C8480">
        <f>_xlfn.XLOOKUP(B8480,'2.1.trackMPD'!$R$7:$R$29,'2.1.trackMPD'!$T$7:$T$29)</f>
        <v>6</v>
      </c>
      <c r="D8480" s="261">
        <v>5000</v>
      </c>
      <c r="E8480" s="261" t="s">
        <v>6400</v>
      </c>
      <c r="F8480" s="261" t="s">
        <v>110</v>
      </c>
      <c r="G8480" s="261" t="s">
        <v>124</v>
      </c>
      <c r="H8480" s="261" t="s">
        <v>6398</v>
      </c>
    </row>
    <row r="8481" spans="1:8" x14ac:dyDescent="0.2">
      <c r="A8481" t="s">
        <v>29</v>
      </c>
      <c r="B8481" s="261" t="s">
        <v>9</v>
      </c>
      <c r="C8481">
        <f>_xlfn.XLOOKUP(B8481,'2.1.trackMPD'!$R$7:$R$29,'2.1.trackMPD'!$T$7:$T$29)</f>
        <v>6</v>
      </c>
      <c r="D8481" s="261">
        <v>5000</v>
      </c>
      <c r="E8481" s="261" t="s">
        <v>6400</v>
      </c>
      <c r="F8481" s="261" t="s">
        <v>110</v>
      </c>
      <c r="G8481" s="261" t="s">
        <v>140</v>
      </c>
      <c r="H8481" s="261" t="s">
        <v>6398</v>
      </c>
    </row>
    <row r="8482" spans="1:8" x14ac:dyDescent="0.2">
      <c r="A8482" t="s">
        <v>29</v>
      </c>
      <c r="B8482" s="261" t="s">
        <v>9</v>
      </c>
      <c r="C8482">
        <f>_xlfn.XLOOKUP(B8482,'2.1.trackMPD'!$R$7:$R$29,'2.1.trackMPD'!$T$7:$T$29)</f>
        <v>6</v>
      </c>
      <c r="D8482" s="261">
        <v>5000</v>
      </c>
      <c r="E8482" s="261" t="s">
        <v>6400</v>
      </c>
      <c r="F8482" s="261" t="s">
        <v>111</v>
      </c>
      <c r="G8482" s="261" t="s">
        <v>124</v>
      </c>
      <c r="H8482" s="261" t="s">
        <v>6398</v>
      </c>
    </row>
    <row r="8483" spans="1:8" x14ac:dyDescent="0.2">
      <c r="A8483" t="s">
        <v>29</v>
      </c>
      <c r="B8483" s="261" t="s">
        <v>9</v>
      </c>
      <c r="C8483">
        <f>_xlfn.XLOOKUP(B8483,'2.1.trackMPD'!$R$7:$R$29,'2.1.trackMPD'!$T$7:$T$29)</f>
        <v>6</v>
      </c>
      <c r="D8483" s="261">
        <v>5000</v>
      </c>
      <c r="E8483" s="261" t="s">
        <v>6400</v>
      </c>
      <c r="F8483" s="261" t="s">
        <v>111</v>
      </c>
      <c r="G8483" s="261" t="s">
        <v>140</v>
      </c>
      <c r="H8483" s="261" t="s">
        <v>6398</v>
      </c>
    </row>
    <row r="8484" spans="1:8" x14ac:dyDescent="0.2">
      <c r="A8484" t="s">
        <v>29</v>
      </c>
      <c r="B8484" s="261" t="s">
        <v>9</v>
      </c>
      <c r="C8484">
        <f>_xlfn.XLOOKUP(B8484,'2.1.trackMPD'!$R$7:$R$29,'2.1.trackMPD'!$T$7:$T$29)</f>
        <v>6</v>
      </c>
      <c r="D8484" s="261">
        <v>5000</v>
      </c>
      <c r="E8484" s="261" t="s">
        <v>6400</v>
      </c>
      <c r="F8484" s="261" t="s">
        <v>110</v>
      </c>
      <c r="G8484" s="261" t="s">
        <v>124</v>
      </c>
      <c r="H8484" s="261" t="s">
        <v>6399</v>
      </c>
    </row>
    <row r="8485" spans="1:8" x14ac:dyDescent="0.2">
      <c r="A8485" t="s">
        <v>29</v>
      </c>
      <c r="B8485" s="261" t="s">
        <v>9</v>
      </c>
      <c r="C8485">
        <f>_xlfn.XLOOKUP(B8485,'2.1.trackMPD'!$R$7:$R$29,'2.1.trackMPD'!$T$7:$T$29)</f>
        <v>6</v>
      </c>
      <c r="D8485" s="261">
        <v>5000</v>
      </c>
      <c r="E8485" s="261" t="s">
        <v>6400</v>
      </c>
      <c r="F8485" s="261" t="s">
        <v>110</v>
      </c>
      <c r="G8485" s="261" t="s">
        <v>140</v>
      </c>
      <c r="H8485" s="261" t="s">
        <v>6399</v>
      </c>
    </row>
    <row r="8486" spans="1:8" x14ac:dyDescent="0.2">
      <c r="A8486" t="s">
        <v>29</v>
      </c>
      <c r="B8486" s="261" t="s">
        <v>9</v>
      </c>
      <c r="C8486">
        <f>_xlfn.XLOOKUP(B8486,'2.1.trackMPD'!$R$7:$R$29,'2.1.trackMPD'!$T$7:$T$29)</f>
        <v>6</v>
      </c>
      <c r="D8486" s="261">
        <v>1</v>
      </c>
      <c r="E8486" s="261" t="s">
        <v>6401</v>
      </c>
      <c r="F8486" s="261" t="s">
        <v>110</v>
      </c>
      <c r="G8486" s="261" t="s">
        <v>124</v>
      </c>
      <c r="H8486" s="261" t="s">
        <v>6398</v>
      </c>
    </row>
    <row r="8487" spans="1:8" x14ac:dyDescent="0.2">
      <c r="A8487" t="s">
        <v>29</v>
      </c>
      <c r="B8487" s="261" t="s">
        <v>9</v>
      </c>
      <c r="C8487">
        <f>_xlfn.XLOOKUP(B8487,'2.1.trackMPD'!$R$7:$R$29,'2.1.trackMPD'!$T$7:$T$29)</f>
        <v>6</v>
      </c>
      <c r="D8487" s="261">
        <v>1</v>
      </c>
      <c r="E8487" s="261" t="s">
        <v>6401</v>
      </c>
      <c r="F8487" s="261" t="s">
        <v>110</v>
      </c>
      <c r="G8487" s="261" t="s">
        <v>140</v>
      </c>
      <c r="H8487" s="261" t="s">
        <v>6398</v>
      </c>
    </row>
    <row r="8488" spans="1:8" x14ac:dyDescent="0.2">
      <c r="A8488" t="s">
        <v>29</v>
      </c>
      <c r="B8488" s="261" t="s">
        <v>9</v>
      </c>
      <c r="C8488">
        <f>_xlfn.XLOOKUP(B8488,'2.1.trackMPD'!$R$7:$R$29,'2.1.trackMPD'!$T$7:$T$29)</f>
        <v>6</v>
      </c>
      <c r="D8488" s="261">
        <v>1</v>
      </c>
      <c r="E8488" s="261" t="s">
        <v>6401</v>
      </c>
      <c r="F8488" s="261" t="s">
        <v>111</v>
      </c>
      <c r="G8488" s="261" t="s">
        <v>124</v>
      </c>
      <c r="H8488" s="261" t="s">
        <v>6398</v>
      </c>
    </row>
    <row r="8489" spans="1:8" x14ac:dyDescent="0.2">
      <c r="A8489" t="s">
        <v>29</v>
      </c>
      <c r="B8489" s="261" t="s">
        <v>9</v>
      </c>
      <c r="C8489">
        <f>_xlfn.XLOOKUP(B8489,'2.1.trackMPD'!$R$7:$R$29,'2.1.trackMPD'!$T$7:$T$29)</f>
        <v>6</v>
      </c>
      <c r="D8489" s="261">
        <v>1</v>
      </c>
      <c r="E8489" s="261" t="s">
        <v>6401</v>
      </c>
      <c r="F8489" s="261" t="s">
        <v>111</v>
      </c>
      <c r="G8489" s="261" t="s">
        <v>140</v>
      </c>
      <c r="H8489" s="261" t="s">
        <v>6398</v>
      </c>
    </row>
    <row r="8490" spans="1:8" x14ac:dyDescent="0.2">
      <c r="A8490" t="s">
        <v>29</v>
      </c>
      <c r="B8490" s="261" t="s">
        <v>9</v>
      </c>
      <c r="C8490">
        <f>_xlfn.XLOOKUP(B8490,'2.1.trackMPD'!$R$7:$R$29,'2.1.trackMPD'!$T$7:$T$29)</f>
        <v>6</v>
      </c>
      <c r="D8490" s="261">
        <v>1</v>
      </c>
      <c r="E8490" s="261" t="s">
        <v>6401</v>
      </c>
      <c r="F8490" s="261" t="s">
        <v>110</v>
      </c>
      <c r="G8490" s="261" t="s">
        <v>124</v>
      </c>
      <c r="H8490" s="261" t="s">
        <v>6399</v>
      </c>
    </row>
    <row r="8491" spans="1:8" x14ac:dyDescent="0.2">
      <c r="A8491" t="s">
        <v>29</v>
      </c>
      <c r="B8491" s="261" t="s">
        <v>9</v>
      </c>
      <c r="C8491">
        <f>_xlfn.XLOOKUP(B8491,'2.1.trackMPD'!$R$7:$R$29,'2.1.trackMPD'!$T$7:$T$29)</f>
        <v>6</v>
      </c>
      <c r="D8491" s="261">
        <v>1</v>
      </c>
      <c r="E8491" s="261" t="s">
        <v>6401</v>
      </c>
      <c r="F8491" s="261" t="s">
        <v>110</v>
      </c>
      <c r="G8491" s="261" t="s">
        <v>140</v>
      </c>
      <c r="H8491" s="261" t="s">
        <v>6399</v>
      </c>
    </row>
    <row r="8492" spans="1:8" x14ac:dyDescent="0.2">
      <c r="A8492" t="s">
        <v>29</v>
      </c>
      <c r="B8492" s="261" t="s">
        <v>9</v>
      </c>
      <c r="C8492">
        <f>_xlfn.XLOOKUP(B8492,'2.1.trackMPD'!$R$7:$R$29,'2.1.trackMPD'!$T$7:$T$29)</f>
        <v>6</v>
      </c>
      <c r="D8492" s="261">
        <v>10</v>
      </c>
      <c r="E8492" s="261" t="s">
        <v>6401</v>
      </c>
      <c r="F8492" s="261" t="s">
        <v>110</v>
      </c>
      <c r="G8492" s="261" t="s">
        <v>124</v>
      </c>
      <c r="H8492" s="261" t="s">
        <v>6398</v>
      </c>
    </row>
    <row r="8493" spans="1:8" x14ac:dyDescent="0.2">
      <c r="A8493" t="s">
        <v>29</v>
      </c>
      <c r="B8493" s="261" t="s">
        <v>9</v>
      </c>
      <c r="C8493">
        <f>_xlfn.XLOOKUP(B8493,'2.1.trackMPD'!$R$7:$R$29,'2.1.trackMPD'!$T$7:$T$29)</f>
        <v>6</v>
      </c>
      <c r="D8493" s="261">
        <v>10</v>
      </c>
      <c r="E8493" s="261" t="s">
        <v>6401</v>
      </c>
      <c r="F8493" s="261" t="s">
        <v>110</v>
      </c>
      <c r="G8493" s="261" t="s">
        <v>140</v>
      </c>
      <c r="H8493" s="261" t="s">
        <v>6398</v>
      </c>
    </row>
    <row r="8494" spans="1:8" x14ac:dyDescent="0.2">
      <c r="A8494" t="s">
        <v>29</v>
      </c>
      <c r="B8494" s="261" t="s">
        <v>9</v>
      </c>
      <c r="C8494">
        <f>_xlfn.XLOOKUP(B8494,'2.1.trackMPD'!$R$7:$R$29,'2.1.trackMPD'!$T$7:$T$29)</f>
        <v>6</v>
      </c>
      <c r="D8494" s="261">
        <v>10</v>
      </c>
      <c r="E8494" s="261" t="s">
        <v>6401</v>
      </c>
      <c r="F8494" s="261" t="s">
        <v>111</v>
      </c>
      <c r="G8494" s="261" t="s">
        <v>124</v>
      </c>
      <c r="H8494" s="261" t="s">
        <v>6398</v>
      </c>
    </row>
    <row r="8495" spans="1:8" x14ac:dyDescent="0.2">
      <c r="A8495" t="s">
        <v>29</v>
      </c>
      <c r="B8495" s="261" t="s">
        <v>9</v>
      </c>
      <c r="C8495">
        <f>_xlfn.XLOOKUP(B8495,'2.1.trackMPD'!$R$7:$R$29,'2.1.trackMPD'!$T$7:$T$29)</f>
        <v>6</v>
      </c>
      <c r="D8495" s="261">
        <v>10</v>
      </c>
      <c r="E8495" s="261" t="s">
        <v>6401</v>
      </c>
      <c r="F8495" s="261" t="s">
        <v>111</v>
      </c>
      <c r="G8495" s="261" t="s">
        <v>140</v>
      </c>
      <c r="H8495" s="261" t="s">
        <v>6398</v>
      </c>
    </row>
    <row r="8496" spans="1:8" x14ac:dyDescent="0.2">
      <c r="A8496" t="s">
        <v>29</v>
      </c>
      <c r="B8496" s="261" t="s">
        <v>9</v>
      </c>
      <c r="C8496">
        <f>_xlfn.XLOOKUP(B8496,'2.1.trackMPD'!$R$7:$R$29,'2.1.trackMPD'!$T$7:$T$29)</f>
        <v>6</v>
      </c>
      <c r="D8496" s="261">
        <v>10</v>
      </c>
      <c r="E8496" s="261" t="s">
        <v>6401</v>
      </c>
      <c r="F8496" s="261" t="s">
        <v>110</v>
      </c>
      <c r="G8496" s="261" t="s">
        <v>124</v>
      </c>
      <c r="H8496" s="261" t="s">
        <v>6399</v>
      </c>
    </row>
    <row r="8497" spans="1:8" x14ac:dyDescent="0.2">
      <c r="A8497" t="s">
        <v>29</v>
      </c>
      <c r="B8497" s="261" t="s">
        <v>9</v>
      </c>
      <c r="C8497">
        <f>_xlfn.XLOOKUP(B8497,'2.1.trackMPD'!$R$7:$R$29,'2.1.trackMPD'!$T$7:$T$29)</f>
        <v>6</v>
      </c>
      <c r="D8497" s="261">
        <v>10</v>
      </c>
      <c r="E8497" s="261" t="s">
        <v>6401</v>
      </c>
      <c r="F8497" s="261" t="s">
        <v>110</v>
      </c>
      <c r="G8497" s="261" t="s">
        <v>140</v>
      </c>
      <c r="H8497" s="261" t="s">
        <v>6399</v>
      </c>
    </row>
    <row r="8498" spans="1:8" x14ac:dyDescent="0.2">
      <c r="A8498" t="s">
        <v>29</v>
      </c>
      <c r="B8498" s="261" t="s">
        <v>9</v>
      </c>
      <c r="C8498">
        <f>_xlfn.XLOOKUP(B8498,'2.1.trackMPD'!$R$7:$R$29,'2.1.trackMPD'!$T$7:$T$29)</f>
        <v>6</v>
      </c>
      <c r="D8498" s="261">
        <v>100</v>
      </c>
      <c r="E8498" s="261" t="s">
        <v>6401</v>
      </c>
      <c r="F8498" s="261" t="s">
        <v>110</v>
      </c>
      <c r="G8498" s="261" t="s">
        <v>124</v>
      </c>
      <c r="H8498" s="261" t="s">
        <v>6398</v>
      </c>
    </row>
    <row r="8499" spans="1:8" x14ac:dyDescent="0.2">
      <c r="A8499" t="s">
        <v>29</v>
      </c>
      <c r="B8499" s="261" t="s">
        <v>9</v>
      </c>
      <c r="C8499">
        <f>_xlfn.XLOOKUP(B8499,'2.1.trackMPD'!$R$7:$R$29,'2.1.trackMPD'!$T$7:$T$29)</f>
        <v>6</v>
      </c>
      <c r="D8499" s="261">
        <v>100</v>
      </c>
      <c r="E8499" s="261" t="s">
        <v>6401</v>
      </c>
      <c r="F8499" s="261" t="s">
        <v>110</v>
      </c>
      <c r="G8499" s="261" t="s">
        <v>140</v>
      </c>
      <c r="H8499" s="261" t="s">
        <v>6398</v>
      </c>
    </row>
    <row r="8500" spans="1:8" x14ac:dyDescent="0.2">
      <c r="A8500" t="s">
        <v>29</v>
      </c>
      <c r="B8500" s="261" t="s">
        <v>9</v>
      </c>
      <c r="C8500">
        <f>_xlfn.XLOOKUP(B8500,'2.1.trackMPD'!$R$7:$R$29,'2.1.trackMPD'!$T$7:$T$29)</f>
        <v>6</v>
      </c>
      <c r="D8500" s="261">
        <v>100</v>
      </c>
      <c r="E8500" s="261" t="s">
        <v>6401</v>
      </c>
      <c r="F8500" s="261" t="s">
        <v>111</v>
      </c>
      <c r="G8500" s="261" t="s">
        <v>124</v>
      </c>
      <c r="H8500" s="261" t="s">
        <v>6398</v>
      </c>
    </row>
    <row r="8501" spans="1:8" x14ac:dyDescent="0.2">
      <c r="A8501" t="s">
        <v>29</v>
      </c>
      <c r="B8501" s="261" t="s">
        <v>9</v>
      </c>
      <c r="C8501">
        <f>_xlfn.XLOOKUP(B8501,'2.1.trackMPD'!$R$7:$R$29,'2.1.trackMPD'!$T$7:$T$29)</f>
        <v>6</v>
      </c>
      <c r="D8501" s="261">
        <v>100</v>
      </c>
      <c r="E8501" s="261" t="s">
        <v>6401</v>
      </c>
      <c r="F8501" s="261" t="s">
        <v>111</v>
      </c>
      <c r="G8501" s="261" t="s">
        <v>140</v>
      </c>
      <c r="H8501" s="261" t="s">
        <v>6398</v>
      </c>
    </row>
    <row r="8502" spans="1:8" x14ac:dyDescent="0.2">
      <c r="A8502" t="s">
        <v>29</v>
      </c>
      <c r="B8502" s="261" t="s">
        <v>9</v>
      </c>
      <c r="C8502">
        <f>_xlfn.XLOOKUP(B8502,'2.1.trackMPD'!$R$7:$R$29,'2.1.trackMPD'!$T$7:$T$29)</f>
        <v>6</v>
      </c>
      <c r="D8502" s="261">
        <v>100</v>
      </c>
      <c r="E8502" s="261" t="s">
        <v>6401</v>
      </c>
      <c r="F8502" s="261" t="s">
        <v>110</v>
      </c>
      <c r="G8502" s="261" t="s">
        <v>124</v>
      </c>
      <c r="H8502" s="261" t="s">
        <v>6399</v>
      </c>
    </row>
    <row r="8503" spans="1:8" x14ac:dyDescent="0.2">
      <c r="A8503" t="s">
        <v>29</v>
      </c>
      <c r="B8503" s="261" t="s">
        <v>9</v>
      </c>
      <c r="C8503">
        <f>_xlfn.XLOOKUP(B8503,'2.1.trackMPD'!$R$7:$R$29,'2.1.trackMPD'!$T$7:$T$29)</f>
        <v>6</v>
      </c>
      <c r="D8503" s="261">
        <v>100</v>
      </c>
      <c r="E8503" s="261" t="s">
        <v>6401</v>
      </c>
      <c r="F8503" s="261" t="s">
        <v>110</v>
      </c>
      <c r="G8503" s="261" t="s">
        <v>140</v>
      </c>
      <c r="H8503" s="261" t="s">
        <v>6399</v>
      </c>
    </row>
    <row r="8504" spans="1:8" x14ac:dyDescent="0.2">
      <c r="A8504" t="s">
        <v>29</v>
      </c>
      <c r="B8504" s="261" t="s">
        <v>146</v>
      </c>
      <c r="C8504">
        <f>_xlfn.XLOOKUP(B8504,'2.1.trackMPD'!$R$7:$R$29,'2.1.trackMPD'!$T$7:$T$29)</f>
        <v>6</v>
      </c>
      <c r="D8504" s="261">
        <v>1</v>
      </c>
      <c r="E8504" s="261" t="s">
        <v>6396</v>
      </c>
      <c r="F8504" s="261" t="s">
        <v>110</v>
      </c>
      <c r="G8504" s="261" t="s">
        <v>124</v>
      </c>
      <c r="H8504" s="261" t="s">
        <v>6398</v>
      </c>
    </row>
    <row r="8505" spans="1:8" x14ac:dyDescent="0.2">
      <c r="A8505" t="s">
        <v>29</v>
      </c>
      <c r="B8505" s="261" t="s">
        <v>146</v>
      </c>
      <c r="C8505">
        <f>_xlfn.XLOOKUP(B8505,'2.1.trackMPD'!$R$7:$R$29,'2.1.trackMPD'!$T$7:$T$29)</f>
        <v>6</v>
      </c>
      <c r="D8505" s="261">
        <v>1</v>
      </c>
      <c r="E8505" s="261" t="s">
        <v>6396</v>
      </c>
      <c r="F8505" s="261" t="s">
        <v>110</v>
      </c>
      <c r="G8505" s="261" t="s">
        <v>140</v>
      </c>
      <c r="H8505" s="261" t="s">
        <v>6398</v>
      </c>
    </row>
    <row r="8506" spans="1:8" x14ac:dyDescent="0.2">
      <c r="A8506" t="s">
        <v>29</v>
      </c>
      <c r="B8506" s="261" t="s">
        <v>146</v>
      </c>
      <c r="C8506">
        <f>_xlfn.XLOOKUP(B8506,'2.1.trackMPD'!$R$7:$R$29,'2.1.trackMPD'!$T$7:$T$29)</f>
        <v>6</v>
      </c>
      <c r="D8506" s="261">
        <v>1</v>
      </c>
      <c r="E8506" s="261" t="s">
        <v>6396</v>
      </c>
      <c r="F8506" s="261" t="s">
        <v>111</v>
      </c>
      <c r="G8506" s="261" t="s">
        <v>124</v>
      </c>
      <c r="H8506" s="261" t="s">
        <v>6398</v>
      </c>
    </row>
    <row r="8507" spans="1:8" x14ac:dyDescent="0.2">
      <c r="A8507" t="s">
        <v>29</v>
      </c>
      <c r="B8507" s="261" t="s">
        <v>146</v>
      </c>
      <c r="C8507">
        <f>_xlfn.XLOOKUP(B8507,'2.1.trackMPD'!$R$7:$R$29,'2.1.trackMPD'!$T$7:$T$29)</f>
        <v>6</v>
      </c>
      <c r="D8507" s="261">
        <v>1</v>
      </c>
      <c r="E8507" s="261" t="s">
        <v>6396</v>
      </c>
      <c r="F8507" s="261" t="s">
        <v>111</v>
      </c>
      <c r="G8507" s="261" t="s">
        <v>140</v>
      </c>
      <c r="H8507" s="261" t="s">
        <v>6398</v>
      </c>
    </row>
    <row r="8508" spans="1:8" x14ac:dyDescent="0.2">
      <c r="A8508" t="s">
        <v>29</v>
      </c>
      <c r="B8508" s="261" t="s">
        <v>146</v>
      </c>
      <c r="C8508">
        <f>_xlfn.XLOOKUP(B8508,'2.1.trackMPD'!$R$7:$R$29,'2.1.trackMPD'!$T$7:$T$29)</f>
        <v>6</v>
      </c>
      <c r="D8508" s="261">
        <v>1</v>
      </c>
      <c r="E8508" s="261" t="s">
        <v>6396</v>
      </c>
      <c r="F8508" s="261" t="s">
        <v>110</v>
      </c>
      <c r="G8508" s="261" t="s">
        <v>124</v>
      </c>
      <c r="H8508" s="261" t="s">
        <v>6399</v>
      </c>
    </row>
    <row r="8509" spans="1:8" x14ac:dyDescent="0.2">
      <c r="A8509" t="s">
        <v>29</v>
      </c>
      <c r="B8509" s="261" t="s">
        <v>146</v>
      </c>
      <c r="C8509">
        <f>_xlfn.XLOOKUP(B8509,'2.1.trackMPD'!$R$7:$R$29,'2.1.trackMPD'!$T$7:$T$29)</f>
        <v>6</v>
      </c>
      <c r="D8509" s="261">
        <v>1</v>
      </c>
      <c r="E8509" s="261" t="s">
        <v>6396</v>
      </c>
      <c r="F8509" s="261" t="s">
        <v>110</v>
      </c>
      <c r="G8509" s="261" t="s">
        <v>140</v>
      </c>
      <c r="H8509" s="261" t="s">
        <v>6399</v>
      </c>
    </row>
    <row r="8510" spans="1:8" x14ac:dyDescent="0.2">
      <c r="A8510" t="s">
        <v>29</v>
      </c>
      <c r="B8510" s="261" t="s">
        <v>146</v>
      </c>
      <c r="C8510">
        <f>_xlfn.XLOOKUP(B8510,'2.1.trackMPD'!$R$7:$R$29,'2.1.trackMPD'!$T$7:$T$29)</f>
        <v>6</v>
      </c>
      <c r="D8510" s="261">
        <v>10</v>
      </c>
      <c r="E8510" s="261" t="s">
        <v>6396</v>
      </c>
      <c r="F8510" s="261" t="s">
        <v>110</v>
      </c>
      <c r="G8510" s="261" t="s">
        <v>124</v>
      </c>
      <c r="H8510" s="261" t="s">
        <v>6398</v>
      </c>
    </row>
    <row r="8511" spans="1:8" x14ac:dyDescent="0.2">
      <c r="A8511" t="s">
        <v>29</v>
      </c>
      <c r="B8511" s="261" t="s">
        <v>146</v>
      </c>
      <c r="C8511">
        <f>_xlfn.XLOOKUP(B8511,'2.1.trackMPD'!$R$7:$R$29,'2.1.trackMPD'!$T$7:$T$29)</f>
        <v>6</v>
      </c>
      <c r="D8511" s="261">
        <v>10</v>
      </c>
      <c r="E8511" s="261" t="s">
        <v>6396</v>
      </c>
      <c r="F8511" s="261" t="s">
        <v>110</v>
      </c>
      <c r="G8511" s="261" t="s">
        <v>140</v>
      </c>
      <c r="H8511" s="261" t="s">
        <v>6398</v>
      </c>
    </row>
    <row r="8512" spans="1:8" x14ac:dyDescent="0.2">
      <c r="A8512" t="s">
        <v>29</v>
      </c>
      <c r="B8512" s="261" t="s">
        <v>146</v>
      </c>
      <c r="C8512">
        <f>_xlfn.XLOOKUP(B8512,'2.1.trackMPD'!$R$7:$R$29,'2.1.trackMPD'!$T$7:$T$29)</f>
        <v>6</v>
      </c>
      <c r="D8512" s="261">
        <v>10</v>
      </c>
      <c r="E8512" s="261" t="s">
        <v>6396</v>
      </c>
      <c r="F8512" s="261" t="s">
        <v>111</v>
      </c>
      <c r="G8512" s="261" t="s">
        <v>124</v>
      </c>
      <c r="H8512" s="261" t="s">
        <v>6398</v>
      </c>
    </row>
    <row r="8513" spans="1:8" x14ac:dyDescent="0.2">
      <c r="A8513" t="s">
        <v>29</v>
      </c>
      <c r="B8513" s="261" t="s">
        <v>146</v>
      </c>
      <c r="C8513">
        <f>_xlfn.XLOOKUP(B8513,'2.1.trackMPD'!$R$7:$R$29,'2.1.trackMPD'!$T$7:$T$29)</f>
        <v>6</v>
      </c>
      <c r="D8513" s="261">
        <v>10</v>
      </c>
      <c r="E8513" s="261" t="s">
        <v>6396</v>
      </c>
      <c r="F8513" s="261" t="s">
        <v>111</v>
      </c>
      <c r="G8513" s="261" t="s">
        <v>140</v>
      </c>
      <c r="H8513" s="261" t="s">
        <v>6398</v>
      </c>
    </row>
    <row r="8514" spans="1:8" x14ac:dyDescent="0.2">
      <c r="A8514" t="s">
        <v>29</v>
      </c>
      <c r="B8514" s="261" t="s">
        <v>146</v>
      </c>
      <c r="C8514">
        <f>_xlfn.XLOOKUP(B8514,'2.1.trackMPD'!$R$7:$R$29,'2.1.trackMPD'!$T$7:$T$29)</f>
        <v>6</v>
      </c>
      <c r="D8514" s="261">
        <v>10</v>
      </c>
      <c r="E8514" s="261" t="s">
        <v>6396</v>
      </c>
      <c r="F8514" s="261" t="s">
        <v>110</v>
      </c>
      <c r="G8514" s="261" t="s">
        <v>124</v>
      </c>
      <c r="H8514" s="261" t="s">
        <v>6399</v>
      </c>
    </row>
    <row r="8515" spans="1:8" x14ac:dyDescent="0.2">
      <c r="A8515" t="s">
        <v>29</v>
      </c>
      <c r="B8515" s="261" t="s">
        <v>146</v>
      </c>
      <c r="C8515">
        <f>_xlfn.XLOOKUP(B8515,'2.1.trackMPD'!$R$7:$R$29,'2.1.trackMPD'!$T$7:$T$29)</f>
        <v>6</v>
      </c>
      <c r="D8515" s="261">
        <v>10</v>
      </c>
      <c r="E8515" s="261" t="s">
        <v>6396</v>
      </c>
      <c r="F8515" s="261" t="s">
        <v>110</v>
      </c>
      <c r="G8515" s="261" t="s">
        <v>140</v>
      </c>
      <c r="H8515" s="261" t="s">
        <v>6399</v>
      </c>
    </row>
    <row r="8516" spans="1:8" x14ac:dyDescent="0.2">
      <c r="A8516" t="s">
        <v>29</v>
      </c>
      <c r="B8516" s="261" t="s">
        <v>146</v>
      </c>
      <c r="C8516">
        <f>_xlfn.XLOOKUP(B8516,'2.1.trackMPD'!$R$7:$R$29,'2.1.trackMPD'!$T$7:$T$29)</f>
        <v>6</v>
      </c>
      <c r="D8516" s="261">
        <v>100</v>
      </c>
      <c r="E8516" s="261" t="s">
        <v>6396</v>
      </c>
      <c r="F8516" s="261" t="s">
        <v>110</v>
      </c>
      <c r="G8516" s="261" t="s">
        <v>124</v>
      </c>
      <c r="H8516" s="261" t="s">
        <v>6398</v>
      </c>
    </row>
    <row r="8517" spans="1:8" x14ac:dyDescent="0.2">
      <c r="A8517" t="s">
        <v>29</v>
      </c>
      <c r="B8517" s="261" t="s">
        <v>146</v>
      </c>
      <c r="C8517">
        <f>_xlfn.XLOOKUP(B8517,'2.1.trackMPD'!$R$7:$R$29,'2.1.trackMPD'!$T$7:$T$29)</f>
        <v>6</v>
      </c>
      <c r="D8517" s="261">
        <v>100</v>
      </c>
      <c r="E8517" s="261" t="s">
        <v>6396</v>
      </c>
      <c r="F8517" s="261" t="s">
        <v>110</v>
      </c>
      <c r="G8517" s="261" t="s">
        <v>140</v>
      </c>
      <c r="H8517" s="261" t="s">
        <v>6398</v>
      </c>
    </row>
    <row r="8518" spans="1:8" x14ac:dyDescent="0.2">
      <c r="A8518" t="s">
        <v>29</v>
      </c>
      <c r="B8518" s="261" t="s">
        <v>146</v>
      </c>
      <c r="C8518">
        <f>_xlfn.XLOOKUP(B8518,'2.1.trackMPD'!$R$7:$R$29,'2.1.trackMPD'!$T$7:$T$29)</f>
        <v>6</v>
      </c>
      <c r="D8518" s="261">
        <v>100</v>
      </c>
      <c r="E8518" s="261" t="s">
        <v>6396</v>
      </c>
      <c r="F8518" s="261" t="s">
        <v>111</v>
      </c>
      <c r="G8518" s="261" t="s">
        <v>124</v>
      </c>
      <c r="H8518" s="261" t="s">
        <v>6398</v>
      </c>
    </row>
    <row r="8519" spans="1:8" x14ac:dyDescent="0.2">
      <c r="A8519" t="s">
        <v>29</v>
      </c>
      <c r="B8519" s="261" t="s">
        <v>146</v>
      </c>
      <c r="C8519">
        <f>_xlfn.XLOOKUP(B8519,'2.1.trackMPD'!$R$7:$R$29,'2.1.trackMPD'!$T$7:$T$29)</f>
        <v>6</v>
      </c>
      <c r="D8519" s="261">
        <v>100</v>
      </c>
      <c r="E8519" s="261" t="s">
        <v>6396</v>
      </c>
      <c r="F8519" s="261" t="s">
        <v>111</v>
      </c>
      <c r="G8519" s="261" t="s">
        <v>140</v>
      </c>
      <c r="H8519" s="261" t="s">
        <v>6398</v>
      </c>
    </row>
    <row r="8520" spans="1:8" x14ac:dyDescent="0.2">
      <c r="A8520" t="s">
        <v>29</v>
      </c>
      <c r="B8520" s="261" t="s">
        <v>146</v>
      </c>
      <c r="C8520">
        <f>_xlfn.XLOOKUP(B8520,'2.1.trackMPD'!$R$7:$R$29,'2.1.trackMPD'!$T$7:$T$29)</f>
        <v>6</v>
      </c>
      <c r="D8520" s="261">
        <v>100</v>
      </c>
      <c r="E8520" s="261" t="s">
        <v>6396</v>
      </c>
      <c r="F8520" s="261" t="s">
        <v>110</v>
      </c>
      <c r="G8520" s="261" t="s">
        <v>124</v>
      </c>
      <c r="H8520" s="261" t="s">
        <v>6399</v>
      </c>
    </row>
    <row r="8521" spans="1:8" x14ac:dyDescent="0.2">
      <c r="A8521" t="s">
        <v>29</v>
      </c>
      <c r="B8521" s="261" t="s">
        <v>146</v>
      </c>
      <c r="C8521">
        <f>_xlfn.XLOOKUP(B8521,'2.1.trackMPD'!$R$7:$R$29,'2.1.trackMPD'!$T$7:$T$29)</f>
        <v>6</v>
      </c>
      <c r="D8521" s="261">
        <v>100</v>
      </c>
      <c r="E8521" s="261" t="s">
        <v>6396</v>
      </c>
      <c r="F8521" s="261" t="s">
        <v>110</v>
      </c>
      <c r="G8521" s="261" t="s">
        <v>140</v>
      </c>
      <c r="H8521" s="261" t="s">
        <v>6399</v>
      </c>
    </row>
    <row r="8522" spans="1:8" x14ac:dyDescent="0.2">
      <c r="A8522" t="s">
        <v>29</v>
      </c>
      <c r="B8522" s="261" t="s">
        <v>146</v>
      </c>
      <c r="C8522">
        <f>_xlfn.XLOOKUP(B8522,'2.1.trackMPD'!$R$7:$R$29,'2.1.trackMPD'!$T$7:$T$29)</f>
        <v>6</v>
      </c>
      <c r="D8522" s="261">
        <v>1000</v>
      </c>
      <c r="E8522" s="261" t="s">
        <v>6396</v>
      </c>
      <c r="F8522" s="261" t="s">
        <v>110</v>
      </c>
      <c r="G8522" s="261" t="s">
        <v>124</v>
      </c>
      <c r="H8522" s="261" t="s">
        <v>6398</v>
      </c>
    </row>
    <row r="8523" spans="1:8" x14ac:dyDescent="0.2">
      <c r="A8523" t="s">
        <v>29</v>
      </c>
      <c r="B8523" s="261" t="s">
        <v>146</v>
      </c>
      <c r="C8523">
        <f>_xlfn.XLOOKUP(B8523,'2.1.trackMPD'!$R$7:$R$29,'2.1.trackMPD'!$T$7:$T$29)</f>
        <v>6</v>
      </c>
      <c r="D8523" s="261">
        <v>1000</v>
      </c>
      <c r="E8523" s="261" t="s">
        <v>6396</v>
      </c>
      <c r="F8523" s="261" t="s">
        <v>110</v>
      </c>
      <c r="G8523" s="261" t="s">
        <v>140</v>
      </c>
      <c r="H8523" s="261" t="s">
        <v>6398</v>
      </c>
    </row>
    <row r="8524" spans="1:8" x14ac:dyDescent="0.2">
      <c r="A8524" t="s">
        <v>29</v>
      </c>
      <c r="B8524" s="261" t="s">
        <v>146</v>
      </c>
      <c r="C8524">
        <f>_xlfn.XLOOKUP(B8524,'2.1.trackMPD'!$R$7:$R$29,'2.1.trackMPD'!$T$7:$T$29)</f>
        <v>6</v>
      </c>
      <c r="D8524" s="261">
        <v>1000</v>
      </c>
      <c r="E8524" s="261" t="s">
        <v>6396</v>
      </c>
      <c r="F8524" s="261" t="s">
        <v>111</v>
      </c>
      <c r="G8524" s="261" t="s">
        <v>124</v>
      </c>
      <c r="H8524" s="261" t="s">
        <v>6398</v>
      </c>
    </row>
    <row r="8525" spans="1:8" x14ac:dyDescent="0.2">
      <c r="A8525" t="s">
        <v>29</v>
      </c>
      <c r="B8525" s="261" t="s">
        <v>146</v>
      </c>
      <c r="C8525">
        <f>_xlfn.XLOOKUP(B8525,'2.1.trackMPD'!$R$7:$R$29,'2.1.trackMPD'!$T$7:$T$29)</f>
        <v>6</v>
      </c>
      <c r="D8525" s="261">
        <v>1000</v>
      </c>
      <c r="E8525" s="261" t="s">
        <v>6396</v>
      </c>
      <c r="F8525" s="261" t="s">
        <v>111</v>
      </c>
      <c r="G8525" s="261" t="s">
        <v>140</v>
      </c>
      <c r="H8525" s="261" t="s">
        <v>6398</v>
      </c>
    </row>
    <row r="8526" spans="1:8" x14ac:dyDescent="0.2">
      <c r="A8526" t="s">
        <v>29</v>
      </c>
      <c r="B8526" s="261" t="s">
        <v>146</v>
      </c>
      <c r="C8526">
        <f>_xlfn.XLOOKUP(B8526,'2.1.trackMPD'!$R$7:$R$29,'2.1.trackMPD'!$T$7:$T$29)</f>
        <v>6</v>
      </c>
      <c r="D8526" s="261">
        <v>1000</v>
      </c>
      <c r="E8526" s="261" t="s">
        <v>6396</v>
      </c>
      <c r="F8526" s="261" t="s">
        <v>110</v>
      </c>
      <c r="G8526" s="261" t="s">
        <v>124</v>
      </c>
      <c r="H8526" s="261" t="s">
        <v>6399</v>
      </c>
    </row>
    <row r="8527" spans="1:8" x14ac:dyDescent="0.2">
      <c r="A8527" t="s">
        <v>29</v>
      </c>
      <c r="B8527" s="261" t="s">
        <v>146</v>
      </c>
      <c r="C8527">
        <f>_xlfn.XLOOKUP(B8527,'2.1.trackMPD'!$R$7:$R$29,'2.1.trackMPD'!$T$7:$T$29)</f>
        <v>6</v>
      </c>
      <c r="D8527" s="261">
        <v>1000</v>
      </c>
      <c r="E8527" s="261" t="s">
        <v>6396</v>
      </c>
      <c r="F8527" s="261" t="s">
        <v>110</v>
      </c>
      <c r="G8527" s="261" t="s">
        <v>140</v>
      </c>
      <c r="H8527" s="261" t="s">
        <v>6399</v>
      </c>
    </row>
    <row r="8528" spans="1:8" x14ac:dyDescent="0.2">
      <c r="A8528" t="s">
        <v>29</v>
      </c>
      <c r="B8528" s="261" t="s">
        <v>146</v>
      </c>
      <c r="C8528">
        <f>_xlfn.XLOOKUP(B8528,'2.1.trackMPD'!$R$7:$R$29,'2.1.trackMPD'!$T$7:$T$29)</f>
        <v>6</v>
      </c>
      <c r="D8528" s="261">
        <v>5000</v>
      </c>
      <c r="E8528" s="261" t="s">
        <v>6396</v>
      </c>
      <c r="F8528" s="261" t="s">
        <v>110</v>
      </c>
      <c r="G8528" s="261" t="s">
        <v>124</v>
      </c>
      <c r="H8528" s="261" t="s">
        <v>6398</v>
      </c>
    </row>
    <row r="8529" spans="1:8" x14ac:dyDescent="0.2">
      <c r="A8529" t="s">
        <v>29</v>
      </c>
      <c r="B8529" s="261" t="s">
        <v>146</v>
      </c>
      <c r="C8529">
        <f>_xlfn.XLOOKUP(B8529,'2.1.trackMPD'!$R$7:$R$29,'2.1.trackMPD'!$T$7:$T$29)</f>
        <v>6</v>
      </c>
      <c r="D8529" s="261">
        <v>5000</v>
      </c>
      <c r="E8529" s="261" t="s">
        <v>6396</v>
      </c>
      <c r="F8529" s="261" t="s">
        <v>110</v>
      </c>
      <c r="G8529" s="261" t="s">
        <v>140</v>
      </c>
      <c r="H8529" s="261" t="s">
        <v>6398</v>
      </c>
    </row>
    <row r="8530" spans="1:8" x14ac:dyDescent="0.2">
      <c r="A8530" t="s">
        <v>29</v>
      </c>
      <c r="B8530" s="261" t="s">
        <v>146</v>
      </c>
      <c r="C8530">
        <f>_xlfn.XLOOKUP(B8530,'2.1.trackMPD'!$R$7:$R$29,'2.1.trackMPD'!$T$7:$T$29)</f>
        <v>6</v>
      </c>
      <c r="D8530" s="261">
        <v>5000</v>
      </c>
      <c r="E8530" s="261" t="s">
        <v>6396</v>
      </c>
      <c r="F8530" s="261" t="s">
        <v>111</v>
      </c>
      <c r="G8530" s="261" t="s">
        <v>124</v>
      </c>
      <c r="H8530" s="261" t="s">
        <v>6398</v>
      </c>
    </row>
    <row r="8531" spans="1:8" x14ac:dyDescent="0.2">
      <c r="A8531" t="s">
        <v>29</v>
      </c>
      <c r="B8531" s="261" t="s">
        <v>146</v>
      </c>
      <c r="C8531">
        <f>_xlfn.XLOOKUP(B8531,'2.1.trackMPD'!$R$7:$R$29,'2.1.trackMPD'!$T$7:$T$29)</f>
        <v>6</v>
      </c>
      <c r="D8531" s="261">
        <v>5000</v>
      </c>
      <c r="E8531" s="261" t="s">
        <v>6396</v>
      </c>
      <c r="F8531" s="261" t="s">
        <v>111</v>
      </c>
      <c r="G8531" s="261" t="s">
        <v>140</v>
      </c>
      <c r="H8531" s="261" t="s">
        <v>6398</v>
      </c>
    </row>
    <row r="8532" spans="1:8" x14ac:dyDescent="0.2">
      <c r="A8532" t="s">
        <v>29</v>
      </c>
      <c r="B8532" s="261" t="s">
        <v>146</v>
      </c>
      <c r="C8532">
        <f>_xlfn.XLOOKUP(B8532,'2.1.trackMPD'!$R$7:$R$29,'2.1.trackMPD'!$T$7:$T$29)</f>
        <v>6</v>
      </c>
      <c r="D8532" s="261">
        <v>5000</v>
      </c>
      <c r="E8532" s="261" t="s">
        <v>6396</v>
      </c>
      <c r="F8532" s="261" t="s">
        <v>110</v>
      </c>
      <c r="G8532" s="261" t="s">
        <v>124</v>
      </c>
      <c r="H8532" s="261" t="s">
        <v>6399</v>
      </c>
    </row>
    <row r="8533" spans="1:8" x14ac:dyDescent="0.2">
      <c r="A8533" t="s">
        <v>29</v>
      </c>
      <c r="B8533" s="261" t="s">
        <v>146</v>
      </c>
      <c r="C8533">
        <f>_xlfn.XLOOKUP(B8533,'2.1.trackMPD'!$R$7:$R$29,'2.1.trackMPD'!$T$7:$T$29)</f>
        <v>6</v>
      </c>
      <c r="D8533" s="261">
        <v>5000</v>
      </c>
      <c r="E8533" s="261" t="s">
        <v>6396</v>
      </c>
      <c r="F8533" s="261" t="s">
        <v>110</v>
      </c>
      <c r="G8533" s="261" t="s">
        <v>140</v>
      </c>
      <c r="H8533" s="261" t="s">
        <v>6399</v>
      </c>
    </row>
    <row r="8534" spans="1:8" x14ac:dyDescent="0.2">
      <c r="A8534" t="s">
        <v>29</v>
      </c>
      <c r="B8534" s="261" t="s">
        <v>146</v>
      </c>
      <c r="C8534">
        <f>_xlfn.XLOOKUP(B8534,'2.1.trackMPD'!$R$7:$R$29,'2.1.trackMPD'!$T$7:$T$29)</f>
        <v>6</v>
      </c>
      <c r="D8534" s="261">
        <v>1</v>
      </c>
      <c r="E8534" s="261" t="s">
        <v>6400</v>
      </c>
      <c r="F8534" s="261" t="s">
        <v>110</v>
      </c>
      <c r="G8534" s="261" t="s">
        <v>124</v>
      </c>
      <c r="H8534" s="261" t="s">
        <v>6398</v>
      </c>
    </row>
    <row r="8535" spans="1:8" x14ac:dyDescent="0.2">
      <c r="A8535" t="s">
        <v>29</v>
      </c>
      <c r="B8535" s="261" t="s">
        <v>146</v>
      </c>
      <c r="C8535">
        <f>_xlfn.XLOOKUP(B8535,'2.1.trackMPD'!$R$7:$R$29,'2.1.trackMPD'!$T$7:$T$29)</f>
        <v>6</v>
      </c>
      <c r="D8535" s="261">
        <v>1</v>
      </c>
      <c r="E8535" s="261" t="s">
        <v>6400</v>
      </c>
      <c r="F8535" s="261" t="s">
        <v>110</v>
      </c>
      <c r="G8535" s="261" t="s">
        <v>140</v>
      </c>
      <c r="H8535" s="261" t="s">
        <v>6398</v>
      </c>
    </row>
    <row r="8536" spans="1:8" x14ac:dyDescent="0.2">
      <c r="A8536" t="s">
        <v>29</v>
      </c>
      <c r="B8536" s="261" t="s">
        <v>146</v>
      </c>
      <c r="C8536">
        <f>_xlfn.XLOOKUP(B8536,'2.1.trackMPD'!$R$7:$R$29,'2.1.trackMPD'!$T$7:$T$29)</f>
        <v>6</v>
      </c>
      <c r="D8536" s="261">
        <v>1</v>
      </c>
      <c r="E8536" s="261" t="s">
        <v>6400</v>
      </c>
      <c r="F8536" s="261" t="s">
        <v>111</v>
      </c>
      <c r="G8536" s="261" t="s">
        <v>124</v>
      </c>
      <c r="H8536" s="261" t="s">
        <v>6398</v>
      </c>
    </row>
    <row r="8537" spans="1:8" x14ac:dyDescent="0.2">
      <c r="A8537" t="s">
        <v>29</v>
      </c>
      <c r="B8537" s="261" t="s">
        <v>146</v>
      </c>
      <c r="C8537">
        <f>_xlfn.XLOOKUP(B8537,'2.1.trackMPD'!$R$7:$R$29,'2.1.trackMPD'!$T$7:$T$29)</f>
        <v>6</v>
      </c>
      <c r="D8537" s="261">
        <v>1</v>
      </c>
      <c r="E8537" s="261" t="s">
        <v>6400</v>
      </c>
      <c r="F8537" s="261" t="s">
        <v>111</v>
      </c>
      <c r="G8537" s="261" t="s">
        <v>140</v>
      </c>
      <c r="H8537" s="261" t="s">
        <v>6398</v>
      </c>
    </row>
    <row r="8538" spans="1:8" x14ac:dyDescent="0.2">
      <c r="A8538" t="s">
        <v>29</v>
      </c>
      <c r="B8538" s="261" t="s">
        <v>146</v>
      </c>
      <c r="C8538">
        <f>_xlfn.XLOOKUP(B8538,'2.1.trackMPD'!$R$7:$R$29,'2.1.trackMPD'!$T$7:$T$29)</f>
        <v>6</v>
      </c>
      <c r="D8538" s="261">
        <v>1</v>
      </c>
      <c r="E8538" s="261" t="s">
        <v>6400</v>
      </c>
      <c r="F8538" s="261" t="s">
        <v>110</v>
      </c>
      <c r="G8538" s="261" t="s">
        <v>124</v>
      </c>
      <c r="H8538" s="261" t="s">
        <v>6399</v>
      </c>
    </row>
    <row r="8539" spans="1:8" x14ac:dyDescent="0.2">
      <c r="A8539" t="s">
        <v>29</v>
      </c>
      <c r="B8539" s="261" t="s">
        <v>146</v>
      </c>
      <c r="C8539">
        <f>_xlfn.XLOOKUP(B8539,'2.1.trackMPD'!$R$7:$R$29,'2.1.trackMPD'!$T$7:$T$29)</f>
        <v>6</v>
      </c>
      <c r="D8539" s="261">
        <v>1</v>
      </c>
      <c r="E8539" s="261" t="s">
        <v>6400</v>
      </c>
      <c r="F8539" s="261" t="s">
        <v>110</v>
      </c>
      <c r="G8539" s="261" t="s">
        <v>140</v>
      </c>
      <c r="H8539" s="261" t="s">
        <v>6399</v>
      </c>
    </row>
    <row r="8540" spans="1:8" x14ac:dyDescent="0.2">
      <c r="A8540" t="s">
        <v>29</v>
      </c>
      <c r="B8540" s="261" t="s">
        <v>146</v>
      </c>
      <c r="C8540">
        <f>_xlfn.XLOOKUP(B8540,'2.1.trackMPD'!$R$7:$R$29,'2.1.trackMPD'!$T$7:$T$29)</f>
        <v>6</v>
      </c>
      <c r="D8540" s="261">
        <v>10</v>
      </c>
      <c r="E8540" s="261" t="s">
        <v>6400</v>
      </c>
      <c r="F8540" s="261" t="s">
        <v>110</v>
      </c>
      <c r="G8540" s="261" t="s">
        <v>124</v>
      </c>
      <c r="H8540" s="261" t="s">
        <v>6398</v>
      </c>
    </row>
    <row r="8541" spans="1:8" x14ac:dyDescent="0.2">
      <c r="A8541" t="s">
        <v>29</v>
      </c>
      <c r="B8541" s="261" t="s">
        <v>146</v>
      </c>
      <c r="C8541">
        <f>_xlfn.XLOOKUP(B8541,'2.1.trackMPD'!$R$7:$R$29,'2.1.trackMPD'!$T$7:$T$29)</f>
        <v>6</v>
      </c>
      <c r="D8541" s="261">
        <v>10</v>
      </c>
      <c r="E8541" s="261" t="s">
        <v>6400</v>
      </c>
      <c r="F8541" s="261" t="s">
        <v>110</v>
      </c>
      <c r="G8541" s="261" t="s">
        <v>140</v>
      </c>
      <c r="H8541" s="261" t="s">
        <v>6398</v>
      </c>
    </row>
    <row r="8542" spans="1:8" x14ac:dyDescent="0.2">
      <c r="A8542" t="s">
        <v>29</v>
      </c>
      <c r="B8542" s="261" t="s">
        <v>146</v>
      </c>
      <c r="C8542">
        <f>_xlfn.XLOOKUP(B8542,'2.1.trackMPD'!$R$7:$R$29,'2.1.trackMPD'!$T$7:$T$29)</f>
        <v>6</v>
      </c>
      <c r="D8542" s="261">
        <v>10</v>
      </c>
      <c r="E8542" s="261" t="s">
        <v>6400</v>
      </c>
      <c r="F8542" s="261" t="s">
        <v>111</v>
      </c>
      <c r="G8542" s="261" t="s">
        <v>124</v>
      </c>
      <c r="H8542" s="261" t="s">
        <v>6398</v>
      </c>
    </row>
    <row r="8543" spans="1:8" x14ac:dyDescent="0.2">
      <c r="A8543" t="s">
        <v>29</v>
      </c>
      <c r="B8543" s="261" t="s">
        <v>146</v>
      </c>
      <c r="C8543">
        <f>_xlfn.XLOOKUP(B8543,'2.1.trackMPD'!$R$7:$R$29,'2.1.trackMPD'!$T$7:$T$29)</f>
        <v>6</v>
      </c>
      <c r="D8543" s="261">
        <v>10</v>
      </c>
      <c r="E8543" s="261" t="s">
        <v>6400</v>
      </c>
      <c r="F8543" s="261" t="s">
        <v>111</v>
      </c>
      <c r="G8543" s="261" t="s">
        <v>140</v>
      </c>
      <c r="H8543" s="261" t="s">
        <v>6398</v>
      </c>
    </row>
    <row r="8544" spans="1:8" x14ac:dyDescent="0.2">
      <c r="A8544" t="s">
        <v>29</v>
      </c>
      <c r="B8544" s="261" t="s">
        <v>146</v>
      </c>
      <c r="C8544">
        <f>_xlfn.XLOOKUP(B8544,'2.1.trackMPD'!$R$7:$R$29,'2.1.trackMPD'!$T$7:$T$29)</f>
        <v>6</v>
      </c>
      <c r="D8544" s="261">
        <v>10</v>
      </c>
      <c r="E8544" s="261" t="s">
        <v>6400</v>
      </c>
      <c r="F8544" s="261" t="s">
        <v>110</v>
      </c>
      <c r="G8544" s="261" t="s">
        <v>124</v>
      </c>
      <c r="H8544" s="261" t="s">
        <v>6399</v>
      </c>
    </row>
    <row r="8545" spans="1:8" x14ac:dyDescent="0.2">
      <c r="A8545" t="s">
        <v>29</v>
      </c>
      <c r="B8545" s="261" t="s">
        <v>146</v>
      </c>
      <c r="C8545">
        <f>_xlfn.XLOOKUP(B8545,'2.1.trackMPD'!$R$7:$R$29,'2.1.trackMPD'!$T$7:$T$29)</f>
        <v>6</v>
      </c>
      <c r="D8545" s="261">
        <v>10</v>
      </c>
      <c r="E8545" s="261" t="s">
        <v>6400</v>
      </c>
      <c r="F8545" s="261" t="s">
        <v>110</v>
      </c>
      <c r="G8545" s="261" t="s">
        <v>140</v>
      </c>
      <c r="H8545" s="261" t="s">
        <v>6399</v>
      </c>
    </row>
    <row r="8546" spans="1:8" x14ac:dyDescent="0.2">
      <c r="A8546" t="s">
        <v>29</v>
      </c>
      <c r="B8546" s="261" t="s">
        <v>146</v>
      </c>
      <c r="C8546">
        <f>_xlfn.XLOOKUP(B8546,'2.1.trackMPD'!$R$7:$R$29,'2.1.trackMPD'!$T$7:$T$29)</f>
        <v>6</v>
      </c>
      <c r="D8546" s="261">
        <v>100</v>
      </c>
      <c r="E8546" s="261" t="s">
        <v>6400</v>
      </c>
      <c r="F8546" s="261" t="s">
        <v>110</v>
      </c>
      <c r="G8546" s="261" t="s">
        <v>124</v>
      </c>
      <c r="H8546" s="261" t="s">
        <v>6398</v>
      </c>
    </row>
    <row r="8547" spans="1:8" x14ac:dyDescent="0.2">
      <c r="A8547" t="s">
        <v>29</v>
      </c>
      <c r="B8547" s="261" t="s">
        <v>146</v>
      </c>
      <c r="C8547">
        <f>_xlfn.XLOOKUP(B8547,'2.1.trackMPD'!$R$7:$R$29,'2.1.trackMPD'!$T$7:$T$29)</f>
        <v>6</v>
      </c>
      <c r="D8547" s="261">
        <v>100</v>
      </c>
      <c r="E8547" s="261" t="s">
        <v>6400</v>
      </c>
      <c r="F8547" s="261" t="s">
        <v>110</v>
      </c>
      <c r="G8547" s="261" t="s">
        <v>140</v>
      </c>
      <c r="H8547" s="261" t="s">
        <v>6398</v>
      </c>
    </row>
    <row r="8548" spans="1:8" x14ac:dyDescent="0.2">
      <c r="A8548" t="s">
        <v>29</v>
      </c>
      <c r="B8548" s="261" t="s">
        <v>146</v>
      </c>
      <c r="C8548">
        <f>_xlfn.XLOOKUP(B8548,'2.1.trackMPD'!$R$7:$R$29,'2.1.trackMPD'!$T$7:$T$29)</f>
        <v>6</v>
      </c>
      <c r="D8548" s="261">
        <v>100</v>
      </c>
      <c r="E8548" s="261" t="s">
        <v>6400</v>
      </c>
      <c r="F8548" s="261" t="s">
        <v>111</v>
      </c>
      <c r="G8548" s="261" t="s">
        <v>124</v>
      </c>
      <c r="H8548" s="261" t="s">
        <v>6398</v>
      </c>
    </row>
    <row r="8549" spans="1:8" x14ac:dyDescent="0.2">
      <c r="A8549" t="s">
        <v>29</v>
      </c>
      <c r="B8549" s="261" t="s">
        <v>146</v>
      </c>
      <c r="C8549">
        <f>_xlfn.XLOOKUP(B8549,'2.1.trackMPD'!$R$7:$R$29,'2.1.trackMPD'!$T$7:$T$29)</f>
        <v>6</v>
      </c>
      <c r="D8549" s="261">
        <v>100</v>
      </c>
      <c r="E8549" s="261" t="s">
        <v>6400</v>
      </c>
      <c r="F8549" s="261" t="s">
        <v>111</v>
      </c>
      <c r="G8549" s="261" t="s">
        <v>140</v>
      </c>
      <c r="H8549" s="261" t="s">
        <v>6398</v>
      </c>
    </row>
    <row r="8550" spans="1:8" x14ac:dyDescent="0.2">
      <c r="A8550" t="s">
        <v>29</v>
      </c>
      <c r="B8550" s="261" t="s">
        <v>146</v>
      </c>
      <c r="C8550">
        <f>_xlfn.XLOOKUP(B8550,'2.1.trackMPD'!$R$7:$R$29,'2.1.trackMPD'!$T$7:$T$29)</f>
        <v>6</v>
      </c>
      <c r="D8550" s="261">
        <v>100</v>
      </c>
      <c r="E8550" s="261" t="s">
        <v>6400</v>
      </c>
      <c r="F8550" s="261" t="s">
        <v>110</v>
      </c>
      <c r="G8550" s="261" t="s">
        <v>124</v>
      </c>
      <c r="H8550" s="261" t="s">
        <v>6399</v>
      </c>
    </row>
    <row r="8551" spans="1:8" x14ac:dyDescent="0.2">
      <c r="A8551" t="s">
        <v>29</v>
      </c>
      <c r="B8551" s="261" t="s">
        <v>146</v>
      </c>
      <c r="C8551">
        <f>_xlfn.XLOOKUP(B8551,'2.1.trackMPD'!$R$7:$R$29,'2.1.trackMPD'!$T$7:$T$29)</f>
        <v>6</v>
      </c>
      <c r="D8551" s="261">
        <v>100</v>
      </c>
      <c r="E8551" s="261" t="s">
        <v>6400</v>
      </c>
      <c r="F8551" s="261" t="s">
        <v>110</v>
      </c>
      <c r="G8551" s="261" t="s">
        <v>140</v>
      </c>
      <c r="H8551" s="261" t="s">
        <v>6399</v>
      </c>
    </row>
    <row r="8552" spans="1:8" x14ac:dyDescent="0.2">
      <c r="A8552" t="s">
        <v>29</v>
      </c>
      <c r="B8552" s="261" t="s">
        <v>146</v>
      </c>
      <c r="C8552">
        <f>_xlfn.XLOOKUP(B8552,'2.1.trackMPD'!$R$7:$R$29,'2.1.trackMPD'!$T$7:$T$29)</f>
        <v>6</v>
      </c>
      <c r="D8552" s="261">
        <v>1000</v>
      </c>
      <c r="E8552" s="261" t="s">
        <v>6400</v>
      </c>
      <c r="F8552" s="261" t="s">
        <v>110</v>
      </c>
      <c r="G8552" s="261" t="s">
        <v>124</v>
      </c>
      <c r="H8552" s="261" t="s">
        <v>6398</v>
      </c>
    </row>
    <row r="8553" spans="1:8" x14ac:dyDescent="0.2">
      <c r="A8553" t="s">
        <v>29</v>
      </c>
      <c r="B8553" s="261" t="s">
        <v>146</v>
      </c>
      <c r="C8553">
        <f>_xlfn.XLOOKUP(B8553,'2.1.trackMPD'!$R$7:$R$29,'2.1.trackMPD'!$T$7:$T$29)</f>
        <v>6</v>
      </c>
      <c r="D8553" s="261">
        <v>1000</v>
      </c>
      <c r="E8553" s="261" t="s">
        <v>6400</v>
      </c>
      <c r="F8553" s="261" t="s">
        <v>110</v>
      </c>
      <c r="G8553" s="261" t="s">
        <v>140</v>
      </c>
      <c r="H8553" s="261" t="s">
        <v>6398</v>
      </c>
    </row>
    <row r="8554" spans="1:8" x14ac:dyDescent="0.2">
      <c r="A8554" t="s">
        <v>29</v>
      </c>
      <c r="B8554" s="261" t="s">
        <v>146</v>
      </c>
      <c r="C8554">
        <f>_xlfn.XLOOKUP(B8554,'2.1.trackMPD'!$R$7:$R$29,'2.1.trackMPD'!$T$7:$T$29)</f>
        <v>6</v>
      </c>
      <c r="D8554" s="261">
        <v>1000</v>
      </c>
      <c r="E8554" s="261" t="s">
        <v>6400</v>
      </c>
      <c r="F8554" s="261" t="s">
        <v>111</v>
      </c>
      <c r="G8554" s="261" t="s">
        <v>124</v>
      </c>
      <c r="H8554" s="261" t="s">
        <v>6398</v>
      </c>
    </row>
    <row r="8555" spans="1:8" x14ac:dyDescent="0.2">
      <c r="A8555" t="s">
        <v>29</v>
      </c>
      <c r="B8555" s="261" t="s">
        <v>146</v>
      </c>
      <c r="C8555">
        <f>_xlfn.XLOOKUP(B8555,'2.1.trackMPD'!$R$7:$R$29,'2.1.trackMPD'!$T$7:$T$29)</f>
        <v>6</v>
      </c>
      <c r="D8555" s="261">
        <v>1000</v>
      </c>
      <c r="E8555" s="261" t="s">
        <v>6400</v>
      </c>
      <c r="F8555" s="261" t="s">
        <v>111</v>
      </c>
      <c r="G8555" s="261" t="s">
        <v>140</v>
      </c>
      <c r="H8555" s="261" t="s">
        <v>6398</v>
      </c>
    </row>
    <row r="8556" spans="1:8" x14ac:dyDescent="0.2">
      <c r="A8556" t="s">
        <v>29</v>
      </c>
      <c r="B8556" s="261" t="s">
        <v>146</v>
      </c>
      <c r="C8556">
        <f>_xlfn.XLOOKUP(B8556,'2.1.trackMPD'!$R$7:$R$29,'2.1.trackMPD'!$T$7:$T$29)</f>
        <v>6</v>
      </c>
      <c r="D8556" s="261">
        <v>1000</v>
      </c>
      <c r="E8556" s="261" t="s">
        <v>6400</v>
      </c>
      <c r="F8556" s="261" t="s">
        <v>110</v>
      </c>
      <c r="G8556" s="261" t="s">
        <v>124</v>
      </c>
      <c r="H8556" s="261" t="s">
        <v>6399</v>
      </c>
    </row>
    <row r="8557" spans="1:8" x14ac:dyDescent="0.2">
      <c r="A8557" t="s">
        <v>29</v>
      </c>
      <c r="B8557" s="261" t="s">
        <v>146</v>
      </c>
      <c r="C8557">
        <f>_xlfn.XLOOKUP(B8557,'2.1.trackMPD'!$R$7:$R$29,'2.1.trackMPD'!$T$7:$T$29)</f>
        <v>6</v>
      </c>
      <c r="D8557" s="261">
        <v>1000</v>
      </c>
      <c r="E8557" s="261" t="s">
        <v>6400</v>
      </c>
      <c r="F8557" s="261" t="s">
        <v>110</v>
      </c>
      <c r="G8557" s="261" t="s">
        <v>140</v>
      </c>
      <c r="H8557" s="261" t="s">
        <v>6399</v>
      </c>
    </row>
    <row r="8558" spans="1:8" x14ac:dyDescent="0.2">
      <c r="A8558" t="s">
        <v>29</v>
      </c>
      <c r="B8558" s="261" t="s">
        <v>146</v>
      </c>
      <c r="C8558">
        <f>_xlfn.XLOOKUP(B8558,'2.1.trackMPD'!$R$7:$R$29,'2.1.trackMPD'!$T$7:$T$29)</f>
        <v>6</v>
      </c>
      <c r="D8558" s="261">
        <v>5000</v>
      </c>
      <c r="E8558" s="261" t="s">
        <v>6400</v>
      </c>
      <c r="F8558" s="261" t="s">
        <v>110</v>
      </c>
      <c r="G8558" s="261" t="s">
        <v>124</v>
      </c>
      <c r="H8558" s="261" t="s">
        <v>6398</v>
      </c>
    </row>
    <row r="8559" spans="1:8" x14ac:dyDescent="0.2">
      <c r="A8559" t="s">
        <v>29</v>
      </c>
      <c r="B8559" s="261" t="s">
        <v>146</v>
      </c>
      <c r="C8559">
        <f>_xlfn.XLOOKUP(B8559,'2.1.trackMPD'!$R$7:$R$29,'2.1.trackMPD'!$T$7:$T$29)</f>
        <v>6</v>
      </c>
      <c r="D8559" s="261">
        <v>5000</v>
      </c>
      <c r="E8559" s="261" t="s">
        <v>6400</v>
      </c>
      <c r="F8559" s="261" t="s">
        <v>110</v>
      </c>
      <c r="G8559" s="261" t="s">
        <v>140</v>
      </c>
      <c r="H8559" s="261" t="s">
        <v>6398</v>
      </c>
    </row>
    <row r="8560" spans="1:8" x14ac:dyDescent="0.2">
      <c r="A8560" t="s">
        <v>29</v>
      </c>
      <c r="B8560" s="261" t="s">
        <v>146</v>
      </c>
      <c r="C8560">
        <f>_xlfn.XLOOKUP(B8560,'2.1.trackMPD'!$R$7:$R$29,'2.1.trackMPD'!$T$7:$T$29)</f>
        <v>6</v>
      </c>
      <c r="D8560" s="261">
        <v>5000</v>
      </c>
      <c r="E8560" s="261" t="s">
        <v>6400</v>
      </c>
      <c r="F8560" s="261" t="s">
        <v>111</v>
      </c>
      <c r="G8560" s="261" t="s">
        <v>124</v>
      </c>
      <c r="H8560" s="261" t="s">
        <v>6398</v>
      </c>
    </row>
    <row r="8561" spans="1:8" x14ac:dyDescent="0.2">
      <c r="A8561" t="s">
        <v>29</v>
      </c>
      <c r="B8561" s="261" t="s">
        <v>146</v>
      </c>
      <c r="C8561">
        <f>_xlfn.XLOOKUP(B8561,'2.1.trackMPD'!$R$7:$R$29,'2.1.trackMPD'!$T$7:$T$29)</f>
        <v>6</v>
      </c>
      <c r="D8561" s="261">
        <v>5000</v>
      </c>
      <c r="E8561" s="261" t="s">
        <v>6400</v>
      </c>
      <c r="F8561" s="261" t="s">
        <v>111</v>
      </c>
      <c r="G8561" s="261" t="s">
        <v>140</v>
      </c>
      <c r="H8561" s="261" t="s">
        <v>6398</v>
      </c>
    </row>
    <row r="8562" spans="1:8" x14ac:dyDescent="0.2">
      <c r="A8562" t="s">
        <v>29</v>
      </c>
      <c r="B8562" s="261" t="s">
        <v>146</v>
      </c>
      <c r="C8562">
        <f>_xlfn.XLOOKUP(B8562,'2.1.trackMPD'!$R$7:$R$29,'2.1.trackMPD'!$T$7:$T$29)</f>
        <v>6</v>
      </c>
      <c r="D8562" s="261">
        <v>5000</v>
      </c>
      <c r="E8562" s="261" t="s">
        <v>6400</v>
      </c>
      <c r="F8562" s="261" t="s">
        <v>110</v>
      </c>
      <c r="G8562" s="261" t="s">
        <v>124</v>
      </c>
      <c r="H8562" s="261" t="s">
        <v>6399</v>
      </c>
    </row>
    <row r="8563" spans="1:8" x14ac:dyDescent="0.2">
      <c r="A8563" t="s">
        <v>29</v>
      </c>
      <c r="B8563" s="261" t="s">
        <v>146</v>
      </c>
      <c r="C8563">
        <f>_xlfn.XLOOKUP(B8563,'2.1.trackMPD'!$R$7:$R$29,'2.1.trackMPD'!$T$7:$T$29)</f>
        <v>6</v>
      </c>
      <c r="D8563" s="261">
        <v>5000</v>
      </c>
      <c r="E8563" s="261" t="s">
        <v>6400</v>
      </c>
      <c r="F8563" s="261" t="s">
        <v>110</v>
      </c>
      <c r="G8563" s="261" t="s">
        <v>140</v>
      </c>
      <c r="H8563" s="261" t="s">
        <v>6399</v>
      </c>
    </row>
    <row r="8564" spans="1:8" x14ac:dyDescent="0.2">
      <c r="A8564" t="s">
        <v>29</v>
      </c>
      <c r="B8564" s="261" t="s">
        <v>146</v>
      </c>
      <c r="C8564">
        <f>_xlfn.XLOOKUP(B8564,'2.1.trackMPD'!$R$7:$R$29,'2.1.trackMPD'!$T$7:$T$29)</f>
        <v>6</v>
      </c>
      <c r="D8564" s="261">
        <v>1</v>
      </c>
      <c r="E8564" s="261" t="s">
        <v>6401</v>
      </c>
      <c r="F8564" s="261" t="s">
        <v>110</v>
      </c>
      <c r="G8564" s="261" t="s">
        <v>124</v>
      </c>
      <c r="H8564" s="261" t="s">
        <v>6398</v>
      </c>
    </row>
    <row r="8565" spans="1:8" x14ac:dyDescent="0.2">
      <c r="A8565" t="s">
        <v>29</v>
      </c>
      <c r="B8565" s="261" t="s">
        <v>146</v>
      </c>
      <c r="C8565">
        <f>_xlfn.XLOOKUP(B8565,'2.1.trackMPD'!$R$7:$R$29,'2.1.trackMPD'!$T$7:$T$29)</f>
        <v>6</v>
      </c>
      <c r="D8565" s="261">
        <v>1</v>
      </c>
      <c r="E8565" s="261" t="s">
        <v>6401</v>
      </c>
      <c r="F8565" s="261" t="s">
        <v>110</v>
      </c>
      <c r="G8565" s="261" t="s">
        <v>140</v>
      </c>
      <c r="H8565" s="261" t="s">
        <v>6398</v>
      </c>
    </row>
    <row r="8566" spans="1:8" x14ac:dyDescent="0.2">
      <c r="A8566" t="s">
        <v>29</v>
      </c>
      <c r="B8566" s="261" t="s">
        <v>146</v>
      </c>
      <c r="C8566">
        <f>_xlfn.XLOOKUP(B8566,'2.1.trackMPD'!$R$7:$R$29,'2.1.trackMPD'!$T$7:$T$29)</f>
        <v>6</v>
      </c>
      <c r="D8566" s="261">
        <v>1</v>
      </c>
      <c r="E8566" s="261" t="s">
        <v>6401</v>
      </c>
      <c r="F8566" s="261" t="s">
        <v>111</v>
      </c>
      <c r="G8566" s="261" t="s">
        <v>124</v>
      </c>
      <c r="H8566" s="261" t="s">
        <v>6398</v>
      </c>
    </row>
    <row r="8567" spans="1:8" x14ac:dyDescent="0.2">
      <c r="A8567" t="s">
        <v>29</v>
      </c>
      <c r="B8567" s="261" t="s">
        <v>146</v>
      </c>
      <c r="C8567">
        <f>_xlfn.XLOOKUP(B8567,'2.1.trackMPD'!$R$7:$R$29,'2.1.trackMPD'!$T$7:$T$29)</f>
        <v>6</v>
      </c>
      <c r="D8567" s="261">
        <v>1</v>
      </c>
      <c r="E8567" s="261" t="s">
        <v>6401</v>
      </c>
      <c r="F8567" s="261" t="s">
        <v>111</v>
      </c>
      <c r="G8567" s="261" t="s">
        <v>140</v>
      </c>
      <c r="H8567" s="261" t="s">
        <v>6398</v>
      </c>
    </row>
    <row r="8568" spans="1:8" x14ac:dyDescent="0.2">
      <c r="A8568" t="s">
        <v>29</v>
      </c>
      <c r="B8568" s="261" t="s">
        <v>146</v>
      </c>
      <c r="C8568">
        <f>_xlfn.XLOOKUP(B8568,'2.1.trackMPD'!$R$7:$R$29,'2.1.trackMPD'!$T$7:$T$29)</f>
        <v>6</v>
      </c>
      <c r="D8568" s="261">
        <v>1</v>
      </c>
      <c r="E8568" s="261" t="s">
        <v>6401</v>
      </c>
      <c r="F8568" s="261" t="s">
        <v>110</v>
      </c>
      <c r="G8568" s="261" t="s">
        <v>124</v>
      </c>
      <c r="H8568" s="261" t="s">
        <v>6399</v>
      </c>
    </row>
    <row r="8569" spans="1:8" x14ac:dyDescent="0.2">
      <c r="A8569" t="s">
        <v>29</v>
      </c>
      <c r="B8569" s="261" t="s">
        <v>146</v>
      </c>
      <c r="C8569">
        <f>_xlfn.XLOOKUP(B8569,'2.1.trackMPD'!$R$7:$R$29,'2.1.trackMPD'!$T$7:$T$29)</f>
        <v>6</v>
      </c>
      <c r="D8569" s="261">
        <v>1</v>
      </c>
      <c r="E8569" s="261" t="s">
        <v>6401</v>
      </c>
      <c r="F8569" s="261" t="s">
        <v>110</v>
      </c>
      <c r="G8569" s="261" t="s">
        <v>140</v>
      </c>
      <c r="H8569" s="261" t="s">
        <v>6399</v>
      </c>
    </row>
    <row r="8570" spans="1:8" x14ac:dyDescent="0.2">
      <c r="A8570" t="s">
        <v>29</v>
      </c>
      <c r="B8570" s="261" t="s">
        <v>146</v>
      </c>
      <c r="C8570">
        <f>_xlfn.XLOOKUP(B8570,'2.1.trackMPD'!$R$7:$R$29,'2.1.trackMPD'!$T$7:$T$29)</f>
        <v>6</v>
      </c>
      <c r="D8570" s="261">
        <v>10</v>
      </c>
      <c r="E8570" s="261" t="s">
        <v>6401</v>
      </c>
      <c r="F8570" s="261" t="s">
        <v>110</v>
      </c>
      <c r="G8570" s="261" t="s">
        <v>124</v>
      </c>
      <c r="H8570" s="261" t="s">
        <v>6398</v>
      </c>
    </row>
    <row r="8571" spans="1:8" x14ac:dyDescent="0.2">
      <c r="A8571" t="s">
        <v>29</v>
      </c>
      <c r="B8571" s="261" t="s">
        <v>146</v>
      </c>
      <c r="C8571">
        <f>_xlfn.XLOOKUP(B8571,'2.1.trackMPD'!$R$7:$R$29,'2.1.trackMPD'!$T$7:$T$29)</f>
        <v>6</v>
      </c>
      <c r="D8571" s="261">
        <v>10</v>
      </c>
      <c r="E8571" s="261" t="s">
        <v>6401</v>
      </c>
      <c r="F8571" s="261" t="s">
        <v>110</v>
      </c>
      <c r="G8571" s="261" t="s">
        <v>140</v>
      </c>
      <c r="H8571" s="261" t="s">
        <v>6398</v>
      </c>
    </row>
    <row r="8572" spans="1:8" x14ac:dyDescent="0.2">
      <c r="A8572" t="s">
        <v>29</v>
      </c>
      <c r="B8572" s="261" t="s">
        <v>146</v>
      </c>
      <c r="C8572">
        <f>_xlfn.XLOOKUP(B8572,'2.1.trackMPD'!$R$7:$R$29,'2.1.trackMPD'!$T$7:$T$29)</f>
        <v>6</v>
      </c>
      <c r="D8572" s="261">
        <v>10</v>
      </c>
      <c r="E8572" s="261" t="s">
        <v>6401</v>
      </c>
      <c r="F8572" s="261" t="s">
        <v>111</v>
      </c>
      <c r="G8572" s="261" t="s">
        <v>124</v>
      </c>
      <c r="H8572" s="261" t="s">
        <v>6398</v>
      </c>
    </row>
    <row r="8573" spans="1:8" x14ac:dyDescent="0.2">
      <c r="A8573" t="s">
        <v>29</v>
      </c>
      <c r="B8573" s="261" t="s">
        <v>146</v>
      </c>
      <c r="C8573">
        <f>_xlfn.XLOOKUP(B8573,'2.1.trackMPD'!$R$7:$R$29,'2.1.trackMPD'!$T$7:$T$29)</f>
        <v>6</v>
      </c>
      <c r="D8573" s="261">
        <v>10</v>
      </c>
      <c r="E8573" s="261" t="s">
        <v>6401</v>
      </c>
      <c r="F8573" s="261" t="s">
        <v>111</v>
      </c>
      <c r="G8573" s="261" t="s">
        <v>140</v>
      </c>
      <c r="H8573" s="261" t="s">
        <v>6398</v>
      </c>
    </row>
    <row r="8574" spans="1:8" x14ac:dyDescent="0.2">
      <c r="A8574" t="s">
        <v>29</v>
      </c>
      <c r="B8574" s="261" t="s">
        <v>146</v>
      </c>
      <c r="C8574">
        <f>_xlfn.XLOOKUP(B8574,'2.1.trackMPD'!$R$7:$R$29,'2.1.trackMPD'!$T$7:$T$29)</f>
        <v>6</v>
      </c>
      <c r="D8574" s="261">
        <v>10</v>
      </c>
      <c r="E8574" s="261" t="s">
        <v>6401</v>
      </c>
      <c r="F8574" s="261" t="s">
        <v>110</v>
      </c>
      <c r="G8574" s="261" t="s">
        <v>124</v>
      </c>
      <c r="H8574" s="261" t="s">
        <v>6399</v>
      </c>
    </row>
    <row r="8575" spans="1:8" x14ac:dyDescent="0.2">
      <c r="A8575" t="s">
        <v>29</v>
      </c>
      <c r="B8575" s="261" t="s">
        <v>146</v>
      </c>
      <c r="C8575">
        <f>_xlfn.XLOOKUP(B8575,'2.1.trackMPD'!$R$7:$R$29,'2.1.trackMPD'!$T$7:$T$29)</f>
        <v>6</v>
      </c>
      <c r="D8575" s="261">
        <v>10</v>
      </c>
      <c r="E8575" s="261" t="s">
        <v>6401</v>
      </c>
      <c r="F8575" s="261" t="s">
        <v>110</v>
      </c>
      <c r="G8575" s="261" t="s">
        <v>140</v>
      </c>
      <c r="H8575" s="261" t="s">
        <v>6399</v>
      </c>
    </row>
    <row r="8576" spans="1:8" x14ac:dyDescent="0.2">
      <c r="A8576" t="s">
        <v>29</v>
      </c>
      <c r="B8576" s="261" t="s">
        <v>146</v>
      </c>
      <c r="C8576">
        <f>_xlfn.XLOOKUP(B8576,'2.1.trackMPD'!$R$7:$R$29,'2.1.trackMPD'!$T$7:$T$29)</f>
        <v>6</v>
      </c>
      <c r="D8576" s="261">
        <v>100</v>
      </c>
      <c r="E8576" s="261" t="s">
        <v>6401</v>
      </c>
      <c r="F8576" s="261" t="s">
        <v>110</v>
      </c>
      <c r="G8576" s="261" t="s">
        <v>124</v>
      </c>
      <c r="H8576" s="261" t="s">
        <v>6398</v>
      </c>
    </row>
    <row r="8577" spans="1:8" x14ac:dyDescent="0.2">
      <c r="A8577" t="s">
        <v>29</v>
      </c>
      <c r="B8577" s="261" t="s">
        <v>146</v>
      </c>
      <c r="C8577">
        <f>_xlfn.XLOOKUP(B8577,'2.1.trackMPD'!$R$7:$R$29,'2.1.trackMPD'!$T$7:$T$29)</f>
        <v>6</v>
      </c>
      <c r="D8577" s="261">
        <v>100</v>
      </c>
      <c r="E8577" s="261" t="s">
        <v>6401</v>
      </c>
      <c r="F8577" s="261" t="s">
        <v>110</v>
      </c>
      <c r="G8577" s="261" t="s">
        <v>140</v>
      </c>
      <c r="H8577" s="261" t="s">
        <v>6398</v>
      </c>
    </row>
    <row r="8578" spans="1:8" x14ac:dyDescent="0.2">
      <c r="A8578" t="s">
        <v>29</v>
      </c>
      <c r="B8578" s="261" t="s">
        <v>146</v>
      </c>
      <c r="C8578">
        <f>_xlfn.XLOOKUP(B8578,'2.1.trackMPD'!$R$7:$R$29,'2.1.trackMPD'!$T$7:$T$29)</f>
        <v>6</v>
      </c>
      <c r="D8578" s="261">
        <v>100</v>
      </c>
      <c r="E8578" s="261" t="s">
        <v>6401</v>
      </c>
      <c r="F8578" s="261" t="s">
        <v>111</v>
      </c>
      <c r="G8578" s="261" t="s">
        <v>124</v>
      </c>
      <c r="H8578" s="261" t="s">
        <v>6398</v>
      </c>
    </row>
    <row r="8579" spans="1:8" x14ac:dyDescent="0.2">
      <c r="A8579" t="s">
        <v>29</v>
      </c>
      <c r="B8579" s="261" t="s">
        <v>146</v>
      </c>
      <c r="C8579">
        <f>_xlfn.XLOOKUP(B8579,'2.1.trackMPD'!$R$7:$R$29,'2.1.trackMPD'!$T$7:$T$29)</f>
        <v>6</v>
      </c>
      <c r="D8579" s="261">
        <v>100</v>
      </c>
      <c r="E8579" s="261" t="s">
        <v>6401</v>
      </c>
      <c r="F8579" s="261" t="s">
        <v>111</v>
      </c>
      <c r="G8579" s="261" t="s">
        <v>140</v>
      </c>
      <c r="H8579" s="261" t="s">
        <v>6398</v>
      </c>
    </row>
    <row r="8580" spans="1:8" x14ac:dyDescent="0.2">
      <c r="A8580" t="s">
        <v>29</v>
      </c>
      <c r="B8580" s="261" t="s">
        <v>146</v>
      </c>
      <c r="C8580">
        <f>_xlfn.XLOOKUP(B8580,'2.1.trackMPD'!$R$7:$R$29,'2.1.trackMPD'!$T$7:$T$29)</f>
        <v>6</v>
      </c>
      <c r="D8580" s="261">
        <v>100</v>
      </c>
      <c r="E8580" s="261" t="s">
        <v>6401</v>
      </c>
      <c r="F8580" s="261" t="s">
        <v>110</v>
      </c>
      <c r="G8580" s="261" t="s">
        <v>124</v>
      </c>
      <c r="H8580" s="261" t="s">
        <v>6399</v>
      </c>
    </row>
    <row r="8581" spans="1:8" x14ac:dyDescent="0.2">
      <c r="A8581" t="s">
        <v>29</v>
      </c>
      <c r="B8581" s="261" t="s">
        <v>146</v>
      </c>
      <c r="C8581">
        <f>_xlfn.XLOOKUP(B8581,'2.1.trackMPD'!$R$7:$R$29,'2.1.trackMPD'!$T$7:$T$29)</f>
        <v>6</v>
      </c>
      <c r="D8581" s="261">
        <v>100</v>
      </c>
      <c r="E8581" s="261" t="s">
        <v>6401</v>
      </c>
      <c r="F8581" s="261" t="s">
        <v>110</v>
      </c>
      <c r="G8581" s="261" t="s">
        <v>140</v>
      </c>
      <c r="H8581" s="261" t="s">
        <v>6399</v>
      </c>
    </row>
    <row r="8582" spans="1:8" x14ac:dyDescent="0.2">
      <c r="A8582" t="s">
        <v>29</v>
      </c>
      <c r="B8582" s="261" t="s">
        <v>147</v>
      </c>
      <c r="C8582">
        <f>_xlfn.XLOOKUP(B8582,'2.1.trackMPD'!$R$7:$R$29,'2.1.trackMPD'!$T$7:$T$29)</f>
        <v>6</v>
      </c>
      <c r="D8582" s="261">
        <v>1</v>
      </c>
      <c r="E8582" s="261" t="s">
        <v>6396</v>
      </c>
      <c r="F8582" s="261" t="s">
        <v>110</v>
      </c>
      <c r="G8582" s="261" t="s">
        <v>124</v>
      </c>
      <c r="H8582" s="261" t="s">
        <v>6398</v>
      </c>
    </row>
    <row r="8583" spans="1:8" x14ac:dyDescent="0.2">
      <c r="A8583" t="s">
        <v>29</v>
      </c>
      <c r="B8583" s="261" t="s">
        <v>147</v>
      </c>
      <c r="C8583">
        <f>_xlfn.XLOOKUP(B8583,'2.1.trackMPD'!$R$7:$R$29,'2.1.trackMPD'!$T$7:$T$29)</f>
        <v>6</v>
      </c>
      <c r="D8583" s="261">
        <v>1</v>
      </c>
      <c r="E8583" s="261" t="s">
        <v>6396</v>
      </c>
      <c r="F8583" s="261" t="s">
        <v>110</v>
      </c>
      <c r="G8583" s="261" t="s">
        <v>140</v>
      </c>
      <c r="H8583" s="261" t="s">
        <v>6398</v>
      </c>
    </row>
    <row r="8584" spans="1:8" x14ac:dyDescent="0.2">
      <c r="A8584" t="s">
        <v>29</v>
      </c>
      <c r="B8584" s="261" t="s">
        <v>147</v>
      </c>
      <c r="C8584">
        <f>_xlfn.XLOOKUP(B8584,'2.1.trackMPD'!$R$7:$R$29,'2.1.trackMPD'!$T$7:$T$29)</f>
        <v>6</v>
      </c>
      <c r="D8584" s="261">
        <v>1</v>
      </c>
      <c r="E8584" s="261" t="s">
        <v>6396</v>
      </c>
      <c r="F8584" s="261" t="s">
        <v>111</v>
      </c>
      <c r="G8584" s="261" t="s">
        <v>124</v>
      </c>
      <c r="H8584" s="261" t="s">
        <v>6398</v>
      </c>
    </row>
    <row r="8585" spans="1:8" x14ac:dyDescent="0.2">
      <c r="A8585" t="s">
        <v>29</v>
      </c>
      <c r="B8585" s="261" t="s">
        <v>147</v>
      </c>
      <c r="C8585">
        <f>_xlfn.XLOOKUP(B8585,'2.1.trackMPD'!$R$7:$R$29,'2.1.trackMPD'!$T$7:$T$29)</f>
        <v>6</v>
      </c>
      <c r="D8585" s="261">
        <v>1</v>
      </c>
      <c r="E8585" s="261" t="s">
        <v>6396</v>
      </c>
      <c r="F8585" s="261" t="s">
        <v>111</v>
      </c>
      <c r="G8585" s="261" t="s">
        <v>140</v>
      </c>
      <c r="H8585" s="261" t="s">
        <v>6398</v>
      </c>
    </row>
    <row r="8586" spans="1:8" x14ac:dyDescent="0.2">
      <c r="A8586" t="s">
        <v>29</v>
      </c>
      <c r="B8586" s="261" t="s">
        <v>147</v>
      </c>
      <c r="C8586">
        <f>_xlfn.XLOOKUP(B8586,'2.1.trackMPD'!$R$7:$R$29,'2.1.trackMPD'!$T$7:$T$29)</f>
        <v>6</v>
      </c>
      <c r="D8586" s="261">
        <v>1</v>
      </c>
      <c r="E8586" s="261" t="s">
        <v>6396</v>
      </c>
      <c r="F8586" s="261" t="s">
        <v>110</v>
      </c>
      <c r="G8586" s="261" t="s">
        <v>124</v>
      </c>
      <c r="H8586" s="261" t="s">
        <v>6399</v>
      </c>
    </row>
    <row r="8587" spans="1:8" x14ac:dyDescent="0.2">
      <c r="A8587" t="s">
        <v>29</v>
      </c>
      <c r="B8587" s="261" t="s">
        <v>147</v>
      </c>
      <c r="C8587">
        <f>_xlfn.XLOOKUP(B8587,'2.1.trackMPD'!$R$7:$R$29,'2.1.trackMPD'!$T$7:$T$29)</f>
        <v>6</v>
      </c>
      <c r="D8587" s="261">
        <v>1</v>
      </c>
      <c r="E8587" s="261" t="s">
        <v>6396</v>
      </c>
      <c r="F8587" s="261" t="s">
        <v>110</v>
      </c>
      <c r="G8587" s="261" t="s">
        <v>140</v>
      </c>
      <c r="H8587" s="261" t="s">
        <v>6399</v>
      </c>
    </row>
    <row r="8588" spans="1:8" x14ac:dyDescent="0.2">
      <c r="A8588" t="s">
        <v>29</v>
      </c>
      <c r="B8588" s="261" t="s">
        <v>147</v>
      </c>
      <c r="C8588">
        <f>_xlfn.XLOOKUP(B8588,'2.1.trackMPD'!$R$7:$R$29,'2.1.trackMPD'!$T$7:$T$29)</f>
        <v>6</v>
      </c>
      <c r="D8588" s="261">
        <v>10</v>
      </c>
      <c r="E8588" s="261" t="s">
        <v>6396</v>
      </c>
      <c r="F8588" s="261" t="s">
        <v>110</v>
      </c>
      <c r="G8588" s="261" t="s">
        <v>124</v>
      </c>
      <c r="H8588" s="261" t="s">
        <v>6398</v>
      </c>
    </row>
    <row r="8589" spans="1:8" x14ac:dyDescent="0.2">
      <c r="A8589" t="s">
        <v>29</v>
      </c>
      <c r="B8589" s="261" t="s">
        <v>147</v>
      </c>
      <c r="C8589">
        <f>_xlfn.XLOOKUP(B8589,'2.1.trackMPD'!$R$7:$R$29,'2.1.trackMPD'!$T$7:$T$29)</f>
        <v>6</v>
      </c>
      <c r="D8589" s="261">
        <v>10</v>
      </c>
      <c r="E8589" s="261" t="s">
        <v>6396</v>
      </c>
      <c r="F8589" s="261" t="s">
        <v>110</v>
      </c>
      <c r="G8589" s="261" t="s">
        <v>140</v>
      </c>
      <c r="H8589" s="261" t="s">
        <v>6398</v>
      </c>
    </row>
    <row r="8590" spans="1:8" x14ac:dyDescent="0.2">
      <c r="A8590" t="s">
        <v>29</v>
      </c>
      <c r="B8590" s="261" t="s">
        <v>147</v>
      </c>
      <c r="C8590">
        <f>_xlfn.XLOOKUP(B8590,'2.1.trackMPD'!$R$7:$R$29,'2.1.trackMPD'!$T$7:$T$29)</f>
        <v>6</v>
      </c>
      <c r="D8590" s="261">
        <v>10</v>
      </c>
      <c r="E8590" s="261" t="s">
        <v>6396</v>
      </c>
      <c r="F8590" s="261" t="s">
        <v>111</v>
      </c>
      <c r="G8590" s="261" t="s">
        <v>124</v>
      </c>
      <c r="H8590" s="261" t="s">
        <v>6398</v>
      </c>
    </row>
    <row r="8591" spans="1:8" x14ac:dyDescent="0.2">
      <c r="A8591" t="s">
        <v>29</v>
      </c>
      <c r="B8591" s="261" t="s">
        <v>147</v>
      </c>
      <c r="C8591">
        <f>_xlfn.XLOOKUP(B8591,'2.1.trackMPD'!$R$7:$R$29,'2.1.trackMPD'!$T$7:$T$29)</f>
        <v>6</v>
      </c>
      <c r="D8591" s="261">
        <v>10</v>
      </c>
      <c r="E8591" s="261" t="s">
        <v>6396</v>
      </c>
      <c r="F8591" s="261" t="s">
        <v>111</v>
      </c>
      <c r="G8591" s="261" t="s">
        <v>140</v>
      </c>
      <c r="H8591" s="261" t="s">
        <v>6398</v>
      </c>
    </row>
    <row r="8592" spans="1:8" x14ac:dyDescent="0.2">
      <c r="A8592" t="s">
        <v>29</v>
      </c>
      <c r="B8592" s="261" t="s">
        <v>147</v>
      </c>
      <c r="C8592">
        <f>_xlfn.XLOOKUP(B8592,'2.1.trackMPD'!$R$7:$R$29,'2.1.trackMPD'!$T$7:$T$29)</f>
        <v>6</v>
      </c>
      <c r="D8592" s="261">
        <v>10</v>
      </c>
      <c r="E8592" s="261" t="s">
        <v>6396</v>
      </c>
      <c r="F8592" s="261" t="s">
        <v>110</v>
      </c>
      <c r="G8592" s="261" t="s">
        <v>124</v>
      </c>
      <c r="H8592" s="261" t="s">
        <v>6399</v>
      </c>
    </row>
    <row r="8593" spans="1:8" x14ac:dyDescent="0.2">
      <c r="A8593" t="s">
        <v>29</v>
      </c>
      <c r="B8593" s="261" t="s">
        <v>147</v>
      </c>
      <c r="C8593">
        <f>_xlfn.XLOOKUP(B8593,'2.1.trackMPD'!$R$7:$R$29,'2.1.trackMPD'!$T$7:$T$29)</f>
        <v>6</v>
      </c>
      <c r="D8593" s="261">
        <v>10</v>
      </c>
      <c r="E8593" s="261" t="s">
        <v>6396</v>
      </c>
      <c r="F8593" s="261" t="s">
        <v>110</v>
      </c>
      <c r="G8593" s="261" t="s">
        <v>140</v>
      </c>
      <c r="H8593" s="261" t="s">
        <v>6399</v>
      </c>
    </row>
    <row r="8594" spans="1:8" x14ac:dyDescent="0.2">
      <c r="A8594" t="s">
        <v>29</v>
      </c>
      <c r="B8594" s="261" t="s">
        <v>147</v>
      </c>
      <c r="C8594">
        <f>_xlfn.XLOOKUP(B8594,'2.1.trackMPD'!$R$7:$R$29,'2.1.trackMPD'!$T$7:$T$29)</f>
        <v>6</v>
      </c>
      <c r="D8594" s="261">
        <v>100</v>
      </c>
      <c r="E8594" s="261" t="s">
        <v>6396</v>
      </c>
      <c r="F8594" s="261" t="s">
        <v>110</v>
      </c>
      <c r="G8594" s="261" t="s">
        <v>124</v>
      </c>
      <c r="H8594" s="261" t="s">
        <v>6398</v>
      </c>
    </row>
    <row r="8595" spans="1:8" x14ac:dyDescent="0.2">
      <c r="A8595" t="s">
        <v>29</v>
      </c>
      <c r="B8595" s="261" t="s">
        <v>147</v>
      </c>
      <c r="C8595">
        <f>_xlfn.XLOOKUP(B8595,'2.1.trackMPD'!$R$7:$R$29,'2.1.trackMPD'!$T$7:$T$29)</f>
        <v>6</v>
      </c>
      <c r="D8595" s="261">
        <v>100</v>
      </c>
      <c r="E8595" s="261" t="s">
        <v>6396</v>
      </c>
      <c r="F8595" s="261" t="s">
        <v>110</v>
      </c>
      <c r="G8595" s="261" t="s">
        <v>140</v>
      </c>
      <c r="H8595" s="261" t="s">
        <v>6398</v>
      </c>
    </row>
    <row r="8596" spans="1:8" x14ac:dyDescent="0.2">
      <c r="A8596" t="s">
        <v>29</v>
      </c>
      <c r="B8596" s="261" t="s">
        <v>147</v>
      </c>
      <c r="C8596">
        <f>_xlfn.XLOOKUP(B8596,'2.1.trackMPD'!$R$7:$R$29,'2.1.trackMPD'!$T$7:$T$29)</f>
        <v>6</v>
      </c>
      <c r="D8596" s="261">
        <v>100</v>
      </c>
      <c r="E8596" s="261" t="s">
        <v>6396</v>
      </c>
      <c r="F8596" s="261" t="s">
        <v>111</v>
      </c>
      <c r="G8596" s="261" t="s">
        <v>124</v>
      </c>
      <c r="H8596" s="261" t="s">
        <v>6398</v>
      </c>
    </row>
    <row r="8597" spans="1:8" x14ac:dyDescent="0.2">
      <c r="A8597" t="s">
        <v>29</v>
      </c>
      <c r="B8597" s="261" t="s">
        <v>147</v>
      </c>
      <c r="C8597">
        <f>_xlfn.XLOOKUP(B8597,'2.1.trackMPD'!$R$7:$R$29,'2.1.trackMPD'!$T$7:$T$29)</f>
        <v>6</v>
      </c>
      <c r="D8597" s="261">
        <v>100</v>
      </c>
      <c r="E8597" s="261" t="s">
        <v>6396</v>
      </c>
      <c r="F8597" s="261" t="s">
        <v>111</v>
      </c>
      <c r="G8597" s="261" t="s">
        <v>140</v>
      </c>
      <c r="H8597" s="261" t="s">
        <v>6398</v>
      </c>
    </row>
    <row r="8598" spans="1:8" x14ac:dyDescent="0.2">
      <c r="A8598" t="s">
        <v>29</v>
      </c>
      <c r="B8598" s="261" t="s">
        <v>147</v>
      </c>
      <c r="C8598">
        <f>_xlfn.XLOOKUP(B8598,'2.1.trackMPD'!$R$7:$R$29,'2.1.trackMPD'!$T$7:$T$29)</f>
        <v>6</v>
      </c>
      <c r="D8598" s="261">
        <v>100</v>
      </c>
      <c r="E8598" s="261" t="s">
        <v>6396</v>
      </c>
      <c r="F8598" s="261" t="s">
        <v>110</v>
      </c>
      <c r="G8598" s="261" t="s">
        <v>124</v>
      </c>
      <c r="H8598" s="261" t="s">
        <v>6399</v>
      </c>
    </row>
    <row r="8599" spans="1:8" x14ac:dyDescent="0.2">
      <c r="A8599" t="s">
        <v>29</v>
      </c>
      <c r="B8599" s="261" t="s">
        <v>147</v>
      </c>
      <c r="C8599">
        <f>_xlfn.XLOOKUP(B8599,'2.1.trackMPD'!$R$7:$R$29,'2.1.trackMPD'!$T$7:$T$29)</f>
        <v>6</v>
      </c>
      <c r="D8599" s="261">
        <v>100</v>
      </c>
      <c r="E8599" s="261" t="s">
        <v>6396</v>
      </c>
      <c r="F8599" s="261" t="s">
        <v>110</v>
      </c>
      <c r="G8599" s="261" t="s">
        <v>140</v>
      </c>
      <c r="H8599" s="261" t="s">
        <v>6399</v>
      </c>
    </row>
    <row r="8600" spans="1:8" x14ac:dyDescent="0.2">
      <c r="A8600" t="s">
        <v>29</v>
      </c>
      <c r="B8600" s="261" t="s">
        <v>147</v>
      </c>
      <c r="C8600">
        <f>_xlfn.XLOOKUP(B8600,'2.1.trackMPD'!$R$7:$R$29,'2.1.trackMPD'!$T$7:$T$29)</f>
        <v>6</v>
      </c>
      <c r="D8600" s="261">
        <v>1000</v>
      </c>
      <c r="E8600" s="261" t="s">
        <v>6396</v>
      </c>
      <c r="F8600" s="261" t="s">
        <v>110</v>
      </c>
      <c r="G8600" s="261" t="s">
        <v>124</v>
      </c>
      <c r="H8600" s="261" t="s">
        <v>6398</v>
      </c>
    </row>
    <row r="8601" spans="1:8" x14ac:dyDescent="0.2">
      <c r="A8601" t="s">
        <v>29</v>
      </c>
      <c r="B8601" s="261" t="s">
        <v>147</v>
      </c>
      <c r="C8601">
        <f>_xlfn.XLOOKUP(B8601,'2.1.trackMPD'!$R$7:$R$29,'2.1.trackMPD'!$T$7:$T$29)</f>
        <v>6</v>
      </c>
      <c r="D8601" s="261">
        <v>1000</v>
      </c>
      <c r="E8601" s="261" t="s">
        <v>6396</v>
      </c>
      <c r="F8601" s="261" t="s">
        <v>110</v>
      </c>
      <c r="G8601" s="261" t="s">
        <v>140</v>
      </c>
      <c r="H8601" s="261" t="s">
        <v>6398</v>
      </c>
    </row>
    <row r="8602" spans="1:8" x14ac:dyDescent="0.2">
      <c r="A8602" t="s">
        <v>29</v>
      </c>
      <c r="B8602" s="261" t="s">
        <v>147</v>
      </c>
      <c r="C8602">
        <f>_xlfn.XLOOKUP(B8602,'2.1.trackMPD'!$R$7:$R$29,'2.1.trackMPD'!$T$7:$T$29)</f>
        <v>6</v>
      </c>
      <c r="D8602" s="261">
        <v>1000</v>
      </c>
      <c r="E8602" s="261" t="s">
        <v>6396</v>
      </c>
      <c r="F8602" s="261" t="s">
        <v>111</v>
      </c>
      <c r="G8602" s="261" t="s">
        <v>124</v>
      </c>
      <c r="H8602" s="261" t="s">
        <v>6398</v>
      </c>
    </row>
    <row r="8603" spans="1:8" x14ac:dyDescent="0.2">
      <c r="A8603" t="s">
        <v>29</v>
      </c>
      <c r="B8603" s="261" t="s">
        <v>147</v>
      </c>
      <c r="C8603">
        <f>_xlfn.XLOOKUP(B8603,'2.1.trackMPD'!$R$7:$R$29,'2.1.trackMPD'!$T$7:$T$29)</f>
        <v>6</v>
      </c>
      <c r="D8603" s="261">
        <v>1000</v>
      </c>
      <c r="E8603" s="261" t="s">
        <v>6396</v>
      </c>
      <c r="F8603" s="261" t="s">
        <v>111</v>
      </c>
      <c r="G8603" s="261" t="s">
        <v>140</v>
      </c>
      <c r="H8603" s="261" t="s">
        <v>6398</v>
      </c>
    </row>
    <row r="8604" spans="1:8" x14ac:dyDescent="0.2">
      <c r="A8604" t="s">
        <v>29</v>
      </c>
      <c r="B8604" s="261" t="s">
        <v>147</v>
      </c>
      <c r="C8604">
        <f>_xlfn.XLOOKUP(B8604,'2.1.trackMPD'!$R$7:$R$29,'2.1.trackMPD'!$T$7:$T$29)</f>
        <v>6</v>
      </c>
      <c r="D8604" s="261">
        <v>1000</v>
      </c>
      <c r="E8604" s="261" t="s">
        <v>6396</v>
      </c>
      <c r="F8604" s="261" t="s">
        <v>110</v>
      </c>
      <c r="G8604" s="261" t="s">
        <v>124</v>
      </c>
      <c r="H8604" s="261" t="s">
        <v>6399</v>
      </c>
    </row>
    <row r="8605" spans="1:8" x14ac:dyDescent="0.2">
      <c r="A8605" t="s">
        <v>29</v>
      </c>
      <c r="B8605" s="261" t="s">
        <v>147</v>
      </c>
      <c r="C8605">
        <f>_xlfn.XLOOKUP(B8605,'2.1.trackMPD'!$R$7:$R$29,'2.1.trackMPD'!$T$7:$T$29)</f>
        <v>6</v>
      </c>
      <c r="D8605" s="261">
        <v>1000</v>
      </c>
      <c r="E8605" s="261" t="s">
        <v>6396</v>
      </c>
      <c r="F8605" s="261" t="s">
        <v>110</v>
      </c>
      <c r="G8605" s="261" t="s">
        <v>140</v>
      </c>
      <c r="H8605" s="261" t="s">
        <v>6399</v>
      </c>
    </row>
    <row r="8606" spans="1:8" x14ac:dyDescent="0.2">
      <c r="A8606" t="s">
        <v>29</v>
      </c>
      <c r="B8606" s="261" t="s">
        <v>147</v>
      </c>
      <c r="C8606">
        <f>_xlfn.XLOOKUP(B8606,'2.1.trackMPD'!$R$7:$R$29,'2.1.trackMPD'!$T$7:$T$29)</f>
        <v>6</v>
      </c>
      <c r="D8606" s="261">
        <v>5000</v>
      </c>
      <c r="E8606" s="261" t="s">
        <v>6396</v>
      </c>
      <c r="F8606" s="261" t="s">
        <v>110</v>
      </c>
      <c r="G8606" s="261" t="s">
        <v>124</v>
      </c>
      <c r="H8606" s="261" t="s">
        <v>6398</v>
      </c>
    </row>
    <row r="8607" spans="1:8" x14ac:dyDescent="0.2">
      <c r="A8607" t="s">
        <v>29</v>
      </c>
      <c r="B8607" s="261" t="s">
        <v>147</v>
      </c>
      <c r="C8607">
        <f>_xlfn.XLOOKUP(B8607,'2.1.trackMPD'!$R$7:$R$29,'2.1.trackMPD'!$T$7:$T$29)</f>
        <v>6</v>
      </c>
      <c r="D8607" s="261">
        <v>5000</v>
      </c>
      <c r="E8607" s="261" t="s">
        <v>6396</v>
      </c>
      <c r="F8607" s="261" t="s">
        <v>110</v>
      </c>
      <c r="G8607" s="261" t="s">
        <v>140</v>
      </c>
      <c r="H8607" s="261" t="s">
        <v>6398</v>
      </c>
    </row>
    <row r="8608" spans="1:8" x14ac:dyDescent="0.2">
      <c r="A8608" t="s">
        <v>29</v>
      </c>
      <c r="B8608" s="261" t="s">
        <v>147</v>
      </c>
      <c r="C8608">
        <f>_xlfn.XLOOKUP(B8608,'2.1.trackMPD'!$R$7:$R$29,'2.1.trackMPD'!$T$7:$T$29)</f>
        <v>6</v>
      </c>
      <c r="D8608" s="261">
        <v>5000</v>
      </c>
      <c r="E8608" s="261" t="s">
        <v>6396</v>
      </c>
      <c r="F8608" s="261" t="s">
        <v>111</v>
      </c>
      <c r="G8608" s="261" t="s">
        <v>124</v>
      </c>
      <c r="H8608" s="261" t="s">
        <v>6398</v>
      </c>
    </row>
    <row r="8609" spans="1:8" x14ac:dyDescent="0.2">
      <c r="A8609" t="s">
        <v>29</v>
      </c>
      <c r="B8609" s="261" t="s">
        <v>147</v>
      </c>
      <c r="C8609">
        <f>_xlfn.XLOOKUP(B8609,'2.1.trackMPD'!$R$7:$R$29,'2.1.trackMPD'!$T$7:$T$29)</f>
        <v>6</v>
      </c>
      <c r="D8609" s="261">
        <v>5000</v>
      </c>
      <c r="E8609" s="261" t="s">
        <v>6396</v>
      </c>
      <c r="F8609" s="261" t="s">
        <v>111</v>
      </c>
      <c r="G8609" s="261" t="s">
        <v>140</v>
      </c>
      <c r="H8609" s="261" t="s">
        <v>6398</v>
      </c>
    </row>
    <row r="8610" spans="1:8" x14ac:dyDescent="0.2">
      <c r="A8610" t="s">
        <v>29</v>
      </c>
      <c r="B8610" s="261" t="s">
        <v>147</v>
      </c>
      <c r="C8610">
        <f>_xlfn.XLOOKUP(B8610,'2.1.trackMPD'!$R$7:$R$29,'2.1.trackMPD'!$T$7:$T$29)</f>
        <v>6</v>
      </c>
      <c r="D8610" s="261">
        <v>5000</v>
      </c>
      <c r="E8610" s="261" t="s">
        <v>6396</v>
      </c>
      <c r="F8610" s="261" t="s">
        <v>110</v>
      </c>
      <c r="G8610" s="261" t="s">
        <v>124</v>
      </c>
      <c r="H8610" s="261" t="s">
        <v>6399</v>
      </c>
    </row>
    <row r="8611" spans="1:8" x14ac:dyDescent="0.2">
      <c r="A8611" t="s">
        <v>29</v>
      </c>
      <c r="B8611" s="261" t="s">
        <v>147</v>
      </c>
      <c r="C8611">
        <f>_xlfn.XLOOKUP(B8611,'2.1.trackMPD'!$R$7:$R$29,'2.1.trackMPD'!$T$7:$T$29)</f>
        <v>6</v>
      </c>
      <c r="D8611" s="261">
        <v>5000</v>
      </c>
      <c r="E8611" s="261" t="s">
        <v>6396</v>
      </c>
      <c r="F8611" s="261" t="s">
        <v>110</v>
      </c>
      <c r="G8611" s="261" t="s">
        <v>140</v>
      </c>
      <c r="H8611" s="261" t="s">
        <v>6399</v>
      </c>
    </row>
    <row r="8612" spans="1:8" x14ac:dyDescent="0.2">
      <c r="A8612" t="s">
        <v>29</v>
      </c>
      <c r="B8612" s="261" t="s">
        <v>147</v>
      </c>
      <c r="C8612">
        <f>_xlfn.XLOOKUP(B8612,'2.1.trackMPD'!$R$7:$R$29,'2.1.trackMPD'!$T$7:$T$29)</f>
        <v>6</v>
      </c>
      <c r="D8612" s="261">
        <v>1</v>
      </c>
      <c r="E8612" s="261" t="s">
        <v>6400</v>
      </c>
      <c r="F8612" s="261" t="s">
        <v>110</v>
      </c>
      <c r="G8612" s="261" t="s">
        <v>124</v>
      </c>
      <c r="H8612" s="261" t="s">
        <v>6398</v>
      </c>
    </row>
    <row r="8613" spans="1:8" x14ac:dyDescent="0.2">
      <c r="A8613" t="s">
        <v>29</v>
      </c>
      <c r="B8613" s="261" t="s">
        <v>147</v>
      </c>
      <c r="C8613">
        <f>_xlfn.XLOOKUP(B8613,'2.1.trackMPD'!$R$7:$R$29,'2.1.trackMPD'!$T$7:$T$29)</f>
        <v>6</v>
      </c>
      <c r="D8613" s="261">
        <v>1</v>
      </c>
      <c r="E8613" s="261" t="s">
        <v>6400</v>
      </c>
      <c r="F8613" s="261" t="s">
        <v>110</v>
      </c>
      <c r="G8613" s="261" t="s">
        <v>140</v>
      </c>
      <c r="H8613" s="261" t="s">
        <v>6398</v>
      </c>
    </row>
    <row r="8614" spans="1:8" x14ac:dyDescent="0.2">
      <c r="A8614" t="s">
        <v>29</v>
      </c>
      <c r="B8614" s="261" t="s">
        <v>147</v>
      </c>
      <c r="C8614">
        <f>_xlfn.XLOOKUP(B8614,'2.1.trackMPD'!$R$7:$R$29,'2.1.trackMPD'!$T$7:$T$29)</f>
        <v>6</v>
      </c>
      <c r="D8614" s="261">
        <v>1</v>
      </c>
      <c r="E8614" s="261" t="s">
        <v>6400</v>
      </c>
      <c r="F8614" s="261" t="s">
        <v>111</v>
      </c>
      <c r="G8614" s="261" t="s">
        <v>124</v>
      </c>
      <c r="H8614" s="261" t="s">
        <v>6398</v>
      </c>
    </row>
    <row r="8615" spans="1:8" x14ac:dyDescent="0.2">
      <c r="A8615" t="s">
        <v>29</v>
      </c>
      <c r="B8615" s="261" t="s">
        <v>147</v>
      </c>
      <c r="C8615">
        <f>_xlfn.XLOOKUP(B8615,'2.1.trackMPD'!$R$7:$R$29,'2.1.trackMPD'!$T$7:$T$29)</f>
        <v>6</v>
      </c>
      <c r="D8615" s="261">
        <v>1</v>
      </c>
      <c r="E8615" s="261" t="s">
        <v>6400</v>
      </c>
      <c r="F8615" s="261" t="s">
        <v>111</v>
      </c>
      <c r="G8615" s="261" t="s">
        <v>140</v>
      </c>
      <c r="H8615" s="261" t="s">
        <v>6398</v>
      </c>
    </row>
    <row r="8616" spans="1:8" x14ac:dyDescent="0.2">
      <c r="A8616" t="s">
        <v>29</v>
      </c>
      <c r="B8616" s="261" t="s">
        <v>147</v>
      </c>
      <c r="C8616">
        <f>_xlfn.XLOOKUP(B8616,'2.1.trackMPD'!$R$7:$R$29,'2.1.trackMPD'!$T$7:$T$29)</f>
        <v>6</v>
      </c>
      <c r="D8616" s="261">
        <v>1</v>
      </c>
      <c r="E8616" s="261" t="s">
        <v>6400</v>
      </c>
      <c r="F8616" s="261" t="s">
        <v>110</v>
      </c>
      <c r="G8616" s="261" t="s">
        <v>124</v>
      </c>
      <c r="H8616" s="261" t="s">
        <v>6399</v>
      </c>
    </row>
    <row r="8617" spans="1:8" x14ac:dyDescent="0.2">
      <c r="A8617" t="s">
        <v>29</v>
      </c>
      <c r="B8617" s="261" t="s">
        <v>147</v>
      </c>
      <c r="C8617">
        <f>_xlfn.XLOOKUP(B8617,'2.1.trackMPD'!$R$7:$R$29,'2.1.trackMPD'!$T$7:$T$29)</f>
        <v>6</v>
      </c>
      <c r="D8617" s="261">
        <v>1</v>
      </c>
      <c r="E8617" s="261" t="s">
        <v>6400</v>
      </c>
      <c r="F8617" s="261" t="s">
        <v>110</v>
      </c>
      <c r="G8617" s="261" t="s">
        <v>140</v>
      </c>
      <c r="H8617" s="261" t="s">
        <v>6399</v>
      </c>
    </row>
    <row r="8618" spans="1:8" x14ac:dyDescent="0.2">
      <c r="A8618" t="s">
        <v>29</v>
      </c>
      <c r="B8618" s="261" t="s">
        <v>147</v>
      </c>
      <c r="C8618">
        <f>_xlfn.XLOOKUP(B8618,'2.1.trackMPD'!$R$7:$R$29,'2.1.trackMPD'!$T$7:$T$29)</f>
        <v>6</v>
      </c>
      <c r="D8618" s="261">
        <v>10</v>
      </c>
      <c r="E8618" s="261" t="s">
        <v>6400</v>
      </c>
      <c r="F8618" s="261" t="s">
        <v>110</v>
      </c>
      <c r="G8618" s="261" t="s">
        <v>124</v>
      </c>
      <c r="H8618" s="261" t="s">
        <v>6398</v>
      </c>
    </row>
    <row r="8619" spans="1:8" x14ac:dyDescent="0.2">
      <c r="A8619" t="s">
        <v>29</v>
      </c>
      <c r="B8619" s="261" t="s">
        <v>147</v>
      </c>
      <c r="C8619">
        <f>_xlfn.XLOOKUP(B8619,'2.1.trackMPD'!$R$7:$R$29,'2.1.trackMPD'!$T$7:$T$29)</f>
        <v>6</v>
      </c>
      <c r="D8619" s="261">
        <v>10</v>
      </c>
      <c r="E8619" s="261" t="s">
        <v>6400</v>
      </c>
      <c r="F8619" s="261" t="s">
        <v>110</v>
      </c>
      <c r="G8619" s="261" t="s">
        <v>140</v>
      </c>
      <c r="H8619" s="261" t="s">
        <v>6398</v>
      </c>
    </row>
    <row r="8620" spans="1:8" x14ac:dyDescent="0.2">
      <c r="A8620" t="s">
        <v>29</v>
      </c>
      <c r="B8620" s="261" t="s">
        <v>147</v>
      </c>
      <c r="C8620">
        <f>_xlfn.XLOOKUP(B8620,'2.1.trackMPD'!$R$7:$R$29,'2.1.trackMPD'!$T$7:$T$29)</f>
        <v>6</v>
      </c>
      <c r="D8620" s="261">
        <v>10</v>
      </c>
      <c r="E8620" s="261" t="s">
        <v>6400</v>
      </c>
      <c r="F8620" s="261" t="s">
        <v>111</v>
      </c>
      <c r="G8620" s="261" t="s">
        <v>124</v>
      </c>
      <c r="H8620" s="261" t="s">
        <v>6398</v>
      </c>
    </row>
    <row r="8621" spans="1:8" x14ac:dyDescent="0.2">
      <c r="A8621" t="s">
        <v>29</v>
      </c>
      <c r="B8621" s="261" t="s">
        <v>147</v>
      </c>
      <c r="C8621">
        <f>_xlfn.XLOOKUP(B8621,'2.1.trackMPD'!$R$7:$R$29,'2.1.trackMPD'!$T$7:$T$29)</f>
        <v>6</v>
      </c>
      <c r="D8621" s="261">
        <v>10</v>
      </c>
      <c r="E8621" s="261" t="s">
        <v>6400</v>
      </c>
      <c r="F8621" s="261" t="s">
        <v>111</v>
      </c>
      <c r="G8621" s="261" t="s">
        <v>140</v>
      </c>
      <c r="H8621" s="261" t="s">
        <v>6398</v>
      </c>
    </row>
    <row r="8622" spans="1:8" x14ac:dyDescent="0.2">
      <c r="A8622" t="s">
        <v>29</v>
      </c>
      <c r="B8622" s="261" t="s">
        <v>147</v>
      </c>
      <c r="C8622">
        <f>_xlfn.XLOOKUP(B8622,'2.1.trackMPD'!$R$7:$R$29,'2.1.trackMPD'!$T$7:$T$29)</f>
        <v>6</v>
      </c>
      <c r="D8622" s="261">
        <v>10</v>
      </c>
      <c r="E8622" s="261" t="s">
        <v>6400</v>
      </c>
      <c r="F8622" s="261" t="s">
        <v>110</v>
      </c>
      <c r="G8622" s="261" t="s">
        <v>124</v>
      </c>
      <c r="H8622" s="261" t="s">
        <v>6399</v>
      </c>
    </row>
    <row r="8623" spans="1:8" x14ac:dyDescent="0.2">
      <c r="A8623" t="s">
        <v>29</v>
      </c>
      <c r="B8623" s="261" t="s">
        <v>147</v>
      </c>
      <c r="C8623">
        <f>_xlfn.XLOOKUP(B8623,'2.1.trackMPD'!$R$7:$R$29,'2.1.trackMPD'!$T$7:$T$29)</f>
        <v>6</v>
      </c>
      <c r="D8623" s="261">
        <v>10</v>
      </c>
      <c r="E8623" s="261" t="s">
        <v>6400</v>
      </c>
      <c r="F8623" s="261" t="s">
        <v>110</v>
      </c>
      <c r="G8623" s="261" t="s">
        <v>140</v>
      </c>
      <c r="H8623" s="261" t="s">
        <v>6399</v>
      </c>
    </row>
    <row r="8624" spans="1:8" x14ac:dyDescent="0.2">
      <c r="A8624" t="s">
        <v>29</v>
      </c>
      <c r="B8624" s="261" t="s">
        <v>147</v>
      </c>
      <c r="C8624">
        <f>_xlfn.XLOOKUP(B8624,'2.1.trackMPD'!$R$7:$R$29,'2.1.trackMPD'!$T$7:$T$29)</f>
        <v>6</v>
      </c>
      <c r="D8624" s="261">
        <v>100</v>
      </c>
      <c r="E8624" s="261" t="s">
        <v>6400</v>
      </c>
      <c r="F8624" s="261" t="s">
        <v>110</v>
      </c>
      <c r="G8624" s="261" t="s">
        <v>124</v>
      </c>
      <c r="H8624" s="261" t="s">
        <v>6398</v>
      </c>
    </row>
    <row r="8625" spans="1:8" x14ac:dyDescent="0.2">
      <c r="A8625" t="s">
        <v>29</v>
      </c>
      <c r="B8625" s="261" t="s">
        <v>147</v>
      </c>
      <c r="C8625">
        <f>_xlfn.XLOOKUP(B8625,'2.1.trackMPD'!$R$7:$R$29,'2.1.trackMPD'!$T$7:$T$29)</f>
        <v>6</v>
      </c>
      <c r="D8625" s="261">
        <v>100</v>
      </c>
      <c r="E8625" s="261" t="s">
        <v>6400</v>
      </c>
      <c r="F8625" s="261" t="s">
        <v>110</v>
      </c>
      <c r="G8625" s="261" t="s">
        <v>140</v>
      </c>
      <c r="H8625" s="261" t="s">
        <v>6398</v>
      </c>
    </row>
    <row r="8626" spans="1:8" x14ac:dyDescent="0.2">
      <c r="A8626" t="s">
        <v>29</v>
      </c>
      <c r="B8626" s="261" t="s">
        <v>147</v>
      </c>
      <c r="C8626">
        <f>_xlfn.XLOOKUP(B8626,'2.1.trackMPD'!$R$7:$R$29,'2.1.trackMPD'!$T$7:$T$29)</f>
        <v>6</v>
      </c>
      <c r="D8626" s="261">
        <v>100</v>
      </c>
      <c r="E8626" s="261" t="s">
        <v>6400</v>
      </c>
      <c r="F8626" s="261" t="s">
        <v>111</v>
      </c>
      <c r="G8626" s="261" t="s">
        <v>124</v>
      </c>
      <c r="H8626" s="261" t="s">
        <v>6398</v>
      </c>
    </row>
    <row r="8627" spans="1:8" x14ac:dyDescent="0.2">
      <c r="A8627" t="s">
        <v>29</v>
      </c>
      <c r="B8627" s="261" t="s">
        <v>147</v>
      </c>
      <c r="C8627">
        <f>_xlfn.XLOOKUP(B8627,'2.1.trackMPD'!$R$7:$R$29,'2.1.trackMPD'!$T$7:$T$29)</f>
        <v>6</v>
      </c>
      <c r="D8627" s="261">
        <v>100</v>
      </c>
      <c r="E8627" s="261" t="s">
        <v>6400</v>
      </c>
      <c r="F8627" s="261" t="s">
        <v>111</v>
      </c>
      <c r="G8627" s="261" t="s">
        <v>140</v>
      </c>
      <c r="H8627" s="261" t="s">
        <v>6398</v>
      </c>
    </row>
    <row r="8628" spans="1:8" x14ac:dyDescent="0.2">
      <c r="A8628" t="s">
        <v>29</v>
      </c>
      <c r="B8628" s="261" t="s">
        <v>147</v>
      </c>
      <c r="C8628">
        <f>_xlfn.XLOOKUP(B8628,'2.1.trackMPD'!$R$7:$R$29,'2.1.trackMPD'!$T$7:$T$29)</f>
        <v>6</v>
      </c>
      <c r="D8628" s="261">
        <v>100</v>
      </c>
      <c r="E8628" s="261" t="s">
        <v>6400</v>
      </c>
      <c r="F8628" s="261" t="s">
        <v>110</v>
      </c>
      <c r="G8628" s="261" t="s">
        <v>124</v>
      </c>
      <c r="H8628" s="261" t="s">
        <v>6399</v>
      </c>
    </row>
    <row r="8629" spans="1:8" x14ac:dyDescent="0.2">
      <c r="A8629" t="s">
        <v>29</v>
      </c>
      <c r="B8629" s="261" t="s">
        <v>147</v>
      </c>
      <c r="C8629">
        <f>_xlfn.XLOOKUP(B8629,'2.1.trackMPD'!$R$7:$R$29,'2.1.trackMPD'!$T$7:$T$29)</f>
        <v>6</v>
      </c>
      <c r="D8629" s="261">
        <v>100</v>
      </c>
      <c r="E8629" s="261" t="s">
        <v>6400</v>
      </c>
      <c r="F8629" s="261" t="s">
        <v>110</v>
      </c>
      <c r="G8629" s="261" t="s">
        <v>140</v>
      </c>
      <c r="H8629" s="261" t="s">
        <v>6399</v>
      </c>
    </row>
    <row r="8630" spans="1:8" x14ac:dyDescent="0.2">
      <c r="A8630" t="s">
        <v>29</v>
      </c>
      <c r="B8630" s="261" t="s">
        <v>147</v>
      </c>
      <c r="C8630">
        <f>_xlfn.XLOOKUP(B8630,'2.1.trackMPD'!$R$7:$R$29,'2.1.trackMPD'!$T$7:$T$29)</f>
        <v>6</v>
      </c>
      <c r="D8630" s="261">
        <v>1000</v>
      </c>
      <c r="E8630" s="261" t="s">
        <v>6400</v>
      </c>
      <c r="F8630" s="261" t="s">
        <v>110</v>
      </c>
      <c r="G8630" s="261" t="s">
        <v>124</v>
      </c>
      <c r="H8630" s="261" t="s">
        <v>6398</v>
      </c>
    </row>
    <row r="8631" spans="1:8" x14ac:dyDescent="0.2">
      <c r="A8631" t="s">
        <v>29</v>
      </c>
      <c r="B8631" s="261" t="s">
        <v>147</v>
      </c>
      <c r="C8631">
        <f>_xlfn.XLOOKUP(B8631,'2.1.trackMPD'!$R$7:$R$29,'2.1.trackMPD'!$T$7:$T$29)</f>
        <v>6</v>
      </c>
      <c r="D8631" s="261">
        <v>1000</v>
      </c>
      <c r="E8631" s="261" t="s">
        <v>6400</v>
      </c>
      <c r="F8631" s="261" t="s">
        <v>110</v>
      </c>
      <c r="G8631" s="261" t="s">
        <v>140</v>
      </c>
      <c r="H8631" s="261" t="s">
        <v>6398</v>
      </c>
    </row>
    <row r="8632" spans="1:8" x14ac:dyDescent="0.2">
      <c r="A8632" t="s">
        <v>29</v>
      </c>
      <c r="B8632" s="261" t="s">
        <v>147</v>
      </c>
      <c r="C8632">
        <f>_xlfn.XLOOKUP(B8632,'2.1.trackMPD'!$R$7:$R$29,'2.1.trackMPD'!$T$7:$T$29)</f>
        <v>6</v>
      </c>
      <c r="D8632" s="261">
        <v>1000</v>
      </c>
      <c r="E8632" s="261" t="s">
        <v>6400</v>
      </c>
      <c r="F8632" s="261" t="s">
        <v>111</v>
      </c>
      <c r="G8632" s="261" t="s">
        <v>124</v>
      </c>
      <c r="H8632" s="261" t="s">
        <v>6398</v>
      </c>
    </row>
    <row r="8633" spans="1:8" x14ac:dyDescent="0.2">
      <c r="A8633" t="s">
        <v>29</v>
      </c>
      <c r="B8633" s="261" t="s">
        <v>147</v>
      </c>
      <c r="C8633">
        <f>_xlfn.XLOOKUP(B8633,'2.1.trackMPD'!$R$7:$R$29,'2.1.trackMPD'!$T$7:$T$29)</f>
        <v>6</v>
      </c>
      <c r="D8633" s="261">
        <v>1000</v>
      </c>
      <c r="E8633" s="261" t="s">
        <v>6400</v>
      </c>
      <c r="F8633" s="261" t="s">
        <v>111</v>
      </c>
      <c r="G8633" s="261" t="s">
        <v>140</v>
      </c>
      <c r="H8633" s="261" t="s">
        <v>6398</v>
      </c>
    </row>
    <row r="8634" spans="1:8" x14ac:dyDescent="0.2">
      <c r="A8634" t="s">
        <v>29</v>
      </c>
      <c r="B8634" s="261" t="s">
        <v>147</v>
      </c>
      <c r="C8634">
        <f>_xlfn.XLOOKUP(B8634,'2.1.trackMPD'!$R$7:$R$29,'2.1.trackMPD'!$T$7:$T$29)</f>
        <v>6</v>
      </c>
      <c r="D8634" s="261">
        <v>1000</v>
      </c>
      <c r="E8634" s="261" t="s">
        <v>6400</v>
      </c>
      <c r="F8634" s="261" t="s">
        <v>110</v>
      </c>
      <c r="G8634" s="261" t="s">
        <v>124</v>
      </c>
      <c r="H8634" s="261" t="s">
        <v>6399</v>
      </c>
    </row>
    <row r="8635" spans="1:8" x14ac:dyDescent="0.2">
      <c r="A8635" t="s">
        <v>29</v>
      </c>
      <c r="B8635" s="261" t="s">
        <v>147</v>
      </c>
      <c r="C8635">
        <f>_xlfn.XLOOKUP(B8635,'2.1.trackMPD'!$R$7:$R$29,'2.1.trackMPD'!$T$7:$T$29)</f>
        <v>6</v>
      </c>
      <c r="D8635" s="261">
        <v>1000</v>
      </c>
      <c r="E8635" s="261" t="s">
        <v>6400</v>
      </c>
      <c r="F8635" s="261" t="s">
        <v>110</v>
      </c>
      <c r="G8635" s="261" t="s">
        <v>140</v>
      </c>
      <c r="H8635" s="261" t="s">
        <v>6399</v>
      </c>
    </row>
    <row r="8636" spans="1:8" x14ac:dyDescent="0.2">
      <c r="A8636" t="s">
        <v>29</v>
      </c>
      <c r="B8636" s="261" t="s">
        <v>147</v>
      </c>
      <c r="C8636">
        <f>_xlfn.XLOOKUP(B8636,'2.1.trackMPD'!$R$7:$R$29,'2.1.trackMPD'!$T$7:$T$29)</f>
        <v>6</v>
      </c>
      <c r="D8636" s="261">
        <v>5000</v>
      </c>
      <c r="E8636" s="261" t="s">
        <v>6400</v>
      </c>
      <c r="F8636" s="261" t="s">
        <v>110</v>
      </c>
      <c r="G8636" s="261" t="s">
        <v>124</v>
      </c>
      <c r="H8636" s="261" t="s">
        <v>6398</v>
      </c>
    </row>
    <row r="8637" spans="1:8" x14ac:dyDescent="0.2">
      <c r="A8637" t="s">
        <v>29</v>
      </c>
      <c r="B8637" s="261" t="s">
        <v>147</v>
      </c>
      <c r="C8637">
        <f>_xlfn.XLOOKUP(B8637,'2.1.trackMPD'!$R$7:$R$29,'2.1.trackMPD'!$T$7:$T$29)</f>
        <v>6</v>
      </c>
      <c r="D8637" s="261">
        <v>5000</v>
      </c>
      <c r="E8637" s="261" t="s">
        <v>6400</v>
      </c>
      <c r="F8637" s="261" t="s">
        <v>110</v>
      </c>
      <c r="G8637" s="261" t="s">
        <v>140</v>
      </c>
      <c r="H8637" s="261" t="s">
        <v>6398</v>
      </c>
    </row>
    <row r="8638" spans="1:8" x14ac:dyDescent="0.2">
      <c r="A8638" t="s">
        <v>29</v>
      </c>
      <c r="B8638" s="261" t="s">
        <v>147</v>
      </c>
      <c r="C8638">
        <f>_xlfn.XLOOKUP(B8638,'2.1.trackMPD'!$R$7:$R$29,'2.1.trackMPD'!$T$7:$T$29)</f>
        <v>6</v>
      </c>
      <c r="D8638" s="261">
        <v>5000</v>
      </c>
      <c r="E8638" s="261" t="s">
        <v>6400</v>
      </c>
      <c r="F8638" s="261" t="s">
        <v>111</v>
      </c>
      <c r="G8638" s="261" t="s">
        <v>124</v>
      </c>
      <c r="H8638" s="261" t="s">
        <v>6398</v>
      </c>
    </row>
    <row r="8639" spans="1:8" x14ac:dyDescent="0.2">
      <c r="A8639" t="s">
        <v>29</v>
      </c>
      <c r="B8639" s="261" t="s">
        <v>147</v>
      </c>
      <c r="C8639">
        <f>_xlfn.XLOOKUP(B8639,'2.1.trackMPD'!$R$7:$R$29,'2.1.trackMPD'!$T$7:$T$29)</f>
        <v>6</v>
      </c>
      <c r="D8639" s="261">
        <v>5000</v>
      </c>
      <c r="E8639" s="261" t="s">
        <v>6400</v>
      </c>
      <c r="F8639" s="261" t="s">
        <v>111</v>
      </c>
      <c r="G8639" s="261" t="s">
        <v>140</v>
      </c>
      <c r="H8639" s="261" t="s">
        <v>6398</v>
      </c>
    </row>
    <row r="8640" spans="1:8" x14ac:dyDescent="0.2">
      <c r="A8640" t="s">
        <v>29</v>
      </c>
      <c r="B8640" s="261" t="s">
        <v>147</v>
      </c>
      <c r="C8640">
        <f>_xlfn.XLOOKUP(B8640,'2.1.trackMPD'!$R$7:$R$29,'2.1.trackMPD'!$T$7:$T$29)</f>
        <v>6</v>
      </c>
      <c r="D8640" s="261">
        <v>5000</v>
      </c>
      <c r="E8640" s="261" t="s">
        <v>6400</v>
      </c>
      <c r="F8640" s="261" t="s">
        <v>110</v>
      </c>
      <c r="G8640" s="261" t="s">
        <v>124</v>
      </c>
      <c r="H8640" s="261" t="s">
        <v>6399</v>
      </c>
    </row>
    <row r="8641" spans="1:8" x14ac:dyDescent="0.2">
      <c r="A8641" t="s">
        <v>29</v>
      </c>
      <c r="B8641" s="261" t="s">
        <v>147</v>
      </c>
      <c r="C8641">
        <f>_xlfn.XLOOKUP(B8641,'2.1.trackMPD'!$R$7:$R$29,'2.1.trackMPD'!$T$7:$T$29)</f>
        <v>6</v>
      </c>
      <c r="D8641" s="261">
        <v>5000</v>
      </c>
      <c r="E8641" s="261" t="s">
        <v>6400</v>
      </c>
      <c r="F8641" s="261" t="s">
        <v>110</v>
      </c>
      <c r="G8641" s="261" t="s">
        <v>140</v>
      </c>
      <c r="H8641" s="261" t="s">
        <v>6399</v>
      </c>
    </row>
    <row r="8642" spans="1:8" x14ac:dyDescent="0.2">
      <c r="A8642" t="s">
        <v>29</v>
      </c>
      <c r="B8642" s="261" t="s">
        <v>147</v>
      </c>
      <c r="C8642">
        <f>_xlfn.XLOOKUP(B8642,'2.1.trackMPD'!$R$7:$R$29,'2.1.trackMPD'!$T$7:$T$29)</f>
        <v>6</v>
      </c>
      <c r="D8642" s="261">
        <v>1</v>
      </c>
      <c r="E8642" s="261" t="s">
        <v>6401</v>
      </c>
      <c r="F8642" s="261" t="s">
        <v>110</v>
      </c>
      <c r="G8642" s="261" t="s">
        <v>124</v>
      </c>
      <c r="H8642" s="261" t="s">
        <v>6398</v>
      </c>
    </row>
    <row r="8643" spans="1:8" x14ac:dyDescent="0.2">
      <c r="A8643" t="s">
        <v>29</v>
      </c>
      <c r="B8643" s="261" t="s">
        <v>147</v>
      </c>
      <c r="C8643">
        <f>_xlfn.XLOOKUP(B8643,'2.1.trackMPD'!$R$7:$R$29,'2.1.trackMPD'!$T$7:$T$29)</f>
        <v>6</v>
      </c>
      <c r="D8643" s="261">
        <v>1</v>
      </c>
      <c r="E8643" s="261" t="s">
        <v>6401</v>
      </c>
      <c r="F8643" s="261" t="s">
        <v>110</v>
      </c>
      <c r="G8643" s="261" t="s">
        <v>140</v>
      </c>
      <c r="H8643" s="261" t="s">
        <v>6398</v>
      </c>
    </row>
    <row r="8644" spans="1:8" x14ac:dyDescent="0.2">
      <c r="A8644" t="s">
        <v>29</v>
      </c>
      <c r="B8644" s="261" t="s">
        <v>147</v>
      </c>
      <c r="C8644">
        <f>_xlfn.XLOOKUP(B8644,'2.1.trackMPD'!$R$7:$R$29,'2.1.trackMPD'!$T$7:$T$29)</f>
        <v>6</v>
      </c>
      <c r="D8644" s="261">
        <v>1</v>
      </c>
      <c r="E8644" s="261" t="s">
        <v>6401</v>
      </c>
      <c r="F8644" s="261" t="s">
        <v>111</v>
      </c>
      <c r="G8644" s="261" t="s">
        <v>124</v>
      </c>
      <c r="H8644" s="261" t="s">
        <v>6398</v>
      </c>
    </row>
    <row r="8645" spans="1:8" x14ac:dyDescent="0.2">
      <c r="A8645" t="s">
        <v>29</v>
      </c>
      <c r="B8645" s="261" t="s">
        <v>147</v>
      </c>
      <c r="C8645">
        <f>_xlfn.XLOOKUP(B8645,'2.1.trackMPD'!$R$7:$R$29,'2.1.trackMPD'!$T$7:$T$29)</f>
        <v>6</v>
      </c>
      <c r="D8645" s="261">
        <v>1</v>
      </c>
      <c r="E8645" s="261" t="s">
        <v>6401</v>
      </c>
      <c r="F8645" s="261" t="s">
        <v>111</v>
      </c>
      <c r="G8645" s="261" t="s">
        <v>140</v>
      </c>
      <c r="H8645" s="261" t="s">
        <v>6398</v>
      </c>
    </row>
    <row r="8646" spans="1:8" x14ac:dyDescent="0.2">
      <c r="A8646" t="s">
        <v>29</v>
      </c>
      <c r="B8646" s="261" t="s">
        <v>147</v>
      </c>
      <c r="C8646">
        <f>_xlfn.XLOOKUP(B8646,'2.1.trackMPD'!$R$7:$R$29,'2.1.trackMPD'!$T$7:$T$29)</f>
        <v>6</v>
      </c>
      <c r="D8646" s="261">
        <v>1</v>
      </c>
      <c r="E8646" s="261" t="s">
        <v>6401</v>
      </c>
      <c r="F8646" s="261" t="s">
        <v>110</v>
      </c>
      <c r="G8646" s="261" t="s">
        <v>124</v>
      </c>
      <c r="H8646" s="261" t="s">
        <v>6399</v>
      </c>
    </row>
    <row r="8647" spans="1:8" x14ac:dyDescent="0.2">
      <c r="A8647" t="s">
        <v>29</v>
      </c>
      <c r="B8647" s="261" t="s">
        <v>147</v>
      </c>
      <c r="C8647">
        <f>_xlfn.XLOOKUP(B8647,'2.1.trackMPD'!$R$7:$R$29,'2.1.trackMPD'!$T$7:$T$29)</f>
        <v>6</v>
      </c>
      <c r="D8647" s="261">
        <v>1</v>
      </c>
      <c r="E8647" s="261" t="s">
        <v>6401</v>
      </c>
      <c r="F8647" s="261" t="s">
        <v>110</v>
      </c>
      <c r="G8647" s="261" t="s">
        <v>140</v>
      </c>
      <c r="H8647" s="261" t="s">
        <v>6399</v>
      </c>
    </row>
    <row r="8648" spans="1:8" x14ac:dyDescent="0.2">
      <c r="A8648" t="s">
        <v>29</v>
      </c>
      <c r="B8648" s="261" t="s">
        <v>147</v>
      </c>
      <c r="C8648">
        <f>_xlfn.XLOOKUP(B8648,'2.1.trackMPD'!$R$7:$R$29,'2.1.trackMPD'!$T$7:$T$29)</f>
        <v>6</v>
      </c>
      <c r="D8648" s="261">
        <v>10</v>
      </c>
      <c r="E8648" s="261" t="s">
        <v>6401</v>
      </c>
      <c r="F8648" s="261" t="s">
        <v>110</v>
      </c>
      <c r="G8648" s="261" t="s">
        <v>124</v>
      </c>
      <c r="H8648" s="261" t="s">
        <v>6398</v>
      </c>
    </row>
    <row r="8649" spans="1:8" x14ac:dyDescent="0.2">
      <c r="A8649" t="s">
        <v>29</v>
      </c>
      <c r="B8649" s="261" t="s">
        <v>147</v>
      </c>
      <c r="C8649">
        <f>_xlfn.XLOOKUP(B8649,'2.1.trackMPD'!$R$7:$R$29,'2.1.trackMPD'!$T$7:$T$29)</f>
        <v>6</v>
      </c>
      <c r="D8649" s="261">
        <v>10</v>
      </c>
      <c r="E8649" s="261" t="s">
        <v>6401</v>
      </c>
      <c r="F8649" s="261" t="s">
        <v>110</v>
      </c>
      <c r="G8649" s="261" t="s">
        <v>140</v>
      </c>
      <c r="H8649" s="261" t="s">
        <v>6398</v>
      </c>
    </row>
    <row r="8650" spans="1:8" x14ac:dyDescent="0.2">
      <c r="A8650" t="s">
        <v>29</v>
      </c>
      <c r="B8650" s="261" t="s">
        <v>147</v>
      </c>
      <c r="C8650">
        <f>_xlfn.XLOOKUP(B8650,'2.1.trackMPD'!$R$7:$R$29,'2.1.trackMPD'!$T$7:$T$29)</f>
        <v>6</v>
      </c>
      <c r="D8650" s="261">
        <v>10</v>
      </c>
      <c r="E8650" s="261" t="s">
        <v>6401</v>
      </c>
      <c r="F8650" s="261" t="s">
        <v>111</v>
      </c>
      <c r="G8650" s="261" t="s">
        <v>124</v>
      </c>
      <c r="H8650" s="261" t="s">
        <v>6398</v>
      </c>
    </row>
    <row r="8651" spans="1:8" x14ac:dyDescent="0.2">
      <c r="A8651" t="s">
        <v>29</v>
      </c>
      <c r="B8651" s="261" t="s">
        <v>147</v>
      </c>
      <c r="C8651">
        <f>_xlfn.XLOOKUP(B8651,'2.1.trackMPD'!$R$7:$R$29,'2.1.trackMPD'!$T$7:$T$29)</f>
        <v>6</v>
      </c>
      <c r="D8651" s="261">
        <v>10</v>
      </c>
      <c r="E8651" s="261" t="s">
        <v>6401</v>
      </c>
      <c r="F8651" s="261" t="s">
        <v>111</v>
      </c>
      <c r="G8651" s="261" t="s">
        <v>140</v>
      </c>
      <c r="H8651" s="261" t="s">
        <v>6398</v>
      </c>
    </row>
    <row r="8652" spans="1:8" x14ac:dyDescent="0.2">
      <c r="A8652" t="s">
        <v>29</v>
      </c>
      <c r="B8652" s="261" t="s">
        <v>147</v>
      </c>
      <c r="C8652">
        <f>_xlfn.XLOOKUP(B8652,'2.1.trackMPD'!$R$7:$R$29,'2.1.trackMPD'!$T$7:$T$29)</f>
        <v>6</v>
      </c>
      <c r="D8652" s="261">
        <v>10</v>
      </c>
      <c r="E8652" s="261" t="s">
        <v>6401</v>
      </c>
      <c r="F8652" s="261" t="s">
        <v>110</v>
      </c>
      <c r="G8652" s="261" t="s">
        <v>124</v>
      </c>
      <c r="H8652" s="261" t="s">
        <v>6399</v>
      </c>
    </row>
    <row r="8653" spans="1:8" x14ac:dyDescent="0.2">
      <c r="A8653" t="s">
        <v>29</v>
      </c>
      <c r="B8653" s="261" t="s">
        <v>147</v>
      </c>
      <c r="C8653">
        <f>_xlfn.XLOOKUP(B8653,'2.1.trackMPD'!$R$7:$R$29,'2.1.trackMPD'!$T$7:$T$29)</f>
        <v>6</v>
      </c>
      <c r="D8653" s="261">
        <v>10</v>
      </c>
      <c r="E8653" s="261" t="s">
        <v>6401</v>
      </c>
      <c r="F8653" s="261" t="s">
        <v>110</v>
      </c>
      <c r="G8653" s="261" t="s">
        <v>140</v>
      </c>
      <c r="H8653" s="261" t="s">
        <v>6399</v>
      </c>
    </row>
    <row r="8654" spans="1:8" x14ac:dyDescent="0.2">
      <c r="A8654" t="s">
        <v>29</v>
      </c>
      <c r="B8654" s="261" t="s">
        <v>147</v>
      </c>
      <c r="C8654">
        <f>_xlfn.XLOOKUP(B8654,'2.1.trackMPD'!$R$7:$R$29,'2.1.trackMPD'!$T$7:$T$29)</f>
        <v>6</v>
      </c>
      <c r="D8654" s="261">
        <v>100</v>
      </c>
      <c r="E8654" s="261" t="s">
        <v>6401</v>
      </c>
      <c r="F8654" s="261" t="s">
        <v>110</v>
      </c>
      <c r="G8654" s="261" t="s">
        <v>124</v>
      </c>
      <c r="H8654" s="261" t="s">
        <v>6398</v>
      </c>
    </row>
    <row r="8655" spans="1:8" x14ac:dyDescent="0.2">
      <c r="A8655" t="s">
        <v>29</v>
      </c>
      <c r="B8655" s="261" t="s">
        <v>147</v>
      </c>
      <c r="C8655">
        <f>_xlfn.XLOOKUP(B8655,'2.1.trackMPD'!$R$7:$R$29,'2.1.trackMPD'!$T$7:$T$29)</f>
        <v>6</v>
      </c>
      <c r="D8655" s="261">
        <v>100</v>
      </c>
      <c r="E8655" s="261" t="s">
        <v>6401</v>
      </c>
      <c r="F8655" s="261" t="s">
        <v>110</v>
      </c>
      <c r="G8655" s="261" t="s">
        <v>140</v>
      </c>
      <c r="H8655" s="261" t="s">
        <v>6398</v>
      </c>
    </row>
    <row r="8656" spans="1:8" x14ac:dyDescent="0.2">
      <c r="A8656" t="s">
        <v>29</v>
      </c>
      <c r="B8656" s="261" t="s">
        <v>147</v>
      </c>
      <c r="C8656">
        <f>_xlfn.XLOOKUP(B8656,'2.1.trackMPD'!$R$7:$R$29,'2.1.trackMPD'!$T$7:$T$29)</f>
        <v>6</v>
      </c>
      <c r="D8656" s="261">
        <v>100</v>
      </c>
      <c r="E8656" s="261" t="s">
        <v>6401</v>
      </c>
      <c r="F8656" s="261" t="s">
        <v>111</v>
      </c>
      <c r="G8656" s="261" t="s">
        <v>124</v>
      </c>
      <c r="H8656" s="261" t="s">
        <v>6398</v>
      </c>
    </row>
    <row r="8657" spans="1:8" x14ac:dyDescent="0.2">
      <c r="A8657" t="s">
        <v>29</v>
      </c>
      <c r="B8657" s="261" t="s">
        <v>147</v>
      </c>
      <c r="C8657">
        <f>_xlfn.XLOOKUP(B8657,'2.1.trackMPD'!$R$7:$R$29,'2.1.trackMPD'!$T$7:$T$29)</f>
        <v>6</v>
      </c>
      <c r="D8657" s="261">
        <v>100</v>
      </c>
      <c r="E8657" s="261" t="s">
        <v>6401</v>
      </c>
      <c r="F8657" s="261" t="s">
        <v>111</v>
      </c>
      <c r="G8657" s="261" t="s">
        <v>140</v>
      </c>
      <c r="H8657" s="261" t="s">
        <v>6398</v>
      </c>
    </row>
    <row r="8658" spans="1:8" x14ac:dyDescent="0.2">
      <c r="A8658" t="s">
        <v>29</v>
      </c>
      <c r="B8658" s="261" t="s">
        <v>147</v>
      </c>
      <c r="C8658">
        <f>_xlfn.XLOOKUP(B8658,'2.1.trackMPD'!$R$7:$R$29,'2.1.trackMPD'!$T$7:$T$29)</f>
        <v>6</v>
      </c>
      <c r="D8658" s="261">
        <v>100</v>
      </c>
      <c r="E8658" s="261" t="s">
        <v>6401</v>
      </c>
      <c r="F8658" s="261" t="s">
        <v>110</v>
      </c>
      <c r="G8658" s="261" t="s">
        <v>124</v>
      </c>
      <c r="H8658" s="261" t="s">
        <v>6399</v>
      </c>
    </row>
    <row r="8659" spans="1:8" x14ac:dyDescent="0.2">
      <c r="A8659" t="s">
        <v>29</v>
      </c>
      <c r="B8659" s="261" t="s">
        <v>147</v>
      </c>
      <c r="C8659">
        <f>_xlfn.XLOOKUP(B8659,'2.1.trackMPD'!$R$7:$R$29,'2.1.trackMPD'!$T$7:$T$29)</f>
        <v>6</v>
      </c>
      <c r="D8659" s="261">
        <v>100</v>
      </c>
      <c r="E8659" s="261" t="s">
        <v>6401</v>
      </c>
      <c r="F8659" s="261" t="s">
        <v>110</v>
      </c>
      <c r="G8659" s="261" t="s">
        <v>140</v>
      </c>
      <c r="H8659" s="261" t="s">
        <v>6399</v>
      </c>
    </row>
    <row r="8660" spans="1:8" x14ac:dyDescent="0.2">
      <c r="A8660" t="s">
        <v>29</v>
      </c>
      <c r="B8660" s="261" t="s">
        <v>148</v>
      </c>
      <c r="C8660">
        <f>_xlfn.XLOOKUP(B8660,'2.1.trackMPD'!$R$7:$R$29,'2.1.trackMPD'!$T$7:$T$29)</f>
        <v>6</v>
      </c>
      <c r="D8660" s="261">
        <v>1</v>
      </c>
      <c r="E8660" s="261" t="s">
        <v>6396</v>
      </c>
      <c r="F8660" s="261" t="s">
        <v>110</v>
      </c>
      <c r="G8660" s="261" t="s">
        <v>124</v>
      </c>
      <c r="H8660" s="261" t="s">
        <v>6398</v>
      </c>
    </row>
    <row r="8661" spans="1:8" x14ac:dyDescent="0.2">
      <c r="A8661" t="s">
        <v>29</v>
      </c>
      <c r="B8661" s="261" t="s">
        <v>148</v>
      </c>
      <c r="C8661">
        <f>_xlfn.XLOOKUP(B8661,'2.1.trackMPD'!$R$7:$R$29,'2.1.trackMPD'!$T$7:$T$29)</f>
        <v>6</v>
      </c>
      <c r="D8661" s="261">
        <v>1</v>
      </c>
      <c r="E8661" s="261" t="s">
        <v>6396</v>
      </c>
      <c r="F8661" s="261" t="s">
        <v>110</v>
      </c>
      <c r="G8661" s="261" t="s">
        <v>140</v>
      </c>
      <c r="H8661" s="261" t="s">
        <v>6398</v>
      </c>
    </row>
    <row r="8662" spans="1:8" x14ac:dyDescent="0.2">
      <c r="A8662" t="s">
        <v>29</v>
      </c>
      <c r="B8662" s="261" t="s">
        <v>148</v>
      </c>
      <c r="C8662">
        <f>_xlfn.XLOOKUP(B8662,'2.1.trackMPD'!$R$7:$R$29,'2.1.trackMPD'!$T$7:$T$29)</f>
        <v>6</v>
      </c>
      <c r="D8662" s="261">
        <v>1</v>
      </c>
      <c r="E8662" s="261" t="s">
        <v>6396</v>
      </c>
      <c r="F8662" s="261" t="s">
        <v>111</v>
      </c>
      <c r="G8662" s="261" t="s">
        <v>124</v>
      </c>
      <c r="H8662" s="261" t="s">
        <v>6398</v>
      </c>
    </row>
    <row r="8663" spans="1:8" x14ac:dyDescent="0.2">
      <c r="A8663" t="s">
        <v>29</v>
      </c>
      <c r="B8663" s="261" t="s">
        <v>148</v>
      </c>
      <c r="C8663">
        <f>_xlfn.XLOOKUP(B8663,'2.1.trackMPD'!$R$7:$R$29,'2.1.trackMPD'!$T$7:$T$29)</f>
        <v>6</v>
      </c>
      <c r="D8663" s="261">
        <v>1</v>
      </c>
      <c r="E8663" s="261" t="s">
        <v>6396</v>
      </c>
      <c r="F8663" s="261" t="s">
        <v>111</v>
      </c>
      <c r="G8663" s="261" t="s">
        <v>140</v>
      </c>
      <c r="H8663" s="261" t="s">
        <v>6398</v>
      </c>
    </row>
    <row r="8664" spans="1:8" x14ac:dyDescent="0.2">
      <c r="A8664" t="s">
        <v>29</v>
      </c>
      <c r="B8664" s="261" t="s">
        <v>148</v>
      </c>
      <c r="C8664">
        <f>_xlfn.XLOOKUP(B8664,'2.1.trackMPD'!$R$7:$R$29,'2.1.trackMPD'!$T$7:$T$29)</f>
        <v>6</v>
      </c>
      <c r="D8664" s="261">
        <v>1</v>
      </c>
      <c r="E8664" s="261" t="s">
        <v>6396</v>
      </c>
      <c r="F8664" s="261" t="s">
        <v>110</v>
      </c>
      <c r="G8664" s="261" t="s">
        <v>124</v>
      </c>
      <c r="H8664" s="261" t="s">
        <v>6399</v>
      </c>
    </row>
    <row r="8665" spans="1:8" x14ac:dyDescent="0.2">
      <c r="A8665" t="s">
        <v>29</v>
      </c>
      <c r="B8665" s="261" t="s">
        <v>148</v>
      </c>
      <c r="C8665">
        <f>_xlfn.XLOOKUP(B8665,'2.1.trackMPD'!$R$7:$R$29,'2.1.trackMPD'!$T$7:$T$29)</f>
        <v>6</v>
      </c>
      <c r="D8665" s="261">
        <v>1</v>
      </c>
      <c r="E8665" s="261" t="s">
        <v>6396</v>
      </c>
      <c r="F8665" s="261" t="s">
        <v>110</v>
      </c>
      <c r="G8665" s="261" t="s">
        <v>140</v>
      </c>
      <c r="H8665" s="261" t="s">
        <v>6399</v>
      </c>
    </row>
    <row r="8666" spans="1:8" x14ac:dyDescent="0.2">
      <c r="A8666" t="s">
        <v>29</v>
      </c>
      <c r="B8666" s="261" t="s">
        <v>148</v>
      </c>
      <c r="C8666">
        <f>_xlfn.XLOOKUP(B8666,'2.1.trackMPD'!$R$7:$R$29,'2.1.trackMPD'!$T$7:$T$29)</f>
        <v>6</v>
      </c>
      <c r="D8666" s="261">
        <v>10</v>
      </c>
      <c r="E8666" s="261" t="s">
        <v>6396</v>
      </c>
      <c r="F8666" s="261" t="s">
        <v>110</v>
      </c>
      <c r="G8666" s="261" t="s">
        <v>124</v>
      </c>
      <c r="H8666" s="261" t="s">
        <v>6398</v>
      </c>
    </row>
    <row r="8667" spans="1:8" x14ac:dyDescent="0.2">
      <c r="A8667" t="s">
        <v>29</v>
      </c>
      <c r="B8667" s="261" t="s">
        <v>148</v>
      </c>
      <c r="C8667">
        <f>_xlfn.XLOOKUP(B8667,'2.1.trackMPD'!$R$7:$R$29,'2.1.trackMPD'!$T$7:$T$29)</f>
        <v>6</v>
      </c>
      <c r="D8667" s="261">
        <v>10</v>
      </c>
      <c r="E8667" s="261" t="s">
        <v>6396</v>
      </c>
      <c r="F8667" s="261" t="s">
        <v>110</v>
      </c>
      <c r="G8667" s="261" t="s">
        <v>140</v>
      </c>
      <c r="H8667" s="261" t="s">
        <v>6398</v>
      </c>
    </row>
    <row r="8668" spans="1:8" x14ac:dyDescent="0.2">
      <c r="A8668" t="s">
        <v>29</v>
      </c>
      <c r="B8668" s="261" t="s">
        <v>148</v>
      </c>
      <c r="C8668">
        <f>_xlfn.XLOOKUP(B8668,'2.1.trackMPD'!$R$7:$R$29,'2.1.trackMPD'!$T$7:$T$29)</f>
        <v>6</v>
      </c>
      <c r="D8668" s="261">
        <v>10</v>
      </c>
      <c r="E8668" s="261" t="s">
        <v>6396</v>
      </c>
      <c r="F8668" s="261" t="s">
        <v>111</v>
      </c>
      <c r="G8668" s="261" t="s">
        <v>124</v>
      </c>
      <c r="H8668" s="261" t="s">
        <v>6398</v>
      </c>
    </row>
    <row r="8669" spans="1:8" x14ac:dyDescent="0.2">
      <c r="A8669" t="s">
        <v>29</v>
      </c>
      <c r="B8669" s="261" t="s">
        <v>148</v>
      </c>
      <c r="C8669">
        <f>_xlfn.XLOOKUP(B8669,'2.1.trackMPD'!$R$7:$R$29,'2.1.trackMPD'!$T$7:$T$29)</f>
        <v>6</v>
      </c>
      <c r="D8669" s="261">
        <v>10</v>
      </c>
      <c r="E8669" s="261" t="s">
        <v>6396</v>
      </c>
      <c r="F8669" s="261" t="s">
        <v>111</v>
      </c>
      <c r="G8669" s="261" t="s">
        <v>140</v>
      </c>
      <c r="H8669" s="261" t="s">
        <v>6398</v>
      </c>
    </row>
    <row r="8670" spans="1:8" x14ac:dyDescent="0.2">
      <c r="A8670" t="s">
        <v>29</v>
      </c>
      <c r="B8670" s="261" t="s">
        <v>148</v>
      </c>
      <c r="C8670">
        <f>_xlfn.XLOOKUP(B8670,'2.1.trackMPD'!$R$7:$R$29,'2.1.trackMPD'!$T$7:$T$29)</f>
        <v>6</v>
      </c>
      <c r="D8670" s="261">
        <v>10</v>
      </c>
      <c r="E8670" s="261" t="s">
        <v>6396</v>
      </c>
      <c r="F8670" s="261" t="s">
        <v>110</v>
      </c>
      <c r="G8670" s="261" t="s">
        <v>124</v>
      </c>
      <c r="H8670" s="261" t="s">
        <v>6399</v>
      </c>
    </row>
    <row r="8671" spans="1:8" x14ac:dyDescent="0.2">
      <c r="A8671" t="s">
        <v>29</v>
      </c>
      <c r="B8671" s="261" t="s">
        <v>148</v>
      </c>
      <c r="C8671">
        <f>_xlfn.XLOOKUP(B8671,'2.1.trackMPD'!$R$7:$R$29,'2.1.trackMPD'!$T$7:$T$29)</f>
        <v>6</v>
      </c>
      <c r="D8671" s="261">
        <v>10</v>
      </c>
      <c r="E8671" s="261" t="s">
        <v>6396</v>
      </c>
      <c r="F8671" s="261" t="s">
        <v>110</v>
      </c>
      <c r="G8671" s="261" t="s">
        <v>140</v>
      </c>
      <c r="H8671" s="261" t="s">
        <v>6399</v>
      </c>
    </row>
    <row r="8672" spans="1:8" x14ac:dyDescent="0.2">
      <c r="A8672" t="s">
        <v>29</v>
      </c>
      <c r="B8672" s="261" t="s">
        <v>148</v>
      </c>
      <c r="C8672">
        <f>_xlfn.XLOOKUP(B8672,'2.1.trackMPD'!$R$7:$R$29,'2.1.trackMPD'!$T$7:$T$29)</f>
        <v>6</v>
      </c>
      <c r="D8672" s="261">
        <v>100</v>
      </c>
      <c r="E8672" s="261" t="s">
        <v>6396</v>
      </c>
      <c r="F8672" s="261" t="s">
        <v>110</v>
      </c>
      <c r="G8672" s="261" t="s">
        <v>124</v>
      </c>
      <c r="H8672" s="261" t="s">
        <v>6398</v>
      </c>
    </row>
    <row r="8673" spans="1:8" x14ac:dyDescent="0.2">
      <c r="A8673" t="s">
        <v>29</v>
      </c>
      <c r="B8673" s="261" t="s">
        <v>148</v>
      </c>
      <c r="C8673">
        <f>_xlfn.XLOOKUP(B8673,'2.1.trackMPD'!$R$7:$R$29,'2.1.trackMPD'!$T$7:$T$29)</f>
        <v>6</v>
      </c>
      <c r="D8673" s="261">
        <v>100</v>
      </c>
      <c r="E8673" s="261" t="s">
        <v>6396</v>
      </c>
      <c r="F8673" s="261" t="s">
        <v>110</v>
      </c>
      <c r="G8673" s="261" t="s">
        <v>140</v>
      </c>
      <c r="H8673" s="261" t="s">
        <v>6398</v>
      </c>
    </row>
    <row r="8674" spans="1:8" x14ac:dyDescent="0.2">
      <c r="A8674" t="s">
        <v>29</v>
      </c>
      <c r="B8674" s="261" t="s">
        <v>148</v>
      </c>
      <c r="C8674">
        <f>_xlfn.XLOOKUP(B8674,'2.1.trackMPD'!$R$7:$R$29,'2.1.trackMPD'!$T$7:$T$29)</f>
        <v>6</v>
      </c>
      <c r="D8674" s="261">
        <v>100</v>
      </c>
      <c r="E8674" s="261" t="s">
        <v>6396</v>
      </c>
      <c r="F8674" s="261" t="s">
        <v>111</v>
      </c>
      <c r="G8674" s="261" t="s">
        <v>124</v>
      </c>
      <c r="H8674" s="261" t="s">
        <v>6398</v>
      </c>
    </row>
    <row r="8675" spans="1:8" x14ac:dyDescent="0.2">
      <c r="A8675" t="s">
        <v>29</v>
      </c>
      <c r="B8675" s="261" t="s">
        <v>148</v>
      </c>
      <c r="C8675">
        <f>_xlfn.XLOOKUP(B8675,'2.1.trackMPD'!$R$7:$R$29,'2.1.trackMPD'!$T$7:$T$29)</f>
        <v>6</v>
      </c>
      <c r="D8675" s="261">
        <v>100</v>
      </c>
      <c r="E8675" s="261" t="s">
        <v>6396</v>
      </c>
      <c r="F8675" s="261" t="s">
        <v>111</v>
      </c>
      <c r="G8675" s="261" t="s">
        <v>140</v>
      </c>
      <c r="H8675" s="261" t="s">
        <v>6398</v>
      </c>
    </row>
    <row r="8676" spans="1:8" x14ac:dyDescent="0.2">
      <c r="A8676" t="s">
        <v>29</v>
      </c>
      <c r="B8676" s="261" t="s">
        <v>148</v>
      </c>
      <c r="C8676">
        <f>_xlfn.XLOOKUP(B8676,'2.1.trackMPD'!$R$7:$R$29,'2.1.trackMPD'!$T$7:$T$29)</f>
        <v>6</v>
      </c>
      <c r="D8676" s="261">
        <v>100</v>
      </c>
      <c r="E8676" s="261" t="s">
        <v>6396</v>
      </c>
      <c r="F8676" s="261" t="s">
        <v>110</v>
      </c>
      <c r="G8676" s="261" t="s">
        <v>124</v>
      </c>
      <c r="H8676" s="261" t="s">
        <v>6399</v>
      </c>
    </row>
    <row r="8677" spans="1:8" x14ac:dyDescent="0.2">
      <c r="A8677" t="s">
        <v>29</v>
      </c>
      <c r="B8677" s="261" t="s">
        <v>148</v>
      </c>
      <c r="C8677">
        <f>_xlfn.XLOOKUP(B8677,'2.1.trackMPD'!$R$7:$R$29,'2.1.trackMPD'!$T$7:$T$29)</f>
        <v>6</v>
      </c>
      <c r="D8677" s="261">
        <v>100</v>
      </c>
      <c r="E8677" s="261" t="s">
        <v>6396</v>
      </c>
      <c r="F8677" s="261" t="s">
        <v>110</v>
      </c>
      <c r="G8677" s="261" t="s">
        <v>140</v>
      </c>
      <c r="H8677" s="261" t="s">
        <v>6399</v>
      </c>
    </row>
    <row r="8678" spans="1:8" x14ac:dyDescent="0.2">
      <c r="A8678" t="s">
        <v>29</v>
      </c>
      <c r="B8678" s="261" t="s">
        <v>148</v>
      </c>
      <c r="C8678">
        <f>_xlfn.XLOOKUP(B8678,'2.1.trackMPD'!$R$7:$R$29,'2.1.trackMPD'!$T$7:$T$29)</f>
        <v>6</v>
      </c>
      <c r="D8678" s="261">
        <v>1000</v>
      </c>
      <c r="E8678" s="261" t="s">
        <v>6396</v>
      </c>
      <c r="F8678" s="261" t="s">
        <v>110</v>
      </c>
      <c r="G8678" s="261" t="s">
        <v>124</v>
      </c>
      <c r="H8678" s="261" t="s">
        <v>6398</v>
      </c>
    </row>
    <row r="8679" spans="1:8" x14ac:dyDescent="0.2">
      <c r="A8679" t="s">
        <v>29</v>
      </c>
      <c r="B8679" s="261" t="s">
        <v>148</v>
      </c>
      <c r="C8679">
        <f>_xlfn.XLOOKUP(B8679,'2.1.trackMPD'!$R$7:$R$29,'2.1.trackMPD'!$T$7:$T$29)</f>
        <v>6</v>
      </c>
      <c r="D8679" s="261">
        <v>1000</v>
      </c>
      <c r="E8679" s="261" t="s">
        <v>6396</v>
      </c>
      <c r="F8679" s="261" t="s">
        <v>110</v>
      </c>
      <c r="G8679" s="261" t="s">
        <v>140</v>
      </c>
      <c r="H8679" s="261" t="s">
        <v>6398</v>
      </c>
    </row>
    <row r="8680" spans="1:8" x14ac:dyDescent="0.2">
      <c r="A8680" t="s">
        <v>29</v>
      </c>
      <c r="B8680" s="261" t="s">
        <v>148</v>
      </c>
      <c r="C8680">
        <f>_xlfn.XLOOKUP(B8680,'2.1.trackMPD'!$R$7:$R$29,'2.1.trackMPD'!$T$7:$T$29)</f>
        <v>6</v>
      </c>
      <c r="D8680" s="261">
        <v>1000</v>
      </c>
      <c r="E8680" s="261" t="s">
        <v>6396</v>
      </c>
      <c r="F8680" s="261" t="s">
        <v>111</v>
      </c>
      <c r="G8680" s="261" t="s">
        <v>124</v>
      </c>
      <c r="H8680" s="261" t="s">
        <v>6398</v>
      </c>
    </row>
    <row r="8681" spans="1:8" x14ac:dyDescent="0.2">
      <c r="A8681" t="s">
        <v>29</v>
      </c>
      <c r="B8681" s="261" t="s">
        <v>148</v>
      </c>
      <c r="C8681">
        <f>_xlfn.XLOOKUP(B8681,'2.1.trackMPD'!$R$7:$R$29,'2.1.trackMPD'!$T$7:$T$29)</f>
        <v>6</v>
      </c>
      <c r="D8681" s="261">
        <v>1000</v>
      </c>
      <c r="E8681" s="261" t="s">
        <v>6396</v>
      </c>
      <c r="F8681" s="261" t="s">
        <v>111</v>
      </c>
      <c r="G8681" s="261" t="s">
        <v>140</v>
      </c>
      <c r="H8681" s="261" t="s">
        <v>6398</v>
      </c>
    </row>
    <row r="8682" spans="1:8" x14ac:dyDescent="0.2">
      <c r="A8682" t="s">
        <v>29</v>
      </c>
      <c r="B8682" s="261" t="s">
        <v>148</v>
      </c>
      <c r="C8682">
        <f>_xlfn.XLOOKUP(B8682,'2.1.trackMPD'!$R$7:$R$29,'2.1.trackMPD'!$T$7:$T$29)</f>
        <v>6</v>
      </c>
      <c r="D8682" s="261">
        <v>1000</v>
      </c>
      <c r="E8682" s="261" t="s">
        <v>6396</v>
      </c>
      <c r="F8682" s="261" t="s">
        <v>110</v>
      </c>
      <c r="G8682" s="261" t="s">
        <v>124</v>
      </c>
      <c r="H8682" s="261" t="s">
        <v>6399</v>
      </c>
    </row>
    <row r="8683" spans="1:8" x14ac:dyDescent="0.2">
      <c r="A8683" t="s">
        <v>29</v>
      </c>
      <c r="B8683" s="261" t="s">
        <v>148</v>
      </c>
      <c r="C8683">
        <f>_xlfn.XLOOKUP(B8683,'2.1.trackMPD'!$R$7:$R$29,'2.1.trackMPD'!$T$7:$T$29)</f>
        <v>6</v>
      </c>
      <c r="D8683" s="261">
        <v>1000</v>
      </c>
      <c r="E8683" s="261" t="s">
        <v>6396</v>
      </c>
      <c r="F8683" s="261" t="s">
        <v>110</v>
      </c>
      <c r="G8683" s="261" t="s">
        <v>140</v>
      </c>
      <c r="H8683" s="261" t="s">
        <v>6399</v>
      </c>
    </row>
    <row r="8684" spans="1:8" x14ac:dyDescent="0.2">
      <c r="A8684" t="s">
        <v>29</v>
      </c>
      <c r="B8684" s="261" t="s">
        <v>148</v>
      </c>
      <c r="C8684">
        <f>_xlfn.XLOOKUP(B8684,'2.1.trackMPD'!$R$7:$R$29,'2.1.trackMPD'!$T$7:$T$29)</f>
        <v>6</v>
      </c>
      <c r="D8684" s="261">
        <v>5000</v>
      </c>
      <c r="E8684" s="261" t="s">
        <v>6396</v>
      </c>
      <c r="F8684" s="261" t="s">
        <v>110</v>
      </c>
      <c r="G8684" s="261" t="s">
        <v>124</v>
      </c>
      <c r="H8684" s="261" t="s">
        <v>6398</v>
      </c>
    </row>
    <row r="8685" spans="1:8" x14ac:dyDescent="0.2">
      <c r="A8685" t="s">
        <v>29</v>
      </c>
      <c r="B8685" s="261" t="s">
        <v>148</v>
      </c>
      <c r="C8685">
        <f>_xlfn.XLOOKUP(B8685,'2.1.trackMPD'!$R$7:$R$29,'2.1.trackMPD'!$T$7:$T$29)</f>
        <v>6</v>
      </c>
      <c r="D8685" s="261">
        <v>5000</v>
      </c>
      <c r="E8685" s="261" t="s">
        <v>6396</v>
      </c>
      <c r="F8685" s="261" t="s">
        <v>110</v>
      </c>
      <c r="G8685" s="261" t="s">
        <v>140</v>
      </c>
      <c r="H8685" s="261" t="s">
        <v>6398</v>
      </c>
    </row>
    <row r="8686" spans="1:8" x14ac:dyDescent="0.2">
      <c r="A8686" t="s">
        <v>29</v>
      </c>
      <c r="B8686" s="261" t="s">
        <v>148</v>
      </c>
      <c r="C8686">
        <f>_xlfn.XLOOKUP(B8686,'2.1.trackMPD'!$R$7:$R$29,'2.1.trackMPD'!$T$7:$T$29)</f>
        <v>6</v>
      </c>
      <c r="D8686" s="261">
        <v>5000</v>
      </c>
      <c r="E8686" s="261" t="s">
        <v>6396</v>
      </c>
      <c r="F8686" s="261" t="s">
        <v>111</v>
      </c>
      <c r="G8686" s="261" t="s">
        <v>124</v>
      </c>
      <c r="H8686" s="261" t="s">
        <v>6398</v>
      </c>
    </row>
    <row r="8687" spans="1:8" x14ac:dyDescent="0.2">
      <c r="A8687" t="s">
        <v>29</v>
      </c>
      <c r="B8687" s="261" t="s">
        <v>148</v>
      </c>
      <c r="C8687">
        <f>_xlfn.XLOOKUP(B8687,'2.1.trackMPD'!$R$7:$R$29,'2.1.trackMPD'!$T$7:$T$29)</f>
        <v>6</v>
      </c>
      <c r="D8687" s="261">
        <v>5000</v>
      </c>
      <c r="E8687" s="261" t="s">
        <v>6396</v>
      </c>
      <c r="F8687" s="261" t="s">
        <v>111</v>
      </c>
      <c r="G8687" s="261" t="s">
        <v>140</v>
      </c>
      <c r="H8687" s="261" t="s">
        <v>6398</v>
      </c>
    </row>
    <row r="8688" spans="1:8" x14ac:dyDescent="0.2">
      <c r="A8688" t="s">
        <v>29</v>
      </c>
      <c r="B8688" s="261" t="s">
        <v>148</v>
      </c>
      <c r="C8688">
        <f>_xlfn.XLOOKUP(B8688,'2.1.trackMPD'!$R$7:$R$29,'2.1.trackMPD'!$T$7:$T$29)</f>
        <v>6</v>
      </c>
      <c r="D8688" s="261">
        <v>5000</v>
      </c>
      <c r="E8688" s="261" t="s">
        <v>6396</v>
      </c>
      <c r="F8688" s="261" t="s">
        <v>110</v>
      </c>
      <c r="G8688" s="261" t="s">
        <v>124</v>
      </c>
      <c r="H8688" s="261" t="s">
        <v>6399</v>
      </c>
    </row>
    <row r="8689" spans="1:8" x14ac:dyDescent="0.2">
      <c r="A8689" t="s">
        <v>29</v>
      </c>
      <c r="B8689" s="261" t="s">
        <v>148</v>
      </c>
      <c r="C8689">
        <f>_xlfn.XLOOKUP(B8689,'2.1.trackMPD'!$R$7:$R$29,'2.1.trackMPD'!$T$7:$T$29)</f>
        <v>6</v>
      </c>
      <c r="D8689" s="261">
        <v>5000</v>
      </c>
      <c r="E8689" s="261" t="s">
        <v>6396</v>
      </c>
      <c r="F8689" s="261" t="s">
        <v>110</v>
      </c>
      <c r="G8689" s="261" t="s">
        <v>140</v>
      </c>
      <c r="H8689" s="261" t="s">
        <v>6399</v>
      </c>
    </row>
    <row r="8690" spans="1:8" x14ac:dyDescent="0.2">
      <c r="A8690" t="s">
        <v>29</v>
      </c>
      <c r="B8690" s="261" t="s">
        <v>148</v>
      </c>
      <c r="C8690">
        <f>_xlfn.XLOOKUP(B8690,'2.1.trackMPD'!$R$7:$R$29,'2.1.trackMPD'!$T$7:$T$29)</f>
        <v>6</v>
      </c>
      <c r="D8690" s="261">
        <v>1</v>
      </c>
      <c r="E8690" s="261" t="s">
        <v>6400</v>
      </c>
      <c r="F8690" s="261" t="s">
        <v>110</v>
      </c>
      <c r="G8690" s="261" t="s">
        <v>124</v>
      </c>
      <c r="H8690" s="261" t="s">
        <v>6398</v>
      </c>
    </row>
    <row r="8691" spans="1:8" x14ac:dyDescent="0.2">
      <c r="A8691" t="s">
        <v>29</v>
      </c>
      <c r="B8691" s="261" t="s">
        <v>148</v>
      </c>
      <c r="C8691">
        <f>_xlfn.XLOOKUP(B8691,'2.1.trackMPD'!$R$7:$R$29,'2.1.trackMPD'!$T$7:$T$29)</f>
        <v>6</v>
      </c>
      <c r="D8691" s="261">
        <v>1</v>
      </c>
      <c r="E8691" s="261" t="s">
        <v>6400</v>
      </c>
      <c r="F8691" s="261" t="s">
        <v>110</v>
      </c>
      <c r="G8691" s="261" t="s">
        <v>140</v>
      </c>
      <c r="H8691" s="261" t="s">
        <v>6398</v>
      </c>
    </row>
    <row r="8692" spans="1:8" x14ac:dyDescent="0.2">
      <c r="A8692" t="s">
        <v>29</v>
      </c>
      <c r="B8692" s="261" t="s">
        <v>148</v>
      </c>
      <c r="C8692">
        <f>_xlfn.XLOOKUP(B8692,'2.1.trackMPD'!$R$7:$R$29,'2.1.trackMPD'!$T$7:$T$29)</f>
        <v>6</v>
      </c>
      <c r="D8692" s="261">
        <v>1</v>
      </c>
      <c r="E8692" s="261" t="s">
        <v>6400</v>
      </c>
      <c r="F8692" s="261" t="s">
        <v>111</v>
      </c>
      <c r="G8692" s="261" t="s">
        <v>124</v>
      </c>
      <c r="H8692" s="261" t="s">
        <v>6398</v>
      </c>
    </row>
    <row r="8693" spans="1:8" x14ac:dyDescent="0.2">
      <c r="A8693" t="s">
        <v>29</v>
      </c>
      <c r="B8693" s="261" t="s">
        <v>148</v>
      </c>
      <c r="C8693">
        <f>_xlfn.XLOOKUP(B8693,'2.1.trackMPD'!$R$7:$R$29,'2.1.trackMPD'!$T$7:$T$29)</f>
        <v>6</v>
      </c>
      <c r="D8693" s="261">
        <v>1</v>
      </c>
      <c r="E8693" s="261" t="s">
        <v>6400</v>
      </c>
      <c r="F8693" s="261" t="s">
        <v>111</v>
      </c>
      <c r="G8693" s="261" t="s">
        <v>140</v>
      </c>
      <c r="H8693" s="261" t="s">
        <v>6398</v>
      </c>
    </row>
    <row r="8694" spans="1:8" x14ac:dyDescent="0.2">
      <c r="A8694" t="s">
        <v>29</v>
      </c>
      <c r="B8694" s="261" t="s">
        <v>148</v>
      </c>
      <c r="C8694">
        <f>_xlfn.XLOOKUP(B8694,'2.1.trackMPD'!$R$7:$R$29,'2.1.trackMPD'!$T$7:$T$29)</f>
        <v>6</v>
      </c>
      <c r="D8694" s="261">
        <v>1</v>
      </c>
      <c r="E8694" s="261" t="s">
        <v>6400</v>
      </c>
      <c r="F8694" s="261" t="s">
        <v>110</v>
      </c>
      <c r="G8694" s="261" t="s">
        <v>124</v>
      </c>
      <c r="H8694" s="261" t="s">
        <v>6399</v>
      </c>
    </row>
    <row r="8695" spans="1:8" x14ac:dyDescent="0.2">
      <c r="A8695" t="s">
        <v>29</v>
      </c>
      <c r="B8695" s="261" t="s">
        <v>148</v>
      </c>
      <c r="C8695">
        <f>_xlfn.XLOOKUP(B8695,'2.1.trackMPD'!$R$7:$R$29,'2.1.trackMPD'!$T$7:$T$29)</f>
        <v>6</v>
      </c>
      <c r="D8695" s="261">
        <v>1</v>
      </c>
      <c r="E8695" s="261" t="s">
        <v>6400</v>
      </c>
      <c r="F8695" s="261" t="s">
        <v>110</v>
      </c>
      <c r="G8695" s="261" t="s">
        <v>140</v>
      </c>
      <c r="H8695" s="261" t="s">
        <v>6399</v>
      </c>
    </row>
    <row r="8696" spans="1:8" x14ac:dyDescent="0.2">
      <c r="A8696" t="s">
        <v>29</v>
      </c>
      <c r="B8696" s="261" t="s">
        <v>148</v>
      </c>
      <c r="C8696">
        <f>_xlfn.XLOOKUP(B8696,'2.1.trackMPD'!$R$7:$R$29,'2.1.trackMPD'!$T$7:$T$29)</f>
        <v>6</v>
      </c>
      <c r="D8696" s="261">
        <v>10</v>
      </c>
      <c r="E8696" s="261" t="s">
        <v>6400</v>
      </c>
      <c r="F8696" s="261" t="s">
        <v>110</v>
      </c>
      <c r="G8696" s="261" t="s">
        <v>124</v>
      </c>
      <c r="H8696" s="261" t="s">
        <v>6398</v>
      </c>
    </row>
    <row r="8697" spans="1:8" x14ac:dyDescent="0.2">
      <c r="A8697" t="s">
        <v>29</v>
      </c>
      <c r="B8697" s="261" t="s">
        <v>148</v>
      </c>
      <c r="C8697">
        <f>_xlfn.XLOOKUP(B8697,'2.1.trackMPD'!$R$7:$R$29,'2.1.trackMPD'!$T$7:$T$29)</f>
        <v>6</v>
      </c>
      <c r="D8697" s="261">
        <v>10</v>
      </c>
      <c r="E8697" s="261" t="s">
        <v>6400</v>
      </c>
      <c r="F8697" s="261" t="s">
        <v>110</v>
      </c>
      <c r="G8697" s="261" t="s">
        <v>140</v>
      </c>
      <c r="H8697" s="261" t="s">
        <v>6398</v>
      </c>
    </row>
    <row r="8698" spans="1:8" x14ac:dyDescent="0.2">
      <c r="A8698" t="s">
        <v>29</v>
      </c>
      <c r="B8698" s="261" t="s">
        <v>148</v>
      </c>
      <c r="C8698">
        <f>_xlfn.XLOOKUP(B8698,'2.1.trackMPD'!$R$7:$R$29,'2.1.trackMPD'!$T$7:$T$29)</f>
        <v>6</v>
      </c>
      <c r="D8698" s="261">
        <v>10</v>
      </c>
      <c r="E8698" s="261" t="s">
        <v>6400</v>
      </c>
      <c r="F8698" s="261" t="s">
        <v>111</v>
      </c>
      <c r="G8698" s="261" t="s">
        <v>124</v>
      </c>
      <c r="H8698" s="261" t="s">
        <v>6398</v>
      </c>
    </row>
    <row r="8699" spans="1:8" x14ac:dyDescent="0.2">
      <c r="A8699" t="s">
        <v>29</v>
      </c>
      <c r="B8699" s="261" t="s">
        <v>148</v>
      </c>
      <c r="C8699">
        <f>_xlfn.XLOOKUP(B8699,'2.1.trackMPD'!$R$7:$R$29,'2.1.trackMPD'!$T$7:$T$29)</f>
        <v>6</v>
      </c>
      <c r="D8699" s="261">
        <v>10</v>
      </c>
      <c r="E8699" s="261" t="s">
        <v>6400</v>
      </c>
      <c r="F8699" s="261" t="s">
        <v>111</v>
      </c>
      <c r="G8699" s="261" t="s">
        <v>140</v>
      </c>
      <c r="H8699" s="261" t="s">
        <v>6398</v>
      </c>
    </row>
    <row r="8700" spans="1:8" x14ac:dyDescent="0.2">
      <c r="A8700" t="s">
        <v>29</v>
      </c>
      <c r="B8700" s="261" t="s">
        <v>148</v>
      </c>
      <c r="C8700">
        <f>_xlfn.XLOOKUP(B8700,'2.1.trackMPD'!$R$7:$R$29,'2.1.trackMPD'!$T$7:$T$29)</f>
        <v>6</v>
      </c>
      <c r="D8700" s="261">
        <v>10</v>
      </c>
      <c r="E8700" s="261" t="s">
        <v>6400</v>
      </c>
      <c r="F8700" s="261" t="s">
        <v>110</v>
      </c>
      <c r="G8700" s="261" t="s">
        <v>124</v>
      </c>
      <c r="H8700" s="261" t="s">
        <v>6399</v>
      </c>
    </row>
    <row r="8701" spans="1:8" x14ac:dyDescent="0.2">
      <c r="A8701" t="s">
        <v>29</v>
      </c>
      <c r="B8701" s="261" t="s">
        <v>148</v>
      </c>
      <c r="C8701">
        <f>_xlfn.XLOOKUP(B8701,'2.1.trackMPD'!$R$7:$R$29,'2.1.trackMPD'!$T$7:$T$29)</f>
        <v>6</v>
      </c>
      <c r="D8701" s="261">
        <v>10</v>
      </c>
      <c r="E8701" s="261" t="s">
        <v>6400</v>
      </c>
      <c r="F8701" s="261" t="s">
        <v>110</v>
      </c>
      <c r="G8701" s="261" t="s">
        <v>140</v>
      </c>
      <c r="H8701" s="261" t="s">
        <v>6399</v>
      </c>
    </row>
    <row r="8702" spans="1:8" x14ac:dyDescent="0.2">
      <c r="A8702" t="s">
        <v>29</v>
      </c>
      <c r="B8702" s="261" t="s">
        <v>148</v>
      </c>
      <c r="C8702">
        <f>_xlfn.XLOOKUP(B8702,'2.1.trackMPD'!$R$7:$R$29,'2.1.trackMPD'!$T$7:$T$29)</f>
        <v>6</v>
      </c>
      <c r="D8702" s="261">
        <v>100</v>
      </c>
      <c r="E8702" s="261" t="s">
        <v>6400</v>
      </c>
      <c r="F8702" s="261" t="s">
        <v>110</v>
      </c>
      <c r="G8702" s="261" t="s">
        <v>124</v>
      </c>
      <c r="H8702" s="261" t="s">
        <v>6398</v>
      </c>
    </row>
    <row r="8703" spans="1:8" x14ac:dyDescent="0.2">
      <c r="A8703" t="s">
        <v>29</v>
      </c>
      <c r="B8703" s="261" t="s">
        <v>148</v>
      </c>
      <c r="C8703">
        <f>_xlfn.XLOOKUP(B8703,'2.1.trackMPD'!$R$7:$R$29,'2.1.trackMPD'!$T$7:$T$29)</f>
        <v>6</v>
      </c>
      <c r="D8703" s="261">
        <v>100</v>
      </c>
      <c r="E8703" s="261" t="s">
        <v>6400</v>
      </c>
      <c r="F8703" s="261" t="s">
        <v>110</v>
      </c>
      <c r="G8703" s="261" t="s">
        <v>140</v>
      </c>
      <c r="H8703" s="261" t="s">
        <v>6398</v>
      </c>
    </row>
    <row r="8704" spans="1:8" x14ac:dyDescent="0.2">
      <c r="A8704" t="s">
        <v>29</v>
      </c>
      <c r="B8704" s="261" t="s">
        <v>148</v>
      </c>
      <c r="C8704">
        <f>_xlfn.XLOOKUP(B8704,'2.1.trackMPD'!$R$7:$R$29,'2.1.trackMPD'!$T$7:$T$29)</f>
        <v>6</v>
      </c>
      <c r="D8704" s="261">
        <v>100</v>
      </c>
      <c r="E8704" s="261" t="s">
        <v>6400</v>
      </c>
      <c r="F8704" s="261" t="s">
        <v>111</v>
      </c>
      <c r="G8704" s="261" t="s">
        <v>124</v>
      </c>
      <c r="H8704" s="261" t="s">
        <v>6398</v>
      </c>
    </row>
    <row r="8705" spans="1:8" x14ac:dyDescent="0.2">
      <c r="A8705" t="s">
        <v>29</v>
      </c>
      <c r="B8705" s="261" t="s">
        <v>148</v>
      </c>
      <c r="C8705">
        <f>_xlfn.XLOOKUP(B8705,'2.1.trackMPD'!$R$7:$R$29,'2.1.trackMPD'!$T$7:$T$29)</f>
        <v>6</v>
      </c>
      <c r="D8705" s="261">
        <v>100</v>
      </c>
      <c r="E8705" s="261" t="s">
        <v>6400</v>
      </c>
      <c r="F8705" s="261" t="s">
        <v>111</v>
      </c>
      <c r="G8705" s="261" t="s">
        <v>140</v>
      </c>
      <c r="H8705" s="261" t="s">
        <v>6398</v>
      </c>
    </row>
    <row r="8706" spans="1:8" x14ac:dyDescent="0.2">
      <c r="A8706" t="s">
        <v>29</v>
      </c>
      <c r="B8706" s="261" t="s">
        <v>148</v>
      </c>
      <c r="C8706">
        <f>_xlfn.XLOOKUP(B8706,'2.1.trackMPD'!$R$7:$R$29,'2.1.trackMPD'!$T$7:$T$29)</f>
        <v>6</v>
      </c>
      <c r="D8706" s="261">
        <v>100</v>
      </c>
      <c r="E8706" s="261" t="s">
        <v>6400</v>
      </c>
      <c r="F8706" s="261" t="s">
        <v>110</v>
      </c>
      <c r="G8706" s="261" t="s">
        <v>124</v>
      </c>
      <c r="H8706" s="261" t="s">
        <v>6399</v>
      </c>
    </row>
    <row r="8707" spans="1:8" x14ac:dyDescent="0.2">
      <c r="A8707" t="s">
        <v>29</v>
      </c>
      <c r="B8707" s="261" t="s">
        <v>148</v>
      </c>
      <c r="C8707">
        <f>_xlfn.XLOOKUP(B8707,'2.1.trackMPD'!$R$7:$R$29,'2.1.trackMPD'!$T$7:$T$29)</f>
        <v>6</v>
      </c>
      <c r="D8707" s="261">
        <v>100</v>
      </c>
      <c r="E8707" s="261" t="s">
        <v>6400</v>
      </c>
      <c r="F8707" s="261" t="s">
        <v>110</v>
      </c>
      <c r="G8707" s="261" t="s">
        <v>140</v>
      </c>
      <c r="H8707" s="261" t="s">
        <v>6399</v>
      </c>
    </row>
    <row r="8708" spans="1:8" x14ac:dyDescent="0.2">
      <c r="A8708" t="s">
        <v>29</v>
      </c>
      <c r="B8708" s="261" t="s">
        <v>148</v>
      </c>
      <c r="C8708">
        <f>_xlfn.XLOOKUP(B8708,'2.1.trackMPD'!$R$7:$R$29,'2.1.trackMPD'!$T$7:$T$29)</f>
        <v>6</v>
      </c>
      <c r="D8708" s="261">
        <v>1000</v>
      </c>
      <c r="E8708" s="261" t="s">
        <v>6400</v>
      </c>
      <c r="F8708" s="261" t="s">
        <v>110</v>
      </c>
      <c r="G8708" s="261" t="s">
        <v>124</v>
      </c>
      <c r="H8708" s="261" t="s">
        <v>6398</v>
      </c>
    </row>
    <row r="8709" spans="1:8" x14ac:dyDescent="0.2">
      <c r="A8709" t="s">
        <v>29</v>
      </c>
      <c r="B8709" s="261" t="s">
        <v>148</v>
      </c>
      <c r="C8709">
        <f>_xlfn.XLOOKUP(B8709,'2.1.trackMPD'!$R$7:$R$29,'2.1.trackMPD'!$T$7:$T$29)</f>
        <v>6</v>
      </c>
      <c r="D8709" s="261">
        <v>1000</v>
      </c>
      <c r="E8709" s="261" t="s">
        <v>6400</v>
      </c>
      <c r="F8709" s="261" t="s">
        <v>110</v>
      </c>
      <c r="G8709" s="261" t="s">
        <v>140</v>
      </c>
      <c r="H8709" s="261" t="s">
        <v>6398</v>
      </c>
    </row>
    <row r="8710" spans="1:8" x14ac:dyDescent="0.2">
      <c r="A8710" t="s">
        <v>29</v>
      </c>
      <c r="B8710" s="261" t="s">
        <v>148</v>
      </c>
      <c r="C8710">
        <f>_xlfn.XLOOKUP(B8710,'2.1.trackMPD'!$R$7:$R$29,'2.1.trackMPD'!$T$7:$T$29)</f>
        <v>6</v>
      </c>
      <c r="D8710" s="261">
        <v>1000</v>
      </c>
      <c r="E8710" s="261" t="s">
        <v>6400</v>
      </c>
      <c r="F8710" s="261" t="s">
        <v>111</v>
      </c>
      <c r="G8710" s="261" t="s">
        <v>124</v>
      </c>
      <c r="H8710" s="261" t="s">
        <v>6398</v>
      </c>
    </row>
    <row r="8711" spans="1:8" x14ac:dyDescent="0.2">
      <c r="A8711" t="s">
        <v>29</v>
      </c>
      <c r="B8711" s="261" t="s">
        <v>148</v>
      </c>
      <c r="C8711">
        <f>_xlfn.XLOOKUP(B8711,'2.1.trackMPD'!$R$7:$R$29,'2.1.trackMPD'!$T$7:$T$29)</f>
        <v>6</v>
      </c>
      <c r="D8711" s="261">
        <v>1000</v>
      </c>
      <c r="E8711" s="261" t="s">
        <v>6400</v>
      </c>
      <c r="F8711" s="261" t="s">
        <v>111</v>
      </c>
      <c r="G8711" s="261" t="s">
        <v>140</v>
      </c>
      <c r="H8711" s="261" t="s">
        <v>6398</v>
      </c>
    </row>
    <row r="8712" spans="1:8" x14ac:dyDescent="0.2">
      <c r="A8712" t="s">
        <v>29</v>
      </c>
      <c r="B8712" s="261" t="s">
        <v>148</v>
      </c>
      <c r="C8712">
        <f>_xlfn.XLOOKUP(B8712,'2.1.trackMPD'!$R$7:$R$29,'2.1.trackMPD'!$T$7:$T$29)</f>
        <v>6</v>
      </c>
      <c r="D8712" s="261">
        <v>1000</v>
      </c>
      <c r="E8712" s="261" t="s">
        <v>6400</v>
      </c>
      <c r="F8712" s="261" t="s">
        <v>110</v>
      </c>
      <c r="G8712" s="261" t="s">
        <v>124</v>
      </c>
      <c r="H8712" s="261" t="s">
        <v>6399</v>
      </c>
    </row>
    <row r="8713" spans="1:8" x14ac:dyDescent="0.2">
      <c r="A8713" t="s">
        <v>29</v>
      </c>
      <c r="B8713" s="261" t="s">
        <v>148</v>
      </c>
      <c r="C8713">
        <f>_xlfn.XLOOKUP(B8713,'2.1.trackMPD'!$R$7:$R$29,'2.1.trackMPD'!$T$7:$T$29)</f>
        <v>6</v>
      </c>
      <c r="D8713" s="261">
        <v>1000</v>
      </c>
      <c r="E8713" s="261" t="s">
        <v>6400</v>
      </c>
      <c r="F8713" s="261" t="s">
        <v>110</v>
      </c>
      <c r="G8713" s="261" t="s">
        <v>140</v>
      </c>
      <c r="H8713" s="261" t="s">
        <v>6399</v>
      </c>
    </row>
    <row r="8714" spans="1:8" x14ac:dyDescent="0.2">
      <c r="A8714" t="s">
        <v>29</v>
      </c>
      <c r="B8714" s="261" t="s">
        <v>148</v>
      </c>
      <c r="C8714">
        <f>_xlfn.XLOOKUP(B8714,'2.1.trackMPD'!$R$7:$R$29,'2.1.trackMPD'!$T$7:$T$29)</f>
        <v>6</v>
      </c>
      <c r="D8714" s="261">
        <v>5000</v>
      </c>
      <c r="E8714" s="261" t="s">
        <v>6400</v>
      </c>
      <c r="F8714" s="261" t="s">
        <v>110</v>
      </c>
      <c r="G8714" s="261" t="s">
        <v>124</v>
      </c>
      <c r="H8714" s="261" t="s">
        <v>6398</v>
      </c>
    </row>
    <row r="8715" spans="1:8" x14ac:dyDescent="0.2">
      <c r="A8715" t="s">
        <v>29</v>
      </c>
      <c r="B8715" s="261" t="s">
        <v>148</v>
      </c>
      <c r="C8715">
        <f>_xlfn.XLOOKUP(B8715,'2.1.trackMPD'!$R$7:$R$29,'2.1.trackMPD'!$T$7:$T$29)</f>
        <v>6</v>
      </c>
      <c r="D8715" s="261">
        <v>5000</v>
      </c>
      <c r="E8715" s="261" t="s">
        <v>6400</v>
      </c>
      <c r="F8715" s="261" t="s">
        <v>110</v>
      </c>
      <c r="G8715" s="261" t="s">
        <v>140</v>
      </c>
      <c r="H8715" s="261" t="s">
        <v>6398</v>
      </c>
    </row>
    <row r="8716" spans="1:8" x14ac:dyDescent="0.2">
      <c r="A8716" t="s">
        <v>29</v>
      </c>
      <c r="B8716" s="261" t="s">
        <v>148</v>
      </c>
      <c r="C8716">
        <f>_xlfn.XLOOKUP(B8716,'2.1.trackMPD'!$R$7:$R$29,'2.1.trackMPD'!$T$7:$T$29)</f>
        <v>6</v>
      </c>
      <c r="D8716" s="261">
        <v>5000</v>
      </c>
      <c r="E8716" s="261" t="s">
        <v>6400</v>
      </c>
      <c r="F8716" s="261" t="s">
        <v>111</v>
      </c>
      <c r="G8716" s="261" t="s">
        <v>124</v>
      </c>
      <c r="H8716" s="261" t="s">
        <v>6398</v>
      </c>
    </row>
    <row r="8717" spans="1:8" x14ac:dyDescent="0.2">
      <c r="A8717" t="s">
        <v>29</v>
      </c>
      <c r="B8717" s="261" t="s">
        <v>148</v>
      </c>
      <c r="C8717">
        <f>_xlfn.XLOOKUP(B8717,'2.1.trackMPD'!$R$7:$R$29,'2.1.trackMPD'!$T$7:$T$29)</f>
        <v>6</v>
      </c>
      <c r="D8717" s="261">
        <v>5000</v>
      </c>
      <c r="E8717" s="261" t="s">
        <v>6400</v>
      </c>
      <c r="F8717" s="261" t="s">
        <v>111</v>
      </c>
      <c r="G8717" s="261" t="s">
        <v>140</v>
      </c>
      <c r="H8717" s="261" t="s">
        <v>6398</v>
      </c>
    </row>
    <row r="8718" spans="1:8" x14ac:dyDescent="0.2">
      <c r="A8718" t="s">
        <v>29</v>
      </c>
      <c r="B8718" s="261" t="s">
        <v>148</v>
      </c>
      <c r="C8718">
        <f>_xlfn.XLOOKUP(B8718,'2.1.trackMPD'!$R$7:$R$29,'2.1.trackMPD'!$T$7:$T$29)</f>
        <v>6</v>
      </c>
      <c r="D8718" s="261">
        <v>5000</v>
      </c>
      <c r="E8718" s="261" t="s">
        <v>6400</v>
      </c>
      <c r="F8718" s="261" t="s">
        <v>110</v>
      </c>
      <c r="G8718" s="261" t="s">
        <v>124</v>
      </c>
      <c r="H8718" s="261" t="s">
        <v>6399</v>
      </c>
    </row>
    <row r="8719" spans="1:8" x14ac:dyDescent="0.2">
      <c r="A8719" t="s">
        <v>29</v>
      </c>
      <c r="B8719" s="261" t="s">
        <v>148</v>
      </c>
      <c r="C8719">
        <f>_xlfn.XLOOKUP(B8719,'2.1.trackMPD'!$R$7:$R$29,'2.1.trackMPD'!$T$7:$T$29)</f>
        <v>6</v>
      </c>
      <c r="D8719" s="261">
        <v>5000</v>
      </c>
      <c r="E8719" s="261" t="s">
        <v>6400</v>
      </c>
      <c r="F8719" s="261" t="s">
        <v>110</v>
      </c>
      <c r="G8719" s="261" t="s">
        <v>140</v>
      </c>
      <c r="H8719" s="261" t="s">
        <v>6399</v>
      </c>
    </row>
    <row r="8720" spans="1:8" x14ac:dyDescent="0.2">
      <c r="A8720" t="s">
        <v>29</v>
      </c>
      <c r="B8720" s="261" t="s">
        <v>148</v>
      </c>
      <c r="C8720">
        <f>_xlfn.XLOOKUP(B8720,'2.1.trackMPD'!$R$7:$R$29,'2.1.trackMPD'!$T$7:$T$29)</f>
        <v>6</v>
      </c>
      <c r="D8720" s="261">
        <v>1</v>
      </c>
      <c r="E8720" s="261" t="s">
        <v>6401</v>
      </c>
      <c r="F8720" s="261" t="s">
        <v>110</v>
      </c>
      <c r="G8720" s="261" t="s">
        <v>124</v>
      </c>
      <c r="H8720" s="261" t="s">
        <v>6398</v>
      </c>
    </row>
    <row r="8721" spans="1:8" x14ac:dyDescent="0.2">
      <c r="A8721" t="s">
        <v>29</v>
      </c>
      <c r="B8721" s="261" t="s">
        <v>148</v>
      </c>
      <c r="C8721">
        <f>_xlfn.XLOOKUP(B8721,'2.1.trackMPD'!$R$7:$R$29,'2.1.trackMPD'!$T$7:$T$29)</f>
        <v>6</v>
      </c>
      <c r="D8721" s="261">
        <v>1</v>
      </c>
      <c r="E8721" s="261" t="s">
        <v>6401</v>
      </c>
      <c r="F8721" s="261" t="s">
        <v>110</v>
      </c>
      <c r="G8721" s="261" t="s">
        <v>140</v>
      </c>
      <c r="H8721" s="261" t="s">
        <v>6398</v>
      </c>
    </row>
    <row r="8722" spans="1:8" x14ac:dyDescent="0.2">
      <c r="A8722" t="s">
        <v>29</v>
      </c>
      <c r="B8722" s="261" t="s">
        <v>148</v>
      </c>
      <c r="C8722">
        <f>_xlfn.XLOOKUP(B8722,'2.1.trackMPD'!$R$7:$R$29,'2.1.trackMPD'!$T$7:$T$29)</f>
        <v>6</v>
      </c>
      <c r="D8722" s="261">
        <v>1</v>
      </c>
      <c r="E8722" s="261" t="s">
        <v>6401</v>
      </c>
      <c r="F8722" s="261" t="s">
        <v>111</v>
      </c>
      <c r="G8722" s="261" t="s">
        <v>124</v>
      </c>
      <c r="H8722" s="261" t="s">
        <v>6398</v>
      </c>
    </row>
    <row r="8723" spans="1:8" x14ac:dyDescent="0.2">
      <c r="A8723" t="s">
        <v>29</v>
      </c>
      <c r="B8723" s="261" t="s">
        <v>148</v>
      </c>
      <c r="C8723">
        <f>_xlfn.XLOOKUP(B8723,'2.1.trackMPD'!$R$7:$R$29,'2.1.trackMPD'!$T$7:$T$29)</f>
        <v>6</v>
      </c>
      <c r="D8723" s="261">
        <v>1</v>
      </c>
      <c r="E8723" s="261" t="s">
        <v>6401</v>
      </c>
      <c r="F8723" s="261" t="s">
        <v>111</v>
      </c>
      <c r="G8723" s="261" t="s">
        <v>140</v>
      </c>
      <c r="H8723" s="261" t="s">
        <v>6398</v>
      </c>
    </row>
    <row r="8724" spans="1:8" x14ac:dyDescent="0.2">
      <c r="A8724" t="s">
        <v>29</v>
      </c>
      <c r="B8724" s="261" t="s">
        <v>148</v>
      </c>
      <c r="C8724">
        <f>_xlfn.XLOOKUP(B8724,'2.1.trackMPD'!$R$7:$R$29,'2.1.trackMPD'!$T$7:$T$29)</f>
        <v>6</v>
      </c>
      <c r="D8724" s="261">
        <v>1</v>
      </c>
      <c r="E8724" s="261" t="s">
        <v>6401</v>
      </c>
      <c r="F8724" s="261" t="s">
        <v>110</v>
      </c>
      <c r="G8724" s="261" t="s">
        <v>124</v>
      </c>
      <c r="H8724" s="261" t="s">
        <v>6399</v>
      </c>
    </row>
    <row r="8725" spans="1:8" x14ac:dyDescent="0.2">
      <c r="A8725" t="s">
        <v>29</v>
      </c>
      <c r="B8725" s="261" t="s">
        <v>148</v>
      </c>
      <c r="C8725">
        <f>_xlfn.XLOOKUP(B8725,'2.1.trackMPD'!$R$7:$R$29,'2.1.trackMPD'!$T$7:$T$29)</f>
        <v>6</v>
      </c>
      <c r="D8725" s="261">
        <v>1</v>
      </c>
      <c r="E8725" s="261" t="s">
        <v>6401</v>
      </c>
      <c r="F8725" s="261" t="s">
        <v>110</v>
      </c>
      <c r="G8725" s="261" t="s">
        <v>140</v>
      </c>
      <c r="H8725" s="261" t="s">
        <v>6399</v>
      </c>
    </row>
    <row r="8726" spans="1:8" x14ac:dyDescent="0.2">
      <c r="A8726" t="s">
        <v>29</v>
      </c>
      <c r="B8726" s="261" t="s">
        <v>148</v>
      </c>
      <c r="C8726">
        <f>_xlfn.XLOOKUP(B8726,'2.1.trackMPD'!$R$7:$R$29,'2.1.trackMPD'!$T$7:$T$29)</f>
        <v>6</v>
      </c>
      <c r="D8726" s="261">
        <v>10</v>
      </c>
      <c r="E8726" s="261" t="s">
        <v>6401</v>
      </c>
      <c r="F8726" s="261" t="s">
        <v>110</v>
      </c>
      <c r="G8726" s="261" t="s">
        <v>124</v>
      </c>
      <c r="H8726" s="261" t="s">
        <v>6398</v>
      </c>
    </row>
    <row r="8727" spans="1:8" x14ac:dyDescent="0.2">
      <c r="A8727" t="s">
        <v>29</v>
      </c>
      <c r="B8727" s="261" t="s">
        <v>148</v>
      </c>
      <c r="C8727">
        <f>_xlfn.XLOOKUP(B8727,'2.1.trackMPD'!$R$7:$R$29,'2.1.trackMPD'!$T$7:$T$29)</f>
        <v>6</v>
      </c>
      <c r="D8727" s="261">
        <v>10</v>
      </c>
      <c r="E8727" s="261" t="s">
        <v>6401</v>
      </c>
      <c r="F8727" s="261" t="s">
        <v>110</v>
      </c>
      <c r="G8727" s="261" t="s">
        <v>140</v>
      </c>
      <c r="H8727" s="261" t="s">
        <v>6398</v>
      </c>
    </row>
    <row r="8728" spans="1:8" x14ac:dyDescent="0.2">
      <c r="A8728" t="s">
        <v>29</v>
      </c>
      <c r="B8728" s="261" t="s">
        <v>148</v>
      </c>
      <c r="C8728">
        <f>_xlfn.XLOOKUP(B8728,'2.1.trackMPD'!$R$7:$R$29,'2.1.trackMPD'!$T$7:$T$29)</f>
        <v>6</v>
      </c>
      <c r="D8728" s="261">
        <v>10</v>
      </c>
      <c r="E8728" s="261" t="s">
        <v>6401</v>
      </c>
      <c r="F8728" s="261" t="s">
        <v>111</v>
      </c>
      <c r="G8728" s="261" t="s">
        <v>124</v>
      </c>
      <c r="H8728" s="261" t="s">
        <v>6398</v>
      </c>
    </row>
    <row r="8729" spans="1:8" x14ac:dyDescent="0.2">
      <c r="A8729" t="s">
        <v>29</v>
      </c>
      <c r="B8729" s="261" t="s">
        <v>148</v>
      </c>
      <c r="C8729">
        <f>_xlfn.XLOOKUP(B8729,'2.1.trackMPD'!$R$7:$R$29,'2.1.trackMPD'!$T$7:$T$29)</f>
        <v>6</v>
      </c>
      <c r="D8729" s="261">
        <v>10</v>
      </c>
      <c r="E8729" s="261" t="s">
        <v>6401</v>
      </c>
      <c r="F8729" s="261" t="s">
        <v>111</v>
      </c>
      <c r="G8729" s="261" t="s">
        <v>140</v>
      </c>
      <c r="H8729" s="261" t="s">
        <v>6398</v>
      </c>
    </row>
    <row r="8730" spans="1:8" x14ac:dyDescent="0.2">
      <c r="A8730" t="s">
        <v>29</v>
      </c>
      <c r="B8730" s="261" t="s">
        <v>148</v>
      </c>
      <c r="C8730">
        <f>_xlfn.XLOOKUP(B8730,'2.1.trackMPD'!$R$7:$R$29,'2.1.trackMPD'!$T$7:$T$29)</f>
        <v>6</v>
      </c>
      <c r="D8730" s="261">
        <v>10</v>
      </c>
      <c r="E8730" s="261" t="s">
        <v>6401</v>
      </c>
      <c r="F8730" s="261" t="s">
        <v>110</v>
      </c>
      <c r="G8730" s="261" t="s">
        <v>124</v>
      </c>
      <c r="H8730" s="261" t="s">
        <v>6399</v>
      </c>
    </row>
    <row r="8731" spans="1:8" x14ac:dyDescent="0.2">
      <c r="A8731" t="s">
        <v>29</v>
      </c>
      <c r="B8731" s="261" t="s">
        <v>148</v>
      </c>
      <c r="C8731">
        <f>_xlfn.XLOOKUP(B8731,'2.1.trackMPD'!$R$7:$R$29,'2.1.trackMPD'!$T$7:$T$29)</f>
        <v>6</v>
      </c>
      <c r="D8731" s="261">
        <v>10</v>
      </c>
      <c r="E8731" s="261" t="s">
        <v>6401</v>
      </c>
      <c r="F8731" s="261" t="s">
        <v>110</v>
      </c>
      <c r="G8731" s="261" t="s">
        <v>140</v>
      </c>
      <c r="H8731" s="261" t="s">
        <v>6399</v>
      </c>
    </row>
    <row r="8732" spans="1:8" x14ac:dyDescent="0.2">
      <c r="A8732" t="s">
        <v>29</v>
      </c>
      <c r="B8732" s="261" t="s">
        <v>148</v>
      </c>
      <c r="C8732">
        <f>_xlfn.XLOOKUP(B8732,'2.1.trackMPD'!$R$7:$R$29,'2.1.trackMPD'!$T$7:$T$29)</f>
        <v>6</v>
      </c>
      <c r="D8732" s="261">
        <v>100</v>
      </c>
      <c r="E8732" s="261" t="s">
        <v>6401</v>
      </c>
      <c r="F8732" s="261" t="s">
        <v>110</v>
      </c>
      <c r="G8732" s="261" t="s">
        <v>124</v>
      </c>
      <c r="H8732" s="261" t="s">
        <v>6398</v>
      </c>
    </row>
    <row r="8733" spans="1:8" x14ac:dyDescent="0.2">
      <c r="A8733" t="s">
        <v>29</v>
      </c>
      <c r="B8733" s="261" t="s">
        <v>148</v>
      </c>
      <c r="C8733">
        <f>_xlfn.XLOOKUP(B8733,'2.1.trackMPD'!$R$7:$R$29,'2.1.trackMPD'!$T$7:$T$29)</f>
        <v>6</v>
      </c>
      <c r="D8733" s="261">
        <v>100</v>
      </c>
      <c r="E8733" s="261" t="s">
        <v>6401</v>
      </c>
      <c r="F8733" s="261" t="s">
        <v>110</v>
      </c>
      <c r="G8733" s="261" t="s">
        <v>140</v>
      </c>
      <c r="H8733" s="261" t="s">
        <v>6398</v>
      </c>
    </row>
    <row r="8734" spans="1:8" x14ac:dyDescent="0.2">
      <c r="A8734" t="s">
        <v>29</v>
      </c>
      <c r="B8734" s="261" t="s">
        <v>148</v>
      </c>
      <c r="C8734">
        <f>_xlfn.XLOOKUP(B8734,'2.1.trackMPD'!$R$7:$R$29,'2.1.trackMPD'!$T$7:$T$29)</f>
        <v>6</v>
      </c>
      <c r="D8734" s="261">
        <v>100</v>
      </c>
      <c r="E8734" s="261" t="s">
        <v>6401</v>
      </c>
      <c r="F8734" s="261" t="s">
        <v>111</v>
      </c>
      <c r="G8734" s="261" t="s">
        <v>124</v>
      </c>
      <c r="H8734" s="261" t="s">
        <v>6398</v>
      </c>
    </row>
    <row r="8735" spans="1:8" x14ac:dyDescent="0.2">
      <c r="A8735" t="s">
        <v>29</v>
      </c>
      <c r="B8735" s="261" t="s">
        <v>148</v>
      </c>
      <c r="C8735">
        <f>_xlfn.XLOOKUP(B8735,'2.1.trackMPD'!$R$7:$R$29,'2.1.trackMPD'!$T$7:$T$29)</f>
        <v>6</v>
      </c>
      <c r="D8735" s="261">
        <v>100</v>
      </c>
      <c r="E8735" s="261" t="s">
        <v>6401</v>
      </c>
      <c r="F8735" s="261" t="s">
        <v>111</v>
      </c>
      <c r="G8735" s="261" t="s">
        <v>140</v>
      </c>
      <c r="H8735" s="261" t="s">
        <v>6398</v>
      </c>
    </row>
    <row r="8736" spans="1:8" x14ac:dyDescent="0.2">
      <c r="A8736" t="s">
        <v>29</v>
      </c>
      <c r="B8736" s="261" t="s">
        <v>148</v>
      </c>
      <c r="C8736">
        <f>_xlfn.XLOOKUP(B8736,'2.1.trackMPD'!$R$7:$R$29,'2.1.trackMPD'!$T$7:$T$29)</f>
        <v>6</v>
      </c>
      <c r="D8736" s="261">
        <v>100</v>
      </c>
      <c r="E8736" s="261" t="s">
        <v>6401</v>
      </c>
      <c r="F8736" s="261" t="s">
        <v>110</v>
      </c>
      <c r="G8736" s="261" t="s">
        <v>124</v>
      </c>
      <c r="H8736" s="261" t="s">
        <v>6399</v>
      </c>
    </row>
    <row r="8737" spans="1:8" x14ac:dyDescent="0.2">
      <c r="A8737" t="s">
        <v>29</v>
      </c>
      <c r="B8737" s="261" t="s">
        <v>148</v>
      </c>
      <c r="C8737">
        <f>_xlfn.XLOOKUP(B8737,'2.1.trackMPD'!$R$7:$R$29,'2.1.trackMPD'!$T$7:$T$29)</f>
        <v>6</v>
      </c>
      <c r="D8737" s="261">
        <v>100</v>
      </c>
      <c r="E8737" s="261" t="s">
        <v>6401</v>
      </c>
      <c r="F8737" s="261" t="s">
        <v>110</v>
      </c>
      <c r="G8737" s="261" t="s">
        <v>140</v>
      </c>
      <c r="H8737" s="261" t="s">
        <v>6399</v>
      </c>
    </row>
    <row r="8738" spans="1:8" x14ac:dyDescent="0.2">
      <c r="A8738" t="s">
        <v>29</v>
      </c>
      <c r="B8738" s="261" t="s">
        <v>149</v>
      </c>
      <c r="C8738">
        <f>_xlfn.XLOOKUP(B8738,'2.1.trackMPD'!$R$7:$R$29,'2.1.trackMPD'!$T$7:$T$29)</f>
        <v>6</v>
      </c>
      <c r="D8738" s="261">
        <v>1</v>
      </c>
      <c r="E8738" s="261" t="s">
        <v>6396</v>
      </c>
      <c r="F8738" s="261" t="s">
        <v>110</v>
      </c>
      <c r="G8738" s="261" t="s">
        <v>124</v>
      </c>
      <c r="H8738" s="261" t="s">
        <v>6398</v>
      </c>
    </row>
    <row r="8739" spans="1:8" x14ac:dyDescent="0.2">
      <c r="A8739" t="s">
        <v>29</v>
      </c>
      <c r="B8739" s="261" t="s">
        <v>149</v>
      </c>
      <c r="C8739">
        <f>_xlfn.XLOOKUP(B8739,'2.1.trackMPD'!$R$7:$R$29,'2.1.trackMPD'!$T$7:$T$29)</f>
        <v>6</v>
      </c>
      <c r="D8739" s="261">
        <v>1</v>
      </c>
      <c r="E8739" s="261" t="s">
        <v>6396</v>
      </c>
      <c r="F8739" s="261" t="s">
        <v>110</v>
      </c>
      <c r="G8739" s="261" t="s">
        <v>140</v>
      </c>
      <c r="H8739" s="261" t="s">
        <v>6398</v>
      </c>
    </row>
    <row r="8740" spans="1:8" x14ac:dyDescent="0.2">
      <c r="A8740" t="s">
        <v>29</v>
      </c>
      <c r="B8740" s="261" t="s">
        <v>149</v>
      </c>
      <c r="C8740">
        <f>_xlfn.XLOOKUP(B8740,'2.1.trackMPD'!$R$7:$R$29,'2.1.trackMPD'!$T$7:$T$29)</f>
        <v>6</v>
      </c>
      <c r="D8740" s="261">
        <v>1</v>
      </c>
      <c r="E8740" s="261" t="s">
        <v>6396</v>
      </c>
      <c r="F8740" s="261" t="s">
        <v>111</v>
      </c>
      <c r="G8740" s="261" t="s">
        <v>124</v>
      </c>
      <c r="H8740" s="261" t="s">
        <v>6398</v>
      </c>
    </row>
    <row r="8741" spans="1:8" x14ac:dyDescent="0.2">
      <c r="A8741" t="s">
        <v>29</v>
      </c>
      <c r="B8741" s="261" t="s">
        <v>149</v>
      </c>
      <c r="C8741">
        <f>_xlfn.XLOOKUP(B8741,'2.1.trackMPD'!$R$7:$R$29,'2.1.trackMPD'!$T$7:$T$29)</f>
        <v>6</v>
      </c>
      <c r="D8741" s="261">
        <v>1</v>
      </c>
      <c r="E8741" s="261" t="s">
        <v>6396</v>
      </c>
      <c r="F8741" s="261" t="s">
        <v>111</v>
      </c>
      <c r="G8741" s="261" t="s">
        <v>140</v>
      </c>
      <c r="H8741" s="261" t="s">
        <v>6398</v>
      </c>
    </row>
    <row r="8742" spans="1:8" x14ac:dyDescent="0.2">
      <c r="A8742" t="s">
        <v>29</v>
      </c>
      <c r="B8742" s="261" t="s">
        <v>149</v>
      </c>
      <c r="C8742">
        <f>_xlfn.XLOOKUP(B8742,'2.1.trackMPD'!$R$7:$R$29,'2.1.trackMPD'!$T$7:$T$29)</f>
        <v>6</v>
      </c>
      <c r="D8742" s="261">
        <v>1</v>
      </c>
      <c r="E8742" s="261" t="s">
        <v>6396</v>
      </c>
      <c r="F8742" s="261" t="s">
        <v>110</v>
      </c>
      <c r="G8742" s="261" t="s">
        <v>124</v>
      </c>
      <c r="H8742" s="261" t="s">
        <v>6399</v>
      </c>
    </row>
    <row r="8743" spans="1:8" x14ac:dyDescent="0.2">
      <c r="A8743" t="s">
        <v>29</v>
      </c>
      <c r="B8743" s="261" t="s">
        <v>149</v>
      </c>
      <c r="C8743">
        <f>_xlfn.XLOOKUP(B8743,'2.1.trackMPD'!$R$7:$R$29,'2.1.trackMPD'!$T$7:$T$29)</f>
        <v>6</v>
      </c>
      <c r="D8743" s="261">
        <v>1</v>
      </c>
      <c r="E8743" s="261" t="s">
        <v>6396</v>
      </c>
      <c r="F8743" s="261" t="s">
        <v>110</v>
      </c>
      <c r="G8743" s="261" t="s">
        <v>140</v>
      </c>
      <c r="H8743" s="261" t="s">
        <v>6399</v>
      </c>
    </row>
    <row r="8744" spans="1:8" x14ac:dyDescent="0.2">
      <c r="A8744" t="s">
        <v>29</v>
      </c>
      <c r="B8744" s="261" t="s">
        <v>149</v>
      </c>
      <c r="C8744">
        <f>_xlfn.XLOOKUP(B8744,'2.1.trackMPD'!$R$7:$R$29,'2.1.trackMPD'!$T$7:$T$29)</f>
        <v>6</v>
      </c>
      <c r="D8744" s="261">
        <v>10</v>
      </c>
      <c r="E8744" s="261" t="s">
        <v>6396</v>
      </c>
      <c r="F8744" s="261" t="s">
        <v>110</v>
      </c>
      <c r="G8744" s="261" t="s">
        <v>124</v>
      </c>
      <c r="H8744" s="261" t="s">
        <v>6398</v>
      </c>
    </row>
    <row r="8745" spans="1:8" x14ac:dyDescent="0.2">
      <c r="A8745" t="s">
        <v>29</v>
      </c>
      <c r="B8745" s="261" t="s">
        <v>149</v>
      </c>
      <c r="C8745">
        <f>_xlfn.XLOOKUP(B8745,'2.1.trackMPD'!$R$7:$R$29,'2.1.trackMPD'!$T$7:$T$29)</f>
        <v>6</v>
      </c>
      <c r="D8745" s="261">
        <v>10</v>
      </c>
      <c r="E8745" s="261" t="s">
        <v>6396</v>
      </c>
      <c r="F8745" s="261" t="s">
        <v>110</v>
      </c>
      <c r="G8745" s="261" t="s">
        <v>140</v>
      </c>
      <c r="H8745" s="261" t="s">
        <v>6398</v>
      </c>
    </row>
    <row r="8746" spans="1:8" x14ac:dyDescent="0.2">
      <c r="A8746" t="s">
        <v>29</v>
      </c>
      <c r="B8746" s="261" t="s">
        <v>149</v>
      </c>
      <c r="C8746">
        <f>_xlfn.XLOOKUP(B8746,'2.1.trackMPD'!$R$7:$R$29,'2.1.trackMPD'!$T$7:$T$29)</f>
        <v>6</v>
      </c>
      <c r="D8746" s="261">
        <v>10</v>
      </c>
      <c r="E8746" s="261" t="s">
        <v>6396</v>
      </c>
      <c r="F8746" s="261" t="s">
        <v>111</v>
      </c>
      <c r="G8746" s="261" t="s">
        <v>124</v>
      </c>
      <c r="H8746" s="261" t="s">
        <v>6398</v>
      </c>
    </row>
    <row r="8747" spans="1:8" x14ac:dyDescent="0.2">
      <c r="A8747" t="s">
        <v>29</v>
      </c>
      <c r="B8747" s="261" t="s">
        <v>149</v>
      </c>
      <c r="C8747">
        <f>_xlfn.XLOOKUP(B8747,'2.1.trackMPD'!$R$7:$R$29,'2.1.trackMPD'!$T$7:$T$29)</f>
        <v>6</v>
      </c>
      <c r="D8747" s="261">
        <v>10</v>
      </c>
      <c r="E8747" s="261" t="s">
        <v>6396</v>
      </c>
      <c r="F8747" s="261" t="s">
        <v>111</v>
      </c>
      <c r="G8747" s="261" t="s">
        <v>140</v>
      </c>
      <c r="H8747" s="261" t="s">
        <v>6398</v>
      </c>
    </row>
    <row r="8748" spans="1:8" x14ac:dyDescent="0.2">
      <c r="A8748" t="s">
        <v>29</v>
      </c>
      <c r="B8748" s="261" t="s">
        <v>149</v>
      </c>
      <c r="C8748">
        <f>_xlfn.XLOOKUP(B8748,'2.1.trackMPD'!$R$7:$R$29,'2.1.trackMPD'!$T$7:$T$29)</f>
        <v>6</v>
      </c>
      <c r="D8748" s="261">
        <v>10</v>
      </c>
      <c r="E8748" s="261" t="s">
        <v>6396</v>
      </c>
      <c r="F8748" s="261" t="s">
        <v>110</v>
      </c>
      <c r="G8748" s="261" t="s">
        <v>124</v>
      </c>
      <c r="H8748" s="261" t="s">
        <v>6399</v>
      </c>
    </row>
    <row r="8749" spans="1:8" x14ac:dyDescent="0.2">
      <c r="A8749" t="s">
        <v>29</v>
      </c>
      <c r="B8749" s="261" t="s">
        <v>149</v>
      </c>
      <c r="C8749">
        <f>_xlfn.XLOOKUP(B8749,'2.1.trackMPD'!$R$7:$R$29,'2.1.trackMPD'!$T$7:$T$29)</f>
        <v>6</v>
      </c>
      <c r="D8749" s="261">
        <v>10</v>
      </c>
      <c r="E8749" s="261" t="s">
        <v>6396</v>
      </c>
      <c r="F8749" s="261" t="s">
        <v>110</v>
      </c>
      <c r="G8749" s="261" t="s">
        <v>140</v>
      </c>
      <c r="H8749" s="261" t="s">
        <v>6399</v>
      </c>
    </row>
    <row r="8750" spans="1:8" x14ac:dyDescent="0.2">
      <c r="A8750" t="s">
        <v>29</v>
      </c>
      <c r="B8750" s="261" t="s">
        <v>149</v>
      </c>
      <c r="C8750">
        <f>_xlfn.XLOOKUP(B8750,'2.1.trackMPD'!$R$7:$R$29,'2.1.trackMPD'!$T$7:$T$29)</f>
        <v>6</v>
      </c>
      <c r="D8750" s="261">
        <v>100</v>
      </c>
      <c r="E8750" s="261" t="s">
        <v>6396</v>
      </c>
      <c r="F8750" s="261" t="s">
        <v>110</v>
      </c>
      <c r="G8750" s="261" t="s">
        <v>124</v>
      </c>
      <c r="H8750" s="261" t="s">
        <v>6398</v>
      </c>
    </row>
    <row r="8751" spans="1:8" x14ac:dyDescent="0.2">
      <c r="A8751" t="s">
        <v>29</v>
      </c>
      <c r="B8751" s="261" t="s">
        <v>149</v>
      </c>
      <c r="C8751">
        <f>_xlfn.XLOOKUP(B8751,'2.1.trackMPD'!$R$7:$R$29,'2.1.trackMPD'!$T$7:$T$29)</f>
        <v>6</v>
      </c>
      <c r="D8751" s="261">
        <v>100</v>
      </c>
      <c r="E8751" s="261" t="s">
        <v>6396</v>
      </c>
      <c r="F8751" s="261" t="s">
        <v>110</v>
      </c>
      <c r="G8751" s="261" t="s">
        <v>140</v>
      </c>
      <c r="H8751" s="261" t="s">
        <v>6398</v>
      </c>
    </row>
    <row r="8752" spans="1:8" x14ac:dyDescent="0.2">
      <c r="A8752" t="s">
        <v>29</v>
      </c>
      <c r="B8752" s="261" t="s">
        <v>149</v>
      </c>
      <c r="C8752">
        <f>_xlfn.XLOOKUP(B8752,'2.1.trackMPD'!$R$7:$R$29,'2.1.trackMPD'!$T$7:$T$29)</f>
        <v>6</v>
      </c>
      <c r="D8752" s="261">
        <v>100</v>
      </c>
      <c r="E8752" s="261" t="s">
        <v>6396</v>
      </c>
      <c r="F8752" s="261" t="s">
        <v>111</v>
      </c>
      <c r="G8752" s="261" t="s">
        <v>124</v>
      </c>
      <c r="H8752" s="261" t="s">
        <v>6398</v>
      </c>
    </row>
    <row r="8753" spans="1:8" x14ac:dyDescent="0.2">
      <c r="A8753" t="s">
        <v>29</v>
      </c>
      <c r="B8753" s="261" t="s">
        <v>149</v>
      </c>
      <c r="C8753">
        <f>_xlfn.XLOOKUP(B8753,'2.1.trackMPD'!$R$7:$R$29,'2.1.trackMPD'!$T$7:$T$29)</f>
        <v>6</v>
      </c>
      <c r="D8753" s="261">
        <v>100</v>
      </c>
      <c r="E8753" s="261" t="s">
        <v>6396</v>
      </c>
      <c r="F8753" s="261" t="s">
        <v>111</v>
      </c>
      <c r="G8753" s="261" t="s">
        <v>140</v>
      </c>
      <c r="H8753" s="261" t="s">
        <v>6398</v>
      </c>
    </row>
    <row r="8754" spans="1:8" x14ac:dyDescent="0.2">
      <c r="A8754" t="s">
        <v>29</v>
      </c>
      <c r="B8754" s="261" t="s">
        <v>149</v>
      </c>
      <c r="C8754">
        <f>_xlfn.XLOOKUP(B8754,'2.1.trackMPD'!$R$7:$R$29,'2.1.trackMPD'!$T$7:$T$29)</f>
        <v>6</v>
      </c>
      <c r="D8754" s="261">
        <v>100</v>
      </c>
      <c r="E8754" s="261" t="s">
        <v>6396</v>
      </c>
      <c r="F8754" s="261" t="s">
        <v>110</v>
      </c>
      <c r="G8754" s="261" t="s">
        <v>124</v>
      </c>
      <c r="H8754" s="261" t="s">
        <v>6399</v>
      </c>
    </row>
    <row r="8755" spans="1:8" x14ac:dyDescent="0.2">
      <c r="A8755" t="s">
        <v>29</v>
      </c>
      <c r="B8755" s="261" t="s">
        <v>149</v>
      </c>
      <c r="C8755">
        <f>_xlfn.XLOOKUP(B8755,'2.1.trackMPD'!$R$7:$R$29,'2.1.trackMPD'!$T$7:$T$29)</f>
        <v>6</v>
      </c>
      <c r="D8755" s="261">
        <v>100</v>
      </c>
      <c r="E8755" s="261" t="s">
        <v>6396</v>
      </c>
      <c r="F8755" s="261" t="s">
        <v>110</v>
      </c>
      <c r="G8755" s="261" t="s">
        <v>140</v>
      </c>
      <c r="H8755" s="261" t="s">
        <v>6399</v>
      </c>
    </row>
    <row r="8756" spans="1:8" x14ac:dyDescent="0.2">
      <c r="A8756" t="s">
        <v>29</v>
      </c>
      <c r="B8756" s="261" t="s">
        <v>149</v>
      </c>
      <c r="C8756">
        <f>_xlfn.XLOOKUP(B8756,'2.1.trackMPD'!$R$7:$R$29,'2.1.trackMPD'!$T$7:$T$29)</f>
        <v>6</v>
      </c>
      <c r="D8756" s="261">
        <v>1000</v>
      </c>
      <c r="E8756" s="261" t="s">
        <v>6396</v>
      </c>
      <c r="F8756" s="261" t="s">
        <v>110</v>
      </c>
      <c r="G8756" s="261" t="s">
        <v>124</v>
      </c>
      <c r="H8756" s="261" t="s">
        <v>6398</v>
      </c>
    </row>
    <row r="8757" spans="1:8" x14ac:dyDescent="0.2">
      <c r="A8757" t="s">
        <v>29</v>
      </c>
      <c r="B8757" s="261" t="s">
        <v>149</v>
      </c>
      <c r="C8757">
        <f>_xlfn.XLOOKUP(B8757,'2.1.trackMPD'!$R$7:$R$29,'2.1.trackMPD'!$T$7:$T$29)</f>
        <v>6</v>
      </c>
      <c r="D8757" s="261">
        <v>1000</v>
      </c>
      <c r="E8757" s="261" t="s">
        <v>6396</v>
      </c>
      <c r="F8757" s="261" t="s">
        <v>110</v>
      </c>
      <c r="G8757" s="261" t="s">
        <v>140</v>
      </c>
      <c r="H8757" s="261" t="s">
        <v>6398</v>
      </c>
    </row>
    <row r="8758" spans="1:8" x14ac:dyDescent="0.2">
      <c r="A8758" t="s">
        <v>29</v>
      </c>
      <c r="B8758" s="261" t="s">
        <v>149</v>
      </c>
      <c r="C8758">
        <f>_xlfn.XLOOKUP(B8758,'2.1.trackMPD'!$R$7:$R$29,'2.1.trackMPD'!$T$7:$T$29)</f>
        <v>6</v>
      </c>
      <c r="D8758" s="261">
        <v>1000</v>
      </c>
      <c r="E8758" s="261" t="s">
        <v>6396</v>
      </c>
      <c r="F8758" s="261" t="s">
        <v>111</v>
      </c>
      <c r="G8758" s="261" t="s">
        <v>124</v>
      </c>
      <c r="H8758" s="261" t="s">
        <v>6398</v>
      </c>
    </row>
    <row r="8759" spans="1:8" x14ac:dyDescent="0.2">
      <c r="A8759" t="s">
        <v>29</v>
      </c>
      <c r="B8759" s="261" t="s">
        <v>149</v>
      </c>
      <c r="C8759">
        <f>_xlfn.XLOOKUP(B8759,'2.1.trackMPD'!$R$7:$R$29,'2.1.trackMPD'!$T$7:$T$29)</f>
        <v>6</v>
      </c>
      <c r="D8759" s="261">
        <v>1000</v>
      </c>
      <c r="E8759" s="261" t="s">
        <v>6396</v>
      </c>
      <c r="F8759" s="261" t="s">
        <v>111</v>
      </c>
      <c r="G8759" s="261" t="s">
        <v>140</v>
      </c>
      <c r="H8759" s="261" t="s">
        <v>6398</v>
      </c>
    </row>
    <row r="8760" spans="1:8" x14ac:dyDescent="0.2">
      <c r="A8760" t="s">
        <v>29</v>
      </c>
      <c r="B8760" s="261" t="s">
        <v>149</v>
      </c>
      <c r="C8760">
        <f>_xlfn.XLOOKUP(B8760,'2.1.trackMPD'!$R$7:$R$29,'2.1.trackMPD'!$T$7:$T$29)</f>
        <v>6</v>
      </c>
      <c r="D8760" s="261">
        <v>1000</v>
      </c>
      <c r="E8760" s="261" t="s">
        <v>6396</v>
      </c>
      <c r="F8760" s="261" t="s">
        <v>110</v>
      </c>
      <c r="G8760" s="261" t="s">
        <v>124</v>
      </c>
      <c r="H8760" s="261" t="s">
        <v>6399</v>
      </c>
    </row>
    <row r="8761" spans="1:8" x14ac:dyDescent="0.2">
      <c r="A8761" t="s">
        <v>29</v>
      </c>
      <c r="B8761" s="261" t="s">
        <v>149</v>
      </c>
      <c r="C8761">
        <f>_xlfn.XLOOKUP(B8761,'2.1.trackMPD'!$R$7:$R$29,'2.1.trackMPD'!$T$7:$T$29)</f>
        <v>6</v>
      </c>
      <c r="D8761" s="261">
        <v>1000</v>
      </c>
      <c r="E8761" s="261" t="s">
        <v>6396</v>
      </c>
      <c r="F8761" s="261" t="s">
        <v>110</v>
      </c>
      <c r="G8761" s="261" t="s">
        <v>140</v>
      </c>
      <c r="H8761" s="261" t="s">
        <v>6399</v>
      </c>
    </row>
    <row r="8762" spans="1:8" x14ac:dyDescent="0.2">
      <c r="A8762" t="s">
        <v>29</v>
      </c>
      <c r="B8762" s="261" t="s">
        <v>149</v>
      </c>
      <c r="C8762">
        <f>_xlfn.XLOOKUP(B8762,'2.1.trackMPD'!$R$7:$R$29,'2.1.trackMPD'!$T$7:$T$29)</f>
        <v>6</v>
      </c>
      <c r="D8762" s="261">
        <v>5000</v>
      </c>
      <c r="E8762" s="261" t="s">
        <v>6396</v>
      </c>
      <c r="F8762" s="261" t="s">
        <v>110</v>
      </c>
      <c r="G8762" s="261" t="s">
        <v>124</v>
      </c>
      <c r="H8762" s="261" t="s">
        <v>6398</v>
      </c>
    </row>
    <row r="8763" spans="1:8" x14ac:dyDescent="0.2">
      <c r="A8763" t="s">
        <v>29</v>
      </c>
      <c r="B8763" s="261" t="s">
        <v>149</v>
      </c>
      <c r="C8763">
        <f>_xlfn.XLOOKUP(B8763,'2.1.trackMPD'!$R$7:$R$29,'2.1.trackMPD'!$T$7:$T$29)</f>
        <v>6</v>
      </c>
      <c r="D8763" s="261">
        <v>5000</v>
      </c>
      <c r="E8763" s="261" t="s">
        <v>6396</v>
      </c>
      <c r="F8763" s="261" t="s">
        <v>110</v>
      </c>
      <c r="G8763" s="261" t="s">
        <v>140</v>
      </c>
      <c r="H8763" s="261" t="s">
        <v>6398</v>
      </c>
    </row>
    <row r="8764" spans="1:8" x14ac:dyDescent="0.2">
      <c r="A8764" t="s">
        <v>29</v>
      </c>
      <c r="B8764" s="261" t="s">
        <v>149</v>
      </c>
      <c r="C8764">
        <f>_xlfn.XLOOKUP(B8764,'2.1.trackMPD'!$R$7:$R$29,'2.1.trackMPD'!$T$7:$T$29)</f>
        <v>6</v>
      </c>
      <c r="D8764" s="261">
        <v>5000</v>
      </c>
      <c r="E8764" s="261" t="s">
        <v>6396</v>
      </c>
      <c r="F8764" s="261" t="s">
        <v>111</v>
      </c>
      <c r="G8764" s="261" t="s">
        <v>124</v>
      </c>
      <c r="H8764" s="261" t="s">
        <v>6398</v>
      </c>
    </row>
    <row r="8765" spans="1:8" x14ac:dyDescent="0.2">
      <c r="A8765" t="s">
        <v>29</v>
      </c>
      <c r="B8765" s="261" t="s">
        <v>149</v>
      </c>
      <c r="C8765">
        <f>_xlfn.XLOOKUP(B8765,'2.1.trackMPD'!$R$7:$R$29,'2.1.trackMPD'!$T$7:$T$29)</f>
        <v>6</v>
      </c>
      <c r="D8765" s="261">
        <v>5000</v>
      </c>
      <c r="E8765" s="261" t="s">
        <v>6396</v>
      </c>
      <c r="F8765" s="261" t="s">
        <v>111</v>
      </c>
      <c r="G8765" s="261" t="s">
        <v>140</v>
      </c>
      <c r="H8765" s="261" t="s">
        <v>6398</v>
      </c>
    </row>
    <row r="8766" spans="1:8" x14ac:dyDescent="0.2">
      <c r="A8766" t="s">
        <v>29</v>
      </c>
      <c r="B8766" s="261" t="s">
        <v>149</v>
      </c>
      <c r="C8766">
        <f>_xlfn.XLOOKUP(B8766,'2.1.trackMPD'!$R$7:$R$29,'2.1.trackMPD'!$T$7:$T$29)</f>
        <v>6</v>
      </c>
      <c r="D8766" s="261">
        <v>5000</v>
      </c>
      <c r="E8766" s="261" t="s">
        <v>6396</v>
      </c>
      <c r="F8766" s="261" t="s">
        <v>110</v>
      </c>
      <c r="G8766" s="261" t="s">
        <v>124</v>
      </c>
      <c r="H8766" s="261" t="s">
        <v>6399</v>
      </c>
    </row>
    <row r="8767" spans="1:8" x14ac:dyDescent="0.2">
      <c r="A8767" t="s">
        <v>29</v>
      </c>
      <c r="B8767" s="261" t="s">
        <v>149</v>
      </c>
      <c r="C8767">
        <f>_xlfn.XLOOKUP(B8767,'2.1.trackMPD'!$R$7:$R$29,'2.1.trackMPD'!$T$7:$T$29)</f>
        <v>6</v>
      </c>
      <c r="D8767" s="261">
        <v>5000</v>
      </c>
      <c r="E8767" s="261" t="s">
        <v>6396</v>
      </c>
      <c r="F8767" s="261" t="s">
        <v>110</v>
      </c>
      <c r="G8767" s="261" t="s">
        <v>140</v>
      </c>
      <c r="H8767" s="261" t="s">
        <v>6399</v>
      </c>
    </row>
    <row r="8768" spans="1:8" x14ac:dyDescent="0.2">
      <c r="A8768" t="s">
        <v>29</v>
      </c>
      <c r="B8768" s="261" t="s">
        <v>149</v>
      </c>
      <c r="C8768">
        <f>_xlfn.XLOOKUP(B8768,'2.1.trackMPD'!$R$7:$R$29,'2.1.trackMPD'!$T$7:$T$29)</f>
        <v>6</v>
      </c>
      <c r="D8768" s="261">
        <v>1</v>
      </c>
      <c r="E8768" s="261" t="s">
        <v>6400</v>
      </c>
      <c r="F8768" s="261" t="s">
        <v>110</v>
      </c>
      <c r="G8768" s="261" t="s">
        <v>124</v>
      </c>
      <c r="H8768" s="261" t="s">
        <v>6398</v>
      </c>
    </row>
    <row r="8769" spans="1:8" x14ac:dyDescent="0.2">
      <c r="A8769" t="s">
        <v>29</v>
      </c>
      <c r="B8769" s="261" t="s">
        <v>149</v>
      </c>
      <c r="C8769">
        <f>_xlfn.XLOOKUP(B8769,'2.1.trackMPD'!$R$7:$R$29,'2.1.trackMPD'!$T$7:$T$29)</f>
        <v>6</v>
      </c>
      <c r="D8769" s="261">
        <v>1</v>
      </c>
      <c r="E8769" s="261" t="s">
        <v>6400</v>
      </c>
      <c r="F8769" s="261" t="s">
        <v>110</v>
      </c>
      <c r="G8769" s="261" t="s">
        <v>140</v>
      </c>
      <c r="H8769" s="261" t="s">
        <v>6398</v>
      </c>
    </row>
    <row r="8770" spans="1:8" x14ac:dyDescent="0.2">
      <c r="A8770" t="s">
        <v>29</v>
      </c>
      <c r="B8770" s="261" t="s">
        <v>149</v>
      </c>
      <c r="C8770">
        <f>_xlfn.XLOOKUP(B8770,'2.1.trackMPD'!$R$7:$R$29,'2.1.trackMPD'!$T$7:$T$29)</f>
        <v>6</v>
      </c>
      <c r="D8770" s="261">
        <v>1</v>
      </c>
      <c r="E8770" s="261" t="s">
        <v>6400</v>
      </c>
      <c r="F8770" s="261" t="s">
        <v>111</v>
      </c>
      <c r="G8770" s="261" t="s">
        <v>124</v>
      </c>
      <c r="H8770" s="261" t="s">
        <v>6398</v>
      </c>
    </row>
    <row r="8771" spans="1:8" x14ac:dyDescent="0.2">
      <c r="A8771" t="s">
        <v>29</v>
      </c>
      <c r="B8771" s="261" t="s">
        <v>149</v>
      </c>
      <c r="C8771">
        <f>_xlfn.XLOOKUP(B8771,'2.1.trackMPD'!$R$7:$R$29,'2.1.trackMPD'!$T$7:$T$29)</f>
        <v>6</v>
      </c>
      <c r="D8771" s="261">
        <v>1</v>
      </c>
      <c r="E8771" s="261" t="s">
        <v>6400</v>
      </c>
      <c r="F8771" s="261" t="s">
        <v>111</v>
      </c>
      <c r="G8771" s="261" t="s">
        <v>140</v>
      </c>
      <c r="H8771" s="261" t="s">
        <v>6398</v>
      </c>
    </row>
    <row r="8772" spans="1:8" x14ac:dyDescent="0.2">
      <c r="A8772" t="s">
        <v>29</v>
      </c>
      <c r="B8772" s="261" t="s">
        <v>149</v>
      </c>
      <c r="C8772">
        <f>_xlfn.XLOOKUP(B8772,'2.1.trackMPD'!$R$7:$R$29,'2.1.trackMPD'!$T$7:$T$29)</f>
        <v>6</v>
      </c>
      <c r="D8772" s="261">
        <v>1</v>
      </c>
      <c r="E8772" s="261" t="s">
        <v>6400</v>
      </c>
      <c r="F8772" s="261" t="s">
        <v>110</v>
      </c>
      <c r="G8772" s="261" t="s">
        <v>124</v>
      </c>
      <c r="H8772" s="261" t="s">
        <v>6399</v>
      </c>
    </row>
    <row r="8773" spans="1:8" x14ac:dyDescent="0.2">
      <c r="A8773" t="s">
        <v>29</v>
      </c>
      <c r="B8773" s="261" t="s">
        <v>149</v>
      </c>
      <c r="C8773">
        <f>_xlfn.XLOOKUP(B8773,'2.1.trackMPD'!$R$7:$R$29,'2.1.trackMPD'!$T$7:$T$29)</f>
        <v>6</v>
      </c>
      <c r="D8773" s="261">
        <v>1</v>
      </c>
      <c r="E8773" s="261" t="s">
        <v>6400</v>
      </c>
      <c r="F8773" s="261" t="s">
        <v>110</v>
      </c>
      <c r="G8773" s="261" t="s">
        <v>140</v>
      </c>
      <c r="H8773" s="261" t="s">
        <v>6399</v>
      </c>
    </row>
    <row r="8774" spans="1:8" x14ac:dyDescent="0.2">
      <c r="A8774" t="s">
        <v>29</v>
      </c>
      <c r="B8774" s="261" t="s">
        <v>149</v>
      </c>
      <c r="C8774">
        <f>_xlfn.XLOOKUP(B8774,'2.1.trackMPD'!$R$7:$R$29,'2.1.trackMPD'!$T$7:$T$29)</f>
        <v>6</v>
      </c>
      <c r="D8774" s="261">
        <v>10</v>
      </c>
      <c r="E8774" s="261" t="s">
        <v>6400</v>
      </c>
      <c r="F8774" s="261" t="s">
        <v>110</v>
      </c>
      <c r="G8774" s="261" t="s">
        <v>124</v>
      </c>
      <c r="H8774" s="261" t="s">
        <v>6398</v>
      </c>
    </row>
    <row r="8775" spans="1:8" x14ac:dyDescent="0.2">
      <c r="A8775" t="s">
        <v>29</v>
      </c>
      <c r="B8775" s="261" t="s">
        <v>149</v>
      </c>
      <c r="C8775">
        <f>_xlfn.XLOOKUP(B8775,'2.1.trackMPD'!$R$7:$R$29,'2.1.trackMPD'!$T$7:$T$29)</f>
        <v>6</v>
      </c>
      <c r="D8775" s="261">
        <v>10</v>
      </c>
      <c r="E8775" s="261" t="s">
        <v>6400</v>
      </c>
      <c r="F8775" s="261" t="s">
        <v>110</v>
      </c>
      <c r="G8775" s="261" t="s">
        <v>140</v>
      </c>
      <c r="H8775" s="261" t="s">
        <v>6398</v>
      </c>
    </row>
    <row r="8776" spans="1:8" x14ac:dyDescent="0.2">
      <c r="A8776" t="s">
        <v>29</v>
      </c>
      <c r="B8776" s="261" t="s">
        <v>149</v>
      </c>
      <c r="C8776">
        <f>_xlfn.XLOOKUP(B8776,'2.1.trackMPD'!$R$7:$R$29,'2.1.trackMPD'!$T$7:$T$29)</f>
        <v>6</v>
      </c>
      <c r="D8776" s="261">
        <v>10</v>
      </c>
      <c r="E8776" s="261" t="s">
        <v>6400</v>
      </c>
      <c r="F8776" s="261" t="s">
        <v>111</v>
      </c>
      <c r="G8776" s="261" t="s">
        <v>124</v>
      </c>
      <c r="H8776" s="261" t="s">
        <v>6398</v>
      </c>
    </row>
    <row r="8777" spans="1:8" x14ac:dyDescent="0.2">
      <c r="A8777" t="s">
        <v>29</v>
      </c>
      <c r="B8777" s="261" t="s">
        <v>149</v>
      </c>
      <c r="C8777">
        <f>_xlfn.XLOOKUP(B8777,'2.1.trackMPD'!$R$7:$R$29,'2.1.trackMPD'!$T$7:$T$29)</f>
        <v>6</v>
      </c>
      <c r="D8777" s="261">
        <v>10</v>
      </c>
      <c r="E8777" s="261" t="s">
        <v>6400</v>
      </c>
      <c r="F8777" s="261" t="s">
        <v>111</v>
      </c>
      <c r="G8777" s="261" t="s">
        <v>140</v>
      </c>
      <c r="H8777" s="261" t="s">
        <v>6398</v>
      </c>
    </row>
    <row r="8778" spans="1:8" x14ac:dyDescent="0.2">
      <c r="A8778" t="s">
        <v>29</v>
      </c>
      <c r="B8778" s="261" t="s">
        <v>149</v>
      </c>
      <c r="C8778">
        <f>_xlfn.XLOOKUP(B8778,'2.1.trackMPD'!$R$7:$R$29,'2.1.trackMPD'!$T$7:$T$29)</f>
        <v>6</v>
      </c>
      <c r="D8778" s="261">
        <v>10</v>
      </c>
      <c r="E8778" s="261" t="s">
        <v>6400</v>
      </c>
      <c r="F8778" s="261" t="s">
        <v>110</v>
      </c>
      <c r="G8778" s="261" t="s">
        <v>124</v>
      </c>
      <c r="H8778" s="261" t="s">
        <v>6399</v>
      </c>
    </row>
    <row r="8779" spans="1:8" x14ac:dyDescent="0.2">
      <c r="A8779" t="s">
        <v>29</v>
      </c>
      <c r="B8779" s="261" t="s">
        <v>149</v>
      </c>
      <c r="C8779">
        <f>_xlfn.XLOOKUP(B8779,'2.1.trackMPD'!$R$7:$R$29,'2.1.trackMPD'!$T$7:$T$29)</f>
        <v>6</v>
      </c>
      <c r="D8779" s="261">
        <v>10</v>
      </c>
      <c r="E8779" s="261" t="s">
        <v>6400</v>
      </c>
      <c r="F8779" s="261" t="s">
        <v>110</v>
      </c>
      <c r="G8779" s="261" t="s">
        <v>140</v>
      </c>
      <c r="H8779" s="261" t="s">
        <v>6399</v>
      </c>
    </row>
    <row r="8780" spans="1:8" x14ac:dyDescent="0.2">
      <c r="A8780" t="s">
        <v>29</v>
      </c>
      <c r="B8780" s="261" t="s">
        <v>149</v>
      </c>
      <c r="C8780">
        <f>_xlfn.XLOOKUP(B8780,'2.1.trackMPD'!$R$7:$R$29,'2.1.trackMPD'!$T$7:$T$29)</f>
        <v>6</v>
      </c>
      <c r="D8780" s="261">
        <v>100</v>
      </c>
      <c r="E8780" s="261" t="s">
        <v>6400</v>
      </c>
      <c r="F8780" s="261" t="s">
        <v>110</v>
      </c>
      <c r="G8780" s="261" t="s">
        <v>124</v>
      </c>
      <c r="H8780" s="261" t="s">
        <v>6398</v>
      </c>
    </row>
    <row r="8781" spans="1:8" x14ac:dyDescent="0.2">
      <c r="A8781" t="s">
        <v>29</v>
      </c>
      <c r="B8781" s="261" t="s">
        <v>149</v>
      </c>
      <c r="C8781">
        <f>_xlfn.XLOOKUP(B8781,'2.1.trackMPD'!$R$7:$R$29,'2.1.trackMPD'!$T$7:$T$29)</f>
        <v>6</v>
      </c>
      <c r="D8781" s="261">
        <v>100</v>
      </c>
      <c r="E8781" s="261" t="s">
        <v>6400</v>
      </c>
      <c r="F8781" s="261" t="s">
        <v>110</v>
      </c>
      <c r="G8781" s="261" t="s">
        <v>140</v>
      </c>
      <c r="H8781" s="261" t="s">
        <v>6398</v>
      </c>
    </row>
    <row r="8782" spans="1:8" x14ac:dyDescent="0.2">
      <c r="A8782" t="s">
        <v>29</v>
      </c>
      <c r="B8782" s="261" t="s">
        <v>149</v>
      </c>
      <c r="C8782">
        <f>_xlfn.XLOOKUP(B8782,'2.1.trackMPD'!$R$7:$R$29,'2.1.trackMPD'!$T$7:$T$29)</f>
        <v>6</v>
      </c>
      <c r="D8782" s="261">
        <v>100</v>
      </c>
      <c r="E8782" s="261" t="s">
        <v>6400</v>
      </c>
      <c r="F8782" s="261" t="s">
        <v>111</v>
      </c>
      <c r="G8782" s="261" t="s">
        <v>124</v>
      </c>
      <c r="H8782" s="261" t="s">
        <v>6398</v>
      </c>
    </row>
    <row r="8783" spans="1:8" x14ac:dyDescent="0.2">
      <c r="A8783" t="s">
        <v>29</v>
      </c>
      <c r="B8783" s="261" t="s">
        <v>149</v>
      </c>
      <c r="C8783">
        <f>_xlfn.XLOOKUP(B8783,'2.1.trackMPD'!$R$7:$R$29,'2.1.trackMPD'!$T$7:$T$29)</f>
        <v>6</v>
      </c>
      <c r="D8783" s="261">
        <v>100</v>
      </c>
      <c r="E8783" s="261" t="s">
        <v>6400</v>
      </c>
      <c r="F8783" s="261" t="s">
        <v>111</v>
      </c>
      <c r="G8783" s="261" t="s">
        <v>140</v>
      </c>
      <c r="H8783" s="261" t="s">
        <v>6398</v>
      </c>
    </row>
    <row r="8784" spans="1:8" x14ac:dyDescent="0.2">
      <c r="A8784" t="s">
        <v>29</v>
      </c>
      <c r="B8784" s="261" t="s">
        <v>149</v>
      </c>
      <c r="C8784">
        <f>_xlfn.XLOOKUP(B8784,'2.1.trackMPD'!$R$7:$R$29,'2.1.trackMPD'!$T$7:$T$29)</f>
        <v>6</v>
      </c>
      <c r="D8784" s="261">
        <v>100</v>
      </c>
      <c r="E8784" s="261" t="s">
        <v>6400</v>
      </c>
      <c r="F8784" s="261" t="s">
        <v>110</v>
      </c>
      <c r="G8784" s="261" t="s">
        <v>124</v>
      </c>
      <c r="H8784" s="261" t="s">
        <v>6399</v>
      </c>
    </row>
    <row r="8785" spans="1:8" x14ac:dyDescent="0.2">
      <c r="A8785" t="s">
        <v>29</v>
      </c>
      <c r="B8785" s="261" t="s">
        <v>149</v>
      </c>
      <c r="C8785">
        <f>_xlfn.XLOOKUP(B8785,'2.1.trackMPD'!$R$7:$R$29,'2.1.trackMPD'!$T$7:$T$29)</f>
        <v>6</v>
      </c>
      <c r="D8785" s="261">
        <v>100</v>
      </c>
      <c r="E8785" s="261" t="s">
        <v>6400</v>
      </c>
      <c r="F8785" s="261" t="s">
        <v>110</v>
      </c>
      <c r="G8785" s="261" t="s">
        <v>140</v>
      </c>
      <c r="H8785" s="261" t="s">
        <v>6399</v>
      </c>
    </row>
    <row r="8786" spans="1:8" x14ac:dyDescent="0.2">
      <c r="A8786" t="s">
        <v>29</v>
      </c>
      <c r="B8786" s="261" t="s">
        <v>149</v>
      </c>
      <c r="C8786">
        <f>_xlfn.XLOOKUP(B8786,'2.1.trackMPD'!$R$7:$R$29,'2.1.trackMPD'!$T$7:$T$29)</f>
        <v>6</v>
      </c>
      <c r="D8786" s="261">
        <v>1000</v>
      </c>
      <c r="E8786" s="261" t="s">
        <v>6400</v>
      </c>
      <c r="F8786" s="261" t="s">
        <v>110</v>
      </c>
      <c r="G8786" s="261" t="s">
        <v>124</v>
      </c>
      <c r="H8786" s="261" t="s">
        <v>6398</v>
      </c>
    </row>
    <row r="8787" spans="1:8" x14ac:dyDescent="0.2">
      <c r="A8787" t="s">
        <v>29</v>
      </c>
      <c r="B8787" s="261" t="s">
        <v>149</v>
      </c>
      <c r="C8787">
        <f>_xlfn.XLOOKUP(B8787,'2.1.trackMPD'!$R$7:$R$29,'2.1.trackMPD'!$T$7:$T$29)</f>
        <v>6</v>
      </c>
      <c r="D8787" s="261">
        <v>1000</v>
      </c>
      <c r="E8787" s="261" t="s">
        <v>6400</v>
      </c>
      <c r="F8787" s="261" t="s">
        <v>110</v>
      </c>
      <c r="G8787" s="261" t="s">
        <v>140</v>
      </c>
      <c r="H8787" s="261" t="s">
        <v>6398</v>
      </c>
    </row>
    <row r="8788" spans="1:8" x14ac:dyDescent="0.2">
      <c r="A8788" t="s">
        <v>29</v>
      </c>
      <c r="B8788" s="261" t="s">
        <v>149</v>
      </c>
      <c r="C8788">
        <f>_xlfn.XLOOKUP(B8788,'2.1.trackMPD'!$R$7:$R$29,'2.1.trackMPD'!$T$7:$T$29)</f>
        <v>6</v>
      </c>
      <c r="D8788" s="261">
        <v>1000</v>
      </c>
      <c r="E8788" s="261" t="s">
        <v>6400</v>
      </c>
      <c r="F8788" s="261" t="s">
        <v>111</v>
      </c>
      <c r="G8788" s="261" t="s">
        <v>124</v>
      </c>
      <c r="H8788" s="261" t="s">
        <v>6398</v>
      </c>
    </row>
    <row r="8789" spans="1:8" x14ac:dyDescent="0.2">
      <c r="A8789" t="s">
        <v>29</v>
      </c>
      <c r="B8789" s="261" t="s">
        <v>149</v>
      </c>
      <c r="C8789">
        <f>_xlfn.XLOOKUP(B8789,'2.1.trackMPD'!$R$7:$R$29,'2.1.trackMPD'!$T$7:$T$29)</f>
        <v>6</v>
      </c>
      <c r="D8789" s="261">
        <v>1000</v>
      </c>
      <c r="E8789" s="261" t="s">
        <v>6400</v>
      </c>
      <c r="F8789" s="261" t="s">
        <v>111</v>
      </c>
      <c r="G8789" s="261" t="s">
        <v>140</v>
      </c>
      <c r="H8789" s="261" t="s">
        <v>6398</v>
      </c>
    </row>
    <row r="8790" spans="1:8" x14ac:dyDescent="0.2">
      <c r="A8790" t="s">
        <v>29</v>
      </c>
      <c r="B8790" s="261" t="s">
        <v>149</v>
      </c>
      <c r="C8790">
        <f>_xlfn.XLOOKUP(B8790,'2.1.trackMPD'!$R$7:$R$29,'2.1.trackMPD'!$T$7:$T$29)</f>
        <v>6</v>
      </c>
      <c r="D8790" s="261">
        <v>1000</v>
      </c>
      <c r="E8790" s="261" t="s">
        <v>6400</v>
      </c>
      <c r="F8790" s="261" t="s">
        <v>110</v>
      </c>
      <c r="G8790" s="261" t="s">
        <v>124</v>
      </c>
      <c r="H8790" s="261" t="s">
        <v>6399</v>
      </c>
    </row>
    <row r="8791" spans="1:8" x14ac:dyDescent="0.2">
      <c r="A8791" t="s">
        <v>29</v>
      </c>
      <c r="B8791" s="261" t="s">
        <v>149</v>
      </c>
      <c r="C8791">
        <f>_xlfn.XLOOKUP(B8791,'2.1.trackMPD'!$R$7:$R$29,'2.1.trackMPD'!$T$7:$T$29)</f>
        <v>6</v>
      </c>
      <c r="D8791" s="261">
        <v>1000</v>
      </c>
      <c r="E8791" s="261" t="s">
        <v>6400</v>
      </c>
      <c r="F8791" s="261" t="s">
        <v>110</v>
      </c>
      <c r="G8791" s="261" t="s">
        <v>140</v>
      </c>
      <c r="H8791" s="261" t="s">
        <v>6399</v>
      </c>
    </row>
    <row r="8792" spans="1:8" x14ac:dyDescent="0.2">
      <c r="A8792" t="s">
        <v>29</v>
      </c>
      <c r="B8792" s="261" t="s">
        <v>149</v>
      </c>
      <c r="C8792">
        <f>_xlfn.XLOOKUP(B8792,'2.1.trackMPD'!$R$7:$R$29,'2.1.trackMPD'!$T$7:$T$29)</f>
        <v>6</v>
      </c>
      <c r="D8792" s="261">
        <v>5000</v>
      </c>
      <c r="E8792" s="261" t="s">
        <v>6400</v>
      </c>
      <c r="F8792" s="261" t="s">
        <v>110</v>
      </c>
      <c r="G8792" s="261" t="s">
        <v>124</v>
      </c>
      <c r="H8792" s="261" t="s">
        <v>6398</v>
      </c>
    </row>
    <row r="8793" spans="1:8" x14ac:dyDescent="0.2">
      <c r="A8793" t="s">
        <v>29</v>
      </c>
      <c r="B8793" s="261" t="s">
        <v>149</v>
      </c>
      <c r="C8793">
        <f>_xlfn.XLOOKUP(B8793,'2.1.trackMPD'!$R$7:$R$29,'2.1.trackMPD'!$T$7:$T$29)</f>
        <v>6</v>
      </c>
      <c r="D8793" s="261">
        <v>5000</v>
      </c>
      <c r="E8793" s="261" t="s">
        <v>6400</v>
      </c>
      <c r="F8793" s="261" t="s">
        <v>110</v>
      </c>
      <c r="G8793" s="261" t="s">
        <v>140</v>
      </c>
      <c r="H8793" s="261" t="s">
        <v>6398</v>
      </c>
    </row>
    <row r="8794" spans="1:8" x14ac:dyDescent="0.2">
      <c r="A8794" t="s">
        <v>29</v>
      </c>
      <c r="B8794" s="261" t="s">
        <v>149</v>
      </c>
      <c r="C8794">
        <f>_xlfn.XLOOKUP(B8794,'2.1.trackMPD'!$R$7:$R$29,'2.1.trackMPD'!$T$7:$T$29)</f>
        <v>6</v>
      </c>
      <c r="D8794" s="261">
        <v>5000</v>
      </c>
      <c r="E8794" s="261" t="s">
        <v>6400</v>
      </c>
      <c r="F8794" s="261" t="s">
        <v>111</v>
      </c>
      <c r="G8794" s="261" t="s">
        <v>124</v>
      </c>
      <c r="H8794" s="261" t="s">
        <v>6398</v>
      </c>
    </row>
    <row r="8795" spans="1:8" x14ac:dyDescent="0.2">
      <c r="A8795" t="s">
        <v>29</v>
      </c>
      <c r="B8795" s="261" t="s">
        <v>149</v>
      </c>
      <c r="C8795">
        <f>_xlfn.XLOOKUP(B8795,'2.1.trackMPD'!$R$7:$R$29,'2.1.trackMPD'!$T$7:$T$29)</f>
        <v>6</v>
      </c>
      <c r="D8795" s="261">
        <v>5000</v>
      </c>
      <c r="E8795" s="261" t="s">
        <v>6400</v>
      </c>
      <c r="F8795" s="261" t="s">
        <v>111</v>
      </c>
      <c r="G8795" s="261" t="s">
        <v>140</v>
      </c>
      <c r="H8795" s="261" t="s">
        <v>6398</v>
      </c>
    </row>
    <row r="8796" spans="1:8" x14ac:dyDescent="0.2">
      <c r="A8796" t="s">
        <v>29</v>
      </c>
      <c r="B8796" s="261" t="s">
        <v>149</v>
      </c>
      <c r="C8796">
        <f>_xlfn.XLOOKUP(B8796,'2.1.trackMPD'!$R$7:$R$29,'2.1.trackMPD'!$T$7:$T$29)</f>
        <v>6</v>
      </c>
      <c r="D8796" s="261">
        <v>5000</v>
      </c>
      <c r="E8796" s="261" t="s">
        <v>6400</v>
      </c>
      <c r="F8796" s="261" t="s">
        <v>110</v>
      </c>
      <c r="G8796" s="261" t="s">
        <v>124</v>
      </c>
      <c r="H8796" s="261" t="s">
        <v>6399</v>
      </c>
    </row>
    <row r="8797" spans="1:8" x14ac:dyDescent="0.2">
      <c r="A8797" t="s">
        <v>29</v>
      </c>
      <c r="B8797" s="261" t="s">
        <v>149</v>
      </c>
      <c r="C8797">
        <f>_xlfn.XLOOKUP(B8797,'2.1.trackMPD'!$R$7:$R$29,'2.1.trackMPD'!$T$7:$T$29)</f>
        <v>6</v>
      </c>
      <c r="D8797" s="261">
        <v>5000</v>
      </c>
      <c r="E8797" s="261" t="s">
        <v>6400</v>
      </c>
      <c r="F8797" s="261" t="s">
        <v>110</v>
      </c>
      <c r="G8797" s="261" t="s">
        <v>140</v>
      </c>
      <c r="H8797" s="261" t="s">
        <v>6399</v>
      </c>
    </row>
    <row r="8798" spans="1:8" x14ac:dyDescent="0.2">
      <c r="A8798" t="s">
        <v>29</v>
      </c>
      <c r="B8798" s="261" t="s">
        <v>149</v>
      </c>
      <c r="C8798">
        <f>_xlfn.XLOOKUP(B8798,'2.1.trackMPD'!$R$7:$R$29,'2.1.trackMPD'!$T$7:$T$29)</f>
        <v>6</v>
      </c>
      <c r="D8798" s="261">
        <v>1</v>
      </c>
      <c r="E8798" s="261" t="s">
        <v>6401</v>
      </c>
      <c r="F8798" s="261" t="s">
        <v>110</v>
      </c>
      <c r="G8798" s="261" t="s">
        <v>124</v>
      </c>
      <c r="H8798" s="261" t="s">
        <v>6398</v>
      </c>
    </row>
    <row r="8799" spans="1:8" x14ac:dyDescent="0.2">
      <c r="A8799" t="s">
        <v>29</v>
      </c>
      <c r="B8799" s="261" t="s">
        <v>149</v>
      </c>
      <c r="C8799">
        <f>_xlfn.XLOOKUP(B8799,'2.1.trackMPD'!$R$7:$R$29,'2.1.trackMPD'!$T$7:$T$29)</f>
        <v>6</v>
      </c>
      <c r="D8799" s="261">
        <v>1</v>
      </c>
      <c r="E8799" s="261" t="s">
        <v>6401</v>
      </c>
      <c r="F8799" s="261" t="s">
        <v>110</v>
      </c>
      <c r="G8799" s="261" t="s">
        <v>140</v>
      </c>
      <c r="H8799" s="261" t="s">
        <v>6398</v>
      </c>
    </row>
    <row r="8800" spans="1:8" x14ac:dyDescent="0.2">
      <c r="A8800" t="s">
        <v>29</v>
      </c>
      <c r="B8800" s="261" t="s">
        <v>149</v>
      </c>
      <c r="C8800">
        <f>_xlfn.XLOOKUP(B8800,'2.1.trackMPD'!$R$7:$R$29,'2.1.trackMPD'!$T$7:$T$29)</f>
        <v>6</v>
      </c>
      <c r="D8800" s="261">
        <v>1</v>
      </c>
      <c r="E8800" s="261" t="s">
        <v>6401</v>
      </c>
      <c r="F8800" s="261" t="s">
        <v>111</v>
      </c>
      <c r="G8800" s="261" t="s">
        <v>124</v>
      </c>
      <c r="H8800" s="261" t="s">
        <v>6398</v>
      </c>
    </row>
    <row r="8801" spans="1:8" x14ac:dyDescent="0.2">
      <c r="A8801" t="s">
        <v>29</v>
      </c>
      <c r="B8801" s="261" t="s">
        <v>149</v>
      </c>
      <c r="C8801">
        <f>_xlfn.XLOOKUP(B8801,'2.1.trackMPD'!$R$7:$R$29,'2.1.trackMPD'!$T$7:$T$29)</f>
        <v>6</v>
      </c>
      <c r="D8801" s="261">
        <v>1</v>
      </c>
      <c r="E8801" s="261" t="s">
        <v>6401</v>
      </c>
      <c r="F8801" s="261" t="s">
        <v>111</v>
      </c>
      <c r="G8801" s="261" t="s">
        <v>140</v>
      </c>
      <c r="H8801" s="261" t="s">
        <v>6398</v>
      </c>
    </row>
    <row r="8802" spans="1:8" x14ac:dyDescent="0.2">
      <c r="A8802" t="s">
        <v>29</v>
      </c>
      <c r="B8802" s="261" t="s">
        <v>149</v>
      </c>
      <c r="C8802">
        <f>_xlfn.XLOOKUP(B8802,'2.1.trackMPD'!$R$7:$R$29,'2.1.trackMPD'!$T$7:$T$29)</f>
        <v>6</v>
      </c>
      <c r="D8802" s="261">
        <v>1</v>
      </c>
      <c r="E8802" s="261" t="s">
        <v>6401</v>
      </c>
      <c r="F8802" s="261" t="s">
        <v>110</v>
      </c>
      <c r="G8802" s="261" t="s">
        <v>124</v>
      </c>
      <c r="H8802" s="261" t="s">
        <v>6399</v>
      </c>
    </row>
    <row r="8803" spans="1:8" x14ac:dyDescent="0.2">
      <c r="A8803" t="s">
        <v>29</v>
      </c>
      <c r="B8803" s="261" t="s">
        <v>149</v>
      </c>
      <c r="C8803">
        <f>_xlfn.XLOOKUP(B8803,'2.1.trackMPD'!$R$7:$R$29,'2.1.trackMPD'!$T$7:$T$29)</f>
        <v>6</v>
      </c>
      <c r="D8803" s="261">
        <v>1</v>
      </c>
      <c r="E8803" s="261" t="s">
        <v>6401</v>
      </c>
      <c r="F8803" s="261" t="s">
        <v>110</v>
      </c>
      <c r="G8803" s="261" t="s">
        <v>140</v>
      </c>
      <c r="H8803" s="261" t="s">
        <v>6399</v>
      </c>
    </row>
    <row r="8804" spans="1:8" x14ac:dyDescent="0.2">
      <c r="A8804" t="s">
        <v>29</v>
      </c>
      <c r="B8804" s="261" t="s">
        <v>149</v>
      </c>
      <c r="C8804">
        <f>_xlfn.XLOOKUP(B8804,'2.1.trackMPD'!$R$7:$R$29,'2.1.trackMPD'!$T$7:$T$29)</f>
        <v>6</v>
      </c>
      <c r="D8804" s="261">
        <v>10</v>
      </c>
      <c r="E8804" s="261" t="s">
        <v>6401</v>
      </c>
      <c r="F8804" s="261" t="s">
        <v>110</v>
      </c>
      <c r="G8804" s="261" t="s">
        <v>124</v>
      </c>
      <c r="H8804" s="261" t="s">
        <v>6398</v>
      </c>
    </row>
    <row r="8805" spans="1:8" x14ac:dyDescent="0.2">
      <c r="A8805" t="s">
        <v>29</v>
      </c>
      <c r="B8805" s="261" t="s">
        <v>149</v>
      </c>
      <c r="C8805">
        <f>_xlfn.XLOOKUP(B8805,'2.1.trackMPD'!$R$7:$R$29,'2.1.trackMPD'!$T$7:$T$29)</f>
        <v>6</v>
      </c>
      <c r="D8805" s="261">
        <v>10</v>
      </c>
      <c r="E8805" s="261" t="s">
        <v>6401</v>
      </c>
      <c r="F8805" s="261" t="s">
        <v>110</v>
      </c>
      <c r="G8805" s="261" t="s">
        <v>140</v>
      </c>
      <c r="H8805" s="261" t="s">
        <v>6398</v>
      </c>
    </row>
    <row r="8806" spans="1:8" x14ac:dyDescent="0.2">
      <c r="A8806" t="s">
        <v>29</v>
      </c>
      <c r="B8806" s="261" t="s">
        <v>149</v>
      </c>
      <c r="C8806">
        <f>_xlfn.XLOOKUP(B8806,'2.1.trackMPD'!$R$7:$R$29,'2.1.trackMPD'!$T$7:$T$29)</f>
        <v>6</v>
      </c>
      <c r="D8806" s="261">
        <v>10</v>
      </c>
      <c r="E8806" s="261" t="s">
        <v>6401</v>
      </c>
      <c r="F8806" s="261" t="s">
        <v>111</v>
      </c>
      <c r="G8806" s="261" t="s">
        <v>124</v>
      </c>
      <c r="H8806" s="261" t="s">
        <v>6398</v>
      </c>
    </row>
    <row r="8807" spans="1:8" x14ac:dyDescent="0.2">
      <c r="A8807" t="s">
        <v>29</v>
      </c>
      <c r="B8807" s="261" t="s">
        <v>149</v>
      </c>
      <c r="C8807">
        <f>_xlfn.XLOOKUP(B8807,'2.1.trackMPD'!$R$7:$R$29,'2.1.trackMPD'!$T$7:$T$29)</f>
        <v>6</v>
      </c>
      <c r="D8807" s="261">
        <v>10</v>
      </c>
      <c r="E8807" s="261" t="s">
        <v>6401</v>
      </c>
      <c r="F8807" s="261" t="s">
        <v>111</v>
      </c>
      <c r="G8807" s="261" t="s">
        <v>140</v>
      </c>
      <c r="H8807" s="261" t="s">
        <v>6398</v>
      </c>
    </row>
    <row r="8808" spans="1:8" x14ac:dyDescent="0.2">
      <c r="A8808" t="s">
        <v>29</v>
      </c>
      <c r="B8808" s="261" t="s">
        <v>149</v>
      </c>
      <c r="C8808">
        <f>_xlfn.XLOOKUP(B8808,'2.1.trackMPD'!$R$7:$R$29,'2.1.trackMPD'!$T$7:$T$29)</f>
        <v>6</v>
      </c>
      <c r="D8808" s="261">
        <v>10</v>
      </c>
      <c r="E8808" s="261" t="s">
        <v>6401</v>
      </c>
      <c r="F8808" s="261" t="s">
        <v>110</v>
      </c>
      <c r="G8808" s="261" t="s">
        <v>124</v>
      </c>
      <c r="H8808" s="261" t="s">
        <v>6399</v>
      </c>
    </row>
    <row r="8809" spans="1:8" x14ac:dyDescent="0.2">
      <c r="A8809" t="s">
        <v>29</v>
      </c>
      <c r="B8809" s="261" t="s">
        <v>149</v>
      </c>
      <c r="C8809">
        <f>_xlfn.XLOOKUP(B8809,'2.1.trackMPD'!$R$7:$R$29,'2.1.trackMPD'!$T$7:$T$29)</f>
        <v>6</v>
      </c>
      <c r="D8809" s="261">
        <v>10</v>
      </c>
      <c r="E8809" s="261" t="s">
        <v>6401</v>
      </c>
      <c r="F8809" s="261" t="s">
        <v>110</v>
      </c>
      <c r="G8809" s="261" t="s">
        <v>140</v>
      </c>
      <c r="H8809" s="261" t="s">
        <v>6399</v>
      </c>
    </row>
    <row r="8810" spans="1:8" x14ac:dyDescent="0.2">
      <c r="A8810" t="s">
        <v>29</v>
      </c>
      <c r="B8810" s="261" t="s">
        <v>149</v>
      </c>
      <c r="C8810">
        <f>_xlfn.XLOOKUP(B8810,'2.1.trackMPD'!$R$7:$R$29,'2.1.trackMPD'!$T$7:$T$29)</f>
        <v>6</v>
      </c>
      <c r="D8810" s="261">
        <v>100</v>
      </c>
      <c r="E8810" s="261" t="s">
        <v>6401</v>
      </c>
      <c r="F8810" s="261" t="s">
        <v>110</v>
      </c>
      <c r="G8810" s="261" t="s">
        <v>124</v>
      </c>
      <c r="H8810" s="261" t="s">
        <v>6398</v>
      </c>
    </row>
    <row r="8811" spans="1:8" x14ac:dyDescent="0.2">
      <c r="A8811" t="s">
        <v>29</v>
      </c>
      <c r="B8811" s="261" t="s">
        <v>149</v>
      </c>
      <c r="C8811">
        <f>_xlfn.XLOOKUP(B8811,'2.1.trackMPD'!$R$7:$R$29,'2.1.trackMPD'!$T$7:$T$29)</f>
        <v>6</v>
      </c>
      <c r="D8811" s="261">
        <v>100</v>
      </c>
      <c r="E8811" s="261" t="s">
        <v>6401</v>
      </c>
      <c r="F8811" s="261" t="s">
        <v>110</v>
      </c>
      <c r="G8811" s="261" t="s">
        <v>140</v>
      </c>
      <c r="H8811" s="261" t="s">
        <v>6398</v>
      </c>
    </row>
    <row r="8812" spans="1:8" x14ac:dyDescent="0.2">
      <c r="A8812" t="s">
        <v>29</v>
      </c>
      <c r="B8812" s="261" t="s">
        <v>149</v>
      </c>
      <c r="C8812">
        <f>_xlfn.XLOOKUP(B8812,'2.1.trackMPD'!$R$7:$R$29,'2.1.trackMPD'!$T$7:$T$29)</f>
        <v>6</v>
      </c>
      <c r="D8812" s="261">
        <v>100</v>
      </c>
      <c r="E8812" s="261" t="s">
        <v>6401</v>
      </c>
      <c r="F8812" s="261" t="s">
        <v>111</v>
      </c>
      <c r="G8812" s="261" t="s">
        <v>124</v>
      </c>
      <c r="H8812" s="261" t="s">
        <v>6398</v>
      </c>
    </row>
    <row r="8813" spans="1:8" x14ac:dyDescent="0.2">
      <c r="A8813" t="s">
        <v>29</v>
      </c>
      <c r="B8813" s="261" t="s">
        <v>149</v>
      </c>
      <c r="C8813">
        <f>_xlfn.XLOOKUP(B8813,'2.1.trackMPD'!$R$7:$R$29,'2.1.trackMPD'!$T$7:$T$29)</f>
        <v>6</v>
      </c>
      <c r="D8813" s="261">
        <v>100</v>
      </c>
      <c r="E8813" s="261" t="s">
        <v>6401</v>
      </c>
      <c r="F8813" s="261" t="s">
        <v>111</v>
      </c>
      <c r="G8813" s="261" t="s">
        <v>140</v>
      </c>
      <c r="H8813" s="261" t="s">
        <v>6398</v>
      </c>
    </row>
    <row r="8814" spans="1:8" x14ac:dyDescent="0.2">
      <c r="A8814" t="s">
        <v>29</v>
      </c>
      <c r="B8814" s="261" t="s">
        <v>149</v>
      </c>
      <c r="C8814">
        <f>_xlfn.XLOOKUP(B8814,'2.1.trackMPD'!$R$7:$R$29,'2.1.trackMPD'!$T$7:$T$29)</f>
        <v>6</v>
      </c>
      <c r="D8814" s="261">
        <v>100</v>
      </c>
      <c r="E8814" s="261" t="s">
        <v>6401</v>
      </c>
      <c r="F8814" s="261" t="s">
        <v>110</v>
      </c>
      <c r="G8814" s="261" t="s">
        <v>124</v>
      </c>
      <c r="H8814" s="261" t="s">
        <v>6399</v>
      </c>
    </row>
    <row r="8815" spans="1:8" x14ac:dyDescent="0.2">
      <c r="A8815" t="s">
        <v>29</v>
      </c>
      <c r="B8815" s="261" t="s">
        <v>149</v>
      </c>
      <c r="C8815">
        <f>_xlfn.XLOOKUP(B8815,'2.1.trackMPD'!$R$7:$R$29,'2.1.trackMPD'!$T$7:$T$29)</f>
        <v>6</v>
      </c>
      <c r="D8815" s="261">
        <v>100</v>
      </c>
      <c r="E8815" s="261" t="s">
        <v>6401</v>
      </c>
      <c r="F8815" s="261" t="s">
        <v>110</v>
      </c>
      <c r="G8815" s="261" t="s">
        <v>140</v>
      </c>
      <c r="H8815" s="261" t="s">
        <v>6399</v>
      </c>
    </row>
    <row r="8816" spans="1:8" x14ac:dyDescent="0.2">
      <c r="A8816" t="s">
        <v>29</v>
      </c>
      <c r="B8816" s="261" t="s">
        <v>150</v>
      </c>
      <c r="C8816">
        <f>_xlfn.XLOOKUP(B8816,'2.1.trackMPD'!$R$7:$R$29,'2.1.trackMPD'!$T$7:$T$29)</f>
        <v>6</v>
      </c>
      <c r="D8816" s="261">
        <v>1</v>
      </c>
      <c r="E8816" s="261" t="s">
        <v>6396</v>
      </c>
      <c r="F8816" s="261" t="s">
        <v>110</v>
      </c>
      <c r="G8816" s="261" t="s">
        <v>124</v>
      </c>
      <c r="H8816" s="261" t="s">
        <v>6398</v>
      </c>
    </row>
    <row r="8817" spans="1:8" x14ac:dyDescent="0.2">
      <c r="A8817" t="s">
        <v>29</v>
      </c>
      <c r="B8817" s="261" t="s">
        <v>150</v>
      </c>
      <c r="C8817">
        <f>_xlfn.XLOOKUP(B8817,'2.1.trackMPD'!$R$7:$R$29,'2.1.trackMPD'!$T$7:$T$29)</f>
        <v>6</v>
      </c>
      <c r="D8817" s="261">
        <v>1</v>
      </c>
      <c r="E8817" s="261" t="s">
        <v>6396</v>
      </c>
      <c r="F8817" s="261" t="s">
        <v>110</v>
      </c>
      <c r="G8817" s="261" t="s">
        <v>140</v>
      </c>
      <c r="H8817" s="261" t="s">
        <v>6398</v>
      </c>
    </row>
    <row r="8818" spans="1:8" x14ac:dyDescent="0.2">
      <c r="A8818" t="s">
        <v>29</v>
      </c>
      <c r="B8818" s="261" t="s">
        <v>150</v>
      </c>
      <c r="C8818">
        <f>_xlfn.XLOOKUP(B8818,'2.1.trackMPD'!$R$7:$R$29,'2.1.trackMPD'!$T$7:$T$29)</f>
        <v>6</v>
      </c>
      <c r="D8818" s="261">
        <v>1</v>
      </c>
      <c r="E8818" s="261" t="s">
        <v>6396</v>
      </c>
      <c r="F8818" s="261" t="s">
        <v>111</v>
      </c>
      <c r="G8818" s="261" t="s">
        <v>124</v>
      </c>
      <c r="H8818" s="261" t="s">
        <v>6398</v>
      </c>
    </row>
    <row r="8819" spans="1:8" x14ac:dyDescent="0.2">
      <c r="A8819" t="s">
        <v>29</v>
      </c>
      <c r="B8819" s="261" t="s">
        <v>150</v>
      </c>
      <c r="C8819">
        <f>_xlfn.XLOOKUP(B8819,'2.1.trackMPD'!$R$7:$R$29,'2.1.trackMPD'!$T$7:$T$29)</f>
        <v>6</v>
      </c>
      <c r="D8819" s="261">
        <v>1</v>
      </c>
      <c r="E8819" s="261" t="s">
        <v>6396</v>
      </c>
      <c r="F8819" s="261" t="s">
        <v>111</v>
      </c>
      <c r="G8819" s="261" t="s">
        <v>140</v>
      </c>
      <c r="H8819" s="261" t="s">
        <v>6398</v>
      </c>
    </row>
    <row r="8820" spans="1:8" x14ac:dyDescent="0.2">
      <c r="A8820" t="s">
        <v>29</v>
      </c>
      <c r="B8820" s="261" t="s">
        <v>150</v>
      </c>
      <c r="C8820">
        <f>_xlfn.XLOOKUP(B8820,'2.1.trackMPD'!$R$7:$R$29,'2.1.trackMPD'!$T$7:$T$29)</f>
        <v>6</v>
      </c>
      <c r="D8820" s="261">
        <v>1</v>
      </c>
      <c r="E8820" s="261" t="s">
        <v>6396</v>
      </c>
      <c r="F8820" s="261" t="s">
        <v>110</v>
      </c>
      <c r="G8820" s="261" t="s">
        <v>124</v>
      </c>
      <c r="H8820" s="261" t="s">
        <v>6399</v>
      </c>
    </row>
    <row r="8821" spans="1:8" x14ac:dyDescent="0.2">
      <c r="A8821" t="s">
        <v>29</v>
      </c>
      <c r="B8821" s="261" t="s">
        <v>150</v>
      </c>
      <c r="C8821">
        <f>_xlfn.XLOOKUP(B8821,'2.1.trackMPD'!$R$7:$R$29,'2.1.trackMPD'!$T$7:$T$29)</f>
        <v>6</v>
      </c>
      <c r="D8821" s="261">
        <v>1</v>
      </c>
      <c r="E8821" s="261" t="s">
        <v>6396</v>
      </c>
      <c r="F8821" s="261" t="s">
        <v>110</v>
      </c>
      <c r="G8821" s="261" t="s">
        <v>140</v>
      </c>
      <c r="H8821" s="261" t="s">
        <v>6399</v>
      </c>
    </row>
    <row r="8822" spans="1:8" x14ac:dyDescent="0.2">
      <c r="A8822" t="s">
        <v>29</v>
      </c>
      <c r="B8822" s="261" t="s">
        <v>150</v>
      </c>
      <c r="C8822">
        <f>_xlfn.XLOOKUP(B8822,'2.1.trackMPD'!$R$7:$R$29,'2.1.trackMPD'!$T$7:$T$29)</f>
        <v>6</v>
      </c>
      <c r="D8822" s="261">
        <v>10</v>
      </c>
      <c r="E8822" s="261" t="s">
        <v>6396</v>
      </c>
      <c r="F8822" s="261" t="s">
        <v>110</v>
      </c>
      <c r="G8822" s="261" t="s">
        <v>124</v>
      </c>
      <c r="H8822" s="261" t="s">
        <v>6398</v>
      </c>
    </row>
    <row r="8823" spans="1:8" x14ac:dyDescent="0.2">
      <c r="A8823" t="s">
        <v>29</v>
      </c>
      <c r="B8823" s="261" t="s">
        <v>150</v>
      </c>
      <c r="C8823">
        <f>_xlfn.XLOOKUP(B8823,'2.1.trackMPD'!$R$7:$R$29,'2.1.trackMPD'!$T$7:$T$29)</f>
        <v>6</v>
      </c>
      <c r="D8823" s="261">
        <v>10</v>
      </c>
      <c r="E8823" s="261" t="s">
        <v>6396</v>
      </c>
      <c r="F8823" s="261" t="s">
        <v>110</v>
      </c>
      <c r="G8823" s="261" t="s">
        <v>140</v>
      </c>
      <c r="H8823" s="261" t="s">
        <v>6398</v>
      </c>
    </row>
    <row r="8824" spans="1:8" x14ac:dyDescent="0.2">
      <c r="A8824" t="s">
        <v>29</v>
      </c>
      <c r="B8824" s="261" t="s">
        <v>150</v>
      </c>
      <c r="C8824">
        <f>_xlfn.XLOOKUP(B8824,'2.1.trackMPD'!$R$7:$R$29,'2.1.trackMPD'!$T$7:$T$29)</f>
        <v>6</v>
      </c>
      <c r="D8824" s="261">
        <v>10</v>
      </c>
      <c r="E8824" s="261" t="s">
        <v>6396</v>
      </c>
      <c r="F8824" s="261" t="s">
        <v>111</v>
      </c>
      <c r="G8824" s="261" t="s">
        <v>124</v>
      </c>
      <c r="H8824" s="261" t="s">
        <v>6398</v>
      </c>
    </row>
    <row r="8825" spans="1:8" x14ac:dyDescent="0.2">
      <c r="A8825" t="s">
        <v>29</v>
      </c>
      <c r="B8825" s="261" t="s">
        <v>150</v>
      </c>
      <c r="C8825">
        <f>_xlfn.XLOOKUP(B8825,'2.1.trackMPD'!$R$7:$R$29,'2.1.trackMPD'!$T$7:$T$29)</f>
        <v>6</v>
      </c>
      <c r="D8825" s="261">
        <v>10</v>
      </c>
      <c r="E8825" s="261" t="s">
        <v>6396</v>
      </c>
      <c r="F8825" s="261" t="s">
        <v>111</v>
      </c>
      <c r="G8825" s="261" t="s">
        <v>140</v>
      </c>
      <c r="H8825" s="261" t="s">
        <v>6398</v>
      </c>
    </row>
    <row r="8826" spans="1:8" x14ac:dyDescent="0.2">
      <c r="A8826" t="s">
        <v>29</v>
      </c>
      <c r="B8826" s="261" t="s">
        <v>150</v>
      </c>
      <c r="C8826">
        <f>_xlfn.XLOOKUP(B8826,'2.1.trackMPD'!$R$7:$R$29,'2.1.trackMPD'!$T$7:$T$29)</f>
        <v>6</v>
      </c>
      <c r="D8826" s="261">
        <v>10</v>
      </c>
      <c r="E8826" s="261" t="s">
        <v>6396</v>
      </c>
      <c r="F8826" s="261" t="s">
        <v>110</v>
      </c>
      <c r="G8826" s="261" t="s">
        <v>124</v>
      </c>
      <c r="H8826" s="261" t="s">
        <v>6399</v>
      </c>
    </row>
    <row r="8827" spans="1:8" x14ac:dyDescent="0.2">
      <c r="A8827" t="s">
        <v>29</v>
      </c>
      <c r="B8827" s="261" t="s">
        <v>150</v>
      </c>
      <c r="C8827">
        <f>_xlfn.XLOOKUP(B8827,'2.1.trackMPD'!$R$7:$R$29,'2.1.trackMPD'!$T$7:$T$29)</f>
        <v>6</v>
      </c>
      <c r="D8827" s="261">
        <v>10</v>
      </c>
      <c r="E8827" s="261" t="s">
        <v>6396</v>
      </c>
      <c r="F8827" s="261" t="s">
        <v>110</v>
      </c>
      <c r="G8827" s="261" t="s">
        <v>140</v>
      </c>
      <c r="H8827" s="261" t="s">
        <v>6399</v>
      </c>
    </row>
    <row r="8828" spans="1:8" x14ac:dyDescent="0.2">
      <c r="A8828" t="s">
        <v>29</v>
      </c>
      <c r="B8828" s="261" t="s">
        <v>150</v>
      </c>
      <c r="C8828">
        <f>_xlfn.XLOOKUP(B8828,'2.1.trackMPD'!$R$7:$R$29,'2.1.trackMPD'!$T$7:$T$29)</f>
        <v>6</v>
      </c>
      <c r="D8828" s="261">
        <v>100</v>
      </c>
      <c r="E8828" s="261" t="s">
        <v>6396</v>
      </c>
      <c r="F8828" s="261" t="s">
        <v>110</v>
      </c>
      <c r="G8828" s="261" t="s">
        <v>124</v>
      </c>
      <c r="H8828" s="261" t="s">
        <v>6398</v>
      </c>
    </row>
    <row r="8829" spans="1:8" x14ac:dyDescent="0.2">
      <c r="A8829" t="s">
        <v>29</v>
      </c>
      <c r="B8829" s="261" t="s">
        <v>150</v>
      </c>
      <c r="C8829">
        <f>_xlfn.XLOOKUP(B8829,'2.1.trackMPD'!$R$7:$R$29,'2.1.trackMPD'!$T$7:$T$29)</f>
        <v>6</v>
      </c>
      <c r="D8829" s="261">
        <v>100</v>
      </c>
      <c r="E8829" s="261" t="s">
        <v>6396</v>
      </c>
      <c r="F8829" s="261" t="s">
        <v>110</v>
      </c>
      <c r="G8829" s="261" t="s">
        <v>140</v>
      </c>
      <c r="H8829" s="261" t="s">
        <v>6398</v>
      </c>
    </row>
    <row r="8830" spans="1:8" x14ac:dyDescent="0.2">
      <c r="A8830" t="s">
        <v>29</v>
      </c>
      <c r="B8830" s="261" t="s">
        <v>150</v>
      </c>
      <c r="C8830">
        <f>_xlfn.XLOOKUP(B8830,'2.1.trackMPD'!$R$7:$R$29,'2.1.trackMPD'!$T$7:$T$29)</f>
        <v>6</v>
      </c>
      <c r="D8830" s="261">
        <v>100</v>
      </c>
      <c r="E8830" s="261" t="s">
        <v>6396</v>
      </c>
      <c r="F8830" s="261" t="s">
        <v>111</v>
      </c>
      <c r="G8830" s="261" t="s">
        <v>124</v>
      </c>
      <c r="H8830" s="261" t="s">
        <v>6398</v>
      </c>
    </row>
    <row r="8831" spans="1:8" x14ac:dyDescent="0.2">
      <c r="A8831" t="s">
        <v>29</v>
      </c>
      <c r="B8831" s="261" t="s">
        <v>150</v>
      </c>
      <c r="C8831">
        <f>_xlfn.XLOOKUP(B8831,'2.1.trackMPD'!$R$7:$R$29,'2.1.trackMPD'!$T$7:$T$29)</f>
        <v>6</v>
      </c>
      <c r="D8831" s="261">
        <v>100</v>
      </c>
      <c r="E8831" s="261" t="s">
        <v>6396</v>
      </c>
      <c r="F8831" s="261" t="s">
        <v>111</v>
      </c>
      <c r="G8831" s="261" t="s">
        <v>140</v>
      </c>
      <c r="H8831" s="261" t="s">
        <v>6398</v>
      </c>
    </row>
    <row r="8832" spans="1:8" x14ac:dyDescent="0.2">
      <c r="A8832" t="s">
        <v>29</v>
      </c>
      <c r="B8832" s="261" t="s">
        <v>150</v>
      </c>
      <c r="C8832">
        <f>_xlfn.XLOOKUP(B8832,'2.1.trackMPD'!$R$7:$R$29,'2.1.trackMPD'!$T$7:$T$29)</f>
        <v>6</v>
      </c>
      <c r="D8832" s="261">
        <v>100</v>
      </c>
      <c r="E8832" s="261" t="s">
        <v>6396</v>
      </c>
      <c r="F8832" s="261" t="s">
        <v>110</v>
      </c>
      <c r="G8832" s="261" t="s">
        <v>124</v>
      </c>
      <c r="H8832" s="261" t="s">
        <v>6399</v>
      </c>
    </row>
    <row r="8833" spans="1:8" x14ac:dyDescent="0.2">
      <c r="A8833" t="s">
        <v>29</v>
      </c>
      <c r="B8833" s="261" t="s">
        <v>150</v>
      </c>
      <c r="C8833">
        <f>_xlfn.XLOOKUP(B8833,'2.1.trackMPD'!$R$7:$R$29,'2.1.trackMPD'!$T$7:$T$29)</f>
        <v>6</v>
      </c>
      <c r="D8833" s="261">
        <v>100</v>
      </c>
      <c r="E8833" s="261" t="s">
        <v>6396</v>
      </c>
      <c r="F8833" s="261" t="s">
        <v>110</v>
      </c>
      <c r="G8833" s="261" t="s">
        <v>140</v>
      </c>
      <c r="H8833" s="261" t="s">
        <v>6399</v>
      </c>
    </row>
    <row r="8834" spans="1:8" x14ac:dyDescent="0.2">
      <c r="A8834" t="s">
        <v>29</v>
      </c>
      <c r="B8834" s="261" t="s">
        <v>150</v>
      </c>
      <c r="C8834">
        <f>_xlfn.XLOOKUP(B8834,'2.1.trackMPD'!$R$7:$R$29,'2.1.trackMPD'!$T$7:$T$29)</f>
        <v>6</v>
      </c>
      <c r="D8834" s="261">
        <v>1000</v>
      </c>
      <c r="E8834" s="261" t="s">
        <v>6396</v>
      </c>
      <c r="F8834" s="261" t="s">
        <v>110</v>
      </c>
      <c r="G8834" s="261" t="s">
        <v>124</v>
      </c>
      <c r="H8834" s="261" t="s">
        <v>6398</v>
      </c>
    </row>
    <row r="8835" spans="1:8" x14ac:dyDescent="0.2">
      <c r="A8835" t="s">
        <v>29</v>
      </c>
      <c r="B8835" s="261" t="s">
        <v>150</v>
      </c>
      <c r="C8835">
        <f>_xlfn.XLOOKUP(B8835,'2.1.trackMPD'!$R$7:$R$29,'2.1.trackMPD'!$T$7:$T$29)</f>
        <v>6</v>
      </c>
      <c r="D8835" s="261">
        <v>1000</v>
      </c>
      <c r="E8835" s="261" t="s">
        <v>6396</v>
      </c>
      <c r="F8835" s="261" t="s">
        <v>110</v>
      </c>
      <c r="G8835" s="261" t="s">
        <v>140</v>
      </c>
      <c r="H8835" s="261" t="s">
        <v>6398</v>
      </c>
    </row>
    <row r="8836" spans="1:8" x14ac:dyDescent="0.2">
      <c r="A8836" t="s">
        <v>29</v>
      </c>
      <c r="B8836" s="261" t="s">
        <v>150</v>
      </c>
      <c r="C8836">
        <f>_xlfn.XLOOKUP(B8836,'2.1.trackMPD'!$R$7:$R$29,'2.1.trackMPD'!$T$7:$T$29)</f>
        <v>6</v>
      </c>
      <c r="D8836" s="261">
        <v>1000</v>
      </c>
      <c r="E8836" s="261" t="s">
        <v>6396</v>
      </c>
      <c r="F8836" s="261" t="s">
        <v>111</v>
      </c>
      <c r="G8836" s="261" t="s">
        <v>124</v>
      </c>
      <c r="H8836" s="261" t="s">
        <v>6398</v>
      </c>
    </row>
    <row r="8837" spans="1:8" x14ac:dyDescent="0.2">
      <c r="A8837" t="s">
        <v>29</v>
      </c>
      <c r="B8837" s="261" t="s">
        <v>150</v>
      </c>
      <c r="C8837">
        <f>_xlfn.XLOOKUP(B8837,'2.1.trackMPD'!$R$7:$R$29,'2.1.trackMPD'!$T$7:$T$29)</f>
        <v>6</v>
      </c>
      <c r="D8837" s="261">
        <v>1000</v>
      </c>
      <c r="E8837" s="261" t="s">
        <v>6396</v>
      </c>
      <c r="F8837" s="261" t="s">
        <v>111</v>
      </c>
      <c r="G8837" s="261" t="s">
        <v>140</v>
      </c>
      <c r="H8837" s="261" t="s">
        <v>6398</v>
      </c>
    </row>
    <row r="8838" spans="1:8" x14ac:dyDescent="0.2">
      <c r="A8838" t="s">
        <v>29</v>
      </c>
      <c r="B8838" s="261" t="s">
        <v>150</v>
      </c>
      <c r="C8838">
        <f>_xlfn.XLOOKUP(B8838,'2.1.trackMPD'!$R$7:$R$29,'2.1.trackMPD'!$T$7:$T$29)</f>
        <v>6</v>
      </c>
      <c r="D8838" s="261">
        <v>1000</v>
      </c>
      <c r="E8838" s="261" t="s">
        <v>6396</v>
      </c>
      <c r="F8838" s="261" t="s">
        <v>110</v>
      </c>
      <c r="G8838" s="261" t="s">
        <v>124</v>
      </c>
      <c r="H8838" s="261" t="s">
        <v>6399</v>
      </c>
    </row>
    <row r="8839" spans="1:8" x14ac:dyDescent="0.2">
      <c r="A8839" t="s">
        <v>29</v>
      </c>
      <c r="B8839" s="261" t="s">
        <v>150</v>
      </c>
      <c r="C8839">
        <f>_xlfn.XLOOKUP(B8839,'2.1.trackMPD'!$R$7:$R$29,'2.1.trackMPD'!$T$7:$T$29)</f>
        <v>6</v>
      </c>
      <c r="D8839" s="261">
        <v>1000</v>
      </c>
      <c r="E8839" s="261" t="s">
        <v>6396</v>
      </c>
      <c r="F8839" s="261" t="s">
        <v>110</v>
      </c>
      <c r="G8839" s="261" t="s">
        <v>140</v>
      </c>
      <c r="H8839" s="261" t="s">
        <v>6399</v>
      </c>
    </row>
    <row r="8840" spans="1:8" x14ac:dyDescent="0.2">
      <c r="A8840" t="s">
        <v>29</v>
      </c>
      <c r="B8840" s="261" t="s">
        <v>150</v>
      </c>
      <c r="C8840">
        <f>_xlfn.XLOOKUP(B8840,'2.1.trackMPD'!$R$7:$R$29,'2.1.trackMPD'!$T$7:$T$29)</f>
        <v>6</v>
      </c>
      <c r="D8840" s="261">
        <v>5000</v>
      </c>
      <c r="E8840" s="261" t="s">
        <v>6396</v>
      </c>
      <c r="F8840" s="261" t="s">
        <v>110</v>
      </c>
      <c r="G8840" s="261" t="s">
        <v>124</v>
      </c>
      <c r="H8840" s="261" t="s">
        <v>6398</v>
      </c>
    </row>
    <row r="8841" spans="1:8" x14ac:dyDescent="0.2">
      <c r="A8841" t="s">
        <v>29</v>
      </c>
      <c r="B8841" s="261" t="s">
        <v>150</v>
      </c>
      <c r="C8841">
        <f>_xlfn.XLOOKUP(B8841,'2.1.trackMPD'!$R$7:$R$29,'2.1.trackMPD'!$T$7:$T$29)</f>
        <v>6</v>
      </c>
      <c r="D8841" s="261">
        <v>5000</v>
      </c>
      <c r="E8841" s="261" t="s">
        <v>6396</v>
      </c>
      <c r="F8841" s="261" t="s">
        <v>110</v>
      </c>
      <c r="G8841" s="261" t="s">
        <v>140</v>
      </c>
      <c r="H8841" s="261" t="s">
        <v>6398</v>
      </c>
    </row>
    <row r="8842" spans="1:8" x14ac:dyDescent="0.2">
      <c r="A8842" t="s">
        <v>29</v>
      </c>
      <c r="B8842" s="261" t="s">
        <v>150</v>
      </c>
      <c r="C8842">
        <f>_xlfn.XLOOKUP(B8842,'2.1.trackMPD'!$R$7:$R$29,'2.1.trackMPD'!$T$7:$T$29)</f>
        <v>6</v>
      </c>
      <c r="D8842" s="261">
        <v>5000</v>
      </c>
      <c r="E8842" s="261" t="s">
        <v>6396</v>
      </c>
      <c r="F8842" s="261" t="s">
        <v>111</v>
      </c>
      <c r="G8842" s="261" t="s">
        <v>124</v>
      </c>
      <c r="H8842" s="261" t="s">
        <v>6398</v>
      </c>
    </row>
    <row r="8843" spans="1:8" x14ac:dyDescent="0.2">
      <c r="A8843" t="s">
        <v>29</v>
      </c>
      <c r="B8843" s="261" t="s">
        <v>150</v>
      </c>
      <c r="C8843">
        <f>_xlfn.XLOOKUP(B8843,'2.1.trackMPD'!$R$7:$R$29,'2.1.trackMPD'!$T$7:$T$29)</f>
        <v>6</v>
      </c>
      <c r="D8843" s="261">
        <v>5000</v>
      </c>
      <c r="E8843" s="261" t="s">
        <v>6396</v>
      </c>
      <c r="F8843" s="261" t="s">
        <v>111</v>
      </c>
      <c r="G8843" s="261" t="s">
        <v>140</v>
      </c>
      <c r="H8843" s="261" t="s">
        <v>6398</v>
      </c>
    </row>
    <row r="8844" spans="1:8" x14ac:dyDescent="0.2">
      <c r="A8844" t="s">
        <v>29</v>
      </c>
      <c r="B8844" s="261" t="s">
        <v>150</v>
      </c>
      <c r="C8844">
        <f>_xlfn.XLOOKUP(B8844,'2.1.trackMPD'!$R$7:$R$29,'2.1.trackMPD'!$T$7:$T$29)</f>
        <v>6</v>
      </c>
      <c r="D8844" s="261">
        <v>5000</v>
      </c>
      <c r="E8844" s="261" t="s">
        <v>6396</v>
      </c>
      <c r="F8844" s="261" t="s">
        <v>110</v>
      </c>
      <c r="G8844" s="261" t="s">
        <v>124</v>
      </c>
      <c r="H8844" s="261" t="s">
        <v>6399</v>
      </c>
    </row>
    <row r="8845" spans="1:8" x14ac:dyDescent="0.2">
      <c r="A8845" t="s">
        <v>29</v>
      </c>
      <c r="B8845" s="261" t="s">
        <v>150</v>
      </c>
      <c r="C8845">
        <f>_xlfn.XLOOKUP(B8845,'2.1.trackMPD'!$R$7:$R$29,'2.1.trackMPD'!$T$7:$T$29)</f>
        <v>6</v>
      </c>
      <c r="D8845" s="261">
        <v>5000</v>
      </c>
      <c r="E8845" s="261" t="s">
        <v>6396</v>
      </c>
      <c r="F8845" s="261" t="s">
        <v>110</v>
      </c>
      <c r="G8845" s="261" t="s">
        <v>140</v>
      </c>
      <c r="H8845" s="261" t="s">
        <v>6399</v>
      </c>
    </row>
    <row r="8846" spans="1:8" x14ac:dyDescent="0.2">
      <c r="A8846" t="s">
        <v>29</v>
      </c>
      <c r="B8846" s="261" t="s">
        <v>150</v>
      </c>
      <c r="C8846">
        <f>_xlfn.XLOOKUP(B8846,'2.1.trackMPD'!$R$7:$R$29,'2.1.trackMPD'!$T$7:$T$29)</f>
        <v>6</v>
      </c>
      <c r="D8846" s="261">
        <v>1</v>
      </c>
      <c r="E8846" s="261" t="s">
        <v>6400</v>
      </c>
      <c r="F8846" s="261" t="s">
        <v>110</v>
      </c>
      <c r="G8846" s="261" t="s">
        <v>124</v>
      </c>
      <c r="H8846" s="261" t="s">
        <v>6398</v>
      </c>
    </row>
    <row r="8847" spans="1:8" x14ac:dyDescent="0.2">
      <c r="A8847" t="s">
        <v>29</v>
      </c>
      <c r="B8847" s="261" t="s">
        <v>150</v>
      </c>
      <c r="C8847">
        <f>_xlfn.XLOOKUP(B8847,'2.1.trackMPD'!$R$7:$R$29,'2.1.trackMPD'!$T$7:$T$29)</f>
        <v>6</v>
      </c>
      <c r="D8847" s="261">
        <v>1</v>
      </c>
      <c r="E8847" s="261" t="s">
        <v>6400</v>
      </c>
      <c r="F8847" s="261" t="s">
        <v>110</v>
      </c>
      <c r="G8847" s="261" t="s">
        <v>140</v>
      </c>
      <c r="H8847" s="261" t="s">
        <v>6398</v>
      </c>
    </row>
    <row r="8848" spans="1:8" x14ac:dyDescent="0.2">
      <c r="A8848" t="s">
        <v>29</v>
      </c>
      <c r="B8848" s="261" t="s">
        <v>150</v>
      </c>
      <c r="C8848">
        <f>_xlfn.XLOOKUP(B8848,'2.1.trackMPD'!$R$7:$R$29,'2.1.trackMPD'!$T$7:$T$29)</f>
        <v>6</v>
      </c>
      <c r="D8848" s="261">
        <v>1</v>
      </c>
      <c r="E8848" s="261" t="s">
        <v>6400</v>
      </c>
      <c r="F8848" s="261" t="s">
        <v>111</v>
      </c>
      <c r="G8848" s="261" t="s">
        <v>124</v>
      </c>
      <c r="H8848" s="261" t="s">
        <v>6398</v>
      </c>
    </row>
    <row r="8849" spans="1:8" x14ac:dyDescent="0.2">
      <c r="A8849" t="s">
        <v>29</v>
      </c>
      <c r="B8849" s="261" t="s">
        <v>150</v>
      </c>
      <c r="C8849">
        <f>_xlfn.XLOOKUP(B8849,'2.1.trackMPD'!$R$7:$R$29,'2.1.trackMPD'!$T$7:$T$29)</f>
        <v>6</v>
      </c>
      <c r="D8849" s="261">
        <v>1</v>
      </c>
      <c r="E8849" s="261" t="s">
        <v>6400</v>
      </c>
      <c r="F8849" s="261" t="s">
        <v>111</v>
      </c>
      <c r="G8849" s="261" t="s">
        <v>140</v>
      </c>
      <c r="H8849" s="261" t="s">
        <v>6398</v>
      </c>
    </row>
    <row r="8850" spans="1:8" x14ac:dyDescent="0.2">
      <c r="A8850" t="s">
        <v>29</v>
      </c>
      <c r="B8850" s="261" t="s">
        <v>150</v>
      </c>
      <c r="C8850">
        <f>_xlfn.XLOOKUP(B8850,'2.1.trackMPD'!$R$7:$R$29,'2.1.trackMPD'!$T$7:$T$29)</f>
        <v>6</v>
      </c>
      <c r="D8850" s="261">
        <v>1</v>
      </c>
      <c r="E8850" s="261" t="s">
        <v>6400</v>
      </c>
      <c r="F8850" s="261" t="s">
        <v>110</v>
      </c>
      <c r="G8850" s="261" t="s">
        <v>124</v>
      </c>
      <c r="H8850" s="261" t="s">
        <v>6399</v>
      </c>
    </row>
    <row r="8851" spans="1:8" x14ac:dyDescent="0.2">
      <c r="A8851" t="s">
        <v>29</v>
      </c>
      <c r="B8851" s="261" t="s">
        <v>150</v>
      </c>
      <c r="C8851">
        <f>_xlfn.XLOOKUP(B8851,'2.1.trackMPD'!$R$7:$R$29,'2.1.trackMPD'!$T$7:$T$29)</f>
        <v>6</v>
      </c>
      <c r="D8851" s="261">
        <v>1</v>
      </c>
      <c r="E8851" s="261" t="s">
        <v>6400</v>
      </c>
      <c r="F8851" s="261" t="s">
        <v>110</v>
      </c>
      <c r="G8851" s="261" t="s">
        <v>140</v>
      </c>
      <c r="H8851" s="261" t="s">
        <v>6399</v>
      </c>
    </row>
    <row r="8852" spans="1:8" x14ac:dyDescent="0.2">
      <c r="A8852" t="s">
        <v>29</v>
      </c>
      <c r="B8852" s="261" t="s">
        <v>150</v>
      </c>
      <c r="C8852">
        <f>_xlfn.XLOOKUP(B8852,'2.1.trackMPD'!$R$7:$R$29,'2.1.trackMPD'!$T$7:$T$29)</f>
        <v>6</v>
      </c>
      <c r="D8852" s="261">
        <v>10</v>
      </c>
      <c r="E8852" s="261" t="s">
        <v>6400</v>
      </c>
      <c r="F8852" s="261" t="s">
        <v>110</v>
      </c>
      <c r="G8852" s="261" t="s">
        <v>124</v>
      </c>
      <c r="H8852" s="261" t="s">
        <v>6398</v>
      </c>
    </row>
    <row r="8853" spans="1:8" x14ac:dyDescent="0.2">
      <c r="A8853" t="s">
        <v>29</v>
      </c>
      <c r="B8853" s="261" t="s">
        <v>150</v>
      </c>
      <c r="C8853">
        <f>_xlfn.XLOOKUP(B8853,'2.1.trackMPD'!$R$7:$R$29,'2.1.trackMPD'!$T$7:$T$29)</f>
        <v>6</v>
      </c>
      <c r="D8853" s="261">
        <v>10</v>
      </c>
      <c r="E8853" s="261" t="s">
        <v>6400</v>
      </c>
      <c r="F8853" s="261" t="s">
        <v>110</v>
      </c>
      <c r="G8853" s="261" t="s">
        <v>140</v>
      </c>
      <c r="H8853" s="261" t="s">
        <v>6398</v>
      </c>
    </row>
    <row r="8854" spans="1:8" x14ac:dyDescent="0.2">
      <c r="A8854" t="s">
        <v>29</v>
      </c>
      <c r="B8854" s="261" t="s">
        <v>150</v>
      </c>
      <c r="C8854">
        <f>_xlfn.XLOOKUP(B8854,'2.1.trackMPD'!$R$7:$R$29,'2.1.trackMPD'!$T$7:$T$29)</f>
        <v>6</v>
      </c>
      <c r="D8854" s="261">
        <v>10</v>
      </c>
      <c r="E8854" s="261" t="s">
        <v>6400</v>
      </c>
      <c r="F8854" s="261" t="s">
        <v>111</v>
      </c>
      <c r="G8854" s="261" t="s">
        <v>124</v>
      </c>
      <c r="H8854" s="261" t="s">
        <v>6398</v>
      </c>
    </row>
    <row r="8855" spans="1:8" x14ac:dyDescent="0.2">
      <c r="A8855" t="s">
        <v>29</v>
      </c>
      <c r="B8855" s="261" t="s">
        <v>150</v>
      </c>
      <c r="C8855">
        <f>_xlfn.XLOOKUP(B8855,'2.1.trackMPD'!$R$7:$R$29,'2.1.trackMPD'!$T$7:$T$29)</f>
        <v>6</v>
      </c>
      <c r="D8855" s="261">
        <v>10</v>
      </c>
      <c r="E8855" s="261" t="s">
        <v>6400</v>
      </c>
      <c r="F8855" s="261" t="s">
        <v>111</v>
      </c>
      <c r="G8855" s="261" t="s">
        <v>140</v>
      </c>
      <c r="H8855" s="261" t="s">
        <v>6398</v>
      </c>
    </row>
    <row r="8856" spans="1:8" x14ac:dyDescent="0.2">
      <c r="A8856" t="s">
        <v>29</v>
      </c>
      <c r="B8856" s="261" t="s">
        <v>150</v>
      </c>
      <c r="C8856">
        <f>_xlfn.XLOOKUP(B8856,'2.1.trackMPD'!$R$7:$R$29,'2.1.trackMPD'!$T$7:$T$29)</f>
        <v>6</v>
      </c>
      <c r="D8856" s="261">
        <v>10</v>
      </c>
      <c r="E8856" s="261" t="s">
        <v>6400</v>
      </c>
      <c r="F8856" s="261" t="s">
        <v>110</v>
      </c>
      <c r="G8856" s="261" t="s">
        <v>124</v>
      </c>
      <c r="H8856" s="261" t="s">
        <v>6399</v>
      </c>
    </row>
    <row r="8857" spans="1:8" x14ac:dyDescent="0.2">
      <c r="A8857" t="s">
        <v>29</v>
      </c>
      <c r="B8857" s="261" t="s">
        <v>150</v>
      </c>
      <c r="C8857">
        <f>_xlfn.XLOOKUP(B8857,'2.1.trackMPD'!$R$7:$R$29,'2.1.trackMPD'!$T$7:$T$29)</f>
        <v>6</v>
      </c>
      <c r="D8857" s="261">
        <v>10</v>
      </c>
      <c r="E8857" s="261" t="s">
        <v>6400</v>
      </c>
      <c r="F8857" s="261" t="s">
        <v>110</v>
      </c>
      <c r="G8857" s="261" t="s">
        <v>140</v>
      </c>
      <c r="H8857" s="261" t="s">
        <v>6399</v>
      </c>
    </row>
    <row r="8858" spans="1:8" x14ac:dyDescent="0.2">
      <c r="A8858" t="s">
        <v>29</v>
      </c>
      <c r="B8858" s="261" t="s">
        <v>150</v>
      </c>
      <c r="C8858">
        <f>_xlfn.XLOOKUP(B8858,'2.1.trackMPD'!$R$7:$R$29,'2.1.trackMPD'!$T$7:$T$29)</f>
        <v>6</v>
      </c>
      <c r="D8858" s="261">
        <v>100</v>
      </c>
      <c r="E8858" s="261" t="s">
        <v>6400</v>
      </c>
      <c r="F8858" s="261" t="s">
        <v>110</v>
      </c>
      <c r="G8858" s="261" t="s">
        <v>124</v>
      </c>
      <c r="H8858" s="261" t="s">
        <v>6398</v>
      </c>
    </row>
    <row r="8859" spans="1:8" x14ac:dyDescent="0.2">
      <c r="A8859" t="s">
        <v>29</v>
      </c>
      <c r="B8859" s="261" t="s">
        <v>150</v>
      </c>
      <c r="C8859">
        <f>_xlfn.XLOOKUP(B8859,'2.1.trackMPD'!$R$7:$R$29,'2.1.trackMPD'!$T$7:$T$29)</f>
        <v>6</v>
      </c>
      <c r="D8859" s="261">
        <v>100</v>
      </c>
      <c r="E8859" s="261" t="s">
        <v>6400</v>
      </c>
      <c r="F8859" s="261" t="s">
        <v>110</v>
      </c>
      <c r="G8859" s="261" t="s">
        <v>140</v>
      </c>
      <c r="H8859" s="261" t="s">
        <v>6398</v>
      </c>
    </row>
    <row r="8860" spans="1:8" x14ac:dyDescent="0.2">
      <c r="A8860" t="s">
        <v>29</v>
      </c>
      <c r="B8860" s="261" t="s">
        <v>150</v>
      </c>
      <c r="C8860">
        <f>_xlfn.XLOOKUP(B8860,'2.1.trackMPD'!$R$7:$R$29,'2.1.trackMPD'!$T$7:$T$29)</f>
        <v>6</v>
      </c>
      <c r="D8860" s="261">
        <v>100</v>
      </c>
      <c r="E8860" s="261" t="s">
        <v>6400</v>
      </c>
      <c r="F8860" s="261" t="s">
        <v>111</v>
      </c>
      <c r="G8860" s="261" t="s">
        <v>124</v>
      </c>
      <c r="H8860" s="261" t="s">
        <v>6398</v>
      </c>
    </row>
    <row r="8861" spans="1:8" x14ac:dyDescent="0.2">
      <c r="A8861" t="s">
        <v>29</v>
      </c>
      <c r="B8861" s="261" t="s">
        <v>150</v>
      </c>
      <c r="C8861">
        <f>_xlfn.XLOOKUP(B8861,'2.1.trackMPD'!$R$7:$R$29,'2.1.trackMPD'!$T$7:$T$29)</f>
        <v>6</v>
      </c>
      <c r="D8861" s="261">
        <v>100</v>
      </c>
      <c r="E8861" s="261" t="s">
        <v>6400</v>
      </c>
      <c r="F8861" s="261" t="s">
        <v>111</v>
      </c>
      <c r="G8861" s="261" t="s">
        <v>140</v>
      </c>
      <c r="H8861" s="261" t="s">
        <v>6398</v>
      </c>
    </row>
    <row r="8862" spans="1:8" x14ac:dyDescent="0.2">
      <c r="A8862" t="s">
        <v>29</v>
      </c>
      <c r="B8862" s="261" t="s">
        <v>150</v>
      </c>
      <c r="C8862">
        <f>_xlfn.XLOOKUP(B8862,'2.1.trackMPD'!$R$7:$R$29,'2.1.trackMPD'!$T$7:$T$29)</f>
        <v>6</v>
      </c>
      <c r="D8862" s="261">
        <v>100</v>
      </c>
      <c r="E8862" s="261" t="s">
        <v>6400</v>
      </c>
      <c r="F8862" s="261" t="s">
        <v>110</v>
      </c>
      <c r="G8862" s="261" t="s">
        <v>124</v>
      </c>
      <c r="H8862" s="261" t="s">
        <v>6399</v>
      </c>
    </row>
    <row r="8863" spans="1:8" x14ac:dyDescent="0.2">
      <c r="A8863" t="s">
        <v>29</v>
      </c>
      <c r="B8863" s="261" t="s">
        <v>150</v>
      </c>
      <c r="C8863">
        <f>_xlfn.XLOOKUP(B8863,'2.1.trackMPD'!$R$7:$R$29,'2.1.trackMPD'!$T$7:$T$29)</f>
        <v>6</v>
      </c>
      <c r="D8863" s="261">
        <v>100</v>
      </c>
      <c r="E8863" s="261" t="s">
        <v>6400</v>
      </c>
      <c r="F8863" s="261" t="s">
        <v>110</v>
      </c>
      <c r="G8863" s="261" t="s">
        <v>140</v>
      </c>
      <c r="H8863" s="261" t="s">
        <v>6399</v>
      </c>
    </row>
    <row r="8864" spans="1:8" x14ac:dyDescent="0.2">
      <c r="A8864" t="s">
        <v>29</v>
      </c>
      <c r="B8864" s="261" t="s">
        <v>150</v>
      </c>
      <c r="C8864">
        <f>_xlfn.XLOOKUP(B8864,'2.1.trackMPD'!$R$7:$R$29,'2.1.trackMPD'!$T$7:$T$29)</f>
        <v>6</v>
      </c>
      <c r="D8864" s="261">
        <v>1000</v>
      </c>
      <c r="E8864" s="261" t="s">
        <v>6400</v>
      </c>
      <c r="F8864" s="261" t="s">
        <v>110</v>
      </c>
      <c r="G8864" s="261" t="s">
        <v>124</v>
      </c>
      <c r="H8864" s="261" t="s">
        <v>6398</v>
      </c>
    </row>
    <row r="8865" spans="1:8" x14ac:dyDescent="0.2">
      <c r="A8865" t="s">
        <v>29</v>
      </c>
      <c r="B8865" s="261" t="s">
        <v>150</v>
      </c>
      <c r="C8865">
        <f>_xlfn.XLOOKUP(B8865,'2.1.trackMPD'!$R$7:$R$29,'2.1.trackMPD'!$T$7:$T$29)</f>
        <v>6</v>
      </c>
      <c r="D8865" s="261">
        <v>1000</v>
      </c>
      <c r="E8865" s="261" t="s">
        <v>6400</v>
      </c>
      <c r="F8865" s="261" t="s">
        <v>110</v>
      </c>
      <c r="G8865" s="261" t="s">
        <v>140</v>
      </c>
      <c r="H8865" s="261" t="s">
        <v>6398</v>
      </c>
    </row>
    <row r="8866" spans="1:8" x14ac:dyDescent="0.2">
      <c r="A8866" t="s">
        <v>29</v>
      </c>
      <c r="B8866" s="261" t="s">
        <v>150</v>
      </c>
      <c r="C8866">
        <f>_xlfn.XLOOKUP(B8866,'2.1.trackMPD'!$R$7:$R$29,'2.1.trackMPD'!$T$7:$T$29)</f>
        <v>6</v>
      </c>
      <c r="D8866" s="261">
        <v>1000</v>
      </c>
      <c r="E8866" s="261" t="s">
        <v>6400</v>
      </c>
      <c r="F8866" s="261" t="s">
        <v>111</v>
      </c>
      <c r="G8866" s="261" t="s">
        <v>124</v>
      </c>
      <c r="H8866" s="261" t="s">
        <v>6398</v>
      </c>
    </row>
    <row r="8867" spans="1:8" x14ac:dyDescent="0.2">
      <c r="A8867" t="s">
        <v>29</v>
      </c>
      <c r="B8867" s="261" t="s">
        <v>150</v>
      </c>
      <c r="C8867">
        <f>_xlfn.XLOOKUP(B8867,'2.1.trackMPD'!$R$7:$R$29,'2.1.trackMPD'!$T$7:$T$29)</f>
        <v>6</v>
      </c>
      <c r="D8867" s="261">
        <v>1000</v>
      </c>
      <c r="E8867" s="261" t="s">
        <v>6400</v>
      </c>
      <c r="F8867" s="261" t="s">
        <v>111</v>
      </c>
      <c r="G8867" s="261" t="s">
        <v>140</v>
      </c>
      <c r="H8867" s="261" t="s">
        <v>6398</v>
      </c>
    </row>
    <row r="8868" spans="1:8" x14ac:dyDescent="0.2">
      <c r="A8868" t="s">
        <v>29</v>
      </c>
      <c r="B8868" s="261" t="s">
        <v>150</v>
      </c>
      <c r="C8868">
        <f>_xlfn.XLOOKUP(B8868,'2.1.trackMPD'!$R$7:$R$29,'2.1.trackMPD'!$T$7:$T$29)</f>
        <v>6</v>
      </c>
      <c r="D8868" s="261">
        <v>1000</v>
      </c>
      <c r="E8868" s="261" t="s">
        <v>6400</v>
      </c>
      <c r="F8868" s="261" t="s">
        <v>110</v>
      </c>
      <c r="G8868" s="261" t="s">
        <v>124</v>
      </c>
      <c r="H8868" s="261" t="s">
        <v>6399</v>
      </c>
    </row>
    <row r="8869" spans="1:8" x14ac:dyDescent="0.2">
      <c r="A8869" t="s">
        <v>29</v>
      </c>
      <c r="B8869" s="261" t="s">
        <v>150</v>
      </c>
      <c r="C8869">
        <f>_xlfn.XLOOKUP(B8869,'2.1.trackMPD'!$R$7:$R$29,'2.1.trackMPD'!$T$7:$T$29)</f>
        <v>6</v>
      </c>
      <c r="D8869" s="261">
        <v>1000</v>
      </c>
      <c r="E8869" s="261" t="s">
        <v>6400</v>
      </c>
      <c r="F8869" s="261" t="s">
        <v>110</v>
      </c>
      <c r="G8869" s="261" t="s">
        <v>140</v>
      </c>
      <c r="H8869" s="261" t="s">
        <v>6399</v>
      </c>
    </row>
    <row r="8870" spans="1:8" x14ac:dyDescent="0.2">
      <c r="A8870" t="s">
        <v>29</v>
      </c>
      <c r="B8870" s="261" t="s">
        <v>150</v>
      </c>
      <c r="C8870">
        <f>_xlfn.XLOOKUP(B8870,'2.1.trackMPD'!$R$7:$R$29,'2.1.trackMPD'!$T$7:$T$29)</f>
        <v>6</v>
      </c>
      <c r="D8870" s="261">
        <v>5000</v>
      </c>
      <c r="E8870" s="261" t="s">
        <v>6400</v>
      </c>
      <c r="F8870" s="261" t="s">
        <v>110</v>
      </c>
      <c r="G8870" s="261" t="s">
        <v>124</v>
      </c>
      <c r="H8870" s="261" t="s">
        <v>6398</v>
      </c>
    </row>
    <row r="8871" spans="1:8" x14ac:dyDescent="0.2">
      <c r="A8871" t="s">
        <v>29</v>
      </c>
      <c r="B8871" s="261" t="s">
        <v>150</v>
      </c>
      <c r="C8871">
        <f>_xlfn.XLOOKUP(B8871,'2.1.trackMPD'!$R$7:$R$29,'2.1.trackMPD'!$T$7:$T$29)</f>
        <v>6</v>
      </c>
      <c r="D8871" s="261">
        <v>5000</v>
      </c>
      <c r="E8871" s="261" t="s">
        <v>6400</v>
      </c>
      <c r="F8871" s="261" t="s">
        <v>110</v>
      </c>
      <c r="G8871" s="261" t="s">
        <v>140</v>
      </c>
      <c r="H8871" s="261" t="s">
        <v>6398</v>
      </c>
    </row>
    <row r="8872" spans="1:8" x14ac:dyDescent="0.2">
      <c r="A8872" t="s">
        <v>29</v>
      </c>
      <c r="B8872" s="261" t="s">
        <v>150</v>
      </c>
      <c r="C8872">
        <f>_xlfn.XLOOKUP(B8872,'2.1.trackMPD'!$R$7:$R$29,'2.1.trackMPD'!$T$7:$T$29)</f>
        <v>6</v>
      </c>
      <c r="D8872" s="261">
        <v>5000</v>
      </c>
      <c r="E8872" s="261" t="s">
        <v>6400</v>
      </c>
      <c r="F8872" s="261" t="s">
        <v>111</v>
      </c>
      <c r="G8872" s="261" t="s">
        <v>124</v>
      </c>
      <c r="H8872" s="261" t="s">
        <v>6398</v>
      </c>
    </row>
    <row r="8873" spans="1:8" x14ac:dyDescent="0.2">
      <c r="A8873" t="s">
        <v>29</v>
      </c>
      <c r="B8873" s="261" t="s">
        <v>150</v>
      </c>
      <c r="C8873">
        <f>_xlfn.XLOOKUP(B8873,'2.1.trackMPD'!$R$7:$R$29,'2.1.trackMPD'!$T$7:$T$29)</f>
        <v>6</v>
      </c>
      <c r="D8873" s="261">
        <v>5000</v>
      </c>
      <c r="E8873" s="261" t="s">
        <v>6400</v>
      </c>
      <c r="F8873" s="261" t="s">
        <v>111</v>
      </c>
      <c r="G8873" s="261" t="s">
        <v>140</v>
      </c>
      <c r="H8873" s="261" t="s">
        <v>6398</v>
      </c>
    </row>
    <row r="8874" spans="1:8" x14ac:dyDescent="0.2">
      <c r="A8874" t="s">
        <v>29</v>
      </c>
      <c r="B8874" s="261" t="s">
        <v>150</v>
      </c>
      <c r="C8874">
        <f>_xlfn.XLOOKUP(B8874,'2.1.trackMPD'!$R$7:$R$29,'2.1.trackMPD'!$T$7:$T$29)</f>
        <v>6</v>
      </c>
      <c r="D8874" s="261">
        <v>5000</v>
      </c>
      <c r="E8874" s="261" t="s">
        <v>6400</v>
      </c>
      <c r="F8874" s="261" t="s">
        <v>110</v>
      </c>
      <c r="G8874" s="261" t="s">
        <v>124</v>
      </c>
      <c r="H8874" s="261" t="s">
        <v>6399</v>
      </c>
    </row>
    <row r="8875" spans="1:8" x14ac:dyDescent="0.2">
      <c r="A8875" t="s">
        <v>29</v>
      </c>
      <c r="B8875" s="261" t="s">
        <v>150</v>
      </c>
      <c r="C8875">
        <f>_xlfn.XLOOKUP(B8875,'2.1.trackMPD'!$R$7:$R$29,'2.1.trackMPD'!$T$7:$T$29)</f>
        <v>6</v>
      </c>
      <c r="D8875" s="261">
        <v>5000</v>
      </c>
      <c r="E8875" s="261" t="s">
        <v>6400</v>
      </c>
      <c r="F8875" s="261" t="s">
        <v>110</v>
      </c>
      <c r="G8875" s="261" t="s">
        <v>140</v>
      </c>
      <c r="H8875" s="261" t="s">
        <v>6399</v>
      </c>
    </row>
    <row r="8876" spans="1:8" x14ac:dyDescent="0.2">
      <c r="A8876" t="s">
        <v>29</v>
      </c>
      <c r="B8876" s="261" t="s">
        <v>150</v>
      </c>
      <c r="C8876">
        <f>_xlfn.XLOOKUP(B8876,'2.1.trackMPD'!$R$7:$R$29,'2.1.trackMPD'!$T$7:$T$29)</f>
        <v>6</v>
      </c>
      <c r="D8876" s="261">
        <v>1</v>
      </c>
      <c r="E8876" s="261" t="s">
        <v>6401</v>
      </c>
      <c r="F8876" s="261" t="s">
        <v>110</v>
      </c>
      <c r="G8876" s="261" t="s">
        <v>124</v>
      </c>
      <c r="H8876" s="261" t="s">
        <v>6398</v>
      </c>
    </row>
    <row r="8877" spans="1:8" x14ac:dyDescent="0.2">
      <c r="A8877" t="s">
        <v>29</v>
      </c>
      <c r="B8877" s="261" t="s">
        <v>150</v>
      </c>
      <c r="C8877">
        <f>_xlfn.XLOOKUP(B8877,'2.1.trackMPD'!$R$7:$R$29,'2.1.trackMPD'!$T$7:$T$29)</f>
        <v>6</v>
      </c>
      <c r="D8877" s="261">
        <v>1</v>
      </c>
      <c r="E8877" s="261" t="s">
        <v>6401</v>
      </c>
      <c r="F8877" s="261" t="s">
        <v>110</v>
      </c>
      <c r="G8877" s="261" t="s">
        <v>140</v>
      </c>
      <c r="H8877" s="261" t="s">
        <v>6398</v>
      </c>
    </row>
    <row r="8878" spans="1:8" x14ac:dyDescent="0.2">
      <c r="A8878" t="s">
        <v>29</v>
      </c>
      <c r="B8878" s="261" t="s">
        <v>150</v>
      </c>
      <c r="C8878">
        <f>_xlfn.XLOOKUP(B8878,'2.1.trackMPD'!$R$7:$R$29,'2.1.trackMPD'!$T$7:$T$29)</f>
        <v>6</v>
      </c>
      <c r="D8878" s="261">
        <v>1</v>
      </c>
      <c r="E8878" s="261" t="s">
        <v>6401</v>
      </c>
      <c r="F8878" s="261" t="s">
        <v>111</v>
      </c>
      <c r="G8878" s="261" t="s">
        <v>124</v>
      </c>
      <c r="H8878" s="261" t="s">
        <v>6398</v>
      </c>
    </row>
    <row r="8879" spans="1:8" x14ac:dyDescent="0.2">
      <c r="A8879" t="s">
        <v>29</v>
      </c>
      <c r="B8879" s="261" t="s">
        <v>150</v>
      </c>
      <c r="C8879">
        <f>_xlfn.XLOOKUP(B8879,'2.1.trackMPD'!$R$7:$R$29,'2.1.trackMPD'!$T$7:$T$29)</f>
        <v>6</v>
      </c>
      <c r="D8879" s="261">
        <v>1</v>
      </c>
      <c r="E8879" s="261" t="s">
        <v>6401</v>
      </c>
      <c r="F8879" s="261" t="s">
        <v>111</v>
      </c>
      <c r="G8879" s="261" t="s">
        <v>140</v>
      </c>
      <c r="H8879" s="261" t="s">
        <v>6398</v>
      </c>
    </row>
    <row r="8880" spans="1:8" x14ac:dyDescent="0.2">
      <c r="A8880" t="s">
        <v>29</v>
      </c>
      <c r="B8880" s="261" t="s">
        <v>150</v>
      </c>
      <c r="C8880">
        <f>_xlfn.XLOOKUP(B8880,'2.1.trackMPD'!$R$7:$R$29,'2.1.trackMPD'!$T$7:$T$29)</f>
        <v>6</v>
      </c>
      <c r="D8880" s="261">
        <v>1</v>
      </c>
      <c r="E8880" s="261" t="s">
        <v>6401</v>
      </c>
      <c r="F8880" s="261" t="s">
        <v>110</v>
      </c>
      <c r="G8880" s="261" t="s">
        <v>124</v>
      </c>
      <c r="H8880" s="261" t="s">
        <v>6399</v>
      </c>
    </row>
    <row r="8881" spans="1:8" x14ac:dyDescent="0.2">
      <c r="A8881" t="s">
        <v>29</v>
      </c>
      <c r="B8881" s="261" t="s">
        <v>150</v>
      </c>
      <c r="C8881">
        <f>_xlfn.XLOOKUP(B8881,'2.1.trackMPD'!$R$7:$R$29,'2.1.trackMPD'!$T$7:$T$29)</f>
        <v>6</v>
      </c>
      <c r="D8881" s="261">
        <v>1</v>
      </c>
      <c r="E8881" s="261" t="s">
        <v>6401</v>
      </c>
      <c r="F8881" s="261" t="s">
        <v>110</v>
      </c>
      <c r="G8881" s="261" t="s">
        <v>140</v>
      </c>
      <c r="H8881" s="261" t="s">
        <v>6399</v>
      </c>
    </row>
    <row r="8882" spans="1:8" x14ac:dyDescent="0.2">
      <c r="A8882" t="s">
        <v>29</v>
      </c>
      <c r="B8882" s="261" t="s">
        <v>150</v>
      </c>
      <c r="C8882">
        <f>_xlfn.XLOOKUP(B8882,'2.1.trackMPD'!$R$7:$R$29,'2.1.trackMPD'!$T$7:$T$29)</f>
        <v>6</v>
      </c>
      <c r="D8882" s="261">
        <v>10</v>
      </c>
      <c r="E8882" s="261" t="s">
        <v>6401</v>
      </c>
      <c r="F8882" s="261" t="s">
        <v>110</v>
      </c>
      <c r="G8882" s="261" t="s">
        <v>124</v>
      </c>
      <c r="H8882" s="261" t="s">
        <v>6398</v>
      </c>
    </row>
    <row r="8883" spans="1:8" x14ac:dyDescent="0.2">
      <c r="A8883" t="s">
        <v>29</v>
      </c>
      <c r="B8883" s="261" t="s">
        <v>150</v>
      </c>
      <c r="C8883">
        <f>_xlfn.XLOOKUP(B8883,'2.1.trackMPD'!$R$7:$R$29,'2.1.trackMPD'!$T$7:$T$29)</f>
        <v>6</v>
      </c>
      <c r="D8883" s="261">
        <v>10</v>
      </c>
      <c r="E8883" s="261" t="s">
        <v>6401</v>
      </c>
      <c r="F8883" s="261" t="s">
        <v>110</v>
      </c>
      <c r="G8883" s="261" t="s">
        <v>140</v>
      </c>
      <c r="H8883" s="261" t="s">
        <v>6398</v>
      </c>
    </row>
    <row r="8884" spans="1:8" x14ac:dyDescent="0.2">
      <c r="A8884" t="s">
        <v>29</v>
      </c>
      <c r="B8884" s="261" t="s">
        <v>150</v>
      </c>
      <c r="C8884">
        <f>_xlfn.XLOOKUP(B8884,'2.1.trackMPD'!$R$7:$R$29,'2.1.trackMPD'!$T$7:$T$29)</f>
        <v>6</v>
      </c>
      <c r="D8884" s="261">
        <v>10</v>
      </c>
      <c r="E8884" s="261" t="s">
        <v>6401</v>
      </c>
      <c r="F8884" s="261" t="s">
        <v>111</v>
      </c>
      <c r="G8884" s="261" t="s">
        <v>124</v>
      </c>
      <c r="H8884" s="261" t="s">
        <v>6398</v>
      </c>
    </row>
    <row r="8885" spans="1:8" x14ac:dyDescent="0.2">
      <c r="A8885" t="s">
        <v>29</v>
      </c>
      <c r="B8885" s="261" t="s">
        <v>150</v>
      </c>
      <c r="C8885">
        <f>_xlfn.XLOOKUP(B8885,'2.1.trackMPD'!$R$7:$R$29,'2.1.trackMPD'!$T$7:$T$29)</f>
        <v>6</v>
      </c>
      <c r="D8885" s="261">
        <v>10</v>
      </c>
      <c r="E8885" s="261" t="s">
        <v>6401</v>
      </c>
      <c r="F8885" s="261" t="s">
        <v>111</v>
      </c>
      <c r="G8885" s="261" t="s">
        <v>140</v>
      </c>
      <c r="H8885" s="261" t="s">
        <v>6398</v>
      </c>
    </row>
    <row r="8886" spans="1:8" x14ac:dyDescent="0.2">
      <c r="A8886" t="s">
        <v>29</v>
      </c>
      <c r="B8886" s="261" t="s">
        <v>150</v>
      </c>
      <c r="C8886">
        <f>_xlfn.XLOOKUP(B8886,'2.1.trackMPD'!$R$7:$R$29,'2.1.trackMPD'!$T$7:$T$29)</f>
        <v>6</v>
      </c>
      <c r="D8886" s="261">
        <v>10</v>
      </c>
      <c r="E8886" s="261" t="s">
        <v>6401</v>
      </c>
      <c r="F8886" s="261" t="s">
        <v>110</v>
      </c>
      <c r="G8886" s="261" t="s">
        <v>124</v>
      </c>
      <c r="H8886" s="261" t="s">
        <v>6399</v>
      </c>
    </row>
    <row r="8887" spans="1:8" x14ac:dyDescent="0.2">
      <c r="A8887" t="s">
        <v>29</v>
      </c>
      <c r="B8887" s="261" t="s">
        <v>150</v>
      </c>
      <c r="C8887">
        <f>_xlfn.XLOOKUP(B8887,'2.1.trackMPD'!$R$7:$R$29,'2.1.trackMPD'!$T$7:$T$29)</f>
        <v>6</v>
      </c>
      <c r="D8887" s="261">
        <v>10</v>
      </c>
      <c r="E8887" s="261" t="s">
        <v>6401</v>
      </c>
      <c r="F8887" s="261" t="s">
        <v>110</v>
      </c>
      <c r="G8887" s="261" t="s">
        <v>140</v>
      </c>
      <c r="H8887" s="261" t="s">
        <v>6399</v>
      </c>
    </row>
    <row r="8888" spans="1:8" x14ac:dyDescent="0.2">
      <c r="A8888" t="s">
        <v>29</v>
      </c>
      <c r="B8888" s="261" t="s">
        <v>150</v>
      </c>
      <c r="C8888">
        <f>_xlfn.XLOOKUP(B8888,'2.1.trackMPD'!$R$7:$R$29,'2.1.trackMPD'!$T$7:$T$29)</f>
        <v>6</v>
      </c>
      <c r="D8888" s="261">
        <v>100</v>
      </c>
      <c r="E8888" s="261" t="s">
        <v>6401</v>
      </c>
      <c r="F8888" s="261" t="s">
        <v>110</v>
      </c>
      <c r="G8888" s="261" t="s">
        <v>124</v>
      </c>
      <c r="H8888" s="261" t="s">
        <v>6398</v>
      </c>
    </row>
    <row r="8889" spans="1:8" x14ac:dyDescent="0.2">
      <c r="A8889" t="s">
        <v>29</v>
      </c>
      <c r="B8889" s="261" t="s">
        <v>150</v>
      </c>
      <c r="C8889">
        <f>_xlfn.XLOOKUP(B8889,'2.1.trackMPD'!$R$7:$R$29,'2.1.trackMPD'!$T$7:$T$29)</f>
        <v>6</v>
      </c>
      <c r="D8889" s="261">
        <v>100</v>
      </c>
      <c r="E8889" s="261" t="s">
        <v>6401</v>
      </c>
      <c r="F8889" s="261" t="s">
        <v>110</v>
      </c>
      <c r="G8889" s="261" t="s">
        <v>140</v>
      </c>
      <c r="H8889" s="261" t="s">
        <v>6398</v>
      </c>
    </row>
    <row r="8890" spans="1:8" x14ac:dyDescent="0.2">
      <c r="A8890" t="s">
        <v>29</v>
      </c>
      <c r="B8890" s="261" t="s">
        <v>150</v>
      </c>
      <c r="C8890">
        <f>_xlfn.XLOOKUP(B8890,'2.1.trackMPD'!$R$7:$R$29,'2.1.trackMPD'!$T$7:$T$29)</f>
        <v>6</v>
      </c>
      <c r="D8890" s="261">
        <v>100</v>
      </c>
      <c r="E8890" s="261" t="s">
        <v>6401</v>
      </c>
      <c r="F8890" s="261" t="s">
        <v>111</v>
      </c>
      <c r="G8890" s="261" t="s">
        <v>124</v>
      </c>
      <c r="H8890" s="261" t="s">
        <v>6398</v>
      </c>
    </row>
    <row r="8891" spans="1:8" x14ac:dyDescent="0.2">
      <c r="A8891" t="s">
        <v>29</v>
      </c>
      <c r="B8891" s="261" t="s">
        <v>150</v>
      </c>
      <c r="C8891">
        <f>_xlfn.XLOOKUP(B8891,'2.1.trackMPD'!$R$7:$R$29,'2.1.trackMPD'!$T$7:$T$29)</f>
        <v>6</v>
      </c>
      <c r="D8891" s="261">
        <v>100</v>
      </c>
      <c r="E8891" s="261" t="s">
        <v>6401</v>
      </c>
      <c r="F8891" s="261" t="s">
        <v>111</v>
      </c>
      <c r="G8891" s="261" t="s">
        <v>140</v>
      </c>
      <c r="H8891" s="261" t="s">
        <v>6398</v>
      </c>
    </row>
    <row r="8892" spans="1:8" x14ac:dyDescent="0.2">
      <c r="A8892" t="s">
        <v>29</v>
      </c>
      <c r="B8892" s="261" t="s">
        <v>150</v>
      </c>
      <c r="C8892">
        <f>_xlfn.XLOOKUP(B8892,'2.1.trackMPD'!$R$7:$R$29,'2.1.trackMPD'!$T$7:$T$29)</f>
        <v>6</v>
      </c>
      <c r="D8892" s="261">
        <v>100</v>
      </c>
      <c r="E8892" s="261" t="s">
        <v>6401</v>
      </c>
      <c r="F8892" s="261" t="s">
        <v>110</v>
      </c>
      <c r="G8892" s="261" t="s">
        <v>124</v>
      </c>
      <c r="H8892" s="261" t="s">
        <v>6399</v>
      </c>
    </row>
    <row r="8893" spans="1:8" x14ac:dyDescent="0.2">
      <c r="A8893" t="s">
        <v>29</v>
      </c>
      <c r="B8893" s="261" t="s">
        <v>150</v>
      </c>
      <c r="C8893">
        <f>_xlfn.XLOOKUP(B8893,'2.1.trackMPD'!$R$7:$R$29,'2.1.trackMPD'!$T$7:$T$29)</f>
        <v>6</v>
      </c>
      <c r="D8893" s="261">
        <v>100</v>
      </c>
      <c r="E8893" s="261" t="s">
        <v>6401</v>
      </c>
      <c r="F8893" s="261" t="s">
        <v>110</v>
      </c>
      <c r="G8893" s="261" t="s">
        <v>140</v>
      </c>
      <c r="H8893" s="261" t="s">
        <v>6399</v>
      </c>
    </row>
    <row r="8894" spans="1:8" x14ac:dyDescent="0.2">
      <c r="A8894" t="s">
        <v>29</v>
      </c>
      <c r="B8894" s="261" t="s">
        <v>151</v>
      </c>
      <c r="C8894">
        <f>_xlfn.XLOOKUP(B8894,'2.1.trackMPD'!$R$7:$R$29,'2.1.trackMPD'!$T$7:$T$29)</f>
        <v>6</v>
      </c>
      <c r="D8894" s="261">
        <v>1</v>
      </c>
      <c r="E8894" s="261" t="s">
        <v>6396</v>
      </c>
      <c r="F8894" s="261" t="s">
        <v>110</v>
      </c>
      <c r="G8894" s="261" t="s">
        <v>124</v>
      </c>
      <c r="H8894" s="261" t="s">
        <v>6398</v>
      </c>
    </row>
    <row r="8895" spans="1:8" x14ac:dyDescent="0.2">
      <c r="A8895" t="s">
        <v>29</v>
      </c>
      <c r="B8895" s="261" t="s">
        <v>151</v>
      </c>
      <c r="C8895">
        <f>_xlfn.XLOOKUP(B8895,'2.1.trackMPD'!$R$7:$R$29,'2.1.trackMPD'!$T$7:$T$29)</f>
        <v>6</v>
      </c>
      <c r="D8895" s="261">
        <v>1</v>
      </c>
      <c r="E8895" s="261" t="s">
        <v>6396</v>
      </c>
      <c r="F8895" s="261" t="s">
        <v>110</v>
      </c>
      <c r="G8895" s="261" t="s">
        <v>140</v>
      </c>
      <c r="H8895" s="261" t="s">
        <v>6398</v>
      </c>
    </row>
    <row r="8896" spans="1:8" x14ac:dyDescent="0.2">
      <c r="A8896" t="s">
        <v>29</v>
      </c>
      <c r="B8896" s="261" t="s">
        <v>151</v>
      </c>
      <c r="C8896">
        <f>_xlfn.XLOOKUP(B8896,'2.1.trackMPD'!$R$7:$R$29,'2.1.trackMPD'!$T$7:$T$29)</f>
        <v>6</v>
      </c>
      <c r="D8896" s="261">
        <v>1</v>
      </c>
      <c r="E8896" s="261" t="s">
        <v>6396</v>
      </c>
      <c r="F8896" s="261" t="s">
        <v>111</v>
      </c>
      <c r="G8896" s="261" t="s">
        <v>124</v>
      </c>
      <c r="H8896" s="261" t="s">
        <v>6398</v>
      </c>
    </row>
    <row r="8897" spans="1:8" x14ac:dyDescent="0.2">
      <c r="A8897" t="s">
        <v>29</v>
      </c>
      <c r="B8897" s="261" t="s">
        <v>151</v>
      </c>
      <c r="C8897">
        <f>_xlfn.XLOOKUP(B8897,'2.1.trackMPD'!$R$7:$R$29,'2.1.trackMPD'!$T$7:$T$29)</f>
        <v>6</v>
      </c>
      <c r="D8897" s="261">
        <v>1</v>
      </c>
      <c r="E8897" s="261" t="s">
        <v>6396</v>
      </c>
      <c r="F8897" s="261" t="s">
        <v>111</v>
      </c>
      <c r="G8897" s="261" t="s">
        <v>140</v>
      </c>
      <c r="H8897" s="261" t="s">
        <v>6398</v>
      </c>
    </row>
    <row r="8898" spans="1:8" x14ac:dyDescent="0.2">
      <c r="A8898" t="s">
        <v>29</v>
      </c>
      <c r="B8898" s="261" t="s">
        <v>151</v>
      </c>
      <c r="C8898">
        <f>_xlfn.XLOOKUP(B8898,'2.1.trackMPD'!$R$7:$R$29,'2.1.trackMPD'!$T$7:$T$29)</f>
        <v>6</v>
      </c>
      <c r="D8898" s="261">
        <v>1</v>
      </c>
      <c r="E8898" s="261" t="s">
        <v>6396</v>
      </c>
      <c r="F8898" s="261" t="s">
        <v>110</v>
      </c>
      <c r="G8898" s="261" t="s">
        <v>124</v>
      </c>
      <c r="H8898" s="261" t="s">
        <v>6399</v>
      </c>
    </row>
    <row r="8899" spans="1:8" x14ac:dyDescent="0.2">
      <c r="A8899" t="s">
        <v>29</v>
      </c>
      <c r="B8899" s="261" t="s">
        <v>151</v>
      </c>
      <c r="C8899">
        <f>_xlfn.XLOOKUP(B8899,'2.1.trackMPD'!$R$7:$R$29,'2.1.trackMPD'!$T$7:$T$29)</f>
        <v>6</v>
      </c>
      <c r="D8899" s="261">
        <v>1</v>
      </c>
      <c r="E8899" s="261" t="s">
        <v>6396</v>
      </c>
      <c r="F8899" s="261" t="s">
        <v>110</v>
      </c>
      <c r="G8899" s="261" t="s">
        <v>140</v>
      </c>
      <c r="H8899" s="261" t="s">
        <v>6399</v>
      </c>
    </row>
    <row r="8900" spans="1:8" x14ac:dyDescent="0.2">
      <c r="A8900" t="s">
        <v>29</v>
      </c>
      <c r="B8900" s="261" t="s">
        <v>151</v>
      </c>
      <c r="C8900">
        <f>_xlfn.XLOOKUP(B8900,'2.1.trackMPD'!$R$7:$R$29,'2.1.trackMPD'!$T$7:$T$29)</f>
        <v>6</v>
      </c>
      <c r="D8900" s="261">
        <v>10</v>
      </c>
      <c r="E8900" s="261" t="s">
        <v>6396</v>
      </c>
      <c r="F8900" s="261" t="s">
        <v>110</v>
      </c>
      <c r="G8900" s="261" t="s">
        <v>124</v>
      </c>
      <c r="H8900" s="261" t="s">
        <v>6398</v>
      </c>
    </row>
    <row r="8901" spans="1:8" x14ac:dyDescent="0.2">
      <c r="A8901" t="s">
        <v>29</v>
      </c>
      <c r="B8901" s="261" t="s">
        <v>151</v>
      </c>
      <c r="C8901">
        <f>_xlfn.XLOOKUP(B8901,'2.1.trackMPD'!$R$7:$R$29,'2.1.trackMPD'!$T$7:$T$29)</f>
        <v>6</v>
      </c>
      <c r="D8901" s="261">
        <v>10</v>
      </c>
      <c r="E8901" s="261" t="s">
        <v>6396</v>
      </c>
      <c r="F8901" s="261" t="s">
        <v>110</v>
      </c>
      <c r="G8901" s="261" t="s">
        <v>140</v>
      </c>
      <c r="H8901" s="261" t="s">
        <v>6398</v>
      </c>
    </row>
    <row r="8902" spans="1:8" x14ac:dyDescent="0.2">
      <c r="A8902" t="s">
        <v>29</v>
      </c>
      <c r="B8902" s="261" t="s">
        <v>151</v>
      </c>
      <c r="C8902">
        <f>_xlfn.XLOOKUP(B8902,'2.1.trackMPD'!$R$7:$R$29,'2.1.trackMPD'!$T$7:$T$29)</f>
        <v>6</v>
      </c>
      <c r="D8902" s="261">
        <v>10</v>
      </c>
      <c r="E8902" s="261" t="s">
        <v>6396</v>
      </c>
      <c r="F8902" s="261" t="s">
        <v>111</v>
      </c>
      <c r="G8902" s="261" t="s">
        <v>124</v>
      </c>
      <c r="H8902" s="261" t="s">
        <v>6398</v>
      </c>
    </row>
    <row r="8903" spans="1:8" x14ac:dyDescent="0.2">
      <c r="A8903" t="s">
        <v>29</v>
      </c>
      <c r="B8903" s="261" t="s">
        <v>151</v>
      </c>
      <c r="C8903">
        <f>_xlfn.XLOOKUP(B8903,'2.1.trackMPD'!$R$7:$R$29,'2.1.trackMPD'!$T$7:$T$29)</f>
        <v>6</v>
      </c>
      <c r="D8903" s="261">
        <v>10</v>
      </c>
      <c r="E8903" s="261" t="s">
        <v>6396</v>
      </c>
      <c r="F8903" s="261" t="s">
        <v>111</v>
      </c>
      <c r="G8903" s="261" t="s">
        <v>140</v>
      </c>
      <c r="H8903" s="261" t="s">
        <v>6398</v>
      </c>
    </row>
    <row r="8904" spans="1:8" x14ac:dyDescent="0.2">
      <c r="A8904" t="s">
        <v>29</v>
      </c>
      <c r="B8904" s="261" t="s">
        <v>151</v>
      </c>
      <c r="C8904">
        <f>_xlfn.XLOOKUP(B8904,'2.1.trackMPD'!$R$7:$R$29,'2.1.trackMPD'!$T$7:$T$29)</f>
        <v>6</v>
      </c>
      <c r="D8904" s="261">
        <v>10</v>
      </c>
      <c r="E8904" s="261" t="s">
        <v>6396</v>
      </c>
      <c r="F8904" s="261" t="s">
        <v>110</v>
      </c>
      <c r="G8904" s="261" t="s">
        <v>124</v>
      </c>
      <c r="H8904" s="261" t="s">
        <v>6399</v>
      </c>
    </row>
    <row r="8905" spans="1:8" x14ac:dyDescent="0.2">
      <c r="A8905" t="s">
        <v>29</v>
      </c>
      <c r="B8905" s="261" t="s">
        <v>151</v>
      </c>
      <c r="C8905">
        <f>_xlfn.XLOOKUP(B8905,'2.1.trackMPD'!$R$7:$R$29,'2.1.trackMPD'!$T$7:$T$29)</f>
        <v>6</v>
      </c>
      <c r="D8905" s="261">
        <v>10</v>
      </c>
      <c r="E8905" s="261" t="s">
        <v>6396</v>
      </c>
      <c r="F8905" s="261" t="s">
        <v>110</v>
      </c>
      <c r="G8905" s="261" t="s">
        <v>140</v>
      </c>
      <c r="H8905" s="261" t="s">
        <v>6399</v>
      </c>
    </row>
    <row r="8906" spans="1:8" x14ac:dyDescent="0.2">
      <c r="A8906" t="s">
        <v>29</v>
      </c>
      <c r="B8906" s="261" t="s">
        <v>151</v>
      </c>
      <c r="C8906">
        <f>_xlfn.XLOOKUP(B8906,'2.1.trackMPD'!$R$7:$R$29,'2.1.trackMPD'!$T$7:$T$29)</f>
        <v>6</v>
      </c>
      <c r="D8906" s="261">
        <v>100</v>
      </c>
      <c r="E8906" s="261" t="s">
        <v>6396</v>
      </c>
      <c r="F8906" s="261" t="s">
        <v>110</v>
      </c>
      <c r="G8906" s="261" t="s">
        <v>124</v>
      </c>
      <c r="H8906" s="261" t="s">
        <v>6398</v>
      </c>
    </row>
    <row r="8907" spans="1:8" x14ac:dyDescent="0.2">
      <c r="A8907" t="s">
        <v>29</v>
      </c>
      <c r="B8907" s="261" t="s">
        <v>151</v>
      </c>
      <c r="C8907">
        <f>_xlfn.XLOOKUP(B8907,'2.1.trackMPD'!$R$7:$R$29,'2.1.trackMPD'!$T$7:$T$29)</f>
        <v>6</v>
      </c>
      <c r="D8907" s="261">
        <v>100</v>
      </c>
      <c r="E8907" s="261" t="s">
        <v>6396</v>
      </c>
      <c r="F8907" s="261" t="s">
        <v>110</v>
      </c>
      <c r="G8907" s="261" t="s">
        <v>140</v>
      </c>
      <c r="H8907" s="261" t="s">
        <v>6398</v>
      </c>
    </row>
    <row r="8908" spans="1:8" x14ac:dyDescent="0.2">
      <c r="A8908" t="s">
        <v>29</v>
      </c>
      <c r="B8908" s="261" t="s">
        <v>151</v>
      </c>
      <c r="C8908">
        <f>_xlfn.XLOOKUP(B8908,'2.1.trackMPD'!$R$7:$R$29,'2.1.trackMPD'!$T$7:$T$29)</f>
        <v>6</v>
      </c>
      <c r="D8908" s="261">
        <v>100</v>
      </c>
      <c r="E8908" s="261" t="s">
        <v>6396</v>
      </c>
      <c r="F8908" s="261" t="s">
        <v>111</v>
      </c>
      <c r="G8908" s="261" t="s">
        <v>124</v>
      </c>
      <c r="H8908" s="261" t="s">
        <v>6398</v>
      </c>
    </row>
    <row r="8909" spans="1:8" x14ac:dyDescent="0.2">
      <c r="A8909" t="s">
        <v>29</v>
      </c>
      <c r="B8909" s="261" t="s">
        <v>151</v>
      </c>
      <c r="C8909">
        <f>_xlfn.XLOOKUP(B8909,'2.1.trackMPD'!$R$7:$R$29,'2.1.trackMPD'!$T$7:$T$29)</f>
        <v>6</v>
      </c>
      <c r="D8909" s="261">
        <v>100</v>
      </c>
      <c r="E8909" s="261" t="s">
        <v>6396</v>
      </c>
      <c r="F8909" s="261" t="s">
        <v>111</v>
      </c>
      <c r="G8909" s="261" t="s">
        <v>140</v>
      </c>
      <c r="H8909" s="261" t="s">
        <v>6398</v>
      </c>
    </row>
    <row r="8910" spans="1:8" x14ac:dyDescent="0.2">
      <c r="A8910" t="s">
        <v>29</v>
      </c>
      <c r="B8910" s="261" t="s">
        <v>151</v>
      </c>
      <c r="C8910">
        <f>_xlfn.XLOOKUP(B8910,'2.1.trackMPD'!$R$7:$R$29,'2.1.trackMPD'!$T$7:$T$29)</f>
        <v>6</v>
      </c>
      <c r="D8910" s="261">
        <v>100</v>
      </c>
      <c r="E8910" s="261" t="s">
        <v>6396</v>
      </c>
      <c r="F8910" s="261" t="s">
        <v>110</v>
      </c>
      <c r="G8910" s="261" t="s">
        <v>124</v>
      </c>
      <c r="H8910" s="261" t="s">
        <v>6399</v>
      </c>
    </row>
    <row r="8911" spans="1:8" x14ac:dyDescent="0.2">
      <c r="A8911" t="s">
        <v>29</v>
      </c>
      <c r="B8911" s="261" t="s">
        <v>151</v>
      </c>
      <c r="C8911">
        <f>_xlfn.XLOOKUP(B8911,'2.1.trackMPD'!$R$7:$R$29,'2.1.trackMPD'!$T$7:$T$29)</f>
        <v>6</v>
      </c>
      <c r="D8911" s="261">
        <v>100</v>
      </c>
      <c r="E8911" s="261" t="s">
        <v>6396</v>
      </c>
      <c r="F8911" s="261" t="s">
        <v>110</v>
      </c>
      <c r="G8911" s="261" t="s">
        <v>140</v>
      </c>
      <c r="H8911" s="261" t="s">
        <v>6399</v>
      </c>
    </row>
    <row r="8912" spans="1:8" x14ac:dyDescent="0.2">
      <c r="A8912" t="s">
        <v>29</v>
      </c>
      <c r="B8912" s="261" t="s">
        <v>151</v>
      </c>
      <c r="C8912">
        <f>_xlfn.XLOOKUP(B8912,'2.1.trackMPD'!$R$7:$R$29,'2.1.trackMPD'!$T$7:$T$29)</f>
        <v>6</v>
      </c>
      <c r="D8912" s="261">
        <v>1000</v>
      </c>
      <c r="E8912" s="261" t="s">
        <v>6396</v>
      </c>
      <c r="F8912" s="261" t="s">
        <v>110</v>
      </c>
      <c r="G8912" s="261" t="s">
        <v>124</v>
      </c>
      <c r="H8912" s="261" t="s">
        <v>6398</v>
      </c>
    </row>
    <row r="8913" spans="1:8" x14ac:dyDescent="0.2">
      <c r="A8913" t="s">
        <v>29</v>
      </c>
      <c r="B8913" s="261" t="s">
        <v>151</v>
      </c>
      <c r="C8913">
        <f>_xlfn.XLOOKUP(B8913,'2.1.trackMPD'!$R$7:$R$29,'2.1.trackMPD'!$T$7:$T$29)</f>
        <v>6</v>
      </c>
      <c r="D8913" s="261">
        <v>1000</v>
      </c>
      <c r="E8913" s="261" t="s">
        <v>6396</v>
      </c>
      <c r="F8913" s="261" t="s">
        <v>110</v>
      </c>
      <c r="G8913" s="261" t="s">
        <v>140</v>
      </c>
      <c r="H8913" s="261" t="s">
        <v>6398</v>
      </c>
    </row>
    <row r="8914" spans="1:8" x14ac:dyDescent="0.2">
      <c r="A8914" t="s">
        <v>29</v>
      </c>
      <c r="B8914" s="261" t="s">
        <v>151</v>
      </c>
      <c r="C8914">
        <f>_xlfn.XLOOKUP(B8914,'2.1.trackMPD'!$R$7:$R$29,'2.1.trackMPD'!$T$7:$T$29)</f>
        <v>6</v>
      </c>
      <c r="D8914" s="261">
        <v>1000</v>
      </c>
      <c r="E8914" s="261" t="s">
        <v>6396</v>
      </c>
      <c r="F8914" s="261" t="s">
        <v>111</v>
      </c>
      <c r="G8914" s="261" t="s">
        <v>124</v>
      </c>
      <c r="H8914" s="261" t="s">
        <v>6398</v>
      </c>
    </row>
    <row r="8915" spans="1:8" x14ac:dyDescent="0.2">
      <c r="A8915" t="s">
        <v>29</v>
      </c>
      <c r="B8915" s="261" t="s">
        <v>151</v>
      </c>
      <c r="C8915">
        <f>_xlfn.XLOOKUP(B8915,'2.1.trackMPD'!$R$7:$R$29,'2.1.trackMPD'!$T$7:$T$29)</f>
        <v>6</v>
      </c>
      <c r="D8915" s="261">
        <v>1000</v>
      </c>
      <c r="E8915" s="261" t="s">
        <v>6396</v>
      </c>
      <c r="F8915" s="261" t="s">
        <v>111</v>
      </c>
      <c r="G8915" s="261" t="s">
        <v>140</v>
      </c>
      <c r="H8915" s="261" t="s">
        <v>6398</v>
      </c>
    </row>
    <row r="8916" spans="1:8" x14ac:dyDescent="0.2">
      <c r="A8916" t="s">
        <v>29</v>
      </c>
      <c r="B8916" s="261" t="s">
        <v>151</v>
      </c>
      <c r="C8916">
        <f>_xlfn.XLOOKUP(B8916,'2.1.trackMPD'!$R$7:$R$29,'2.1.trackMPD'!$T$7:$T$29)</f>
        <v>6</v>
      </c>
      <c r="D8916" s="261">
        <v>1000</v>
      </c>
      <c r="E8916" s="261" t="s">
        <v>6396</v>
      </c>
      <c r="F8916" s="261" t="s">
        <v>110</v>
      </c>
      <c r="G8916" s="261" t="s">
        <v>124</v>
      </c>
      <c r="H8916" s="261" t="s">
        <v>6399</v>
      </c>
    </row>
    <row r="8917" spans="1:8" x14ac:dyDescent="0.2">
      <c r="A8917" t="s">
        <v>29</v>
      </c>
      <c r="B8917" s="261" t="s">
        <v>151</v>
      </c>
      <c r="C8917">
        <f>_xlfn.XLOOKUP(B8917,'2.1.trackMPD'!$R$7:$R$29,'2.1.trackMPD'!$T$7:$T$29)</f>
        <v>6</v>
      </c>
      <c r="D8917" s="261">
        <v>1000</v>
      </c>
      <c r="E8917" s="261" t="s">
        <v>6396</v>
      </c>
      <c r="F8917" s="261" t="s">
        <v>110</v>
      </c>
      <c r="G8917" s="261" t="s">
        <v>140</v>
      </c>
      <c r="H8917" s="261" t="s">
        <v>6399</v>
      </c>
    </row>
    <row r="8918" spans="1:8" x14ac:dyDescent="0.2">
      <c r="A8918" t="s">
        <v>29</v>
      </c>
      <c r="B8918" s="261" t="s">
        <v>151</v>
      </c>
      <c r="C8918">
        <f>_xlfn.XLOOKUP(B8918,'2.1.trackMPD'!$R$7:$R$29,'2.1.trackMPD'!$T$7:$T$29)</f>
        <v>6</v>
      </c>
      <c r="D8918" s="261">
        <v>5000</v>
      </c>
      <c r="E8918" s="261" t="s">
        <v>6396</v>
      </c>
      <c r="F8918" s="261" t="s">
        <v>110</v>
      </c>
      <c r="G8918" s="261" t="s">
        <v>124</v>
      </c>
      <c r="H8918" s="261" t="s">
        <v>6398</v>
      </c>
    </row>
    <row r="8919" spans="1:8" x14ac:dyDescent="0.2">
      <c r="A8919" t="s">
        <v>29</v>
      </c>
      <c r="B8919" s="261" t="s">
        <v>151</v>
      </c>
      <c r="C8919">
        <f>_xlfn.XLOOKUP(B8919,'2.1.trackMPD'!$R$7:$R$29,'2.1.trackMPD'!$T$7:$T$29)</f>
        <v>6</v>
      </c>
      <c r="D8919" s="261">
        <v>5000</v>
      </c>
      <c r="E8919" s="261" t="s">
        <v>6396</v>
      </c>
      <c r="F8919" s="261" t="s">
        <v>110</v>
      </c>
      <c r="G8919" s="261" t="s">
        <v>140</v>
      </c>
      <c r="H8919" s="261" t="s">
        <v>6398</v>
      </c>
    </row>
    <row r="8920" spans="1:8" x14ac:dyDescent="0.2">
      <c r="A8920" t="s">
        <v>29</v>
      </c>
      <c r="B8920" s="261" t="s">
        <v>151</v>
      </c>
      <c r="C8920">
        <f>_xlfn.XLOOKUP(B8920,'2.1.trackMPD'!$R$7:$R$29,'2.1.trackMPD'!$T$7:$T$29)</f>
        <v>6</v>
      </c>
      <c r="D8920" s="261">
        <v>5000</v>
      </c>
      <c r="E8920" s="261" t="s">
        <v>6396</v>
      </c>
      <c r="F8920" s="261" t="s">
        <v>111</v>
      </c>
      <c r="G8920" s="261" t="s">
        <v>124</v>
      </c>
      <c r="H8920" s="261" t="s">
        <v>6398</v>
      </c>
    </row>
    <row r="8921" spans="1:8" x14ac:dyDescent="0.2">
      <c r="A8921" t="s">
        <v>29</v>
      </c>
      <c r="B8921" s="261" t="s">
        <v>151</v>
      </c>
      <c r="C8921">
        <f>_xlfn.XLOOKUP(B8921,'2.1.trackMPD'!$R$7:$R$29,'2.1.trackMPD'!$T$7:$T$29)</f>
        <v>6</v>
      </c>
      <c r="D8921" s="261">
        <v>5000</v>
      </c>
      <c r="E8921" s="261" t="s">
        <v>6396</v>
      </c>
      <c r="F8921" s="261" t="s">
        <v>111</v>
      </c>
      <c r="G8921" s="261" t="s">
        <v>140</v>
      </c>
      <c r="H8921" s="261" t="s">
        <v>6398</v>
      </c>
    </row>
    <row r="8922" spans="1:8" x14ac:dyDescent="0.2">
      <c r="A8922" t="s">
        <v>29</v>
      </c>
      <c r="B8922" s="261" t="s">
        <v>151</v>
      </c>
      <c r="C8922">
        <f>_xlfn.XLOOKUP(B8922,'2.1.trackMPD'!$R$7:$R$29,'2.1.trackMPD'!$T$7:$T$29)</f>
        <v>6</v>
      </c>
      <c r="D8922" s="261">
        <v>5000</v>
      </c>
      <c r="E8922" s="261" t="s">
        <v>6396</v>
      </c>
      <c r="F8922" s="261" t="s">
        <v>110</v>
      </c>
      <c r="G8922" s="261" t="s">
        <v>124</v>
      </c>
      <c r="H8922" s="261" t="s">
        <v>6399</v>
      </c>
    </row>
    <row r="8923" spans="1:8" x14ac:dyDescent="0.2">
      <c r="A8923" t="s">
        <v>29</v>
      </c>
      <c r="B8923" s="261" t="s">
        <v>151</v>
      </c>
      <c r="C8923">
        <f>_xlfn.XLOOKUP(B8923,'2.1.trackMPD'!$R$7:$R$29,'2.1.trackMPD'!$T$7:$T$29)</f>
        <v>6</v>
      </c>
      <c r="D8923" s="261">
        <v>5000</v>
      </c>
      <c r="E8923" s="261" t="s">
        <v>6396</v>
      </c>
      <c r="F8923" s="261" t="s">
        <v>110</v>
      </c>
      <c r="G8923" s="261" t="s">
        <v>140</v>
      </c>
      <c r="H8923" s="261" t="s">
        <v>6399</v>
      </c>
    </row>
    <row r="8924" spans="1:8" x14ac:dyDescent="0.2">
      <c r="A8924" t="s">
        <v>29</v>
      </c>
      <c r="B8924" s="261" t="s">
        <v>151</v>
      </c>
      <c r="C8924">
        <f>_xlfn.XLOOKUP(B8924,'2.1.trackMPD'!$R$7:$R$29,'2.1.trackMPD'!$T$7:$T$29)</f>
        <v>6</v>
      </c>
      <c r="D8924" s="261">
        <v>1</v>
      </c>
      <c r="E8924" s="261" t="s">
        <v>6400</v>
      </c>
      <c r="F8924" s="261" t="s">
        <v>110</v>
      </c>
      <c r="G8924" s="261" t="s">
        <v>124</v>
      </c>
      <c r="H8924" s="261" t="s">
        <v>6398</v>
      </c>
    </row>
    <row r="8925" spans="1:8" x14ac:dyDescent="0.2">
      <c r="A8925" t="s">
        <v>29</v>
      </c>
      <c r="B8925" s="261" t="s">
        <v>151</v>
      </c>
      <c r="C8925">
        <f>_xlfn.XLOOKUP(B8925,'2.1.trackMPD'!$R$7:$R$29,'2.1.trackMPD'!$T$7:$T$29)</f>
        <v>6</v>
      </c>
      <c r="D8925" s="261">
        <v>1</v>
      </c>
      <c r="E8925" s="261" t="s">
        <v>6400</v>
      </c>
      <c r="F8925" s="261" t="s">
        <v>110</v>
      </c>
      <c r="G8925" s="261" t="s">
        <v>140</v>
      </c>
      <c r="H8925" s="261" t="s">
        <v>6398</v>
      </c>
    </row>
    <row r="8926" spans="1:8" x14ac:dyDescent="0.2">
      <c r="A8926" t="s">
        <v>29</v>
      </c>
      <c r="B8926" s="261" t="s">
        <v>151</v>
      </c>
      <c r="C8926">
        <f>_xlfn.XLOOKUP(B8926,'2.1.trackMPD'!$R$7:$R$29,'2.1.trackMPD'!$T$7:$T$29)</f>
        <v>6</v>
      </c>
      <c r="D8926" s="261">
        <v>1</v>
      </c>
      <c r="E8926" s="261" t="s">
        <v>6400</v>
      </c>
      <c r="F8926" s="261" t="s">
        <v>111</v>
      </c>
      <c r="G8926" s="261" t="s">
        <v>124</v>
      </c>
      <c r="H8926" s="261" t="s">
        <v>6398</v>
      </c>
    </row>
    <row r="8927" spans="1:8" x14ac:dyDescent="0.2">
      <c r="A8927" t="s">
        <v>29</v>
      </c>
      <c r="B8927" s="261" t="s">
        <v>151</v>
      </c>
      <c r="C8927">
        <f>_xlfn.XLOOKUP(B8927,'2.1.trackMPD'!$R$7:$R$29,'2.1.trackMPD'!$T$7:$T$29)</f>
        <v>6</v>
      </c>
      <c r="D8927" s="261">
        <v>1</v>
      </c>
      <c r="E8927" s="261" t="s">
        <v>6400</v>
      </c>
      <c r="F8927" s="261" t="s">
        <v>111</v>
      </c>
      <c r="G8927" s="261" t="s">
        <v>140</v>
      </c>
      <c r="H8927" s="261" t="s">
        <v>6398</v>
      </c>
    </row>
    <row r="8928" spans="1:8" x14ac:dyDescent="0.2">
      <c r="A8928" t="s">
        <v>29</v>
      </c>
      <c r="B8928" s="261" t="s">
        <v>151</v>
      </c>
      <c r="C8928">
        <f>_xlfn.XLOOKUP(B8928,'2.1.trackMPD'!$R$7:$R$29,'2.1.trackMPD'!$T$7:$T$29)</f>
        <v>6</v>
      </c>
      <c r="D8928" s="261">
        <v>1</v>
      </c>
      <c r="E8928" s="261" t="s">
        <v>6400</v>
      </c>
      <c r="F8928" s="261" t="s">
        <v>110</v>
      </c>
      <c r="G8928" s="261" t="s">
        <v>124</v>
      </c>
      <c r="H8928" s="261" t="s">
        <v>6399</v>
      </c>
    </row>
    <row r="8929" spans="1:8" x14ac:dyDescent="0.2">
      <c r="A8929" t="s">
        <v>29</v>
      </c>
      <c r="B8929" s="261" t="s">
        <v>151</v>
      </c>
      <c r="C8929">
        <f>_xlfn.XLOOKUP(B8929,'2.1.trackMPD'!$R$7:$R$29,'2.1.trackMPD'!$T$7:$T$29)</f>
        <v>6</v>
      </c>
      <c r="D8929" s="261">
        <v>1</v>
      </c>
      <c r="E8929" s="261" t="s">
        <v>6400</v>
      </c>
      <c r="F8929" s="261" t="s">
        <v>110</v>
      </c>
      <c r="G8929" s="261" t="s">
        <v>140</v>
      </c>
      <c r="H8929" s="261" t="s">
        <v>6399</v>
      </c>
    </row>
    <row r="8930" spans="1:8" x14ac:dyDescent="0.2">
      <c r="A8930" t="s">
        <v>29</v>
      </c>
      <c r="B8930" s="261" t="s">
        <v>151</v>
      </c>
      <c r="C8930">
        <f>_xlfn.XLOOKUP(B8930,'2.1.trackMPD'!$R$7:$R$29,'2.1.trackMPD'!$T$7:$T$29)</f>
        <v>6</v>
      </c>
      <c r="D8930" s="261">
        <v>10</v>
      </c>
      <c r="E8930" s="261" t="s">
        <v>6400</v>
      </c>
      <c r="F8930" s="261" t="s">
        <v>110</v>
      </c>
      <c r="G8930" s="261" t="s">
        <v>124</v>
      </c>
      <c r="H8930" s="261" t="s">
        <v>6398</v>
      </c>
    </row>
    <row r="8931" spans="1:8" x14ac:dyDescent="0.2">
      <c r="A8931" t="s">
        <v>29</v>
      </c>
      <c r="B8931" s="261" t="s">
        <v>151</v>
      </c>
      <c r="C8931">
        <f>_xlfn.XLOOKUP(B8931,'2.1.trackMPD'!$R$7:$R$29,'2.1.trackMPD'!$T$7:$T$29)</f>
        <v>6</v>
      </c>
      <c r="D8931" s="261">
        <v>10</v>
      </c>
      <c r="E8931" s="261" t="s">
        <v>6400</v>
      </c>
      <c r="F8931" s="261" t="s">
        <v>110</v>
      </c>
      <c r="G8931" s="261" t="s">
        <v>140</v>
      </c>
      <c r="H8931" s="261" t="s">
        <v>6398</v>
      </c>
    </row>
    <row r="8932" spans="1:8" x14ac:dyDescent="0.2">
      <c r="A8932" t="s">
        <v>29</v>
      </c>
      <c r="B8932" s="261" t="s">
        <v>151</v>
      </c>
      <c r="C8932">
        <f>_xlfn.XLOOKUP(B8932,'2.1.trackMPD'!$R$7:$R$29,'2.1.trackMPD'!$T$7:$T$29)</f>
        <v>6</v>
      </c>
      <c r="D8932" s="261">
        <v>10</v>
      </c>
      <c r="E8932" s="261" t="s">
        <v>6400</v>
      </c>
      <c r="F8932" s="261" t="s">
        <v>111</v>
      </c>
      <c r="G8932" s="261" t="s">
        <v>124</v>
      </c>
      <c r="H8932" s="261" t="s">
        <v>6398</v>
      </c>
    </row>
    <row r="8933" spans="1:8" x14ac:dyDescent="0.2">
      <c r="A8933" t="s">
        <v>29</v>
      </c>
      <c r="B8933" s="261" t="s">
        <v>151</v>
      </c>
      <c r="C8933">
        <f>_xlfn.XLOOKUP(B8933,'2.1.trackMPD'!$R$7:$R$29,'2.1.trackMPD'!$T$7:$T$29)</f>
        <v>6</v>
      </c>
      <c r="D8933" s="261">
        <v>10</v>
      </c>
      <c r="E8933" s="261" t="s">
        <v>6400</v>
      </c>
      <c r="F8933" s="261" t="s">
        <v>111</v>
      </c>
      <c r="G8933" s="261" t="s">
        <v>140</v>
      </c>
      <c r="H8933" s="261" t="s">
        <v>6398</v>
      </c>
    </row>
    <row r="8934" spans="1:8" x14ac:dyDescent="0.2">
      <c r="A8934" t="s">
        <v>29</v>
      </c>
      <c r="B8934" s="261" t="s">
        <v>151</v>
      </c>
      <c r="C8934">
        <f>_xlfn.XLOOKUP(B8934,'2.1.trackMPD'!$R$7:$R$29,'2.1.trackMPD'!$T$7:$T$29)</f>
        <v>6</v>
      </c>
      <c r="D8934" s="261">
        <v>10</v>
      </c>
      <c r="E8934" s="261" t="s">
        <v>6400</v>
      </c>
      <c r="F8934" s="261" t="s">
        <v>110</v>
      </c>
      <c r="G8934" s="261" t="s">
        <v>124</v>
      </c>
      <c r="H8934" s="261" t="s">
        <v>6399</v>
      </c>
    </row>
    <row r="8935" spans="1:8" x14ac:dyDescent="0.2">
      <c r="A8935" t="s">
        <v>29</v>
      </c>
      <c r="B8935" s="261" t="s">
        <v>151</v>
      </c>
      <c r="C8935">
        <f>_xlfn.XLOOKUP(B8935,'2.1.trackMPD'!$R$7:$R$29,'2.1.trackMPD'!$T$7:$T$29)</f>
        <v>6</v>
      </c>
      <c r="D8935" s="261">
        <v>10</v>
      </c>
      <c r="E8935" s="261" t="s">
        <v>6400</v>
      </c>
      <c r="F8935" s="261" t="s">
        <v>110</v>
      </c>
      <c r="G8935" s="261" t="s">
        <v>140</v>
      </c>
      <c r="H8935" s="261" t="s">
        <v>6399</v>
      </c>
    </row>
    <row r="8936" spans="1:8" x14ac:dyDescent="0.2">
      <c r="A8936" t="s">
        <v>29</v>
      </c>
      <c r="B8936" s="261" t="s">
        <v>151</v>
      </c>
      <c r="C8936">
        <f>_xlfn.XLOOKUP(B8936,'2.1.trackMPD'!$R$7:$R$29,'2.1.trackMPD'!$T$7:$T$29)</f>
        <v>6</v>
      </c>
      <c r="D8936" s="261">
        <v>100</v>
      </c>
      <c r="E8936" s="261" t="s">
        <v>6400</v>
      </c>
      <c r="F8936" s="261" t="s">
        <v>110</v>
      </c>
      <c r="G8936" s="261" t="s">
        <v>124</v>
      </c>
      <c r="H8936" s="261" t="s">
        <v>6398</v>
      </c>
    </row>
    <row r="8937" spans="1:8" x14ac:dyDescent="0.2">
      <c r="A8937" t="s">
        <v>29</v>
      </c>
      <c r="B8937" s="261" t="s">
        <v>151</v>
      </c>
      <c r="C8937">
        <f>_xlfn.XLOOKUP(B8937,'2.1.trackMPD'!$R$7:$R$29,'2.1.trackMPD'!$T$7:$T$29)</f>
        <v>6</v>
      </c>
      <c r="D8937" s="261">
        <v>100</v>
      </c>
      <c r="E8937" s="261" t="s">
        <v>6400</v>
      </c>
      <c r="F8937" s="261" t="s">
        <v>110</v>
      </c>
      <c r="G8937" s="261" t="s">
        <v>140</v>
      </c>
      <c r="H8937" s="261" t="s">
        <v>6398</v>
      </c>
    </row>
    <row r="8938" spans="1:8" x14ac:dyDescent="0.2">
      <c r="A8938" t="s">
        <v>29</v>
      </c>
      <c r="B8938" s="261" t="s">
        <v>151</v>
      </c>
      <c r="C8938">
        <f>_xlfn.XLOOKUP(B8938,'2.1.trackMPD'!$R$7:$R$29,'2.1.trackMPD'!$T$7:$T$29)</f>
        <v>6</v>
      </c>
      <c r="D8938" s="261">
        <v>100</v>
      </c>
      <c r="E8938" s="261" t="s">
        <v>6400</v>
      </c>
      <c r="F8938" s="261" t="s">
        <v>111</v>
      </c>
      <c r="G8938" s="261" t="s">
        <v>124</v>
      </c>
      <c r="H8938" s="261" t="s">
        <v>6398</v>
      </c>
    </row>
    <row r="8939" spans="1:8" x14ac:dyDescent="0.2">
      <c r="A8939" t="s">
        <v>29</v>
      </c>
      <c r="B8939" s="261" t="s">
        <v>151</v>
      </c>
      <c r="C8939">
        <f>_xlfn.XLOOKUP(B8939,'2.1.trackMPD'!$R$7:$R$29,'2.1.trackMPD'!$T$7:$T$29)</f>
        <v>6</v>
      </c>
      <c r="D8939" s="261">
        <v>100</v>
      </c>
      <c r="E8939" s="261" t="s">
        <v>6400</v>
      </c>
      <c r="F8939" s="261" t="s">
        <v>111</v>
      </c>
      <c r="G8939" s="261" t="s">
        <v>140</v>
      </c>
      <c r="H8939" s="261" t="s">
        <v>6398</v>
      </c>
    </row>
    <row r="8940" spans="1:8" x14ac:dyDescent="0.2">
      <c r="A8940" t="s">
        <v>29</v>
      </c>
      <c r="B8940" s="261" t="s">
        <v>151</v>
      </c>
      <c r="C8940">
        <f>_xlfn.XLOOKUP(B8940,'2.1.trackMPD'!$R$7:$R$29,'2.1.trackMPD'!$T$7:$T$29)</f>
        <v>6</v>
      </c>
      <c r="D8940" s="261">
        <v>100</v>
      </c>
      <c r="E8940" s="261" t="s">
        <v>6400</v>
      </c>
      <c r="F8940" s="261" t="s">
        <v>110</v>
      </c>
      <c r="G8940" s="261" t="s">
        <v>124</v>
      </c>
      <c r="H8940" s="261" t="s">
        <v>6399</v>
      </c>
    </row>
    <row r="8941" spans="1:8" x14ac:dyDescent="0.2">
      <c r="A8941" t="s">
        <v>29</v>
      </c>
      <c r="B8941" s="261" t="s">
        <v>151</v>
      </c>
      <c r="C8941">
        <f>_xlfn.XLOOKUP(B8941,'2.1.trackMPD'!$R$7:$R$29,'2.1.trackMPD'!$T$7:$T$29)</f>
        <v>6</v>
      </c>
      <c r="D8941" s="261">
        <v>100</v>
      </c>
      <c r="E8941" s="261" t="s">
        <v>6400</v>
      </c>
      <c r="F8941" s="261" t="s">
        <v>110</v>
      </c>
      <c r="G8941" s="261" t="s">
        <v>140</v>
      </c>
      <c r="H8941" s="261" t="s">
        <v>6399</v>
      </c>
    </row>
    <row r="8942" spans="1:8" x14ac:dyDescent="0.2">
      <c r="A8942" t="s">
        <v>29</v>
      </c>
      <c r="B8942" s="261" t="s">
        <v>151</v>
      </c>
      <c r="C8942">
        <f>_xlfn.XLOOKUP(B8942,'2.1.trackMPD'!$R$7:$R$29,'2.1.trackMPD'!$T$7:$T$29)</f>
        <v>6</v>
      </c>
      <c r="D8942" s="261">
        <v>1000</v>
      </c>
      <c r="E8942" s="261" t="s">
        <v>6400</v>
      </c>
      <c r="F8942" s="261" t="s">
        <v>110</v>
      </c>
      <c r="G8942" s="261" t="s">
        <v>124</v>
      </c>
      <c r="H8942" s="261" t="s">
        <v>6398</v>
      </c>
    </row>
    <row r="8943" spans="1:8" x14ac:dyDescent="0.2">
      <c r="A8943" t="s">
        <v>29</v>
      </c>
      <c r="B8943" s="261" t="s">
        <v>151</v>
      </c>
      <c r="C8943">
        <f>_xlfn.XLOOKUP(B8943,'2.1.trackMPD'!$R$7:$R$29,'2.1.trackMPD'!$T$7:$T$29)</f>
        <v>6</v>
      </c>
      <c r="D8943" s="261">
        <v>1000</v>
      </c>
      <c r="E8943" s="261" t="s">
        <v>6400</v>
      </c>
      <c r="F8943" s="261" t="s">
        <v>110</v>
      </c>
      <c r="G8943" s="261" t="s">
        <v>140</v>
      </c>
      <c r="H8943" s="261" t="s">
        <v>6398</v>
      </c>
    </row>
    <row r="8944" spans="1:8" x14ac:dyDescent="0.2">
      <c r="A8944" t="s">
        <v>29</v>
      </c>
      <c r="B8944" s="261" t="s">
        <v>151</v>
      </c>
      <c r="C8944">
        <f>_xlfn.XLOOKUP(B8944,'2.1.trackMPD'!$R$7:$R$29,'2.1.trackMPD'!$T$7:$T$29)</f>
        <v>6</v>
      </c>
      <c r="D8944" s="261">
        <v>1000</v>
      </c>
      <c r="E8944" s="261" t="s">
        <v>6400</v>
      </c>
      <c r="F8944" s="261" t="s">
        <v>111</v>
      </c>
      <c r="G8944" s="261" t="s">
        <v>124</v>
      </c>
      <c r="H8944" s="261" t="s">
        <v>6398</v>
      </c>
    </row>
    <row r="8945" spans="1:8" x14ac:dyDescent="0.2">
      <c r="A8945" t="s">
        <v>29</v>
      </c>
      <c r="B8945" s="261" t="s">
        <v>151</v>
      </c>
      <c r="C8945">
        <f>_xlfn.XLOOKUP(B8945,'2.1.trackMPD'!$R$7:$R$29,'2.1.trackMPD'!$T$7:$T$29)</f>
        <v>6</v>
      </c>
      <c r="D8945" s="261">
        <v>1000</v>
      </c>
      <c r="E8945" s="261" t="s">
        <v>6400</v>
      </c>
      <c r="F8945" s="261" t="s">
        <v>111</v>
      </c>
      <c r="G8945" s="261" t="s">
        <v>140</v>
      </c>
      <c r="H8945" s="261" t="s">
        <v>6398</v>
      </c>
    </row>
    <row r="8946" spans="1:8" x14ac:dyDescent="0.2">
      <c r="A8946" t="s">
        <v>29</v>
      </c>
      <c r="B8946" s="261" t="s">
        <v>151</v>
      </c>
      <c r="C8946">
        <f>_xlfn.XLOOKUP(B8946,'2.1.trackMPD'!$R$7:$R$29,'2.1.trackMPD'!$T$7:$T$29)</f>
        <v>6</v>
      </c>
      <c r="D8946" s="261">
        <v>1000</v>
      </c>
      <c r="E8946" s="261" t="s">
        <v>6400</v>
      </c>
      <c r="F8946" s="261" t="s">
        <v>110</v>
      </c>
      <c r="G8946" s="261" t="s">
        <v>124</v>
      </c>
      <c r="H8946" s="261" t="s">
        <v>6399</v>
      </c>
    </row>
    <row r="8947" spans="1:8" x14ac:dyDescent="0.2">
      <c r="A8947" t="s">
        <v>29</v>
      </c>
      <c r="B8947" s="261" t="s">
        <v>151</v>
      </c>
      <c r="C8947">
        <f>_xlfn.XLOOKUP(B8947,'2.1.trackMPD'!$R$7:$R$29,'2.1.trackMPD'!$T$7:$T$29)</f>
        <v>6</v>
      </c>
      <c r="D8947" s="261">
        <v>1000</v>
      </c>
      <c r="E8947" s="261" t="s">
        <v>6400</v>
      </c>
      <c r="F8947" s="261" t="s">
        <v>110</v>
      </c>
      <c r="G8947" s="261" t="s">
        <v>140</v>
      </c>
      <c r="H8947" s="261" t="s">
        <v>6399</v>
      </c>
    </row>
    <row r="8948" spans="1:8" x14ac:dyDescent="0.2">
      <c r="A8948" t="s">
        <v>29</v>
      </c>
      <c r="B8948" s="261" t="s">
        <v>151</v>
      </c>
      <c r="C8948">
        <f>_xlfn.XLOOKUP(B8948,'2.1.trackMPD'!$R$7:$R$29,'2.1.trackMPD'!$T$7:$T$29)</f>
        <v>6</v>
      </c>
      <c r="D8948" s="261">
        <v>5000</v>
      </c>
      <c r="E8948" s="261" t="s">
        <v>6400</v>
      </c>
      <c r="F8948" s="261" t="s">
        <v>110</v>
      </c>
      <c r="G8948" s="261" t="s">
        <v>124</v>
      </c>
      <c r="H8948" s="261" t="s">
        <v>6398</v>
      </c>
    </row>
    <row r="8949" spans="1:8" x14ac:dyDescent="0.2">
      <c r="A8949" t="s">
        <v>29</v>
      </c>
      <c r="B8949" s="261" t="s">
        <v>151</v>
      </c>
      <c r="C8949">
        <f>_xlfn.XLOOKUP(B8949,'2.1.trackMPD'!$R$7:$R$29,'2.1.trackMPD'!$T$7:$T$29)</f>
        <v>6</v>
      </c>
      <c r="D8949" s="261">
        <v>5000</v>
      </c>
      <c r="E8949" s="261" t="s">
        <v>6400</v>
      </c>
      <c r="F8949" s="261" t="s">
        <v>110</v>
      </c>
      <c r="G8949" s="261" t="s">
        <v>140</v>
      </c>
      <c r="H8949" s="261" t="s">
        <v>6398</v>
      </c>
    </row>
    <row r="8950" spans="1:8" x14ac:dyDescent="0.2">
      <c r="A8950" t="s">
        <v>29</v>
      </c>
      <c r="B8950" s="261" t="s">
        <v>151</v>
      </c>
      <c r="C8950">
        <f>_xlfn.XLOOKUP(B8950,'2.1.trackMPD'!$R$7:$R$29,'2.1.trackMPD'!$T$7:$T$29)</f>
        <v>6</v>
      </c>
      <c r="D8950" s="261">
        <v>5000</v>
      </c>
      <c r="E8950" s="261" t="s">
        <v>6400</v>
      </c>
      <c r="F8950" s="261" t="s">
        <v>111</v>
      </c>
      <c r="G8950" s="261" t="s">
        <v>124</v>
      </c>
      <c r="H8950" s="261" t="s">
        <v>6398</v>
      </c>
    </row>
    <row r="8951" spans="1:8" x14ac:dyDescent="0.2">
      <c r="A8951" t="s">
        <v>29</v>
      </c>
      <c r="B8951" s="261" t="s">
        <v>151</v>
      </c>
      <c r="C8951">
        <f>_xlfn.XLOOKUP(B8951,'2.1.trackMPD'!$R$7:$R$29,'2.1.trackMPD'!$T$7:$T$29)</f>
        <v>6</v>
      </c>
      <c r="D8951" s="261">
        <v>5000</v>
      </c>
      <c r="E8951" s="261" t="s">
        <v>6400</v>
      </c>
      <c r="F8951" s="261" t="s">
        <v>111</v>
      </c>
      <c r="G8951" s="261" t="s">
        <v>140</v>
      </c>
      <c r="H8951" s="261" t="s">
        <v>6398</v>
      </c>
    </row>
    <row r="8952" spans="1:8" x14ac:dyDescent="0.2">
      <c r="A8952" t="s">
        <v>29</v>
      </c>
      <c r="B8952" s="261" t="s">
        <v>151</v>
      </c>
      <c r="C8952">
        <f>_xlfn.XLOOKUP(B8952,'2.1.trackMPD'!$R$7:$R$29,'2.1.trackMPD'!$T$7:$T$29)</f>
        <v>6</v>
      </c>
      <c r="D8952" s="261">
        <v>5000</v>
      </c>
      <c r="E8952" s="261" t="s">
        <v>6400</v>
      </c>
      <c r="F8952" s="261" t="s">
        <v>110</v>
      </c>
      <c r="G8952" s="261" t="s">
        <v>124</v>
      </c>
      <c r="H8952" s="261" t="s">
        <v>6399</v>
      </c>
    </row>
    <row r="8953" spans="1:8" x14ac:dyDescent="0.2">
      <c r="A8953" t="s">
        <v>29</v>
      </c>
      <c r="B8953" s="261" t="s">
        <v>151</v>
      </c>
      <c r="C8953">
        <f>_xlfn.XLOOKUP(B8953,'2.1.trackMPD'!$R$7:$R$29,'2.1.trackMPD'!$T$7:$T$29)</f>
        <v>6</v>
      </c>
      <c r="D8953" s="261">
        <v>5000</v>
      </c>
      <c r="E8953" s="261" t="s">
        <v>6400</v>
      </c>
      <c r="F8953" s="261" t="s">
        <v>110</v>
      </c>
      <c r="G8953" s="261" t="s">
        <v>140</v>
      </c>
      <c r="H8953" s="261" t="s">
        <v>6399</v>
      </c>
    </row>
    <row r="8954" spans="1:8" x14ac:dyDescent="0.2">
      <c r="A8954" t="s">
        <v>29</v>
      </c>
      <c r="B8954" s="261" t="s">
        <v>151</v>
      </c>
      <c r="C8954">
        <f>_xlfn.XLOOKUP(B8954,'2.1.trackMPD'!$R$7:$R$29,'2.1.trackMPD'!$T$7:$T$29)</f>
        <v>6</v>
      </c>
      <c r="D8954" s="261">
        <v>1</v>
      </c>
      <c r="E8954" s="261" t="s">
        <v>6401</v>
      </c>
      <c r="F8954" s="261" t="s">
        <v>110</v>
      </c>
      <c r="G8954" s="261" t="s">
        <v>124</v>
      </c>
      <c r="H8954" s="261" t="s">
        <v>6398</v>
      </c>
    </row>
    <row r="8955" spans="1:8" x14ac:dyDescent="0.2">
      <c r="A8955" t="s">
        <v>29</v>
      </c>
      <c r="B8955" s="261" t="s">
        <v>151</v>
      </c>
      <c r="C8955">
        <f>_xlfn.XLOOKUP(B8955,'2.1.trackMPD'!$R$7:$R$29,'2.1.trackMPD'!$T$7:$T$29)</f>
        <v>6</v>
      </c>
      <c r="D8955" s="261">
        <v>1</v>
      </c>
      <c r="E8955" s="261" t="s">
        <v>6401</v>
      </c>
      <c r="F8955" s="261" t="s">
        <v>110</v>
      </c>
      <c r="G8955" s="261" t="s">
        <v>140</v>
      </c>
      <c r="H8955" s="261" t="s">
        <v>6398</v>
      </c>
    </row>
    <row r="8956" spans="1:8" x14ac:dyDescent="0.2">
      <c r="A8956" t="s">
        <v>29</v>
      </c>
      <c r="B8956" s="261" t="s">
        <v>151</v>
      </c>
      <c r="C8956">
        <f>_xlfn.XLOOKUP(B8956,'2.1.trackMPD'!$R$7:$R$29,'2.1.trackMPD'!$T$7:$T$29)</f>
        <v>6</v>
      </c>
      <c r="D8956" s="261">
        <v>1</v>
      </c>
      <c r="E8956" s="261" t="s">
        <v>6401</v>
      </c>
      <c r="F8956" s="261" t="s">
        <v>111</v>
      </c>
      <c r="G8956" s="261" t="s">
        <v>124</v>
      </c>
      <c r="H8956" s="261" t="s">
        <v>6398</v>
      </c>
    </row>
    <row r="8957" spans="1:8" x14ac:dyDescent="0.2">
      <c r="A8957" t="s">
        <v>29</v>
      </c>
      <c r="B8957" s="261" t="s">
        <v>151</v>
      </c>
      <c r="C8957">
        <f>_xlfn.XLOOKUP(B8957,'2.1.trackMPD'!$R$7:$R$29,'2.1.trackMPD'!$T$7:$T$29)</f>
        <v>6</v>
      </c>
      <c r="D8957" s="261">
        <v>1</v>
      </c>
      <c r="E8957" s="261" t="s">
        <v>6401</v>
      </c>
      <c r="F8957" s="261" t="s">
        <v>111</v>
      </c>
      <c r="G8957" s="261" t="s">
        <v>140</v>
      </c>
      <c r="H8957" s="261" t="s">
        <v>6398</v>
      </c>
    </row>
    <row r="8958" spans="1:8" x14ac:dyDescent="0.2">
      <c r="A8958" t="s">
        <v>29</v>
      </c>
      <c r="B8958" s="261" t="s">
        <v>151</v>
      </c>
      <c r="C8958">
        <f>_xlfn.XLOOKUP(B8958,'2.1.trackMPD'!$R$7:$R$29,'2.1.trackMPD'!$T$7:$T$29)</f>
        <v>6</v>
      </c>
      <c r="D8958" s="261">
        <v>1</v>
      </c>
      <c r="E8958" s="261" t="s">
        <v>6401</v>
      </c>
      <c r="F8958" s="261" t="s">
        <v>110</v>
      </c>
      <c r="G8958" s="261" t="s">
        <v>124</v>
      </c>
      <c r="H8958" s="261" t="s">
        <v>6399</v>
      </c>
    </row>
    <row r="8959" spans="1:8" x14ac:dyDescent="0.2">
      <c r="A8959" t="s">
        <v>29</v>
      </c>
      <c r="B8959" s="261" t="s">
        <v>151</v>
      </c>
      <c r="C8959">
        <f>_xlfn.XLOOKUP(B8959,'2.1.trackMPD'!$R$7:$R$29,'2.1.trackMPD'!$T$7:$T$29)</f>
        <v>6</v>
      </c>
      <c r="D8959" s="261">
        <v>1</v>
      </c>
      <c r="E8959" s="261" t="s">
        <v>6401</v>
      </c>
      <c r="F8959" s="261" t="s">
        <v>110</v>
      </c>
      <c r="G8959" s="261" t="s">
        <v>140</v>
      </c>
      <c r="H8959" s="261" t="s">
        <v>6399</v>
      </c>
    </row>
    <row r="8960" spans="1:8" x14ac:dyDescent="0.2">
      <c r="A8960" t="s">
        <v>29</v>
      </c>
      <c r="B8960" s="261" t="s">
        <v>151</v>
      </c>
      <c r="C8960">
        <f>_xlfn.XLOOKUP(B8960,'2.1.trackMPD'!$R$7:$R$29,'2.1.trackMPD'!$T$7:$T$29)</f>
        <v>6</v>
      </c>
      <c r="D8960" s="261">
        <v>10</v>
      </c>
      <c r="E8960" s="261" t="s">
        <v>6401</v>
      </c>
      <c r="F8960" s="261" t="s">
        <v>110</v>
      </c>
      <c r="G8960" s="261" t="s">
        <v>124</v>
      </c>
      <c r="H8960" s="261" t="s">
        <v>6398</v>
      </c>
    </row>
    <row r="8961" spans="1:9" x14ac:dyDescent="0.2">
      <c r="A8961" t="s">
        <v>29</v>
      </c>
      <c r="B8961" s="261" t="s">
        <v>151</v>
      </c>
      <c r="C8961">
        <f>_xlfn.XLOOKUP(B8961,'2.1.trackMPD'!$R$7:$R$29,'2.1.trackMPD'!$T$7:$T$29)</f>
        <v>6</v>
      </c>
      <c r="D8961" s="261">
        <v>10</v>
      </c>
      <c r="E8961" s="261" t="s">
        <v>6401</v>
      </c>
      <c r="F8961" s="261" t="s">
        <v>110</v>
      </c>
      <c r="G8961" s="261" t="s">
        <v>140</v>
      </c>
      <c r="H8961" s="261" t="s">
        <v>6398</v>
      </c>
    </row>
    <row r="8962" spans="1:9" x14ac:dyDescent="0.2">
      <c r="A8962" t="s">
        <v>29</v>
      </c>
      <c r="B8962" s="261" t="s">
        <v>151</v>
      </c>
      <c r="C8962">
        <f>_xlfn.XLOOKUP(B8962,'2.1.trackMPD'!$R$7:$R$29,'2.1.trackMPD'!$T$7:$T$29)</f>
        <v>6</v>
      </c>
      <c r="D8962" s="261">
        <v>10</v>
      </c>
      <c r="E8962" s="261" t="s">
        <v>6401</v>
      </c>
      <c r="F8962" s="261" t="s">
        <v>111</v>
      </c>
      <c r="G8962" s="261" t="s">
        <v>124</v>
      </c>
      <c r="H8962" s="261" t="s">
        <v>6398</v>
      </c>
    </row>
    <row r="8963" spans="1:9" x14ac:dyDescent="0.2">
      <c r="A8963" t="s">
        <v>29</v>
      </c>
      <c r="B8963" s="261" t="s">
        <v>151</v>
      </c>
      <c r="C8963">
        <f>_xlfn.XLOOKUP(B8963,'2.1.trackMPD'!$R$7:$R$29,'2.1.trackMPD'!$T$7:$T$29)</f>
        <v>6</v>
      </c>
      <c r="D8963" s="261">
        <v>10</v>
      </c>
      <c r="E8963" s="261" t="s">
        <v>6401</v>
      </c>
      <c r="F8963" s="261" t="s">
        <v>111</v>
      </c>
      <c r="G8963" s="261" t="s">
        <v>140</v>
      </c>
      <c r="H8963" s="261" t="s">
        <v>6398</v>
      </c>
    </row>
    <row r="8964" spans="1:9" x14ac:dyDescent="0.2">
      <c r="A8964" t="s">
        <v>29</v>
      </c>
      <c r="B8964" s="261" t="s">
        <v>151</v>
      </c>
      <c r="C8964">
        <f>_xlfn.XLOOKUP(B8964,'2.1.trackMPD'!$R$7:$R$29,'2.1.trackMPD'!$T$7:$T$29)</f>
        <v>6</v>
      </c>
      <c r="D8964" s="261">
        <v>10</v>
      </c>
      <c r="E8964" s="261" t="s">
        <v>6401</v>
      </c>
      <c r="F8964" s="261" t="s">
        <v>110</v>
      </c>
      <c r="G8964" s="261" t="s">
        <v>124</v>
      </c>
      <c r="H8964" s="261" t="s">
        <v>6399</v>
      </c>
    </row>
    <row r="8965" spans="1:9" x14ac:dyDescent="0.2">
      <c r="A8965" t="s">
        <v>29</v>
      </c>
      <c r="B8965" s="261" t="s">
        <v>151</v>
      </c>
      <c r="C8965">
        <f>_xlfn.XLOOKUP(B8965,'2.1.trackMPD'!$R$7:$R$29,'2.1.trackMPD'!$T$7:$T$29)</f>
        <v>6</v>
      </c>
      <c r="D8965" s="261">
        <v>10</v>
      </c>
      <c r="E8965" s="261" t="s">
        <v>6401</v>
      </c>
      <c r="F8965" s="261" t="s">
        <v>110</v>
      </c>
      <c r="G8965" s="261" t="s">
        <v>140</v>
      </c>
      <c r="H8965" s="261" t="s">
        <v>6399</v>
      </c>
    </row>
    <row r="8966" spans="1:9" x14ac:dyDescent="0.2">
      <c r="A8966" t="s">
        <v>29</v>
      </c>
      <c r="B8966" s="261" t="s">
        <v>151</v>
      </c>
      <c r="C8966">
        <f>_xlfn.XLOOKUP(B8966,'2.1.trackMPD'!$R$7:$R$29,'2.1.trackMPD'!$T$7:$T$29)</f>
        <v>6</v>
      </c>
      <c r="D8966" s="261">
        <v>100</v>
      </c>
      <c r="E8966" s="261" t="s">
        <v>6401</v>
      </c>
      <c r="F8966" s="261" t="s">
        <v>110</v>
      </c>
      <c r="G8966" s="261" t="s">
        <v>124</v>
      </c>
      <c r="H8966" s="261" t="s">
        <v>6398</v>
      </c>
    </row>
    <row r="8967" spans="1:9" x14ac:dyDescent="0.2">
      <c r="A8967" t="s">
        <v>29</v>
      </c>
      <c r="B8967" s="261" t="s">
        <v>151</v>
      </c>
      <c r="C8967">
        <f>_xlfn.XLOOKUP(B8967,'2.1.trackMPD'!$R$7:$R$29,'2.1.trackMPD'!$T$7:$T$29)</f>
        <v>6</v>
      </c>
      <c r="D8967" s="261">
        <v>100</v>
      </c>
      <c r="E8967" s="261" t="s">
        <v>6401</v>
      </c>
      <c r="F8967" s="261" t="s">
        <v>110</v>
      </c>
      <c r="G8967" s="261" t="s">
        <v>140</v>
      </c>
      <c r="H8967" s="261" t="s">
        <v>6398</v>
      </c>
    </row>
    <row r="8968" spans="1:9" x14ac:dyDescent="0.2">
      <c r="A8968" t="s">
        <v>29</v>
      </c>
      <c r="B8968" s="261" t="s">
        <v>151</v>
      </c>
      <c r="C8968">
        <f>_xlfn.XLOOKUP(B8968,'2.1.trackMPD'!$R$7:$R$29,'2.1.trackMPD'!$T$7:$T$29)</f>
        <v>6</v>
      </c>
      <c r="D8968" s="261">
        <v>100</v>
      </c>
      <c r="E8968" s="261" t="s">
        <v>6401</v>
      </c>
      <c r="F8968" s="261" t="s">
        <v>111</v>
      </c>
      <c r="G8968" s="261" t="s">
        <v>124</v>
      </c>
      <c r="H8968" s="261" t="s">
        <v>6398</v>
      </c>
    </row>
    <row r="8969" spans="1:9" x14ac:dyDescent="0.2">
      <c r="A8969" t="s">
        <v>29</v>
      </c>
      <c r="B8969" s="261" t="s">
        <v>151</v>
      </c>
      <c r="C8969">
        <f>_xlfn.XLOOKUP(B8969,'2.1.trackMPD'!$R$7:$R$29,'2.1.trackMPD'!$T$7:$T$29)</f>
        <v>6</v>
      </c>
      <c r="D8969" s="261">
        <v>100</v>
      </c>
      <c r="E8969" s="261" t="s">
        <v>6401</v>
      </c>
      <c r="F8969" s="261" t="s">
        <v>111</v>
      </c>
      <c r="G8969" s="261" t="s">
        <v>140</v>
      </c>
      <c r="H8969" s="261" t="s">
        <v>6398</v>
      </c>
    </row>
    <row r="8970" spans="1:9" x14ac:dyDescent="0.2">
      <c r="A8970" t="s">
        <v>29</v>
      </c>
      <c r="B8970" s="261" t="s">
        <v>151</v>
      </c>
      <c r="C8970">
        <f>_xlfn.XLOOKUP(B8970,'2.1.trackMPD'!$R$7:$R$29,'2.1.trackMPD'!$T$7:$T$29)</f>
        <v>6</v>
      </c>
      <c r="D8970" s="261">
        <v>100</v>
      </c>
      <c r="E8970" s="261" t="s">
        <v>6401</v>
      </c>
      <c r="F8970" s="261" t="s">
        <v>110</v>
      </c>
      <c r="G8970" s="261" t="s">
        <v>124</v>
      </c>
      <c r="H8970" s="261" t="s">
        <v>6399</v>
      </c>
    </row>
    <row r="8971" spans="1:9" x14ac:dyDescent="0.2">
      <c r="A8971" t="s">
        <v>29</v>
      </c>
      <c r="B8971" s="261" t="s">
        <v>151</v>
      </c>
      <c r="C8971">
        <f>_xlfn.XLOOKUP(B8971,'2.1.trackMPD'!$R$7:$R$29,'2.1.trackMPD'!$T$7:$T$29)</f>
        <v>6</v>
      </c>
      <c r="D8971" s="261">
        <v>100</v>
      </c>
      <c r="E8971" s="261" t="s">
        <v>6401</v>
      </c>
      <c r="F8971" s="261" t="s">
        <v>110</v>
      </c>
      <c r="G8971" s="261" t="s">
        <v>140</v>
      </c>
      <c r="H8971" s="261" t="s">
        <v>6399</v>
      </c>
    </row>
    <row r="8972" spans="1:9" x14ac:dyDescent="0.2">
      <c r="A8972" t="s">
        <v>30</v>
      </c>
      <c r="B8972" t="s">
        <v>5</v>
      </c>
      <c r="C8972">
        <f>_xlfn.XLOOKUP(B8972,'2.1.trackMPD'!$R$7:$R$29,'2.1.trackMPD'!$T$7:$T$29)</f>
        <v>1</v>
      </c>
      <c r="D8972">
        <v>1</v>
      </c>
      <c r="E8972" t="s">
        <v>6396</v>
      </c>
      <c r="F8972" t="s">
        <v>110</v>
      </c>
      <c r="G8972" t="s">
        <v>124</v>
      </c>
      <c r="H8972" t="s">
        <v>6398</v>
      </c>
      <c r="I8972">
        <v>8.3499999999999996E-11</v>
      </c>
    </row>
    <row r="8973" spans="1:9" x14ac:dyDescent="0.2">
      <c r="A8973" t="s">
        <v>30</v>
      </c>
      <c r="B8973" t="s">
        <v>5</v>
      </c>
      <c r="C8973">
        <f>_xlfn.XLOOKUP(B8973,'2.1.trackMPD'!$R$7:$R$29,'2.1.trackMPD'!$T$7:$T$29)</f>
        <v>1</v>
      </c>
      <c r="D8973">
        <v>1</v>
      </c>
      <c r="E8973" t="s">
        <v>6396</v>
      </c>
      <c r="F8973" t="s">
        <v>110</v>
      </c>
      <c r="G8973" t="s">
        <v>140</v>
      </c>
      <c r="H8973" t="s">
        <v>6398</v>
      </c>
      <c r="I8973">
        <v>8.3499999999999996E-11</v>
      </c>
    </row>
    <row r="8974" spans="1:9" x14ac:dyDescent="0.2">
      <c r="A8974" t="s">
        <v>30</v>
      </c>
      <c r="B8974" t="s">
        <v>5</v>
      </c>
      <c r="C8974">
        <f>_xlfn.XLOOKUP(B8974,'2.1.trackMPD'!$R$7:$R$29,'2.1.trackMPD'!$T$7:$T$29)</f>
        <v>1</v>
      </c>
      <c r="D8974">
        <v>1</v>
      </c>
      <c r="E8974" t="s">
        <v>6396</v>
      </c>
      <c r="F8974" t="s">
        <v>111</v>
      </c>
      <c r="G8974" t="s">
        <v>124</v>
      </c>
      <c r="H8974" t="s">
        <v>6398</v>
      </c>
      <c r="I8974">
        <v>8.3499999999999996E-11</v>
      </c>
    </row>
    <row r="8975" spans="1:9" x14ac:dyDescent="0.2">
      <c r="A8975" t="s">
        <v>30</v>
      </c>
      <c r="B8975" t="s">
        <v>5</v>
      </c>
      <c r="C8975">
        <f>_xlfn.XLOOKUP(B8975,'2.1.trackMPD'!$R$7:$R$29,'2.1.trackMPD'!$T$7:$T$29)</f>
        <v>1</v>
      </c>
      <c r="D8975">
        <v>1</v>
      </c>
      <c r="E8975" t="s">
        <v>6396</v>
      </c>
      <c r="F8975" t="s">
        <v>111</v>
      </c>
      <c r="G8975" t="s">
        <v>140</v>
      </c>
      <c r="H8975" t="s">
        <v>6398</v>
      </c>
      <c r="I8975">
        <v>8.3499999999999996E-11</v>
      </c>
    </row>
    <row r="8976" spans="1:9" x14ac:dyDescent="0.2">
      <c r="A8976" t="s">
        <v>30</v>
      </c>
      <c r="B8976" t="s">
        <v>5</v>
      </c>
      <c r="C8976">
        <f>_xlfn.XLOOKUP(B8976,'2.1.trackMPD'!$R$7:$R$29,'2.1.trackMPD'!$T$7:$T$29)</f>
        <v>1</v>
      </c>
      <c r="D8976">
        <v>1</v>
      </c>
      <c r="E8976" t="s">
        <v>6396</v>
      </c>
      <c r="F8976" t="s">
        <v>110</v>
      </c>
      <c r="G8976" t="s">
        <v>124</v>
      </c>
      <c r="H8976" t="s">
        <v>6399</v>
      </c>
    </row>
    <row r="8977" spans="1:9" x14ac:dyDescent="0.2">
      <c r="A8977" t="s">
        <v>30</v>
      </c>
      <c r="B8977" t="s">
        <v>5</v>
      </c>
      <c r="C8977">
        <f>_xlfn.XLOOKUP(B8977,'2.1.trackMPD'!$R$7:$R$29,'2.1.trackMPD'!$T$7:$T$29)</f>
        <v>1</v>
      </c>
      <c r="D8977">
        <v>1</v>
      </c>
      <c r="E8977" t="s">
        <v>6396</v>
      </c>
      <c r="F8977" t="s">
        <v>110</v>
      </c>
      <c r="G8977" t="s">
        <v>140</v>
      </c>
      <c r="H8977" t="s">
        <v>6399</v>
      </c>
    </row>
    <row r="8978" spans="1:9" x14ac:dyDescent="0.2">
      <c r="A8978" t="s">
        <v>30</v>
      </c>
      <c r="B8978" t="s">
        <v>5</v>
      </c>
      <c r="C8978">
        <f>_xlfn.XLOOKUP(B8978,'2.1.trackMPD'!$R$7:$R$29,'2.1.trackMPD'!$T$7:$T$29)</f>
        <v>1</v>
      </c>
      <c r="D8978">
        <v>10</v>
      </c>
      <c r="E8978" t="s">
        <v>6396</v>
      </c>
      <c r="F8978" t="s">
        <v>110</v>
      </c>
      <c r="G8978" t="s">
        <v>124</v>
      </c>
      <c r="H8978" t="s">
        <v>6398</v>
      </c>
      <c r="I8978">
        <v>8.3499999999999996E-11</v>
      </c>
    </row>
    <row r="8979" spans="1:9" x14ac:dyDescent="0.2">
      <c r="A8979" t="s">
        <v>30</v>
      </c>
      <c r="B8979" t="s">
        <v>5</v>
      </c>
      <c r="C8979">
        <f>_xlfn.XLOOKUP(B8979,'2.1.trackMPD'!$R$7:$R$29,'2.1.trackMPD'!$T$7:$T$29)</f>
        <v>1</v>
      </c>
      <c r="D8979">
        <v>10</v>
      </c>
      <c r="E8979" t="s">
        <v>6396</v>
      </c>
      <c r="F8979" t="s">
        <v>110</v>
      </c>
      <c r="G8979" t="s">
        <v>140</v>
      </c>
      <c r="H8979" t="s">
        <v>6398</v>
      </c>
      <c r="I8979">
        <v>8.3499999999999996E-11</v>
      </c>
    </row>
    <row r="8980" spans="1:9" x14ac:dyDescent="0.2">
      <c r="A8980" t="s">
        <v>30</v>
      </c>
      <c r="B8980" t="s">
        <v>5</v>
      </c>
      <c r="C8980">
        <f>_xlfn.XLOOKUP(B8980,'2.1.trackMPD'!$R$7:$R$29,'2.1.trackMPD'!$T$7:$T$29)</f>
        <v>1</v>
      </c>
      <c r="D8980">
        <v>10</v>
      </c>
      <c r="E8980" t="s">
        <v>6396</v>
      </c>
      <c r="F8980" t="s">
        <v>111</v>
      </c>
      <c r="G8980" t="s">
        <v>124</v>
      </c>
      <c r="H8980" t="s">
        <v>6398</v>
      </c>
      <c r="I8980">
        <v>8.3499999999999996E-11</v>
      </c>
    </row>
    <row r="8981" spans="1:9" x14ac:dyDescent="0.2">
      <c r="A8981" t="s">
        <v>30</v>
      </c>
      <c r="B8981" t="s">
        <v>5</v>
      </c>
      <c r="C8981">
        <f>_xlfn.XLOOKUP(B8981,'2.1.trackMPD'!$R$7:$R$29,'2.1.trackMPD'!$T$7:$T$29)</f>
        <v>1</v>
      </c>
      <c r="D8981">
        <v>10</v>
      </c>
      <c r="E8981" t="s">
        <v>6396</v>
      </c>
      <c r="F8981" t="s">
        <v>111</v>
      </c>
      <c r="G8981" t="s">
        <v>140</v>
      </c>
      <c r="H8981" t="s">
        <v>6398</v>
      </c>
      <c r="I8981">
        <v>8.3499999999999996E-11</v>
      </c>
    </row>
    <row r="8982" spans="1:9" x14ac:dyDescent="0.2">
      <c r="A8982" t="s">
        <v>30</v>
      </c>
      <c r="B8982" t="s">
        <v>5</v>
      </c>
      <c r="C8982">
        <f>_xlfn.XLOOKUP(B8982,'2.1.trackMPD'!$R$7:$R$29,'2.1.trackMPD'!$T$7:$T$29)</f>
        <v>1</v>
      </c>
      <c r="D8982">
        <v>10</v>
      </c>
      <c r="E8982" t="s">
        <v>6396</v>
      </c>
      <c r="F8982" t="s">
        <v>110</v>
      </c>
      <c r="G8982" t="s">
        <v>124</v>
      </c>
      <c r="H8982" t="s">
        <v>6399</v>
      </c>
    </row>
    <row r="8983" spans="1:9" x14ac:dyDescent="0.2">
      <c r="A8983" t="s">
        <v>30</v>
      </c>
      <c r="B8983" t="s">
        <v>5</v>
      </c>
      <c r="C8983">
        <f>_xlfn.XLOOKUP(B8983,'2.1.trackMPD'!$R$7:$R$29,'2.1.trackMPD'!$T$7:$T$29)</f>
        <v>1</v>
      </c>
      <c r="D8983">
        <v>10</v>
      </c>
      <c r="E8983" t="s">
        <v>6396</v>
      </c>
      <c r="F8983" t="s">
        <v>110</v>
      </c>
      <c r="G8983" t="s">
        <v>140</v>
      </c>
      <c r="H8983" t="s">
        <v>6399</v>
      </c>
    </row>
    <row r="8984" spans="1:9" x14ac:dyDescent="0.2">
      <c r="A8984" t="s">
        <v>30</v>
      </c>
      <c r="B8984" t="s">
        <v>5</v>
      </c>
      <c r="C8984">
        <f>_xlfn.XLOOKUP(B8984,'2.1.trackMPD'!$R$7:$R$29,'2.1.trackMPD'!$T$7:$T$29)</f>
        <v>1</v>
      </c>
      <c r="D8984">
        <v>100</v>
      </c>
      <c r="E8984" t="s">
        <v>6396</v>
      </c>
      <c r="F8984" t="s">
        <v>110</v>
      </c>
      <c r="G8984" t="s">
        <v>124</v>
      </c>
      <c r="H8984" t="s">
        <v>6398</v>
      </c>
      <c r="I8984">
        <v>8.3499999999999996E-11</v>
      </c>
    </row>
    <row r="8985" spans="1:9" x14ac:dyDescent="0.2">
      <c r="A8985" t="s">
        <v>30</v>
      </c>
      <c r="B8985" t="s">
        <v>5</v>
      </c>
      <c r="C8985">
        <f>_xlfn.XLOOKUP(B8985,'2.1.trackMPD'!$R$7:$R$29,'2.1.trackMPD'!$T$7:$T$29)</f>
        <v>1</v>
      </c>
      <c r="D8985">
        <v>100</v>
      </c>
      <c r="E8985" t="s">
        <v>6396</v>
      </c>
      <c r="F8985" t="s">
        <v>110</v>
      </c>
      <c r="G8985" t="s">
        <v>140</v>
      </c>
      <c r="H8985" t="s">
        <v>6398</v>
      </c>
      <c r="I8985">
        <v>8.3499999999999996E-11</v>
      </c>
    </row>
    <row r="8986" spans="1:9" x14ac:dyDescent="0.2">
      <c r="A8986" t="s">
        <v>30</v>
      </c>
      <c r="B8986" t="s">
        <v>5</v>
      </c>
      <c r="C8986">
        <f>_xlfn.XLOOKUP(B8986,'2.1.trackMPD'!$R$7:$R$29,'2.1.trackMPD'!$T$7:$T$29)</f>
        <v>1</v>
      </c>
      <c r="D8986">
        <v>100</v>
      </c>
      <c r="E8986" t="s">
        <v>6396</v>
      </c>
      <c r="F8986" t="s">
        <v>111</v>
      </c>
      <c r="G8986" t="s">
        <v>124</v>
      </c>
      <c r="H8986" t="s">
        <v>6398</v>
      </c>
      <c r="I8986">
        <v>8.3499999999999996E-11</v>
      </c>
    </row>
    <row r="8987" spans="1:9" x14ac:dyDescent="0.2">
      <c r="A8987" t="s">
        <v>30</v>
      </c>
      <c r="B8987" t="s">
        <v>5</v>
      </c>
      <c r="C8987">
        <f>_xlfn.XLOOKUP(B8987,'2.1.trackMPD'!$R$7:$R$29,'2.1.trackMPD'!$T$7:$T$29)</f>
        <v>1</v>
      </c>
      <c r="D8987">
        <v>100</v>
      </c>
      <c r="E8987" t="s">
        <v>6396</v>
      </c>
      <c r="F8987" t="s">
        <v>111</v>
      </c>
      <c r="G8987" t="s">
        <v>140</v>
      </c>
      <c r="H8987" t="s">
        <v>6398</v>
      </c>
      <c r="I8987">
        <v>8.3499999999999996E-11</v>
      </c>
    </row>
    <row r="8988" spans="1:9" x14ac:dyDescent="0.2">
      <c r="A8988" t="s">
        <v>30</v>
      </c>
      <c r="B8988" t="s">
        <v>5</v>
      </c>
      <c r="C8988">
        <f>_xlfn.XLOOKUP(B8988,'2.1.trackMPD'!$R$7:$R$29,'2.1.trackMPD'!$T$7:$T$29)</f>
        <v>1</v>
      </c>
      <c r="D8988">
        <v>100</v>
      </c>
      <c r="E8988" t="s">
        <v>6396</v>
      </c>
      <c r="F8988" t="s">
        <v>110</v>
      </c>
      <c r="G8988" t="s">
        <v>124</v>
      </c>
      <c r="H8988" t="s">
        <v>6399</v>
      </c>
    </row>
    <row r="8989" spans="1:9" x14ac:dyDescent="0.2">
      <c r="A8989" t="s">
        <v>30</v>
      </c>
      <c r="B8989" t="s">
        <v>5</v>
      </c>
      <c r="C8989">
        <f>_xlfn.XLOOKUP(B8989,'2.1.trackMPD'!$R$7:$R$29,'2.1.trackMPD'!$T$7:$T$29)</f>
        <v>1</v>
      </c>
      <c r="D8989">
        <v>100</v>
      </c>
      <c r="E8989" t="s">
        <v>6396</v>
      </c>
      <c r="F8989" t="s">
        <v>110</v>
      </c>
      <c r="G8989" t="s">
        <v>140</v>
      </c>
      <c r="H8989" t="s">
        <v>6399</v>
      </c>
    </row>
    <row r="8990" spans="1:9" x14ac:dyDescent="0.2">
      <c r="A8990" t="s">
        <v>30</v>
      </c>
      <c r="B8990" t="s">
        <v>5</v>
      </c>
      <c r="C8990">
        <f>_xlfn.XLOOKUP(B8990,'2.1.trackMPD'!$R$7:$R$29,'2.1.trackMPD'!$T$7:$T$29)</f>
        <v>1</v>
      </c>
      <c r="D8990">
        <v>1000</v>
      </c>
      <c r="E8990" t="s">
        <v>6396</v>
      </c>
      <c r="F8990" t="s">
        <v>110</v>
      </c>
      <c r="G8990" t="s">
        <v>124</v>
      </c>
      <c r="H8990" t="s">
        <v>6398</v>
      </c>
      <c r="I8990">
        <v>8.3499999999999996E-11</v>
      </c>
    </row>
    <row r="8991" spans="1:9" x14ac:dyDescent="0.2">
      <c r="A8991" t="s">
        <v>30</v>
      </c>
      <c r="B8991" t="s">
        <v>5</v>
      </c>
      <c r="C8991">
        <f>_xlfn.XLOOKUP(B8991,'2.1.trackMPD'!$R$7:$R$29,'2.1.trackMPD'!$T$7:$T$29)</f>
        <v>1</v>
      </c>
      <c r="D8991">
        <v>1000</v>
      </c>
      <c r="E8991" t="s">
        <v>6396</v>
      </c>
      <c r="F8991" t="s">
        <v>110</v>
      </c>
      <c r="G8991" t="s">
        <v>140</v>
      </c>
      <c r="H8991" t="s">
        <v>6398</v>
      </c>
      <c r="I8991">
        <v>8.3499999999999996E-11</v>
      </c>
    </row>
    <row r="8992" spans="1:9" x14ac:dyDescent="0.2">
      <c r="A8992" t="s">
        <v>30</v>
      </c>
      <c r="B8992" t="s">
        <v>5</v>
      </c>
      <c r="C8992">
        <f>_xlfn.XLOOKUP(B8992,'2.1.trackMPD'!$R$7:$R$29,'2.1.trackMPD'!$T$7:$T$29)</f>
        <v>1</v>
      </c>
      <c r="D8992">
        <v>1000</v>
      </c>
      <c r="E8992" t="s">
        <v>6396</v>
      </c>
      <c r="F8992" t="s">
        <v>111</v>
      </c>
      <c r="G8992" t="s">
        <v>124</v>
      </c>
      <c r="H8992" t="s">
        <v>6398</v>
      </c>
      <c r="I8992">
        <v>8.3499999999999996E-11</v>
      </c>
    </row>
    <row r="8993" spans="1:9" x14ac:dyDescent="0.2">
      <c r="A8993" t="s">
        <v>30</v>
      </c>
      <c r="B8993" t="s">
        <v>5</v>
      </c>
      <c r="C8993">
        <f>_xlfn.XLOOKUP(B8993,'2.1.trackMPD'!$R$7:$R$29,'2.1.trackMPD'!$T$7:$T$29)</f>
        <v>1</v>
      </c>
      <c r="D8993">
        <v>1000</v>
      </c>
      <c r="E8993" t="s">
        <v>6396</v>
      </c>
      <c r="F8993" t="s">
        <v>111</v>
      </c>
      <c r="G8993" t="s">
        <v>140</v>
      </c>
      <c r="H8993" t="s">
        <v>6398</v>
      </c>
      <c r="I8993">
        <v>8.3499999999999996E-11</v>
      </c>
    </row>
    <row r="8994" spans="1:9" x14ac:dyDescent="0.2">
      <c r="A8994" t="s">
        <v>30</v>
      </c>
      <c r="B8994" t="s">
        <v>5</v>
      </c>
      <c r="C8994">
        <f>_xlfn.XLOOKUP(B8994,'2.1.trackMPD'!$R$7:$R$29,'2.1.trackMPD'!$T$7:$T$29)</f>
        <v>1</v>
      </c>
      <c r="D8994">
        <v>1000</v>
      </c>
      <c r="E8994" t="s">
        <v>6396</v>
      </c>
      <c r="F8994" t="s">
        <v>110</v>
      </c>
      <c r="G8994" t="s">
        <v>124</v>
      </c>
      <c r="H8994" t="s">
        <v>6399</v>
      </c>
    </row>
    <row r="8995" spans="1:9" x14ac:dyDescent="0.2">
      <c r="A8995" t="s">
        <v>30</v>
      </c>
      <c r="B8995" t="s">
        <v>5</v>
      </c>
      <c r="C8995">
        <f>_xlfn.XLOOKUP(B8995,'2.1.trackMPD'!$R$7:$R$29,'2.1.trackMPD'!$T$7:$T$29)</f>
        <v>1</v>
      </c>
      <c r="D8995">
        <v>1000</v>
      </c>
      <c r="E8995" t="s">
        <v>6396</v>
      </c>
      <c r="F8995" t="s">
        <v>110</v>
      </c>
      <c r="G8995" t="s">
        <v>140</v>
      </c>
      <c r="H8995" t="s">
        <v>6399</v>
      </c>
    </row>
    <row r="8996" spans="1:9" x14ac:dyDescent="0.2">
      <c r="A8996" t="s">
        <v>30</v>
      </c>
      <c r="B8996" t="s">
        <v>5</v>
      </c>
      <c r="C8996">
        <f>_xlfn.XLOOKUP(B8996,'2.1.trackMPD'!$R$7:$R$29,'2.1.trackMPD'!$T$7:$T$29)</f>
        <v>1</v>
      </c>
      <c r="D8996">
        <v>5000</v>
      </c>
      <c r="E8996" t="s">
        <v>6396</v>
      </c>
      <c r="F8996" t="s">
        <v>110</v>
      </c>
      <c r="G8996" t="s">
        <v>124</v>
      </c>
      <c r="H8996" t="s">
        <v>6398</v>
      </c>
      <c r="I8996">
        <v>8.3499999999999996E-11</v>
      </c>
    </row>
    <row r="8997" spans="1:9" x14ac:dyDescent="0.2">
      <c r="A8997" t="s">
        <v>30</v>
      </c>
      <c r="B8997" t="s">
        <v>5</v>
      </c>
      <c r="C8997">
        <f>_xlfn.XLOOKUP(B8997,'2.1.trackMPD'!$R$7:$R$29,'2.1.trackMPD'!$T$7:$T$29)</f>
        <v>1</v>
      </c>
      <c r="D8997">
        <v>5000</v>
      </c>
      <c r="E8997" t="s">
        <v>6396</v>
      </c>
      <c r="F8997" t="s">
        <v>110</v>
      </c>
      <c r="G8997" t="s">
        <v>140</v>
      </c>
      <c r="H8997" t="s">
        <v>6398</v>
      </c>
      <c r="I8997">
        <v>8.3499999999999996E-11</v>
      </c>
    </row>
    <row r="8998" spans="1:9" x14ac:dyDescent="0.2">
      <c r="A8998" t="s">
        <v>30</v>
      </c>
      <c r="B8998" t="s">
        <v>5</v>
      </c>
      <c r="C8998">
        <f>_xlfn.XLOOKUP(B8998,'2.1.trackMPD'!$R$7:$R$29,'2.1.trackMPD'!$T$7:$T$29)</f>
        <v>1</v>
      </c>
      <c r="D8998">
        <v>5000</v>
      </c>
      <c r="E8998" t="s">
        <v>6396</v>
      </c>
      <c r="F8998" t="s">
        <v>111</v>
      </c>
      <c r="G8998" t="s">
        <v>124</v>
      </c>
      <c r="H8998" t="s">
        <v>6398</v>
      </c>
      <c r="I8998">
        <v>8.3499999999999996E-11</v>
      </c>
    </row>
    <row r="8999" spans="1:9" x14ac:dyDescent="0.2">
      <c r="A8999" t="s">
        <v>30</v>
      </c>
      <c r="B8999" t="s">
        <v>5</v>
      </c>
      <c r="C8999">
        <f>_xlfn.XLOOKUP(B8999,'2.1.trackMPD'!$R$7:$R$29,'2.1.trackMPD'!$T$7:$T$29)</f>
        <v>1</v>
      </c>
      <c r="D8999">
        <v>5000</v>
      </c>
      <c r="E8999" t="s">
        <v>6396</v>
      </c>
      <c r="F8999" t="s">
        <v>111</v>
      </c>
      <c r="G8999" t="s">
        <v>140</v>
      </c>
      <c r="H8999" t="s">
        <v>6398</v>
      </c>
      <c r="I8999">
        <v>8.3499999999999996E-11</v>
      </c>
    </row>
    <row r="9000" spans="1:9" x14ac:dyDescent="0.2">
      <c r="A9000" t="s">
        <v>30</v>
      </c>
      <c r="B9000" t="s">
        <v>5</v>
      </c>
      <c r="C9000">
        <f>_xlfn.XLOOKUP(B9000,'2.1.trackMPD'!$R$7:$R$29,'2.1.trackMPD'!$T$7:$T$29)</f>
        <v>1</v>
      </c>
      <c r="D9000">
        <v>5000</v>
      </c>
      <c r="E9000" t="s">
        <v>6396</v>
      </c>
      <c r="F9000" t="s">
        <v>110</v>
      </c>
      <c r="G9000" t="s">
        <v>124</v>
      </c>
      <c r="H9000" t="s">
        <v>6399</v>
      </c>
    </row>
    <row r="9001" spans="1:9" x14ac:dyDescent="0.2">
      <c r="A9001" t="s">
        <v>30</v>
      </c>
      <c r="B9001" t="s">
        <v>5</v>
      </c>
      <c r="C9001">
        <f>_xlfn.XLOOKUP(B9001,'2.1.trackMPD'!$R$7:$R$29,'2.1.trackMPD'!$T$7:$T$29)</f>
        <v>1</v>
      </c>
      <c r="D9001">
        <v>5000</v>
      </c>
      <c r="E9001" t="s">
        <v>6396</v>
      </c>
      <c r="F9001" t="s">
        <v>110</v>
      </c>
      <c r="G9001" t="s">
        <v>140</v>
      </c>
      <c r="H9001" t="s">
        <v>6399</v>
      </c>
    </row>
    <row r="9002" spans="1:9" x14ac:dyDescent="0.2">
      <c r="A9002" t="s">
        <v>30</v>
      </c>
      <c r="B9002" t="s">
        <v>5</v>
      </c>
      <c r="C9002">
        <f>_xlfn.XLOOKUP(B9002,'2.1.trackMPD'!$R$7:$R$29,'2.1.trackMPD'!$T$7:$T$29)</f>
        <v>1</v>
      </c>
      <c r="D9002">
        <v>1</v>
      </c>
      <c r="E9002" t="s">
        <v>6400</v>
      </c>
      <c r="F9002" t="s">
        <v>110</v>
      </c>
      <c r="G9002" t="s">
        <v>124</v>
      </c>
      <c r="H9002" t="s">
        <v>6398</v>
      </c>
      <c r="I9002">
        <v>8.3499999999999996E-11</v>
      </c>
    </row>
    <row r="9003" spans="1:9" x14ac:dyDescent="0.2">
      <c r="A9003" t="s">
        <v>30</v>
      </c>
      <c r="B9003" t="s">
        <v>5</v>
      </c>
      <c r="C9003">
        <f>_xlfn.XLOOKUP(B9003,'2.1.trackMPD'!$R$7:$R$29,'2.1.trackMPD'!$T$7:$T$29)</f>
        <v>1</v>
      </c>
      <c r="D9003">
        <v>1</v>
      </c>
      <c r="E9003" t="s">
        <v>6400</v>
      </c>
      <c r="F9003" t="s">
        <v>110</v>
      </c>
      <c r="G9003" t="s">
        <v>140</v>
      </c>
      <c r="H9003" t="s">
        <v>6398</v>
      </c>
      <c r="I9003">
        <v>8.3499999999999996E-11</v>
      </c>
    </row>
    <row r="9004" spans="1:9" x14ac:dyDescent="0.2">
      <c r="A9004" t="s">
        <v>30</v>
      </c>
      <c r="B9004" t="s">
        <v>5</v>
      </c>
      <c r="C9004">
        <f>_xlfn.XLOOKUP(B9004,'2.1.trackMPD'!$R$7:$R$29,'2.1.trackMPD'!$T$7:$T$29)</f>
        <v>1</v>
      </c>
      <c r="D9004">
        <v>1</v>
      </c>
      <c r="E9004" t="s">
        <v>6400</v>
      </c>
      <c r="F9004" t="s">
        <v>111</v>
      </c>
      <c r="G9004" t="s">
        <v>124</v>
      </c>
      <c r="H9004" t="s">
        <v>6398</v>
      </c>
      <c r="I9004">
        <v>8.3499999999999996E-11</v>
      </c>
    </row>
    <row r="9005" spans="1:9" x14ac:dyDescent="0.2">
      <c r="A9005" t="s">
        <v>30</v>
      </c>
      <c r="B9005" t="s">
        <v>5</v>
      </c>
      <c r="C9005">
        <f>_xlfn.XLOOKUP(B9005,'2.1.trackMPD'!$R$7:$R$29,'2.1.trackMPD'!$T$7:$T$29)</f>
        <v>1</v>
      </c>
      <c r="D9005">
        <v>1</v>
      </c>
      <c r="E9005" t="s">
        <v>6400</v>
      </c>
      <c r="F9005" t="s">
        <v>111</v>
      </c>
      <c r="G9005" t="s">
        <v>140</v>
      </c>
      <c r="H9005" t="s">
        <v>6398</v>
      </c>
      <c r="I9005">
        <v>8.3499999999999996E-11</v>
      </c>
    </row>
    <row r="9006" spans="1:9" x14ac:dyDescent="0.2">
      <c r="A9006" t="s">
        <v>30</v>
      </c>
      <c r="B9006" t="s">
        <v>5</v>
      </c>
      <c r="C9006">
        <f>_xlfn.XLOOKUP(B9006,'2.1.trackMPD'!$R$7:$R$29,'2.1.trackMPD'!$T$7:$T$29)</f>
        <v>1</v>
      </c>
      <c r="D9006">
        <v>1</v>
      </c>
      <c r="E9006" t="s">
        <v>6400</v>
      </c>
      <c r="F9006" t="s">
        <v>110</v>
      </c>
      <c r="G9006" t="s">
        <v>124</v>
      </c>
      <c r="H9006" t="s">
        <v>6399</v>
      </c>
    </row>
    <row r="9007" spans="1:9" x14ac:dyDescent="0.2">
      <c r="A9007" t="s">
        <v>30</v>
      </c>
      <c r="B9007" t="s">
        <v>5</v>
      </c>
      <c r="C9007">
        <f>_xlfn.XLOOKUP(B9007,'2.1.trackMPD'!$R$7:$R$29,'2.1.trackMPD'!$T$7:$T$29)</f>
        <v>1</v>
      </c>
      <c r="D9007">
        <v>1</v>
      </c>
      <c r="E9007" t="s">
        <v>6400</v>
      </c>
      <c r="F9007" t="s">
        <v>110</v>
      </c>
      <c r="G9007" t="s">
        <v>140</v>
      </c>
      <c r="H9007" t="s">
        <v>6399</v>
      </c>
    </row>
    <row r="9008" spans="1:9" x14ac:dyDescent="0.2">
      <c r="A9008" t="s">
        <v>30</v>
      </c>
      <c r="B9008" t="s">
        <v>5</v>
      </c>
      <c r="C9008">
        <f>_xlfn.XLOOKUP(B9008,'2.1.trackMPD'!$R$7:$R$29,'2.1.trackMPD'!$T$7:$T$29)</f>
        <v>1</v>
      </c>
      <c r="D9008">
        <v>10</v>
      </c>
      <c r="E9008" t="s">
        <v>6400</v>
      </c>
      <c r="F9008" t="s">
        <v>110</v>
      </c>
      <c r="G9008" t="s">
        <v>124</v>
      </c>
      <c r="H9008" t="s">
        <v>6398</v>
      </c>
      <c r="I9008">
        <v>8.3499999999999996E-11</v>
      </c>
    </row>
    <row r="9009" spans="1:9" x14ac:dyDescent="0.2">
      <c r="A9009" t="s">
        <v>30</v>
      </c>
      <c r="B9009" t="s">
        <v>5</v>
      </c>
      <c r="C9009">
        <f>_xlfn.XLOOKUP(B9009,'2.1.trackMPD'!$R$7:$R$29,'2.1.trackMPD'!$T$7:$T$29)</f>
        <v>1</v>
      </c>
      <c r="D9009">
        <v>10</v>
      </c>
      <c r="E9009" t="s">
        <v>6400</v>
      </c>
      <c r="F9009" t="s">
        <v>110</v>
      </c>
      <c r="G9009" t="s">
        <v>140</v>
      </c>
      <c r="H9009" t="s">
        <v>6398</v>
      </c>
      <c r="I9009">
        <v>8.3499999999999996E-11</v>
      </c>
    </row>
    <row r="9010" spans="1:9" x14ac:dyDescent="0.2">
      <c r="A9010" t="s">
        <v>30</v>
      </c>
      <c r="B9010" t="s">
        <v>5</v>
      </c>
      <c r="C9010">
        <f>_xlfn.XLOOKUP(B9010,'2.1.trackMPD'!$R$7:$R$29,'2.1.trackMPD'!$T$7:$T$29)</f>
        <v>1</v>
      </c>
      <c r="D9010">
        <v>10</v>
      </c>
      <c r="E9010" t="s">
        <v>6400</v>
      </c>
      <c r="F9010" t="s">
        <v>111</v>
      </c>
      <c r="G9010" t="s">
        <v>124</v>
      </c>
      <c r="H9010" t="s">
        <v>6398</v>
      </c>
      <c r="I9010">
        <v>8.3499999999999996E-11</v>
      </c>
    </row>
    <row r="9011" spans="1:9" x14ac:dyDescent="0.2">
      <c r="A9011" t="s">
        <v>30</v>
      </c>
      <c r="B9011" t="s">
        <v>5</v>
      </c>
      <c r="C9011">
        <f>_xlfn.XLOOKUP(B9011,'2.1.trackMPD'!$R$7:$R$29,'2.1.trackMPD'!$T$7:$T$29)</f>
        <v>1</v>
      </c>
      <c r="D9011">
        <v>10</v>
      </c>
      <c r="E9011" t="s">
        <v>6400</v>
      </c>
      <c r="F9011" t="s">
        <v>111</v>
      </c>
      <c r="G9011" t="s">
        <v>140</v>
      </c>
      <c r="H9011" t="s">
        <v>6398</v>
      </c>
      <c r="I9011">
        <v>8.3499999999999996E-11</v>
      </c>
    </row>
    <row r="9012" spans="1:9" x14ac:dyDescent="0.2">
      <c r="A9012" t="s">
        <v>30</v>
      </c>
      <c r="B9012" t="s">
        <v>5</v>
      </c>
      <c r="C9012">
        <f>_xlfn.XLOOKUP(B9012,'2.1.trackMPD'!$R$7:$R$29,'2.1.trackMPD'!$T$7:$T$29)</f>
        <v>1</v>
      </c>
      <c r="D9012">
        <v>10</v>
      </c>
      <c r="E9012" t="s">
        <v>6400</v>
      </c>
      <c r="F9012" t="s">
        <v>110</v>
      </c>
      <c r="G9012" t="s">
        <v>124</v>
      </c>
      <c r="H9012" t="s">
        <v>6399</v>
      </c>
    </row>
    <row r="9013" spans="1:9" x14ac:dyDescent="0.2">
      <c r="A9013" t="s">
        <v>30</v>
      </c>
      <c r="B9013" t="s">
        <v>5</v>
      </c>
      <c r="C9013">
        <f>_xlfn.XLOOKUP(B9013,'2.1.trackMPD'!$R$7:$R$29,'2.1.trackMPD'!$T$7:$T$29)</f>
        <v>1</v>
      </c>
      <c r="D9013">
        <v>10</v>
      </c>
      <c r="E9013" t="s">
        <v>6400</v>
      </c>
      <c r="F9013" t="s">
        <v>110</v>
      </c>
      <c r="G9013" t="s">
        <v>140</v>
      </c>
      <c r="H9013" t="s">
        <v>6399</v>
      </c>
    </row>
    <row r="9014" spans="1:9" x14ac:dyDescent="0.2">
      <c r="A9014" t="s">
        <v>30</v>
      </c>
      <c r="B9014" t="s">
        <v>5</v>
      </c>
      <c r="C9014">
        <f>_xlfn.XLOOKUP(B9014,'2.1.trackMPD'!$R$7:$R$29,'2.1.trackMPD'!$T$7:$T$29)</f>
        <v>1</v>
      </c>
      <c r="D9014">
        <v>100</v>
      </c>
      <c r="E9014" t="s">
        <v>6400</v>
      </c>
      <c r="F9014" t="s">
        <v>110</v>
      </c>
      <c r="G9014" t="s">
        <v>124</v>
      </c>
      <c r="H9014" t="s">
        <v>6398</v>
      </c>
      <c r="I9014">
        <v>8.3499999999999996E-11</v>
      </c>
    </row>
    <row r="9015" spans="1:9" x14ac:dyDescent="0.2">
      <c r="A9015" t="s">
        <v>30</v>
      </c>
      <c r="B9015" t="s">
        <v>5</v>
      </c>
      <c r="C9015">
        <f>_xlfn.XLOOKUP(B9015,'2.1.trackMPD'!$R$7:$R$29,'2.1.trackMPD'!$T$7:$T$29)</f>
        <v>1</v>
      </c>
      <c r="D9015">
        <v>100</v>
      </c>
      <c r="E9015" t="s">
        <v>6400</v>
      </c>
      <c r="F9015" t="s">
        <v>110</v>
      </c>
      <c r="G9015" t="s">
        <v>140</v>
      </c>
      <c r="H9015" t="s">
        <v>6398</v>
      </c>
      <c r="I9015">
        <v>8.3499999999999996E-11</v>
      </c>
    </row>
    <row r="9016" spans="1:9" x14ac:dyDescent="0.2">
      <c r="A9016" t="s">
        <v>30</v>
      </c>
      <c r="B9016" t="s">
        <v>5</v>
      </c>
      <c r="C9016">
        <f>_xlfn.XLOOKUP(B9016,'2.1.trackMPD'!$R$7:$R$29,'2.1.trackMPD'!$T$7:$T$29)</f>
        <v>1</v>
      </c>
      <c r="D9016">
        <v>100</v>
      </c>
      <c r="E9016" t="s">
        <v>6400</v>
      </c>
      <c r="F9016" t="s">
        <v>111</v>
      </c>
      <c r="G9016" t="s">
        <v>124</v>
      </c>
      <c r="H9016" t="s">
        <v>6398</v>
      </c>
      <c r="I9016">
        <v>8.3499999999999996E-11</v>
      </c>
    </row>
    <row r="9017" spans="1:9" x14ac:dyDescent="0.2">
      <c r="A9017" t="s">
        <v>30</v>
      </c>
      <c r="B9017" t="s">
        <v>5</v>
      </c>
      <c r="C9017">
        <f>_xlfn.XLOOKUP(B9017,'2.1.trackMPD'!$R$7:$R$29,'2.1.trackMPD'!$T$7:$T$29)</f>
        <v>1</v>
      </c>
      <c r="D9017">
        <v>100</v>
      </c>
      <c r="E9017" t="s">
        <v>6400</v>
      </c>
      <c r="F9017" t="s">
        <v>111</v>
      </c>
      <c r="G9017" t="s">
        <v>140</v>
      </c>
      <c r="H9017" t="s">
        <v>6398</v>
      </c>
      <c r="I9017">
        <v>8.3499999999999996E-11</v>
      </c>
    </row>
    <row r="9018" spans="1:9" x14ac:dyDescent="0.2">
      <c r="A9018" t="s">
        <v>30</v>
      </c>
      <c r="B9018" t="s">
        <v>5</v>
      </c>
      <c r="C9018">
        <f>_xlfn.XLOOKUP(B9018,'2.1.trackMPD'!$R$7:$R$29,'2.1.trackMPD'!$T$7:$T$29)</f>
        <v>1</v>
      </c>
      <c r="D9018">
        <v>100</v>
      </c>
      <c r="E9018" t="s">
        <v>6400</v>
      </c>
      <c r="F9018" t="s">
        <v>110</v>
      </c>
      <c r="G9018" t="s">
        <v>124</v>
      </c>
      <c r="H9018" t="s">
        <v>6399</v>
      </c>
    </row>
    <row r="9019" spans="1:9" x14ac:dyDescent="0.2">
      <c r="A9019" t="s">
        <v>30</v>
      </c>
      <c r="B9019" t="s">
        <v>5</v>
      </c>
      <c r="C9019">
        <f>_xlfn.XLOOKUP(B9019,'2.1.trackMPD'!$R$7:$R$29,'2.1.trackMPD'!$T$7:$T$29)</f>
        <v>1</v>
      </c>
      <c r="D9019">
        <v>100</v>
      </c>
      <c r="E9019" t="s">
        <v>6400</v>
      </c>
      <c r="F9019" t="s">
        <v>110</v>
      </c>
      <c r="G9019" t="s">
        <v>140</v>
      </c>
      <c r="H9019" t="s">
        <v>6399</v>
      </c>
    </row>
    <row r="9020" spans="1:9" x14ac:dyDescent="0.2">
      <c r="A9020" t="s">
        <v>30</v>
      </c>
      <c r="B9020" t="s">
        <v>5</v>
      </c>
      <c r="C9020">
        <f>_xlfn.XLOOKUP(B9020,'2.1.trackMPD'!$R$7:$R$29,'2.1.trackMPD'!$T$7:$T$29)</f>
        <v>1</v>
      </c>
      <c r="D9020">
        <v>1000</v>
      </c>
      <c r="E9020" t="s">
        <v>6400</v>
      </c>
      <c r="F9020" t="s">
        <v>110</v>
      </c>
      <c r="G9020" t="s">
        <v>124</v>
      </c>
      <c r="H9020" t="s">
        <v>6398</v>
      </c>
      <c r="I9020">
        <v>8.3499999999999996E-11</v>
      </c>
    </row>
    <row r="9021" spans="1:9" x14ac:dyDescent="0.2">
      <c r="A9021" t="s">
        <v>30</v>
      </c>
      <c r="B9021" t="s">
        <v>5</v>
      </c>
      <c r="C9021">
        <f>_xlfn.XLOOKUP(B9021,'2.1.trackMPD'!$R$7:$R$29,'2.1.trackMPD'!$T$7:$T$29)</f>
        <v>1</v>
      </c>
      <c r="D9021">
        <v>1000</v>
      </c>
      <c r="E9021" t="s">
        <v>6400</v>
      </c>
      <c r="F9021" t="s">
        <v>110</v>
      </c>
      <c r="G9021" t="s">
        <v>140</v>
      </c>
      <c r="H9021" t="s">
        <v>6398</v>
      </c>
      <c r="I9021">
        <v>8.3499999999999996E-11</v>
      </c>
    </row>
    <row r="9022" spans="1:9" x14ac:dyDescent="0.2">
      <c r="A9022" t="s">
        <v>30</v>
      </c>
      <c r="B9022" t="s">
        <v>5</v>
      </c>
      <c r="C9022">
        <f>_xlfn.XLOOKUP(B9022,'2.1.trackMPD'!$R$7:$R$29,'2.1.trackMPD'!$T$7:$T$29)</f>
        <v>1</v>
      </c>
      <c r="D9022">
        <v>1000</v>
      </c>
      <c r="E9022" t="s">
        <v>6400</v>
      </c>
      <c r="F9022" t="s">
        <v>111</v>
      </c>
      <c r="G9022" t="s">
        <v>124</v>
      </c>
      <c r="H9022" t="s">
        <v>6398</v>
      </c>
      <c r="I9022">
        <v>8.3499999999999996E-11</v>
      </c>
    </row>
    <row r="9023" spans="1:9" x14ac:dyDescent="0.2">
      <c r="A9023" t="s">
        <v>30</v>
      </c>
      <c r="B9023" t="s">
        <v>5</v>
      </c>
      <c r="C9023">
        <f>_xlfn.XLOOKUP(B9023,'2.1.trackMPD'!$R$7:$R$29,'2.1.trackMPD'!$T$7:$T$29)</f>
        <v>1</v>
      </c>
      <c r="D9023">
        <v>1000</v>
      </c>
      <c r="E9023" t="s">
        <v>6400</v>
      </c>
      <c r="F9023" t="s">
        <v>111</v>
      </c>
      <c r="G9023" t="s">
        <v>140</v>
      </c>
      <c r="H9023" t="s">
        <v>6398</v>
      </c>
      <c r="I9023">
        <v>8.3499999999999996E-11</v>
      </c>
    </row>
    <row r="9024" spans="1:9" x14ac:dyDescent="0.2">
      <c r="A9024" t="s">
        <v>30</v>
      </c>
      <c r="B9024" t="s">
        <v>5</v>
      </c>
      <c r="C9024">
        <f>_xlfn.XLOOKUP(B9024,'2.1.trackMPD'!$R$7:$R$29,'2.1.trackMPD'!$T$7:$T$29)</f>
        <v>1</v>
      </c>
      <c r="D9024">
        <v>1000</v>
      </c>
      <c r="E9024" t="s">
        <v>6400</v>
      </c>
      <c r="F9024" t="s">
        <v>110</v>
      </c>
      <c r="G9024" t="s">
        <v>124</v>
      </c>
      <c r="H9024" t="s">
        <v>6399</v>
      </c>
    </row>
    <row r="9025" spans="1:9" x14ac:dyDescent="0.2">
      <c r="A9025" t="s">
        <v>30</v>
      </c>
      <c r="B9025" t="s">
        <v>5</v>
      </c>
      <c r="C9025">
        <f>_xlfn.XLOOKUP(B9025,'2.1.trackMPD'!$R$7:$R$29,'2.1.trackMPD'!$T$7:$T$29)</f>
        <v>1</v>
      </c>
      <c r="D9025">
        <v>1000</v>
      </c>
      <c r="E9025" t="s">
        <v>6400</v>
      </c>
      <c r="F9025" t="s">
        <v>110</v>
      </c>
      <c r="G9025" t="s">
        <v>140</v>
      </c>
      <c r="H9025" t="s">
        <v>6399</v>
      </c>
    </row>
    <row r="9026" spans="1:9" x14ac:dyDescent="0.2">
      <c r="A9026" t="s">
        <v>30</v>
      </c>
      <c r="B9026" t="s">
        <v>5</v>
      </c>
      <c r="C9026">
        <f>_xlfn.XLOOKUP(B9026,'2.1.trackMPD'!$R$7:$R$29,'2.1.trackMPD'!$T$7:$T$29)</f>
        <v>1</v>
      </c>
      <c r="D9026">
        <v>5000</v>
      </c>
      <c r="E9026" t="s">
        <v>6400</v>
      </c>
      <c r="F9026" t="s">
        <v>110</v>
      </c>
      <c r="G9026" t="s">
        <v>124</v>
      </c>
      <c r="H9026" t="s">
        <v>6398</v>
      </c>
      <c r="I9026">
        <v>8.3499999999999996E-11</v>
      </c>
    </row>
    <row r="9027" spans="1:9" x14ac:dyDescent="0.2">
      <c r="A9027" t="s">
        <v>30</v>
      </c>
      <c r="B9027" t="s">
        <v>5</v>
      </c>
      <c r="C9027">
        <f>_xlfn.XLOOKUP(B9027,'2.1.trackMPD'!$R$7:$R$29,'2.1.trackMPD'!$T$7:$T$29)</f>
        <v>1</v>
      </c>
      <c r="D9027">
        <v>5000</v>
      </c>
      <c r="E9027" t="s">
        <v>6400</v>
      </c>
      <c r="F9027" t="s">
        <v>110</v>
      </c>
      <c r="G9027" t="s">
        <v>140</v>
      </c>
      <c r="H9027" t="s">
        <v>6398</v>
      </c>
      <c r="I9027">
        <v>8.3499999999999996E-11</v>
      </c>
    </row>
    <row r="9028" spans="1:9" x14ac:dyDescent="0.2">
      <c r="A9028" t="s">
        <v>30</v>
      </c>
      <c r="B9028" t="s">
        <v>5</v>
      </c>
      <c r="C9028">
        <f>_xlfn.XLOOKUP(B9028,'2.1.trackMPD'!$R$7:$R$29,'2.1.trackMPD'!$T$7:$T$29)</f>
        <v>1</v>
      </c>
      <c r="D9028">
        <v>5000</v>
      </c>
      <c r="E9028" t="s">
        <v>6400</v>
      </c>
      <c r="F9028" t="s">
        <v>111</v>
      </c>
      <c r="G9028" t="s">
        <v>124</v>
      </c>
      <c r="H9028" t="s">
        <v>6398</v>
      </c>
      <c r="I9028">
        <v>8.3499999999999996E-11</v>
      </c>
    </row>
    <row r="9029" spans="1:9" x14ac:dyDescent="0.2">
      <c r="A9029" t="s">
        <v>30</v>
      </c>
      <c r="B9029" t="s">
        <v>5</v>
      </c>
      <c r="C9029">
        <f>_xlfn.XLOOKUP(B9029,'2.1.trackMPD'!$R$7:$R$29,'2.1.trackMPD'!$T$7:$T$29)</f>
        <v>1</v>
      </c>
      <c r="D9029">
        <v>5000</v>
      </c>
      <c r="E9029" t="s">
        <v>6400</v>
      </c>
      <c r="F9029" t="s">
        <v>111</v>
      </c>
      <c r="G9029" t="s">
        <v>140</v>
      </c>
      <c r="H9029" t="s">
        <v>6398</v>
      </c>
      <c r="I9029">
        <v>8.3499999999999996E-11</v>
      </c>
    </row>
    <row r="9030" spans="1:9" x14ac:dyDescent="0.2">
      <c r="A9030" t="s">
        <v>30</v>
      </c>
      <c r="B9030" t="s">
        <v>5</v>
      </c>
      <c r="C9030">
        <f>_xlfn.XLOOKUP(B9030,'2.1.trackMPD'!$R$7:$R$29,'2.1.trackMPD'!$T$7:$T$29)</f>
        <v>1</v>
      </c>
      <c r="D9030">
        <v>5000</v>
      </c>
      <c r="E9030" t="s">
        <v>6400</v>
      </c>
      <c r="F9030" t="s">
        <v>110</v>
      </c>
      <c r="G9030" t="s">
        <v>124</v>
      </c>
      <c r="H9030" t="s">
        <v>6399</v>
      </c>
    </row>
    <row r="9031" spans="1:9" x14ac:dyDescent="0.2">
      <c r="A9031" t="s">
        <v>30</v>
      </c>
      <c r="B9031" t="s">
        <v>5</v>
      </c>
      <c r="C9031">
        <f>_xlfn.XLOOKUP(B9031,'2.1.trackMPD'!$R$7:$R$29,'2.1.trackMPD'!$T$7:$T$29)</f>
        <v>1</v>
      </c>
      <c r="D9031">
        <v>5000</v>
      </c>
      <c r="E9031" t="s">
        <v>6400</v>
      </c>
      <c r="F9031" t="s">
        <v>110</v>
      </c>
      <c r="G9031" t="s">
        <v>140</v>
      </c>
      <c r="H9031" t="s">
        <v>6399</v>
      </c>
    </row>
    <row r="9032" spans="1:9" x14ac:dyDescent="0.2">
      <c r="A9032" t="s">
        <v>30</v>
      </c>
      <c r="B9032" t="s">
        <v>5</v>
      </c>
      <c r="C9032">
        <f>_xlfn.XLOOKUP(B9032,'2.1.trackMPD'!$R$7:$R$29,'2.1.trackMPD'!$T$7:$T$29)</f>
        <v>1</v>
      </c>
      <c r="D9032">
        <v>1</v>
      </c>
      <c r="E9032" t="s">
        <v>6401</v>
      </c>
      <c r="F9032" t="s">
        <v>110</v>
      </c>
      <c r="G9032" t="s">
        <v>124</v>
      </c>
      <c r="H9032" t="s">
        <v>6398</v>
      </c>
      <c r="I9032">
        <v>8.3499999999999996E-11</v>
      </c>
    </row>
    <row r="9033" spans="1:9" x14ac:dyDescent="0.2">
      <c r="A9033" t="s">
        <v>30</v>
      </c>
      <c r="B9033" t="s">
        <v>5</v>
      </c>
      <c r="C9033">
        <f>_xlfn.XLOOKUP(B9033,'2.1.trackMPD'!$R$7:$R$29,'2.1.trackMPD'!$T$7:$T$29)</f>
        <v>1</v>
      </c>
      <c r="D9033">
        <v>1</v>
      </c>
      <c r="E9033" t="s">
        <v>6401</v>
      </c>
      <c r="F9033" t="s">
        <v>110</v>
      </c>
      <c r="G9033" t="s">
        <v>140</v>
      </c>
      <c r="H9033" t="s">
        <v>6398</v>
      </c>
      <c r="I9033">
        <v>8.3499999999999996E-11</v>
      </c>
    </row>
    <row r="9034" spans="1:9" x14ac:dyDescent="0.2">
      <c r="A9034" t="s">
        <v>30</v>
      </c>
      <c r="B9034" t="s">
        <v>5</v>
      </c>
      <c r="C9034">
        <f>_xlfn.XLOOKUP(B9034,'2.1.trackMPD'!$R$7:$R$29,'2.1.trackMPD'!$T$7:$T$29)</f>
        <v>1</v>
      </c>
      <c r="D9034">
        <v>1</v>
      </c>
      <c r="E9034" t="s">
        <v>6401</v>
      </c>
      <c r="F9034" t="s">
        <v>111</v>
      </c>
      <c r="G9034" t="s">
        <v>124</v>
      </c>
      <c r="H9034" t="s">
        <v>6398</v>
      </c>
      <c r="I9034">
        <v>8.3499999999999996E-11</v>
      </c>
    </row>
    <row r="9035" spans="1:9" x14ac:dyDescent="0.2">
      <c r="A9035" t="s">
        <v>30</v>
      </c>
      <c r="B9035" t="s">
        <v>5</v>
      </c>
      <c r="C9035">
        <f>_xlfn.XLOOKUP(B9035,'2.1.trackMPD'!$R$7:$R$29,'2.1.trackMPD'!$T$7:$T$29)</f>
        <v>1</v>
      </c>
      <c r="D9035">
        <v>1</v>
      </c>
      <c r="E9035" t="s">
        <v>6401</v>
      </c>
      <c r="F9035" t="s">
        <v>111</v>
      </c>
      <c r="G9035" t="s">
        <v>140</v>
      </c>
      <c r="H9035" t="s">
        <v>6398</v>
      </c>
      <c r="I9035">
        <v>8.3499999999999996E-11</v>
      </c>
    </row>
    <row r="9036" spans="1:9" x14ac:dyDescent="0.2">
      <c r="A9036" t="s">
        <v>30</v>
      </c>
      <c r="B9036" t="s">
        <v>5</v>
      </c>
      <c r="C9036">
        <f>_xlfn.XLOOKUP(B9036,'2.1.trackMPD'!$R$7:$R$29,'2.1.trackMPD'!$T$7:$T$29)</f>
        <v>1</v>
      </c>
      <c r="D9036">
        <v>1</v>
      </c>
      <c r="E9036" t="s">
        <v>6401</v>
      </c>
      <c r="F9036" t="s">
        <v>110</v>
      </c>
      <c r="G9036" t="s">
        <v>124</v>
      </c>
      <c r="H9036" t="s">
        <v>6399</v>
      </c>
    </row>
    <row r="9037" spans="1:9" x14ac:dyDescent="0.2">
      <c r="A9037" t="s">
        <v>30</v>
      </c>
      <c r="B9037" t="s">
        <v>5</v>
      </c>
      <c r="C9037">
        <f>_xlfn.XLOOKUP(B9037,'2.1.trackMPD'!$R$7:$R$29,'2.1.trackMPD'!$T$7:$T$29)</f>
        <v>1</v>
      </c>
      <c r="D9037">
        <v>1</v>
      </c>
      <c r="E9037" t="s">
        <v>6401</v>
      </c>
      <c r="F9037" t="s">
        <v>110</v>
      </c>
      <c r="G9037" t="s">
        <v>140</v>
      </c>
      <c r="H9037" t="s">
        <v>6399</v>
      </c>
    </row>
    <row r="9038" spans="1:9" x14ac:dyDescent="0.2">
      <c r="A9038" t="s">
        <v>30</v>
      </c>
      <c r="B9038" t="s">
        <v>5</v>
      </c>
      <c r="C9038">
        <f>_xlfn.XLOOKUP(B9038,'2.1.trackMPD'!$R$7:$R$29,'2.1.trackMPD'!$T$7:$T$29)</f>
        <v>1</v>
      </c>
      <c r="D9038">
        <v>10</v>
      </c>
      <c r="E9038" t="s">
        <v>6401</v>
      </c>
      <c r="F9038" t="s">
        <v>110</v>
      </c>
      <c r="G9038" t="s">
        <v>124</v>
      </c>
      <c r="H9038" t="s">
        <v>6398</v>
      </c>
      <c r="I9038">
        <v>8.3499999999999996E-11</v>
      </c>
    </row>
    <row r="9039" spans="1:9" x14ac:dyDescent="0.2">
      <c r="A9039" t="s">
        <v>30</v>
      </c>
      <c r="B9039" t="s">
        <v>5</v>
      </c>
      <c r="C9039">
        <f>_xlfn.XLOOKUP(B9039,'2.1.trackMPD'!$R$7:$R$29,'2.1.trackMPD'!$T$7:$T$29)</f>
        <v>1</v>
      </c>
      <c r="D9039">
        <v>10</v>
      </c>
      <c r="E9039" t="s">
        <v>6401</v>
      </c>
      <c r="F9039" t="s">
        <v>110</v>
      </c>
      <c r="G9039" t="s">
        <v>140</v>
      </c>
      <c r="H9039" t="s">
        <v>6398</v>
      </c>
      <c r="I9039">
        <v>8.3499999999999996E-11</v>
      </c>
    </row>
    <row r="9040" spans="1:9" x14ac:dyDescent="0.2">
      <c r="A9040" t="s">
        <v>30</v>
      </c>
      <c r="B9040" t="s">
        <v>5</v>
      </c>
      <c r="C9040">
        <f>_xlfn.XLOOKUP(B9040,'2.1.trackMPD'!$R$7:$R$29,'2.1.trackMPD'!$T$7:$T$29)</f>
        <v>1</v>
      </c>
      <c r="D9040">
        <v>10</v>
      </c>
      <c r="E9040" t="s">
        <v>6401</v>
      </c>
      <c r="F9040" t="s">
        <v>111</v>
      </c>
      <c r="G9040" t="s">
        <v>124</v>
      </c>
      <c r="H9040" t="s">
        <v>6398</v>
      </c>
      <c r="I9040">
        <v>8.3499999999999996E-11</v>
      </c>
    </row>
    <row r="9041" spans="1:9" x14ac:dyDescent="0.2">
      <c r="A9041" t="s">
        <v>30</v>
      </c>
      <c r="B9041" t="s">
        <v>5</v>
      </c>
      <c r="C9041">
        <f>_xlfn.XLOOKUP(B9041,'2.1.trackMPD'!$R$7:$R$29,'2.1.trackMPD'!$T$7:$T$29)</f>
        <v>1</v>
      </c>
      <c r="D9041">
        <v>10</v>
      </c>
      <c r="E9041" t="s">
        <v>6401</v>
      </c>
      <c r="F9041" t="s">
        <v>111</v>
      </c>
      <c r="G9041" t="s">
        <v>140</v>
      </c>
      <c r="H9041" t="s">
        <v>6398</v>
      </c>
      <c r="I9041">
        <v>8.3499999999999996E-11</v>
      </c>
    </row>
    <row r="9042" spans="1:9" x14ac:dyDescent="0.2">
      <c r="A9042" t="s">
        <v>30</v>
      </c>
      <c r="B9042" t="s">
        <v>5</v>
      </c>
      <c r="C9042">
        <f>_xlfn.XLOOKUP(B9042,'2.1.trackMPD'!$R$7:$R$29,'2.1.trackMPD'!$T$7:$T$29)</f>
        <v>1</v>
      </c>
      <c r="D9042">
        <v>10</v>
      </c>
      <c r="E9042" t="s">
        <v>6401</v>
      </c>
      <c r="F9042" t="s">
        <v>110</v>
      </c>
      <c r="G9042" t="s">
        <v>124</v>
      </c>
      <c r="H9042" t="s">
        <v>6399</v>
      </c>
    </row>
    <row r="9043" spans="1:9" x14ac:dyDescent="0.2">
      <c r="A9043" t="s">
        <v>30</v>
      </c>
      <c r="B9043" t="s">
        <v>5</v>
      </c>
      <c r="C9043">
        <f>_xlfn.XLOOKUP(B9043,'2.1.trackMPD'!$R$7:$R$29,'2.1.trackMPD'!$T$7:$T$29)</f>
        <v>1</v>
      </c>
      <c r="D9043">
        <v>10</v>
      </c>
      <c r="E9043" t="s">
        <v>6401</v>
      </c>
      <c r="F9043" t="s">
        <v>110</v>
      </c>
      <c r="G9043" t="s">
        <v>140</v>
      </c>
      <c r="H9043" t="s">
        <v>6399</v>
      </c>
    </row>
    <row r="9044" spans="1:9" x14ac:dyDescent="0.2">
      <c r="A9044" t="s">
        <v>30</v>
      </c>
      <c r="B9044" t="s">
        <v>5</v>
      </c>
      <c r="C9044">
        <f>_xlfn.XLOOKUP(B9044,'2.1.trackMPD'!$R$7:$R$29,'2.1.trackMPD'!$T$7:$T$29)</f>
        <v>1</v>
      </c>
      <c r="D9044">
        <v>100</v>
      </c>
      <c r="E9044" t="s">
        <v>6401</v>
      </c>
      <c r="F9044" t="s">
        <v>110</v>
      </c>
      <c r="G9044" t="s">
        <v>124</v>
      </c>
      <c r="H9044" t="s">
        <v>6398</v>
      </c>
      <c r="I9044">
        <v>8.3499999999999996E-11</v>
      </c>
    </row>
    <row r="9045" spans="1:9" x14ac:dyDescent="0.2">
      <c r="A9045" t="s">
        <v>30</v>
      </c>
      <c r="B9045" t="s">
        <v>5</v>
      </c>
      <c r="C9045">
        <f>_xlfn.XLOOKUP(B9045,'2.1.trackMPD'!$R$7:$R$29,'2.1.trackMPD'!$T$7:$T$29)</f>
        <v>1</v>
      </c>
      <c r="D9045">
        <v>100</v>
      </c>
      <c r="E9045" t="s">
        <v>6401</v>
      </c>
      <c r="F9045" t="s">
        <v>110</v>
      </c>
      <c r="G9045" t="s">
        <v>140</v>
      </c>
      <c r="H9045" t="s">
        <v>6398</v>
      </c>
      <c r="I9045">
        <v>8.3499999999999996E-11</v>
      </c>
    </row>
    <row r="9046" spans="1:9" x14ac:dyDescent="0.2">
      <c r="A9046" t="s">
        <v>30</v>
      </c>
      <c r="B9046" t="s">
        <v>5</v>
      </c>
      <c r="C9046">
        <f>_xlfn.XLOOKUP(B9046,'2.1.trackMPD'!$R$7:$R$29,'2.1.trackMPD'!$T$7:$T$29)</f>
        <v>1</v>
      </c>
      <c r="D9046">
        <v>100</v>
      </c>
      <c r="E9046" t="s">
        <v>6401</v>
      </c>
      <c r="F9046" t="s">
        <v>111</v>
      </c>
      <c r="G9046" t="s">
        <v>124</v>
      </c>
      <c r="H9046" t="s">
        <v>6398</v>
      </c>
      <c r="I9046">
        <v>8.3499999999999996E-11</v>
      </c>
    </row>
    <row r="9047" spans="1:9" x14ac:dyDescent="0.2">
      <c r="A9047" t="s">
        <v>30</v>
      </c>
      <c r="B9047" t="s">
        <v>5</v>
      </c>
      <c r="C9047">
        <f>_xlfn.XLOOKUP(B9047,'2.1.trackMPD'!$R$7:$R$29,'2.1.trackMPD'!$T$7:$T$29)</f>
        <v>1</v>
      </c>
      <c r="D9047">
        <v>100</v>
      </c>
      <c r="E9047" t="s">
        <v>6401</v>
      </c>
      <c r="F9047" t="s">
        <v>111</v>
      </c>
      <c r="G9047" t="s">
        <v>140</v>
      </c>
      <c r="H9047" t="s">
        <v>6398</v>
      </c>
      <c r="I9047">
        <v>8.3499999999999996E-11</v>
      </c>
    </row>
    <row r="9048" spans="1:9" x14ac:dyDescent="0.2">
      <c r="A9048" t="s">
        <v>30</v>
      </c>
      <c r="B9048" t="s">
        <v>5</v>
      </c>
      <c r="C9048">
        <f>_xlfn.XLOOKUP(B9048,'2.1.trackMPD'!$R$7:$R$29,'2.1.trackMPD'!$T$7:$T$29)</f>
        <v>1</v>
      </c>
      <c r="D9048">
        <v>100</v>
      </c>
      <c r="E9048" t="s">
        <v>6401</v>
      </c>
      <c r="F9048" t="s">
        <v>110</v>
      </c>
      <c r="G9048" t="s">
        <v>124</v>
      </c>
      <c r="H9048" t="s">
        <v>6399</v>
      </c>
    </row>
    <row r="9049" spans="1:9" x14ac:dyDescent="0.2">
      <c r="A9049" t="s">
        <v>30</v>
      </c>
      <c r="B9049" t="s">
        <v>5</v>
      </c>
      <c r="C9049">
        <f>_xlfn.XLOOKUP(B9049,'2.1.trackMPD'!$R$7:$R$29,'2.1.trackMPD'!$T$7:$T$29)</f>
        <v>1</v>
      </c>
      <c r="D9049">
        <v>100</v>
      </c>
      <c r="E9049" t="s">
        <v>6401</v>
      </c>
      <c r="F9049" t="s">
        <v>110</v>
      </c>
      <c r="G9049" t="s">
        <v>140</v>
      </c>
      <c r="H9049" t="s">
        <v>6399</v>
      </c>
    </row>
    <row r="9050" spans="1:9" x14ac:dyDescent="0.2">
      <c r="A9050" t="s">
        <v>30</v>
      </c>
      <c r="B9050" t="s">
        <v>0</v>
      </c>
      <c r="C9050">
        <f>_xlfn.XLOOKUP(B9050,'2.1.trackMPD'!$R$7:$R$29,'2.1.trackMPD'!$T$7:$T$29)</f>
        <v>4</v>
      </c>
      <c r="D9050">
        <v>1</v>
      </c>
      <c r="E9050" t="s">
        <v>6396</v>
      </c>
      <c r="F9050" t="s">
        <v>110</v>
      </c>
      <c r="G9050" t="s">
        <v>124</v>
      </c>
      <c r="H9050" t="s">
        <v>6398</v>
      </c>
      <c r="I9050">
        <v>5.6699999999999998E-8</v>
      </c>
    </row>
    <row r="9051" spans="1:9" x14ac:dyDescent="0.2">
      <c r="A9051" t="s">
        <v>30</v>
      </c>
      <c r="B9051" t="s">
        <v>0</v>
      </c>
      <c r="C9051">
        <f>_xlfn.XLOOKUP(B9051,'2.1.trackMPD'!$R$7:$R$29,'2.1.trackMPD'!$T$7:$T$29)</f>
        <v>4</v>
      </c>
      <c r="D9051">
        <v>1</v>
      </c>
      <c r="E9051" t="s">
        <v>6396</v>
      </c>
      <c r="F9051" t="s">
        <v>110</v>
      </c>
      <c r="G9051" t="s">
        <v>140</v>
      </c>
      <c r="H9051" t="s">
        <v>6398</v>
      </c>
      <c r="I9051">
        <v>5.6699999999999998E-8</v>
      </c>
    </row>
    <row r="9052" spans="1:9" x14ac:dyDescent="0.2">
      <c r="A9052" t="s">
        <v>30</v>
      </c>
      <c r="B9052" t="s">
        <v>0</v>
      </c>
      <c r="C9052">
        <f>_xlfn.XLOOKUP(B9052,'2.1.trackMPD'!$R$7:$R$29,'2.1.trackMPD'!$T$7:$T$29)</f>
        <v>4</v>
      </c>
      <c r="D9052">
        <v>1</v>
      </c>
      <c r="E9052" t="s">
        <v>6396</v>
      </c>
      <c r="F9052" t="s">
        <v>111</v>
      </c>
      <c r="G9052" t="s">
        <v>124</v>
      </c>
      <c r="H9052" t="s">
        <v>6398</v>
      </c>
      <c r="I9052">
        <v>5.6699999999999998E-8</v>
      </c>
    </row>
    <row r="9053" spans="1:9" x14ac:dyDescent="0.2">
      <c r="A9053" t="s">
        <v>30</v>
      </c>
      <c r="B9053" t="s">
        <v>0</v>
      </c>
      <c r="C9053">
        <f>_xlfn.XLOOKUP(B9053,'2.1.trackMPD'!$R$7:$R$29,'2.1.trackMPD'!$T$7:$T$29)</f>
        <v>4</v>
      </c>
      <c r="D9053">
        <v>1</v>
      </c>
      <c r="E9053" t="s">
        <v>6396</v>
      </c>
      <c r="F9053" t="s">
        <v>111</v>
      </c>
      <c r="G9053" t="s">
        <v>140</v>
      </c>
      <c r="H9053" t="s">
        <v>6398</v>
      </c>
      <c r="I9053">
        <v>5.6699999999999998E-8</v>
      </c>
    </row>
    <row r="9054" spans="1:9" x14ac:dyDescent="0.2">
      <c r="A9054" t="s">
        <v>30</v>
      </c>
      <c r="B9054" t="s">
        <v>0</v>
      </c>
      <c r="C9054">
        <f>_xlfn.XLOOKUP(B9054,'2.1.trackMPD'!$R$7:$R$29,'2.1.trackMPD'!$T$7:$T$29)</f>
        <v>4</v>
      </c>
      <c r="D9054">
        <v>1</v>
      </c>
      <c r="E9054" t="s">
        <v>6396</v>
      </c>
      <c r="F9054" t="s">
        <v>110</v>
      </c>
      <c r="G9054" t="s">
        <v>124</v>
      </c>
      <c r="H9054" t="s">
        <v>6399</v>
      </c>
    </row>
    <row r="9055" spans="1:9" x14ac:dyDescent="0.2">
      <c r="A9055" t="s">
        <v>30</v>
      </c>
      <c r="B9055" t="s">
        <v>0</v>
      </c>
      <c r="C9055">
        <f>_xlfn.XLOOKUP(B9055,'2.1.trackMPD'!$R$7:$R$29,'2.1.trackMPD'!$T$7:$T$29)</f>
        <v>4</v>
      </c>
      <c r="D9055">
        <v>1</v>
      </c>
      <c r="E9055" t="s">
        <v>6396</v>
      </c>
      <c r="F9055" t="s">
        <v>110</v>
      </c>
      <c r="G9055" t="s">
        <v>140</v>
      </c>
      <c r="H9055" t="s">
        <v>6399</v>
      </c>
    </row>
    <row r="9056" spans="1:9" x14ac:dyDescent="0.2">
      <c r="A9056" t="s">
        <v>30</v>
      </c>
      <c r="B9056" t="s">
        <v>0</v>
      </c>
      <c r="C9056">
        <f>_xlfn.XLOOKUP(B9056,'2.1.trackMPD'!$R$7:$R$29,'2.1.trackMPD'!$T$7:$T$29)</f>
        <v>4</v>
      </c>
      <c r="D9056">
        <v>10</v>
      </c>
      <c r="E9056" t="s">
        <v>6396</v>
      </c>
      <c r="F9056" t="s">
        <v>110</v>
      </c>
      <c r="G9056" t="s">
        <v>124</v>
      </c>
      <c r="H9056" t="s">
        <v>6398</v>
      </c>
      <c r="I9056">
        <v>5.6699999999999998E-8</v>
      </c>
    </row>
    <row r="9057" spans="1:9" x14ac:dyDescent="0.2">
      <c r="A9057" t="s">
        <v>30</v>
      </c>
      <c r="B9057" t="s">
        <v>0</v>
      </c>
      <c r="C9057">
        <f>_xlfn.XLOOKUP(B9057,'2.1.trackMPD'!$R$7:$R$29,'2.1.trackMPD'!$T$7:$T$29)</f>
        <v>4</v>
      </c>
      <c r="D9057">
        <v>10</v>
      </c>
      <c r="E9057" t="s">
        <v>6396</v>
      </c>
      <c r="F9057" t="s">
        <v>110</v>
      </c>
      <c r="G9057" t="s">
        <v>140</v>
      </c>
      <c r="H9057" t="s">
        <v>6398</v>
      </c>
      <c r="I9057">
        <v>5.6699999999999998E-8</v>
      </c>
    </row>
    <row r="9058" spans="1:9" x14ac:dyDescent="0.2">
      <c r="A9058" t="s">
        <v>30</v>
      </c>
      <c r="B9058" t="s">
        <v>0</v>
      </c>
      <c r="C9058">
        <f>_xlfn.XLOOKUP(B9058,'2.1.trackMPD'!$R$7:$R$29,'2.1.trackMPD'!$T$7:$T$29)</f>
        <v>4</v>
      </c>
      <c r="D9058">
        <v>10</v>
      </c>
      <c r="E9058" t="s">
        <v>6396</v>
      </c>
      <c r="F9058" t="s">
        <v>111</v>
      </c>
      <c r="G9058" t="s">
        <v>124</v>
      </c>
      <c r="H9058" t="s">
        <v>6398</v>
      </c>
      <c r="I9058">
        <v>5.6699999999999998E-8</v>
      </c>
    </row>
    <row r="9059" spans="1:9" x14ac:dyDescent="0.2">
      <c r="A9059" t="s">
        <v>30</v>
      </c>
      <c r="B9059" t="s">
        <v>0</v>
      </c>
      <c r="C9059">
        <f>_xlfn.XLOOKUP(B9059,'2.1.trackMPD'!$R$7:$R$29,'2.1.trackMPD'!$T$7:$T$29)</f>
        <v>4</v>
      </c>
      <c r="D9059">
        <v>10</v>
      </c>
      <c r="E9059" t="s">
        <v>6396</v>
      </c>
      <c r="F9059" t="s">
        <v>111</v>
      </c>
      <c r="G9059" t="s">
        <v>140</v>
      </c>
      <c r="H9059" t="s">
        <v>6398</v>
      </c>
      <c r="I9059">
        <v>5.6699999999999998E-8</v>
      </c>
    </row>
    <row r="9060" spans="1:9" x14ac:dyDescent="0.2">
      <c r="A9060" t="s">
        <v>30</v>
      </c>
      <c r="B9060" t="s">
        <v>0</v>
      </c>
      <c r="C9060">
        <f>_xlfn.XLOOKUP(B9060,'2.1.trackMPD'!$R$7:$R$29,'2.1.trackMPD'!$T$7:$T$29)</f>
        <v>4</v>
      </c>
      <c r="D9060">
        <v>10</v>
      </c>
      <c r="E9060" t="s">
        <v>6396</v>
      </c>
      <c r="F9060" t="s">
        <v>110</v>
      </c>
      <c r="G9060" t="s">
        <v>124</v>
      </c>
      <c r="H9060" t="s">
        <v>6399</v>
      </c>
    </row>
    <row r="9061" spans="1:9" x14ac:dyDescent="0.2">
      <c r="A9061" t="s">
        <v>30</v>
      </c>
      <c r="B9061" t="s">
        <v>0</v>
      </c>
      <c r="C9061">
        <f>_xlfn.XLOOKUP(B9061,'2.1.trackMPD'!$R$7:$R$29,'2.1.trackMPD'!$T$7:$T$29)</f>
        <v>4</v>
      </c>
      <c r="D9061">
        <v>10</v>
      </c>
      <c r="E9061" t="s">
        <v>6396</v>
      </c>
      <c r="F9061" t="s">
        <v>110</v>
      </c>
      <c r="G9061" t="s">
        <v>140</v>
      </c>
      <c r="H9061" t="s">
        <v>6399</v>
      </c>
    </row>
    <row r="9062" spans="1:9" x14ac:dyDescent="0.2">
      <c r="A9062" t="s">
        <v>30</v>
      </c>
      <c r="B9062" t="s">
        <v>0</v>
      </c>
      <c r="C9062">
        <f>_xlfn.XLOOKUP(B9062,'2.1.trackMPD'!$R$7:$R$29,'2.1.trackMPD'!$T$7:$T$29)</f>
        <v>4</v>
      </c>
      <c r="D9062">
        <v>100</v>
      </c>
      <c r="E9062" t="s">
        <v>6396</v>
      </c>
      <c r="F9062" t="s">
        <v>110</v>
      </c>
      <c r="G9062" t="s">
        <v>124</v>
      </c>
      <c r="H9062" t="s">
        <v>6398</v>
      </c>
      <c r="I9062">
        <v>5.6699999999999998E-8</v>
      </c>
    </row>
    <row r="9063" spans="1:9" x14ac:dyDescent="0.2">
      <c r="A9063" t="s">
        <v>30</v>
      </c>
      <c r="B9063" t="s">
        <v>0</v>
      </c>
      <c r="C9063">
        <f>_xlfn.XLOOKUP(B9063,'2.1.trackMPD'!$R$7:$R$29,'2.1.trackMPD'!$T$7:$T$29)</f>
        <v>4</v>
      </c>
      <c r="D9063">
        <v>100</v>
      </c>
      <c r="E9063" t="s">
        <v>6396</v>
      </c>
      <c r="F9063" t="s">
        <v>110</v>
      </c>
      <c r="G9063" t="s">
        <v>140</v>
      </c>
      <c r="H9063" t="s">
        <v>6398</v>
      </c>
      <c r="I9063">
        <v>5.6699999999999998E-8</v>
      </c>
    </row>
    <row r="9064" spans="1:9" x14ac:dyDescent="0.2">
      <c r="A9064" t="s">
        <v>30</v>
      </c>
      <c r="B9064" t="s">
        <v>0</v>
      </c>
      <c r="C9064">
        <f>_xlfn.XLOOKUP(B9064,'2.1.trackMPD'!$R$7:$R$29,'2.1.trackMPD'!$T$7:$T$29)</f>
        <v>4</v>
      </c>
      <c r="D9064">
        <v>100</v>
      </c>
      <c r="E9064" t="s">
        <v>6396</v>
      </c>
      <c r="F9064" t="s">
        <v>111</v>
      </c>
      <c r="G9064" t="s">
        <v>124</v>
      </c>
      <c r="H9064" t="s">
        <v>6398</v>
      </c>
      <c r="I9064">
        <v>5.6699999999999998E-8</v>
      </c>
    </row>
    <row r="9065" spans="1:9" x14ac:dyDescent="0.2">
      <c r="A9065" t="s">
        <v>30</v>
      </c>
      <c r="B9065" t="s">
        <v>0</v>
      </c>
      <c r="C9065">
        <f>_xlfn.XLOOKUP(B9065,'2.1.trackMPD'!$R$7:$R$29,'2.1.trackMPD'!$T$7:$T$29)</f>
        <v>4</v>
      </c>
      <c r="D9065">
        <v>100</v>
      </c>
      <c r="E9065" t="s">
        <v>6396</v>
      </c>
      <c r="F9065" t="s">
        <v>111</v>
      </c>
      <c r="G9065" t="s">
        <v>140</v>
      </c>
      <c r="H9065" t="s">
        <v>6398</v>
      </c>
      <c r="I9065">
        <v>5.6699999999999998E-8</v>
      </c>
    </row>
    <row r="9066" spans="1:9" x14ac:dyDescent="0.2">
      <c r="A9066" t="s">
        <v>30</v>
      </c>
      <c r="B9066" t="s">
        <v>0</v>
      </c>
      <c r="C9066">
        <f>_xlfn.XLOOKUP(B9066,'2.1.trackMPD'!$R$7:$R$29,'2.1.trackMPD'!$T$7:$T$29)</f>
        <v>4</v>
      </c>
      <c r="D9066">
        <v>100</v>
      </c>
      <c r="E9066" t="s">
        <v>6396</v>
      </c>
      <c r="F9066" t="s">
        <v>110</v>
      </c>
      <c r="G9066" t="s">
        <v>124</v>
      </c>
      <c r="H9066" t="s">
        <v>6399</v>
      </c>
    </row>
    <row r="9067" spans="1:9" x14ac:dyDescent="0.2">
      <c r="A9067" t="s">
        <v>30</v>
      </c>
      <c r="B9067" t="s">
        <v>0</v>
      </c>
      <c r="C9067">
        <f>_xlfn.XLOOKUP(B9067,'2.1.trackMPD'!$R$7:$R$29,'2.1.trackMPD'!$T$7:$T$29)</f>
        <v>4</v>
      </c>
      <c r="D9067">
        <v>100</v>
      </c>
      <c r="E9067" t="s">
        <v>6396</v>
      </c>
      <c r="F9067" t="s">
        <v>110</v>
      </c>
      <c r="G9067" t="s">
        <v>140</v>
      </c>
      <c r="H9067" t="s">
        <v>6399</v>
      </c>
    </row>
    <row r="9068" spans="1:9" x14ac:dyDescent="0.2">
      <c r="A9068" t="s">
        <v>30</v>
      </c>
      <c r="B9068" t="s">
        <v>0</v>
      </c>
      <c r="C9068">
        <f>_xlfn.XLOOKUP(B9068,'2.1.trackMPD'!$R$7:$R$29,'2.1.trackMPD'!$T$7:$T$29)</f>
        <v>4</v>
      </c>
      <c r="D9068">
        <v>1000</v>
      </c>
      <c r="E9068" t="s">
        <v>6396</v>
      </c>
      <c r="F9068" t="s">
        <v>110</v>
      </c>
      <c r="G9068" t="s">
        <v>124</v>
      </c>
      <c r="H9068" t="s">
        <v>6398</v>
      </c>
      <c r="I9068">
        <v>5.6699999999999998E-8</v>
      </c>
    </row>
    <row r="9069" spans="1:9" x14ac:dyDescent="0.2">
      <c r="A9069" t="s">
        <v>30</v>
      </c>
      <c r="B9069" t="s">
        <v>0</v>
      </c>
      <c r="C9069">
        <f>_xlfn.XLOOKUP(B9069,'2.1.trackMPD'!$R$7:$R$29,'2.1.trackMPD'!$T$7:$T$29)</f>
        <v>4</v>
      </c>
      <c r="D9069">
        <v>1000</v>
      </c>
      <c r="E9069" t="s">
        <v>6396</v>
      </c>
      <c r="F9069" t="s">
        <v>110</v>
      </c>
      <c r="G9069" t="s">
        <v>140</v>
      </c>
      <c r="H9069" t="s">
        <v>6398</v>
      </c>
      <c r="I9069">
        <v>5.6699999999999998E-8</v>
      </c>
    </row>
    <row r="9070" spans="1:9" x14ac:dyDescent="0.2">
      <c r="A9070" t="s">
        <v>30</v>
      </c>
      <c r="B9070" t="s">
        <v>0</v>
      </c>
      <c r="C9070">
        <f>_xlfn.XLOOKUP(B9070,'2.1.trackMPD'!$R$7:$R$29,'2.1.trackMPD'!$T$7:$T$29)</f>
        <v>4</v>
      </c>
      <c r="D9070">
        <v>1000</v>
      </c>
      <c r="E9070" t="s">
        <v>6396</v>
      </c>
      <c r="F9070" t="s">
        <v>111</v>
      </c>
      <c r="G9070" t="s">
        <v>124</v>
      </c>
      <c r="H9070" t="s">
        <v>6398</v>
      </c>
      <c r="I9070">
        <v>5.6699999999999998E-8</v>
      </c>
    </row>
    <row r="9071" spans="1:9" x14ac:dyDescent="0.2">
      <c r="A9071" t="s">
        <v>30</v>
      </c>
      <c r="B9071" t="s">
        <v>0</v>
      </c>
      <c r="C9071">
        <f>_xlfn.XLOOKUP(B9071,'2.1.trackMPD'!$R$7:$R$29,'2.1.trackMPD'!$T$7:$T$29)</f>
        <v>4</v>
      </c>
      <c r="D9071">
        <v>1000</v>
      </c>
      <c r="E9071" t="s">
        <v>6396</v>
      </c>
      <c r="F9071" t="s">
        <v>111</v>
      </c>
      <c r="G9071" t="s">
        <v>140</v>
      </c>
      <c r="H9071" t="s">
        <v>6398</v>
      </c>
      <c r="I9071">
        <v>5.6699999999999998E-8</v>
      </c>
    </row>
    <row r="9072" spans="1:9" x14ac:dyDescent="0.2">
      <c r="A9072" t="s">
        <v>30</v>
      </c>
      <c r="B9072" t="s">
        <v>0</v>
      </c>
      <c r="C9072">
        <f>_xlfn.XLOOKUP(B9072,'2.1.trackMPD'!$R$7:$R$29,'2.1.trackMPD'!$T$7:$T$29)</f>
        <v>4</v>
      </c>
      <c r="D9072">
        <v>1000</v>
      </c>
      <c r="E9072" t="s">
        <v>6396</v>
      </c>
      <c r="F9072" t="s">
        <v>110</v>
      </c>
      <c r="G9072" t="s">
        <v>124</v>
      </c>
      <c r="H9072" t="s">
        <v>6399</v>
      </c>
    </row>
    <row r="9073" spans="1:9" x14ac:dyDescent="0.2">
      <c r="A9073" t="s">
        <v>30</v>
      </c>
      <c r="B9073" t="s">
        <v>0</v>
      </c>
      <c r="C9073">
        <f>_xlfn.XLOOKUP(B9073,'2.1.trackMPD'!$R$7:$R$29,'2.1.trackMPD'!$T$7:$T$29)</f>
        <v>4</v>
      </c>
      <c r="D9073">
        <v>1000</v>
      </c>
      <c r="E9073" t="s">
        <v>6396</v>
      </c>
      <c r="F9073" t="s">
        <v>110</v>
      </c>
      <c r="G9073" t="s">
        <v>140</v>
      </c>
      <c r="H9073" t="s">
        <v>6399</v>
      </c>
    </row>
    <row r="9074" spans="1:9" x14ac:dyDescent="0.2">
      <c r="A9074" t="s">
        <v>30</v>
      </c>
      <c r="B9074" t="s">
        <v>0</v>
      </c>
      <c r="C9074">
        <f>_xlfn.XLOOKUP(B9074,'2.1.trackMPD'!$R$7:$R$29,'2.1.trackMPD'!$T$7:$T$29)</f>
        <v>4</v>
      </c>
      <c r="D9074">
        <v>5000</v>
      </c>
      <c r="E9074" t="s">
        <v>6396</v>
      </c>
      <c r="F9074" t="s">
        <v>110</v>
      </c>
      <c r="G9074" t="s">
        <v>124</v>
      </c>
      <c r="H9074" t="s">
        <v>6398</v>
      </c>
      <c r="I9074">
        <v>5.6699999999999998E-8</v>
      </c>
    </row>
    <row r="9075" spans="1:9" x14ac:dyDescent="0.2">
      <c r="A9075" t="s">
        <v>30</v>
      </c>
      <c r="B9075" t="s">
        <v>0</v>
      </c>
      <c r="C9075">
        <f>_xlfn.XLOOKUP(B9075,'2.1.trackMPD'!$R$7:$R$29,'2.1.trackMPD'!$T$7:$T$29)</f>
        <v>4</v>
      </c>
      <c r="D9075">
        <v>5000</v>
      </c>
      <c r="E9075" t="s">
        <v>6396</v>
      </c>
      <c r="F9075" t="s">
        <v>110</v>
      </c>
      <c r="G9075" t="s">
        <v>140</v>
      </c>
      <c r="H9075" t="s">
        <v>6398</v>
      </c>
      <c r="I9075">
        <v>5.6699999999999998E-8</v>
      </c>
    </row>
    <row r="9076" spans="1:9" x14ac:dyDescent="0.2">
      <c r="A9076" t="s">
        <v>30</v>
      </c>
      <c r="B9076" t="s">
        <v>0</v>
      </c>
      <c r="C9076">
        <f>_xlfn.XLOOKUP(B9076,'2.1.trackMPD'!$R$7:$R$29,'2.1.trackMPD'!$T$7:$T$29)</f>
        <v>4</v>
      </c>
      <c r="D9076">
        <v>5000</v>
      </c>
      <c r="E9076" t="s">
        <v>6396</v>
      </c>
      <c r="F9076" t="s">
        <v>111</v>
      </c>
      <c r="G9076" t="s">
        <v>124</v>
      </c>
      <c r="H9076" t="s">
        <v>6398</v>
      </c>
      <c r="I9076">
        <v>5.6699999999999998E-8</v>
      </c>
    </row>
    <row r="9077" spans="1:9" x14ac:dyDescent="0.2">
      <c r="A9077" t="s">
        <v>30</v>
      </c>
      <c r="B9077" t="s">
        <v>0</v>
      </c>
      <c r="C9077">
        <f>_xlfn.XLOOKUP(B9077,'2.1.trackMPD'!$R$7:$R$29,'2.1.trackMPD'!$T$7:$T$29)</f>
        <v>4</v>
      </c>
      <c r="D9077">
        <v>5000</v>
      </c>
      <c r="E9077" t="s">
        <v>6396</v>
      </c>
      <c r="F9077" t="s">
        <v>111</v>
      </c>
      <c r="G9077" t="s">
        <v>140</v>
      </c>
      <c r="H9077" t="s">
        <v>6398</v>
      </c>
      <c r="I9077">
        <v>5.6699999999999998E-8</v>
      </c>
    </row>
    <row r="9078" spans="1:9" x14ac:dyDescent="0.2">
      <c r="A9078" t="s">
        <v>30</v>
      </c>
      <c r="B9078" t="s">
        <v>0</v>
      </c>
      <c r="C9078">
        <f>_xlfn.XLOOKUP(B9078,'2.1.trackMPD'!$R$7:$R$29,'2.1.trackMPD'!$T$7:$T$29)</f>
        <v>4</v>
      </c>
      <c r="D9078">
        <v>5000</v>
      </c>
      <c r="E9078" t="s">
        <v>6396</v>
      </c>
      <c r="F9078" t="s">
        <v>110</v>
      </c>
      <c r="G9078" t="s">
        <v>124</v>
      </c>
      <c r="H9078" t="s">
        <v>6399</v>
      </c>
    </row>
    <row r="9079" spans="1:9" x14ac:dyDescent="0.2">
      <c r="A9079" t="s">
        <v>30</v>
      </c>
      <c r="B9079" t="s">
        <v>0</v>
      </c>
      <c r="C9079">
        <f>_xlfn.XLOOKUP(B9079,'2.1.trackMPD'!$R$7:$R$29,'2.1.trackMPD'!$T$7:$T$29)</f>
        <v>4</v>
      </c>
      <c r="D9079">
        <v>5000</v>
      </c>
      <c r="E9079" t="s">
        <v>6396</v>
      </c>
      <c r="F9079" t="s">
        <v>110</v>
      </c>
      <c r="G9079" t="s">
        <v>140</v>
      </c>
      <c r="H9079" t="s">
        <v>6399</v>
      </c>
    </row>
    <row r="9080" spans="1:9" x14ac:dyDescent="0.2">
      <c r="A9080" t="s">
        <v>30</v>
      </c>
      <c r="B9080" t="s">
        <v>0</v>
      </c>
      <c r="C9080">
        <f>_xlfn.XLOOKUP(B9080,'2.1.trackMPD'!$R$7:$R$29,'2.1.trackMPD'!$T$7:$T$29)</f>
        <v>4</v>
      </c>
      <c r="D9080">
        <v>1</v>
      </c>
      <c r="E9080" t="s">
        <v>6400</v>
      </c>
      <c r="F9080" t="s">
        <v>110</v>
      </c>
      <c r="G9080" t="s">
        <v>124</v>
      </c>
      <c r="H9080" t="s">
        <v>6398</v>
      </c>
      <c r="I9080">
        <v>5.6699999999999998E-8</v>
      </c>
    </row>
    <row r="9081" spans="1:9" x14ac:dyDescent="0.2">
      <c r="A9081" t="s">
        <v>30</v>
      </c>
      <c r="B9081" t="s">
        <v>0</v>
      </c>
      <c r="C9081">
        <f>_xlfn.XLOOKUP(B9081,'2.1.trackMPD'!$R$7:$R$29,'2.1.trackMPD'!$T$7:$T$29)</f>
        <v>4</v>
      </c>
      <c r="D9081">
        <v>1</v>
      </c>
      <c r="E9081" t="s">
        <v>6400</v>
      </c>
      <c r="F9081" t="s">
        <v>110</v>
      </c>
      <c r="G9081" t="s">
        <v>140</v>
      </c>
      <c r="H9081" t="s">
        <v>6398</v>
      </c>
      <c r="I9081">
        <v>5.6699999999999998E-8</v>
      </c>
    </row>
    <row r="9082" spans="1:9" x14ac:dyDescent="0.2">
      <c r="A9082" t="s">
        <v>30</v>
      </c>
      <c r="B9082" t="s">
        <v>0</v>
      </c>
      <c r="C9082">
        <f>_xlfn.XLOOKUP(B9082,'2.1.trackMPD'!$R$7:$R$29,'2.1.trackMPD'!$T$7:$T$29)</f>
        <v>4</v>
      </c>
      <c r="D9082">
        <v>1</v>
      </c>
      <c r="E9082" t="s">
        <v>6400</v>
      </c>
      <c r="F9082" t="s">
        <v>111</v>
      </c>
      <c r="G9082" t="s">
        <v>124</v>
      </c>
      <c r="H9082" t="s">
        <v>6398</v>
      </c>
      <c r="I9082">
        <v>5.6699999999999998E-8</v>
      </c>
    </row>
    <row r="9083" spans="1:9" x14ac:dyDescent="0.2">
      <c r="A9083" t="s">
        <v>30</v>
      </c>
      <c r="B9083" t="s">
        <v>0</v>
      </c>
      <c r="C9083">
        <f>_xlfn.XLOOKUP(B9083,'2.1.trackMPD'!$R$7:$R$29,'2.1.trackMPD'!$T$7:$T$29)</f>
        <v>4</v>
      </c>
      <c r="D9083">
        <v>1</v>
      </c>
      <c r="E9083" t="s">
        <v>6400</v>
      </c>
      <c r="F9083" t="s">
        <v>111</v>
      </c>
      <c r="G9083" t="s">
        <v>140</v>
      </c>
      <c r="H9083" t="s">
        <v>6398</v>
      </c>
      <c r="I9083">
        <v>5.6699999999999998E-8</v>
      </c>
    </row>
    <row r="9084" spans="1:9" x14ac:dyDescent="0.2">
      <c r="A9084" t="s">
        <v>30</v>
      </c>
      <c r="B9084" t="s">
        <v>0</v>
      </c>
      <c r="C9084">
        <f>_xlfn.XLOOKUP(B9084,'2.1.trackMPD'!$R$7:$R$29,'2.1.trackMPD'!$T$7:$T$29)</f>
        <v>4</v>
      </c>
      <c r="D9084">
        <v>1</v>
      </c>
      <c r="E9084" t="s">
        <v>6400</v>
      </c>
      <c r="F9084" t="s">
        <v>110</v>
      </c>
      <c r="G9084" t="s">
        <v>124</v>
      </c>
      <c r="H9084" t="s">
        <v>6399</v>
      </c>
    </row>
    <row r="9085" spans="1:9" x14ac:dyDescent="0.2">
      <c r="A9085" t="s">
        <v>30</v>
      </c>
      <c r="B9085" t="s">
        <v>0</v>
      </c>
      <c r="C9085">
        <f>_xlfn.XLOOKUP(B9085,'2.1.trackMPD'!$R$7:$R$29,'2.1.trackMPD'!$T$7:$T$29)</f>
        <v>4</v>
      </c>
      <c r="D9085">
        <v>1</v>
      </c>
      <c r="E9085" t="s">
        <v>6400</v>
      </c>
      <c r="F9085" t="s">
        <v>110</v>
      </c>
      <c r="G9085" t="s">
        <v>140</v>
      </c>
      <c r="H9085" t="s">
        <v>6399</v>
      </c>
    </row>
    <row r="9086" spans="1:9" x14ac:dyDescent="0.2">
      <c r="A9086" t="s">
        <v>30</v>
      </c>
      <c r="B9086" t="s">
        <v>0</v>
      </c>
      <c r="C9086">
        <f>_xlfn.XLOOKUP(B9086,'2.1.trackMPD'!$R$7:$R$29,'2.1.trackMPD'!$T$7:$T$29)</f>
        <v>4</v>
      </c>
      <c r="D9086">
        <v>10</v>
      </c>
      <c r="E9086" t="s">
        <v>6400</v>
      </c>
      <c r="F9086" t="s">
        <v>110</v>
      </c>
      <c r="G9086" t="s">
        <v>124</v>
      </c>
      <c r="H9086" t="s">
        <v>6398</v>
      </c>
      <c r="I9086">
        <v>5.6699999999999998E-8</v>
      </c>
    </row>
    <row r="9087" spans="1:9" x14ac:dyDescent="0.2">
      <c r="A9087" t="s">
        <v>30</v>
      </c>
      <c r="B9087" t="s">
        <v>0</v>
      </c>
      <c r="C9087">
        <f>_xlfn.XLOOKUP(B9087,'2.1.trackMPD'!$R$7:$R$29,'2.1.trackMPD'!$T$7:$T$29)</f>
        <v>4</v>
      </c>
      <c r="D9087">
        <v>10</v>
      </c>
      <c r="E9087" t="s">
        <v>6400</v>
      </c>
      <c r="F9087" t="s">
        <v>110</v>
      </c>
      <c r="G9087" t="s">
        <v>140</v>
      </c>
      <c r="H9087" t="s">
        <v>6398</v>
      </c>
      <c r="I9087">
        <v>5.6699999999999998E-8</v>
      </c>
    </row>
    <row r="9088" spans="1:9" x14ac:dyDescent="0.2">
      <c r="A9088" t="s">
        <v>30</v>
      </c>
      <c r="B9088" t="s">
        <v>0</v>
      </c>
      <c r="C9088">
        <f>_xlfn.XLOOKUP(B9088,'2.1.trackMPD'!$R$7:$R$29,'2.1.trackMPD'!$T$7:$T$29)</f>
        <v>4</v>
      </c>
      <c r="D9088">
        <v>10</v>
      </c>
      <c r="E9088" t="s">
        <v>6400</v>
      </c>
      <c r="F9088" t="s">
        <v>111</v>
      </c>
      <c r="G9088" t="s">
        <v>124</v>
      </c>
      <c r="H9088" t="s">
        <v>6398</v>
      </c>
      <c r="I9088">
        <v>5.6699999999999998E-8</v>
      </c>
    </row>
    <row r="9089" spans="1:9" x14ac:dyDescent="0.2">
      <c r="A9089" t="s">
        <v>30</v>
      </c>
      <c r="B9089" t="s">
        <v>0</v>
      </c>
      <c r="C9089">
        <f>_xlfn.XLOOKUP(B9089,'2.1.trackMPD'!$R$7:$R$29,'2.1.trackMPD'!$T$7:$T$29)</f>
        <v>4</v>
      </c>
      <c r="D9089">
        <v>10</v>
      </c>
      <c r="E9089" t="s">
        <v>6400</v>
      </c>
      <c r="F9089" t="s">
        <v>111</v>
      </c>
      <c r="G9089" t="s">
        <v>140</v>
      </c>
      <c r="H9089" t="s">
        <v>6398</v>
      </c>
      <c r="I9089">
        <v>5.6699999999999998E-8</v>
      </c>
    </row>
    <row r="9090" spans="1:9" x14ac:dyDescent="0.2">
      <c r="A9090" t="s">
        <v>30</v>
      </c>
      <c r="B9090" t="s">
        <v>0</v>
      </c>
      <c r="C9090">
        <f>_xlfn.XLOOKUP(B9090,'2.1.trackMPD'!$R$7:$R$29,'2.1.trackMPD'!$T$7:$T$29)</f>
        <v>4</v>
      </c>
      <c r="D9090">
        <v>10</v>
      </c>
      <c r="E9090" t="s">
        <v>6400</v>
      </c>
      <c r="F9090" t="s">
        <v>110</v>
      </c>
      <c r="G9090" t="s">
        <v>124</v>
      </c>
      <c r="H9090" t="s">
        <v>6399</v>
      </c>
    </row>
    <row r="9091" spans="1:9" x14ac:dyDescent="0.2">
      <c r="A9091" t="s">
        <v>30</v>
      </c>
      <c r="B9091" t="s">
        <v>0</v>
      </c>
      <c r="C9091">
        <f>_xlfn.XLOOKUP(B9091,'2.1.trackMPD'!$R$7:$R$29,'2.1.trackMPD'!$T$7:$T$29)</f>
        <v>4</v>
      </c>
      <c r="D9091">
        <v>10</v>
      </c>
      <c r="E9091" t="s">
        <v>6400</v>
      </c>
      <c r="F9091" t="s">
        <v>110</v>
      </c>
      <c r="G9091" t="s">
        <v>140</v>
      </c>
      <c r="H9091" t="s">
        <v>6399</v>
      </c>
    </row>
    <row r="9092" spans="1:9" x14ac:dyDescent="0.2">
      <c r="A9092" t="s">
        <v>30</v>
      </c>
      <c r="B9092" t="s">
        <v>0</v>
      </c>
      <c r="C9092">
        <f>_xlfn.XLOOKUP(B9092,'2.1.trackMPD'!$R$7:$R$29,'2.1.trackMPD'!$T$7:$T$29)</f>
        <v>4</v>
      </c>
      <c r="D9092">
        <v>100</v>
      </c>
      <c r="E9092" t="s">
        <v>6400</v>
      </c>
      <c r="F9092" t="s">
        <v>110</v>
      </c>
      <c r="G9092" t="s">
        <v>124</v>
      </c>
      <c r="H9092" t="s">
        <v>6398</v>
      </c>
      <c r="I9092">
        <v>5.6699999999999998E-8</v>
      </c>
    </row>
    <row r="9093" spans="1:9" x14ac:dyDescent="0.2">
      <c r="A9093" t="s">
        <v>30</v>
      </c>
      <c r="B9093" t="s">
        <v>0</v>
      </c>
      <c r="C9093">
        <f>_xlfn.XLOOKUP(B9093,'2.1.trackMPD'!$R$7:$R$29,'2.1.trackMPD'!$T$7:$T$29)</f>
        <v>4</v>
      </c>
      <c r="D9093">
        <v>100</v>
      </c>
      <c r="E9093" t="s">
        <v>6400</v>
      </c>
      <c r="F9093" t="s">
        <v>110</v>
      </c>
      <c r="G9093" t="s">
        <v>140</v>
      </c>
      <c r="H9093" t="s">
        <v>6398</v>
      </c>
      <c r="I9093">
        <v>5.6699999999999998E-8</v>
      </c>
    </row>
    <row r="9094" spans="1:9" x14ac:dyDescent="0.2">
      <c r="A9094" t="s">
        <v>30</v>
      </c>
      <c r="B9094" t="s">
        <v>0</v>
      </c>
      <c r="C9094">
        <f>_xlfn.XLOOKUP(B9094,'2.1.trackMPD'!$R$7:$R$29,'2.1.trackMPD'!$T$7:$T$29)</f>
        <v>4</v>
      </c>
      <c r="D9094">
        <v>100</v>
      </c>
      <c r="E9094" t="s">
        <v>6400</v>
      </c>
      <c r="F9094" t="s">
        <v>111</v>
      </c>
      <c r="G9094" t="s">
        <v>124</v>
      </c>
      <c r="H9094" t="s">
        <v>6398</v>
      </c>
      <c r="I9094">
        <v>5.6699999999999998E-8</v>
      </c>
    </row>
    <row r="9095" spans="1:9" x14ac:dyDescent="0.2">
      <c r="A9095" t="s">
        <v>30</v>
      </c>
      <c r="B9095" t="s">
        <v>0</v>
      </c>
      <c r="C9095">
        <f>_xlfn.XLOOKUP(B9095,'2.1.trackMPD'!$R$7:$R$29,'2.1.trackMPD'!$T$7:$T$29)</f>
        <v>4</v>
      </c>
      <c r="D9095">
        <v>100</v>
      </c>
      <c r="E9095" t="s">
        <v>6400</v>
      </c>
      <c r="F9095" t="s">
        <v>111</v>
      </c>
      <c r="G9095" t="s">
        <v>140</v>
      </c>
      <c r="H9095" t="s">
        <v>6398</v>
      </c>
      <c r="I9095">
        <v>5.6699999999999998E-8</v>
      </c>
    </row>
    <row r="9096" spans="1:9" x14ac:dyDescent="0.2">
      <c r="A9096" t="s">
        <v>30</v>
      </c>
      <c r="B9096" t="s">
        <v>0</v>
      </c>
      <c r="C9096">
        <f>_xlfn.XLOOKUP(B9096,'2.1.trackMPD'!$R$7:$R$29,'2.1.trackMPD'!$T$7:$T$29)</f>
        <v>4</v>
      </c>
      <c r="D9096">
        <v>100</v>
      </c>
      <c r="E9096" t="s">
        <v>6400</v>
      </c>
      <c r="F9096" t="s">
        <v>110</v>
      </c>
      <c r="G9096" t="s">
        <v>124</v>
      </c>
      <c r="H9096" t="s">
        <v>6399</v>
      </c>
    </row>
    <row r="9097" spans="1:9" x14ac:dyDescent="0.2">
      <c r="A9097" t="s">
        <v>30</v>
      </c>
      <c r="B9097" t="s">
        <v>0</v>
      </c>
      <c r="C9097">
        <f>_xlfn.XLOOKUP(B9097,'2.1.trackMPD'!$R$7:$R$29,'2.1.trackMPD'!$T$7:$T$29)</f>
        <v>4</v>
      </c>
      <c r="D9097">
        <v>100</v>
      </c>
      <c r="E9097" t="s">
        <v>6400</v>
      </c>
      <c r="F9097" t="s">
        <v>110</v>
      </c>
      <c r="G9097" t="s">
        <v>140</v>
      </c>
      <c r="H9097" t="s">
        <v>6399</v>
      </c>
    </row>
    <row r="9098" spans="1:9" x14ac:dyDescent="0.2">
      <c r="A9098" t="s">
        <v>30</v>
      </c>
      <c r="B9098" t="s">
        <v>0</v>
      </c>
      <c r="C9098">
        <f>_xlfn.XLOOKUP(B9098,'2.1.trackMPD'!$R$7:$R$29,'2.1.trackMPD'!$T$7:$T$29)</f>
        <v>4</v>
      </c>
      <c r="D9098">
        <v>1000</v>
      </c>
      <c r="E9098" t="s">
        <v>6400</v>
      </c>
      <c r="F9098" t="s">
        <v>110</v>
      </c>
      <c r="G9098" t="s">
        <v>124</v>
      </c>
      <c r="H9098" t="s">
        <v>6398</v>
      </c>
      <c r="I9098">
        <v>5.6699999999999998E-8</v>
      </c>
    </row>
    <row r="9099" spans="1:9" x14ac:dyDescent="0.2">
      <c r="A9099" t="s">
        <v>30</v>
      </c>
      <c r="B9099" t="s">
        <v>0</v>
      </c>
      <c r="C9099">
        <f>_xlfn.XLOOKUP(B9099,'2.1.trackMPD'!$R$7:$R$29,'2.1.trackMPD'!$T$7:$T$29)</f>
        <v>4</v>
      </c>
      <c r="D9099">
        <v>1000</v>
      </c>
      <c r="E9099" t="s">
        <v>6400</v>
      </c>
      <c r="F9099" t="s">
        <v>110</v>
      </c>
      <c r="G9099" t="s">
        <v>140</v>
      </c>
      <c r="H9099" t="s">
        <v>6398</v>
      </c>
      <c r="I9099">
        <v>5.6699999999999998E-8</v>
      </c>
    </row>
    <row r="9100" spans="1:9" x14ac:dyDescent="0.2">
      <c r="A9100" t="s">
        <v>30</v>
      </c>
      <c r="B9100" t="s">
        <v>0</v>
      </c>
      <c r="C9100">
        <f>_xlfn.XLOOKUP(B9100,'2.1.trackMPD'!$R$7:$R$29,'2.1.trackMPD'!$T$7:$T$29)</f>
        <v>4</v>
      </c>
      <c r="D9100">
        <v>1000</v>
      </c>
      <c r="E9100" t="s">
        <v>6400</v>
      </c>
      <c r="F9100" t="s">
        <v>111</v>
      </c>
      <c r="G9100" t="s">
        <v>124</v>
      </c>
      <c r="H9100" t="s">
        <v>6398</v>
      </c>
      <c r="I9100">
        <v>5.6699999999999998E-8</v>
      </c>
    </row>
    <row r="9101" spans="1:9" x14ac:dyDescent="0.2">
      <c r="A9101" t="s">
        <v>30</v>
      </c>
      <c r="B9101" t="s">
        <v>0</v>
      </c>
      <c r="C9101">
        <f>_xlfn.XLOOKUP(B9101,'2.1.trackMPD'!$R$7:$R$29,'2.1.trackMPD'!$T$7:$T$29)</f>
        <v>4</v>
      </c>
      <c r="D9101">
        <v>1000</v>
      </c>
      <c r="E9101" t="s">
        <v>6400</v>
      </c>
      <c r="F9101" t="s">
        <v>111</v>
      </c>
      <c r="G9101" t="s">
        <v>140</v>
      </c>
      <c r="H9101" t="s">
        <v>6398</v>
      </c>
      <c r="I9101">
        <v>5.6699999999999998E-8</v>
      </c>
    </row>
    <row r="9102" spans="1:9" x14ac:dyDescent="0.2">
      <c r="A9102" t="s">
        <v>30</v>
      </c>
      <c r="B9102" t="s">
        <v>0</v>
      </c>
      <c r="C9102">
        <f>_xlfn.XLOOKUP(B9102,'2.1.trackMPD'!$R$7:$R$29,'2.1.trackMPD'!$T$7:$T$29)</f>
        <v>4</v>
      </c>
      <c r="D9102">
        <v>1000</v>
      </c>
      <c r="E9102" t="s">
        <v>6400</v>
      </c>
      <c r="F9102" t="s">
        <v>110</v>
      </c>
      <c r="G9102" t="s">
        <v>124</v>
      </c>
      <c r="H9102" t="s">
        <v>6399</v>
      </c>
    </row>
    <row r="9103" spans="1:9" x14ac:dyDescent="0.2">
      <c r="A9103" t="s">
        <v>30</v>
      </c>
      <c r="B9103" t="s">
        <v>0</v>
      </c>
      <c r="C9103">
        <f>_xlfn.XLOOKUP(B9103,'2.1.trackMPD'!$R$7:$R$29,'2.1.trackMPD'!$T$7:$T$29)</f>
        <v>4</v>
      </c>
      <c r="D9103">
        <v>1000</v>
      </c>
      <c r="E9103" t="s">
        <v>6400</v>
      </c>
      <c r="F9103" t="s">
        <v>110</v>
      </c>
      <c r="G9103" t="s">
        <v>140</v>
      </c>
      <c r="H9103" t="s">
        <v>6399</v>
      </c>
    </row>
    <row r="9104" spans="1:9" x14ac:dyDescent="0.2">
      <c r="A9104" t="s">
        <v>30</v>
      </c>
      <c r="B9104" t="s">
        <v>0</v>
      </c>
      <c r="C9104">
        <f>_xlfn.XLOOKUP(B9104,'2.1.trackMPD'!$R$7:$R$29,'2.1.trackMPD'!$T$7:$T$29)</f>
        <v>4</v>
      </c>
      <c r="D9104">
        <v>5000</v>
      </c>
      <c r="E9104" t="s">
        <v>6400</v>
      </c>
      <c r="F9104" t="s">
        <v>110</v>
      </c>
      <c r="G9104" t="s">
        <v>124</v>
      </c>
      <c r="H9104" t="s">
        <v>6398</v>
      </c>
      <c r="I9104">
        <v>5.6699999999999998E-8</v>
      </c>
    </row>
    <row r="9105" spans="1:9" x14ac:dyDescent="0.2">
      <c r="A9105" t="s">
        <v>30</v>
      </c>
      <c r="B9105" t="s">
        <v>0</v>
      </c>
      <c r="C9105">
        <f>_xlfn.XLOOKUP(B9105,'2.1.trackMPD'!$R$7:$R$29,'2.1.trackMPD'!$T$7:$T$29)</f>
        <v>4</v>
      </c>
      <c r="D9105">
        <v>5000</v>
      </c>
      <c r="E9105" t="s">
        <v>6400</v>
      </c>
      <c r="F9105" t="s">
        <v>110</v>
      </c>
      <c r="G9105" t="s">
        <v>140</v>
      </c>
      <c r="H9105" t="s">
        <v>6398</v>
      </c>
      <c r="I9105">
        <v>5.6699999999999998E-8</v>
      </c>
    </row>
    <row r="9106" spans="1:9" x14ac:dyDescent="0.2">
      <c r="A9106" t="s">
        <v>30</v>
      </c>
      <c r="B9106" t="s">
        <v>0</v>
      </c>
      <c r="C9106">
        <f>_xlfn.XLOOKUP(B9106,'2.1.trackMPD'!$R$7:$R$29,'2.1.trackMPD'!$T$7:$T$29)</f>
        <v>4</v>
      </c>
      <c r="D9106">
        <v>5000</v>
      </c>
      <c r="E9106" t="s">
        <v>6400</v>
      </c>
      <c r="F9106" t="s">
        <v>111</v>
      </c>
      <c r="G9106" t="s">
        <v>124</v>
      </c>
      <c r="H9106" t="s">
        <v>6398</v>
      </c>
      <c r="I9106">
        <v>5.6699999999999998E-8</v>
      </c>
    </row>
    <row r="9107" spans="1:9" x14ac:dyDescent="0.2">
      <c r="A9107" t="s">
        <v>30</v>
      </c>
      <c r="B9107" t="s">
        <v>0</v>
      </c>
      <c r="C9107">
        <f>_xlfn.XLOOKUP(B9107,'2.1.trackMPD'!$R$7:$R$29,'2.1.trackMPD'!$T$7:$T$29)</f>
        <v>4</v>
      </c>
      <c r="D9107">
        <v>5000</v>
      </c>
      <c r="E9107" t="s">
        <v>6400</v>
      </c>
      <c r="F9107" t="s">
        <v>111</v>
      </c>
      <c r="G9107" t="s">
        <v>140</v>
      </c>
      <c r="H9107" t="s">
        <v>6398</v>
      </c>
      <c r="I9107">
        <v>5.6699999999999998E-8</v>
      </c>
    </row>
    <row r="9108" spans="1:9" x14ac:dyDescent="0.2">
      <c r="A9108" t="s">
        <v>30</v>
      </c>
      <c r="B9108" t="s">
        <v>0</v>
      </c>
      <c r="C9108">
        <f>_xlfn.XLOOKUP(B9108,'2.1.trackMPD'!$R$7:$R$29,'2.1.trackMPD'!$T$7:$T$29)</f>
        <v>4</v>
      </c>
      <c r="D9108">
        <v>5000</v>
      </c>
      <c r="E9108" t="s">
        <v>6400</v>
      </c>
      <c r="F9108" t="s">
        <v>110</v>
      </c>
      <c r="G9108" t="s">
        <v>124</v>
      </c>
      <c r="H9108" t="s">
        <v>6399</v>
      </c>
    </row>
    <row r="9109" spans="1:9" x14ac:dyDescent="0.2">
      <c r="A9109" t="s">
        <v>30</v>
      </c>
      <c r="B9109" t="s">
        <v>0</v>
      </c>
      <c r="C9109">
        <f>_xlfn.XLOOKUP(B9109,'2.1.trackMPD'!$R$7:$R$29,'2.1.trackMPD'!$T$7:$T$29)</f>
        <v>4</v>
      </c>
      <c r="D9109">
        <v>5000</v>
      </c>
      <c r="E9109" t="s">
        <v>6400</v>
      </c>
      <c r="F9109" t="s">
        <v>110</v>
      </c>
      <c r="G9109" t="s">
        <v>140</v>
      </c>
      <c r="H9109" t="s">
        <v>6399</v>
      </c>
    </row>
    <row r="9110" spans="1:9" x14ac:dyDescent="0.2">
      <c r="A9110" t="s">
        <v>30</v>
      </c>
      <c r="B9110" t="s">
        <v>0</v>
      </c>
      <c r="C9110">
        <f>_xlfn.XLOOKUP(B9110,'2.1.trackMPD'!$R$7:$R$29,'2.1.trackMPD'!$T$7:$T$29)</f>
        <v>4</v>
      </c>
      <c r="D9110">
        <v>1</v>
      </c>
      <c r="E9110" t="s">
        <v>6401</v>
      </c>
      <c r="F9110" t="s">
        <v>110</v>
      </c>
      <c r="G9110" t="s">
        <v>124</v>
      </c>
      <c r="H9110" t="s">
        <v>6398</v>
      </c>
      <c r="I9110">
        <v>5.6699999999999998E-8</v>
      </c>
    </row>
    <row r="9111" spans="1:9" x14ac:dyDescent="0.2">
      <c r="A9111" t="s">
        <v>30</v>
      </c>
      <c r="B9111" t="s">
        <v>0</v>
      </c>
      <c r="C9111">
        <f>_xlfn.XLOOKUP(B9111,'2.1.trackMPD'!$R$7:$R$29,'2.1.trackMPD'!$T$7:$T$29)</f>
        <v>4</v>
      </c>
      <c r="D9111">
        <v>1</v>
      </c>
      <c r="E9111" t="s">
        <v>6401</v>
      </c>
      <c r="F9111" t="s">
        <v>110</v>
      </c>
      <c r="G9111" t="s">
        <v>140</v>
      </c>
      <c r="H9111" t="s">
        <v>6398</v>
      </c>
      <c r="I9111">
        <v>5.6699999999999998E-8</v>
      </c>
    </row>
    <row r="9112" spans="1:9" x14ac:dyDescent="0.2">
      <c r="A9112" t="s">
        <v>30</v>
      </c>
      <c r="B9112" t="s">
        <v>0</v>
      </c>
      <c r="C9112">
        <f>_xlfn.XLOOKUP(B9112,'2.1.trackMPD'!$R$7:$R$29,'2.1.trackMPD'!$T$7:$T$29)</f>
        <v>4</v>
      </c>
      <c r="D9112">
        <v>1</v>
      </c>
      <c r="E9112" t="s">
        <v>6401</v>
      </c>
      <c r="F9112" t="s">
        <v>111</v>
      </c>
      <c r="G9112" t="s">
        <v>124</v>
      </c>
      <c r="H9112" t="s">
        <v>6398</v>
      </c>
      <c r="I9112">
        <v>5.6699999999999998E-8</v>
      </c>
    </row>
    <row r="9113" spans="1:9" x14ac:dyDescent="0.2">
      <c r="A9113" t="s">
        <v>30</v>
      </c>
      <c r="B9113" t="s">
        <v>0</v>
      </c>
      <c r="C9113">
        <f>_xlfn.XLOOKUP(B9113,'2.1.trackMPD'!$R$7:$R$29,'2.1.trackMPD'!$T$7:$T$29)</f>
        <v>4</v>
      </c>
      <c r="D9113">
        <v>1</v>
      </c>
      <c r="E9113" t="s">
        <v>6401</v>
      </c>
      <c r="F9113" t="s">
        <v>111</v>
      </c>
      <c r="G9113" t="s">
        <v>140</v>
      </c>
      <c r="H9113" t="s">
        <v>6398</v>
      </c>
      <c r="I9113">
        <v>5.6699999999999998E-8</v>
      </c>
    </row>
    <row r="9114" spans="1:9" x14ac:dyDescent="0.2">
      <c r="A9114" t="s">
        <v>30</v>
      </c>
      <c r="B9114" t="s">
        <v>0</v>
      </c>
      <c r="C9114">
        <f>_xlfn.XLOOKUP(B9114,'2.1.trackMPD'!$R$7:$R$29,'2.1.trackMPD'!$T$7:$T$29)</f>
        <v>4</v>
      </c>
      <c r="D9114">
        <v>1</v>
      </c>
      <c r="E9114" t="s">
        <v>6401</v>
      </c>
      <c r="F9114" t="s">
        <v>110</v>
      </c>
      <c r="G9114" t="s">
        <v>124</v>
      </c>
      <c r="H9114" t="s">
        <v>6399</v>
      </c>
    </row>
    <row r="9115" spans="1:9" x14ac:dyDescent="0.2">
      <c r="A9115" t="s">
        <v>30</v>
      </c>
      <c r="B9115" t="s">
        <v>0</v>
      </c>
      <c r="C9115">
        <f>_xlfn.XLOOKUP(B9115,'2.1.trackMPD'!$R$7:$R$29,'2.1.trackMPD'!$T$7:$T$29)</f>
        <v>4</v>
      </c>
      <c r="D9115">
        <v>1</v>
      </c>
      <c r="E9115" t="s">
        <v>6401</v>
      </c>
      <c r="F9115" t="s">
        <v>110</v>
      </c>
      <c r="G9115" t="s">
        <v>140</v>
      </c>
      <c r="H9115" t="s">
        <v>6399</v>
      </c>
    </row>
    <row r="9116" spans="1:9" x14ac:dyDescent="0.2">
      <c r="A9116" t="s">
        <v>30</v>
      </c>
      <c r="B9116" t="s">
        <v>0</v>
      </c>
      <c r="C9116">
        <f>_xlfn.XLOOKUP(B9116,'2.1.trackMPD'!$R$7:$R$29,'2.1.trackMPD'!$T$7:$T$29)</f>
        <v>4</v>
      </c>
      <c r="D9116">
        <v>10</v>
      </c>
      <c r="E9116" t="s">
        <v>6401</v>
      </c>
      <c r="F9116" t="s">
        <v>110</v>
      </c>
      <c r="G9116" t="s">
        <v>124</v>
      </c>
      <c r="H9116" t="s">
        <v>6398</v>
      </c>
      <c r="I9116">
        <v>5.6699999999999998E-8</v>
      </c>
    </row>
    <row r="9117" spans="1:9" x14ac:dyDescent="0.2">
      <c r="A9117" t="s">
        <v>30</v>
      </c>
      <c r="B9117" t="s">
        <v>0</v>
      </c>
      <c r="C9117">
        <f>_xlfn.XLOOKUP(B9117,'2.1.trackMPD'!$R$7:$R$29,'2.1.trackMPD'!$T$7:$T$29)</f>
        <v>4</v>
      </c>
      <c r="D9117">
        <v>10</v>
      </c>
      <c r="E9117" t="s">
        <v>6401</v>
      </c>
      <c r="F9117" t="s">
        <v>110</v>
      </c>
      <c r="G9117" t="s">
        <v>140</v>
      </c>
      <c r="H9117" t="s">
        <v>6398</v>
      </c>
      <c r="I9117">
        <v>5.6699999999999998E-8</v>
      </c>
    </row>
    <row r="9118" spans="1:9" x14ac:dyDescent="0.2">
      <c r="A9118" t="s">
        <v>30</v>
      </c>
      <c r="B9118" t="s">
        <v>0</v>
      </c>
      <c r="C9118">
        <f>_xlfn.XLOOKUP(B9118,'2.1.trackMPD'!$R$7:$R$29,'2.1.trackMPD'!$T$7:$T$29)</f>
        <v>4</v>
      </c>
      <c r="D9118">
        <v>10</v>
      </c>
      <c r="E9118" t="s">
        <v>6401</v>
      </c>
      <c r="F9118" t="s">
        <v>111</v>
      </c>
      <c r="G9118" t="s">
        <v>124</v>
      </c>
      <c r="H9118" t="s">
        <v>6398</v>
      </c>
      <c r="I9118">
        <v>5.6699999999999998E-8</v>
      </c>
    </row>
    <row r="9119" spans="1:9" x14ac:dyDescent="0.2">
      <c r="A9119" t="s">
        <v>30</v>
      </c>
      <c r="B9119" t="s">
        <v>0</v>
      </c>
      <c r="C9119">
        <f>_xlfn.XLOOKUP(B9119,'2.1.trackMPD'!$R$7:$R$29,'2.1.trackMPD'!$T$7:$T$29)</f>
        <v>4</v>
      </c>
      <c r="D9119">
        <v>10</v>
      </c>
      <c r="E9119" t="s">
        <v>6401</v>
      </c>
      <c r="F9119" t="s">
        <v>111</v>
      </c>
      <c r="G9119" t="s">
        <v>140</v>
      </c>
      <c r="H9119" t="s">
        <v>6398</v>
      </c>
      <c r="I9119">
        <v>5.6699999999999998E-8</v>
      </c>
    </row>
    <row r="9120" spans="1:9" x14ac:dyDescent="0.2">
      <c r="A9120" t="s">
        <v>30</v>
      </c>
      <c r="B9120" t="s">
        <v>0</v>
      </c>
      <c r="C9120">
        <f>_xlfn.XLOOKUP(B9120,'2.1.trackMPD'!$R$7:$R$29,'2.1.trackMPD'!$T$7:$T$29)</f>
        <v>4</v>
      </c>
      <c r="D9120">
        <v>10</v>
      </c>
      <c r="E9120" t="s">
        <v>6401</v>
      </c>
      <c r="F9120" t="s">
        <v>110</v>
      </c>
      <c r="G9120" t="s">
        <v>124</v>
      </c>
      <c r="H9120" t="s">
        <v>6399</v>
      </c>
    </row>
    <row r="9121" spans="1:9" x14ac:dyDescent="0.2">
      <c r="A9121" t="s">
        <v>30</v>
      </c>
      <c r="B9121" t="s">
        <v>0</v>
      </c>
      <c r="C9121">
        <f>_xlfn.XLOOKUP(B9121,'2.1.trackMPD'!$R$7:$R$29,'2.1.trackMPD'!$T$7:$T$29)</f>
        <v>4</v>
      </c>
      <c r="D9121">
        <v>10</v>
      </c>
      <c r="E9121" t="s">
        <v>6401</v>
      </c>
      <c r="F9121" t="s">
        <v>110</v>
      </c>
      <c r="G9121" t="s">
        <v>140</v>
      </c>
      <c r="H9121" t="s">
        <v>6399</v>
      </c>
    </row>
    <row r="9122" spans="1:9" x14ac:dyDescent="0.2">
      <c r="A9122" t="s">
        <v>30</v>
      </c>
      <c r="B9122" t="s">
        <v>0</v>
      </c>
      <c r="C9122">
        <f>_xlfn.XLOOKUP(B9122,'2.1.trackMPD'!$R$7:$R$29,'2.1.trackMPD'!$T$7:$T$29)</f>
        <v>4</v>
      </c>
      <c r="D9122">
        <v>100</v>
      </c>
      <c r="E9122" t="s">
        <v>6401</v>
      </c>
      <c r="F9122" t="s">
        <v>110</v>
      </c>
      <c r="G9122" t="s">
        <v>124</v>
      </c>
      <c r="H9122" t="s">
        <v>6398</v>
      </c>
      <c r="I9122">
        <v>5.6699999999999998E-8</v>
      </c>
    </row>
    <row r="9123" spans="1:9" x14ac:dyDescent="0.2">
      <c r="A9123" t="s">
        <v>30</v>
      </c>
      <c r="B9123" t="s">
        <v>0</v>
      </c>
      <c r="C9123">
        <f>_xlfn.XLOOKUP(B9123,'2.1.trackMPD'!$R$7:$R$29,'2.1.trackMPD'!$T$7:$T$29)</f>
        <v>4</v>
      </c>
      <c r="D9123">
        <v>100</v>
      </c>
      <c r="E9123" t="s">
        <v>6401</v>
      </c>
      <c r="F9123" t="s">
        <v>110</v>
      </c>
      <c r="G9123" t="s">
        <v>140</v>
      </c>
      <c r="H9123" t="s">
        <v>6398</v>
      </c>
      <c r="I9123">
        <v>5.6699999999999998E-8</v>
      </c>
    </row>
    <row r="9124" spans="1:9" x14ac:dyDescent="0.2">
      <c r="A9124" t="s">
        <v>30</v>
      </c>
      <c r="B9124" t="s">
        <v>0</v>
      </c>
      <c r="C9124">
        <f>_xlfn.XLOOKUP(B9124,'2.1.trackMPD'!$R$7:$R$29,'2.1.trackMPD'!$T$7:$T$29)</f>
        <v>4</v>
      </c>
      <c r="D9124">
        <v>100</v>
      </c>
      <c r="E9124" t="s">
        <v>6401</v>
      </c>
      <c r="F9124" t="s">
        <v>111</v>
      </c>
      <c r="G9124" t="s">
        <v>124</v>
      </c>
      <c r="H9124" t="s">
        <v>6398</v>
      </c>
      <c r="I9124">
        <v>5.6699999999999998E-8</v>
      </c>
    </row>
    <row r="9125" spans="1:9" x14ac:dyDescent="0.2">
      <c r="A9125" t="s">
        <v>30</v>
      </c>
      <c r="B9125" t="s">
        <v>0</v>
      </c>
      <c r="C9125">
        <f>_xlfn.XLOOKUP(B9125,'2.1.trackMPD'!$R$7:$R$29,'2.1.trackMPD'!$T$7:$T$29)</f>
        <v>4</v>
      </c>
      <c r="D9125">
        <v>100</v>
      </c>
      <c r="E9125" t="s">
        <v>6401</v>
      </c>
      <c r="F9125" t="s">
        <v>111</v>
      </c>
      <c r="G9125" t="s">
        <v>140</v>
      </c>
      <c r="H9125" t="s">
        <v>6398</v>
      </c>
      <c r="I9125">
        <v>5.6699999999999998E-8</v>
      </c>
    </row>
    <row r="9126" spans="1:9" x14ac:dyDescent="0.2">
      <c r="A9126" t="s">
        <v>30</v>
      </c>
      <c r="B9126" t="s">
        <v>0</v>
      </c>
      <c r="C9126">
        <f>_xlfn.XLOOKUP(B9126,'2.1.trackMPD'!$R$7:$R$29,'2.1.trackMPD'!$T$7:$T$29)</f>
        <v>4</v>
      </c>
      <c r="D9126">
        <v>100</v>
      </c>
      <c r="E9126" t="s">
        <v>6401</v>
      </c>
      <c r="F9126" t="s">
        <v>110</v>
      </c>
      <c r="G9126" t="s">
        <v>124</v>
      </c>
      <c r="H9126" t="s">
        <v>6399</v>
      </c>
    </row>
    <row r="9127" spans="1:9" x14ac:dyDescent="0.2">
      <c r="A9127" t="s">
        <v>30</v>
      </c>
      <c r="B9127" t="s">
        <v>0</v>
      </c>
      <c r="C9127">
        <f>_xlfn.XLOOKUP(B9127,'2.1.trackMPD'!$R$7:$R$29,'2.1.trackMPD'!$T$7:$T$29)</f>
        <v>4</v>
      </c>
      <c r="D9127">
        <v>100</v>
      </c>
      <c r="E9127" t="s">
        <v>6401</v>
      </c>
      <c r="F9127" t="s">
        <v>110</v>
      </c>
      <c r="G9127" t="s">
        <v>140</v>
      </c>
      <c r="H9127" t="s">
        <v>6399</v>
      </c>
    </row>
    <row r="9128" spans="1:9" x14ac:dyDescent="0.2">
      <c r="A9128" t="s">
        <v>30</v>
      </c>
      <c r="B9128" t="s">
        <v>1</v>
      </c>
      <c r="C9128">
        <f>_xlfn.XLOOKUP(B9128,'2.1.trackMPD'!$R$7:$R$29,'2.1.trackMPD'!$T$7:$T$29)</f>
        <v>3</v>
      </c>
      <c r="D9128">
        <v>1</v>
      </c>
      <c r="E9128" t="s">
        <v>6396</v>
      </c>
      <c r="F9128" t="s">
        <v>110</v>
      </c>
      <c r="G9128" t="s">
        <v>124</v>
      </c>
      <c r="H9128" t="s">
        <v>6398</v>
      </c>
      <c r="I9128">
        <v>5.6699999999999998E-8</v>
      </c>
    </row>
    <row r="9129" spans="1:9" x14ac:dyDescent="0.2">
      <c r="A9129" t="s">
        <v>30</v>
      </c>
      <c r="B9129" t="s">
        <v>1</v>
      </c>
      <c r="C9129">
        <f>_xlfn.XLOOKUP(B9129,'2.1.trackMPD'!$R$7:$R$29,'2.1.trackMPD'!$T$7:$T$29)</f>
        <v>3</v>
      </c>
      <c r="D9129">
        <v>1</v>
      </c>
      <c r="E9129" t="s">
        <v>6396</v>
      </c>
      <c r="F9129" t="s">
        <v>110</v>
      </c>
      <c r="G9129" t="s">
        <v>140</v>
      </c>
      <c r="H9129" t="s">
        <v>6398</v>
      </c>
      <c r="I9129">
        <v>5.6699999999999998E-8</v>
      </c>
    </row>
    <row r="9130" spans="1:9" x14ac:dyDescent="0.2">
      <c r="A9130" t="s">
        <v>30</v>
      </c>
      <c r="B9130" t="s">
        <v>1</v>
      </c>
      <c r="C9130">
        <f>_xlfn.XLOOKUP(B9130,'2.1.trackMPD'!$R$7:$R$29,'2.1.trackMPD'!$T$7:$T$29)</f>
        <v>3</v>
      </c>
      <c r="D9130">
        <v>1</v>
      </c>
      <c r="E9130" t="s">
        <v>6396</v>
      </c>
      <c r="F9130" t="s">
        <v>111</v>
      </c>
      <c r="G9130" t="s">
        <v>124</v>
      </c>
      <c r="H9130" t="s">
        <v>6398</v>
      </c>
      <c r="I9130">
        <v>5.6699999999999998E-8</v>
      </c>
    </row>
    <row r="9131" spans="1:9" x14ac:dyDescent="0.2">
      <c r="A9131" t="s">
        <v>30</v>
      </c>
      <c r="B9131" t="s">
        <v>1</v>
      </c>
      <c r="C9131">
        <f>_xlfn.XLOOKUP(B9131,'2.1.trackMPD'!$R$7:$R$29,'2.1.trackMPD'!$T$7:$T$29)</f>
        <v>3</v>
      </c>
      <c r="D9131">
        <v>1</v>
      </c>
      <c r="E9131" t="s">
        <v>6396</v>
      </c>
      <c r="F9131" t="s">
        <v>111</v>
      </c>
      <c r="G9131" t="s">
        <v>140</v>
      </c>
      <c r="H9131" t="s">
        <v>6398</v>
      </c>
      <c r="I9131">
        <v>5.6699999999999998E-8</v>
      </c>
    </row>
    <row r="9132" spans="1:9" x14ac:dyDescent="0.2">
      <c r="A9132" t="s">
        <v>30</v>
      </c>
      <c r="B9132" t="s">
        <v>1</v>
      </c>
      <c r="C9132">
        <f>_xlfn.XLOOKUP(B9132,'2.1.trackMPD'!$R$7:$R$29,'2.1.trackMPD'!$T$7:$T$29)</f>
        <v>3</v>
      </c>
      <c r="D9132">
        <v>1</v>
      </c>
      <c r="E9132" t="s">
        <v>6396</v>
      </c>
      <c r="F9132" t="s">
        <v>110</v>
      </c>
      <c r="G9132" t="s">
        <v>124</v>
      </c>
      <c r="H9132" t="s">
        <v>6399</v>
      </c>
    </row>
    <row r="9133" spans="1:9" x14ac:dyDescent="0.2">
      <c r="A9133" t="s">
        <v>30</v>
      </c>
      <c r="B9133" t="s">
        <v>1</v>
      </c>
      <c r="C9133">
        <f>_xlfn.XLOOKUP(B9133,'2.1.trackMPD'!$R$7:$R$29,'2.1.trackMPD'!$T$7:$T$29)</f>
        <v>3</v>
      </c>
      <c r="D9133">
        <v>1</v>
      </c>
      <c r="E9133" t="s">
        <v>6396</v>
      </c>
      <c r="F9133" t="s">
        <v>110</v>
      </c>
      <c r="G9133" t="s">
        <v>140</v>
      </c>
      <c r="H9133" t="s">
        <v>6399</v>
      </c>
    </row>
    <row r="9134" spans="1:9" x14ac:dyDescent="0.2">
      <c r="A9134" t="s">
        <v>30</v>
      </c>
      <c r="B9134" t="s">
        <v>1</v>
      </c>
      <c r="C9134">
        <f>_xlfn.XLOOKUP(B9134,'2.1.trackMPD'!$R$7:$R$29,'2.1.trackMPD'!$T$7:$T$29)</f>
        <v>3</v>
      </c>
      <c r="D9134">
        <v>10</v>
      </c>
      <c r="E9134" t="s">
        <v>6396</v>
      </c>
      <c r="F9134" t="s">
        <v>110</v>
      </c>
      <c r="G9134" t="s">
        <v>124</v>
      </c>
      <c r="H9134" t="s">
        <v>6398</v>
      </c>
      <c r="I9134">
        <v>5.6699999999999998E-8</v>
      </c>
    </row>
    <row r="9135" spans="1:9" x14ac:dyDescent="0.2">
      <c r="A9135" t="s">
        <v>30</v>
      </c>
      <c r="B9135" t="s">
        <v>1</v>
      </c>
      <c r="C9135">
        <f>_xlfn.XLOOKUP(B9135,'2.1.trackMPD'!$R$7:$R$29,'2.1.trackMPD'!$T$7:$T$29)</f>
        <v>3</v>
      </c>
      <c r="D9135">
        <v>10</v>
      </c>
      <c r="E9135" t="s">
        <v>6396</v>
      </c>
      <c r="F9135" t="s">
        <v>110</v>
      </c>
      <c r="G9135" t="s">
        <v>140</v>
      </c>
      <c r="H9135" t="s">
        <v>6398</v>
      </c>
      <c r="I9135">
        <v>5.6699999999999998E-8</v>
      </c>
    </row>
    <row r="9136" spans="1:9" x14ac:dyDescent="0.2">
      <c r="A9136" t="s">
        <v>30</v>
      </c>
      <c r="B9136" t="s">
        <v>1</v>
      </c>
      <c r="C9136">
        <f>_xlfn.XLOOKUP(B9136,'2.1.trackMPD'!$R$7:$R$29,'2.1.trackMPD'!$T$7:$T$29)</f>
        <v>3</v>
      </c>
      <c r="D9136">
        <v>10</v>
      </c>
      <c r="E9136" t="s">
        <v>6396</v>
      </c>
      <c r="F9136" t="s">
        <v>111</v>
      </c>
      <c r="G9136" t="s">
        <v>124</v>
      </c>
      <c r="H9136" t="s">
        <v>6398</v>
      </c>
      <c r="I9136">
        <v>5.6699999999999998E-8</v>
      </c>
    </row>
    <row r="9137" spans="1:9" x14ac:dyDescent="0.2">
      <c r="A9137" t="s">
        <v>30</v>
      </c>
      <c r="B9137" t="s">
        <v>1</v>
      </c>
      <c r="C9137">
        <f>_xlfn.XLOOKUP(B9137,'2.1.trackMPD'!$R$7:$R$29,'2.1.trackMPD'!$T$7:$T$29)</f>
        <v>3</v>
      </c>
      <c r="D9137">
        <v>10</v>
      </c>
      <c r="E9137" t="s">
        <v>6396</v>
      </c>
      <c r="F9137" t="s">
        <v>111</v>
      </c>
      <c r="G9137" t="s">
        <v>140</v>
      </c>
      <c r="H9137" t="s">
        <v>6398</v>
      </c>
      <c r="I9137">
        <v>5.6699999999999998E-8</v>
      </c>
    </row>
    <row r="9138" spans="1:9" x14ac:dyDescent="0.2">
      <c r="A9138" t="s">
        <v>30</v>
      </c>
      <c r="B9138" t="s">
        <v>1</v>
      </c>
      <c r="C9138">
        <f>_xlfn.XLOOKUP(B9138,'2.1.trackMPD'!$R$7:$R$29,'2.1.trackMPD'!$T$7:$T$29)</f>
        <v>3</v>
      </c>
      <c r="D9138">
        <v>10</v>
      </c>
      <c r="E9138" t="s">
        <v>6396</v>
      </c>
      <c r="F9138" t="s">
        <v>110</v>
      </c>
      <c r="G9138" t="s">
        <v>124</v>
      </c>
      <c r="H9138" t="s">
        <v>6399</v>
      </c>
    </row>
    <row r="9139" spans="1:9" x14ac:dyDescent="0.2">
      <c r="A9139" t="s">
        <v>30</v>
      </c>
      <c r="B9139" t="s">
        <v>1</v>
      </c>
      <c r="C9139">
        <f>_xlfn.XLOOKUP(B9139,'2.1.trackMPD'!$R$7:$R$29,'2.1.trackMPD'!$T$7:$T$29)</f>
        <v>3</v>
      </c>
      <c r="D9139">
        <v>10</v>
      </c>
      <c r="E9139" t="s">
        <v>6396</v>
      </c>
      <c r="F9139" t="s">
        <v>110</v>
      </c>
      <c r="G9139" t="s">
        <v>140</v>
      </c>
      <c r="H9139" t="s">
        <v>6399</v>
      </c>
    </row>
    <row r="9140" spans="1:9" x14ac:dyDescent="0.2">
      <c r="A9140" t="s">
        <v>30</v>
      </c>
      <c r="B9140" t="s">
        <v>1</v>
      </c>
      <c r="C9140">
        <f>_xlfn.XLOOKUP(B9140,'2.1.trackMPD'!$R$7:$R$29,'2.1.trackMPD'!$T$7:$T$29)</f>
        <v>3</v>
      </c>
      <c r="D9140">
        <v>100</v>
      </c>
      <c r="E9140" t="s">
        <v>6396</v>
      </c>
      <c r="F9140" t="s">
        <v>110</v>
      </c>
      <c r="G9140" t="s">
        <v>124</v>
      </c>
      <c r="H9140" t="s">
        <v>6398</v>
      </c>
      <c r="I9140">
        <v>5.6699999999999998E-8</v>
      </c>
    </row>
    <row r="9141" spans="1:9" x14ac:dyDescent="0.2">
      <c r="A9141" t="s">
        <v>30</v>
      </c>
      <c r="B9141" t="s">
        <v>1</v>
      </c>
      <c r="C9141">
        <f>_xlfn.XLOOKUP(B9141,'2.1.trackMPD'!$R$7:$R$29,'2.1.trackMPD'!$T$7:$T$29)</f>
        <v>3</v>
      </c>
      <c r="D9141">
        <v>100</v>
      </c>
      <c r="E9141" t="s">
        <v>6396</v>
      </c>
      <c r="F9141" t="s">
        <v>110</v>
      </c>
      <c r="G9141" t="s">
        <v>140</v>
      </c>
      <c r="H9141" t="s">
        <v>6398</v>
      </c>
      <c r="I9141">
        <v>5.6699999999999998E-8</v>
      </c>
    </row>
    <row r="9142" spans="1:9" x14ac:dyDescent="0.2">
      <c r="A9142" t="s">
        <v>30</v>
      </c>
      <c r="B9142" t="s">
        <v>1</v>
      </c>
      <c r="C9142">
        <f>_xlfn.XLOOKUP(B9142,'2.1.trackMPD'!$R$7:$R$29,'2.1.trackMPD'!$T$7:$T$29)</f>
        <v>3</v>
      </c>
      <c r="D9142">
        <v>100</v>
      </c>
      <c r="E9142" t="s">
        <v>6396</v>
      </c>
      <c r="F9142" t="s">
        <v>111</v>
      </c>
      <c r="G9142" t="s">
        <v>124</v>
      </c>
      <c r="H9142" t="s">
        <v>6398</v>
      </c>
      <c r="I9142">
        <v>5.6699999999999998E-8</v>
      </c>
    </row>
    <row r="9143" spans="1:9" x14ac:dyDescent="0.2">
      <c r="A9143" t="s">
        <v>30</v>
      </c>
      <c r="B9143" t="s">
        <v>1</v>
      </c>
      <c r="C9143">
        <f>_xlfn.XLOOKUP(B9143,'2.1.trackMPD'!$R$7:$R$29,'2.1.trackMPD'!$T$7:$T$29)</f>
        <v>3</v>
      </c>
      <c r="D9143">
        <v>100</v>
      </c>
      <c r="E9143" t="s">
        <v>6396</v>
      </c>
      <c r="F9143" t="s">
        <v>111</v>
      </c>
      <c r="G9143" t="s">
        <v>140</v>
      </c>
      <c r="H9143" t="s">
        <v>6398</v>
      </c>
      <c r="I9143">
        <v>5.6699999999999998E-8</v>
      </c>
    </row>
    <row r="9144" spans="1:9" x14ac:dyDescent="0.2">
      <c r="A9144" t="s">
        <v>30</v>
      </c>
      <c r="B9144" t="s">
        <v>1</v>
      </c>
      <c r="C9144">
        <f>_xlfn.XLOOKUP(B9144,'2.1.trackMPD'!$R$7:$R$29,'2.1.trackMPD'!$T$7:$T$29)</f>
        <v>3</v>
      </c>
      <c r="D9144">
        <v>100</v>
      </c>
      <c r="E9144" t="s">
        <v>6396</v>
      </c>
      <c r="F9144" t="s">
        <v>110</v>
      </c>
      <c r="G9144" t="s">
        <v>124</v>
      </c>
      <c r="H9144" t="s">
        <v>6399</v>
      </c>
    </row>
    <row r="9145" spans="1:9" x14ac:dyDescent="0.2">
      <c r="A9145" t="s">
        <v>30</v>
      </c>
      <c r="B9145" t="s">
        <v>1</v>
      </c>
      <c r="C9145">
        <f>_xlfn.XLOOKUP(B9145,'2.1.trackMPD'!$R$7:$R$29,'2.1.trackMPD'!$T$7:$T$29)</f>
        <v>3</v>
      </c>
      <c r="D9145">
        <v>100</v>
      </c>
      <c r="E9145" t="s">
        <v>6396</v>
      </c>
      <c r="F9145" t="s">
        <v>110</v>
      </c>
      <c r="G9145" t="s">
        <v>140</v>
      </c>
      <c r="H9145" t="s">
        <v>6399</v>
      </c>
    </row>
    <row r="9146" spans="1:9" x14ac:dyDescent="0.2">
      <c r="A9146" t="s">
        <v>30</v>
      </c>
      <c r="B9146" t="s">
        <v>1</v>
      </c>
      <c r="C9146">
        <f>_xlfn.XLOOKUP(B9146,'2.1.trackMPD'!$R$7:$R$29,'2.1.trackMPD'!$T$7:$T$29)</f>
        <v>3</v>
      </c>
      <c r="D9146">
        <v>1000</v>
      </c>
      <c r="E9146" t="s">
        <v>6396</v>
      </c>
      <c r="F9146" t="s">
        <v>110</v>
      </c>
      <c r="G9146" t="s">
        <v>124</v>
      </c>
      <c r="H9146" t="s">
        <v>6398</v>
      </c>
      <c r="I9146">
        <v>5.6699999999999998E-8</v>
      </c>
    </row>
    <row r="9147" spans="1:9" x14ac:dyDescent="0.2">
      <c r="A9147" t="s">
        <v>30</v>
      </c>
      <c r="B9147" t="s">
        <v>1</v>
      </c>
      <c r="C9147">
        <f>_xlfn.XLOOKUP(B9147,'2.1.trackMPD'!$R$7:$R$29,'2.1.trackMPD'!$T$7:$T$29)</f>
        <v>3</v>
      </c>
      <c r="D9147">
        <v>1000</v>
      </c>
      <c r="E9147" t="s">
        <v>6396</v>
      </c>
      <c r="F9147" t="s">
        <v>110</v>
      </c>
      <c r="G9147" t="s">
        <v>140</v>
      </c>
      <c r="H9147" t="s">
        <v>6398</v>
      </c>
      <c r="I9147">
        <v>5.6699999999999998E-8</v>
      </c>
    </row>
    <row r="9148" spans="1:9" x14ac:dyDescent="0.2">
      <c r="A9148" t="s">
        <v>30</v>
      </c>
      <c r="B9148" t="s">
        <v>1</v>
      </c>
      <c r="C9148">
        <f>_xlfn.XLOOKUP(B9148,'2.1.trackMPD'!$R$7:$R$29,'2.1.trackMPD'!$T$7:$T$29)</f>
        <v>3</v>
      </c>
      <c r="D9148">
        <v>1000</v>
      </c>
      <c r="E9148" t="s">
        <v>6396</v>
      </c>
      <c r="F9148" t="s">
        <v>111</v>
      </c>
      <c r="G9148" t="s">
        <v>124</v>
      </c>
      <c r="H9148" t="s">
        <v>6398</v>
      </c>
      <c r="I9148">
        <v>5.6699999999999998E-8</v>
      </c>
    </row>
    <row r="9149" spans="1:9" x14ac:dyDescent="0.2">
      <c r="A9149" t="s">
        <v>30</v>
      </c>
      <c r="B9149" t="s">
        <v>1</v>
      </c>
      <c r="C9149">
        <f>_xlfn.XLOOKUP(B9149,'2.1.trackMPD'!$R$7:$R$29,'2.1.trackMPD'!$T$7:$T$29)</f>
        <v>3</v>
      </c>
      <c r="D9149">
        <v>1000</v>
      </c>
      <c r="E9149" t="s">
        <v>6396</v>
      </c>
      <c r="F9149" t="s">
        <v>111</v>
      </c>
      <c r="G9149" t="s">
        <v>140</v>
      </c>
      <c r="H9149" t="s">
        <v>6398</v>
      </c>
      <c r="I9149">
        <v>5.6699999999999998E-8</v>
      </c>
    </row>
    <row r="9150" spans="1:9" x14ac:dyDescent="0.2">
      <c r="A9150" t="s">
        <v>30</v>
      </c>
      <c r="B9150" t="s">
        <v>1</v>
      </c>
      <c r="C9150">
        <f>_xlfn.XLOOKUP(B9150,'2.1.trackMPD'!$R$7:$R$29,'2.1.trackMPD'!$T$7:$T$29)</f>
        <v>3</v>
      </c>
      <c r="D9150">
        <v>1000</v>
      </c>
      <c r="E9150" t="s">
        <v>6396</v>
      </c>
      <c r="F9150" t="s">
        <v>110</v>
      </c>
      <c r="G9150" t="s">
        <v>124</v>
      </c>
      <c r="H9150" t="s">
        <v>6399</v>
      </c>
    </row>
    <row r="9151" spans="1:9" x14ac:dyDescent="0.2">
      <c r="A9151" t="s">
        <v>30</v>
      </c>
      <c r="B9151" t="s">
        <v>1</v>
      </c>
      <c r="C9151">
        <f>_xlfn.XLOOKUP(B9151,'2.1.trackMPD'!$R$7:$R$29,'2.1.trackMPD'!$T$7:$T$29)</f>
        <v>3</v>
      </c>
      <c r="D9151">
        <v>1000</v>
      </c>
      <c r="E9151" t="s">
        <v>6396</v>
      </c>
      <c r="F9151" t="s">
        <v>110</v>
      </c>
      <c r="G9151" t="s">
        <v>140</v>
      </c>
      <c r="H9151" t="s">
        <v>6399</v>
      </c>
    </row>
    <row r="9152" spans="1:9" x14ac:dyDescent="0.2">
      <c r="A9152" t="s">
        <v>30</v>
      </c>
      <c r="B9152" t="s">
        <v>1</v>
      </c>
      <c r="C9152">
        <f>_xlfn.XLOOKUP(B9152,'2.1.trackMPD'!$R$7:$R$29,'2.1.trackMPD'!$T$7:$T$29)</f>
        <v>3</v>
      </c>
      <c r="D9152">
        <v>5000</v>
      </c>
      <c r="E9152" t="s">
        <v>6396</v>
      </c>
      <c r="F9152" t="s">
        <v>110</v>
      </c>
      <c r="G9152" t="s">
        <v>124</v>
      </c>
      <c r="H9152" t="s">
        <v>6398</v>
      </c>
      <c r="I9152">
        <v>5.6699999999999998E-8</v>
      </c>
    </row>
    <row r="9153" spans="1:9" x14ac:dyDescent="0.2">
      <c r="A9153" t="s">
        <v>30</v>
      </c>
      <c r="B9153" t="s">
        <v>1</v>
      </c>
      <c r="C9153">
        <f>_xlfn.XLOOKUP(B9153,'2.1.trackMPD'!$R$7:$R$29,'2.1.trackMPD'!$T$7:$T$29)</f>
        <v>3</v>
      </c>
      <c r="D9153">
        <v>5000</v>
      </c>
      <c r="E9153" t="s">
        <v>6396</v>
      </c>
      <c r="F9153" t="s">
        <v>110</v>
      </c>
      <c r="G9153" t="s">
        <v>140</v>
      </c>
      <c r="H9153" t="s">
        <v>6398</v>
      </c>
      <c r="I9153">
        <v>5.6699999999999998E-8</v>
      </c>
    </row>
    <row r="9154" spans="1:9" x14ac:dyDescent="0.2">
      <c r="A9154" t="s">
        <v>30</v>
      </c>
      <c r="B9154" t="s">
        <v>1</v>
      </c>
      <c r="C9154">
        <f>_xlfn.XLOOKUP(B9154,'2.1.trackMPD'!$R$7:$R$29,'2.1.trackMPD'!$T$7:$T$29)</f>
        <v>3</v>
      </c>
      <c r="D9154">
        <v>5000</v>
      </c>
      <c r="E9154" t="s">
        <v>6396</v>
      </c>
      <c r="F9154" t="s">
        <v>111</v>
      </c>
      <c r="G9154" t="s">
        <v>124</v>
      </c>
      <c r="H9154" t="s">
        <v>6398</v>
      </c>
      <c r="I9154">
        <v>5.6699999999999998E-8</v>
      </c>
    </row>
    <row r="9155" spans="1:9" x14ac:dyDescent="0.2">
      <c r="A9155" t="s">
        <v>30</v>
      </c>
      <c r="B9155" t="s">
        <v>1</v>
      </c>
      <c r="C9155">
        <f>_xlfn.XLOOKUP(B9155,'2.1.trackMPD'!$R$7:$R$29,'2.1.trackMPD'!$T$7:$T$29)</f>
        <v>3</v>
      </c>
      <c r="D9155">
        <v>5000</v>
      </c>
      <c r="E9155" t="s">
        <v>6396</v>
      </c>
      <c r="F9155" t="s">
        <v>111</v>
      </c>
      <c r="G9155" t="s">
        <v>140</v>
      </c>
      <c r="H9155" t="s">
        <v>6398</v>
      </c>
      <c r="I9155">
        <v>5.6699999999999998E-8</v>
      </c>
    </row>
    <row r="9156" spans="1:9" x14ac:dyDescent="0.2">
      <c r="A9156" t="s">
        <v>30</v>
      </c>
      <c r="B9156" t="s">
        <v>1</v>
      </c>
      <c r="C9156">
        <f>_xlfn.XLOOKUP(B9156,'2.1.trackMPD'!$R$7:$R$29,'2.1.trackMPD'!$T$7:$T$29)</f>
        <v>3</v>
      </c>
      <c r="D9156">
        <v>5000</v>
      </c>
      <c r="E9156" t="s">
        <v>6396</v>
      </c>
      <c r="F9156" t="s">
        <v>110</v>
      </c>
      <c r="G9156" t="s">
        <v>124</v>
      </c>
      <c r="H9156" t="s">
        <v>6399</v>
      </c>
    </row>
    <row r="9157" spans="1:9" x14ac:dyDescent="0.2">
      <c r="A9157" t="s">
        <v>30</v>
      </c>
      <c r="B9157" t="s">
        <v>1</v>
      </c>
      <c r="C9157">
        <f>_xlfn.XLOOKUP(B9157,'2.1.trackMPD'!$R$7:$R$29,'2.1.trackMPD'!$T$7:$T$29)</f>
        <v>3</v>
      </c>
      <c r="D9157">
        <v>5000</v>
      </c>
      <c r="E9157" t="s">
        <v>6396</v>
      </c>
      <c r="F9157" t="s">
        <v>110</v>
      </c>
      <c r="G9157" t="s">
        <v>140</v>
      </c>
      <c r="H9157" t="s">
        <v>6399</v>
      </c>
    </row>
    <row r="9158" spans="1:9" x14ac:dyDescent="0.2">
      <c r="A9158" t="s">
        <v>30</v>
      </c>
      <c r="B9158" t="s">
        <v>1</v>
      </c>
      <c r="C9158">
        <f>_xlfn.XLOOKUP(B9158,'2.1.trackMPD'!$R$7:$R$29,'2.1.trackMPD'!$T$7:$T$29)</f>
        <v>3</v>
      </c>
      <c r="D9158">
        <v>1</v>
      </c>
      <c r="E9158" t="s">
        <v>6400</v>
      </c>
      <c r="F9158" t="s">
        <v>110</v>
      </c>
      <c r="G9158" t="s">
        <v>124</v>
      </c>
      <c r="H9158" t="s">
        <v>6398</v>
      </c>
      <c r="I9158">
        <v>5.6699999999999998E-8</v>
      </c>
    </row>
    <row r="9159" spans="1:9" x14ac:dyDescent="0.2">
      <c r="A9159" t="s">
        <v>30</v>
      </c>
      <c r="B9159" t="s">
        <v>1</v>
      </c>
      <c r="C9159">
        <f>_xlfn.XLOOKUP(B9159,'2.1.trackMPD'!$R$7:$R$29,'2.1.trackMPD'!$T$7:$T$29)</f>
        <v>3</v>
      </c>
      <c r="D9159">
        <v>1</v>
      </c>
      <c r="E9159" t="s">
        <v>6400</v>
      </c>
      <c r="F9159" t="s">
        <v>110</v>
      </c>
      <c r="G9159" t="s">
        <v>140</v>
      </c>
      <c r="H9159" t="s">
        <v>6398</v>
      </c>
      <c r="I9159">
        <v>5.6699999999999998E-8</v>
      </c>
    </row>
    <row r="9160" spans="1:9" x14ac:dyDescent="0.2">
      <c r="A9160" t="s">
        <v>30</v>
      </c>
      <c r="B9160" t="s">
        <v>1</v>
      </c>
      <c r="C9160">
        <f>_xlfn.XLOOKUP(B9160,'2.1.trackMPD'!$R$7:$R$29,'2.1.trackMPD'!$T$7:$T$29)</f>
        <v>3</v>
      </c>
      <c r="D9160">
        <v>1</v>
      </c>
      <c r="E9160" t="s">
        <v>6400</v>
      </c>
      <c r="F9160" t="s">
        <v>111</v>
      </c>
      <c r="G9160" t="s">
        <v>124</v>
      </c>
      <c r="H9160" t="s">
        <v>6398</v>
      </c>
      <c r="I9160">
        <v>5.6699999999999998E-8</v>
      </c>
    </row>
    <row r="9161" spans="1:9" x14ac:dyDescent="0.2">
      <c r="A9161" t="s">
        <v>30</v>
      </c>
      <c r="B9161" t="s">
        <v>1</v>
      </c>
      <c r="C9161">
        <f>_xlfn.XLOOKUP(B9161,'2.1.trackMPD'!$R$7:$R$29,'2.1.trackMPD'!$T$7:$T$29)</f>
        <v>3</v>
      </c>
      <c r="D9161">
        <v>1</v>
      </c>
      <c r="E9161" t="s">
        <v>6400</v>
      </c>
      <c r="F9161" t="s">
        <v>111</v>
      </c>
      <c r="G9161" t="s">
        <v>140</v>
      </c>
      <c r="H9161" t="s">
        <v>6398</v>
      </c>
      <c r="I9161">
        <v>5.6699999999999998E-8</v>
      </c>
    </row>
    <row r="9162" spans="1:9" x14ac:dyDescent="0.2">
      <c r="A9162" t="s">
        <v>30</v>
      </c>
      <c r="B9162" t="s">
        <v>1</v>
      </c>
      <c r="C9162">
        <f>_xlfn.XLOOKUP(B9162,'2.1.trackMPD'!$R$7:$R$29,'2.1.trackMPD'!$T$7:$T$29)</f>
        <v>3</v>
      </c>
      <c r="D9162">
        <v>1</v>
      </c>
      <c r="E9162" t="s">
        <v>6400</v>
      </c>
      <c r="F9162" t="s">
        <v>110</v>
      </c>
      <c r="G9162" t="s">
        <v>124</v>
      </c>
      <c r="H9162" t="s">
        <v>6399</v>
      </c>
    </row>
    <row r="9163" spans="1:9" x14ac:dyDescent="0.2">
      <c r="A9163" t="s">
        <v>30</v>
      </c>
      <c r="B9163" t="s">
        <v>1</v>
      </c>
      <c r="C9163">
        <f>_xlfn.XLOOKUP(B9163,'2.1.trackMPD'!$R$7:$R$29,'2.1.trackMPD'!$T$7:$T$29)</f>
        <v>3</v>
      </c>
      <c r="D9163">
        <v>1</v>
      </c>
      <c r="E9163" t="s">
        <v>6400</v>
      </c>
      <c r="F9163" t="s">
        <v>110</v>
      </c>
      <c r="G9163" t="s">
        <v>140</v>
      </c>
      <c r="H9163" t="s">
        <v>6399</v>
      </c>
    </row>
    <row r="9164" spans="1:9" x14ac:dyDescent="0.2">
      <c r="A9164" t="s">
        <v>30</v>
      </c>
      <c r="B9164" t="s">
        <v>1</v>
      </c>
      <c r="C9164">
        <f>_xlfn.XLOOKUP(B9164,'2.1.trackMPD'!$R$7:$R$29,'2.1.trackMPD'!$T$7:$T$29)</f>
        <v>3</v>
      </c>
      <c r="D9164">
        <v>10</v>
      </c>
      <c r="E9164" t="s">
        <v>6400</v>
      </c>
      <c r="F9164" t="s">
        <v>110</v>
      </c>
      <c r="G9164" t="s">
        <v>124</v>
      </c>
      <c r="H9164" t="s">
        <v>6398</v>
      </c>
      <c r="I9164">
        <v>5.6699999999999998E-8</v>
      </c>
    </row>
    <row r="9165" spans="1:9" x14ac:dyDescent="0.2">
      <c r="A9165" t="s">
        <v>30</v>
      </c>
      <c r="B9165" t="s">
        <v>1</v>
      </c>
      <c r="C9165">
        <f>_xlfn.XLOOKUP(B9165,'2.1.trackMPD'!$R$7:$R$29,'2.1.trackMPD'!$T$7:$T$29)</f>
        <v>3</v>
      </c>
      <c r="D9165">
        <v>10</v>
      </c>
      <c r="E9165" t="s">
        <v>6400</v>
      </c>
      <c r="F9165" t="s">
        <v>110</v>
      </c>
      <c r="G9165" t="s">
        <v>140</v>
      </c>
      <c r="H9165" t="s">
        <v>6398</v>
      </c>
      <c r="I9165">
        <v>5.6699999999999998E-8</v>
      </c>
    </row>
    <row r="9166" spans="1:9" x14ac:dyDescent="0.2">
      <c r="A9166" t="s">
        <v>30</v>
      </c>
      <c r="B9166" t="s">
        <v>1</v>
      </c>
      <c r="C9166">
        <f>_xlfn.XLOOKUP(B9166,'2.1.trackMPD'!$R$7:$R$29,'2.1.trackMPD'!$T$7:$T$29)</f>
        <v>3</v>
      </c>
      <c r="D9166">
        <v>10</v>
      </c>
      <c r="E9166" t="s">
        <v>6400</v>
      </c>
      <c r="F9166" t="s">
        <v>111</v>
      </c>
      <c r="G9166" t="s">
        <v>124</v>
      </c>
      <c r="H9166" t="s">
        <v>6398</v>
      </c>
      <c r="I9166">
        <v>5.6699999999999998E-8</v>
      </c>
    </row>
    <row r="9167" spans="1:9" x14ac:dyDescent="0.2">
      <c r="A9167" t="s">
        <v>30</v>
      </c>
      <c r="B9167" t="s">
        <v>1</v>
      </c>
      <c r="C9167">
        <f>_xlfn.XLOOKUP(B9167,'2.1.trackMPD'!$R$7:$R$29,'2.1.trackMPD'!$T$7:$T$29)</f>
        <v>3</v>
      </c>
      <c r="D9167">
        <v>10</v>
      </c>
      <c r="E9167" t="s">
        <v>6400</v>
      </c>
      <c r="F9167" t="s">
        <v>111</v>
      </c>
      <c r="G9167" t="s">
        <v>140</v>
      </c>
      <c r="H9167" t="s">
        <v>6398</v>
      </c>
      <c r="I9167">
        <v>5.6699999999999998E-8</v>
      </c>
    </row>
    <row r="9168" spans="1:9" x14ac:dyDescent="0.2">
      <c r="A9168" t="s">
        <v>30</v>
      </c>
      <c r="B9168" t="s">
        <v>1</v>
      </c>
      <c r="C9168">
        <f>_xlfn.XLOOKUP(B9168,'2.1.trackMPD'!$R$7:$R$29,'2.1.trackMPD'!$T$7:$T$29)</f>
        <v>3</v>
      </c>
      <c r="D9168">
        <v>10</v>
      </c>
      <c r="E9168" t="s">
        <v>6400</v>
      </c>
      <c r="F9168" t="s">
        <v>110</v>
      </c>
      <c r="G9168" t="s">
        <v>124</v>
      </c>
      <c r="H9168" t="s">
        <v>6399</v>
      </c>
    </row>
    <row r="9169" spans="1:9" x14ac:dyDescent="0.2">
      <c r="A9169" t="s">
        <v>30</v>
      </c>
      <c r="B9169" t="s">
        <v>1</v>
      </c>
      <c r="C9169">
        <f>_xlfn.XLOOKUP(B9169,'2.1.trackMPD'!$R$7:$R$29,'2.1.trackMPD'!$T$7:$T$29)</f>
        <v>3</v>
      </c>
      <c r="D9169">
        <v>10</v>
      </c>
      <c r="E9169" t="s">
        <v>6400</v>
      </c>
      <c r="F9169" t="s">
        <v>110</v>
      </c>
      <c r="G9169" t="s">
        <v>140</v>
      </c>
      <c r="H9169" t="s">
        <v>6399</v>
      </c>
    </row>
    <row r="9170" spans="1:9" x14ac:dyDescent="0.2">
      <c r="A9170" t="s">
        <v>30</v>
      </c>
      <c r="B9170" t="s">
        <v>1</v>
      </c>
      <c r="C9170">
        <f>_xlfn.XLOOKUP(B9170,'2.1.trackMPD'!$R$7:$R$29,'2.1.trackMPD'!$T$7:$T$29)</f>
        <v>3</v>
      </c>
      <c r="D9170">
        <v>100</v>
      </c>
      <c r="E9170" t="s">
        <v>6400</v>
      </c>
      <c r="F9170" t="s">
        <v>110</v>
      </c>
      <c r="G9170" t="s">
        <v>124</v>
      </c>
      <c r="H9170" t="s">
        <v>6398</v>
      </c>
      <c r="I9170">
        <v>5.6699999999999998E-8</v>
      </c>
    </row>
    <row r="9171" spans="1:9" x14ac:dyDescent="0.2">
      <c r="A9171" t="s">
        <v>30</v>
      </c>
      <c r="B9171" t="s">
        <v>1</v>
      </c>
      <c r="C9171">
        <f>_xlfn.XLOOKUP(B9171,'2.1.trackMPD'!$R$7:$R$29,'2.1.trackMPD'!$T$7:$T$29)</f>
        <v>3</v>
      </c>
      <c r="D9171">
        <v>100</v>
      </c>
      <c r="E9171" t="s">
        <v>6400</v>
      </c>
      <c r="F9171" t="s">
        <v>110</v>
      </c>
      <c r="G9171" t="s">
        <v>140</v>
      </c>
      <c r="H9171" t="s">
        <v>6398</v>
      </c>
      <c r="I9171">
        <v>5.6699999999999998E-8</v>
      </c>
    </row>
    <row r="9172" spans="1:9" x14ac:dyDescent="0.2">
      <c r="A9172" t="s">
        <v>30</v>
      </c>
      <c r="B9172" t="s">
        <v>1</v>
      </c>
      <c r="C9172">
        <f>_xlfn.XLOOKUP(B9172,'2.1.trackMPD'!$R$7:$R$29,'2.1.trackMPD'!$T$7:$T$29)</f>
        <v>3</v>
      </c>
      <c r="D9172">
        <v>100</v>
      </c>
      <c r="E9172" t="s">
        <v>6400</v>
      </c>
      <c r="F9172" t="s">
        <v>111</v>
      </c>
      <c r="G9172" t="s">
        <v>124</v>
      </c>
      <c r="H9172" t="s">
        <v>6398</v>
      </c>
      <c r="I9172">
        <v>5.6699999999999998E-8</v>
      </c>
    </row>
    <row r="9173" spans="1:9" x14ac:dyDescent="0.2">
      <c r="A9173" t="s">
        <v>30</v>
      </c>
      <c r="B9173" t="s">
        <v>1</v>
      </c>
      <c r="C9173">
        <f>_xlfn.XLOOKUP(B9173,'2.1.trackMPD'!$R$7:$R$29,'2.1.trackMPD'!$T$7:$T$29)</f>
        <v>3</v>
      </c>
      <c r="D9173">
        <v>100</v>
      </c>
      <c r="E9173" t="s">
        <v>6400</v>
      </c>
      <c r="F9173" t="s">
        <v>111</v>
      </c>
      <c r="G9173" t="s">
        <v>140</v>
      </c>
      <c r="H9173" t="s">
        <v>6398</v>
      </c>
      <c r="I9173">
        <v>5.6699999999999998E-8</v>
      </c>
    </row>
    <row r="9174" spans="1:9" x14ac:dyDescent="0.2">
      <c r="A9174" t="s">
        <v>30</v>
      </c>
      <c r="B9174" t="s">
        <v>1</v>
      </c>
      <c r="C9174">
        <f>_xlfn.XLOOKUP(B9174,'2.1.trackMPD'!$R$7:$R$29,'2.1.trackMPD'!$T$7:$T$29)</f>
        <v>3</v>
      </c>
      <c r="D9174">
        <v>100</v>
      </c>
      <c r="E9174" t="s">
        <v>6400</v>
      </c>
      <c r="F9174" t="s">
        <v>110</v>
      </c>
      <c r="G9174" t="s">
        <v>124</v>
      </c>
      <c r="H9174" t="s">
        <v>6399</v>
      </c>
    </row>
    <row r="9175" spans="1:9" x14ac:dyDescent="0.2">
      <c r="A9175" t="s">
        <v>30</v>
      </c>
      <c r="B9175" t="s">
        <v>1</v>
      </c>
      <c r="C9175">
        <f>_xlfn.XLOOKUP(B9175,'2.1.trackMPD'!$R$7:$R$29,'2.1.trackMPD'!$T$7:$T$29)</f>
        <v>3</v>
      </c>
      <c r="D9175">
        <v>100</v>
      </c>
      <c r="E9175" t="s">
        <v>6400</v>
      </c>
      <c r="F9175" t="s">
        <v>110</v>
      </c>
      <c r="G9175" t="s">
        <v>140</v>
      </c>
      <c r="H9175" t="s">
        <v>6399</v>
      </c>
    </row>
    <row r="9176" spans="1:9" x14ac:dyDescent="0.2">
      <c r="A9176" t="s">
        <v>30</v>
      </c>
      <c r="B9176" t="s">
        <v>1</v>
      </c>
      <c r="C9176">
        <f>_xlfn.XLOOKUP(B9176,'2.1.trackMPD'!$R$7:$R$29,'2.1.trackMPD'!$T$7:$T$29)</f>
        <v>3</v>
      </c>
      <c r="D9176">
        <v>1000</v>
      </c>
      <c r="E9176" t="s">
        <v>6400</v>
      </c>
      <c r="F9176" t="s">
        <v>110</v>
      </c>
      <c r="G9176" t="s">
        <v>124</v>
      </c>
      <c r="H9176" t="s">
        <v>6398</v>
      </c>
      <c r="I9176">
        <v>5.6699999999999998E-8</v>
      </c>
    </row>
    <row r="9177" spans="1:9" x14ac:dyDescent="0.2">
      <c r="A9177" t="s">
        <v>30</v>
      </c>
      <c r="B9177" t="s">
        <v>1</v>
      </c>
      <c r="C9177">
        <f>_xlfn.XLOOKUP(B9177,'2.1.trackMPD'!$R$7:$R$29,'2.1.trackMPD'!$T$7:$T$29)</f>
        <v>3</v>
      </c>
      <c r="D9177">
        <v>1000</v>
      </c>
      <c r="E9177" t="s">
        <v>6400</v>
      </c>
      <c r="F9177" t="s">
        <v>110</v>
      </c>
      <c r="G9177" t="s">
        <v>140</v>
      </c>
      <c r="H9177" t="s">
        <v>6398</v>
      </c>
      <c r="I9177">
        <v>5.6699999999999998E-8</v>
      </c>
    </row>
    <row r="9178" spans="1:9" x14ac:dyDescent="0.2">
      <c r="A9178" t="s">
        <v>30</v>
      </c>
      <c r="B9178" t="s">
        <v>1</v>
      </c>
      <c r="C9178">
        <f>_xlfn.XLOOKUP(B9178,'2.1.trackMPD'!$R$7:$R$29,'2.1.trackMPD'!$T$7:$T$29)</f>
        <v>3</v>
      </c>
      <c r="D9178">
        <v>1000</v>
      </c>
      <c r="E9178" t="s">
        <v>6400</v>
      </c>
      <c r="F9178" t="s">
        <v>111</v>
      </c>
      <c r="G9178" t="s">
        <v>124</v>
      </c>
      <c r="H9178" t="s">
        <v>6398</v>
      </c>
      <c r="I9178">
        <v>5.6699999999999998E-8</v>
      </c>
    </row>
    <row r="9179" spans="1:9" x14ac:dyDescent="0.2">
      <c r="A9179" t="s">
        <v>30</v>
      </c>
      <c r="B9179" t="s">
        <v>1</v>
      </c>
      <c r="C9179">
        <f>_xlfn.XLOOKUP(B9179,'2.1.trackMPD'!$R$7:$R$29,'2.1.trackMPD'!$T$7:$T$29)</f>
        <v>3</v>
      </c>
      <c r="D9179">
        <v>1000</v>
      </c>
      <c r="E9179" t="s">
        <v>6400</v>
      </c>
      <c r="F9179" t="s">
        <v>111</v>
      </c>
      <c r="G9179" t="s">
        <v>140</v>
      </c>
      <c r="H9179" t="s">
        <v>6398</v>
      </c>
      <c r="I9179">
        <v>5.6699999999999998E-8</v>
      </c>
    </row>
    <row r="9180" spans="1:9" x14ac:dyDescent="0.2">
      <c r="A9180" t="s">
        <v>30</v>
      </c>
      <c r="B9180" t="s">
        <v>1</v>
      </c>
      <c r="C9180">
        <f>_xlfn.XLOOKUP(B9180,'2.1.trackMPD'!$R$7:$R$29,'2.1.trackMPD'!$T$7:$T$29)</f>
        <v>3</v>
      </c>
      <c r="D9180">
        <v>1000</v>
      </c>
      <c r="E9180" t="s">
        <v>6400</v>
      </c>
      <c r="F9180" t="s">
        <v>110</v>
      </c>
      <c r="G9180" t="s">
        <v>124</v>
      </c>
      <c r="H9180" t="s">
        <v>6399</v>
      </c>
    </row>
    <row r="9181" spans="1:9" x14ac:dyDescent="0.2">
      <c r="A9181" t="s">
        <v>30</v>
      </c>
      <c r="B9181" t="s">
        <v>1</v>
      </c>
      <c r="C9181">
        <f>_xlfn.XLOOKUP(B9181,'2.1.trackMPD'!$R$7:$R$29,'2.1.trackMPD'!$T$7:$T$29)</f>
        <v>3</v>
      </c>
      <c r="D9181">
        <v>1000</v>
      </c>
      <c r="E9181" t="s">
        <v>6400</v>
      </c>
      <c r="F9181" t="s">
        <v>110</v>
      </c>
      <c r="G9181" t="s">
        <v>140</v>
      </c>
      <c r="H9181" t="s">
        <v>6399</v>
      </c>
    </row>
    <row r="9182" spans="1:9" x14ac:dyDescent="0.2">
      <c r="A9182" t="s">
        <v>30</v>
      </c>
      <c r="B9182" t="s">
        <v>1</v>
      </c>
      <c r="C9182">
        <f>_xlfn.XLOOKUP(B9182,'2.1.trackMPD'!$R$7:$R$29,'2.1.trackMPD'!$T$7:$T$29)</f>
        <v>3</v>
      </c>
      <c r="D9182">
        <v>5000</v>
      </c>
      <c r="E9182" t="s">
        <v>6400</v>
      </c>
      <c r="F9182" t="s">
        <v>110</v>
      </c>
      <c r="G9182" t="s">
        <v>124</v>
      </c>
      <c r="H9182" t="s">
        <v>6398</v>
      </c>
      <c r="I9182">
        <v>5.6699999999999998E-8</v>
      </c>
    </row>
    <row r="9183" spans="1:9" x14ac:dyDescent="0.2">
      <c r="A9183" t="s">
        <v>30</v>
      </c>
      <c r="B9183" t="s">
        <v>1</v>
      </c>
      <c r="C9183">
        <f>_xlfn.XLOOKUP(B9183,'2.1.trackMPD'!$R$7:$R$29,'2.1.trackMPD'!$T$7:$T$29)</f>
        <v>3</v>
      </c>
      <c r="D9183">
        <v>5000</v>
      </c>
      <c r="E9183" t="s">
        <v>6400</v>
      </c>
      <c r="F9183" t="s">
        <v>110</v>
      </c>
      <c r="G9183" t="s">
        <v>140</v>
      </c>
      <c r="H9183" t="s">
        <v>6398</v>
      </c>
      <c r="I9183">
        <v>5.6699999999999998E-8</v>
      </c>
    </row>
    <row r="9184" spans="1:9" x14ac:dyDescent="0.2">
      <c r="A9184" t="s">
        <v>30</v>
      </c>
      <c r="B9184" t="s">
        <v>1</v>
      </c>
      <c r="C9184">
        <f>_xlfn.XLOOKUP(B9184,'2.1.trackMPD'!$R$7:$R$29,'2.1.trackMPD'!$T$7:$T$29)</f>
        <v>3</v>
      </c>
      <c r="D9184">
        <v>5000</v>
      </c>
      <c r="E9184" t="s">
        <v>6400</v>
      </c>
      <c r="F9184" t="s">
        <v>111</v>
      </c>
      <c r="G9184" t="s">
        <v>124</v>
      </c>
      <c r="H9184" t="s">
        <v>6398</v>
      </c>
      <c r="I9184">
        <v>5.6699999999999998E-8</v>
      </c>
    </row>
    <row r="9185" spans="1:9" x14ac:dyDescent="0.2">
      <c r="A9185" t="s">
        <v>30</v>
      </c>
      <c r="B9185" t="s">
        <v>1</v>
      </c>
      <c r="C9185">
        <f>_xlfn.XLOOKUP(B9185,'2.1.trackMPD'!$R$7:$R$29,'2.1.trackMPD'!$T$7:$T$29)</f>
        <v>3</v>
      </c>
      <c r="D9185">
        <v>5000</v>
      </c>
      <c r="E9185" t="s">
        <v>6400</v>
      </c>
      <c r="F9185" t="s">
        <v>111</v>
      </c>
      <c r="G9185" t="s">
        <v>140</v>
      </c>
      <c r="H9185" t="s">
        <v>6398</v>
      </c>
      <c r="I9185">
        <v>5.6699999999999998E-8</v>
      </c>
    </row>
    <row r="9186" spans="1:9" x14ac:dyDescent="0.2">
      <c r="A9186" t="s">
        <v>30</v>
      </c>
      <c r="B9186" t="s">
        <v>1</v>
      </c>
      <c r="C9186">
        <f>_xlfn.XLOOKUP(B9186,'2.1.trackMPD'!$R$7:$R$29,'2.1.trackMPD'!$T$7:$T$29)</f>
        <v>3</v>
      </c>
      <c r="D9186">
        <v>5000</v>
      </c>
      <c r="E9186" t="s">
        <v>6400</v>
      </c>
      <c r="F9186" t="s">
        <v>110</v>
      </c>
      <c r="G9186" t="s">
        <v>124</v>
      </c>
      <c r="H9186" t="s">
        <v>6399</v>
      </c>
    </row>
    <row r="9187" spans="1:9" x14ac:dyDescent="0.2">
      <c r="A9187" t="s">
        <v>30</v>
      </c>
      <c r="B9187" t="s">
        <v>1</v>
      </c>
      <c r="C9187">
        <f>_xlfn.XLOOKUP(B9187,'2.1.trackMPD'!$R$7:$R$29,'2.1.trackMPD'!$T$7:$T$29)</f>
        <v>3</v>
      </c>
      <c r="D9187">
        <v>5000</v>
      </c>
      <c r="E9187" t="s">
        <v>6400</v>
      </c>
      <c r="F9187" t="s">
        <v>110</v>
      </c>
      <c r="G9187" t="s">
        <v>140</v>
      </c>
      <c r="H9187" t="s">
        <v>6399</v>
      </c>
    </row>
    <row r="9188" spans="1:9" x14ac:dyDescent="0.2">
      <c r="A9188" t="s">
        <v>30</v>
      </c>
      <c r="B9188" t="s">
        <v>1</v>
      </c>
      <c r="C9188">
        <f>_xlfn.XLOOKUP(B9188,'2.1.trackMPD'!$R$7:$R$29,'2.1.trackMPD'!$T$7:$T$29)</f>
        <v>3</v>
      </c>
      <c r="D9188">
        <v>1</v>
      </c>
      <c r="E9188" t="s">
        <v>6401</v>
      </c>
      <c r="F9188" t="s">
        <v>110</v>
      </c>
      <c r="G9188" t="s">
        <v>124</v>
      </c>
      <c r="H9188" t="s">
        <v>6398</v>
      </c>
      <c r="I9188">
        <v>5.6699999999999998E-8</v>
      </c>
    </row>
    <row r="9189" spans="1:9" x14ac:dyDescent="0.2">
      <c r="A9189" t="s">
        <v>30</v>
      </c>
      <c r="B9189" t="s">
        <v>1</v>
      </c>
      <c r="C9189">
        <f>_xlfn.XLOOKUP(B9189,'2.1.trackMPD'!$R$7:$R$29,'2.1.trackMPD'!$T$7:$T$29)</f>
        <v>3</v>
      </c>
      <c r="D9189">
        <v>1</v>
      </c>
      <c r="E9189" t="s">
        <v>6401</v>
      </c>
      <c r="F9189" t="s">
        <v>110</v>
      </c>
      <c r="G9189" t="s">
        <v>140</v>
      </c>
      <c r="H9189" t="s">
        <v>6398</v>
      </c>
      <c r="I9189">
        <v>5.6699999999999998E-8</v>
      </c>
    </row>
    <row r="9190" spans="1:9" x14ac:dyDescent="0.2">
      <c r="A9190" t="s">
        <v>30</v>
      </c>
      <c r="B9190" t="s">
        <v>1</v>
      </c>
      <c r="C9190">
        <f>_xlfn.XLOOKUP(B9190,'2.1.trackMPD'!$R$7:$R$29,'2.1.trackMPD'!$T$7:$T$29)</f>
        <v>3</v>
      </c>
      <c r="D9190">
        <v>1</v>
      </c>
      <c r="E9190" t="s">
        <v>6401</v>
      </c>
      <c r="F9190" t="s">
        <v>111</v>
      </c>
      <c r="G9190" t="s">
        <v>124</v>
      </c>
      <c r="H9190" t="s">
        <v>6398</v>
      </c>
      <c r="I9190">
        <v>5.6699999999999998E-8</v>
      </c>
    </row>
    <row r="9191" spans="1:9" x14ac:dyDescent="0.2">
      <c r="A9191" t="s">
        <v>30</v>
      </c>
      <c r="B9191" t="s">
        <v>1</v>
      </c>
      <c r="C9191">
        <f>_xlfn.XLOOKUP(B9191,'2.1.trackMPD'!$R$7:$R$29,'2.1.trackMPD'!$T$7:$T$29)</f>
        <v>3</v>
      </c>
      <c r="D9191">
        <v>1</v>
      </c>
      <c r="E9191" t="s">
        <v>6401</v>
      </c>
      <c r="F9191" t="s">
        <v>111</v>
      </c>
      <c r="G9191" t="s">
        <v>140</v>
      </c>
      <c r="H9191" t="s">
        <v>6398</v>
      </c>
      <c r="I9191">
        <v>5.6699999999999998E-8</v>
      </c>
    </row>
    <row r="9192" spans="1:9" x14ac:dyDescent="0.2">
      <c r="A9192" t="s">
        <v>30</v>
      </c>
      <c r="B9192" t="s">
        <v>1</v>
      </c>
      <c r="C9192">
        <f>_xlfn.XLOOKUP(B9192,'2.1.trackMPD'!$R$7:$R$29,'2.1.trackMPD'!$T$7:$T$29)</f>
        <v>3</v>
      </c>
      <c r="D9192">
        <v>1</v>
      </c>
      <c r="E9192" t="s">
        <v>6401</v>
      </c>
      <c r="F9192" t="s">
        <v>110</v>
      </c>
      <c r="G9192" t="s">
        <v>124</v>
      </c>
      <c r="H9192" t="s">
        <v>6399</v>
      </c>
    </row>
    <row r="9193" spans="1:9" x14ac:dyDescent="0.2">
      <c r="A9193" t="s">
        <v>30</v>
      </c>
      <c r="B9193" t="s">
        <v>1</v>
      </c>
      <c r="C9193">
        <f>_xlfn.XLOOKUP(B9193,'2.1.trackMPD'!$R$7:$R$29,'2.1.trackMPD'!$T$7:$T$29)</f>
        <v>3</v>
      </c>
      <c r="D9193">
        <v>1</v>
      </c>
      <c r="E9193" t="s">
        <v>6401</v>
      </c>
      <c r="F9193" t="s">
        <v>110</v>
      </c>
      <c r="G9193" t="s">
        <v>140</v>
      </c>
      <c r="H9193" t="s">
        <v>6399</v>
      </c>
    </row>
    <row r="9194" spans="1:9" x14ac:dyDescent="0.2">
      <c r="A9194" t="s">
        <v>30</v>
      </c>
      <c r="B9194" t="s">
        <v>1</v>
      </c>
      <c r="C9194">
        <f>_xlfn.XLOOKUP(B9194,'2.1.trackMPD'!$R$7:$R$29,'2.1.trackMPD'!$T$7:$T$29)</f>
        <v>3</v>
      </c>
      <c r="D9194">
        <v>10</v>
      </c>
      <c r="E9194" t="s">
        <v>6401</v>
      </c>
      <c r="F9194" t="s">
        <v>110</v>
      </c>
      <c r="G9194" t="s">
        <v>124</v>
      </c>
      <c r="H9194" t="s">
        <v>6398</v>
      </c>
      <c r="I9194">
        <v>5.6699999999999998E-8</v>
      </c>
    </row>
    <row r="9195" spans="1:9" x14ac:dyDescent="0.2">
      <c r="A9195" t="s">
        <v>30</v>
      </c>
      <c r="B9195" t="s">
        <v>1</v>
      </c>
      <c r="C9195">
        <f>_xlfn.XLOOKUP(B9195,'2.1.trackMPD'!$R$7:$R$29,'2.1.trackMPD'!$T$7:$T$29)</f>
        <v>3</v>
      </c>
      <c r="D9195">
        <v>10</v>
      </c>
      <c r="E9195" t="s">
        <v>6401</v>
      </c>
      <c r="F9195" t="s">
        <v>110</v>
      </c>
      <c r="G9195" t="s">
        <v>140</v>
      </c>
      <c r="H9195" t="s">
        <v>6398</v>
      </c>
      <c r="I9195">
        <v>5.6699999999999998E-8</v>
      </c>
    </row>
    <row r="9196" spans="1:9" x14ac:dyDescent="0.2">
      <c r="A9196" t="s">
        <v>30</v>
      </c>
      <c r="B9196" t="s">
        <v>1</v>
      </c>
      <c r="C9196">
        <f>_xlfn.XLOOKUP(B9196,'2.1.trackMPD'!$R$7:$R$29,'2.1.trackMPD'!$T$7:$T$29)</f>
        <v>3</v>
      </c>
      <c r="D9196">
        <v>10</v>
      </c>
      <c r="E9196" t="s">
        <v>6401</v>
      </c>
      <c r="F9196" t="s">
        <v>111</v>
      </c>
      <c r="G9196" t="s">
        <v>124</v>
      </c>
      <c r="H9196" t="s">
        <v>6398</v>
      </c>
      <c r="I9196">
        <v>5.6699999999999998E-8</v>
      </c>
    </row>
    <row r="9197" spans="1:9" x14ac:dyDescent="0.2">
      <c r="A9197" t="s">
        <v>30</v>
      </c>
      <c r="B9197" t="s">
        <v>1</v>
      </c>
      <c r="C9197">
        <f>_xlfn.XLOOKUP(B9197,'2.1.trackMPD'!$R$7:$R$29,'2.1.trackMPD'!$T$7:$T$29)</f>
        <v>3</v>
      </c>
      <c r="D9197">
        <v>10</v>
      </c>
      <c r="E9197" t="s">
        <v>6401</v>
      </c>
      <c r="F9197" t="s">
        <v>111</v>
      </c>
      <c r="G9197" t="s">
        <v>140</v>
      </c>
      <c r="H9197" t="s">
        <v>6398</v>
      </c>
      <c r="I9197">
        <v>5.6699999999999998E-8</v>
      </c>
    </row>
    <row r="9198" spans="1:9" x14ac:dyDescent="0.2">
      <c r="A9198" t="s">
        <v>30</v>
      </c>
      <c r="B9198" t="s">
        <v>1</v>
      </c>
      <c r="C9198">
        <f>_xlfn.XLOOKUP(B9198,'2.1.trackMPD'!$R$7:$R$29,'2.1.trackMPD'!$T$7:$T$29)</f>
        <v>3</v>
      </c>
      <c r="D9198">
        <v>10</v>
      </c>
      <c r="E9198" t="s">
        <v>6401</v>
      </c>
      <c r="F9198" t="s">
        <v>110</v>
      </c>
      <c r="G9198" t="s">
        <v>124</v>
      </c>
      <c r="H9198" t="s">
        <v>6399</v>
      </c>
    </row>
    <row r="9199" spans="1:9" x14ac:dyDescent="0.2">
      <c r="A9199" t="s">
        <v>30</v>
      </c>
      <c r="B9199" t="s">
        <v>1</v>
      </c>
      <c r="C9199">
        <f>_xlfn.XLOOKUP(B9199,'2.1.trackMPD'!$R$7:$R$29,'2.1.trackMPD'!$T$7:$T$29)</f>
        <v>3</v>
      </c>
      <c r="D9199">
        <v>10</v>
      </c>
      <c r="E9199" t="s">
        <v>6401</v>
      </c>
      <c r="F9199" t="s">
        <v>110</v>
      </c>
      <c r="G9199" t="s">
        <v>140</v>
      </c>
      <c r="H9199" t="s">
        <v>6399</v>
      </c>
    </row>
    <row r="9200" spans="1:9" x14ac:dyDescent="0.2">
      <c r="A9200" t="s">
        <v>30</v>
      </c>
      <c r="B9200" t="s">
        <v>1</v>
      </c>
      <c r="C9200">
        <f>_xlfn.XLOOKUP(B9200,'2.1.trackMPD'!$R$7:$R$29,'2.1.trackMPD'!$T$7:$T$29)</f>
        <v>3</v>
      </c>
      <c r="D9200">
        <v>100</v>
      </c>
      <c r="E9200" t="s">
        <v>6401</v>
      </c>
      <c r="F9200" t="s">
        <v>110</v>
      </c>
      <c r="G9200" t="s">
        <v>124</v>
      </c>
      <c r="H9200" t="s">
        <v>6398</v>
      </c>
      <c r="I9200">
        <v>5.6699999999999998E-8</v>
      </c>
    </row>
    <row r="9201" spans="1:9" x14ac:dyDescent="0.2">
      <c r="A9201" t="s">
        <v>30</v>
      </c>
      <c r="B9201" t="s">
        <v>1</v>
      </c>
      <c r="C9201">
        <f>_xlfn.XLOOKUP(B9201,'2.1.trackMPD'!$R$7:$R$29,'2.1.trackMPD'!$T$7:$T$29)</f>
        <v>3</v>
      </c>
      <c r="D9201">
        <v>100</v>
      </c>
      <c r="E9201" t="s">
        <v>6401</v>
      </c>
      <c r="F9201" t="s">
        <v>110</v>
      </c>
      <c r="G9201" t="s">
        <v>140</v>
      </c>
      <c r="H9201" t="s">
        <v>6398</v>
      </c>
      <c r="I9201">
        <v>5.6699999999999998E-8</v>
      </c>
    </row>
    <row r="9202" spans="1:9" x14ac:dyDescent="0.2">
      <c r="A9202" t="s">
        <v>30</v>
      </c>
      <c r="B9202" t="s">
        <v>1</v>
      </c>
      <c r="C9202">
        <f>_xlfn.XLOOKUP(B9202,'2.1.trackMPD'!$R$7:$R$29,'2.1.trackMPD'!$T$7:$T$29)</f>
        <v>3</v>
      </c>
      <c r="D9202">
        <v>100</v>
      </c>
      <c r="E9202" t="s">
        <v>6401</v>
      </c>
      <c r="F9202" t="s">
        <v>111</v>
      </c>
      <c r="G9202" t="s">
        <v>124</v>
      </c>
      <c r="H9202" t="s">
        <v>6398</v>
      </c>
      <c r="I9202">
        <v>5.6699999999999998E-8</v>
      </c>
    </row>
    <row r="9203" spans="1:9" x14ac:dyDescent="0.2">
      <c r="A9203" t="s">
        <v>30</v>
      </c>
      <c r="B9203" t="s">
        <v>1</v>
      </c>
      <c r="C9203">
        <f>_xlfn.XLOOKUP(B9203,'2.1.trackMPD'!$R$7:$R$29,'2.1.trackMPD'!$T$7:$T$29)</f>
        <v>3</v>
      </c>
      <c r="D9203">
        <v>100</v>
      </c>
      <c r="E9203" t="s">
        <v>6401</v>
      </c>
      <c r="F9203" t="s">
        <v>111</v>
      </c>
      <c r="G9203" t="s">
        <v>140</v>
      </c>
      <c r="H9203" t="s">
        <v>6398</v>
      </c>
      <c r="I9203">
        <v>5.6699999999999998E-8</v>
      </c>
    </row>
    <row r="9204" spans="1:9" x14ac:dyDescent="0.2">
      <c r="A9204" t="s">
        <v>30</v>
      </c>
      <c r="B9204" t="s">
        <v>1</v>
      </c>
      <c r="C9204">
        <f>_xlfn.XLOOKUP(B9204,'2.1.trackMPD'!$R$7:$R$29,'2.1.trackMPD'!$T$7:$T$29)</f>
        <v>3</v>
      </c>
      <c r="D9204">
        <v>100</v>
      </c>
      <c r="E9204" t="s">
        <v>6401</v>
      </c>
      <c r="F9204" t="s">
        <v>110</v>
      </c>
      <c r="G9204" t="s">
        <v>124</v>
      </c>
      <c r="H9204" t="s">
        <v>6399</v>
      </c>
    </row>
    <row r="9205" spans="1:9" x14ac:dyDescent="0.2">
      <c r="A9205" t="s">
        <v>30</v>
      </c>
      <c r="B9205" t="s">
        <v>1</v>
      </c>
      <c r="C9205">
        <f>_xlfn.XLOOKUP(B9205,'2.1.trackMPD'!$R$7:$R$29,'2.1.trackMPD'!$T$7:$T$29)</f>
        <v>3</v>
      </c>
      <c r="D9205">
        <v>100</v>
      </c>
      <c r="E9205" t="s">
        <v>6401</v>
      </c>
      <c r="F9205" t="s">
        <v>110</v>
      </c>
      <c r="G9205" t="s">
        <v>140</v>
      </c>
      <c r="H9205" t="s">
        <v>6399</v>
      </c>
    </row>
    <row r="9206" spans="1:9" x14ac:dyDescent="0.2">
      <c r="A9206" t="s">
        <v>30</v>
      </c>
      <c r="B9206" t="s">
        <v>13</v>
      </c>
      <c r="C9206">
        <f>_xlfn.XLOOKUP(B9206,'2.1.trackMPD'!$R$7:$R$29,'2.1.trackMPD'!$T$7:$T$29)</f>
        <v>6</v>
      </c>
      <c r="D9206">
        <v>1</v>
      </c>
      <c r="E9206" t="s">
        <v>6396</v>
      </c>
      <c r="F9206" t="s">
        <v>110</v>
      </c>
      <c r="G9206" t="s">
        <v>124</v>
      </c>
      <c r="H9206" t="s">
        <v>6398</v>
      </c>
    </row>
    <row r="9207" spans="1:9" x14ac:dyDescent="0.2">
      <c r="A9207" t="s">
        <v>30</v>
      </c>
      <c r="B9207" t="s">
        <v>13</v>
      </c>
      <c r="C9207">
        <f>_xlfn.XLOOKUP(B9207,'2.1.trackMPD'!$R$7:$R$29,'2.1.trackMPD'!$T$7:$T$29)</f>
        <v>6</v>
      </c>
      <c r="D9207">
        <v>1</v>
      </c>
      <c r="E9207" t="s">
        <v>6396</v>
      </c>
      <c r="F9207" t="s">
        <v>110</v>
      </c>
      <c r="G9207" t="s">
        <v>140</v>
      </c>
      <c r="H9207" t="s">
        <v>6398</v>
      </c>
    </row>
    <row r="9208" spans="1:9" x14ac:dyDescent="0.2">
      <c r="A9208" t="s">
        <v>30</v>
      </c>
      <c r="B9208" t="s">
        <v>13</v>
      </c>
      <c r="C9208">
        <f>_xlfn.XLOOKUP(B9208,'2.1.trackMPD'!$R$7:$R$29,'2.1.trackMPD'!$T$7:$T$29)</f>
        <v>6</v>
      </c>
      <c r="D9208">
        <v>1</v>
      </c>
      <c r="E9208" t="s">
        <v>6396</v>
      </c>
      <c r="F9208" t="s">
        <v>111</v>
      </c>
      <c r="G9208" t="s">
        <v>124</v>
      </c>
      <c r="H9208" t="s">
        <v>6398</v>
      </c>
    </row>
    <row r="9209" spans="1:9" x14ac:dyDescent="0.2">
      <c r="A9209" t="s">
        <v>30</v>
      </c>
      <c r="B9209" t="s">
        <v>13</v>
      </c>
      <c r="C9209">
        <f>_xlfn.XLOOKUP(B9209,'2.1.trackMPD'!$R$7:$R$29,'2.1.trackMPD'!$T$7:$T$29)</f>
        <v>6</v>
      </c>
      <c r="D9209">
        <v>1</v>
      </c>
      <c r="E9209" t="s">
        <v>6396</v>
      </c>
      <c r="F9209" t="s">
        <v>111</v>
      </c>
      <c r="G9209" t="s">
        <v>140</v>
      </c>
      <c r="H9209" t="s">
        <v>6398</v>
      </c>
    </row>
    <row r="9210" spans="1:9" x14ac:dyDescent="0.2">
      <c r="A9210" t="s">
        <v>30</v>
      </c>
      <c r="B9210" t="s">
        <v>13</v>
      </c>
      <c r="C9210">
        <f>_xlfn.XLOOKUP(B9210,'2.1.trackMPD'!$R$7:$R$29,'2.1.trackMPD'!$T$7:$T$29)</f>
        <v>6</v>
      </c>
      <c r="D9210">
        <v>1</v>
      </c>
      <c r="E9210" t="s">
        <v>6396</v>
      </c>
      <c r="F9210" t="s">
        <v>110</v>
      </c>
      <c r="G9210" t="s">
        <v>124</v>
      </c>
      <c r="H9210" t="s">
        <v>6399</v>
      </c>
    </row>
    <row r="9211" spans="1:9" x14ac:dyDescent="0.2">
      <c r="A9211" t="s">
        <v>30</v>
      </c>
      <c r="B9211" t="s">
        <v>13</v>
      </c>
      <c r="C9211">
        <f>_xlfn.XLOOKUP(B9211,'2.1.trackMPD'!$R$7:$R$29,'2.1.trackMPD'!$T$7:$T$29)</f>
        <v>6</v>
      </c>
      <c r="D9211">
        <v>1</v>
      </c>
      <c r="E9211" t="s">
        <v>6396</v>
      </c>
      <c r="F9211" t="s">
        <v>110</v>
      </c>
      <c r="G9211" t="s">
        <v>140</v>
      </c>
      <c r="H9211" t="s">
        <v>6399</v>
      </c>
    </row>
    <row r="9212" spans="1:9" x14ac:dyDescent="0.2">
      <c r="A9212" t="s">
        <v>30</v>
      </c>
      <c r="B9212" t="s">
        <v>13</v>
      </c>
      <c r="C9212">
        <f>_xlfn.XLOOKUP(B9212,'2.1.trackMPD'!$R$7:$R$29,'2.1.trackMPD'!$T$7:$T$29)</f>
        <v>6</v>
      </c>
      <c r="D9212">
        <v>10</v>
      </c>
      <c r="E9212" t="s">
        <v>6396</v>
      </c>
      <c r="F9212" t="s">
        <v>110</v>
      </c>
      <c r="G9212" t="s">
        <v>124</v>
      </c>
      <c r="H9212" t="s">
        <v>6398</v>
      </c>
    </row>
    <row r="9213" spans="1:9" x14ac:dyDescent="0.2">
      <c r="A9213" t="s">
        <v>30</v>
      </c>
      <c r="B9213" t="s">
        <v>13</v>
      </c>
      <c r="C9213">
        <f>_xlfn.XLOOKUP(B9213,'2.1.trackMPD'!$R$7:$R$29,'2.1.trackMPD'!$T$7:$T$29)</f>
        <v>6</v>
      </c>
      <c r="D9213">
        <v>10</v>
      </c>
      <c r="E9213" t="s">
        <v>6396</v>
      </c>
      <c r="F9213" t="s">
        <v>110</v>
      </c>
      <c r="G9213" t="s">
        <v>140</v>
      </c>
      <c r="H9213" t="s">
        <v>6398</v>
      </c>
    </row>
    <row r="9214" spans="1:9" x14ac:dyDescent="0.2">
      <c r="A9214" t="s">
        <v>30</v>
      </c>
      <c r="B9214" t="s">
        <v>13</v>
      </c>
      <c r="C9214">
        <f>_xlfn.XLOOKUP(B9214,'2.1.trackMPD'!$R$7:$R$29,'2.1.trackMPD'!$T$7:$T$29)</f>
        <v>6</v>
      </c>
      <c r="D9214">
        <v>10</v>
      </c>
      <c r="E9214" t="s">
        <v>6396</v>
      </c>
      <c r="F9214" t="s">
        <v>111</v>
      </c>
      <c r="G9214" t="s">
        <v>124</v>
      </c>
      <c r="H9214" t="s">
        <v>6398</v>
      </c>
    </row>
    <row r="9215" spans="1:9" x14ac:dyDescent="0.2">
      <c r="A9215" t="s">
        <v>30</v>
      </c>
      <c r="B9215" t="s">
        <v>13</v>
      </c>
      <c r="C9215">
        <f>_xlfn.XLOOKUP(B9215,'2.1.trackMPD'!$R$7:$R$29,'2.1.trackMPD'!$T$7:$T$29)</f>
        <v>6</v>
      </c>
      <c r="D9215">
        <v>10</v>
      </c>
      <c r="E9215" t="s">
        <v>6396</v>
      </c>
      <c r="F9215" t="s">
        <v>111</v>
      </c>
      <c r="G9215" t="s">
        <v>140</v>
      </c>
      <c r="H9215" t="s">
        <v>6398</v>
      </c>
    </row>
    <row r="9216" spans="1:9" x14ac:dyDescent="0.2">
      <c r="A9216" t="s">
        <v>30</v>
      </c>
      <c r="B9216" t="s">
        <v>13</v>
      </c>
      <c r="C9216">
        <f>_xlfn.XLOOKUP(B9216,'2.1.trackMPD'!$R$7:$R$29,'2.1.trackMPD'!$T$7:$T$29)</f>
        <v>6</v>
      </c>
      <c r="D9216">
        <v>10</v>
      </c>
      <c r="E9216" t="s">
        <v>6396</v>
      </c>
      <c r="F9216" t="s">
        <v>110</v>
      </c>
      <c r="G9216" t="s">
        <v>124</v>
      </c>
      <c r="H9216" t="s">
        <v>6399</v>
      </c>
    </row>
    <row r="9217" spans="1:8" x14ac:dyDescent="0.2">
      <c r="A9217" t="s">
        <v>30</v>
      </c>
      <c r="B9217" t="s">
        <v>13</v>
      </c>
      <c r="C9217">
        <f>_xlfn.XLOOKUP(B9217,'2.1.trackMPD'!$R$7:$R$29,'2.1.trackMPD'!$T$7:$T$29)</f>
        <v>6</v>
      </c>
      <c r="D9217">
        <v>10</v>
      </c>
      <c r="E9217" t="s">
        <v>6396</v>
      </c>
      <c r="F9217" t="s">
        <v>110</v>
      </c>
      <c r="G9217" t="s">
        <v>140</v>
      </c>
      <c r="H9217" t="s">
        <v>6399</v>
      </c>
    </row>
    <row r="9218" spans="1:8" x14ac:dyDescent="0.2">
      <c r="A9218" t="s">
        <v>30</v>
      </c>
      <c r="B9218" t="s">
        <v>13</v>
      </c>
      <c r="C9218">
        <f>_xlfn.XLOOKUP(B9218,'2.1.trackMPD'!$R$7:$R$29,'2.1.trackMPD'!$T$7:$T$29)</f>
        <v>6</v>
      </c>
      <c r="D9218">
        <v>100</v>
      </c>
      <c r="E9218" t="s">
        <v>6396</v>
      </c>
      <c r="F9218" t="s">
        <v>110</v>
      </c>
      <c r="G9218" t="s">
        <v>124</v>
      </c>
      <c r="H9218" t="s">
        <v>6398</v>
      </c>
    </row>
    <row r="9219" spans="1:8" x14ac:dyDescent="0.2">
      <c r="A9219" t="s">
        <v>30</v>
      </c>
      <c r="B9219" t="s">
        <v>13</v>
      </c>
      <c r="C9219">
        <f>_xlfn.XLOOKUP(B9219,'2.1.trackMPD'!$R$7:$R$29,'2.1.trackMPD'!$T$7:$T$29)</f>
        <v>6</v>
      </c>
      <c r="D9219">
        <v>100</v>
      </c>
      <c r="E9219" t="s">
        <v>6396</v>
      </c>
      <c r="F9219" t="s">
        <v>110</v>
      </c>
      <c r="G9219" t="s">
        <v>140</v>
      </c>
      <c r="H9219" t="s">
        <v>6398</v>
      </c>
    </row>
    <row r="9220" spans="1:8" x14ac:dyDescent="0.2">
      <c r="A9220" t="s">
        <v>30</v>
      </c>
      <c r="B9220" t="s">
        <v>13</v>
      </c>
      <c r="C9220">
        <f>_xlfn.XLOOKUP(B9220,'2.1.trackMPD'!$R$7:$R$29,'2.1.trackMPD'!$T$7:$T$29)</f>
        <v>6</v>
      </c>
      <c r="D9220">
        <v>100</v>
      </c>
      <c r="E9220" t="s">
        <v>6396</v>
      </c>
      <c r="F9220" t="s">
        <v>111</v>
      </c>
      <c r="G9220" t="s">
        <v>124</v>
      </c>
      <c r="H9220" t="s">
        <v>6398</v>
      </c>
    </row>
    <row r="9221" spans="1:8" x14ac:dyDescent="0.2">
      <c r="A9221" t="s">
        <v>30</v>
      </c>
      <c r="B9221" t="s">
        <v>13</v>
      </c>
      <c r="C9221">
        <f>_xlfn.XLOOKUP(B9221,'2.1.trackMPD'!$R$7:$R$29,'2.1.trackMPD'!$T$7:$T$29)</f>
        <v>6</v>
      </c>
      <c r="D9221">
        <v>100</v>
      </c>
      <c r="E9221" t="s">
        <v>6396</v>
      </c>
      <c r="F9221" t="s">
        <v>111</v>
      </c>
      <c r="G9221" t="s">
        <v>140</v>
      </c>
      <c r="H9221" t="s">
        <v>6398</v>
      </c>
    </row>
    <row r="9222" spans="1:8" x14ac:dyDescent="0.2">
      <c r="A9222" t="s">
        <v>30</v>
      </c>
      <c r="B9222" t="s">
        <v>13</v>
      </c>
      <c r="C9222">
        <f>_xlfn.XLOOKUP(B9222,'2.1.trackMPD'!$R$7:$R$29,'2.1.trackMPD'!$T$7:$T$29)</f>
        <v>6</v>
      </c>
      <c r="D9222">
        <v>100</v>
      </c>
      <c r="E9222" t="s">
        <v>6396</v>
      </c>
      <c r="F9222" t="s">
        <v>110</v>
      </c>
      <c r="G9222" t="s">
        <v>124</v>
      </c>
      <c r="H9222" t="s">
        <v>6399</v>
      </c>
    </row>
    <row r="9223" spans="1:8" x14ac:dyDescent="0.2">
      <c r="A9223" t="s">
        <v>30</v>
      </c>
      <c r="B9223" t="s">
        <v>13</v>
      </c>
      <c r="C9223">
        <f>_xlfn.XLOOKUP(B9223,'2.1.trackMPD'!$R$7:$R$29,'2.1.trackMPD'!$T$7:$T$29)</f>
        <v>6</v>
      </c>
      <c r="D9223">
        <v>100</v>
      </c>
      <c r="E9223" t="s">
        <v>6396</v>
      </c>
      <c r="F9223" t="s">
        <v>110</v>
      </c>
      <c r="G9223" t="s">
        <v>140</v>
      </c>
      <c r="H9223" t="s">
        <v>6399</v>
      </c>
    </row>
    <row r="9224" spans="1:8" x14ac:dyDescent="0.2">
      <c r="A9224" t="s">
        <v>30</v>
      </c>
      <c r="B9224" t="s">
        <v>13</v>
      </c>
      <c r="C9224">
        <f>_xlfn.XLOOKUP(B9224,'2.1.trackMPD'!$R$7:$R$29,'2.1.trackMPD'!$T$7:$T$29)</f>
        <v>6</v>
      </c>
      <c r="D9224">
        <v>1000</v>
      </c>
      <c r="E9224" t="s">
        <v>6396</v>
      </c>
      <c r="F9224" t="s">
        <v>110</v>
      </c>
      <c r="G9224" t="s">
        <v>124</v>
      </c>
      <c r="H9224" t="s">
        <v>6398</v>
      </c>
    </row>
    <row r="9225" spans="1:8" x14ac:dyDescent="0.2">
      <c r="A9225" t="s">
        <v>30</v>
      </c>
      <c r="B9225" t="s">
        <v>13</v>
      </c>
      <c r="C9225">
        <f>_xlfn.XLOOKUP(B9225,'2.1.trackMPD'!$R$7:$R$29,'2.1.trackMPD'!$T$7:$T$29)</f>
        <v>6</v>
      </c>
      <c r="D9225">
        <v>1000</v>
      </c>
      <c r="E9225" t="s">
        <v>6396</v>
      </c>
      <c r="F9225" t="s">
        <v>110</v>
      </c>
      <c r="G9225" t="s">
        <v>140</v>
      </c>
      <c r="H9225" t="s">
        <v>6398</v>
      </c>
    </row>
    <row r="9226" spans="1:8" x14ac:dyDescent="0.2">
      <c r="A9226" t="s">
        <v>30</v>
      </c>
      <c r="B9226" t="s">
        <v>13</v>
      </c>
      <c r="C9226">
        <f>_xlfn.XLOOKUP(B9226,'2.1.trackMPD'!$R$7:$R$29,'2.1.trackMPD'!$T$7:$T$29)</f>
        <v>6</v>
      </c>
      <c r="D9226">
        <v>1000</v>
      </c>
      <c r="E9226" t="s">
        <v>6396</v>
      </c>
      <c r="F9226" t="s">
        <v>111</v>
      </c>
      <c r="G9226" t="s">
        <v>124</v>
      </c>
      <c r="H9226" t="s">
        <v>6398</v>
      </c>
    </row>
    <row r="9227" spans="1:8" x14ac:dyDescent="0.2">
      <c r="A9227" t="s">
        <v>30</v>
      </c>
      <c r="B9227" t="s">
        <v>13</v>
      </c>
      <c r="C9227">
        <f>_xlfn.XLOOKUP(B9227,'2.1.trackMPD'!$R$7:$R$29,'2.1.trackMPD'!$T$7:$T$29)</f>
        <v>6</v>
      </c>
      <c r="D9227">
        <v>1000</v>
      </c>
      <c r="E9227" t="s">
        <v>6396</v>
      </c>
      <c r="F9227" t="s">
        <v>111</v>
      </c>
      <c r="G9227" t="s">
        <v>140</v>
      </c>
      <c r="H9227" t="s">
        <v>6398</v>
      </c>
    </row>
    <row r="9228" spans="1:8" x14ac:dyDescent="0.2">
      <c r="A9228" t="s">
        <v>30</v>
      </c>
      <c r="B9228" t="s">
        <v>13</v>
      </c>
      <c r="C9228">
        <f>_xlfn.XLOOKUP(B9228,'2.1.trackMPD'!$R$7:$R$29,'2.1.trackMPD'!$T$7:$T$29)</f>
        <v>6</v>
      </c>
      <c r="D9228">
        <v>1000</v>
      </c>
      <c r="E9228" t="s">
        <v>6396</v>
      </c>
      <c r="F9228" t="s">
        <v>110</v>
      </c>
      <c r="G9228" t="s">
        <v>124</v>
      </c>
      <c r="H9228" t="s">
        <v>6399</v>
      </c>
    </row>
    <row r="9229" spans="1:8" x14ac:dyDescent="0.2">
      <c r="A9229" t="s">
        <v>30</v>
      </c>
      <c r="B9229" t="s">
        <v>13</v>
      </c>
      <c r="C9229">
        <f>_xlfn.XLOOKUP(B9229,'2.1.trackMPD'!$R$7:$R$29,'2.1.trackMPD'!$T$7:$T$29)</f>
        <v>6</v>
      </c>
      <c r="D9229">
        <v>1000</v>
      </c>
      <c r="E9229" t="s">
        <v>6396</v>
      </c>
      <c r="F9229" t="s">
        <v>110</v>
      </c>
      <c r="G9229" t="s">
        <v>140</v>
      </c>
      <c r="H9229" t="s">
        <v>6399</v>
      </c>
    </row>
    <row r="9230" spans="1:8" x14ac:dyDescent="0.2">
      <c r="A9230" t="s">
        <v>30</v>
      </c>
      <c r="B9230" t="s">
        <v>13</v>
      </c>
      <c r="C9230">
        <f>_xlfn.XLOOKUP(B9230,'2.1.trackMPD'!$R$7:$R$29,'2.1.trackMPD'!$T$7:$T$29)</f>
        <v>6</v>
      </c>
      <c r="D9230">
        <v>5000</v>
      </c>
      <c r="E9230" t="s">
        <v>6396</v>
      </c>
      <c r="F9230" t="s">
        <v>110</v>
      </c>
      <c r="G9230" t="s">
        <v>124</v>
      </c>
      <c r="H9230" t="s">
        <v>6398</v>
      </c>
    </row>
    <row r="9231" spans="1:8" x14ac:dyDescent="0.2">
      <c r="A9231" t="s">
        <v>30</v>
      </c>
      <c r="B9231" t="s">
        <v>13</v>
      </c>
      <c r="C9231">
        <f>_xlfn.XLOOKUP(B9231,'2.1.trackMPD'!$R$7:$R$29,'2.1.trackMPD'!$T$7:$T$29)</f>
        <v>6</v>
      </c>
      <c r="D9231">
        <v>5000</v>
      </c>
      <c r="E9231" t="s">
        <v>6396</v>
      </c>
      <c r="F9231" t="s">
        <v>110</v>
      </c>
      <c r="G9231" t="s">
        <v>140</v>
      </c>
      <c r="H9231" t="s">
        <v>6398</v>
      </c>
    </row>
    <row r="9232" spans="1:8" x14ac:dyDescent="0.2">
      <c r="A9232" t="s">
        <v>30</v>
      </c>
      <c r="B9232" t="s">
        <v>13</v>
      </c>
      <c r="C9232">
        <f>_xlfn.XLOOKUP(B9232,'2.1.trackMPD'!$R$7:$R$29,'2.1.trackMPD'!$T$7:$T$29)</f>
        <v>6</v>
      </c>
      <c r="D9232">
        <v>5000</v>
      </c>
      <c r="E9232" t="s">
        <v>6396</v>
      </c>
      <c r="F9232" t="s">
        <v>111</v>
      </c>
      <c r="G9232" t="s">
        <v>124</v>
      </c>
      <c r="H9232" t="s">
        <v>6398</v>
      </c>
    </row>
    <row r="9233" spans="1:8" x14ac:dyDescent="0.2">
      <c r="A9233" t="s">
        <v>30</v>
      </c>
      <c r="B9233" t="s">
        <v>13</v>
      </c>
      <c r="C9233">
        <f>_xlfn.XLOOKUP(B9233,'2.1.trackMPD'!$R$7:$R$29,'2.1.trackMPD'!$T$7:$T$29)</f>
        <v>6</v>
      </c>
      <c r="D9233">
        <v>5000</v>
      </c>
      <c r="E9233" t="s">
        <v>6396</v>
      </c>
      <c r="F9233" t="s">
        <v>111</v>
      </c>
      <c r="G9233" t="s">
        <v>140</v>
      </c>
      <c r="H9233" t="s">
        <v>6398</v>
      </c>
    </row>
    <row r="9234" spans="1:8" x14ac:dyDescent="0.2">
      <c r="A9234" t="s">
        <v>30</v>
      </c>
      <c r="B9234" t="s">
        <v>13</v>
      </c>
      <c r="C9234">
        <f>_xlfn.XLOOKUP(B9234,'2.1.trackMPD'!$R$7:$R$29,'2.1.trackMPD'!$T$7:$T$29)</f>
        <v>6</v>
      </c>
      <c r="D9234">
        <v>5000</v>
      </c>
      <c r="E9234" t="s">
        <v>6396</v>
      </c>
      <c r="F9234" t="s">
        <v>110</v>
      </c>
      <c r="G9234" t="s">
        <v>124</v>
      </c>
      <c r="H9234" t="s">
        <v>6399</v>
      </c>
    </row>
    <row r="9235" spans="1:8" x14ac:dyDescent="0.2">
      <c r="A9235" t="s">
        <v>30</v>
      </c>
      <c r="B9235" t="s">
        <v>13</v>
      </c>
      <c r="C9235">
        <f>_xlfn.XLOOKUP(B9235,'2.1.trackMPD'!$R$7:$R$29,'2.1.trackMPD'!$T$7:$T$29)</f>
        <v>6</v>
      </c>
      <c r="D9235">
        <v>5000</v>
      </c>
      <c r="E9235" t="s">
        <v>6396</v>
      </c>
      <c r="F9235" t="s">
        <v>110</v>
      </c>
      <c r="G9235" t="s">
        <v>140</v>
      </c>
      <c r="H9235" t="s">
        <v>6399</v>
      </c>
    </row>
    <row r="9236" spans="1:8" x14ac:dyDescent="0.2">
      <c r="A9236" t="s">
        <v>30</v>
      </c>
      <c r="B9236" t="s">
        <v>13</v>
      </c>
      <c r="C9236">
        <f>_xlfn.XLOOKUP(B9236,'2.1.trackMPD'!$R$7:$R$29,'2.1.trackMPD'!$T$7:$T$29)</f>
        <v>6</v>
      </c>
      <c r="D9236">
        <v>1</v>
      </c>
      <c r="E9236" t="s">
        <v>6400</v>
      </c>
      <c r="F9236" t="s">
        <v>110</v>
      </c>
      <c r="G9236" t="s">
        <v>124</v>
      </c>
      <c r="H9236" t="s">
        <v>6398</v>
      </c>
    </row>
    <row r="9237" spans="1:8" x14ac:dyDescent="0.2">
      <c r="A9237" t="s">
        <v>30</v>
      </c>
      <c r="B9237" t="s">
        <v>13</v>
      </c>
      <c r="C9237">
        <f>_xlfn.XLOOKUP(B9237,'2.1.trackMPD'!$R$7:$R$29,'2.1.trackMPD'!$T$7:$T$29)</f>
        <v>6</v>
      </c>
      <c r="D9237">
        <v>1</v>
      </c>
      <c r="E9237" t="s">
        <v>6400</v>
      </c>
      <c r="F9237" t="s">
        <v>110</v>
      </c>
      <c r="G9237" t="s">
        <v>140</v>
      </c>
      <c r="H9237" t="s">
        <v>6398</v>
      </c>
    </row>
    <row r="9238" spans="1:8" x14ac:dyDescent="0.2">
      <c r="A9238" t="s">
        <v>30</v>
      </c>
      <c r="B9238" t="s">
        <v>13</v>
      </c>
      <c r="C9238">
        <f>_xlfn.XLOOKUP(B9238,'2.1.trackMPD'!$R$7:$R$29,'2.1.trackMPD'!$T$7:$T$29)</f>
        <v>6</v>
      </c>
      <c r="D9238">
        <v>1</v>
      </c>
      <c r="E9238" t="s">
        <v>6400</v>
      </c>
      <c r="F9238" t="s">
        <v>111</v>
      </c>
      <c r="G9238" t="s">
        <v>124</v>
      </c>
      <c r="H9238" t="s">
        <v>6398</v>
      </c>
    </row>
    <row r="9239" spans="1:8" x14ac:dyDescent="0.2">
      <c r="A9239" t="s">
        <v>30</v>
      </c>
      <c r="B9239" t="s">
        <v>13</v>
      </c>
      <c r="C9239">
        <f>_xlfn.XLOOKUP(B9239,'2.1.trackMPD'!$R$7:$R$29,'2.1.trackMPD'!$T$7:$T$29)</f>
        <v>6</v>
      </c>
      <c r="D9239">
        <v>1</v>
      </c>
      <c r="E9239" t="s">
        <v>6400</v>
      </c>
      <c r="F9239" t="s">
        <v>111</v>
      </c>
      <c r="G9239" t="s">
        <v>140</v>
      </c>
      <c r="H9239" t="s">
        <v>6398</v>
      </c>
    </row>
    <row r="9240" spans="1:8" x14ac:dyDescent="0.2">
      <c r="A9240" t="s">
        <v>30</v>
      </c>
      <c r="B9240" t="s">
        <v>13</v>
      </c>
      <c r="C9240">
        <f>_xlfn.XLOOKUP(B9240,'2.1.trackMPD'!$R$7:$R$29,'2.1.trackMPD'!$T$7:$T$29)</f>
        <v>6</v>
      </c>
      <c r="D9240">
        <v>1</v>
      </c>
      <c r="E9240" t="s">
        <v>6400</v>
      </c>
      <c r="F9240" t="s">
        <v>110</v>
      </c>
      <c r="G9240" t="s">
        <v>124</v>
      </c>
      <c r="H9240" t="s">
        <v>6399</v>
      </c>
    </row>
    <row r="9241" spans="1:8" x14ac:dyDescent="0.2">
      <c r="A9241" t="s">
        <v>30</v>
      </c>
      <c r="B9241" t="s">
        <v>13</v>
      </c>
      <c r="C9241">
        <f>_xlfn.XLOOKUP(B9241,'2.1.trackMPD'!$R$7:$R$29,'2.1.trackMPD'!$T$7:$T$29)</f>
        <v>6</v>
      </c>
      <c r="D9241">
        <v>1</v>
      </c>
      <c r="E9241" t="s">
        <v>6400</v>
      </c>
      <c r="F9241" t="s">
        <v>110</v>
      </c>
      <c r="G9241" t="s">
        <v>140</v>
      </c>
      <c r="H9241" t="s">
        <v>6399</v>
      </c>
    </row>
    <row r="9242" spans="1:8" x14ac:dyDescent="0.2">
      <c r="A9242" t="s">
        <v>30</v>
      </c>
      <c r="B9242" t="s">
        <v>13</v>
      </c>
      <c r="C9242">
        <f>_xlfn.XLOOKUP(B9242,'2.1.trackMPD'!$R$7:$R$29,'2.1.trackMPD'!$T$7:$T$29)</f>
        <v>6</v>
      </c>
      <c r="D9242">
        <v>10</v>
      </c>
      <c r="E9242" t="s">
        <v>6400</v>
      </c>
      <c r="F9242" t="s">
        <v>110</v>
      </c>
      <c r="G9242" t="s">
        <v>124</v>
      </c>
      <c r="H9242" t="s">
        <v>6398</v>
      </c>
    </row>
    <row r="9243" spans="1:8" x14ac:dyDescent="0.2">
      <c r="A9243" t="s">
        <v>30</v>
      </c>
      <c r="B9243" t="s">
        <v>13</v>
      </c>
      <c r="C9243">
        <f>_xlfn.XLOOKUP(B9243,'2.1.trackMPD'!$R$7:$R$29,'2.1.trackMPD'!$T$7:$T$29)</f>
        <v>6</v>
      </c>
      <c r="D9243">
        <v>10</v>
      </c>
      <c r="E9243" t="s">
        <v>6400</v>
      </c>
      <c r="F9243" t="s">
        <v>110</v>
      </c>
      <c r="G9243" t="s">
        <v>140</v>
      </c>
      <c r="H9243" t="s">
        <v>6398</v>
      </c>
    </row>
    <row r="9244" spans="1:8" x14ac:dyDescent="0.2">
      <c r="A9244" t="s">
        <v>30</v>
      </c>
      <c r="B9244" t="s">
        <v>13</v>
      </c>
      <c r="C9244">
        <f>_xlfn.XLOOKUP(B9244,'2.1.trackMPD'!$R$7:$R$29,'2.1.trackMPD'!$T$7:$T$29)</f>
        <v>6</v>
      </c>
      <c r="D9244">
        <v>10</v>
      </c>
      <c r="E9244" t="s">
        <v>6400</v>
      </c>
      <c r="F9244" t="s">
        <v>111</v>
      </c>
      <c r="G9244" t="s">
        <v>124</v>
      </c>
      <c r="H9244" t="s">
        <v>6398</v>
      </c>
    </row>
    <row r="9245" spans="1:8" x14ac:dyDescent="0.2">
      <c r="A9245" t="s">
        <v>30</v>
      </c>
      <c r="B9245" t="s">
        <v>13</v>
      </c>
      <c r="C9245">
        <f>_xlfn.XLOOKUP(B9245,'2.1.trackMPD'!$R$7:$R$29,'2.1.trackMPD'!$T$7:$T$29)</f>
        <v>6</v>
      </c>
      <c r="D9245">
        <v>10</v>
      </c>
      <c r="E9245" t="s">
        <v>6400</v>
      </c>
      <c r="F9245" t="s">
        <v>111</v>
      </c>
      <c r="G9245" t="s">
        <v>140</v>
      </c>
      <c r="H9245" t="s">
        <v>6398</v>
      </c>
    </row>
    <row r="9246" spans="1:8" x14ac:dyDescent="0.2">
      <c r="A9246" t="s">
        <v>30</v>
      </c>
      <c r="B9246" t="s">
        <v>13</v>
      </c>
      <c r="C9246">
        <f>_xlfn.XLOOKUP(B9246,'2.1.trackMPD'!$R$7:$R$29,'2.1.trackMPD'!$T$7:$T$29)</f>
        <v>6</v>
      </c>
      <c r="D9246">
        <v>10</v>
      </c>
      <c r="E9246" t="s">
        <v>6400</v>
      </c>
      <c r="F9246" t="s">
        <v>110</v>
      </c>
      <c r="G9246" t="s">
        <v>124</v>
      </c>
      <c r="H9246" t="s">
        <v>6399</v>
      </c>
    </row>
    <row r="9247" spans="1:8" x14ac:dyDescent="0.2">
      <c r="A9247" t="s">
        <v>30</v>
      </c>
      <c r="B9247" t="s">
        <v>13</v>
      </c>
      <c r="C9247">
        <f>_xlfn.XLOOKUP(B9247,'2.1.trackMPD'!$R$7:$R$29,'2.1.trackMPD'!$T$7:$T$29)</f>
        <v>6</v>
      </c>
      <c r="D9247">
        <v>10</v>
      </c>
      <c r="E9247" t="s">
        <v>6400</v>
      </c>
      <c r="F9247" t="s">
        <v>110</v>
      </c>
      <c r="G9247" t="s">
        <v>140</v>
      </c>
      <c r="H9247" t="s">
        <v>6399</v>
      </c>
    </row>
    <row r="9248" spans="1:8" x14ac:dyDescent="0.2">
      <c r="A9248" t="s">
        <v>30</v>
      </c>
      <c r="B9248" t="s">
        <v>13</v>
      </c>
      <c r="C9248">
        <f>_xlfn.XLOOKUP(B9248,'2.1.trackMPD'!$R$7:$R$29,'2.1.trackMPD'!$T$7:$T$29)</f>
        <v>6</v>
      </c>
      <c r="D9248">
        <v>100</v>
      </c>
      <c r="E9248" t="s">
        <v>6400</v>
      </c>
      <c r="F9248" t="s">
        <v>110</v>
      </c>
      <c r="G9248" t="s">
        <v>124</v>
      </c>
      <c r="H9248" t="s">
        <v>6398</v>
      </c>
    </row>
    <row r="9249" spans="1:8" x14ac:dyDescent="0.2">
      <c r="A9249" t="s">
        <v>30</v>
      </c>
      <c r="B9249" t="s">
        <v>13</v>
      </c>
      <c r="C9249">
        <f>_xlfn.XLOOKUP(B9249,'2.1.trackMPD'!$R$7:$R$29,'2.1.trackMPD'!$T$7:$T$29)</f>
        <v>6</v>
      </c>
      <c r="D9249">
        <v>100</v>
      </c>
      <c r="E9249" t="s">
        <v>6400</v>
      </c>
      <c r="F9249" t="s">
        <v>110</v>
      </c>
      <c r="G9249" t="s">
        <v>140</v>
      </c>
      <c r="H9249" t="s">
        <v>6398</v>
      </c>
    </row>
    <row r="9250" spans="1:8" x14ac:dyDescent="0.2">
      <c r="A9250" t="s">
        <v>30</v>
      </c>
      <c r="B9250" t="s">
        <v>13</v>
      </c>
      <c r="C9250">
        <f>_xlfn.XLOOKUP(B9250,'2.1.trackMPD'!$R$7:$R$29,'2.1.trackMPD'!$T$7:$T$29)</f>
        <v>6</v>
      </c>
      <c r="D9250">
        <v>100</v>
      </c>
      <c r="E9250" t="s">
        <v>6400</v>
      </c>
      <c r="F9250" t="s">
        <v>111</v>
      </c>
      <c r="G9250" t="s">
        <v>124</v>
      </c>
      <c r="H9250" t="s">
        <v>6398</v>
      </c>
    </row>
    <row r="9251" spans="1:8" x14ac:dyDescent="0.2">
      <c r="A9251" t="s">
        <v>30</v>
      </c>
      <c r="B9251" t="s">
        <v>13</v>
      </c>
      <c r="C9251">
        <f>_xlfn.XLOOKUP(B9251,'2.1.trackMPD'!$R$7:$R$29,'2.1.trackMPD'!$T$7:$T$29)</f>
        <v>6</v>
      </c>
      <c r="D9251">
        <v>100</v>
      </c>
      <c r="E9251" t="s">
        <v>6400</v>
      </c>
      <c r="F9251" t="s">
        <v>111</v>
      </c>
      <c r="G9251" t="s">
        <v>140</v>
      </c>
      <c r="H9251" t="s">
        <v>6398</v>
      </c>
    </row>
    <row r="9252" spans="1:8" x14ac:dyDescent="0.2">
      <c r="A9252" t="s">
        <v>30</v>
      </c>
      <c r="B9252" t="s">
        <v>13</v>
      </c>
      <c r="C9252">
        <f>_xlfn.XLOOKUP(B9252,'2.1.trackMPD'!$R$7:$R$29,'2.1.trackMPD'!$T$7:$T$29)</f>
        <v>6</v>
      </c>
      <c r="D9252">
        <v>100</v>
      </c>
      <c r="E9252" t="s">
        <v>6400</v>
      </c>
      <c r="F9252" t="s">
        <v>110</v>
      </c>
      <c r="G9252" t="s">
        <v>124</v>
      </c>
      <c r="H9252" t="s">
        <v>6399</v>
      </c>
    </row>
    <row r="9253" spans="1:8" x14ac:dyDescent="0.2">
      <c r="A9253" t="s">
        <v>30</v>
      </c>
      <c r="B9253" t="s">
        <v>13</v>
      </c>
      <c r="C9253">
        <f>_xlfn.XLOOKUP(B9253,'2.1.trackMPD'!$R$7:$R$29,'2.1.trackMPD'!$T$7:$T$29)</f>
        <v>6</v>
      </c>
      <c r="D9253">
        <v>100</v>
      </c>
      <c r="E9253" t="s">
        <v>6400</v>
      </c>
      <c r="F9253" t="s">
        <v>110</v>
      </c>
      <c r="G9253" t="s">
        <v>140</v>
      </c>
      <c r="H9253" t="s">
        <v>6399</v>
      </c>
    </row>
    <row r="9254" spans="1:8" x14ac:dyDescent="0.2">
      <c r="A9254" t="s">
        <v>30</v>
      </c>
      <c r="B9254" t="s">
        <v>13</v>
      </c>
      <c r="C9254">
        <f>_xlfn.XLOOKUP(B9254,'2.1.trackMPD'!$R$7:$R$29,'2.1.trackMPD'!$T$7:$T$29)</f>
        <v>6</v>
      </c>
      <c r="D9254">
        <v>1000</v>
      </c>
      <c r="E9254" t="s">
        <v>6400</v>
      </c>
      <c r="F9254" t="s">
        <v>110</v>
      </c>
      <c r="G9254" t="s">
        <v>124</v>
      </c>
      <c r="H9254" t="s">
        <v>6398</v>
      </c>
    </row>
    <row r="9255" spans="1:8" x14ac:dyDescent="0.2">
      <c r="A9255" t="s">
        <v>30</v>
      </c>
      <c r="B9255" t="s">
        <v>13</v>
      </c>
      <c r="C9255">
        <f>_xlfn.XLOOKUP(B9255,'2.1.trackMPD'!$R$7:$R$29,'2.1.trackMPD'!$T$7:$T$29)</f>
        <v>6</v>
      </c>
      <c r="D9255">
        <v>1000</v>
      </c>
      <c r="E9255" t="s">
        <v>6400</v>
      </c>
      <c r="F9255" t="s">
        <v>110</v>
      </c>
      <c r="G9255" t="s">
        <v>140</v>
      </c>
      <c r="H9255" t="s">
        <v>6398</v>
      </c>
    </row>
    <row r="9256" spans="1:8" x14ac:dyDescent="0.2">
      <c r="A9256" t="s">
        <v>30</v>
      </c>
      <c r="B9256" t="s">
        <v>13</v>
      </c>
      <c r="C9256">
        <f>_xlfn.XLOOKUP(B9256,'2.1.trackMPD'!$R$7:$R$29,'2.1.trackMPD'!$T$7:$T$29)</f>
        <v>6</v>
      </c>
      <c r="D9256">
        <v>1000</v>
      </c>
      <c r="E9256" t="s">
        <v>6400</v>
      </c>
      <c r="F9256" t="s">
        <v>111</v>
      </c>
      <c r="G9256" t="s">
        <v>124</v>
      </c>
      <c r="H9256" t="s">
        <v>6398</v>
      </c>
    </row>
    <row r="9257" spans="1:8" x14ac:dyDescent="0.2">
      <c r="A9257" t="s">
        <v>30</v>
      </c>
      <c r="B9257" t="s">
        <v>13</v>
      </c>
      <c r="C9257">
        <f>_xlfn.XLOOKUP(B9257,'2.1.trackMPD'!$R$7:$R$29,'2.1.trackMPD'!$T$7:$T$29)</f>
        <v>6</v>
      </c>
      <c r="D9257">
        <v>1000</v>
      </c>
      <c r="E9257" t="s">
        <v>6400</v>
      </c>
      <c r="F9257" t="s">
        <v>111</v>
      </c>
      <c r="G9257" t="s">
        <v>140</v>
      </c>
      <c r="H9257" t="s">
        <v>6398</v>
      </c>
    </row>
    <row r="9258" spans="1:8" x14ac:dyDescent="0.2">
      <c r="A9258" t="s">
        <v>30</v>
      </c>
      <c r="B9258" t="s">
        <v>13</v>
      </c>
      <c r="C9258">
        <f>_xlfn.XLOOKUP(B9258,'2.1.trackMPD'!$R$7:$R$29,'2.1.trackMPD'!$T$7:$T$29)</f>
        <v>6</v>
      </c>
      <c r="D9258">
        <v>1000</v>
      </c>
      <c r="E9258" t="s">
        <v>6400</v>
      </c>
      <c r="F9258" t="s">
        <v>110</v>
      </c>
      <c r="G9258" t="s">
        <v>124</v>
      </c>
      <c r="H9258" t="s">
        <v>6399</v>
      </c>
    </row>
    <row r="9259" spans="1:8" x14ac:dyDescent="0.2">
      <c r="A9259" t="s">
        <v>30</v>
      </c>
      <c r="B9259" t="s">
        <v>13</v>
      </c>
      <c r="C9259">
        <f>_xlfn.XLOOKUP(B9259,'2.1.trackMPD'!$R$7:$R$29,'2.1.trackMPD'!$T$7:$T$29)</f>
        <v>6</v>
      </c>
      <c r="D9259">
        <v>1000</v>
      </c>
      <c r="E9259" t="s">
        <v>6400</v>
      </c>
      <c r="F9259" t="s">
        <v>110</v>
      </c>
      <c r="G9259" t="s">
        <v>140</v>
      </c>
      <c r="H9259" t="s">
        <v>6399</v>
      </c>
    </row>
    <row r="9260" spans="1:8" x14ac:dyDescent="0.2">
      <c r="A9260" t="s">
        <v>30</v>
      </c>
      <c r="B9260" t="s">
        <v>13</v>
      </c>
      <c r="C9260">
        <f>_xlfn.XLOOKUP(B9260,'2.1.trackMPD'!$R$7:$R$29,'2.1.trackMPD'!$T$7:$T$29)</f>
        <v>6</v>
      </c>
      <c r="D9260">
        <v>5000</v>
      </c>
      <c r="E9260" t="s">
        <v>6400</v>
      </c>
      <c r="F9260" t="s">
        <v>110</v>
      </c>
      <c r="G9260" t="s">
        <v>124</v>
      </c>
      <c r="H9260" t="s">
        <v>6398</v>
      </c>
    </row>
    <row r="9261" spans="1:8" x14ac:dyDescent="0.2">
      <c r="A9261" t="s">
        <v>30</v>
      </c>
      <c r="B9261" t="s">
        <v>13</v>
      </c>
      <c r="C9261">
        <f>_xlfn.XLOOKUP(B9261,'2.1.trackMPD'!$R$7:$R$29,'2.1.trackMPD'!$T$7:$T$29)</f>
        <v>6</v>
      </c>
      <c r="D9261">
        <v>5000</v>
      </c>
      <c r="E9261" t="s">
        <v>6400</v>
      </c>
      <c r="F9261" t="s">
        <v>110</v>
      </c>
      <c r="G9261" t="s">
        <v>140</v>
      </c>
      <c r="H9261" t="s">
        <v>6398</v>
      </c>
    </row>
    <row r="9262" spans="1:8" x14ac:dyDescent="0.2">
      <c r="A9262" t="s">
        <v>30</v>
      </c>
      <c r="B9262" t="s">
        <v>13</v>
      </c>
      <c r="C9262">
        <f>_xlfn.XLOOKUP(B9262,'2.1.trackMPD'!$R$7:$R$29,'2.1.trackMPD'!$T$7:$T$29)</f>
        <v>6</v>
      </c>
      <c r="D9262">
        <v>5000</v>
      </c>
      <c r="E9262" t="s">
        <v>6400</v>
      </c>
      <c r="F9262" t="s">
        <v>111</v>
      </c>
      <c r="G9262" t="s">
        <v>124</v>
      </c>
      <c r="H9262" t="s">
        <v>6398</v>
      </c>
    </row>
    <row r="9263" spans="1:8" x14ac:dyDescent="0.2">
      <c r="A9263" t="s">
        <v>30</v>
      </c>
      <c r="B9263" t="s">
        <v>13</v>
      </c>
      <c r="C9263">
        <f>_xlfn.XLOOKUP(B9263,'2.1.trackMPD'!$R$7:$R$29,'2.1.trackMPD'!$T$7:$T$29)</f>
        <v>6</v>
      </c>
      <c r="D9263">
        <v>5000</v>
      </c>
      <c r="E9263" t="s">
        <v>6400</v>
      </c>
      <c r="F9263" t="s">
        <v>111</v>
      </c>
      <c r="G9263" t="s">
        <v>140</v>
      </c>
      <c r="H9263" t="s">
        <v>6398</v>
      </c>
    </row>
    <row r="9264" spans="1:8" x14ac:dyDescent="0.2">
      <c r="A9264" t="s">
        <v>30</v>
      </c>
      <c r="B9264" t="s">
        <v>13</v>
      </c>
      <c r="C9264">
        <f>_xlfn.XLOOKUP(B9264,'2.1.trackMPD'!$R$7:$R$29,'2.1.trackMPD'!$T$7:$T$29)</f>
        <v>6</v>
      </c>
      <c r="D9264">
        <v>5000</v>
      </c>
      <c r="E9264" t="s">
        <v>6400</v>
      </c>
      <c r="F9264" t="s">
        <v>110</v>
      </c>
      <c r="G9264" t="s">
        <v>124</v>
      </c>
      <c r="H9264" t="s">
        <v>6399</v>
      </c>
    </row>
    <row r="9265" spans="1:8" x14ac:dyDescent="0.2">
      <c r="A9265" t="s">
        <v>30</v>
      </c>
      <c r="B9265" t="s">
        <v>13</v>
      </c>
      <c r="C9265">
        <f>_xlfn.XLOOKUP(B9265,'2.1.trackMPD'!$R$7:$R$29,'2.1.trackMPD'!$T$7:$T$29)</f>
        <v>6</v>
      </c>
      <c r="D9265">
        <v>5000</v>
      </c>
      <c r="E9265" t="s">
        <v>6400</v>
      </c>
      <c r="F9265" t="s">
        <v>110</v>
      </c>
      <c r="G9265" t="s">
        <v>140</v>
      </c>
      <c r="H9265" t="s">
        <v>6399</v>
      </c>
    </row>
    <row r="9266" spans="1:8" x14ac:dyDescent="0.2">
      <c r="A9266" t="s">
        <v>30</v>
      </c>
      <c r="B9266" t="s">
        <v>13</v>
      </c>
      <c r="C9266">
        <f>_xlfn.XLOOKUP(B9266,'2.1.trackMPD'!$R$7:$R$29,'2.1.trackMPD'!$T$7:$T$29)</f>
        <v>6</v>
      </c>
      <c r="D9266">
        <v>1</v>
      </c>
      <c r="E9266" t="s">
        <v>6401</v>
      </c>
      <c r="F9266" t="s">
        <v>110</v>
      </c>
      <c r="G9266" t="s">
        <v>124</v>
      </c>
      <c r="H9266" t="s">
        <v>6398</v>
      </c>
    </row>
    <row r="9267" spans="1:8" x14ac:dyDescent="0.2">
      <c r="A9267" t="s">
        <v>30</v>
      </c>
      <c r="B9267" t="s">
        <v>13</v>
      </c>
      <c r="C9267">
        <f>_xlfn.XLOOKUP(B9267,'2.1.trackMPD'!$R$7:$R$29,'2.1.trackMPD'!$T$7:$T$29)</f>
        <v>6</v>
      </c>
      <c r="D9267">
        <v>1</v>
      </c>
      <c r="E9267" t="s">
        <v>6401</v>
      </c>
      <c r="F9267" t="s">
        <v>110</v>
      </c>
      <c r="G9267" t="s">
        <v>140</v>
      </c>
      <c r="H9267" t="s">
        <v>6398</v>
      </c>
    </row>
    <row r="9268" spans="1:8" x14ac:dyDescent="0.2">
      <c r="A9268" t="s">
        <v>30</v>
      </c>
      <c r="B9268" t="s">
        <v>13</v>
      </c>
      <c r="C9268">
        <f>_xlfn.XLOOKUP(B9268,'2.1.trackMPD'!$R$7:$R$29,'2.1.trackMPD'!$T$7:$T$29)</f>
        <v>6</v>
      </c>
      <c r="D9268">
        <v>1</v>
      </c>
      <c r="E9268" t="s">
        <v>6401</v>
      </c>
      <c r="F9268" t="s">
        <v>111</v>
      </c>
      <c r="G9268" t="s">
        <v>124</v>
      </c>
      <c r="H9268" t="s">
        <v>6398</v>
      </c>
    </row>
    <row r="9269" spans="1:8" x14ac:dyDescent="0.2">
      <c r="A9269" t="s">
        <v>30</v>
      </c>
      <c r="B9269" t="s">
        <v>13</v>
      </c>
      <c r="C9269">
        <f>_xlfn.XLOOKUP(B9269,'2.1.trackMPD'!$R$7:$R$29,'2.1.trackMPD'!$T$7:$T$29)</f>
        <v>6</v>
      </c>
      <c r="D9269">
        <v>1</v>
      </c>
      <c r="E9269" t="s">
        <v>6401</v>
      </c>
      <c r="F9269" t="s">
        <v>111</v>
      </c>
      <c r="G9269" t="s">
        <v>140</v>
      </c>
      <c r="H9269" t="s">
        <v>6398</v>
      </c>
    </row>
    <row r="9270" spans="1:8" x14ac:dyDescent="0.2">
      <c r="A9270" t="s">
        <v>30</v>
      </c>
      <c r="B9270" t="s">
        <v>13</v>
      </c>
      <c r="C9270">
        <f>_xlfn.XLOOKUP(B9270,'2.1.trackMPD'!$R$7:$R$29,'2.1.trackMPD'!$T$7:$T$29)</f>
        <v>6</v>
      </c>
      <c r="D9270">
        <v>1</v>
      </c>
      <c r="E9270" t="s">
        <v>6401</v>
      </c>
      <c r="F9270" t="s">
        <v>110</v>
      </c>
      <c r="G9270" t="s">
        <v>124</v>
      </c>
      <c r="H9270" t="s">
        <v>6399</v>
      </c>
    </row>
    <row r="9271" spans="1:8" x14ac:dyDescent="0.2">
      <c r="A9271" t="s">
        <v>30</v>
      </c>
      <c r="B9271" t="s">
        <v>13</v>
      </c>
      <c r="C9271">
        <f>_xlfn.XLOOKUP(B9271,'2.1.trackMPD'!$R$7:$R$29,'2.1.trackMPD'!$T$7:$T$29)</f>
        <v>6</v>
      </c>
      <c r="D9271">
        <v>1</v>
      </c>
      <c r="E9271" t="s">
        <v>6401</v>
      </c>
      <c r="F9271" t="s">
        <v>110</v>
      </c>
      <c r="G9271" t="s">
        <v>140</v>
      </c>
      <c r="H9271" t="s">
        <v>6399</v>
      </c>
    </row>
    <row r="9272" spans="1:8" x14ac:dyDescent="0.2">
      <c r="A9272" t="s">
        <v>30</v>
      </c>
      <c r="B9272" t="s">
        <v>13</v>
      </c>
      <c r="C9272">
        <f>_xlfn.XLOOKUP(B9272,'2.1.trackMPD'!$R$7:$R$29,'2.1.trackMPD'!$T$7:$T$29)</f>
        <v>6</v>
      </c>
      <c r="D9272">
        <v>10</v>
      </c>
      <c r="E9272" t="s">
        <v>6401</v>
      </c>
      <c r="F9272" t="s">
        <v>110</v>
      </c>
      <c r="G9272" t="s">
        <v>124</v>
      </c>
      <c r="H9272" t="s">
        <v>6398</v>
      </c>
    </row>
    <row r="9273" spans="1:8" x14ac:dyDescent="0.2">
      <c r="A9273" t="s">
        <v>30</v>
      </c>
      <c r="B9273" t="s">
        <v>13</v>
      </c>
      <c r="C9273">
        <f>_xlfn.XLOOKUP(B9273,'2.1.trackMPD'!$R$7:$R$29,'2.1.trackMPD'!$T$7:$T$29)</f>
        <v>6</v>
      </c>
      <c r="D9273">
        <v>10</v>
      </c>
      <c r="E9273" t="s">
        <v>6401</v>
      </c>
      <c r="F9273" t="s">
        <v>110</v>
      </c>
      <c r="G9273" t="s">
        <v>140</v>
      </c>
      <c r="H9273" t="s">
        <v>6398</v>
      </c>
    </row>
    <row r="9274" spans="1:8" x14ac:dyDescent="0.2">
      <c r="A9274" t="s">
        <v>30</v>
      </c>
      <c r="B9274" t="s">
        <v>13</v>
      </c>
      <c r="C9274">
        <f>_xlfn.XLOOKUP(B9274,'2.1.trackMPD'!$R$7:$R$29,'2.1.trackMPD'!$T$7:$T$29)</f>
        <v>6</v>
      </c>
      <c r="D9274">
        <v>10</v>
      </c>
      <c r="E9274" t="s">
        <v>6401</v>
      </c>
      <c r="F9274" t="s">
        <v>111</v>
      </c>
      <c r="G9274" t="s">
        <v>124</v>
      </c>
      <c r="H9274" t="s">
        <v>6398</v>
      </c>
    </row>
    <row r="9275" spans="1:8" x14ac:dyDescent="0.2">
      <c r="A9275" t="s">
        <v>30</v>
      </c>
      <c r="B9275" t="s">
        <v>13</v>
      </c>
      <c r="C9275">
        <f>_xlfn.XLOOKUP(B9275,'2.1.trackMPD'!$R$7:$R$29,'2.1.trackMPD'!$T$7:$T$29)</f>
        <v>6</v>
      </c>
      <c r="D9275">
        <v>10</v>
      </c>
      <c r="E9275" t="s">
        <v>6401</v>
      </c>
      <c r="F9275" t="s">
        <v>111</v>
      </c>
      <c r="G9275" t="s">
        <v>140</v>
      </c>
      <c r="H9275" t="s">
        <v>6398</v>
      </c>
    </row>
    <row r="9276" spans="1:8" x14ac:dyDescent="0.2">
      <c r="A9276" t="s">
        <v>30</v>
      </c>
      <c r="B9276" t="s">
        <v>13</v>
      </c>
      <c r="C9276">
        <f>_xlfn.XLOOKUP(B9276,'2.1.trackMPD'!$R$7:$R$29,'2.1.trackMPD'!$T$7:$T$29)</f>
        <v>6</v>
      </c>
      <c r="D9276">
        <v>10</v>
      </c>
      <c r="E9276" t="s">
        <v>6401</v>
      </c>
      <c r="F9276" t="s">
        <v>110</v>
      </c>
      <c r="G9276" t="s">
        <v>124</v>
      </c>
      <c r="H9276" t="s">
        <v>6399</v>
      </c>
    </row>
    <row r="9277" spans="1:8" x14ac:dyDescent="0.2">
      <c r="A9277" t="s">
        <v>30</v>
      </c>
      <c r="B9277" t="s">
        <v>13</v>
      </c>
      <c r="C9277">
        <f>_xlfn.XLOOKUP(B9277,'2.1.trackMPD'!$R$7:$R$29,'2.1.trackMPD'!$T$7:$T$29)</f>
        <v>6</v>
      </c>
      <c r="D9277">
        <v>10</v>
      </c>
      <c r="E9277" t="s">
        <v>6401</v>
      </c>
      <c r="F9277" t="s">
        <v>110</v>
      </c>
      <c r="G9277" t="s">
        <v>140</v>
      </c>
      <c r="H9277" t="s">
        <v>6399</v>
      </c>
    </row>
    <row r="9278" spans="1:8" x14ac:dyDescent="0.2">
      <c r="A9278" t="s">
        <v>30</v>
      </c>
      <c r="B9278" t="s">
        <v>13</v>
      </c>
      <c r="C9278">
        <f>_xlfn.XLOOKUP(B9278,'2.1.trackMPD'!$R$7:$R$29,'2.1.trackMPD'!$T$7:$T$29)</f>
        <v>6</v>
      </c>
      <c r="D9278">
        <v>100</v>
      </c>
      <c r="E9278" t="s">
        <v>6401</v>
      </c>
      <c r="F9278" t="s">
        <v>110</v>
      </c>
      <c r="G9278" t="s">
        <v>124</v>
      </c>
      <c r="H9278" t="s">
        <v>6398</v>
      </c>
    </row>
    <row r="9279" spans="1:8" x14ac:dyDescent="0.2">
      <c r="A9279" t="s">
        <v>30</v>
      </c>
      <c r="B9279" t="s">
        <v>13</v>
      </c>
      <c r="C9279">
        <f>_xlfn.XLOOKUP(B9279,'2.1.trackMPD'!$R$7:$R$29,'2.1.trackMPD'!$T$7:$T$29)</f>
        <v>6</v>
      </c>
      <c r="D9279">
        <v>100</v>
      </c>
      <c r="E9279" t="s">
        <v>6401</v>
      </c>
      <c r="F9279" t="s">
        <v>110</v>
      </c>
      <c r="G9279" t="s">
        <v>140</v>
      </c>
      <c r="H9279" t="s">
        <v>6398</v>
      </c>
    </row>
    <row r="9280" spans="1:8" x14ac:dyDescent="0.2">
      <c r="A9280" t="s">
        <v>30</v>
      </c>
      <c r="B9280" t="s">
        <v>13</v>
      </c>
      <c r="C9280">
        <f>_xlfn.XLOOKUP(B9280,'2.1.trackMPD'!$R$7:$R$29,'2.1.trackMPD'!$T$7:$T$29)</f>
        <v>6</v>
      </c>
      <c r="D9280">
        <v>100</v>
      </c>
      <c r="E9280" t="s">
        <v>6401</v>
      </c>
      <c r="F9280" t="s">
        <v>111</v>
      </c>
      <c r="G9280" t="s">
        <v>124</v>
      </c>
      <c r="H9280" t="s">
        <v>6398</v>
      </c>
    </row>
    <row r="9281" spans="1:8" x14ac:dyDescent="0.2">
      <c r="A9281" t="s">
        <v>30</v>
      </c>
      <c r="B9281" t="s">
        <v>13</v>
      </c>
      <c r="C9281">
        <f>_xlfn.XLOOKUP(B9281,'2.1.trackMPD'!$R$7:$R$29,'2.1.trackMPD'!$T$7:$T$29)</f>
        <v>6</v>
      </c>
      <c r="D9281">
        <v>100</v>
      </c>
      <c r="E9281" t="s">
        <v>6401</v>
      </c>
      <c r="F9281" t="s">
        <v>111</v>
      </c>
      <c r="G9281" t="s">
        <v>140</v>
      </c>
      <c r="H9281" t="s">
        <v>6398</v>
      </c>
    </row>
    <row r="9282" spans="1:8" x14ac:dyDescent="0.2">
      <c r="A9282" t="s">
        <v>30</v>
      </c>
      <c r="B9282" t="s">
        <v>13</v>
      </c>
      <c r="C9282">
        <f>_xlfn.XLOOKUP(B9282,'2.1.trackMPD'!$R$7:$R$29,'2.1.trackMPD'!$T$7:$T$29)</f>
        <v>6</v>
      </c>
      <c r="D9282">
        <v>100</v>
      </c>
      <c r="E9282" t="s">
        <v>6401</v>
      </c>
      <c r="F9282" t="s">
        <v>110</v>
      </c>
      <c r="G9282" t="s">
        <v>124</v>
      </c>
      <c r="H9282" t="s">
        <v>6399</v>
      </c>
    </row>
    <row r="9283" spans="1:8" x14ac:dyDescent="0.2">
      <c r="A9283" t="s">
        <v>30</v>
      </c>
      <c r="B9283" t="s">
        <v>13</v>
      </c>
      <c r="C9283">
        <f>_xlfn.XLOOKUP(B9283,'2.1.trackMPD'!$R$7:$R$29,'2.1.trackMPD'!$T$7:$T$29)</f>
        <v>6</v>
      </c>
      <c r="D9283">
        <v>100</v>
      </c>
      <c r="E9283" t="s">
        <v>6401</v>
      </c>
      <c r="F9283" t="s">
        <v>110</v>
      </c>
      <c r="G9283" t="s">
        <v>140</v>
      </c>
      <c r="H9283" t="s">
        <v>6399</v>
      </c>
    </row>
    <row r="9284" spans="1:8" x14ac:dyDescent="0.2">
      <c r="A9284" t="s">
        <v>30</v>
      </c>
      <c r="B9284" t="s">
        <v>2</v>
      </c>
      <c r="C9284">
        <f>_xlfn.XLOOKUP(B9284,'2.1.trackMPD'!$R$7:$R$29,'2.1.trackMPD'!$T$7:$T$29)</f>
        <v>6</v>
      </c>
      <c r="D9284">
        <v>1</v>
      </c>
      <c r="E9284" t="s">
        <v>6396</v>
      </c>
      <c r="F9284" t="s">
        <v>110</v>
      </c>
      <c r="G9284" t="s">
        <v>124</v>
      </c>
      <c r="H9284" t="s">
        <v>6398</v>
      </c>
    </row>
    <row r="9285" spans="1:8" x14ac:dyDescent="0.2">
      <c r="A9285" t="s">
        <v>30</v>
      </c>
      <c r="B9285" t="s">
        <v>2</v>
      </c>
      <c r="C9285">
        <f>_xlfn.XLOOKUP(B9285,'2.1.trackMPD'!$R$7:$R$29,'2.1.trackMPD'!$T$7:$T$29)</f>
        <v>6</v>
      </c>
      <c r="D9285">
        <v>1</v>
      </c>
      <c r="E9285" t="s">
        <v>6396</v>
      </c>
      <c r="F9285" t="s">
        <v>110</v>
      </c>
      <c r="G9285" t="s">
        <v>140</v>
      </c>
      <c r="H9285" t="s">
        <v>6398</v>
      </c>
    </row>
    <row r="9286" spans="1:8" x14ac:dyDescent="0.2">
      <c r="A9286" t="s">
        <v>30</v>
      </c>
      <c r="B9286" t="s">
        <v>2</v>
      </c>
      <c r="C9286">
        <f>_xlfn.XLOOKUP(B9286,'2.1.trackMPD'!$R$7:$R$29,'2.1.trackMPD'!$T$7:$T$29)</f>
        <v>6</v>
      </c>
      <c r="D9286">
        <v>1</v>
      </c>
      <c r="E9286" t="s">
        <v>6396</v>
      </c>
      <c r="F9286" t="s">
        <v>111</v>
      </c>
      <c r="G9286" t="s">
        <v>124</v>
      </c>
      <c r="H9286" t="s">
        <v>6398</v>
      </c>
    </row>
    <row r="9287" spans="1:8" x14ac:dyDescent="0.2">
      <c r="A9287" t="s">
        <v>30</v>
      </c>
      <c r="B9287" t="s">
        <v>2</v>
      </c>
      <c r="C9287">
        <f>_xlfn.XLOOKUP(B9287,'2.1.trackMPD'!$R$7:$R$29,'2.1.trackMPD'!$T$7:$T$29)</f>
        <v>6</v>
      </c>
      <c r="D9287">
        <v>1</v>
      </c>
      <c r="E9287" t="s">
        <v>6396</v>
      </c>
      <c r="F9287" t="s">
        <v>111</v>
      </c>
      <c r="G9287" t="s">
        <v>140</v>
      </c>
      <c r="H9287" t="s">
        <v>6398</v>
      </c>
    </row>
    <row r="9288" spans="1:8" x14ac:dyDescent="0.2">
      <c r="A9288" t="s">
        <v>30</v>
      </c>
      <c r="B9288" t="s">
        <v>2</v>
      </c>
      <c r="C9288">
        <f>_xlfn.XLOOKUP(B9288,'2.1.trackMPD'!$R$7:$R$29,'2.1.trackMPD'!$T$7:$T$29)</f>
        <v>6</v>
      </c>
      <c r="D9288">
        <v>1</v>
      </c>
      <c r="E9288" t="s">
        <v>6396</v>
      </c>
      <c r="F9288" t="s">
        <v>110</v>
      </c>
      <c r="G9288" t="s">
        <v>124</v>
      </c>
      <c r="H9288" t="s">
        <v>6399</v>
      </c>
    </row>
    <row r="9289" spans="1:8" x14ac:dyDescent="0.2">
      <c r="A9289" t="s">
        <v>30</v>
      </c>
      <c r="B9289" t="s">
        <v>2</v>
      </c>
      <c r="C9289">
        <f>_xlfn.XLOOKUP(B9289,'2.1.trackMPD'!$R$7:$R$29,'2.1.trackMPD'!$T$7:$T$29)</f>
        <v>6</v>
      </c>
      <c r="D9289">
        <v>1</v>
      </c>
      <c r="E9289" t="s">
        <v>6396</v>
      </c>
      <c r="F9289" t="s">
        <v>110</v>
      </c>
      <c r="G9289" t="s">
        <v>140</v>
      </c>
      <c r="H9289" t="s">
        <v>6399</v>
      </c>
    </row>
    <row r="9290" spans="1:8" x14ac:dyDescent="0.2">
      <c r="A9290" t="s">
        <v>30</v>
      </c>
      <c r="B9290" t="s">
        <v>2</v>
      </c>
      <c r="C9290">
        <f>_xlfn.XLOOKUP(B9290,'2.1.trackMPD'!$R$7:$R$29,'2.1.trackMPD'!$T$7:$T$29)</f>
        <v>6</v>
      </c>
      <c r="D9290">
        <v>10</v>
      </c>
      <c r="E9290" t="s">
        <v>6396</v>
      </c>
      <c r="F9290" t="s">
        <v>110</v>
      </c>
      <c r="G9290" t="s">
        <v>124</v>
      </c>
      <c r="H9290" t="s">
        <v>6398</v>
      </c>
    </row>
    <row r="9291" spans="1:8" x14ac:dyDescent="0.2">
      <c r="A9291" t="s">
        <v>30</v>
      </c>
      <c r="B9291" t="s">
        <v>2</v>
      </c>
      <c r="C9291">
        <f>_xlfn.XLOOKUP(B9291,'2.1.trackMPD'!$R$7:$R$29,'2.1.trackMPD'!$T$7:$T$29)</f>
        <v>6</v>
      </c>
      <c r="D9291">
        <v>10</v>
      </c>
      <c r="E9291" t="s">
        <v>6396</v>
      </c>
      <c r="F9291" t="s">
        <v>110</v>
      </c>
      <c r="G9291" t="s">
        <v>140</v>
      </c>
      <c r="H9291" t="s">
        <v>6398</v>
      </c>
    </row>
    <row r="9292" spans="1:8" x14ac:dyDescent="0.2">
      <c r="A9292" t="s">
        <v>30</v>
      </c>
      <c r="B9292" t="s">
        <v>2</v>
      </c>
      <c r="C9292">
        <f>_xlfn.XLOOKUP(B9292,'2.1.trackMPD'!$R$7:$R$29,'2.1.trackMPD'!$T$7:$T$29)</f>
        <v>6</v>
      </c>
      <c r="D9292">
        <v>10</v>
      </c>
      <c r="E9292" t="s">
        <v>6396</v>
      </c>
      <c r="F9292" t="s">
        <v>111</v>
      </c>
      <c r="G9292" t="s">
        <v>124</v>
      </c>
      <c r="H9292" t="s">
        <v>6398</v>
      </c>
    </row>
    <row r="9293" spans="1:8" x14ac:dyDescent="0.2">
      <c r="A9293" t="s">
        <v>30</v>
      </c>
      <c r="B9293" t="s">
        <v>2</v>
      </c>
      <c r="C9293">
        <f>_xlfn.XLOOKUP(B9293,'2.1.trackMPD'!$R$7:$R$29,'2.1.trackMPD'!$T$7:$T$29)</f>
        <v>6</v>
      </c>
      <c r="D9293">
        <v>10</v>
      </c>
      <c r="E9293" t="s">
        <v>6396</v>
      </c>
      <c r="F9293" t="s">
        <v>111</v>
      </c>
      <c r="G9293" t="s">
        <v>140</v>
      </c>
      <c r="H9293" t="s">
        <v>6398</v>
      </c>
    </row>
    <row r="9294" spans="1:8" x14ac:dyDescent="0.2">
      <c r="A9294" t="s">
        <v>30</v>
      </c>
      <c r="B9294" t="s">
        <v>2</v>
      </c>
      <c r="C9294">
        <f>_xlfn.XLOOKUP(B9294,'2.1.trackMPD'!$R$7:$R$29,'2.1.trackMPD'!$T$7:$T$29)</f>
        <v>6</v>
      </c>
      <c r="D9294">
        <v>10</v>
      </c>
      <c r="E9294" t="s">
        <v>6396</v>
      </c>
      <c r="F9294" t="s">
        <v>110</v>
      </c>
      <c r="G9294" t="s">
        <v>124</v>
      </c>
      <c r="H9294" t="s">
        <v>6399</v>
      </c>
    </row>
    <row r="9295" spans="1:8" x14ac:dyDescent="0.2">
      <c r="A9295" t="s">
        <v>30</v>
      </c>
      <c r="B9295" t="s">
        <v>2</v>
      </c>
      <c r="C9295">
        <f>_xlfn.XLOOKUP(B9295,'2.1.trackMPD'!$R$7:$R$29,'2.1.trackMPD'!$T$7:$T$29)</f>
        <v>6</v>
      </c>
      <c r="D9295">
        <v>10</v>
      </c>
      <c r="E9295" t="s">
        <v>6396</v>
      </c>
      <c r="F9295" t="s">
        <v>110</v>
      </c>
      <c r="G9295" t="s">
        <v>140</v>
      </c>
      <c r="H9295" t="s">
        <v>6399</v>
      </c>
    </row>
    <row r="9296" spans="1:8" x14ac:dyDescent="0.2">
      <c r="A9296" t="s">
        <v>30</v>
      </c>
      <c r="B9296" t="s">
        <v>2</v>
      </c>
      <c r="C9296">
        <f>_xlfn.XLOOKUP(B9296,'2.1.trackMPD'!$R$7:$R$29,'2.1.trackMPD'!$T$7:$T$29)</f>
        <v>6</v>
      </c>
      <c r="D9296">
        <v>100</v>
      </c>
      <c r="E9296" t="s">
        <v>6396</v>
      </c>
      <c r="F9296" t="s">
        <v>110</v>
      </c>
      <c r="G9296" t="s">
        <v>124</v>
      </c>
      <c r="H9296" t="s">
        <v>6398</v>
      </c>
    </row>
    <row r="9297" spans="1:8" x14ac:dyDescent="0.2">
      <c r="A9297" t="s">
        <v>30</v>
      </c>
      <c r="B9297" t="s">
        <v>2</v>
      </c>
      <c r="C9297">
        <f>_xlfn.XLOOKUP(B9297,'2.1.trackMPD'!$R$7:$R$29,'2.1.trackMPD'!$T$7:$T$29)</f>
        <v>6</v>
      </c>
      <c r="D9297">
        <v>100</v>
      </c>
      <c r="E9297" t="s">
        <v>6396</v>
      </c>
      <c r="F9297" t="s">
        <v>110</v>
      </c>
      <c r="G9297" t="s">
        <v>140</v>
      </c>
      <c r="H9297" t="s">
        <v>6398</v>
      </c>
    </row>
    <row r="9298" spans="1:8" x14ac:dyDescent="0.2">
      <c r="A9298" t="s">
        <v>30</v>
      </c>
      <c r="B9298" t="s">
        <v>2</v>
      </c>
      <c r="C9298">
        <f>_xlfn.XLOOKUP(B9298,'2.1.trackMPD'!$R$7:$R$29,'2.1.trackMPD'!$T$7:$T$29)</f>
        <v>6</v>
      </c>
      <c r="D9298">
        <v>100</v>
      </c>
      <c r="E9298" t="s">
        <v>6396</v>
      </c>
      <c r="F9298" t="s">
        <v>111</v>
      </c>
      <c r="G9298" t="s">
        <v>124</v>
      </c>
      <c r="H9298" t="s">
        <v>6398</v>
      </c>
    </row>
    <row r="9299" spans="1:8" x14ac:dyDescent="0.2">
      <c r="A9299" t="s">
        <v>30</v>
      </c>
      <c r="B9299" t="s">
        <v>2</v>
      </c>
      <c r="C9299">
        <f>_xlfn.XLOOKUP(B9299,'2.1.trackMPD'!$R$7:$R$29,'2.1.trackMPD'!$T$7:$T$29)</f>
        <v>6</v>
      </c>
      <c r="D9299">
        <v>100</v>
      </c>
      <c r="E9299" t="s">
        <v>6396</v>
      </c>
      <c r="F9299" t="s">
        <v>111</v>
      </c>
      <c r="G9299" t="s">
        <v>140</v>
      </c>
      <c r="H9299" t="s">
        <v>6398</v>
      </c>
    </row>
    <row r="9300" spans="1:8" x14ac:dyDescent="0.2">
      <c r="A9300" t="s">
        <v>30</v>
      </c>
      <c r="B9300" t="s">
        <v>2</v>
      </c>
      <c r="C9300">
        <f>_xlfn.XLOOKUP(B9300,'2.1.trackMPD'!$R$7:$R$29,'2.1.trackMPD'!$T$7:$T$29)</f>
        <v>6</v>
      </c>
      <c r="D9300">
        <v>100</v>
      </c>
      <c r="E9300" t="s">
        <v>6396</v>
      </c>
      <c r="F9300" t="s">
        <v>110</v>
      </c>
      <c r="G9300" t="s">
        <v>124</v>
      </c>
      <c r="H9300" t="s">
        <v>6399</v>
      </c>
    </row>
    <row r="9301" spans="1:8" x14ac:dyDescent="0.2">
      <c r="A9301" t="s">
        <v>30</v>
      </c>
      <c r="B9301" t="s">
        <v>2</v>
      </c>
      <c r="C9301">
        <f>_xlfn.XLOOKUP(B9301,'2.1.trackMPD'!$R$7:$R$29,'2.1.trackMPD'!$T$7:$T$29)</f>
        <v>6</v>
      </c>
      <c r="D9301">
        <v>100</v>
      </c>
      <c r="E9301" t="s">
        <v>6396</v>
      </c>
      <c r="F9301" t="s">
        <v>110</v>
      </c>
      <c r="G9301" t="s">
        <v>140</v>
      </c>
      <c r="H9301" t="s">
        <v>6399</v>
      </c>
    </row>
    <row r="9302" spans="1:8" x14ac:dyDescent="0.2">
      <c r="A9302" t="s">
        <v>30</v>
      </c>
      <c r="B9302" t="s">
        <v>2</v>
      </c>
      <c r="C9302">
        <f>_xlfn.XLOOKUP(B9302,'2.1.trackMPD'!$R$7:$R$29,'2.1.trackMPD'!$T$7:$T$29)</f>
        <v>6</v>
      </c>
      <c r="D9302">
        <v>1000</v>
      </c>
      <c r="E9302" t="s">
        <v>6396</v>
      </c>
      <c r="F9302" t="s">
        <v>110</v>
      </c>
      <c r="G9302" t="s">
        <v>124</v>
      </c>
      <c r="H9302" t="s">
        <v>6398</v>
      </c>
    </row>
    <row r="9303" spans="1:8" x14ac:dyDescent="0.2">
      <c r="A9303" t="s">
        <v>30</v>
      </c>
      <c r="B9303" t="s">
        <v>2</v>
      </c>
      <c r="C9303">
        <f>_xlfn.XLOOKUP(B9303,'2.1.trackMPD'!$R$7:$R$29,'2.1.trackMPD'!$T$7:$T$29)</f>
        <v>6</v>
      </c>
      <c r="D9303">
        <v>1000</v>
      </c>
      <c r="E9303" t="s">
        <v>6396</v>
      </c>
      <c r="F9303" t="s">
        <v>110</v>
      </c>
      <c r="G9303" t="s">
        <v>140</v>
      </c>
      <c r="H9303" t="s">
        <v>6398</v>
      </c>
    </row>
    <row r="9304" spans="1:8" x14ac:dyDescent="0.2">
      <c r="A9304" t="s">
        <v>30</v>
      </c>
      <c r="B9304" t="s">
        <v>2</v>
      </c>
      <c r="C9304">
        <f>_xlfn.XLOOKUP(B9304,'2.1.trackMPD'!$R$7:$R$29,'2.1.trackMPD'!$T$7:$T$29)</f>
        <v>6</v>
      </c>
      <c r="D9304">
        <v>1000</v>
      </c>
      <c r="E9304" t="s">
        <v>6396</v>
      </c>
      <c r="F9304" t="s">
        <v>111</v>
      </c>
      <c r="G9304" t="s">
        <v>124</v>
      </c>
      <c r="H9304" t="s">
        <v>6398</v>
      </c>
    </row>
    <row r="9305" spans="1:8" x14ac:dyDescent="0.2">
      <c r="A9305" t="s">
        <v>30</v>
      </c>
      <c r="B9305" t="s">
        <v>2</v>
      </c>
      <c r="C9305">
        <f>_xlfn.XLOOKUP(B9305,'2.1.trackMPD'!$R$7:$R$29,'2.1.trackMPD'!$T$7:$T$29)</f>
        <v>6</v>
      </c>
      <c r="D9305">
        <v>1000</v>
      </c>
      <c r="E9305" t="s">
        <v>6396</v>
      </c>
      <c r="F9305" t="s">
        <v>111</v>
      </c>
      <c r="G9305" t="s">
        <v>140</v>
      </c>
      <c r="H9305" t="s">
        <v>6398</v>
      </c>
    </row>
    <row r="9306" spans="1:8" x14ac:dyDescent="0.2">
      <c r="A9306" t="s">
        <v>30</v>
      </c>
      <c r="B9306" t="s">
        <v>2</v>
      </c>
      <c r="C9306">
        <f>_xlfn.XLOOKUP(B9306,'2.1.trackMPD'!$R$7:$R$29,'2.1.trackMPD'!$T$7:$T$29)</f>
        <v>6</v>
      </c>
      <c r="D9306">
        <v>1000</v>
      </c>
      <c r="E9306" t="s">
        <v>6396</v>
      </c>
      <c r="F9306" t="s">
        <v>110</v>
      </c>
      <c r="G9306" t="s">
        <v>124</v>
      </c>
      <c r="H9306" t="s">
        <v>6399</v>
      </c>
    </row>
    <row r="9307" spans="1:8" x14ac:dyDescent="0.2">
      <c r="A9307" t="s">
        <v>30</v>
      </c>
      <c r="B9307" t="s">
        <v>2</v>
      </c>
      <c r="C9307">
        <f>_xlfn.XLOOKUP(B9307,'2.1.trackMPD'!$R$7:$R$29,'2.1.trackMPD'!$T$7:$T$29)</f>
        <v>6</v>
      </c>
      <c r="D9307">
        <v>1000</v>
      </c>
      <c r="E9307" t="s">
        <v>6396</v>
      </c>
      <c r="F9307" t="s">
        <v>110</v>
      </c>
      <c r="G9307" t="s">
        <v>140</v>
      </c>
      <c r="H9307" t="s">
        <v>6399</v>
      </c>
    </row>
    <row r="9308" spans="1:8" x14ac:dyDescent="0.2">
      <c r="A9308" t="s">
        <v>30</v>
      </c>
      <c r="B9308" t="s">
        <v>2</v>
      </c>
      <c r="C9308">
        <f>_xlfn.XLOOKUP(B9308,'2.1.trackMPD'!$R$7:$R$29,'2.1.trackMPD'!$T$7:$T$29)</f>
        <v>6</v>
      </c>
      <c r="D9308">
        <v>5000</v>
      </c>
      <c r="E9308" t="s">
        <v>6396</v>
      </c>
      <c r="F9308" t="s">
        <v>110</v>
      </c>
      <c r="G9308" t="s">
        <v>124</v>
      </c>
      <c r="H9308" t="s">
        <v>6398</v>
      </c>
    </row>
    <row r="9309" spans="1:8" x14ac:dyDescent="0.2">
      <c r="A9309" t="s">
        <v>30</v>
      </c>
      <c r="B9309" t="s">
        <v>2</v>
      </c>
      <c r="C9309">
        <f>_xlfn.XLOOKUP(B9309,'2.1.trackMPD'!$R$7:$R$29,'2.1.trackMPD'!$T$7:$T$29)</f>
        <v>6</v>
      </c>
      <c r="D9309">
        <v>5000</v>
      </c>
      <c r="E9309" t="s">
        <v>6396</v>
      </c>
      <c r="F9309" t="s">
        <v>110</v>
      </c>
      <c r="G9309" t="s">
        <v>140</v>
      </c>
      <c r="H9309" t="s">
        <v>6398</v>
      </c>
    </row>
    <row r="9310" spans="1:8" x14ac:dyDescent="0.2">
      <c r="A9310" t="s">
        <v>30</v>
      </c>
      <c r="B9310" t="s">
        <v>2</v>
      </c>
      <c r="C9310">
        <f>_xlfn.XLOOKUP(B9310,'2.1.trackMPD'!$R$7:$R$29,'2.1.trackMPD'!$T$7:$T$29)</f>
        <v>6</v>
      </c>
      <c r="D9310">
        <v>5000</v>
      </c>
      <c r="E9310" t="s">
        <v>6396</v>
      </c>
      <c r="F9310" t="s">
        <v>111</v>
      </c>
      <c r="G9310" t="s">
        <v>124</v>
      </c>
      <c r="H9310" t="s">
        <v>6398</v>
      </c>
    </row>
    <row r="9311" spans="1:8" x14ac:dyDescent="0.2">
      <c r="A9311" t="s">
        <v>30</v>
      </c>
      <c r="B9311" t="s">
        <v>2</v>
      </c>
      <c r="C9311">
        <f>_xlfn.XLOOKUP(B9311,'2.1.trackMPD'!$R$7:$R$29,'2.1.trackMPD'!$T$7:$T$29)</f>
        <v>6</v>
      </c>
      <c r="D9311">
        <v>5000</v>
      </c>
      <c r="E9311" t="s">
        <v>6396</v>
      </c>
      <c r="F9311" t="s">
        <v>111</v>
      </c>
      <c r="G9311" t="s">
        <v>140</v>
      </c>
      <c r="H9311" t="s">
        <v>6398</v>
      </c>
    </row>
    <row r="9312" spans="1:8" x14ac:dyDescent="0.2">
      <c r="A9312" t="s">
        <v>30</v>
      </c>
      <c r="B9312" t="s">
        <v>2</v>
      </c>
      <c r="C9312">
        <f>_xlfn.XLOOKUP(B9312,'2.1.trackMPD'!$R$7:$R$29,'2.1.trackMPD'!$T$7:$T$29)</f>
        <v>6</v>
      </c>
      <c r="D9312">
        <v>5000</v>
      </c>
      <c r="E9312" t="s">
        <v>6396</v>
      </c>
      <c r="F9312" t="s">
        <v>110</v>
      </c>
      <c r="G9312" t="s">
        <v>124</v>
      </c>
      <c r="H9312" t="s">
        <v>6399</v>
      </c>
    </row>
    <row r="9313" spans="1:8" x14ac:dyDescent="0.2">
      <c r="A9313" t="s">
        <v>30</v>
      </c>
      <c r="B9313" t="s">
        <v>2</v>
      </c>
      <c r="C9313">
        <f>_xlfn.XLOOKUP(B9313,'2.1.trackMPD'!$R$7:$R$29,'2.1.trackMPD'!$T$7:$T$29)</f>
        <v>6</v>
      </c>
      <c r="D9313">
        <v>5000</v>
      </c>
      <c r="E9313" t="s">
        <v>6396</v>
      </c>
      <c r="F9313" t="s">
        <v>110</v>
      </c>
      <c r="G9313" t="s">
        <v>140</v>
      </c>
      <c r="H9313" t="s">
        <v>6399</v>
      </c>
    </row>
    <row r="9314" spans="1:8" x14ac:dyDescent="0.2">
      <c r="A9314" t="s">
        <v>30</v>
      </c>
      <c r="B9314" t="s">
        <v>2</v>
      </c>
      <c r="C9314">
        <f>_xlfn.XLOOKUP(B9314,'2.1.trackMPD'!$R$7:$R$29,'2.1.trackMPD'!$T$7:$T$29)</f>
        <v>6</v>
      </c>
      <c r="D9314">
        <v>1</v>
      </c>
      <c r="E9314" t="s">
        <v>6400</v>
      </c>
      <c r="F9314" t="s">
        <v>110</v>
      </c>
      <c r="G9314" t="s">
        <v>124</v>
      </c>
      <c r="H9314" t="s">
        <v>6398</v>
      </c>
    </row>
    <row r="9315" spans="1:8" x14ac:dyDescent="0.2">
      <c r="A9315" t="s">
        <v>30</v>
      </c>
      <c r="B9315" t="s">
        <v>2</v>
      </c>
      <c r="C9315">
        <f>_xlfn.XLOOKUP(B9315,'2.1.trackMPD'!$R$7:$R$29,'2.1.trackMPD'!$T$7:$T$29)</f>
        <v>6</v>
      </c>
      <c r="D9315">
        <v>1</v>
      </c>
      <c r="E9315" t="s">
        <v>6400</v>
      </c>
      <c r="F9315" t="s">
        <v>110</v>
      </c>
      <c r="G9315" t="s">
        <v>140</v>
      </c>
      <c r="H9315" t="s">
        <v>6398</v>
      </c>
    </row>
    <row r="9316" spans="1:8" x14ac:dyDescent="0.2">
      <c r="A9316" t="s">
        <v>30</v>
      </c>
      <c r="B9316" t="s">
        <v>2</v>
      </c>
      <c r="C9316">
        <f>_xlfn.XLOOKUP(B9316,'2.1.trackMPD'!$R$7:$R$29,'2.1.trackMPD'!$T$7:$T$29)</f>
        <v>6</v>
      </c>
      <c r="D9316">
        <v>1</v>
      </c>
      <c r="E9316" t="s">
        <v>6400</v>
      </c>
      <c r="F9316" t="s">
        <v>111</v>
      </c>
      <c r="G9316" t="s">
        <v>124</v>
      </c>
      <c r="H9316" t="s">
        <v>6398</v>
      </c>
    </row>
    <row r="9317" spans="1:8" x14ac:dyDescent="0.2">
      <c r="A9317" t="s">
        <v>30</v>
      </c>
      <c r="B9317" t="s">
        <v>2</v>
      </c>
      <c r="C9317">
        <f>_xlfn.XLOOKUP(B9317,'2.1.trackMPD'!$R$7:$R$29,'2.1.trackMPD'!$T$7:$T$29)</f>
        <v>6</v>
      </c>
      <c r="D9317">
        <v>1</v>
      </c>
      <c r="E9317" t="s">
        <v>6400</v>
      </c>
      <c r="F9317" t="s">
        <v>111</v>
      </c>
      <c r="G9317" t="s">
        <v>140</v>
      </c>
      <c r="H9317" t="s">
        <v>6398</v>
      </c>
    </row>
    <row r="9318" spans="1:8" x14ac:dyDescent="0.2">
      <c r="A9318" t="s">
        <v>30</v>
      </c>
      <c r="B9318" t="s">
        <v>2</v>
      </c>
      <c r="C9318">
        <f>_xlfn.XLOOKUP(B9318,'2.1.trackMPD'!$R$7:$R$29,'2.1.trackMPD'!$T$7:$T$29)</f>
        <v>6</v>
      </c>
      <c r="D9318">
        <v>1</v>
      </c>
      <c r="E9318" t="s">
        <v>6400</v>
      </c>
      <c r="F9318" t="s">
        <v>110</v>
      </c>
      <c r="G9318" t="s">
        <v>124</v>
      </c>
      <c r="H9318" t="s">
        <v>6399</v>
      </c>
    </row>
    <row r="9319" spans="1:8" x14ac:dyDescent="0.2">
      <c r="A9319" t="s">
        <v>30</v>
      </c>
      <c r="B9319" t="s">
        <v>2</v>
      </c>
      <c r="C9319">
        <f>_xlfn.XLOOKUP(B9319,'2.1.trackMPD'!$R$7:$R$29,'2.1.trackMPD'!$T$7:$T$29)</f>
        <v>6</v>
      </c>
      <c r="D9319">
        <v>1</v>
      </c>
      <c r="E9319" t="s">
        <v>6400</v>
      </c>
      <c r="F9319" t="s">
        <v>110</v>
      </c>
      <c r="G9319" t="s">
        <v>140</v>
      </c>
      <c r="H9319" t="s">
        <v>6399</v>
      </c>
    </row>
    <row r="9320" spans="1:8" x14ac:dyDescent="0.2">
      <c r="A9320" t="s">
        <v>30</v>
      </c>
      <c r="B9320" t="s">
        <v>2</v>
      </c>
      <c r="C9320">
        <f>_xlfn.XLOOKUP(B9320,'2.1.trackMPD'!$R$7:$R$29,'2.1.trackMPD'!$T$7:$T$29)</f>
        <v>6</v>
      </c>
      <c r="D9320">
        <v>10</v>
      </c>
      <c r="E9320" t="s">
        <v>6400</v>
      </c>
      <c r="F9320" t="s">
        <v>110</v>
      </c>
      <c r="G9320" t="s">
        <v>124</v>
      </c>
      <c r="H9320" t="s">
        <v>6398</v>
      </c>
    </row>
    <row r="9321" spans="1:8" x14ac:dyDescent="0.2">
      <c r="A9321" t="s">
        <v>30</v>
      </c>
      <c r="B9321" t="s">
        <v>2</v>
      </c>
      <c r="C9321">
        <f>_xlfn.XLOOKUP(B9321,'2.1.trackMPD'!$R$7:$R$29,'2.1.trackMPD'!$T$7:$T$29)</f>
        <v>6</v>
      </c>
      <c r="D9321">
        <v>10</v>
      </c>
      <c r="E9321" t="s">
        <v>6400</v>
      </c>
      <c r="F9321" t="s">
        <v>110</v>
      </c>
      <c r="G9321" t="s">
        <v>140</v>
      </c>
      <c r="H9321" t="s">
        <v>6398</v>
      </c>
    </row>
    <row r="9322" spans="1:8" x14ac:dyDescent="0.2">
      <c r="A9322" t="s">
        <v>30</v>
      </c>
      <c r="B9322" t="s">
        <v>2</v>
      </c>
      <c r="C9322">
        <f>_xlfn.XLOOKUP(B9322,'2.1.trackMPD'!$R$7:$R$29,'2.1.trackMPD'!$T$7:$T$29)</f>
        <v>6</v>
      </c>
      <c r="D9322">
        <v>10</v>
      </c>
      <c r="E9322" t="s">
        <v>6400</v>
      </c>
      <c r="F9322" t="s">
        <v>111</v>
      </c>
      <c r="G9322" t="s">
        <v>124</v>
      </c>
      <c r="H9322" t="s">
        <v>6398</v>
      </c>
    </row>
    <row r="9323" spans="1:8" x14ac:dyDescent="0.2">
      <c r="A9323" t="s">
        <v>30</v>
      </c>
      <c r="B9323" t="s">
        <v>2</v>
      </c>
      <c r="C9323">
        <f>_xlfn.XLOOKUP(B9323,'2.1.trackMPD'!$R$7:$R$29,'2.1.trackMPD'!$T$7:$T$29)</f>
        <v>6</v>
      </c>
      <c r="D9323">
        <v>10</v>
      </c>
      <c r="E9323" t="s">
        <v>6400</v>
      </c>
      <c r="F9323" t="s">
        <v>111</v>
      </c>
      <c r="G9323" t="s">
        <v>140</v>
      </c>
      <c r="H9323" t="s">
        <v>6398</v>
      </c>
    </row>
    <row r="9324" spans="1:8" x14ac:dyDescent="0.2">
      <c r="A9324" t="s">
        <v>30</v>
      </c>
      <c r="B9324" t="s">
        <v>2</v>
      </c>
      <c r="C9324">
        <f>_xlfn.XLOOKUP(B9324,'2.1.trackMPD'!$R$7:$R$29,'2.1.trackMPD'!$T$7:$T$29)</f>
        <v>6</v>
      </c>
      <c r="D9324">
        <v>10</v>
      </c>
      <c r="E9324" t="s">
        <v>6400</v>
      </c>
      <c r="F9324" t="s">
        <v>110</v>
      </c>
      <c r="G9324" t="s">
        <v>124</v>
      </c>
      <c r="H9324" t="s">
        <v>6399</v>
      </c>
    </row>
    <row r="9325" spans="1:8" x14ac:dyDescent="0.2">
      <c r="A9325" t="s">
        <v>30</v>
      </c>
      <c r="B9325" t="s">
        <v>2</v>
      </c>
      <c r="C9325">
        <f>_xlfn.XLOOKUP(B9325,'2.1.trackMPD'!$R$7:$R$29,'2.1.trackMPD'!$T$7:$T$29)</f>
        <v>6</v>
      </c>
      <c r="D9325">
        <v>10</v>
      </c>
      <c r="E9325" t="s">
        <v>6400</v>
      </c>
      <c r="F9325" t="s">
        <v>110</v>
      </c>
      <c r="G9325" t="s">
        <v>140</v>
      </c>
      <c r="H9325" t="s">
        <v>6399</v>
      </c>
    </row>
    <row r="9326" spans="1:8" x14ac:dyDescent="0.2">
      <c r="A9326" t="s">
        <v>30</v>
      </c>
      <c r="B9326" t="s">
        <v>2</v>
      </c>
      <c r="C9326">
        <f>_xlfn.XLOOKUP(B9326,'2.1.trackMPD'!$R$7:$R$29,'2.1.trackMPD'!$T$7:$T$29)</f>
        <v>6</v>
      </c>
      <c r="D9326">
        <v>100</v>
      </c>
      <c r="E9326" t="s">
        <v>6400</v>
      </c>
      <c r="F9326" t="s">
        <v>110</v>
      </c>
      <c r="G9326" t="s">
        <v>124</v>
      </c>
      <c r="H9326" t="s">
        <v>6398</v>
      </c>
    </row>
    <row r="9327" spans="1:8" x14ac:dyDescent="0.2">
      <c r="A9327" t="s">
        <v>30</v>
      </c>
      <c r="B9327" t="s">
        <v>2</v>
      </c>
      <c r="C9327">
        <f>_xlfn.XLOOKUP(B9327,'2.1.trackMPD'!$R$7:$R$29,'2.1.trackMPD'!$T$7:$T$29)</f>
        <v>6</v>
      </c>
      <c r="D9327">
        <v>100</v>
      </c>
      <c r="E9327" t="s">
        <v>6400</v>
      </c>
      <c r="F9327" t="s">
        <v>110</v>
      </c>
      <c r="G9327" t="s">
        <v>140</v>
      </c>
      <c r="H9327" t="s">
        <v>6398</v>
      </c>
    </row>
    <row r="9328" spans="1:8" x14ac:dyDescent="0.2">
      <c r="A9328" t="s">
        <v>30</v>
      </c>
      <c r="B9328" t="s">
        <v>2</v>
      </c>
      <c r="C9328">
        <f>_xlfn.XLOOKUP(B9328,'2.1.trackMPD'!$R$7:$R$29,'2.1.trackMPD'!$T$7:$T$29)</f>
        <v>6</v>
      </c>
      <c r="D9328">
        <v>100</v>
      </c>
      <c r="E9328" t="s">
        <v>6400</v>
      </c>
      <c r="F9328" t="s">
        <v>111</v>
      </c>
      <c r="G9328" t="s">
        <v>124</v>
      </c>
      <c r="H9328" t="s">
        <v>6398</v>
      </c>
    </row>
    <row r="9329" spans="1:8" x14ac:dyDescent="0.2">
      <c r="A9329" t="s">
        <v>30</v>
      </c>
      <c r="B9329" t="s">
        <v>2</v>
      </c>
      <c r="C9329">
        <f>_xlfn.XLOOKUP(B9329,'2.1.trackMPD'!$R$7:$R$29,'2.1.trackMPD'!$T$7:$T$29)</f>
        <v>6</v>
      </c>
      <c r="D9329">
        <v>100</v>
      </c>
      <c r="E9329" t="s">
        <v>6400</v>
      </c>
      <c r="F9329" t="s">
        <v>111</v>
      </c>
      <c r="G9329" t="s">
        <v>140</v>
      </c>
      <c r="H9329" t="s">
        <v>6398</v>
      </c>
    </row>
    <row r="9330" spans="1:8" x14ac:dyDescent="0.2">
      <c r="A9330" t="s">
        <v>30</v>
      </c>
      <c r="B9330" t="s">
        <v>2</v>
      </c>
      <c r="C9330">
        <f>_xlfn.XLOOKUP(B9330,'2.1.trackMPD'!$R$7:$R$29,'2.1.trackMPD'!$T$7:$T$29)</f>
        <v>6</v>
      </c>
      <c r="D9330">
        <v>100</v>
      </c>
      <c r="E9330" t="s">
        <v>6400</v>
      </c>
      <c r="F9330" t="s">
        <v>110</v>
      </c>
      <c r="G9330" t="s">
        <v>124</v>
      </c>
      <c r="H9330" t="s">
        <v>6399</v>
      </c>
    </row>
    <row r="9331" spans="1:8" x14ac:dyDescent="0.2">
      <c r="A9331" t="s">
        <v>30</v>
      </c>
      <c r="B9331" t="s">
        <v>2</v>
      </c>
      <c r="C9331">
        <f>_xlfn.XLOOKUP(B9331,'2.1.trackMPD'!$R$7:$R$29,'2.1.trackMPD'!$T$7:$T$29)</f>
        <v>6</v>
      </c>
      <c r="D9331">
        <v>100</v>
      </c>
      <c r="E9331" t="s">
        <v>6400</v>
      </c>
      <c r="F9331" t="s">
        <v>110</v>
      </c>
      <c r="G9331" t="s">
        <v>140</v>
      </c>
      <c r="H9331" t="s">
        <v>6399</v>
      </c>
    </row>
    <row r="9332" spans="1:8" x14ac:dyDescent="0.2">
      <c r="A9332" t="s">
        <v>30</v>
      </c>
      <c r="B9332" t="s">
        <v>2</v>
      </c>
      <c r="C9332">
        <f>_xlfn.XLOOKUP(B9332,'2.1.trackMPD'!$R$7:$R$29,'2.1.trackMPD'!$T$7:$T$29)</f>
        <v>6</v>
      </c>
      <c r="D9332">
        <v>1000</v>
      </c>
      <c r="E9332" t="s">
        <v>6400</v>
      </c>
      <c r="F9332" t="s">
        <v>110</v>
      </c>
      <c r="G9332" t="s">
        <v>124</v>
      </c>
      <c r="H9332" t="s">
        <v>6398</v>
      </c>
    </row>
    <row r="9333" spans="1:8" x14ac:dyDescent="0.2">
      <c r="A9333" t="s">
        <v>30</v>
      </c>
      <c r="B9333" t="s">
        <v>2</v>
      </c>
      <c r="C9333">
        <f>_xlfn.XLOOKUP(B9333,'2.1.trackMPD'!$R$7:$R$29,'2.1.trackMPD'!$T$7:$T$29)</f>
        <v>6</v>
      </c>
      <c r="D9333">
        <v>1000</v>
      </c>
      <c r="E9333" t="s">
        <v>6400</v>
      </c>
      <c r="F9333" t="s">
        <v>110</v>
      </c>
      <c r="G9333" t="s">
        <v>140</v>
      </c>
      <c r="H9333" t="s">
        <v>6398</v>
      </c>
    </row>
    <row r="9334" spans="1:8" x14ac:dyDescent="0.2">
      <c r="A9334" t="s">
        <v>30</v>
      </c>
      <c r="B9334" t="s">
        <v>2</v>
      </c>
      <c r="C9334">
        <f>_xlfn.XLOOKUP(B9334,'2.1.trackMPD'!$R$7:$R$29,'2.1.trackMPD'!$T$7:$T$29)</f>
        <v>6</v>
      </c>
      <c r="D9334">
        <v>1000</v>
      </c>
      <c r="E9334" t="s">
        <v>6400</v>
      </c>
      <c r="F9334" t="s">
        <v>111</v>
      </c>
      <c r="G9334" t="s">
        <v>124</v>
      </c>
      <c r="H9334" t="s">
        <v>6398</v>
      </c>
    </row>
    <row r="9335" spans="1:8" x14ac:dyDescent="0.2">
      <c r="A9335" t="s">
        <v>30</v>
      </c>
      <c r="B9335" t="s">
        <v>2</v>
      </c>
      <c r="C9335">
        <f>_xlfn.XLOOKUP(B9335,'2.1.trackMPD'!$R$7:$R$29,'2.1.trackMPD'!$T$7:$T$29)</f>
        <v>6</v>
      </c>
      <c r="D9335">
        <v>1000</v>
      </c>
      <c r="E9335" t="s">
        <v>6400</v>
      </c>
      <c r="F9335" t="s">
        <v>111</v>
      </c>
      <c r="G9335" t="s">
        <v>140</v>
      </c>
      <c r="H9335" t="s">
        <v>6398</v>
      </c>
    </row>
    <row r="9336" spans="1:8" x14ac:dyDescent="0.2">
      <c r="A9336" t="s">
        <v>30</v>
      </c>
      <c r="B9336" t="s">
        <v>2</v>
      </c>
      <c r="C9336">
        <f>_xlfn.XLOOKUP(B9336,'2.1.trackMPD'!$R$7:$R$29,'2.1.trackMPD'!$T$7:$T$29)</f>
        <v>6</v>
      </c>
      <c r="D9336">
        <v>1000</v>
      </c>
      <c r="E9336" t="s">
        <v>6400</v>
      </c>
      <c r="F9336" t="s">
        <v>110</v>
      </c>
      <c r="G9336" t="s">
        <v>124</v>
      </c>
      <c r="H9336" t="s">
        <v>6399</v>
      </c>
    </row>
    <row r="9337" spans="1:8" x14ac:dyDescent="0.2">
      <c r="A9337" t="s">
        <v>30</v>
      </c>
      <c r="B9337" t="s">
        <v>2</v>
      </c>
      <c r="C9337">
        <f>_xlfn.XLOOKUP(B9337,'2.1.trackMPD'!$R$7:$R$29,'2.1.trackMPD'!$T$7:$T$29)</f>
        <v>6</v>
      </c>
      <c r="D9337">
        <v>1000</v>
      </c>
      <c r="E9337" t="s">
        <v>6400</v>
      </c>
      <c r="F9337" t="s">
        <v>110</v>
      </c>
      <c r="G9337" t="s">
        <v>140</v>
      </c>
      <c r="H9337" t="s">
        <v>6399</v>
      </c>
    </row>
    <row r="9338" spans="1:8" x14ac:dyDescent="0.2">
      <c r="A9338" t="s">
        <v>30</v>
      </c>
      <c r="B9338" t="s">
        <v>2</v>
      </c>
      <c r="C9338">
        <f>_xlfn.XLOOKUP(B9338,'2.1.trackMPD'!$R$7:$R$29,'2.1.trackMPD'!$T$7:$T$29)</f>
        <v>6</v>
      </c>
      <c r="D9338">
        <v>5000</v>
      </c>
      <c r="E9338" t="s">
        <v>6400</v>
      </c>
      <c r="F9338" t="s">
        <v>110</v>
      </c>
      <c r="G9338" t="s">
        <v>124</v>
      </c>
      <c r="H9338" t="s">
        <v>6398</v>
      </c>
    </row>
    <row r="9339" spans="1:8" x14ac:dyDescent="0.2">
      <c r="A9339" t="s">
        <v>30</v>
      </c>
      <c r="B9339" t="s">
        <v>2</v>
      </c>
      <c r="C9339">
        <f>_xlfn.XLOOKUP(B9339,'2.1.trackMPD'!$R$7:$R$29,'2.1.trackMPD'!$T$7:$T$29)</f>
        <v>6</v>
      </c>
      <c r="D9339">
        <v>5000</v>
      </c>
      <c r="E9339" t="s">
        <v>6400</v>
      </c>
      <c r="F9339" t="s">
        <v>110</v>
      </c>
      <c r="G9339" t="s">
        <v>140</v>
      </c>
      <c r="H9339" t="s">
        <v>6398</v>
      </c>
    </row>
    <row r="9340" spans="1:8" x14ac:dyDescent="0.2">
      <c r="A9340" t="s">
        <v>30</v>
      </c>
      <c r="B9340" t="s">
        <v>2</v>
      </c>
      <c r="C9340">
        <f>_xlfn.XLOOKUP(B9340,'2.1.trackMPD'!$R$7:$R$29,'2.1.trackMPD'!$T$7:$T$29)</f>
        <v>6</v>
      </c>
      <c r="D9340">
        <v>5000</v>
      </c>
      <c r="E9340" t="s">
        <v>6400</v>
      </c>
      <c r="F9340" t="s">
        <v>111</v>
      </c>
      <c r="G9340" t="s">
        <v>124</v>
      </c>
      <c r="H9340" t="s">
        <v>6398</v>
      </c>
    </row>
    <row r="9341" spans="1:8" x14ac:dyDescent="0.2">
      <c r="A9341" t="s">
        <v>30</v>
      </c>
      <c r="B9341" t="s">
        <v>2</v>
      </c>
      <c r="C9341">
        <f>_xlfn.XLOOKUP(B9341,'2.1.trackMPD'!$R$7:$R$29,'2.1.trackMPD'!$T$7:$T$29)</f>
        <v>6</v>
      </c>
      <c r="D9341">
        <v>5000</v>
      </c>
      <c r="E9341" t="s">
        <v>6400</v>
      </c>
      <c r="F9341" t="s">
        <v>111</v>
      </c>
      <c r="G9341" t="s">
        <v>140</v>
      </c>
      <c r="H9341" t="s">
        <v>6398</v>
      </c>
    </row>
    <row r="9342" spans="1:8" x14ac:dyDescent="0.2">
      <c r="A9342" t="s">
        <v>30</v>
      </c>
      <c r="B9342" t="s">
        <v>2</v>
      </c>
      <c r="C9342">
        <f>_xlfn.XLOOKUP(B9342,'2.1.trackMPD'!$R$7:$R$29,'2.1.trackMPD'!$T$7:$T$29)</f>
        <v>6</v>
      </c>
      <c r="D9342">
        <v>5000</v>
      </c>
      <c r="E9342" t="s">
        <v>6400</v>
      </c>
      <c r="F9342" t="s">
        <v>110</v>
      </c>
      <c r="G9342" t="s">
        <v>124</v>
      </c>
      <c r="H9342" t="s">
        <v>6399</v>
      </c>
    </row>
    <row r="9343" spans="1:8" x14ac:dyDescent="0.2">
      <c r="A9343" t="s">
        <v>30</v>
      </c>
      <c r="B9343" t="s">
        <v>2</v>
      </c>
      <c r="C9343">
        <f>_xlfn.XLOOKUP(B9343,'2.1.trackMPD'!$R$7:$R$29,'2.1.trackMPD'!$T$7:$T$29)</f>
        <v>6</v>
      </c>
      <c r="D9343">
        <v>5000</v>
      </c>
      <c r="E9343" t="s">
        <v>6400</v>
      </c>
      <c r="F9343" t="s">
        <v>110</v>
      </c>
      <c r="G9343" t="s">
        <v>140</v>
      </c>
      <c r="H9343" t="s">
        <v>6399</v>
      </c>
    </row>
    <row r="9344" spans="1:8" x14ac:dyDescent="0.2">
      <c r="A9344" t="s">
        <v>30</v>
      </c>
      <c r="B9344" t="s">
        <v>2</v>
      </c>
      <c r="C9344">
        <f>_xlfn.XLOOKUP(B9344,'2.1.trackMPD'!$R$7:$R$29,'2.1.trackMPD'!$T$7:$T$29)</f>
        <v>6</v>
      </c>
      <c r="D9344">
        <v>1</v>
      </c>
      <c r="E9344" t="s">
        <v>6401</v>
      </c>
      <c r="F9344" t="s">
        <v>110</v>
      </c>
      <c r="G9344" t="s">
        <v>124</v>
      </c>
      <c r="H9344" t="s">
        <v>6398</v>
      </c>
    </row>
    <row r="9345" spans="1:8" x14ac:dyDescent="0.2">
      <c r="A9345" t="s">
        <v>30</v>
      </c>
      <c r="B9345" t="s">
        <v>2</v>
      </c>
      <c r="C9345">
        <f>_xlfn.XLOOKUP(B9345,'2.1.trackMPD'!$R$7:$R$29,'2.1.trackMPD'!$T$7:$T$29)</f>
        <v>6</v>
      </c>
      <c r="D9345">
        <v>1</v>
      </c>
      <c r="E9345" t="s">
        <v>6401</v>
      </c>
      <c r="F9345" t="s">
        <v>110</v>
      </c>
      <c r="G9345" t="s">
        <v>140</v>
      </c>
      <c r="H9345" t="s">
        <v>6398</v>
      </c>
    </row>
    <row r="9346" spans="1:8" x14ac:dyDescent="0.2">
      <c r="A9346" t="s">
        <v>30</v>
      </c>
      <c r="B9346" t="s">
        <v>2</v>
      </c>
      <c r="C9346">
        <f>_xlfn.XLOOKUP(B9346,'2.1.trackMPD'!$R$7:$R$29,'2.1.trackMPD'!$T$7:$T$29)</f>
        <v>6</v>
      </c>
      <c r="D9346">
        <v>1</v>
      </c>
      <c r="E9346" t="s">
        <v>6401</v>
      </c>
      <c r="F9346" t="s">
        <v>111</v>
      </c>
      <c r="G9346" t="s">
        <v>124</v>
      </c>
      <c r="H9346" t="s">
        <v>6398</v>
      </c>
    </row>
    <row r="9347" spans="1:8" x14ac:dyDescent="0.2">
      <c r="A9347" t="s">
        <v>30</v>
      </c>
      <c r="B9347" t="s">
        <v>2</v>
      </c>
      <c r="C9347">
        <f>_xlfn.XLOOKUP(B9347,'2.1.trackMPD'!$R$7:$R$29,'2.1.trackMPD'!$T$7:$T$29)</f>
        <v>6</v>
      </c>
      <c r="D9347">
        <v>1</v>
      </c>
      <c r="E9347" t="s">
        <v>6401</v>
      </c>
      <c r="F9347" t="s">
        <v>111</v>
      </c>
      <c r="G9347" t="s">
        <v>140</v>
      </c>
      <c r="H9347" t="s">
        <v>6398</v>
      </c>
    </row>
    <row r="9348" spans="1:8" x14ac:dyDescent="0.2">
      <c r="A9348" t="s">
        <v>30</v>
      </c>
      <c r="B9348" t="s">
        <v>2</v>
      </c>
      <c r="C9348">
        <f>_xlfn.XLOOKUP(B9348,'2.1.trackMPD'!$R$7:$R$29,'2.1.trackMPD'!$T$7:$T$29)</f>
        <v>6</v>
      </c>
      <c r="D9348">
        <v>1</v>
      </c>
      <c r="E9348" t="s">
        <v>6401</v>
      </c>
      <c r="F9348" t="s">
        <v>110</v>
      </c>
      <c r="G9348" t="s">
        <v>124</v>
      </c>
      <c r="H9348" t="s">
        <v>6399</v>
      </c>
    </row>
    <row r="9349" spans="1:8" x14ac:dyDescent="0.2">
      <c r="A9349" t="s">
        <v>30</v>
      </c>
      <c r="B9349" t="s">
        <v>2</v>
      </c>
      <c r="C9349">
        <f>_xlfn.XLOOKUP(B9349,'2.1.trackMPD'!$R$7:$R$29,'2.1.trackMPD'!$T$7:$T$29)</f>
        <v>6</v>
      </c>
      <c r="D9349">
        <v>1</v>
      </c>
      <c r="E9349" t="s">
        <v>6401</v>
      </c>
      <c r="F9349" t="s">
        <v>110</v>
      </c>
      <c r="G9349" t="s">
        <v>140</v>
      </c>
      <c r="H9349" t="s">
        <v>6399</v>
      </c>
    </row>
    <row r="9350" spans="1:8" x14ac:dyDescent="0.2">
      <c r="A9350" t="s">
        <v>30</v>
      </c>
      <c r="B9350" t="s">
        <v>2</v>
      </c>
      <c r="C9350">
        <f>_xlfn.XLOOKUP(B9350,'2.1.trackMPD'!$R$7:$R$29,'2.1.trackMPD'!$T$7:$T$29)</f>
        <v>6</v>
      </c>
      <c r="D9350">
        <v>10</v>
      </c>
      <c r="E9350" t="s">
        <v>6401</v>
      </c>
      <c r="F9350" t="s">
        <v>110</v>
      </c>
      <c r="G9350" t="s">
        <v>124</v>
      </c>
      <c r="H9350" t="s">
        <v>6398</v>
      </c>
    </row>
    <row r="9351" spans="1:8" x14ac:dyDescent="0.2">
      <c r="A9351" t="s">
        <v>30</v>
      </c>
      <c r="B9351" t="s">
        <v>2</v>
      </c>
      <c r="C9351">
        <f>_xlfn.XLOOKUP(B9351,'2.1.trackMPD'!$R$7:$R$29,'2.1.trackMPD'!$T$7:$T$29)</f>
        <v>6</v>
      </c>
      <c r="D9351">
        <v>10</v>
      </c>
      <c r="E9351" t="s">
        <v>6401</v>
      </c>
      <c r="F9351" t="s">
        <v>110</v>
      </c>
      <c r="G9351" t="s">
        <v>140</v>
      </c>
      <c r="H9351" t="s">
        <v>6398</v>
      </c>
    </row>
    <row r="9352" spans="1:8" x14ac:dyDescent="0.2">
      <c r="A9352" t="s">
        <v>30</v>
      </c>
      <c r="B9352" t="s">
        <v>2</v>
      </c>
      <c r="C9352">
        <f>_xlfn.XLOOKUP(B9352,'2.1.trackMPD'!$R$7:$R$29,'2.1.trackMPD'!$T$7:$T$29)</f>
        <v>6</v>
      </c>
      <c r="D9352">
        <v>10</v>
      </c>
      <c r="E9352" t="s">
        <v>6401</v>
      </c>
      <c r="F9352" t="s">
        <v>111</v>
      </c>
      <c r="G9352" t="s">
        <v>124</v>
      </c>
      <c r="H9352" t="s">
        <v>6398</v>
      </c>
    </row>
    <row r="9353" spans="1:8" x14ac:dyDescent="0.2">
      <c r="A9353" t="s">
        <v>30</v>
      </c>
      <c r="B9353" t="s">
        <v>2</v>
      </c>
      <c r="C9353">
        <f>_xlfn.XLOOKUP(B9353,'2.1.trackMPD'!$R$7:$R$29,'2.1.trackMPD'!$T$7:$T$29)</f>
        <v>6</v>
      </c>
      <c r="D9353">
        <v>10</v>
      </c>
      <c r="E9353" t="s">
        <v>6401</v>
      </c>
      <c r="F9353" t="s">
        <v>111</v>
      </c>
      <c r="G9353" t="s">
        <v>140</v>
      </c>
      <c r="H9353" t="s">
        <v>6398</v>
      </c>
    </row>
    <row r="9354" spans="1:8" x14ac:dyDescent="0.2">
      <c r="A9354" t="s">
        <v>30</v>
      </c>
      <c r="B9354" t="s">
        <v>2</v>
      </c>
      <c r="C9354">
        <f>_xlfn.XLOOKUP(B9354,'2.1.trackMPD'!$R$7:$R$29,'2.1.trackMPD'!$T$7:$T$29)</f>
        <v>6</v>
      </c>
      <c r="D9354">
        <v>10</v>
      </c>
      <c r="E9354" t="s">
        <v>6401</v>
      </c>
      <c r="F9354" t="s">
        <v>110</v>
      </c>
      <c r="G9354" t="s">
        <v>124</v>
      </c>
      <c r="H9354" t="s">
        <v>6399</v>
      </c>
    </row>
    <row r="9355" spans="1:8" x14ac:dyDescent="0.2">
      <c r="A9355" t="s">
        <v>30</v>
      </c>
      <c r="B9355" t="s">
        <v>2</v>
      </c>
      <c r="C9355">
        <f>_xlfn.XLOOKUP(B9355,'2.1.trackMPD'!$R$7:$R$29,'2.1.trackMPD'!$T$7:$T$29)</f>
        <v>6</v>
      </c>
      <c r="D9355">
        <v>10</v>
      </c>
      <c r="E9355" t="s">
        <v>6401</v>
      </c>
      <c r="F9355" t="s">
        <v>110</v>
      </c>
      <c r="G9355" t="s">
        <v>140</v>
      </c>
      <c r="H9355" t="s">
        <v>6399</v>
      </c>
    </row>
    <row r="9356" spans="1:8" x14ac:dyDescent="0.2">
      <c r="A9356" t="s">
        <v>30</v>
      </c>
      <c r="B9356" t="s">
        <v>2</v>
      </c>
      <c r="C9356">
        <f>_xlfn.XLOOKUP(B9356,'2.1.trackMPD'!$R$7:$R$29,'2.1.trackMPD'!$T$7:$T$29)</f>
        <v>6</v>
      </c>
      <c r="D9356">
        <v>100</v>
      </c>
      <c r="E9356" t="s">
        <v>6401</v>
      </c>
      <c r="F9356" t="s">
        <v>110</v>
      </c>
      <c r="G9356" t="s">
        <v>124</v>
      </c>
      <c r="H9356" t="s">
        <v>6398</v>
      </c>
    </row>
    <row r="9357" spans="1:8" x14ac:dyDescent="0.2">
      <c r="A9357" t="s">
        <v>30</v>
      </c>
      <c r="B9357" t="s">
        <v>2</v>
      </c>
      <c r="C9357">
        <f>_xlfn.XLOOKUP(B9357,'2.1.trackMPD'!$R$7:$R$29,'2.1.trackMPD'!$T$7:$T$29)</f>
        <v>6</v>
      </c>
      <c r="D9357">
        <v>100</v>
      </c>
      <c r="E9357" t="s">
        <v>6401</v>
      </c>
      <c r="F9357" t="s">
        <v>110</v>
      </c>
      <c r="G9357" t="s">
        <v>140</v>
      </c>
      <c r="H9357" t="s">
        <v>6398</v>
      </c>
    </row>
    <row r="9358" spans="1:8" x14ac:dyDescent="0.2">
      <c r="A9358" t="s">
        <v>30</v>
      </c>
      <c r="B9358" t="s">
        <v>2</v>
      </c>
      <c r="C9358">
        <f>_xlfn.XLOOKUP(B9358,'2.1.trackMPD'!$R$7:$R$29,'2.1.trackMPD'!$T$7:$T$29)</f>
        <v>6</v>
      </c>
      <c r="D9358">
        <v>100</v>
      </c>
      <c r="E9358" t="s">
        <v>6401</v>
      </c>
      <c r="F9358" t="s">
        <v>111</v>
      </c>
      <c r="G9358" t="s">
        <v>124</v>
      </c>
      <c r="H9358" t="s">
        <v>6398</v>
      </c>
    </row>
    <row r="9359" spans="1:8" x14ac:dyDescent="0.2">
      <c r="A9359" t="s">
        <v>30</v>
      </c>
      <c r="B9359" t="s">
        <v>2</v>
      </c>
      <c r="C9359">
        <f>_xlfn.XLOOKUP(B9359,'2.1.trackMPD'!$R$7:$R$29,'2.1.trackMPD'!$T$7:$T$29)</f>
        <v>6</v>
      </c>
      <c r="D9359">
        <v>100</v>
      </c>
      <c r="E9359" t="s">
        <v>6401</v>
      </c>
      <c r="F9359" t="s">
        <v>111</v>
      </c>
      <c r="G9359" t="s">
        <v>140</v>
      </c>
      <c r="H9359" t="s">
        <v>6398</v>
      </c>
    </row>
    <row r="9360" spans="1:8" x14ac:dyDescent="0.2">
      <c r="A9360" t="s">
        <v>30</v>
      </c>
      <c r="B9360" t="s">
        <v>2</v>
      </c>
      <c r="C9360">
        <f>_xlfn.XLOOKUP(B9360,'2.1.trackMPD'!$R$7:$R$29,'2.1.trackMPD'!$T$7:$T$29)</f>
        <v>6</v>
      </c>
      <c r="D9360">
        <v>100</v>
      </c>
      <c r="E9360" t="s">
        <v>6401</v>
      </c>
      <c r="F9360" t="s">
        <v>110</v>
      </c>
      <c r="G9360" t="s">
        <v>124</v>
      </c>
      <c r="H9360" t="s">
        <v>6399</v>
      </c>
    </row>
    <row r="9361" spans="1:8" x14ac:dyDescent="0.2">
      <c r="A9361" t="s">
        <v>30</v>
      </c>
      <c r="B9361" t="s">
        <v>2</v>
      </c>
      <c r="C9361">
        <f>_xlfn.XLOOKUP(B9361,'2.1.trackMPD'!$R$7:$R$29,'2.1.trackMPD'!$T$7:$T$29)</f>
        <v>6</v>
      </c>
      <c r="D9361">
        <v>100</v>
      </c>
      <c r="E9361" t="s">
        <v>6401</v>
      </c>
      <c r="F9361" t="s">
        <v>110</v>
      </c>
      <c r="G9361" t="s">
        <v>140</v>
      </c>
      <c r="H9361" t="s">
        <v>6399</v>
      </c>
    </row>
    <row r="9362" spans="1:8" x14ac:dyDescent="0.2">
      <c r="A9362" t="s">
        <v>30</v>
      </c>
      <c r="B9362" t="s">
        <v>3</v>
      </c>
      <c r="C9362">
        <f>_xlfn.XLOOKUP(B9362,'2.1.trackMPD'!$R$7:$R$29,'2.1.trackMPD'!$T$7:$T$29)</f>
        <v>2</v>
      </c>
      <c r="D9362">
        <v>1</v>
      </c>
      <c r="E9362" t="s">
        <v>6396</v>
      </c>
      <c r="F9362" t="s">
        <v>110</v>
      </c>
      <c r="G9362" t="s">
        <v>124</v>
      </c>
      <c r="H9362" t="s">
        <v>6398</v>
      </c>
    </row>
    <row r="9363" spans="1:8" x14ac:dyDescent="0.2">
      <c r="A9363" t="s">
        <v>30</v>
      </c>
      <c r="B9363" t="s">
        <v>3</v>
      </c>
      <c r="C9363">
        <f>_xlfn.XLOOKUP(B9363,'2.1.trackMPD'!$R$7:$R$29,'2.1.trackMPD'!$T$7:$T$29)</f>
        <v>2</v>
      </c>
      <c r="D9363">
        <v>1</v>
      </c>
      <c r="E9363" t="s">
        <v>6396</v>
      </c>
      <c r="F9363" t="s">
        <v>110</v>
      </c>
      <c r="G9363" t="s">
        <v>140</v>
      </c>
      <c r="H9363" t="s">
        <v>6398</v>
      </c>
    </row>
    <row r="9364" spans="1:8" x14ac:dyDescent="0.2">
      <c r="A9364" t="s">
        <v>30</v>
      </c>
      <c r="B9364" t="s">
        <v>3</v>
      </c>
      <c r="C9364">
        <f>_xlfn.XLOOKUP(B9364,'2.1.trackMPD'!$R$7:$R$29,'2.1.trackMPD'!$T$7:$T$29)</f>
        <v>2</v>
      </c>
      <c r="D9364">
        <v>1</v>
      </c>
      <c r="E9364" t="s">
        <v>6396</v>
      </c>
      <c r="F9364" t="s">
        <v>111</v>
      </c>
      <c r="G9364" t="s">
        <v>124</v>
      </c>
      <c r="H9364" t="s">
        <v>6398</v>
      </c>
    </row>
    <row r="9365" spans="1:8" x14ac:dyDescent="0.2">
      <c r="A9365" t="s">
        <v>30</v>
      </c>
      <c r="B9365" t="s">
        <v>3</v>
      </c>
      <c r="C9365">
        <f>_xlfn.XLOOKUP(B9365,'2.1.trackMPD'!$R$7:$R$29,'2.1.trackMPD'!$T$7:$T$29)</f>
        <v>2</v>
      </c>
      <c r="D9365">
        <v>1</v>
      </c>
      <c r="E9365" t="s">
        <v>6396</v>
      </c>
      <c r="F9365" t="s">
        <v>111</v>
      </c>
      <c r="G9365" t="s">
        <v>140</v>
      </c>
      <c r="H9365" t="s">
        <v>6398</v>
      </c>
    </row>
    <row r="9366" spans="1:8" x14ac:dyDescent="0.2">
      <c r="A9366" t="s">
        <v>30</v>
      </c>
      <c r="B9366" t="s">
        <v>3</v>
      </c>
      <c r="C9366">
        <f>_xlfn.XLOOKUP(B9366,'2.1.trackMPD'!$R$7:$R$29,'2.1.trackMPD'!$T$7:$T$29)</f>
        <v>2</v>
      </c>
      <c r="D9366">
        <v>1</v>
      </c>
      <c r="E9366" t="s">
        <v>6396</v>
      </c>
      <c r="F9366" t="s">
        <v>110</v>
      </c>
      <c r="G9366" t="s">
        <v>124</v>
      </c>
      <c r="H9366" t="s">
        <v>6399</v>
      </c>
    </row>
    <row r="9367" spans="1:8" x14ac:dyDescent="0.2">
      <c r="A9367" t="s">
        <v>30</v>
      </c>
      <c r="B9367" t="s">
        <v>3</v>
      </c>
      <c r="C9367">
        <f>_xlfn.XLOOKUP(B9367,'2.1.trackMPD'!$R$7:$R$29,'2.1.trackMPD'!$T$7:$T$29)</f>
        <v>2</v>
      </c>
      <c r="D9367">
        <v>1</v>
      </c>
      <c r="E9367" t="s">
        <v>6396</v>
      </c>
      <c r="F9367" t="s">
        <v>110</v>
      </c>
      <c r="G9367" t="s">
        <v>140</v>
      </c>
      <c r="H9367" t="s">
        <v>6399</v>
      </c>
    </row>
    <row r="9368" spans="1:8" x14ac:dyDescent="0.2">
      <c r="A9368" t="s">
        <v>30</v>
      </c>
      <c r="B9368" t="s">
        <v>3</v>
      </c>
      <c r="C9368">
        <f>_xlfn.XLOOKUP(B9368,'2.1.trackMPD'!$R$7:$R$29,'2.1.trackMPD'!$T$7:$T$29)</f>
        <v>2</v>
      </c>
      <c r="D9368">
        <v>10</v>
      </c>
      <c r="E9368" t="s">
        <v>6396</v>
      </c>
      <c r="F9368" t="s">
        <v>110</v>
      </c>
      <c r="G9368" t="s">
        <v>124</v>
      </c>
      <c r="H9368" t="s">
        <v>6398</v>
      </c>
    </row>
    <row r="9369" spans="1:8" x14ac:dyDescent="0.2">
      <c r="A9369" t="s">
        <v>30</v>
      </c>
      <c r="B9369" t="s">
        <v>3</v>
      </c>
      <c r="C9369">
        <f>_xlfn.XLOOKUP(B9369,'2.1.trackMPD'!$R$7:$R$29,'2.1.trackMPD'!$T$7:$T$29)</f>
        <v>2</v>
      </c>
      <c r="D9369">
        <v>10</v>
      </c>
      <c r="E9369" t="s">
        <v>6396</v>
      </c>
      <c r="F9369" t="s">
        <v>110</v>
      </c>
      <c r="G9369" t="s">
        <v>140</v>
      </c>
      <c r="H9369" t="s">
        <v>6398</v>
      </c>
    </row>
    <row r="9370" spans="1:8" x14ac:dyDescent="0.2">
      <c r="A9370" t="s">
        <v>30</v>
      </c>
      <c r="B9370" t="s">
        <v>3</v>
      </c>
      <c r="C9370">
        <f>_xlfn.XLOOKUP(B9370,'2.1.trackMPD'!$R$7:$R$29,'2.1.trackMPD'!$T$7:$T$29)</f>
        <v>2</v>
      </c>
      <c r="D9370">
        <v>10</v>
      </c>
      <c r="E9370" t="s">
        <v>6396</v>
      </c>
      <c r="F9370" t="s">
        <v>111</v>
      </c>
      <c r="G9370" t="s">
        <v>124</v>
      </c>
      <c r="H9370" t="s">
        <v>6398</v>
      </c>
    </row>
    <row r="9371" spans="1:8" x14ac:dyDescent="0.2">
      <c r="A9371" t="s">
        <v>30</v>
      </c>
      <c r="B9371" t="s">
        <v>3</v>
      </c>
      <c r="C9371">
        <f>_xlfn.XLOOKUP(B9371,'2.1.trackMPD'!$R$7:$R$29,'2.1.trackMPD'!$T$7:$T$29)</f>
        <v>2</v>
      </c>
      <c r="D9371">
        <v>10</v>
      </c>
      <c r="E9371" t="s">
        <v>6396</v>
      </c>
      <c r="F9371" t="s">
        <v>111</v>
      </c>
      <c r="G9371" t="s">
        <v>140</v>
      </c>
      <c r="H9371" t="s">
        <v>6398</v>
      </c>
    </row>
    <row r="9372" spans="1:8" x14ac:dyDescent="0.2">
      <c r="A9372" t="s">
        <v>30</v>
      </c>
      <c r="B9372" t="s">
        <v>3</v>
      </c>
      <c r="C9372">
        <f>_xlfn.XLOOKUP(B9372,'2.1.trackMPD'!$R$7:$R$29,'2.1.trackMPD'!$T$7:$T$29)</f>
        <v>2</v>
      </c>
      <c r="D9372">
        <v>10</v>
      </c>
      <c r="E9372" t="s">
        <v>6396</v>
      </c>
      <c r="F9372" t="s">
        <v>110</v>
      </c>
      <c r="G9372" t="s">
        <v>124</v>
      </c>
      <c r="H9372" t="s">
        <v>6399</v>
      </c>
    </row>
    <row r="9373" spans="1:8" x14ac:dyDescent="0.2">
      <c r="A9373" t="s">
        <v>30</v>
      </c>
      <c r="B9373" t="s">
        <v>3</v>
      </c>
      <c r="C9373">
        <f>_xlfn.XLOOKUP(B9373,'2.1.trackMPD'!$R$7:$R$29,'2.1.trackMPD'!$T$7:$T$29)</f>
        <v>2</v>
      </c>
      <c r="D9373">
        <v>10</v>
      </c>
      <c r="E9373" t="s">
        <v>6396</v>
      </c>
      <c r="F9373" t="s">
        <v>110</v>
      </c>
      <c r="G9373" t="s">
        <v>140</v>
      </c>
      <c r="H9373" t="s">
        <v>6399</v>
      </c>
    </row>
    <row r="9374" spans="1:8" x14ac:dyDescent="0.2">
      <c r="A9374" t="s">
        <v>30</v>
      </c>
      <c r="B9374" t="s">
        <v>3</v>
      </c>
      <c r="C9374">
        <f>_xlfn.XLOOKUP(B9374,'2.1.trackMPD'!$R$7:$R$29,'2.1.trackMPD'!$T$7:$T$29)</f>
        <v>2</v>
      </c>
      <c r="D9374">
        <v>100</v>
      </c>
      <c r="E9374" t="s">
        <v>6396</v>
      </c>
      <c r="F9374" t="s">
        <v>110</v>
      </c>
      <c r="G9374" t="s">
        <v>124</v>
      </c>
      <c r="H9374" t="s">
        <v>6398</v>
      </c>
    </row>
    <row r="9375" spans="1:8" x14ac:dyDescent="0.2">
      <c r="A9375" t="s">
        <v>30</v>
      </c>
      <c r="B9375" t="s">
        <v>3</v>
      </c>
      <c r="C9375">
        <f>_xlfn.XLOOKUP(B9375,'2.1.trackMPD'!$R$7:$R$29,'2.1.trackMPD'!$T$7:$T$29)</f>
        <v>2</v>
      </c>
      <c r="D9375">
        <v>100</v>
      </c>
      <c r="E9375" t="s">
        <v>6396</v>
      </c>
      <c r="F9375" t="s">
        <v>110</v>
      </c>
      <c r="G9375" t="s">
        <v>140</v>
      </c>
      <c r="H9375" t="s">
        <v>6398</v>
      </c>
    </row>
    <row r="9376" spans="1:8" x14ac:dyDescent="0.2">
      <c r="A9376" t="s">
        <v>30</v>
      </c>
      <c r="B9376" t="s">
        <v>3</v>
      </c>
      <c r="C9376">
        <f>_xlfn.XLOOKUP(B9376,'2.1.trackMPD'!$R$7:$R$29,'2.1.trackMPD'!$T$7:$T$29)</f>
        <v>2</v>
      </c>
      <c r="D9376">
        <v>100</v>
      </c>
      <c r="E9376" t="s">
        <v>6396</v>
      </c>
      <c r="F9376" t="s">
        <v>111</v>
      </c>
      <c r="G9376" t="s">
        <v>124</v>
      </c>
      <c r="H9376" t="s">
        <v>6398</v>
      </c>
    </row>
    <row r="9377" spans="1:8" x14ac:dyDescent="0.2">
      <c r="A9377" t="s">
        <v>30</v>
      </c>
      <c r="B9377" t="s">
        <v>3</v>
      </c>
      <c r="C9377">
        <f>_xlfn.XLOOKUP(B9377,'2.1.trackMPD'!$R$7:$R$29,'2.1.trackMPD'!$T$7:$T$29)</f>
        <v>2</v>
      </c>
      <c r="D9377">
        <v>100</v>
      </c>
      <c r="E9377" t="s">
        <v>6396</v>
      </c>
      <c r="F9377" t="s">
        <v>111</v>
      </c>
      <c r="G9377" t="s">
        <v>140</v>
      </c>
      <c r="H9377" t="s">
        <v>6398</v>
      </c>
    </row>
    <row r="9378" spans="1:8" x14ac:dyDescent="0.2">
      <c r="A9378" t="s">
        <v>30</v>
      </c>
      <c r="B9378" t="s">
        <v>3</v>
      </c>
      <c r="C9378">
        <f>_xlfn.XLOOKUP(B9378,'2.1.trackMPD'!$R$7:$R$29,'2.1.trackMPD'!$T$7:$T$29)</f>
        <v>2</v>
      </c>
      <c r="D9378">
        <v>100</v>
      </c>
      <c r="E9378" t="s">
        <v>6396</v>
      </c>
      <c r="F9378" t="s">
        <v>110</v>
      </c>
      <c r="G9378" t="s">
        <v>124</v>
      </c>
      <c r="H9378" t="s">
        <v>6399</v>
      </c>
    </row>
    <row r="9379" spans="1:8" x14ac:dyDescent="0.2">
      <c r="A9379" t="s">
        <v>30</v>
      </c>
      <c r="B9379" t="s">
        <v>3</v>
      </c>
      <c r="C9379">
        <f>_xlfn.XLOOKUP(B9379,'2.1.trackMPD'!$R$7:$R$29,'2.1.trackMPD'!$T$7:$T$29)</f>
        <v>2</v>
      </c>
      <c r="D9379">
        <v>100</v>
      </c>
      <c r="E9379" t="s">
        <v>6396</v>
      </c>
      <c r="F9379" t="s">
        <v>110</v>
      </c>
      <c r="G9379" t="s">
        <v>140</v>
      </c>
      <c r="H9379" t="s">
        <v>6399</v>
      </c>
    </row>
    <row r="9380" spans="1:8" x14ac:dyDescent="0.2">
      <c r="A9380" t="s">
        <v>30</v>
      </c>
      <c r="B9380" t="s">
        <v>3</v>
      </c>
      <c r="C9380">
        <f>_xlfn.XLOOKUP(B9380,'2.1.trackMPD'!$R$7:$R$29,'2.1.trackMPD'!$T$7:$T$29)</f>
        <v>2</v>
      </c>
      <c r="D9380">
        <v>1000</v>
      </c>
      <c r="E9380" t="s">
        <v>6396</v>
      </c>
      <c r="F9380" t="s">
        <v>110</v>
      </c>
      <c r="G9380" t="s">
        <v>124</v>
      </c>
      <c r="H9380" t="s">
        <v>6398</v>
      </c>
    </row>
    <row r="9381" spans="1:8" x14ac:dyDescent="0.2">
      <c r="A9381" t="s">
        <v>30</v>
      </c>
      <c r="B9381" t="s">
        <v>3</v>
      </c>
      <c r="C9381">
        <f>_xlfn.XLOOKUP(B9381,'2.1.trackMPD'!$R$7:$R$29,'2.1.trackMPD'!$T$7:$T$29)</f>
        <v>2</v>
      </c>
      <c r="D9381">
        <v>1000</v>
      </c>
      <c r="E9381" t="s">
        <v>6396</v>
      </c>
      <c r="F9381" t="s">
        <v>110</v>
      </c>
      <c r="G9381" t="s">
        <v>140</v>
      </c>
      <c r="H9381" t="s">
        <v>6398</v>
      </c>
    </row>
    <row r="9382" spans="1:8" x14ac:dyDescent="0.2">
      <c r="A9382" t="s">
        <v>30</v>
      </c>
      <c r="B9382" t="s">
        <v>3</v>
      </c>
      <c r="C9382">
        <f>_xlfn.XLOOKUP(B9382,'2.1.trackMPD'!$R$7:$R$29,'2.1.trackMPD'!$T$7:$T$29)</f>
        <v>2</v>
      </c>
      <c r="D9382">
        <v>1000</v>
      </c>
      <c r="E9382" t="s">
        <v>6396</v>
      </c>
      <c r="F9382" t="s">
        <v>111</v>
      </c>
      <c r="G9382" t="s">
        <v>124</v>
      </c>
      <c r="H9382" t="s">
        <v>6398</v>
      </c>
    </row>
    <row r="9383" spans="1:8" x14ac:dyDescent="0.2">
      <c r="A9383" t="s">
        <v>30</v>
      </c>
      <c r="B9383" t="s">
        <v>3</v>
      </c>
      <c r="C9383">
        <f>_xlfn.XLOOKUP(B9383,'2.1.trackMPD'!$R$7:$R$29,'2.1.trackMPD'!$T$7:$T$29)</f>
        <v>2</v>
      </c>
      <c r="D9383">
        <v>1000</v>
      </c>
      <c r="E9383" t="s">
        <v>6396</v>
      </c>
      <c r="F9383" t="s">
        <v>111</v>
      </c>
      <c r="G9383" t="s">
        <v>140</v>
      </c>
      <c r="H9383" t="s">
        <v>6398</v>
      </c>
    </row>
    <row r="9384" spans="1:8" x14ac:dyDescent="0.2">
      <c r="A9384" t="s">
        <v>30</v>
      </c>
      <c r="B9384" t="s">
        <v>3</v>
      </c>
      <c r="C9384">
        <f>_xlfn.XLOOKUP(B9384,'2.1.trackMPD'!$R$7:$R$29,'2.1.trackMPD'!$T$7:$T$29)</f>
        <v>2</v>
      </c>
      <c r="D9384">
        <v>1000</v>
      </c>
      <c r="E9384" t="s">
        <v>6396</v>
      </c>
      <c r="F9384" t="s">
        <v>110</v>
      </c>
      <c r="G9384" t="s">
        <v>124</v>
      </c>
      <c r="H9384" t="s">
        <v>6399</v>
      </c>
    </row>
    <row r="9385" spans="1:8" x14ac:dyDescent="0.2">
      <c r="A9385" t="s">
        <v>30</v>
      </c>
      <c r="B9385" t="s">
        <v>3</v>
      </c>
      <c r="C9385">
        <f>_xlfn.XLOOKUP(B9385,'2.1.trackMPD'!$R$7:$R$29,'2.1.trackMPD'!$T$7:$T$29)</f>
        <v>2</v>
      </c>
      <c r="D9385">
        <v>1000</v>
      </c>
      <c r="E9385" t="s">
        <v>6396</v>
      </c>
      <c r="F9385" t="s">
        <v>110</v>
      </c>
      <c r="G9385" t="s">
        <v>140</v>
      </c>
      <c r="H9385" t="s">
        <v>6399</v>
      </c>
    </row>
    <row r="9386" spans="1:8" x14ac:dyDescent="0.2">
      <c r="A9386" t="s">
        <v>30</v>
      </c>
      <c r="B9386" t="s">
        <v>3</v>
      </c>
      <c r="C9386">
        <f>_xlfn.XLOOKUP(B9386,'2.1.trackMPD'!$R$7:$R$29,'2.1.trackMPD'!$T$7:$T$29)</f>
        <v>2</v>
      </c>
      <c r="D9386">
        <v>5000</v>
      </c>
      <c r="E9386" t="s">
        <v>6396</v>
      </c>
      <c r="F9386" t="s">
        <v>110</v>
      </c>
      <c r="G9386" t="s">
        <v>124</v>
      </c>
      <c r="H9386" t="s">
        <v>6398</v>
      </c>
    </row>
    <row r="9387" spans="1:8" x14ac:dyDescent="0.2">
      <c r="A9387" t="s">
        <v>30</v>
      </c>
      <c r="B9387" t="s">
        <v>3</v>
      </c>
      <c r="C9387">
        <f>_xlfn.XLOOKUP(B9387,'2.1.trackMPD'!$R$7:$R$29,'2.1.trackMPD'!$T$7:$T$29)</f>
        <v>2</v>
      </c>
      <c r="D9387">
        <v>5000</v>
      </c>
      <c r="E9387" t="s">
        <v>6396</v>
      </c>
      <c r="F9387" t="s">
        <v>110</v>
      </c>
      <c r="G9387" t="s">
        <v>140</v>
      </c>
      <c r="H9387" t="s">
        <v>6398</v>
      </c>
    </row>
    <row r="9388" spans="1:8" x14ac:dyDescent="0.2">
      <c r="A9388" t="s">
        <v>30</v>
      </c>
      <c r="B9388" t="s">
        <v>3</v>
      </c>
      <c r="C9388">
        <f>_xlfn.XLOOKUP(B9388,'2.1.trackMPD'!$R$7:$R$29,'2.1.trackMPD'!$T$7:$T$29)</f>
        <v>2</v>
      </c>
      <c r="D9388">
        <v>5000</v>
      </c>
      <c r="E9388" t="s">
        <v>6396</v>
      </c>
      <c r="F9388" t="s">
        <v>111</v>
      </c>
      <c r="G9388" t="s">
        <v>124</v>
      </c>
      <c r="H9388" t="s">
        <v>6398</v>
      </c>
    </row>
    <row r="9389" spans="1:8" x14ac:dyDescent="0.2">
      <c r="A9389" t="s">
        <v>30</v>
      </c>
      <c r="B9389" t="s">
        <v>3</v>
      </c>
      <c r="C9389">
        <f>_xlfn.XLOOKUP(B9389,'2.1.trackMPD'!$R$7:$R$29,'2.1.trackMPD'!$T$7:$T$29)</f>
        <v>2</v>
      </c>
      <c r="D9389">
        <v>5000</v>
      </c>
      <c r="E9389" t="s">
        <v>6396</v>
      </c>
      <c r="F9389" t="s">
        <v>111</v>
      </c>
      <c r="G9389" t="s">
        <v>140</v>
      </c>
      <c r="H9389" t="s">
        <v>6398</v>
      </c>
    </row>
    <row r="9390" spans="1:8" x14ac:dyDescent="0.2">
      <c r="A9390" t="s">
        <v>30</v>
      </c>
      <c r="B9390" t="s">
        <v>3</v>
      </c>
      <c r="C9390">
        <f>_xlfn.XLOOKUP(B9390,'2.1.trackMPD'!$R$7:$R$29,'2.1.trackMPD'!$T$7:$T$29)</f>
        <v>2</v>
      </c>
      <c r="D9390">
        <v>5000</v>
      </c>
      <c r="E9390" t="s">
        <v>6396</v>
      </c>
      <c r="F9390" t="s">
        <v>110</v>
      </c>
      <c r="G9390" t="s">
        <v>124</v>
      </c>
      <c r="H9390" t="s">
        <v>6399</v>
      </c>
    </row>
    <row r="9391" spans="1:8" x14ac:dyDescent="0.2">
      <c r="A9391" t="s">
        <v>30</v>
      </c>
      <c r="B9391" t="s">
        <v>3</v>
      </c>
      <c r="C9391">
        <f>_xlfn.XLOOKUP(B9391,'2.1.trackMPD'!$R$7:$R$29,'2.1.trackMPD'!$T$7:$T$29)</f>
        <v>2</v>
      </c>
      <c r="D9391">
        <v>5000</v>
      </c>
      <c r="E9391" t="s">
        <v>6396</v>
      </c>
      <c r="F9391" t="s">
        <v>110</v>
      </c>
      <c r="G9391" t="s">
        <v>140</v>
      </c>
      <c r="H9391" t="s">
        <v>6399</v>
      </c>
    </row>
    <row r="9392" spans="1:8" x14ac:dyDescent="0.2">
      <c r="A9392" t="s">
        <v>30</v>
      </c>
      <c r="B9392" t="s">
        <v>3</v>
      </c>
      <c r="C9392">
        <f>_xlfn.XLOOKUP(B9392,'2.1.trackMPD'!$R$7:$R$29,'2.1.trackMPD'!$T$7:$T$29)</f>
        <v>2</v>
      </c>
      <c r="D9392">
        <v>1</v>
      </c>
      <c r="E9392" t="s">
        <v>6400</v>
      </c>
      <c r="F9392" t="s">
        <v>110</v>
      </c>
      <c r="G9392" t="s">
        <v>124</v>
      </c>
      <c r="H9392" t="s">
        <v>6398</v>
      </c>
    </row>
    <row r="9393" spans="1:8" x14ac:dyDescent="0.2">
      <c r="A9393" t="s">
        <v>30</v>
      </c>
      <c r="B9393" t="s">
        <v>3</v>
      </c>
      <c r="C9393">
        <f>_xlfn.XLOOKUP(B9393,'2.1.trackMPD'!$R$7:$R$29,'2.1.trackMPD'!$T$7:$T$29)</f>
        <v>2</v>
      </c>
      <c r="D9393">
        <v>1</v>
      </c>
      <c r="E9393" t="s">
        <v>6400</v>
      </c>
      <c r="F9393" t="s">
        <v>110</v>
      </c>
      <c r="G9393" t="s">
        <v>140</v>
      </c>
      <c r="H9393" t="s">
        <v>6398</v>
      </c>
    </row>
    <row r="9394" spans="1:8" x14ac:dyDescent="0.2">
      <c r="A9394" t="s">
        <v>30</v>
      </c>
      <c r="B9394" t="s">
        <v>3</v>
      </c>
      <c r="C9394">
        <f>_xlfn.XLOOKUP(B9394,'2.1.trackMPD'!$R$7:$R$29,'2.1.trackMPD'!$T$7:$T$29)</f>
        <v>2</v>
      </c>
      <c r="D9394">
        <v>1</v>
      </c>
      <c r="E9394" t="s">
        <v>6400</v>
      </c>
      <c r="F9394" t="s">
        <v>111</v>
      </c>
      <c r="G9394" t="s">
        <v>124</v>
      </c>
      <c r="H9394" t="s">
        <v>6398</v>
      </c>
    </row>
    <row r="9395" spans="1:8" x14ac:dyDescent="0.2">
      <c r="A9395" t="s">
        <v>30</v>
      </c>
      <c r="B9395" t="s">
        <v>3</v>
      </c>
      <c r="C9395">
        <f>_xlfn.XLOOKUP(B9395,'2.1.trackMPD'!$R$7:$R$29,'2.1.trackMPD'!$T$7:$T$29)</f>
        <v>2</v>
      </c>
      <c r="D9395">
        <v>1</v>
      </c>
      <c r="E9395" t="s">
        <v>6400</v>
      </c>
      <c r="F9395" t="s">
        <v>111</v>
      </c>
      <c r="G9395" t="s">
        <v>140</v>
      </c>
      <c r="H9395" t="s">
        <v>6398</v>
      </c>
    </row>
    <row r="9396" spans="1:8" x14ac:dyDescent="0.2">
      <c r="A9396" t="s">
        <v>30</v>
      </c>
      <c r="B9396" t="s">
        <v>3</v>
      </c>
      <c r="C9396">
        <f>_xlfn.XLOOKUP(B9396,'2.1.trackMPD'!$R$7:$R$29,'2.1.trackMPD'!$T$7:$T$29)</f>
        <v>2</v>
      </c>
      <c r="D9396">
        <v>1</v>
      </c>
      <c r="E9396" t="s">
        <v>6400</v>
      </c>
      <c r="F9396" t="s">
        <v>110</v>
      </c>
      <c r="G9396" t="s">
        <v>124</v>
      </c>
      <c r="H9396" t="s">
        <v>6399</v>
      </c>
    </row>
    <row r="9397" spans="1:8" x14ac:dyDescent="0.2">
      <c r="A9397" t="s">
        <v>30</v>
      </c>
      <c r="B9397" t="s">
        <v>3</v>
      </c>
      <c r="C9397">
        <f>_xlfn.XLOOKUP(B9397,'2.1.trackMPD'!$R$7:$R$29,'2.1.trackMPD'!$T$7:$T$29)</f>
        <v>2</v>
      </c>
      <c r="D9397">
        <v>1</v>
      </c>
      <c r="E9397" t="s">
        <v>6400</v>
      </c>
      <c r="F9397" t="s">
        <v>110</v>
      </c>
      <c r="G9397" t="s">
        <v>140</v>
      </c>
      <c r="H9397" t="s">
        <v>6399</v>
      </c>
    </row>
    <row r="9398" spans="1:8" x14ac:dyDescent="0.2">
      <c r="A9398" t="s">
        <v>30</v>
      </c>
      <c r="B9398" t="s">
        <v>3</v>
      </c>
      <c r="C9398">
        <f>_xlfn.XLOOKUP(B9398,'2.1.trackMPD'!$R$7:$R$29,'2.1.trackMPD'!$T$7:$T$29)</f>
        <v>2</v>
      </c>
      <c r="D9398">
        <v>10</v>
      </c>
      <c r="E9398" t="s">
        <v>6400</v>
      </c>
      <c r="F9398" t="s">
        <v>110</v>
      </c>
      <c r="G9398" t="s">
        <v>124</v>
      </c>
      <c r="H9398" t="s">
        <v>6398</v>
      </c>
    </row>
    <row r="9399" spans="1:8" x14ac:dyDescent="0.2">
      <c r="A9399" t="s">
        <v>30</v>
      </c>
      <c r="B9399" t="s">
        <v>3</v>
      </c>
      <c r="C9399">
        <f>_xlfn.XLOOKUP(B9399,'2.1.trackMPD'!$R$7:$R$29,'2.1.trackMPD'!$T$7:$T$29)</f>
        <v>2</v>
      </c>
      <c r="D9399">
        <v>10</v>
      </c>
      <c r="E9399" t="s">
        <v>6400</v>
      </c>
      <c r="F9399" t="s">
        <v>110</v>
      </c>
      <c r="G9399" t="s">
        <v>140</v>
      </c>
      <c r="H9399" t="s">
        <v>6398</v>
      </c>
    </row>
    <row r="9400" spans="1:8" x14ac:dyDescent="0.2">
      <c r="A9400" t="s">
        <v>30</v>
      </c>
      <c r="B9400" t="s">
        <v>3</v>
      </c>
      <c r="C9400">
        <f>_xlfn.XLOOKUP(B9400,'2.1.trackMPD'!$R$7:$R$29,'2.1.trackMPD'!$T$7:$T$29)</f>
        <v>2</v>
      </c>
      <c r="D9400">
        <v>10</v>
      </c>
      <c r="E9400" t="s">
        <v>6400</v>
      </c>
      <c r="F9400" t="s">
        <v>111</v>
      </c>
      <c r="G9400" t="s">
        <v>124</v>
      </c>
      <c r="H9400" t="s">
        <v>6398</v>
      </c>
    </row>
    <row r="9401" spans="1:8" x14ac:dyDescent="0.2">
      <c r="A9401" t="s">
        <v>30</v>
      </c>
      <c r="B9401" t="s">
        <v>3</v>
      </c>
      <c r="C9401">
        <f>_xlfn.XLOOKUP(B9401,'2.1.trackMPD'!$R$7:$R$29,'2.1.trackMPD'!$T$7:$T$29)</f>
        <v>2</v>
      </c>
      <c r="D9401">
        <v>10</v>
      </c>
      <c r="E9401" t="s">
        <v>6400</v>
      </c>
      <c r="F9401" t="s">
        <v>111</v>
      </c>
      <c r="G9401" t="s">
        <v>140</v>
      </c>
      <c r="H9401" t="s">
        <v>6398</v>
      </c>
    </row>
    <row r="9402" spans="1:8" x14ac:dyDescent="0.2">
      <c r="A9402" t="s">
        <v>30</v>
      </c>
      <c r="B9402" t="s">
        <v>3</v>
      </c>
      <c r="C9402">
        <f>_xlfn.XLOOKUP(B9402,'2.1.trackMPD'!$R$7:$R$29,'2.1.trackMPD'!$T$7:$T$29)</f>
        <v>2</v>
      </c>
      <c r="D9402">
        <v>10</v>
      </c>
      <c r="E9402" t="s">
        <v>6400</v>
      </c>
      <c r="F9402" t="s">
        <v>110</v>
      </c>
      <c r="G9402" t="s">
        <v>124</v>
      </c>
      <c r="H9402" t="s">
        <v>6399</v>
      </c>
    </row>
    <row r="9403" spans="1:8" x14ac:dyDescent="0.2">
      <c r="A9403" t="s">
        <v>30</v>
      </c>
      <c r="B9403" t="s">
        <v>3</v>
      </c>
      <c r="C9403">
        <f>_xlfn.XLOOKUP(B9403,'2.1.trackMPD'!$R$7:$R$29,'2.1.trackMPD'!$T$7:$T$29)</f>
        <v>2</v>
      </c>
      <c r="D9403">
        <v>10</v>
      </c>
      <c r="E9403" t="s">
        <v>6400</v>
      </c>
      <c r="F9403" t="s">
        <v>110</v>
      </c>
      <c r="G9403" t="s">
        <v>140</v>
      </c>
      <c r="H9403" t="s">
        <v>6399</v>
      </c>
    </row>
    <row r="9404" spans="1:8" x14ac:dyDescent="0.2">
      <c r="A9404" t="s">
        <v>30</v>
      </c>
      <c r="B9404" t="s">
        <v>3</v>
      </c>
      <c r="C9404">
        <f>_xlfn.XLOOKUP(B9404,'2.1.trackMPD'!$R$7:$R$29,'2.1.trackMPD'!$T$7:$T$29)</f>
        <v>2</v>
      </c>
      <c r="D9404">
        <v>100</v>
      </c>
      <c r="E9404" t="s">
        <v>6400</v>
      </c>
      <c r="F9404" t="s">
        <v>110</v>
      </c>
      <c r="G9404" t="s">
        <v>124</v>
      </c>
      <c r="H9404" t="s">
        <v>6398</v>
      </c>
    </row>
    <row r="9405" spans="1:8" x14ac:dyDescent="0.2">
      <c r="A9405" t="s">
        <v>30</v>
      </c>
      <c r="B9405" t="s">
        <v>3</v>
      </c>
      <c r="C9405">
        <f>_xlfn.XLOOKUP(B9405,'2.1.trackMPD'!$R$7:$R$29,'2.1.trackMPD'!$T$7:$T$29)</f>
        <v>2</v>
      </c>
      <c r="D9405">
        <v>100</v>
      </c>
      <c r="E9405" t="s">
        <v>6400</v>
      </c>
      <c r="F9405" t="s">
        <v>110</v>
      </c>
      <c r="G9405" t="s">
        <v>140</v>
      </c>
      <c r="H9405" t="s">
        <v>6398</v>
      </c>
    </row>
    <row r="9406" spans="1:8" x14ac:dyDescent="0.2">
      <c r="A9406" t="s">
        <v>30</v>
      </c>
      <c r="B9406" t="s">
        <v>3</v>
      </c>
      <c r="C9406">
        <f>_xlfn.XLOOKUP(B9406,'2.1.trackMPD'!$R$7:$R$29,'2.1.trackMPD'!$T$7:$T$29)</f>
        <v>2</v>
      </c>
      <c r="D9406">
        <v>100</v>
      </c>
      <c r="E9406" t="s">
        <v>6400</v>
      </c>
      <c r="F9406" t="s">
        <v>111</v>
      </c>
      <c r="G9406" t="s">
        <v>124</v>
      </c>
      <c r="H9406" t="s">
        <v>6398</v>
      </c>
    </row>
    <row r="9407" spans="1:8" x14ac:dyDescent="0.2">
      <c r="A9407" t="s">
        <v>30</v>
      </c>
      <c r="B9407" t="s">
        <v>3</v>
      </c>
      <c r="C9407">
        <f>_xlfn.XLOOKUP(B9407,'2.1.trackMPD'!$R$7:$R$29,'2.1.trackMPD'!$T$7:$T$29)</f>
        <v>2</v>
      </c>
      <c r="D9407">
        <v>100</v>
      </c>
      <c r="E9407" t="s">
        <v>6400</v>
      </c>
      <c r="F9407" t="s">
        <v>111</v>
      </c>
      <c r="G9407" t="s">
        <v>140</v>
      </c>
      <c r="H9407" t="s">
        <v>6398</v>
      </c>
    </row>
    <row r="9408" spans="1:8" x14ac:dyDescent="0.2">
      <c r="A9408" t="s">
        <v>30</v>
      </c>
      <c r="B9408" t="s">
        <v>3</v>
      </c>
      <c r="C9408">
        <f>_xlfn.XLOOKUP(B9408,'2.1.trackMPD'!$R$7:$R$29,'2.1.trackMPD'!$T$7:$T$29)</f>
        <v>2</v>
      </c>
      <c r="D9408">
        <v>100</v>
      </c>
      <c r="E9408" t="s">
        <v>6400</v>
      </c>
      <c r="F9408" t="s">
        <v>110</v>
      </c>
      <c r="G9408" t="s">
        <v>124</v>
      </c>
      <c r="H9408" t="s">
        <v>6399</v>
      </c>
    </row>
    <row r="9409" spans="1:8" x14ac:dyDescent="0.2">
      <c r="A9409" t="s">
        <v>30</v>
      </c>
      <c r="B9409" t="s">
        <v>3</v>
      </c>
      <c r="C9409">
        <f>_xlfn.XLOOKUP(B9409,'2.1.trackMPD'!$R$7:$R$29,'2.1.trackMPD'!$T$7:$T$29)</f>
        <v>2</v>
      </c>
      <c r="D9409">
        <v>100</v>
      </c>
      <c r="E9409" t="s">
        <v>6400</v>
      </c>
      <c r="F9409" t="s">
        <v>110</v>
      </c>
      <c r="G9409" t="s">
        <v>140</v>
      </c>
      <c r="H9409" t="s">
        <v>6399</v>
      </c>
    </row>
    <row r="9410" spans="1:8" x14ac:dyDescent="0.2">
      <c r="A9410" t="s">
        <v>30</v>
      </c>
      <c r="B9410" t="s">
        <v>3</v>
      </c>
      <c r="C9410">
        <f>_xlfn.XLOOKUP(B9410,'2.1.trackMPD'!$R$7:$R$29,'2.1.trackMPD'!$T$7:$T$29)</f>
        <v>2</v>
      </c>
      <c r="D9410">
        <v>1000</v>
      </c>
      <c r="E9410" t="s">
        <v>6400</v>
      </c>
      <c r="F9410" t="s">
        <v>110</v>
      </c>
      <c r="G9410" t="s">
        <v>124</v>
      </c>
      <c r="H9410" t="s">
        <v>6398</v>
      </c>
    </row>
    <row r="9411" spans="1:8" x14ac:dyDescent="0.2">
      <c r="A9411" t="s">
        <v>30</v>
      </c>
      <c r="B9411" t="s">
        <v>3</v>
      </c>
      <c r="C9411">
        <f>_xlfn.XLOOKUP(B9411,'2.1.trackMPD'!$R$7:$R$29,'2.1.trackMPD'!$T$7:$T$29)</f>
        <v>2</v>
      </c>
      <c r="D9411">
        <v>1000</v>
      </c>
      <c r="E9411" t="s">
        <v>6400</v>
      </c>
      <c r="F9411" t="s">
        <v>110</v>
      </c>
      <c r="G9411" t="s">
        <v>140</v>
      </c>
      <c r="H9411" t="s">
        <v>6398</v>
      </c>
    </row>
    <row r="9412" spans="1:8" x14ac:dyDescent="0.2">
      <c r="A9412" t="s">
        <v>30</v>
      </c>
      <c r="B9412" t="s">
        <v>3</v>
      </c>
      <c r="C9412">
        <f>_xlfn.XLOOKUP(B9412,'2.1.trackMPD'!$R$7:$R$29,'2.1.trackMPD'!$T$7:$T$29)</f>
        <v>2</v>
      </c>
      <c r="D9412">
        <v>1000</v>
      </c>
      <c r="E9412" t="s">
        <v>6400</v>
      </c>
      <c r="F9412" t="s">
        <v>111</v>
      </c>
      <c r="G9412" t="s">
        <v>124</v>
      </c>
      <c r="H9412" t="s">
        <v>6398</v>
      </c>
    </row>
    <row r="9413" spans="1:8" x14ac:dyDescent="0.2">
      <c r="A9413" t="s">
        <v>30</v>
      </c>
      <c r="B9413" t="s">
        <v>3</v>
      </c>
      <c r="C9413">
        <f>_xlfn.XLOOKUP(B9413,'2.1.trackMPD'!$R$7:$R$29,'2.1.trackMPD'!$T$7:$T$29)</f>
        <v>2</v>
      </c>
      <c r="D9413">
        <v>1000</v>
      </c>
      <c r="E9413" t="s">
        <v>6400</v>
      </c>
      <c r="F9413" t="s">
        <v>111</v>
      </c>
      <c r="G9413" t="s">
        <v>140</v>
      </c>
      <c r="H9413" t="s">
        <v>6398</v>
      </c>
    </row>
    <row r="9414" spans="1:8" x14ac:dyDescent="0.2">
      <c r="A9414" t="s">
        <v>30</v>
      </c>
      <c r="B9414" t="s">
        <v>3</v>
      </c>
      <c r="C9414">
        <f>_xlfn.XLOOKUP(B9414,'2.1.trackMPD'!$R$7:$R$29,'2.1.trackMPD'!$T$7:$T$29)</f>
        <v>2</v>
      </c>
      <c r="D9414">
        <v>1000</v>
      </c>
      <c r="E9414" t="s">
        <v>6400</v>
      </c>
      <c r="F9414" t="s">
        <v>110</v>
      </c>
      <c r="G9414" t="s">
        <v>124</v>
      </c>
      <c r="H9414" t="s">
        <v>6399</v>
      </c>
    </row>
    <row r="9415" spans="1:8" x14ac:dyDescent="0.2">
      <c r="A9415" t="s">
        <v>30</v>
      </c>
      <c r="B9415" t="s">
        <v>3</v>
      </c>
      <c r="C9415">
        <f>_xlfn.XLOOKUP(B9415,'2.1.trackMPD'!$R$7:$R$29,'2.1.trackMPD'!$T$7:$T$29)</f>
        <v>2</v>
      </c>
      <c r="D9415">
        <v>1000</v>
      </c>
      <c r="E9415" t="s">
        <v>6400</v>
      </c>
      <c r="F9415" t="s">
        <v>110</v>
      </c>
      <c r="G9415" t="s">
        <v>140</v>
      </c>
      <c r="H9415" t="s">
        <v>6399</v>
      </c>
    </row>
    <row r="9416" spans="1:8" x14ac:dyDescent="0.2">
      <c r="A9416" t="s">
        <v>30</v>
      </c>
      <c r="B9416" t="s">
        <v>3</v>
      </c>
      <c r="C9416">
        <f>_xlfn.XLOOKUP(B9416,'2.1.trackMPD'!$R$7:$R$29,'2.1.trackMPD'!$T$7:$T$29)</f>
        <v>2</v>
      </c>
      <c r="D9416">
        <v>5000</v>
      </c>
      <c r="E9416" t="s">
        <v>6400</v>
      </c>
      <c r="F9416" t="s">
        <v>110</v>
      </c>
      <c r="G9416" t="s">
        <v>124</v>
      </c>
      <c r="H9416" t="s">
        <v>6398</v>
      </c>
    </row>
    <row r="9417" spans="1:8" x14ac:dyDescent="0.2">
      <c r="A9417" t="s">
        <v>30</v>
      </c>
      <c r="B9417" t="s">
        <v>3</v>
      </c>
      <c r="C9417">
        <f>_xlfn.XLOOKUP(B9417,'2.1.trackMPD'!$R$7:$R$29,'2.1.trackMPD'!$T$7:$T$29)</f>
        <v>2</v>
      </c>
      <c r="D9417">
        <v>5000</v>
      </c>
      <c r="E9417" t="s">
        <v>6400</v>
      </c>
      <c r="F9417" t="s">
        <v>110</v>
      </c>
      <c r="G9417" t="s">
        <v>140</v>
      </c>
      <c r="H9417" t="s">
        <v>6398</v>
      </c>
    </row>
    <row r="9418" spans="1:8" x14ac:dyDescent="0.2">
      <c r="A9418" t="s">
        <v>30</v>
      </c>
      <c r="B9418" t="s">
        <v>3</v>
      </c>
      <c r="C9418">
        <f>_xlfn.XLOOKUP(B9418,'2.1.trackMPD'!$R$7:$R$29,'2.1.trackMPD'!$T$7:$T$29)</f>
        <v>2</v>
      </c>
      <c r="D9418">
        <v>5000</v>
      </c>
      <c r="E9418" t="s">
        <v>6400</v>
      </c>
      <c r="F9418" t="s">
        <v>111</v>
      </c>
      <c r="G9418" t="s">
        <v>124</v>
      </c>
      <c r="H9418" t="s">
        <v>6398</v>
      </c>
    </row>
    <row r="9419" spans="1:8" x14ac:dyDescent="0.2">
      <c r="A9419" t="s">
        <v>30</v>
      </c>
      <c r="B9419" t="s">
        <v>3</v>
      </c>
      <c r="C9419">
        <f>_xlfn.XLOOKUP(B9419,'2.1.trackMPD'!$R$7:$R$29,'2.1.trackMPD'!$T$7:$T$29)</f>
        <v>2</v>
      </c>
      <c r="D9419">
        <v>5000</v>
      </c>
      <c r="E9419" t="s">
        <v>6400</v>
      </c>
      <c r="F9419" t="s">
        <v>111</v>
      </c>
      <c r="G9419" t="s">
        <v>140</v>
      </c>
      <c r="H9419" t="s">
        <v>6398</v>
      </c>
    </row>
    <row r="9420" spans="1:8" x14ac:dyDescent="0.2">
      <c r="A9420" t="s">
        <v>30</v>
      </c>
      <c r="B9420" t="s">
        <v>3</v>
      </c>
      <c r="C9420">
        <f>_xlfn.XLOOKUP(B9420,'2.1.trackMPD'!$R$7:$R$29,'2.1.trackMPD'!$T$7:$T$29)</f>
        <v>2</v>
      </c>
      <c r="D9420">
        <v>5000</v>
      </c>
      <c r="E9420" t="s">
        <v>6400</v>
      </c>
      <c r="F9420" t="s">
        <v>110</v>
      </c>
      <c r="G9420" t="s">
        <v>124</v>
      </c>
      <c r="H9420" t="s">
        <v>6399</v>
      </c>
    </row>
    <row r="9421" spans="1:8" x14ac:dyDescent="0.2">
      <c r="A9421" t="s">
        <v>30</v>
      </c>
      <c r="B9421" t="s">
        <v>3</v>
      </c>
      <c r="C9421">
        <f>_xlfn.XLOOKUP(B9421,'2.1.trackMPD'!$R$7:$R$29,'2.1.trackMPD'!$T$7:$T$29)</f>
        <v>2</v>
      </c>
      <c r="D9421">
        <v>5000</v>
      </c>
      <c r="E9421" t="s">
        <v>6400</v>
      </c>
      <c r="F9421" t="s">
        <v>110</v>
      </c>
      <c r="G9421" t="s">
        <v>140</v>
      </c>
      <c r="H9421" t="s">
        <v>6399</v>
      </c>
    </row>
    <row r="9422" spans="1:8" x14ac:dyDescent="0.2">
      <c r="A9422" t="s">
        <v>30</v>
      </c>
      <c r="B9422" t="s">
        <v>3</v>
      </c>
      <c r="C9422">
        <f>_xlfn.XLOOKUP(B9422,'2.1.trackMPD'!$R$7:$R$29,'2.1.trackMPD'!$T$7:$T$29)</f>
        <v>2</v>
      </c>
      <c r="D9422">
        <v>1</v>
      </c>
      <c r="E9422" t="s">
        <v>6401</v>
      </c>
      <c r="F9422" t="s">
        <v>110</v>
      </c>
      <c r="G9422" t="s">
        <v>124</v>
      </c>
      <c r="H9422" t="s">
        <v>6398</v>
      </c>
    </row>
    <row r="9423" spans="1:8" x14ac:dyDescent="0.2">
      <c r="A9423" t="s">
        <v>30</v>
      </c>
      <c r="B9423" t="s">
        <v>3</v>
      </c>
      <c r="C9423">
        <f>_xlfn.XLOOKUP(B9423,'2.1.trackMPD'!$R$7:$R$29,'2.1.trackMPD'!$T$7:$T$29)</f>
        <v>2</v>
      </c>
      <c r="D9423">
        <v>1</v>
      </c>
      <c r="E9423" t="s">
        <v>6401</v>
      </c>
      <c r="F9423" t="s">
        <v>110</v>
      </c>
      <c r="G9423" t="s">
        <v>140</v>
      </c>
      <c r="H9423" t="s">
        <v>6398</v>
      </c>
    </row>
    <row r="9424" spans="1:8" x14ac:dyDescent="0.2">
      <c r="A9424" t="s">
        <v>30</v>
      </c>
      <c r="B9424" t="s">
        <v>3</v>
      </c>
      <c r="C9424">
        <f>_xlfn.XLOOKUP(B9424,'2.1.trackMPD'!$R$7:$R$29,'2.1.trackMPD'!$T$7:$T$29)</f>
        <v>2</v>
      </c>
      <c r="D9424">
        <v>1</v>
      </c>
      <c r="E9424" t="s">
        <v>6401</v>
      </c>
      <c r="F9424" t="s">
        <v>111</v>
      </c>
      <c r="G9424" t="s">
        <v>124</v>
      </c>
      <c r="H9424" t="s">
        <v>6398</v>
      </c>
    </row>
    <row r="9425" spans="1:8" x14ac:dyDescent="0.2">
      <c r="A9425" t="s">
        <v>30</v>
      </c>
      <c r="B9425" t="s">
        <v>3</v>
      </c>
      <c r="C9425">
        <f>_xlfn.XLOOKUP(B9425,'2.1.trackMPD'!$R$7:$R$29,'2.1.trackMPD'!$T$7:$T$29)</f>
        <v>2</v>
      </c>
      <c r="D9425">
        <v>1</v>
      </c>
      <c r="E9425" t="s">
        <v>6401</v>
      </c>
      <c r="F9425" t="s">
        <v>111</v>
      </c>
      <c r="G9425" t="s">
        <v>140</v>
      </c>
      <c r="H9425" t="s">
        <v>6398</v>
      </c>
    </row>
    <row r="9426" spans="1:8" x14ac:dyDescent="0.2">
      <c r="A9426" t="s">
        <v>30</v>
      </c>
      <c r="B9426" t="s">
        <v>3</v>
      </c>
      <c r="C9426">
        <f>_xlfn.XLOOKUP(B9426,'2.1.trackMPD'!$R$7:$R$29,'2.1.trackMPD'!$T$7:$T$29)</f>
        <v>2</v>
      </c>
      <c r="D9426">
        <v>1</v>
      </c>
      <c r="E9426" t="s">
        <v>6401</v>
      </c>
      <c r="F9426" t="s">
        <v>110</v>
      </c>
      <c r="G9426" t="s">
        <v>124</v>
      </c>
      <c r="H9426" t="s">
        <v>6399</v>
      </c>
    </row>
    <row r="9427" spans="1:8" x14ac:dyDescent="0.2">
      <c r="A9427" t="s">
        <v>30</v>
      </c>
      <c r="B9427" t="s">
        <v>3</v>
      </c>
      <c r="C9427">
        <f>_xlfn.XLOOKUP(B9427,'2.1.trackMPD'!$R$7:$R$29,'2.1.trackMPD'!$T$7:$T$29)</f>
        <v>2</v>
      </c>
      <c r="D9427">
        <v>1</v>
      </c>
      <c r="E9427" t="s">
        <v>6401</v>
      </c>
      <c r="F9427" t="s">
        <v>110</v>
      </c>
      <c r="G9427" t="s">
        <v>140</v>
      </c>
      <c r="H9427" t="s">
        <v>6399</v>
      </c>
    </row>
    <row r="9428" spans="1:8" x14ac:dyDescent="0.2">
      <c r="A9428" t="s">
        <v>30</v>
      </c>
      <c r="B9428" t="s">
        <v>3</v>
      </c>
      <c r="C9428">
        <f>_xlfn.XLOOKUP(B9428,'2.1.trackMPD'!$R$7:$R$29,'2.1.trackMPD'!$T$7:$T$29)</f>
        <v>2</v>
      </c>
      <c r="D9428">
        <v>10</v>
      </c>
      <c r="E9428" t="s">
        <v>6401</v>
      </c>
      <c r="F9428" t="s">
        <v>110</v>
      </c>
      <c r="G9428" t="s">
        <v>124</v>
      </c>
      <c r="H9428" t="s">
        <v>6398</v>
      </c>
    </row>
    <row r="9429" spans="1:8" x14ac:dyDescent="0.2">
      <c r="A9429" t="s">
        <v>30</v>
      </c>
      <c r="B9429" t="s">
        <v>3</v>
      </c>
      <c r="C9429">
        <f>_xlfn.XLOOKUP(B9429,'2.1.trackMPD'!$R$7:$R$29,'2.1.trackMPD'!$T$7:$T$29)</f>
        <v>2</v>
      </c>
      <c r="D9429">
        <v>10</v>
      </c>
      <c r="E9429" t="s">
        <v>6401</v>
      </c>
      <c r="F9429" t="s">
        <v>110</v>
      </c>
      <c r="G9429" t="s">
        <v>140</v>
      </c>
      <c r="H9429" t="s">
        <v>6398</v>
      </c>
    </row>
    <row r="9430" spans="1:8" x14ac:dyDescent="0.2">
      <c r="A9430" t="s">
        <v>30</v>
      </c>
      <c r="B9430" t="s">
        <v>3</v>
      </c>
      <c r="C9430">
        <f>_xlfn.XLOOKUP(B9430,'2.1.trackMPD'!$R$7:$R$29,'2.1.trackMPD'!$T$7:$T$29)</f>
        <v>2</v>
      </c>
      <c r="D9430">
        <v>10</v>
      </c>
      <c r="E9430" t="s">
        <v>6401</v>
      </c>
      <c r="F9430" t="s">
        <v>111</v>
      </c>
      <c r="G9430" t="s">
        <v>124</v>
      </c>
      <c r="H9430" t="s">
        <v>6398</v>
      </c>
    </row>
    <row r="9431" spans="1:8" x14ac:dyDescent="0.2">
      <c r="A9431" t="s">
        <v>30</v>
      </c>
      <c r="B9431" t="s">
        <v>3</v>
      </c>
      <c r="C9431">
        <f>_xlfn.XLOOKUP(B9431,'2.1.trackMPD'!$R$7:$R$29,'2.1.trackMPD'!$T$7:$T$29)</f>
        <v>2</v>
      </c>
      <c r="D9431">
        <v>10</v>
      </c>
      <c r="E9431" t="s">
        <v>6401</v>
      </c>
      <c r="F9431" t="s">
        <v>111</v>
      </c>
      <c r="G9431" t="s">
        <v>140</v>
      </c>
      <c r="H9431" t="s">
        <v>6398</v>
      </c>
    </row>
    <row r="9432" spans="1:8" x14ac:dyDescent="0.2">
      <c r="A9432" t="s">
        <v>30</v>
      </c>
      <c r="B9432" t="s">
        <v>3</v>
      </c>
      <c r="C9432">
        <f>_xlfn.XLOOKUP(B9432,'2.1.trackMPD'!$R$7:$R$29,'2.1.trackMPD'!$T$7:$T$29)</f>
        <v>2</v>
      </c>
      <c r="D9432">
        <v>10</v>
      </c>
      <c r="E9432" t="s">
        <v>6401</v>
      </c>
      <c r="F9432" t="s">
        <v>110</v>
      </c>
      <c r="G9432" t="s">
        <v>124</v>
      </c>
      <c r="H9432" t="s">
        <v>6399</v>
      </c>
    </row>
    <row r="9433" spans="1:8" x14ac:dyDescent="0.2">
      <c r="A9433" t="s">
        <v>30</v>
      </c>
      <c r="B9433" t="s">
        <v>3</v>
      </c>
      <c r="C9433">
        <f>_xlfn.XLOOKUP(B9433,'2.1.trackMPD'!$R$7:$R$29,'2.1.trackMPD'!$T$7:$T$29)</f>
        <v>2</v>
      </c>
      <c r="D9433">
        <v>10</v>
      </c>
      <c r="E9433" t="s">
        <v>6401</v>
      </c>
      <c r="F9433" t="s">
        <v>110</v>
      </c>
      <c r="G9433" t="s">
        <v>140</v>
      </c>
      <c r="H9433" t="s">
        <v>6399</v>
      </c>
    </row>
    <row r="9434" spans="1:8" x14ac:dyDescent="0.2">
      <c r="A9434" t="s">
        <v>30</v>
      </c>
      <c r="B9434" t="s">
        <v>3</v>
      </c>
      <c r="C9434">
        <f>_xlfn.XLOOKUP(B9434,'2.1.trackMPD'!$R$7:$R$29,'2.1.trackMPD'!$T$7:$T$29)</f>
        <v>2</v>
      </c>
      <c r="D9434">
        <v>100</v>
      </c>
      <c r="E9434" t="s">
        <v>6401</v>
      </c>
      <c r="F9434" t="s">
        <v>110</v>
      </c>
      <c r="G9434" t="s">
        <v>124</v>
      </c>
      <c r="H9434" t="s">
        <v>6398</v>
      </c>
    </row>
    <row r="9435" spans="1:8" x14ac:dyDescent="0.2">
      <c r="A9435" t="s">
        <v>30</v>
      </c>
      <c r="B9435" t="s">
        <v>3</v>
      </c>
      <c r="C9435">
        <f>_xlfn.XLOOKUP(B9435,'2.1.trackMPD'!$R$7:$R$29,'2.1.trackMPD'!$T$7:$T$29)</f>
        <v>2</v>
      </c>
      <c r="D9435">
        <v>100</v>
      </c>
      <c r="E9435" t="s">
        <v>6401</v>
      </c>
      <c r="F9435" t="s">
        <v>110</v>
      </c>
      <c r="G9435" t="s">
        <v>140</v>
      </c>
      <c r="H9435" t="s">
        <v>6398</v>
      </c>
    </row>
    <row r="9436" spans="1:8" x14ac:dyDescent="0.2">
      <c r="A9436" t="s">
        <v>30</v>
      </c>
      <c r="B9436" t="s">
        <v>3</v>
      </c>
      <c r="C9436">
        <f>_xlfn.XLOOKUP(B9436,'2.1.trackMPD'!$R$7:$R$29,'2.1.trackMPD'!$T$7:$T$29)</f>
        <v>2</v>
      </c>
      <c r="D9436">
        <v>100</v>
      </c>
      <c r="E9436" t="s">
        <v>6401</v>
      </c>
      <c r="F9436" t="s">
        <v>111</v>
      </c>
      <c r="G9436" t="s">
        <v>124</v>
      </c>
      <c r="H9436" t="s">
        <v>6398</v>
      </c>
    </row>
    <row r="9437" spans="1:8" x14ac:dyDescent="0.2">
      <c r="A9437" t="s">
        <v>30</v>
      </c>
      <c r="B9437" t="s">
        <v>3</v>
      </c>
      <c r="C9437">
        <f>_xlfn.XLOOKUP(B9437,'2.1.trackMPD'!$R$7:$R$29,'2.1.trackMPD'!$T$7:$T$29)</f>
        <v>2</v>
      </c>
      <c r="D9437">
        <v>100</v>
      </c>
      <c r="E9437" t="s">
        <v>6401</v>
      </c>
      <c r="F9437" t="s">
        <v>111</v>
      </c>
      <c r="G9437" t="s">
        <v>140</v>
      </c>
      <c r="H9437" t="s">
        <v>6398</v>
      </c>
    </row>
    <row r="9438" spans="1:8" x14ac:dyDescent="0.2">
      <c r="A9438" t="s">
        <v>30</v>
      </c>
      <c r="B9438" t="s">
        <v>3</v>
      </c>
      <c r="C9438">
        <f>_xlfn.XLOOKUP(B9438,'2.1.trackMPD'!$R$7:$R$29,'2.1.trackMPD'!$T$7:$T$29)</f>
        <v>2</v>
      </c>
      <c r="D9438">
        <v>100</v>
      </c>
      <c r="E9438" t="s">
        <v>6401</v>
      </c>
      <c r="F9438" t="s">
        <v>110</v>
      </c>
      <c r="G9438" t="s">
        <v>124</v>
      </c>
      <c r="H9438" t="s">
        <v>6399</v>
      </c>
    </row>
    <row r="9439" spans="1:8" x14ac:dyDescent="0.2">
      <c r="A9439" t="s">
        <v>30</v>
      </c>
      <c r="B9439" t="s">
        <v>3</v>
      </c>
      <c r="C9439">
        <f>_xlfn.XLOOKUP(B9439,'2.1.trackMPD'!$R$7:$R$29,'2.1.trackMPD'!$T$7:$T$29)</f>
        <v>2</v>
      </c>
      <c r="D9439">
        <v>100</v>
      </c>
      <c r="E9439" t="s">
        <v>6401</v>
      </c>
      <c r="F9439" t="s">
        <v>110</v>
      </c>
      <c r="G9439" t="s">
        <v>140</v>
      </c>
      <c r="H9439" t="s">
        <v>6399</v>
      </c>
    </row>
    <row r="9440" spans="1:8" x14ac:dyDescent="0.2">
      <c r="A9440" t="s">
        <v>30</v>
      </c>
      <c r="B9440" t="s">
        <v>23</v>
      </c>
      <c r="C9440">
        <f>_xlfn.XLOOKUP(B9440,'2.1.trackMPD'!$R$7:$R$29,'2.1.trackMPD'!$T$7:$T$29)</f>
        <v>5</v>
      </c>
      <c r="D9440">
        <v>1</v>
      </c>
      <c r="E9440" t="s">
        <v>6396</v>
      </c>
      <c r="F9440" t="s">
        <v>110</v>
      </c>
      <c r="G9440" t="s">
        <v>124</v>
      </c>
      <c r="H9440" t="s">
        <v>6398</v>
      </c>
    </row>
    <row r="9441" spans="1:8" x14ac:dyDescent="0.2">
      <c r="A9441" t="s">
        <v>30</v>
      </c>
      <c r="B9441" t="s">
        <v>23</v>
      </c>
      <c r="C9441">
        <f>_xlfn.XLOOKUP(B9441,'2.1.trackMPD'!$R$7:$R$29,'2.1.trackMPD'!$T$7:$T$29)</f>
        <v>5</v>
      </c>
      <c r="D9441">
        <v>1</v>
      </c>
      <c r="E9441" t="s">
        <v>6396</v>
      </c>
      <c r="F9441" t="s">
        <v>110</v>
      </c>
      <c r="G9441" t="s">
        <v>140</v>
      </c>
      <c r="H9441" t="s">
        <v>6398</v>
      </c>
    </row>
    <row r="9442" spans="1:8" x14ac:dyDescent="0.2">
      <c r="A9442" t="s">
        <v>30</v>
      </c>
      <c r="B9442" t="s">
        <v>23</v>
      </c>
      <c r="C9442">
        <f>_xlfn.XLOOKUP(B9442,'2.1.trackMPD'!$R$7:$R$29,'2.1.trackMPD'!$T$7:$T$29)</f>
        <v>5</v>
      </c>
      <c r="D9442">
        <v>1</v>
      </c>
      <c r="E9442" t="s">
        <v>6396</v>
      </c>
      <c r="F9442" t="s">
        <v>111</v>
      </c>
      <c r="G9442" t="s">
        <v>124</v>
      </c>
      <c r="H9442" t="s">
        <v>6398</v>
      </c>
    </row>
    <row r="9443" spans="1:8" x14ac:dyDescent="0.2">
      <c r="A9443" t="s">
        <v>30</v>
      </c>
      <c r="B9443" t="s">
        <v>23</v>
      </c>
      <c r="C9443">
        <f>_xlfn.XLOOKUP(B9443,'2.1.trackMPD'!$R$7:$R$29,'2.1.trackMPD'!$T$7:$T$29)</f>
        <v>5</v>
      </c>
      <c r="D9443">
        <v>1</v>
      </c>
      <c r="E9443" t="s">
        <v>6396</v>
      </c>
      <c r="F9443" t="s">
        <v>111</v>
      </c>
      <c r="G9443" t="s">
        <v>140</v>
      </c>
      <c r="H9443" t="s">
        <v>6398</v>
      </c>
    </row>
    <row r="9444" spans="1:8" x14ac:dyDescent="0.2">
      <c r="A9444" t="s">
        <v>30</v>
      </c>
      <c r="B9444" t="s">
        <v>23</v>
      </c>
      <c r="C9444">
        <f>_xlfn.XLOOKUP(B9444,'2.1.trackMPD'!$R$7:$R$29,'2.1.trackMPD'!$T$7:$T$29)</f>
        <v>5</v>
      </c>
      <c r="D9444">
        <v>1</v>
      </c>
      <c r="E9444" t="s">
        <v>6396</v>
      </c>
      <c r="F9444" t="s">
        <v>110</v>
      </c>
      <c r="G9444" t="s">
        <v>124</v>
      </c>
      <c r="H9444" t="s">
        <v>6399</v>
      </c>
    </row>
    <row r="9445" spans="1:8" x14ac:dyDescent="0.2">
      <c r="A9445" t="s">
        <v>30</v>
      </c>
      <c r="B9445" t="s">
        <v>23</v>
      </c>
      <c r="C9445">
        <f>_xlfn.XLOOKUP(B9445,'2.1.trackMPD'!$R$7:$R$29,'2.1.trackMPD'!$T$7:$T$29)</f>
        <v>5</v>
      </c>
      <c r="D9445">
        <v>1</v>
      </c>
      <c r="E9445" t="s">
        <v>6396</v>
      </c>
      <c r="F9445" t="s">
        <v>110</v>
      </c>
      <c r="G9445" t="s">
        <v>140</v>
      </c>
      <c r="H9445" t="s">
        <v>6399</v>
      </c>
    </row>
    <row r="9446" spans="1:8" x14ac:dyDescent="0.2">
      <c r="A9446" t="s">
        <v>30</v>
      </c>
      <c r="B9446" t="s">
        <v>23</v>
      </c>
      <c r="C9446">
        <f>_xlfn.XLOOKUP(B9446,'2.1.trackMPD'!$R$7:$R$29,'2.1.trackMPD'!$T$7:$T$29)</f>
        <v>5</v>
      </c>
      <c r="D9446">
        <v>10</v>
      </c>
      <c r="E9446" t="s">
        <v>6396</v>
      </c>
      <c r="F9446" t="s">
        <v>110</v>
      </c>
      <c r="G9446" t="s">
        <v>124</v>
      </c>
      <c r="H9446" t="s">
        <v>6398</v>
      </c>
    </row>
    <row r="9447" spans="1:8" x14ac:dyDescent="0.2">
      <c r="A9447" t="s">
        <v>30</v>
      </c>
      <c r="B9447" t="s">
        <v>23</v>
      </c>
      <c r="C9447">
        <f>_xlfn.XLOOKUP(B9447,'2.1.trackMPD'!$R$7:$R$29,'2.1.trackMPD'!$T$7:$T$29)</f>
        <v>5</v>
      </c>
      <c r="D9447">
        <v>10</v>
      </c>
      <c r="E9447" t="s">
        <v>6396</v>
      </c>
      <c r="F9447" t="s">
        <v>110</v>
      </c>
      <c r="G9447" t="s">
        <v>140</v>
      </c>
      <c r="H9447" t="s">
        <v>6398</v>
      </c>
    </row>
    <row r="9448" spans="1:8" x14ac:dyDescent="0.2">
      <c r="A9448" t="s">
        <v>30</v>
      </c>
      <c r="B9448" t="s">
        <v>23</v>
      </c>
      <c r="C9448">
        <f>_xlfn.XLOOKUP(B9448,'2.1.trackMPD'!$R$7:$R$29,'2.1.trackMPD'!$T$7:$T$29)</f>
        <v>5</v>
      </c>
      <c r="D9448">
        <v>10</v>
      </c>
      <c r="E9448" t="s">
        <v>6396</v>
      </c>
      <c r="F9448" t="s">
        <v>111</v>
      </c>
      <c r="G9448" t="s">
        <v>124</v>
      </c>
      <c r="H9448" t="s">
        <v>6398</v>
      </c>
    </row>
    <row r="9449" spans="1:8" x14ac:dyDescent="0.2">
      <c r="A9449" t="s">
        <v>30</v>
      </c>
      <c r="B9449" t="s">
        <v>23</v>
      </c>
      <c r="C9449">
        <f>_xlfn.XLOOKUP(B9449,'2.1.trackMPD'!$R$7:$R$29,'2.1.trackMPD'!$T$7:$T$29)</f>
        <v>5</v>
      </c>
      <c r="D9449">
        <v>10</v>
      </c>
      <c r="E9449" t="s">
        <v>6396</v>
      </c>
      <c r="F9449" t="s">
        <v>111</v>
      </c>
      <c r="G9449" t="s">
        <v>140</v>
      </c>
      <c r="H9449" t="s">
        <v>6398</v>
      </c>
    </row>
    <row r="9450" spans="1:8" x14ac:dyDescent="0.2">
      <c r="A9450" t="s">
        <v>30</v>
      </c>
      <c r="B9450" t="s">
        <v>23</v>
      </c>
      <c r="C9450">
        <f>_xlfn.XLOOKUP(B9450,'2.1.trackMPD'!$R$7:$R$29,'2.1.trackMPD'!$T$7:$T$29)</f>
        <v>5</v>
      </c>
      <c r="D9450">
        <v>10</v>
      </c>
      <c r="E9450" t="s">
        <v>6396</v>
      </c>
      <c r="F9450" t="s">
        <v>110</v>
      </c>
      <c r="G9450" t="s">
        <v>124</v>
      </c>
      <c r="H9450" t="s">
        <v>6399</v>
      </c>
    </row>
    <row r="9451" spans="1:8" x14ac:dyDescent="0.2">
      <c r="A9451" t="s">
        <v>30</v>
      </c>
      <c r="B9451" t="s">
        <v>23</v>
      </c>
      <c r="C9451">
        <f>_xlfn.XLOOKUP(B9451,'2.1.trackMPD'!$R$7:$R$29,'2.1.trackMPD'!$T$7:$T$29)</f>
        <v>5</v>
      </c>
      <c r="D9451">
        <v>10</v>
      </c>
      <c r="E9451" t="s">
        <v>6396</v>
      </c>
      <c r="F9451" t="s">
        <v>110</v>
      </c>
      <c r="G9451" t="s">
        <v>140</v>
      </c>
      <c r="H9451" t="s">
        <v>6399</v>
      </c>
    </row>
    <row r="9452" spans="1:8" x14ac:dyDescent="0.2">
      <c r="A9452" t="s">
        <v>30</v>
      </c>
      <c r="B9452" t="s">
        <v>23</v>
      </c>
      <c r="C9452">
        <f>_xlfn.XLOOKUP(B9452,'2.1.trackMPD'!$R$7:$R$29,'2.1.trackMPD'!$T$7:$T$29)</f>
        <v>5</v>
      </c>
      <c r="D9452">
        <v>100</v>
      </c>
      <c r="E9452" t="s">
        <v>6396</v>
      </c>
      <c r="F9452" t="s">
        <v>110</v>
      </c>
      <c r="G9452" t="s">
        <v>124</v>
      </c>
      <c r="H9452" t="s">
        <v>6398</v>
      </c>
    </row>
    <row r="9453" spans="1:8" x14ac:dyDescent="0.2">
      <c r="A9453" t="s">
        <v>30</v>
      </c>
      <c r="B9453" t="s">
        <v>23</v>
      </c>
      <c r="C9453">
        <f>_xlfn.XLOOKUP(B9453,'2.1.trackMPD'!$R$7:$R$29,'2.1.trackMPD'!$T$7:$T$29)</f>
        <v>5</v>
      </c>
      <c r="D9453">
        <v>100</v>
      </c>
      <c r="E9453" t="s">
        <v>6396</v>
      </c>
      <c r="F9453" t="s">
        <v>110</v>
      </c>
      <c r="G9453" t="s">
        <v>140</v>
      </c>
      <c r="H9453" t="s">
        <v>6398</v>
      </c>
    </row>
    <row r="9454" spans="1:8" x14ac:dyDescent="0.2">
      <c r="A9454" t="s">
        <v>30</v>
      </c>
      <c r="B9454" t="s">
        <v>23</v>
      </c>
      <c r="C9454">
        <f>_xlfn.XLOOKUP(B9454,'2.1.trackMPD'!$R$7:$R$29,'2.1.trackMPD'!$T$7:$T$29)</f>
        <v>5</v>
      </c>
      <c r="D9454">
        <v>100</v>
      </c>
      <c r="E9454" t="s">
        <v>6396</v>
      </c>
      <c r="F9454" t="s">
        <v>111</v>
      </c>
      <c r="G9454" t="s">
        <v>124</v>
      </c>
      <c r="H9454" t="s">
        <v>6398</v>
      </c>
    </row>
    <row r="9455" spans="1:8" x14ac:dyDescent="0.2">
      <c r="A9455" t="s">
        <v>30</v>
      </c>
      <c r="B9455" t="s">
        <v>23</v>
      </c>
      <c r="C9455">
        <f>_xlfn.XLOOKUP(B9455,'2.1.trackMPD'!$R$7:$R$29,'2.1.trackMPD'!$T$7:$T$29)</f>
        <v>5</v>
      </c>
      <c r="D9455">
        <v>100</v>
      </c>
      <c r="E9455" t="s">
        <v>6396</v>
      </c>
      <c r="F9455" t="s">
        <v>111</v>
      </c>
      <c r="G9455" t="s">
        <v>140</v>
      </c>
      <c r="H9455" t="s">
        <v>6398</v>
      </c>
    </row>
    <row r="9456" spans="1:8" x14ac:dyDescent="0.2">
      <c r="A9456" t="s">
        <v>30</v>
      </c>
      <c r="B9456" t="s">
        <v>23</v>
      </c>
      <c r="C9456">
        <f>_xlfn.XLOOKUP(B9456,'2.1.trackMPD'!$R$7:$R$29,'2.1.trackMPD'!$T$7:$T$29)</f>
        <v>5</v>
      </c>
      <c r="D9456">
        <v>100</v>
      </c>
      <c r="E9456" t="s">
        <v>6396</v>
      </c>
      <c r="F9456" t="s">
        <v>110</v>
      </c>
      <c r="G9456" t="s">
        <v>124</v>
      </c>
      <c r="H9456" t="s">
        <v>6399</v>
      </c>
    </row>
    <row r="9457" spans="1:8" x14ac:dyDescent="0.2">
      <c r="A9457" t="s">
        <v>30</v>
      </c>
      <c r="B9457" t="s">
        <v>23</v>
      </c>
      <c r="C9457">
        <f>_xlfn.XLOOKUP(B9457,'2.1.trackMPD'!$R$7:$R$29,'2.1.trackMPD'!$T$7:$T$29)</f>
        <v>5</v>
      </c>
      <c r="D9457">
        <v>100</v>
      </c>
      <c r="E9457" t="s">
        <v>6396</v>
      </c>
      <c r="F9457" t="s">
        <v>110</v>
      </c>
      <c r="G9457" t="s">
        <v>140</v>
      </c>
      <c r="H9457" t="s">
        <v>6399</v>
      </c>
    </row>
    <row r="9458" spans="1:8" x14ac:dyDescent="0.2">
      <c r="A9458" t="s">
        <v>30</v>
      </c>
      <c r="B9458" t="s">
        <v>23</v>
      </c>
      <c r="C9458">
        <f>_xlfn.XLOOKUP(B9458,'2.1.trackMPD'!$R$7:$R$29,'2.1.trackMPD'!$T$7:$T$29)</f>
        <v>5</v>
      </c>
      <c r="D9458">
        <v>1000</v>
      </c>
      <c r="E9458" t="s">
        <v>6396</v>
      </c>
      <c r="F9458" t="s">
        <v>110</v>
      </c>
      <c r="G9458" t="s">
        <v>124</v>
      </c>
      <c r="H9458" t="s">
        <v>6398</v>
      </c>
    </row>
    <row r="9459" spans="1:8" x14ac:dyDescent="0.2">
      <c r="A9459" t="s">
        <v>30</v>
      </c>
      <c r="B9459" t="s">
        <v>23</v>
      </c>
      <c r="C9459">
        <f>_xlfn.XLOOKUP(B9459,'2.1.trackMPD'!$R$7:$R$29,'2.1.trackMPD'!$T$7:$T$29)</f>
        <v>5</v>
      </c>
      <c r="D9459">
        <v>1000</v>
      </c>
      <c r="E9459" t="s">
        <v>6396</v>
      </c>
      <c r="F9459" t="s">
        <v>110</v>
      </c>
      <c r="G9459" t="s">
        <v>140</v>
      </c>
      <c r="H9459" t="s">
        <v>6398</v>
      </c>
    </row>
    <row r="9460" spans="1:8" x14ac:dyDescent="0.2">
      <c r="A9460" t="s">
        <v>30</v>
      </c>
      <c r="B9460" t="s">
        <v>23</v>
      </c>
      <c r="C9460">
        <f>_xlfn.XLOOKUP(B9460,'2.1.trackMPD'!$R$7:$R$29,'2.1.trackMPD'!$T$7:$T$29)</f>
        <v>5</v>
      </c>
      <c r="D9460">
        <v>1000</v>
      </c>
      <c r="E9460" t="s">
        <v>6396</v>
      </c>
      <c r="F9460" t="s">
        <v>111</v>
      </c>
      <c r="G9460" t="s">
        <v>124</v>
      </c>
      <c r="H9460" t="s">
        <v>6398</v>
      </c>
    </row>
    <row r="9461" spans="1:8" x14ac:dyDescent="0.2">
      <c r="A9461" t="s">
        <v>30</v>
      </c>
      <c r="B9461" t="s">
        <v>23</v>
      </c>
      <c r="C9461">
        <f>_xlfn.XLOOKUP(B9461,'2.1.trackMPD'!$R$7:$R$29,'2.1.trackMPD'!$T$7:$T$29)</f>
        <v>5</v>
      </c>
      <c r="D9461">
        <v>1000</v>
      </c>
      <c r="E9461" t="s">
        <v>6396</v>
      </c>
      <c r="F9461" t="s">
        <v>111</v>
      </c>
      <c r="G9461" t="s">
        <v>140</v>
      </c>
      <c r="H9461" t="s">
        <v>6398</v>
      </c>
    </row>
    <row r="9462" spans="1:8" x14ac:dyDescent="0.2">
      <c r="A9462" t="s">
        <v>30</v>
      </c>
      <c r="B9462" t="s">
        <v>23</v>
      </c>
      <c r="C9462">
        <f>_xlfn.XLOOKUP(B9462,'2.1.trackMPD'!$R$7:$R$29,'2.1.trackMPD'!$T$7:$T$29)</f>
        <v>5</v>
      </c>
      <c r="D9462">
        <v>1000</v>
      </c>
      <c r="E9462" t="s">
        <v>6396</v>
      </c>
      <c r="F9462" t="s">
        <v>110</v>
      </c>
      <c r="G9462" t="s">
        <v>124</v>
      </c>
      <c r="H9462" t="s">
        <v>6399</v>
      </c>
    </row>
    <row r="9463" spans="1:8" x14ac:dyDescent="0.2">
      <c r="A9463" t="s">
        <v>30</v>
      </c>
      <c r="B9463" t="s">
        <v>23</v>
      </c>
      <c r="C9463">
        <f>_xlfn.XLOOKUP(B9463,'2.1.trackMPD'!$R$7:$R$29,'2.1.trackMPD'!$T$7:$T$29)</f>
        <v>5</v>
      </c>
      <c r="D9463">
        <v>1000</v>
      </c>
      <c r="E9463" t="s">
        <v>6396</v>
      </c>
      <c r="F9463" t="s">
        <v>110</v>
      </c>
      <c r="G9463" t="s">
        <v>140</v>
      </c>
      <c r="H9463" t="s">
        <v>6399</v>
      </c>
    </row>
    <row r="9464" spans="1:8" x14ac:dyDescent="0.2">
      <c r="A9464" t="s">
        <v>30</v>
      </c>
      <c r="B9464" t="s">
        <v>23</v>
      </c>
      <c r="C9464">
        <f>_xlfn.XLOOKUP(B9464,'2.1.trackMPD'!$R$7:$R$29,'2.1.trackMPD'!$T$7:$T$29)</f>
        <v>5</v>
      </c>
      <c r="D9464">
        <v>5000</v>
      </c>
      <c r="E9464" t="s">
        <v>6396</v>
      </c>
      <c r="F9464" t="s">
        <v>110</v>
      </c>
      <c r="G9464" t="s">
        <v>124</v>
      </c>
      <c r="H9464" t="s">
        <v>6398</v>
      </c>
    </row>
    <row r="9465" spans="1:8" x14ac:dyDescent="0.2">
      <c r="A9465" t="s">
        <v>30</v>
      </c>
      <c r="B9465" t="s">
        <v>23</v>
      </c>
      <c r="C9465">
        <f>_xlfn.XLOOKUP(B9465,'2.1.trackMPD'!$R$7:$R$29,'2.1.trackMPD'!$T$7:$T$29)</f>
        <v>5</v>
      </c>
      <c r="D9465">
        <v>5000</v>
      </c>
      <c r="E9465" t="s">
        <v>6396</v>
      </c>
      <c r="F9465" t="s">
        <v>110</v>
      </c>
      <c r="G9465" t="s">
        <v>140</v>
      </c>
      <c r="H9465" t="s">
        <v>6398</v>
      </c>
    </row>
    <row r="9466" spans="1:8" x14ac:dyDescent="0.2">
      <c r="A9466" t="s">
        <v>30</v>
      </c>
      <c r="B9466" t="s">
        <v>23</v>
      </c>
      <c r="C9466">
        <f>_xlfn.XLOOKUP(B9466,'2.1.trackMPD'!$R$7:$R$29,'2.1.trackMPD'!$T$7:$T$29)</f>
        <v>5</v>
      </c>
      <c r="D9466">
        <v>5000</v>
      </c>
      <c r="E9466" t="s">
        <v>6396</v>
      </c>
      <c r="F9466" t="s">
        <v>111</v>
      </c>
      <c r="G9466" t="s">
        <v>124</v>
      </c>
      <c r="H9466" t="s">
        <v>6398</v>
      </c>
    </row>
    <row r="9467" spans="1:8" x14ac:dyDescent="0.2">
      <c r="A9467" t="s">
        <v>30</v>
      </c>
      <c r="B9467" t="s">
        <v>23</v>
      </c>
      <c r="C9467">
        <f>_xlfn.XLOOKUP(B9467,'2.1.trackMPD'!$R$7:$R$29,'2.1.trackMPD'!$T$7:$T$29)</f>
        <v>5</v>
      </c>
      <c r="D9467">
        <v>5000</v>
      </c>
      <c r="E9467" t="s">
        <v>6396</v>
      </c>
      <c r="F9467" t="s">
        <v>111</v>
      </c>
      <c r="G9467" t="s">
        <v>140</v>
      </c>
      <c r="H9467" t="s">
        <v>6398</v>
      </c>
    </row>
    <row r="9468" spans="1:8" x14ac:dyDescent="0.2">
      <c r="A9468" t="s">
        <v>30</v>
      </c>
      <c r="B9468" t="s">
        <v>23</v>
      </c>
      <c r="C9468">
        <f>_xlfn.XLOOKUP(B9468,'2.1.trackMPD'!$R$7:$R$29,'2.1.trackMPD'!$T$7:$T$29)</f>
        <v>5</v>
      </c>
      <c r="D9468">
        <v>5000</v>
      </c>
      <c r="E9468" t="s">
        <v>6396</v>
      </c>
      <c r="F9468" t="s">
        <v>110</v>
      </c>
      <c r="G9468" t="s">
        <v>124</v>
      </c>
      <c r="H9468" t="s">
        <v>6399</v>
      </c>
    </row>
    <row r="9469" spans="1:8" x14ac:dyDescent="0.2">
      <c r="A9469" t="s">
        <v>30</v>
      </c>
      <c r="B9469" t="s">
        <v>23</v>
      </c>
      <c r="C9469">
        <f>_xlfn.XLOOKUP(B9469,'2.1.trackMPD'!$R$7:$R$29,'2.1.trackMPD'!$T$7:$T$29)</f>
        <v>5</v>
      </c>
      <c r="D9469">
        <v>5000</v>
      </c>
      <c r="E9469" t="s">
        <v>6396</v>
      </c>
      <c r="F9469" t="s">
        <v>110</v>
      </c>
      <c r="G9469" t="s">
        <v>140</v>
      </c>
      <c r="H9469" t="s">
        <v>6399</v>
      </c>
    </row>
    <row r="9470" spans="1:8" x14ac:dyDescent="0.2">
      <c r="A9470" t="s">
        <v>30</v>
      </c>
      <c r="B9470" t="s">
        <v>23</v>
      </c>
      <c r="C9470">
        <f>_xlfn.XLOOKUP(B9470,'2.1.trackMPD'!$R$7:$R$29,'2.1.trackMPD'!$T$7:$T$29)</f>
        <v>5</v>
      </c>
      <c r="D9470">
        <v>1</v>
      </c>
      <c r="E9470" t="s">
        <v>6400</v>
      </c>
      <c r="F9470" t="s">
        <v>110</v>
      </c>
      <c r="G9470" t="s">
        <v>124</v>
      </c>
      <c r="H9470" t="s">
        <v>6398</v>
      </c>
    </row>
    <row r="9471" spans="1:8" x14ac:dyDescent="0.2">
      <c r="A9471" t="s">
        <v>30</v>
      </c>
      <c r="B9471" t="s">
        <v>23</v>
      </c>
      <c r="C9471">
        <f>_xlfn.XLOOKUP(B9471,'2.1.trackMPD'!$R$7:$R$29,'2.1.trackMPD'!$T$7:$T$29)</f>
        <v>5</v>
      </c>
      <c r="D9471">
        <v>1</v>
      </c>
      <c r="E9471" t="s">
        <v>6400</v>
      </c>
      <c r="F9471" t="s">
        <v>110</v>
      </c>
      <c r="G9471" t="s">
        <v>140</v>
      </c>
      <c r="H9471" t="s">
        <v>6398</v>
      </c>
    </row>
    <row r="9472" spans="1:8" x14ac:dyDescent="0.2">
      <c r="A9472" t="s">
        <v>30</v>
      </c>
      <c r="B9472" t="s">
        <v>23</v>
      </c>
      <c r="C9472">
        <f>_xlfn.XLOOKUP(B9472,'2.1.trackMPD'!$R$7:$R$29,'2.1.trackMPD'!$T$7:$T$29)</f>
        <v>5</v>
      </c>
      <c r="D9472">
        <v>1</v>
      </c>
      <c r="E9472" t="s">
        <v>6400</v>
      </c>
      <c r="F9472" t="s">
        <v>111</v>
      </c>
      <c r="G9472" t="s">
        <v>124</v>
      </c>
      <c r="H9472" t="s">
        <v>6398</v>
      </c>
    </row>
    <row r="9473" spans="1:8" x14ac:dyDescent="0.2">
      <c r="A9473" t="s">
        <v>30</v>
      </c>
      <c r="B9473" t="s">
        <v>23</v>
      </c>
      <c r="C9473">
        <f>_xlfn.XLOOKUP(B9473,'2.1.trackMPD'!$R$7:$R$29,'2.1.trackMPD'!$T$7:$T$29)</f>
        <v>5</v>
      </c>
      <c r="D9473">
        <v>1</v>
      </c>
      <c r="E9473" t="s">
        <v>6400</v>
      </c>
      <c r="F9473" t="s">
        <v>111</v>
      </c>
      <c r="G9473" t="s">
        <v>140</v>
      </c>
      <c r="H9473" t="s">
        <v>6398</v>
      </c>
    </row>
    <row r="9474" spans="1:8" x14ac:dyDescent="0.2">
      <c r="A9474" t="s">
        <v>30</v>
      </c>
      <c r="B9474" t="s">
        <v>23</v>
      </c>
      <c r="C9474">
        <f>_xlfn.XLOOKUP(B9474,'2.1.trackMPD'!$R$7:$R$29,'2.1.trackMPD'!$T$7:$T$29)</f>
        <v>5</v>
      </c>
      <c r="D9474">
        <v>1</v>
      </c>
      <c r="E9474" t="s">
        <v>6400</v>
      </c>
      <c r="F9474" t="s">
        <v>110</v>
      </c>
      <c r="G9474" t="s">
        <v>124</v>
      </c>
      <c r="H9474" t="s">
        <v>6399</v>
      </c>
    </row>
    <row r="9475" spans="1:8" x14ac:dyDescent="0.2">
      <c r="A9475" t="s">
        <v>30</v>
      </c>
      <c r="B9475" t="s">
        <v>23</v>
      </c>
      <c r="C9475">
        <f>_xlfn.XLOOKUP(B9475,'2.1.trackMPD'!$R$7:$R$29,'2.1.trackMPD'!$T$7:$T$29)</f>
        <v>5</v>
      </c>
      <c r="D9475">
        <v>1</v>
      </c>
      <c r="E9475" t="s">
        <v>6400</v>
      </c>
      <c r="F9475" t="s">
        <v>110</v>
      </c>
      <c r="G9475" t="s">
        <v>140</v>
      </c>
      <c r="H9475" t="s">
        <v>6399</v>
      </c>
    </row>
    <row r="9476" spans="1:8" x14ac:dyDescent="0.2">
      <c r="A9476" t="s">
        <v>30</v>
      </c>
      <c r="B9476" t="s">
        <v>23</v>
      </c>
      <c r="C9476">
        <f>_xlfn.XLOOKUP(B9476,'2.1.trackMPD'!$R$7:$R$29,'2.1.trackMPD'!$T$7:$T$29)</f>
        <v>5</v>
      </c>
      <c r="D9476">
        <v>10</v>
      </c>
      <c r="E9476" t="s">
        <v>6400</v>
      </c>
      <c r="F9476" t="s">
        <v>110</v>
      </c>
      <c r="G9476" t="s">
        <v>124</v>
      </c>
      <c r="H9476" t="s">
        <v>6398</v>
      </c>
    </row>
    <row r="9477" spans="1:8" x14ac:dyDescent="0.2">
      <c r="A9477" t="s">
        <v>30</v>
      </c>
      <c r="B9477" t="s">
        <v>23</v>
      </c>
      <c r="C9477">
        <f>_xlfn.XLOOKUP(B9477,'2.1.trackMPD'!$R$7:$R$29,'2.1.trackMPD'!$T$7:$T$29)</f>
        <v>5</v>
      </c>
      <c r="D9477">
        <v>10</v>
      </c>
      <c r="E9477" t="s">
        <v>6400</v>
      </c>
      <c r="F9477" t="s">
        <v>110</v>
      </c>
      <c r="G9477" t="s">
        <v>140</v>
      </c>
      <c r="H9477" t="s">
        <v>6398</v>
      </c>
    </row>
    <row r="9478" spans="1:8" x14ac:dyDescent="0.2">
      <c r="A9478" t="s">
        <v>30</v>
      </c>
      <c r="B9478" t="s">
        <v>23</v>
      </c>
      <c r="C9478">
        <f>_xlfn.XLOOKUP(B9478,'2.1.trackMPD'!$R$7:$R$29,'2.1.trackMPD'!$T$7:$T$29)</f>
        <v>5</v>
      </c>
      <c r="D9478">
        <v>10</v>
      </c>
      <c r="E9478" t="s">
        <v>6400</v>
      </c>
      <c r="F9478" t="s">
        <v>111</v>
      </c>
      <c r="G9478" t="s">
        <v>124</v>
      </c>
      <c r="H9478" t="s">
        <v>6398</v>
      </c>
    </row>
    <row r="9479" spans="1:8" x14ac:dyDescent="0.2">
      <c r="A9479" t="s">
        <v>30</v>
      </c>
      <c r="B9479" t="s">
        <v>23</v>
      </c>
      <c r="C9479">
        <f>_xlfn.XLOOKUP(B9479,'2.1.trackMPD'!$R$7:$R$29,'2.1.trackMPD'!$T$7:$T$29)</f>
        <v>5</v>
      </c>
      <c r="D9479">
        <v>10</v>
      </c>
      <c r="E9479" t="s">
        <v>6400</v>
      </c>
      <c r="F9479" t="s">
        <v>111</v>
      </c>
      <c r="G9479" t="s">
        <v>140</v>
      </c>
      <c r="H9479" t="s">
        <v>6398</v>
      </c>
    </row>
    <row r="9480" spans="1:8" x14ac:dyDescent="0.2">
      <c r="A9480" t="s">
        <v>30</v>
      </c>
      <c r="B9480" t="s">
        <v>23</v>
      </c>
      <c r="C9480">
        <f>_xlfn.XLOOKUP(B9480,'2.1.trackMPD'!$R$7:$R$29,'2.1.trackMPD'!$T$7:$T$29)</f>
        <v>5</v>
      </c>
      <c r="D9480">
        <v>10</v>
      </c>
      <c r="E9480" t="s">
        <v>6400</v>
      </c>
      <c r="F9480" t="s">
        <v>110</v>
      </c>
      <c r="G9480" t="s">
        <v>124</v>
      </c>
      <c r="H9480" t="s">
        <v>6399</v>
      </c>
    </row>
    <row r="9481" spans="1:8" x14ac:dyDescent="0.2">
      <c r="A9481" t="s">
        <v>30</v>
      </c>
      <c r="B9481" t="s">
        <v>23</v>
      </c>
      <c r="C9481">
        <f>_xlfn.XLOOKUP(B9481,'2.1.trackMPD'!$R$7:$R$29,'2.1.trackMPD'!$T$7:$T$29)</f>
        <v>5</v>
      </c>
      <c r="D9481">
        <v>10</v>
      </c>
      <c r="E9481" t="s">
        <v>6400</v>
      </c>
      <c r="F9481" t="s">
        <v>110</v>
      </c>
      <c r="G9481" t="s">
        <v>140</v>
      </c>
      <c r="H9481" t="s">
        <v>6399</v>
      </c>
    </row>
    <row r="9482" spans="1:8" x14ac:dyDescent="0.2">
      <c r="A9482" t="s">
        <v>30</v>
      </c>
      <c r="B9482" t="s">
        <v>23</v>
      </c>
      <c r="C9482">
        <f>_xlfn.XLOOKUP(B9482,'2.1.trackMPD'!$R$7:$R$29,'2.1.trackMPD'!$T$7:$T$29)</f>
        <v>5</v>
      </c>
      <c r="D9482">
        <v>100</v>
      </c>
      <c r="E9482" t="s">
        <v>6400</v>
      </c>
      <c r="F9482" t="s">
        <v>110</v>
      </c>
      <c r="G9482" t="s">
        <v>124</v>
      </c>
      <c r="H9482" t="s">
        <v>6398</v>
      </c>
    </row>
    <row r="9483" spans="1:8" x14ac:dyDescent="0.2">
      <c r="A9483" t="s">
        <v>30</v>
      </c>
      <c r="B9483" t="s">
        <v>23</v>
      </c>
      <c r="C9483">
        <f>_xlfn.XLOOKUP(B9483,'2.1.trackMPD'!$R$7:$R$29,'2.1.trackMPD'!$T$7:$T$29)</f>
        <v>5</v>
      </c>
      <c r="D9483">
        <v>100</v>
      </c>
      <c r="E9483" t="s">
        <v>6400</v>
      </c>
      <c r="F9483" t="s">
        <v>110</v>
      </c>
      <c r="G9483" t="s">
        <v>140</v>
      </c>
      <c r="H9483" t="s">
        <v>6398</v>
      </c>
    </row>
    <row r="9484" spans="1:8" x14ac:dyDescent="0.2">
      <c r="A9484" t="s">
        <v>30</v>
      </c>
      <c r="B9484" t="s">
        <v>23</v>
      </c>
      <c r="C9484">
        <f>_xlfn.XLOOKUP(B9484,'2.1.trackMPD'!$R$7:$R$29,'2.1.trackMPD'!$T$7:$T$29)</f>
        <v>5</v>
      </c>
      <c r="D9484">
        <v>100</v>
      </c>
      <c r="E9484" t="s">
        <v>6400</v>
      </c>
      <c r="F9484" t="s">
        <v>111</v>
      </c>
      <c r="G9484" t="s">
        <v>124</v>
      </c>
      <c r="H9484" t="s">
        <v>6398</v>
      </c>
    </row>
    <row r="9485" spans="1:8" x14ac:dyDescent="0.2">
      <c r="A9485" t="s">
        <v>30</v>
      </c>
      <c r="B9485" t="s">
        <v>23</v>
      </c>
      <c r="C9485">
        <f>_xlfn.XLOOKUP(B9485,'2.1.trackMPD'!$R$7:$R$29,'2.1.trackMPD'!$T$7:$T$29)</f>
        <v>5</v>
      </c>
      <c r="D9485">
        <v>100</v>
      </c>
      <c r="E9485" t="s">
        <v>6400</v>
      </c>
      <c r="F9485" t="s">
        <v>111</v>
      </c>
      <c r="G9485" t="s">
        <v>140</v>
      </c>
      <c r="H9485" t="s">
        <v>6398</v>
      </c>
    </row>
    <row r="9486" spans="1:8" x14ac:dyDescent="0.2">
      <c r="A9486" t="s">
        <v>30</v>
      </c>
      <c r="B9486" t="s">
        <v>23</v>
      </c>
      <c r="C9486">
        <f>_xlfn.XLOOKUP(B9486,'2.1.trackMPD'!$R$7:$R$29,'2.1.trackMPD'!$T$7:$T$29)</f>
        <v>5</v>
      </c>
      <c r="D9486">
        <v>100</v>
      </c>
      <c r="E9486" t="s">
        <v>6400</v>
      </c>
      <c r="F9486" t="s">
        <v>110</v>
      </c>
      <c r="G9486" t="s">
        <v>124</v>
      </c>
      <c r="H9486" t="s">
        <v>6399</v>
      </c>
    </row>
    <row r="9487" spans="1:8" x14ac:dyDescent="0.2">
      <c r="A9487" t="s">
        <v>30</v>
      </c>
      <c r="B9487" t="s">
        <v>23</v>
      </c>
      <c r="C9487">
        <f>_xlfn.XLOOKUP(B9487,'2.1.trackMPD'!$R$7:$R$29,'2.1.trackMPD'!$T$7:$T$29)</f>
        <v>5</v>
      </c>
      <c r="D9487">
        <v>100</v>
      </c>
      <c r="E9487" t="s">
        <v>6400</v>
      </c>
      <c r="F9487" t="s">
        <v>110</v>
      </c>
      <c r="G9487" t="s">
        <v>140</v>
      </c>
      <c r="H9487" t="s">
        <v>6399</v>
      </c>
    </row>
    <row r="9488" spans="1:8" x14ac:dyDescent="0.2">
      <c r="A9488" t="s">
        <v>30</v>
      </c>
      <c r="B9488" t="s">
        <v>23</v>
      </c>
      <c r="C9488">
        <f>_xlfn.XLOOKUP(B9488,'2.1.trackMPD'!$R$7:$R$29,'2.1.trackMPD'!$T$7:$T$29)</f>
        <v>5</v>
      </c>
      <c r="D9488">
        <v>1000</v>
      </c>
      <c r="E9488" t="s">
        <v>6400</v>
      </c>
      <c r="F9488" t="s">
        <v>110</v>
      </c>
      <c r="G9488" t="s">
        <v>124</v>
      </c>
      <c r="H9488" t="s">
        <v>6398</v>
      </c>
    </row>
    <row r="9489" spans="1:8" x14ac:dyDescent="0.2">
      <c r="A9489" t="s">
        <v>30</v>
      </c>
      <c r="B9489" t="s">
        <v>23</v>
      </c>
      <c r="C9489">
        <f>_xlfn.XLOOKUP(B9489,'2.1.trackMPD'!$R$7:$R$29,'2.1.trackMPD'!$T$7:$T$29)</f>
        <v>5</v>
      </c>
      <c r="D9489">
        <v>1000</v>
      </c>
      <c r="E9489" t="s">
        <v>6400</v>
      </c>
      <c r="F9489" t="s">
        <v>110</v>
      </c>
      <c r="G9489" t="s">
        <v>140</v>
      </c>
      <c r="H9489" t="s">
        <v>6398</v>
      </c>
    </row>
    <row r="9490" spans="1:8" x14ac:dyDescent="0.2">
      <c r="A9490" t="s">
        <v>30</v>
      </c>
      <c r="B9490" t="s">
        <v>23</v>
      </c>
      <c r="C9490">
        <f>_xlfn.XLOOKUP(B9490,'2.1.trackMPD'!$R$7:$R$29,'2.1.trackMPD'!$T$7:$T$29)</f>
        <v>5</v>
      </c>
      <c r="D9490">
        <v>1000</v>
      </c>
      <c r="E9490" t="s">
        <v>6400</v>
      </c>
      <c r="F9490" t="s">
        <v>111</v>
      </c>
      <c r="G9490" t="s">
        <v>124</v>
      </c>
      <c r="H9490" t="s">
        <v>6398</v>
      </c>
    </row>
    <row r="9491" spans="1:8" x14ac:dyDescent="0.2">
      <c r="A9491" t="s">
        <v>30</v>
      </c>
      <c r="B9491" t="s">
        <v>23</v>
      </c>
      <c r="C9491">
        <f>_xlfn.XLOOKUP(B9491,'2.1.trackMPD'!$R$7:$R$29,'2.1.trackMPD'!$T$7:$T$29)</f>
        <v>5</v>
      </c>
      <c r="D9491">
        <v>1000</v>
      </c>
      <c r="E9491" t="s">
        <v>6400</v>
      </c>
      <c r="F9491" t="s">
        <v>111</v>
      </c>
      <c r="G9491" t="s">
        <v>140</v>
      </c>
      <c r="H9491" t="s">
        <v>6398</v>
      </c>
    </row>
    <row r="9492" spans="1:8" x14ac:dyDescent="0.2">
      <c r="A9492" t="s">
        <v>30</v>
      </c>
      <c r="B9492" t="s">
        <v>23</v>
      </c>
      <c r="C9492">
        <f>_xlfn.XLOOKUP(B9492,'2.1.trackMPD'!$R$7:$R$29,'2.1.trackMPD'!$T$7:$T$29)</f>
        <v>5</v>
      </c>
      <c r="D9492">
        <v>1000</v>
      </c>
      <c r="E9492" t="s">
        <v>6400</v>
      </c>
      <c r="F9492" t="s">
        <v>110</v>
      </c>
      <c r="G9492" t="s">
        <v>124</v>
      </c>
      <c r="H9492" t="s">
        <v>6399</v>
      </c>
    </row>
    <row r="9493" spans="1:8" x14ac:dyDescent="0.2">
      <c r="A9493" t="s">
        <v>30</v>
      </c>
      <c r="B9493" t="s">
        <v>23</v>
      </c>
      <c r="C9493">
        <f>_xlfn.XLOOKUP(B9493,'2.1.trackMPD'!$R$7:$R$29,'2.1.trackMPD'!$T$7:$T$29)</f>
        <v>5</v>
      </c>
      <c r="D9493">
        <v>1000</v>
      </c>
      <c r="E9493" t="s">
        <v>6400</v>
      </c>
      <c r="F9493" t="s">
        <v>110</v>
      </c>
      <c r="G9493" t="s">
        <v>140</v>
      </c>
      <c r="H9493" t="s">
        <v>6399</v>
      </c>
    </row>
    <row r="9494" spans="1:8" x14ac:dyDescent="0.2">
      <c r="A9494" t="s">
        <v>30</v>
      </c>
      <c r="B9494" t="s">
        <v>23</v>
      </c>
      <c r="C9494">
        <f>_xlfn.XLOOKUP(B9494,'2.1.trackMPD'!$R$7:$R$29,'2.1.trackMPD'!$T$7:$T$29)</f>
        <v>5</v>
      </c>
      <c r="D9494">
        <v>5000</v>
      </c>
      <c r="E9494" t="s">
        <v>6400</v>
      </c>
      <c r="F9494" t="s">
        <v>110</v>
      </c>
      <c r="G9494" t="s">
        <v>124</v>
      </c>
      <c r="H9494" t="s">
        <v>6398</v>
      </c>
    </row>
    <row r="9495" spans="1:8" x14ac:dyDescent="0.2">
      <c r="A9495" t="s">
        <v>30</v>
      </c>
      <c r="B9495" t="s">
        <v>23</v>
      </c>
      <c r="C9495">
        <f>_xlfn.XLOOKUP(B9495,'2.1.trackMPD'!$R$7:$R$29,'2.1.trackMPD'!$T$7:$T$29)</f>
        <v>5</v>
      </c>
      <c r="D9495">
        <v>5000</v>
      </c>
      <c r="E9495" t="s">
        <v>6400</v>
      </c>
      <c r="F9495" t="s">
        <v>110</v>
      </c>
      <c r="G9495" t="s">
        <v>140</v>
      </c>
      <c r="H9495" t="s">
        <v>6398</v>
      </c>
    </row>
    <row r="9496" spans="1:8" x14ac:dyDescent="0.2">
      <c r="A9496" t="s">
        <v>30</v>
      </c>
      <c r="B9496" t="s">
        <v>23</v>
      </c>
      <c r="C9496">
        <f>_xlfn.XLOOKUP(B9496,'2.1.trackMPD'!$R$7:$R$29,'2.1.trackMPD'!$T$7:$T$29)</f>
        <v>5</v>
      </c>
      <c r="D9496">
        <v>5000</v>
      </c>
      <c r="E9496" t="s">
        <v>6400</v>
      </c>
      <c r="F9496" t="s">
        <v>111</v>
      </c>
      <c r="G9496" t="s">
        <v>124</v>
      </c>
      <c r="H9496" t="s">
        <v>6398</v>
      </c>
    </row>
    <row r="9497" spans="1:8" x14ac:dyDescent="0.2">
      <c r="A9497" t="s">
        <v>30</v>
      </c>
      <c r="B9497" t="s">
        <v>23</v>
      </c>
      <c r="C9497">
        <f>_xlfn.XLOOKUP(B9497,'2.1.trackMPD'!$R$7:$R$29,'2.1.trackMPD'!$T$7:$T$29)</f>
        <v>5</v>
      </c>
      <c r="D9497">
        <v>5000</v>
      </c>
      <c r="E9497" t="s">
        <v>6400</v>
      </c>
      <c r="F9497" t="s">
        <v>111</v>
      </c>
      <c r="G9497" t="s">
        <v>140</v>
      </c>
      <c r="H9497" t="s">
        <v>6398</v>
      </c>
    </row>
    <row r="9498" spans="1:8" x14ac:dyDescent="0.2">
      <c r="A9498" t="s">
        <v>30</v>
      </c>
      <c r="B9498" t="s">
        <v>23</v>
      </c>
      <c r="C9498">
        <f>_xlfn.XLOOKUP(B9498,'2.1.trackMPD'!$R$7:$R$29,'2.1.trackMPD'!$T$7:$T$29)</f>
        <v>5</v>
      </c>
      <c r="D9498">
        <v>5000</v>
      </c>
      <c r="E9498" t="s">
        <v>6400</v>
      </c>
      <c r="F9498" t="s">
        <v>110</v>
      </c>
      <c r="G9498" t="s">
        <v>124</v>
      </c>
      <c r="H9498" t="s">
        <v>6399</v>
      </c>
    </row>
    <row r="9499" spans="1:8" x14ac:dyDescent="0.2">
      <c r="A9499" t="s">
        <v>30</v>
      </c>
      <c r="B9499" t="s">
        <v>23</v>
      </c>
      <c r="C9499">
        <f>_xlfn.XLOOKUP(B9499,'2.1.trackMPD'!$R$7:$R$29,'2.1.trackMPD'!$T$7:$T$29)</f>
        <v>5</v>
      </c>
      <c r="D9499">
        <v>5000</v>
      </c>
      <c r="E9499" t="s">
        <v>6400</v>
      </c>
      <c r="F9499" t="s">
        <v>110</v>
      </c>
      <c r="G9499" t="s">
        <v>140</v>
      </c>
      <c r="H9499" t="s">
        <v>6399</v>
      </c>
    </row>
    <row r="9500" spans="1:8" x14ac:dyDescent="0.2">
      <c r="A9500" t="s">
        <v>30</v>
      </c>
      <c r="B9500" t="s">
        <v>23</v>
      </c>
      <c r="C9500">
        <f>_xlfn.XLOOKUP(B9500,'2.1.trackMPD'!$R$7:$R$29,'2.1.trackMPD'!$T$7:$T$29)</f>
        <v>5</v>
      </c>
      <c r="D9500">
        <v>1</v>
      </c>
      <c r="E9500" t="s">
        <v>6401</v>
      </c>
      <c r="F9500" t="s">
        <v>110</v>
      </c>
      <c r="G9500" t="s">
        <v>124</v>
      </c>
      <c r="H9500" t="s">
        <v>6398</v>
      </c>
    </row>
    <row r="9501" spans="1:8" x14ac:dyDescent="0.2">
      <c r="A9501" t="s">
        <v>30</v>
      </c>
      <c r="B9501" t="s">
        <v>23</v>
      </c>
      <c r="C9501">
        <f>_xlfn.XLOOKUP(B9501,'2.1.trackMPD'!$R$7:$R$29,'2.1.trackMPD'!$T$7:$T$29)</f>
        <v>5</v>
      </c>
      <c r="D9501">
        <v>1</v>
      </c>
      <c r="E9501" t="s">
        <v>6401</v>
      </c>
      <c r="F9501" t="s">
        <v>110</v>
      </c>
      <c r="G9501" t="s">
        <v>140</v>
      </c>
      <c r="H9501" t="s">
        <v>6398</v>
      </c>
    </row>
    <row r="9502" spans="1:8" x14ac:dyDescent="0.2">
      <c r="A9502" t="s">
        <v>30</v>
      </c>
      <c r="B9502" t="s">
        <v>23</v>
      </c>
      <c r="C9502">
        <f>_xlfn.XLOOKUP(B9502,'2.1.trackMPD'!$R$7:$R$29,'2.1.trackMPD'!$T$7:$T$29)</f>
        <v>5</v>
      </c>
      <c r="D9502">
        <v>1</v>
      </c>
      <c r="E9502" t="s">
        <v>6401</v>
      </c>
      <c r="F9502" t="s">
        <v>111</v>
      </c>
      <c r="G9502" t="s">
        <v>124</v>
      </c>
      <c r="H9502" t="s">
        <v>6398</v>
      </c>
    </row>
    <row r="9503" spans="1:8" x14ac:dyDescent="0.2">
      <c r="A9503" t="s">
        <v>30</v>
      </c>
      <c r="B9503" t="s">
        <v>23</v>
      </c>
      <c r="C9503">
        <f>_xlfn.XLOOKUP(B9503,'2.1.trackMPD'!$R$7:$R$29,'2.1.trackMPD'!$T$7:$T$29)</f>
        <v>5</v>
      </c>
      <c r="D9503">
        <v>1</v>
      </c>
      <c r="E9503" t="s">
        <v>6401</v>
      </c>
      <c r="F9503" t="s">
        <v>111</v>
      </c>
      <c r="G9503" t="s">
        <v>140</v>
      </c>
      <c r="H9503" t="s">
        <v>6398</v>
      </c>
    </row>
    <row r="9504" spans="1:8" x14ac:dyDescent="0.2">
      <c r="A9504" t="s">
        <v>30</v>
      </c>
      <c r="B9504" t="s">
        <v>23</v>
      </c>
      <c r="C9504">
        <f>_xlfn.XLOOKUP(B9504,'2.1.trackMPD'!$R$7:$R$29,'2.1.trackMPD'!$T$7:$T$29)</f>
        <v>5</v>
      </c>
      <c r="D9504">
        <v>1</v>
      </c>
      <c r="E9504" t="s">
        <v>6401</v>
      </c>
      <c r="F9504" t="s">
        <v>110</v>
      </c>
      <c r="G9504" t="s">
        <v>124</v>
      </c>
      <c r="H9504" t="s">
        <v>6399</v>
      </c>
    </row>
    <row r="9505" spans="1:8" x14ac:dyDescent="0.2">
      <c r="A9505" t="s">
        <v>30</v>
      </c>
      <c r="B9505" t="s">
        <v>23</v>
      </c>
      <c r="C9505">
        <f>_xlfn.XLOOKUP(B9505,'2.1.trackMPD'!$R$7:$R$29,'2.1.trackMPD'!$T$7:$T$29)</f>
        <v>5</v>
      </c>
      <c r="D9505">
        <v>1</v>
      </c>
      <c r="E9505" t="s">
        <v>6401</v>
      </c>
      <c r="F9505" t="s">
        <v>110</v>
      </c>
      <c r="G9505" t="s">
        <v>140</v>
      </c>
      <c r="H9505" t="s">
        <v>6399</v>
      </c>
    </row>
    <row r="9506" spans="1:8" x14ac:dyDescent="0.2">
      <c r="A9506" t="s">
        <v>30</v>
      </c>
      <c r="B9506" t="s">
        <v>23</v>
      </c>
      <c r="C9506">
        <f>_xlfn.XLOOKUP(B9506,'2.1.trackMPD'!$R$7:$R$29,'2.1.trackMPD'!$T$7:$T$29)</f>
        <v>5</v>
      </c>
      <c r="D9506">
        <v>10</v>
      </c>
      <c r="E9506" t="s">
        <v>6401</v>
      </c>
      <c r="F9506" t="s">
        <v>110</v>
      </c>
      <c r="G9506" t="s">
        <v>124</v>
      </c>
      <c r="H9506" t="s">
        <v>6398</v>
      </c>
    </row>
    <row r="9507" spans="1:8" x14ac:dyDescent="0.2">
      <c r="A9507" t="s">
        <v>30</v>
      </c>
      <c r="B9507" t="s">
        <v>23</v>
      </c>
      <c r="C9507">
        <f>_xlfn.XLOOKUP(B9507,'2.1.trackMPD'!$R$7:$R$29,'2.1.trackMPD'!$T$7:$T$29)</f>
        <v>5</v>
      </c>
      <c r="D9507">
        <v>10</v>
      </c>
      <c r="E9507" t="s">
        <v>6401</v>
      </c>
      <c r="F9507" t="s">
        <v>110</v>
      </c>
      <c r="G9507" t="s">
        <v>140</v>
      </c>
      <c r="H9507" t="s">
        <v>6398</v>
      </c>
    </row>
    <row r="9508" spans="1:8" x14ac:dyDescent="0.2">
      <c r="A9508" t="s">
        <v>30</v>
      </c>
      <c r="B9508" t="s">
        <v>23</v>
      </c>
      <c r="C9508">
        <f>_xlfn.XLOOKUP(B9508,'2.1.trackMPD'!$R$7:$R$29,'2.1.trackMPD'!$T$7:$T$29)</f>
        <v>5</v>
      </c>
      <c r="D9508">
        <v>10</v>
      </c>
      <c r="E9508" t="s">
        <v>6401</v>
      </c>
      <c r="F9508" t="s">
        <v>111</v>
      </c>
      <c r="G9508" t="s">
        <v>124</v>
      </c>
      <c r="H9508" t="s">
        <v>6398</v>
      </c>
    </row>
    <row r="9509" spans="1:8" x14ac:dyDescent="0.2">
      <c r="A9509" t="s">
        <v>30</v>
      </c>
      <c r="B9509" t="s">
        <v>23</v>
      </c>
      <c r="C9509">
        <f>_xlfn.XLOOKUP(B9509,'2.1.trackMPD'!$R$7:$R$29,'2.1.trackMPD'!$T$7:$T$29)</f>
        <v>5</v>
      </c>
      <c r="D9509">
        <v>10</v>
      </c>
      <c r="E9509" t="s">
        <v>6401</v>
      </c>
      <c r="F9509" t="s">
        <v>111</v>
      </c>
      <c r="G9509" t="s">
        <v>140</v>
      </c>
      <c r="H9509" t="s">
        <v>6398</v>
      </c>
    </row>
    <row r="9510" spans="1:8" x14ac:dyDescent="0.2">
      <c r="A9510" t="s">
        <v>30</v>
      </c>
      <c r="B9510" t="s">
        <v>23</v>
      </c>
      <c r="C9510">
        <f>_xlfn.XLOOKUP(B9510,'2.1.trackMPD'!$R$7:$R$29,'2.1.trackMPD'!$T$7:$T$29)</f>
        <v>5</v>
      </c>
      <c r="D9510">
        <v>10</v>
      </c>
      <c r="E9510" t="s">
        <v>6401</v>
      </c>
      <c r="F9510" t="s">
        <v>110</v>
      </c>
      <c r="G9510" t="s">
        <v>124</v>
      </c>
      <c r="H9510" t="s">
        <v>6399</v>
      </c>
    </row>
    <row r="9511" spans="1:8" x14ac:dyDescent="0.2">
      <c r="A9511" t="s">
        <v>30</v>
      </c>
      <c r="B9511" t="s">
        <v>23</v>
      </c>
      <c r="C9511">
        <f>_xlfn.XLOOKUP(B9511,'2.1.trackMPD'!$R$7:$R$29,'2.1.trackMPD'!$T$7:$T$29)</f>
        <v>5</v>
      </c>
      <c r="D9511">
        <v>10</v>
      </c>
      <c r="E9511" t="s">
        <v>6401</v>
      </c>
      <c r="F9511" t="s">
        <v>110</v>
      </c>
      <c r="G9511" t="s">
        <v>140</v>
      </c>
      <c r="H9511" t="s">
        <v>6399</v>
      </c>
    </row>
    <row r="9512" spans="1:8" x14ac:dyDescent="0.2">
      <c r="A9512" t="s">
        <v>30</v>
      </c>
      <c r="B9512" t="s">
        <v>23</v>
      </c>
      <c r="C9512">
        <f>_xlfn.XLOOKUP(B9512,'2.1.trackMPD'!$R$7:$R$29,'2.1.trackMPD'!$T$7:$T$29)</f>
        <v>5</v>
      </c>
      <c r="D9512">
        <v>100</v>
      </c>
      <c r="E9512" t="s">
        <v>6401</v>
      </c>
      <c r="F9512" t="s">
        <v>110</v>
      </c>
      <c r="G9512" t="s">
        <v>124</v>
      </c>
      <c r="H9512" t="s">
        <v>6398</v>
      </c>
    </row>
    <row r="9513" spans="1:8" x14ac:dyDescent="0.2">
      <c r="A9513" t="s">
        <v>30</v>
      </c>
      <c r="B9513" t="s">
        <v>23</v>
      </c>
      <c r="C9513">
        <f>_xlfn.XLOOKUP(B9513,'2.1.trackMPD'!$R$7:$R$29,'2.1.trackMPD'!$T$7:$T$29)</f>
        <v>5</v>
      </c>
      <c r="D9513">
        <v>100</v>
      </c>
      <c r="E9513" t="s">
        <v>6401</v>
      </c>
      <c r="F9513" t="s">
        <v>110</v>
      </c>
      <c r="G9513" t="s">
        <v>140</v>
      </c>
      <c r="H9513" t="s">
        <v>6398</v>
      </c>
    </row>
    <row r="9514" spans="1:8" x14ac:dyDescent="0.2">
      <c r="A9514" t="s">
        <v>30</v>
      </c>
      <c r="B9514" t="s">
        <v>23</v>
      </c>
      <c r="C9514">
        <f>_xlfn.XLOOKUP(B9514,'2.1.trackMPD'!$R$7:$R$29,'2.1.trackMPD'!$T$7:$T$29)</f>
        <v>5</v>
      </c>
      <c r="D9514">
        <v>100</v>
      </c>
      <c r="E9514" t="s">
        <v>6401</v>
      </c>
      <c r="F9514" t="s">
        <v>111</v>
      </c>
      <c r="G9514" t="s">
        <v>124</v>
      </c>
      <c r="H9514" t="s">
        <v>6398</v>
      </c>
    </row>
    <row r="9515" spans="1:8" x14ac:dyDescent="0.2">
      <c r="A9515" t="s">
        <v>30</v>
      </c>
      <c r="B9515" t="s">
        <v>23</v>
      </c>
      <c r="C9515">
        <f>_xlfn.XLOOKUP(B9515,'2.1.trackMPD'!$R$7:$R$29,'2.1.trackMPD'!$T$7:$T$29)</f>
        <v>5</v>
      </c>
      <c r="D9515">
        <v>100</v>
      </c>
      <c r="E9515" t="s">
        <v>6401</v>
      </c>
      <c r="F9515" t="s">
        <v>111</v>
      </c>
      <c r="G9515" t="s">
        <v>140</v>
      </c>
      <c r="H9515" t="s">
        <v>6398</v>
      </c>
    </row>
    <row r="9516" spans="1:8" x14ac:dyDescent="0.2">
      <c r="A9516" t="s">
        <v>30</v>
      </c>
      <c r="B9516" t="s">
        <v>23</v>
      </c>
      <c r="C9516">
        <f>_xlfn.XLOOKUP(B9516,'2.1.trackMPD'!$R$7:$R$29,'2.1.trackMPD'!$T$7:$T$29)</f>
        <v>5</v>
      </c>
      <c r="D9516">
        <v>100</v>
      </c>
      <c r="E9516" t="s">
        <v>6401</v>
      </c>
      <c r="F9516" t="s">
        <v>110</v>
      </c>
      <c r="G9516" t="s">
        <v>124</v>
      </c>
      <c r="H9516" t="s">
        <v>6399</v>
      </c>
    </row>
    <row r="9517" spans="1:8" x14ac:dyDescent="0.2">
      <c r="A9517" t="s">
        <v>30</v>
      </c>
      <c r="B9517" t="s">
        <v>23</v>
      </c>
      <c r="C9517">
        <f>_xlfn.XLOOKUP(B9517,'2.1.trackMPD'!$R$7:$R$29,'2.1.trackMPD'!$T$7:$T$29)</f>
        <v>5</v>
      </c>
      <c r="D9517">
        <v>100</v>
      </c>
      <c r="E9517" t="s">
        <v>6401</v>
      </c>
      <c r="F9517" t="s">
        <v>110</v>
      </c>
      <c r="G9517" t="s">
        <v>140</v>
      </c>
      <c r="H9517" t="s">
        <v>6399</v>
      </c>
    </row>
    <row r="9518" spans="1:8" x14ac:dyDescent="0.2">
      <c r="A9518" t="s">
        <v>30</v>
      </c>
      <c r="B9518" t="s">
        <v>4</v>
      </c>
      <c r="C9518">
        <f>_xlfn.XLOOKUP(B9518,'2.1.trackMPD'!$R$7:$R$29,'2.1.trackMPD'!$T$7:$T$29)</f>
        <v>6</v>
      </c>
      <c r="D9518">
        <v>1</v>
      </c>
      <c r="E9518" t="s">
        <v>6396</v>
      </c>
      <c r="F9518" t="s">
        <v>110</v>
      </c>
      <c r="G9518" t="s">
        <v>124</v>
      </c>
      <c r="H9518" t="s">
        <v>6398</v>
      </c>
    </row>
    <row r="9519" spans="1:8" x14ac:dyDescent="0.2">
      <c r="A9519" t="s">
        <v>30</v>
      </c>
      <c r="B9519" t="s">
        <v>4</v>
      </c>
      <c r="C9519">
        <f>_xlfn.XLOOKUP(B9519,'2.1.trackMPD'!$R$7:$R$29,'2.1.trackMPD'!$T$7:$T$29)</f>
        <v>6</v>
      </c>
      <c r="D9519">
        <v>1</v>
      </c>
      <c r="E9519" t="s">
        <v>6396</v>
      </c>
      <c r="F9519" t="s">
        <v>110</v>
      </c>
      <c r="G9519" t="s">
        <v>140</v>
      </c>
      <c r="H9519" t="s">
        <v>6398</v>
      </c>
    </row>
    <row r="9520" spans="1:8" x14ac:dyDescent="0.2">
      <c r="A9520" t="s">
        <v>30</v>
      </c>
      <c r="B9520" t="s">
        <v>4</v>
      </c>
      <c r="C9520">
        <f>_xlfn.XLOOKUP(B9520,'2.1.trackMPD'!$R$7:$R$29,'2.1.trackMPD'!$T$7:$T$29)</f>
        <v>6</v>
      </c>
      <c r="D9520">
        <v>1</v>
      </c>
      <c r="E9520" t="s">
        <v>6396</v>
      </c>
      <c r="F9520" t="s">
        <v>111</v>
      </c>
      <c r="G9520" t="s">
        <v>124</v>
      </c>
      <c r="H9520" t="s">
        <v>6398</v>
      </c>
    </row>
    <row r="9521" spans="1:8" x14ac:dyDescent="0.2">
      <c r="A9521" t="s">
        <v>30</v>
      </c>
      <c r="B9521" t="s">
        <v>4</v>
      </c>
      <c r="C9521">
        <f>_xlfn.XLOOKUP(B9521,'2.1.trackMPD'!$R$7:$R$29,'2.1.trackMPD'!$T$7:$T$29)</f>
        <v>6</v>
      </c>
      <c r="D9521">
        <v>1</v>
      </c>
      <c r="E9521" t="s">
        <v>6396</v>
      </c>
      <c r="F9521" t="s">
        <v>111</v>
      </c>
      <c r="G9521" t="s">
        <v>140</v>
      </c>
      <c r="H9521" t="s">
        <v>6398</v>
      </c>
    </row>
    <row r="9522" spans="1:8" x14ac:dyDescent="0.2">
      <c r="A9522" t="s">
        <v>30</v>
      </c>
      <c r="B9522" t="s">
        <v>4</v>
      </c>
      <c r="C9522">
        <f>_xlfn.XLOOKUP(B9522,'2.1.trackMPD'!$R$7:$R$29,'2.1.trackMPD'!$T$7:$T$29)</f>
        <v>6</v>
      </c>
      <c r="D9522">
        <v>1</v>
      </c>
      <c r="E9522" t="s">
        <v>6396</v>
      </c>
      <c r="F9522" t="s">
        <v>110</v>
      </c>
      <c r="G9522" t="s">
        <v>124</v>
      </c>
      <c r="H9522" t="s">
        <v>6399</v>
      </c>
    </row>
    <row r="9523" spans="1:8" x14ac:dyDescent="0.2">
      <c r="A9523" t="s">
        <v>30</v>
      </c>
      <c r="B9523" t="s">
        <v>4</v>
      </c>
      <c r="C9523">
        <f>_xlfn.XLOOKUP(B9523,'2.1.trackMPD'!$R$7:$R$29,'2.1.trackMPD'!$T$7:$T$29)</f>
        <v>6</v>
      </c>
      <c r="D9523">
        <v>1</v>
      </c>
      <c r="E9523" t="s">
        <v>6396</v>
      </c>
      <c r="F9523" t="s">
        <v>110</v>
      </c>
      <c r="G9523" t="s">
        <v>140</v>
      </c>
      <c r="H9523" t="s">
        <v>6399</v>
      </c>
    </row>
    <row r="9524" spans="1:8" x14ac:dyDescent="0.2">
      <c r="A9524" t="s">
        <v>30</v>
      </c>
      <c r="B9524" t="s">
        <v>4</v>
      </c>
      <c r="C9524">
        <f>_xlfn.XLOOKUP(B9524,'2.1.trackMPD'!$R$7:$R$29,'2.1.trackMPD'!$T$7:$T$29)</f>
        <v>6</v>
      </c>
      <c r="D9524">
        <v>10</v>
      </c>
      <c r="E9524" t="s">
        <v>6396</v>
      </c>
      <c r="F9524" t="s">
        <v>110</v>
      </c>
      <c r="G9524" t="s">
        <v>124</v>
      </c>
      <c r="H9524" t="s">
        <v>6398</v>
      </c>
    </row>
    <row r="9525" spans="1:8" x14ac:dyDescent="0.2">
      <c r="A9525" t="s">
        <v>30</v>
      </c>
      <c r="B9525" t="s">
        <v>4</v>
      </c>
      <c r="C9525">
        <f>_xlfn.XLOOKUP(B9525,'2.1.trackMPD'!$R$7:$R$29,'2.1.trackMPD'!$T$7:$T$29)</f>
        <v>6</v>
      </c>
      <c r="D9525">
        <v>10</v>
      </c>
      <c r="E9525" t="s">
        <v>6396</v>
      </c>
      <c r="F9525" t="s">
        <v>110</v>
      </c>
      <c r="G9525" t="s">
        <v>140</v>
      </c>
      <c r="H9525" t="s">
        <v>6398</v>
      </c>
    </row>
    <row r="9526" spans="1:8" x14ac:dyDescent="0.2">
      <c r="A9526" t="s">
        <v>30</v>
      </c>
      <c r="B9526" t="s">
        <v>4</v>
      </c>
      <c r="C9526">
        <f>_xlfn.XLOOKUP(B9526,'2.1.trackMPD'!$R$7:$R$29,'2.1.trackMPD'!$T$7:$T$29)</f>
        <v>6</v>
      </c>
      <c r="D9526">
        <v>10</v>
      </c>
      <c r="E9526" t="s">
        <v>6396</v>
      </c>
      <c r="F9526" t="s">
        <v>111</v>
      </c>
      <c r="G9526" t="s">
        <v>124</v>
      </c>
      <c r="H9526" t="s">
        <v>6398</v>
      </c>
    </row>
    <row r="9527" spans="1:8" x14ac:dyDescent="0.2">
      <c r="A9527" t="s">
        <v>30</v>
      </c>
      <c r="B9527" t="s">
        <v>4</v>
      </c>
      <c r="C9527">
        <f>_xlfn.XLOOKUP(B9527,'2.1.trackMPD'!$R$7:$R$29,'2.1.trackMPD'!$T$7:$T$29)</f>
        <v>6</v>
      </c>
      <c r="D9527">
        <v>10</v>
      </c>
      <c r="E9527" t="s">
        <v>6396</v>
      </c>
      <c r="F9527" t="s">
        <v>111</v>
      </c>
      <c r="G9527" t="s">
        <v>140</v>
      </c>
      <c r="H9527" t="s">
        <v>6398</v>
      </c>
    </row>
    <row r="9528" spans="1:8" x14ac:dyDescent="0.2">
      <c r="A9528" t="s">
        <v>30</v>
      </c>
      <c r="B9528" t="s">
        <v>4</v>
      </c>
      <c r="C9528">
        <f>_xlfn.XLOOKUP(B9528,'2.1.trackMPD'!$R$7:$R$29,'2.1.trackMPD'!$T$7:$T$29)</f>
        <v>6</v>
      </c>
      <c r="D9528">
        <v>10</v>
      </c>
      <c r="E9528" t="s">
        <v>6396</v>
      </c>
      <c r="F9528" t="s">
        <v>110</v>
      </c>
      <c r="G9528" t="s">
        <v>124</v>
      </c>
      <c r="H9528" t="s">
        <v>6399</v>
      </c>
    </row>
    <row r="9529" spans="1:8" x14ac:dyDescent="0.2">
      <c r="A9529" t="s">
        <v>30</v>
      </c>
      <c r="B9529" t="s">
        <v>4</v>
      </c>
      <c r="C9529">
        <f>_xlfn.XLOOKUP(B9529,'2.1.trackMPD'!$R$7:$R$29,'2.1.trackMPD'!$T$7:$T$29)</f>
        <v>6</v>
      </c>
      <c r="D9529">
        <v>10</v>
      </c>
      <c r="E9529" t="s">
        <v>6396</v>
      </c>
      <c r="F9529" t="s">
        <v>110</v>
      </c>
      <c r="G9529" t="s">
        <v>140</v>
      </c>
      <c r="H9529" t="s">
        <v>6399</v>
      </c>
    </row>
    <row r="9530" spans="1:8" x14ac:dyDescent="0.2">
      <c r="A9530" t="s">
        <v>30</v>
      </c>
      <c r="B9530" t="s">
        <v>4</v>
      </c>
      <c r="C9530">
        <f>_xlfn.XLOOKUP(B9530,'2.1.trackMPD'!$R$7:$R$29,'2.1.trackMPD'!$T$7:$T$29)</f>
        <v>6</v>
      </c>
      <c r="D9530">
        <v>100</v>
      </c>
      <c r="E9530" t="s">
        <v>6396</v>
      </c>
      <c r="F9530" t="s">
        <v>110</v>
      </c>
      <c r="G9530" t="s">
        <v>124</v>
      </c>
      <c r="H9530" t="s">
        <v>6398</v>
      </c>
    </row>
    <row r="9531" spans="1:8" x14ac:dyDescent="0.2">
      <c r="A9531" t="s">
        <v>30</v>
      </c>
      <c r="B9531" t="s">
        <v>4</v>
      </c>
      <c r="C9531">
        <f>_xlfn.XLOOKUP(B9531,'2.1.trackMPD'!$R$7:$R$29,'2.1.trackMPD'!$T$7:$T$29)</f>
        <v>6</v>
      </c>
      <c r="D9531">
        <v>100</v>
      </c>
      <c r="E9531" t="s">
        <v>6396</v>
      </c>
      <c r="F9531" t="s">
        <v>110</v>
      </c>
      <c r="G9531" t="s">
        <v>140</v>
      </c>
      <c r="H9531" t="s">
        <v>6398</v>
      </c>
    </row>
    <row r="9532" spans="1:8" x14ac:dyDescent="0.2">
      <c r="A9532" t="s">
        <v>30</v>
      </c>
      <c r="B9532" t="s">
        <v>4</v>
      </c>
      <c r="C9532">
        <f>_xlfn.XLOOKUP(B9532,'2.1.trackMPD'!$R$7:$R$29,'2.1.trackMPD'!$T$7:$T$29)</f>
        <v>6</v>
      </c>
      <c r="D9532">
        <v>100</v>
      </c>
      <c r="E9532" t="s">
        <v>6396</v>
      </c>
      <c r="F9532" t="s">
        <v>111</v>
      </c>
      <c r="G9532" t="s">
        <v>124</v>
      </c>
      <c r="H9532" t="s">
        <v>6398</v>
      </c>
    </row>
    <row r="9533" spans="1:8" x14ac:dyDescent="0.2">
      <c r="A9533" t="s">
        <v>30</v>
      </c>
      <c r="B9533" t="s">
        <v>4</v>
      </c>
      <c r="C9533">
        <f>_xlfn.XLOOKUP(B9533,'2.1.trackMPD'!$R$7:$R$29,'2.1.trackMPD'!$T$7:$T$29)</f>
        <v>6</v>
      </c>
      <c r="D9533">
        <v>100</v>
      </c>
      <c r="E9533" t="s">
        <v>6396</v>
      </c>
      <c r="F9533" t="s">
        <v>111</v>
      </c>
      <c r="G9533" t="s">
        <v>140</v>
      </c>
      <c r="H9533" t="s">
        <v>6398</v>
      </c>
    </row>
    <row r="9534" spans="1:8" x14ac:dyDescent="0.2">
      <c r="A9534" t="s">
        <v>30</v>
      </c>
      <c r="B9534" t="s">
        <v>4</v>
      </c>
      <c r="C9534">
        <f>_xlfn.XLOOKUP(B9534,'2.1.trackMPD'!$R$7:$R$29,'2.1.trackMPD'!$T$7:$T$29)</f>
        <v>6</v>
      </c>
      <c r="D9534">
        <v>100</v>
      </c>
      <c r="E9534" t="s">
        <v>6396</v>
      </c>
      <c r="F9534" t="s">
        <v>110</v>
      </c>
      <c r="G9534" t="s">
        <v>124</v>
      </c>
      <c r="H9534" t="s">
        <v>6399</v>
      </c>
    </row>
    <row r="9535" spans="1:8" x14ac:dyDescent="0.2">
      <c r="A9535" t="s">
        <v>30</v>
      </c>
      <c r="B9535" t="s">
        <v>4</v>
      </c>
      <c r="C9535">
        <f>_xlfn.XLOOKUP(B9535,'2.1.trackMPD'!$R$7:$R$29,'2.1.trackMPD'!$T$7:$T$29)</f>
        <v>6</v>
      </c>
      <c r="D9535">
        <v>100</v>
      </c>
      <c r="E9535" t="s">
        <v>6396</v>
      </c>
      <c r="F9535" t="s">
        <v>110</v>
      </c>
      <c r="G9535" t="s">
        <v>140</v>
      </c>
      <c r="H9535" t="s">
        <v>6399</v>
      </c>
    </row>
    <row r="9536" spans="1:8" x14ac:dyDescent="0.2">
      <c r="A9536" t="s">
        <v>30</v>
      </c>
      <c r="B9536" t="s">
        <v>4</v>
      </c>
      <c r="C9536">
        <f>_xlfn.XLOOKUP(B9536,'2.1.trackMPD'!$R$7:$R$29,'2.1.trackMPD'!$T$7:$T$29)</f>
        <v>6</v>
      </c>
      <c r="D9536">
        <v>1000</v>
      </c>
      <c r="E9536" t="s">
        <v>6396</v>
      </c>
      <c r="F9536" t="s">
        <v>110</v>
      </c>
      <c r="G9536" t="s">
        <v>124</v>
      </c>
      <c r="H9536" t="s">
        <v>6398</v>
      </c>
    </row>
    <row r="9537" spans="1:8" x14ac:dyDescent="0.2">
      <c r="A9537" t="s">
        <v>30</v>
      </c>
      <c r="B9537" t="s">
        <v>4</v>
      </c>
      <c r="C9537">
        <f>_xlfn.XLOOKUP(B9537,'2.1.trackMPD'!$R$7:$R$29,'2.1.trackMPD'!$T$7:$T$29)</f>
        <v>6</v>
      </c>
      <c r="D9537">
        <v>1000</v>
      </c>
      <c r="E9537" t="s">
        <v>6396</v>
      </c>
      <c r="F9537" t="s">
        <v>110</v>
      </c>
      <c r="G9537" t="s">
        <v>140</v>
      </c>
      <c r="H9537" t="s">
        <v>6398</v>
      </c>
    </row>
    <row r="9538" spans="1:8" x14ac:dyDescent="0.2">
      <c r="A9538" t="s">
        <v>30</v>
      </c>
      <c r="B9538" t="s">
        <v>4</v>
      </c>
      <c r="C9538">
        <f>_xlfn.XLOOKUP(B9538,'2.1.trackMPD'!$R$7:$R$29,'2.1.trackMPD'!$T$7:$T$29)</f>
        <v>6</v>
      </c>
      <c r="D9538">
        <v>1000</v>
      </c>
      <c r="E9538" t="s">
        <v>6396</v>
      </c>
      <c r="F9538" t="s">
        <v>111</v>
      </c>
      <c r="G9538" t="s">
        <v>124</v>
      </c>
      <c r="H9538" t="s">
        <v>6398</v>
      </c>
    </row>
    <row r="9539" spans="1:8" x14ac:dyDescent="0.2">
      <c r="A9539" t="s">
        <v>30</v>
      </c>
      <c r="B9539" t="s">
        <v>4</v>
      </c>
      <c r="C9539">
        <f>_xlfn.XLOOKUP(B9539,'2.1.trackMPD'!$R$7:$R$29,'2.1.trackMPD'!$T$7:$T$29)</f>
        <v>6</v>
      </c>
      <c r="D9539">
        <v>1000</v>
      </c>
      <c r="E9539" t="s">
        <v>6396</v>
      </c>
      <c r="F9539" t="s">
        <v>111</v>
      </c>
      <c r="G9539" t="s">
        <v>140</v>
      </c>
      <c r="H9539" t="s">
        <v>6398</v>
      </c>
    </row>
    <row r="9540" spans="1:8" x14ac:dyDescent="0.2">
      <c r="A9540" t="s">
        <v>30</v>
      </c>
      <c r="B9540" t="s">
        <v>4</v>
      </c>
      <c r="C9540">
        <f>_xlfn.XLOOKUP(B9540,'2.1.trackMPD'!$R$7:$R$29,'2.1.trackMPD'!$T$7:$T$29)</f>
        <v>6</v>
      </c>
      <c r="D9540">
        <v>1000</v>
      </c>
      <c r="E9540" t="s">
        <v>6396</v>
      </c>
      <c r="F9540" t="s">
        <v>110</v>
      </c>
      <c r="G9540" t="s">
        <v>124</v>
      </c>
      <c r="H9540" t="s">
        <v>6399</v>
      </c>
    </row>
    <row r="9541" spans="1:8" x14ac:dyDescent="0.2">
      <c r="A9541" t="s">
        <v>30</v>
      </c>
      <c r="B9541" t="s">
        <v>4</v>
      </c>
      <c r="C9541">
        <f>_xlfn.XLOOKUP(B9541,'2.1.trackMPD'!$R$7:$R$29,'2.1.trackMPD'!$T$7:$T$29)</f>
        <v>6</v>
      </c>
      <c r="D9541">
        <v>1000</v>
      </c>
      <c r="E9541" t="s">
        <v>6396</v>
      </c>
      <c r="F9541" t="s">
        <v>110</v>
      </c>
      <c r="G9541" t="s">
        <v>140</v>
      </c>
      <c r="H9541" t="s">
        <v>6399</v>
      </c>
    </row>
    <row r="9542" spans="1:8" x14ac:dyDescent="0.2">
      <c r="A9542" t="s">
        <v>30</v>
      </c>
      <c r="B9542" t="s">
        <v>4</v>
      </c>
      <c r="C9542">
        <f>_xlfn.XLOOKUP(B9542,'2.1.trackMPD'!$R$7:$R$29,'2.1.trackMPD'!$T$7:$T$29)</f>
        <v>6</v>
      </c>
      <c r="D9542">
        <v>5000</v>
      </c>
      <c r="E9542" t="s">
        <v>6396</v>
      </c>
      <c r="F9542" t="s">
        <v>110</v>
      </c>
      <c r="G9542" t="s">
        <v>124</v>
      </c>
      <c r="H9542" t="s">
        <v>6398</v>
      </c>
    </row>
    <row r="9543" spans="1:8" x14ac:dyDescent="0.2">
      <c r="A9543" t="s">
        <v>30</v>
      </c>
      <c r="B9543" t="s">
        <v>4</v>
      </c>
      <c r="C9543">
        <f>_xlfn.XLOOKUP(B9543,'2.1.trackMPD'!$R$7:$R$29,'2.1.trackMPD'!$T$7:$T$29)</f>
        <v>6</v>
      </c>
      <c r="D9543">
        <v>5000</v>
      </c>
      <c r="E9543" t="s">
        <v>6396</v>
      </c>
      <c r="F9543" t="s">
        <v>110</v>
      </c>
      <c r="G9543" t="s">
        <v>140</v>
      </c>
      <c r="H9543" t="s">
        <v>6398</v>
      </c>
    </row>
    <row r="9544" spans="1:8" x14ac:dyDescent="0.2">
      <c r="A9544" t="s">
        <v>30</v>
      </c>
      <c r="B9544" t="s">
        <v>4</v>
      </c>
      <c r="C9544">
        <f>_xlfn.XLOOKUP(B9544,'2.1.trackMPD'!$R$7:$R$29,'2.1.trackMPD'!$T$7:$T$29)</f>
        <v>6</v>
      </c>
      <c r="D9544">
        <v>5000</v>
      </c>
      <c r="E9544" t="s">
        <v>6396</v>
      </c>
      <c r="F9544" t="s">
        <v>111</v>
      </c>
      <c r="G9544" t="s">
        <v>124</v>
      </c>
      <c r="H9544" t="s">
        <v>6398</v>
      </c>
    </row>
    <row r="9545" spans="1:8" x14ac:dyDescent="0.2">
      <c r="A9545" t="s">
        <v>30</v>
      </c>
      <c r="B9545" t="s">
        <v>4</v>
      </c>
      <c r="C9545">
        <f>_xlfn.XLOOKUP(B9545,'2.1.trackMPD'!$R$7:$R$29,'2.1.trackMPD'!$T$7:$T$29)</f>
        <v>6</v>
      </c>
      <c r="D9545">
        <v>5000</v>
      </c>
      <c r="E9545" t="s">
        <v>6396</v>
      </c>
      <c r="F9545" t="s">
        <v>111</v>
      </c>
      <c r="G9545" t="s">
        <v>140</v>
      </c>
      <c r="H9545" t="s">
        <v>6398</v>
      </c>
    </row>
    <row r="9546" spans="1:8" x14ac:dyDescent="0.2">
      <c r="A9546" t="s">
        <v>30</v>
      </c>
      <c r="B9546" t="s">
        <v>4</v>
      </c>
      <c r="C9546">
        <f>_xlfn.XLOOKUP(B9546,'2.1.trackMPD'!$R$7:$R$29,'2.1.trackMPD'!$T$7:$T$29)</f>
        <v>6</v>
      </c>
      <c r="D9546">
        <v>5000</v>
      </c>
      <c r="E9546" t="s">
        <v>6396</v>
      </c>
      <c r="F9546" t="s">
        <v>110</v>
      </c>
      <c r="G9546" t="s">
        <v>124</v>
      </c>
      <c r="H9546" t="s">
        <v>6399</v>
      </c>
    </row>
    <row r="9547" spans="1:8" x14ac:dyDescent="0.2">
      <c r="A9547" t="s">
        <v>30</v>
      </c>
      <c r="B9547" t="s">
        <v>4</v>
      </c>
      <c r="C9547">
        <f>_xlfn.XLOOKUP(B9547,'2.1.trackMPD'!$R$7:$R$29,'2.1.trackMPD'!$T$7:$T$29)</f>
        <v>6</v>
      </c>
      <c r="D9547">
        <v>5000</v>
      </c>
      <c r="E9547" t="s">
        <v>6396</v>
      </c>
      <c r="F9547" t="s">
        <v>110</v>
      </c>
      <c r="G9547" t="s">
        <v>140</v>
      </c>
      <c r="H9547" t="s">
        <v>6399</v>
      </c>
    </row>
    <row r="9548" spans="1:8" x14ac:dyDescent="0.2">
      <c r="A9548" t="s">
        <v>30</v>
      </c>
      <c r="B9548" t="s">
        <v>4</v>
      </c>
      <c r="C9548">
        <f>_xlfn.XLOOKUP(B9548,'2.1.trackMPD'!$R$7:$R$29,'2.1.trackMPD'!$T$7:$T$29)</f>
        <v>6</v>
      </c>
      <c r="D9548">
        <v>1</v>
      </c>
      <c r="E9548" t="s">
        <v>6400</v>
      </c>
      <c r="F9548" t="s">
        <v>110</v>
      </c>
      <c r="G9548" t="s">
        <v>124</v>
      </c>
      <c r="H9548" t="s">
        <v>6398</v>
      </c>
    </row>
    <row r="9549" spans="1:8" x14ac:dyDescent="0.2">
      <c r="A9549" t="s">
        <v>30</v>
      </c>
      <c r="B9549" t="s">
        <v>4</v>
      </c>
      <c r="C9549">
        <f>_xlfn.XLOOKUP(B9549,'2.1.trackMPD'!$R$7:$R$29,'2.1.trackMPD'!$T$7:$T$29)</f>
        <v>6</v>
      </c>
      <c r="D9549">
        <v>1</v>
      </c>
      <c r="E9549" t="s">
        <v>6400</v>
      </c>
      <c r="F9549" t="s">
        <v>110</v>
      </c>
      <c r="G9549" t="s">
        <v>140</v>
      </c>
      <c r="H9549" t="s">
        <v>6398</v>
      </c>
    </row>
    <row r="9550" spans="1:8" x14ac:dyDescent="0.2">
      <c r="A9550" t="s">
        <v>30</v>
      </c>
      <c r="B9550" t="s">
        <v>4</v>
      </c>
      <c r="C9550">
        <f>_xlfn.XLOOKUP(B9550,'2.1.trackMPD'!$R$7:$R$29,'2.1.trackMPD'!$T$7:$T$29)</f>
        <v>6</v>
      </c>
      <c r="D9550">
        <v>1</v>
      </c>
      <c r="E9550" t="s">
        <v>6400</v>
      </c>
      <c r="F9550" t="s">
        <v>111</v>
      </c>
      <c r="G9550" t="s">
        <v>124</v>
      </c>
      <c r="H9550" t="s">
        <v>6398</v>
      </c>
    </row>
    <row r="9551" spans="1:8" x14ac:dyDescent="0.2">
      <c r="A9551" t="s">
        <v>30</v>
      </c>
      <c r="B9551" t="s">
        <v>4</v>
      </c>
      <c r="C9551">
        <f>_xlfn.XLOOKUP(B9551,'2.1.trackMPD'!$R$7:$R$29,'2.1.trackMPD'!$T$7:$T$29)</f>
        <v>6</v>
      </c>
      <c r="D9551">
        <v>1</v>
      </c>
      <c r="E9551" t="s">
        <v>6400</v>
      </c>
      <c r="F9551" t="s">
        <v>111</v>
      </c>
      <c r="G9551" t="s">
        <v>140</v>
      </c>
      <c r="H9551" t="s">
        <v>6398</v>
      </c>
    </row>
    <row r="9552" spans="1:8" x14ac:dyDescent="0.2">
      <c r="A9552" t="s">
        <v>30</v>
      </c>
      <c r="B9552" t="s">
        <v>4</v>
      </c>
      <c r="C9552">
        <f>_xlfn.XLOOKUP(B9552,'2.1.trackMPD'!$R$7:$R$29,'2.1.trackMPD'!$T$7:$T$29)</f>
        <v>6</v>
      </c>
      <c r="D9552">
        <v>1</v>
      </c>
      <c r="E9552" t="s">
        <v>6400</v>
      </c>
      <c r="F9552" t="s">
        <v>110</v>
      </c>
      <c r="G9552" t="s">
        <v>124</v>
      </c>
      <c r="H9552" t="s">
        <v>6399</v>
      </c>
    </row>
    <row r="9553" spans="1:8" x14ac:dyDescent="0.2">
      <c r="A9553" t="s">
        <v>30</v>
      </c>
      <c r="B9553" t="s">
        <v>4</v>
      </c>
      <c r="C9553">
        <f>_xlfn.XLOOKUP(B9553,'2.1.trackMPD'!$R$7:$R$29,'2.1.trackMPD'!$T$7:$T$29)</f>
        <v>6</v>
      </c>
      <c r="D9553">
        <v>1</v>
      </c>
      <c r="E9553" t="s">
        <v>6400</v>
      </c>
      <c r="F9553" t="s">
        <v>110</v>
      </c>
      <c r="G9553" t="s">
        <v>140</v>
      </c>
      <c r="H9553" t="s">
        <v>6399</v>
      </c>
    </row>
    <row r="9554" spans="1:8" x14ac:dyDescent="0.2">
      <c r="A9554" t="s">
        <v>30</v>
      </c>
      <c r="B9554" t="s">
        <v>4</v>
      </c>
      <c r="C9554">
        <f>_xlfn.XLOOKUP(B9554,'2.1.trackMPD'!$R$7:$R$29,'2.1.trackMPD'!$T$7:$T$29)</f>
        <v>6</v>
      </c>
      <c r="D9554">
        <v>10</v>
      </c>
      <c r="E9554" t="s">
        <v>6400</v>
      </c>
      <c r="F9554" t="s">
        <v>110</v>
      </c>
      <c r="G9554" t="s">
        <v>124</v>
      </c>
      <c r="H9554" t="s">
        <v>6398</v>
      </c>
    </row>
    <row r="9555" spans="1:8" x14ac:dyDescent="0.2">
      <c r="A9555" t="s">
        <v>30</v>
      </c>
      <c r="B9555" t="s">
        <v>4</v>
      </c>
      <c r="C9555">
        <f>_xlfn.XLOOKUP(B9555,'2.1.trackMPD'!$R$7:$R$29,'2.1.trackMPD'!$T$7:$T$29)</f>
        <v>6</v>
      </c>
      <c r="D9555">
        <v>10</v>
      </c>
      <c r="E9555" t="s">
        <v>6400</v>
      </c>
      <c r="F9555" t="s">
        <v>110</v>
      </c>
      <c r="G9555" t="s">
        <v>140</v>
      </c>
      <c r="H9555" t="s">
        <v>6398</v>
      </c>
    </row>
    <row r="9556" spans="1:8" x14ac:dyDescent="0.2">
      <c r="A9556" t="s">
        <v>30</v>
      </c>
      <c r="B9556" t="s">
        <v>4</v>
      </c>
      <c r="C9556">
        <f>_xlfn.XLOOKUP(B9556,'2.1.trackMPD'!$R$7:$R$29,'2.1.trackMPD'!$T$7:$T$29)</f>
        <v>6</v>
      </c>
      <c r="D9556">
        <v>10</v>
      </c>
      <c r="E9556" t="s">
        <v>6400</v>
      </c>
      <c r="F9556" t="s">
        <v>111</v>
      </c>
      <c r="G9556" t="s">
        <v>124</v>
      </c>
      <c r="H9556" t="s">
        <v>6398</v>
      </c>
    </row>
    <row r="9557" spans="1:8" x14ac:dyDescent="0.2">
      <c r="A9557" t="s">
        <v>30</v>
      </c>
      <c r="B9557" t="s">
        <v>4</v>
      </c>
      <c r="C9557">
        <f>_xlfn.XLOOKUP(B9557,'2.1.trackMPD'!$R$7:$R$29,'2.1.trackMPD'!$T$7:$T$29)</f>
        <v>6</v>
      </c>
      <c r="D9557">
        <v>10</v>
      </c>
      <c r="E9557" t="s">
        <v>6400</v>
      </c>
      <c r="F9557" t="s">
        <v>111</v>
      </c>
      <c r="G9557" t="s">
        <v>140</v>
      </c>
      <c r="H9557" t="s">
        <v>6398</v>
      </c>
    </row>
    <row r="9558" spans="1:8" x14ac:dyDescent="0.2">
      <c r="A9558" t="s">
        <v>30</v>
      </c>
      <c r="B9558" t="s">
        <v>4</v>
      </c>
      <c r="C9558">
        <f>_xlfn.XLOOKUP(B9558,'2.1.trackMPD'!$R$7:$R$29,'2.1.trackMPD'!$T$7:$T$29)</f>
        <v>6</v>
      </c>
      <c r="D9558">
        <v>10</v>
      </c>
      <c r="E9558" t="s">
        <v>6400</v>
      </c>
      <c r="F9558" t="s">
        <v>110</v>
      </c>
      <c r="G9558" t="s">
        <v>124</v>
      </c>
      <c r="H9558" t="s">
        <v>6399</v>
      </c>
    </row>
    <row r="9559" spans="1:8" x14ac:dyDescent="0.2">
      <c r="A9559" t="s">
        <v>30</v>
      </c>
      <c r="B9559" t="s">
        <v>4</v>
      </c>
      <c r="C9559">
        <f>_xlfn.XLOOKUP(B9559,'2.1.trackMPD'!$R$7:$R$29,'2.1.trackMPD'!$T$7:$T$29)</f>
        <v>6</v>
      </c>
      <c r="D9559">
        <v>10</v>
      </c>
      <c r="E9559" t="s">
        <v>6400</v>
      </c>
      <c r="F9559" t="s">
        <v>110</v>
      </c>
      <c r="G9559" t="s">
        <v>140</v>
      </c>
      <c r="H9559" t="s">
        <v>6399</v>
      </c>
    </row>
    <row r="9560" spans="1:8" x14ac:dyDescent="0.2">
      <c r="A9560" t="s">
        <v>30</v>
      </c>
      <c r="B9560" t="s">
        <v>4</v>
      </c>
      <c r="C9560">
        <f>_xlfn.XLOOKUP(B9560,'2.1.trackMPD'!$R$7:$R$29,'2.1.trackMPD'!$T$7:$T$29)</f>
        <v>6</v>
      </c>
      <c r="D9560">
        <v>100</v>
      </c>
      <c r="E9560" t="s">
        <v>6400</v>
      </c>
      <c r="F9560" t="s">
        <v>110</v>
      </c>
      <c r="G9560" t="s">
        <v>124</v>
      </c>
      <c r="H9560" t="s">
        <v>6398</v>
      </c>
    </row>
    <row r="9561" spans="1:8" x14ac:dyDescent="0.2">
      <c r="A9561" t="s">
        <v>30</v>
      </c>
      <c r="B9561" t="s">
        <v>4</v>
      </c>
      <c r="C9561">
        <f>_xlfn.XLOOKUP(B9561,'2.1.trackMPD'!$R$7:$R$29,'2.1.trackMPD'!$T$7:$T$29)</f>
        <v>6</v>
      </c>
      <c r="D9561">
        <v>100</v>
      </c>
      <c r="E9561" t="s">
        <v>6400</v>
      </c>
      <c r="F9561" t="s">
        <v>110</v>
      </c>
      <c r="G9561" t="s">
        <v>140</v>
      </c>
      <c r="H9561" t="s">
        <v>6398</v>
      </c>
    </row>
    <row r="9562" spans="1:8" x14ac:dyDescent="0.2">
      <c r="A9562" t="s">
        <v>30</v>
      </c>
      <c r="B9562" t="s">
        <v>4</v>
      </c>
      <c r="C9562">
        <f>_xlfn.XLOOKUP(B9562,'2.1.trackMPD'!$R$7:$R$29,'2.1.trackMPD'!$T$7:$T$29)</f>
        <v>6</v>
      </c>
      <c r="D9562">
        <v>100</v>
      </c>
      <c r="E9562" t="s">
        <v>6400</v>
      </c>
      <c r="F9562" t="s">
        <v>111</v>
      </c>
      <c r="G9562" t="s">
        <v>124</v>
      </c>
      <c r="H9562" t="s">
        <v>6398</v>
      </c>
    </row>
    <row r="9563" spans="1:8" x14ac:dyDescent="0.2">
      <c r="A9563" t="s">
        <v>30</v>
      </c>
      <c r="B9563" t="s">
        <v>4</v>
      </c>
      <c r="C9563">
        <f>_xlfn.XLOOKUP(B9563,'2.1.trackMPD'!$R$7:$R$29,'2.1.trackMPD'!$T$7:$T$29)</f>
        <v>6</v>
      </c>
      <c r="D9563">
        <v>100</v>
      </c>
      <c r="E9563" t="s">
        <v>6400</v>
      </c>
      <c r="F9563" t="s">
        <v>111</v>
      </c>
      <c r="G9563" t="s">
        <v>140</v>
      </c>
      <c r="H9563" t="s">
        <v>6398</v>
      </c>
    </row>
    <row r="9564" spans="1:8" x14ac:dyDescent="0.2">
      <c r="A9564" t="s">
        <v>30</v>
      </c>
      <c r="B9564" t="s">
        <v>4</v>
      </c>
      <c r="C9564">
        <f>_xlfn.XLOOKUP(B9564,'2.1.trackMPD'!$R$7:$R$29,'2.1.trackMPD'!$T$7:$T$29)</f>
        <v>6</v>
      </c>
      <c r="D9564">
        <v>100</v>
      </c>
      <c r="E9564" t="s">
        <v>6400</v>
      </c>
      <c r="F9564" t="s">
        <v>110</v>
      </c>
      <c r="G9564" t="s">
        <v>124</v>
      </c>
      <c r="H9564" t="s">
        <v>6399</v>
      </c>
    </row>
    <row r="9565" spans="1:8" x14ac:dyDescent="0.2">
      <c r="A9565" t="s">
        <v>30</v>
      </c>
      <c r="B9565" t="s">
        <v>4</v>
      </c>
      <c r="C9565">
        <f>_xlfn.XLOOKUP(B9565,'2.1.trackMPD'!$R$7:$R$29,'2.1.trackMPD'!$T$7:$T$29)</f>
        <v>6</v>
      </c>
      <c r="D9565">
        <v>100</v>
      </c>
      <c r="E9565" t="s">
        <v>6400</v>
      </c>
      <c r="F9565" t="s">
        <v>110</v>
      </c>
      <c r="G9565" t="s">
        <v>140</v>
      </c>
      <c r="H9565" t="s">
        <v>6399</v>
      </c>
    </row>
    <row r="9566" spans="1:8" x14ac:dyDescent="0.2">
      <c r="A9566" t="s">
        <v>30</v>
      </c>
      <c r="B9566" t="s">
        <v>4</v>
      </c>
      <c r="C9566">
        <f>_xlfn.XLOOKUP(B9566,'2.1.trackMPD'!$R$7:$R$29,'2.1.trackMPD'!$T$7:$T$29)</f>
        <v>6</v>
      </c>
      <c r="D9566">
        <v>1000</v>
      </c>
      <c r="E9566" t="s">
        <v>6400</v>
      </c>
      <c r="F9566" t="s">
        <v>110</v>
      </c>
      <c r="G9566" t="s">
        <v>124</v>
      </c>
      <c r="H9566" t="s">
        <v>6398</v>
      </c>
    </row>
    <row r="9567" spans="1:8" x14ac:dyDescent="0.2">
      <c r="A9567" t="s">
        <v>30</v>
      </c>
      <c r="B9567" t="s">
        <v>4</v>
      </c>
      <c r="C9567">
        <f>_xlfn.XLOOKUP(B9567,'2.1.trackMPD'!$R$7:$R$29,'2.1.trackMPD'!$T$7:$T$29)</f>
        <v>6</v>
      </c>
      <c r="D9567">
        <v>1000</v>
      </c>
      <c r="E9567" t="s">
        <v>6400</v>
      </c>
      <c r="F9567" t="s">
        <v>110</v>
      </c>
      <c r="G9567" t="s">
        <v>140</v>
      </c>
      <c r="H9567" t="s">
        <v>6398</v>
      </c>
    </row>
    <row r="9568" spans="1:8" x14ac:dyDescent="0.2">
      <c r="A9568" t="s">
        <v>30</v>
      </c>
      <c r="B9568" t="s">
        <v>4</v>
      </c>
      <c r="C9568">
        <f>_xlfn.XLOOKUP(B9568,'2.1.trackMPD'!$R$7:$R$29,'2.1.trackMPD'!$T$7:$T$29)</f>
        <v>6</v>
      </c>
      <c r="D9568">
        <v>1000</v>
      </c>
      <c r="E9568" t="s">
        <v>6400</v>
      </c>
      <c r="F9568" t="s">
        <v>111</v>
      </c>
      <c r="G9568" t="s">
        <v>124</v>
      </c>
      <c r="H9568" t="s">
        <v>6398</v>
      </c>
    </row>
    <row r="9569" spans="1:8" x14ac:dyDescent="0.2">
      <c r="A9569" t="s">
        <v>30</v>
      </c>
      <c r="B9569" t="s">
        <v>4</v>
      </c>
      <c r="C9569">
        <f>_xlfn.XLOOKUP(B9569,'2.1.trackMPD'!$R$7:$R$29,'2.1.trackMPD'!$T$7:$T$29)</f>
        <v>6</v>
      </c>
      <c r="D9569">
        <v>1000</v>
      </c>
      <c r="E9569" t="s">
        <v>6400</v>
      </c>
      <c r="F9569" t="s">
        <v>111</v>
      </c>
      <c r="G9569" t="s">
        <v>140</v>
      </c>
      <c r="H9569" t="s">
        <v>6398</v>
      </c>
    </row>
    <row r="9570" spans="1:8" x14ac:dyDescent="0.2">
      <c r="A9570" t="s">
        <v>30</v>
      </c>
      <c r="B9570" t="s">
        <v>4</v>
      </c>
      <c r="C9570">
        <f>_xlfn.XLOOKUP(B9570,'2.1.trackMPD'!$R$7:$R$29,'2.1.trackMPD'!$T$7:$T$29)</f>
        <v>6</v>
      </c>
      <c r="D9570">
        <v>1000</v>
      </c>
      <c r="E9570" t="s">
        <v>6400</v>
      </c>
      <c r="F9570" t="s">
        <v>110</v>
      </c>
      <c r="G9570" t="s">
        <v>124</v>
      </c>
      <c r="H9570" t="s">
        <v>6399</v>
      </c>
    </row>
    <row r="9571" spans="1:8" x14ac:dyDescent="0.2">
      <c r="A9571" t="s">
        <v>30</v>
      </c>
      <c r="B9571" t="s">
        <v>4</v>
      </c>
      <c r="C9571">
        <f>_xlfn.XLOOKUP(B9571,'2.1.trackMPD'!$R$7:$R$29,'2.1.trackMPD'!$T$7:$T$29)</f>
        <v>6</v>
      </c>
      <c r="D9571">
        <v>1000</v>
      </c>
      <c r="E9571" t="s">
        <v>6400</v>
      </c>
      <c r="F9571" t="s">
        <v>110</v>
      </c>
      <c r="G9571" t="s">
        <v>140</v>
      </c>
      <c r="H9571" t="s">
        <v>6399</v>
      </c>
    </row>
    <row r="9572" spans="1:8" x14ac:dyDescent="0.2">
      <c r="A9572" t="s">
        <v>30</v>
      </c>
      <c r="B9572" t="s">
        <v>4</v>
      </c>
      <c r="C9572">
        <f>_xlfn.XLOOKUP(B9572,'2.1.trackMPD'!$R$7:$R$29,'2.1.trackMPD'!$T$7:$T$29)</f>
        <v>6</v>
      </c>
      <c r="D9572">
        <v>5000</v>
      </c>
      <c r="E9572" t="s">
        <v>6400</v>
      </c>
      <c r="F9572" t="s">
        <v>110</v>
      </c>
      <c r="G9572" t="s">
        <v>124</v>
      </c>
      <c r="H9572" t="s">
        <v>6398</v>
      </c>
    </row>
    <row r="9573" spans="1:8" x14ac:dyDescent="0.2">
      <c r="A9573" t="s">
        <v>30</v>
      </c>
      <c r="B9573" t="s">
        <v>4</v>
      </c>
      <c r="C9573">
        <f>_xlfn.XLOOKUP(B9573,'2.1.trackMPD'!$R$7:$R$29,'2.1.trackMPD'!$T$7:$T$29)</f>
        <v>6</v>
      </c>
      <c r="D9573">
        <v>5000</v>
      </c>
      <c r="E9573" t="s">
        <v>6400</v>
      </c>
      <c r="F9573" t="s">
        <v>110</v>
      </c>
      <c r="G9573" t="s">
        <v>140</v>
      </c>
      <c r="H9573" t="s">
        <v>6398</v>
      </c>
    </row>
    <row r="9574" spans="1:8" x14ac:dyDescent="0.2">
      <c r="A9574" t="s">
        <v>30</v>
      </c>
      <c r="B9574" t="s">
        <v>4</v>
      </c>
      <c r="C9574">
        <f>_xlfn.XLOOKUP(B9574,'2.1.trackMPD'!$R$7:$R$29,'2.1.trackMPD'!$T$7:$T$29)</f>
        <v>6</v>
      </c>
      <c r="D9574">
        <v>5000</v>
      </c>
      <c r="E9574" t="s">
        <v>6400</v>
      </c>
      <c r="F9574" t="s">
        <v>111</v>
      </c>
      <c r="G9574" t="s">
        <v>124</v>
      </c>
      <c r="H9574" t="s">
        <v>6398</v>
      </c>
    </row>
    <row r="9575" spans="1:8" x14ac:dyDescent="0.2">
      <c r="A9575" t="s">
        <v>30</v>
      </c>
      <c r="B9575" t="s">
        <v>4</v>
      </c>
      <c r="C9575">
        <f>_xlfn.XLOOKUP(B9575,'2.1.trackMPD'!$R$7:$R$29,'2.1.trackMPD'!$T$7:$T$29)</f>
        <v>6</v>
      </c>
      <c r="D9575">
        <v>5000</v>
      </c>
      <c r="E9575" t="s">
        <v>6400</v>
      </c>
      <c r="F9575" t="s">
        <v>111</v>
      </c>
      <c r="G9575" t="s">
        <v>140</v>
      </c>
      <c r="H9575" t="s">
        <v>6398</v>
      </c>
    </row>
    <row r="9576" spans="1:8" x14ac:dyDescent="0.2">
      <c r="A9576" t="s">
        <v>30</v>
      </c>
      <c r="B9576" t="s">
        <v>4</v>
      </c>
      <c r="C9576">
        <f>_xlfn.XLOOKUP(B9576,'2.1.trackMPD'!$R$7:$R$29,'2.1.trackMPD'!$T$7:$T$29)</f>
        <v>6</v>
      </c>
      <c r="D9576">
        <v>5000</v>
      </c>
      <c r="E9576" t="s">
        <v>6400</v>
      </c>
      <c r="F9576" t="s">
        <v>110</v>
      </c>
      <c r="G9576" t="s">
        <v>124</v>
      </c>
      <c r="H9576" t="s">
        <v>6399</v>
      </c>
    </row>
    <row r="9577" spans="1:8" x14ac:dyDescent="0.2">
      <c r="A9577" t="s">
        <v>30</v>
      </c>
      <c r="B9577" t="s">
        <v>4</v>
      </c>
      <c r="C9577">
        <f>_xlfn.XLOOKUP(B9577,'2.1.trackMPD'!$R$7:$R$29,'2.1.trackMPD'!$T$7:$T$29)</f>
        <v>6</v>
      </c>
      <c r="D9577">
        <v>5000</v>
      </c>
      <c r="E9577" t="s">
        <v>6400</v>
      </c>
      <c r="F9577" t="s">
        <v>110</v>
      </c>
      <c r="G9577" t="s">
        <v>140</v>
      </c>
      <c r="H9577" t="s">
        <v>6399</v>
      </c>
    </row>
    <row r="9578" spans="1:8" x14ac:dyDescent="0.2">
      <c r="A9578" t="s">
        <v>30</v>
      </c>
      <c r="B9578" t="s">
        <v>4</v>
      </c>
      <c r="C9578">
        <f>_xlfn.XLOOKUP(B9578,'2.1.trackMPD'!$R$7:$R$29,'2.1.trackMPD'!$T$7:$T$29)</f>
        <v>6</v>
      </c>
      <c r="D9578">
        <v>1</v>
      </c>
      <c r="E9578" t="s">
        <v>6401</v>
      </c>
      <c r="F9578" t="s">
        <v>110</v>
      </c>
      <c r="G9578" t="s">
        <v>124</v>
      </c>
      <c r="H9578" t="s">
        <v>6398</v>
      </c>
    </row>
    <row r="9579" spans="1:8" x14ac:dyDescent="0.2">
      <c r="A9579" t="s">
        <v>30</v>
      </c>
      <c r="B9579" t="s">
        <v>4</v>
      </c>
      <c r="C9579">
        <f>_xlfn.XLOOKUP(B9579,'2.1.trackMPD'!$R$7:$R$29,'2.1.trackMPD'!$T$7:$T$29)</f>
        <v>6</v>
      </c>
      <c r="D9579">
        <v>1</v>
      </c>
      <c r="E9579" t="s">
        <v>6401</v>
      </c>
      <c r="F9579" t="s">
        <v>110</v>
      </c>
      <c r="G9579" t="s">
        <v>140</v>
      </c>
      <c r="H9579" t="s">
        <v>6398</v>
      </c>
    </row>
    <row r="9580" spans="1:8" x14ac:dyDescent="0.2">
      <c r="A9580" t="s">
        <v>30</v>
      </c>
      <c r="B9580" t="s">
        <v>4</v>
      </c>
      <c r="C9580">
        <f>_xlfn.XLOOKUP(B9580,'2.1.trackMPD'!$R$7:$R$29,'2.1.trackMPD'!$T$7:$T$29)</f>
        <v>6</v>
      </c>
      <c r="D9580">
        <v>1</v>
      </c>
      <c r="E9580" t="s">
        <v>6401</v>
      </c>
      <c r="F9580" t="s">
        <v>111</v>
      </c>
      <c r="G9580" t="s">
        <v>124</v>
      </c>
      <c r="H9580" t="s">
        <v>6398</v>
      </c>
    </row>
    <row r="9581" spans="1:8" x14ac:dyDescent="0.2">
      <c r="A9581" t="s">
        <v>30</v>
      </c>
      <c r="B9581" t="s">
        <v>4</v>
      </c>
      <c r="C9581">
        <f>_xlfn.XLOOKUP(B9581,'2.1.trackMPD'!$R$7:$R$29,'2.1.trackMPD'!$T$7:$T$29)</f>
        <v>6</v>
      </c>
      <c r="D9581">
        <v>1</v>
      </c>
      <c r="E9581" t="s">
        <v>6401</v>
      </c>
      <c r="F9581" t="s">
        <v>111</v>
      </c>
      <c r="G9581" t="s">
        <v>140</v>
      </c>
      <c r="H9581" t="s">
        <v>6398</v>
      </c>
    </row>
    <row r="9582" spans="1:8" x14ac:dyDescent="0.2">
      <c r="A9582" t="s">
        <v>30</v>
      </c>
      <c r="B9582" t="s">
        <v>4</v>
      </c>
      <c r="C9582">
        <f>_xlfn.XLOOKUP(B9582,'2.1.trackMPD'!$R$7:$R$29,'2.1.trackMPD'!$T$7:$T$29)</f>
        <v>6</v>
      </c>
      <c r="D9582">
        <v>1</v>
      </c>
      <c r="E9582" t="s">
        <v>6401</v>
      </c>
      <c r="F9582" t="s">
        <v>110</v>
      </c>
      <c r="G9582" t="s">
        <v>124</v>
      </c>
      <c r="H9582" t="s">
        <v>6399</v>
      </c>
    </row>
    <row r="9583" spans="1:8" x14ac:dyDescent="0.2">
      <c r="A9583" t="s">
        <v>30</v>
      </c>
      <c r="B9583" t="s">
        <v>4</v>
      </c>
      <c r="C9583">
        <f>_xlfn.XLOOKUP(B9583,'2.1.trackMPD'!$R$7:$R$29,'2.1.trackMPD'!$T$7:$T$29)</f>
        <v>6</v>
      </c>
      <c r="D9583">
        <v>1</v>
      </c>
      <c r="E9583" t="s">
        <v>6401</v>
      </c>
      <c r="F9583" t="s">
        <v>110</v>
      </c>
      <c r="G9583" t="s">
        <v>140</v>
      </c>
      <c r="H9583" t="s">
        <v>6399</v>
      </c>
    </row>
    <row r="9584" spans="1:8" x14ac:dyDescent="0.2">
      <c r="A9584" t="s">
        <v>30</v>
      </c>
      <c r="B9584" t="s">
        <v>4</v>
      </c>
      <c r="C9584">
        <f>_xlfn.XLOOKUP(B9584,'2.1.trackMPD'!$R$7:$R$29,'2.1.trackMPD'!$T$7:$T$29)</f>
        <v>6</v>
      </c>
      <c r="D9584">
        <v>10</v>
      </c>
      <c r="E9584" t="s">
        <v>6401</v>
      </c>
      <c r="F9584" t="s">
        <v>110</v>
      </c>
      <c r="G9584" t="s">
        <v>124</v>
      </c>
      <c r="H9584" t="s">
        <v>6398</v>
      </c>
    </row>
    <row r="9585" spans="1:8" x14ac:dyDescent="0.2">
      <c r="A9585" t="s">
        <v>30</v>
      </c>
      <c r="B9585" t="s">
        <v>4</v>
      </c>
      <c r="C9585">
        <f>_xlfn.XLOOKUP(B9585,'2.1.trackMPD'!$R$7:$R$29,'2.1.trackMPD'!$T$7:$T$29)</f>
        <v>6</v>
      </c>
      <c r="D9585">
        <v>10</v>
      </c>
      <c r="E9585" t="s">
        <v>6401</v>
      </c>
      <c r="F9585" t="s">
        <v>110</v>
      </c>
      <c r="G9585" t="s">
        <v>140</v>
      </c>
      <c r="H9585" t="s">
        <v>6398</v>
      </c>
    </row>
    <row r="9586" spans="1:8" x14ac:dyDescent="0.2">
      <c r="A9586" t="s">
        <v>30</v>
      </c>
      <c r="B9586" t="s">
        <v>4</v>
      </c>
      <c r="C9586">
        <f>_xlfn.XLOOKUP(B9586,'2.1.trackMPD'!$R$7:$R$29,'2.1.trackMPD'!$T$7:$T$29)</f>
        <v>6</v>
      </c>
      <c r="D9586">
        <v>10</v>
      </c>
      <c r="E9586" t="s">
        <v>6401</v>
      </c>
      <c r="F9586" t="s">
        <v>111</v>
      </c>
      <c r="G9586" t="s">
        <v>124</v>
      </c>
      <c r="H9586" t="s">
        <v>6398</v>
      </c>
    </row>
    <row r="9587" spans="1:8" x14ac:dyDescent="0.2">
      <c r="A9587" t="s">
        <v>30</v>
      </c>
      <c r="B9587" t="s">
        <v>4</v>
      </c>
      <c r="C9587">
        <f>_xlfn.XLOOKUP(B9587,'2.1.trackMPD'!$R$7:$R$29,'2.1.trackMPD'!$T$7:$T$29)</f>
        <v>6</v>
      </c>
      <c r="D9587">
        <v>10</v>
      </c>
      <c r="E9587" t="s">
        <v>6401</v>
      </c>
      <c r="F9587" t="s">
        <v>111</v>
      </c>
      <c r="G9587" t="s">
        <v>140</v>
      </c>
      <c r="H9587" t="s">
        <v>6398</v>
      </c>
    </row>
    <row r="9588" spans="1:8" x14ac:dyDescent="0.2">
      <c r="A9588" t="s">
        <v>30</v>
      </c>
      <c r="B9588" t="s">
        <v>4</v>
      </c>
      <c r="C9588">
        <f>_xlfn.XLOOKUP(B9588,'2.1.trackMPD'!$R$7:$R$29,'2.1.trackMPD'!$T$7:$T$29)</f>
        <v>6</v>
      </c>
      <c r="D9588">
        <v>10</v>
      </c>
      <c r="E9588" t="s">
        <v>6401</v>
      </c>
      <c r="F9588" t="s">
        <v>110</v>
      </c>
      <c r="G9588" t="s">
        <v>124</v>
      </c>
      <c r="H9588" t="s">
        <v>6399</v>
      </c>
    </row>
    <row r="9589" spans="1:8" x14ac:dyDescent="0.2">
      <c r="A9589" t="s">
        <v>30</v>
      </c>
      <c r="B9589" t="s">
        <v>4</v>
      </c>
      <c r="C9589">
        <f>_xlfn.XLOOKUP(B9589,'2.1.trackMPD'!$R$7:$R$29,'2.1.trackMPD'!$T$7:$T$29)</f>
        <v>6</v>
      </c>
      <c r="D9589">
        <v>10</v>
      </c>
      <c r="E9589" t="s">
        <v>6401</v>
      </c>
      <c r="F9589" t="s">
        <v>110</v>
      </c>
      <c r="G9589" t="s">
        <v>140</v>
      </c>
      <c r="H9589" t="s">
        <v>6399</v>
      </c>
    </row>
    <row r="9590" spans="1:8" x14ac:dyDescent="0.2">
      <c r="A9590" t="s">
        <v>30</v>
      </c>
      <c r="B9590" t="s">
        <v>4</v>
      </c>
      <c r="C9590">
        <f>_xlfn.XLOOKUP(B9590,'2.1.trackMPD'!$R$7:$R$29,'2.1.trackMPD'!$T$7:$T$29)</f>
        <v>6</v>
      </c>
      <c r="D9590">
        <v>100</v>
      </c>
      <c r="E9590" t="s">
        <v>6401</v>
      </c>
      <c r="F9590" t="s">
        <v>110</v>
      </c>
      <c r="G9590" t="s">
        <v>124</v>
      </c>
      <c r="H9590" t="s">
        <v>6398</v>
      </c>
    </row>
    <row r="9591" spans="1:8" x14ac:dyDescent="0.2">
      <c r="A9591" t="s">
        <v>30</v>
      </c>
      <c r="B9591" t="s">
        <v>4</v>
      </c>
      <c r="C9591">
        <f>_xlfn.XLOOKUP(B9591,'2.1.trackMPD'!$R$7:$R$29,'2.1.trackMPD'!$T$7:$T$29)</f>
        <v>6</v>
      </c>
      <c r="D9591">
        <v>100</v>
      </c>
      <c r="E9591" t="s">
        <v>6401</v>
      </c>
      <c r="F9591" t="s">
        <v>110</v>
      </c>
      <c r="G9591" t="s">
        <v>140</v>
      </c>
      <c r="H9591" t="s">
        <v>6398</v>
      </c>
    </row>
    <row r="9592" spans="1:8" x14ac:dyDescent="0.2">
      <c r="A9592" t="s">
        <v>30</v>
      </c>
      <c r="B9592" t="s">
        <v>4</v>
      </c>
      <c r="C9592">
        <f>_xlfn.XLOOKUP(B9592,'2.1.trackMPD'!$R$7:$R$29,'2.1.trackMPD'!$T$7:$T$29)</f>
        <v>6</v>
      </c>
      <c r="D9592">
        <v>100</v>
      </c>
      <c r="E9592" t="s">
        <v>6401</v>
      </c>
      <c r="F9592" t="s">
        <v>111</v>
      </c>
      <c r="G9592" t="s">
        <v>124</v>
      </c>
      <c r="H9592" t="s">
        <v>6398</v>
      </c>
    </row>
    <row r="9593" spans="1:8" x14ac:dyDescent="0.2">
      <c r="A9593" t="s">
        <v>30</v>
      </c>
      <c r="B9593" t="s">
        <v>4</v>
      </c>
      <c r="C9593">
        <f>_xlfn.XLOOKUP(B9593,'2.1.trackMPD'!$R$7:$R$29,'2.1.trackMPD'!$T$7:$T$29)</f>
        <v>6</v>
      </c>
      <c r="D9593">
        <v>100</v>
      </c>
      <c r="E9593" t="s">
        <v>6401</v>
      </c>
      <c r="F9593" t="s">
        <v>111</v>
      </c>
      <c r="G9593" t="s">
        <v>140</v>
      </c>
      <c r="H9593" t="s">
        <v>6398</v>
      </c>
    </row>
    <row r="9594" spans="1:8" x14ac:dyDescent="0.2">
      <c r="A9594" t="s">
        <v>30</v>
      </c>
      <c r="B9594" t="s">
        <v>4</v>
      </c>
      <c r="C9594">
        <f>_xlfn.XLOOKUP(B9594,'2.1.trackMPD'!$R$7:$R$29,'2.1.trackMPD'!$T$7:$T$29)</f>
        <v>6</v>
      </c>
      <c r="D9594">
        <v>100</v>
      </c>
      <c r="E9594" t="s">
        <v>6401</v>
      </c>
      <c r="F9594" t="s">
        <v>110</v>
      </c>
      <c r="G9594" t="s">
        <v>124</v>
      </c>
      <c r="H9594" t="s">
        <v>6399</v>
      </c>
    </row>
    <row r="9595" spans="1:8" x14ac:dyDescent="0.2">
      <c r="A9595" t="s">
        <v>30</v>
      </c>
      <c r="B9595" t="s">
        <v>4</v>
      </c>
      <c r="C9595">
        <f>_xlfn.XLOOKUP(B9595,'2.1.trackMPD'!$R$7:$R$29,'2.1.trackMPD'!$T$7:$T$29)</f>
        <v>6</v>
      </c>
      <c r="D9595">
        <v>100</v>
      </c>
      <c r="E9595" t="s">
        <v>6401</v>
      </c>
      <c r="F9595" t="s">
        <v>110</v>
      </c>
      <c r="G9595" t="s">
        <v>140</v>
      </c>
      <c r="H9595" t="s">
        <v>6399</v>
      </c>
    </row>
    <row r="9596" spans="1:8" x14ac:dyDescent="0.2">
      <c r="A9596" t="s">
        <v>30</v>
      </c>
      <c r="B9596" t="s">
        <v>166</v>
      </c>
      <c r="C9596">
        <f>_xlfn.XLOOKUP(B9596,'2.1.trackMPD'!$R$7:$R$29,'2.1.trackMPD'!$T$7:$T$29)</f>
        <v>5</v>
      </c>
      <c r="D9596">
        <v>1</v>
      </c>
      <c r="E9596" t="s">
        <v>6396</v>
      </c>
      <c r="F9596" t="s">
        <v>110</v>
      </c>
      <c r="G9596" t="s">
        <v>124</v>
      </c>
      <c r="H9596" t="s">
        <v>6398</v>
      </c>
    </row>
    <row r="9597" spans="1:8" x14ac:dyDescent="0.2">
      <c r="A9597" t="s">
        <v>30</v>
      </c>
      <c r="B9597" t="s">
        <v>166</v>
      </c>
      <c r="C9597">
        <f>_xlfn.XLOOKUP(B9597,'2.1.trackMPD'!$R$7:$R$29,'2.1.trackMPD'!$T$7:$T$29)</f>
        <v>5</v>
      </c>
      <c r="D9597">
        <v>1</v>
      </c>
      <c r="E9597" t="s">
        <v>6396</v>
      </c>
      <c r="F9597" t="s">
        <v>110</v>
      </c>
      <c r="G9597" t="s">
        <v>140</v>
      </c>
      <c r="H9597" t="s">
        <v>6398</v>
      </c>
    </row>
    <row r="9598" spans="1:8" x14ac:dyDescent="0.2">
      <c r="A9598" t="s">
        <v>30</v>
      </c>
      <c r="B9598" t="s">
        <v>166</v>
      </c>
      <c r="C9598">
        <f>_xlfn.XLOOKUP(B9598,'2.1.trackMPD'!$R$7:$R$29,'2.1.trackMPD'!$T$7:$T$29)</f>
        <v>5</v>
      </c>
      <c r="D9598">
        <v>1</v>
      </c>
      <c r="E9598" t="s">
        <v>6396</v>
      </c>
      <c r="F9598" t="s">
        <v>111</v>
      </c>
      <c r="G9598" t="s">
        <v>124</v>
      </c>
      <c r="H9598" t="s">
        <v>6398</v>
      </c>
    </row>
    <row r="9599" spans="1:8" x14ac:dyDescent="0.2">
      <c r="A9599" t="s">
        <v>30</v>
      </c>
      <c r="B9599" t="s">
        <v>166</v>
      </c>
      <c r="C9599">
        <f>_xlfn.XLOOKUP(B9599,'2.1.trackMPD'!$R$7:$R$29,'2.1.trackMPD'!$T$7:$T$29)</f>
        <v>5</v>
      </c>
      <c r="D9599">
        <v>1</v>
      </c>
      <c r="E9599" t="s">
        <v>6396</v>
      </c>
      <c r="F9599" t="s">
        <v>111</v>
      </c>
      <c r="G9599" t="s">
        <v>140</v>
      </c>
      <c r="H9599" t="s">
        <v>6398</v>
      </c>
    </row>
    <row r="9600" spans="1:8" x14ac:dyDescent="0.2">
      <c r="A9600" t="s">
        <v>30</v>
      </c>
      <c r="B9600" t="s">
        <v>166</v>
      </c>
      <c r="C9600">
        <f>_xlfn.XLOOKUP(B9600,'2.1.trackMPD'!$R$7:$R$29,'2.1.trackMPD'!$T$7:$T$29)</f>
        <v>5</v>
      </c>
      <c r="D9600">
        <v>1</v>
      </c>
      <c r="E9600" t="s">
        <v>6396</v>
      </c>
      <c r="F9600" t="s">
        <v>110</v>
      </c>
      <c r="G9600" t="s">
        <v>124</v>
      </c>
      <c r="H9600" t="s">
        <v>6399</v>
      </c>
    </row>
    <row r="9601" spans="1:8" x14ac:dyDescent="0.2">
      <c r="A9601" t="s">
        <v>30</v>
      </c>
      <c r="B9601" t="s">
        <v>166</v>
      </c>
      <c r="C9601">
        <f>_xlfn.XLOOKUP(B9601,'2.1.trackMPD'!$R$7:$R$29,'2.1.trackMPD'!$T$7:$T$29)</f>
        <v>5</v>
      </c>
      <c r="D9601">
        <v>1</v>
      </c>
      <c r="E9601" t="s">
        <v>6396</v>
      </c>
      <c r="F9601" t="s">
        <v>110</v>
      </c>
      <c r="G9601" t="s">
        <v>140</v>
      </c>
      <c r="H9601" t="s">
        <v>6399</v>
      </c>
    </row>
    <row r="9602" spans="1:8" x14ac:dyDescent="0.2">
      <c r="A9602" t="s">
        <v>30</v>
      </c>
      <c r="B9602" t="s">
        <v>166</v>
      </c>
      <c r="C9602">
        <f>_xlfn.XLOOKUP(B9602,'2.1.trackMPD'!$R$7:$R$29,'2.1.trackMPD'!$T$7:$T$29)</f>
        <v>5</v>
      </c>
      <c r="D9602">
        <v>10</v>
      </c>
      <c r="E9602" t="s">
        <v>6396</v>
      </c>
      <c r="F9602" t="s">
        <v>110</v>
      </c>
      <c r="G9602" t="s">
        <v>124</v>
      </c>
      <c r="H9602" t="s">
        <v>6398</v>
      </c>
    </row>
    <row r="9603" spans="1:8" x14ac:dyDescent="0.2">
      <c r="A9603" t="s">
        <v>30</v>
      </c>
      <c r="B9603" t="s">
        <v>166</v>
      </c>
      <c r="C9603">
        <f>_xlfn.XLOOKUP(B9603,'2.1.trackMPD'!$R$7:$R$29,'2.1.trackMPD'!$T$7:$T$29)</f>
        <v>5</v>
      </c>
      <c r="D9603">
        <v>10</v>
      </c>
      <c r="E9603" t="s">
        <v>6396</v>
      </c>
      <c r="F9603" t="s">
        <v>110</v>
      </c>
      <c r="G9603" t="s">
        <v>140</v>
      </c>
      <c r="H9603" t="s">
        <v>6398</v>
      </c>
    </row>
    <row r="9604" spans="1:8" x14ac:dyDescent="0.2">
      <c r="A9604" t="s">
        <v>30</v>
      </c>
      <c r="B9604" t="s">
        <v>166</v>
      </c>
      <c r="C9604">
        <f>_xlfn.XLOOKUP(B9604,'2.1.trackMPD'!$R$7:$R$29,'2.1.trackMPD'!$T$7:$T$29)</f>
        <v>5</v>
      </c>
      <c r="D9604">
        <v>10</v>
      </c>
      <c r="E9604" t="s">
        <v>6396</v>
      </c>
      <c r="F9604" t="s">
        <v>111</v>
      </c>
      <c r="G9604" t="s">
        <v>124</v>
      </c>
      <c r="H9604" t="s">
        <v>6398</v>
      </c>
    </row>
    <row r="9605" spans="1:8" x14ac:dyDescent="0.2">
      <c r="A9605" t="s">
        <v>30</v>
      </c>
      <c r="B9605" t="s">
        <v>166</v>
      </c>
      <c r="C9605">
        <f>_xlfn.XLOOKUP(B9605,'2.1.trackMPD'!$R$7:$R$29,'2.1.trackMPD'!$T$7:$T$29)</f>
        <v>5</v>
      </c>
      <c r="D9605">
        <v>10</v>
      </c>
      <c r="E9605" t="s">
        <v>6396</v>
      </c>
      <c r="F9605" t="s">
        <v>111</v>
      </c>
      <c r="G9605" t="s">
        <v>140</v>
      </c>
      <c r="H9605" t="s">
        <v>6398</v>
      </c>
    </row>
    <row r="9606" spans="1:8" x14ac:dyDescent="0.2">
      <c r="A9606" t="s">
        <v>30</v>
      </c>
      <c r="B9606" t="s">
        <v>166</v>
      </c>
      <c r="C9606">
        <f>_xlfn.XLOOKUP(B9606,'2.1.trackMPD'!$R$7:$R$29,'2.1.trackMPD'!$T$7:$T$29)</f>
        <v>5</v>
      </c>
      <c r="D9606">
        <v>10</v>
      </c>
      <c r="E9606" t="s">
        <v>6396</v>
      </c>
      <c r="F9606" t="s">
        <v>110</v>
      </c>
      <c r="G9606" t="s">
        <v>124</v>
      </c>
      <c r="H9606" t="s">
        <v>6399</v>
      </c>
    </row>
    <row r="9607" spans="1:8" x14ac:dyDescent="0.2">
      <c r="A9607" t="s">
        <v>30</v>
      </c>
      <c r="B9607" t="s">
        <v>166</v>
      </c>
      <c r="C9607">
        <f>_xlfn.XLOOKUP(B9607,'2.1.trackMPD'!$R$7:$R$29,'2.1.trackMPD'!$T$7:$T$29)</f>
        <v>5</v>
      </c>
      <c r="D9607">
        <v>10</v>
      </c>
      <c r="E9607" t="s">
        <v>6396</v>
      </c>
      <c r="F9607" t="s">
        <v>110</v>
      </c>
      <c r="G9607" t="s">
        <v>140</v>
      </c>
      <c r="H9607" t="s">
        <v>6399</v>
      </c>
    </row>
    <row r="9608" spans="1:8" x14ac:dyDescent="0.2">
      <c r="A9608" t="s">
        <v>30</v>
      </c>
      <c r="B9608" t="s">
        <v>166</v>
      </c>
      <c r="C9608">
        <f>_xlfn.XLOOKUP(B9608,'2.1.trackMPD'!$R$7:$R$29,'2.1.trackMPD'!$T$7:$T$29)</f>
        <v>5</v>
      </c>
      <c r="D9608">
        <v>100</v>
      </c>
      <c r="E9608" t="s">
        <v>6396</v>
      </c>
      <c r="F9608" t="s">
        <v>110</v>
      </c>
      <c r="G9608" t="s">
        <v>124</v>
      </c>
      <c r="H9608" t="s">
        <v>6398</v>
      </c>
    </row>
    <row r="9609" spans="1:8" x14ac:dyDescent="0.2">
      <c r="A9609" t="s">
        <v>30</v>
      </c>
      <c r="B9609" t="s">
        <v>166</v>
      </c>
      <c r="C9609">
        <f>_xlfn.XLOOKUP(B9609,'2.1.trackMPD'!$R$7:$R$29,'2.1.trackMPD'!$T$7:$T$29)</f>
        <v>5</v>
      </c>
      <c r="D9609">
        <v>100</v>
      </c>
      <c r="E9609" t="s">
        <v>6396</v>
      </c>
      <c r="F9609" t="s">
        <v>110</v>
      </c>
      <c r="G9609" t="s">
        <v>140</v>
      </c>
      <c r="H9609" t="s">
        <v>6398</v>
      </c>
    </row>
    <row r="9610" spans="1:8" x14ac:dyDescent="0.2">
      <c r="A9610" t="s">
        <v>30</v>
      </c>
      <c r="B9610" t="s">
        <v>166</v>
      </c>
      <c r="C9610">
        <f>_xlfn.XLOOKUP(B9610,'2.1.trackMPD'!$R$7:$R$29,'2.1.trackMPD'!$T$7:$T$29)</f>
        <v>5</v>
      </c>
      <c r="D9610">
        <v>100</v>
      </c>
      <c r="E9610" t="s">
        <v>6396</v>
      </c>
      <c r="F9610" t="s">
        <v>111</v>
      </c>
      <c r="G9610" t="s">
        <v>124</v>
      </c>
      <c r="H9610" t="s">
        <v>6398</v>
      </c>
    </row>
    <row r="9611" spans="1:8" x14ac:dyDescent="0.2">
      <c r="A9611" t="s">
        <v>30</v>
      </c>
      <c r="B9611" t="s">
        <v>166</v>
      </c>
      <c r="C9611">
        <f>_xlfn.XLOOKUP(B9611,'2.1.trackMPD'!$R$7:$R$29,'2.1.trackMPD'!$T$7:$T$29)</f>
        <v>5</v>
      </c>
      <c r="D9611">
        <v>100</v>
      </c>
      <c r="E9611" t="s">
        <v>6396</v>
      </c>
      <c r="F9611" t="s">
        <v>111</v>
      </c>
      <c r="G9611" t="s">
        <v>140</v>
      </c>
      <c r="H9611" t="s">
        <v>6398</v>
      </c>
    </row>
    <row r="9612" spans="1:8" x14ac:dyDescent="0.2">
      <c r="A9612" t="s">
        <v>30</v>
      </c>
      <c r="B9612" t="s">
        <v>166</v>
      </c>
      <c r="C9612">
        <f>_xlfn.XLOOKUP(B9612,'2.1.trackMPD'!$R$7:$R$29,'2.1.trackMPD'!$T$7:$T$29)</f>
        <v>5</v>
      </c>
      <c r="D9612">
        <v>100</v>
      </c>
      <c r="E9612" t="s">
        <v>6396</v>
      </c>
      <c r="F9612" t="s">
        <v>110</v>
      </c>
      <c r="G9612" t="s">
        <v>124</v>
      </c>
      <c r="H9612" t="s">
        <v>6399</v>
      </c>
    </row>
    <row r="9613" spans="1:8" x14ac:dyDescent="0.2">
      <c r="A9613" t="s">
        <v>30</v>
      </c>
      <c r="B9613" t="s">
        <v>166</v>
      </c>
      <c r="C9613">
        <f>_xlfn.XLOOKUP(B9613,'2.1.trackMPD'!$R$7:$R$29,'2.1.trackMPD'!$T$7:$T$29)</f>
        <v>5</v>
      </c>
      <c r="D9613">
        <v>100</v>
      </c>
      <c r="E9613" t="s">
        <v>6396</v>
      </c>
      <c r="F9613" t="s">
        <v>110</v>
      </c>
      <c r="G9613" t="s">
        <v>140</v>
      </c>
      <c r="H9613" t="s">
        <v>6399</v>
      </c>
    </row>
    <row r="9614" spans="1:8" x14ac:dyDescent="0.2">
      <c r="A9614" t="s">
        <v>30</v>
      </c>
      <c r="B9614" t="s">
        <v>166</v>
      </c>
      <c r="C9614">
        <f>_xlfn.XLOOKUP(B9614,'2.1.trackMPD'!$R$7:$R$29,'2.1.trackMPD'!$T$7:$T$29)</f>
        <v>5</v>
      </c>
      <c r="D9614">
        <v>1000</v>
      </c>
      <c r="E9614" t="s">
        <v>6396</v>
      </c>
      <c r="F9614" t="s">
        <v>110</v>
      </c>
      <c r="G9614" t="s">
        <v>124</v>
      </c>
      <c r="H9614" t="s">
        <v>6398</v>
      </c>
    </row>
    <row r="9615" spans="1:8" x14ac:dyDescent="0.2">
      <c r="A9615" t="s">
        <v>30</v>
      </c>
      <c r="B9615" t="s">
        <v>166</v>
      </c>
      <c r="C9615">
        <f>_xlfn.XLOOKUP(B9615,'2.1.trackMPD'!$R$7:$R$29,'2.1.trackMPD'!$T$7:$T$29)</f>
        <v>5</v>
      </c>
      <c r="D9615">
        <v>1000</v>
      </c>
      <c r="E9615" t="s">
        <v>6396</v>
      </c>
      <c r="F9615" t="s">
        <v>110</v>
      </c>
      <c r="G9615" t="s">
        <v>140</v>
      </c>
      <c r="H9615" t="s">
        <v>6398</v>
      </c>
    </row>
    <row r="9616" spans="1:8" x14ac:dyDescent="0.2">
      <c r="A9616" t="s">
        <v>30</v>
      </c>
      <c r="B9616" t="s">
        <v>166</v>
      </c>
      <c r="C9616">
        <f>_xlfn.XLOOKUP(B9616,'2.1.trackMPD'!$R$7:$R$29,'2.1.trackMPD'!$T$7:$T$29)</f>
        <v>5</v>
      </c>
      <c r="D9616">
        <v>1000</v>
      </c>
      <c r="E9616" t="s">
        <v>6396</v>
      </c>
      <c r="F9616" t="s">
        <v>111</v>
      </c>
      <c r="G9616" t="s">
        <v>124</v>
      </c>
      <c r="H9616" t="s">
        <v>6398</v>
      </c>
    </row>
    <row r="9617" spans="1:8" x14ac:dyDescent="0.2">
      <c r="A9617" t="s">
        <v>30</v>
      </c>
      <c r="B9617" t="s">
        <v>166</v>
      </c>
      <c r="C9617">
        <f>_xlfn.XLOOKUP(B9617,'2.1.trackMPD'!$R$7:$R$29,'2.1.trackMPD'!$T$7:$T$29)</f>
        <v>5</v>
      </c>
      <c r="D9617">
        <v>1000</v>
      </c>
      <c r="E9617" t="s">
        <v>6396</v>
      </c>
      <c r="F9617" t="s">
        <v>111</v>
      </c>
      <c r="G9617" t="s">
        <v>140</v>
      </c>
      <c r="H9617" t="s">
        <v>6398</v>
      </c>
    </row>
    <row r="9618" spans="1:8" x14ac:dyDescent="0.2">
      <c r="A9618" t="s">
        <v>30</v>
      </c>
      <c r="B9618" t="s">
        <v>166</v>
      </c>
      <c r="C9618">
        <f>_xlfn.XLOOKUP(B9618,'2.1.trackMPD'!$R$7:$R$29,'2.1.trackMPD'!$T$7:$T$29)</f>
        <v>5</v>
      </c>
      <c r="D9618">
        <v>1000</v>
      </c>
      <c r="E9618" t="s">
        <v>6396</v>
      </c>
      <c r="F9618" t="s">
        <v>110</v>
      </c>
      <c r="G9618" t="s">
        <v>124</v>
      </c>
      <c r="H9618" t="s">
        <v>6399</v>
      </c>
    </row>
    <row r="9619" spans="1:8" x14ac:dyDescent="0.2">
      <c r="A9619" t="s">
        <v>30</v>
      </c>
      <c r="B9619" t="s">
        <v>166</v>
      </c>
      <c r="C9619">
        <f>_xlfn.XLOOKUP(B9619,'2.1.trackMPD'!$R$7:$R$29,'2.1.trackMPD'!$T$7:$T$29)</f>
        <v>5</v>
      </c>
      <c r="D9619">
        <v>1000</v>
      </c>
      <c r="E9619" t="s">
        <v>6396</v>
      </c>
      <c r="F9619" t="s">
        <v>110</v>
      </c>
      <c r="G9619" t="s">
        <v>140</v>
      </c>
      <c r="H9619" t="s">
        <v>6399</v>
      </c>
    </row>
    <row r="9620" spans="1:8" x14ac:dyDescent="0.2">
      <c r="A9620" t="s">
        <v>30</v>
      </c>
      <c r="B9620" t="s">
        <v>166</v>
      </c>
      <c r="C9620">
        <f>_xlfn.XLOOKUP(B9620,'2.1.trackMPD'!$R$7:$R$29,'2.1.trackMPD'!$T$7:$T$29)</f>
        <v>5</v>
      </c>
      <c r="D9620">
        <v>5000</v>
      </c>
      <c r="E9620" t="s">
        <v>6396</v>
      </c>
      <c r="F9620" t="s">
        <v>110</v>
      </c>
      <c r="G9620" t="s">
        <v>124</v>
      </c>
      <c r="H9620" t="s">
        <v>6398</v>
      </c>
    </row>
    <row r="9621" spans="1:8" x14ac:dyDescent="0.2">
      <c r="A9621" t="s">
        <v>30</v>
      </c>
      <c r="B9621" t="s">
        <v>166</v>
      </c>
      <c r="C9621">
        <f>_xlfn.XLOOKUP(B9621,'2.1.trackMPD'!$R$7:$R$29,'2.1.trackMPD'!$T$7:$T$29)</f>
        <v>5</v>
      </c>
      <c r="D9621">
        <v>5000</v>
      </c>
      <c r="E9621" t="s">
        <v>6396</v>
      </c>
      <c r="F9621" t="s">
        <v>110</v>
      </c>
      <c r="G9621" t="s">
        <v>140</v>
      </c>
      <c r="H9621" t="s">
        <v>6398</v>
      </c>
    </row>
    <row r="9622" spans="1:8" x14ac:dyDescent="0.2">
      <c r="A9622" t="s">
        <v>30</v>
      </c>
      <c r="B9622" t="s">
        <v>166</v>
      </c>
      <c r="C9622">
        <f>_xlfn.XLOOKUP(B9622,'2.1.trackMPD'!$R$7:$R$29,'2.1.trackMPD'!$T$7:$T$29)</f>
        <v>5</v>
      </c>
      <c r="D9622">
        <v>5000</v>
      </c>
      <c r="E9622" t="s">
        <v>6396</v>
      </c>
      <c r="F9622" t="s">
        <v>111</v>
      </c>
      <c r="G9622" t="s">
        <v>124</v>
      </c>
      <c r="H9622" t="s">
        <v>6398</v>
      </c>
    </row>
    <row r="9623" spans="1:8" x14ac:dyDescent="0.2">
      <c r="A9623" t="s">
        <v>30</v>
      </c>
      <c r="B9623" t="s">
        <v>166</v>
      </c>
      <c r="C9623">
        <f>_xlfn.XLOOKUP(B9623,'2.1.trackMPD'!$R$7:$R$29,'2.1.trackMPD'!$T$7:$T$29)</f>
        <v>5</v>
      </c>
      <c r="D9623">
        <v>5000</v>
      </c>
      <c r="E9623" t="s">
        <v>6396</v>
      </c>
      <c r="F9623" t="s">
        <v>111</v>
      </c>
      <c r="G9623" t="s">
        <v>140</v>
      </c>
      <c r="H9623" t="s">
        <v>6398</v>
      </c>
    </row>
    <row r="9624" spans="1:8" x14ac:dyDescent="0.2">
      <c r="A9624" t="s">
        <v>30</v>
      </c>
      <c r="B9624" t="s">
        <v>166</v>
      </c>
      <c r="C9624">
        <f>_xlfn.XLOOKUP(B9624,'2.1.trackMPD'!$R$7:$R$29,'2.1.trackMPD'!$T$7:$T$29)</f>
        <v>5</v>
      </c>
      <c r="D9624">
        <v>5000</v>
      </c>
      <c r="E9624" t="s">
        <v>6396</v>
      </c>
      <c r="F9624" t="s">
        <v>110</v>
      </c>
      <c r="G9624" t="s">
        <v>124</v>
      </c>
      <c r="H9624" t="s">
        <v>6399</v>
      </c>
    </row>
    <row r="9625" spans="1:8" x14ac:dyDescent="0.2">
      <c r="A9625" t="s">
        <v>30</v>
      </c>
      <c r="B9625" t="s">
        <v>166</v>
      </c>
      <c r="C9625">
        <f>_xlfn.XLOOKUP(B9625,'2.1.trackMPD'!$R$7:$R$29,'2.1.trackMPD'!$T$7:$T$29)</f>
        <v>5</v>
      </c>
      <c r="D9625">
        <v>5000</v>
      </c>
      <c r="E9625" t="s">
        <v>6396</v>
      </c>
      <c r="F9625" t="s">
        <v>110</v>
      </c>
      <c r="G9625" t="s">
        <v>140</v>
      </c>
      <c r="H9625" t="s">
        <v>6399</v>
      </c>
    </row>
    <row r="9626" spans="1:8" x14ac:dyDescent="0.2">
      <c r="A9626" t="s">
        <v>30</v>
      </c>
      <c r="B9626" t="s">
        <v>166</v>
      </c>
      <c r="C9626">
        <f>_xlfn.XLOOKUP(B9626,'2.1.trackMPD'!$R$7:$R$29,'2.1.trackMPD'!$T$7:$T$29)</f>
        <v>5</v>
      </c>
      <c r="D9626">
        <v>1</v>
      </c>
      <c r="E9626" t="s">
        <v>6400</v>
      </c>
      <c r="F9626" t="s">
        <v>110</v>
      </c>
      <c r="G9626" t="s">
        <v>124</v>
      </c>
      <c r="H9626" t="s">
        <v>6398</v>
      </c>
    </row>
    <row r="9627" spans="1:8" x14ac:dyDescent="0.2">
      <c r="A9627" t="s">
        <v>30</v>
      </c>
      <c r="B9627" t="s">
        <v>166</v>
      </c>
      <c r="C9627">
        <f>_xlfn.XLOOKUP(B9627,'2.1.trackMPD'!$R$7:$R$29,'2.1.trackMPD'!$T$7:$T$29)</f>
        <v>5</v>
      </c>
      <c r="D9627">
        <v>1</v>
      </c>
      <c r="E9627" t="s">
        <v>6400</v>
      </c>
      <c r="F9627" t="s">
        <v>110</v>
      </c>
      <c r="G9627" t="s">
        <v>140</v>
      </c>
      <c r="H9627" t="s">
        <v>6398</v>
      </c>
    </row>
    <row r="9628" spans="1:8" x14ac:dyDescent="0.2">
      <c r="A9628" t="s">
        <v>30</v>
      </c>
      <c r="B9628" t="s">
        <v>166</v>
      </c>
      <c r="C9628">
        <f>_xlfn.XLOOKUP(B9628,'2.1.trackMPD'!$R$7:$R$29,'2.1.trackMPD'!$T$7:$T$29)</f>
        <v>5</v>
      </c>
      <c r="D9628">
        <v>1</v>
      </c>
      <c r="E9628" t="s">
        <v>6400</v>
      </c>
      <c r="F9628" t="s">
        <v>111</v>
      </c>
      <c r="G9628" t="s">
        <v>124</v>
      </c>
      <c r="H9628" t="s">
        <v>6398</v>
      </c>
    </row>
    <row r="9629" spans="1:8" x14ac:dyDescent="0.2">
      <c r="A9629" t="s">
        <v>30</v>
      </c>
      <c r="B9629" t="s">
        <v>166</v>
      </c>
      <c r="C9629">
        <f>_xlfn.XLOOKUP(B9629,'2.1.trackMPD'!$R$7:$R$29,'2.1.trackMPD'!$T$7:$T$29)</f>
        <v>5</v>
      </c>
      <c r="D9629">
        <v>1</v>
      </c>
      <c r="E9629" t="s">
        <v>6400</v>
      </c>
      <c r="F9629" t="s">
        <v>111</v>
      </c>
      <c r="G9629" t="s">
        <v>140</v>
      </c>
      <c r="H9629" t="s">
        <v>6398</v>
      </c>
    </row>
    <row r="9630" spans="1:8" x14ac:dyDescent="0.2">
      <c r="A9630" t="s">
        <v>30</v>
      </c>
      <c r="B9630" t="s">
        <v>166</v>
      </c>
      <c r="C9630">
        <f>_xlfn.XLOOKUP(B9630,'2.1.trackMPD'!$R$7:$R$29,'2.1.trackMPD'!$T$7:$T$29)</f>
        <v>5</v>
      </c>
      <c r="D9630">
        <v>1</v>
      </c>
      <c r="E9630" t="s">
        <v>6400</v>
      </c>
      <c r="F9630" t="s">
        <v>110</v>
      </c>
      <c r="G9630" t="s">
        <v>124</v>
      </c>
      <c r="H9630" t="s">
        <v>6399</v>
      </c>
    </row>
    <row r="9631" spans="1:8" x14ac:dyDescent="0.2">
      <c r="A9631" t="s">
        <v>30</v>
      </c>
      <c r="B9631" t="s">
        <v>166</v>
      </c>
      <c r="C9631">
        <f>_xlfn.XLOOKUP(B9631,'2.1.trackMPD'!$R$7:$R$29,'2.1.trackMPD'!$T$7:$T$29)</f>
        <v>5</v>
      </c>
      <c r="D9631">
        <v>1</v>
      </c>
      <c r="E9631" t="s">
        <v>6400</v>
      </c>
      <c r="F9631" t="s">
        <v>110</v>
      </c>
      <c r="G9631" t="s">
        <v>140</v>
      </c>
      <c r="H9631" t="s">
        <v>6399</v>
      </c>
    </row>
    <row r="9632" spans="1:8" x14ac:dyDescent="0.2">
      <c r="A9632" t="s">
        <v>30</v>
      </c>
      <c r="B9632" t="s">
        <v>166</v>
      </c>
      <c r="C9632">
        <f>_xlfn.XLOOKUP(B9632,'2.1.trackMPD'!$R$7:$R$29,'2.1.trackMPD'!$T$7:$T$29)</f>
        <v>5</v>
      </c>
      <c r="D9632">
        <v>10</v>
      </c>
      <c r="E9632" t="s">
        <v>6400</v>
      </c>
      <c r="F9632" t="s">
        <v>110</v>
      </c>
      <c r="G9632" t="s">
        <v>124</v>
      </c>
      <c r="H9632" t="s">
        <v>6398</v>
      </c>
    </row>
    <row r="9633" spans="1:8" x14ac:dyDescent="0.2">
      <c r="A9633" t="s">
        <v>30</v>
      </c>
      <c r="B9633" t="s">
        <v>166</v>
      </c>
      <c r="C9633">
        <f>_xlfn.XLOOKUP(B9633,'2.1.trackMPD'!$R$7:$R$29,'2.1.trackMPD'!$T$7:$T$29)</f>
        <v>5</v>
      </c>
      <c r="D9633">
        <v>10</v>
      </c>
      <c r="E9633" t="s">
        <v>6400</v>
      </c>
      <c r="F9633" t="s">
        <v>110</v>
      </c>
      <c r="G9633" t="s">
        <v>140</v>
      </c>
      <c r="H9633" t="s">
        <v>6398</v>
      </c>
    </row>
    <row r="9634" spans="1:8" x14ac:dyDescent="0.2">
      <c r="A9634" t="s">
        <v>30</v>
      </c>
      <c r="B9634" t="s">
        <v>166</v>
      </c>
      <c r="C9634">
        <f>_xlfn.XLOOKUP(B9634,'2.1.trackMPD'!$R$7:$R$29,'2.1.trackMPD'!$T$7:$T$29)</f>
        <v>5</v>
      </c>
      <c r="D9634">
        <v>10</v>
      </c>
      <c r="E9634" t="s">
        <v>6400</v>
      </c>
      <c r="F9634" t="s">
        <v>111</v>
      </c>
      <c r="G9634" t="s">
        <v>124</v>
      </c>
      <c r="H9634" t="s">
        <v>6398</v>
      </c>
    </row>
    <row r="9635" spans="1:8" x14ac:dyDescent="0.2">
      <c r="A9635" t="s">
        <v>30</v>
      </c>
      <c r="B9635" t="s">
        <v>166</v>
      </c>
      <c r="C9635">
        <f>_xlfn.XLOOKUP(B9635,'2.1.trackMPD'!$R$7:$R$29,'2.1.trackMPD'!$T$7:$T$29)</f>
        <v>5</v>
      </c>
      <c r="D9635">
        <v>10</v>
      </c>
      <c r="E9635" t="s">
        <v>6400</v>
      </c>
      <c r="F9635" t="s">
        <v>111</v>
      </c>
      <c r="G9635" t="s">
        <v>140</v>
      </c>
      <c r="H9635" t="s">
        <v>6398</v>
      </c>
    </row>
    <row r="9636" spans="1:8" x14ac:dyDescent="0.2">
      <c r="A9636" t="s">
        <v>30</v>
      </c>
      <c r="B9636" t="s">
        <v>166</v>
      </c>
      <c r="C9636">
        <f>_xlfn.XLOOKUP(B9636,'2.1.trackMPD'!$R$7:$R$29,'2.1.trackMPD'!$T$7:$T$29)</f>
        <v>5</v>
      </c>
      <c r="D9636">
        <v>10</v>
      </c>
      <c r="E9636" t="s">
        <v>6400</v>
      </c>
      <c r="F9636" t="s">
        <v>110</v>
      </c>
      <c r="G9636" t="s">
        <v>124</v>
      </c>
      <c r="H9636" t="s">
        <v>6399</v>
      </c>
    </row>
    <row r="9637" spans="1:8" x14ac:dyDescent="0.2">
      <c r="A9637" t="s">
        <v>30</v>
      </c>
      <c r="B9637" t="s">
        <v>166</v>
      </c>
      <c r="C9637">
        <f>_xlfn.XLOOKUP(B9637,'2.1.trackMPD'!$R$7:$R$29,'2.1.trackMPD'!$T$7:$T$29)</f>
        <v>5</v>
      </c>
      <c r="D9637">
        <v>10</v>
      </c>
      <c r="E9637" t="s">
        <v>6400</v>
      </c>
      <c r="F9637" t="s">
        <v>110</v>
      </c>
      <c r="G9637" t="s">
        <v>140</v>
      </c>
      <c r="H9637" t="s">
        <v>6399</v>
      </c>
    </row>
    <row r="9638" spans="1:8" x14ac:dyDescent="0.2">
      <c r="A9638" t="s">
        <v>30</v>
      </c>
      <c r="B9638" t="s">
        <v>166</v>
      </c>
      <c r="C9638">
        <f>_xlfn.XLOOKUP(B9638,'2.1.trackMPD'!$R$7:$R$29,'2.1.trackMPD'!$T$7:$T$29)</f>
        <v>5</v>
      </c>
      <c r="D9638">
        <v>100</v>
      </c>
      <c r="E9638" t="s">
        <v>6400</v>
      </c>
      <c r="F9638" t="s">
        <v>110</v>
      </c>
      <c r="G9638" t="s">
        <v>124</v>
      </c>
      <c r="H9638" t="s">
        <v>6398</v>
      </c>
    </row>
    <row r="9639" spans="1:8" x14ac:dyDescent="0.2">
      <c r="A9639" t="s">
        <v>30</v>
      </c>
      <c r="B9639" t="s">
        <v>166</v>
      </c>
      <c r="C9639">
        <f>_xlfn.XLOOKUP(B9639,'2.1.trackMPD'!$R$7:$R$29,'2.1.trackMPD'!$T$7:$T$29)</f>
        <v>5</v>
      </c>
      <c r="D9639">
        <v>100</v>
      </c>
      <c r="E9639" t="s">
        <v>6400</v>
      </c>
      <c r="F9639" t="s">
        <v>110</v>
      </c>
      <c r="G9639" t="s">
        <v>140</v>
      </c>
      <c r="H9639" t="s">
        <v>6398</v>
      </c>
    </row>
    <row r="9640" spans="1:8" x14ac:dyDescent="0.2">
      <c r="A9640" t="s">
        <v>30</v>
      </c>
      <c r="B9640" t="s">
        <v>166</v>
      </c>
      <c r="C9640">
        <f>_xlfn.XLOOKUP(B9640,'2.1.trackMPD'!$R$7:$R$29,'2.1.trackMPD'!$T$7:$T$29)</f>
        <v>5</v>
      </c>
      <c r="D9640">
        <v>100</v>
      </c>
      <c r="E9640" t="s">
        <v>6400</v>
      </c>
      <c r="F9640" t="s">
        <v>111</v>
      </c>
      <c r="G9640" t="s">
        <v>124</v>
      </c>
      <c r="H9640" t="s">
        <v>6398</v>
      </c>
    </row>
    <row r="9641" spans="1:8" x14ac:dyDescent="0.2">
      <c r="A9641" t="s">
        <v>30</v>
      </c>
      <c r="B9641" t="s">
        <v>166</v>
      </c>
      <c r="C9641">
        <f>_xlfn.XLOOKUP(B9641,'2.1.trackMPD'!$R$7:$R$29,'2.1.trackMPD'!$T$7:$T$29)</f>
        <v>5</v>
      </c>
      <c r="D9641">
        <v>100</v>
      </c>
      <c r="E9641" t="s">
        <v>6400</v>
      </c>
      <c r="F9641" t="s">
        <v>111</v>
      </c>
      <c r="G9641" t="s">
        <v>140</v>
      </c>
      <c r="H9641" t="s">
        <v>6398</v>
      </c>
    </row>
    <row r="9642" spans="1:8" x14ac:dyDescent="0.2">
      <c r="A9642" t="s">
        <v>30</v>
      </c>
      <c r="B9642" t="s">
        <v>166</v>
      </c>
      <c r="C9642">
        <f>_xlfn.XLOOKUP(B9642,'2.1.trackMPD'!$R$7:$R$29,'2.1.trackMPD'!$T$7:$T$29)</f>
        <v>5</v>
      </c>
      <c r="D9642">
        <v>100</v>
      </c>
      <c r="E9642" t="s">
        <v>6400</v>
      </c>
      <c r="F9642" t="s">
        <v>110</v>
      </c>
      <c r="G9642" t="s">
        <v>124</v>
      </c>
      <c r="H9642" t="s">
        <v>6399</v>
      </c>
    </row>
    <row r="9643" spans="1:8" x14ac:dyDescent="0.2">
      <c r="A9643" t="s">
        <v>30</v>
      </c>
      <c r="B9643" t="s">
        <v>166</v>
      </c>
      <c r="C9643">
        <f>_xlfn.XLOOKUP(B9643,'2.1.trackMPD'!$R$7:$R$29,'2.1.trackMPD'!$T$7:$T$29)</f>
        <v>5</v>
      </c>
      <c r="D9643">
        <v>100</v>
      </c>
      <c r="E9643" t="s">
        <v>6400</v>
      </c>
      <c r="F9643" t="s">
        <v>110</v>
      </c>
      <c r="G9643" t="s">
        <v>140</v>
      </c>
      <c r="H9643" t="s">
        <v>6399</v>
      </c>
    </row>
    <row r="9644" spans="1:8" x14ac:dyDescent="0.2">
      <c r="A9644" t="s">
        <v>30</v>
      </c>
      <c r="B9644" t="s">
        <v>166</v>
      </c>
      <c r="C9644">
        <f>_xlfn.XLOOKUP(B9644,'2.1.trackMPD'!$R$7:$R$29,'2.1.trackMPD'!$T$7:$T$29)</f>
        <v>5</v>
      </c>
      <c r="D9644">
        <v>1000</v>
      </c>
      <c r="E9644" t="s">
        <v>6400</v>
      </c>
      <c r="F9644" t="s">
        <v>110</v>
      </c>
      <c r="G9644" t="s">
        <v>124</v>
      </c>
      <c r="H9644" t="s">
        <v>6398</v>
      </c>
    </row>
    <row r="9645" spans="1:8" x14ac:dyDescent="0.2">
      <c r="A9645" t="s">
        <v>30</v>
      </c>
      <c r="B9645" t="s">
        <v>166</v>
      </c>
      <c r="C9645">
        <f>_xlfn.XLOOKUP(B9645,'2.1.trackMPD'!$R$7:$R$29,'2.1.trackMPD'!$T$7:$T$29)</f>
        <v>5</v>
      </c>
      <c r="D9645">
        <v>1000</v>
      </c>
      <c r="E9645" t="s">
        <v>6400</v>
      </c>
      <c r="F9645" t="s">
        <v>110</v>
      </c>
      <c r="G9645" t="s">
        <v>140</v>
      </c>
      <c r="H9645" t="s">
        <v>6398</v>
      </c>
    </row>
    <row r="9646" spans="1:8" x14ac:dyDescent="0.2">
      <c r="A9646" t="s">
        <v>30</v>
      </c>
      <c r="B9646" t="s">
        <v>166</v>
      </c>
      <c r="C9646">
        <f>_xlfn.XLOOKUP(B9646,'2.1.trackMPD'!$R$7:$R$29,'2.1.trackMPD'!$T$7:$T$29)</f>
        <v>5</v>
      </c>
      <c r="D9646">
        <v>1000</v>
      </c>
      <c r="E9646" t="s">
        <v>6400</v>
      </c>
      <c r="F9646" t="s">
        <v>111</v>
      </c>
      <c r="G9646" t="s">
        <v>124</v>
      </c>
      <c r="H9646" t="s">
        <v>6398</v>
      </c>
    </row>
    <row r="9647" spans="1:8" x14ac:dyDescent="0.2">
      <c r="A9647" t="s">
        <v>30</v>
      </c>
      <c r="B9647" t="s">
        <v>166</v>
      </c>
      <c r="C9647">
        <f>_xlfn.XLOOKUP(B9647,'2.1.trackMPD'!$R$7:$R$29,'2.1.trackMPD'!$T$7:$T$29)</f>
        <v>5</v>
      </c>
      <c r="D9647">
        <v>1000</v>
      </c>
      <c r="E9647" t="s">
        <v>6400</v>
      </c>
      <c r="F9647" t="s">
        <v>111</v>
      </c>
      <c r="G9647" t="s">
        <v>140</v>
      </c>
      <c r="H9647" t="s">
        <v>6398</v>
      </c>
    </row>
    <row r="9648" spans="1:8" x14ac:dyDescent="0.2">
      <c r="A9648" t="s">
        <v>30</v>
      </c>
      <c r="B9648" t="s">
        <v>166</v>
      </c>
      <c r="C9648">
        <f>_xlfn.XLOOKUP(B9648,'2.1.trackMPD'!$R$7:$R$29,'2.1.trackMPD'!$T$7:$T$29)</f>
        <v>5</v>
      </c>
      <c r="D9648">
        <v>1000</v>
      </c>
      <c r="E9648" t="s">
        <v>6400</v>
      </c>
      <c r="F9648" t="s">
        <v>110</v>
      </c>
      <c r="G9648" t="s">
        <v>124</v>
      </c>
      <c r="H9648" t="s">
        <v>6399</v>
      </c>
    </row>
    <row r="9649" spans="1:8" x14ac:dyDescent="0.2">
      <c r="A9649" t="s">
        <v>30</v>
      </c>
      <c r="B9649" t="s">
        <v>166</v>
      </c>
      <c r="C9649">
        <f>_xlfn.XLOOKUP(B9649,'2.1.trackMPD'!$R$7:$R$29,'2.1.trackMPD'!$T$7:$T$29)</f>
        <v>5</v>
      </c>
      <c r="D9649">
        <v>1000</v>
      </c>
      <c r="E9649" t="s">
        <v>6400</v>
      </c>
      <c r="F9649" t="s">
        <v>110</v>
      </c>
      <c r="G9649" t="s">
        <v>140</v>
      </c>
      <c r="H9649" t="s">
        <v>6399</v>
      </c>
    </row>
    <row r="9650" spans="1:8" x14ac:dyDescent="0.2">
      <c r="A9650" t="s">
        <v>30</v>
      </c>
      <c r="B9650" t="s">
        <v>166</v>
      </c>
      <c r="C9650">
        <f>_xlfn.XLOOKUP(B9650,'2.1.trackMPD'!$R$7:$R$29,'2.1.trackMPD'!$T$7:$T$29)</f>
        <v>5</v>
      </c>
      <c r="D9650">
        <v>5000</v>
      </c>
      <c r="E9650" t="s">
        <v>6400</v>
      </c>
      <c r="F9650" t="s">
        <v>110</v>
      </c>
      <c r="G9650" t="s">
        <v>124</v>
      </c>
      <c r="H9650" t="s">
        <v>6398</v>
      </c>
    </row>
    <row r="9651" spans="1:8" x14ac:dyDescent="0.2">
      <c r="A9651" t="s">
        <v>30</v>
      </c>
      <c r="B9651" t="s">
        <v>166</v>
      </c>
      <c r="C9651">
        <f>_xlfn.XLOOKUP(B9651,'2.1.trackMPD'!$R$7:$R$29,'2.1.trackMPD'!$T$7:$T$29)</f>
        <v>5</v>
      </c>
      <c r="D9651">
        <v>5000</v>
      </c>
      <c r="E9651" t="s">
        <v>6400</v>
      </c>
      <c r="F9651" t="s">
        <v>110</v>
      </c>
      <c r="G9651" t="s">
        <v>140</v>
      </c>
      <c r="H9651" t="s">
        <v>6398</v>
      </c>
    </row>
    <row r="9652" spans="1:8" x14ac:dyDescent="0.2">
      <c r="A9652" t="s">
        <v>30</v>
      </c>
      <c r="B9652" t="s">
        <v>166</v>
      </c>
      <c r="C9652">
        <f>_xlfn.XLOOKUP(B9652,'2.1.trackMPD'!$R$7:$R$29,'2.1.trackMPD'!$T$7:$T$29)</f>
        <v>5</v>
      </c>
      <c r="D9652">
        <v>5000</v>
      </c>
      <c r="E9652" t="s">
        <v>6400</v>
      </c>
      <c r="F9652" t="s">
        <v>111</v>
      </c>
      <c r="G9652" t="s">
        <v>124</v>
      </c>
      <c r="H9652" t="s">
        <v>6398</v>
      </c>
    </row>
    <row r="9653" spans="1:8" x14ac:dyDescent="0.2">
      <c r="A9653" t="s">
        <v>30</v>
      </c>
      <c r="B9653" t="s">
        <v>166</v>
      </c>
      <c r="C9653">
        <f>_xlfn.XLOOKUP(B9653,'2.1.trackMPD'!$R$7:$R$29,'2.1.trackMPD'!$T$7:$T$29)</f>
        <v>5</v>
      </c>
      <c r="D9653">
        <v>5000</v>
      </c>
      <c r="E9653" t="s">
        <v>6400</v>
      </c>
      <c r="F9653" t="s">
        <v>111</v>
      </c>
      <c r="G9653" t="s">
        <v>140</v>
      </c>
      <c r="H9653" t="s">
        <v>6398</v>
      </c>
    </row>
    <row r="9654" spans="1:8" x14ac:dyDescent="0.2">
      <c r="A9654" t="s">
        <v>30</v>
      </c>
      <c r="B9654" t="s">
        <v>166</v>
      </c>
      <c r="C9654">
        <f>_xlfn.XLOOKUP(B9654,'2.1.trackMPD'!$R$7:$R$29,'2.1.trackMPD'!$T$7:$T$29)</f>
        <v>5</v>
      </c>
      <c r="D9654">
        <v>5000</v>
      </c>
      <c r="E9654" t="s">
        <v>6400</v>
      </c>
      <c r="F9654" t="s">
        <v>110</v>
      </c>
      <c r="G9654" t="s">
        <v>124</v>
      </c>
      <c r="H9654" t="s">
        <v>6399</v>
      </c>
    </row>
    <row r="9655" spans="1:8" x14ac:dyDescent="0.2">
      <c r="A9655" t="s">
        <v>30</v>
      </c>
      <c r="B9655" t="s">
        <v>166</v>
      </c>
      <c r="C9655">
        <f>_xlfn.XLOOKUP(B9655,'2.1.trackMPD'!$R$7:$R$29,'2.1.trackMPD'!$T$7:$T$29)</f>
        <v>5</v>
      </c>
      <c r="D9655">
        <v>5000</v>
      </c>
      <c r="E9655" t="s">
        <v>6400</v>
      </c>
      <c r="F9655" t="s">
        <v>110</v>
      </c>
      <c r="G9655" t="s">
        <v>140</v>
      </c>
      <c r="H9655" t="s">
        <v>6399</v>
      </c>
    </row>
    <row r="9656" spans="1:8" x14ac:dyDescent="0.2">
      <c r="A9656" t="s">
        <v>30</v>
      </c>
      <c r="B9656" t="s">
        <v>166</v>
      </c>
      <c r="C9656">
        <f>_xlfn.XLOOKUP(B9656,'2.1.trackMPD'!$R$7:$R$29,'2.1.trackMPD'!$T$7:$T$29)</f>
        <v>5</v>
      </c>
      <c r="D9656">
        <v>1</v>
      </c>
      <c r="E9656" t="s">
        <v>6401</v>
      </c>
      <c r="F9656" t="s">
        <v>110</v>
      </c>
      <c r="G9656" t="s">
        <v>124</v>
      </c>
      <c r="H9656" t="s">
        <v>6398</v>
      </c>
    </row>
    <row r="9657" spans="1:8" x14ac:dyDescent="0.2">
      <c r="A9657" t="s">
        <v>30</v>
      </c>
      <c r="B9657" t="s">
        <v>166</v>
      </c>
      <c r="C9657">
        <f>_xlfn.XLOOKUP(B9657,'2.1.trackMPD'!$R$7:$R$29,'2.1.trackMPD'!$T$7:$T$29)</f>
        <v>5</v>
      </c>
      <c r="D9657">
        <v>1</v>
      </c>
      <c r="E9657" t="s">
        <v>6401</v>
      </c>
      <c r="F9657" t="s">
        <v>110</v>
      </c>
      <c r="G9657" t="s">
        <v>140</v>
      </c>
      <c r="H9657" t="s">
        <v>6398</v>
      </c>
    </row>
    <row r="9658" spans="1:8" x14ac:dyDescent="0.2">
      <c r="A9658" t="s">
        <v>30</v>
      </c>
      <c r="B9658" t="s">
        <v>166</v>
      </c>
      <c r="C9658">
        <f>_xlfn.XLOOKUP(B9658,'2.1.trackMPD'!$R$7:$R$29,'2.1.trackMPD'!$T$7:$T$29)</f>
        <v>5</v>
      </c>
      <c r="D9658">
        <v>1</v>
      </c>
      <c r="E9658" t="s">
        <v>6401</v>
      </c>
      <c r="F9658" t="s">
        <v>111</v>
      </c>
      <c r="G9658" t="s">
        <v>124</v>
      </c>
      <c r="H9658" t="s">
        <v>6398</v>
      </c>
    </row>
    <row r="9659" spans="1:8" x14ac:dyDescent="0.2">
      <c r="A9659" t="s">
        <v>30</v>
      </c>
      <c r="B9659" t="s">
        <v>166</v>
      </c>
      <c r="C9659">
        <f>_xlfn.XLOOKUP(B9659,'2.1.trackMPD'!$R$7:$R$29,'2.1.trackMPD'!$T$7:$T$29)</f>
        <v>5</v>
      </c>
      <c r="D9659">
        <v>1</v>
      </c>
      <c r="E9659" t="s">
        <v>6401</v>
      </c>
      <c r="F9659" t="s">
        <v>111</v>
      </c>
      <c r="G9659" t="s">
        <v>140</v>
      </c>
      <c r="H9659" t="s">
        <v>6398</v>
      </c>
    </row>
    <row r="9660" spans="1:8" x14ac:dyDescent="0.2">
      <c r="A9660" t="s">
        <v>30</v>
      </c>
      <c r="B9660" t="s">
        <v>166</v>
      </c>
      <c r="C9660">
        <f>_xlfn.XLOOKUP(B9660,'2.1.trackMPD'!$R$7:$R$29,'2.1.trackMPD'!$T$7:$T$29)</f>
        <v>5</v>
      </c>
      <c r="D9660">
        <v>1</v>
      </c>
      <c r="E9660" t="s">
        <v>6401</v>
      </c>
      <c r="F9660" t="s">
        <v>110</v>
      </c>
      <c r="G9660" t="s">
        <v>124</v>
      </c>
      <c r="H9660" t="s">
        <v>6399</v>
      </c>
    </row>
    <row r="9661" spans="1:8" x14ac:dyDescent="0.2">
      <c r="A9661" t="s">
        <v>30</v>
      </c>
      <c r="B9661" t="s">
        <v>166</v>
      </c>
      <c r="C9661">
        <f>_xlfn.XLOOKUP(B9661,'2.1.trackMPD'!$R$7:$R$29,'2.1.trackMPD'!$T$7:$T$29)</f>
        <v>5</v>
      </c>
      <c r="D9661">
        <v>1</v>
      </c>
      <c r="E9661" t="s">
        <v>6401</v>
      </c>
      <c r="F9661" t="s">
        <v>110</v>
      </c>
      <c r="G9661" t="s">
        <v>140</v>
      </c>
      <c r="H9661" t="s">
        <v>6399</v>
      </c>
    </row>
    <row r="9662" spans="1:8" x14ac:dyDescent="0.2">
      <c r="A9662" t="s">
        <v>30</v>
      </c>
      <c r="B9662" t="s">
        <v>166</v>
      </c>
      <c r="C9662">
        <f>_xlfn.XLOOKUP(B9662,'2.1.trackMPD'!$R$7:$R$29,'2.1.trackMPD'!$T$7:$T$29)</f>
        <v>5</v>
      </c>
      <c r="D9662">
        <v>10</v>
      </c>
      <c r="E9662" t="s">
        <v>6401</v>
      </c>
      <c r="F9662" t="s">
        <v>110</v>
      </c>
      <c r="G9662" t="s">
        <v>124</v>
      </c>
      <c r="H9662" t="s">
        <v>6398</v>
      </c>
    </row>
    <row r="9663" spans="1:8" x14ac:dyDescent="0.2">
      <c r="A9663" t="s">
        <v>30</v>
      </c>
      <c r="B9663" t="s">
        <v>166</v>
      </c>
      <c r="C9663">
        <f>_xlfn.XLOOKUP(B9663,'2.1.trackMPD'!$R$7:$R$29,'2.1.trackMPD'!$T$7:$T$29)</f>
        <v>5</v>
      </c>
      <c r="D9663">
        <v>10</v>
      </c>
      <c r="E9663" t="s">
        <v>6401</v>
      </c>
      <c r="F9663" t="s">
        <v>110</v>
      </c>
      <c r="G9663" t="s">
        <v>140</v>
      </c>
      <c r="H9663" t="s">
        <v>6398</v>
      </c>
    </row>
    <row r="9664" spans="1:8" x14ac:dyDescent="0.2">
      <c r="A9664" t="s">
        <v>30</v>
      </c>
      <c r="B9664" t="s">
        <v>166</v>
      </c>
      <c r="C9664">
        <f>_xlfn.XLOOKUP(B9664,'2.1.trackMPD'!$R$7:$R$29,'2.1.trackMPD'!$T$7:$T$29)</f>
        <v>5</v>
      </c>
      <c r="D9664">
        <v>10</v>
      </c>
      <c r="E9664" t="s">
        <v>6401</v>
      </c>
      <c r="F9664" t="s">
        <v>111</v>
      </c>
      <c r="G9664" t="s">
        <v>124</v>
      </c>
      <c r="H9664" t="s">
        <v>6398</v>
      </c>
    </row>
    <row r="9665" spans="1:8" x14ac:dyDescent="0.2">
      <c r="A9665" t="s">
        <v>30</v>
      </c>
      <c r="B9665" t="s">
        <v>166</v>
      </c>
      <c r="C9665">
        <f>_xlfn.XLOOKUP(B9665,'2.1.trackMPD'!$R$7:$R$29,'2.1.trackMPD'!$T$7:$T$29)</f>
        <v>5</v>
      </c>
      <c r="D9665">
        <v>10</v>
      </c>
      <c r="E9665" t="s">
        <v>6401</v>
      </c>
      <c r="F9665" t="s">
        <v>111</v>
      </c>
      <c r="G9665" t="s">
        <v>140</v>
      </c>
      <c r="H9665" t="s">
        <v>6398</v>
      </c>
    </row>
    <row r="9666" spans="1:8" x14ac:dyDescent="0.2">
      <c r="A9666" t="s">
        <v>30</v>
      </c>
      <c r="B9666" t="s">
        <v>166</v>
      </c>
      <c r="C9666">
        <f>_xlfn.XLOOKUP(B9666,'2.1.trackMPD'!$R$7:$R$29,'2.1.trackMPD'!$T$7:$T$29)</f>
        <v>5</v>
      </c>
      <c r="D9666">
        <v>10</v>
      </c>
      <c r="E9666" t="s">
        <v>6401</v>
      </c>
      <c r="F9666" t="s">
        <v>110</v>
      </c>
      <c r="G9666" t="s">
        <v>124</v>
      </c>
      <c r="H9666" t="s">
        <v>6399</v>
      </c>
    </row>
    <row r="9667" spans="1:8" x14ac:dyDescent="0.2">
      <c r="A9667" t="s">
        <v>30</v>
      </c>
      <c r="B9667" t="s">
        <v>166</v>
      </c>
      <c r="C9667">
        <f>_xlfn.XLOOKUP(B9667,'2.1.trackMPD'!$R$7:$R$29,'2.1.trackMPD'!$T$7:$T$29)</f>
        <v>5</v>
      </c>
      <c r="D9667">
        <v>10</v>
      </c>
      <c r="E9667" t="s">
        <v>6401</v>
      </c>
      <c r="F9667" t="s">
        <v>110</v>
      </c>
      <c r="G9667" t="s">
        <v>140</v>
      </c>
      <c r="H9667" t="s">
        <v>6399</v>
      </c>
    </row>
    <row r="9668" spans="1:8" x14ac:dyDescent="0.2">
      <c r="A9668" t="s">
        <v>30</v>
      </c>
      <c r="B9668" t="s">
        <v>166</v>
      </c>
      <c r="C9668">
        <f>_xlfn.XLOOKUP(B9668,'2.1.trackMPD'!$R$7:$R$29,'2.1.trackMPD'!$T$7:$T$29)</f>
        <v>5</v>
      </c>
      <c r="D9668">
        <v>100</v>
      </c>
      <c r="E9668" t="s">
        <v>6401</v>
      </c>
      <c r="F9668" t="s">
        <v>110</v>
      </c>
      <c r="G9668" t="s">
        <v>124</v>
      </c>
      <c r="H9668" t="s">
        <v>6398</v>
      </c>
    </row>
    <row r="9669" spans="1:8" x14ac:dyDescent="0.2">
      <c r="A9669" t="s">
        <v>30</v>
      </c>
      <c r="B9669" t="s">
        <v>166</v>
      </c>
      <c r="C9669">
        <f>_xlfn.XLOOKUP(B9669,'2.1.trackMPD'!$R$7:$R$29,'2.1.trackMPD'!$T$7:$T$29)</f>
        <v>5</v>
      </c>
      <c r="D9669">
        <v>100</v>
      </c>
      <c r="E9669" t="s">
        <v>6401</v>
      </c>
      <c r="F9669" t="s">
        <v>110</v>
      </c>
      <c r="G9669" t="s">
        <v>140</v>
      </c>
      <c r="H9669" t="s">
        <v>6398</v>
      </c>
    </row>
    <row r="9670" spans="1:8" x14ac:dyDescent="0.2">
      <c r="A9670" t="s">
        <v>30</v>
      </c>
      <c r="B9670" t="s">
        <v>166</v>
      </c>
      <c r="C9670">
        <f>_xlfn.XLOOKUP(B9670,'2.1.trackMPD'!$R$7:$R$29,'2.1.trackMPD'!$T$7:$T$29)</f>
        <v>5</v>
      </c>
      <c r="D9670">
        <v>100</v>
      </c>
      <c r="E9670" t="s">
        <v>6401</v>
      </c>
      <c r="F9670" t="s">
        <v>111</v>
      </c>
      <c r="G9670" t="s">
        <v>124</v>
      </c>
      <c r="H9670" t="s">
        <v>6398</v>
      </c>
    </row>
    <row r="9671" spans="1:8" x14ac:dyDescent="0.2">
      <c r="A9671" t="s">
        <v>30</v>
      </c>
      <c r="B9671" t="s">
        <v>166</v>
      </c>
      <c r="C9671">
        <f>_xlfn.XLOOKUP(B9671,'2.1.trackMPD'!$R$7:$R$29,'2.1.trackMPD'!$T$7:$T$29)</f>
        <v>5</v>
      </c>
      <c r="D9671">
        <v>100</v>
      </c>
      <c r="E9671" t="s">
        <v>6401</v>
      </c>
      <c r="F9671" t="s">
        <v>111</v>
      </c>
      <c r="G9671" t="s">
        <v>140</v>
      </c>
      <c r="H9671" t="s">
        <v>6398</v>
      </c>
    </row>
    <row r="9672" spans="1:8" x14ac:dyDescent="0.2">
      <c r="A9672" t="s">
        <v>30</v>
      </c>
      <c r="B9672" t="s">
        <v>166</v>
      </c>
      <c r="C9672">
        <f>_xlfn.XLOOKUP(B9672,'2.1.trackMPD'!$R$7:$R$29,'2.1.trackMPD'!$T$7:$T$29)</f>
        <v>5</v>
      </c>
      <c r="D9672">
        <v>100</v>
      </c>
      <c r="E9672" t="s">
        <v>6401</v>
      </c>
      <c r="F9672" t="s">
        <v>110</v>
      </c>
      <c r="G9672" t="s">
        <v>124</v>
      </c>
      <c r="H9672" t="s">
        <v>6399</v>
      </c>
    </row>
    <row r="9673" spans="1:8" x14ac:dyDescent="0.2">
      <c r="A9673" t="s">
        <v>30</v>
      </c>
      <c r="B9673" t="s">
        <v>166</v>
      </c>
      <c r="C9673">
        <f>_xlfn.XLOOKUP(B9673,'2.1.trackMPD'!$R$7:$R$29,'2.1.trackMPD'!$T$7:$T$29)</f>
        <v>5</v>
      </c>
      <c r="D9673">
        <v>100</v>
      </c>
      <c r="E9673" t="s">
        <v>6401</v>
      </c>
      <c r="F9673" t="s">
        <v>110</v>
      </c>
      <c r="G9673" t="s">
        <v>140</v>
      </c>
      <c r="H9673" t="s">
        <v>6399</v>
      </c>
    </row>
    <row r="9674" spans="1:8" x14ac:dyDescent="0.2">
      <c r="A9674" t="s">
        <v>30</v>
      </c>
      <c r="B9674" t="s">
        <v>10</v>
      </c>
      <c r="C9674">
        <f>_xlfn.XLOOKUP(B9674,'2.1.trackMPD'!$R$7:$R$29,'2.1.trackMPD'!$T$7:$T$29)</f>
        <v>5</v>
      </c>
      <c r="D9674">
        <v>1</v>
      </c>
      <c r="E9674" t="s">
        <v>6396</v>
      </c>
      <c r="F9674" t="s">
        <v>110</v>
      </c>
      <c r="G9674" t="s">
        <v>124</v>
      </c>
      <c r="H9674" t="s">
        <v>6398</v>
      </c>
    </row>
    <row r="9675" spans="1:8" x14ac:dyDescent="0.2">
      <c r="A9675" t="s">
        <v>30</v>
      </c>
      <c r="B9675" t="s">
        <v>10</v>
      </c>
      <c r="C9675">
        <f>_xlfn.XLOOKUP(B9675,'2.1.trackMPD'!$R$7:$R$29,'2.1.trackMPD'!$T$7:$T$29)</f>
        <v>5</v>
      </c>
      <c r="D9675">
        <v>1</v>
      </c>
      <c r="E9675" t="s">
        <v>6396</v>
      </c>
      <c r="F9675" t="s">
        <v>110</v>
      </c>
      <c r="G9675" t="s">
        <v>140</v>
      </c>
      <c r="H9675" t="s">
        <v>6398</v>
      </c>
    </row>
    <row r="9676" spans="1:8" x14ac:dyDescent="0.2">
      <c r="A9676" t="s">
        <v>30</v>
      </c>
      <c r="B9676" t="s">
        <v>10</v>
      </c>
      <c r="C9676">
        <f>_xlfn.XLOOKUP(B9676,'2.1.trackMPD'!$R$7:$R$29,'2.1.trackMPD'!$T$7:$T$29)</f>
        <v>5</v>
      </c>
      <c r="D9676">
        <v>1</v>
      </c>
      <c r="E9676" t="s">
        <v>6396</v>
      </c>
      <c r="F9676" t="s">
        <v>111</v>
      </c>
      <c r="G9676" t="s">
        <v>124</v>
      </c>
      <c r="H9676" t="s">
        <v>6398</v>
      </c>
    </row>
    <row r="9677" spans="1:8" x14ac:dyDescent="0.2">
      <c r="A9677" t="s">
        <v>30</v>
      </c>
      <c r="B9677" t="s">
        <v>10</v>
      </c>
      <c r="C9677">
        <f>_xlfn.XLOOKUP(B9677,'2.1.trackMPD'!$R$7:$R$29,'2.1.trackMPD'!$T$7:$T$29)</f>
        <v>5</v>
      </c>
      <c r="D9677">
        <v>1</v>
      </c>
      <c r="E9677" t="s">
        <v>6396</v>
      </c>
      <c r="F9677" t="s">
        <v>111</v>
      </c>
      <c r="G9677" t="s">
        <v>140</v>
      </c>
      <c r="H9677" t="s">
        <v>6398</v>
      </c>
    </row>
    <row r="9678" spans="1:8" x14ac:dyDescent="0.2">
      <c r="A9678" t="s">
        <v>30</v>
      </c>
      <c r="B9678" t="s">
        <v>10</v>
      </c>
      <c r="C9678">
        <f>_xlfn.XLOOKUP(B9678,'2.1.trackMPD'!$R$7:$R$29,'2.1.trackMPD'!$T$7:$T$29)</f>
        <v>5</v>
      </c>
      <c r="D9678">
        <v>1</v>
      </c>
      <c r="E9678" t="s">
        <v>6396</v>
      </c>
      <c r="F9678" t="s">
        <v>110</v>
      </c>
      <c r="G9678" t="s">
        <v>124</v>
      </c>
      <c r="H9678" t="s">
        <v>6399</v>
      </c>
    </row>
    <row r="9679" spans="1:8" x14ac:dyDescent="0.2">
      <c r="A9679" t="s">
        <v>30</v>
      </c>
      <c r="B9679" t="s">
        <v>10</v>
      </c>
      <c r="C9679">
        <f>_xlfn.XLOOKUP(B9679,'2.1.trackMPD'!$R$7:$R$29,'2.1.trackMPD'!$T$7:$T$29)</f>
        <v>5</v>
      </c>
      <c r="D9679">
        <v>1</v>
      </c>
      <c r="E9679" t="s">
        <v>6396</v>
      </c>
      <c r="F9679" t="s">
        <v>110</v>
      </c>
      <c r="G9679" t="s">
        <v>140</v>
      </c>
      <c r="H9679" t="s">
        <v>6399</v>
      </c>
    </row>
    <row r="9680" spans="1:8" x14ac:dyDescent="0.2">
      <c r="A9680" t="s">
        <v>30</v>
      </c>
      <c r="B9680" t="s">
        <v>10</v>
      </c>
      <c r="C9680">
        <f>_xlfn.XLOOKUP(B9680,'2.1.trackMPD'!$R$7:$R$29,'2.1.trackMPD'!$T$7:$T$29)</f>
        <v>5</v>
      </c>
      <c r="D9680">
        <v>10</v>
      </c>
      <c r="E9680" t="s">
        <v>6396</v>
      </c>
      <c r="F9680" t="s">
        <v>110</v>
      </c>
      <c r="G9680" t="s">
        <v>124</v>
      </c>
      <c r="H9680" t="s">
        <v>6398</v>
      </c>
    </row>
    <row r="9681" spans="1:8" x14ac:dyDescent="0.2">
      <c r="A9681" t="s">
        <v>30</v>
      </c>
      <c r="B9681" t="s">
        <v>10</v>
      </c>
      <c r="C9681">
        <f>_xlfn.XLOOKUP(B9681,'2.1.trackMPD'!$R$7:$R$29,'2.1.trackMPD'!$T$7:$T$29)</f>
        <v>5</v>
      </c>
      <c r="D9681">
        <v>10</v>
      </c>
      <c r="E9681" t="s">
        <v>6396</v>
      </c>
      <c r="F9681" t="s">
        <v>110</v>
      </c>
      <c r="G9681" t="s">
        <v>140</v>
      </c>
      <c r="H9681" t="s">
        <v>6398</v>
      </c>
    </row>
    <row r="9682" spans="1:8" x14ac:dyDescent="0.2">
      <c r="A9682" t="s">
        <v>30</v>
      </c>
      <c r="B9682" t="s">
        <v>10</v>
      </c>
      <c r="C9682">
        <f>_xlfn.XLOOKUP(B9682,'2.1.trackMPD'!$R$7:$R$29,'2.1.trackMPD'!$T$7:$T$29)</f>
        <v>5</v>
      </c>
      <c r="D9682">
        <v>10</v>
      </c>
      <c r="E9682" t="s">
        <v>6396</v>
      </c>
      <c r="F9682" t="s">
        <v>111</v>
      </c>
      <c r="G9682" t="s">
        <v>124</v>
      </c>
      <c r="H9682" t="s">
        <v>6398</v>
      </c>
    </row>
    <row r="9683" spans="1:8" x14ac:dyDescent="0.2">
      <c r="A9683" t="s">
        <v>30</v>
      </c>
      <c r="B9683" t="s">
        <v>10</v>
      </c>
      <c r="C9683">
        <f>_xlfn.XLOOKUP(B9683,'2.1.trackMPD'!$R$7:$R$29,'2.1.trackMPD'!$T$7:$T$29)</f>
        <v>5</v>
      </c>
      <c r="D9683">
        <v>10</v>
      </c>
      <c r="E9683" t="s">
        <v>6396</v>
      </c>
      <c r="F9683" t="s">
        <v>111</v>
      </c>
      <c r="G9683" t="s">
        <v>140</v>
      </c>
      <c r="H9683" t="s">
        <v>6398</v>
      </c>
    </row>
    <row r="9684" spans="1:8" x14ac:dyDescent="0.2">
      <c r="A9684" t="s">
        <v>30</v>
      </c>
      <c r="B9684" t="s">
        <v>10</v>
      </c>
      <c r="C9684">
        <f>_xlfn.XLOOKUP(B9684,'2.1.trackMPD'!$R$7:$R$29,'2.1.trackMPD'!$T$7:$T$29)</f>
        <v>5</v>
      </c>
      <c r="D9684">
        <v>10</v>
      </c>
      <c r="E9684" t="s">
        <v>6396</v>
      </c>
      <c r="F9684" t="s">
        <v>110</v>
      </c>
      <c r="G9684" t="s">
        <v>124</v>
      </c>
      <c r="H9684" t="s">
        <v>6399</v>
      </c>
    </row>
    <row r="9685" spans="1:8" x14ac:dyDescent="0.2">
      <c r="A9685" t="s">
        <v>30</v>
      </c>
      <c r="B9685" t="s">
        <v>10</v>
      </c>
      <c r="C9685">
        <f>_xlfn.XLOOKUP(B9685,'2.1.trackMPD'!$R$7:$R$29,'2.1.trackMPD'!$T$7:$T$29)</f>
        <v>5</v>
      </c>
      <c r="D9685">
        <v>10</v>
      </c>
      <c r="E9685" t="s">
        <v>6396</v>
      </c>
      <c r="F9685" t="s">
        <v>110</v>
      </c>
      <c r="G9685" t="s">
        <v>140</v>
      </c>
      <c r="H9685" t="s">
        <v>6399</v>
      </c>
    </row>
    <row r="9686" spans="1:8" x14ac:dyDescent="0.2">
      <c r="A9686" t="s">
        <v>30</v>
      </c>
      <c r="B9686" t="s">
        <v>10</v>
      </c>
      <c r="C9686">
        <f>_xlfn.XLOOKUP(B9686,'2.1.trackMPD'!$R$7:$R$29,'2.1.trackMPD'!$T$7:$T$29)</f>
        <v>5</v>
      </c>
      <c r="D9686">
        <v>100</v>
      </c>
      <c r="E9686" t="s">
        <v>6396</v>
      </c>
      <c r="F9686" t="s">
        <v>110</v>
      </c>
      <c r="G9686" t="s">
        <v>124</v>
      </c>
      <c r="H9686" t="s">
        <v>6398</v>
      </c>
    </row>
    <row r="9687" spans="1:8" x14ac:dyDescent="0.2">
      <c r="A9687" t="s">
        <v>30</v>
      </c>
      <c r="B9687" t="s">
        <v>10</v>
      </c>
      <c r="C9687">
        <f>_xlfn.XLOOKUP(B9687,'2.1.trackMPD'!$R$7:$R$29,'2.1.trackMPD'!$T$7:$T$29)</f>
        <v>5</v>
      </c>
      <c r="D9687">
        <v>100</v>
      </c>
      <c r="E9687" t="s">
        <v>6396</v>
      </c>
      <c r="F9687" t="s">
        <v>110</v>
      </c>
      <c r="G9687" t="s">
        <v>140</v>
      </c>
      <c r="H9687" t="s">
        <v>6398</v>
      </c>
    </row>
    <row r="9688" spans="1:8" x14ac:dyDescent="0.2">
      <c r="A9688" t="s">
        <v>30</v>
      </c>
      <c r="B9688" t="s">
        <v>10</v>
      </c>
      <c r="C9688">
        <f>_xlfn.XLOOKUP(B9688,'2.1.trackMPD'!$R$7:$R$29,'2.1.trackMPD'!$T$7:$T$29)</f>
        <v>5</v>
      </c>
      <c r="D9688">
        <v>100</v>
      </c>
      <c r="E9688" t="s">
        <v>6396</v>
      </c>
      <c r="F9688" t="s">
        <v>111</v>
      </c>
      <c r="G9688" t="s">
        <v>124</v>
      </c>
      <c r="H9688" t="s">
        <v>6398</v>
      </c>
    </row>
    <row r="9689" spans="1:8" x14ac:dyDescent="0.2">
      <c r="A9689" t="s">
        <v>30</v>
      </c>
      <c r="B9689" t="s">
        <v>10</v>
      </c>
      <c r="C9689">
        <f>_xlfn.XLOOKUP(B9689,'2.1.trackMPD'!$R$7:$R$29,'2.1.trackMPD'!$T$7:$T$29)</f>
        <v>5</v>
      </c>
      <c r="D9689">
        <v>100</v>
      </c>
      <c r="E9689" t="s">
        <v>6396</v>
      </c>
      <c r="F9689" t="s">
        <v>111</v>
      </c>
      <c r="G9689" t="s">
        <v>140</v>
      </c>
      <c r="H9689" t="s">
        <v>6398</v>
      </c>
    </row>
    <row r="9690" spans="1:8" x14ac:dyDescent="0.2">
      <c r="A9690" t="s">
        <v>30</v>
      </c>
      <c r="B9690" t="s">
        <v>10</v>
      </c>
      <c r="C9690">
        <f>_xlfn.XLOOKUP(B9690,'2.1.trackMPD'!$R$7:$R$29,'2.1.trackMPD'!$T$7:$T$29)</f>
        <v>5</v>
      </c>
      <c r="D9690">
        <v>100</v>
      </c>
      <c r="E9690" t="s">
        <v>6396</v>
      </c>
      <c r="F9690" t="s">
        <v>110</v>
      </c>
      <c r="G9690" t="s">
        <v>124</v>
      </c>
      <c r="H9690" t="s">
        <v>6399</v>
      </c>
    </row>
    <row r="9691" spans="1:8" x14ac:dyDescent="0.2">
      <c r="A9691" t="s">
        <v>30</v>
      </c>
      <c r="B9691" t="s">
        <v>10</v>
      </c>
      <c r="C9691">
        <f>_xlfn.XLOOKUP(B9691,'2.1.trackMPD'!$R$7:$R$29,'2.1.trackMPD'!$T$7:$T$29)</f>
        <v>5</v>
      </c>
      <c r="D9691">
        <v>100</v>
      </c>
      <c r="E9691" t="s">
        <v>6396</v>
      </c>
      <c r="F9691" t="s">
        <v>110</v>
      </c>
      <c r="G9691" t="s">
        <v>140</v>
      </c>
      <c r="H9691" t="s">
        <v>6399</v>
      </c>
    </row>
    <row r="9692" spans="1:8" x14ac:dyDescent="0.2">
      <c r="A9692" t="s">
        <v>30</v>
      </c>
      <c r="B9692" t="s">
        <v>10</v>
      </c>
      <c r="C9692">
        <f>_xlfn.XLOOKUP(B9692,'2.1.trackMPD'!$R$7:$R$29,'2.1.trackMPD'!$T$7:$T$29)</f>
        <v>5</v>
      </c>
      <c r="D9692">
        <v>1000</v>
      </c>
      <c r="E9692" t="s">
        <v>6396</v>
      </c>
      <c r="F9692" t="s">
        <v>110</v>
      </c>
      <c r="G9692" t="s">
        <v>124</v>
      </c>
      <c r="H9692" t="s">
        <v>6398</v>
      </c>
    </row>
    <row r="9693" spans="1:8" x14ac:dyDescent="0.2">
      <c r="A9693" t="s">
        <v>30</v>
      </c>
      <c r="B9693" t="s">
        <v>10</v>
      </c>
      <c r="C9693">
        <f>_xlfn.XLOOKUP(B9693,'2.1.trackMPD'!$R$7:$R$29,'2.1.trackMPD'!$T$7:$T$29)</f>
        <v>5</v>
      </c>
      <c r="D9693">
        <v>1000</v>
      </c>
      <c r="E9693" t="s">
        <v>6396</v>
      </c>
      <c r="F9693" t="s">
        <v>110</v>
      </c>
      <c r="G9693" t="s">
        <v>140</v>
      </c>
      <c r="H9693" t="s">
        <v>6398</v>
      </c>
    </row>
    <row r="9694" spans="1:8" x14ac:dyDescent="0.2">
      <c r="A9694" t="s">
        <v>30</v>
      </c>
      <c r="B9694" t="s">
        <v>10</v>
      </c>
      <c r="C9694">
        <f>_xlfn.XLOOKUP(B9694,'2.1.trackMPD'!$R$7:$R$29,'2.1.trackMPD'!$T$7:$T$29)</f>
        <v>5</v>
      </c>
      <c r="D9694">
        <v>1000</v>
      </c>
      <c r="E9694" t="s">
        <v>6396</v>
      </c>
      <c r="F9694" t="s">
        <v>111</v>
      </c>
      <c r="G9694" t="s">
        <v>124</v>
      </c>
      <c r="H9694" t="s">
        <v>6398</v>
      </c>
    </row>
    <row r="9695" spans="1:8" x14ac:dyDescent="0.2">
      <c r="A9695" t="s">
        <v>30</v>
      </c>
      <c r="B9695" t="s">
        <v>10</v>
      </c>
      <c r="C9695">
        <f>_xlfn.XLOOKUP(B9695,'2.1.trackMPD'!$R$7:$R$29,'2.1.trackMPD'!$T$7:$T$29)</f>
        <v>5</v>
      </c>
      <c r="D9695">
        <v>1000</v>
      </c>
      <c r="E9695" t="s">
        <v>6396</v>
      </c>
      <c r="F9695" t="s">
        <v>111</v>
      </c>
      <c r="G9695" t="s">
        <v>140</v>
      </c>
      <c r="H9695" t="s">
        <v>6398</v>
      </c>
    </row>
    <row r="9696" spans="1:8" x14ac:dyDescent="0.2">
      <c r="A9696" t="s">
        <v>30</v>
      </c>
      <c r="B9696" t="s">
        <v>10</v>
      </c>
      <c r="C9696">
        <f>_xlfn.XLOOKUP(B9696,'2.1.trackMPD'!$R$7:$R$29,'2.1.trackMPD'!$T$7:$T$29)</f>
        <v>5</v>
      </c>
      <c r="D9696">
        <v>1000</v>
      </c>
      <c r="E9696" t="s">
        <v>6396</v>
      </c>
      <c r="F9696" t="s">
        <v>110</v>
      </c>
      <c r="G9696" t="s">
        <v>124</v>
      </c>
      <c r="H9696" t="s">
        <v>6399</v>
      </c>
    </row>
    <row r="9697" spans="1:8" x14ac:dyDescent="0.2">
      <c r="A9697" t="s">
        <v>30</v>
      </c>
      <c r="B9697" t="s">
        <v>10</v>
      </c>
      <c r="C9697">
        <f>_xlfn.XLOOKUP(B9697,'2.1.trackMPD'!$R$7:$R$29,'2.1.trackMPD'!$T$7:$T$29)</f>
        <v>5</v>
      </c>
      <c r="D9697">
        <v>1000</v>
      </c>
      <c r="E9697" t="s">
        <v>6396</v>
      </c>
      <c r="F9697" t="s">
        <v>110</v>
      </c>
      <c r="G9697" t="s">
        <v>140</v>
      </c>
      <c r="H9697" t="s">
        <v>6399</v>
      </c>
    </row>
    <row r="9698" spans="1:8" x14ac:dyDescent="0.2">
      <c r="A9698" t="s">
        <v>30</v>
      </c>
      <c r="B9698" t="s">
        <v>10</v>
      </c>
      <c r="C9698">
        <f>_xlfn.XLOOKUP(B9698,'2.1.trackMPD'!$R$7:$R$29,'2.1.trackMPD'!$T$7:$T$29)</f>
        <v>5</v>
      </c>
      <c r="D9698">
        <v>5000</v>
      </c>
      <c r="E9698" t="s">
        <v>6396</v>
      </c>
      <c r="F9698" t="s">
        <v>110</v>
      </c>
      <c r="G9698" t="s">
        <v>124</v>
      </c>
      <c r="H9698" t="s">
        <v>6398</v>
      </c>
    </row>
    <row r="9699" spans="1:8" x14ac:dyDescent="0.2">
      <c r="A9699" t="s">
        <v>30</v>
      </c>
      <c r="B9699" t="s">
        <v>10</v>
      </c>
      <c r="C9699">
        <f>_xlfn.XLOOKUP(B9699,'2.1.trackMPD'!$R$7:$R$29,'2.1.trackMPD'!$T$7:$T$29)</f>
        <v>5</v>
      </c>
      <c r="D9699">
        <v>5000</v>
      </c>
      <c r="E9699" t="s">
        <v>6396</v>
      </c>
      <c r="F9699" t="s">
        <v>110</v>
      </c>
      <c r="G9699" t="s">
        <v>140</v>
      </c>
      <c r="H9699" t="s">
        <v>6398</v>
      </c>
    </row>
    <row r="9700" spans="1:8" x14ac:dyDescent="0.2">
      <c r="A9700" t="s">
        <v>30</v>
      </c>
      <c r="B9700" t="s">
        <v>10</v>
      </c>
      <c r="C9700">
        <f>_xlfn.XLOOKUP(B9700,'2.1.trackMPD'!$R$7:$R$29,'2.1.trackMPD'!$T$7:$T$29)</f>
        <v>5</v>
      </c>
      <c r="D9700">
        <v>5000</v>
      </c>
      <c r="E9700" t="s">
        <v>6396</v>
      </c>
      <c r="F9700" t="s">
        <v>111</v>
      </c>
      <c r="G9700" t="s">
        <v>124</v>
      </c>
      <c r="H9700" t="s">
        <v>6398</v>
      </c>
    </row>
    <row r="9701" spans="1:8" x14ac:dyDescent="0.2">
      <c r="A9701" t="s">
        <v>30</v>
      </c>
      <c r="B9701" t="s">
        <v>10</v>
      </c>
      <c r="C9701">
        <f>_xlfn.XLOOKUP(B9701,'2.1.trackMPD'!$R$7:$R$29,'2.1.trackMPD'!$T$7:$T$29)</f>
        <v>5</v>
      </c>
      <c r="D9701">
        <v>5000</v>
      </c>
      <c r="E9701" t="s">
        <v>6396</v>
      </c>
      <c r="F9701" t="s">
        <v>111</v>
      </c>
      <c r="G9701" t="s">
        <v>140</v>
      </c>
      <c r="H9701" t="s">
        <v>6398</v>
      </c>
    </row>
    <row r="9702" spans="1:8" x14ac:dyDescent="0.2">
      <c r="A9702" t="s">
        <v>30</v>
      </c>
      <c r="B9702" t="s">
        <v>10</v>
      </c>
      <c r="C9702">
        <f>_xlfn.XLOOKUP(B9702,'2.1.trackMPD'!$R$7:$R$29,'2.1.trackMPD'!$T$7:$T$29)</f>
        <v>5</v>
      </c>
      <c r="D9702">
        <v>5000</v>
      </c>
      <c r="E9702" t="s">
        <v>6396</v>
      </c>
      <c r="F9702" t="s">
        <v>110</v>
      </c>
      <c r="G9702" t="s">
        <v>124</v>
      </c>
      <c r="H9702" t="s">
        <v>6399</v>
      </c>
    </row>
    <row r="9703" spans="1:8" x14ac:dyDescent="0.2">
      <c r="A9703" t="s">
        <v>30</v>
      </c>
      <c r="B9703" t="s">
        <v>10</v>
      </c>
      <c r="C9703">
        <f>_xlfn.XLOOKUP(B9703,'2.1.trackMPD'!$R$7:$R$29,'2.1.trackMPD'!$T$7:$T$29)</f>
        <v>5</v>
      </c>
      <c r="D9703">
        <v>5000</v>
      </c>
      <c r="E9703" t="s">
        <v>6396</v>
      </c>
      <c r="F9703" t="s">
        <v>110</v>
      </c>
      <c r="G9703" t="s">
        <v>140</v>
      </c>
      <c r="H9703" t="s">
        <v>6399</v>
      </c>
    </row>
    <row r="9704" spans="1:8" x14ac:dyDescent="0.2">
      <c r="A9704" t="s">
        <v>30</v>
      </c>
      <c r="B9704" t="s">
        <v>10</v>
      </c>
      <c r="C9704">
        <f>_xlfn.XLOOKUP(B9704,'2.1.trackMPD'!$R$7:$R$29,'2.1.trackMPD'!$T$7:$T$29)</f>
        <v>5</v>
      </c>
      <c r="D9704">
        <v>1</v>
      </c>
      <c r="E9704" t="s">
        <v>6400</v>
      </c>
      <c r="F9704" t="s">
        <v>110</v>
      </c>
      <c r="G9704" t="s">
        <v>124</v>
      </c>
      <c r="H9704" t="s">
        <v>6398</v>
      </c>
    </row>
    <row r="9705" spans="1:8" x14ac:dyDescent="0.2">
      <c r="A9705" t="s">
        <v>30</v>
      </c>
      <c r="B9705" t="s">
        <v>10</v>
      </c>
      <c r="C9705">
        <f>_xlfn.XLOOKUP(B9705,'2.1.trackMPD'!$R$7:$R$29,'2.1.trackMPD'!$T$7:$T$29)</f>
        <v>5</v>
      </c>
      <c r="D9705">
        <v>1</v>
      </c>
      <c r="E9705" t="s">
        <v>6400</v>
      </c>
      <c r="F9705" t="s">
        <v>110</v>
      </c>
      <c r="G9705" t="s">
        <v>140</v>
      </c>
      <c r="H9705" t="s">
        <v>6398</v>
      </c>
    </row>
    <row r="9706" spans="1:8" x14ac:dyDescent="0.2">
      <c r="A9706" t="s">
        <v>30</v>
      </c>
      <c r="B9706" t="s">
        <v>10</v>
      </c>
      <c r="C9706">
        <f>_xlfn.XLOOKUP(B9706,'2.1.trackMPD'!$R$7:$R$29,'2.1.trackMPD'!$T$7:$T$29)</f>
        <v>5</v>
      </c>
      <c r="D9706">
        <v>1</v>
      </c>
      <c r="E9706" t="s">
        <v>6400</v>
      </c>
      <c r="F9706" t="s">
        <v>111</v>
      </c>
      <c r="G9706" t="s">
        <v>124</v>
      </c>
      <c r="H9706" t="s">
        <v>6398</v>
      </c>
    </row>
    <row r="9707" spans="1:8" x14ac:dyDescent="0.2">
      <c r="A9707" t="s">
        <v>30</v>
      </c>
      <c r="B9707" t="s">
        <v>10</v>
      </c>
      <c r="C9707">
        <f>_xlfn.XLOOKUP(B9707,'2.1.trackMPD'!$R$7:$R$29,'2.1.trackMPD'!$T$7:$T$29)</f>
        <v>5</v>
      </c>
      <c r="D9707">
        <v>1</v>
      </c>
      <c r="E9707" t="s">
        <v>6400</v>
      </c>
      <c r="F9707" t="s">
        <v>111</v>
      </c>
      <c r="G9707" t="s">
        <v>140</v>
      </c>
      <c r="H9707" t="s">
        <v>6398</v>
      </c>
    </row>
    <row r="9708" spans="1:8" x14ac:dyDescent="0.2">
      <c r="A9708" t="s">
        <v>30</v>
      </c>
      <c r="B9708" t="s">
        <v>10</v>
      </c>
      <c r="C9708">
        <f>_xlfn.XLOOKUP(B9708,'2.1.trackMPD'!$R$7:$R$29,'2.1.trackMPD'!$T$7:$T$29)</f>
        <v>5</v>
      </c>
      <c r="D9708">
        <v>1</v>
      </c>
      <c r="E9708" t="s">
        <v>6400</v>
      </c>
      <c r="F9708" t="s">
        <v>110</v>
      </c>
      <c r="G9708" t="s">
        <v>124</v>
      </c>
      <c r="H9708" t="s">
        <v>6399</v>
      </c>
    </row>
    <row r="9709" spans="1:8" x14ac:dyDescent="0.2">
      <c r="A9709" t="s">
        <v>30</v>
      </c>
      <c r="B9709" t="s">
        <v>10</v>
      </c>
      <c r="C9709">
        <f>_xlfn.XLOOKUP(B9709,'2.1.trackMPD'!$R$7:$R$29,'2.1.trackMPD'!$T$7:$T$29)</f>
        <v>5</v>
      </c>
      <c r="D9709">
        <v>1</v>
      </c>
      <c r="E9709" t="s">
        <v>6400</v>
      </c>
      <c r="F9709" t="s">
        <v>110</v>
      </c>
      <c r="G9709" t="s">
        <v>140</v>
      </c>
      <c r="H9709" t="s">
        <v>6399</v>
      </c>
    </row>
    <row r="9710" spans="1:8" x14ac:dyDescent="0.2">
      <c r="A9710" t="s">
        <v>30</v>
      </c>
      <c r="B9710" t="s">
        <v>10</v>
      </c>
      <c r="C9710">
        <f>_xlfn.XLOOKUP(B9710,'2.1.trackMPD'!$R$7:$R$29,'2.1.trackMPD'!$T$7:$T$29)</f>
        <v>5</v>
      </c>
      <c r="D9710">
        <v>10</v>
      </c>
      <c r="E9710" t="s">
        <v>6400</v>
      </c>
      <c r="F9710" t="s">
        <v>110</v>
      </c>
      <c r="G9710" t="s">
        <v>124</v>
      </c>
      <c r="H9710" t="s">
        <v>6398</v>
      </c>
    </row>
    <row r="9711" spans="1:8" x14ac:dyDescent="0.2">
      <c r="A9711" t="s">
        <v>30</v>
      </c>
      <c r="B9711" t="s">
        <v>10</v>
      </c>
      <c r="C9711">
        <f>_xlfn.XLOOKUP(B9711,'2.1.trackMPD'!$R$7:$R$29,'2.1.trackMPD'!$T$7:$T$29)</f>
        <v>5</v>
      </c>
      <c r="D9711">
        <v>10</v>
      </c>
      <c r="E9711" t="s">
        <v>6400</v>
      </c>
      <c r="F9711" t="s">
        <v>110</v>
      </c>
      <c r="G9711" t="s">
        <v>140</v>
      </c>
      <c r="H9711" t="s">
        <v>6398</v>
      </c>
    </row>
    <row r="9712" spans="1:8" x14ac:dyDescent="0.2">
      <c r="A9712" t="s">
        <v>30</v>
      </c>
      <c r="B9712" t="s">
        <v>10</v>
      </c>
      <c r="C9712">
        <f>_xlfn.XLOOKUP(B9712,'2.1.trackMPD'!$R$7:$R$29,'2.1.trackMPD'!$T$7:$T$29)</f>
        <v>5</v>
      </c>
      <c r="D9712">
        <v>10</v>
      </c>
      <c r="E9712" t="s">
        <v>6400</v>
      </c>
      <c r="F9712" t="s">
        <v>111</v>
      </c>
      <c r="G9712" t="s">
        <v>124</v>
      </c>
      <c r="H9712" t="s">
        <v>6398</v>
      </c>
    </row>
    <row r="9713" spans="1:8" x14ac:dyDescent="0.2">
      <c r="A9713" t="s">
        <v>30</v>
      </c>
      <c r="B9713" t="s">
        <v>10</v>
      </c>
      <c r="C9713">
        <f>_xlfn.XLOOKUP(B9713,'2.1.trackMPD'!$R$7:$R$29,'2.1.trackMPD'!$T$7:$T$29)</f>
        <v>5</v>
      </c>
      <c r="D9713">
        <v>10</v>
      </c>
      <c r="E9713" t="s">
        <v>6400</v>
      </c>
      <c r="F9713" t="s">
        <v>111</v>
      </c>
      <c r="G9713" t="s">
        <v>140</v>
      </c>
      <c r="H9713" t="s">
        <v>6398</v>
      </c>
    </row>
    <row r="9714" spans="1:8" x14ac:dyDescent="0.2">
      <c r="A9714" t="s">
        <v>30</v>
      </c>
      <c r="B9714" t="s">
        <v>10</v>
      </c>
      <c r="C9714">
        <f>_xlfn.XLOOKUP(B9714,'2.1.trackMPD'!$R$7:$R$29,'2.1.trackMPD'!$T$7:$T$29)</f>
        <v>5</v>
      </c>
      <c r="D9714">
        <v>10</v>
      </c>
      <c r="E9714" t="s">
        <v>6400</v>
      </c>
      <c r="F9714" t="s">
        <v>110</v>
      </c>
      <c r="G9714" t="s">
        <v>124</v>
      </c>
      <c r="H9714" t="s">
        <v>6399</v>
      </c>
    </row>
    <row r="9715" spans="1:8" x14ac:dyDescent="0.2">
      <c r="A9715" t="s">
        <v>30</v>
      </c>
      <c r="B9715" t="s">
        <v>10</v>
      </c>
      <c r="C9715">
        <f>_xlfn.XLOOKUP(B9715,'2.1.trackMPD'!$R$7:$R$29,'2.1.trackMPD'!$T$7:$T$29)</f>
        <v>5</v>
      </c>
      <c r="D9715">
        <v>10</v>
      </c>
      <c r="E9715" t="s">
        <v>6400</v>
      </c>
      <c r="F9715" t="s">
        <v>110</v>
      </c>
      <c r="G9715" t="s">
        <v>140</v>
      </c>
      <c r="H9715" t="s">
        <v>6399</v>
      </c>
    </row>
    <row r="9716" spans="1:8" x14ac:dyDescent="0.2">
      <c r="A9716" t="s">
        <v>30</v>
      </c>
      <c r="B9716" t="s">
        <v>10</v>
      </c>
      <c r="C9716">
        <f>_xlfn.XLOOKUP(B9716,'2.1.trackMPD'!$R$7:$R$29,'2.1.trackMPD'!$T$7:$T$29)</f>
        <v>5</v>
      </c>
      <c r="D9716">
        <v>100</v>
      </c>
      <c r="E9716" t="s">
        <v>6400</v>
      </c>
      <c r="F9716" t="s">
        <v>110</v>
      </c>
      <c r="G9716" t="s">
        <v>124</v>
      </c>
      <c r="H9716" t="s">
        <v>6398</v>
      </c>
    </row>
    <row r="9717" spans="1:8" x14ac:dyDescent="0.2">
      <c r="A9717" t="s">
        <v>30</v>
      </c>
      <c r="B9717" t="s">
        <v>10</v>
      </c>
      <c r="C9717">
        <f>_xlfn.XLOOKUP(B9717,'2.1.trackMPD'!$R$7:$R$29,'2.1.trackMPD'!$T$7:$T$29)</f>
        <v>5</v>
      </c>
      <c r="D9717">
        <v>100</v>
      </c>
      <c r="E9717" t="s">
        <v>6400</v>
      </c>
      <c r="F9717" t="s">
        <v>110</v>
      </c>
      <c r="G9717" t="s">
        <v>140</v>
      </c>
      <c r="H9717" t="s">
        <v>6398</v>
      </c>
    </row>
    <row r="9718" spans="1:8" x14ac:dyDescent="0.2">
      <c r="A9718" t="s">
        <v>30</v>
      </c>
      <c r="B9718" t="s">
        <v>10</v>
      </c>
      <c r="C9718">
        <f>_xlfn.XLOOKUP(B9718,'2.1.trackMPD'!$R$7:$R$29,'2.1.trackMPD'!$T$7:$T$29)</f>
        <v>5</v>
      </c>
      <c r="D9718">
        <v>100</v>
      </c>
      <c r="E9718" t="s">
        <v>6400</v>
      </c>
      <c r="F9718" t="s">
        <v>111</v>
      </c>
      <c r="G9718" t="s">
        <v>124</v>
      </c>
      <c r="H9718" t="s">
        <v>6398</v>
      </c>
    </row>
    <row r="9719" spans="1:8" x14ac:dyDescent="0.2">
      <c r="A9719" t="s">
        <v>30</v>
      </c>
      <c r="B9719" t="s">
        <v>10</v>
      </c>
      <c r="C9719">
        <f>_xlfn.XLOOKUP(B9719,'2.1.trackMPD'!$R$7:$R$29,'2.1.trackMPD'!$T$7:$T$29)</f>
        <v>5</v>
      </c>
      <c r="D9719">
        <v>100</v>
      </c>
      <c r="E9719" t="s">
        <v>6400</v>
      </c>
      <c r="F9719" t="s">
        <v>111</v>
      </c>
      <c r="G9719" t="s">
        <v>140</v>
      </c>
      <c r="H9719" t="s">
        <v>6398</v>
      </c>
    </row>
    <row r="9720" spans="1:8" x14ac:dyDescent="0.2">
      <c r="A9720" t="s">
        <v>30</v>
      </c>
      <c r="B9720" t="s">
        <v>10</v>
      </c>
      <c r="C9720">
        <f>_xlfn.XLOOKUP(B9720,'2.1.trackMPD'!$R$7:$R$29,'2.1.trackMPD'!$T$7:$T$29)</f>
        <v>5</v>
      </c>
      <c r="D9720">
        <v>100</v>
      </c>
      <c r="E9720" t="s">
        <v>6400</v>
      </c>
      <c r="F9720" t="s">
        <v>110</v>
      </c>
      <c r="G9720" t="s">
        <v>124</v>
      </c>
      <c r="H9720" t="s">
        <v>6399</v>
      </c>
    </row>
    <row r="9721" spans="1:8" x14ac:dyDescent="0.2">
      <c r="A9721" t="s">
        <v>30</v>
      </c>
      <c r="B9721" t="s">
        <v>10</v>
      </c>
      <c r="C9721">
        <f>_xlfn.XLOOKUP(B9721,'2.1.trackMPD'!$R$7:$R$29,'2.1.trackMPD'!$T$7:$T$29)</f>
        <v>5</v>
      </c>
      <c r="D9721">
        <v>100</v>
      </c>
      <c r="E9721" t="s">
        <v>6400</v>
      </c>
      <c r="F9721" t="s">
        <v>110</v>
      </c>
      <c r="G9721" t="s">
        <v>140</v>
      </c>
      <c r="H9721" t="s">
        <v>6399</v>
      </c>
    </row>
    <row r="9722" spans="1:8" x14ac:dyDescent="0.2">
      <c r="A9722" t="s">
        <v>30</v>
      </c>
      <c r="B9722" t="s">
        <v>10</v>
      </c>
      <c r="C9722">
        <f>_xlfn.XLOOKUP(B9722,'2.1.trackMPD'!$R$7:$R$29,'2.1.trackMPD'!$T$7:$T$29)</f>
        <v>5</v>
      </c>
      <c r="D9722">
        <v>1000</v>
      </c>
      <c r="E9722" t="s">
        <v>6400</v>
      </c>
      <c r="F9722" t="s">
        <v>110</v>
      </c>
      <c r="G9722" t="s">
        <v>124</v>
      </c>
      <c r="H9722" t="s">
        <v>6398</v>
      </c>
    </row>
    <row r="9723" spans="1:8" x14ac:dyDescent="0.2">
      <c r="A9723" t="s">
        <v>30</v>
      </c>
      <c r="B9723" t="s">
        <v>10</v>
      </c>
      <c r="C9723">
        <f>_xlfn.XLOOKUP(B9723,'2.1.trackMPD'!$R$7:$R$29,'2.1.trackMPD'!$T$7:$T$29)</f>
        <v>5</v>
      </c>
      <c r="D9723">
        <v>1000</v>
      </c>
      <c r="E9723" t="s">
        <v>6400</v>
      </c>
      <c r="F9723" t="s">
        <v>110</v>
      </c>
      <c r="G9723" t="s">
        <v>140</v>
      </c>
      <c r="H9723" t="s">
        <v>6398</v>
      </c>
    </row>
    <row r="9724" spans="1:8" x14ac:dyDescent="0.2">
      <c r="A9724" t="s">
        <v>30</v>
      </c>
      <c r="B9724" t="s">
        <v>10</v>
      </c>
      <c r="C9724">
        <f>_xlfn.XLOOKUP(B9724,'2.1.trackMPD'!$R$7:$R$29,'2.1.trackMPD'!$T$7:$T$29)</f>
        <v>5</v>
      </c>
      <c r="D9724">
        <v>1000</v>
      </c>
      <c r="E9724" t="s">
        <v>6400</v>
      </c>
      <c r="F9724" t="s">
        <v>111</v>
      </c>
      <c r="G9724" t="s">
        <v>124</v>
      </c>
      <c r="H9724" t="s">
        <v>6398</v>
      </c>
    </row>
    <row r="9725" spans="1:8" x14ac:dyDescent="0.2">
      <c r="A9725" t="s">
        <v>30</v>
      </c>
      <c r="B9725" t="s">
        <v>10</v>
      </c>
      <c r="C9725">
        <f>_xlfn.XLOOKUP(B9725,'2.1.trackMPD'!$R$7:$R$29,'2.1.trackMPD'!$T$7:$T$29)</f>
        <v>5</v>
      </c>
      <c r="D9725">
        <v>1000</v>
      </c>
      <c r="E9725" t="s">
        <v>6400</v>
      </c>
      <c r="F9725" t="s">
        <v>111</v>
      </c>
      <c r="G9725" t="s">
        <v>140</v>
      </c>
      <c r="H9725" t="s">
        <v>6398</v>
      </c>
    </row>
    <row r="9726" spans="1:8" x14ac:dyDescent="0.2">
      <c r="A9726" t="s">
        <v>30</v>
      </c>
      <c r="B9726" t="s">
        <v>10</v>
      </c>
      <c r="C9726">
        <f>_xlfn.XLOOKUP(B9726,'2.1.trackMPD'!$R$7:$R$29,'2.1.trackMPD'!$T$7:$T$29)</f>
        <v>5</v>
      </c>
      <c r="D9726">
        <v>1000</v>
      </c>
      <c r="E9726" t="s">
        <v>6400</v>
      </c>
      <c r="F9726" t="s">
        <v>110</v>
      </c>
      <c r="G9726" t="s">
        <v>124</v>
      </c>
      <c r="H9726" t="s">
        <v>6399</v>
      </c>
    </row>
    <row r="9727" spans="1:8" x14ac:dyDescent="0.2">
      <c r="A9727" t="s">
        <v>30</v>
      </c>
      <c r="B9727" t="s">
        <v>10</v>
      </c>
      <c r="C9727">
        <f>_xlfn.XLOOKUP(B9727,'2.1.trackMPD'!$R$7:$R$29,'2.1.trackMPD'!$T$7:$T$29)</f>
        <v>5</v>
      </c>
      <c r="D9727">
        <v>1000</v>
      </c>
      <c r="E9727" t="s">
        <v>6400</v>
      </c>
      <c r="F9727" t="s">
        <v>110</v>
      </c>
      <c r="G9727" t="s">
        <v>140</v>
      </c>
      <c r="H9727" t="s">
        <v>6399</v>
      </c>
    </row>
    <row r="9728" spans="1:8" x14ac:dyDescent="0.2">
      <c r="A9728" t="s">
        <v>30</v>
      </c>
      <c r="B9728" t="s">
        <v>10</v>
      </c>
      <c r="C9728">
        <f>_xlfn.XLOOKUP(B9728,'2.1.trackMPD'!$R$7:$R$29,'2.1.trackMPD'!$T$7:$T$29)</f>
        <v>5</v>
      </c>
      <c r="D9728">
        <v>5000</v>
      </c>
      <c r="E9728" t="s">
        <v>6400</v>
      </c>
      <c r="F9728" t="s">
        <v>110</v>
      </c>
      <c r="G9728" t="s">
        <v>124</v>
      </c>
      <c r="H9728" t="s">
        <v>6398</v>
      </c>
    </row>
    <row r="9729" spans="1:8" x14ac:dyDescent="0.2">
      <c r="A9729" t="s">
        <v>30</v>
      </c>
      <c r="B9729" t="s">
        <v>10</v>
      </c>
      <c r="C9729">
        <f>_xlfn.XLOOKUP(B9729,'2.1.trackMPD'!$R$7:$R$29,'2.1.trackMPD'!$T$7:$T$29)</f>
        <v>5</v>
      </c>
      <c r="D9729">
        <v>5000</v>
      </c>
      <c r="E9729" t="s">
        <v>6400</v>
      </c>
      <c r="F9729" t="s">
        <v>110</v>
      </c>
      <c r="G9729" t="s">
        <v>140</v>
      </c>
      <c r="H9729" t="s">
        <v>6398</v>
      </c>
    </row>
    <row r="9730" spans="1:8" x14ac:dyDescent="0.2">
      <c r="A9730" t="s">
        <v>30</v>
      </c>
      <c r="B9730" t="s">
        <v>10</v>
      </c>
      <c r="C9730">
        <f>_xlfn.XLOOKUP(B9730,'2.1.trackMPD'!$R$7:$R$29,'2.1.trackMPD'!$T$7:$T$29)</f>
        <v>5</v>
      </c>
      <c r="D9730">
        <v>5000</v>
      </c>
      <c r="E9730" t="s">
        <v>6400</v>
      </c>
      <c r="F9730" t="s">
        <v>111</v>
      </c>
      <c r="G9730" t="s">
        <v>124</v>
      </c>
      <c r="H9730" t="s">
        <v>6398</v>
      </c>
    </row>
    <row r="9731" spans="1:8" x14ac:dyDescent="0.2">
      <c r="A9731" t="s">
        <v>30</v>
      </c>
      <c r="B9731" t="s">
        <v>10</v>
      </c>
      <c r="C9731">
        <f>_xlfn.XLOOKUP(B9731,'2.1.trackMPD'!$R$7:$R$29,'2.1.trackMPD'!$T$7:$T$29)</f>
        <v>5</v>
      </c>
      <c r="D9731">
        <v>5000</v>
      </c>
      <c r="E9731" t="s">
        <v>6400</v>
      </c>
      <c r="F9731" t="s">
        <v>111</v>
      </c>
      <c r="G9731" t="s">
        <v>140</v>
      </c>
      <c r="H9731" t="s">
        <v>6398</v>
      </c>
    </row>
    <row r="9732" spans="1:8" x14ac:dyDescent="0.2">
      <c r="A9732" t="s">
        <v>30</v>
      </c>
      <c r="B9732" t="s">
        <v>10</v>
      </c>
      <c r="C9732">
        <f>_xlfn.XLOOKUP(B9732,'2.1.trackMPD'!$R$7:$R$29,'2.1.trackMPD'!$T$7:$T$29)</f>
        <v>5</v>
      </c>
      <c r="D9732">
        <v>5000</v>
      </c>
      <c r="E9732" t="s">
        <v>6400</v>
      </c>
      <c r="F9732" t="s">
        <v>110</v>
      </c>
      <c r="G9732" t="s">
        <v>124</v>
      </c>
      <c r="H9732" t="s">
        <v>6399</v>
      </c>
    </row>
    <row r="9733" spans="1:8" x14ac:dyDescent="0.2">
      <c r="A9733" t="s">
        <v>30</v>
      </c>
      <c r="B9733" t="s">
        <v>10</v>
      </c>
      <c r="C9733">
        <f>_xlfn.XLOOKUP(B9733,'2.1.trackMPD'!$R$7:$R$29,'2.1.trackMPD'!$T$7:$T$29)</f>
        <v>5</v>
      </c>
      <c r="D9733">
        <v>5000</v>
      </c>
      <c r="E9733" t="s">
        <v>6400</v>
      </c>
      <c r="F9733" t="s">
        <v>110</v>
      </c>
      <c r="G9733" t="s">
        <v>140</v>
      </c>
      <c r="H9733" t="s">
        <v>6399</v>
      </c>
    </row>
    <row r="9734" spans="1:8" x14ac:dyDescent="0.2">
      <c r="A9734" t="s">
        <v>30</v>
      </c>
      <c r="B9734" t="s">
        <v>10</v>
      </c>
      <c r="C9734">
        <f>_xlfn.XLOOKUP(B9734,'2.1.trackMPD'!$R$7:$R$29,'2.1.trackMPD'!$T$7:$T$29)</f>
        <v>5</v>
      </c>
      <c r="D9734">
        <v>1</v>
      </c>
      <c r="E9734" t="s">
        <v>6401</v>
      </c>
      <c r="F9734" t="s">
        <v>110</v>
      </c>
      <c r="G9734" t="s">
        <v>124</v>
      </c>
      <c r="H9734" t="s">
        <v>6398</v>
      </c>
    </row>
    <row r="9735" spans="1:8" x14ac:dyDescent="0.2">
      <c r="A9735" t="s">
        <v>30</v>
      </c>
      <c r="B9735" t="s">
        <v>10</v>
      </c>
      <c r="C9735">
        <f>_xlfn.XLOOKUP(B9735,'2.1.trackMPD'!$R$7:$R$29,'2.1.trackMPD'!$T$7:$T$29)</f>
        <v>5</v>
      </c>
      <c r="D9735">
        <v>1</v>
      </c>
      <c r="E9735" t="s">
        <v>6401</v>
      </c>
      <c r="F9735" t="s">
        <v>110</v>
      </c>
      <c r="G9735" t="s">
        <v>140</v>
      </c>
      <c r="H9735" t="s">
        <v>6398</v>
      </c>
    </row>
    <row r="9736" spans="1:8" x14ac:dyDescent="0.2">
      <c r="A9736" t="s">
        <v>30</v>
      </c>
      <c r="B9736" t="s">
        <v>10</v>
      </c>
      <c r="C9736">
        <f>_xlfn.XLOOKUP(B9736,'2.1.trackMPD'!$R$7:$R$29,'2.1.trackMPD'!$T$7:$T$29)</f>
        <v>5</v>
      </c>
      <c r="D9736">
        <v>1</v>
      </c>
      <c r="E9736" t="s">
        <v>6401</v>
      </c>
      <c r="F9736" t="s">
        <v>111</v>
      </c>
      <c r="G9736" t="s">
        <v>124</v>
      </c>
      <c r="H9736" t="s">
        <v>6398</v>
      </c>
    </row>
    <row r="9737" spans="1:8" x14ac:dyDescent="0.2">
      <c r="A9737" t="s">
        <v>30</v>
      </c>
      <c r="B9737" t="s">
        <v>10</v>
      </c>
      <c r="C9737">
        <f>_xlfn.XLOOKUP(B9737,'2.1.trackMPD'!$R$7:$R$29,'2.1.trackMPD'!$T$7:$T$29)</f>
        <v>5</v>
      </c>
      <c r="D9737">
        <v>1</v>
      </c>
      <c r="E9737" t="s">
        <v>6401</v>
      </c>
      <c r="F9737" t="s">
        <v>111</v>
      </c>
      <c r="G9737" t="s">
        <v>140</v>
      </c>
      <c r="H9737" t="s">
        <v>6398</v>
      </c>
    </row>
    <row r="9738" spans="1:8" x14ac:dyDescent="0.2">
      <c r="A9738" t="s">
        <v>30</v>
      </c>
      <c r="B9738" t="s">
        <v>10</v>
      </c>
      <c r="C9738">
        <f>_xlfn.XLOOKUP(B9738,'2.1.trackMPD'!$R$7:$R$29,'2.1.trackMPD'!$T$7:$T$29)</f>
        <v>5</v>
      </c>
      <c r="D9738">
        <v>1</v>
      </c>
      <c r="E9738" t="s">
        <v>6401</v>
      </c>
      <c r="F9738" t="s">
        <v>110</v>
      </c>
      <c r="G9738" t="s">
        <v>124</v>
      </c>
      <c r="H9738" t="s">
        <v>6399</v>
      </c>
    </row>
    <row r="9739" spans="1:8" x14ac:dyDescent="0.2">
      <c r="A9739" t="s">
        <v>30</v>
      </c>
      <c r="B9739" t="s">
        <v>10</v>
      </c>
      <c r="C9739">
        <f>_xlfn.XLOOKUP(B9739,'2.1.trackMPD'!$R$7:$R$29,'2.1.trackMPD'!$T$7:$T$29)</f>
        <v>5</v>
      </c>
      <c r="D9739">
        <v>1</v>
      </c>
      <c r="E9739" t="s">
        <v>6401</v>
      </c>
      <c r="F9739" t="s">
        <v>110</v>
      </c>
      <c r="G9739" t="s">
        <v>140</v>
      </c>
      <c r="H9739" t="s">
        <v>6399</v>
      </c>
    </row>
    <row r="9740" spans="1:8" x14ac:dyDescent="0.2">
      <c r="A9740" t="s">
        <v>30</v>
      </c>
      <c r="B9740" t="s">
        <v>10</v>
      </c>
      <c r="C9740">
        <f>_xlfn.XLOOKUP(B9740,'2.1.trackMPD'!$R$7:$R$29,'2.1.trackMPD'!$T$7:$T$29)</f>
        <v>5</v>
      </c>
      <c r="D9740">
        <v>10</v>
      </c>
      <c r="E9740" t="s">
        <v>6401</v>
      </c>
      <c r="F9740" t="s">
        <v>110</v>
      </c>
      <c r="G9740" t="s">
        <v>124</v>
      </c>
      <c r="H9740" t="s">
        <v>6398</v>
      </c>
    </row>
    <row r="9741" spans="1:8" x14ac:dyDescent="0.2">
      <c r="A9741" t="s">
        <v>30</v>
      </c>
      <c r="B9741" t="s">
        <v>10</v>
      </c>
      <c r="C9741">
        <f>_xlfn.XLOOKUP(B9741,'2.1.trackMPD'!$R$7:$R$29,'2.1.trackMPD'!$T$7:$T$29)</f>
        <v>5</v>
      </c>
      <c r="D9741">
        <v>10</v>
      </c>
      <c r="E9741" t="s">
        <v>6401</v>
      </c>
      <c r="F9741" t="s">
        <v>110</v>
      </c>
      <c r="G9741" t="s">
        <v>140</v>
      </c>
      <c r="H9741" t="s">
        <v>6398</v>
      </c>
    </row>
    <row r="9742" spans="1:8" x14ac:dyDescent="0.2">
      <c r="A9742" t="s">
        <v>30</v>
      </c>
      <c r="B9742" t="s">
        <v>10</v>
      </c>
      <c r="C9742">
        <f>_xlfn.XLOOKUP(B9742,'2.1.trackMPD'!$R$7:$R$29,'2.1.trackMPD'!$T$7:$T$29)</f>
        <v>5</v>
      </c>
      <c r="D9742">
        <v>10</v>
      </c>
      <c r="E9742" t="s">
        <v>6401</v>
      </c>
      <c r="F9742" t="s">
        <v>111</v>
      </c>
      <c r="G9742" t="s">
        <v>124</v>
      </c>
      <c r="H9742" t="s">
        <v>6398</v>
      </c>
    </row>
    <row r="9743" spans="1:8" x14ac:dyDescent="0.2">
      <c r="A9743" t="s">
        <v>30</v>
      </c>
      <c r="B9743" t="s">
        <v>10</v>
      </c>
      <c r="C9743">
        <f>_xlfn.XLOOKUP(B9743,'2.1.trackMPD'!$R$7:$R$29,'2.1.trackMPD'!$T$7:$T$29)</f>
        <v>5</v>
      </c>
      <c r="D9743">
        <v>10</v>
      </c>
      <c r="E9743" t="s">
        <v>6401</v>
      </c>
      <c r="F9743" t="s">
        <v>111</v>
      </c>
      <c r="G9743" t="s">
        <v>140</v>
      </c>
      <c r="H9743" t="s">
        <v>6398</v>
      </c>
    </row>
    <row r="9744" spans="1:8" x14ac:dyDescent="0.2">
      <c r="A9744" t="s">
        <v>30</v>
      </c>
      <c r="B9744" t="s">
        <v>10</v>
      </c>
      <c r="C9744">
        <f>_xlfn.XLOOKUP(B9744,'2.1.trackMPD'!$R$7:$R$29,'2.1.trackMPD'!$T$7:$T$29)</f>
        <v>5</v>
      </c>
      <c r="D9744">
        <v>10</v>
      </c>
      <c r="E9744" t="s">
        <v>6401</v>
      </c>
      <c r="F9744" t="s">
        <v>110</v>
      </c>
      <c r="G9744" t="s">
        <v>124</v>
      </c>
      <c r="H9744" t="s">
        <v>6399</v>
      </c>
    </row>
    <row r="9745" spans="1:8" x14ac:dyDescent="0.2">
      <c r="A9745" t="s">
        <v>30</v>
      </c>
      <c r="B9745" t="s">
        <v>10</v>
      </c>
      <c r="C9745">
        <f>_xlfn.XLOOKUP(B9745,'2.1.trackMPD'!$R$7:$R$29,'2.1.trackMPD'!$T$7:$T$29)</f>
        <v>5</v>
      </c>
      <c r="D9745">
        <v>10</v>
      </c>
      <c r="E9745" t="s">
        <v>6401</v>
      </c>
      <c r="F9745" t="s">
        <v>110</v>
      </c>
      <c r="G9745" t="s">
        <v>140</v>
      </c>
      <c r="H9745" t="s">
        <v>6399</v>
      </c>
    </row>
    <row r="9746" spans="1:8" x14ac:dyDescent="0.2">
      <c r="A9746" t="s">
        <v>30</v>
      </c>
      <c r="B9746" t="s">
        <v>10</v>
      </c>
      <c r="C9746">
        <f>_xlfn.XLOOKUP(B9746,'2.1.trackMPD'!$R$7:$R$29,'2.1.trackMPD'!$T$7:$T$29)</f>
        <v>5</v>
      </c>
      <c r="D9746">
        <v>100</v>
      </c>
      <c r="E9746" t="s">
        <v>6401</v>
      </c>
      <c r="F9746" t="s">
        <v>110</v>
      </c>
      <c r="G9746" t="s">
        <v>124</v>
      </c>
      <c r="H9746" t="s">
        <v>6398</v>
      </c>
    </row>
    <row r="9747" spans="1:8" x14ac:dyDescent="0.2">
      <c r="A9747" t="s">
        <v>30</v>
      </c>
      <c r="B9747" t="s">
        <v>10</v>
      </c>
      <c r="C9747">
        <f>_xlfn.XLOOKUP(B9747,'2.1.trackMPD'!$R$7:$R$29,'2.1.trackMPD'!$T$7:$T$29)</f>
        <v>5</v>
      </c>
      <c r="D9747">
        <v>100</v>
      </c>
      <c r="E9747" t="s">
        <v>6401</v>
      </c>
      <c r="F9747" t="s">
        <v>110</v>
      </c>
      <c r="G9747" t="s">
        <v>140</v>
      </c>
      <c r="H9747" t="s">
        <v>6398</v>
      </c>
    </row>
    <row r="9748" spans="1:8" x14ac:dyDescent="0.2">
      <c r="A9748" t="s">
        <v>30</v>
      </c>
      <c r="B9748" t="s">
        <v>10</v>
      </c>
      <c r="C9748">
        <f>_xlfn.XLOOKUP(B9748,'2.1.trackMPD'!$R$7:$R$29,'2.1.trackMPD'!$T$7:$T$29)</f>
        <v>5</v>
      </c>
      <c r="D9748">
        <v>100</v>
      </c>
      <c r="E9748" t="s">
        <v>6401</v>
      </c>
      <c r="F9748" t="s">
        <v>111</v>
      </c>
      <c r="G9748" t="s">
        <v>124</v>
      </c>
      <c r="H9748" t="s">
        <v>6398</v>
      </c>
    </row>
    <row r="9749" spans="1:8" x14ac:dyDescent="0.2">
      <c r="A9749" t="s">
        <v>30</v>
      </c>
      <c r="B9749" t="s">
        <v>10</v>
      </c>
      <c r="C9749">
        <f>_xlfn.XLOOKUP(B9749,'2.1.trackMPD'!$R$7:$R$29,'2.1.trackMPD'!$T$7:$T$29)</f>
        <v>5</v>
      </c>
      <c r="D9749">
        <v>100</v>
      </c>
      <c r="E9749" t="s">
        <v>6401</v>
      </c>
      <c r="F9749" t="s">
        <v>111</v>
      </c>
      <c r="G9749" t="s">
        <v>140</v>
      </c>
      <c r="H9749" t="s">
        <v>6398</v>
      </c>
    </row>
    <row r="9750" spans="1:8" x14ac:dyDescent="0.2">
      <c r="A9750" t="s">
        <v>30</v>
      </c>
      <c r="B9750" t="s">
        <v>10</v>
      </c>
      <c r="C9750">
        <f>_xlfn.XLOOKUP(B9750,'2.1.trackMPD'!$R$7:$R$29,'2.1.trackMPD'!$T$7:$T$29)</f>
        <v>5</v>
      </c>
      <c r="D9750">
        <v>100</v>
      </c>
      <c r="E9750" t="s">
        <v>6401</v>
      </c>
      <c r="F9750" t="s">
        <v>110</v>
      </c>
      <c r="G9750" t="s">
        <v>124</v>
      </c>
      <c r="H9750" t="s">
        <v>6399</v>
      </c>
    </row>
    <row r="9751" spans="1:8" x14ac:dyDescent="0.2">
      <c r="A9751" t="s">
        <v>30</v>
      </c>
      <c r="B9751" t="s">
        <v>10</v>
      </c>
      <c r="C9751">
        <f>_xlfn.XLOOKUP(B9751,'2.1.trackMPD'!$R$7:$R$29,'2.1.trackMPD'!$T$7:$T$29)</f>
        <v>5</v>
      </c>
      <c r="D9751">
        <v>100</v>
      </c>
      <c r="E9751" t="s">
        <v>6401</v>
      </c>
      <c r="F9751" t="s">
        <v>110</v>
      </c>
      <c r="G9751" t="s">
        <v>140</v>
      </c>
      <c r="H9751" t="s">
        <v>6399</v>
      </c>
    </row>
    <row r="9752" spans="1:8" x14ac:dyDescent="0.2">
      <c r="A9752" t="s">
        <v>30</v>
      </c>
      <c r="B9752" t="s">
        <v>6</v>
      </c>
      <c r="C9752">
        <f>_xlfn.XLOOKUP(B9752,'2.1.trackMPD'!$R$7:$R$29,'2.1.trackMPD'!$T$7:$T$29)</f>
        <v>6</v>
      </c>
      <c r="D9752">
        <v>1</v>
      </c>
      <c r="E9752" t="s">
        <v>6396</v>
      </c>
      <c r="F9752" t="s">
        <v>110</v>
      </c>
      <c r="G9752" t="s">
        <v>124</v>
      </c>
      <c r="H9752" t="s">
        <v>6398</v>
      </c>
    </row>
    <row r="9753" spans="1:8" x14ac:dyDescent="0.2">
      <c r="A9753" t="s">
        <v>30</v>
      </c>
      <c r="B9753" t="s">
        <v>6</v>
      </c>
      <c r="C9753">
        <f>_xlfn.XLOOKUP(B9753,'2.1.trackMPD'!$R$7:$R$29,'2.1.trackMPD'!$T$7:$T$29)</f>
        <v>6</v>
      </c>
      <c r="D9753">
        <v>1</v>
      </c>
      <c r="E9753" t="s">
        <v>6396</v>
      </c>
      <c r="F9753" t="s">
        <v>110</v>
      </c>
      <c r="G9753" t="s">
        <v>140</v>
      </c>
      <c r="H9753" t="s">
        <v>6398</v>
      </c>
    </row>
    <row r="9754" spans="1:8" x14ac:dyDescent="0.2">
      <c r="A9754" t="s">
        <v>30</v>
      </c>
      <c r="B9754" t="s">
        <v>6</v>
      </c>
      <c r="C9754">
        <f>_xlfn.XLOOKUP(B9754,'2.1.trackMPD'!$R$7:$R$29,'2.1.trackMPD'!$T$7:$T$29)</f>
        <v>6</v>
      </c>
      <c r="D9754">
        <v>1</v>
      </c>
      <c r="E9754" t="s">
        <v>6396</v>
      </c>
      <c r="F9754" t="s">
        <v>111</v>
      </c>
      <c r="G9754" t="s">
        <v>124</v>
      </c>
      <c r="H9754" t="s">
        <v>6398</v>
      </c>
    </row>
    <row r="9755" spans="1:8" x14ac:dyDescent="0.2">
      <c r="A9755" t="s">
        <v>30</v>
      </c>
      <c r="B9755" t="s">
        <v>6</v>
      </c>
      <c r="C9755">
        <f>_xlfn.XLOOKUP(B9755,'2.1.trackMPD'!$R$7:$R$29,'2.1.trackMPD'!$T$7:$T$29)</f>
        <v>6</v>
      </c>
      <c r="D9755">
        <v>1</v>
      </c>
      <c r="E9755" t="s">
        <v>6396</v>
      </c>
      <c r="F9755" t="s">
        <v>111</v>
      </c>
      <c r="G9755" t="s">
        <v>140</v>
      </c>
      <c r="H9755" t="s">
        <v>6398</v>
      </c>
    </row>
    <row r="9756" spans="1:8" x14ac:dyDescent="0.2">
      <c r="A9756" t="s">
        <v>30</v>
      </c>
      <c r="B9756" t="s">
        <v>6</v>
      </c>
      <c r="C9756">
        <f>_xlfn.XLOOKUP(B9756,'2.1.trackMPD'!$R$7:$R$29,'2.1.trackMPD'!$T$7:$T$29)</f>
        <v>6</v>
      </c>
      <c r="D9756">
        <v>1</v>
      </c>
      <c r="E9756" t="s">
        <v>6396</v>
      </c>
      <c r="F9756" t="s">
        <v>110</v>
      </c>
      <c r="G9756" t="s">
        <v>124</v>
      </c>
      <c r="H9756" t="s">
        <v>6399</v>
      </c>
    </row>
    <row r="9757" spans="1:8" x14ac:dyDescent="0.2">
      <c r="A9757" t="s">
        <v>30</v>
      </c>
      <c r="B9757" t="s">
        <v>6</v>
      </c>
      <c r="C9757">
        <f>_xlfn.XLOOKUP(B9757,'2.1.trackMPD'!$R$7:$R$29,'2.1.trackMPD'!$T$7:$T$29)</f>
        <v>6</v>
      </c>
      <c r="D9757">
        <v>1</v>
      </c>
      <c r="E9757" t="s">
        <v>6396</v>
      </c>
      <c r="F9757" t="s">
        <v>110</v>
      </c>
      <c r="G9757" t="s">
        <v>140</v>
      </c>
      <c r="H9757" t="s">
        <v>6399</v>
      </c>
    </row>
    <row r="9758" spans="1:8" x14ac:dyDescent="0.2">
      <c r="A9758" t="s">
        <v>30</v>
      </c>
      <c r="B9758" t="s">
        <v>6</v>
      </c>
      <c r="C9758">
        <f>_xlfn.XLOOKUP(B9758,'2.1.trackMPD'!$R$7:$R$29,'2.1.trackMPD'!$T$7:$T$29)</f>
        <v>6</v>
      </c>
      <c r="D9758">
        <v>10</v>
      </c>
      <c r="E9758" t="s">
        <v>6396</v>
      </c>
      <c r="F9758" t="s">
        <v>110</v>
      </c>
      <c r="G9758" t="s">
        <v>124</v>
      </c>
      <c r="H9758" t="s">
        <v>6398</v>
      </c>
    </row>
    <row r="9759" spans="1:8" x14ac:dyDescent="0.2">
      <c r="A9759" t="s">
        <v>30</v>
      </c>
      <c r="B9759" t="s">
        <v>6</v>
      </c>
      <c r="C9759">
        <f>_xlfn.XLOOKUP(B9759,'2.1.trackMPD'!$R$7:$R$29,'2.1.trackMPD'!$T$7:$T$29)</f>
        <v>6</v>
      </c>
      <c r="D9759">
        <v>10</v>
      </c>
      <c r="E9759" t="s">
        <v>6396</v>
      </c>
      <c r="F9759" t="s">
        <v>110</v>
      </c>
      <c r="G9759" t="s">
        <v>140</v>
      </c>
      <c r="H9759" t="s">
        <v>6398</v>
      </c>
    </row>
    <row r="9760" spans="1:8" x14ac:dyDescent="0.2">
      <c r="A9760" t="s">
        <v>30</v>
      </c>
      <c r="B9760" t="s">
        <v>6</v>
      </c>
      <c r="C9760">
        <f>_xlfn.XLOOKUP(B9760,'2.1.trackMPD'!$R$7:$R$29,'2.1.trackMPD'!$T$7:$T$29)</f>
        <v>6</v>
      </c>
      <c r="D9760">
        <v>10</v>
      </c>
      <c r="E9760" t="s">
        <v>6396</v>
      </c>
      <c r="F9760" t="s">
        <v>111</v>
      </c>
      <c r="G9760" t="s">
        <v>124</v>
      </c>
      <c r="H9760" t="s">
        <v>6398</v>
      </c>
    </row>
    <row r="9761" spans="1:8" x14ac:dyDescent="0.2">
      <c r="A9761" t="s">
        <v>30</v>
      </c>
      <c r="B9761" t="s">
        <v>6</v>
      </c>
      <c r="C9761">
        <f>_xlfn.XLOOKUP(B9761,'2.1.trackMPD'!$R$7:$R$29,'2.1.trackMPD'!$T$7:$T$29)</f>
        <v>6</v>
      </c>
      <c r="D9761">
        <v>10</v>
      </c>
      <c r="E9761" t="s">
        <v>6396</v>
      </c>
      <c r="F9761" t="s">
        <v>111</v>
      </c>
      <c r="G9761" t="s">
        <v>140</v>
      </c>
      <c r="H9761" t="s">
        <v>6398</v>
      </c>
    </row>
    <row r="9762" spans="1:8" x14ac:dyDescent="0.2">
      <c r="A9762" t="s">
        <v>30</v>
      </c>
      <c r="B9762" t="s">
        <v>6</v>
      </c>
      <c r="C9762">
        <f>_xlfn.XLOOKUP(B9762,'2.1.trackMPD'!$R$7:$R$29,'2.1.trackMPD'!$T$7:$T$29)</f>
        <v>6</v>
      </c>
      <c r="D9762">
        <v>10</v>
      </c>
      <c r="E9762" t="s">
        <v>6396</v>
      </c>
      <c r="F9762" t="s">
        <v>110</v>
      </c>
      <c r="G9762" t="s">
        <v>124</v>
      </c>
      <c r="H9762" t="s">
        <v>6399</v>
      </c>
    </row>
    <row r="9763" spans="1:8" x14ac:dyDescent="0.2">
      <c r="A9763" t="s">
        <v>30</v>
      </c>
      <c r="B9763" t="s">
        <v>6</v>
      </c>
      <c r="C9763">
        <f>_xlfn.XLOOKUP(B9763,'2.1.trackMPD'!$R$7:$R$29,'2.1.trackMPD'!$T$7:$T$29)</f>
        <v>6</v>
      </c>
      <c r="D9763">
        <v>10</v>
      </c>
      <c r="E9763" t="s">
        <v>6396</v>
      </c>
      <c r="F9763" t="s">
        <v>110</v>
      </c>
      <c r="G9763" t="s">
        <v>140</v>
      </c>
      <c r="H9763" t="s">
        <v>6399</v>
      </c>
    </row>
    <row r="9764" spans="1:8" x14ac:dyDescent="0.2">
      <c r="A9764" t="s">
        <v>30</v>
      </c>
      <c r="B9764" t="s">
        <v>6</v>
      </c>
      <c r="C9764">
        <f>_xlfn.XLOOKUP(B9764,'2.1.trackMPD'!$R$7:$R$29,'2.1.trackMPD'!$T$7:$T$29)</f>
        <v>6</v>
      </c>
      <c r="D9764">
        <v>100</v>
      </c>
      <c r="E9764" t="s">
        <v>6396</v>
      </c>
      <c r="F9764" t="s">
        <v>110</v>
      </c>
      <c r="G9764" t="s">
        <v>124</v>
      </c>
      <c r="H9764" t="s">
        <v>6398</v>
      </c>
    </row>
    <row r="9765" spans="1:8" x14ac:dyDescent="0.2">
      <c r="A9765" t="s">
        <v>30</v>
      </c>
      <c r="B9765" t="s">
        <v>6</v>
      </c>
      <c r="C9765">
        <f>_xlfn.XLOOKUP(B9765,'2.1.trackMPD'!$R$7:$R$29,'2.1.trackMPD'!$T$7:$T$29)</f>
        <v>6</v>
      </c>
      <c r="D9765">
        <v>100</v>
      </c>
      <c r="E9765" t="s">
        <v>6396</v>
      </c>
      <c r="F9765" t="s">
        <v>110</v>
      </c>
      <c r="G9765" t="s">
        <v>140</v>
      </c>
      <c r="H9765" t="s">
        <v>6398</v>
      </c>
    </row>
    <row r="9766" spans="1:8" x14ac:dyDescent="0.2">
      <c r="A9766" t="s">
        <v>30</v>
      </c>
      <c r="B9766" t="s">
        <v>6</v>
      </c>
      <c r="C9766">
        <f>_xlfn.XLOOKUP(B9766,'2.1.trackMPD'!$R$7:$R$29,'2.1.trackMPD'!$T$7:$T$29)</f>
        <v>6</v>
      </c>
      <c r="D9766">
        <v>100</v>
      </c>
      <c r="E9766" t="s">
        <v>6396</v>
      </c>
      <c r="F9766" t="s">
        <v>111</v>
      </c>
      <c r="G9766" t="s">
        <v>124</v>
      </c>
      <c r="H9766" t="s">
        <v>6398</v>
      </c>
    </row>
    <row r="9767" spans="1:8" x14ac:dyDescent="0.2">
      <c r="A9767" t="s">
        <v>30</v>
      </c>
      <c r="B9767" t="s">
        <v>6</v>
      </c>
      <c r="C9767">
        <f>_xlfn.XLOOKUP(B9767,'2.1.trackMPD'!$R$7:$R$29,'2.1.trackMPD'!$T$7:$T$29)</f>
        <v>6</v>
      </c>
      <c r="D9767">
        <v>100</v>
      </c>
      <c r="E9767" t="s">
        <v>6396</v>
      </c>
      <c r="F9767" t="s">
        <v>111</v>
      </c>
      <c r="G9767" t="s">
        <v>140</v>
      </c>
      <c r="H9767" t="s">
        <v>6398</v>
      </c>
    </row>
    <row r="9768" spans="1:8" x14ac:dyDescent="0.2">
      <c r="A9768" t="s">
        <v>30</v>
      </c>
      <c r="B9768" t="s">
        <v>6</v>
      </c>
      <c r="C9768">
        <f>_xlfn.XLOOKUP(B9768,'2.1.trackMPD'!$R$7:$R$29,'2.1.trackMPD'!$T$7:$T$29)</f>
        <v>6</v>
      </c>
      <c r="D9768">
        <v>100</v>
      </c>
      <c r="E9768" t="s">
        <v>6396</v>
      </c>
      <c r="F9768" t="s">
        <v>110</v>
      </c>
      <c r="G9768" t="s">
        <v>124</v>
      </c>
      <c r="H9768" t="s">
        <v>6399</v>
      </c>
    </row>
    <row r="9769" spans="1:8" x14ac:dyDescent="0.2">
      <c r="A9769" t="s">
        <v>30</v>
      </c>
      <c r="B9769" t="s">
        <v>6</v>
      </c>
      <c r="C9769">
        <f>_xlfn.XLOOKUP(B9769,'2.1.trackMPD'!$R$7:$R$29,'2.1.trackMPD'!$T$7:$T$29)</f>
        <v>6</v>
      </c>
      <c r="D9769">
        <v>100</v>
      </c>
      <c r="E9769" t="s">
        <v>6396</v>
      </c>
      <c r="F9769" t="s">
        <v>110</v>
      </c>
      <c r="G9769" t="s">
        <v>140</v>
      </c>
      <c r="H9769" t="s">
        <v>6399</v>
      </c>
    </row>
    <row r="9770" spans="1:8" x14ac:dyDescent="0.2">
      <c r="A9770" t="s">
        <v>30</v>
      </c>
      <c r="B9770" t="s">
        <v>6</v>
      </c>
      <c r="C9770">
        <f>_xlfn.XLOOKUP(B9770,'2.1.trackMPD'!$R$7:$R$29,'2.1.trackMPD'!$T$7:$T$29)</f>
        <v>6</v>
      </c>
      <c r="D9770">
        <v>1000</v>
      </c>
      <c r="E9770" t="s">
        <v>6396</v>
      </c>
      <c r="F9770" t="s">
        <v>110</v>
      </c>
      <c r="G9770" t="s">
        <v>124</v>
      </c>
      <c r="H9770" t="s">
        <v>6398</v>
      </c>
    </row>
    <row r="9771" spans="1:8" x14ac:dyDescent="0.2">
      <c r="A9771" t="s">
        <v>30</v>
      </c>
      <c r="B9771" t="s">
        <v>6</v>
      </c>
      <c r="C9771">
        <f>_xlfn.XLOOKUP(B9771,'2.1.trackMPD'!$R$7:$R$29,'2.1.trackMPD'!$T$7:$T$29)</f>
        <v>6</v>
      </c>
      <c r="D9771">
        <v>1000</v>
      </c>
      <c r="E9771" t="s">
        <v>6396</v>
      </c>
      <c r="F9771" t="s">
        <v>110</v>
      </c>
      <c r="G9771" t="s">
        <v>140</v>
      </c>
      <c r="H9771" t="s">
        <v>6398</v>
      </c>
    </row>
    <row r="9772" spans="1:8" x14ac:dyDescent="0.2">
      <c r="A9772" t="s">
        <v>30</v>
      </c>
      <c r="B9772" t="s">
        <v>6</v>
      </c>
      <c r="C9772">
        <f>_xlfn.XLOOKUP(B9772,'2.1.trackMPD'!$R$7:$R$29,'2.1.trackMPD'!$T$7:$T$29)</f>
        <v>6</v>
      </c>
      <c r="D9772">
        <v>1000</v>
      </c>
      <c r="E9772" t="s">
        <v>6396</v>
      </c>
      <c r="F9772" t="s">
        <v>111</v>
      </c>
      <c r="G9772" t="s">
        <v>124</v>
      </c>
      <c r="H9772" t="s">
        <v>6398</v>
      </c>
    </row>
    <row r="9773" spans="1:8" x14ac:dyDescent="0.2">
      <c r="A9773" t="s">
        <v>30</v>
      </c>
      <c r="B9773" t="s">
        <v>6</v>
      </c>
      <c r="C9773">
        <f>_xlfn.XLOOKUP(B9773,'2.1.trackMPD'!$R$7:$R$29,'2.1.trackMPD'!$T$7:$T$29)</f>
        <v>6</v>
      </c>
      <c r="D9773">
        <v>1000</v>
      </c>
      <c r="E9773" t="s">
        <v>6396</v>
      </c>
      <c r="F9773" t="s">
        <v>111</v>
      </c>
      <c r="G9773" t="s">
        <v>140</v>
      </c>
      <c r="H9773" t="s">
        <v>6398</v>
      </c>
    </row>
    <row r="9774" spans="1:8" x14ac:dyDescent="0.2">
      <c r="A9774" t="s">
        <v>30</v>
      </c>
      <c r="B9774" t="s">
        <v>6</v>
      </c>
      <c r="C9774">
        <f>_xlfn.XLOOKUP(B9774,'2.1.trackMPD'!$R$7:$R$29,'2.1.trackMPD'!$T$7:$T$29)</f>
        <v>6</v>
      </c>
      <c r="D9774">
        <v>1000</v>
      </c>
      <c r="E9774" t="s">
        <v>6396</v>
      </c>
      <c r="F9774" t="s">
        <v>110</v>
      </c>
      <c r="G9774" t="s">
        <v>124</v>
      </c>
      <c r="H9774" t="s">
        <v>6399</v>
      </c>
    </row>
    <row r="9775" spans="1:8" x14ac:dyDescent="0.2">
      <c r="A9775" t="s">
        <v>30</v>
      </c>
      <c r="B9775" t="s">
        <v>6</v>
      </c>
      <c r="C9775">
        <f>_xlfn.XLOOKUP(B9775,'2.1.trackMPD'!$R$7:$R$29,'2.1.trackMPD'!$T$7:$T$29)</f>
        <v>6</v>
      </c>
      <c r="D9775">
        <v>1000</v>
      </c>
      <c r="E9775" t="s">
        <v>6396</v>
      </c>
      <c r="F9775" t="s">
        <v>110</v>
      </c>
      <c r="G9775" t="s">
        <v>140</v>
      </c>
      <c r="H9775" t="s">
        <v>6399</v>
      </c>
    </row>
    <row r="9776" spans="1:8" x14ac:dyDescent="0.2">
      <c r="A9776" t="s">
        <v>30</v>
      </c>
      <c r="B9776" t="s">
        <v>6</v>
      </c>
      <c r="C9776">
        <f>_xlfn.XLOOKUP(B9776,'2.1.trackMPD'!$R$7:$R$29,'2.1.trackMPD'!$T$7:$T$29)</f>
        <v>6</v>
      </c>
      <c r="D9776">
        <v>5000</v>
      </c>
      <c r="E9776" t="s">
        <v>6396</v>
      </c>
      <c r="F9776" t="s">
        <v>110</v>
      </c>
      <c r="G9776" t="s">
        <v>124</v>
      </c>
      <c r="H9776" t="s">
        <v>6398</v>
      </c>
    </row>
    <row r="9777" spans="1:8" x14ac:dyDescent="0.2">
      <c r="A9777" t="s">
        <v>30</v>
      </c>
      <c r="B9777" t="s">
        <v>6</v>
      </c>
      <c r="C9777">
        <f>_xlfn.XLOOKUP(B9777,'2.1.trackMPD'!$R$7:$R$29,'2.1.trackMPD'!$T$7:$T$29)</f>
        <v>6</v>
      </c>
      <c r="D9777">
        <v>5000</v>
      </c>
      <c r="E9777" t="s">
        <v>6396</v>
      </c>
      <c r="F9777" t="s">
        <v>110</v>
      </c>
      <c r="G9777" t="s">
        <v>140</v>
      </c>
      <c r="H9777" t="s">
        <v>6398</v>
      </c>
    </row>
    <row r="9778" spans="1:8" x14ac:dyDescent="0.2">
      <c r="A9778" t="s">
        <v>30</v>
      </c>
      <c r="B9778" t="s">
        <v>6</v>
      </c>
      <c r="C9778">
        <f>_xlfn.XLOOKUP(B9778,'2.1.trackMPD'!$R$7:$R$29,'2.1.trackMPD'!$T$7:$T$29)</f>
        <v>6</v>
      </c>
      <c r="D9778">
        <v>5000</v>
      </c>
      <c r="E9778" t="s">
        <v>6396</v>
      </c>
      <c r="F9778" t="s">
        <v>111</v>
      </c>
      <c r="G9778" t="s">
        <v>124</v>
      </c>
      <c r="H9778" t="s">
        <v>6398</v>
      </c>
    </row>
    <row r="9779" spans="1:8" x14ac:dyDescent="0.2">
      <c r="A9779" t="s">
        <v>30</v>
      </c>
      <c r="B9779" t="s">
        <v>6</v>
      </c>
      <c r="C9779">
        <f>_xlfn.XLOOKUP(B9779,'2.1.trackMPD'!$R$7:$R$29,'2.1.trackMPD'!$T$7:$T$29)</f>
        <v>6</v>
      </c>
      <c r="D9779">
        <v>5000</v>
      </c>
      <c r="E9779" t="s">
        <v>6396</v>
      </c>
      <c r="F9779" t="s">
        <v>111</v>
      </c>
      <c r="G9779" t="s">
        <v>140</v>
      </c>
      <c r="H9779" t="s">
        <v>6398</v>
      </c>
    </row>
    <row r="9780" spans="1:8" x14ac:dyDescent="0.2">
      <c r="A9780" t="s">
        <v>30</v>
      </c>
      <c r="B9780" t="s">
        <v>6</v>
      </c>
      <c r="C9780">
        <f>_xlfn.XLOOKUP(B9780,'2.1.trackMPD'!$R$7:$R$29,'2.1.trackMPD'!$T$7:$T$29)</f>
        <v>6</v>
      </c>
      <c r="D9780">
        <v>5000</v>
      </c>
      <c r="E9780" t="s">
        <v>6396</v>
      </c>
      <c r="F9780" t="s">
        <v>110</v>
      </c>
      <c r="G9780" t="s">
        <v>124</v>
      </c>
      <c r="H9780" t="s">
        <v>6399</v>
      </c>
    </row>
    <row r="9781" spans="1:8" x14ac:dyDescent="0.2">
      <c r="A9781" t="s">
        <v>30</v>
      </c>
      <c r="B9781" t="s">
        <v>6</v>
      </c>
      <c r="C9781">
        <f>_xlfn.XLOOKUP(B9781,'2.1.trackMPD'!$R$7:$R$29,'2.1.trackMPD'!$T$7:$T$29)</f>
        <v>6</v>
      </c>
      <c r="D9781">
        <v>5000</v>
      </c>
      <c r="E9781" t="s">
        <v>6396</v>
      </c>
      <c r="F9781" t="s">
        <v>110</v>
      </c>
      <c r="G9781" t="s">
        <v>140</v>
      </c>
      <c r="H9781" t="s">
        <v>6399</v>
      </c>
    </row>
    <row r="9782" spans="1:8" x14ac:dyDescent="0.2">
      <c r="A9782" t="s">
        <v>30</v>
      </c>
      <c r="B9782" t="s">
        <v>6</v>
      </c>
      <c r="C9782">
        <f>_xlfn.XLOOKUP(B9782,'2.1.trackMPD'!$R$7:$R$29,'2.1.trackMPD'!$T$7:$T$29)</f>
        <v>6</v>
      </c>
      <c r="D9782">
        <v>1</v>
      </c>
      <c r="E9782" t="s">
        <v>6400</v>
      </c>
      <c r="F9782" t="s">
        <v>110</v>
      </c>
      <c r="G9782" t="s">
        <v>124</v>
      </c>
      <c r="H9782" t="s">
        <v>6398</v>
      </c>
    </row>
    <row r="9783" spans="1:8" x14ac:dyDescent="0.2">
      <c r="A9783" t="s">
        <v>30</v>
      </c>
      <c r="B9783" t="s">
        <v>6</v>
      </c>
      <c r="C9783">
        <f>_xlfn.XLOOKUP(B9783,'2.1.trackMPD'!$R$7:$R$29,'2.1.trackMPD'!$T$7:$T$29)</f>
        <v>6</v>
      </c>
      <c r="D9783">
        <v>1</v>
      </c>
      <c r="E9783" t="s">
        <v>6400</v>
      </c>
      <c r="F9783" t="s">
        <v>110</v>
      </c>
      <c r="G9783" t="s">
        <v>140</v>
      </c>
      <c r="H9783" t="s">
        <v>6398</v>
      </c>
    </row>
    <row r="9784" spans="1:8" x14ac:dyDescent="0.2">
      <c r="A9784" t="s">
        <v>30</v>
      </c>
      <c r="B9784" t="s">
        <v>6</v>
      </c>
      <c r="C9784">
        <f>_xlfn.XLOOKUP(B9784,'2.1.trackMPD'!$R$7:$R$29,'2.1.trackMPD'!$T$7:$T$29)</f>
        <v>6</v>
      </c>
      <c r="D9784">
        <v>1</v>
      </c>
      <c r="E9784" t="s">
        <v>6400</v>
      </c>
      <c r="F9784" t="s">
        <v>111</v>
      </c>
      <c r="G9784" t="s">
        <v>124</v>
      </c>
      <c r="H9784" t="s">
        <v>6398</v>
      </c>
    </row>
    <row r="9785" spans="1:8" x14ac:dyDescent="0.2">
      <c r="A9785" t="s">
        <v>30</v>
      </c>
      <c r="B9785" t="s">
        <v>6</v>
      </c>
      <c r="C9785">
        <f>_xlfn.XLOOKUP(B9785,'2.1.trackMPD'!$R$7:$R$29,'2.1.trackMPD'!$T$7:$T$29)</f>
        <v>6</v>
      </c>
      <c r="D9785">
        <v>1</v>
      </c>
      <c r="E9785" t="s">
        <v>6400</v>
      </c>
      <c r="F9785" t="s">
        <v>111</v>
      </c>
      <c r="G9785" t="s">
        <v>140</v>
      </c>
      <c r="H9785" t="s">
        <v>6398</v>
      </c>
    </row>
    <row r="9786" spans="1:8" x14ac:dyDescent="0.2">
      <c r="A9786" t="s">
        <v>30</v>
      </c>
      <c r="B9786" t="s">
        <v>6</v>
      </c>
      <c r="C9786">
        <f>_xlfn.XLOOKUP(B9786,'2.1.trackMPD'!$R$7:$R$29,'2.1.trackMPD'!$T$7:$T$29)</f>
        <v>6</v>
      </c>
      <c r="D9786">
        <v>1</v>
      </c>
      <c r="E9786" t="s">
        <v>6400</v>
      </c>
      <c r="F9786" t="s">
        <v>110</v>
      </c>
      <c r="G9786" t="s">
        <v>124</v>
      </c>
      <c r="H9786" t="s">
        <v>6399</v>
      </c>
    </row>
    <row r="9787" spans="1:8" x14ac:dyDescent="0.2">
      <c r="A9787" t="s">
        <v>30</v>
      </c>
      <c r="B9787" t="s">
        <v>6</v>
      </c>
      <c r="C9787">
        <f>_xlfn.XLOOKUP(B9787,'2.1.trackMPD'!$R$7:$R$29,'2.1.trackMPD'!$T$7:$T$29)</f>
        <v>6</v>
      </c>
      <c r="D9787">
        <v>1</v>
      </c>
      <c r="E9787" t="s">
        <v>6400</v>
      </c>
      <c r="F9787" t="s">
        <v>110</v>
      </c>
      <c r="G9787" t="s">
        <v>140</v>
      </c>
      <c r="H9787" t="s">
        <v>6399</v>
      </c>
    </row>
    <row r="9788" spans="1:8" x14ac:dyDescent="0.2">
      <c r="A9788" t="s">
        <v>30</v>
      </c>
      <c r="B9788" t="s">
        <v>6</v>
      </c>
      <c r="C9788">
        <f>_xlfn.XLOOKUP(B9788,'2.1.trackMPD'!$R$7:$R$29,'2.1.trackMPD'!$T$7:$T$29)</f>
        <v>6</v>
      </c>
      <c r="D9788">
        <v>10</v>
      </c>
      <c r="E9788" t="s">
        <v>6400</v>
      </c>
      <c r="F9788" t="s">
        <v>110</v>
      </c>
      <c r="G9788" t="s">
        <v>124</v>
      </c>
      <c r="H9788" t="s">
        <v>6398</v>
      </c>
    </row>
    <row r="9789" spans="1:8" x14ac:dyDescent="0.2">
      <c r="A9789" t="s">
        <v>30</v>
      </c>
      <c r="B9789" t="s">
        <v>6</v>
      </c>
      <c r="C9789">
        <f>_xlfn.XLOOKUP(B9789,'2.1.trackMPD'!$R$7:$R$29,'2.1.trackMPD'!$T$7:$T$29)</f>
        <v>6</v>
      </c>
      <c r="D9789">
        <v>10</v>
      </c>
      <c r="E9789" t="s">
        <v>6400</v>
      </c>
      <c r="F9789" t="s">
        <v>110</v>
      </c>
      <c r="G9789" t="s">
        <v>140</v>
      </c>
      <c r="H9789" t="s">
        <v>6398</v>
      </c>
    </row>
    <row r="9790" spans="1:8" x14ac:dyDescent="0.2">
      <c r="A9790" t="s">
        <v>30</v>
      </c>
      <c r="B9790" t="s">
        <v>6</v>
      </c>
      <c r="C9790">
        <f>_xlfn.XLOOKUP(B9790,'2.1.trackMPD'!$R$7:$R$29,'2.1.trackMPD'!$T$7:$T$29)</f>
        <v>6</v>
      </c>
      <c r="D9790">
        <v>10</v>
      </c>
      <c r="E9790" t="s">
        <v>6400</v>
      </c>
      <c r="F9790" t="s">
        <v>111</v>
      </c>
      <c r="G9790" t="s">
        <v>124</v>
      </c>
      <c r="H9790" t="s">
        <v>6398</v>
      </c>
    </row>
    <row r="9791" spans="1:8" x14ac:dyDescent="0.2">
      <c r="A9791" t="s">
        <v>30</v>
      </c>
      <c r="B9791" t="s">
        <v>6</v>
      </c>
      <c r="C9791">
        <f>_xlfn.XLOOKUP(B9791,'2.1.trackMPD'!$R$7:$R$29,'2.1.trackMPD'!$T$7:$T$29)</f>
        <v>6</v>
      </c>
      <c r="D9791">
        <v>10</v>
      </c>
      <c r="E9791" t="s">
        <v>6400</v>
      </c>
      <c r="F9791" t="s">
        <v>111</v>
      </c>
      <c r="G9791" t="s">
        <v>140</v>
      </c>
      <c r="H9791" t="s">
        <v>6398</v>
      </c>
    </row>
    <row r="9792" spans="1:8" x14ac:dyDescent="0.2">
      <c r="A9792" t="s">
        <v>30</v>
      </c>
      <c r="B9792" t="s">
        <v>6</v>
      </c>
      <c r="C9792">
        <f>_xlfn.XLOOKUP(B9792,'2.1.trackMPD'!$R$7:$R$29,'2.1.trackMPD'!$T$7:$T$29)</f>
        <v>6</v>
      </c>
      <c r="D9792">
        <v>10</v>
      </c>
      <c r="E9792" t="s">
        <v>6400</v>
      </c>
      <c r="F9792" t="s">
        <v>110</v>
      </c>
      <c r="G9792" t="s">
        <v>124</v>
      </c>
      <c r="H9792" t="s">
        <v>6399</v>
      </c>
    </row>
    <row r="9793" spans="1:8" x14ac:dyDescent="0.2">
      <c r="A9793" t="s">
        <v>30</v>
      </c>
      <c r="B9793" t="s">
        <v>6</v>
      </c>
      <c r="C9793">
        <f>_xlfn.XLOOKUP(B9793,'2.1.trackMPD'!$R$7:$R$29,'2.1.trackMPD'!$T$7:$T$29)</f>
        <v>6</v>
      </c>
      <c r="D9793">
        <v>10</v>
      </c>
      <c r="E9793" t="s">
        <v>6400</v>
      </c>
      <c r="F9793" t="s">
        <v>110</v>
      </c>
      <c r="G9793" t="s">
        <v>140</v>
      </c>
      <c r="H9793" t="s">
        <v>6399</v>
      </c>
    </row>
    <row r="9794" spans="1:8" x14ac:dyDescent="0.2">
      <c r="A9794" t="s">
        <v>30</v>
      </c>
      <c r="B9794" t="s">
        <v>6</v>
      </c>
      <c r="C9794">
        <f>_xlfn.XLOOKUP(B9794,'2.1.trackMPD'!$R$7:$R$29,'2.1.trackMPD'!$T$7:$T$29)</f>
        <v>6</v>
      </c>
      <c r="D9794">
        <v>100</v>
      </c>
      <c r="E9794" t="s">
        <v>6400</v>
      </c>
      <c r="F9794" t="s">
        <v>110</v>
      </c>
      <c r="G9794" t="s">
        <v>124</v>
      </c>
      <c r="H9794" t="s">
        <v>6398</v>
      </c>
    </row>
    <row r="9795" spans="1:8" x14ac:dyDescent="0.2">
      <c r="A9795" t="s">
        <v>30</v>
      </c>
      <c r="B9795" t="s">
        <v>6</v>
      </c>
      <c r="C9795">
        <f>_xlfn.XLOOKUP(B9795,'2.1.trackMPD'!$R$7:$R$29,'2.1.trackMPD'!$T$7:$T$29)</f>
        <v>6</v>
      </c>
      <c r="D9795">
        <v>100</v>
      </c>
      <c r="E9795" t="s">
        <v>6400</v>
      </c>
      <c r="F9795" t="s">
        <v>110</v>
      </c>
      <c r="G9795" t="s">
        <v>140</v>
      </c>
      <c r="H9795" t="s">
        <v>6398</v>
      </c>
    </row>
    <row r="9796" spans="1:8" x14ac:dyDescent="0.2">
      <c r="A9796" t="s">
        <v>30</v>
      </c>
      <c r="B9796" t="s">
        <v>6</v>
      </c>
      <c r="C9796">
        <f>_xlfn.XLOOKUP(B9796,'2.1.trackMPD'!$R$7:$R$29,'2.1.trackMPD'!$T$7:$T$29)</f>
        <v>6</v>
      </c>
      <c r="D9796">
        <v>100</v>
      </c>
      <c r="E9796" t="s">
        <v>6400</v>
      </c>
      <c r="F9796" t="s">
        <v>111</v>
      </c>
      <c r="G9796" t="s">
        <v>124</v>
      </c>
      <c r="H9796" t="s">
        <v>6398</v>
      </c>
    </row>
    <row r="9797" spans="1:8" x14ac:dyDescent="0.2">
      <c r="A9797" t="s">
        <v>30</v>
      </c>
      <c r="B9797" t="s">
        <v>6</v>
      </c>
      <c r="C9797">
        <f>_xlfn.XLOOKUP(B9797,'2.1.trackMPD'!$R$7:$R$29,'2.1.trackMPD'!$T$7:$T$29)</f>
        <v>6</v>
      </c>
      <c r="D9797">
        <v>100</v>
      </c>
      <c r="E9797" t="s">
        <v>6400</v>
      </c>
      <c r="F9797" t="s">
        <v>111</v>
      </c>
      <c r="G9797" t="s">
        <v>140</v>
      </c>
      <c r="H9797" t="s">
        <v>6398</v>
      </c>
    </row>
    <row r="9798" spans="1:8" x14ac:dyDescent="0.2">
      <c r="A9798" t="s">
        <v>30</v>
      </c>
      <c r="B9798" t="s">
        <v>6</v>
      </c>
      <c r="C9798">
        <f>_xlfn.XLOOKUP(B9798,'2.1.trackMPD'!$R$7:$R$29,'2.1.trackMPD'!$T$7:$T$29)</f>
        <v>6</v>
      </c>
      <c r="D9798">
        <v>100</v>
      </c>
      <c r="E9798" t="s">
        <v>6400</v>
      </c>
      <c r="F9798" t="s">
        <v>110</v>
      </c>
      <c r="G9798" t="s">
        <v>124</v>
      </c>
      <c r="H9798" t="s">
        <v>6399</v>
      </c>
    </row>
    <row r="9799" spans="1:8" x14ac:dyDescent="0.2">
      <c r="A9799" t="s">
        <v>30</v>
      </c>
      <c r="B9799" t="s">
        <v>6</v>
      </c>
      <c r="C9799">
        <f>_xlfn.XLOOKUP(B9799,'2.1.trackMPD'!$R$7:$R$29,'2.1.trackMPD'!$T$7:$T$29)</f>
        <v>6</v>
      </c>
      <c r="D9799">
        <v>100</v>
      </c>
      <c r="E9799" t="s">
        <v>6400</v>
      </c>
      <c r="F9799" t="s">
        <v>110</v>
      </c>
      <c r="G9799" t="s">
        <v>140</v>
      </c>
      <c r="H9799" t="s">
        <v>6399</v>
      </c>
    </row>
    <row r="9800" spans="1:8" x14ac:dyDescent="0.2">
      <c r="A9800" t="s">
        <v>30</v>
      </c>
      <c r="B9800" t="s">
        <v>6</v>
      </c>
      <c r="C9800">
        <f>_xlfn.XLOOKUP(B9800,'2.1.trackMPD'!$R$7:$R$29,'2.1.trackMPD'!$T$7:$T$29)</f>
        <v>6</v>
      </c>
      <c r="D9800">
        <v>1000</v>
      </c>
      <c r="E9800" t="s">
        <v>6400</v>
      </c>
      <c r="F9800" t="s">
        <v>110</v>
      </c>
      <c r="G9800" t="s">
        <v>124</v>
      </c>
      <c r="H9800" t="s">
        <v>6398</v>
      </c>
    </row>
    <row r="9801" spans="1:8" x14ac:dyDescent="0.2">
      <c r="A9801" t="s">
        <v>30</v>
      </c>
      <c r="B9801" t="s">
        <v>6</v>
      </c>
      <c r="C9801">
        <f>_xlfn.XLOOKUP(B9801,'2.1.trackMPD'!$R$7:$R$29,'2.1.trackMPD'!$T$7:$T$29)</f>
        <v>6</v>
      </c>
      <c r="D9801">
        <v>1000</v>
      </c>
      <c r="E9801" t="s">
        <v>6400</v>
      </c>
      <c r="F9801" t="s">
        <v>110</v>
      </c>
      <c r="G9801" t="s">
        <v>140</v>
      </c>
      <c r="H9801" t="s">
        <v>6398</v>
      </c>
    </row>
    <row r="9802" spans="1:8" x14ac:dyDescent="0.2">
      <c r="A9802" t="s">
        <v>30</v>
      </c>
      <c r="B9802" t="s">
        <v>6</v>
      </c>
      <c r="C9802">
        <f>_xlfn.XLOOKUP(B9802,'2.1.trackMPD'!$R$7:$R$29,'2.1.trackMPD'!$T$7:$T$29)</f>
        <v>6</v>
      </c>
      <c r="D9802">
        <v>1000</v>
      </c>
      <c r="E9802" t="s">
        <v>6400</v>
      </c>
      <c r="F9802" t="s">
        <v>111</v>
      </c>
      <c r="G9802" t="s">
        <v>124</v>
      </c>
      <c r="H9802" t="s">
        <v>6398</v>
      </c>
    </row>
    <row r="9803" spans="1:8" x14ac:dyDescent="0.2">
      <c r="A9803" t="s">
        <v>30</v>
      </c>
      <c r="B9803" t="s">
        <v>6</v>
      </c>
      <c r="C9803">
        <f>_xlfn.XLOOKUP(B9803,'2.1.trackMPD'!$R$7:$R$29,'2.1.trackMPD'!$T$7:$T$29)</f>
        <v>6</v>
      </c>
      <c r="D9803">
        <v>1000</v>
      </c>
      <c r="E9803" t="s">
        <v>6400</v>
      </c>
      <c r="F9803" t="s">
        <v>111</v>
      </c>
      <c r="G9803" t="s">
        <v>140</v>
      </c>
      <c r="H9803" t="s">
        <v>6398</v>
      </c>
    </row>
    <row r="9804" spans="1:8" x14ac:dyDescent="0.2">
      <c r="A9804" t="s">
        <v>30</v>
      </c>
      <c r="B9804" t="s">
        <v>6</v>
      </c>
      <c r="C9804">
        <f>_xlfn.XLOOKUP(B9804,'2.1.trackMPD'!$R$7:$R$29,'2.1.trackMPD'!$T$7:$T$29)</f>
        <v>6</v>
      </c>
      <c r="D9804">
        <v>1000</v>
      </c>
      <c r="E9804" t="s">
        <v>6400</v>
      </c>
      <c r="F9804" t="s">
        <v>110</v>
      </c>
      <c r="G9804" t="s">
        <v>124</v>
      </c>
      <c r="H9804" t="s">
        <v>6399</v>
      </c>
    </row>
    <row r="9805" spans="1:8" x14ac:dyDescent="0.2">
      <c r="A9805" t="s">
        <v>30</v>
      </c>
      <c r="B9805" t="s">
        <v>6</v>
      </c>
      <c r="C9805">
        <f>_xlfn.XLOOKUP(B9805,'2.1.trackMPD'!$R$7:$R$29,'2.1.trackMPD'!$T$7:$T$29)</f>
        <v>6</v>
      </c>
      <c r="D9805">
        <v>1000</v>
      </c>
      <c r="E9805" t="s">
        <v>6400</v>
      </c>
      <c r="F9805" t="s">
        <v>110</v>
      </c>
      <c r="G9805" t="s">
        <v>140</v>
      </c>
      <c r="H9805" t="s">
        <v>6399</v>
      </c>
    </row>
    <row r="9806" spans="1:8" x14ac:dyDescent="0.2">
      <c r="A9806" t="s">
        <v>30</v>
      </c>
      <c r="B9806" t="s">
        <v>6</v>
      </c>
      <c r="C9806">
        <f>_xlfn.XLOOKUP(B9806,'2.1.trackMPD'!$R$7:$R$29,'2.1.trackMPD'!$T$7:$T$29)</f>
        <v>6</v>
      </c>
      <c r="D9806">
        <v>5000</v>
      </c>
      <c r="E9806" t="s">
        <v>6400</v>
      </c>
      <c r="F9806" t="s">
        <v>110</v>
      </c>
      <c r="G9806" t="s">
        <v>124</v>
      </c>
      <c r="H9806" t="s">
        <v>6398</v>
      </c>
    </row>
    <row r="9807" spans="1:8" x14ac:dyDescent="0.2">
      <c r="A9807" t="s">
        <v>30</v>
      </c>
      <c r="B9807" t="s">
        <v>6</v>
      </c>
      <c r="C9807">
        <f>_xlfn.XLOOKUP(B9807,'2.1.trackMPD'!$R$7:$R$29,'2.1.trackMPD'!$T$7:$T$29)</f>
        <v>6</v>
      </c>
      <c r="D9807">
        <v>5000</v>
      </c>
      <c r="E9807" t="s">
        <v>6400</v>
      </c>
      <c r="F9807" t="s">
        <v>110</v>
      </c>
      <c r="G9807" t="s">
        <v>140</v>
      </c>
      <c r="H9807" t="s">
        <v>6398</v>
      </c>
    </row>
    <row r="9808" spans="1:8" x14ac:dyDescent="0.2">
      <c r="A9808" t="s">
        <v>30</v>
      </c>
      <c r="B9808" t="s">
        <v>6</v>
      </c>
      <c r="C9808">
        <f>_xlfn.XLOOKUP(B9808,'2.1.trackMPD'!$R$7:$R$29,'2.1.trackMPD'!$T$7:$T$29)</f>
        <v>6</v>
      </c>
      <c r="D9808">
        <v>5000</v>
      </c>
      <c r="E9808" t="s">
        <v>6400</v>
      </c>
      <c r="F9808" t="s">
        <v>111</v>
      </c>
      <c r="G9808" t="s">
        <v>124</v>
      </c>
      <c r="H9808" t="s">
        <v>6398</v>
      </c>
    </row>
    <row r="9809" spans="1:8" x14ac:dyDescent="0.2">
      <c r="A9809" t="s">
        <v>30</v>
      </c>
      <c r="B9809" t="s">
        <v>6</v>
      </c>
      <c r="C9809">
        <f>_xlfn.XLOOKUP(B9809,'2.1.trackMPD'!$R$7:$R$29,'2.1.trackMPD'!$T$7:$T$29)</f>
        <v>6</v>
      </c>
      <c r="D9809">
        <v>5000</v>
      </c>
      <c r="E9809" t="s">
        <v>6400</v>
      </c>
      <c r="F9809" t="s">
        <v>111</v>
      </c>
      <c r="G9809" t="s">
        <v>140</v>
      </c>
      <c r="H9809" t="s">
        <v>6398</v>
      </c>
    </row>
    <row r="9810" spans="1:8" x14ac:dyDescent="0.2">
      <c r="A9810" t="s">
        <v>30</v>
      </c>
      <c r="B9810" t="s">
        <v>6</v>
      </c>
      <c r="C9810">
        <f>_xlfn.XLOOKUP(B9810,'2.1.trackMPD'!$R$7:$R$29,'2.1.trackMPD'!$T$7:$T$29)</f>
        <v>6</v>
      </c>
      <c r="D9810">
        <v>5000</v>
      </c>
      <c r="E9810" t="s">
        <v>6400</v>
      </c>
      <c r="F9810" t="s">
        <v>110</v>
      </c>
      <c r="G9810" t="s">
        <v>124</v>
      </c>
      <c r="H9810" t="s">
        <v>6399</v>
      </c>
    </row>
    <row r="9811" spans="1:8" x14ac:dyDescent="0.2">
      <c r="A9811" t="s">
        <v>30</v>
      </c>
      <c r="B9811" t="s">
        <v>6</v>
      </c>
      <c r="C9811">
        <f>_xlfn.XLOOKUP(B9811,'2.1.trackMPD'!$R$7:$R$29,'2.1.trackMPD'!$T$7:$T$29)</f>
        <v>6</v>
      </c>
      <c r="D9811">
        <v>5000</v>
      </c>
      <c r="E9811" t="s">
        <v>6400</v>
      </c>
      <c r="F9811" t="s">
        <v>110</v>
      </c>
      <c r="G9811" t="s">
        <v>140</v>
      </c>
      <c r="H9811" t="s">
        <v>6399</v>
      </c>
    </row>
    <row r="9812" spans="1:8" x14ac:dyDescent="0.2">
      <c r="A9812" t="s">
        <v>30</v>
      </c>
      <c r="B9812" t="s">
        <v>6</v>
      </c>
      <c r="C9812">
        <f>_xlfn.XLOOKUP(B9812,'2.1.trackMPD'!$R$7:$R$29,'2.1.trackMPD'!$T$7:$T$29)</f>
        <v>6</v>
      </c>
      <c r="D9812">
        <v>1</v>
      </c>
      <c r="E9812" t="s">
        <v>6401</v>
      </c>
      <c r="F9812" t="s">
        <v>110</v>
      </c>
      <c r="G9812" t="s">
        <v>124</v>
      </c>
      <c r="H9812" t="s">
        <v>6398</v>
      </c>
    </row>
    <row r="9813" spans="1:8" x14ac:dyDescent="0.2">
      <c r="A9813" t="s">
        <v>30</v>
      </c>
      <c r="B9813" t="s">
        <v>6</v>
      </c>
      <c r="C9813">
        <f>_xlfn.XLOOKUP(B9813,'2.1.trackMPD'!$R$7:$R$29,'2.1.trackMPD'!$T$7:$T$29)</f>
        <v>6</v>
      </c>
      <c r="D9813">
        <v>1</v>
      </c>
      <c r="E9813" t="s">
        <v>6401</v>
      </c>
      <c r="F9813" t="s">
        <v>110</v>
      </c>
      <c r="G9813" t="s">
        <v>140</v>
      </c>
      <c r="H9813" t="s">
        <v>6398</v>
      </c>
    </row>
    <row r="9814" spans="1:8" x14ac:dyDescent="0.2">
      <c r="A9814" t="s">
        <v>30</v>
      </c>
      <c r="B9814" t="s">
        <v>6</v>
      </c>
      <c r="C9814">
        <f>_xlfn.XLOOKUP(B9814,'2.1.trackMPD'!$R$7:$R$29,'2.1.trackMPD'!$T$7:$T$29)</f>
        <v>6</v>
      </c>
      <c r="D9814">
        <v>1</v>
      </c>
      <c r="E9814" t="s">
        <v>6401</v>
      </c>
      <c r="F9814" t="s">
        <v>111</v>
      </c>
      <c r="G9814" t="s">
        <v>124</v>
      </c>
      <c r="H9814" t="s">
        <v>6398</v>
      </c>
    </row>
    <row r="9815" spans="1:8" x14ac:dyDescent="0.2">
      <c r="A9815" t="s">
        <v>30</v>
      </c>
      <c r="B9815" t="s">
        <v>6</v>
      </c>
      <c r="C9815">
        <f>_xlfn.XLOOKUP(B9815,'2.1.trackMPD'!$R$7:$R$29,'2.1.trackMPD'!$T$7:$T$29)</f>
        <v>6</v>
      </c>
      <c r="D9815">
        <v>1</v>
      </c>
      <c r="E9815" t="s">
        <v>6401</v>
      </c>
      <c r="F9815" t="s">
        <v>111</v>
      </c>
      <c r="G9815" t="s">
        <v>140</v>
      </c>
      <c r="H9815" t="s">
        <v>6398</v>
      </c>
    </row>
    <row r="9816" spans="1:8" x14ac:dyDescent="0.2">
      <c r="A9816" t="s">
        <v>30</v>
      </c>
      <c r="B9816" t="s">
        <v>6</v>
      </c>
      <c r="C9816">
        <f>_xlfn.XLOOKUP(B9816,'2.1.trackMPD'!$R$7:$R$29,'2.1.trackMPD'!$T$7:$T$29)</f>
        <v>6</v>
      </c>
      <c r="D9816">
        <v>1</v>
      </c>
      <c r="E9816" t="s">
        <v>6401</v>
      </c>
      <c r="F9816" t="s">
        <v>110</v>
      </c>
      <c r="G9816" t="s">
        <v>124</v>
      </c>
      <c r="H9816" t="s">
        <v>6399</v>
      </c>
    </row>
    <row r="9817" spans="1:8" x14ac:dyDescent="0.2">
      <c r="A9817" t="s">
        <v>30</v>
      </c>
      <c r="B9817" t="s">
        <v>6</v>
      </c>
      <c r="C9817">
        <f>_xlfn.XLOOKUP(B9817,'2.1.trackMPD'!$R$7:$R$29,'2.1.trackMPD'!$T$7:$T$29)</f>
        <v>6</v>
      </c>
      <c r="D9817">
        <v>1</v>
      </c>
      <c r="E9817" t="s">
        <v>6401</v>
      </c>
      <c r="F9817" t="s">
        <v>110</v>
      </c>
      <c r="G9817" t="s">
        <v>140</v>
      </c>
      <c r="H9817" t="s">
        <v>6399</v>
      </c>
    </row>
    <row r="9818" spans="1:8" x14ac:dyDescent="0.2">
      <c r="A9818" t="s">
        <v>30</v>
      </c>
      <c r="B9818" t="s">
        <v>6</v>
      </c>
      <c r="C9818">
        <f>_xlfn.XLOOKUP(B9818,'2.1.trackMPD'!$R$7:$R$29,'2.1.trackMPD'!$T$7:$T$29)</f>
        <v>6</v>
      </c>
      <c r="D9818">
        <v>10</v>
      </c>
      <c r="E9818" t="s">
        <v>6401</v>
      </c>
      <c r="F9818" t="s">
        <v>110</v>
      </c>
      <c r="G9818" t="s">
        <v>124</v>
      </c>
      <c r="H9818" t="s">
        <v>6398</v>
      </c>
    </row>
    <row r="9819" spans="1:8" x14ac:dyDescent="0.2">
      <c r="A9819" t="s">
        <v>30</v>
      </c>
      <c r="B9819" t="s">
        <v>6</v>
      </c>
      <c r="C9819">
        <f>_xlfn.XLOOKUP(B9819,'2.1.trackMPD'!$R$7:$R$29,'2.1.trackMPD'!$T$7:$T$29)</f>
        <v>6</v>
      </c>
      <c r="D9819">
        <v>10</v>
      </c>
      <c r="E9819" t="s">
        <v>6401</v>
      </c>
      <c r="F9819" t="s">
        <v>110</v>
      </c>
      <c r="G9819" t="s">
        <v>140</v>
      </c>
      <c r="H9819" t="s">
        <v>6398</v>
      </c>
    </row>
    <row r="9820" spans="1:8" x14ac:dyDescent="0.2">
      <c r="A9820" t="s">
        <v>30</v>
      </c>
      <c r="B9820" t="s">
        <v>6</v>
      </c>
      <c r="C9820">
        <f>_xlfn.XLOOKUP(B9820,'2.1.trackMPD'!$R$7:$R$29,'2.1.trackMPD'!$T$7:$T$29)</f>
        <v>6</v>
      </c>
      <c r="D9820">
        <v>10</v>
      </c>
      <c r="E9820" t="s">
        <v>6401</v>
      </c>
      <c r="F9820" t="s">
        <v>111</v>
      </c>
      <c r="G9820" t="s">
        <v>124</v>
      </c>
      <c r="H9820" t="s">
        <v>6398</v>
      </c>
    </row>
    <row r="9821" spans="1:8" x14ac:dyDescent="0.2">
      <c r="A9821" t="s">
        <v>30</v>
      </c>
      <c r="B9821" t="s">
        <v>6</v>
      </c>
      <c r="C9821">
        <f>_xlfn.XLOOKUP(B9821,'2.1.trackMPD'!$R$7:$R$29,'2.1.trackMPD'!$T$7:$T$29)</f>
        <v>6</v>
      </c>
      <c r="D9821">
        <v>10</v>
      </c>
      <c r="E9821" t="s">
        <v>6401</v>
      </c>
      <c r="F9821" t="s">
        <v>111</v>
      </c>
      <c r="G9821" t="s">
        <v>140</v>
      </c>
      <c r="H9821" t="s">
        <v>6398</v>
      </c>
    </row>
    <row r="9822" spans="1:8" x14ac:dyDescent="0.2">
      <c r="A9822" t="s">
        <v>30</v>
      </c>
      <c r="B9822" t="s">
        <v>6</v>
      </c>
      <c r="C9822">
        <f>_xlfn.XLOOKUP(B9822,'2.1.trackMPD'!$R$7:$R$29,'2.1.trackMPD'!$T$7:$T$29)</f>
        <v>6</v>
      </c>
      <c r="D9822">
        <v>10</v>
      </c>
      <c r="E9822" t="s">
        <v>6401</v>
      </c>
      <c r="F9822" t="s">
        <v>110</v>
      </c>
      <c r="G9822" t="s">
        <v>124</v>
      </c>
      <c r="H9822" t="s">
        <v>6399</v>
      </c>
    </row>
    <row r="9823" spans="1:8" x14ac:dyDescent="0.2">
      <c r="A9823" t="s">
        <v>30</v>
      </c>
      <c r="B9823" t="s">
        <v>6</v>
      </c>
      <c r="C9823">
        <f>_xlfn.XLOOKUP(B9823,'2.1.trackMPD'!$R$7:$R$29,'2.1.trackMPD'!$T$7:$T$29)</f>
        <v>6</v>
      </c>
      <c r="D9823">
        <v>10</v>
      </c>
      <c r="E9823" t="s">
        <v>6401</v>
      </c>
      <c r="F9823" t="s">
        <v>110</v>
      </c>
      <c r="G9823" t="s">
        <v>140</v>
      </c>
      <c r="H9823" t="s">
        <v>6399</v>
      </c>
    </row>
    <row r="9824" spans="1:8" x14ac:dyDescent="0.2">
      <c r="A9824" t="s">
        <v>30</v>
      </c>
      <c r="B9824" t="s">
        <v>6</v>
      </c>
      <c r="C9824">
        <f>_xlfn.XLOOKUP(B9824,'2.1.trackMPD'!$R$7:$R$29,'2.1.trackMPD'!$T$7:$T$29)</f>
        <v>6</v>
      </c>
      <c r="D9824">
        <v>100</v>
      </c>
      <c r="E9824" t="s">
        <v>6401</v>
      </c>
      <c r="F9824" t="s">
        <v>110</v>
      </c>
      <c r="G9824" t="s">
        <v>124</v>
      </c>
      <c r="H9824" t="s">
        <v>6398</v>
      </c>
    </row>
    <row r="9825" spans="1:8" x14ac:dyDescent="0.2">
      <c r="A9825" t="s">
        <v>30</v>
      </c>
      <c r="B9825" t="s">
        <v>6</v>
      </c>
      <c r="C9825">
        <f>_xlfn.XLOOKUP(B9825,'2.1.trackMPD'!$R$7:$R$29,'2.1.trackMPD'!$T$7:$T$29)</f>
        <v>6</v>
      </c>
      <c r="D9825">
        <v>100</v>
      </c>
      <c r="E9825" t="s">
        <v>6401</v>
      </c>
      <c r="F9825" t="s">
        <v>110</v>
      </c>
      <c r="G9825" t="s">
        <v>140</v>
      </c>
      <c r="H9825" t="s">
        <v>6398</v>
      </c>
    </row>
    <row r="9826" spans="1:8" x14ac:dyDescent="0.2">
      <c r="A9826" t="s">
        <v>30</v>
      </c>
      <c r="B9826" t="s">
        <v>6</v>
      </c>
      <c r="C9826">
        <f>_xlfn.XLOOKUP(B9826,'2.1.trackMPD'!$R$7:$R$29,'2.1.trackMPD'!$T$7:$T$29)</f>
        <v>6</v>
      </c>
      <c r="D9826">
        <v>100</v>
      </c>
      <c r="E9826" t="s">
        <v>6401</v>
      </c>
      <c r="F9826" t="s">
        <v>111</v>
      </c>
      <c r="G9826" t="s">
        <v>124</v>
      </c>
      <c r="H9826" t="s">
        <v>6398</v>
      </c>
    </row>
    <row r="9827" spans="1:8" x14ac:dyDescent="0.2">
      <c r="A9827" t="s">
        <v>30</v>
      </c>
      <c r="B9827" t="s">
        <v>6</v>
      </c>
      <c r="C9827">
        <f>_xlfn.XLOOKUP(B9827,'2.1.trackMPD'!$R$7:$R$29,'2.1.trackMPD'!$T$7:$T$29)</f>
        <v>6</v>
      </c>
      <c r="D9827">
        <v>100</v>
      </c>
      <c r="E9827" t="s">
        <v>6401</v>
      </c>
      <c r="F9827" t="s">
        <v>111</v>
      </c>
      <c r="G9827" t="s">
        <v>140</v>
      </c>
      <c r="H9827" t="s">
        <v>6398</v>
      </c>
    </row>
    <row r="9828" spans="1:8" x14ac:dyDescent="0.2">
      <c r="A9828" t="s">
        <v>30</v>
      </c>
      <c r="B9828" t="s">
        <v>6</v>
      </c>
      <c r="C9828">
        <f>_xlfn.XLOOKUP(B9828,'2.1.trackMPD'!$R$7:$R$29,'2.1.trackMPD'!$T$7:$T$29)</f>
        <v>6</v>
      </c>
      <c r="D9828">
        <v>100</v>
      </c>
      <c r="E9828" t="s">
        <v>6401</v>
      </c>
      <c r="F9828" t="s">
        <v>110</v>
      </c>
      <c r="G9828" t="s">
        <v>124</v>
      </c>
      <c r="H9828" t="s">
        <v>6399</v>
      </c>
    </row>
    <row r="9829" spans="1:8" x14ac:dyDescent="0.2">
      <c r="A9829" t="s">
        <v>30</v>
      </c>
      <c r="B9829" t="s">
        <v>6</v>
      </c>
      <c r="C9829">
        <f>_xlfn.XLOOKUP(B9829,'2.1.trackMPD'!$R$7:$R$29,'2.1.trackMPD'!$T$7:$T$29)</f>
        <v>6</v>
      </c>
      <c r="D9829">
        <v>100</v>
      </c>
      <c r="E9829" t="s">
        <v>6401</v>
      </c>
      <c r="F9829" t="s">
        <v>110</v>
      </c>
      <c r="G9829" t="s">
        <v>140</v>
      </c>
      <c r="H9829" t="s">
        <v>6399</v>
      </c>
    </row>
    <row r="9830" spans="1:8" x14ac:dyDescent="0.2">
      <c r="A9830" t="s">
        <v>30</v>
      </c>
      <c r="B9830" t="s">
        <v>7</v>
      </c>
      <c r="C9830">
        <f>_xlfn.XLOOKUP(B9830,'2.1.trackMPD'!$R$7:$R$29,'2.1.trackMPD'!$T$7:$T$29)</f>
        <v>6</v>
      </c>
      <c r="D9830">
        <v>1</v>
      </c>
      <c r="E9830" t="s">
        <v>6396</v>
      </c>
      <c r="F9830" t="s">
        <v>110</v>
      </c>
      <c r="G9830" t="s">
        <v>124</v>
      </c>
      <c r="H9830" t="s">
        <v>6398</v>
      </c>
    </row>
    <row r="9831" spans="1:8" x14ac:dyDescent="0.2">
      <c r="A9831" t="s">
        <v>30</v>
      </c>
      <c r="B9831" t="s">
        <v>7</v>
      </c>
      <c r="C9831">
        <f>_xlfn.XLOOKUP(B9831,'2.1.trackMPD'!$R$7:$R$29,'2.1.trackMPD'!$T$7:$T$29)</f>
        <v>6</v>
      </c>
      <c r="D9831">
        <v>1</v>
      </c>
      <c r="E9831" t="s">
        <v>6396</v>
      </c>
      <c r="F9831" t="s">
        <v>110</v>
      </c>
      <c r="G9831" t="s">
        <v>140</v>
      </c>
      <c r="H9831" t="s">
        <v>6398</v>
      </c>
    </row>
    <row r="9832" spans="1:8" x14ac:dyDescent="0.2">
      <c r="A9832" t="s">
        <v>30</v>
      </c>
      <c r="B9832" t="s">
        <v>7</v>
      </c>
      <c r="C9832">
        <f>_xlfn.XLOOKUP(B9832,'2.1.trackMPD'!$R$7:$R$29,'2.1.trackMPD'!$T$7:$T$29)</f>
        <v>6</v>
      </c>
      <c r="D9832">
        <v>1</v>
      </c>
      <c r="E9832" t="s">
        <v>6396</v>
      </c>
      <c r="F9832" t="s">
        <v>111</v>
      </c>
      <c r="G9832" t="s">
        <v>124</v>
      </c>
      <c r="H9832" t="s">
        <v>6398</v>
      </c>
    </row>
    <row r="9833" spans="1:8" x14ac:dyDescent="0.2">
      <c r="A9833" t="s">
        <v>30</v>
      </c>
      <c r="B9833" t="s">
        <v>7</v>
      </c>
      <c r="C9833">
        <f>_xlfn.XLOOKUP(B9833,'2.1.trackMPD'!$R$7:$R$29,'2.1.trackMPD'!$T$7:$T$29)</f>
        <v>6</v>
      </c>
      <c r="D9833">
        <v>1</v>
      </c>
      <c r="E9833" t="s">
        <v>6396</v>
      </c>
      <c r="F9833" t="s">
        <v>111</v>
      </c>
      <c r="G9833" t="s">
        <v>140</v>
      </c>
      <c r="H9833" t="s">
        <v>6398</v>
      </c>
    </row>
    <row r="9834" spans="1:8" x14ac:dyDescent="0.2">
      <c r="A9834" t="s">
        <v>30</v>
      </c>
      <c r="B9834" t="s">
        <v>7</v>
      </c>
      <c r="C9834">
        <f>_xlfn.XLOOKUP(B9834,'2.1.trackMPD'!$R$7:$R$29,'2.1.trackMPD'!$T$7:$T$29)</f>
        <v>6</v>
      </c>
      <c r="D9834">
        <v>1</v>
      </c>
      <c r="E9834" t="s">
        <v>6396</v>
      </c>
      <c r="F9834" t="s">
        <v>110</v>
      </c>
      <c r="G9834" t="s">
        <v>124</v>
      </c>
      <c r="H9834" t="s">
        <v>6399</v>
      </c>
    </row>
    <row r="9835" spans="1:8" x14ac:dyDescent="0.2">
      <c r="A9835" t="s">
        <v>30</v>
      </c>
      <c r="B9835" t="s">
        <v>7</v>
      </c>
      <c r="C9835">
        <f>_xlfn.XLOOKUP(B9835,'2.1.trackMPD'!$R$7:$R$29,'2.1.trackMPD'!$T$7:$T$29)</f>
        <v>6</v>
      </c>
      <c r="D9835">
        <v>1</v>
      </c>
      <c r="E9835" t="s">
        <v>6396</v>
      </c>
      <c r="F9835" t="s">
        <v>110</v>
      </c>
      <c r="G9835" t="s">
        <v>140</v>
      </c>
      <c r="H9835" t="s">
        <v>6399</v>
      </c>
    </row>
    <row r="9836" spans="1:8" x14ac:dyDescent="0.2">
      <c r="A9836" t="s">
        <v>30</v>
      </c>
      <c r="B9836" t="s">
        <v>7</v>
      </c>
      <c r="C9836">
        <f>_xlfn.XLOOKUP(B9836,'2.1.trackMPD'!$R$7:$R$29,'2.1.trackMPD'!$T$7:$T$29)</f>
        <v>6</v>
      </c>
      <c r="D9836">
        <v>10</v>
      </c>
      <c r="E9836" t="s">
        <v>6396</v>
      </c>
      <c r="F9836" t="s">
        <v>110</v>
      </c>
      <c r="G9836" t="s">
        <v>124</v>
      </c>
      <c r="H9836" t="s">
        <v>6398</v>
      </c>
    </row>
    <row r="9837" spans="1:8" x14ac:dyDescent="0.2">
      <c r="A9837" t="s">
        <v>30</v>
      </c>
      <c r="B9837" t="s">
        <v>7</v>
      </c>
      <c r="C9837">
        <f>_xlfn.XLOOKUP(B9837,'2.1.trackMPD'!$R$7:$R$29,'2.1.trackMPD'!$T$7:$T$29)</f>
        <v>6</v>
      </c>
      <c r="D9837">
        <v>10</v>
      </c>
      <c r="E9837" t="s">
        <v>6396</v>
      </c>
      <c r="F9837" t="s">
        <v>110</v>
      </c>
      <c r="G9837" t="s">
        <v>140</v>
      </c>
      <c r="H9837" t="s">
        <v>6398</v>
      </c>
    </row>
    <row r="9838" spans="1:8" x14ac:dyDescent="0.2">
      <c r="A9838" t="s">
        <v>30</v>
      </c>
      <c r="B9838" t="s">
        <v>7</v>
      </c>
      <c r="C9838">
        <f>_xlfn.XLOOKUP(B9838,'2.1.trackMPD'!$R$7:$R$29,'2.1.trackMPD'!$T$7:$T$29)</f>
        <v>6</v>
      </c>
      <c r="D9838">
        <v>10</v>
      </c>
      <c r="E9838" t="s">
        <v>6396</v>
      </c>
      <c r="F9838" t="s">
        <v>111</v>
      </c>
      <c r="G9838" t="s">
        <v>124</v>
      </c>
      <c r="H9838" t="s">
        <v>6398</v>
      </c>
    </row>
    <row r="9839" spans="1:8" x14ac:dyDescent="0.2">
      <c r="A9839" t="s">
        <v>30</v>
      </c>
      <c r="B9839" t="s">
        <v>7</v>
      </c>
      <c r="C9839">
        <f>_xlfn.XLOOKUP(B9839,'2.1.trackMPD'!$R$7:$R$29,'2.1.trackMPD'!$T$7:$T$29)</f>
        <v>6</v>
      </c>
      <c r="D9839">
        <v>10</v>
      </c>
      <c r="E9839" t="s">
        <v>6396</v>
      </c>
      <c r="F9839" t="s">
        <v>111</v>
      </c>
      <c r="G9839" t="s">
        <v>140</v>
      </c>
      <c r="H9839" t="s">
        <v>6398</v>
      </c>
    </row>
    <row r="9840" spans="1:8" x14ac:dyDescent="0.2">
      <c r="A9840" t="s">
        <v>30</v>
      </c>
      <c r="B9840" t="s">
        <v>7</v>
      </c>
      <c r="C9840">
        <f>_xlfn.XLOOKUP(B9840,'2.1.trackMPD'!$R$7:$R$29,'2.1.trackMPD'!$T$7:$T$29)</f>
        <v>6</v>
      </c>
      <c r="D9840">
        <v>10</v>
      </c>
      <c r="E9840" t="s">
        <v>6396</v>
      </c>
      <c r="F9840" t="s">
        <v>110</v>
      </c>
      <c r="G9840" t="s">
        <v>124</v>
      </c>
      <c r="H9840" t="s">
        <v>6399</v>
      </c>
    </row>
    <row r="9841" spans="1:8" x14ac:dyDescent="0.2">
      <c r="A9841" t="s">
        <v>30</v>
      </c>
      <c r="B9841" t="s">
        <v>7</v>
      </c>
      <c r="C9841">
        <f>_xlfn.XLOOKUP(B9841,'2.1.trackMPD'!$R$7:$R$29,'2.1.trackMPD'!$T$7:$T$29)</f>
        <v>6</v>
      </c>
      <c r="D9841">
        <v>10</v>
      </c>
      <c r="E9841" t="s">
        <v>6396</v>
      </c>
      <c r="F9841" t="s">
        <v>110</v>
      </c>
      <c r="G9841" t="s">
        <v>140</v>
      </c>
      <c r="H9841" t="s">
        <v>6399</v>
      </c>
    </row>
    <row r="9842" spans="1:8" x14ac:dyDescent="0.2">
      <c r="A9842" t="s">
        <v>30</v>
      </c>
      <c r="B9842" t="s">
        <v>7</v>
      </c>
      <c r="C9842">
        <f>_xlfn.XLOOKUP(B9842,'2.1.trackMPD'!$R$7:$R$29,'2.1.trackMPD'!$T$7:$T$29)</f>
        <v>6</v>
      </c>
      <c r="D9842">
        <v>100</v>
      </c>
      <c r="E9842" t="s">
        <v>6396</v>
      </c>
      <c r="F9842" t="s">
        <v>110</v>
      </c>
      <c r="G9842" t="s">
        <v>124</v>
      </c>
      <c r="H9842" t="s">
        <v>6398</v>
      </c>
    </row>
    <row r="9843" spans="1:8" x14ac:dyDescent="0.2">
      <c r="A9843" t="s">
        <v>30</v>
      </c>
      <c r="B9843" t="s">
        <v>7</v>
      </c>
      <c r="C9843">
        <f>_xlfn.XLOOKUP(B9843,'2.1.trackMPD'!$R$7:$R$29,'2.1.trackMPD'!$T$7:$T$29)</f>
        <v>6</v>
      </c>
      <c r="D9843">
        <v>100</v>
      </c>
      <c r="E9843" t="s">
        <v>6396</v>
      </c>
      <c r="F9843" t="s">
        <v>110</v>
      </c>
      <c r="G9843" t="s">
        <v>140</v>
      </c>
      <c r="H9843" t="s">
        <v>6398</v>
      </c>
    </row>
    <row r="9844" spans="1:8" x14ac:dyDescent="0.2">
      <c r="A9844" t="s">
        <v>30</v>
      </c>
      <c r="B9844" t="s">
        <v>7</v>
      </c>
      <c r="C9844">
        <f>_xlfn.XLOOKUP(B9844,'2.1.trackMPD'!$R$7:$R$29,'2.1.trackMPD'!$T$7:$T$29)</f>
        <v>6</v>
      </c>
      <c r="D9844">
        <v>100</v>
      </c>
      <c r="E9844" t="s">
        <v>6396</v>
      </c>
      <c r="F9844" t="s">
        <v>111</v>
      </c>
      <c r="G9844" t="s">
        <v>124</v>
      </c>
      <c r="H9844" t="s">
        <v>6398</v>
      </c>
    </row>
    <row r="9845" spans="1:8" x14ac:dyDescent="0.2">
      <c r="A9845" t="s">
        <v>30</v>
      </c>
      <c r="B9845" t="s">
        <v>7</v>
      </c>
      <c r="C9845">
        <f>_xlfn.XLOOKUP(B9845,'2.1.trackMPD'!$R$7:$R$29,'2.1.trackMPD'!$T$7:$T$29)</f>
        <v>6</v>
      </c>
      <c r="D9845">
        <v>100</v>
      </c>
      <c r="E9845" t="s">
        <v>6396</v>
      </c>
      <c r="F9845" t="s">
        <v>111</v>
      </c>
      <c r="G9845" t="s">
        <v>140</v>
      </c>
      <c r="H9845" t="s">
        <v>6398</v>
      </c>
    </row>
    <row r="9846" spans="1:8" x14ac:dyDescent="0.2">
      <c r="A9846" t="s">
        <v>30</v>
      </c>
      <c r="B9846" t="s">
        <v>7</v>
      </c>
      <c r="C9846">
        <f>_xlfn.XLOOKUP(B9846,'2.1.trackMPD'!$R$7:$R$29,'2.1.trackMPD'!$T$7:$T$29)</f>
        <v>6</v>
      </c>
      <c r="D9846">
        <v>100</v>
      </c>
      <c r="E9846" t="s">
        <v>6396</v>
      </c>
      <c r="F9846" t="s">
        <v>110</v>
      </c>
      <c r="G9846" t="s">
        <v>124</v>
      </c>
      <c r="H9846" t="s">
        <v>6399</v>
      </c>
    </row>
    <row r="9847" spans="1:8" x14ac:dyDescent="0.2">
      <c r="A9847" t="s">
        <v>30</v>
      </c>
      <c r="B9847" t="s">
        <v>7</v>
      </c>
      <c r="C9847">
        <f>_xlfn.XLOOKUP(B9847,'2.1.trackMPD'!$R$7:$R$29,'2.1.trackMPD'!$T$7:$T$29)</f>
        <v>6</v>
      </c>
      <c r="D9847">
        <v>100</v>
      </c>
      <c r="E9847" t="s">
        <v>6396</v>
      </c>
      <c r="F9847" t="s">
        <v>110</v>
      </c>
      <c r="G9847" t="s">
        <v>140</v>
      </c>
      <c r="H9847" t="s">
        <v>6399</v>
      </c>
    </row>
    <row r="9848" spans="1:8" x14ac:dyDescent="0.2">
      <c r="A9848" t="s">
        <v>30</v>
      </c>
      <c r="B9848" t="s">
        <v>7</v>
      </c>
      <c r="C9848">
        <f>_xlfn.XLOOKUP(B9848,'2.1.trackMPD'!$R$7:$R$29,'2.1.trackMPD'!$T$7:$T$29)</f>
        <v>6</v>
      </c>
      <c r="D9848">
        <v>1000</v>
      </c>
      <c r="E9848" t="s">
        <v>6396</v>
      </c>
      <c r="F9848" t="s">
        <v>110</v>
      </c>
      <c r="G9848" t="s">
        <v>124</v>
      </c>
      <c r="H9848" t="s">
        <v>6398</v>
      </c>
    </row>
    <row r="9849" spans="1:8" x14ac:dyDescent="0.2">
      <c r="A9849" t="s">
        <v>30</v>
      </c>
      <c r="B9849" t="s">
        <v>7</v>
      </c>
      <c r="C9849">
        <f>_xlfn.XLOOKUP(B9849,'2.1.trackMPD'!$R$7:$R$29,'2.1.trackMPD'!$T$7:$T$29)</f>
        <v>6</v>
      </c>
      <c r="D9849">
        <v>1000</v>
      </c>
      <c r="E9849" t="s">
        <v>6396</v>
      </c>
      <c r="F9849" t="s">
        <v>110</v>
      </c>
      <c r="G9849" t="s">
        <v>140</v>
      </c>
      <c r="H9849" t="s">
        <v>6398</v>
      </c>
    </row>
    <row r="9850" spans="1:8" x14ac:dyDescent="0.2">
      <c r="A9850" t="s">
        <v>30</v>
      </c>
      <c r="B9850" t="s">
        <v>7</v>
      </c>
      <c r="C9850">
        <f>_xlfn.XLOOKUP(B9850,'2.1.trackMPD'!$R$7:$R$29,'2.1.trackMPD'!$T$7:$T$29)</f>
        <v>6</v>
      </c>
      <c r="D9850">
        <v>1000</v>
      </c>
      <c r="E9850" t="s">
        <v>6396</v>
      </c>
      <c r="F9850" t="s">
        <v>111</v>
      </c>
      <c r="G9850" t="s">
        <v>124</v>
      </c>
      <c r="H9850" t="s">
        <v>6398</v>
      </c>
    </row>
    <row r="9851" spans="1:8" x14ac:dyDescent="0.2">
      <c r="A9851" t="s">
        <v>30</v>
      </c>
      <c r="B9851" t="s">
        <v>7</v>
      </c>
      <c r="C9851">
        <f>_xlfn.XLOOKUP(B9851,'2.1.trackMPD'!$R$7:$R$29,'2.1.trackMPD'!$T$7:$T$29)</f>
        <v>6</v>
      </c>
      <c r="D9851">
        <v>1000</v>
      </c>
      <c r="E9851" t="s">
        <v>6396</v>
      </c>
      <c r="F9851" t="s">
        <v>111</v>
      </c>
      <c r="G9851" t="s">
        <v>140</v>
      </c>
      <c r="H9851" t="s">
        <v>6398</v>
      </c>
    </row>
    <row r="9852" spans="1:8" x14ac:dyDescent="0.2">
      <c r="A9852" t="s">
        <v>30</v>
      </c>
      <c r="B9852" t="s">
        <v>7</v>
      </c>
      <c r="C9852">
        <f>_xlfn.XLOOKUP(B9852,'2.1.trackMPD'!$R$7:$R$29,'2.1.trackMPD'!$T$7:$T$29)</f>
        <v>6</v>
      </c>
      <c r="D9852">
        <v>1000</v>
      </c>
      <c r="E9852" t="s">
        <v>6396</v>
      </c>
      <c r="F9852" t="s">
        <v>110</v>
      </c>
      <c r="G9852" t="s">
        <v>124</v>
      </c>
      <c r="H9852" t="s">
        <v>6399</v>
      </c>
    </row>
    <row r="9853" spans="1:8" x14ac:dyDescent="0.2">
      <c r="A9853" t="s">
        <v>30</v>
      </c>
      <c r="B9853" t="s">
        <v>7</v>
      </c>
      <c r="C9853">
        <f>_xlfn.XLOOKUP(B9853,'2.1.trackMPD'!$R$7:$R$29,'2.1.trackMPD'!$T$7:$T$29)</f>
        <v>6</v>
      </c>
      <c r="D9853">
        <v>1000</v>
      </c>
      <c r="E9853" t="s">
        <v>6396</v>
      </c>
      <c r="F9853" t="s">
        <v>110</v>
      </c>
      <c r="G9853" t="s">
        <v>140</v>
      </c>
      <c r="H9853" t="s">
        <v>6399</v>
      </c>
    </row>
    <row r="9854" spans="1:8" x14ac:dyDescent="0.2">
      <c r="A9854" t="s">
        <v>30</v>
      </c>
      <c r="B9854" t="s">
        <v>7</v>
      </c>
      <c r="C9854">
        <f>_xlfn.XLOOKUP(B9854,'2.1.trackMPD'!$R$7:$R$29,'2.1.trackMPD'!$T$7:$T$29)</f>
        <v>6</v>
      </c>
      <c r="D9854">
        <v>5000</v>
      </c>
      <c r="E9854" t="s">
        <v>6396</v>
      </c>
      <c r="F9854" t="s">
        <v>110</v>
      </c>
      <c r="G9854" t="s">
        <v>124</v>
      </c>
      <c r="H9854" t="s">
        <v>6398</v>
      </c>
    </row>
    <row r="9855" spans="1:8" x14ac:dyDescent="0.2">
      <c r="A9855" t="s">
        <v>30</v>
      </c>
      <c r="B9855" t="s">
        <v>7</v>
      </c>
      <c r="C9855">
        <f>_xlfn.XLOOKUP(B9855,'2.1.trackMPD'!$R$7:$R$29,'2.1.trackMPD'!$T$7:$T$29)</f>
        <v>6</v>
      </c>
      <c r="D9855">
        <v>5000</v>
      </c>
      <c r="E9855" t="s">
        <v>6396</v>
      </c>
      <c r="F9855" t="s">
        <v>110</v>
      </c>
      <c r="G9855" t="s">
        <v>140</v>
      </c>
      <c r="H9855" t="s">
        <v>6398</v>
      </c>
    </row>
    <row r="9856" spans="1:8" x14ac:dyDescent="0.2">
      <c r="A9856" t="s">
        <v>30</v>
      </c>
      <c r="B9856" t="s">
        <v>7</v>
      </c>
      <c r="C9856">
        <f>_xlfn.XLOOKUP(B9856,'2.1.trackMPD'!$R$7:$R$29,'2.1.trackMPD'!$T$7:$T$29)</f>
        <v>6</v>
      </c>
      <c r="D9856">
        <v>5000</v>
      </c>
      <c r="E9856" t="s">
        <v>6396</v>
      </c>
      <c r="F9856" t="s">
        <v>111</v>
      </c>
      <c r="G9856" t="s">
        <v>124</v>
      </c>
      <c r="H9856" t="s">
        <v>6398</v>
      </c>
    </row>
    <row r="9857" spans="1:8" x14ac:dyDescent="0.2">
      <c r="A9857" t="s">
        <v>30</v>
      </c>
      <c r="B9857" t="s">
        <v>7</v>
      </c>
      <c r="C9857">
        <f>_xlfn.XLOOKUP(B9857,'2.1.trackMPD'!$R$7:$R$29,'2.1.trackMPD'!$T$7:$T$29)</f>
        <v>6</v>
      </c>
      <c r="D9857">
        <v>5000</v>
      </c>
      <c r="E9857" t="s">
        <v>6396</v>
      </c>
      <c r="F9857" t="s">
        <v>111</v>
      </c>
      <c r="G9857" t="s">
        <v>140</v>
      </c>
      <c r="H9857" t="s">
        <v>6398</v>
      </c>
    </row>
    <row r="9858" spans="1:8" x14ac:dyDescent="0.2">
      <c r="A9858" t="s">
        <v>30</v>
      </c>
      <c r="B9858" t="s">
        <v>7</v>
      </c>
      <c r="C9858">
        <f>_xlfn.XLOOKUP(B9858,'2.1.trackMPD'!$R$7:$R$29,'2.1.trackMPD'!$T$7:$T$29)</f>
        <v>6</v>
      </c>
      <c r="D9858">
        <v>5000</v>
      </c>
      <c r="E9858" t="s">
        <v>6396</v>
      </c>
      <c r="F9858" t="s">
        <v>110</v>
      </c>
      <c r="G9858" t="s">
        <v>124</v>
      </c>
      <c r="H9858" t="s">
        <v>6399</v>
      </c>
    </row>
    <row r="9859" spans="1:8" x14ac:dyDescent="0.2">
      <c r="A9859" t="s">
        <v>30</v>
      </c>
      <c r="B9859" t="s">
        <v>7</v>
      </c>
      <c r="C9859">
        <f>_xlfn.XLOOKUP(B9859,'2.1.trackMPD'!$R$7:$R$29,'2.1.trackMPD'!$T$7:$T$29)</f>
        <v>6</v>
      </c>
      <c r="D9859">
        <v>5000</v>
      </c>
      <c r="E9859" t="s">
        <v>6396</v>
      </c>
      <c r="F9859" t="s">
        <v>110</v>
      </c>
      <c r="G9859" t="s">
        <v>140</v>
      </c>
      <c r="H9859" t="s">
        <v>6399</v>
      </c>
    </row>
    <row r="9860" spans="1:8" x14ac:dyDescent="0.2">
      <c r="A9860" t="s">
        <v>30</v>
      </c>
      <c r="B9860" t="s">
        <v>7</v>
      </c>
      <c r="C9860">
        <f>_xlfn.XLOOKUP(B9860,'2.1.trackMPD'!$R$7:$R$29,'2.1.trackMPD'!$T$7:$T$29)</f>
        <v>6</v>
      </c>
      <c r="D9860">
        <v>1</v>
      </c>
      <c r="E9860" t="s">
        <v>6400</v>
      </c>
      <c r="F9860" t="s">
        <v>110</v>
      </c>
      <c r="G9860" t="s">
        <v>124</v>
      </c>
      <c r="H9860" t="s">
        <v>6398</v>
      </c>
    </row>
    <row r="9861" spans="1:8" x14ac:dyDescent="0.2">
      <c r="A9861" t="s">
        <v>30</v>
      </c>
      <c r="B9861" t="s">
        <v>7</v>
      </c>
      <c r="C9861">
        <f>_xlfn.XLOOKUP(B9861,'2.1.trackMPD'!$R$7:$R$29,'2.1.trackMPD'!$T$7:$T$29)</f>
        <v>6</v>
      </c>
      <c r="D9861">
        <v>1</v>
      </c>
      <c r="E9861" t="s">
        <v>6400</v>
      </c>
      <c r="F9861" t="s">
        <v>110</v>
      </c>
      <c r="G9861" t="s">
        <v>140</v>
      </c>
      <c r="H9861" t="s">
        <v>6398</v>
      </c>
    </row>
    <row r="9862" spans="1:8" x14ac:dyDescent="0.2">
      <c r="A9862" t="s">
        <v>30</v>
      </c>
      <c r="B9862" t="s">
        <v>7</v>
      </c>
      <c r="C9862">
        <f>_xlfn.XLOOKUP(B9862,'2.1.trackMPD'!$R$7:$R$29,'2.1.trackMPD'!$T$7:$T$29)</f>
        <v>6</v>
      </c>
      <c r="D9862">
        <v>1</v>
      </c>
      <c r="E9862" t="s">
        <v>6400</v>
      </c>
      <c r="F9862" t="s">
        <v>111</v>
      </c>
      <c r="G9862" t="s">
        <v>124</v>
      </c>
      <c r="H9862" t="s">
        <v>6398</v>
      </c>
    </row>
    <row r="9863" spans="1:8" x14ac:dyDescent="0.2">
      <c r="A9863" t="s">
        <v>30</v>
      </c>
      <c r="B9863" t="s">
        <v>7</v>
      </c>
      <c r="C9863">
        <f>_xlfn.XLOOKUP(B9863,'2.1.trackMPD'!$R$7:$R$29,'2.1.trackMPD'!$T$7:$T$29)</f>
        <v>6</v>
      </c>
      <c r="D9863">
        <v>1</v>
      </c>
      <c r="E9863" t="s">
        <v>6400</v>
      </c>
      <c r="F9863" t="s">
        <v>111</v>
      </c>
      <c r="G9863" t="s">
        <v>140</v>
      </c>
      <c r="H9863" t="s">
        <v>6398</v>
      </c>
    </row>
    <row r="9864" spans="1:8" x14ac:dyDescent="0.2">
      <c r="A9864" t="s">
        <v>30</v>
      </c>
      <c r="B9864" t="s">
        <v>7</v>
      </c>
      <c r="C9864">
        <f>_xlfn.XLOOKUP(B9864,'2.1.trackMPD'!$R$7:$R$29,'2.1.trackMPD'!$T$7:$T$29)</f>
        <v>6</v>
      </c>
      <c r="D9864">
        <v>1</v>
      </c>
      <c r="E9864" t="s">
        <v>6400</v>
      </c>
      <c r="F9864" t="s">
        <v>110</v>
      </c>
      <c r="G9864" t="s">
        <v>124</v>
      </c>
      <c r="H9864" t="s">
        <v>6399</v>
      </c>
    </row>
    <row r="9865" spans="1:8" x14ac:dyDescent="0.2">
      <c r="A9865" t="s">
        <v>30</v>
      </c>
      <c r="B9865" t="s">
        <v>7</v>
      </c>
      <c r="C9865">
        <f>_xlfn.XLOOKUP(B9865,'2.1.trackMPD'!$R$7:$R$29,'2.1.trackMPD'!$T$7:$T$29)</f>
        <v>6</v>
      </c>
      <c r="D9865">
        <v>1</v>
      </c>
      <c r="E9865" t="s">
        <v>6400</v>
      </c>
      <c r="F9865" t="s">
        <v>110</v>
      </c>
      <c r="G9865" t="s">
        <v>140</v>
      </c>
      <c r="H9865" t="s">
        <v>6399</v>
      </c>
    </row>
    <row r="9866" spans="1:8" x14ac:dyDescent="0.2">
      <c r="A9866" t="s">
        <v>30</v>
      </c>
      <c r="B9866" t="s">
        <v>7</v>
      </c>
      <c r="C9866">
        <f>_xlfn.XLOOKUP(B9866,'2.1.trackMPD'!$R$7:$R$29,'2.1.trackMPD'!$T$7:$T$29)</f>
        <v>6</v>
      </c>
      <c r="D9866">
        <v>10</v>
      </c>
      <c r="E9866" t="s">
        <v>6400</v>
      </c>
      <c r="F9866" t="s">
        <v>110</v>
      </c>
      <c r="G9866" t="s">
        <v>124</v>
      </c>
      <c r="H9866" t="s">
        <v>6398</v>
      </c>
    </row>
    <row r="9867" spans="1:8" x14ac:dyDescent="0.2">
      <c r="A9867" t="s">
        <v>30</v>
      </c>
      <c r="B9867" t="s">
        <v>7</v>
      </c>
      <c r="C9867">
        <f>_xlfn.XLOOKUP(B9867,'2.1.trackMPD'!$R$7:$R$29,'2.1.trackMPD'!$T$7:$T$29)</f>
        <v>6</v>
      </c>
      <c r="D9867">
        <v>10</v>
      </c>
      <c r="E9867" t="s">
        <v>6400</v>
      </c>
      <c r="F9867" t="s">
        <v>110</v>
      </c>
      <c r="G9867" t="s">
        <v>140</v>
      </c>
      <c r="H9867" t="s">
        <v>6398</v>
      </c>
    </row>
    <row r="9868" spans="1:8" x14ac:dyDescent="0.2">
      <c r="A9868" t="s">
        <v>30</v>
      </c>
      <c r="B9868" t="s">
        <v>7</v>
      </c>
      <c r="C9868">
        <f>_xlfn.XLOOKUP(B9868,'2.1.trackMPD'!$R$7:$R$29,'2.1.trackMPD'!$T$7:$T$29)</f>
        <v>6</v>
      </c>
      <c r="D9868">
        <v>10</v>
      </c>
      <c r="E9868" t="s">
        <v>6400</v>
      </c>
      <c r="F9868" t="s">
        <v>111</v>
      </c>
      <c r="G9868" t="s">
        <v>124</v>
      </c>
      <c r="H9868" t="s">
        <v>6398</v>
      </c>
    </row>
    <row r="9869" spans="1:8" x14ac:dyDescent="0.2">
      <c r="A9869" t="s">
        <v>30</v>
      </c>
      <c r="B9869" t="s">
        <v>7</v>
      </c>
      <c r="C9869">
        <f>_xlfn.XLOOKUP(B9869,'2.1.trackMPD'!$R$7:$R$29,'2.1.trackMPD'!$T$7:$T$29)</f>
        <v>6</v>
      </c>
      <c r="D9869">
        <v>10</v>
      </c>
      <c r="E9869" t="s">
        <v>6400</v>
      </c>
      <c r="F9869" t="s">
        <v>111</v>
      </c>
      <c r="G9869" t="s">
        <v>140</v>
      </c>
      <c r="H9869" t="s">
        <v>6398</v>
      </c>
    </row>
    <row r="9870" spans="1:8" x14ac:dyDescent="0.2">
      <c r="A9870" t="s">
        <v>30</v>
      </c>
      <c r="B9870" t="s">
        <v>7</v>
      </c>
      <c r="C9870">
        <f>_xlfn.XLOOKUP(B9870,'2.1.trackMPD'!$R$7:$R$29,'2.1.trackMPD'!$T$7:$T$29)</f>
        <v>6</v>
      </c>
      <c r="D9870">
        <v>10</v>
      </c>
      <c r="E9870" t="s">
        <v>6400</v>
      </c>
      <c r="F9870" t="s">
        <v>110</v>
      </c>
      <c r="G9870" t="s">
        <v>124</v>
      </c>
      <c r="H9870" t="s">
        <v>6399</v>
      </c>
    </row>
    <row r="9871" spans="1:8" x14ac:dyDescent="0.2">
      <c r="A9871" t="s">
        <v>30</v>
      </c>
      <c r="B9871" t="s">
        <v>7</v>
      </c>
      <c r="C9871">
        <f>_xlfn.XLOOKUP(B9871,'2.1.trackMPD'!$R$7:$R$29,'2.1.trackMPD'!$T$7:$T$29)</f>
        <v>6</v>
      </c>
      <c r="D9871">
        <v>10</v>
      </c>
      <c r="E9871" t="s">
        <v>6400</v>
      </c>
      <c r="F9871" t="s">
        <v>110</v>
      </c>
      <c r="G9871" t="s">
        <v>140</v>
      </c>
      <c r="H9871" t="s">
        <v>6399</v>
      </c>
    </row>
    <row r="9872" spans="1:8" x14ac:dyDescent="0.2">
      <c r="A9872" t="s">
        <v>30</v>
      </c>
      <c r="B9872" t="s">
        <v>7</v>
      </c>
      <c r="C9872">
        <f>_xlfn.XLOOKUP(B9872,'2.1.trackMPD'!$R$7:$R$29,'2.1.trackMPD'!$T$7:$T$29)</f>
        <v>6</v>
      </c>
      <c r="D9872">
        <v>100</v>
      </c>
      <c r="E9872" t="s">
        <v>6400</v>
      </c>
      <c r="F9872" t="s">
        <v>110</v>
      </c>
      <c r="G9872" t="s">
        <v>124</v>
      </c>
      <c r="H9872" t="s">
        <v>6398</v>
      </c>
    </row>
    <row r="9873" spans="1:8" x14ac:dyDescent="0.2">
      <c r="A9873" t="s">
        <v>30</v>
      </c>
      <c r="B9873" t="s">
        <v>7</v>
      </c>
      <c r="C9873">
        <f>_xlfn.XLOOKUP(B9873,'2.1.trackMPD'!$R$7:$R$29,'2.1.trackMPD'!$T$7:$T$29)</f>
        <v>6</v>
      </c>
      <c r="D9873">
        <v>100</v>
      </c>
      <c r="E9873" t="s">
        <v>6400</v>
      </c>
      <c r="F9873" t="s">
        <v>110</v>
      </c>
      <c r="G9873" t="s">
        <v>140</v>
      </c>
      <c r="H9873" t="s">
        <v>6398</v>
      </c>
    </row>
    <row r="9874" spans="1:8" x14ac:dyDescent="0.2">
      <c r="A9874" t="s">
        <v>30</v>
      </c>
      <c r="B9874" t="s">
        <v>7</v>
      </c>
      <c r="C9874">
        <f>_xlfn.XLOOKUP(B9874,'2.1.trackMPD'!$R$7:$R$29,'2.1.trackMPD'!$T$7:$T$29)</f>
        <v>6</v>
      </c>
      <c r="D9874">
        <v>100</v>
      </c>
      <c r="E9874" t="s">
        <v>6400</v>
      </c>
      <c r="F9874" t="s">
        <v>111</v>
      </c>
      <c r="G9874" t="s">
        <v>124</v>
      </c>
      <c r="H9874" t="s">
        <v>6398</v>
      </c>
    </row>
    <row r="9875" spans="1:8" x14ac:dyDescent="0.2">
      <c r="A9875" t="s">
        <v>30</v>
      </c>
      <c r="B9875" t="s">
        <v>7</v>
      </c>
      <c r="C9875">
        <f>_xlfn.XLOOKUP(B9875,'2.1.trackMPD'!$R$7:$R$29,'2.1.trackMPD'!$T$7:$T$29)</f>
        <v>6</v>
      </c>
      <c r="D9875">
        <v>100</v>
      </c>
      <c r="E9875" t="s">
        <v>6400</v>
      </c>
      <c r="F9875" t="s">
        <v>111</v>
      </c>
      <c r="G9875" t="s">
        <v>140</v>
      </c>
      <c r="H9875" t="s">
        <v>6398</v>
      </c>
    </row>
    <row r="9876" spans="1:8" x14ac:dyDescent="0.2">
      <c r="A9876" t="s">
        <v>30</v>
      </c>
      <c r="B9876" t="s">
        <v>7</v>
      </c>
      <c r="C9876">
        <f>_xlfn.XLOOKUP(B9876,'2.1.trackMPD'!$R$7:$R$29,'2.1.trackMPD'!$T$7:$T$29)</f>
        <v>6</v>
      </c>
      <c r="D9876">
        <v>100</v>
      </c>
      <c r="E9876" t="s">
        <v>6400</v>
      </c>
      <c r="F9876" t="s">
        <v>110</v>
      </c>
      <c r="G9876" t="s">
        <v>124</v>
      </c>
      <c r="H9876" t="s">
        <v>6399</v>
      </c>
    </row>
    <row r="9877" spans="1:8" x14ac:dyDescent="0.2">
      <c r="A9877" t="s">
        <v>30</v>
      </c>
      <c r="B9877" t="s">
        <v>7</v>
      </c>
      <c r="C9877">
        <f>_xlfn.XLOOKUP(B9877,'2.1.trackMPD'!$R$7:$R$29,'2.1.trackMPD'!$T$7:$T$29)</f>
        <v>6</v>
      </c>
      <c r="D9877">
        <v>100</v>
      </c>
      <c r="E9877" t="s">
        <v>6400</v>
      </c>
      <c r="F9877" t="s">
        <v>110</v>
      </c>
      <c r="G9877" t="s">
        <v>140</v>
      </c>
      <c r="H9877" t="s">
        <v>6399</v>
      </c>
    </row>
    <row r="9878" spans="1:8" x14ac:dyDescent="0.2">
      <c r="A9878" t="s">
        <v>30</v>
      </c>
      <c r="B9878" t="s">
        <v>7</v>
      </c>
      <c r="C9878">
        <f>_xlfn.XLOOKUP(B9878,'2.1.trackMPD'!$R$7:$R$29,'2.1.trackMPD'!$T$7:$T$29)</f>
        <v>6</v>
      </c>
      <c r="D9878">
        <v>1000</v>
      </c>
      <c r="E9878" t="s">
        <v>6400</v>
      </c>
      <c r="F9878" t="s">
        <v>110</v>
      </c>
      <c r="G9878" t="s">
        <v>124</v>
      </c>
      <c r="H9878" t="s">
        <v>6398</v>
      </c>
    </row>
    <row r="9879" spans="1:8" x14ac:dyDescent="0.2">
      <c r="A9879" t="s">
        <v>30</v>
      </c>
      <c r="B9879" t="s">
        <v>7</v>
      </c>
      <c r="C9879">
        <f>_xlfn.XLOOKUP(B9879,'2.1.trackMPD'!$R$7:$R$29,'2.1.trackMPD'!$T$7:$T$29)</f>
        <v>6</v>
      </c>
      <c r="D9879">
        <v>1000</v>
      </c>
      <c r="E9879" t="s">
        <v>6400</v>
      </c>
      <c r="F9879" t="s">
        <v>110</v>
      </c>
      <c r="G9879" t="s">
        <v>140</v>
      </c>
      <c r="H9879" t="s">
        <v>6398</v>
      </c>
    </row>
    <row r="9880" spans="1:8" x14ac:dyDescent="0.2">
      <c r="A9880" t="s">
        <v>30</v>
      </c>
      <c r="B9880" t="s">
        <v>7</v>
      </c>
      <c r="C9880">
        <f>_xlfn.XLOOKUP(B9880,'2.1.trackMPD'!$R$7:$R$29,'2.1.trackMPD'!$T$7:$T$29)</f>
        <v>6</v>
      </c>
      <c r="D9880">
        <v>1000</v>
      </c>
      <c r="E9880" t="s">
        <v>6400</v>
      </c>
      <c r="F9880" t="s">
        <v>111</v>
      </c>
      <c r="G9880" t="s">
        <v>124</v>
      </c>
      <c r="H9880" t="s">
        <v>6398</v>
      </c>
    </row>
    <row r="9881" spans="1:8" x14ac:dyDescent="0.2">
      <c r="A9881" t="s">
        <v>30</v>
      </c>
      <c r="B9881" t="s">
        <v>7</v>
      </c>
      <c r="C9881">
        <f>_xlfn.XLOOKUP(B9881,'2.1.trackMPD'!$R$7:$R$29,'2.1.trackMPD'!$T$7:$T$29)</f>
        <v>6</v>
      </c>
      <c r="D9881">
        <v>1000</v>
      </c>
      <c r="E9881" t="s">
        <v>6400</v>
      </c>
      <c r="F9881" t="s">
        <v>111</v>
      </c>
      <c r="G9881" t="s">
        <v>140</v>
      </c>
      <c r="H9881" t="s">
        <v>6398</v>
      </c>
    </row>
    <row r="9882" spans="1:8" x14ac:dyDescent="0.2">
      <c r="A9882" t="s">
        <v>30</v>
      </c>
      <c r="B9882" t="s">
        <v>7</v>
      </c>
      <c r="C9882">
        <f>_xlfn.XLOOKUP(B9882,'2.1.trackMPD'!$R$7:$R$29,'2.1.trackMPD'!$T$7:$T$29)</f>
        <v>6</v>
      </c>
      <c r="D9882">
        <v>1000</v>
      </c>
      <c r="E9882" t="s">
        <v>6400</v>
      </c>
      <c r="F9882" t="s">
        <v>110</v>
      </c>
      <c r="G9882" t="s">
        <v>124</v>
      </c>
      <c r="H9882" t="s">
        <v>6399</v>
      </c>
    </row>
    <row r="9883" spans="1:8" x14ac:dyDescent="0.2">
      <c r="A9883" t="s">
        <v>30</v>
      </c>
      <c r="B9883" t="s">
        <v>7</v>
      </c>
      <c r="C9883">
        <f>_xlfn.XLOOKUP(B9883,'2.1.trackMPD'!$R$7:$R$29,'2.1.trackMPD'!$T$7:$T$29)</f>
        <v>6</v>
      </c>
      <c r="D9883">
        <v>1000</v>
      </c>
      <c r="E9883" t="s">
        <v>6400</v>
      </c>
      <c r="F9883" t="s">
        <v>110</v>
      </c>
      <c r="G9883" t="s">
        <v>140</v>
      </c>
      <c r="H9883" t="s">
        <v>6399</v>
      </c>
    </row>
    <row r="9884" spans="1:8" x14ac:dyDescent="0.2">
      <c r="A9884" t="s">
        <v>30</v>
      </c>
      <c r="B9884" t="s">
        <v>7</v>
      </c>
      <c r="C9884">
        <f>_xlfn.XLOOKUP(B9884,'2.1.trackMPD'!$R$7:$R$29,'2.1.trackMPD'!$T$7:$T$29)</f>
        <v>6</v>
      </c>
      <c r="D9884">
        <v>5000</v>
      </c>
      <c r="E9884" t="s">
        <v>6400</v>
      </c>
      <c r="F9884" t="s">
        <v>110</v>
      </c>
      <c r="G9884" t="s">
        <v>124</v>
      </c>
      <c r="H9884" t="s">
        <v>6398</v>
      </c>
    </row>
    <row r="9885" spans="1:8" x14ac:dyDescent="0.2">
      <c r="A9885" t="s">
        <v>30</v>
      </c>
      <c r="B9885" t="s">
        <v>7</v>
      </c>
      <c r="C9885">
        <f>_xlfn.XLOOKUP(B9885,'2.1.trackMPD'!$R$7:$R$29,'2.1.trackMPD'!$T$7:$T$29)</f>
        <v>6</v>
      </c>
      <c r="D9885">
        <v>5000</v>
      </c>
      <c r="E9885" t="s">
        <v>6400</v>
      </c>
      <c r="F9885" t="s">
        <v>110</v>
      </c>
      <c r="G9885" t="s">
        <v>140</v>
      </c>
      <c r="H9885" t="s">
        <v>6398</v>
      </c>
    </row>
    <row r="9886" spans="1:8" x14ac:dyDescent="0.2">
      <c r="A9886" t="s">
        <v>30</v>
      </c>
      <c r="B9886" t="s">
        <v>7</v>
      </c>
      <c r="C9886">
        <f>_xlfn.XLOOKUP(B9886,'2.1.trackMPD'!$R$7:$R$29,'2.1.trackMPD'!$T$7:$T$29)</f>
        <v>6</v>
      </c>
      <c r="D9886">
        <v>5000</v>
      </c>
      <c r="E9886" t="s">
        <v>6400</v>
      </c>
      <c r="F9886" t="s">
        <v>111</v>
      </c>
      <c r="G9886" t="s">
        <v>124</v>
      </c>
      <c r="H9886" t="s">
        <v>6398</v>
      </c>
    </row>
    <row r="9887" spans="1:8" x14ac:dyDescent="0.2">
      <c r="A9887" t="s">
        <v>30</v>
      </c>
      <c r="B9887" t="s">
        <v>7</v>
      </c>
      <c r="C9887">
        <f>_xlfn.XLOOKUP(B9887,'2.1.trackMPD'!$R$7:$R$29,'2.1.trackMPD'!$T$7:$T$29)</f>
        <v>6</v>
      </c>
      <c r="D9887">
        <v>5000</v>
      </c>
      <c r="E9887" t="s">
        <v>6400</v>
      </c>
      <c r="F9887" t="s">
        <v>111</v>
      </c>
      <c r="G9887" t="s">
        <v>140</v>
      </c>
      <c r="H9887" t="s">
        <v>6398</v>
      </c>
    </row>
    <row r="9888" spans="1:8" x14ac:dyDescent="0.2">
      <c r="A9888" t="s">
        <v>30</v>
      </c>
      <c r="B9888" t="s">
        <v>7</v>
      </c>
      <c r="C9888">
        <f>_xlfn.XLOOKUP(B9888,'2.1.trackMPD'!$R$7:$R$29,'2.1.trackMPD'!$T$7:$T$29)</f>
        <v>6</v>
      </c>
      <c r="D9888">
        <v>5000</v>
      </c>
      <c r="E9888" t="s">
        <v>6400</v>
      </c>
      <c r="F9888" t="s">
        <v>110</v>
      </c>
      <c r="G9888" t="s">
        <v>124</v>
      </c>
      <c r="H9888" t="s">
        <v>6399</v>
      </c>
    </row>
    <row r="9889" spans="1:8" x14ac:dyDescent="0.2">
      <c r="A9889" t="s">
        <v>30</v>
      </c>
      <c r="B9889" t="s">
        <v>7</v>
      </c>
      <c r="C9889">
        <f>_xlfn.XLOOKUP(B9889,'2.1.trackMPD'!$R$7:$R$29,'2.1.trackMPD'!$T$7:$T$29)</f>
        <v>6</v>
      </c>
      <c r="D9889">
        <v>5000</v>
      </c>
      <c r="E9889" t="s">
        <v>6400</v>
      </c>
      <c r="F9889" t="s">
        <v>110</v>
      </c>
      <c r="G9889" t="s">
        <v>140</v>
      </c>
      <c r="H9889" t="s">
        <v>6399</v>
      </c>
    </row>
    <row r="9890" spans="1:8" x14ac:dyDescent="0.2">
      <c r="A9890" t="s">
        <v>30</v>
      </c>
      <c r="B9890" t="s">
        <v>7</v>
      </c>
      <c r="C9890">
        <f>_xlfn.XLOOKUP(B9890,'2.1.trackMPD'!$R$7:$R$29,'2.1.trackMPD'!$T$7:$T$29)</f>
        <v>6</v>
      </c>
      <c r="D9890">
        <v>1</v>
      </c>
      <c r="E9890" t="s">
        <v>6401</v>
      </c>
      <c r="F9890" t="s">
        <v>110</v>
      </c>
      <c r="G9890" t="s">
        <v>124</v>
      </c>
      <c r="H9890" t="s">
        <v>6398</v>
      </c>
    </row>
    <row r="9891" spans="1:8" x14ac:dyDescent="0.2">
      <c r="A9891" t="s">
        <v>30</v>
      </c>
      <c r="B9891" t="s">
        <v>7</v>
      </c>
      <c r="C9891">
        <f>_xlfn.XLOOKUP(B9891,'2.1.trackMPD'!$R$7:$R$29,'2.1.trackMPD'!$T$7:$T$29)</f>
        <v>6</v>
      </c>
      <c r="D9891">
        <v>1</v>
      </c>
      <c r="E9891" t="s">
        <v>6401</v>
      </c>
      <c r="F9891" t="s">
        <v>110</v>
      </c>
      <c r="G9891" t="s">
        <v>140</v>
      </c>
      <c r="H9891" t="s">
        <v>6398</v>
      </c>
    </row>
    <row r="9892" spans="1:8" x14ac:dyDescent="0.2">
      <c r="A9892" t="s">
        <v>30</v>
      </c>
      <c r="B9892" t="s">
        <v>7</v>
      </c>
      <c r="C9892">
        <f>_xlfn.XLOOKUP(B9892,'2.1.trackMPD'!$R$7:$R$29,'2.1.trackMPD'!$T$7:$T$29)</f>
        <v>6</v>
      </c>
      <c r="D9892">
        <v>1</v>
      </c>
      <c r="E9892" t="s">
        <v>6401</v>
      </c>
      <c r="F9892" t="s">
        <v>111</v>
      </c>
      <c r="G9892" t="s">
        <v>124</v>
      </c>
      <c r="H9892" t="s">
        <v>6398</v>
      </c>
    </row>
    <row r="9893" spans="1:8" x14ac:dyDescent="0.2">
      <c r="A9893" t="s">
        <v>30</v>
      </c>
      <c r="B9893" t="s">
        <v>7</v>
      </c>
      <c r="C9893">
        <f>_xlfn.XLOOKUP(B9893,'2.1.trackMPD'!$R$7:$R$29,'2.1.trackMPD'!$T$7:$T$29)</f>
        <v>6</v>
      </c>
      <c r="D9893">
        <v>1</v>
      </c>
      <c r="E9893" t="s">
        <v>6401</v>
      </c>
      <c r="F9893" t="s">
        <v>111</v>
      </c>
      <c r="G9893" t="s">
        <v>140</v>
      </c>
      <c r="H9893" t="s">
        <v>6398</v>
      </c>
    </row>
    <row r="9894" spans="1:8" x14ac:dyDescent="0.2">
      <c r="A9894" t="s">
        <v>30</v>
      </c>
      <c r="B9894" t="s">
        <v>7</v>
      </c>
      <c r="C9894">
        <f>_xlfn.XLOOKUP(B9894,'2.1.trackMPD'!$R$7:$R$29,'2.1.trackMPD'!$T$7:$T$29)</f>
        <v>6</v>
      </c>
      <c r="D9894">
        <v>1</v>
      </c>
      <c r="E9894" t="s">
        <v>6401</v>
      </c>
      <c r="F9894" t="s">
        <v>110</v>
      </c>
      <c r="G9894" t="s">
        <v>124</v>
      </c>
      <c r="H9894" t="s">
        <v>6399</v>
      </c>
    </row>
    <row r="9895" spans="1:8" x14ac:dyDescent="0.2">
      <c r="A9895" t="s">
        <v>30</v>
      </c>
      <c r="B9895" t="s">
        <v>7</v>
      </c>
      <c r="C9895">
        <f>_xlfn.XLOOKUP(B9895,'2.1.trackMPD'!$R$7:$R$29,'2.1.trackMPD'!$T$7:$T$29)</f>
        <v>6</v>
      </c>
      <c r="D9895">
        <v>1</v>
      </c>
      <c r="E9895" t="s">
        <v>6401</v>
      </c>
      <c r="F9895" t="s">
        <v>110</v>
      </c>
      <c r="G9895" t="s">
        <v>140</v>
      </c>
      <c r="H9895" t="s">
        <v>6399</v>
      </c>
    </row>
    <row r="9896" spans="1:8" x14ac:dyDescent="0.2">
      <c r="A9896" t="s">
        <v>30</v>
      </c>
      <c r="B9896" t="s">
        <v>7</v>
      </c>
      <c r="C9896">
        <f>_xlfn.XLOOKUP(B9896,'2.1.trackMPD'!$R$7:$R$29,'2.1.trackMPD'!$T$7:$T$29)</f>
        <v>6</v>
      </c>
      <c r="D9896">
        <v>10</v>
      </c>
      <c r="E9896" t="s">
        <v>6401</v>
      </c>
      <c r="F9896" t="s">
        <v>110</v>
      </c>
      <c r="G9896" t="s">
        <v>124</v>
      </c>
      <c r="H9896" t="s">
        <v>6398</v>
      </c>
    </row>
    <row r="9897" spans="1:8" x14ac:dyDescent="0.2">
      <c r="A9897" t="s">
        <v>30</v>
      </c>
      <c r="B9897" t="s">
        <v>7</v>
      </c>
      <c r="C9897">
        <f>_xlfn.XLOOKUP(B9897,'2.1.trackMPD'!$R$7:$R$29,'2.1.trackMPD'!$T$7:$T$29)</f>
        <v>6</v>
      </c>
      <c r="D9897">
        <v>10</v>
      </c>
      <c r="E9897" t="s">
        <v>6401</v>
      </c>
      <c r="F9897" t="s">
        <v>110</v>
      </c>
      <c r="G9897" t="s">
        <v>140</v>
      </c>
      <c r="H9897" t="s">
        <v>6398</v>
      </c>
    </row>
    <row r="9898" spans="1:8" x14ac:dyDescent="0.2">
      <c r="A9898" t="s">
        <v>30</v>
      </c>
      <c r="B9898" t="s">
        <v>7</v>
      </c>
      <c r="C9898">
        <f>_xlfn.XLOOKUP(B9898,'2.1.trackMPD'!$R$7:$R$29,'2.1.trackMPD'!$T$7:$T$29)</f>
        <v>6</v>
      </c>
      <c r="D9898">
        <v>10</v>
      </c>
      <c r="E9898" t="s">
        <v>6401</v>
      </c>
      <c r="F9898" t="s">
        <v>111</v>
      </c>
      <c r="G9898" t="s">
        <v>124</v>
      </c>
      <c r="H9898" t="s">
        <v>6398</v>
      </c>
    </row>
    <row r="9899" spans="1:8" x14ac:dyDescent="0.2">
      <c r="A9899" t="s">
        <v>30</v>
      </c>
      <c r="B9899" t="s">
        <v>7</v>
      </c>
      <c r="C9899">
        <f>_xlfn.XLOOKUP(B9899,'2.1.trackMPD'!$R$7:$R$29,'2.1.trackMPD'!$T$7:$T$29)</f>
        <v>6</v>
      </c>
      <c r="D9899">
        <v>10</v>
      </c>
      <c r="E9899" t="s">
        <v>6401</v>
      </c>
      <c r="F9899" t="s">
        <v>111</v>
      </c>
      <c r="G9899" t="s">
        <v>140</v>
      </c>
      <c r="H9899" t="s">
        <v>6398</v>
      </c>
    </row>
    <row r="9900" spans="1:8" x14ac:dyDescent="0.2">
      <c r="A9900" t="s">
        <v>30</v>
      </c>
      <c r="B9900" t="s">
        <v>7</v>
      </c>
      <c r="C9900">
        <f>_xlfn.XLOOKUP(B9900,'2.1.trackMPD'!$R$7:$R$29,'2.1.trackMPD'!$T$7:$T$29)</f>
        <v>6</v>
      </c>
      <c r="D9900">
        <v>10</v>
      </c>
      <c r="E9900" t="s">
        <v>6401</v>
      </c>
      <c r="F9900" t="s">
        <v>110</v>
      </c>
      <c r="G9900" t="s">
        <v>124</v>
      </c>
      <c r="H9900" t="s">
        <v>6399</v>
      </c>
    </row>
    <row r="9901" spans="1:8" x14ac:dyDescent="0.2">
      <c r="A9901" t="s">
        <v>30</v>
      </c>
      <c r="B9901" t="s">
        <v>7</v>
      </c>
      <c r="C9901">
        <f>_xlfn.XLOOKUP(B9901,'2.1.trackMPD'!$R$7:$R$29,'2.1.trackMPD'!$T$7:$T$29)</f>
        <v>6</v>
      </c>
      <c r="D9901">
        <v>10</v>
      </c>
      <c r="E9901" t="s">
        <v>6401</v>
      </c>
      <c r="F9901" t="s">
        <v>110</v>
      </c>
      <c r="G9901" t="s">
        <v>140</v>
      </c>
      <c r="H9901" t="s">
        <v>6399</v>
      </c>
    </row>
    <row r="9902" spans="1:8" x14ac:dyDescent="0.2">
      <c r="A9902" t="s">
        <v>30</v>
      </c>
      <c r="B9902" t="s">
        <v>7</v>
      </c>
      <c r="C9902">
        <f>_xlfn.XLOOKUP(B9902,'2.1.trackMPD'!$R$7:$R$29,'2.1.trackMPD'!$T$7:$T$29)</f>
        <v>6</v>
      </c>
      <c r="D9902">
        <v>100</v>
      </c>
      <c r="E9902" t="s">
        <v>6401</v>
      </c>
      <c r="F9902" t="s">
        <v>110</v>
      </c>
      <c r="G9902" t="s">
        <v>124</v>
      </c>
      <c r="H9902" t="s">
        <v>6398</v>
      </c>
    </row>
    <row r="9903" spans="1:8" x14ac:dyDescent="0.2">
      <c r="A9903" t="s">
        <v>30</v>
      </c>
      <c r="B9903" t="s">
        <v>7</v>
      </c>
      <c r="C9903">
        <f>_xlfn.XLOOKUP(B9903,'2.1.trackMPD'!$R$7:$R$29,'2.1.trackMPD'!$T$7:$T$29)</f>
        <v>6</v>
      </c>
      <c r="D9903">
        <v>100</v>
      </c>
      <c r="E9903" t="s">
        <v>6401</v>
      </c>
      <c r="F9903" t="s">
        <v>110</v>
      </c>
      <c r="G9903" t="s">
        <v>140</v>
      </c>
      <c r="H9903" t="s">
        <v>6398</v>
      </c>
    </row>
    <row r="9904" spans="1:8" x14ac:dyDescent="0.2">
      <c r="A9904" t="s">
        <v>30</v>
      </c>
      <c r="B9904" t="s">
        <v>7</v>
      </c>
      <c r="C9904">
        <f>_xlfn.XLOOKUP(B9904,'2.1.trackMPD'!$R$7:$R$29,'2.1.trackMPD'!$T$7:$T$29)</f>
        <v>6</v>
      </c>
      <c r="D9904">
        <v>100</v>
      </c>
      <c r="E9904" t="s">
        <v>6401</v>
      </c>
      <c r="F9904" t="s">
        <v>111</v>
      </c>
      <c r="G9904" t="s">
        <v>124</v>
      </c>
      <c r="H9904" t="s">
        <v>6398</v>
      </c>
    </row>
    <row r="9905" spans="1:8" x14ac:dyDescent="0.2">
      <c r="A9905" t="s">
        <v>30</v>
      </c>
      <c r="B9905" t="s">
        <v>7</v>
      </c>
      <c r="C9905">
        <f>_xlfn.XLOOKUP(B9905,'2.1.trackMPD'!$R$7:$R$29,'2.1.trackMPD'!$T$7:$T$29)</f>
        <v>6</v>
      </c>
      <c r="D9905">
        <v>100</v>
      </c>
      <c r="E9905" t="s">
        <v>6401</v>
      </c>
      <c r="F9905" t="s">
        <v>111</v>
      </c>
      <c r="G9905" t="s">
        <v>140</v>
      </c>
      <c r="H9905" t="s">
        <v>6398</v>
      </c>
    </row>
    <row r="9906" spans="1:8" x14ac:dyDescent="0.2">
      <c r="A9906" t="s">
        <v>30</v>
      </c>
      <c r="B9906" t="s">
        <v>7</v>
      </c>
      <c r="C9906">
        <f>_xlfn.XLOOKUP(B9906,'2.1.trackMPD'!$R$7:$R$29,'2.1.trackMPD'!$T$7:$T$29)</f>
        <v>6</v>
      </c>
      <c r="D9906">
        <v>100</v>
      </c>
      <c r="E9906" t="s">
        <v>6401</v>
      </c>
      <c r="F9906" t="s">
        <v>110</v>
      </c>
      <c r="G9906" t="s">
        <v>124</v>
      </c>
      <c r="H9906" t="s">
        <v>6399</v>
      </c>
    </row>
    <row r="9907" spans="1:8" x14ac:dyDescent="0.2">
      <c r="A9907" t="s">
        <v>30</v>
      </c>
      <c r="B9907" t="s">
        <v>7</v>
      </c>
      <c r="C9907">
        <f>_xlfn.XLOOKUP(B9907,'2.1.trackMPD'!$R$7:$R$29,'2.1.trackMPD'!$T$7:$T$29)</f>
        <v>6</v>
      </c>
      <c r="D9907">
        <v>100</v>
      </c>
      <c r="E9907" t="s">
        <v>6401</v>
      </c>
      <c r="F9907" t="s">
        <v>110</v>
      </c>
      <c r="G9907" t="s">
        <v>140</v>
      </c>
      <c r="H9907" t="s">
        <v>6399</v>
      </c>
    </row>
    <row r="9908" spans="1:8" x14ac:dyDescent="0.2">
      <c r="A9908" t="s">
        <v>30</v>
      </c>
      <c r="B9908" t="s">
        <v>20</v>
      </c>
      <c r="C9908">
        <f>_xlfn.XLOOKUP(B9908,'2.1.trackMPD'!$R$7:$R$29,'2.1.trackMPD'!$T$7:$T$29)</f>
        <v>6</v>
      </c>
      <c r="D9908">
        <v>1</v>
      </c>
      <c r="E9908" t="s">
        <v>6396</v>
      </c>
      <c r="F9908" t="s">
        <v>110</v>
      </c>
      <c r="G9908" t="s">
        <v>124</v>
      </c>
      <c r="H9908" t="s">
        <v>6398</v>
      </c>
    </row>
    <row r="9909" spans="1:8" x14ac:dyDescent="0.2">
      <c r="A9909" t="s">
        <v>30</v>
      </c>
      <c r="B9909" t="s">
        <v>20</v>
      </c>
      <c r="C9909">
        <f>_xlfn.XLOOKUP(B9909,'2.1.trackMPD'!$R$7:$R$29,'2.1.trackMPD'!$T$7:$T$29)</f>
        <v>6</v>
      </c>
      <c r="D9909">
        <v>1</v>
      </c>
      <c r="E9909" t="s">
        <v>6396</v>
      </c>
      <c r="F9909" t="s">
        <v>110</v>
      </c>
      <c r="G9909" t="s">
        <v>140</v>
      </c>
      <c r="H9909" t="s">
        <v>6398</v>
      </c>
    </row>
    <row r="9910" spans="1:8" x14ac:dyDescent="0.2">
      <c r="A9910" t="s">
        <v>30</v>
      </c>
      <c r="B9910" t="s">
        <v>20</v>
      </c>
      <c r="C9910">
        <f>_xlfn.XLOOKUP(B9910,'2.1.trackMPD'!$R$7:$R$29,'2.1.trackMPD'!$T$7:$T$29)</f>
        <v>6</v>
      </c>
      <c r="D9910">
        <v>1</v>
      </c>
      <c r="E9910" t="s">
        <v>6396</v>
      </c>
      <c r="F9910" t="s">
        <v>111</v>
      </c>
      <c r="G9910" t="s">
        <v>124</v>
      </c>
      <c r="H9910" t="s">
        <v>6398</v>
      </c>
    </row>
    <row r="9911" spans="1:8" x14ac:dyDescent="0.2">
      <c r="A9911" t="s">
        <v>30</v>
      </c>
      <c r="B9911" t="s">
        <v>20</v>
      </c>
      <c r="C9911">
        <f>_xlfn.XLOOKUP(B9911,'2.1.trackMPD'!$R$7:$R$29,'2.1.trackMPD'!$T$7:$T$29)</f>
        <v>6</v>
      </c>
      <c r="D9911">
        <v>1</v>
      </c>
      <c r="E9911" t="s">
        <v>6396</v>
      </c>
      <c r="F9911" t="s">
        <v>111</v>
      </c>
      <c r="G9911" t="s">
        <v>140</v>
      </c>
      <c r="H9911" t="s">
        <v>6398</v>
      </c>
    </row>
    <row r="9912" spans="1:8" x14ac:dyDescent="0.2">
      <c r="A9912" t="s">
        <v>30</v>
      </c>
      <c r="B9912" t="s">
        <v>20</v>
      </c>
      <c r="C9912">
        <f>_xlfn.XLOOKUP(B9912,'2.1.trackMPD'!$R$7:$R$29,'2.1.trackMPD'!$T$7:$T$29)</f>
        <v>6</v>
      </c>
      <c r="D9912">
        <v>1</v>
      </c>
      <c r="E9912" t="s">
        <v>6396</v>
      </c>
      <c r="F9912" t="s">
        <v>110</v>
      </c>
      <c r="G9912" t="s">
        <v>124</v>
      </c>
      <c r="H9912" t="s">
        <v>6399</v>
      </c>
    </row>
    <row r="9913" spans="1:8" x14ac:dyDescent="0.2">
      <c r="A9913" t="s">
        <v>30</v>
      </c>
      <c r="B9913" t="s">
        <v>20</v>
      </c>
      <c r="C9913">
        <f>_xlfn.XLOOKUP(B9913,'2.1.trackMPD'!$R$7:$R$29,'2.1.trackMPD'!$T$7:$T$29)</f>
        <v>6</v>
      </c>
      <c r="D9913">
        <v>1</v>
      </c>
      <c r="E9913" t="s">
        <v>6396</v>
      </c>
      <c r="F9913" t="s">
        <v>110</v>
      </c>
      <c r="G9913" t="s">
        <v>140</v>
      </c>
      <c r="H9913" t="s">
        <v>6399</v>
      </c>
    </row>
    <row r="9914" spans="1:8" x14ac:dyDescent="0.2">
      <c r="A9914" t="s">
        <v>30</v>
      </c>
      <c r="B9914" t="s">
        <v>20</v>
      </c>
      <c r="C9914">
        <f>_xlfn.XLOOKUP(B9914,'2.1.trackMPD'!$R$7:$R$29,'2.1.trackMPD'!$T$7:$T$29)</f>
        <v>6</v>
      </c>
      <c r="D9914">
        <v>10</v>
      </c>
      <c r="E9914" t="s">
        <v>6396</v>
      </c>
      <c r="F9914" t="s">
        <v>110</v>
      </c>
      <c r="G9914" t="s">
        <v>124</v>
      </c>
      <c r="H9914" t="s">
        <v>6398</v>
      </c>
    </row>
    <row r="9915" spans="1:8" x14ac:dyDescent="0.2">
      <c r="A9915" t="s">
        <v>30</v>
      </c>
      <c r="B9915" t="s">
        <v>20</v>
      </c>
      <c r="C9915">
        <f>_xlfn.XLOOKUP(B9915,'2.1.trackMPD'!$R$7:$R$29,'2.1.trackMPD'!$T$7:$T$29)</f>
        <v>6</v>
      </c>
      <c r="D9915">
        <v>10</v>
      </c>
      <c r="E9915" t="s">
        <v>6396</v>
      </c>
      <c r="F9915" t="s">
        <v>110</v>
      </c>
      <c r="G9915" t="s">
        <v>140</v>
      </c>
      <c r="H9915" t="s">
        <v>6398</v>
      </c>
    </row>
    <row r="9916" spans="1:8" x14ac:dyDescent="0.2">
      <c r="A9916" t="s">
        <v>30</v>
      </c>
      <c r="B9916" t="s">
        <v>20</v>
      </c>
      <c r="C9916">
        <f>_xlfn.XLOOKUP(B9916,'2.1.trackMPD'!$R$7:$R$29,'2.1.trackMPD'!$T$7:$T$29)</f>
        <v>6</v>
      </c>
      <c r="D9916">
        <v>10</v>
      </c>
      <c r="E9916" t="s">
        <v>6396</v>
      </c>
      <c r="F9916" t="s">
        <v>111</v>
      </c>
      <c r="G9916" t="s">
        <v>124</v>
      </c>
      <c r="H9916" t="s">
        <v>6398</v>
      </c>
    </row>
    <row r="9917" spans="1:8" x14ac:dyDescent="0.2">
      <c r="A9917" t="s">
        <v>30</v>
      </c>
      <c r="B9917" t="s">
        <v>20</v>
      </c>
      <c r="C9917">
        <f>_xlfn.XLOOKUP(B9917,'2.1.trackMPD'!$R$7:$R$29,'2.1.trackMPD'!$T$7:$T$29)</f>
        <v>6</v>
      </c>
      <c r="D9917">
        <v>10</v>
      </c>
      <c r="E9917" t="s">
        <v>6396</v>
      </c>
      <c r="F9917" t="s">
        <v>111</v>
      </c>
      <c r="G9917" t="s">
        <v>140</v>
      </c>
      <c r="H9917" t="s">
        <v>6398</v>
      </c>
    </row>
    <row r="9918" spans="1:8" x14ac:dyDescent="0.2">
      <c r="A9918" t="s">
        <v>30</v>
      </c>
      <c r="B9918" t="s">
        <v>20</v>
      </c>
      <c r="C9918">
        <f>_xlfn.XLOOKUP(B9918,'2.1.trackMPD'!$R$7:$R$29,'2.1.trackMPD'!$T$7:$T$29)</f>
        <v>6</v>
      </c>
      <c r="D9918">
        <v>10</v>
      </c>
      <c r="E9918" t="s">
        <v>6396</v>
      </c>
      <c r="F9918" t="s">
        <v>110</v>
      </c>
      <c r="G9918" t="s">
        <v>124</v>
      </c>
      <c r="H9918" t="s">
        <v>6399</v>
      </c>
    </row>
    <row r="9919" spans="1:8" x14ac:dyDescent="0.2">
      <c r="A9919" t="s">
        <v>30</v>
      </c>
      <c r="B9919" t="s">
        <v>20</v>
      </c>
      <c r="C9919">
        <f>_xlfn.XLOOKUP(B9919,'2.1.trackMPD'!$R$7:$R$29,'2.1.trackMPD'!$T$7:$T$29)</f>
        <v>6</v>
      </c>
      <c r="D9919">
        <v>10</v>
      </c>
      <c r="E9919" t="s">
        <v>6396</v>
      </c>
      <c r="F9919" t="s">
        <v>110</v>
      </c>
      <c r="G9919" t="s">
        <v>140</v>
      </c>
      <c r="H9919" t="s">
        <v>6399</v>
      </c>
    </row>
    <row r="9920" spans="1:8" x14ac:dyDescent="0.2">
      <c r="A9920" t="s">
        <v>30</v>
      </c>
      <c r="B9920" t="s">
        <v>20</v>
      </c>
      <c r="C9920">
        <f>_xlfn.XLOOKUP(B9920,'2.1.trackMPD'!$R$7:$R$29,'2.1.trackMPD'!$T$7:$T$29)</f>
        <v>6</v>
      </c>
      <c r="D9920">
        <v>100</v>
      </c>
      <c r="E9920" t="s">
        <v>6396</v>
      </c>
      <c r="F9920" t="s">
        <v>110</v>
      </c>
      <c r="G9920" t="s">
        <v>124</v>
      </c>
      <c r="H9920" t="s">
        <v>6398</v>
      </c>
    </row>
    <row r="9921" spans="1:8" x14ac:dyDescent="0.2">
      <c r="A9921" t="s">
        <v>30</v>
      </c>
      <c r="B9921" t="s">
        <v>20</v>
      </c>
      <c r="C9921">
        <f>_xlfn.XLOOKUP(B9921,'2.1.trackMPD'!$R$7:$R$29,'2.1.trackMPD'!$T$7:$T$29)</f>
        <v>6</v>
      </c>
      <c r="D9921">
        <v>100</v>
      </c>
      <c r="E9921" t="s">
        <v>6396</v>
      </c>
      <c r="F9921" t="s">
        <v>110</v>
      </c>
      <c r="G9921" t="s">
        <v>140</v>
      </c>
      <c r="H9921" t="s">
        <v>6398</v>
      </c>
    </row>
    <row r="9922" spans="1:8" x14ac:dyDescent="0.2">
      <c r="A9922" t="s">
        <v>30</v>
      </c>
      <c r="B9922" t="s">
        <v>20</v>
      </c>
      <c r="C9922">
        <f>_xlfn.XLOOKUP(B9922,'2.1.trackMPD'!$R$7:$R$29,'2.1.trackMPD'!$T$7:$T$29)</f>
        <v>6</v>
      </c>
      <c r="D9922">
        <v>100</v>
      </c>
      <c r="E9922" t="s">
        <v>6396</v>
      </c>
      <c r="F9922" t="s">
        <v>111</v>
      </c>
      <c r="G9922" t="s">
        <v>124</v>
      </c>
      <c r="H9922" t="s">
        <v>6398</v>
      </c>
    </row>
    <row r="9923" spans="1:8" x14ac:dyDescent="0.2">
      <c r="A9923" t="s">
        <v>30</v>
      </c>
      <c r="B9923" t="s">
        <v>20</v>
      </c>
      <c r="C9923">
        <f>_xlfn.XLOOKUP(B9923,'2.1.trackMPD'!$R$7:$R$29,'2.1.trackMPD'!$T$7:$T$29)</f>
        <v>6</v>
      </c>
      <c r="D9923">
        <v>100</v>
      </c>
      <c r="E9923" t="s">
        <v>6396</v>
      </c>
      <c r="F9923" t="s">
        <v>111</v>
      </c>
      <c r="G9923" t="s">
        <v>140</v>
      </c>
      <c r="H9923" t="s">
        <v>6398</v>
      </c>
    </row>
    <row r="9924" spans="1:8" x14ac:dyDescent="0.2">
      <c r="A9924" t="s">
        <v>30</v>
      </c>
      <c r="B9924" t="s">
        <v>20</v>
      </c>
      <c r="C9924">
        <f>_xlfn.XLOOKUP(B9924,'2.1.trackMPD'!$R$7:$R$29,'2.1.trackMPD'!$T$7:$T$29)</f>
        <v>6</v>
      </c>
      <c r="D9924">
        <v>100</v>
      </c>
      <c r="E9924" t="s">
        <v>6396</v>
      </c>
      <c r="F9924" t="s">
        <v>110</v>
      </c>
      <c r="G9924" t="s">
        <v>124</v>
      </c>
      <c r="H9924" t="s">
        <v>6399</v>
      </c>
    </row>
    <row r="9925" spans="1:8" x14ac:dyDescent="0.2">
      <c r="A9925" t="s">
        <v>30</v>
      </c>
      <c r="B9925" t="s">
        <v>20</v>
      </c>
      <c r="C9925">
        <f>_xlfn.XLOOKUP(B9925,'2.1.trackMPD'!$R$7:$R$29,'2.1.trackMPD'!$T$7:$T$29)</f>
        <v>6</v>
      </c>
      <c r="D9925">
        <v>100</v>
      </c>
      <c r="E9925" t="s">
        <v>6396</v>
      </c>
      <c r="F9925" t="s">
        <v>110</v>
      </c>
      <c r="G9925" t="s">
        <v>140</v>
      </c>
      <c r="H9925" t="s">
        <v>6399</v>
      </c>
    </row>
    <row r="9926" spans="1:8" x14ac:dyDescent="0.2">
      <c r="A9926" t="s">
        <v>30</v>
      </c>
      <c r="B9926" t="s">
        <v>20</v>
      </c>
      <c r="C9926">
        <f>_xlfn.XLOOKUP(B9926,'2.1.trackMPD'!$R$7:$R$29,'2.1.trackMPD'!$T$7:$T$29)</f>
        <v>6</v>
      </c>
      <c r="D9926">
        <v>1000</v>
      </c>
      <c r="E9926" t="s">
        <v>6396</v>
      </c>
      <c r="F9926" t="s">
        <v>110</v>
      </c>
      <c r="G9926" t="s">
        <v>124</v>
      </c>
      <c r="H9926" t="s">
        <v>6398</v>
      </c>
    </row>
    <row r="9927" spans="1:8" x14ac:dyDescent="0.2">
      <c r="A9927" t="s">
        <v>30</v>
      </c>
      <c r="B9927" t="s">
        <v>20</v>
      </c>
      <c r="C9927">
        <f>_xlfn.XLOOKUP(B9927,'2.1.trackMPD'!$R$7:$R$29,'2.1.trackMPD'!$T$7:$T$29)</f>
        <v>6</v>
      </c>
      <c r="D9927">
        <v>1000</v>
      </c>
      <c r="E9927" t="s">
        <v>6396</v>
      </c>
      <c r="F9927" t="s">
        <v>110</v>
      </c>
      <c r="G9927" t="s">
        <v>140</v>
      </c>
      <c r="H9927" t="s">
        <v>6398</v>
      </c>
    </row>
    <row r="9928" spans="1:8" x14ac:dyDescent="0.2">
      <c r="A9928" t="s">
        <v>30</v>
      </c>
      <c r="B9928" t="s">
        <v>20</v>
      </c>
      <c r="C9928">
        <f>_xlfn.XLOOKUP(B9928,'2.1.trackMPD'!$R$7:$R$29,'2.1.trackMPD'!$T$7:$T$29)</f>
        <v>6</v>
      </c>
      <c r="D9928">
        <v>1000</v>
      </c>
      <c r="E9928" t="s">
        <v>6396</v>
      </c>
      <c r="F9928" t="s">
        <v>111</v>
      </c>
      <c r="G9928" t="s">
        <v>124</v>
      </c>
      <c r="H9928" t="s">
        <v>6398</v>
      </c>
    </row>
    <row r="9929" spans="1:8" x14ac:dyDescent="0.2">
      <c r="A9929" t="s">
        <v>30</v>
      </c>
      <c r="B9929" t="s">
        <v>20</v>
      </c>
      <c r="C9929">
        <f>_xlfn.XLOOKUP(B9929,'2.1.trackMPD'!$R$7:$R$29,'2.1.trackMPD'!$T$7:$T$29)</f>
        <v>6</v>
      </c>
      <c r="D9929">
        <v>1000</v>
      </c>
      <c r="E9929" t="s">
        <v>6396</v>
      </c>
      <c r="F9929" t="s">
        <v>111</v>
      </c>
      <c r="G9929" t="s">
        <v>140</v>
      </c>
      <c r="H9929" t="s">
        <v>6398</v>
      </c>
    </row>
    <row r="9930" spans="1:8" x14ac:dyDescent="0.2">
      <c r="A9930" t="s">
        <v>30</v>
      </c>
      <c r="B9930" t="s">
        <v>20</v>
      </c>
      <c r="C9930">
        <f>_xlfn.XLOOKUP(B9930,'2.1.trackMPD'!$R$7:$R$29,'2.1.trackMPD'!$T$7:$T$29)</f>
        <v>6</v>
      </c>
      <c r="D9930">
        <v>1000</v>
      </c>
      <c r="E9930" t="s">
        <v>6396</v>
      </c>
      <c r="F9930" t="s">
        <v>110</v>
      </c>
      <c r="G9930" t="s">
        <v>124</v>
      </c>
      <c r="H9930" t="s">
        <v>6399</v>
      </c>
    </row>
    <row r="9931" spans="1:8" x14ac:dyDescent="0.2">
      <c r="A9931" t="s">
        <v>30</v>
      </c>
      <c r="B9931" t="s">
        <v>20</v>
      </c>
      <c r="C9931">
        <f>_xlfn.XLOOKUP(B9931,'2.1.trackMPD'!$R$7:$R$29,'2.1.trackMPD'!$T$7:$T$29)</f>
        <v>6</v>
      </c>
      <c r="D9931">
        <v>1000</v>
      </c>
      <c r="E9931" t="s">
        <v>6396</v>
      </c>
      <c r="F9931" t="s">
        <v>110</v>
      </c>
      <c r="G9931" t="s">
        <v>140</v>
      </c>
      <c r="H9931" t="s">
        <v>6399</v>
      </c>
    </row>
    <row r="9932" spans="1:8" x14ac:dyDescent="0.2">
      <c r="A9932" t="s">
        <v>30</v>
      </c>
      <c r="B9932" t="s">
        <v>20</v>
      </c>
      <c r="C9932">
        <f>_xlfn.XLOOKUP(B9932,'2.1.trackMPD'!$R$7:$R$29,'2.1.trackMPD'!$T$7:$T$29)</f>
        <v>6</v>
      </c>
      <c r="D9932">
        <v>5000</v>
      </c>
      <c r="E9932" t="s">
        <v>6396</v>
      </c>
      <c r="F9932" t="s">
        <v>110</v>
      </c>
      <c r="G9932" t="s">
        <v>124</v>
      </c>
      <c r="H9932" t="s">
        <v>6398</v>
      </c>
    </row>
    <row r="9933" spans="1:8" x14ac:dyDescent="0.2">
      <c r="A9933" t="s">
        <v>30</v>
      </c>
      <c r="B9933" t="s">
        <v>20</v>
      </c>
      <c r="C9933">
        <f>_xlfn.XLOOKUP(B9933,'2.1.trackMPD'!$R$7:$R$29,'2.1.trackMPD'!$T$7:$T$29)</f>
        <v>6</v>
      </c>
      <c r="D9933">
        <v>5000</v>
      </c>
      <c r="E9933" t="s">
        <v>6396</v>
      </c>
      <c r="F9933" t="s">
        <v>110</v>
      </c>
      <c r="G9933" t="s">
        <v>140</v>
      </c>
      <c r="H9933" t="s">
        <v>6398</v>
      </c>
    </row>
    <row r="9934" spans="1:8" x14ac:dyDescent="0.2">
      <c r="A9934" t="s">
        <v>30</v>
      </c>
      <c r="B9934" t="s">
        <v>20</v>
      </c>
      <c r="C9934">
        <f>_xlfn.XLOOKUP(B9934,'2.1.trackMPD'!$R$7:$R$29,'2.1.trackMPD'!$T$7:$T$29)</f>
        <v>6</v>
      </c>
      <c r="D9934">
        <v>5000</v>
      </c>
      <c r="E9934" t="s">
        <v>6396</v>
      </c>
      <c r="F9934" t="s">
        <v>111</v>
      </c>
      <c r="G9934" t="s">
        <v>124</v>
      </c>
      <c r="H9934" t="s">
        <v>6398</v>
      </c>
    </row>
    <row r="9935" spans="1:8" x14ac:dyDescent="0.2">
      <c r="A9935" t="s">
        <v>30</v>
      </c>
      <c r="B9935" t="s">
        <v>20</v>
      </c>
      <c r="C9935">
        <f>_xlfn.XLOOKUP(B9935,'2.1.trackMPD'!$R$7:$R$29,'2.1.trackMPD'!$T$7:$T$29)</f>
        <v>6</v>
      </c>
      <c r="D9935">
        <v>5000</v>
      </c>
      <c r="E9935" t="s">
        <v>6396</v>
      </c>
      <c r="F9935" t="s">
        <v>111</v>
      </c>
      <c r="G9935" t="s">
        <v>140</v>
      </c>
      <c r="H9935" t="s">
        <v>6398</v>
      </c>
    </row>
    <row r="9936" spans="1:8" x14ac:dyDescent="0.2">
      <c r="A9936" t="s">
        <v>30</v>
      </c>
      <c r="B9936" t="s">
        <v>20</v>
      </c>
      <c r="C9936">
        <f>_xlfn.XLOOKUP(B9936,'2.1.trackMPD'!$R$7:$R$29,'2.1.trackMPD'!$T$7:$T$29)</f>
        <v>6</v>
      </c>
      <c r="D9936">
        <v>5000</v>
      </c>
      <c r="E9936" t="s">
        <v>6396</v>
      </c>
      <c r="F9936" t="s">
        <v>110</v>
      </c>
      <c r="G9936" t="s">
        <v>124</v>
      </c>
      <c r="H9936" t="s">
        <v>6399</v>
      </c>
    </row>
    <row r="9937" spans="1:8" x14ac:dyDescent="0.2">
      <c r="A9937" t="s">
        <v>30</v>
      </c>
      <c r="B9937" t="s">
        <v>20</v>
      </c>
      <c r="C9937">
        <f>_xlfn.XLOOKUP(B9937,'2.1.trackMPD'!$R$7:$R$29,'2.1.trackMPD'!$T$7:$T$29)</f>
        <v>6</v>
      </c>
      <c r="D9937">
        <v>5000</v>
      </c>
      <c r="E9937" t="s">
        <v>6396</v>
      </c>
      <c r="F9937" t="s">
        <v>110</v>
      </c>
      <c r="G9937" t="s">
        <v>140</v>
      </c>
      <c r="H9937" t="s">
        <v>6399</v>
      </c>
    </row>
    <row r="9938" spans="1:8" x14ac:dyDescent="0.2">
      <c r="A9938" t="s">
        <v>30</v>
      </c>
      <c r="B9938" t="s">
        <v>20</v>
      </c>
      <c r="C9938">
        <f>_xlfn.XLOOKUP(B9938,'2.1.trackMPD'!$R$7:$R$29,'2.1.trackMPD'!$T$7:$T$29)</f>
        <v>6</v>
      </c>
      <c r="D9938">
        <v>1</v>
      </c>
      <c r="E9938" t="s">
        <v>6400</v>
      </c>
      <c r="F9938" t="s">
        <v>110</v>
      </c>
      <c r="G9938" t="s">
        <v>124</v>
      </c>
      <c r="H9938" t="s">
        <v>6398</v>
      </c>
    </row>
    <row r="9939" spans="1:8" x14ac:dyDescent="0.2">
      <c r="A9939" t="s">
        <v>30</v>
      </c>
      <c r="B9939" t="s">
        <v>20</v>
      </c>
      <c r="C9939">
        <f>_xlfn.XLOOKUP(B9939,'2.1.trackMPD'!$R$7:$R$29,'2.1.trackMPD'!$T$7:$T$29)</f>
        <v>6</v>
      </c>
      <c r="D9939">
        <v>1</v>
      </c>
      <c r="E9939" t="s">
        <v>6400</v>
      </c>
      <c r="F9939" t="s">
        <v>110</v>
      </c>
      <c r="G9939" t="s">
        <v>140</v>
      </c>
      <c r="H9939" t="s">
        <v>6398</v>
      </c>
    </row>
    <row r="9940" spans="1:8" x14ac:dyDescent="0.2">
      <c r="A9940" t="s">
        <v>30</v>
      </c>
      <c r="B9940" t="s">
        <v>20</v>
      </c>
      <c r="C9940">
        <f>_xlfn.XLOOKUP(B9940,'2.1.trackMPD'!$R$7:$R$29,'2.1.trackMPD'!$T$7:$T$29)</f>
        <v>6</v>
      </c>
      <c r="D9940">
        <v>1</v>
      </c>
      <c r="E9940" t="s">
        <v>6400</v>
      </c>
      <c r="F9940" t="s">
        <v>111</v>
      </c>
      <c r="G9940" t="s">
        <v>124</v>
      </c>
      <c r="H9940" t="s">
        <v>6398</v>
      </c>
    </row>
    <row r="9941" spans="1:8" x14ac:dyDescent="0.2">
      <c r="A9941" t="s">
        <v>30</v>
      </c>
      <c r="B9941" t="s">
        <v>20</v>
      </c>
      <c r="C9941">
        <f>_xlfn.XLOOKUP(B9941,'2.1.trackMPD'!$R$7:$R$29,'2.1.trackMPD'!$T$7:$T$29)</f>
        <v>6</v>
      </c>
      <c r="D9941">
        <v>1</v>
      </c>
      <c r="E9941" t="s">
        <v>6400</v>
      </c>
      <c r="F9941" t="s">
        <v>111</v>
      </c>
      <c r="G9941" t="s">
        <v>140</v>
      </c>
      <c r="H9941" t="s">
        <v>6398</v>
      </c>
    </row>
    <row r="9942" spans="1:8" x14ac:dyDescent="0.2">
      <c r="A9942" t="s">
        <v>30</v>
      </c>
      <c r="B9942" t="s">
        <v>20</v>
      </c>
      <c r="C9942">
        <f>_xlfn.XLOOKUP(B9942,'2.1.trackMPD'!$R$7:$R$29,'2.1.trackMPD'!$T$7:$T$29)</f>
        <v>6</v>
      </c>
      <c r="D9942">
        <v>1</v>
      </c>
      <c r="E9942" t="s">
        <v>6400</v>
      </c>
      <c r="F9942" t="s">
        <v>110</v>
      </c>
      <c r="G9942" t="s">
        <v>124</v>
      </c>
      <c r="H9942" t="s">
        <v>6399</v>
      </c>
    </row>
    <row r="9943" spans="1:8" x14ac:dyDescent="0.2">
      <c r="A9943" t="s">
        <v>30</v>
      </c>
      <c r="B9943" t="s">
        <v>20</v>
      </c>
      <c r="C9943">
        <f>_xlfn.XLOOKUP(B9943,'2.1.trackMPD'!$R$7:$R$29,'2.1.trackMPD'!$T$7:$T$29)</f>
        <v>6</v>
      </c>
      <c r="D9943">
        <v>1</v>
      </c>
      <c r="E9943" t="s">
        <v>6400</v>
      </c>
      <c r="F9943" t="s">
        <v>110</v>
      </c>
      <c r="G9943" t="s">
        <v>140</v>
      </c>
      <c r="H9943" t="s">
        <v>6399</v>
      </c>
    </row>
    <row r="9944" spans="1:8" x14ac:dyDescent="0.2">
      <c r="A9944" t="s">
        <v>30</v>
      </c>
      <c r="B9944" t="s">
        <v>20</v>
      </c>
      <c r="C9944">
        <f>_xlfn.XLOOKUP(B9944,'2.1.trackMPD'!$R$7:$R$29,'2.1.trackMPD'!$T$7:$T$29)</f>
        <v>6</v>
      </c>
      <c r="D9944">
        <v>10</v>
      </c>
      <c r="E9944" t="s">
        <v>6400</v>
      </c>
      <c r="F9944" t="s">
        <v>110</v>
      </c>
      <c r="G9944" t="s">
        <v>124</v>
      </c>
      <c r="H9944" t="s">
        <v>6398</v>
      </c>
    </row>
    <row r="9945" spans="1:8" x14ac:dyDescent="0.2">
      <c r="A9945" t="s">
        <v>30</v>
      </c>
      <c r="B9945" t="s">
        <v>20</v>
      </c>
      <c r="C9945">
        <f>_xlfn.XLOOKUP(B9945,'2.1.trackMPD'!$R$7:$R$29,'2.1.trackMPD'!$T$7:$T$29)</f>
        <v>6</v>
      </c>
      <c r="D9945">
        <v>10</v>
      </c>
      <c r="E9945" t="s">
        <v>6400</v>
      </c>
      <c r="F9945" t="s">
        <v>110</v>
      </c>
      <c r="G9945" t="s">
        <v>140</v>
      </c>
      <c r="H9945" t="s">
        <v>6398</v>
      </c>
    </row>
    <row r="9946" spans="1:8" x14ac:dyDescent="0.2">
      <c r="A9946" t="s">
        <v>30</v>
      </c>
      <c r="B9946" t="s">
        <v>20</v>
      </c>
      <c r="C9946">
        <f>_xlfn.XLOOKUP(B9946,'2.1.trackMPD'!$R$7:$R$29,'2.1.trackMPD'!$T$7:$T$29)</f>
        <v>6</v>
      </c>
      <c r="D9946">
        <v>10</v>
      </c>
      <c r="E9946" t="s">
        <v>6400</v>
      </c>
      <c r="F9946" t="s">
        <v>111</v>
      </c>
      <c r="G9946" t="s">
        <v>124</v>
      </c>
      <c r="H9946" t="s">
        <v>6398</v>
      </c>
    </row>
    <row r="9947" spans="1:8" x14ac:dyDescent="0.2">
      <c r="A9947" t="s">
        <v>30</v>
      </c>
      <c r="B9947" t="s">
        <v>20</v>
      </c>
      <c r="C9947">
        <f>_xlfn.XLOOKUP(B9947,'2.1.trackMPD'!$R$7:$R$29,'2.1.trackMPD'!$T$7:$T$29)</f>
        <v>6</v>
      </c>
      <c r="D9947">
        <v>10</v>
      </c>
      <c r="E9947" t="s">
        <v>6400</v>
      </c>
      <c r="F9947" t="s">
        <v>111</v>
      </c>
      <c r="G9947" t="s">
        <v>140</v>
      </c>
      <c r="H9947" t="s">
        <v>6398</v>
      </c>
    </row>
    <row r="9948" spans="1:8" x14ac:dyDescent="0.2">
      <c r="A9948" t="s">
        <v>30</v>
      </c>
      <c r="B9948" t="s">
        <v>20</v>
      </c>
      <c r="C9948">
        <f>_xlfn.XLOOKUP(B9948,'2.1.trackMPD'!$R$7:$R$29,'2.1.trackMPD'!$T$7:$T$29)</f>
        <v>6</v>
      </c>
      <c r="D9948">
        <v>10</v>
      </c>
      <c r="E9948" t="s">
        <v>6400</v>
      </c>
      <c r="F9948" t="s">
        <v>110</v>
      </c>
      <c r="G9948" t="s">
        <v>124</v>
      </c>
      <c r="H9948" t="s">
        <v>6399</v>
      </c>
    </row>
    <row r="9949" spans="1:8" x14ac:dyDescent="0.2">
      <c r="A9949" t="s">
        <v>30</v>
      </c>
      <c r="B9949" t="s">
        <v>20</v>
      </c>
      <c r="C9949">
        <f>_xlfn.XLOOKUP(B9949,'2.1.trackMPD'!$R$7:$R$29,'2.1.trackMPD'!$T$7:$T$29)</f>
        <v>6</v>
      </c>
      <c r="D9949">
        <v>10</v>
      </c>
      <c r="E9949" t="s">
        <v>6400</v>
      </c>
      <c r="F9949" t="s">
        <v>110</v>
      </c>
      <c r="G9949" t="s">
        <v>140</v>
      </c>
      <c r="H9949" t="s">
        <v>6399</v>
      </c>
    </row>
    <row r="9950" spans="1:8" x14ac:dyDescent="0.2">
      <c r="A9950" t="s">
        <v>30</v>
      </c>
      <c r="B9950" t="s">
        <v>20</v>
      </c>
      <c r="C9950">
        <f>_xlfn.XLOOKUP(B9950,'2.1.trackMPD'!$R$7:$R$29,'2.1.trackMPD'!$T$7:$T$29)</f>
        <v>6</v>
      </c>
      <c r="D9950">
        <v>100</v>
      </c>
      <c r="E9950" t="s">
        <v>6400</v>
      </c>
      <c r="F9950" t="s">
        <v>110</v>
      </c>
      <c r="G9950" t="s">
        <v>124</v>
      </c>
      <c r="H9950" t="s">
        <v>6398</v>
      </c>
    </row>
    <row r="9951" spans="1:8" x14ac:dyDescent="0.2">
      <c r="A9951" t="s">
        <v>30</v>
      </c>
      <c r="B9951" t="s">
        <v>20</v>
      </c>
      <c r="C9951">
        <f>_xlfn.XLOOKUP(B9951,'2.1.trackMPD'!$R$7:$R$29,'2.1.trackMPD'!$T$7:$T$29)</f>
        <v>6</v>
      </c>
      <c r="D9951">
        <v>100</v>
      </c>
      <c r="E9951" t="s">
        <v>6400</v>
      </c>
      <c r="F9951" t="s">
        <v>110</v>
      </c>
      <c r="G9951" t="s">
        <v>140</v>
      </c>
      <c r="H9951" t="s">
        <v>6398</v>
      </c>
    </row>
    <row r="9952" spans="1:8" x14ac:dyDescent="0.2">
      <c r="A9952" t="s">
        <v>30</v>
      </c>
      <c r="B9952" t="s">
        <v>20</v>
      </c>
      <c r="C9952">
        <f>_xlfn.XLOOKUP(B9952,'2.1.trackMPD'!$R$7:$R$29,'2.1.trackMPD'!$T$7:$T$29)</f>
        <v>6</v>
      </c>
      <c r="D9952">
        <v>100</v>
      </c>
      <c r="E9952" t="s">
        <v>6400</v>
      </c>
      <c r="F9952" t="s">
        <v>111</v>
      </c>
      <c r="G9952" t="s">
        <v>124</v>
      </c>
      <c r="H9952" t="s">
        <v>6398</v>
      </c>
    </row>
    <row r="9953" spans="1:8" x14ac:dyDescent="0.2">
      <c r="A9953" t="s">
        <v>30</v>
      </c>
      <c r="B9953" t="s">
        <v>20</v>
      </c>
      <c r="C9953">
        <f>_xlfn.XLOOKUP(B9953,'2.1.trackMPD'!$R$7:$R$29,'2.1.trackMPD'!$T$7:$T$29)</f>
        <v>6</v>
      </c>
      <c r="D9953">
        <v>100</v>
      </c>
      <c r="E9953" t="s">
        <v>6400</v>
      </c>
      <c r="F9953" t="s">
        <v>111</v>
      </c>
      <c r="G9953" t="s">
        <v>140</v>
      </c>
      <c r="H9953" t="s">
        <v>6398</v>
      </c>
    </row>
    <row r="9954" spans="1:8" x14ac:dyDescent="0.2">
      <c r="A9954" t="s">
        <v>30</v>
      </c>
      <c r="B9954" t="s">
        <v>20</v>
      </c>
      <c r="C9954">
        <f>_xlfn.XLOOKUP(B9954,'2.1.trackMPD'!$R$7:$R$29,'2.1.trackMPD'!$T$7:$T$29)</f>
        <v>6</v>
      </c>
      <c r="D9954">
        <v>100</v>
      </c>
      <c r="E9954" t="s">
        <v>6400</v>
      </c>
      <c r="F9954" t="s">
        <v>110</v>
      </c>
      <c r="G9954" t="s">
        <v>124</v>
      </c>
      <c r="H9954" t="s">
        <v>6399</v>
      </c>
    </row>
    <row r="9955" spans="1:8" x14ac:dyDescent="0.2">
      <c r="A9955" t="s">
        <v>30</v>
      </c>
      <c r="B9955" t="s">
        <v>20</v>
      </c>
      <c r="C9955">
        <f>_xlfn.XLOOKUP(B9955,'2.1.trackMPD'!$R$7:$R$29,'2.1.trackMPD'!$T$7:$T$29)</f>
        <v>6</v>
      </c>
      <c r="D9955">
        <v>100</v>
      </c>
      <c r="E9955" t="s">
        <v>6400</v>
      </c>
      <c r="F9955" t="s">
        <v>110</v>
      </c>
      <c r="G9955" t="s">
        <v>140</v>
      </c>
      <c r="H9955" t="s">
        <v>6399</v>
      </c>
    </row>
    <row r="9956" spans="1:8" x14ac:dyDescent="0.2">
      <c r="A9956" t="s">
        <v>30</v>
      </c>
      <c r="B9956" t="s">
        <v>20</v>
      </c>
      <c r="C9956">
        <f>_xlfn.XLOOKUP(B9956,'2.1.trackMPD'!$R$7:$R$29,'2.1.trackMPD'!$T$7:$T$29)</f>
        <v>6</v>
      </c>
      <c r="D9956">
        <v>1000</v>
      </c>
      <c r="E9956" t="s">
        <v>6400</v>
      </c>
      <c r="F9956" t="s">
        <v>110</v>
      </c>
      <c r="G9956" t="s">
        <v>124</v>
      </c>
      <c r="H9956" t="s">
        <v>6398</v>
      </c>
    </row>
    <row r="9957" spans="1:8" x14ac:dyDescent="0.2">
      <c r="A9957" t="s">
        <v>30</v>
      </c>
      <c r="B9957" t="s">
        <v>20</v>
      </c>
      <c r="C9957">
        <f>_xlfn.XLOOKUP(B9957,'2.1.trackMPD'!$R$7:$R$29,'2.1.trackMPD'!$T$7:$T$29)</f>
        <v>6</v>
      </c>
      <c r="D9957">
        <v>1000</v>
      </c>
      <c r="E9957" t="s">
        <v>6400</v>
      </c>
      <c r="F9957" t="s">
        <v>110</v>
      </c>
      <c r="G9957" t="s">
        <v>140</v>
      </c>
      <c r="H9957" t="s">
        <v>6398</v>
      </c>
    </row>
    <row r="9958" spans="1:8" x14ac:dyDescent="0.2">
      <c r="A9958" t="s">
        <v>30</v>
      </c>
      <c r="B9958" t="s">
        <v>20</v>
      </c>
      <c r="C9958">
        <f>_xlfn.XLOOKUP(B9958,'2.1.trackMPD'!$R$7:$R$29,'2.1.trackMPD'!$T$7:$T$29)</f>
        <v>6</v>
      </c>
      <c r="D9958">
        <v>1000</v>
      </c>
      <c r="E9958" t="s">
        <v>6400</v>
      </c>
      <c r="F9958" t="s">
        <v>111</v>
      </c>
      <c r="G9958" t="s">
        <v>124</v>
      </c>
      <c r="H9958" t="s">
        <v>6398</v>
      </c>
    </row>
    <row r="9959" spans="1:8" x14ac:dyDescent="0.2">
      <c r="A9959" t="s">
        <v>30</v>
      </c>
      <c r="B9959" t="s">
        <v>20</v>
      </c>
      <c r="C9959">
        <f>_xlfn.XLOOKUP(B9959,'2.1.trackMPD'!$R$7:$R$29,'2.1.trackMPD'!$T$7:$T$29)</f>
        <v>6</v>
      </c>
      <c r="D9959">
        <v>1000</v>
      </c>
      <c r="E9959" t="s">
        <v>6400</v>
      </c>
      <c r="F9959" t="s">
        <v>111</v>
      </c>
      <c r="G9959" t="s">
        <v>140</v>
      </c>
      <c r="H9959" t="s">
        <v>6398</v>
      </c>
    </row>
    <row r="9960" spans="1:8" x14ac:dyDescent="0.2">
      <c r="A9960" t="s">
        <v>30</v>
      </c>
      <c r="B9960" t="s">
        <v>20</v>
      </c>
      <c r="C9960">
        <f>_xlfn.XLOOKUP(B9960,'2.1.trackMPD'!$R$7:$R$29,'2.1.trackMPD'!$T$7:$T$29)</f>
        <v>6</v>
      </c>
      <c r="D9960">
        <v>1000</v>
      </c>
      <c r="E9960" t="s">
        <v>6400</v>
      </c>
      <c r="F9960" t="s">
        <v>110</v>
      </c>
      <c r="G9960" t="s">
        <v>124</v>
      </c>
      <c r="H9960" t="s">
        <v>6399</v>
      </c>
    </row>
    <row r="9961" spans="1:8" x14ac:dyDescent="0.2">
      <c r="A9961" t="s">
        <v>30</v>
      </c>
      <c r="B9961" t="s">
        <v>20</v>
      </c>
      <c r="C9961">
        <f>_xlfn.XLOOKUP(B9961,'2.1.trackMPD'!$R$7:$R$29,'2.1.trackMPD'!$T$7:$T$29)</f>
        <v>6</v>
      </c>
      <c r="D9961">
        <v>1000</v>
      </c>
      <c r="E9961" t="s">
        <v>6400</v>
      </c>
      <c r="F9961" t="s">
        <v>110</v>
      </c>
      <c r="G9961" t="s">
        <v>140</v>
      </c>
      <c r="H9961" t="s">
        <v>6399</v>
      </c>
    </row>
    <row r="9962" spans="1:8" x14ac:dyDescent="0.2">
      <c r="A9962" t="s">
        <v>30</v>
      </c>
      <c r="B9962" t="s">
        <v>20</v>
      </c>
      <c r="C9962">
        <f>_xlfn.XLOOKUP(B9962,'2.1.trackMPD'!$R$7:$R$29,'2.1.trackMPD'!$T$7:$T$29)</f>
        <v>6</v>
      </c>
      <c r="D9962">
        <v>5000</v>
      </c>
      <c r="E9962" t="s">
        <v>6400</v>
      </c>
      <c r="F9962" t="s">
        <v>110</v>
      </c>
      <c r="G9962" t="s">
        <v>124</v>
      </c>
      <c r="H9962" t="s">
        <v>6398</v>
      </c>
    </row>
    <row r="9963" spans="1:8" x14ac:dyDescent="0.2">
      <c r="A9963" t="s">
        <v>30</v>
      </c>
      <c r="B9963" t="s">
        <v>20</v>
      </c>
      <c r="C9963">
        <f>_xlfn.XLOOKUP(B9963,'2.1.trackMPD'!$R$7:$R$29,'2.1.trackMPD'!$T$7:$T$29)</f>
        <v>6</v>
      </c>
      <c r="D9963">
        <v>5000</v>
      </c>
      <c r="E9963" t="s">
        <v>6400</v>
      </c>
      <c r="F9963" t="s">
        <v>110</v>
      </c>
      <c r="G9963" t="s">
        <v>140</v>
      </c>
      <c r="H9963" t="s">
        <v>6398</v>
      </c>
    </row>
    <row r="9964" spans="1:8" x14ac:dyDescent="0.2">
      <c r="A9964" t="s">
        <v>30</v>
      </c>
      <c r="B9964" t="s">
        <v>20</v>
      </c>
      <c r="C9964">
        <f>_xlfn.XLOOKUP(B9964,'2.1.trackMPD'!$R$7:$R$29,'2.1.trackMPD'!$T$7:$T$29)</f>
        <v>6</v>
      </c>
      <c r="D9964">
        <v>5000</v>
      </c>
      <c r="E9964" t="s">
        <v>6400</v>
      </c>
      <c r="F9964" t="s">
        <v>111</v>
      </c>
      <c r="G9964" t="s">
        <v>124</v>
      </c>
      <c r="H9964" t="s">
        <v>6398</v>
      </c>
    </row>
    <row r="9965" spans="1:8" x14ac:dyDescent="0.2">
      <c r="A9965" t="s">
        <v>30</v>
      </c>
      <c r="B9965" t="s">
        <v>20</v>
      </c>
      <c r="C9965">
        <f>_xlfn.XLOOKUP(B9965,'2.1.trackMPD'!$R$7:$R$29,'2.1.trackMPD'!$T$7:$T$29)</f>
        <v>6</v>
      </c>
      <c r="D9965">
        <v>5000</v>
      </c>
      <c r="E9965" t="s">
        <v>6400</v>
      </c>
      <c r="F9965" t="s">
        <v>111</v>
      </c>
      <c r="G9965" t="s">
        <v>140</v>
      </c>
      <c r="H9965" t="s">
        <v>6398</v>
      </c>
    </row>
    <row r="9966" spans="1:8" x14ac:dyDescent="0.2">
      <c r="A9966" t="s">
        <v>30</v>
      </c>
      <c r="B9966" t="s">
        <v>20</v>
      </c>
      <c r="C9966">
        <f>_xlfn.XLOOKUP(B9966,'2.1.trackMPD'!$R$7:$R$29,'2.1.trackMPD'!$T$7:$T$29)</f>
        <v>6</v>
      </c>
      <c r="D9966">
        <v>5000</v>
      </c>
      <c r="E9966" t="s">
        <v>6400</v>
      </c>
      <c r="F9966" t="s">
        <v>110</v>
      </c>
      <c r="G9966" t="s">
        <v>124</v>
      </c>
      <c r="H9966" t="s">
        <v>6399</v>
      </c>
    </row>
    <row r="9967" spans="1:8" x14ac:dyDescent="0.2">
      <c r="A9967" t="s">
        <v>30</v>
      </c>
      <c r="B9967" t="s">
        <v>20</v>
      </c>
      <c r="C9967">
        <f>_xlfn.XLOOKUP(B9967,'2.1.trackMPD'!$R$7:$R$29,'2.1.trackMPD'!$T$7:$T$29)</f>
        <v>6</v>
      </c>
      <c r="D9967">
        <v>5000</v>
      </c>
      <c r="E9967" t="s">
        <v>6400</v>
      </c>
      <c r="F9967" t="s">
        <v>110</v>
      </c>
      <c r="G9967" t="s">
        <v>140</v>
      </c>
      <c r="H9967" t="s">
        <v>6399</v>
      </c>
    </row>
    <row r="9968" spans="1:8" x14ac:dyDescent="0.2">
      <c r="A9968" t="s">
        <v>30</v>
      </c>
      <c r="B9968" t="s">
        <v>20</v>
      </c>
      <c r="C9968">
        <f>_xlfn.XLOOKUP(B9968,'2.1.trackMPD'!$R$7:$R$29,'2.1.trackMPD'!$T$7:$T$29)</f>
        <v>6</v>
      </c>
      <c r="D9968">
        <v>1</v>
      </c>
      <c r="E9968" t="s">
        <v>6401</v>
      </c>
      <c r="F9968" t="s">
        <v>110</v>
      </c>
      <c r="G9968" t="s">
        <v>124</v>
      </c>
      <c r="H9968" t="s">
        <v>6398</v>
      </c>
    </row>
    <row r="9969" spans="1:8" x14ac:dyDescent="0.2">
      <c r="A9969" t="s">
        <v>30</v>
      </c>
      <c r="B9969" t="s">
        <v>20</v>
      </c>
      <c r="C9969">
        <f>_xlfn.XLOOKUP(B9969,'2.1.trackMPD'!$R$7:$R$29,'2.1.trackMPD'!$T$7:$T$29)</f>
        <v>6</v>
      </c>
      <c r="D9969">
        <v>1</v>
      </c>
      <c r="E9969" t="s">
        <v>6401</v>
      </c>
      <c r="F9969" t="s">
        <v>110</v>
      </c>
      <c r="G9969" t="s">
        <v>140</v>
      </c>
      <c r="H9969" t="s">
        <v>6398</v>
      </c>
    </row>
    <row r="9970" spans="1:8" x14ac:dyDescent="0.2">
      <c r="A9970" t="s">
        <v>30</v>
      </c>
      <c r="B9970" t="s">
        <v>20</v>
      </c>
      <c r="C9970">
        <f>_xlfn.XLOOKUP(B9970,'2.1.trackMPD'!$R$7:$R$29,'2.1.trackMPD'!$T$7:$T$29)</f>
        <v>6</v>
      </c>
      <c r="D9970">
        <v>1</v>
      </c>
      <c r="E9970" t="s">
        <v>6401</v>
      </c>
      <c r="F9970" t="s">
        <v>111</v>
      </c>
      <c r="G9970" t="s">
        <v>124</v>
      </c>
      <c r="H9970" t="s">
        <v>6398</v>
      </c>
    </row>
    <row r="9971" spans="1:8" x14ac:dyDescent="0.2">
      <c r="A9971" t="s">
        <v>30</v>
      </c>
      <c r="B9971" t="s">
        <v>20</v>
      </c>
      <c r="C9971">
        <f>_xlfn.XLOOKUP(B9971,'2.1.trackMPD'!$R$7:$R$29,'2.1.trackMPD'!$T$7:$T$29)</f>
        <v>6</v>
      </c>
      <c r="D9971">
        <v>1</v>
      </c>
      <c r="E9971" t="s">
        <v>6401</v>
      </c>
      <c r="F9971" t="s">
        <v>111</v>
      </c>
      <c r="G9971" t="s">
        <v>140</v>
      </c>
      <c r="H9971" t="s">
        <v>6398</v>
      </c>
    </row>
    <row r="9972" spans="1:8" x14ac:dyDescent="0.2">
      <c r="A9972" t="s">
        <v>30</v>
      </c>
      <c r="B9972" t="s">
        <v>20</v>
      </c>
      <c r="C9972">
        <f>_xlfn.XLOOKUP(B9972,'2.1.trackMPD'!$R$7:$R$29,'2.1.trackMPD'!$T$7:$T$29)</f>
        <v>6</v>
      </c>
      <c r="D9972">
        <v>1</v>
      </c>
      <c r="E9972" t="s">
        <v>6401</v>
      </c>
      <c r="F9972" t="s">
        <v>110</v>
      </c>
      <c r="G9972" t="s">
        <v>124</v>
      </c>
      <c r="H9972" t="s">
        <v>6399</v>
      </c>
    </row>
    <row r="9973" spans="1:8" x14ac:dyDescent="0.2">
      <c r="A9973" t="s">
        <v>30</v>
      </c>
      <c r="B9973" t="s">
        <v>20</v>
      </c>
      <c r="C9973">
        <f>_xlfn.XLOOKUP(B9973,'2.1.trackMPD'!$R$7:$R$29,'2.1.trackMPD'!$T$7:$T$29)</f>
        <v>6</v>
      </c>
      <c r="D9973">
        <v>1</v>
      </c>
      <c r="E9973" t="s">
        <v>6401</v>
      </c>
      <c r="F9973" t="s">
        <v>110</v>
      </c>
      <c r="G9973" t="s">
        <v>140</v>
      </c>
      <c r="H9973" t="s">
        <v>6399</v>
      </c>
    </row>
    <row r="9974" spans="1:8" x14ac:dyDescent="0.2">
      <c r="A9974" t="s">
        <v>30</v>
      </c>
      <c r="B9974" t="s">
        <v>20</v>
      </c>
      <c r="C9974">
        <f>_xlfn.XLOOKUP(B9974,'2.1.trackMPD'!$R$7:$R$29,'2.1.trackMPD'!$T$7:$T$29)</f>
        <v>6</v>
      </c>
      <c r="D9974">
        <v>10</v>
      </c>
      <c r="E9974" t="s">
        <v>6401</v>
      </c>
      <c r="F9974" t="s">
        <v>110</v>
      </c>
      <c r="G9974" t="s">
        <v>124</v>
      </c>
      <c r="H9974" t="s">
        <v>6398</v>
      </c>
    </row>
    <row r="9975" spans="1:8" x14ac:dyDescent="0.2">
      <c r="A9975" t="s">
        <v>30</v>
      </c>
      <c r="B9975" t="s">
        <v>20</v>
      </c>
      <c r="C9975">
        <f>_xlfn.XLOOKUP(B9975,'2.1.trackMPD'!$R$7:$R$29,'2.1.trackMPD'!$T$7:$T$29)</f>
        <v>6</v>
      </c>
      <c r="D9975">
        <v>10</v>
      </c>
      <c r="E9975" t="s">
        <v>6401</v>
      </c>
      <c r="F9975" t="s">
        <v>110</v>
      </c>
      <c r="G9975" t="s">
        <v>140</v>
      </c>
      <c r="H9975" t="s">
        <v>6398</v>
      </c>
    </row>
    <row r="9976" spans="1:8" x14ac:dyDescent="0.2">
      <c r="A9976" t="s">
        <v>30</v>
      </c>
      <c r="B9976" t="s">
        <v>20</v>
      </c>
      <c r="C9976">
        <f>_xlfn.XLOOKUP(B9976,'2.1.trackMPD'!$R$7:$R$29,'2.1.trackMPD'!$T$7:$T$29)</f>
        <v>6</v>
      </c>
      <c r="D9976">
        <v>10</v>
      </c>
      <c r="E9976" t="s">
        <v>6401</v>
      </c>
      <c r="F9976" t="s">
        <v>111</v>
      </c>
      <c r="G9976" t="s">
        <v>124</v>
      </c>
      <c r="H9976" t="s">
        <v>6398</v>
      </c>
    </row>
    <row r="9977" spans="1:8" x14ac:dyDescent="0.2">
      <c r="A9977" t="s">
        <v>30</v>
      </c>
      <c r="B9977" t="s">
        <v>20</v>
      </c>
      <c r="C9977">
        <f>_xlfn.XLOOKUP(B9977,'2.1.trackMPD'!$R$7:$R$29,'2.1.trackMPD'!$T$7:$T$29)</f>
        <v>6</v>
      </c>
      <c r="D9977">
        <v>10</v>
      </c>
      <c r="E9977" t="s">
        <v>6401</v>
      </c>
      <c r="F9977" t="s">
        <v>111</v>
      </c>
      <c r="G9977" t="s">
        <v>140</v>
      </c>
      <c r="H9977" t="s">
        <v>6398</v>
      </c>
    </row>
    <row r="9978" spans="1:8" x14ac:dyDescent="0.2">
      <c r="A9978" t="s">
        <v>30</v>
      </c>
      <c r="B9978" t="s">
        <v>20</v>
      </c>
      <c r="C9978">
        <f>_xlfn.XLOOKUP(B9978,'2.1.trackMPD'!$R$7:$R$29,'2.1.trackMPD'!$T$7:$T$29)</f>
        <v>6</v>
      </c>
      <c r="D9978">
        <v>10</v>
      </c>
      <c r="E9978" t="s">
        <v>6401</v>
      </c>
      <c r="F9978" t="s">
        <v>110</v>
      </c>
      <c r="G9978" t="s">
        <v>124</v>
      </c>
      <c r="H9978" t="s">
        <v>6399</v>
      </c>
    </row>
    <row r="9979" spans="1:8" x14ac:dyDescent="0.2">
      <c r="A9979" t="s">
        <v>30</v>
      </c>
      <c r="B9979" t="s">
        <v>20</v>
      </c>
      <c r="C9979">
        <f>_xlfn.XLOOKUP(B9979,'2.1.trackMPD'!$R$7:$R$29,'2.1.trackMPD'!$T$7:$T$29)</f>
        <v>6</v>
      </c>
      <c r="D9979">
        <v>10</v>
      </c>
      <c r="E9979" t="s">
        <v>6401</v>
      </c>
      <c r="F9979" t="s">
        <v>110</v>
      </c>
      <c r="G9979" t="s">
        <v>140</v>
      </c>
      <c r="H9979" t="s">
        <v>6399</v>
      </c>
    </row>
    <row r="9980" spans="1:8" x14ac:dyDescent="0.2">
      <c r="A9980" t="s">
        <v>30</v>
      </c>
      <c r="B9980" t="s">
        <v>20</v>
      </c>
      <c r="C9980">
        <f>_xlfn.XLOOKUP(B9980,'2.1.trackMPD'!$R$7:$R$29,'2.1.trackMPD'!$T$7:$T$29)</f>
        <v>6</v>
      </c>
      <c r="D9980">
        <v>100</v>
      </c>
      <c r="E9980" t="s">
        <v>6401</v>
      </c>
      <c r="F9980" t="s">
        <v>110</v>
      </c>
      <c r="G9980" t="s">
        <v>124</v>
      </c>
      <c r="H9980" t="s">
        <v>6398</v>
      </c>
    </row>
    <row r="9981" spans="1:8" x14ac:dyDescent="0.2">
      <c r="A9981" t="s">
        <v>30</v>
      </c>
      <c r="B9981" t="s">
        <v>20</v>
      </c>
      <c r="C9981">
        <f>_xlfn.XLOOKUP(B9981,'2.1.trackMPD'!$R$7:$R$29,'2.1.trackMPD'!$T$7:$T$29)</f>
        <v>6</v>
      </c>
      <c r="D9981">
        <v>100</v>
      </c>
      <c r="E9981" t="s">
        <v>6401</v>
      </c>
      <c r="F9981" t="s">
        <v>110</v>
      </c>
      <c r="G9981" t="s">
        <v>140</v>
      </c>
      <c r="H9981" t="s">
        <v>6398</v>
      </c>
    </row>
    <row r="9982" spans="1:8" x14ac:dyDescent="0.2">
      <c r="A9982" t="s">
        <v>30</v>
      </c>
      <c r="B9982" t="s">
        <v>20</v>
      </c>
      <c r="C9982">
        <f>_xlfn.XLOOKUP(B9982,'2.1.trackMPD'!$R$7:$R$29,'2.1.trackMPD'!$T$7:$T$29)</f>
        <v>6</v>
      </c>
      <c r="D9982">
        <v>100</v>
      </c>
      <c r="E9982" t="s">
        <v>6401</v>
      </c>
      <c r="F9982" t="s">
        <v>111</v>
      </c>
      <c r="G9982" t="s">
        <v>124</v>
      </c>
      <c r="H9982" t="s">
        <v>6398</v>
      </c>
    </row>
    <row r="9983" spans="1:8" x14ac:dyDescent="0.2">
      <c r="A9983" t="s">
        <v>30</v>
      </c>
      <c r="B9983" t="s">
        <v>20</v>
      </c>
      <c r="C9983">
        <f>_xlfn.XLOOKUP(B9983,'2.1.trackMPD'!$R$7:$R$29,'2.1.trackMPD'!$T$7:$T$29)</f>
        <v>6</v>
      </c>
      <c r="D9983">
        <v>100</v>
      </c>
      <c r="E9983" t="s">
        <v>6401</v>
      </c>
      <c r="F9983" t="s">
        <v>111</v>
      </c>
      <c r="G9983" t="s">
        <v>140</v>
      </c>
      <c r="H9983" t="s">
        <v>6398</v>
      </c>
    </row>
    <row r="9984" spans="1:8" x14ac:dyDescent="0.2">
      <c r="A9984" t="s">
        <v>30</v>
      </c>
      <c r="B9984" t="s">
        <v>20</v>
      </c>
      <c r="C9984">
        <f>_xlfn.XLOOKUP(B9984,'2.1.trackMPD'!$R$7:$R$29,'2.1.trackMPD'!$T$7:$T$29)</f>
        <v>6</v>
      </c>
      <c r="D9984">
        <v>100</v>
      </c>
      <c r="E9984" t="s">
        <v>6401</v>
      </c>
      <c r="F9984" t="s">
        <v>110</v>
      </c>
      <c r="G9984" t="s">
        <v>124</v>
      </c>
      <c r="H9984" t="s">
        <v>6399</v>
      </c>
    </row>
    <row r="9985" spans="1:8" x14ac:dyDescent="0.2">
      <c r="A9985" t="s">
        <v>30</v>
      </c>
      <c r="B9985" t="s">
        <v>20</v>
      </c>
      <c r="C9985">
        <f>_xlfn.XLOOKUP(B9985,'2.1.trackMPD'!$R$7:$R$29,'2.1.trackMPD'!$T$7:$T$29)</f>
        <v>6</v>
      </c>
      <c r="D9985">
        <v>100</v>
      </c>
      <c r="E9985" t="s">
        <v>6401</v>
      </c>
      <c r="F9985" t="s">
        <v>110</v>
      </c>
      <c r="G9985" t="s">
        <v>140</v>
      </c>
      <c r="H9985" t="s">
        <v>6399</v>
      </c>
    </row>
    <row r="9986" spans="1:8" x14ac:dyDescent="0.2">
      <c r="A9986" t="s">
        <v>30</v>
      </c>
      <c r="B9986" t="s">
        <v>167</v>
      </c>
      <c r="C9986">
        <f>_xlfn.XLOOKUP(B9986,'2.1.trackMPD'!$R$7:$R$29,'2.1.trackMPD'!$T$7:$T$29)</f>
        <v>5</v>
      </c>
      <c r="D9986">
        <v>1</v>
      </c>
      <c r="E9986" t="s">
        <v>6396</v>
      </c>
      <c r="F9986" t="s">
        <v>110</v>
      </c>
      <c r="G9986" t="s">
        <v>124</v>
      </c>
      <c r="H9986" t="s">
        <v>6398</v>
      </c>
    </row>
    <row r="9987" spans="1:8" x14ac:dyDescent="0.2">
      <c r="A9987" t="s">
        <v>30</v>
      </c>
      <c r="B9987" t="s">
        <v>167</v>
      </c>
      <c r="C9987">
        <f>_xlfn.XLOOKUP(B9987,'2.1.trackMPD'!$R$7:$R$29,'2.1.trackMPD'!$T$7:$T$29)</f>
        <v>5</v>
      </c>
      <c r="D9987">
        <v>1</v>
      </c>
      <c r="E9987" t="s">
        <v>6396</v>
      </c>
      <c r="F9987" t="s">
        <v>110</v>
      </c>
      <c r="G9987" t="s">
        <v>140</v>
      </c>
      <c r="H9987" t="s">
        <v>6398</v>
      </c>
    </row>
    <row r="9988" spans="1:8" x14ac:dyDescent="0.2">
      <c r="A9988" t="s">
        <v>30</v>
      </c>
      <c r="B9988" t="s">
        <v>167</v>
      </c>
      <c r="C9988">
        <f>_xlfn.XLOOKUP(B9988,'2.1.trackMPD'!$R$7:$R$29,'2.1.trackMPD'!$T$7:$T$29)</f>
        <v>5</v>
      </c>
      <c r="D9988">
        <v>1</v>
      </c>
      <c r="E9988" t="s">
        <v>6396</v>
      </c>
      <c r="F9988" t="s">
        <v>111</v>
      </c>
      <c r="G9988" t="s">
        <v>124</v>
      </c>
      <c r="H9988" t="s">
        <v>6398</v>
      </c>
    </row>
    <row r="9989" spans="1:8" x14ac:dyDescent="0.2">
      <c r="A9989" t="s">
        <v>30</v>
      </c>
      <c r="B9989" t="s">
        <v>167</v>
      </c>
      <c r="C9989">
        <f>_xlfn.XLOOKUP(B9989,'2.1.trackMPD'!$R$7:$R$29,'2.1.trackMPD'!$T$7:$T$29)</f>
        <v>5</v>
      </c>
      <c r="D9989">
        <v>1</v>
      </c>
      <c r="E9989" t="s">
        <v>6396</v>
      </c>
      <c r="F9989" t="s">
        <v>111</v>
      </c>
      <c r="G9989" t="s">
        <v>140</v>
      </c>
      <c r="H9989" t="s">
        <v>6398</v>
      </c>
    </row>
    <row r="9990" spans="1:8" x14ac:dyDescent="0.2">
      <c r="A9990" t="s">
        <v>30</v>
      </c>
      <c r="B9990" t="s">
        <v>167</v>
      </c>
      <c r="C9990">
        <f>_xlfn.XLOOKUP(B9990,'2.1.trackMPD'!$R$7:$R$29,'2.1.trackMPD'!$T$7:$T$29)</f>
        <v>5</v>
      </c>
      <c r="D9990">
        <v>1</v>
      </c>
      <c r="E9990" t="s">
        <v>6396</v>
      </c>
      <c r="F9990" t="s">
        <v>110</v>
      </c>
      <c r="G9990" t="s">
        <v>124</v>
      </c>
      <c r="H9990" t="s">
        <v>6399</v>
      </c>
    </row>
    <row r="9991" spans="1:8" x14ac:dyDescent="0.2">
      <c r="A9991" t="s">
        <v>30</v>
      </c>
      <c r="B9991" t="s">
        <v>167</v>
      </c>
      <c r="C9991">
        <f>_xlfn.XLOOKUP(B9991,'2.1.trackMPD'!$R$7:$R$29,'2.1.trackMPD'!$T$7:$T$29)</f>
        <v>5</v>
      </c>
      <c r="D9991">
        <v>1</v>
      </c>
      <c r="E9991" t="s">
        <v>6396</v>
      </c>
      <c r="F9991" t="s">
        <v>110</v>
      </c>
      <c r="G9991" t="s">
        <v>140</v>
      </c>
      <c r="H9991" t="s">
        <v>6399</v>
      </c>
    </row>
    <row r="9992" spans="1:8" x14ac:dyDescent="0.2">
      <c r="A9992" t="s">
        <v>30</v>
      </c>
      <c r="B9992" t="s">
        <v>167</v>
      </c>
      <c r="C9992">
        <f>_xlfn.XLOOKUP(B9992,'2.1.trackMPD'!$R$7:$R$29,'2.1.trackMPD'!$T$7:$T$29)</f>
        <v>5</v>
      </c>
      <c r="D9992">
        <v>10</v>
      </c>
      <c r="E9992" t="s">
        <v>6396</v>
      </c>
      <c r="F9992" t="s">
        <v>110</v>
      </c>
      <c r="G9992" t="s">
        <v>124</v>
      </c>
      <c r="H9992" t="s">
        <v>6398</v>
      </c>
    </row>
    <row r="9993" spans="1:8" x14ac:dyDescent="0.2">
      <c r="A9993" t="s">
        <v>30</v>
      </c>
      <c r="B9993" t="s">
        <v>167</v>
      </c>
      <c r="C9993">
        <f>_xlfn.XLOOKUP(B9993,'2.1.trackMPD'!$R$7:$R$29,'2.1.trackMPD'!$T$7:$T$29)</f>
        <v>5</v>
      </c>
      <c r="D9993">
        <v>10</v>
      </c>
      <c r="E9993" t="s">
        <v>6396</v>
      </c>
      <c r="F9993" t="s">
        <v>110</v>
      </c>
      <c r="G9993" t="s">
        <v>140</v>
      </c>
      <c r="H9993" t="s">
        <v>6398</v>
      </c>
    </row>
    <row r="9994" spans="1:8" x14ac:dyDescent="0.2">
      <c r="A9994" t="s">
        <v>30</v>
      </c>
      <c r="B9994" t="s">
        <v>167</v>
      </c>
      <c r="C9994">
        <f>_xlfn.XLOOKUP(B9994,'2.1.trackMPD'!$R$7:$R$29,'2.1.trackMPD'!$T$7:$T$29)</f>
        <v>5</v>
      </c>
      <c r="D9994">
        <v>10</v>
      </c>
      <c r="E9994" t="s">
        <v>6396</v>
      </c>
      <c r="F9994" t="s">
        <v>111</v>
      </c>
      <c r="G9994" t="s">
        <v>124</v>
      </c>
      <c r="H9994" t="s">
        <v>6398</v>
      </c>
    </row>
    <row r="9995" spans="1:8" x14ac:dyDescent="0.2">
      <c r="A9995" t="s">
        <v>30</v>
      </c>
      <c r="B9995" t="s">
        <v>167</v>
      </c>
      <c r="C9995">
        <f>_xlfn.XLOOKUP(B9995,'2.1.trackMPD'!$R$7:$R$29,'2.1.trackMPD'!$T$7:$T$29)</f>
        <v>5</v>
      </c>
      <c r="D9995">
        <v>10</v>
      </c>
      <c r="E9995" t="s">
        <v>6396</v>
      </c>
      <c r="F9995" t="s">
        <v>111</v>
      </c>
      <c r="G9995" t="s">
        <v>140</v>
      </c>
      <c r="H9995" t="s">
        <v>6398</v>
      </c>
    </row>
    <row r="9996" spans="1:8" x14ac:dyDescent="0.2">
      <c r="A9996" t="s">
        <v>30</v>
      </c>
      <c r="B9996" t="s">
        <v>167</v>
      </c>
      <c r="C9996">
        <f>_xlfn.XLOOKUP(B9996,'2.1.trackMPD'!$R$7:$R$29,'2.1.trackMPD'!$T$7:$T$29)</f>
        <v>5</v>
      </c>
      <c r="D9996">
        <v>10</v>
      </c>
      <c r="E9996" t="s">
        <v>6396</v>
      </c>
      <c r="F9996" t="s">
        <v>110</v>
      </c>
      <c r="G9996" t="s">
        <v>124</v>
      </c>
      <c r="H9996" t="s">
        <v>6399</v>
      </c>
    </row>
    <row r="9997" spans="1:8" x14ac:dyDescent="0.2">
      <c r="A9997" t="s">
        <v>30</v>
      </c>
      <c r="B9997" t="s">
        <v>167</v>
      </c>
      <c r="C9997">
        <f>_xlfn.XLOOKUP(B9997,'2.1.trackMPD'!$R$7:$R$29,'2.1.trackMPD'!$T$7:$T$29)</f>
        <v>5</v>
      </c>
      <c r="D9997">
        <v>10</v>
      </c>
      <c r="E9997" t="s">
        <v>6396</v>
      </c>
      <c r="F9997" t="s">
        <v>110</v>
      </c>
      <c r="G9997" t="s">
        <v>140</v>
      </c>
      <c r="H9997" t="s">
        <v>6399</v>
      </c>
    </row>
    <row r="9998" spans="1:8" x14ac:dyDescent="0.2">
      <c r="A9998" t="s">
        <v>30</v>
      </c>
      <c r="B9998" t="s">
        <v>167</v>
      </c>
      <c r="C9998">
        <f>_xlfn.XLOOKUP(B9998,'2.1.trackMPD'!$R$7:$R$29,'2.1.trackMPD'!$T$7:$T$29)</f>
        <v>5</v>
      </c>
      <c r="D9998">
        <v>100</v>
      </c>
      <c r="E9998" t="s">
        <v>6396</v>
      </c>
      <c r="F9998" t="s">
        <v>110</v>
      </c>
      <c r="G9998" t="s">
        <v>124</v>
      </c>
      <c r="H9998" t="s">
        <v>6398</v>
      </c>
    </row>
    <row r="9999" spans="1:8" x14ac:dyDescent="0.2">
      <c r="A9999" t="s">
        <v>30</v>
      </c>
      <c r="B9999" t="s">
        <v>167</v>
      </c>
      <c r="C9999">
        <f>_xlfn.XLOOKUP(B9999,'2.1.trackMPD'!$R$7:$R$29,'2.1.trackMPD'!$T$7:$T$29)</f>
        <v>5</v>
      </c>
      <c r="D9999">
        <v>100</v>
      </c>
      <c r="E9999" t="s">
        <v>6396</v>
      </c>
      <c r="F9999" t="s">
        <v>110</v>
      </c>
      <c r="G9999" t="s">
        <v>140</v>
      </c>
      <c r="H9999" t="s">
        <v>6398</v>
      </c>
    </row>
    <row r="10000" spans="1:8" x14ac:dyDescent="0.2">
      <c r="A10000" t="s">
        <v>30</v>
      </c>
      <c r="B10000" t="s">
        <v>167</v>
      </c>
      <c r="C10000">
        <f>_xlfn.XLOOKUP(B10000,'2.1.trackMPD'!$R$7:$R$29,'2.1.trackMPD'!$T$7:$T$29)</f>
        <v>5</v>
      </c>
      <c r="D10000">
        <v>100</v>
      </c>
      <c r="E10000" t="s">
        <v>6396</v>
      </c>
      <c r="F10000" t="s">
        <v>111</v>
      </c>
      <c r="G10000" t="s">
        <v>124</v>
      </c>
      <c r="H10000" t="s">
        <v>6398</v>
      </c>
    </row>
    <row r="10001" spans="1:8" x14ac:dyDescent="0.2">
      <c r="A10001" t="s">
        <v>30</v>
      </c>
      <c r="B10001" t="s">
        <v>167</v>
      </c>
      <c r="C10001">
        <f>_xlfn.XLOOKUP(B10001,'2.1.trackMPD'!$R$7:$R$29,'2.1.trackMPD'!$T$7:$T$29)</f>
        <v>5</v>
      </c>
      <c r="D10001">
        <v>100</v>
      </c>
      <c r="E10001" t="s">
        <v>6396</v>
      </c>
      <c r="F10001" t="s">
        <v>111</v>
      </c>
      <c r="G10001" t="s">
        <v>140</v>
      </c>
      <c r="H10001" t="s">
        <v>6398</v>
      </c>
    </row>
    <row r="10002" spans="1:8" x14ac:dyDescent="0.2">
      <c r="A10002" t="s">
        <v>30</v>
      </c>
      <c r="B10002" t="s">
        <v>167</v>
      </c>
      <c r="C10002">
        <f>_xlfn.XLOOKUP(B10002,'2.1.trackMPD'!$R$7:$R$29,'2.1.trackMPD'!$T$7:$T$29)</f>
        <v>5</v>
      </c>
      <c r="D10002">
        <v>100</v>
      </c>
      <c r="E10002" t="s">
        <v>6396</v>
      </c>
      <c r="F10002" t="s">
        <v>110</v>
      </c>
      <c r="G10002" t="s">
        <v>124</v>
      </c>
      <c r="H10002" t="s">
        <v>6399</v>
      </c>
    </row>
    <row r="10003" spans="1:8" x14ac:dyDescent="0.2">
      <c r="A10003" t="s">
        <v>30</v>
      </c>
      <c r="B10003" t="s">
        <v>167</v>
      </c>
      <c r="C10003">
        <f>_xlfn.XLOOKUP(B10003,'2.1.trackMPD'!$R$7:$R$29,'2.1.trackMPD'!$T$7:$T$29)</f>
        <v>5</v>
      </c>
      <c r="D10003">
        <v>100</v>
      </c>
      <c r="E10003" t="s">
        <v>6396</v>
      </c>
      <c r="F10003" t="s">
        <v>110</v>
      </c>
      <c r="G10003" t="s">
        <v>140</v>
      </c>
      <c r="H10003" t="s">
        <v>6399</v>
      </c>
    </row>
    <row r="10004" spans="1:8" x14ac:dyDescent="0.2">
      <c r="A10004" t="s">
        <v>30</v>
      </c>
      <c r="B10004" t="s">
        <v>167</v>
      </c>
      <c r="C10004">
        <f>_xlfn.XLOOKUP(B10004,'2.1.trackMPD'!$R$7:$R$29,'2.1.trackMPD'!$T$7:$T$29)</f>
        <v>5</v>
      </c>
      <c r="D10004">
        <v>1000</v>
      </c>
      <c r="E10004" t="s">
        <v>6396</v>
      </c>
      <c r="F10004" t="s">
        <v>110</v>
      </c>
      <c r="G10004" t="s">
        <v>124</v>
      </c>
      <c r="H10004" t="s">
        <v>6398</v>
      </c>
    </row>
    <row r="10005" spans="1:8" x14ac:dyDescent="0.2">
      <c r="A10005" t="s">
        <v>30</v>
      </c>
      <c r="B10005" t="s">
        <v>167</v>
      </c>
      <c r="C10005">
        <f>_xlfn.XLOOKUP(B10005,'2.1.trackMPD'!$R$7:$R$29,'2.1.trackMPD'!$T$7:$T$29)</f>
        <v>5</v>
      </c>
      <c r="D10005">
        <v>1000</v>
      </c>
      <c r="E10005" t="s">
        <v>6396</v>
      </c>
      <c r="F10005" t="s">
        <v>110</v>
      </c>
      <c r="G10005" t="s">
        <v>140</v>
      </c>
      <c r="H10005" t="s">
        <v>6398</v>
      </c>
    </row>
    <row r="10006" spans="1:8" x14ac:dyDescent="0.2">
      <c r="A10006" t="s">
        <v>30</v>
      </c>
      <c r="B10006" t="s">
        <v>167</v>
      </c>
      <c r="C10006">
        <f>_xlfn.XLOOKUP(B10006,'2.1.trackMPD'!$R$7:$R$29,'2.1.trackMPD'!$T$7:$T$29)</f>
        <v>5</v>
      </c>
      <c r="D10006">
        <v>1000</v>
      </c>
      <c r="E10006" t="s">
        <v>6396</v>
      </c>
      <c r="F10006" t="s">
        <v>111</v>
      </c>
      <c r="G10006" t="s">
        <v>124</v>
      </c>
      <c r="H10006" t="s">
        <v>6398</v>
      </c>
    </row>
    <row r="10007" spans="1:8" x14ac:dyDescent="0.2">
      <c r="A10007" t="s">
        <v>30</v>
      </c>
      <c r="B10007" t="s">
        <v>167</v>
      </c>
      <c r="C10007">
        <f>_xlfn.XLOOKUP(B10007,'2.1.trackMPD'!$R$7:$R$29,'2.1.trackMPD'!$T$7:$T$29)</f>
        <v>5</v>
      </c>
      <c r="D10007">
        <v>1000</v>
      </c>
      <c r="E10007" t="s">
        <v>6396</v>
      </c>
      <c r="F10007" t="s">
        <v>111</v>
      </c>
      <c r="G10007" t="s">
        <v>140</v>
      </c>
      <c r="H10007" t="s">
        <v>6398</v>
      </c>
    </row>
    <row r="10008" spans="1:8" x14ac:dyDescent="0.2">
      <c r="A10008" t="s">
        <v>30</v>
      </c>
      <c r="B10008" t="s">
        <v>167</v>
      </c>
      <c r="C10008">
        <f>_xlfn.XLOOKUP(B10008,'2.1.trackMPD'!$R$7:$R$29,'2.1.trackMPD'!$T$7:$T$29)</f>
        <v>5</v>
      </c>
      <c r="D10008">
        <v>1000</v>
      </c>
      <c r="E10008" t="s">
        <v>6396</v>
      </c>
      <c r="F10008" t="s">
        <v>110</v>
      </c>
      <c r="G10008" t="s">
        <v>124</v>
      </c>
      <c r="H10008" t="s">
        <v>6399</v>
      </c>
    </row>
    <row r="10009" spans="1:8" x14ac:dyDescent="0.2">
      <c r="A10009" t="s">
        <v>30</v>
      </c>
      <c r="B10009" t="s">
        <v>167</v>
      </c>
      <c r="C10009">
        <f>_xlfn.XLOOKUP(B10009,'2.1.trackMPD'!$R$7:$R$29,'2.1.trackMPD'!$T$7:$T$29)</f>
        <v>5</v>
      </c>
      <c r="D10009">
        <v>1000</v>
      </c>
      <c r="E10009" t="s">
        <v>6396</v>
      </c>
      <c r="F10009" t="s">
        <v>110</v>
      </c>
      <c r="G10009" t="s">
        <v>140</v>
      </c>
      <c r="H10009" t="s">
        <v>6399</v>
      </c>
    </row>
    <row r="10010" spans="1:8" x14ac:dyDescent="0.2">
      <c r="A10010" t="s">
        <v>30</v>
      </c>
      <c r="B10010" t="s">
        <v>167</v>
      </c>
      <c r="C10010">
        <f>_xlfn.XLOOKUP(B10010,'2.1.trackMPD'!$R$7:$R$29,'2.1.trackMPD'!$T$7:$T$29)</f>
        <v>5</v>
      </c>
      <c r="D10010">
        <v>5000</v>
      </c>
      <c r="E10010" t="s">
        <v>6396</v>
      </c>
      <c r="F10010" t="s">
        <v>110</v>
      </c>
      <c r="G10010" t="s">
        <v>124</v>
      </c>
      <c r="H10010" t="s">
        <v>6398</v>
      </c>
    </row>
    <row r="10011" spans="1:8" x14ac:dyDescent="0.2">
      <c r="A10011" t="s">
        <v>30</v>
      </c>
      <c r="B10011" t="s">
        <v>167</v>
      </c>
      <c r="C10011">
        <f>_xlfn.XLOOKUP(B10011,'2.1.trackMPD'!$R$7:$R$29,'2.1.trackMPD'!$T$7:$T$29)</f>
        <v>5</v>
      </c>
      <c r="D10011">
        <v>5000</v>
      </c>
      <c r="E10011" t="s">
        <v>6396</v>
      </c>
      <c r="F10011" t="s">
        <v>110</v>
      </c>
      <c r="G10011" t="s">
        <v>140</v>
      </c>
      <c r="H10011" t="s">
        <v>6398</v>
      </c>
    </row>
    <row r="10012" spans="1:8" x14ac:dyDescent="0.2">
      <c r="A10012" t="s">
        <v>30</v>
      </c>
      <c r="B10012" t="s">
        <v>167</v>
      </c>
      <c r="C10012">
        <f>_xlfn.XLOOKUP(B10012,'2.1.trackMPD'!$R$7:$R$29,'2.1.trackMPD'!$T$7:$T$29)</f>
        <v>5</v>
      </c>
      <c r="D10012">
        <v>5000</v>
      </c>
      <c r="E10012" t="s">
        <v>6396</v>
      </c>
      <c r="F10012" t="s">
        <v>111</v>
      </c>
      <c r="G10012" t="s">
        <v>124</v>
      </c>
      <c r="H10012" t="s">
        <v>6398</v>
      </c>
    </row>
    <row r="10013" spans="1:8" x14ac:dyDescent="0.2">
      <c r="A10013" t="s">
        <v>30</v>
      </c>
      <c r="B10013" t="s">
        <v>167</v>
      </c>
      <c r="C10013">
        <f>_xlfn.XLOOKUP(B10013,'2.1.trackMPD'!$R$7:$R$29,'2.1.trackMPD'!$T$7:$T$29)</f>
        <v>5</v>
      </c>
      <c r="D10013">
        <v>5000</v>
      </c>
      <c r="E10013" t="s">
        <v>6396</v>
      </c>
      <c r="F10013" t="s">
        <v>111</v>
      </c>
      <c r="G10013" t="s">
        <v>140</v>
      </c>
      <c r="H10013" t="s">
        <v>6398</v>
      </c>
    </row>
    <row r="10014" spans="1:8" x14ac:dyDescent="0.2">
      <c r="A10014" t="s">
        <v>30</v>
      </c>
      <c r="B10014" t="s">
        <v>167</v>
      </c>
      <c r="C10014">
        <f>_xlfn.XLOOKUP(B10014,'2.1.trackMPD'!$R$7:$R$29,'2.1.trackMPD'!$T$7:$T$29)</f>
        <v>5</v>
      </c>
      <c r="D10014">
        <v>5000</v>
      </c>
      <c r="E10014" t="s">
        <v>6396</v>
      </c>
      <c r="F10014" t="s">
        <v>110</v>
      </c>
      <c r="G10014" t="s">
        <v>124</v>
      </c>
      <c r="H10014" t="s">
        <v>6399</v>
      </c>
    </row>
    <row r="10015" spans="1:8" x14ac:dyDescent="0.2">
      <c r="A10015" t="s">
        <v>30</v>
      </c>
      <c r="B10015" t="s">
        <v>167</v>
      </c>
      <c r="C10015">
        <f>_xlfn.XLOOKUP(B10015,'2.1.trackMPD'!$R$7:$R$29,'2.1.trackMPD'!$T$7:$T$29)</f>
        <v>5</v>
      </c>
      <c r="D10015">
        <v>5000</v>
      </c>
      <c r="E10015" t="s">
        <v>6396</v>
      </c>
      <c r="F10015" t="s">
        <v>110</v>
      </c>
      <c r="G10015" t="s">
        <v>140</v>
      </c>
      <c r="H10015" t="s">
        <v>6399</v>
      </c>
    </row>
    <row r="10016" spans="1:8" x14ac:dyDescent="0.2">
      <c r="A10016" t="s">
        <v>30</v>
      </c>
      <c r="B10016" t="s">
        <v>167</v>
      </c>
      <c r="C10016">
        <f>_xlfn.XLOOKUP(B10016,'2.1.trackMPD'!$R$7:$R$29,'2.1.trackMPD'!$T$7:$T$29)</f>
        <v>5</v>
      </c>
      <c r="D10016">
        <v>1</v>
      </c>
      <c r="E10016" t="s">
        <v>6400</v>
      </c>
      <c r="F10016" t="s">
        <v>110</v>
      </c>
      <c r="G10016" t="s">
        <v>124</v>
      </c>
      <c r="H10016" t="s">
        <v>6398</v>
      </c>
    </row>
    <row r="10017" spans="1:8" x14ac:dyDescent="0.2">
      <c r="A10017" t="s">
        <v>30</v>
      </c>
      <c r="B10017" t="s">
        <v>167</v>
      </c>
      <c r="C10017">
        <f>_xlfn.XLOOKUP(B10017,'2.1.trackMPD'!$R$7:$R$29,'2.1.trackMPD'!$T$7:$T$29)</f>
        <v>5</v>
      </c>
      <c r="D10017">
        <v>1</v>
      </c>
      <c r="E10017" t="s">
        <v>6400</v>
      </c>
      <c r="F10017" t="s">
        <v>110</v>
      </c>
      <c r="G10017" t="s">
        <v>140</v>
      </c>
      <c r="H10017" t="s">
        <v>6398</v>
      </c>
    </row>
    <row r="10018" spans="1:8" x14ac:dyDescent="0.2">
      <c r="A10018" t="s">
        <v>30</v>
      </c>
      <c r="B10018" t="s">
        <v>167</v>
      </c>
      <c r="C10018">
        <f>_xlfn.XLOOKUP(B10018,'2.1.trackMPD'!$R$7:$R$29,'2.1.trackMPD'!$T$7:$T$29)</f>
        <v>5</v>
      </c>
      <c r="D10018">
        <v>1</v>
      </c>
      <c r="E10018" t="s">
        <v>6400</v>
      </c>
      <c r="F10018" t="s">
        <v>111</v>
      </c>
      <c r="G10018" t="s">
        <v>124</v>
      </c>
      <c r="H10018" t="s">
        <v>6398</v>
      </c>
    </row>
    <row r="10019" spans="1:8" x14ac:dyDescent="0.2">
      <c r="A10019" t="s">
        <v>30</v>
      </c>
      <c r="B10019" t="s">
        <v>167</v>
      </c>
      <c r="C10019">
        <f>_xlfn.XLOOKUP(B10019,'2.1.trackMPD'!$R$7:$R$29,'2.1.trackMPD'!$T$7:$T$29)</f>
        <v>5</v>
      </c>
      <c r="D10019">
        <v>1</v>
      </c>
      <c r="E10019" t="s">
        <v>6400</v>
      </c>
      <c r="F10019" t="s">
        <v>111</v>
      </c>
      <c r="G10019" t="s">
        <v>140</v>
      </c>
      <c r="H10019" t="s">
        <v>6398</v>
      </c>
    </row>
    <row r="10020" spans="1:8" x14ac:dyDescent="0.2">
      <c r="A10020" t="s">
        <v>30</v>
      </c>
      <c r="B10020" t="s">
        <v>167</v>
      </c>
      <c r="C10020">
        <f>_xlfn.XLOOKUP(B10020,'2.1.trackMPD'!$R$7:$R$29,'2.1.trackMPD'!$T$7:$T$29)</f>
        <v>5</v>
      </c>
      <c r="D10020">
        <v>1</v>
      </c>
      <c r="E10020" t="s">
        <v>6400</v>
      </c>
      <c r="F10020" t="s">
        <v>110</v>
      </c>
      <c r="G10020" t="s">
        <v>124</v>
      </c>
      <c r="H10020" t="s">
        <v>6399</v>
      </c>
    </row>
    <row r="10021" spans="1:8" x14ac:dyDescent="0.2">
      <c r="A10021" t="s">
        <v>30</v>
      </c>
      <c r="B10021" t="s">
        <v>167</v>
      </c>
      <c r="C10021">
        <f>_xlfn.XLOOKUP(B10021,'2.1.trackMPD'!$R$7:$R$29,'2.1.trackMPD'!$T$7:$T$29)</f>
        <v>5</v>
      </c>
      <c r="D10021">
        <v>1</v>
      </c>
      <c r="E10021" t="s">
        <v>6400</v>
      </c>
      <c r="F10021" t="s">
        <v>110</v>
      </c>
      <c r="G10021" t="s">
        <v>140</v>
      </c>
      <c r="H10021" t="s">
        <v>6399</v>
      </c>
    </row>
    <row r="10022" spans="1:8" x14ac:dyDescent="0.2">
      <c r="A10022" t="s">
        <v>30</v>
      </c>
      <c r="B10022" t="s">
        <v>167</v>
      </c>
      <c r="C10022">
        <f>_xlfn.XLOOKUP(B10022,'2.1.trackMPD'!$R$7:$R$29,'2.1.trackMPD'!$T$7:$T$29)</f>
        <v>5</v>
      </c>
      <c r="D10022">
        <v>10</v>
      </c>
      <c r="E10022" t="s">
        <v>6400</v>
      </c>
      <c r="F10022" t="s">
        <v>110</v>
      </c>
      <c r="G10022" t="s">
        <v>124</v>
      </c>
      <c r="H10022" t="s">
        <v>6398</v>
      </c>
    </row>
    <row r="10023" spans="1:8" x14ac:dyDescent="0.2">
      <c r="A10023" t="s">
        <v>30</v>
      </c>
      <c r="B10023" t="s">
        <v>167</v>
      </c>
      <c r="C10023">
        <f>_xlfn.XLOOKUP(B10023,'2.1.trackMPD'!$R$7:$R$29,'2.1.trackMPD'!$T$7:$T$29)</f>
        <v>5</v>
      </c>
      <c r="D10023">
        <v>10</v>
      </c>
      <c r="E10023" t="s">
        <v>6400</v>
      </c>
      <c r="F10023" t="s">
        <v>110</v>
      </c>
      <c r="G10023" t="s">
        <v>140</v>
      </c>
      <c r="H10023" t="s">
        <v>6398</v>
      </c>
    </row>
    <row r="10024" spans="1:8" x14ac:dyDescent="0.2">
      <c r="A10024" t="s">
        <v>30</v>
      </c>
      <c r="B10024" t="s">
        <v>167</v>
      </c>
      <c r="C10024">
        <f>_xlfn.XLOOKUP(B10024,'2.1.trackMPD'!$R$7:$R$29,'2.1.trackMPD'!$T$7:$T$29)</f>
        <v>5</v>
      </c>
      <c r="D10024">
        <v>10</v>
      </c>
      <c r="E10024" t="s">
        <v>6400</v>
      </c>
      <c r="F10024" t="s">
        <v>111</v>
      </c>
      <c r="G10024" t="s">
        <v>124</v>
      </c>
      <c r="H10024" t="s">
        <v>6398</v>
      </c>
    </row>
    <row r="10025" spans="1:8" x14ac:dyDescent="0.2">
      <c r="A10025" t="s">
        <v>30</v>
      </c>
      <c r="B10025" t="s">
        <v>167</v>
      </c>
      <c r="C10025">
        <f>_xlfn.XLOOKUP(B10025,'2.1.trackMPD'!$R$7:$R$29,'2.1.trackMPD'!$T$7:$T$29)</f>
        <v>5</v>
      </c>
      <c r="D10025">
        <v>10</v>
      </c>
      <c r="E10025" t="s">
        <v>6400</v>
      </c>
      <c r="F10025" t="s">
        <v>111</v>
      </c>
      <c r="G10025" t="s">
        <v>140</v>
      </c>
      <c r="H10025" t="s">
        <v>6398</v>
      </c>
    </row>
    <row r="10026" spans="1:8" x14ac:dyDescent="0.2">
      <c r="A10026" t="s">
        <v>30</v>
      </c>
      <c r="B10026" t="s">
        <v>167</v>
      </c>
      <c r="C10026">
        <f>_xlfn.XLOOKUP(B10026,'2.1.trackMPD'!$R$7:$R$29,'2.1.trackMPD'!$T$7:$T$29)</f>
        <v>5</v>
      </c>
      <c r="D10026">
        <v>10</v>
      </c>
      <c r="E10026" t="s">
        <v>6400</v>
      </c>
      <c r="F10026" t="s">
        <v>110</v>
      </c>
      <c r="G10026" t="s">
        <v>124</v>
      </c>
      <c r="H10026" t="s">
        <v>6399</v>
      </c>
    </row>
    <row r="10027" spans="1:8" x14ac:dyDescent="0.2">
      <c r="A10027" t="s">
        <v>30</v>
      </c>
      <c r="B10027" t="s">
        <v>167</v>
      </c>
      <c r="C10027">
        <f>_xlfn.XLOOKUP(B10027,'2.1.trackMPD'!$R$7:$R$29,'2.1.trackMPD'!$T$7:$T$29)</f>
        <v>5</v>
      </c>
      <c r="D10027">
        <v>10</v>
      </c>
      <c r="E10027" t="s">
        <v>6400</v>
      </c>
      <c r="F10027" t="s">
        <v>110</v>
      </c>
      <c r="G10027" t="s">
        <v>140</v>
      </c>
      <c r="H10027" t="s">
        <v>6399</v>
      </c>
    </row>
    <row r="10028" spans="1:8" x14ac:dyDescent="0.2">
      <c r="A10028" t="s">
        <v>30</v>
      </c>
      <c r="B10028" t="s">
        <v>167</v>
      </c>
      <c r="C10028">
        <f>_xlfn.XLOOKUP(B10028,'2.1.trackMPD'!$R$7:$R$29,'2.1.trackMPD'!$T$7:$T$29)</f>
        <v>5</v>
      </c>
      <c r="D10028">
        <v>100</v>
      </c>
      <c r="E10028" t="s">
        <v>6400</v>
      </c>
      <c r="F10028" t="s">
        <v>110</v>
      </c>
      <c r="G10028" t="s">
        <v>124</v>
      </c>
      <c r="H10028" t="s">
        <v>6398</v>
      </c>
    </row>
    <row r="10029" spans="1:8" x14ac:dyDescent="0.2">
      <c r="A10029" t="s">
        <v>30</v>
      </c>
      <c r="B10029" t="s">
        <v>167</v>
      </c>
      <c r="C10029">
        <f>_xlfn.XLOOKUP(B10029,'2.1.trackMPD'!$R$7:$R$29,'2.1.trackMPD'!$T$7:$T$29)</f>
        <v>5</v>
      </c>
      <c r="D10029">
        <v>100</v>
      </c>
      <c r="E10029" t="s">
        <v>6400</v>
      </c>
      <c r="F10029" t="s">
        <v>110</v>
      </c>
      <c r="G10029" t="s">
        <v>140</v>
      </c>
      <c r="H10029" t="s">
        <v>6398</v>
      </c>
    </row>
    <row r="10030" spans="1:8" x14ac:dyDescent="0.2">
      <c r="A10030" t="s">
        <v>30</v>
      </c>
      <c r="B10030" t="s">
        <v>167</v>
      </c>
      <c r="C10030">
        <f>_xlfn.XLOOKUP(B10030,'2.1.trackMPD'!$R$7:$R$29,'2.1.trackMPD'!$T$7:$T$29)</f>
        <v>5</v>
      </c>
      <c r="D10030">
        <v>100</v>
      </c>
      <c r="E10030" t="s">
        <v>6400</v>
      </c>
      <c r="F10030" t="s">
        <v>111</v>
      </c>
      <c r="G10030" t="s">
        <v>124</v>
      </c>
      <c r="H10030" t="s">
        <v>6398</v>
      </c>
    </row>
    <row r="10031" spans="1:8" x14ac:dyDescent="0.2">
      <c r="A10031" t="s">
        <v>30</v>
      </c>
      <c r="B10031" t="s">
        <v>167</v>
      </c>
      <c r="C10031">
        <f>_xlfn.XLOOKUP(B10031,'2.1.trackMPD'!$R$7:$R$29,'2.1.trackMPD'!$T$7:$T$29)</f>
        <v>5</v>
      </c>
      <c r="D10031">
        <v>100</v>
      </c>
      <c r="E10031" t="s">
        <v>6400</v>
      </c>
      <c r="F10031" t="s">
        <v>111</v>
      </c>
      <c r="G10031" t="s">
        <v>140</v>
      </c>
      <c r="H10031" t="s">
        <v>6398</v>
      </c>
    </row>
    <row r="10032" spans="1:8" x14ac:dyDescent="0.2">
      <c r="A10032" t="s">
        <v>30</v>
      </c>
      <c r="B10032" t="s">
        <v>167</v>
      </c>
      <c r="C10032">
        <f>_xlfn.XLOOKUP(B10032,'2.1.trackMPD'!$R$7:$R$29,'2.1.trackMPD'!$T$7:$T$29)</f>
        <v>5</v>
      </c>
      <c r="D10032">
        <v>100</v>
      </c>
      <c r="E10032" t="s">
        <v>6400</v>
      </c>
      <c r="F10032" t="s">
        <v>110</v>
      </c>
      <c r="G10032" t="s">
        <v>124</v>
      </c>
      <c r="H10032" t="s">
        <v>6399</v>
      </c>
    </row>
    <row r="10033" spans="1:8" x14ac:dyDescent="0.2">
      <c r="A10033" t="s">
        <v>30</v>
      </c>
      <c r="B10033" t="s">
        <v>167</v>
      </c>
      <c r="C10033">
        <f>_xlfn.XLOOKUP(B10033,'2.1.trackMPD'!$R$7:$R$29,'2.1.trackMPD'!$T$7:$T$29)</f>
        <v>5</v>
      </c>
      <c r="D10033">
        <v>100</v>
      </c>
      <c r="E10033" t="s">
        <v>6400</v>
      </c>
      <c r="F10033" t="s">
        <v>110</v>
      </c>
      <c r="G10033" t="s">
        <v>140</v>
      </c>
      <c r="H10033" t="s">
        <v>6399</v>
      </c>
    </row>
    <row r="10034" spans="1:8" x14ac:dyDescent="0.2">
      <c r="A10034" t="s">
        <v>30</v>
      </c>
      <c r="B10034" t="s">
        <v>167</v>
      </c>
      <c r="C10034">
        <f>_xlfn.XLOOKUP(B10034,'2.1.trackMPD'!$R$7:$R$29,'2.1.trackMPD'!$T$7:$T$29)</f>
        <v>5</v>
      </c>
      <c r="D10034">
        <v>1000</v>
      </c>
      <c r="E10034" t="s">
        <v>6400</v>
      </c>
      <c r="F10034" t="s">
        <v>110</v>
      </c>
      <c r="G10034" t="s">
        <v>124</v>
      </c>
      <c r="H10034" t="s">
        <v>6398</v>
      </c>
    </row>
    <row r="10035" spans="1:8" x14ac:dyDescent="0.2">
      <c r="A10035" t="s">
        <v>30</v>
      </c>
      <c r="B10035" t="s">
        <v>167</v>
      </c>
      <c r="C10035">
        <f>_xlfn.XLOOKUP(B10035,'2.1.trackMPD'!$R$7:$R$29,'2.1.trackMPD'!$T$7:$T$29)</f>
        <v>5</v>
      </c>
      <c r="D10035">
        <v>1000</v>
      </c>
      <c r="E10035" t="s">
        <v>6400</v>
      </c>
      <c r="F10035" t="s">
        <v>110</v>
      </c>
      <c r="G10035" t="s">
        <v>140</v>
      </c>
      <c r="H10035" t="s">
        <v>6398</v>
      </c>
    </row>
    <row r="10036" spans="1:8" x14ac:dyDescent="0.2">
      <c r="A10036" t="s">
        <v>30</v>
      </c>
      <c r="B10036" t="s">
        <v>167</v>
      </c>
      <c r="C10036">
        <f>_xlfn.XLOOKUP(B10036,'2.1.trackMPD'!$R$7:$R$29,'2.1.trackMPD'!$T$7:$T$29)</f>
        <v>5</v>
      </c>
      <c r="D10036">
        <v>1000</v>
      </c>
      <c r="E10036" t="s">
        <v>6400</v>
      </c>
      <c r="F10036" t="s">
        <v>111</v>
      </c>
      <c r="G10036" t="s">
        <v>124</v>
      </c>
      <c r="H10036" t="s">
        <v>6398</v>
      </c>
    </row>
    <row r="10037" spans="1:8" x14ac:dyDescent="0.2">
      <c r="A10037" t="s">
        <v>30</v>
      </c>
      <c r="B10037" t="s">
        <v>167</v>
      </c>
      <c r="C10037">
        <f>_xlfn.XLOOKUP(B10037,'2.1.trackMPD'!$R$7:$R$29,'2.1.trackMPD'!$T$7:$T$29)</f>
        <v>5</v>
      </c>
      <c r="D10037">
        <v>1000</v>
      </c>
      <c r="E10037" t="s">
        <v>6400</v>
      </c>
      <c r="F10037" t="s">
        <v>111</v>
      </c>
      <c r="G10037" t="s">
        <v>140</v>
      </c>
      <c r="H10037" t="s">
        <v>6398</v>
      </c>
    </row>
    <row r="10038" spans="1:8" x14ac:dyDescent="0.2">
      <c r="A10038" t="s">
        <v>30</v>
      </c>
      <c r="B10038" t="s">
        <v>167</v>
      </c>
      <c r="C10038">
        <f>_xlfn.XLOOKUP(B10038,'2.1.trackMPD'!$R$7:$R$29,'2.1.trackMPD'!$T$7:$T$29)</f>
        <v>5</v>
      </c>
      <c r="D10038">
        <v>1000</v>
      </c>
      <c r="E10038" t="s">
        <v>6400</v>
      </c>
      <c r="F10038" t="s">
        <v>110</v>
      </c>
      <c r="G10038" t="s">
        <v>124</v>
      </c>
      <c r="H10038" t="s">
        <v>6399</v>
      </c>
    </row>
    <row r="10039" spans="1:8" x14ac:dyDescent="0.2">
      <c r="A10039" t="s">
        <v>30</v>
      </c>
      <c r="B10039" t="s">
        <v>167</v>
      </c>
      <c r="C10039">
        <f>_xlfn.XLOOKUP(B10039,'2.1.trackMPD'!$R$7:$R$29,'2.1.trackMPD'!$T$7:$T$29)</f>
        <v>5</v>
      </c>
      <c r="D10039">
        <v>1000</v>
      </c>
      <c r="E10039" t="s">
        <v>6400</v>
      </c>
      <c r="F10039" t="s">
        <v>110</v>
      </c>
      <c r="G10039" t="s">
        <v>140</v>
      </c>
      <c r="H10039" t="s">
        <v>6399</v>
      </c>
    </row>
    <row r="10040" spans="1:8" x14ac:dyDescent="0.2">
      <c r="A10040" t="s">
        <v>30</v>
      </c>
      <c r="B10040" t="s">
        <v>167</v>
      </c>
      <c r="C10040">
        <f>_xlfn.XLOOKUP(B10040,'2.1.trackMPD'!$R$7:$R$29,'2.1.trackMPD'!$T$7:$T$29)</f>
        <v>5</v>
      </c>
      <c r="D10040">
        <v>5000</v>
      </c>
      <c r="E10040" t="s">
        <v>6400</v>
      </c>
      <c r="F10040" t="s">
        <v>110</v>
      </c>
      <c r="G10040" t="s">
        <v>124</v>
      </c>
      <c r="H10040" t="s">
        <v>6398</v>
      </c>
    </row>
    <row r="10041" spans="1:8" x14ac:dyDescent="0.2">
      <c r="A10041" t="s">
        <v>30</v>
      </c>
      <c r="B10041" t="s">
        <v>167</v>
      </c>
      <c r="C10041">
        <f>_xlfn.XLOOKUP(B10041,'2.1.trackMPD'!$R$7:$R$29,'2.1.trackMPD'!$T$7:$T$29)</f>
        <v>5</v>
      </c>
      <c r="D10041">
        <v>5000</v>
      </c>
      <c r="E10041" t="s">
        <v>6400</v>
      </c>
      <c r="F10041" t="s">
        <v>110</v>
      </c>
      <c r="G10041" t="s">
        <v>140</v>
      </c>
      <c r="H10041" t="s">
        <v>6398</v>
      </c>
    </row>
    <row r="10042" spans="1:8" x14ac:dyDescent="0.2">
      <c r="A10042" t="s">
        <v>30</v>
      </c>
      <c r="B10042" t="s">
        <v>167</v>
      </c>
      <c r="C10042">
        <f>_xlfn.XLOOKUP(B10042,'2.1.trackMPD'!$R$7:$R$29,'2.1.trackMPD'!$T$7:$T$29)</f>
        <v>5</v>
      </c>
      <c r="D10042">
        <v>5000</v>
      </c>
      <c r="E10042" t="s">
        <v>6400</v>
      </c>
      <c r="F10042" t="s">
        <v>111</v>
      </c>
      <c r="G10042" t="s">
        <v>124</v>
      </c>
      <c r="H10042" t="s">
        <v>6398</v>
      </c>
    </row>
    <row r="10043" spans="1:8" x14ac:dyDescent="0.2">
      <c r="A10043" t="s">
        <v>30</v>
      </c>
      <c r="B10043" t="s">
        <v>167</v>
      </c>
      <c r="C10043">
        <f>_xlfn.XLOOKUP(B10043,'2.1.trackMPD'!$R$7:$R$29,'2.1.trackMPD'!$T$7:$T$29)</f>
        <v>5</v>
      </c>
      <c r="D10043">
        <v>5000</v>
      </c>
      <c r="E10043" t="s">
        <v>6400</v>
      </c>
      <c r="F10043" t="s">
        <v>111</v>
      </c>
      <c r="G10043" t="s">
        <v>140</v>
      </c>
      <c r="H10043" t="s">
        <v>6398</v>
      </c>
    </row>
    <row r="10044" spans="1:8" x14ac:dyDescent="0.2">
      <c r="A10044" t="s">
        <v>30</v>
      </c>
      <c r="B10044" t="s">
        <v>167</v>
      </c>
      <c r="C10044">
        <f>_xlfn.XLOOKUP(B10044,'2.1.trackMPD'!$R$7:$R$29,'2.1.trackMPD'!$T$7:$T$29)</f>
        <v>5</v>
      </c>
      <c r="D10044">
        <v>5000</v>
      </c>
      <c r="E10044" t="s">
        <v>6400</v>
      </c>
      <c r="F10044" t="s">
        <v>110</v>
      </c>
      <c r="G10044" t="s">
        <v>124</v>
      </c>
      <c r="H10044" t="s">
        <v>6399</v>
      </c>
    </row>
    <row r="10045" spans="1:8" x14ac:dyDescent="0.2">
      <c r="A10045" t="s">
        <v>30</v>
      </c>
      <c r="B10045" t="s">
        <v>167</v>
      </c>
      <c r="C10045">
        <f>_xlfn.XLOOKUP(B10045,'2.1.trackMPD'!$R$7:$R$29,'2.1.trackMPD'!$T$7:$T$29)</f>
        <v>5</v>
      </c>
      <c r="D10045">
        <v>5000</v>
      </c>
      <c r="E10045" t="s">
        <v>6400</v>
      </c>
      <c r="F10045" t="s">
        <v>110</v>
      </c>
      <c r="G10045" t="s">
        <v>140</v>
      </c>
      <c r="H10045" t="s">
        <v>6399</v>
      </c>
    </row>
    <row r="10046" spans="1:8" x14ac:dyDescent="0.2">
      <c r="A10046" t="s">
        <v>30</v>
      </c>
      <c r="B10046" t="s">
        <v>167</v>
      </c>
      <c r="C10046">
        <f>_xlfn.XLOOKUP(B10046,'2.1.trackMPD'!$R$7:$R$29,'2.1.trackMPD'!$T$7:$T$29)</f>
        <v>5</v>
      </c>
      <c r="D10046">
        <v>1</v>
      </c>
      <c r="E10046" t="s">
        <v>6401</v>
      </c>
      <c r="F10046" t="s">
        <v>110</v>
      </c>
      <c r="G10046" t="s">
        <v>124</v>
      </c>
      <c r="H10046" t="s">
        <v>6398</v>
      </c>
    </row>
    <row r="10047" spans="1:8" x14ac:dyDescent="0.2">
      <c r="A10047" t="s">
        <v>30</v>
      </c>
      <c r="B10047" t="s">
        <v>167</v>
      </c>
      <c r="C10047">
        <f>_xlfn.XLOOKUP(B10047,'2.1.trackMPD'!$R$7:$R$29,'2.1.trackMPD'!$T$7:$T$29)</f>
        <v>5</v>
      </c>
      <c r="D10047">
        <v>1</v>
      </c>
      <c r="E10047" t="s">
        <v>6401</v>
      </c>
      <c r="F10047" t="s">
        <v>110</v>
      </c>
      <c r="G10047" t="s">
        <v>140</v>
      </c>
      <c r="H10047" t="s">
        <v>6398</v>
      </c>
    </row>
    <row r="10048" spans="1:8" x14ac:dyDescent="0.2">
      <c r="A10048" t="s">
        <v>30</v>
      </c>
      <c r="B10048" t="s">
        <v>167</v>
      </c>
      <c r="C10048">
        <f>_xlfn.XLOOKUP(B10048,'2.1.trackMPD'!$R$7:$R$29,'2.1.trackMPD'!$T$7:$T$29)</f>
        <v>5</v>
      </c>
      <c r="D10048">
        <v>1</v>
      </c>
      <c r="E10048" t="s">
        <v>6401</v>
      </c>
      <c r="F10048" t="s">
        <v>111</v>
      </c>
      <c r="G10048" t="s">
        <v>124</v>
      </c>
      <c r="H10048" t="s">
        <v>6398</v>
      </c>
    </row>
    <row r="10049" spans="1:8" x14ac:dyDescent="0.2">
      <c r="A10049" t="s">
        <v>30</v>
      </c>
      <c r="B10049" t="s">
        <v>167</v>
      </c>
      <c r="C10049">
        <f>_xlfn.XLOOKUP(B10049,'2.1.trackMPD'!$R$7:$R$29,'2.1.trackMPD'!$T$7:$T$29)</f>
        <v>5</v>
      </c>
      <c r="D10049">
        <v>1</v>
      </c>
      <c r="E10049" t="s">
        <v>6401</v>
      </c>
      <c r="F10049" t="s">
        <v>111</v>
      </c>
      <c r="G10049" t="s">
        <v>140</v>
      </c>
      <c r="H10049" t="s">
        <v>6398</v>
      </c>
    </row>
    <row r="10050" spans="1:8" x14ac:dyDescent="0.2">
      <c r="A10050" t="s">
        <v>30</v>
      </c>
      <c r="B10050" t="s">
        <v>167</v>
      </c>
      <c r="C10050">
        <f>_xlfn.XLOOKUP(B10050,'2.1.trackMPD'!$R$7:$R$29,'2.1.trackMPD'!$T$7:$T$29)</f>
        <v>5</v>
      </c>
      <c r="D10050">
        <v>1</v>
      </c>
      <c r="E10050" t="s">
        <v>6401</v>
      </c>
      <c r="F10050" t="s">
        <v>110</v>
      </c>
      <c r="G10050" t="s">
        <v>124</v>
      </c>
      <c r="H10050" t="s">
        <v>6399</v>
      </c>
    </row>
    <row r="10051" spans="1:8" x14ac:dyDescent="0.2">
      <c r="A10051" t="s">
        <v>30</v>
      </c>
      <c r="B10051" t="s">
        <v>167</v>
      </c>
      <c r="C10051">
        <f>_xlfn.XLOOKUP(B10051,'2.1.trackMPD'!$R$7:$R$29,'2.1.trackMPD'!$T$7:$T$29)</f>
        <v>5</v>
      </c>
      <c r="D10051">
        <v>1</v>
      </c>
      <c r="E10051" t="s">
        <v>6401</v>
      </c>
      <c r="F10051" t="s">
        <v>110</v>
      </c>
      <c r="G10051" t="s">
        <v>140</v>
      </c>
      <c r="H10051" t="s">
        <v>6399</v>
      </c>
    </row>
    <row r="10052" spans="1:8" x14ac:dyDescent="0.2">
      <c r="A10052" t="s">
        <v>30</v>
      </c>
      <c r="B10052" t="s">
        <v>167</v>
      </c>
      <c r="C10052">
        <f>_xlfn.XLOOKUP(B10052,'2.1.trackMPD'!$R$7:$R$29,'2.1.trackMPD'!$T$7:$T$29)</f>
        <v>5</v>
      </c>
      <c r="D10052">
        <v>10</v>
      </c>
      <c r="E10052" t="s">
        <v>6401</v>
      </c>
      <c r="F10052" t="s">
        <v>110</v>
      </c>
      <c r="G10052" t="s">
        <v>124</v>
      </c>
      <c r="H10052" t="s">
        <v>6398</v>
      </c>
    </row>
    <row r="10053" spans="1:8" x14ac:dyDescent="0.2">
      <c r="A10053" t="s">
        <v>30</v>
      </c>
      <c r="B10053" t="s">
        <v>167</v>
      </c>
      <c r="C10053">
        <f>_xlfn.XLOOKUP(B10053,'2.1.trackMPD'!$R$7:$R$29,'2.1.trackMPD'!$T$7:$T$29)</f>
        <v>5</v>
      </c>
      <c r="D10053">
        <v>10</v>
      </c>
      <c r="E10053" t="s">
        <v>6401</v>
      </c>
      <c r="F10053" t="s">
        <v>110</v>
      </c>
      <c r="G10053" t="s">
        <v>140</v>
      </c>
      <c r="H10053" t="s">
        <v>6398</v>
      </c>
    </row>
    <row r="10054" spans="1:8" x14ac:dyDescent="0.2">
      <c r="A10054" t="s">
        <v>30</v>
      </c>
      <c r="B10054" t="s">
        <v>167</v>
      </c>
      <c r="C10054">
        <f>_xlfn.XLOOKUP(B10054,'2.1.trackMPD'!$R$7:$R$29,'2.1.trackMPD'!$T$7:$T$29)</f>
        <v>5</v>
      </c>
      <c r="D10054">
        <v>10</v>
      </c>
      <c r="E10054" t="s">
        <v>6401</v>
      </c>
      <c r="F10054" t="s">
        <v>111</v>
      </c>
      <c r="G10054" t="s">
        <v>124</v>
      </c>
      <c r="H10054" t="s">
        <v>6398</v>
      </c>
    </row>
    <row r="10055" spans="1:8" x14ac:dyDescent="0.2">
      <c r="A10055" t="s">
        <v>30</v>
      </c>
      <c r="B10055" t="s">
        <v>167</v>
      </c>
      <c r="C10055">
        <f>_xlfn.XLOOKUP(B10055,'2.1.trackMPD'!$R$7:$R$29,'2.1.trackMPD'!$T$7:$T$29)</f>
        <v>5</v>
      </c>
      <c r="D10055">
        <v>10</v>
      </c>
      <c r="E10055" t="s">
        <v>6401</v>
      </c>
      <c r="F10055" t="s">
        <v>111</v>
      </c>
      <c r="G10055" t="s">
        <v>140</v>
      </c>
      <c r="H10055" t="s">
        <v>6398</v>
      </c>
    </row>
    <row r="10056" spans="1:8" x14ac:dyDescent="0.2">
      <c r="A10056" t="s">
        <v>30</v>
      </c>
      <c r="B10056" t="s">
        <v>167</v>
      </c>
      <c r="C10056">
        <f>_xlfn.XLOOKUP(B10056,'2.1.trackMPD'!$R$7:$R$29,'2.1.trackMPD'!$T$7:$T$29)</f>
        <v>5</v>
      </c>
      <c r="D10056">
        <v>10</v>
      </c>
      <c r="E10056" t="s">
        <v>6401</v>
      </c>
      <c r="F10056" t="s">
        <v>110</v>
      </c>
      <c r="G10056" t="s">
        <v>124</v>
      </c>
      <c r="H10056" t="s">
        <v>6399</v>
      </c>
    </row>
    <row r="10057" spans="1:8" x14ac:dyDescent="0.2">
      <c r="A10057" t="s">
        <v>30</v>
      </c>
      <c r="B10057" t="s">
        <v>167</v>
      </c>
      <c r="C10057">
        <f>_xlfn.XLOOKUP(B10057,'2.1.trackMPD'!$R$7:$R$29,'2.1.trackMPD'!$T$7:$T$29)</f>
        <v>5</v>
      </c>
      <c r="D10057">
        <v>10</v>
      </c>
      <c r="E10057" t="s">
        <v>6401</v>
      </c>
      <c r="F10057" t="s">
        <v>110</v>
      </c>
      <c r="G10057" t="s">
        <v>140</v>
      </c>
      <c r="H10057" t="s">
        <v>6399</v>
      </c>
    </row>
    <row r="10058" spans="1:8" x14ac:dyDescent="0.2">
      <c r="A10058" t="s">
        <v>30</v>
      </c>
      <c r="B10058" t="s">
        <v>167</v>
      </c>
      <c r="C10058">
        <f>_xlfn.XLOOKUP(B10058,'2.1.trackMPD'!$R$7:$R$29,'2.1.trackMPD'!$T$7:$T$29)</f>
        <v>5</v>
      </c>
      <c r="D10058">
        <v>100</v>
      </c>
      <c r="E10058" t="s">
        <v>6401</v>
      </c>
      <c r="F10058" t="s">
        <v>110</v>
      </c>
      <c r="G10058" t="s">
        <v>124</v>
      </c>
      <c r="H10058" t="s">
        <v>6398</v>
      </c>
    </row>
    <row r="10059" spans="1:8" x14ac:dyDescent="0.2">
      <c r="A10059" t="s">
        <v>30</v>
      </c>
      <c r="B10059" t="s">
        <v>167</v>
      </c>
      <c r="C10059">
        <f>_xlfn.XLOOKUP(B10059,'2.1.trackMPD'!$R$7:$R$29,'2.1.trackMPD'!$T$7:$T$29)</f>
        <v>5</v>
      </c>
      <c r="D10059">
        <v>100</v>
      </c>
      <c r="E10059" t="s">
        <v>6401</v>
      </c>
      <c r="F10059" t="s">
        <v>110</v>
      </c>
      <c r="G10059" t="s">
        <v>140</v>
      </c>
      <c r="H10059" t="s">
        <v>6398</v>
      </c>
    </row>
    <row r="10060" spans="1:8" x14ac:dyDescent="0.2">
      <c r="A10060" t="s">
        <v>30</v>
      </c>
      <c r="B10060" t="s">
        <v>167</v>
      </c>
      <c r="C10060">
        <f>_xlfn.XLOOKUP(B10060,'2.1.trackMPD'!$R$7:$R$29,'2.1.trackMPD'!$T$7:$T$29)</f>
        <v>5</v>
      </c>
      <c r="D10060">
        <v>100</v>
      </c>
      <c r="E10060" t="s">
        <v>6401</v>
      </c>
      <c r="F10060" t="s">
        <v>111</v>
      </c>
      <c r="G10060" t="s">
        <v>124</v>
      </c>
      <c r="H10060" t="s">
        <v>6398</v>
      </c>
    </row>
    <row r="10061" spans="1:8" x14ac:dyDescent="0.2">
      <c r="A10061" t="s">
        <v>30</v>
      </c>
      <c r="B10061" t="s">
        <v>167</v>
      </c>
      <c r="C10061">
        <f>_xlfn.XLOOKUP(B10061,'2.1.trackMPD'!$R$7:$R$29,'2.1.trackMPD'!$T$7:$T$29)</f>
        <v>5</v>
      </c>
      <c r="D10061">
        <v>100</v>
      </c>
      <c r="E10061" t="s">
        <v>6401</v>
      </c>
      <c r="F10061" t="s">
        <v>111</v>
      </c>
      <c r="G10061" t="s">
        <v>140</v>
      </c>
      <c r="H10061" t="s">
        <v>6398</v>
      </c>
    </row>
    <row r="10062" spans="1:8" x14ac:dyDescent="0.2">
      <c r="A10062" t="s">
        <v>30</v>
      </c>
      <c r="B10062" t="s">
        <v>167</v>
      </c>
      <c r="C10062">
        <f>_xlfn.XLOOKUP(B10062,'2.1.trackMPD'!$R$7:$R$29,'2.1.trackMPD'!$T$7:$T$29)</f>
        <v>5</v>
      </c>
      <c r="D10062">
        <v>100</v>
      </c>
      <c r="E10062" t="s">
        <v>6401</v>
      </c>
      <c r="F10062" t="s">
        <v>110</v>
      </c>
      <c r="G10062" t="s">
        <v>124</v>
      </c>
      <c r="H10062" t="s">
        <v>6399</v>
      </c>
    </row>
    <row r="10063" spans="1:8" x14ac:dyDescent="0.2">
      <c r="A10063" t="s">
        <v>30</v>
      </c>
      <c r="B10063" t="s">
        <v>167</v>
      </c>
      <c r="C10063">
        <f>_xlfn.XLOOKUP(B10063,'2.1.trackMPD'!$R$7:$R$29,'2.1.trackMPD'!$T$7:$T$29)</f>
        <v>5</v>
      </c>
      <c r="D10063">
        <v>100</v>
      </c>
      <c r="E10063" t="s">
        <v>6401</v>
      </c>
      <c r="F10063" t="s">
        <v>110</v>
      </c>
      <c r="G10063" t="s">
        <v>140</v>
      </c>
      <c r="H10063" t="s">
        <v>6399</v>
      </c>
    </row>
    <row r="10064" spans="1:8" x14ac:dyDescent="0.2">
      <c r="A10064" t="s">
        <v>30</v>
      </c>
      <c r="B10064" t="s">
        <v>168</v>
      </c>
      <c r="C10064">
        <f>_xlfn.XLOOKUP(B10064,'2.1.trackMPD'!$R$7:$R$29,'2.1.trackMPD'!$T$7:$T$29)</f>
        <v>6</v>
      </c>
      <c r="D10064">
        <v>1</v>
      </c>
      <c r="E10064" t="s">
        <v>6396</v>
      </c>
      <c r="F10064" t="s">
        <v>110</v>
      </c>
      <c r="G10064" t="s">
        <v>124</v>
      </c>
      <c r="H10064" t="s">
        <v>6398</v>
      </c>
    </row>
    <row r="10065" spans="1:8" x14ac:dyDescent="0.2">
      <c r="A10065" t="s">
        <v>30</v>
      </c>
      <c r="B10065" t="s">
        <v>168</v>
      </c>
      <c r="C10065">
        <f>_xlfn.XLOOKUP(B10065,'2.1.trackMPD'!$R$7:$R$29,'2.1.trackMPD'!$T$7:$T$29)</f>
        <v>6</v>
      </c>
      <c r="D10065">
        <v>1</v>
      </c>
      <c r="E10065" t="s">
        <v>6396</v>
      </c>
      <c r="F10065" t="s">
        <v>110</v>
      </c>
      <c r="G10065" t="s">
        <v>140</v>
      </c>
      <c r="H10065" t="s">
        <v>6398</v>
      </c>
    </row>
    <row r="10066" spans="1:8" x14ac:dyDescent="0.2">
      <c r="A10066" t="s">
        <v>30</v>
      </c>
      <c r="B10066" t="s">
        <v>168</v>
      </c>
      <c r="C10066">
        <f>_xlfn.XLOOKUP(B10066,'2.1.trackMPD'!$R$7:$R$29,'2.1.trackMPD'!$T$7:$T$29)</f>
        <v>6</v>
      </c>
      <c r="D10066">
        <v>1</v>
      </c>
      <c r="E10066" t="s">
        <v>6396</v>
      </c>
      <c r="F10066" t="s">
        <v>111</v>
      </c>
      <c r="G10066" t="s">
        <v>124</v>
      </c>
      <c r="H10066" t="s">
        <v>6398</v>
      </c>
    </row>
    <row r="10067" spans="1:8" x14ac:dyDescent="0.2">
      <c r="A10067" t="s">
        <v>30</v>
      </c>
      <c r="B10067" t="s">
        <v>168</v>
      </c>
      <c r="C10067">
        <f>_xlfn.XLOOKUP(B10067,'2.1.trackMPD'!$R$7:$R$29,'2.1.trackMPD'!$T$7:$T$29)</f>
        <v>6</v>
      </c>
      <c r="D10067">
        <v>1</v>
      </c>
      <c r="E10067" t="s">
        <v>6396</v>
      </c>
      <c r="F10067" t="s">
        <v>111</v>
      </c>
      <c r="G10067" t="s">
        <v>140</v>
      </c>
      <c r="H10067" t="s">
        <v>6398</v>
      </c>
    </row>
    <row r="10068" spans="1:8" x14ac:dyDescent="0.2">
      <c r="A10068" t="s">
        <v>30</v>
      </c>
      <c r="B10068" t="s">
        <v>168</v>
      </c>
      <c r="C10068">
        <f>_xlfn.XLOOKUP(B10068,'2.1.trackMPD'!$R$7:$R$29,'2.1.trackMPD'!$T$7:$T$29)</f>
        <v>6</v>
      </c>
      <c r="D10068">
        <v>1</v>
      </c>
      <c r="E10068" t="s">
        <v>6396</v>
      </c>
      <c r="F10068" t="s">
        <v>110</v>
      </c>
      <c r="G10068" t="s">
        <v>124</v>
      </c>
      <c r="H10068" t="s">
        <v>6399</v>
      </c>
    </row>
    <row r="10069" spans="1:8" x14ac:dyDescent="0.2">
      <c r="A10069" t="s">
        <v>30</v>
      </c>
      <c r="B10069" t="s">
        <v>168</v>
      </c>
      <c r="C10069">
        <f>_xlfn.XLOOKUP(B10069,'2.1.trackMPD'!$R$7:$R$29,'2.1.trackMPD'!$T$7:$T$29)</f>
        <v>6</v>
      </c>
      <c r="D10069">
        <v>1</v>
      </c>
      <c r="E10069" t="s">
        <v>6396</v>
      </c>
      <c r="F10069" t="s">
        <v>110</v>
      </c>
      <c r="G10069" t="s">
        <v>140</v>
      </c>
      <c r="H10069" t="s">
        <v>6399</v>
      </c>
    </row>
    <row r="10070" spans="1:8" x14ac:dyDescent="0.2">
      <c r="A10070" t="s">
        <v>30</v>
      </c>
      <c r="B10070" t="s">
        <v>168</v>
      </c>
      <c r="C10070">
        <f>_xlfn.XLOOKUP(B10070,'2.1.trackMPD'!$R$7:$R$29,'2.1.trackMPD'!$T$7:$T$29)</f>
        <v>6</v>
      </c>
      <c r="D10070">
        <v>10</v>
      </c>
      <c r="E10070" t="s">
        <v>6396</v>
      </c>
      <c r="F10070" t="s">
        <v>110</v>
      </c>
      <c r="G10070" t="s">
        <v>124</v>
      </c>
      <c r="H10070" t="s">
        <v>6398</v>
      </c>
    </row>
    <row r="10071" spans="1:8" x14ac:dyDescent="0.2">
      <c r="A10071" t="s">
        <v>30</v>
      </c>
      <c r="B10071" t="s">
        <v>168</v>
      </c>
      <c r="C10071">
        <f>_xlfn.XLOOKUP(B10071,'2.1.trackMPD'!$R$7:$R$29,'2.1.trackMPD'!$T$7:$T$29)</f>
        <v>6</v>
      </c>
      <c r="D10071">
        <v>10</v>
      </c>
      <c r="E10071" t="s">
        <v>6396</v>
      </c>
      <c r="F10071" t="s">
        <v>110</v>
      </c>
      <c r="G10071" t="s">
        <v>140</v>
      </c>
      <c r="H10071" t="s">
        <v>6398</v>
      </c>
    </row>
    <row r="10072" spans="1:8" x14ac:dyDescent="0.2">
      <c r="A10072" t="s">
        <v>30</v>
      </c>
      <c r="B10072" t="s">
        <v>168</v>
      </c>
      <c r="C10072">
        <f>_xlfn.XLOOKUP(B10072,'2.1.trackMPD'!$R$7:$R$29,'2.1.trackMPD'!$T$7:$T$29)</f>
        <v>6</v>
      </c>
      <c r="D10072">
        <v>10</v>
      </c>
      <c r="E10072" t="s">
        <v>6396</v>
      </c>
      <c r="F10072" t="s">
        <v>111</v>
      </c>
      <c r="G10072" t="s">
        <v>124</v>
      </c>
      <c r="H10072" t="s">
        <v>6398</v>
      </c>
    </row>
    <row r="10073" spans="1:8" x14ac:dyDescent="0.2">
      <c r="A10073" t="s">
        <v>30</v>
      </c>
      <c r="B10073" t="s">
        <v>168</v>
      </c>
      <c r="C10073">
        <f>_xlfn.XLOOKUP(B10073,'2.1.trackMPD'!$R$7:$R$29,'2.1.trackMPD'!$T$7:$T$29)</f>
        <v>6</v>
      </c>
      <c r="D10073">
        <v>10</v>
      </c>
      <c r="E10073" t="s">
        <v>6396</v>
      </c>
      <c r="F10073" t="s">
        <v>111</v>
      </c>
      <c r="G10073" t="s">
        <v>140</v>
      </c>
      <c r="H10073" t="s">
        <v>6398</v>
      </c>
    </row>
    <row r="10074" spans="1:8" x14ac:dyDescent="0.2">
      <c r="A10074" t="s">
        <v>30</v>
      </c>
      <c r="B10074" t="s">
        <v>168</v>
      </c>
      <c r="C10074">
        <f>_xlfn.XLOOKUP(B10074,'2.1.trackMPD'!$R$7:$R$29,'2.1.trackMPD'!$T$7:$T$29)</f>
        <v>6</v>
      </c>
      <c r="D10074">
        <v>10</v>
      </c>
      <c r="E10074" t="s">
        <v>6396</v>
      </c>
      <c r="F10074" t="s">
        <v>110</v>
      </c>
      <c r="G10074" t="s">
        <v>124</v>
      </c>
      <c r="H10074" t="s">
        <v>6399</v>
      </c>
    </row>
    <row r="10075" spans="1:8" x14ac:dyDescent="0.2">
      <c r="A10075" t="s">
        <v>30</v>
      </c>
      <c r="B10075" t="s">
        <v>168</v>
      </c>
      <c r="C10075">
        <f>_xlfn.XLOOKUP(B10075,'2.1.trackMPD'!$R$7:$R$29,'2.1.trackMPD'!$T$7:$T$29)</f>
        <v>6</v>
      </c>
      <c r="D10075">
        <v>10</v>
      </c>
      <c r="E10075" t="s">
        <v>6396</v>
      </c>
      <c r="F10075" t="s">
        <v>110</v>
      </c>
      <c r="G10075" t="s">
        <v>140</v>
      </c>
      <c r="H10075" t="s">
        <v>6399</v>
      </c>
    </row>
    <row r="10076" spans="1:8" x14ac:dyDescent="0.2">
      <c r="A10076" t="s">
        <v>30</v>
      </c>
      <c r="B10076" t="s">
        <v>168</v>
      </c>
      <c r="C10076">
        <f>_xlfn.XLOOKUP(B10076,'2.1.trackMPD'!$R$7:$R$29,'2.1.trackMPD'!$T$7:$T$29)</f>
        <v>6</v>
      </c>
      <c r="D10076">
        <v>100</v>
      </c>
      <c r="E10076" t="s">
        <v>6396</v>
      </c>
      <c r="F10076" t="s">
        <v>110</v>
      </c>
      <c r="G10076" t="s">
        <v>124</v>
      </c>
      <c r="H10076" t="s">
        <v>6398</v>
      </c>
    </row>
    <row r="10077" spans="1:8" x14ac:dyDescent="0.2">
      <c r="A10077" t="s">
        <v>30</v>
      </c>
      <c r="B10077" t="s">
        <v>168</v>
      </c>
      <c r="C10077">
        <f>_xlfn.XLOOKUP(B10077,'2.1.trackMPD'!$R$7:$R$29,'2.1.trackMPD'!$T$7:$T$29)</f>
        <v>6</v>
      </c>
      <c r="D10077">
        <v>100</v>
      </c>
      <c r="E10077" t="s">
        <v>6396</v>
      </c>
      <c r="F10077" t="s">
        <v>110</v>
      </c>
      <c r="G10077" t="s">
        <v>140</v>
      </c>
      <c r="H10077" t="s">
        <v>6398</v>
      </c>
    </row>
    <row r="10078" spans="1:8" x14ac:dyDescent="0.2">
      <c r="A10078" t="s">
        <v>30</v>
      </c>
      <c r="B10078" t="s">
        <v>168</v>
      </c>
      <c r="C10078">
        <f>_xlfn.XLOOKUP(B10078,'2.1.trackMPD'!$R$7:$R$29,'2.1.trackMPD'!$T$7:$T$29)</f>
        <v>6</v>
      </c>
      <c r="D10078">
        <v>100</v>
      </c>
      <c r="E10078" t="s">
        <v>6396</v>
      </c>
      <c r="F10078" t="s">
        <v>111</v>
      </c>
      <c r="G10078" t="s">
        <v>124</v>
      </c>
      <c r="H10078" t="s">
        <v>6398</v>
      </c>
    </row>
    <row r="10079" spans="1:8" x14ac:dyDescent="0.2">
      <c r="A10079" t="s">
        <v>30</v>
      </c>
      <c r="B10079" t="s">
        <v>168</v>
      </c>
      <c r="C10079">
        <f>_xlfn.XLOOKUP(B10079,'2.1.trackMPD'!$R$7:$R$29,'2.1.trackMPD'!$T$7:$T$29)</f>
        <v>6</v>
      </c>
      <c r="D10079">
        <v>100</v>
      </c>
      <c r="E10079" t="s">
        <v>6396</v>
      </c>
      <c r="F10079" t="s">
        <v>111</v>
      </c>
      <c r="G10079" t="s">
        <v>140</v>
      </c>
      <c r="H10079" t="s">
        <v>6398</v>
      </c>
    </row>
    <row r="10080" spans="1:8" x14ac:dyDescent="0.2">
      <c r="A10080" t="s">
        <v>30</v>
      </c>
      <c r="B10080" t="s">
        <v>168</v>
      </c>
      <c r="C10080">
        <f>_xlfn.XLOOKUP(B10080,'2.1.trackMPD'!$R$7:$R$29,'2.1.trackMPD'!$T$7:$T$29)</f>
        <v>6</v>
      </c>
      <c r="D10080">
        <v>100</v>
      </c>
      <c r="E10080" t="s">
        <v>6396</v>
      </c>
      <c r="F10080" t="s">
        <v>110</v>
      </c>
      <c r="G10080" t="s">
        <v>124</v>
      </c>
      <c r="H10080" t="s">
        <v>6399</v>
      </c>
    </row>
    <row r="10081" spans="1:8" x14ac:dyDescent="0.2">
      <c r="A10081" t="s">
        <v>30</v>
      </c>
      <c r="B10081" t="s">
        <v>168</v>
      </c>
      <c r="C10081">
        <f>_xlfn.XLOOKUP(B10081,'2.1.trackMPD'!$R$7:$R$29,'2.1.trackMPD'!$T$7:$T$29)</f>
        <v>6</v>
      </c>
      <c r="D10081">
        <v>100</v>
      </c>
      <c r="E10081" t="s">
        <v>6396</v>
      </c>
      <c r="F10081" t="s">
        <v>110</v>
      </c>
      <c r="G10081" t="s">
        <v>140</v>
      </c>
      <c r="H10081" t="s">
        <v>6399</v>
      </c>
    </row>
    <row r="10082" spans="1:8" x14ac:dyDescent="0.2">
      <c r="A10082" t="s">
        <v>30</v>
      </c>
      <c r="B10082" t="s">
        <v>168</v>
      </c>
      <c r="C10082">
        <f>_xlfn.XLOOKUP(B10082,'2.1.trackMPD'!$R$7:$R$29,'2.1.trackMPD'!$T$7:$T$29)</f>
        <v>6</v>
      </c>
      <c r="D10082">
        <v>1000</v>
      </c>
      <c r="E10082" t="s">
        <v>6396</v>
      </c>
      <c r="F10082" t="s">
        <v>110</v>
      </c>
      <c r="G10082" t="s">
        <v>124</v>
      </c>
      <c r="H10082" t="s">
        <v>6398</v>
      </c>
    </row>
    <row r="10083" spans="1:8" x14ac:dyDescent="0.2">
      <c r="A10083" t="s">
        <v>30</v>
      </c>
      <c r="B10083" t="s">
        <v>168</v>
      </c>
      <c r="C10083">
        <f>_xlfn.XLOOKUP(B10083,'2.1.trackMPD'!$R$7:$R$29,'2.1.trackMPD'!$T$7:$T$29)</f>
        <v>6</v>
      </c>
      <c r="D10083">
        <v>1000</v>
      </c>
      <c r="E10083" t="s">
        <v>6396</v>
      </c>
      <c r="F10083" t="s">
        <v>110</v>
      </c>
      <c r="G10083" t="s">
        <v>140</v>
      </c>
      <c r="H10083" t="s">
        <v>6398</v>
      </c>
    </row>
    <row r="10084" spans="1:8" x14ac:dyDescent="0.2">
      <c r="A10084" t="s">
        <v>30</v>
      </c>
      <c r="B10084" t="s">
        <v>168</v>
      </c>
      <c r="C10084">
        <f>_xlfn.XLOOKUP(B10084,'2.1.trackMPD'!$R$7:$R$29,'2.1.trackMPD'!$T$7:$T$29)</f>
        <v>6</v>
      </c>
      <c r="D10084">
        <v>1000</v>
      </c>
      <c r="E10084" t="s">
        <v>6396</v>
      </c>
      <c r="F10084" t="s">
        <v>111</v>
      </c>
      <c r="G10084" t="s">
        <v>124</v>
      </c>
      <c r="H10084" t="s">
        <v>6398</v>
      </c>
    </row>
    <row r="10085" spans="1:8" x14ac:dyDescent="0.2">
      <c r="A10085" t="s">
        <v>30</v>
      </c>
      <c r="B10085" t="s">
        <v>168</v>
      </c>
      <c r="C10085">
        <f>_xlfn.XLOOKUP(B10085,'2.1.trackMPD'!$R$7:$R$29,'2.1.trackMPD'!$T$7:$T$29)</f>
        <v>6</v>
      </c>
      <c r="D10085">
        <v>1000</v>
      </c>
      <c r="E10085" t="s">
        <v>6396</v>
      </c>
      <c r="F10085" t="s">
        <v>111</v>
      </c>
      <c r="G10085" t="s">
        <v>140</v>
      </c>
      <c r="H10085" t="s">
        <v>6398</v>
      </c>
    </row>
    <row r="10086" spans="1:8" x14ac:dyDescent="0.2">
      <c r="A10086" t="s">
        <v>30</v>
      </c>
      <c r="B10086" t="s">
        <v>168</v>
      </c>
      <c r="C10086">
        <f>_xlfn.XLOOKUP(B10086,'2.1.trackMPD'!$R$7:$R$29,'2.1.trackMPD'!$T$7:$T$29)</f>
        <v>6</v>
      </c>
      <c r="D10086">
        <v>1000</v>
      </c>
      <c r="E10086" t="s">
        <v>6396</v>
      </c>
      <c r="F10086" t="s">
        <v>110</v>
      </c>
      <c r="G10086" t="s">
        <v>124</v>
      </c>
      <c r="H10086" t="s">
        <v>6399</v>
      </c>
    </row>
    <row r="10087" spans="1:8" x14ac:dyDescent="0.2">
      <c r="A10087" t="s">
        <v>30</v>
      </c>
      <c r="B10087" t="s">
        <v>168</v>
      </c>
      <c r="C10087">
        <f>_xlfn.XLOOKUP(B10087,'2.1.trackMPD'!$R$7:$R$29,'2.1.trackMPD'!$T$7:$T$29)</f>
        <v>6</v>
      </c>
      <c r="D10087">
        <v>1000</v>
      </c>
      <c r="E10087" t="s">
        <v>6396</v>
      </c>
      <c r="F10087" t="s">
        <v>110</v>
      </c>
      <c r="G10087" t="s">
        <v>140</v>
      </c>
      <c r="H10087" t="s">
        <v>6399</v>
      </c>
    </row>
    <row r="10088" spans="1:8" x14ac:dyDescent="0.2">
      <c r="A10088" t="s">
        <v>30</v>
      </c>
      <c r="B10088" t="s">
        <v>168</v>
      </c>
      <c r="C10088">
        <f>_xlfn.XLOOKUP(B10088,'2.1.trackMPD'!$R$7:$R$29,'2.1.trackMPD'!$T$7:$T$29)</f>
        <v>6</v>
      </c>
      <c r="D10088">
        <v>5000</v>
      </c>
      <c r="E10088" t="s">
        <v>6396</v>
      </c>
      <c r="F10088" t="s">
        <v>110</v>
      </c>
      <c r="G10088" t="s">
        <v>124</v>
      </c>
      <c r="H10088" t="s">
        <v>6398</v>
      </c>
    </row>
    <row r="10089" spans="1:8" x14ac:dyDescent="0.2">
      <c r="A10089" t="s">
        <v>30</v>
      </c>
      <c r="B10089" t="s">
        <v>168</v>
      </c>
      <c r="C10089">
        <f>_xlfn.XLOOKUP(B10089,'2.1.trackMPD'!$R$7:$R$29,'2.1.trackMPD'!$T$7:$T$29)</f>
        <v>6</v>
      </c>
      <c r="D10089">
        <v>5000</v>
      </c>
      <c r="E10089" t="s">
        <v>6396</v>
      </c>
      <c r="F10089" t="s">
        <v>110</v>
      </c>
      <c r="G10089" t="s">
        <v>140</v>
      </c>
      <c r="H10089" t="s">
        <v>6398</v>
      </c>
    </row>
    <row r="10090" spans="1:8" x14ac:dyDescent="0.2">
      <c r="A10090" t="s">
        <v>30</v>
      </c>
      <c r="B10090" t="s">
        <v>168</v>
      </c>
      <c r="C10090">
        <f>_xlfn.XLOOKUP(B10090,'2.1.trackMPD'!$R$7:$R$29,'2.1.trackMPD'!$T$7:$T$29)</f>
        <v>6</v>
      </c>
      <c r="D10090">
        <v>5000</v>
      </c>
      <c r="E10090" t="s">
        <v>6396</v>
      </c>
      <c r="F10090" t="s">
        <v>111</v>
      </c>
      <c r="G10090" t="s">
        <v>124</v>
      </c>
      <c r="H10090" t="s">
        <v>6398</v>
      </c>
    </row>
    <row r="10091" spans="1:8" x14ac:dyDescent="0.2">
      <c r="A10091" t="s">
        <v>30</v>
      </c>
      <c r="B10091" t="s">
        <v>168</v>
      </c>
      <c r="C10091">
        <f>_xlfn.XLOOKUP(B10091,'2.1.trackMPD'!$R$7:$R$29,'2.1.trackMPD'!$T$7:$T$29)</f>
        <v>6</v>
      </c>
      <c r="D10091">
        <v>5000</v>
      </c>
      <c r="E10091" t="s">
        <v>6396</v>
      </c>
      <c r="F10091" t="s">
        <v>111</v>
      </c>
      <c r="G10091" t="s">
        <v>140</v>
      </c>
      <c r="H10091" t="s">
        <v>6398</v>
      </c>
    </row>
    <row r="10092" spans="1:8" x14ac:dyDescent="0.2">
      <c r="A10092" t="s">
        <v>30</v>
      </c>
      <c r="B10092" t="s">
        <v>168</v>
      </c>
      <c r="C10092">
        <f>_xlfn.XLOOKUP(B10092,'2.1.trackMPD'!$R$7:$R$29,'2.1.trackMPD'!$T$7:$T$29)</f>
        <v>6</v>
      </c>
      <c r="D10092">
        <v>5000</v>
      </c>
      <c r="E10092" t="s">
        <v>6396</v>
      </c>
      <c r="F10092" t="s">
        <v>110</v>
      </c>
      <c r="G10092" t="s">
        <v>124</v>
      </c>
      <c r="H10092" t="s">
        <v>6399</v>
      </c>
    </row>
    <row r="10093" spans="1:8" x14ac:dyDescent="0.2">
      <c r="A10093" t="s">
        <v>30</v>
      </c>
      <c r="B10093" t="s">
        <v>168</v>
      </c>
      <c r="C10093">
        <f>_xlfn.XLOOKUP(B10093,'2.1.trackMPD'!$R$7:$R$29,'2.1.trackMPD'!$T$7:$T$29)</f>
        <v>6</v>
      </c>
      <c r="D10093">
        <v>5000</v>
      </c>
      <c r="E10093" t="s">
        <v>6396</v>
      </c>
      <c r="F10093" t="s">
        <v>110</v>
      </c>
      <c r="G10093" t="s">
        <v>140</v>
      </c>
      <c r="H10093" t="s">
        <v>6399</v>
      </c>
    </row>
    <row r="10094" spans="1:8" x14ac:dyDescent="0.2">
      <c r="A10094" t="s">
        <v>30</v>
      </c>
      <c r="B10094" t="s">
        <v>168</v>
      </c>
      <c r="C10094">
        <f>_xlfn.XLOOKUP(B10094,'2.1.trackMPD'!$R$7:$R$29,'2.1.trackMPD'!$T$7:$T$29)</f>
        <v>6</v>
      </c>
      <c r="D10094">
        <v>1</v>
      </c>
      <c r="E10094" t="s">
        <v>6400</v>
      </c>
      <c r="F10094" t="s">
        <v>110</v>
      </c>
      <c r="G10094" t="s">
        <v>124</v>
      </c>
      <c r="H10094" t="s">
        <v>6398</v>
      </c>
    </row>
    <row r="10095" spans="1:8" x14ac:dyDescent="0.2">
      <c r="A10095" t="s">
        <v>30</v>
      </c>
      <c r="B10095" t="s">
        <v>168</v>
      </c>
      <c r="C10095">
        <f>_xlfn.XLOOKUP(B10095,'2.1.trackMPD'!$R$7:$R$29,'2.1.trackMPD'!$T$7:$T$29)</f>
        <v>6</v>
      </c>
      <c r="D10095">
        <v>1</v>
      </c>
      <c r="E10095" t="s">
        <v>6400</v>
      </c>
      <c r="F10095" t="s">
        <v>110</v>
      </c>
      <c r="G10095" t="s">
        <v>140</v>
      </c>
      <c r="H10095" t="s">
        <v>6398</v>
      </c>
    </row>
    <row r="10096" spans="1:8" x14ac:dyDescent="0.2">
      <c r="A10096" t="s">
        <v>30</v>
      </c>
      <c r="B10096" t="s">
        <v>168</v>
      </c>
      <c r="C10096">
        <f>_xlfn.XLOOKUP(B10096,'2.1.trackMPD'!$R$7:$R$29,'2.1.trackMPD'!$T$7:$T$29)</f>
        <v>6</v>
      </c>
      <c r="D10096">
        <v>1</v>
      </c>
      <c r="E10096" t="s">
        <v>6400</v>
      </c>
      <c r="F10096" t="s">
        <v>111</v>
      </c>
      <c r="G10096" t="s">
        <v>124</v>
      </c>
      <c r="H10096" t="s">
        <v>6398</v>
      </c>
    </row>
    <row r="10097" spans="1:8" x14ac:dyDescent="0.2">
      <c r="A10097" t="s">
        <v>30</v>
      </c>
      <c r="B10097" t="s">
        <v>168</v>
      </c>
      <c r="C10097">
        <f>_xlfn.XLOOKUP(B10097,'2.1.trackMPD'!$R$7:$R$29,'2.1.trackMPD'!$T$7:$T$29)</f>
        <v>6</v>
      </c>
      <c r="D10097">
        <v>1</v>
      </c>
      <c r="E10097" t="s">
        <v>6400</v>
      </c>
      <c r="F10097" t="s">
        <v>111</v>
      </c>
      <c r="G10097" t="s">
        <v>140</v>
      </c>
      <c r="H10097" t="s">
        <v>6398</v>
      </c>
    </row>
    <row r="10098" spans="1:8" x14ac:dyDescent="0.2">
      <c r="A10098" t="s">
        <v>30</v>
      </c>
      <c r="B10098" t="s">
        <v>168</v>
      </c>
      <c r="C10098">
        <f>_xlfn.XLOOKUP(B10098,'2.1.trackMPD'!$R$7:$R$29,'2.1.trackMPD'!$T$7:$T$29)</f>
        <v>6</v>
      </c>
      <c r="D10098">
        <v>1</v>
      </c>
      <c r="E10098" t="s">
        <v>6400</v>
      </c>
      <c r="F10098" t="s">
        <v>110</v>
      </c>
      <c r="G10098" t="s">
        <v>124</v>
      </c>
      <c r="H10098" t="s">
        <v>6399</v>
      </c>
    </row>
    <row r="10099" spans="1:8" x14ac:dyDescent="0.2">
      <c r="A10099" t="s">
        <v>30</v>
      </c>
      <c r="B10099" t="s">
        <v>168</v>
      </c>
      <c r="C10099">
        <f>_xlfn.XLOOKUP(B10099,'2.1.trackMPD'!$R$7:$R$29,'2.1.trackMPD'!$T$7:$T$29)</f>
        <v>6</v>
      </c>
      <c r="D10099">
        <v>1</v>
      </c>
      <c r="E10099" t="s">
        <v>6400</v>
      </c>
      <c r="F10099" t="s">
        <v>110</v>
      </c>
      <c r="G10099" t="s">
        <v>140</v>
      </c>
      <c r="H10099" t="s">
        <v>6399</v>
      </c>
    </row>
    <row r="10100" spans="1:8" x14ac:dyDescent="0.2">
      <c r="A10100" t="s">
        <v>30</v>
      </c>
      <c r="B10100" t="s">
        <v>168</v>
      </c>
      <c r="C10100">
        <f>_xlfn.XLOOKUP(B10100,'2.1.trackMPD'!$R$7:$R$29,'2.1.trackMPD'!$T$7:$T$29)</f>
        <v>6</v>
      </c>
      <c r="D10100">
        <v>10</v>
      </c>
      <c r="E10100" t="s">
        <v>6400</v>
      </c>
      <c r="F10100" t="s">
        <v>110</v>
      </c>
      <c r="G10100" t="s">
        <v>124</v>
      </c>
      <c r="H10100" t="s">
        <v>6398</v>
      </c>
    </row>
    <row r="10101" spans="1:8" x14ac:dyDescent="0.2">
      <c r="A10101" t="s">
        <v>30</v>
      </c>
      <c r="B10101" t="s">
        <v>168</v>
      </c>
      <c r="C10101">
        <f>_xlfn.XLOOKUP(B10101,'2.1.trackMPD'!$R$7:$R$29,'2.1.trackMPD'!$T$7:$T$29)</f>
        <v>6</v>
      </c>
      <c r="D10101">
        <v>10</v>
      </c>
      <c r="E10101" t="s">
        <v>6400</v>
      </c>
      <c r="F10101" t="s">
        <v>110</v>
      </c>
      <c r="G10101" t="s">
        <v>140</v>
      </c>
      <c r="H10101" t="s">
        <v>6398</v>
      </c>
    </row>
    <row r="10102" spans="1:8" x14ac:dyDescent="0.2">
      <c r="A10102" t="s">
        <v>30</v>
      </c>
      <c r="B10102" t="s">
        <v>168</v>
      </c>
      <c r="C10102">
        <f>_xlfn.XLOOKUP(B10102,'2.1.trackMPD'!$R$7:$R$29,'2.1.trackMPD'!$T$7:$T$29)</f>
        <v>6</v>
      </c>
      <c r="D10102">
        <v>10</v>
      </c>
      <c r="E10102" t="s">
        <v>6400</v>
      </c>
      <c r="F10102" t="s">
        <v>111</v>
      </c>
      <c r="G10102" t="s">
        <v>124</v>
      </c>
      <c r="H10102" t="s">
        <v>6398</v>
      </c>
    </row>
    <row r="10103" spans="1:8" x14ac:dyDescent="0.2">
      <c r="A10103" t="s">
        <v>30</v>
      </c>
      <c r="B10103" t="s">
        <v>168</v>
      </c>
      <c r="C10103">
        <f>_xlfn.XLOOKUP(B10103,'2.1.trackMPD'!$R$7:$R$29,'2.1.trackMPD'!$T$7:$T$29)</f>
        <v>6</v>
      </c>
      <c r="D10103">
        <v>10</v>
      </c>
      <c r="E10103" t="s">
        <v>6400</v>
      </c>
      <c r="F10103" t="s">
        <v>111</v>
      </c>
      <c r="G10103" t="s">
        <v>140</v>
      </c>
      <c r="H10103" t="s">
        <v>6398</v>
      </c>
    </row>
    <row r="10104" spans="1:8" x14ac:dyDescent="0.2">
      <c r="A10104" t="s">
        <v>30</v>
      </c>
      <c r="B10104" t="s">
        <v>168</v>
      </c>
      <c r="C10104">
        <f>_xlfn.XLOOKUP(B10104,'2.1.trackMPD'!$R$7:$R$29,'2.1.trackMPD'!$T$7:$T$29)</f>
        <v>6</v>
      </c>
      <c r="D10104">
        <v>10</v>
      </c>
      <c r="E10104" t="s">
        <v>6400</v>
      </c>
      <c r="F10104" t="s">
        <v>110</v>
      </c>
      <c r="G10104" t="s">
        <v>124</v>
      </c>
      <c r="H10104" t="s">
        <v>6399</v>
      </c>
    </row>
    <row r="10105" spans="1:8" x14ac:dyDescent="0.2">
      <c r="A10105" t="s">
        <v>30</v>
      </c>
      <c r="B10105" t="s">
        <v>168</v>
      </c>
      <c r="C10105">
        <f>_xlfn.XLOOKUP(B10105,'2.1.trackMPD'!$R$7:$R$29,'2.1.trackMPD'!$T$7:$T$29)</f>
        <v>6</v>
      </c>
      <c r="D10105">
        <v>10</v>
      </c>
      <c r="E10105" t="s">
        <v>6400</v>
      </c>
      <c r="F10105" t="s">
        <v>110</v>
      </c>
      <c r="G10105" t="s">
        <v>140</v>
      </c>
      <c r="H10105" t="s">
        <v>6399</v>
      </c>
    </row>
    <row r="10106" spans="1:8" x14ac:dyDescent="0.2">
      <c r="A10106" t="s">
        <v>30</v>
      </c>
      <c r="B10106" t="s">
        <v>168</v>
      </c>
      <c r="C10106">
        <f>_xlfn.XLOOKUP(B10106,'2.1.trackMPD'!$R$7:$R$29,'2.1.trackMPD'!$T$7:$T$29)</f>
        <v>6</v>
      </c>
      <c r="D10106">
        <v>100</v>
      </c>
      <c r="E10106" t="s">
        <v>6400</v>
      </c>
      <c r="F10106" t="s">
        <v>110</v>
      </c>
      <c r="G10106" t="s">
        <v>124</v>
      </c>
      <c r="H10106" t="s">
        <v>6398</v>
      </c>
    </row>
    <row r="10107" spans="1:8" x14ac:dyDescent="0.2">
      <c r="A10107" t="s">
        <v>30</v>
      </c>
      <c r="B10107" t="s">
        <v>168</v>
      </c>
      <c r="C10107">
        <f>_xlfn.XLOOKUP(B10107,'2.1.trackMPD'!$R$7:$R$29,'2.1.trackMPD'!$T$7:$T$29)</f>
        <v>6</v>
      </c>
      <c r="D10107">
        <v>100</v>
      </c>
      <c r="E10107" t="s">
        <v>6400</v>
      </c>
      <c r="F10107" t="s">
        <v>110</v>
      </c>
      <c r="G10107" t="s">
        <v>140</v>
      </c>
      <c r="H10107" t="s">
        <v>6398</v>
      </c>
    </row>
    <row r="10108" spans="1:8" x14ac:dyDescent="0.2">
      <c r="A10108" t="s">
        <v>30</v>
      </c>
      <c r="B10108" t="s">
        <v>168</v>
      </c>
      <c r="C10108">
        <f>_xlfn.XLOOKUP(B10108,'2.1.trackMPD'!$R$7:$R$29,'2.1.trackMPD'!$T$7:$T$29)</f>
        <v>6</v>
      </c>
      <c r="D10108">
        <v>100</v>
      </c>
      <c r="E10108" t="s">
        <v>6400</v>
      </c>
      <c r="F10108" t="s">
        <v>111</v>
      </c>
      <c r="G10108" t="s">
        <v>124</v>
      </c>
      <c r="H10108" t="s">
        <v>6398</v>
      </c>
    </row>
    <row r="10109" spans="1:8" x14ac:dyDescent="0.2">
      <c r="A10109" t="s">
        <v>30</v>
      </c>
      <c r="B10109" t="s">
        <v>168</v>
      </c>
      <c r="C10109">
        <f>_xlfn.XLOOKUP(B10109,'2.1.trackMPD'!$R$7:$R$29,'2.1.trackMPD'!$T$7:$T$29)</f>
        <v>6</v>
      </c>
      <c r="D10109">
        <v>100</v>
      </c>
      <c r="E10109" t="s">
        <v>6400</v>
      </c>
      <c r="F10109" t="s">
        <v>111</v>
      </c>
      <c r="G10109" t="s">
        <v>140</v>
      </c>
      <c r="H10109" t="s">
        <v>6398</v>
      </c>
    </row>
    <row r="10110" spans="1:8" x14ac:dyDescent="0.2">
      <c r="A10110" t="s">
        <v>30</v>
      </c>
      <c r="B10110" t="s">
        <v>168</v>
      </c>
      <c r="C10110">
        <f>_xlfn.XLOOKUP(B10110,'2.1.trackMPD'!$R$7:$R$29,'2.1.trackMPD'!$T$7:$T$29)</f>
        <v>6</v>
      </c>
      <c r="D10110">
        <v>100</v>
      </c>
      <c r="E10110" t="s">
        <v>6400</v>
      </c>
      <c r="F10110" t="s">
        <v>110</v>
      </c>
      <c r="G10110" t="s">
        <v>124</v>
      </c>
      <c r="H10110" t="s">
        <v>6399</v>
      </c>
    </row>
    <row r="10111" spans="1:8" x14ac:dyDescent="0.2">
      <c r="A10111" t="s">
        <v>30</v>
      </c>
      <c r="B10111" t="s">
        <v>168</v>
      </c>
      <c r="C10111">
        <f>_xlfn.XLOOKUP(B10111,'2.1.trackMPD'!$R$7:$R$29,'2.1.trackMPD'!$T$7:$T$29)</f>
        <v>6</v>
      </c>
      <c r="D10111">
        <v>100</v>
      </c>
      <c r="E10111" t="s">
        <v>6400</v>
      </c>
      <c r="F10111" t="s">
        <v>110</v>
      </c>
      <c r="G10111" t="s">
        <v>140</v>
      </c>
      <c r="H10111" t="s">
        <v>6399</v>
      </c>
    </row>
    <row r="10112" spans="1:8" x14ac:dyDescent="0.2">
      <c r="A10112" t="s">
        <v>30</v>
      </c>
      <c r="B10112" t="s">
        <v>168</v>
      </c>
      <c r="C10112">
        <f>_xlfn.XLOOKUP(B10112,'2.1.trackMPD'!$R$7:$R$29,'2.1.trackMPD'!$T$7:$T$29)</f>
        <v>6</v>
      </c>
      <c r="D10112">
        <v>1000</v>
      </c>
      <c r="E10112" t="s">
        <v>6400</v>
      </c>
      <c r="F10112" t="s">
        <v>110</v>
      </c>
      <c r="G10112" t="s">
        <v>124</v>
      </c>
      <c r="H10112" t="s">
        <v>6398</v>
      </c>
    </row>
    <row r="10113" spans="1:8" x14ac:dyDescent="0.2">
      <c r="A10113" t="s">
        <v>30</v>
      </c>
      <c r="B10113" t="s">
        <v>168</v>
      </c>
      <c r="C10113">
        <f>_xlfn.XLOOKUP(B10113,'2.1.trackMPD'!$R$7:$R$29,'2.1.trackMPD'!$T$7:$T$29)</f>
        <v>6</v>
      </c>
      <c r="D10113">
        <v>1000</v>
      </c>
      <c r="E10113" t="s">
        <v>6400</v>
      </c>
      <c r="F10113" t="s">
        <v>110</v>
      </c>
      <c r="G10113" t="s">
        <v>140</v>
      </c>
      <c r="H10113" t="s">
        <v>6398</v>
      </c>
    </row>
    <row r="10114" spans="1:8" x14ac:dyDescent="0.2">
      <c r="A10114" t="s">
        <v>30</v>
      </c>
      <c r="B10114" t="s">
        <v>168</v>
      </c>
      <c r="C10114">
        <f>_xlfn.XLOOKUP(B10114,'2.1.trackMPD'!$R$7:$R$29,'2.1.trackMPD'!$T$7:$T$29)</f>
        <v>6</v>
      </c>
      <c r="D10114">
        <v>1000</v>
      </c>
      <c r="E10114" t="s">
        <v>6400</v>
      </c>
      <c r="F10114" t="s">
        <v>111</v>
      </c>
      <c r="G10114" t="s">
        <v>124</v>
      </c>
      <c r="H10114" t="s">
        <v>6398</v>
      </c>
    </row>
    <row r="10115" spans="1:8" x14ac:dyDescent="0.2">
      <c r="A10115" t="s">
        <v>30</v>
      </c>
      <c r="B10115" t="s">
        <v>168</v>
      </c>
      <c r="C10115">
        <f>_xlfn.XLOOKUP(B10115,'2.1.trackMPD'!$R$7:$R$29,'2.1.trackMPD'!$T$7:$T$29)</f>
        <v>6</v>
      </c>
      <c r="D10115">
        <v>1000</v>
      </c>
      <c r="E10115" t="s">
        <v>6400</v>
      </c>
      <c r="F10115" t="s">
        <v>111</v>
      </c>
      <c r="G10115" t="s">
        <v>140</v>
      </c>
      <c r="H10115" t="s">
        <v>6398</v>
      </c>
    </row>
    <row r="10116" spans="1:8" x14ac:dyDescent="0.2">
      <c r="A10116" t="s">
        <v>30</v>
      </c>
      <c r="B10116" t="s">
        <v>168</v>
      </c>
      <c r="C10116">
        <f>_xlfn.XLOOKUP(B10116,'2.1.trackMPD'!$R$7:$R$29,'2.1.trackMPD'!$T$7:$T$29)</f>
        <v>6</v>
      </c>
      <c r="D10116">
        <v>1000</v>
      </c>
      <c r="E10116" t="s">
        <v>6400</v>
      </c>
      <c r="F10116" t="s">
        <v>110</v>
      </c>
      <c r="G10116" t="s">
        <v>124</v>
      </c>
      <c r="H10116" t="s">
        <v>6399</v>
      </c>
    </row>
    <row r="10117" spans="1:8" x14ac:dyDescent="0.2">
      <c r="A10117" t="s">
        <v>30</v>
      </c>
      <c r="B10117" t="s">
        <v>168</v>
      </c>
      <c r="C10117">
        <f>_xlfn.XLOOKUP(B10117,'2.1.trackMPD'!$R$7:$R$29,'2.1.trackMPD'!$T$7:$T$29)</f>
        <v>6</v>
      </c>
      <c r="D10117">
        <v>1000</v>
      </c>
      <c r="E10117" t="s">
        <v>6400</v>
      </c>
      <c r="F10117" t="s">
        <v>110</v>
      </c>
      <c r="G10117" t="s">
        <v>140</v>
      </c>
      <c r="H10117" t="s">
        <v>6399</v>
      </c>
    </row>
    <row r="10118" spans="1:8" x14ac:dyDescent="0.2">
      <c r="A10118" t="s">
        <v>30</v>
      </c>
      <c r="B10118" t="s">
        <v>168</v>
      </c>
      <c r="C10118">
        <f>_xlfn.XLOOKUP(B10118,'2.1.trackMPD'!$R$7:$R$29,'2.1.trackMPD'!$T$7:$T$29)</f>
        <v>6</v>
      </c>
      <c r="D10118">
        <v>5000</v>
      </c>
      <c r="E10118" t="s">
        <v>6400</v>
      </c>
      <c r="F10118" t="s">
        <v>110</v>
      </c>
      <c r="G10118" t="s">
        <v>124</v>
      </c>
      <c r="H10118" t="s">
        <v>6398</v>
      </c>
    </row>
    <row r="10119" spans="1:8" x14ac:dyDescent="0.2">
      <c r="A10119" t="s">
        <v>30</v>
      </c>
      <c r="B10119" t="s">
        <v>168</v>
      </c>
      <c r="C10119">
        <f>_xlfn.XLOOKUP(B10119,'2.1.trackMPD'!$R$7:$R$29,'2.1.trackMPD'!$T$7:$T$29)</f>
        <v>6</v>
      </c>
      <c r="D10119">
        <v>5000</v>
      </c>
      <c r="E10119" t="s">
        <v>6400</v>
      </c>
      <c r="F10119" t="s">
        <v>110</v>
      </c>
      <c r="G10119" t="s">
        <v>140</v>
      </c>
      <c r="H10119" t="s">
        <v>6398</v>
      </c>
    </row>
    <row r="10120" spans="1:8" x14ac:dyDescent="0.2">
      <c r="A10120" t="s">
        <v>30</v>
      </c>
      <c r="B10120" t="s">
        <v>168</v>
      </c>
      <c r="C10120">
        <f>_xlfn.XLOOKUP(B10120,'2.1.trackMPD'!$R$7:$R$29,'2.1.trackMPD'!$T$7:$T$29)</f>
        <v>6</v>
      </c>
      <c r="D10120">
        <v>5000</v>
      </c>
      <c r="E10120" t="s">
        <v>6400</v>
      </c>
      <c r="F10120" t="s">
        <v>111</v>
      </c>
      <c r="G10120" t="s">
        <v>124</v>
      </c>
      <c r="H10120" t="s">
        <v>6398</v>
      </c>
    </row>
    <row r="10121" spans="1:8" x14ac:dyDescent="0.2">
      <c r="A10121" t="s">
        <v>30</v>
      </c>
      <c r="B10121" t="s">
        <v>168</v>
      </c>
      <c r="C10121">
        <f>_xlfn.XLOOKUP(B10121,'2.1.trackMPD'!$R$7:$R$29,'2.1.trackMPD'!$T$7:$T$29)</f>
        <v>6</v>
      </c>
      <c r="D10121">
        <v>5000</v>
      </c>
      <c r="E10121" t="s">
        <v>6400</v>
      </c>
      <c r="F10121" t="s">
        <v>111</v>
      </c>
      <c r="G10121" t="s">
        <v>140</v>
      </c>
      <c r="H10121" t="s">
        <v>6398</v>
      </c>
    </row>
    <row r="10122" spans="1:8" x14ac:dyDescent="0.2">
      <c r="A10122" t="s">
        <v>30</v>
      </c>
      <c r="B10122" t="s">
        <v>168</v>
      </c>
      <c r="C10122">
        <f>_xlfn.XLOOKUP(B10122,'2.1.trackMPD'!$R$7:$R$29,'2.1.trackMPD'!$T$7:$T$29)</f>
        <v>6</v>
      </c>
      <c r="D10122">
        <v>5000</v>
      </c>
      <c r="E10122" t="s">
        <v>6400</v>
      </c>
      <c r="F10122" t="s">
        <v>110</v>
      </c>
      <c r="G10122" t="s">
        <v>124</v>
      </c>
      <c r="H10122" t="s">
        <v>6399</v>
      </c>
    </row>
    <row r="10123" spans="1:8" x14ac:dyDescent="0.2">
      <c r="A10123" t="s">
        <v>30</v>
      </c>
      <c r="B10123" t="s">
        <v>168</v>
      </c>
      <c r="C10123">
        <f>_xlfn.XLOOKUP(B10123,'2.1.trackMPD'!$R$7:$R$29,'2.1.trackMPD'!$T$7:$T$29)</f>
        <v>6</v>
      </c>
      <c r="D10123">
        <v>5000</v>
      </c>
      <c r="E10123" t="s">
        <v>6400</v>
      </c>
      <c r="F10123" t="s">
        <v>110</v>
      </c>
      <c r="G10123" t="s">
        <v>140</v>
      </c>
      <c r="H10123" t="s">
        <v>6399</v>
      </c>
    </row>
    <row r="10124" spans="1:8" x14ac:dyDescent="0.2">
      <c r="A10124" t="s">
        <v>30</v>
      </c>
      <c r="B10124" t="s">
        <v>168</v>
      </c>
      <c r="C10124">
        <f>_xlfn.XLOOKUP(B10124,'2.1.trackMPD'!$R$7:$R$29,'2.1.trackMPD'!$T$7:$T$29)</f>
        <v>6</v>
      </c>
      <c r="D10124">
        <v>1</v>
      </c>
      <c r="E10124" t="s">
        <v>6401</v>
      </c>
      <c r="F10124" t="s">
        <v>110</v>
      </c>
      <c r="G10124" t="s">
        <v>124</v>
      </c>
      <c r="H10124" t="s">
        <v>6398</v>
      </c>
    </row>
    <row r="10125" spans="1:8" x14ac:dyDescent="0.2">
      <c r="A10125" t="s">
        <v>30</v>
      </c>
      <c r="B10125" t="s">
        <v>168</v>
      </c>
      <c r="C10125">
        <f>_xlfn.XLOOKUP(B10125,'2.1.trackMPD'!$R$7:$R$29,'2.1.trackMPD'!$T$7:$T$29)</f>
        <v>6</v>
      </c>
      <c r="D10125">
        <v>1</v>
      </c>
      <c r="E10125" t="s">
        <v>6401</v>
      </c>
      <c r="F10125" t="s">
        <v>110</v>
      </c>
      <c r="G10125" t="s">
        <v>140</v>
      </c>
      <c r="H10125" t="s">
        <v>6398</v>
      </c>
    </row>
    <row r="10126" spans="1:8" x14ac:dyDescent="0.2">
      <c r="A10126" t="s">
        <v>30</v>
      </c>
      <c r="B10126" t="s">
        <v>168</v>
      </c>
      <c r="C10126">
        <f>_xlfn.XLOOKUP(B10126,'2.1.trackMPD'!$R$7:$R$29,'2.1.trackMPD'!$T$7:$T$29)</f>
        <v>6</v>
      </c>
      <c r="D10126">
        <v>1</v>
      </c>
      <c r="E10126" t="s">
        <v>6401</v>
      </c>
      <c r="F10126" t="s">
        <v>111</v>
      </c>
      <c r="G10126" t="s">
        <v>124</v>
      </c>
      <c r="H10126" t="s">
        <v>6398</v>
      </c>
    </row>
    <row r="10127" spans="1:8" x14ac:dyDescent="0.2">
      <c r="A10127" t="s">
        <v>30</v>
      </c>
      <c r="B10127" t="s">
        <v>168</v>
      </c>
      <c r="C10127">
        <f>_xlfn.XLOOKUP(B10127,'2.1.trackMPD'!$R$7:$R$29,'2.1.trackMPD'!$T$7:$T$29)</f>
        <v>6</v>
      </c>
      <c r="D10127">
        <v>1</v>
      </c>
      <c r="E10127" t="s">
        <v>6401</v>
      </c>
      <c r="F10127" t="s">
        <v>111</v>
      </c>
      <c r="G10127" t="s">
        <v>140</v>
      </c>
      <c r="H10127" t="s">
        <v>6398</v>
      </c>
    </row>
    <row r="10128" spans="1:8" x14ac:dyDescent="0.2">
      <c r="A10128" t="s">
        <v>30</v>
      </c>
      <c r="B10128" t="s">
        <v>168</v>
      </c>
      <c r="C10128">
        <f>_xlfn.XLOOKUP(B10128,'2.1.trackMPD'!$R$7:$R$29,'2.1.trackMPD'!$T$7:$T$29)</f>
        <v>6</v>
      </c>
      <c r="D10128">
        <v>1</v>
      </c>
      <c r="E10128" t="s">
        <v>6401</v>
      </c>
      <c r="F10128" t="s">
        <v>110</v>
      </c>
      <c r="G10128" t="s">
        <v>124</v>
      </c>
      <c r="H10128" t="s">
        <v>6399</v>
      </c>
    </row>
    <row r="10129" spans="1:8" x14ac:dyDescent="0.2">
      <c r="A10129" t="s">
        <v>30</v>
      </c>
      <c r="B10129" t="s">
        <v>168</v>
      </c>
      <c r="C10129">
        <f>_xlfn.XLOOKUP(B10129,'2.1.trackMPD'!$R$7:$R$29,'2.1.trackMPD'!$T$7:$T$29)</f>
        <v>6</v>
      </c>
      <c r="D10129">
        <v>1</v>
      </c>
      <c r="E10129" t="s">
        <v>6401</v>
      </c>
      <c r="F10129" t="s">
        <v>110</v>
      </c>
      <c r="G10129" t="s">
        <v>140</v>
      </c>
      <c r="H10129" t="s">
        <v>6399</v>
      </c>
    </row>
    <row r="10130" spans="1:8" x14ac:dyDescent="0.2">
      <c r="A10130" t="s">
        <v>30</v>
      </c>
      <c r="B10130" t="s">
        <v>168</v>
      </c>
      <c r="C10130">
        <f>_xlfn.XLOOKUP(B10130,'2.1.trackMPD'!$R$7:$R$29,'2.1.trackMPD'!$T$7:$T$29)</f>
        <v>6</v>
      </c>
      <c r="D10130">
        <v>10</v>
      </c>
      <c r="E10130" t="s">
        <v>6401</v>
      </c>
      <c r="F10130" t="s">
        <v>110</v>
      </c>
      <c r="G10130" t="s">
        <v>124</v>
      </c>
      <c r="H10130" t="s">
        <v>6398</v>
      </c>
    </row>
    <row r="10131" spans="1:8" x14ac:dyDescent="0.2">
      <c r="A10131" t="s">
        <v>30</v>
      </c>
      <c r="B10131" t="s">
        <v>168</v>
      </c>
      <c r="C10131">
        <f>_xlfn.XLOOKUP(B10131,'2.1.trackMPD'!$R$7:$R$29,'2.1.trackMPD'!$T$7:$T$29)</f>
        <v>6</v>
      </c>
      <c r="D10131">
        <v>10</v>
      </c>
      <c r="E10131" t="s">
        <v>6401</v>
      </c>
      <c r="F10131" t="s">
        <v>110</v>
      </c>
      <c r="G10131" t="s">
        <v>140</v>
      </c>
      <c r="H10131" t="s">
        <v>6398</v>
      </c>
    </row>
    <row r="10132" spans="1:8" x14ac:dyDescent="0.2">
      <c r="A10132" t="s">
        <v>30</v>
      </c>
      <c r="B10132" t="s">
        <v>168</v>
      </c>
      <c r="C10132">
        <f>_xlfn.XLOOKUP(B10132,'2.1.trackMPD'!$R$7:$R$29,'2.1.trackMPD'!$T$7:$T$29)</f>
        <v>6</v>
      </c>
      <c r="D10132">
        <v>10</v>
      </c>
      <c r="E10132" t="s">
        <v>6401</v>
      </c>
      <c r="F10132" t="s">
        <v>111</v>
      </c>
      <c r="G10132" t="s">
        <v>124</v>
      </c>
      <c r="H10132" t="s">
        <v>6398</v>
      </c>
    </row>
    <row r="10133" spans="1:8" x14ac:dyDescent="0.2">
      <c r="A10133" t="s">
        <v>30</v>
      </c>
      <c r="B10133" t="s">
        <v>168</v>
      </c>
      <c r="C10133">
        <f>_xlfn.XLOOKUP(B10133,'2.1.trackMPD'!$R$7:$R$29,'2.1.trackMPD'!$T$7:$T$29)</f>
        <v>6</v>
      </c>
      <c r="D10133">
        <v>10</v>
      </c>
      <c r="E10133" t="s">
        <v>6401</v>
      </c>
      <c r="F10133" t="s">
        <v>111</v>
      </c>
      <c r="G10133" t="s">
        <v>140</v>
      </c>
      <c r="H10133" t="s">
        <v>6398</v>
      </c>
    </row>
    <row r="10134" spans="1:8" x14ac:dyDescent="0.2">
      <c r="A10134" t="s">
        <v>30</v>
      </c>
      <c r="B10134" t="s">
        <v>168</v>
      </c>
      <c r="C10134">
        <f>_xlfn.XLOOKUP(B10134,'2.1.trackMPD'!$R$7:$R$29,'2.1.trackMPD'!$T$7:$T$29)</f>
        <v>6</v>
      </c>
      <c r="D10134">
        <v>10</v>
      </c>
      <c r="E10134" t="s">
        <v>6401</v>
      </c>
      <c r="F10134" t="s">
        <v>110</v>
      </c>
      <c r="G10134" t="s">
        <v>124</v>
      </c>
      <c r="H10134" t="s">
        <v>6399</v>
      </c>
    </row>
    <row r="10135" spans="1:8" x14ac:dyDescent="0.2">
      <c r="A10135" t="s">
        <v>30</v>
      </c>
      <c r="B10135" t="s">
        <v>168</v>
      </c>
      <c r="C10135">
        <f>_xlfn.XLOOKUP(B10135,'2.1.trackMPD'!$R$7:$R$29,'2.1.trackMPD'!$T$7:$T$29)</f>
        <v>6</v>
      </c>
      <c r="D10135">
        <v>10</v>
      </c>
      <c r="E10135" t="s">
        <v>6401</v>
      </c>
      <c r="F10135" t="s">
        <v>110</v>
      </c>
      <c r="G10135" t="s">
        <v>140</v>
      </c>
      <c r="H10135" t="s">
        <v>6399</v>
      </c>
    </row>
    <row r="10136" spans="1:8" x14ac:dyDescent="0.2">
      <c r="A10136" t="s">
        <v>30</v>
      </c>
      <c r="B10136" t="s">
        <v>168</v>
      </c>
      <c r="C10136">
        <f>_xlfn.XLOOKUP(B10136,'2.1.trackMPD'!$R$7:$R$29,'2.1.trackMPD'!$T$7:$T$29)</f>
        <v>6</v>
      </c>
      <c r="D10136">
        <v>100</v>
      </c>
      <c r="E10136" t="s">
        <v>6401</v>
      </c>
      <c r="F10136" t="s">
        <v>110</v>
      </c>
      <c r="G10136" t="s">
        <v>124</v>
      </c>
      <c r="H10136" t="s">
        <v>6398</v>
      </c>
    </row>
    <row r="10137" spans="1:8" x14ac:dyDescent="0.2">
      <c r="A10137" t="s">
        <v>30</v>
      </c>
      <c r="B10137" t="s">
        <v>168</v>
      </c>
      <c r="C10137">
        <f>_xlfn.XLOOKUP(B10137,'2.1.trackMPD'!$R$7:$R$29,'2.1.trackMPD'!$T$7:$T$29)</f>
        <v>6</v>
      </c>
      <c r="D10137">
        <v>100</v>
      </c>
      <c r="E10137" t="s">
        <v>6401</v>
      </c>
      <c r="F10137" t="s">
        <v>110</v>
      </c>
      <c r="G10137" t="s">
        <v>140</v>
      </c>
      <c r="H10137" t="s">
        <v>6398</v>
      </c>
    </row>
    <row r="10138" spans="1:8" x14ac:dyDescent="0.2">
      <c r="A10138" t="s">
        <v>30</v>
      </c>
      <c r="B10138" t="s">
        <v>168</v>
      </c>
      <c r="C10138">
        <f>_xlfn.XLOOKUP(B10138,'2.1.trackMPD'!$R$7:$R$29,'2.1.trackMPD'!$T$7:$T$29)</f>
        <v>6</v>
      </c>
      <c r="D10138">
        <v>100</v>
      </c>
      <c r="E10138" t="s">
        <v>6401</v>
      </c>
      <c r="F10138" t="s">
        <v>111</v>
      </c>
      <c r="G10138" t="s">
        <v>124</v>
      </c>
      <c r="H10138" t="s">
        <v>6398</v>
      </c>
    </row>
    <row r="10139" spans="1:8" x14ac:dyDescent="0.2">
      <c r="A10139" t="s">
        <v>30</v>
      </c>
      <c r="B10139" t="s">
        <v>168</v>
      </c>
      <c r="C10139">
        <f>_xlfn.XLOOKUP(B10139,'2.1.trackMPD'!$R$7:$R$29,'2.1.trackMPD'!$T$7:$T$29)</f>
        <v>6</v>
      </c>
      <c r="D10139">
        <v>100</v>
      </c>
      <c r="E10139" t="s">
        <v>6401</v>
      </c>
      <c r="F10139" t="s">
        <v>111</v>
      </c>
      <c r="G10139" t="s">
        <v>140</v>
      </c>
      <c r="H10139" t="s">
        <v>6398</v>
      </c>
    </row>
    <row r="10140" spans="1:8" x14ac:dyDescent="0.2">
      <c r="A10140" t="s">
        <v>30</v>
      </c>
      <c r="B10140" t="s">
        <v>168</v>
      </c>
      <c r="C10140">
        <f>_xlfn.XLOOKUP(B10140,'2.1.trackMPD'!$R$7:$R$29,'2.1.trackMPD'!$T$7:$T$29)</f>
        <v>6</v>
      </c>
      <c r="D10140">
        <v>100</v>
      </c>
      <c r="E10140" t="s">
        <v>6401</v>
      </c>
      <c r="F10140" t="s">
        <v>110</v>
      </c>
      <c r="G10140" t="s">
        <v>124</v>
      </c>
      <c r="H10140" t="s">
        <v>6399</v>
      </c>
    </row>
    <row r="10141" spans="1:8" x14ac:dyDescent="0.2">
      <c r="A10141" t="s">
        <v>30</v>
      </c>
      <c r="B10141" t="s">
        <v>168</v>
      </c>
      <c r="C10141">
        <f>_xlfn.XLOOKUP(B10141,'2.1.trackMPD'!$R$7:$R$29,'2.1.trackMPD'!$T$7:$T$29)</f>
        <v>6</v>
      </c>
      <c r="D10141">
        <v>100</v>
      </c>
      <c r="E10141" t="s">
        <v>6401</v>
      </c>
      <c r="F10141" t="s">
        <v>110</v>
      </c>
      <c r="G10141" t="s">
        <v>140</v>
      </c>
      <c r="H10141" t="s">
        <v>6399</v>
      </c>
    </row>
    <row r="10142" spans="1:8" x14ac:dyDescent="0.2">
      <c r="A10142" t="s">
        <v>30</v>
      </c>
      <c r="B10142" s="261" t="s">
        <v>15</v>
      </c>
      <c r="C10142">
        <f>_xlfn.XLOOKUP(B10142,'2.1.trackMPD'!$R$7:$R$29,'2.1.trackMPD'!$T$7:$T$29)</f>
        <v>6</v>
      </c>
      <c r="D10142" s="261">
        <v>1</v>
      </c>
      <c r="E10142" s="261" t="s">
        <v>6396</v>
      </c>
      <c r="F10142" s="261" t="s">
        <v>110</v>
      </c>
      <c r="G10142" s="261" t="s">
        <v>124</v>
      </c>
      <c r="H10142" s="261" t="s">
        <v>6398</v>
      </c>
    </row>
    <row r="10143" spans="1:8" x14ac:dyDescent="0.2">
      <c r="A10143" t="s">
        <v>30</v>
      </c>
      <c r="B10143" s="261" t="s">
        <v>15</v>
      </c>
      <c r="C10143">
        <f>_xlfn.XLOOKUP(B10143,'2.1.trackMPD'!$R$7:$R$29,'2.1.trackMPD'!$T$7:$T$29)</f>
        <v>6</v>
      </c>
      <c r="D10143" s="261">
        <v>1</v>
      </c>
      <c r="E10143" s="261" t="s">
        <v>6396</v>
      </c>
      <c r="F10143" s="261" t="s">
        <v>110</v>
      </c>
      <c r="G10143" s="261" t="s">
        <v>140</v>
      </c>
      <c r="H10143" s="261" t="s">
        <v>6398</v>
      </c>
    </row>
    <row r="10144" spans="1:8" x14ac:dyDescent="0.2">
      <c r="A10144" t="s">
        <v>30</v>
      </c>
      <c r="B10144" s="261" t="s">
        <v>15</v>
      </c>
      <c r="C10144">
        <f>_xlfn.XLOOKUP(B10144,'2.1.trackMPD'!$R$7:$R$29,'2.1.trackMPD'!$T$7:$T$29)</f>
        <v>6</v>
      </c>
      <c r="D10144" s="261">
        <v>1</v>
      </c>
      <c r="E10144" s="261" t="s">
        <v>6396</v>
      </c>
      <c r="F10144" s="261" t="s">
        <v>111</v>
      </c>
      <c r="G10144" s="261" t="s">
        <v>124</v>
      </c>
      <c r="H10144" s="261" t="s">
        <v>6398</v>
      </c>
    </row>
    <row r="10145" spans="1:8" x14ac:dyDescent="0.2">
      <c r="A10145" t="s">
        <v>30</v>
      </c>
      <c r="B10145" s="261" t="s">
        <v>15</v>
      </c>
      <c r="C10145">
        <f>_xlfn.XLOOKUP(B10145,'2.1.trackMPD'!$R$7:$R$29,'2.1.trackMPD'!$T$7:$T$29)</f>
        <v>6</v>
      </c>
      <c r="D10145" s="261">
        <v>1</v>
      </c>
      <c r="E10145" s="261" t="s">
        <v>6396</v>
      </c>
      <c r="F10145" s="261" t="s">
        <v>111</v>
      </c>
      <c r="G10145" s="261" t="s">
        <v>140</v>
      </c>
      <c r="H10145" s="261" t="s">
        <v>6398</v>
      </c>
    </row>
    <row r="10146" spans="1:8" x14ac:dyDescent="0.2">
      <c r="A10146" t="s">
        <v>30</v>
      </c>
      <c r="B10146" s="261" t="s">
        <v>15</v>
      </c>
      <c r="C10146">
        <f>_xlfn.XLOOKUP(B10146,'2.1.trackMPD'!$R$7:$R$29,'2.1.trackMPD'!$T$7:$T$29)</f>
        <v>6</v>
      </c>
      <c r="D10146" s="261">
        <v>1</v>
      </c>
      <c r="E10146" s="261" t="s">
        <v>6396</v>
      </c>
      <c r="F10146" s="261" t="s">
        <v>110</v>
      </c>
      <c r="G10146" s="261" t="s">
        <v>124</v>
      </c>
      <c r="H10146" s="261" t="s">
        <v>6399</v>
      </c>
    </row>
    <row r="10147" spans="1:8" x14ac:dyDescent="0.2">
      <c r="A10147" t="s">
        <v>30</v>
      </c>
      <c r="B10147" s="261" t="s">
        <v>15</v>
      </c>
      <c r="C10147">
        <f>_xlfn.XLOOKUP(B10147,'2.1.trackMPD'!$R$7:$R$29,'2.1.trackMPD'!$T$7:$T$29)</f>
        <v>6</v>
      </c>
      <c r="D10147" s="261">
        <v>1</v>
      </c>
      <c r="E10147" s="261" t="s">
        <v>6396</v>
      </c>
      <c r="F10147" s="261" t="s">
        <v>110</v>
      </c>
      <c r="G10147" s="261" t="s">
        <v>140</v>
      </c>
      <c r="H10147" s="261" t="s">
        <v>6399</v>
      </c>
    </row>
    <row r="10148" spans="1:8" x14ac:dyDescent="0.2">
      <c r="A10148" t="s">
        <v>30</v>
      </c>
      <c r="B10148" s="261" t="s">
        <v>15</v>
      </c>
      <c r="C10148">
        <f>_xlfn.XLOOKUP(B10148,'2.1.trackMPD'!$R$7:$R$29,'2.1.trackMPD'!$T$7:$T$29)</f>
        <v>6</v>
      </c>
      <c r="D10148" s="261">
        <v>10</v>
      </c>
      <c r="E10148" s="261" t="s">
        <v>6396</v>
      </c>
      <c r="F10148" s="261" t="s">
        <v>110</v>
      </c>
      <c r="G10148" s="261" t="s">
        <v>124</v>
      </c>
      <c r="H10148" s="261" t="s">
        <v>6398</v>
      </c>
    </row>
    <row r="10149" spans="1:8" x14ac:dyDescent="0.2">
      <c r="A10149" t="s">
        <v>30</v>
      </c>
      <c r="B10149" s="261" t="s">
        <v>15</v>
      </c>
      <c r="C10149">
        <f>_xlfn.XLOOKUP(B10149,'2.1.trackMPD'!$R$7:$R$29,'2.1.trackMPD'!$T$7:$T$29)</f>
        <v>6</v>
      </c>
      <c r="D10149" s="261">
        <v>10</v>
      </c>
      <c r="E10149" s="261" t="s">
        <v>6396</v>
      </c>
      <c r="F10149" s="261" t="s">
        <v>110</v>
      </c>
      <c r="G10149" s="261" t="s">
        <v>140</v>
      </c>
      <c r="H10149" s="261" t="s">
        <v>6398</v>
      </c>
    </row>
    <row r="10150" spans="1:8" x14ac:dyDescent="0.2">
      <c r="A10150" t="s">
        <v>30</v>
      </c>
      <c r="B10150" s="261" t="s">
        <v>15</v>
      </c>
      <c r="C10150">
        <f>_xlfn.XLOOKUP(B10150,'2.1.trackMPD'!$R$7:$R$29,'2.1.trackMPD'!$T$7:$T$29)</f>
        <v>6</v>
      </c>
      <c r="D10150" s="261">
        <v>10</v>
      </c>
      <c r="E10150" s="261" t="s">
        <v>6396</v>
      </c>
      <c r="F10150" s="261" t="s">
        <v>111</v>
      </c>
      <c r="G10150" s="261" t="s">
        <v>124</v>
      </c>
      <c r="H10150" s="261" t="s">
        <v>6398</v>
      </c>
    </row>
    <row r="10151" spans="1:8" x14ac:dyDescent="0.2">
      <c r="A10151" t="s">
        <v>30</v>
      </c>
      <c r="B10151" s="261" t="s">
        <v>15</v>
      </c>
      <c r="C10151">
        <f>_xlfn.XLOOKUP(B10151,'2.1.trackMPD'!$R$7:$R$29,'2.1.trackMPD'!$T$7:$T$29)</f>
        <v>6</v>
      </c>
      <c r="D10151" s="261">
        <v>10</v>
      </c>
      <c r="E10151" s="261" t="s">
        <v>6396</v>
      </c>
      <c r="F10151" s="261" t="s">
        <v>111</v>
      </c>
      <c r="G10151" s="261" t="s">
        <v>140</v>
      </c>
      <c r="H10151" s="261" t="s">
        <v>6398</v>
      </c>
    </row>
    <row r="10152" spans="1:8" x14ac:dyDescent="0.2">
      <c r="A10152" t="s">
        <v>30</v>
      </c>
      <c r="B10152" s="261" t="s">
        <v>15</v>
      </c>
      <c r="C10152">
        <f>_xlfn.XLOOKUP(B10152,'2.1.trackMPD'!$R$7:$R$29,'2.1.trackMPD'!$T$7:$T$29)</f>
        <v>6</v>
      </c>
      <c r="D10152" s="261">
        <v>10</v>
      </c>
      <c r="E10152" s="261" t="s">
        <v>6396</v>
      </c>
      <c r="F10152" s="261" t="s">
        <v>110</v>
      </c>
      <c r="G10152" s="261" t="s">
        <v>124</v>
      </c>
      <c r="H10152" s="261" t="s">
        <v>6399</v>
      </c>
    </row>
    <row r="10153" spans="1:8" x14ac:dyDescent="0.2">
      <c r="A10153" t="s">
        <v>30</v>
      </c>
      <c r="B10153" s="261" t="s">
        <v>15</v>
      </c>
      <c r="C10153">
        <f>_xlfn.XLOOKUP(B10153,'2.1.trackMPD'!$R$7:$R$29,'2.1.trackMPD'!$T$7:$T$29)</f>
        <v>6</v>
      </c>
      <c r="D10153" s="261">
        <v>10</v>
      </c>
      <c r="E10153" s="261" t="s">
        <v>6396</v>
      </c>
      <c r="F10153" s="261" t="s">
        <v>110</v>
      </c>
      <c r="G10153" s="261" t="s">
        <v>140</v>
      </c>
      <c r="H10153" s="261" t="s">
        <v>6399</v>
      </c>
    </row>
    <row r="10154" spans="1:8" x14ac:dyDescent="0.2">
      <c r="A10154" t="s">
        <v>30</v>
      </c>
      <c r="B10154" s="261" t="s">
        <v>15</v>
      </c>
      <c r="C10154">
        <f>_xlfn.XLOOKUP(B10154,'2.1.trackMPD'!$R$7:$R$29,'2.1.trackMPD'!$T$7:$T$29)</f>
        <v>6</v>
      </c>
      <c r="D10154" s="261">
        <v>100</v>
      </c>
      <c r="E10154" s="261" t="s">
        <v>6396</v>
      </c>
      <c r="F10154" s="261" t="s">
        <v>110</v>
      </c>
      <c r="G10154" s="261" t="s">
        <v>124</v>
      </c>
      <c r="H10154" s="261" t="s">
        <v>6398</v>
      </c>
    </row>
    <row r="10155" spans="1:8" x14ac:dyDescent="0.2">
      <c r="A10155" t="s">
        <v>30</v>
      </c>
      <c r="B10155" s="261" t="s">
        <v>15</v>
      </c>
      <c r="C10155">
        <f>_xlfn.XLOOKUP(B10155,'2.1.trackMPD'!$R$7:$R$29,'2.1.trackMPD'!$T$7:$T$29)</f>
        <v>6</v>
      </c>
      <c r="D10155" s="261">
        <v>100</v>
      </c>
      <c r="E10155" s="261" t="s">
        <v>6396</v>
      </c>
      <c r="F10155" s="261" t="s">
        <v>110</v>
      </c>
      <c r="G10155" s="261" t="s">
        <v>140</v>
      </c>
      <c r="H10155" s="261" t="s">
        <v>6398</v>
      </c>
    </row>
    <row r="10156" spans="1:8" x14ac:dyDescent="0.2">
      <c r="A10156" t="s">
        <v>30</v>
      </c>
      <c r="B10156" s="261" t="s">
        <v>15</v>
      </c>
      <c r="C10156">
        <f>_xlfn.XLOOKUP(B10156,'2.1.trackMPD'!$R$7:$R$29,'2.1.trackMPD'!$T$7:$T$29)</f>
        <v>6</v>
      </c>
      <c r="D10156" s="261">
        <v>100</v>
      </c>
      <c r="E10156" s="261" t="s">
        <v>6396</v>
      </c>
      <c r="F10156" s="261" t="s">
        <v>111</v>
      </c>
      <c r="G10156" s="261" t="s">
        <v>124</v>
      </c>
      <c r="H10156" s="261" t="s">
        <v>6398</v>
      </c>
    </row>
    <row r="10157" spans="1:8" x14ac:dyDescent="0.2">
      <c r="A10157" t="s">
        <v>30</v>
      </c>
      <c r="B10157" s="261" t="s">
        <v>15</v>
      </c>
      <c r="C10157">
        <f>_xlfn.XLOOKUP(B10157,'2.1.trackMPD'!$R$7:$R$29,'2.1.trackMPD'!$T$7:$T$29)</f>
        <v>6</v>
      </c>
      <c r="D10157" s="261">
        <v>100</v>
      </c>
      <c r="E10157" s="261" t="s">
        <v>6396</v>
      </c>
      <c r="F10157" s="261" t="s">
        <v>111</v>
      </c>
      <c r="G10157" s="261" t="s">
        <v>140</v>
      </c>
      <c r="H10157" s="261" t="s">
        <v>6398</v>
      </c>
    </row>
    <row r="10158" spans="1:8" x14ac:dyDescent="0.2">
      <c r="A10158" t="s">
        <v>30</v>
      </c>
      <c r="B10158" s="261" t="s">
        <v>15</v>
      </c>
      <c r="C10158">
        <f>_xlfn.XLOOKUP(B10158,'2.1.trackMPD'!$R$7:$R$29,'2.1.trackMPD'!$T$7:$T$29)</f>
        <v>6</v>
      </c>
      <c r="D10158" s="261">
        <v>100</v>
      </c>
      <c r="E10158" s="261" t="s">
        <v>6396</v>
      </c>
      <c r="F10158" s="261" t="s">
        <v>110</v>
      </c>
      <c r="G10158" s="261" t="s">
        <v>124</v>
      </c>
      <c r="H10158" s="261" t="s">
        <v>6399</v>
      </c>
    </row>
    <row r="10159" spans="1:8" x14ac:dyDescent="0.2">
      <c r="A10159" t="s">
        <v>30</v>
      </c>
      <c r="B10159" s="261" t="s">
        <v>15</v>
      </c>
      <c r="C10159">
        <f>_xlfn.XLOOKUP(B10159,'2.1.trackMPD'!$R$7:$R$29,'2.1.trackMPD'!$T$7:$T$29)</f>
        <v>6</v>
      </c>
      <c r="D10159" s="261">
        <v>100</v>
      </c>
      <c r="E10159" s="261" t="s">
        <v>6396</v>
      </c>
      <c r="F10159" s="261" t="s">
        <v>110</v>
      </c>
      <c r="G10159" s="261" t="s">
        <v>140</v>
      </c>
      <c r="H10159" s="261" t="s">
        <v>6399</v>
      </c>
    </row>
    <row r="10160" spans="1:8" x14ac:dyDescent="0.2">
      <c r="A10160" t="s">
        <v>30</v>
      </c>
      <c r="B10160" s="261" t="s">
        <v>15</v>
      </c>
      <c r="C10160">
        <f>_xlfn.XLOOKUP(B10160,'2.1.trackMPD'!$R$7:$R$29,'2.1.trackMPD'!$T$7:$T$29)</f>
        <v>6</v>
      </c>
      <c r="D10160" s="261">
        <v>1000</v>
      </c>
      <c r="E10160" s="261" t="s">
        <v>6396</v>
      </c>
      <c r="F10160" s="261" t="s">
        <v>110</v>
      </c>
      <c r="G10160" s="261" t="s">
        <v>124</v>
      </c>
      <c r="H10160" s="261" t="s">
        <v>6398</v>
      </c>
    </row>
    <row r="10161" spans="1:8" x14ac:dyDescent="0.2">
      <c r="A10161" t="s">
        <v>30</v>
      </c>
      <c r="B10161" s="261" t="s">
        <v>15</v>
      </c>
      <c r="C10161">
        <f>_xlfn.XLOOKUP(B10161,'2.1.trackMPD'!$R$7:$R$29,'2.1.trackMPD'!$T$7:$T$29)</f>
        <v>6</v>
      </c>
      <c r="D10161" s="261">
        <v>1000</v>
      </c>
      <c r="E10161" s="261" t="s">
        <v>6396</v>
      </c>
      <c r="F10161" s="261" t="s">
        <v>110</v>
      </c>
      <c r="G10161" s="261" t="s">
        <v>140</v>
      </c>
      <c r="H10161" s="261" t="s">
        <v>6398</v>
      </c>
    </row>
    <row r="10162" spans="1:8" x14ac:dyDescent="0.2">
      <c r="A10162" t="s">
        <v>30</v>
      </c>
      <c r="B10162" s="261" t="s">
        <v>15</v>
      </c>
      <c r="C10162">
        <f>_xlfn.XLOOKUP(B10162,'2.1.trackMPD'!$R$7:$R$29,'2.1.trackMPD'!$T$7:$T$29)</f>
        <v>6</v>
      </c>
      <c r="D10162" s="261">
        <v>1000</v>
      </c>
      <c r="E10162" s="261" t="s">
        <v>6396</v>
      </c>
      <c r="F10162" s="261" t="s">
        <v>111</v>
      </c>
      <c r="G10162" s="261" t="s">
        <v>124</v>
      </c>
      <c r="H10162" s="261" t="s">
        <v>6398</v>
      </c>
    </row>
    <row r="10163" spans="1:8" x14ac:dyDescent="0.2">
      <c r="A10163" t="s">
        <v>30</v>
      </c>
      <c r="B10163" s="261" t="s">
        <v>15</v>
      </c>
      <c r="C10163">
        <f>_xlfn.XLOOKUP(B10163,'2.1.trackMPD'!$R$7:$R$29,'2.1.trackMPD'!$T$7:$T$29)</f>
        <v>6</v>
      </c>
      <c r="D10163" s="261">
        <v>1000</v>
      </c>
      <c r="E10163" s="261" t="s">
        <v>6396</v>
      </c>
      <c r="F10163" s="261" t="s">
        <v>111</v>
      </c>
      <c r="G10163" s="261" t="s">
        <v>140</v>
      </c>
      <c r="H10163" s="261" t="s">
        <v>6398</v>
      </c>
    </row>
    <row r="10164" spans="1:8" x14ac:dyDescent="0.2">
      <c r="A10164" t="s">
        <v>30</v>
      </c>
      <c r="B10164" s="261" t="s">
        <v>15</v>
      </c>
      <c r="C10164">
        <f>_xlfn.XLOOKUP(B10164,'2.1.trackMPD'!$R$7:$R$29,'2.1.trackMPD'!$T$7:$T$29)</f>
        <v>6</v>
      </c>
      <c r="D10164" s="261">
        <v>1000</v>
      </c>
      <c r="E10164" s="261" t="s">
        <v>6396</v>
      </c>
      <c r="F10164" s="261" t="s">
        <v>110</v>
      </c>
      <c r="G10164" s="261" t="s">
        <v>124</v>
      </c>
      <c r="H10164" s="261" t="s">
        <v>6399</v>
      </c>
    </row>
    <row r="10165" spans="1:8" x14ac:dyDescent="0.2">
      <c r="A10165" t="s">
        <v>30</v>
      </c>
      <c r="B10165" s="261" t="s">
        <v>15</v>
      </c>
      <c r="C10165">
        <f>_xlfn.XLOOKUP(B10165,'2.1.trackMPD'!$R$7:$R$29,'2.1.trackMPD'!$T$7:$T$29)</f>
        <v>6</v>
      </c>
      <c r="D10165" s="261">
        <v>1000</v>
      </c>
      <c r="E10165" s="261" t="s">
        <v>6396</v>
      </c>
      <c r="F10165" s="261" t="s">
        <v>110</v>
      </c>
      <c r="G10165" s="261" t="s">
        <v>140</v>
      </c>
      <c r="H10165" s="261" t="s">
        <v>6399</v>
      </c>
    </row>
    <row r="10166" spans="1:8" x14ac:dyDescent="0.2">
      <c r="A10166" t="s">
        <v>30</v>
      </c>
      <c r="B10166" s="261" t="s">
        <v>15</v>
      </c>
      <c r="C10166">
        <f>_xlfn.XLOOKUP(B10166,'2.1.trackMPD'!$R$7:$R$29,'2.1.trackMPD'!$T$7:$T$29)</f>
        <v>6</v>
      </c>
      <c r="D10166" s="261">
        <v>5000</v>
      </c>
      <c r="E10166" s="261" t="s">
        <v>6396</v>
      </c>
      <c r="F10166" s="261" t="s">
        <v>110</v>
      </c>
      <c r="G10166" s="261" t="s">
        <v>124</v>
      </c>
      <c r="H10166" s="261" t="s">
        <v>6398</v>
      </c>
    </row>
    <row r="10167" spans="1:8" x14ac:dyDescent="0.2">
      <c r="A10167" t="s">
        <v>30</v>
      </c>
      <c r="B10167" s="261" t="s">
        <v>15</v>
      </c>
      <c r="C10167">
        <f>_xlfn.XLOOKUP(B10167,'2.1.trackMPD'!$R$7:$R$29,'2.1.trackMPD'!$T$7:$T$29)</f>
        <v>6</v>
      </c>
      <c r="D10167" s="261">
        <v>5000</v>
      </c>
      <c r="E10167" s="261" t="s">
        <v>6396</v>
      </c>
      <c r="F10167" s="261" t="s">
        <v>110</v>
      </c>
      <c r="G10167" s="261" t="s">
        <v>140</v>
      </c>
      <c r="H10167" s="261" t="s">
        <v>6398</v>
      </c>
    </row>
    <row r="10168" spans="1:8" x14ac:dyDescent="0.2">
      <c r="A10168" t="s">
        <v>30</v>
      </c>
      <c r="B10168" s="261" t="s">
        <v>15</v>
      </c>
      <c r="C10168">
        <f>_xlfn.XLOOKUP(B10168,'2.1.trackMPD'!$R$7:$R$29,'2.1.trackMPD'!$T$7:$T$29)</f>
        <v>6</v>
      </c>
      <c r="D10168" s="261">
        <v>5000</v>
      </c>
      <c r="E10168" s="261" t="s">
        <v>6396</v>
      </c>
      <c r="F10168" s="261" t="s">
        <v>111</v>
      </c>
      <c r="G10168" s="261" t="s">
        <v>124</v>
      </c>
      <c r="H10168" s="261" t="s">
        <v>6398</v>
      </c>
    </row>
    <row r="10169" spans="1:8" x14ac:dyDescent="0.2">
      <c r="A10169" t="s">
        <v>30</v>
      </c>
      <c r="B10169" s="261" t="s">
        <v>15</v>
      </c>
      <c r="C10169">
        <f>_xlfn.XLOOKUP(B10169,'2.1.trackMPD'!$R$7:$R$29,'2.1.trackMPD'!$T$7:$T$29)</f>
        <v>6</v>
      </c>
      <c r="D10169" s="261">
        <v>5000</v>
      </c>
      <c r="E10169" s="261" t="s">
        <v>6396</v>
      </c>
      <c r="F10169" s="261" t="s">
        <v>111</v>
      </c>
      <c r="G10169" s="261" t="s">
        <v>140</v>
      </c>
      <c r="H10169" s="261" t="s">
        <v>6398</v>
      </c>
    </row>
    <row r="10170" spans="1:8" x14ac:dyDescent="0.2">
      <c r="A10170" t="s">
        <v>30</v>
      </c>
      <c r="B10170" s="261" t="s">
        <v>15</v>
      </c>
      <c r="C10170">
        <f>_xlfn.XLOOKUP(B10170,'2.1.trackMPD'!$R$7:$R$29,'2.1.trackMPD'!$T$7:$T$29)</f>
        <v>6</v>
      </c>
      <c r="D10170" s="261">
        <v>5000</v>
      </c>
      <c r="E10170" s="261" t="s">
        <v>6396</v>
      </c>
      <c r="F10170" s="261" t="s">
        <v>110</v>
      </c>
      <c r="G10170" s="261" t="s">
        <v>124</v>
      </c>
      <c r="H10170" s="261" t="s">
        <v>6399</v>
      </c>
    </row>
    <row r="10171" spans="1:8" x14ac:dyDescent="0.2">
      <c r="A10171" t="s">
        <v>30</v>
      </c>
      <c r="B10171" s="261" t="s">
        <v>15</v>
      </c>
      <c r="C10171">
        <f>_xlfn.XLOOKUP(B10171,'2.1.trackMPD'!$R$7:$R$29,'2.1.trackMPD'!$T$7:$T$29)</f>
        <v>6</v>
      </c>
      <c r="D10171" s="261">
        <v>5000</v>
      </c>
      <c r="E10171" s="261" t="s">
        <v>6396</v>
      </c>
      <c r="F10171" s="261" t="s">
        <v>110</v>
      </c>
      <c r="G10171" s="261" t="s">
        <v>140</v>
      </c>
      <c r="H10171" s="261" t="s">
        <v>6399</v>
      </c>
    </row>
    <row r="10172" spans="1:8" x14ac:dyDescent="0.2">
      <c r="A10172" t="s">
        <v>30</v>
      </c>
      <c r="B10172" s="261" t="s">
        <v>15</v>
      </c>
      <c r="C10172">
        <f>_xlfn.XLOOKUP(B10172,'2.1.trackMPD'!$R$7:$R$29,'2.1.trackMPD'!$T$7:$T$29)</f>
        <v>6</v>
      </c>
      <c r="D10172" s="261">
        <v>1</v>
      </c>
      <c r="E10172" s="261" t="s">
        <v>6400</v>
      </c>
      <c r="F10172" s="261" t="s">
        <v>110</v>
      </c>
      <c r="G10172" s="261" t="s">
        <v>124</v>
      </c>
      <c r="H10172" s="261" t="s">
        <v>6398</v>
      </c>
    </row>
    <row r="10173" spans="1:8" x14ac:dyDescent="0.2">
      <c r="A10173" t="s">
        <v>30</v>
      </c>
      <c r="B10173" s="261" t="s">
        <v>15</v>
      </c>
      <c r="C10173">
        <f>_xlfn.XLOOKUP(B10173,'2.1.trackMPD'!$R$7:$R$29,'2.1.trackMPD'!$T$7:$T$29)</f>
        <v>6</v>
      </c>
      <c r="D10173" s="261">
        <v>1</v>
      </c>
      <c r="E10173" s="261" t="s">
        <v>6400</v>
      </c>
      <c r="F10173" s="261" t="s">
        <v>110</v>
      </c>
      <c r="G10173" s="261" t="s">
        <v>140</v>
      </c>
      <c r="H10173" s="261" t="s">
        <v>6398</v>
      </c>
    </row>
    <row r="10174" spans="1:8" x14ac:dyDescent="0.2">
      <c r="A10174" t="s">
        <v>30</v>
      </c>
      <c r="B10174" s="261" t="s">
        <v>15</v>
      </c>
      <c r="C10174">
        <f>_xlfn.XLOOKUP(B10174,'2.1.trackMPD'!$R$7:$R$29,'2.1.trackMPD'!$T$7:$T$29)</f>
        <v>6</v>
      </c>
      <c r="D10174" s="261">
        <v>1</v>
      </c>
      <c r="E10174" s="261" t="s">
        <v>6400</v>
      </c>
      <c r="F10174" s="261" t="s">
        <v>111</v>
      </c>
      <c r="G10174" s="261" t="s">
        <v>124</v>
      </c>
      <c r="H10174" s="261" t="s">
        <v>6398</v>
      </c>
    </row>
    <row r="10175" spans="1:8" x14ac:dyDescent="0.2">
      <c r="A10175" t="s">
        <v>30</v>
      </c>
      <c r="B10175" s="261" t="s">
        <v>15</v>
      </c>
      <c r="C10175">
        <f>_xlfn.XLOOKUP(B10175,'2.1.trackMPD'!$R$7:$R$29,'2.1.trackMPD'!$T$7:$T$29)</f>
        <v>6</v>
      </c>
      <c r="D10175" s="261">
        <v>1</v>
      </c>
      <c r="E10175" s="261" t="s">
        <v>6400</v>
      </c>
      <c r="F10175" s="261" t="s">
        <v>111</v>
      </c>
      <c r="G10175" s="261" t="s">
        <v>140</v>
      </c>
      <c r="H10175" s="261" t="s">
        <v>6398</v>
      </c>
    </row>
    <row r="10176" spans="1:8" x14ac:dyDescent="0.2">
      <c r="A10176" t="s">
        <v>30</v>
      </c>
      <c r="B10176" s="261" t="s">
        <v>15</v>
      </c>
      <c r="C10176">
        <f>_xlfn.XLOOKUP(B10176,'2.1.trackMPD'!$R$7:$R$29,'2.1.trackMPD'!$T$7:$T$29)</f>
        <v>6</v>
      </c>
      <c r="D10176" s="261">
        <v>1</v>
      </c>
      <c r="E10176" s="261" t="s">
        <v>6400</v>
      </c>
      <c r="F10176" s="261" t="s">
        <v>110</v>
      </c>
      <c r="G10176" s="261" t="s">
        <v>124</v>
      </c>
      <c r="H10176" s="261" t="s">
        <v>6399</v>
      </c>
    </row>
    <row r="10177" spans="1:8" x14ac:dyDescent="0.2">
      <c r="A10177" t="s">
        <v>30</v>
      </c>
      <c r="B10177" s="261" t="s">
        <v>15</v>
      </c>
      <c r="C10177">
        <f>_xlfn.XLOOKUP(B10177,'2.1.trackMPD'!$R$7:$R$29,'2.1.trackMPD'!$T$7:$T$29)</f>
        <v>6</v>
      </c>
      <c r="D10177" s="261">
        <v>1</v>
      </c>
      <c r="E10177" s="261" t="s">
        <v>6400</v>
      </c>
      <c r="F10177" s="261" t="s">
        <v>110</v>
      </c>
      <c r="G10177" s="261" t="s">
        <v>140</v>
      </c>
      <c r="H10177" s="261" t="s">
        <v>6399</v>
      </c>
    </row>
    <row r="10178" spans="1:8" x14ac:dyDescent="0.2">
      <c r="A10178" t="s">
        <v>30</v>
      </c>
      <c r="B10178" s="261" t="s">
        <v>15</v>
      </c>
      <c r="C10178">
        <f>_xlfn.XLOOKUP(B10178,'2.1.trackMPD'!$R$7:$R$29,'2.1.trackMPD'!$T$7:$T$29)</f>
        <v>6</v>
      </c>
      <c r="D10178" s="261">
        <v>10</v>
      </c>
      <c r="E10178" s="261" t="s">
        <v>6400</v>
      </c>
      <c r="F10178" s="261" t="s">
        <v>110</v>
      </c>
      <c r="G10178" s="261" t="s">
        <v>124</v>
      </c>
      <c r="H10178" s="261" t="s">
        <v>6398</v>
      </c>
    </row>
    <row r="10179" spans="1:8" x14ac:dyDescent="0.2">
      <c r="A10179" t="s">
        <v>30</v>
      </c>
      <c r="B10179" s="261" t="s">
        <v>15</v>
      </c>
      <c r="C10179">
        <f>_xlfn.XLOOKUP(B10179,'2.1.trackMPD'!$R$7:$R$29,'2.1.trackMPD'!$T$7:$T$29)</f>
        <v>6</v>
      </c>
      <c r="D10179" s="261">
        <v>10</v>
      </c>
      <c r="E10179" s="261" t="s">
        <v>6400</v>
      </c>
      <c r="F10179" s="261" t="s">
        <v>110</v>
      </c>
      <c r="G10179" s="261" t="s">
        <v>140</v>
      </c>
      <c r="H10179" s="261" t="s">
        <v>6398</v>
      </c>
    </row>
    <row r="10180" spans="1:8" x14ac:dyDescent="0.2">
      <c r="A10180" t="s">
        <v>30</v>
      </c>
      <c r="B10180" s="261" t="s">
        <v>15</v>
      </c>
      <c r="C10180">
        <f>_xlfn.XLOOKUP(B10180,'2.1.trackMPD'!$R$7:$R$29,'2.1.trackMPD'!$T$7:$T$29)</f>
        <v>6</v>
      </c>
      <c r="D10180" s="261">
        <v>10</v>
      </c>
      <c r="E10180" s="261" t="s">
        <v>6400</v>
      </c>
      <c r="F10180" s="261" t="s">
        <v>111</v>
      </c>
      <c r="G10180" s="261" t="s">
        <v>124</v>
      </c>
      <c r="H10180" s="261" t="s">
        <v>6398</v>
      </c>
    </row>
    <row r="10181" spans="1:8" x14ac:dyDescent="0.2">
      <c r="A10181" t="s">
        <v>30</v>
      </c>
      <c r="B10181" s="261" t="s">
        <v>15</v>
      </c>
      <c r="C10181">
        <f>_xlfn.XLOOKUP(B10181,'2.1.trackMPD'!$R$7:$R$29,'2.1.trackMPD'!$T$7:$T$29)</f>
        <v>6</v>
      </c>
      <c r="D10181" s="261">
        <v>10</v>
      </c>
      <c r="E10181" s="261" t="s">
        <v>6400</v>
      </c>
      <c r="F10181" s="261" t="s">
        <v>111</v>
      </c>
      <c r="G10181" s="261" t="s">
        <v>140</v>
      </c>
      <c r="H10181" s="261" t="s">
        <v>6398</v>
      </c>
    </row>
    <row r="10182" spans="1:8" x14ac:dyDescent="0.2">
      <c r="A10182" t="s">
        <v>30</v>
      </c>
      <c r="B10182" s="261" t="s">
        <v>15</v>
      </c>
      <c r="C10182">
        <f>_xlfn.XLOOKUP(B10182,'2.1.trackMPD'!$R$7:$R$29,'2.1.trackMPD'!$T$7:$T$29)</f>
        <v>6</v>
      </c>
      <c r="D10182" s="261">
        <v>10</v>
      </c>
      <c r="E10182" s="261" t="s">
        <v>6400</v>
      </c>
      <c r="F10182" s="261" t="s">
        <v>110</v>
      </c>
      <c r="G10182" s="261" t="s">
        <v>124</v>
      </c>
      <c r="H10182" s="261" t="s">
        <v>6399</v>
      </c>
    </row>
    <row r="10183" spans="1:8" x14ac:dyDescent="0.2">
      <c r="A10183" t="s">
        <v>30</v>
      </c>
      <c r="B10183" s="261" t="s">
        <v>15</v>
      </c>
      <c r="C10183">
        <f>_xlfn.XLOOKUP(B10183,'2.1.trackMPD'!$R$7:$R$29,'2.1.trackMPD'!$T$7:$T$29)</f>
        <v>6</v>
      </c>
      <c r="D10183" s="261">
        <v>10</v>
      </c>
      <c r="E10183" s="261" t="s">
        <v>6400</v>
      </c>
      <c r="F10183" s="261" t="s">
        <v>110</v>
      </c>
      <c r="G10183" s="261" t="s">
        <v>140</v>
      </c>
      <c r="H10183" s="261" t="s">
        <v>6399</v>
      </c>
    </row>
    <row r="10184" spans="1:8" x14ac:dyDescent="0.2">
      <c r="A10184" t="s">
        <v>30</v>
      </c>
      <c r="B10184" s="261" t="s">
        <v>15</v>
      </c>
      <c r="C10184">
        <f>_xlfn.XLOOKUP(B10184,'2.1.trackMPD'!$R$7:$R$29,'2.1.trackMPD'!$T$7:$T$29)</f>
        <v>6</v>
      </c>
      <c r="D10184" s="261">
        <v>100</v>
      </c>
      <c r="E10184" s="261" t="s">
        <v>6400</v>
      </c>
      <c r="F10184" s="261" t="s">
        <v>110</v>
      </c>
      <c r="G10184" s="261" t="s">
        <v>124</v>
      </c>
      <c r="H10184" s="261" t="s">
        <v>6398</v>
      </c>
    </row>
    <row r="10185" spans="1:8" x14ac:dyDescent="0.2">
      <c r="A10185" t="s">
        <v>30</v>
      </c>
      <c r="B10185" s="261" t="s">
        <v>15</v>
      </c>
      <c r="C10185">
        <f>_xlfn.XLOOKUP(B10185,'2.1.trackMPD'!$R$7:$R$29,'2.1.trackMPD'!$T$7:$T$29)</f>
        <v>6</v>
      </c>
      <c r="D10185" s="261">
        <v>100</v>
      </c>
      <c r="E10185" s="261" t="s">
        <v>6400</v>
      </c>
      <c r="F10185" s="261" t="s">
        <v>110</v>
      </c>
      <c r="G10185" s="261" t="s">
        <v>140</v>
      </c>
      <c r="H10185" s="261" t="s">
        <v>6398</v>
      </c>
    </row>
    <row r="10186" spans="1:8" x14ac:dyDescent="0.2">
      <c r="A10186" t="s">
        <v>30</v>
      </c>
      <c r="B10186" s="261" t="s">
        <v>15</v>
      </c>
      <c r="C10186">
        <f>_xlfn.XLOOKUP(B10186,'2.1.trackMPD'!$R$7:$R$29,'2.1.trackMPD'!$T$7:$T$29)</f>
        <v>6</v>
      </c>
      <c r="D10186" s="261">
        <v>100</v>
      </c>
      <c r="E10186" s="261" t="s">
        <v>6400</v>
      </c>
      <c r="F10186" s="261" t="s">
        <v>111</v>
      </c>
      <c r="G10186" s="261" t="s">
        <v>124</v>
      </c>
      <c r="H10186" s="261" t="s">
        <v>6398</v>
      </c>
    </row>
    <row r="10187" spans="1:8" x14ac:dyDescent="0.2">
      <c r="A10187" t="s">
        <v>30</v>
      </c>
      <c r="B10187" s="261" t="s">
        <v>15</v>
      </c>
      <c r="C10187">
        <f>_xlfn.XLOOKUP(B10187,'2.1.trackMPD'!$R$7:$R$29,'2.1.trackMPD'!$T$7:$T$29)</f>
        <v>6</v>
      </c>
      <c r="D10187" s="261">
        <v>100</v>
      </c>
      <c r="E10187" s="261" t="s">
        <v>6400</v>
      </c>
      <c r="F10187" s="261" t="s">
        <v>111</v>
      </c>
      <c r="G10187" s="261" t="s">
        <v>140</v>
      </c>
      <c r="H10187" s="261" t="s">
        <v>6398</v>
      </c>
    </row>
    <row r="10188" spans="1:8" x14ac:dyDescent="0.2">
      <c r="A10188" t="s">
        <v>30</v>
      </c>
      <c r="B10188" s="261" t="s">
        <v>15</v>
      </c>
      <c r="C10188">
        <f>_xlfn.XLOOKUP(B10188,'2.1.trackMPD'!$R$7:$R$29,'2.1.trackMPD'!$T$7:$T$29)</f>
        <v>6</v>
      </c>
      <c r="D10188" s="261">
        <v>100</v>
      </c>
      <c r="E10188" s="261" t="s">
        <v>6400</v>
      </c>
      <c r="F10188" s="261" t="s">
        <v>110</v>
      </c>
      <c r="G10188" s="261" t="s">
        <v>124</v>
      </c>
      <c r="H10188" s="261" t="s">
        <v>6399</v>
      </c>
    </row>
    <row r="10189" spans="1:8" x14ac:dyDescent="0.2">
      <c r="A10189" t="s">
        <v>30</v>
      </c>
      <c r="B10189" s="261" t="s">
        <v>15</v>
      </c>
      <c r="C10189">
        <f>_xlfn.XLOOKUP(B10189,'2.1.trackMPD'!$R$7:$R$29,'2.1.trackMPD'!$T$7:$T$29)</f>
        <v>6</v>
      </c>
      <c r="D10189" s="261">
        <v>100</v>
      </c>
      <c r="E10189" s="261" t="s">
        <v>6400</v>
      </c>
      <c r="F10189" s="261" t="s">
        <v>110</v>
      </c>
      <c r="G10189" s="261" t="s">
        <v>140</v>
      </c>
      <c r="H10189" s="261" t="s">
        <v>6399</v>
      </c>
    </row>
    <row r="10190" spans="1:8" x14ac:dyDescent="0.2">
      <c r="A10190" t="s">
        <v>30</v>
      </c>
      <c r="B10190" s="261" t="s">
        <v>15</v>
      </c>
      <c r="C10190">
        <f>_xlfn.XLOOKUP(B10190,'2.1.trackMPD'!$R$7:$R$29,'2.1.trackMPD'!$T$7:$T$29)</f>
        <v>6</v>
      </c>
      <c r="D10190" s="261">
        <v>1000</v>
      </c>
      <c r="E10190" s="261" t="s">
        <v>6400</v>
      </c>
      <c r="F10190" s="261" t="s">
        <v>110</v>
      </c>
      <c r="G10190" s="261" t="s">
        <v>124</v>
      </c>
      <c r="H10190" s="261" t="s">
        <v>6398</v>
      </c>
    </row>
    <row r="10191" spans="1:8" x14ac:dyDescent="0.2">
      <c r="A10191" t="s">
        <v>30</v>
      </c>
      <c r="B10191" s="261" t="s">
        <v>15</v>
      </c>
      <c r="C10191">
        <f>_xlfn.XLOOKUP(B10191,'2.1.trackMPD'!$R$7:$R$29,'2.1.trackMPD'!$T$7:$T$29)</f>
        <v>6</v>
      </c>
      <c r="D10191" s="261">
        <v>1000</v>
      </c>
      <c r="E10191" s="261" t="s">
        <v>6400</v>
      </c>
      <c r="F10191" s="261" t="s">
        <v>110</v>
      </c>
      <c r="G10191" s="261" t="s">
        <v>140</v>
      </c>
      <c r="H10191" s="261" t="s">
        <v>6398</v>
      </c>
    </row>
    <row r="10192" spans="1:8" x14ac:dyDescent="0.2">
      <c r="A10192" t="s">
        <v>30</v>
      </c>
      <c r="B10192" s="261" t="s">
        <v>15</v>
      </c>
      <c r="C10192">
        <f>_xlfn.XLOOKUP(B10192,'2.1.trackMPD'!$R$7:$R$29,'2.1.trackMPD'!$T$7:$T$29)</f>
        <v>6</v>
      </c>
      <c r="D10192" s="261">
        <v>1000</v>
      </c>
      <c r="E10192" s="261" t="s">
        <v>6400</v>
      </c>
      <c r="F10192" s="261" t="s">
        <v>111</v>
      </c>
      <c r="G10192" s="261" t="s">
        <v>124</v>
      </c>
      <c r="H10192" s="261" t="s">
        <v>6398</v>
      </c>
    </row>
    <row r="10193" spans="1:8" x14ac:dyDescent="0.2">
      <c r="A10193" t="s">
        <v>30</v>
      </c>
      <c r="B10193" s="261" t="s">
        <v>15</v>
      </c>
      <c r="C10193">
        <f>_xlfn.XLOOKUP(B10193,'2.1.trackMPD'!$R$7:$R$29,'2.1.trackMPD'!$T$7:$T$29)</f>
        <v>6</v>
      </c>
      <c r="D10193" s="261">
        <v>1000</v>
      </c>
      <c r="E10193" s="261" t="s">
        <v>6400</v>
      </c>
      <c r="F10193" s="261" t="s">
        <v>111</v>
      </c>
      <c r="G10193" s="261" t="s">
        <v>140</v>
      </c>
      <c r="H10193" s="261" t="s">
        <v>6398</v>
      </c>
    </row>
    <row r="10194" spans="1:8" x14ac:dyDescent="0.2">
      <c r="A10194" t="s">
        <v>30</v>
      </c>
      <c r="B10194" s="261" t="s">
        <v>15</v>
      </c>
      <c r="C10194">
        <f>_xlfn.XLOOKUP(B10194,'2.1.trackMPD'!$R$7:$R$29,'2.1.trackMPD'!$T$7:$T$29)</f>
        <v>6</v>
      </c>
      <c r="D10194" s="261">
        <v>1000</v>
      </c>
      <c r="E10194" s="261" t="s">
        <v>6400</v>
      </c>
      <c r="F10194" s="261" t="s">
        <v>110</v>
      </c>
      <c r="G10194" s="261" t="s">
        <v>124</v>
      </c>
      <c r="H10194" s="261" t="s">
        <v>6399</v>
      </c>
    </row>
    <row r="10195" spans="1:8" x14ac:dyDescent="0.2">
      <c r="A10195" t="s">
        <v>30</v>
      </c>
      <c r="B10195" s="261" t="s">
        <v>15</v>
      </c>
      <c r="C10195">
        <f>_xlfn.XLOOKUP(B10195,'2.1.trackMPD'!$R$7:$R$29,'2.1.trackMPD'!$T$7:$T$29)</f>
        <v>6</v>
      </c>
      <c r="D10195" s="261">
        <v>1000</v>
      </c>
      <c r="E10195" s="261" t="s">
        <v>6400</v>
      </c>
      <c r="F10195" s="261" t="s">
        <v>110</v>
      </c>
      <c r="G10195" s="261" t="s">
        <v>140</v>
      </c>
      <c r="H10195" s="261" t="s">
        <v>6399</v>
      </c>
    </row>
    <row r="10196" spans="1:8" x14ac:dyDescent="0.2">
      <c r="A10196" t="s">
        <v>30</v>
      </c>
      <c r="B10196" s="261" t="s">
        <v>15</v>
      </c>
      <c r="C10196">
        <f>_xlfn.XLOOKUP(B10196,'2.1.trackMPD'!$R$7:$R$29,'2.1.trackMPD'!$T$7:$T$29)</f>
        <v>6</v>
      </c>
      <c r="D10196" s="261">
        <v>5000</v>
      </c>
      <c r="E10196" s="261" t="s">
        <v>6400</v>
      </c>
      <c r="F10196" s="261" t="s">
        <v>110</v>
      </c>
      <c r="G10196" s="261" t="s">
        <v>124</v>
      </c>
      <c r="H10196" s="261" t="s">
        <v>6398</v>
      </c>
    </row>
    <row r="10197" spans="1:8" x14ac:dyDescent="0.2">
      <c r="A10197" t="s">
        <v>30</v>
      </c>
      <c r="B10197" s="261" t="s">
        <v>15</v>
      </c>
      <c r="C10197">
        <f>_xlfn.XLOOKUP(B10197,'2.1.trackMPD'!$R$7:$R$29,'2.1.trackMPD'!$T$7:$T$29)</f>
        <v>6</v>
      </c>
      <c r="D10197" s="261">
        <v>5000</v>
      </c>
      <c r="E10197" s="261" t="s">
        <v>6400</v>
      </c>
      <c r="F10197" s="261" t="s">
        <v>110</v>
      </c>
      <c r="G10197" s="261" t="s">
        <v>140</v>
      </c>
      <c r="H10197" s="261" t="s">
        <v>6398</v>
      </c>
    </row>
    <row r="10198" spans="1:8" x14ac:dyDescent="0.2">
      <c r="A10198" t="s">
        <v>30</v>
      </c>
      <c r="B10198" s="261" t="s">
        <v>15</v>
      </c>
      <c r="C10198">
        <f>_xlfn.XLOOKUP(B10198,'2.1.trackMPD'!$R$7:$R$29,'2.1.trackMPD'!$T$7:$T$29)</f>
        <v>6</v>
      </c>
      <c r="D10198" s="261">
        <v>5000</v>
      </c>
      <c r="E10198" s="261" t="s">
        <v>6400</v>
      </c>
      <c r="F10198" s="261" t="s">
        <v>111</v>
      </c>
      <c r="G10198" s="261" t="s">
        <v>124</v>
      </c>
      <c r="H10198" s="261" t="s">
        <v>6398</v>
      </c>
    </row>
    <row r="10199" spans="1:8" x14ac:dyDescent="0.2">
      <c r="A10199" t="s">
        <v>30</v>
      </c>
      <c r="B10199" s="261" t="s">
        <v>15</v>
      </c>
      <c r="C10199">
        <f>_xlfn.XLOOKUP(B10199,'2.1.trackMPD'!$R$7:$R$29,'2.1.trackMPD'!$T$7:$T$29)</f>
        <v>6</v>
      </c>
      <c r="D10199" s="261">
        <v>5000</v>
      </c>
      <c r="E10199" s="261" t="s">
        <v>6400</v>
      </c>
      <c r="F10199" s="261" t="s">
        <v>111</v>
      </c>
      <c r="G10199" s="261" t="s">
        <v>140</v>
      </c>
      <c r="H10199" s="261" t="s">
        <v>6398</v>
      </c>
    </row>
    <row r="10200" spans="1:8" x14ac:dyDescent="0.2">
      <c r="A10200" t="s">
        <v>30</v>
      </c>
      <c r="B10200" s="261" t="s">
        <v>15</v>
      </c>
      <c r="C10200">
        <f>_xlfn.XLOOKUP(B10200,'2.1.trackMPD'!$R$7:$R$29,'2.1.trackMPD'!$T$7:$T$29)</f>
        <v>6</v>
      </c>
      <c r="D10200" s="261">
        <v>5000</v>
      </c>
      <c r="E10200" s="261" t="s">
        <v>6400</v>
      </c>
      <c r="F10200" s="261" t="s">
        <v>110</v>
      </c>
      <c r="G10200" s="261" t="s">
        <v>124</v>
      </c>
      <c r="H10200" s="261" t="s">
        <v>6399</v>
      </c>
    </row>
    <row r="10201" spans="1:8" x14ac:dyDescent="0.2">
      <c r="A10201" t="s">
        <v>30</v>
      </c>
      <c r="B10201" s="261" t="s">
        <v>15</v>
      </c>
      <c r="C10201">
        <f>_xlfn.XLOOKUP(B10201,'2.1.trackMPD'!$R$7:$R$29,'2.1.trackMPD'!$T$7:$T$29)</f>
        <v>6</v>
      </c>
      <c r="D10201" s="261">
        <v>5000</v>
      </c>
      <c r="E10201" s="261" t="s">
        <v>6400</v>
      </c>
      <c r="F10201" s="261" t="s">
        <v>110</v>
      </c>
      <c r="G10201" s="261" t="s">
        <v>140</v>
      </c>
      <c r="H10201" s="261" t="s">
        <v>6399</v>
      </c>
    </row>
    <row r="10202" spans="1:8" x14ac:dyDescent="0.2">
      <c r="A10202" t="s">
        <v>30</v>
      </c>
      <c r="B10202" s="261" t="s">
        <v>15</v>
      </c>
      <c r="C10202">
        <f>_xlfn.XLOOKUP(B10202,'2.1.trackMPD'!$R$7:$R$29,'2.1.trackMPD'!$T$7:$T$29)</f>
        <v>6</v>
      </c>
      <c r="D10202" s="261">
        <v>1</v>
      </c>
      <c r="E10202" s="261" t="s">
        <v>6401</v>
      </c>
      <c r="F10202" s="261" t="s">
        <v>110</v>
      </c>
      <c r="G10202" s="261" t="s">
        <v>124</v>
      </c>
      <c r="H10202" s="261" t="s">
        <v>6398</v>
      </c>
    </row>
    <row r="10203" spans="1:8" x14ac:dyDescent="0.2">
      <c r="A10203" t="s">
        <v>30</v>
      </c>
      <c r="B10203" s="261" t="s">
        <v>15</v>
      </c>
      <c r="C10203">
        <f>_xlfn.XLOOKUP(B10203,'2.1.trackMPD'!$R$7:$R$29,'2.1.trackMPD'!$T$7:$T$29)</f>
        <v>6</v>
      </c>
      <c r="D10203" s="261">
        <v>1</v>
      </c>
      <c r="E10203" s="261" t="s">
        <v>6401</v>
      </c>
      <c r="F10203" s="261" t="s">
        <v>110</v>
      </c>
      <c r="G10203" s="261" t="s">
        <v>140</v>
      </c>
      <c r="H10203" s="261" t="s">
        <v>6398</v>
      </c>
    </row>
    <row r="10204" spans="1:8" x14ac:dyDescent="0.2">
      <c r="A10204" t="s">
        <v>30</v>
      </c>
      <c r="B10204" s="261" t="s">
        <v>15</v>
      </c>
      <c r="C10204">
        <f>_xlfn.XLOOKUP(B10204,'2.1.trackMPD'!$R$7:$R$29,'2.1.trackMPD'!$T$7:$T$29)</f>
        <v>6</v>
      </c>
      <c r="D10204" s="261">
        <v>1</v>
      </c>
      <c r="E10204" s="261" t="s">
        <v>6401</v>
      </c>
      <c r="F10204" s="261" t="s">
        <v>111</v>
      </c>
      <c r="G10204" s="261" t="s">
        <v>124</v>
      </c>
      <c r="H10204" s="261" t="s">
        <v>6398</v>
      </c>
    </row>
    <row r="10205" spans="1:8" x14ac:dyDescent="0.2">
      <c r="A10205" t="s">
        <v>30</v>
      </c>
      <c r="B10205" s="261" t="s">
        <v>15</v>
      </c>
      <c r="C10205">
        <f>_xlfn.XLOOKUP(B10205,'2.1.trackMPD'!$R$7:$R$29,'2.1.trackMPD'!$T$7:$T$29)</f>
        <v>6</v>
      </c>
      <c r="D10205" s="261">
        <v>1</v>
      </c>
      <c r="E10205" s="261" t="s">
        <v>6401</v>
      </c>
      <c r="F10205" s="261" t="s">
        <v>111</v>
      </c>
      <c r="G10205" s="261" t="s">
        <v>140</v>
      </c>
      <c r="H10205" s="261" t="s">
        <v>6398</v>
      </c>
    </row>
    <row r="10206" spans="1:8" x14ac:dyDescent="0.2">
      <c r="A10206" t="s">
        <v>30</v>
      </c>
      <c r="B10206" s="261" t="s">
        <v>15</v>
      </c>
      <c r="C10206">
        <f>_xlfn.XLOOKUP(B10206,'2.1.trackMPD'!$R$7:$R$29,'2.1.trackMPD'!$T$7:$T$29)</f>
        <v>6</v>
      </c>
      <c r="D10206" s="261">
        <v>1</v>
      </c>
      <c r="E10206" s="261" t="s">
        <v>6401</v>
      </c>
      <c r="F10206" s="261" t="s">
        <v>110</v>
      </c>
      <c r="G10206" s="261" t="s">
        <v>124</v>
      </c>
      <c r="H10206" s="261" t="s">
        <v>6399</v>
      </c>
    </row>
    <row r="10207" spans="1:8" x14ac:dyDescent="0.2">
      <c r="A10207" t="s">
        <v>30</v>
      </c>
      <c r="B10207" s="261" t="s">
        <v>15</v>
      </c>
      <c r="C10207">
        <f>_xlfn.XLOOKUP(B10207,'2.1.trackMPD'!$R$7:$R$29,'2.1.trackMPD'!$T$7:$T$29)</f>
        <v>6</v>
      </c>
      <c r="D10207" s="261">
        <v>1</v>
      </c>
      <c r="E10207" s="261" t="s">
        <v>6401</v>
      </c>
      <c r="F10207" s="261" t="s">
        <v>110</v>
      </c>
      <c r="G10207" s="261" t="s">
        <v>140</v>
      </c>
      <c r="H10207" s="261" t="s">
        <v>6399</v>
      </c>
    </row>
    <row r="10208" spans="1:8" x14ac:dyDescent="0.2">
      <c r="A10208" t="s">
        <v>30</v>
      </c>
      <c r="B10208" s="261" t="s">
        <v>15</v>
      </c>
      <c r="C10208">
        <f>_xlfn.XLOOKUP(B10208,'2.1.trackMPD'!$R$7:$R$29,'2.1.trackMPD'!$T$7:$T$29)</f>
        <v>6</v>
      </c>
      <c r="D10208" s="261">
        <v>10</v>
      </c>
      <c r="E10208" s="261" t="s">
        <v>6401</v>
      </c>
      <c r="F10208" s="261" t="s">
        <v>110</v>
      </c>
      <c r="G10208" s="261" t="s">
        <v>124</v>
      </c>
      <c r="H10208" s="261" t="s">
        <v>6398</v>
      </c>
    </row>
    <row r="10209" spans="1:8" x14ac:dyDescent="0.2">
      <c r="A10209" t="s">
        <v>30</v>
      </c>
      <c r="B10209" s="261" t="s">
        <v>15</v>
      </c>
      <c r="C10209">
        <f>_xlfn.XLOOKUP(B10209,'2.1.trackMPD'!$R$7:$R$29,'2.1.trackMPD'!$T$7:$T$29)</f>
        <v>6</v>
      </c>
      <c r="D10209" s="261">
        <v>10</v>
      </c>
      <c r="E10209" s="261" t="s">
        <v>6401</v>
      </c>
      <c r="F10209" s="261" t="s">
        <v>110</v>
      </c>
      <c r="G10209" s="261" t="s">
        <v>140</v>
      </c>
      <c r="H10209" s="261" t="s">
        <v>6398</v>
      </c>
    </row>
    <row r="10210" spans="1:8" x14ac:dyDescent="0.2">
      <c r="A10210" t="s">
        <v>30</v>
      </c>
      <c r="B10210" s="261" t="s">
        <v>15</v>
      </c>
      <c r="C10210">
        <f>_xlfn.XLOOKUP(B10210,'2.1.trackMPD'!$R$7:$R$29,'2.1.trackMPD'!$T$7:$T$29)</f>
        <v>6</v>
      </c>
      <c r="D10210" s="261">
        <v>10</v>
      </c>
      <c r="E10210" s="261" t="s">
        <v>6401</v>
      </c>
      <c r="F10210" s="261" t="s">
        <v>111</v>
      </c>
      <c r="G10210" s="261" t="s">
        <v>124</v>
      </c>
      <c r="H10210" s="261" t="s">
        <v>6398</v>
      </c>
    </row>
    <row r="10211" spans="1:8" x14ac:dyDescent="0.2">
      <c r="A10211" t="s">
        <v>30</v>
      </c>
      <c r="B10211" s="261" t="s">
        <v>15</v>
      </c>
      <c r="C10211">
        <f>_xlfn.XLOOKUP(B10211,'2.1.trackMPD'!$R$7:$R$29,'2.1.trackMPD'!$T$7:$T$29)</f>
        <v>6</v>
      </c>
      <c r="D10211" s="261">
        <v>10</v>
      </c>
      <c r="E10211" s="261" t="s">
        <v>6401</v>
      </c>
      <c r="F10211" s="261" t="s">
        <v>111</v>
      </c>
      <c r="G10211" s="261" t="s">
        <v>140</v>
      </c>
      <c r="H10211" s="261" t="s">
        <v>6398</v>
      </c>
    </row>
    <row r="10212" spans="1:8" x14ac:dyDescent="0.2">
      <c r="A10212" t="s">
        <v>30</v>
      </c>
      <c r="B10212" s="261" t="s">
        <v>15</v>
      </c>
      <c r="C10212">
        <f>_xlfn.XLOOKUP(B10212,'2.1.trackMPD'!$R$7:$R$29,'2.1.trackMPD'!$T$7:$T$29)</f>
        <v>6</v>
      </c>
      <c r="D10212" s="261">
        <v>10</v>
      </c>
      <c r="E10212" s="261" t="s">
        <v>6401</v>
      </c>
      <c r="F10212" s="261" t="s">
        <v>110</v>
      </c>
      <c r="G10212" s="261" t="s">
        <v>124</v>
      </c>
      <c r="H10212" s="261" t="s">
        <v>6399</v>
      </c>
    </row>
    <row r="10213" spans="1:8" x14ac:dyDescent="0.2">
      <c r="A10213" t="s">
        <v>30</v>
      </c>
      <c r="B10213" s="261" t="s">
        <v>15</v>
      </c>
      <c r="C10213">
        <f>_xlfn.XLOOKUP(B10213,'2.1.trackMPD'!$R$7:$R$29,'2.1.trackMPD'!$T$7:$T$29)</f>
        <v>6</v>
      </c>
      <c r="D10213" s="261">
        <v>10</v>
      </c>
      <c r="E10213" s="261" t="s">
        <v>6401</v>
      </c>
      <c r="F10213" s="261" t="s">
        <v>110</v>
      </c>
      <c r="G10213" s="261" t="s">
        <v>140</v>
      </c>
      <c r="H10213" s="261" t="s">
        <v>6399</v>
      </c>
    </row>
    <row r="10214" spans="1:8" x14ac:dyDescent="0.2">
      <c r="A10214" t="s">
        <v>30</v>
      </c>
      <c r="B10214" s="261" t="s">
        <v>15</v>
      </c>
      <c r="C10214">
        <f>_xlfn.XLOOKUP(B10214,'2.1.trackMPD'!$R$7:$R$29,'2.1.trackMPD'!$T$7:$T$29)</f>
        <v>6</v>
      </c>
      <c r="D10214" s="261">
        <v>100</v>
      </c>
      <c r="E10214" s="261" t="s">
        <v>6401</v>
      </c>
      <c r="F10214" s="261" t="s">
        <v>110</v>
      </c>
      <c r="G10214" s="261" t="s">
        <v>124</v>
      </c>
      <c r="H10214" s="261" t="s">
        <v>6398</v>
      </c>
    </row>
    <row r="10215" spans="1:8" x14ac:dyDescent="0.2">
      <c r="A10215" t="s">
        <v>30</v>
      </c>
      <c r="B10215" s="261" t="s">
        <v>15</v>
      </c>
      <c r="C10215">
        <f>_xlfn.XLOOKUP(B10215,'2.1.trackMPD'!$R$7:$R$29,'2.1.trackMPD'!$T$7:$T$29)</f>
        <v>6</v>
      </c>
      <c r="D10215" s="261">
        <v>100</v>
      </c>
      <c r="E10215" s="261" t="s">
        <v>6401</v>
      </c>
      <c r="F10215" s="261" t="s">
        <v>110</v>
      </c>
      <c r="G10215" s="261" t="s">
        <v>140</v>
      </c>
      <c r="H10215" s="261" t="s">
        <v>6398</v>
      </c>
    </row>
    <row r="10216" spans="1:8" x14ac:dyDescent="0.2">
      <c r="A10216" t="s">
        <v>30</v>
      </c>
      <c r="B10216" s="261" t="s">
        <v>15</v>
      </c>
      <c r="C10216">
        <f>_xlfn.XLOOKUP(B10216,'2.1.trackMPD'!$R$7:$R$29,'2.1.trackMPD'!$T$7:$T$29)</f>
        <v>6</v>
      </c>
      <c r="D10216" s="261">
        <v>100</v>
      </c>
      <c r="E10216" s="261" t="s">
        <v>6401</v>
      </c>
      <c r="F10216" s="261" t="s">
        <v>111</v>
      </c>
      <c r="G10216" s="261" t="s">
        <v>124</v>
      </c>
      <c r="H10216" s="261" t="s">
        <v>6398</v>
      </c>
    </row>
    <row r="10217" spans="1:8" x14ac:dyDescent="0.2">
      <c r="A10217" t="s">
        <v>30</v>
      </c>
      <c r="B10217" s="261" t="s">
        <v>15</v>
      </c>
      <c r="C10217">
        <f>_xlfn.XLOOKUP(B10217,'2.1.trackMPD'!$R$7:$R$29,'2.1.trackMPD'!$T$7:$T$29)</f>
        <v>6</v>
      </c>
      <c r="D10217" s="261">
        <v>100</v>
      </c>
      <c r="E10217" s="261" t="s">
        <v>6401</v>
      </c>
      <c r="F10217" s="261" t="s">
        <v>111</v>
      </c>
      <c r="G10217" s="261" t="s">
        <v>140</v>
      </c>
      <c r="H10217" s="261" t="s">
        <v>6398</v>
      </c>
    </row>
    <row r="10218" spans="1:8" x14ac:dyDescent="0.2">
      <c r="A10218" t="s">
        <v>30</v>
      </c>
      <c r="B10218" s="261" t="s">
        <v>15</v>
      </c>
      <c r="C10218">
        <f>_xlfn.XLOOKUP(B10218,'2.1.trackMPD'!$R$7:$R$29,'2.1.trackMPD'!$T$7:$T$29)</f>
        <v>6</v>
      </c>
      <c r="D10218" s="261">
        <v>100</v>
      </c>
      <c r="E10218" s="261" t="s">
        <v>6401</v>
      </c>
      <c r="F10218" s="261" t="s">
        <v>110</v>
      </c>
      <c r="G10218" s="261" t="s">
        <v>124</v>
      </c>
      <c r="H10218" s="261" t="s">
        <v>6399</v>
      </c>
    </row>
    <row r="10219" spans="1:8" x14ac:dyDescent="0.2">
      <c r="A10219" t="s">
        <v>30</v>
      </c>
      <c r="B10219" s="261" t="s">
        <v>15</v>
      </c>
      <c r="C10219">
        <f>_xlfn.XLOOKUP(B10219,'2.1.trackMPD'!$R$7:$R$29,'2.1.trackMPD'!$T$7:$T$29)</f>
        <v>6</v>
      </c>
      <c r="D10219" s="261">
        <v>100</v>
      </c>
      <c r="E10219" s="261" t="s">
        <v>6401</v>
      </c>
      <c r="F10219" s="261" t="s">
        <v>110</v>
      </c>
      <c r="G10219" s="261" t="s">
        <v>140</v>
      </c>
      <c r="H10219" s="261" t="s">
        <v>6399</v>
      </c>
    </row>
    <row r="10220" spans="1:8" x14ac:dyDescent="0.2">
      <c r="A10220" t="s">
        <v>30</v>
      </c>
      <c r="B10220" s="261" t="s">
        <v>9</v>
      </c>
      <c r="C10220">
        <f>_xlfn.XLOOKUP(B10220,'2.1.trackMPD'!$R$7:$R$29,'2.1.trackMPD'!$T$7:$T$29)</f>
        <v>6</v>
      </c>
      <c r="D10220" s="261">
        <v>1</v>
      </c>
      <c r="E10220" s="261" t="s">
        <v>6396</v>
      </c>
      <c r="F10220" s="261" t="s">
        <v>110</v>
      </c>
      <c r="G10220" s="261" t="s">
        <v>124</v>
      </c>
      <c r="H10220" s="261" t="s">
        <v>6398</v>
      </c>
    </row>
    <row r="10221" spans="1:8" x14ac:dyDescent="0.2">
      <c r="A10221" t="s">
        <v>30</v>
      </c>
      <c r="B10221" s="261" t="s">
        <v>9</v>
      </c>
      <c r="C10221">
        <f>_xlfn.XLOOKUP(B10221,'2.1.trackMPD'!$R$7:$R$29,'2.1.trackMPD'!$T$7:$T$29)</f>
        <v>6</v>
      </c>
      <c r="D10221" s="261">
        <v>1</v>
      </c>
      <c r="E10221" s="261" t="s">
        <v>6396</v>
      </c>
      <c r="F10221" s="261" t="s">
        <v>110</v>
      </c>
      <c r="G10221" s="261" t="s">
        <v>140</v>
      </c>
      <c r="H10221" s="261" t="s">
        <v>6398</v>
      </c>
    </row>
    <row r="10222" spans="1:8" x14ac:dyDescent="0.2">
      <c r="A10222" t="s">
        <v>30</v>
      </c>
      <c r="B10222" s="261" t="s">
        <v>9</v>
      </c>
      <c r="C10222">
        <f>_xlfn.XLOOKUP(B10222,'2.1.trackMPD'!$R$7:$R$29,'2.1.trackMPD'!$T$7:$T$29)</f>
        <v>6</v>
      </c>
      <c r="D10222" s="261">
        <v>1</v>
      </c>
      <c r="E10222" s="261" t="s">
        <v>6396</v>
      </c>
      <c r="F10222" s="261" t="s">
        <v>111</v>
      </c>
      <c r="G10222" s="261" t="s">
        <v>124</v>
      </c>
      <c r="H10222" s="261" t="s">
        <v>6398</v>
      </c>
    </row>
    <row r="10223" spans="1:8" x14ac:dyDescent="0.2">
      <c r="A10223" t="s">
        <v>30</v>
      </c>
      <c r="B10223" s="261" t="s">
        <v>9</v>
      </c>
      <c r="C10223">
        <f>_xlfn.XLOOKUP(B10223,'2.1.trackMPD'!$R$7:$R$29,'2.1.trackMPD'!$T$7:$T$29)</f>
        <v>6</v>
      </c>
      <c r="D10223" s="261">
        <v>1</v>
      </c>
      <c r="E10223" s="261" t="s">
        <v>6396</v>
      </c>
      <c r="F10223" s="261" t="s">
        <v>111</v>
      </c>
      <c r="G10223" s="261" t="s">
        <v>140</v>
      </c>
      <c r="H10223" s="261" t="s">
        <v>6398</v>
      </c>
    </row>
    <row r="10224" spans="1:8" x14ac:dyDescent="0.2">
      <c r="A10224" t="s">
        <v>30</v>
      </c>
      <c r="B10224" s="261" t="s">
        <v>9</v>
      </c>
      <c r="C10224">
        <f>_xlfn.XLOOKUP(B10224,'2.1.trackMPD'!$R$7:$R$29,'2.1.trackMPD'!$T$7:$T$29)</f>
        <v>6</v>
      </c>
      <c r="D10224" s="261">
        <v>1</v>
      </c>
      <c r="E10224" s="261" t="s">
        <v>6396</v>
      </c>
      <c r="F10224" s="261" t="s">
        <v>110</v>
      </c>
      <c r="G10224" s="261" t="s">
        <v>124</v>
      </c>
      <c r="H10224" s="261" t="s">
        <v>6399</v>
      </c>
    </row>
    <row r="10225" spans="1:8" x14ac:dyDescent="0.2">
      <c r="A10225" t="s">
        <v>30</v>
      </c>
      <c r="B10225" s="261" t="s">
        <v>9</v>
      </c>
      <c r="C10225">
        <f>_xlfn.XLOOKUP(B10225,'2.1.trackMPD'!$R$7:$R$29,'2.1.trackMPD'!$T$7:$T$29)</f>
        <v>6</v>
      </c>
      <c r="D10225" s="261">
        <v>1</v>
      </c>
      <c r="E10225" s="261" t="s">
        <v>6396</v>
      </c>
      <c r="F10225" s="261" t="s">
        <v>110</v>
      </c>
      <c r="G10225" s="261" t="s">
        <v>140</v>
      </c>
      <c r="H10225" s="261" t="s">
        <v>6399</v>
      </c>
    </row>
    <row r="10226" spans="1:8" x14ac:dyDescent="0.2">
      <c r="A10226" t="s">
        <v>30</v>
      </c>
      <c r="B10226" s="261" t="s">
        <v>9</v>
      </c>
      <c r="C10226">
        <f>_xlfn.XLOOKUP(B10226,'2.1.trackMPD'!$R$7:$R$29,'2.1.trackMPD'!$T$7:$T$29)</f>
        <v>6</v>
      </c>
      <c r="D10226" s="261">
        <v>10</v>
      </c>
      <c r="E10226" s="261" t="s">
        <v>6396</v>
      </c>
      <c r="F10226" s="261" t="s">
        <v>110</v>
      </c>
      <c r="G10226" s="261" t="s">
        <v>124</v>
      </c>
      <c r="H10226" s="261" t="s">
        <v>6398</v>
      </c>
    </row>
    <row r="10227" spans="1:8" x14ac:dyDescent="0.2">
      <c r="A10227" t="s">
        <v>30</v>
      </c>
      <c r="B10227" s="261" t="s">
        <v>9</v>
      </c>
      <c r="C10227">
        <f>_xlfn.XLOOKUP(B10227,'2.1.trackMPD'!$R$7:$R$29,'2.1.trackMPD'!$T$7:$T$29)</f>
        <v>6</v>
      </c>
      <c r="D10227" s="261">
        <v>10</v>
      </c>
      <c r="E10227" s="261" t="s">
        <v>6396</v>
      </c>
      <c r="F10227" s="261" t="s">
        <v>110</v>
      </c>
      <c r="G10227" s="261" t="s">
        <v>140</v>
      </c>
      <c r="H10227" s="261" t="s">
        <v>6398</v>
      </c>
    </row>
    <row r="10228" spans="1:8" x14ac:dyDescent="0.2">
      <c r="A10228" t="s">
        <v>30</v>
      </c>
      <c r="B10228" s="261" t="s">
        <v>9</v>
      </c>
      <c r="C10228">
        <f>_xlfn.XLOOKUP(B10228,'2.1.trackMPD'!$R$7:$R$29,'2.1.trackMPD'!$T$7:$T$29)</f>
        <v>6</v>
      </c>
      <c r="D10228" s="261">
        <v>10</v>
      </c>
      <c r="E10228" s="261" t="s">
        <v>6396</v>
      </c>
      <c r="F10228" s="261" t="s">
        <v>111</v>
      </c>
      <c r="G10228" s="261" t="s">
        <v>124</v>
      </c>
      <c r="H10228" s="261" t="s">
        <v>6398</v>
      </c>
    </row>
    <row r="10229" spans="1:8" x14ac:dyDescent="0.2">
      <c r="A10229" t="s">
        <v>30</v>
      </c>
      <c r="B10229" s="261" t="s">
        <v>9</v>
      </c>
      <c r="C10229">
        <f>_xlfn.XLOOKUP(B10229,'2.1.trackMPD'!$R$7:$R$29,'2.1.trackMPD'!$T$7:$T$29)</f>
        <v>6</v>
      </c>
      <c r="D10229" s="261">
        <v>10</v>
      </c>
      <c r="E10229" s="261" t="s">
        <v>6396</v>
      </c>
      <c r="F10229" s="261" t="s">
        <v>111</v>
      </c>
      <c r="G10229" s="261" t="s">
        <v>140</v>
      </c>
      <c r="H10229" s="261" t="s">
        <v>6398</v>
      </c>
    </row>
    <row r="10230" spans="1:8" x14ac:dyDescent="0.2">
      <c r="A10230" t="s">
        <v>30</v>
      </c>
      <c r="B10230" s="261" t="s">
        <v>9</v>
      </c>
      <c r="C10230">
        <f>_xlfn.XLOOKUP(B10230,'2.1.trackMPD'!$R$7:$R$29,'2.1.trackMPD'!$T$7:$T$29)</f>
        <v>6</v>
      </c>
      <c r="D10230" s="261">
        <v>10</v>
      </c>
      <c r="E10230" s="261" t="s">
        <v>6396</v>
      </c>
      <c r="F10230" s="261" t="s">
        <v>110</v>
      </c>
      <c r="G10230" s="261" t="s">
        <v>124</v>
      </c>
      <c r="H10230" s="261" t="s">
        <v>6399</v>
      </c>
    </row>
    <row r="10231" spans="1:8" x14ac:dyDescent="0.2">
      <c r="A10231" t="s">
        <v>30</v>
      </c>
      <c r="B10231" s="261" t="s">
        <v>9</v>
      </c>
      <c r="C10231">
        <f>_xlfn.XLOOKUP(B10231,'2.1.trackMPD'!$R$7:$R$29,'2.1.trackMPD'!$T$7:$T$29)</f>
        <v>6</v>
      </c>
      <c r="D10231" s="261">
        <v>10</v>
      </c>
      <c r="E10231" s="261" t="s">
        <v>6396</v>
      </c>
      <c r="F10231" s="261" t="s">
        <v>110</v>
      </c>
      <c r="G10231" s="261" t="s">
        <v>140</v>
      </c>
      <c r="H10231" s="261" t="s">
        <v>6399</v>
      </c>
    </row>
    <row r="10232" spans="1:8" x14ac:dyDescent="0.2">
      <c r="A10232" t="s">
        <v>30</v>
      </c>
      <c r="B10232" s="261" t="s">
        <v>9</v>
      </c>
      <c r="C10232">
        <f>_xlfn.XLOOKUP(B10232,'2.1.trackMPD'!$R$7:$R$29,'2.1.trackMPD'!$T$7:$T$29)</f>
        <v>6</v>
      </c>
      <c r="D10232" s="261">
        <v>100</v>
      </c>
      <c r="E10232" s="261" t="s">
        <v>6396</v>
      </c>
      <c r="F10232" s="261" t="s">
        <v>110</v>
      </c>
      <c r="G10232" s="261" t="s">
        <v>124</v>
      </c>
      <c r="H10232" s="261" t="s">
        <v>6398</v>
      </c>
    </row>
    <row r="10233" spans="1:8" x14ac:dyDescent="0.2">
      <c r="A10233" t="s">
        <v>30</v>
      </c>
      <c r="B10233" s="261" t="s">
        <v>9</v>
      </c>
      <c r="C10233">
        <f>_xlfn.XLOOKUP(B10233,'2.1.trackMPD'!$R$7:$R$29,'2.1.trackMPD'!$T$7:$T$29)</f>
        <v>6</v>
      </c>
      <c r="D10233" s="261">
        <v>100</v>
      </c>
      <c r="E10233" s="261" t="s">
        <v>6396</v>
      </c>
      <c r="F10233" s="261" t="s">
        <v>110</v>
      </c>
      <c r="G10233" s="261" t="s">
        <v>140</v>
      </c>
      <c r="H10233" s="261" t="s">
        <v>6398</v>
      </c>
    </row>
    <row r="10234" spans="1:8" x14ac:dyDescent="0.2">
      <c r="A10234" t="s">
        <v>30</v>
      </c>
      <c r="B10234" s="261" t="s">
        <v>9</v>
      </c>
      <c r="C10234">
        <f>_xlfn.XLOOKUP(B10234,'2.1.trackMPD'!$R$7:$R$29,'2.1.trackMPD'!$T$7:$T$29)</f>
        <v>6</v>
      </c>
      <c r="D10234" s="261">
        <v>100</v>
      </c>
      <c r="E10234" s="261" t="s">
        <v>6396</v>
      </c>
      <c r="F10234" s="261" t="s">
        <v>111</v>
      </c>
      <c r="G10234" s="261" t="s">
        <v>124</v>
      </c>
      <c r="H10234" s="261" t="s">
        <v>6398</v>
      </c>
    </row>
    <row r="10235" spans="1:8" x14ac:dyDescent="0.2">
      <c r="A10235" t="s">
        <v>30</v>
      </c>
      <c r="B10235" s="261" t="s">
        <v>9</v>
      </c>
      <c r="C10235">
        <f>_xlfn.XLOOKUP(B10235,'2.1.trackMPD'!$R$7:$R$29,'2.1.trackMPD'!$T$7:$T$29)</f>
        <v>6</v>
      </c>
      <c r="D10235" s="261">
        <v>100</v>
      </c>
      <c r="E10235" s="261" t="s">
        <v>6396</v>
      </c>
      <c r="F10235" s="261" t="s">
        <v>111</v>
      </c>
      <c r="G10235" s="261" t="s">
        <v>140</v>
      </c>
      <c r="H10235" s="261" t="s">
        <v>6398</v>
      </c>
    </row>
    <row r="10236" spans="1:8" x14ac:dyDescent="0.2">
      <c r="A10236" t="s">
        <v>30</v>
      </c>
      <c r="B10236" s="261" t="s">
        <v>9</v>
      </c>
      <c r="C10236">
        <f>_xlfn.XLOOKUP(B10236,'2.1.trackMPD'!$R$7:$R$29,'2.1.trackMPD'!$T$7:$T$29)</f>
        <v>6</v>
      </c>
      <c r="D10236" s="261">
        <v>100</v>
      </c>
      <c r="E10236" s="261" t="s">
        <v>6396</v>
      </c>
      <c r="F10236" s="261" t="s">
        <v>110</v>
      </c>
      <c r="G10236" s="261" t="s">
        <v>124</v>
      </c>
      <c r="H10236" s="261" t="s">
        <v>6399</v>
      </c>
    </row>
    <row r="10237" spans="1:8" x14ac:dyDescent="0.2">
      <c r="A10237" t="s">
        <v>30</v>
      </c>
      <c r="B10237" s="261" t="s">
        <v>9</v>
      </c>
      <c r="C10237">
        <f>_xlfn.XLOOKUP(B10237,'2.1.trackMPD'!$R$7:$R$29,'2.1.trackMPD'!$T$7:$T$29)</f>
        <v>6</v>
      </c>
      <c r="D10237" s="261">
        <v>100</v>
      </c>
      <c r="E10237" s="261" t="s">
        <v>6396</v>
      </c>
      <c r="F10237" s="261" t="s">
        <v>110</v>
      </c>
      <c r="G10237" s="261" t="s">
        <v>140</v>
      </c>
      <c r="H10237" s="261" t="s">
        <v>6399</v>
      </c>
    </row>
    <row r="10238" spans="1:8" x14ac:dyDescent="0.2">
      <c r="A10238" t="s">
        <v>30</v>
      </c>
      <c r="B10238" s="261" t="s">
        <v>9</v>
      </c>
      <c r="C10238">
        <f>_xlfn.XLOOKUP(B10238,'2.1.trackMPD'!$R$7:$R$29,'2.1.trackMPD'!$T$7:$T$29)</f>
        <v>6</v>
      </c>
      <c r="D10238" s="261">
        <v>1000</v>
      </c>
      <c r="E10238" s="261" t="s">
        <v>6396</v>
      </c>
      <c r="F10238" s="261" t="s">
        <v>110</v>
      </c>
      <c r="G10238" s="261" t="s">
        <v>124</v>
      </c>
      <c r="H10238" s="261" t="s">
        <v>6398</v>
      </c>
    </row>
    <row r="10239" spans="1:8" x14ac:dyDescent="0.2">
      <c r="A10239" t="s">
        <v>30</v>
      </c>
      <c r="B10239" s="261" t="s">
        <v>9</v>
      </c>
      <c r="C10239">
        <f>_xlfn.XLOOKUP(B10239,'2.1.trackMPD'!$R$7:$R$29,'2.1.trackMPD'!$T$7:$T$29)</f>
        <v>6</v>
      </c>
      <c r="D10239" s="261">
        <v>1000</v>
      </c>
      <c r="E10239" s="261" t="s">
        <v>6396</v>
      </c>
      <c r="F10239" s="261" t="s">
        <v>110</v>
      </c>
      <c r="G10239" s="261" t="s">
        <v>140</v>
      </c>
      <c r="H10239" s="261" t="s">
        <v>6398</v>
      </c>
    </row>
    <row r="10240" spans="1:8" x14ac:dyDescent="0.2">
      <c r="A10240" t="s">
        <v>30</v>
      </c>
      <c r="B10240" s="261" t="s">
        <v>9</v>
      </c>
      <c r="C10240">
        <f>_xlfn.XLOOKUP(B10240,'2.1.trackMPD'!$R$7:$R$29,'2.1.trackMPD'!$T$7:$T$29)</f>
        <v>6</v>
      </c>
      <c r="D10240" s="261">
        <v>1000</v>
      </c>
      <c r="E10240" s="261" t="s">
        <v>6396</v>
      </c>
      <c r="F10240" s="261" t="s">
        <v>111</v>
      </c>
      <c r="G10240" s="261" t="s">
        <v>124</v>
      </c>
      <c r="H10240" s="261" t="s">
        <v>6398</v>
      </c>
    </row>
    <row r="10241" spans="1:8" x14ac:dyDescent="0.2">
      <c r="A10241" t="s">
        <v>30</v>
      </c>
      <c r="B10241" s="261" t="s">
        <v>9</v>
      </c>
      <c r="C10241">
        <f>_xlfn.XLOOKUP(B10241,'2.1.trackMPD'!$R$7:$R$29,'2.1.trackMPD'!$T$7:$T$29)</f>
        <v>6</v>
      </c>
      <c r="D10241" s="261">
        <v>1000</v>
      </c>
      <c r="E10241" s="261" t="s">
        <v>6396</v>
      </c>
      <c r="F10241" s="261" t="s">
        <v>111</v>
      </c>
      <c r="G10241" s="261" t="s">
        <v>140</v>
      </c>
      <c r="H10241" s="261" t="s">
        <v>6398</v>
      </c>
    </row>
    <row r="10242" spans="1:8" x14ac:dyDescent="0.2">
      <c r="A10242" t="s">
        <v>30</v>
      </c>
      <c r="B10242" s="261" t="s">
        <v>9</v>
      </c>
      <c r="C10242">
        <f>_xlfn.XLOOKUP(B10242,'2.1.trackMPD'!$R$7:$R$29,'2.1.trackMPD'!$T$7:$T$29)</f>
        <v>6</v>
      </c>
      <c r="D10242" s="261">
        <v>1000</v>
      </c>
      <c r="E10242" s="261" t="s">
        <v>6396</v>
      </c>
      <c r="F10242" s="261" t="s">
        <v>110</v>
      </c>
      <c r="G10242" s="261" t="s">
        <v>124</v>
      </c>
      <c r="H10242" s="261" t="s">
        <v>6399</v>
      </c>
    </row>
    <row r="10243" spans="1:8" x14ac:dyDescent="0.2">
      <c r="A10243" t="s">
        <v>30</v>
      </c>
      <c r="B10243" s="261" t="s">
        <v>9</v>
      </c>
      <c r="C10243">
        <f>_xlfn.XLOOKUP(B10243,'2.1.trackMPD'!$R$7:$R$29,'2.1.trackMPD'!$T$7:$T$29)</f>
        <v>6</v>
      </c>
      <c r="D10243" s="261">
        <v>1000</v>
      </c>
      <c r="E10243" s="261" t="s">
        <v>6396</v>
      </c>
      <c r="F10243" s="261" t="s">
        <v>110</v>
      </c>
      <c r="G10243" s="261" t="s">
        <v>140</v>
      </c>
      <c r="H10243" s="261" t="s">
        <v>6399</v>
      </c>
    </row>
    <row r="10244" spans="1:8" x14ac:dyDescent="0.2">
      <c r="A10244" t="s">
        <v>30</v>
      </c>
      <c r="B10244" s="261" t="s">
        <v>9</v>
      </c>
      <c r="C10244">
        <f>_xlfn.XLOOKUP(B10244,'2.1.trackMPD'!$R$7:$R$29,'2.1.trackMPD'!$T$7:$T$29)</f>
        <v>6</v>
      </c>
      <c r="D10244" s="261">
        <v>5000</v>
      </c>
      <c r="E10244" s="261" t="s">
        <v>6396</v>
      </c>
      <c r="F10244" s="261" t="s">
        <v>110</v>
      </c>
      <c r="G10244" s="261" t="s">
        <v>124</v>
      </c>
      <c r="H10244" s="261" t="s">
        <v>6398</v>
      </c>
    </row>
    <row r="10245" spans="1:8" x14ac:dyDescent="0.2">
      <c r="A10245" t="s">
        <v>30</v>
      </c>
      <c r="B10245" s="261" t="s">
        <v>9</v>
      </c>
      <c r="C10245">
        <f>_xlfn.XLOOKUP(B10245,'2.1.trackMPD'!$R$7:$R$29,'2.1.trackMPD'!$T$7:$T$29)</f>
        <v>6</v>
      </c>
      <c r="D10245" s="261">
        <v>5000</v>
      </c>
      <c r="E10245" s="261" t="s">
        <v>6396</v>
      </c>
      <c r="F10245" s="261" t="s">
        <v>110</v>
      </c>
      <c r="G10245" s="261" t="s">
        <v>140</v>
      </c>
      <c r="H10245" s="261" t="s">
        <v>6398</v>
      </c>
    </row>
    <row r="10246" spans="1:8" x14ac:dyDescent="0.2">
      <c r="A10246" t="s">
        <v>30</v>
      </c>
      <c r="B10246" s="261" t="s">
        <v>9</v>
      </c>
      <c r="C10246">
        <f>_xlfn.XLOOKUP(B10246,'2.1.trackMPD'!$R$7:$R$29,'2.1.trackMPD'!$T$7:$T$29)</f>
        <v>6</v>
      </c>
      <c r="D10246" s="261">
        <v>5000</v>
      </c>
      <c r="E10246" s="261" t="s">
        <v>6396</v>
      </c>
      <c r="F10246" s="261" t="s">
        <v>111</v>
      </c>
      <c r="G10246" s="261" t="s">
        <v>124</v>
      </c>
      <c r="H10246" s="261" t="s">
        <v>6398</v>
      </c>
    </row>
    <row r="10247" spans="1:8" x14ac:dyDescent="0.2">
      <c r="A10247" t="s">
        <v>30</v>
      </c>
      <c r="B10247" s="261" t="s">
        <v>9</v>
      </c>
      <c r="C10247">
        <f>_xlfn.XLOOKUP(B10247,'2.1.trackMPD'!$R$7:$R$29,'2.1.trackMPD'!$T$7:$T$29)</f>
        <v>6</v>
      </c>
      <c r="D10247" s="261">
        <v>5000</v>
      </c>
      <c r="E10247" s="261" t="s">
        <v>6396</v>
      </c>
      <c r="F10247" s="261" t="s">
        <v>111</v>
      </c>
      <c r="G10247" s="261" t="s">
        <v>140</v>
      </c>
      <c r="H10247" s="261" t="s">
        <v>6398</v>
      </c>
    </row>
    <row r="10248" spans="1:8" x14ac:dyDescent="0.2">
      <c r="A10248" t="s">
        <v>30</v>
      </c>
      <c r="B10248" s="261" t="s">
        <v>9</v>
      </c>
      <c r="C10248">
        <f>_xlfn.XLOOKUP(B10248,'2.1.trackMPD'!$R$7:$R$29,'2.1.trackMPD'!$T$7:$T$29)</f>
        <v>6</v>
      </c>
      <c r="D10248" s="261">
        <v>5000</v>
      </c>
      <c r="E10248" s="261" t="s">
        <v>6396</v>
      </c>
      <c r="F10248" s="261" t="s">
        <v>110</v>
      </c>
      <c r="G10248" s="261" t="s">
        <v>124</v>
      </c>
      <c r="H10248" s="261" t="s">
        <v>6399</v>
      </c>
    </row>
    <row r="10249" spans="1:8" x14ac:dyDescent="0.2">
      <c r="A10249" t="s">
        <v>30</v>
      </c>
      <c r="B10249" s="261" t="s">
        <v>9</v>
      </c>
      <c r="C10249">
        <f>_xlfn.XLOOKUP(B10249,'2.1.trackMPD'!$R$7:$R$29,'2.1.trackMPD'!$T$7:$T$29)</f>
        <v>6</v>
      </c>
      <c r="D10249" s="261">
        <v>5000</v>
      </c>
      <c r="E10249" s="261" t="s">
        <v>6396</v>
      </c>
      <c r="F10249" s="261" t="s">
        <v>110</v>
      </c>
      <c r="G10249" s="261" t="s">
        <v>140</v>
      </c>
      <c r="H10249" s="261" t="s">
        <v>6399</v>
      </c>
    </row>
    <row r="10250" spans="1:8" x14ac:dyDescent="0.2">
      <c r="A10250" t="s">
        <v>30</v>
      </c>
      <c r="B10250" s="261" t="s">
        <v>9</v>
      </c>
      <c r="C10250">
        <f>_xlfn.XLOOKUP(B10250,'2.1.trackMPD'!$R$7:$R$29,'2.1.trackMPD'!$T$7:$T$29)</f>
        <v>6</v>
      </c>
      <c r="D10250" s="261">
        <v>1</v>
      </c>
      <c r="E10250" s="261" t="s">
        <v>6400</v>
      </c>
      <c r="F10250" s="261" t="s">
        <v>110</v>
      </c>
      <c r="G10250" s="261" t="s">
        <v>124</v>
      </c>
      <c r="H10250" s="261" t="s">
        <v>6398</v>
      </c>
    </row>
    <row r="10251" spans="1:8" x14ac:dyDescent="0.2">
      <c r="A10251" t="s">
        <v>30</v>
      </c>
      <c r="B10251" s="261" t="s">
        <v>9</v>
      </c>
      <c r="C10251">
        <f>_xlfn.XLOOKUP(B10251,'2.1.trackMPD'!$R$7:$R$29,'2.1.trackMPD'!$T$7:$T$29)</f>
        <v>6</v>
      </c>
      <c r="D10251" s="261">
        <v>1</v>
      </c>
      <c r="E10251" s="261" t="s">
        <v>6400</v>
      </c>
      <c r="F10251" s="261" t="s">
        <v>110</v>
      </c>
      <c r="G10251" s="261" t="s">
        <v>140</v>
      </c>
      <c r="H10251" s="261" t="s">
        <v>6398</v>
      </c>
    </row>
    <row r="10252" spans="1:8" x14ac:dyDescent="0.2">
      <c r="A10252" t="s">
        <v>30</v>
      </c>
      <c r="B10252" s="261" t="s">
        <v>9</v>
      </c>
      <c r="C10252">
        <f>_xlfn.XLOOKUP(B10252,'2.1.trackMPD'!$R$7:$R$29,'2.1.trackMPD'!$T$7:$T$29)</f>
        <v>6</v>
      </c>
      <c r="D10252" s="261">
        <v>1</v>
      </c>
      <c r="E10252" s="261" t="s">
        <v>6400</v>
      </c>
      <c r="F10252" s="261" t="s">
        <v>111</v>
      </c>
      <c r="G10252" s="261" t="s">
        <v>124</v>
      </c>
      <c r="H10252" s="261" t="s">
        <v>6398</v>
      </c>
    </row>
    <row r="10253" spans="1:8" x14ac:dyDescent="0.2">
      <c r="A10253" t="s">
        <v>30</v>
      </c>
      <c r="B10253" s="261" t="s">
        <v>9</v>
      </c>
      <c r="C10253">
        <f>_xlfn.XLOOKUP(B10253,'2.1.trackMPD'!$R$7:$R$29,'2.1.trackMPD'!$T$7:$T$29)</f>
        <v>6</v>
      </c>
      <c r="D10253" s="261">
        <v>1</v>
      </c>
      <c r="E10253" s="261" t="s">
        <v>6400</v>
      </c>
      <c r="F10253" s="261" t="s">
        <v>111</v>
      </c>
      <c r="G10253" s="261" t="s">
        <v>140</v>
      </c>
      <c r="H10253" s="261" t="s">
        <v>6398</v>
      </c>
    </row>
    <row r="10254" spans="1:8" x14ac:dyDescent="0.2">
      <c r="A10254" t="s">
        <v>30</v>
      </c>
      <c r="B10254" s="261" t="s">
        <v>9</v>
      </c>
      <c r="C10254">
        <f>_xlfn.XLOOKUP(B10254,'2.1.trackMPD'!$R$7:$R$29,'2.1.trackMPD'!$T$7:$T$29)</f>
        <v>6</v>
      </c>
      <c r="D10254" s="261">
        <v>1</v>
      </c>
      <c r="E10254" s="261" t="s">
        <v>6400</v>
      </c>
      <c r="F10254" s="261" t="s">
        <v>110</v>
      </c>
      <c r="G10254" s="261" t="s">
        <v>124</v>
      </c>
      <c r="H10254" s="261" t="s">
        <v>6399</v>
      </c>
    </row>
    <row r="10255" spans="1:8" x14ac:dyDescent="0.2">
      <c r="A10255" t="s">
        <v>30</v>
      </c>
      <c r="B10255" s="261" t="s">
        <v>9</v>
      </c>
      <c r="C10255">
        <f>_xlfn.XLOOKUP(B10255,'2.1.trackMPD'!$R$7:$R$29,'2.1.trackMPD'!$T$7:$T$29)</f>
        <v>6</v>
      </c>
      <c r="D10255" s="261">
        <v>1</v>
      </c>
      <c r="E10255" s="261" t="s">
        <v>6400</v>
      </c>
      <c r="F10255" s="261" t="s">
        <v>110</v>
      </c>
      <c r="G10255" s="261" t="s">
        <v>140</v>
      </c>
      <c r="H10255" s="261" t="s">
        <v>6399</v>
      </c>
    </row>
    <row r="10256" spans="1:8" x14ac:dyDescent="0.2">
      <c r="A10256" t="s">
        <v>30</v>
      </c>
      <c r="B10256" s="261" t="s">
        <v>9</v>
      </c>
      <c r="C10256">
        <f>_xlfn.XLOOKUP(B10256,'2.1.trackMPD'!$R$7:$R$29,'2.1.trackMPD'!$T$7:$T$29)</f>
        <v>6</v>
      </c>
      <c r="D10256" s="261">
        <v>10</v>
      </c>
      <c r="E10256" s="261" t="s">
        <v>6400</v>
      </c>
      <c r="F10256" s="261" t="s">
        <v>110</v>
      </c>
      <c r="G10256" s="261" t="s">
        <v>124</v>
      </c>
      <c r="H10256" s="261" t="s">
        <v>6398</v>
      </c>
    </row>
    <row r="10257" spans="1:8" x14ac:dyDescent="0.2">
      <c r="A10257" t="s">
        <v>30</v>
      </c>
      <c r="B10257" s="261" t="s">
        <v>9</v>
      </c>
      <c r="C10257">
        <f>_xlfn.XLOOKUP(B10257,'2.1.trackMPD'!$R$7:$R$29,'2.1.trackMPD'!$T$7:$T$29)</f>
        <v>6</v>
      </c>
      <c r="D10257" s="261">
        <v>10</v>
      </c>
      <c r="E10257" s="261" t="s">
        <v>6400</v>
      </c>
      <c r="F10257" s="261" t="s">
        <v>110</v>
      </c>
      <c r="G10257" s="261" t="s">
        <v>140</v>
      </c>
      <c r="H10257" s="261" t="s">
        <v>6398</v>
      </c>
    </row>
    <row r="10258" spans="1:8" x14ac:dyDescent="0.2">
      <c r="A10258" t="s">
        <v>30</v>
      </c>
      <c r="B10258" s="261" t="s">
        <v>9</v>
      </c>
      <c r="C10258">
        <f>_xlfn.XLOOKUP(B10258,'2.1.trackMPD'!$R$7:$R$29,'2.1.trackMPD'!$T$7:$T$29)</f>
        <v>6</v>
      </c>
      <c r="D10258" s="261">
        <v>10</v>
      </c>
      <c r="E10258" s="261" t="s">
        <v>6400</v>
      </c>
      <c r="F10258" s="261" t="s">
        <v>111</v>
      </c>
      <c r="G10258" s="261" t="s">
        <v>124</v>
      </c>
      <c r="H10258" s="261" t="s">
        <v>6398</v>
      </c>
    </row>
    <row r="10259" spans="1:8" x14ac:dyDescent="0.2">
      <c r="A10259" t="s">
        <v>30</v>
      </c>
      <c r="B10259" s="261" t="s">
        <v>9</v>
      </c>
      <c r="C10259">
        <f>_xlfn.XLOOKUP(B10259,'2.1.trackMPD'!$R$7:$R$29,'2.1.trackMPD'!$T$7:$T$29)</f>
        <v>6</v>
      </c>
      <c r="D10259" s="261">
        <v>10</v>
      </c>
      <c r="E10259" s="261" t="s">
        <v>6400</v>
      </c>
      <c r="F10259" s="261" t="s">
        <v>111</v>
      </c>
      <c r="G10259" s="261" t="s">
        <v>140</v>
      </c>
      <c r="H10259" s="261" t="s">
        <v>6398</v>
      </c>
    </row>
    <row r="10260" spans="1:8" x14ac:dyDescent="0.2">
      <c r="A10260" t="s">
        <v>30</v>
      </c>
      <c r="B10260" s="261" t="s">
        <v>9</v>
      </c>
      <c r="C10260">
        <f>_xlfn.XLOOKUP(B10260,'2.1.trackMPD'!$R$7:$R$29,'2.1.trackMPD'!$T$7:$T$29)</f>
        <v>6</v>
      </c>
      <c r="D10260" s="261">
        <v>10</v>
      </c>
      <c r="E10260" s="261" t="s">
        <v>6400</v>
      </c>
      <c r="F10260" s="261" t="s">
        <v>110</v>
      </c>
      <c r="G10260" s="261" t="s">
        <v>124</v>
      </c>
      <c r="H10260" s="261" t="s">
        <v>6399</v>
      </c>
    </row>
    <row r="10261" spans="1:8" x14ac:dyDescent="0.2">
      <c r="A10261" t="s">
        <v>30</v>
      </c>
      <c r="B10261" s="261" t="s">
        <v>9</v>
      </c>
      <c r="C10261">
        <f>_xlfn.XLOOKUP(B10261,'2.1.trackMPD'!$R$7:$R$29,'2.1.trackMPD'!$T$7:$T$29)</f>
        <v>6</v>
      </c>
      <c r="D10261" s="261">
        <v>10</v>
      </c>
      <c r="E10261" s="261" t="s">
        <v>6400</v>
      </c>
      <c r="F10261" s="261" t="s">
        <v>110</v>
      </c>
      <c r="G10261" s="261" t="s">
        <v>140</v>
      </c>
      <c r="H10261" s="261" t="s">
        <v>6399</v>
      </c>
    </row>
    <row r="10262" spans="1:8" x14ac:dyDescent="0.2">
      <c r="A10262" t="s">
        <v>30</v>
      </c>
      <c r="B10262" s="261" t="s">
        <v>9</v>
      </c>
      <c r="C10262">
        <f>_xlfn.XLOOKUP(B10262,'2.1.trackMPD'!$R$7:$R$29,'2.1.trackMPD'!$T$7:$T$29)</f>
        <v>6</v>
      </c>
      <c r="D10262" s="261">
        <v>100</v>
      </c>
      <c r="E10262" s="261" t="s">
        <v>6400</v>
      </c>
      <c r="F10262" s="261" t="s">
        <v>110</v>
      </c>
      <c r="G10262" s="261" t="s">
        <v>124</v>
      </c>
      <c r="H10262" s="261" t="s">
        <v>6398</v>
      </c>
    </row>
    <row r="10263" spans="1:8" x14ac:dyDescent="0.2">
      <c r="A10263" t="s">
        <v>30</v>
      </c>
      <c r="B10263" s="261" t="s">
        <v>9</v>
      </c>
      <c r="C10263">
        <f>_xlfn.XLOOKUP(B10263,'2.1.trackMPD'!$R$7:$R$29,'2.1.trackMPD'!$T$7:$T$29)</f>
        <v>6</v>
      </c>
      <c r="D10263" s="261">
        <v>100</v>
      </c>
      <c r="E10263" s="261" t="s">
        <v>6400</v>
      </c>
      <c r="F10263" s="261" t="s">
        <v>110</v>
      </c>
      <c r="G10263" s="261" t="s">
        <v>140</v>
      </c>
      <c r="H10263" s="261" t="s">
        <v>6398</v>
      </c>
    </row>
    <row r="10264" spans="1:8" x14ac:dyDescent="0.2">
      <c r="A10264" t="s">
        <v>30</v>
      </c>
      <c r="B10264" s="261" t="s">
        <v>9</v>
      </c>
      <c r="C10264">
        <f>_xlfn.XLOOKUP(B10264,'2.1.trackMPD'!$R$7:$R$29,'2.1.trackMPD'!$T$7:$T$29)</f>
        <v>6</v>
      </c>
      <c r="D10264" s="261">
        <v>100</v>
      </c>
      <c r="E10264" s="261" t="s">
        <v>6400</v>
      </c>
      <c r="F10264" s="261" t="s">
        <v>111</v>
      </c>
      <c r="G10264" s="261" t="s">
        <v>124</v>
      </c>
      <c r="H10264" s="261" t="s">
        <v>6398</v>
      </c>
    </row>
    <row r="10265" spans="1:8" x14ac:dyDescent="0.2">
      <c r="A10265" t="s">
        <v>30</v>
      </c>
      <c r="B10265" s="261" t="s">
        <v>9</v>
      </c>
      <c r="C10265">
        <f>_xlfn.XLOOKUP(B10265,'2.1.trackMPD'!$R$7:$R$29,'2.1.trackMPD'!$T$7:$T$29)</f>
        <v>6</v>
      </c>
      <c r="D10265" s="261">
        <v>100</v>
      </c>
      <c r="E10265" s="261" t="s">
        <v>6400</v>
      </c>
      <c r="F10265" s="261" t="s">
        <v>111</v>
      </c>
      <c r="G10265" s="261" t="s">
        <v>140</v>
      </c>
      <c r="H10265" s="261" t="s">
        <v>6398</v>
      </c>
    </row>
    <row r="10266" spans="1:8" x14ac:dyDescent="0.2">
      <c r="A10266" t="s">
        <v>30</v>
      </c>
      <c r="B10266" s="261" t="s">
        <v>9</v>
      </c>
      <c r="C10266">
        <f>_xlfn.XLOOKUP(B10266,'2.1.trackMPD'!$R$7:$R$29,'2.1.trackMPD'!$T$7:$T$29)</f>
        <v>6</v>
      </c>
      <c r="D10266" s="261">
        <v>100</v>
      </c>
      <c r="E10266" s="261" t="s">
        <v>6400</v>
      </c>
      <c r="F10266" s="261" t="s">
        <v>110</v>
      </c>
      <c r="G10266" s="261" t="s">
        <v>124</v>
      </c>
      <c r="H10266" s="261" t="s">
        <v>6399</v>
      </c>
    </row>
    <row r="10267" spans="1:8" x14ac:dyDescent="0.2">
      <c r="A10267" t="s">
        <v>30</v>
      </c>
      <c r="B10267" s="261" t="s">
        <v>9</v>
      </c>
      <c r="C10267">
        <f>_xlfn.XLOOKUP(B10267,'2.1.trackMPD'!$R$7:$R$29,'2.1.trackMPD'!$T$7:$T$29)</f>
        <v>6</v>
      </c>
      <c r="D10267" s="261">
        <v>100</v>
      </c>
      <c r="E10267" s="261" t="s">
        <v>6400</v>
      </c>
      <c r="F10267" s="261" t="s">
        <v>110</v>
      </c>
      <c r="G10267" s="261" t="s">
        <v>140</v>
      </c>
      <c r="H10267" s="261" t="s">
        <v>6399</v>
      </c>
    </row>
    <row r="10268" spans="1:8" x14ac:dyDescent="0.2">
      <c r="A10268" t="s">
        <v>30</v>
      </c>
      <c r="B10268" s="261" t="s">
        <v>9</v>
      </c>
      <c r="C10268">
        <f>_xlfn.XLOOKUP(B10268,'2.1.trackMPD'!$R$7:$R$29,'2.1.trackMPD'!$T$7:$T$29)</f>
        <v>6</v>
      </c>
      <c r="D10268" s="261">
        <v>1000</v>
      </c>
      <c r="E10268" s="261" t="s">
        <v>6400</v>
      </c>
      <c r="F10268" s="261" t="s">
        <v>110</v>
      </c>
      <c r="G10268" s="261" t="s">
        <v>124</v>
      </c>
      <c r="H10268" s="261" t="s">
        <v>6398</v>
      </c>
    </row>
    <row r="10269" spans="1:8" x14ac:dyDescent="0.2">
      <c r="A10269" t="s">
        <v>30</v>
      </c>
      <c r="B10269" s="261" t="s">
        <v>9</v>
      </c>
      <c r="C10269">
        <f>_xlfn.XLOOKUP(B10269,'2.1.trackMPD'!$R$7:$R$29,'2.1.trackMPD'!$T$7:$T$29)</f>
        <v>6</v>
      </c>
      <c r="D10269" s="261">
        <v>1000</v>
      </c>
      <c r="E10269" s="261" t="s">
        <v>6400</v>
      </c>
      <c r="F10269" s="261" t="s">
        <v>110</v>
      </c>
      <c r="G10269" s="261" t="s">
        <v>140</v>
      </c>
      <c r="H10269" s="261" t="s">
        <v>6398</v>
      </c>
    </row>
    <row r="10270" spans="1:8" x14ac:dyDescent="0.2">
      <c r="A10270" t="s">
        <v>30</v>
      </c>
      <c r="B10270" s="261" t="s">
        <v>9</v>
      </c>
      <c r="C10270">
        <f>_xlfn.XLOOKUP(B10270,'2.1.trackMPD'!$R$7:$R$29,'2.1.trackMPD'!$T$7:$T$29)</f>
        <v>6</v>
      </c>
      <c r="D10270" s="261">
        <v>1000</v>
      </c>
      <c r="E10270" s="261" t="s">
        <v>6400</v>
      </c>
      <c r="F10270" s="261" t="s">
        <v>111</v>
      </c>
      <c r="G10270" s="261" t="s">
        <v>124</v>
      </c>
      <c r="H10270" s="261" t="s">
        <v>6398</v>
      </c>
    </row>
    <row r="10271" spans="1:8" x14ac:dyDescent="0.2">
      <c r="A10271" t="s">
        <v>30</v>
      </c>
      <c r="B10271" s="261" t="s">
        <v>9</v>
      </c>
      <c r="C10271">
        <f>_xlfn.XLOOKUP(B10271,'2.1.trackMPD'!$R$7:$R$29,'2.1.trackMPD'!$T$7:$T$29)</f>
        <v>6</v>
      </c>
      <c r="D10271" s="261">
        <v>1000</v>
      </c>
      <c r="E10271" s="261" t="s">
        <v>6400</v>
      </c>
      <c r="F10271" s="261" t="s">
        <v>111</v>
      </c>
      <c r="G10271" s="261" t="s">
        <v>140</v>
      </c>
      <c r="H10271" s="261" t="s">
        <v>6398</v>
      </c>
    </row>
    <row r="10272" spans="1:8" x14ac:dyDescent="0.2">
      <c r="A10272" t="s">
        <v>30</v>
      </c>
      <c r="B10272" s="261" t="s">
        <v>9</v>
      </c>
      <c r="C10272">
        <f>_xlfn.XLOOKUP(B10272,'2.1.trackMPD'!$R$7:$R$29,'2.1.trackMPD'!$T$7:$T$29)</f>
        <v>6</v>
      </c>
      <c r="D10272" s="261">
        <v>1000</v>
      </c>
      <c r="E10272" s="261" t="s">
        <v>6400</v>
      </c>
      <c r="F10272" s="261" t="s">
        <v>110</v>
      </c>
      <c r="G10272" s="261" t="s">
        <v>124</v>
      </c>
      <c r="H10272" s="261" t="s">
        <v>6399</v>
      </c>
    </row>
    <row r="10273" spans="1:8" x14ac:dyDescent="0.2">
      <c r="A10273" t="s">
        <v>30</v>
      </c>
      <c r="B10273" s="261" t="s">
        <v>9</v>
      </c>
      <c r="C10273">
        <f>_xlfn.XLOOKUP(B10273,'2.1.trackMPD'!$R$7:$R$29,'2.1.trackMPD'!$T$7:$T$29)</f>
        <v>6</v>
      </c>
      <c r="D10273" s="261">
        <v>1000</v>
      </c>
      <c r="E10273" s="261" t="s">
        <v>6400</v>
      </c>
      <c r="F10273" s="261" t="s">
        <v>110</v>
      </c>
      <c r="G10273" s="261" t="s">
        <v>140</v>
      </c>
      <c r="H10273" s="261" t="s">
        <v>6399</v>
      </c>
    </row>
    <row r="10274" spans="1:8" x14ac:dyDescent="0.2">
      <c r="A10274" t="s">
        <v>30</v>
      </c>
      <c r="B10274" s="261" t="s">
        <v>9</v>
      </c>
      <c r="C10274">
        <f>_xlfn.XLOOKUP(B10274,'2.1.trackMPD'!$R$7:$R$29,'2.1.trackMPD'!$T$7:$T$29)</f>
        <v>6</v>
      </c>
      <c r="D10274" s="261">
        <v>5000</v>
      </c>
      <c r="E10274" s="261" t="s">
        <v>6400</v>
      </c>
      <c r="F10274" s="261" t="s">
        <v>110</v>
      </c>
      <c r="G10274" s="261" t="s">
        <v>124</v>
      </c>
      <c r="H10274" s="261" t="s">
        <v>6398</v>
      </c>
    </row>
    <row r="10275" spans="1:8" x14ac:dyDescent="0.2">
      <c r="A10275" t="s">
        <v>30</v>
      </c>
      <c r="B10275" s="261" t="s">
        <v>9</v>
      </c>
      <c r="C10275">
        <f>_xlfn.XLOOKUP(B10275,'2.1.trackMPD'!$R$7:$R$29,'2.1.trackMPD'!$T$7:$T$29)</f>
        <v>6</v>
      </c>
      <c r="D10275" s="261">
        <v>5000</v>
      </c>
      <c r="E10275" s="261" t="s">
        <v>6400</v>
      </c>
      <c r="F10275" s="261" t="s">
        <v>110</v>
      </c>
      <c r="G10275" s="261" t="s">
        <v>140</v>
      </c>
      <c r="H10275" s="261" t="s">
        <v>6398</v>
      </c>
    </row>
    <row r="10276" spans="1:8" x14ac:dyDescent="0.2">
      <c r="A10276" t="s">
        <v>30</v>
      </c>
      <c r="B10276" s="261" t="s">
        <v>9</v>
      </c>
      <c r="C10276">
        <f>_xlfn.XLOOKUP(B10276,'2.1.trackMPD'!$R$7:$R$29,'2.1.trackMPD'!$T$7:$T$29)</f>
        <v>6</v>
      </c>
      <c r="D10276" s="261">
        <v>5000</v>
      </c>
      <c r="E10276" s="261" t="s">
        <v>6400</v>
      </c>
      <c r="F10276" s="261" t="s">
        <v>111</v>
      </c>
      <c r="G10276" s="261" t="s">
        <v>124</v>
      </c>
      <c r="H10276" s="261" t="s">
        <v>6398</v>
      </c>
    </row>
    <row r="10277" spans="1:8" x14ac:dyDescent="0.2">
      <c r="A10277" t="s">
        <v>30</v>
      </c>
      <c r="B10277" s="261" t="s">
        <v>9</v>
      </c>
      <c r="C10277">
        <f>_xlfn.XLOOKUP(B10277,'2.1.trackMPD'!$R$7:$R$29,'2.1.trackMPD'!$T$7:$T$29)</f>
        <v>6</v>
      </c>
      <c r="D10277" s="261">
        <v>5000</v>
      </c>
      <c r="E10277" s="261" t="s">
        <v>6400</v>
      </c>
      <c r="F10277" s="261" t="s">
        <v>111</v>
      </c>
      <c r="G10277" s="261" t="s">
        <v>140</v>
      </c>
      <c r="H10277" s="261" t="s">
        <v>6398</v>
      </c>
    </row>
    <row r="10278" spans="1:8" x14ac:dyDescent="0.2">
      <c r="A10278" t="s">
        <v>30</v>
      </c>
      <c r="B10278" s="261" t="s">
        <v>9</v>
      </c>
      <c r="C10278">
        <f>_xlfn.XLOOKUP(B10278,'2.1.trackMPD'!$R$7:$R$29,'2.1.trackMPD'!$T$7:$T$29)</f>
        <v>6</v>
      </c>
      <c r="D10278" s="261">
        <v>5000</v>
      </c>
      <c r="E10278" s="261" t="s">
        <v>6400</v>
      </c>
      <c r="F10278" s="261" t="s">
        <v>110</v>
      </c>
      <c r="G10278" s="261" t="s">
        <v>124</v>
      </c>
      <c r="H10278" s="261" t="s">
        <v>6399</v>
      </c>
    </row>
    <row r="10279" spans="1:8" x14ac:dyDescent="0.2">
      <c r="A10279" t="s">
        <v>30</v>
      </c>
      <c r="B10279" s="261" t="s">
        <v>9</v>
      </c>
      <c r="C10279">
        <f>_xlfn.XLOOKUP(B10279,'2.1.trackMPD'!$R$7:$R$29,'2.1.trackMPD'!$T$7:$T$29)</f>
        <v>6</v>
      </c>
      <c r="D10279" s="261">
        <v>5000</v>
      </c>
      <c r="E10279" s="261" t="s">
        <v>6400</v>
      </c>
      <c r="F10279" s="261" t="s">
        <v>110</v>
      </c>
      <c r="G10279" s="261" t="s">
        <v>140</v>
      </c>
      <c r="H10279" s="261" t="s">
        <v>6399</v>
      </c>
    </row>
    <row r="10280" spans="1:8" x14ac:dyDescent="0.2">
      <c r="A10280" t="s">
        <v>30</v>
      </c>
      <c r="B10280" s="261" t="s">
        <v>9</v>
      </c>
      <c r="C10280">
        <f>_xlfn.XLOOKUP(B10280,'2.1.trackMPD'!$R$7:$R$29,'2.1.trackMPD'!$T$7:$T$29)</f>
        <v>6</v>
      </c>
      <c r="D10280" s="261">
        <v>1</v>
      </c>
      <c r="E10280" s="261" t="s">
        <v>6401</v>
      </c>
      <c r="F10280" s="261" t="s">
        <v>110</v>
      </c>
      <c r="G10280" s="261" t="s">
        <v>124</v>
      </c>
      <c r="H10280" s="261" t="s">
        <v>6398</v>
      </c>
    </row>
    <row r="10281" spans="1:8" x14ac:dyDescent="0.2">
      <c r="A10281" t="s">
        <v>30</v>
      </c>
      <c r="B10281" s="261" t="s">
        <v>9</v>
      </c>
      <c r="C10281">
        <f>_xlfn.XLOOKUP(B10281,'2.1.trackMPD'!$R$7:$R$29,'2.1.trackMPD'!$T$7:$T$29)</f>
        <v>6</v>
      </c>
      <c r="D10281" s="261">
        <v>1</v>
      </c>
      <c r="E10281" s="261" t="s">
        <v>6401</v>
      </c>
      <c r="F10281" s="261" t="s">
        <v>110</v>
      </c>
      <c r="G10281" s="261" t="s">
        <v>140</v>
      </c>
      <c r="H10281" s="261" t="s">
        <v>6398</v>
      </c>
    </row>
    <row r="10282" spans="1:8" x14ac:dyDescent="0.2">
      <c r="A10282" t="s">
        <v>30</v>
      </c>
      <c r="B10282" s="261" t="s">
        <v>9</v>
      </c>
      <c r="C10282">
        <f>_xlfn.XLOOKUP(B10282,'2.1.trackMPD'!$R$7:$R$29,'2.1.trackMPD'!$T$7:$T$29)</f>
        <v>6</v>
      </c>
      <c r="D10282" s="261">
        <v>1</v>
      </c>
      <c r="E10282" s="261" t="s">
        <v>6401</v>
      </c>
      <c r="F10282" s="261" t="s">
        <v>111</v>
      </c>
      <c r="G10282" s="261" t="s">
        <v>124</v>
      </c>
      <c r="H10282" s="261" t="s">
        <v>6398</v>
      </c>
    </row>
    <row r="10283" spans="1:8" x14ac:dyDescent="0.2">
      <c r="A10283" t="s">
        <v>30</v>
      </c>
      <c r="B10283" s="261" t="s">
        <v>9</v>
      </c>
      <c r="C10283">
        <f>_xlfn.XLOOKUP(B10283,'2.1.trackMPD'!$R$7:$R$29,'2.1.trackMPD'!$T$7:$T$29)</f>
        <v>6</v>
      </c>
      <c r="D10283" s="261">
        <v>1</v>
      </c>
      <c r="E10283" s="261" t="s">
        <v>6401</v>
      </c>
      <c r="F10283" s="261" t="s">
        <v>111</v>
      </c>
      <c r="G10283" s="261" t="s">
        <v>140</v>
      </c>
      <c r="H10283" s="261" t="s">
        <v>6398</v>
      </c>
    </row>
    <row r="10284" spans="1:8" x14ac:dyDescent="0.2">
      <c r="A10284" t="s">
        <v>30</v>
      </c>
      <c r="B10284" s="261" t="s">
        <v>9</v>
      </c>
      <c r="C10284">
        <f>_xlfn.XLOOKUP(B10284,'2.1.trackMPD'!$R$7:$R$29,'2.1.trackMPD'!$T$7:$T$29)</f>
        <v>6</v>
      </c>
      <c r="D10284" s="261">
        <v>1</v>
      </c>
      <c r="E10284" s="261" t="s">
        <v>6401</v>
      </c>
      <c r="F10284" s="261" t="s">
        <v>110</v>
      </c>
      <c r="G10284" s="261" t="s">
        <v>124</v>
      </c>
      <c r="H10284" s="261" t="s">
        <v>6399</v>
      </c>
    </row>
    <row r="10285" spans="1:8" x14ac:dyDescent="0.2">
      <c r="A10285" t="s">
        <v>30</v>
      </c>
      <c r="B10285" s="261" t="s">
        <v>9</v>
      </c>
      <c r="C10285">
        <f>_xlfn.XLOOKUP(B10285,'2.1.trackMPD'!$R$7:$R$29,'2.1.trackMPD'!$T$7:$T$29)</f>
        <v>6</v>
      </c>
      <c r="D10285" s="261">
        <v>1</v>
      </c>
      <c r="E10285" s="261" t="s">
        <v>6401</v>
      </c>
      <c r="F10285" s="261" t="s">
        <v>110</v>
      </c>
      <c r="G10285" s="261" t="s">
        <v>140</v>
      </c>
      <c r="H10285" s="261" t="s">
        <v>6399</v>
      </c>
    </row>
    <row r="10286" spans="1:8" x14ac:dyDescent="0.2">
      <c r="A10286" t="s">
        <v>30</v>
      </c>
      <c r="B10286" s="261" t="s">
        <v>9</v>
      </c>
      <c r="C10286">
        <f>_xlfn.XLOOKUP(B10286,'2.1.trackMPD'!$R$7:$R$29,'2.1.trackMPD'!$T$7:$T$29)</f>
        <v>6</v>
      </c>
      <c r="D10286" s="261">
        <v>10</v>
      </c>
      <c r="E10286" s="261" t="s">
        <v>6401</v>
      </c>
      <c r="F10286" s="261" t="s">
        <v>110</v>
      </c>
      <c r="G10286" s="261" t="s">
        <v>124</v>
      </c>
      <c r="H10286" s="261" t="s">
        <v>6398</v>
      </c>
    </row>
    <row r="10287" spans="1:8" x14ac:dyDescent="0.2">
      <c r="A10287" t="s">
        <v>30</v>
      </c>
      <c r="B10287" s="261" t="s">
        <v>9</v>
      </c>
      <c r="C10287">
        <f>_xlfn.XLOOKUP(B10287,'2.1.trackMPD'!$R$7:$R$29,'2.1.trackMPD'!$T$7:$T$29)</f>
        <v>6</v>
      </c>
      <c r="D10287" s="261">
        <v>10</v>
      </c>
      <c r="E10287" s="261" t="s">
        <v>6401</v>
      </c>
      <c r="F10287" s="261" t="s">
        <v>110</v>
      </c>
      <c r="G10287" s="261" t="s">
        <v>140</v>
      </c>
      <c r="H10287" s="261" t="s">
        <v>6398</v>
      </c>
    </row>
    <row r="10288" spans="1:8" x14ac:dyDescent="0.2">
      <c r="A10288" t="s">
        <v>30</v>
      </c>
      <c r="B10288" s="261" t="s">
        <v>9</v>
      </c>
      <c r="C10288">
        <f>_xlfn.XLOOKUP(B10288,'2.1.trackMPD'!$R$7:$R$29,'2.1.trackMPD'!$T$7:$T$29)</f>
        <v>6</v>
      </c>
      <c r="D10288" s="261">
        <v>10</v>
      </c>
      <c r="E10288" s="261" t="s">
        <v>6401</v>
      </c>
      <c r="F10288" s="261" t="s">
        <v>111</v>
      </c>
      <c r="G10288" s="261" t="s">
        <v>124</v>
      </c>
      <c r="H10288" s="261" t="s">
        <v>6398</v>
      </c>
    </row>
    <row r="10289" spans="1:8" x14ac:dyDescent="0.2">
      <c r="A10289" t="s">
        <v>30</v>
      </c>
      <c r="B10289" s="261" t="s">
        <v>9</v>
      </c>
      <c r="C10289">
        <f>_xlfn.XLOOKUP(B10289,'2.1.trackMPD'!$R$7:$R$29,'2.1.trackMPD'!$T$7:$T$29)</f>
        <v>6</v>
      </c>
      <c r="D10289" s="261">
        <v>10</v>
      </c>
      <c r="E10289" s="261" t="s">
        <v>6401</v>
      </c>
      <c r="F10289" s="261" t="s">
        <v>111</v>
      </c>
      <c r="G10289" s="261" t="s">
        <v>140</v>
      </c>
      <c r="H10289" s="261" t="s">
        <v>6398</v>
      </c>
    </row>
    <row r="10290" spans="1:8" x14ac:dyDescent="0.2">
      <c r="A10290" t="s">
        <v>30</v>
      </c>
      <c r="B10290" s="261" t="s">
        <v>9</v>
      </c>
      <c r="C10290">
        <f>_xlfn.XLOOKUP(B10290,'2.1.trackMPD'!$R$7:$R$29,'2.1.trackMPD'!$T$7:$T$29)</f>
        <v>6</v>
      </c>
      <c r="D10290" s="261">
        <v>10</v>
      </c>
      <c r="E10290" s="261" t="s">
        <v>6401</v>
      </c>
      <c r="F10290" s="261" t="s">
        <v>110</v>
      </c>
      <c r="G10290" s="261" t="s">
        <v>124</v>
      </c>
      <c r="H10290" s="261" t="s">
        <v>6399</v>
      </c>
    </row>
    <row r="10291" spans="1:8" x14ac:dyDescent="0.2">
      <c r="A10291" t="s">
        <v>30</v>
      </c>
      <c r="B10291" s="261" t="s">
        <v>9</v>
      </c>
      <c r="C10291">
        <f>_xlfn.XLOOKUP(B10291,'2.1.trackMPD'!$R$7:$R$29,'2.1.trackMPD'!$T$7:$T$29)</f>
        <v>6</v>
      </c>
      <c r="D10291" s="261">
        <v>10</v>
      </c>
      <c r="E10291" s="261" t="s">
        <v>6401</v>
      </c>
      <c r="F10291" s="261" t="s">
        <v>110</v>
      </c>
      <c r="G10291" s="261" t="s">
        <v>140</v>
      </c>
      <c r="H10291" s="261" t="s">
        <v>6399</v>
      </c>
    </row>
    <row r="10292" spans="1:8" x14ac:dyDescent="0.2">
      <c r="A10292" t="s">
        <v>30</v>
      </c>
      <c r="B10292" s="261" t="s">
        <v>9</v>
      </c>
      <c r="C10292">
        <f>_xlfn.XLOOKUP(B10292,'2.1.trackMPD'!$R$7:$R$29,'2.1.trackMPD'!$T$7:$T$29)</f>
        <v>6</v>
      </c>
      <c r="D10292" s="261">
        <v>100</v>
      </c>
      <c r="E10292" s="261" t="s">
        <v>6401</v>
      </c>
      <c r="F10292" s="261" t="s">
        <v>110</v>
      </c>
      <c r="G10292" s="261" t="s">
        <v>124</v>
      </c>
      <c r="H10292" s="261" t="s">
        <v>6398</v>
      </c>
    </row>
    <row r="10293" spans="1:8" x14ac:dyDescent="0.2">
      <c r="A10293" t="s">
        <v>30</v>
      </c>
      <c r="B10293" s="261" t="s">
        <v>9</v>
      </c>
      <c r="C10293">
        <f>_xlfn.XLOOKUP(B10293,'2.1.trackMPD'!$R$7:$R$29,'2.1.trackMPD'!$T$7:$T$29)</f>
        <v>6</v>
      </c>
      <c r="D10293" s="261">
        <v>100</v>
      </c>
      <c r="E10293" s="261" t="s">
        <v>6401</v>
      </c>
      <c r="F10293" s="261" t="s">
        <v>110</v>
      </c>
      <c r="G10293" s="261" t="s">
        <v>140</v>
      </c>
      <c r="H10293" s="261" t="s">
        <v>6398</v>
      </c>
    </row>
    <row r="10294" spans="1:8" x14ac:dyDescent="0.2">
      <c r="A10294" t="s">
        <v>30</v>
      </c>
      <c r="B10294" s="261" t="s">
        <v>9</v>
      </c>
      <c r="C10294">
        <f>_xlfn.XLOOKUP(B10294,'2.1.trackMPD'!$R$7:$R$29,'2.1.trackMPD'!$T$7:$T$29)</f>
        <v>6</v>
      </c>
      <c r="D10294" s="261">
        <v>100</v>
      </c>
      <c r="E10294" s="261" t="s">
        <v>6401</v>
      </c>
      <c r="F10294" s="261" t="s">
        <v>111</v>
      </c>
      <c r="G10294" s="261" t="s">
        <v>124</v>
      </c>
      <c r="H10294" s="261" t="s">
        <v>6398</v>
      </c>
    </row>
    <row r="10295" spans="1:8" x14ac:dyDescent="0.2">
      <c r="A10295" t="s">
        <v>30</v>
      </c>
      <c r="B10295" s="261" t="s">
        <v>9</v>
      </c>
      <c r="C10295">
        <f>_xlfn.XLOOKUP(B10295,'2.1.trackMPD'!$R$7:$R$29,'2.1.trackMPD'!$T$7:$T$29)</f>
        <v>6</v>
      </c>
      <c r="D10295" s="261">
        <v>100</v>
      </c>
      <c r="E10295" s="261" t="s">
        <v>6401</v>
      </c>
      <c r="F10295" s="261" t="s">
        <v>111</v>
      </c>
      <c r="G10295" s="261" t="s">
        <v>140</v>
      </c>
      <c r="H10295" s="261" t="s">
        <v>6398</v>
      </c>
    </row>
    <row r="10296" spans="1:8" x14ac:dyDescent="0.2">
      <c r="A10296" t="s">
        <v>30</v>
      </c>
      <c r="B10296" s="261" t="s">
        <v>9</v>
      </c>
      <c r="C10296">
        <f>_xlfn.XLOOKUP(B10296,'2.1.trackMPD'!$R$7:$R$29,'2.1.trackMPD'!$T$7:$T$29)</f>
        <v>6</v>
      </c>
      <c r="D10296" s="261">
        <v>100</v>
      </c>
      <c r="E10296" s="261" t="s">
        <v>6401</v>
      </c>
      <c r="F10296" s="261" t="s">
        <v>110</v>
      </c>
      <c r="G10296" s="261" t="s">
        <v>124</v>
      </c>
      <c r="H10296" s="261" t="s">
        <v>6399</v>
      </c>
    </row>
    <row r="10297" spans="1:8" x14ac:dyDescent="0.2">
      <c r="A10297" t="s">
        <v>30</v>
      </c>
      <c r="B10297" s="261" t="s">
        <v>9</v>
      </c>
      <c r="C10297">
        <f>_xlfn.XLOOKUP(B10297,'2.1.trackMPD'!$R$7:$R$29,'2.1.trackMPD'!$T$7:$T$29)</f>
        <v>6</v>
      </c>
      <c r="D10297" s="261">
        <v>100</v>
      </c>
      <c r="E10297" s="261" t="s">
        <v>6401</v>
      </c>
      <c r="F10297" s="261" t="s">
        <v>110</v>
      </c>
      <c r="G10297" s="261" t="s">
        <v>140</v>
      </c>
      <c r="H10297" s="261" t="s">
        <v>6399</v>
      </c>
    </row>
    <row r="10298" spans="1:8" x14ac:dyDescent="0.2">
      <c r="A10298" t="s">
        <v>30</v>
      </c>
      <c r="B10298" s="261" t="s">
        <v>146</v>
      </c>
      <c r="C10298">
        <f>_xlfn.XLOOKUP(B10298,'2.1.trackMPD'!$R$7:$R$29,'2.1.trackMPD'!$T$7:$T$29)</f>
        <v>6</v>
      </c>
      <c r="D10298" s="261">
        <v>1</v>
      </c>
      <c r="E10298" s="261" t="s">
        <v>6396</v>
      </c>
      <c r="F10298" s="261" t="s">
        <v>110</v>
      </c>
      <c r="G10298" s="261" t="s">
        <v>124</v>
      </c>
      <c r="H10298" s="261" t="s">
        <v>6398</v>
      </c>
    </row>
    <row r="10299" spans="1:8" x14ac:dyDescent="0.2">
      <c r="A10299" t="s">
        <v>30</v>
      </c>
      <c r="B10299" s="261" t="s">
        <v>146</v>
      </c>
      <c r="C10299">
        <f>_xlfn.XLOOKUP(B10299,'2.1.trackMPD'!$R$7:$R$29,'2.1.trackMPD'!$T$7:$T$29)</f>
        <v>6</v>
      </c>
      <c r="D10299" s="261">
        <v>1</v>
      </c>
      <c r="E10299" s="261" t="s">
        <v>6396</v>
      </c>
      <c r="F10299" s="261" t="s">
        <v>110</v>
      </c>
      <c r="G10299" s="261" t="s">
        <v>140</v>
      </c>
      <c r="H10299" s="261" t="s">
        <v>6398</v>
      </c>
    </row>
    <row r="10300" spans="1:8" x14ac:dyDescent="0.2">
      <c r="A10300" t="s">
        <v>30</v>
      </c>
      <c r="B10300" s="261" t="s">
        <v>146</v>
      </c>
      <c r="C10300">
        <f>_xlfn.XLOOKUP(B10300,'2.1.trackMPD'!$R$7:$R$29,'2.1.trackMPD'!$T$7:$T$29)</f>
        <v>6</v>
      </c>
      <c r="D10300" s="261">
        <v>1</v>
      </c>
      <c r="E10300" s="261" t="s">
        <v>6396</v>
      </c>
      <c r="F10300" s="261" t="s">
        <v>111</v>
      </c>
      <c r="G10300" s="261" t="s">
        <v>124</v>
      </c>
      <c r="H10300" s="261" t="s">
        <v>6398</v>
      </c>
    </row>
    <row r="10301" spans="1:8" x14ac:dyDescent="0.2">
      <c r="A10301" t="s">
        <v>30</v>
      </c>
      <c r="B10301" s="261" t="s">
        <v>146</v>
      </c>
      <c r="C10301">
        <f>_xlfn.XLOOKUP(B10301,'2.1.trackMPD'!$R$7:$R$29,'2.1.trackMPD'!$T$7:$T$29)</f>
        <v>6</v>
      </c>
      <c r="D10301" s="261">
        <v>1</v>
      </c>
      <c r="E10301" s="261" t="s">
        <v>6396</v>
      </c>
      <c r="F10301" s="261" t="s">
        <v>111</v>
      </c>
      <c r="G10301" s="261" t="s">
        <v>140</v>
      </c>
      <c r="H10301" s="261" t="s">
        <v>6398</v>
      </c>
    </row>
    <row r="10302" spans="1:8" x14ac:dyDescent="0.2">
      <c r="A10302" t="s">
        <v>30</v>
      </c>
      <c r="B10302" s="261" t="s">
        <v>146</v>
      </c>
      <c r="C10302">
        <f>_xlfn.XLOOKUP(B10302,'2.1.trackMPD'!$R$7:$R$29,'2.1.trackMPD'!$T$7:$T$29)</f>
        <v>6</v>
      </c>
      <c r="D10302" s="261">
        <v>1</v>
      </c>
      <c r="E10302" s="261" t="s">
        <v>6396</v>
      </c>
      <c r="F10302" s="261" t="s">
        <v>110</v>
      </c>
      <c r="G10302" s="261" t="s">
        <v>124</v>
      </c>
      <c r="H10302" s="261" t="s">
        <v>6399</v>
      </c>
    </row>
    <row r="10303" spans="1:8" x14ac:dyDescent="0.2">
      <c r="A10303" t="s">
        <v>30</v>
      </c>
      <c r="B10303" s="261" t="s">
        <v>146</v>
      </c>
      <c r="C10303">
        <f>_xlfn.XLOOKUP(B10303,'2.1.trackMPD'!$R$7:$R$29,'2.1.trackMPD'!$T$7:$T$29)</f>
        <v>6</v>
      </c>
      <c r="D10303" s="261">
        <v>1</v>
      </c>
      <c r="E10303" s="261" t="s">
        <v>6396</v>
      </c>
      <c r="F10303" s="261" t="s">
        <v>110</v>
      </c>
      <c r="G10303" s="261" t="s">
        <v>140</v>
      </c>
      <c r="H10303" s="261" t="s">
        <v>6399</v>
      </c>
    </row>
    <row r="10304" spans="1:8" x14ac:dyDescent="0.2">
      <c r="A10304" t="s">
        <v>30</v>
      </c>
      <c r="B10304" s="261" t="s">
        <v>146</v>
      </c>
      <c r="C10304">
        <f>_xlfn.XLOOKUP(B10304,'2.1.trackMPD'!$R$7:$R$29,'2.1.trackMPD'!$T$7:$T$29)</f>
        <v>6</v>
      </c>
      <c r="D10304" s="261">
        <v>10</v>
      </c>
      <c r="E10304" s="261" t="s">
        <v>6396</v>
      </c>
      <c r="F10304" s="261" t="s">
        <v>110</v>
      </c>
      <c r="G10304" s="261" t="s">
        <v>124</v>
      </c>
      <c r="H10304" s="261" t="s">
        <v>6398</v>
      </c>
    </row>
    <row r="10305" spans="1:8" x14ac:dyDescent="0.2">
      <c r="A10305" t="s">
        <v>30</v>
      </c>
      <c r="B10305" s="261" t="s">
        <v>146</v>
      </c>
      <c r="C10305">
        <f>_xlfn.XLOOKUP(B10305,'2.1.trackMPD'!$R$7:$R$29,'2.1.trackMPD'!$T$7:$T$29)</f>
        <v>6</v>
      </c>
      <c r="D10305" s="261">
        <v>10</v>
      </c>
      <c r="E10305" s="261" t="s">
        <v>6396</v>
      </c>
      <c r="F10305" s="261" t="s">
        <v>110</v>
      </c>
      <c r="G10305" s="261" t="s">
        <v>140</v>
      </c>
      <c r="H10305" s="261" t="s">
        <v>6398</v>
      </c>
    </row>
    <row r="10306" spans="1:8" x14ac:dyDescent="0.2">
      <c r="A10306" t="s">
        <v>30</v>
      </c>
      <c r="B10306" s="261" t="s">
        <v>146</v>
      </c>
      <c r="C10306">
        <f>_xlfn.XLOOKUP(B10306,'2.1.trackMPD'!$R$7:$R$29,'2.1.trackMPD'!$T$7:$T$29)</f>
        <v>6</v>
      </c>
      <c r="D10306" s="261">
        <v>10</v>
      </c>
      <c r="E10306" s="261" t="s">
        <v>6396</v>
      </c>
      <c r="F10306" s="261" t="s">
        <v>111</v>
      </c>
      <c r="G10306" s="261" t="s">
        <v>124</v>
      </c>
      <c r="H10306" s="261" t="s">
        <v>6398</v>
      </c>
    </row>
    <row r="10307" spans="1:8" x14ac:dyDescent="0.2">
      <c r="A10307" t="s">
        <v>30</v>
      </c>
      <c r="B10307" s="261" t="s">
        <v>146</v>
      </c>
      <c r="C10307">
        <f>_xlfn.XLOOKUP(B10307,'2.1.trackMPD'!$R$7:$R$29,'2.1.trackMPD'!$T$7:$T$29)</f>
        <v>6</v>
      </c>
      <c r="D10307" s="261">
        <v>10</v>
      </c>
      <c r="E10307" s="261" t="s">
        <v>6396</v>
      </c>
      <c r="F10307" s="261" t="s">
        <v>111</v>
      </c>
      <c r="G10307" s="261" t="s">
        <v>140</v>
      </c>
      <c r="H10307" s="261" t="s">
        <v>6398</v>
      </c>
    </row>
    <row r="10308" spans="1:8" x14ac:dyDescent="0.2">
      <c r="A10308" t="s">
        <v>30</v>
      </c>
      <c r="B10308" s="261" t="s">
        <v>146</v>
      </c>
      <c r="C10308">
        <f>_xlfn.XLOOKUP(B10308,'2.1.trackMPD'!$R$7:$R$29,'2.1.trackMPD'!$T$7:$T$29)</f>
        <v>6</v>
      </c>
      <c r="D10308" s="261">
        <v>10</v>
      </c>
      <c r="E10308" s="261" t="s">
        <v>6396</v>
      </c>
      <c r="F10308" s="261" t="s">
        <v>110</v>
      </c>
      <c r="G10308" s="261" t="s">
        <v>124</v>
      </c>
      <c r="H10308" s="261" t="s">
        <v>6399</v>
      </c>
    </row>
    <row r="10309" spans="1:8" x14ac:dyDescent="0.2">
      <c r="A10309" t="s">
        <v>30</v>
      </c>
      <c r="B10309" s="261" t="s">
        <v>146</v>
      </c>
      <c r="C10309">
        <f>_xlfn.XLOOKUP(B10309,'2.1.trackMPD'!$R$7:$R$29,'2.1.trackMPD'!$T$7:$T$29)</f>
        <v>6</v>
      </c>
      <c r="D10309" s="261">
        <v>10</v>
      </c>
      <c r="E10309" s="261" t="s">
        <v>6396</v>
      </c>
      <c r="F10309" s="261" t="s">
        <v>110</v>
      </c>
      <c r="G10309" s="261" t="s">
        <v>140</v>
      </c>
      <c r="H10309" s="261" t="s">
        <v>6399</v>
      </c>
    </row>
    <row r="10310" spans="1:8" x14ac:dyDescent="0.2">
      <c r="A10310" t="s">
        <v>30</v>
      </c>
      <c r="B10310" s="261" t="s">
        <v>146</v>
      </c>
      <c r="C10310">
        <f>_xlfn.XLOOKUP(B10310,'2.1.trackMPD'!$R$7:$R$29,'2.1.trackMPD'!$T$7:$T$29)</f>
        <v>6</v>
      </c>
      <c r="D10310" s="261">
        <v>100</v>
      </c>
      <c r="E10310" s="261" t="s">
        <v>6396</v>
      </c>
      <c r="F10310" s="261" t="s">
        <v>110</v>
      </c>
      <c r="G10310" s="261" t="s">
        <v>124</v>
      </c>
      <c r="H10310" s="261" t="s">
        <v>6398</v>
      </c>
    </row>
    <row r="10311" spans="1:8" x14ac:dyDescent="0.2">
      <c r="A10311" t="s">
        <v>30</v>
      </c>
      <c r="B10311" s="261" t="s">
        <v>146</v>
      </c>
      <c r="C10311">
        <f>_xlfn.XLOOKUP(B10311,'2.1.trackMPD'!$R$7:$R$29,'2.1.trackMPD'!$T$7:$T$29)</f>
        <v>6</v>
      </c>
      <c r="D10311" s="261">
        <v>100</v>
      </c>
      <c r="E10311" s="261" t="s">
        <v>6396</v>
      </c>
      <c r="F10311" s="261" t="s">
        <v>110</v>
      </c>
      <c r="G10311" s="261" t="s">
        <v>140</v>
      </c>
      <c r="H10311" s="261" t="s">
        <v>6398</v>
      </c>
    </row>
    <row r="10312" spans="1:8" x14ac:dyDescent="0.2">
      <c r="A10312" t="s">
        <v>30</v>
      </c>
      <c r="B10312" s="261" t="s">
        <v>146</v>
      </c>
      <c r="C10312">
        <f>_xlfn.XLOOKUP(B10312,'2.1.trackMPD'!$R$7:$R$29,'2.1.trackMPD'!$T$7:$T$29)</f>
        <v>6</v>
      </c>
      <c r="D10312" s="261">
        <v>100</v>
      </c>
      <c r="E10312" s="261" t="s">
        <v>6396</v>
      </c>
      <c r="F10312" s="261" t="s">
        <v>111</v>
      </c>
      <c r="G10312" s="261" t="s">
        <v>124</v>
      </c>
      <c r="H10312" s="261" t="s">
        <v>6398</v>
      </c>
    </row>
    <row r="10313" spans="1:8" x14ac:dyDescent="0.2">
      <c r="A10313" t="s">
        <v>30</v>
      </c>
      <c r="B10313" s="261" t="s">
        <v>146</v>
      </c>
      <c r="C10313">
        <f>_xlfn.XLOOKUP(B10313,'2.1.trackMPD'!$R$7:$R$29,'2.1.trackMPD'!$T$7:$T$29)</f>
        <v>6</v>
      </c>
      <c r="D10313" s="261">
        <v>100</v>
      </c>
      <c r="E10313" s="261" t="s">
        <v>6396</v>
      </c>
      <c r="F10313" s="261" t="s">
        <v>111</v>
      </c>
      <c r="G10313" s="261" t="s">
        <v>140</v>
      </c>
      <c r="H10313" s="261" t="s">
        <v>6398</v>
      </c>
    </row>
    <row r="10314" spans="1:8" x14ac:dyDescent="0.2">
      <c r="A10314" t="s">
        <v>30</v>
      </c>
      <c r="B10314" s="261" t="s">
        <v>146</v>
      </c>
      <c r="C10314">
        <f>_xlfn.XLOOKUP(B10314,'2.1.trackMPD'!$R$7:$R$29,'2.1.trackMPD'!$T$7:$T$29)</f>
        <v>6</v>
      </c>
      <c r="D10314" s="261">
        <v>100</v>
      </c>
      <c r="E10314" s="261" t="s">
        <v>6396</v>
      </c>
      <c r="F10314" s="261" t="s">
        <v>110</v>
      </c>
      <c r="G10314" s="261" t="s">
        <v>124</v>
      </c>
      <c r="H10314" s="261" t="s">
        <v>6399</v>
      </c>
    </row>
    <row r="10315" spans="1:8" x14ac:dyDescent="0.2">
      <c r="A10315" t="s">
        <v>30</v>
      </c>
      <c r="B10315" s="261" t="s">
        <v>146</v>
      </c>
      <c r="C10315">
        <f>_xlfn.XLOOKUP(B10315,'2.1.trackMPD'!$R$7:$R$29,'2.1.trackMPD'!$T$7:$T$29)</f>
        <v>6</v>
      </c>
      <c r="D10315" s="261">
        <v>100</v>
      </c>
      <c r="E10315" s="261" t="s">
        <v>6396</v>
      </c>
      <c r="F10315" s="261" t="s">
        <v>110</v>
      </c>
      <c r="G10315" s="261" t="s">
        <v>140</v>
      </c>
      <c r="H10315" s="261" t="s">
        <v>6399</v>
      </c>
    </row>
    <row r="10316" spans="1:8" x14ac:dyDescent="0.2">
      <c r="A10316" t="s">
        <v>30</v>
      </c>
      <c r="B10316" s="261" t="s">
        <v>146</v>
      </c>
      <c r="C10316">
        <f>_xlfn.XLOOKUP(B10316,'2.1.trackMPD'!$R$7:$R$29,'2.1.trackMPD'!$T$7:$T$29)</f>
        <v>6</v>
      </c>
      <c r="D10316" s="261">
        <v>1000</v>
      </c>
      <c r="E10316" s="261" t="s">
        <v>6396</v>
      </c>
      <c r="F10316" s="261" t="s">
        <v>110</v>
      </c>
      <c r="G10316" s="261" t="s">
        <v>124</v>
      </c>
      <c r="H10316" s="261" t="s">
        <v>6398</v>
      </c>
    </row>
    <row r="10317" spans="1:8" x14ac:dyDescent="0.2">
      <c r="A10317" t="s">
        <v>30</v>
      </c>
      <c r="B10317" s="261" t="s">
        <v>146</v>
      </c>
      <c r="C10317">
        <f>_xlfn.XLOOKUP(B10317,'2.1.trackMPD'!$R$7:$R$29,'2.1.trackMPD'!$T$7:$T$29)</f>
        <v>6</v>
      </c>
      <c r="D10317" s="261">
        <v>1000</v>
      </c>
      <c r="E10317" s="261" t="s">
        <v>6396</v>
      </c>
      <c r="F10317" s="261" t="s">
        <v>110</v>
      </c>
      <c r="G10317" s="261" t="s">
        <v>140</v>
      </c>
      <c r="H10317" s="261" t="s">
        <v>6398</v>
      </c>
    </row>
    <row r="10318" spans="1:8" x14ac:dyDescent="0.2">
      <c r="A10318" t="s">
        <v>30</v>
      </c>
      <c r="B10318" s="261" t="s">
        <v>146</v>
      </c>
      <c r="C10318">
        <f>_xlfn.XLOOKUP(B10318,'2.1.trackMPD'!$R$7:$R$29,'2.1.trackMPD'!$T$7:$T$29)</f>
        <v>6</v>
      </c>
      <c r="D10318" s="261">
        <v>1000</v>
      </c>
      <c r="E10318" s="261" t="s">
        <v>6396</v>
      </c>
      <c r="F10318" s="261" t="s">
        <v>111</v>
      </c>
      <c r="G10318" s="261" t="s">
        <v>124</v>
      </c>
      <c r="H10318" s="261" t="s">
        <v>6398</v>
      </c>
    </row>
    <row r="10319" spans="1:8" x14ac:dyDescent="0.2">
      <c r="A10319" t="s">
        <v>30</v>
      </c>
      <c r="B10319" s="261" t="s">
        <v>146</v>
      </c>
      <c r="C10319">
        <f>_xlfn.XLOOKUP(B10319,'2.1.trackMPD'!$R$7:$R$29,'2.1.trackMPD'!$T$7:$T$29)</f>
        <v>6</v>
      </c>
      <c r="D10319" s="261">
        <v>1000</v>
      </c>
      <c r="E10319" s="261" t="s">
        <v>6396</v>
      </c>
      <c r="F10319" s="261" t="s">
        <v>111</v>
      </c>
      <c r="G10319" s="261" t="s">
        <v>140</v>
      </c>
      <c r="H10319" s="261" t="s">
        <v>6398</v>
      </c>
    </row>
    <row r="10320" spans="1:8" x14ac:dyDescent="0.2">
      <c r="A10320" t="s">
        <v>30</v>
      </c>
      <c r="B10320" s="261" t="s">
        <v>146</v>
      </c>
      <c r="C10320">
        <f>_xlfn.XLOOKUP(B10320,'2.1.trackMPD'!$R$7:$R$29,'2.1.trackMPD'!$T$7:$T$29)</f>
        <v>6</v>
      </c>
      <c r="D10320" s="261">
        <v>1000</v>
      </c>
      <c r="E10320" s="261" t="s">
        <v>6396</v>
      </c>
      <c r="F10320" s="261" t="s">
        <v>110</v>
      </c>
      <c r="G10320" s="261" t="s">
        <v>124</v>
      </c>
      <c r="H10320" s="261" t="s">
        <v>6399</v>
      </c>
    </row>
    <row r="10321" spans="1:8" x14ac:dyDescent="0.2">
      <c r="A10321" t="s">
        <v>30</v>
      </c>
      <c r="B10321" s="261" t="s">
        <v>146</v>
      </c>
      <c r="C10321">
        <f>_xlfn.XLOOKUP(B10321,'2.1.trackMPD'!$R$7:$R$29,'2.1.trackMPD'!$T$7:$T$29)</f>
        <v>6</v>
      </c>
      <c r="D10321" s="261">
        <v>1000</v>
      </c>
      <c r="E10321" s="261" t="s">
        <v>6396</v>
      </c>
      <c r="F10321" s="261" t="s">
        <v>110</v>
      </c>
      <c r="G10321" s="261" t="s">
        <v>140</v>
      </c>
      <c r="H10321" s="261" t="s">
        <v>6399</v>
      </c>
    </row>
    <row r="10322" spans="1:8" x14ac:dyDescent="0.2">
      <c r="A10322" t="s">
        <v>30</v>
      </c>
      <c r="B10322" s="261" t="s">
        <v>146</v>
      </c>
      <c r="C10322">
        <f>_xlfn.XLOOKUP(B10322,'2.1.trackMPD'!$R$7:$R$29,'2.1.trackMPD'!$T$7:$T$29)</f>
        <v>6</v>
      </c>
      <c r="D10322" s="261">
        <v>5000</v>
      </c>
      <c r="E10322" s="261" t="s">
        <v>6396</v>
      </c>
      <c r="F10322" s="261" t="s">
        <v>110</v>
      </c>
      <c r="G10322" s="261" t="s">
        <v>124</v>
      </c>
      <c r="H10322" s="261" t="s">
        <v>6398</v>
      </c>
    </row>
    <row r="10323" spans="1:8" x14ac:dyDescent="0.2">
      <c r="A10323" t="s">
        <v>30</v>
      </c>
      <c r="B10323" s="261" t="s">
        <v>146</v>
      </c>
      <c r="C10323">
        <f>_xlfn.XLOOKUP(B10323,'2.1.trackMPD'!$R$7:$R$29,'2.1.trackMPD'!$T$7:$T$29)</f>
        <v>6</v>
      </c>
      <c r="D10323" s="261">
        <v>5000</v>
      </c>
      <c r="E10323" s="261" t="s">
        <v>6396</v>
      </c>
      <c r="F10323" s="261" t="s">
        <v>110</v>
      </c>
      <c r="G10323" s="261" t="s">
        <v>140</v>
      </c>
      <c r="H10323" s="261" t="s">
        <v>6398</v>
      </c>
    </row>
    <row r="10324" spans="1:8" x14ac:dyDescent="0.2">
      <c r="A10324" t="s">
        <v>30</v>
      </c>
      <c r="B10324" s="261" t="s">
        <v>146</v>
      </c>
      <c r="C10324">
        <f>_xlfn.XLOOKUP(B10324,'2.1.trackMPD'!$R$7:$R$29,'2.1.trackMPD'!$T$7:$T$29)</f>
        <v>6</v>
      </c>
      <c r="D10324" s="261">
        <v>5000</v>
      </c>
      <c r="E10324" s="261" t="s">
        <v>6396</v>
      </c>
      <c r="F10324" s="261" t="s">
        <v>111</v>
      </c>
      <c r="G10324" s="261" t="s">
        <v>124</v>
      </c>
      <c r="H10324" s="261" t="s">
        <v>6398</v>
      </c>
    </row>
    <row r="10325" spans="1:8" x14ac:dyDescent="0.2">
      <c r="A10325" t="s">
        <v>30</v>
      </c>
      <c r="B10325" s="261" t="s">
        <v>146</v>
      </c>
      <c r="C10325">
        <f>_xlfn.XLOOKUP(B10325,'2.1.trackMPD'!$R$7:$R$29,'2.1.trackMPD'!$T$7:$T$29)</f>
        <v>6</v>
      </c>
      <c r="D10325" s="261">
        <v>5000</v>
      </c>
      <c r="E10325" s="261" t="s">
        <v>6396</v>
      </c>
      <c r="F10325" s="261" t="s">
        <v>111</v>
      </c>
      <c r="G10325" s="261" t="s">
        <v>140</v>
      </c>
      <c r="H10325" s="261" t="s">
        <v>6398</v>
      </c>
    </row>
    <row r="10326" spans="1:8" x14ac:dyDescent="0.2">
      <c r="A10326" t="s">
        <v>30</v>
      </c>
      <c r="B10326" s="261" t="s">
        <v>146</v>
      </c>
      <c r="C10326">
        <f>_xlfn.XLOOKUP(B10326,'2.1.trackMPD'!$R$7:$R$29,'2.1.trackMPD'!$T$7:$T$29)</f>
        <v>6</v>
      </c>
      <c r="D10326" s="261">
        <v>5000</v>
      </c>
      <c r="E10326" s="261" t="s">
        <v>6396</v>
      </c>
      <c r="F10326" s="261" t="s">
        <v>110</v>
      </c>
      <c r="G10326" s="261" t="s">
        <v>124</v>
      </c>
      <c r="H10326" s="261" t="s">
        <v>6399</v>
      </c>
    </row>
    <row r="10327" spans="1:8" x14ac:dyDescent="0.2">
      <c r="A10327" t="s">
        <v>30</v>
      </c>
      <c r="B10327" s="261" t="s">
        <v>146</v>
      </c>
      <c r="C10327">
        <f>_xlfn.XLOOKUP(B10327,'2.1.trackMPD'!$R$7:$R$29,'2.1.trackMPD'!$T$7:$T$29)</f>
        <v>6</v>
      </c>
      <c r="D10327" s="261">
        <v>5000</v>
      </c>
      <c r="E10327" s="261" t="s">
        <v>6396</v>
      </c>
      <c r="F10327" s="261" t="s">
        <v>110</v>
      </c>
      <c r="G10327" s="261" t="s">
        <v>140</v>
      </c>
      <c r="H10327" s="261" t="s">
        <v>6399</v>
      </c>
    </row>
    <row r="10328" spans="1:8" x14ac:dyDescent="0.2">
      <c r="A10328" t="s">
        <v>30</v>
      </c>
      <c r="B10328" s="261" t="s">
        <v>146</v>
      </c>
      <c r="C10328">
        <f>_xlfn.XLOOKUP(B10328,'2.1.trackMPD'!$R$7:$R$29,'2.1.trackMPD'!$T$7:$T$29)</f>
        <v>6</v>
      </c>
      <c r="D10328" s="261">
        <v>1</v>
      </c>
      <c r="E10328" s="261" t="s">
        <v>6400</v>
      </c>
      <c r="F10328" s="261" t="s">
        <v>110</v>
      </c>
      <c r="G10328" s="261" t="s">
        <v>124</v>
      </c>
      <c r="H10328" s="261" t="s">
        <v>6398</v>
      </c>
    </row>
    <row r="10329" spans="1:8" x14ac:dyDescent="0.2">
      <c r="A10329" t="s">
        <v>30</v>
      </c>
      <c r="B10329" s="261" t="s">
        <v>146</v>
      </c>
      <c r="C10329">
        <f>_xlfn.XLOOKUP(B10329,'2.1.trackMPD'!$R$7:$R$29,'2.1.trackMPD'!$T$7:$T$29)</f>
        <v>6</v>
      </c>
      <c r="D10329" s="261">
        <v>1</v>
      </c>
      <c r="E10329" s="261" t="s">
        <v>6400</v>
      </c>
      <c r="F10329" s="261" t="s">
        <v>110</v>
      </c>
      <c r="G10329" s="261" t="s">
        <v>140</v>
      </c>
      <c r="H10329" s="261" t="s">
        <v>6398</v>
      </c>
    </row>
    <row r="10330" spans="1:8" x14ac:dyDescent="0.2">
      <c r="A10330" t="s">
        <v>30</v>
      </c>
      <c r="B10330" s="261" t="s">
        <v>146</v>
      </c>
      <c r="C10330">
        <f>_xlfn.XLOOKUP(B10330,'2.1.trackMPD'!$R$7:$R$29,'2.1.trackMPD'!$T$7:$T$29)</f>
        <v>6</v>
      </c>
      <c r="D10330" s="261">
        <v>1</v>
      </c>
      <c r="E10330" s="261" t="s">
        <v>6400</v>
      </c>
      <c r="F10330" s="261" t="s">
        <v>111</v>
      </c>
      <c r="G10330" s="261" t="s">
        <v>124</v>
      </c>
      <c r="H10330" s="261" t="s">
        <v>6398</v>
      </c>
    </row>
    <row r="10331" spans="1:8" x14ac:dyDescent="0.2">
      <c r="A10331" t="s">
        <v>30</v>
      </c>
      <c r="B10331" s="261" t="s">
        <v>146</v>
      </c>
      <c r="C10331">
        <f>_xlfn.XLOOKUP(B10331,'2.1.trackMPD'!$R$7:$R$29,'2.1.trackMPD'!$T$7:$T$29)</f>
        <v>6</v>
      </c>
      <c r="D10331" s="261">
        <v>1</v>
      </c>
      <c r="E10331" s="261" t="s">
        <v>6400</v>
      </c>
      <c r="F10331" s="261" t="s">
        <v>111</v>
      </c>
      <c r="G10331" s="261" t="s">
        <v>140</v>
      </c>
      <c r="H10331" s="261" t="s">
        <v>6398</v>
      </c>
    </row>
    <row r="10332" spans="1:8" x14ac:dyDescent="0.2">
      <c r="A10332" t="s">
        <v>30</v>
      </c>
      <c r="B10332" s="261" t="s">
        <v>146</v>
      </c>
      <c r="C10332">
        <f>_xlfn.XLOOKUP(B10332,'2.1.trackMPD'!$R$7:$R$29,'2.1.trackMPD'!$T$7:$T$29)</f>
        <v>6</v>
      </c>
      <c r="D10332" s="261">
        <v>1</v>
      </c>
      <c r="E10332" s="261" t="s">
        <v>6400</v>
      </c>
      <c r="F10332" s="261" t="s">
        <v>110</v>
      </c>
      <c r="G10332" s="261" t="s">
        <v>124</v>
      </c>
      <c r="H10332" s="261" t="s">
        <v>6399</v>
      </c>
    </row>
    <row r="10333" spans="1:8" x14ac:dyDescent="0.2">
      <c r="A10333" t="s">
        <v>30</v>
      </c>
      <c r="B10333" s="261" t="s">
        <v>146</v>
      </c>
      <c r="C10333">
        <f>_xlfn.XLOOKUP(B10333,'2.1.trackMPD'!$R$7:$R$29,'2.1.trackMPD'!$T$7:$T$29)</f>
        <v>6</v>
      </c>
      <c r="D10333" s="261">
        <v>1</v>
      </c>
      <c r="E10333" s="261" t="s">
        <v>6400</v>
      </c>
      <c r="F10333" s="261" t="s">
        <v>110</v>
      </c>
      <c r="G10333" s="261" t="s">
        <v>140</v>
      </c>
      <c r="H10333" s="261" t="s">
        <v>6399</v>
      </c>
    </row>
    <row r="10334" spans="1:8" x14ac:dyDescent="0.2">
      <c r="A10334" t="s">
        <v>30</v>
      </c>
      <c r="B10334" s="261" t="s">
        <v>146</v>
      </c>
      <c r="C10334">
        <f>_xlfn.XLOOKUP(B10334,'2.1.trackMPD'!$R$7:$R$29,'2.1.trackMPD'!$T$7:$T$29)</f>
        <v>6</v>
      </c>
      <c r="D10334" s="261">
        <v>10</v>
      </c>
      <c r="E10334" s="261" t="s">
        <v>6400</v>
      </c>
      <c r="F10334" s="261" t="s">
        <v>110</v>
      </c>
      <c r="G10334" s="261" t="s">
        <v>124</v>
      </c>
      <c r="H10334" s="261" t="s">
        <v>6398</v>
      </c>
    </row>
    <row r="10335" spans="1:8" x14ac:dyDescent="0.2">
      <c r="A10335" t="s">
        <v>30</v>
      </c>
      <c r="B10335" s="261" t="s">
        <v>146</v>
      </c>
      <c r="C10335">
        <f>_xlfn.XLOOKUP(B10335,'2.1.trackMPD'!$R$7:$R$29,'2.1.trackMPD'!$T$7:$T$29)</f>
        <v>6</v>
      </c>
      <c r="D10335" s="261">
        <v>10</v>
      </c>
      <c r="E10335" s="261" t="s">
        <v>6400</v>
      </c>
      <c r="F10335" s="261" t="s">
        <v>110</v>
      </c>
      <c r="G10335" s="261" t="s">
        <v>140</v>
      </c>
      <c r="H10335" s="261" t="s">
        <v>6398</v>
      </c>
    </row>
    <row r="10336" spans="1:8" x14ac:dyDescent="0.2">
      <c r="A10336" t="s">
        <v>30</v>
      </c>
      <c r="B10336" s="261" t="s">
        <v>146</v>
      </c>
      <c r="C10336">
        <f>_xlfn.XLOOKUP(B10336,'2.1.trackMPD'!$R$7:$R$29,'2.1.trackMPD'!$T$7:$T$29)</f>
        <v>6</v>
      </c>
      <c r="D10336" s="261">
        <v>10</v>
      </c>
      <c r="E10336" s="261" t="s">
        <v>6400</v>
      </c>
      <c r="F10336" s="261" t="s">
        <v>111</v>
      </c>
      <c r="G10336" s="261" t="s">
        <v>124</v>
      </c>
      <c r="H10336" s="261" t="s">
        <v>6398</v>
      </c>
    </row>
    <row r="10337" spans="1:8" x14ac:dyDescent="0.2">
      <c r="A10337" t="s">
        <v>30</v>
      </c>
      <c r="B10337" s="261" t="s">
        <v>146</v>
      </c>
      <c r="C10337">
        <f>_xlfn.XLOOKUP(B10337,'2.1.trackMPD'!$R$7:$R$29,'2.1.trackMPD'!$T$7:$T$29)</f>
        <v>6</v>
      </c>
      <c r="D10337" s="261">
        <v>10</v>
      </c>
      <c r="E10337" s="261" t="s">
        <v>6400</v>
      </c>
      <c r="F10337" s="261" t="s">
        <v>111</v>
      </c>
      <c r="G10337" s="261" t="s">
        <v>140</v>
      </c>
      <c r="H10337" s="261" t="s">
        <v>6398</v>
      </c>
    </row>
    <row r="10338" spans="1:8" x14ac:dyDescent="0.2">
      <c r="A10338" t="s">
        <v>30</v>
      </c>
      <c r="B10338" s="261" t="s">
        <v>146</v>
      </c>
      <c r="C10338">
        <f>_xlfn.XLOOKUP(B10338,'2.1.trackMPD'!$R$7:$R$29,'2.1.trackMPD'!$T$7:$T$29)</f>
        <v>6</v>
      </c>
      <c r="D10338" s="261">
        <v>10</v>
      </c>
      <c r="E10338" s="261" t="s">
        <v>6400</v>
      </c>
      <c r="F10338" s="261" t="s">
        <v>110</v>
      </c>
      <c r="G10338" s="261" t="s">
        <v>124</v>
      </c>
      <c r="H10338" s="261" t="s">
        <v>6399</v>
      </c>
    </row>
    <row r="10339" spans="1:8" x14ac:dyDescent="0.2">
      <c r="A10339" t="s">
        <v>30</v>
      </c>
      <c r="B10339" s="261" t="s">
        <v>146</v>
      </c>
      <c r="C10339">
        <f>_xlfn.XLOOKUP(B10339,'2.1.trackMPD'!$R$7:$R$29,'2.1.trackMPD'!$T$7:$T$29)</f>
        <v>6</v>
      </c>
      <c r="D10339" s="261">
        <v>10</v>
      </c>
      <c r="E10339" s="261" t="s">
        <v>6400</v>
      </c>
      <c r="F10339" s="261" t="s">
        <v>110</v>
      </c>
      <c r="G10339" s="261" t="s">
        <v>140</v>
      </c>
      <c r="H10339" s="261" t="s">
        <v>6399</v>
      </c>
    </row>
    <row r="10340" spans="1:8" x14ac:dyDescent="0.2">
      <c r="A10340" t="s">
        <v>30</v>
      </c>
      <c r="B10340" s="261" t="s">
        <v>146</v>
      </c>
      <c r="C10340">
        <f>_xlfn.XLOOKUP(B10340,'2.1.trackMPD'!$R$7:$R$29,'2.1.trackMPD'!$T$7:$T$29)</f>
        <v>6</v>
      </c>
      <c r="D10340" s="261">
        <v>100</v>
      </c>
      <c r="E10340" s="261" t="s">
        <v>6400</v>
      </c>
      <c r="F10340" s="261" t="s">
        <v>110</v>
      </c>
      <c r="G10340" s="261" t="s">
        <v>124</v>
      </c>
      <c r="H10340" s="261" t="s">
        <v>6398</v>
      </c>
    </row>
    <row r="10341" spans="1:8" x14ac:dyDescent="0.2">
      <c r="A10341" t="s">
        <v>30</v>
      </c>
      <c r="B10341" s="261" t="s">
        <v>146</v>
      </c>
      <c r="C10341">
        <f>_xlfn.XLOOKUP(B10341,'2.1.trackMPD'!$R$7:$R$29,'2.1.trackMPD'!$T$7:$T$29)</f>
        <v>6</v>
      </c>
      <c r="D10341" s="261">
        <v>100</v>
      </c>
      <c r="E10341" s="261" t="s">
        <v>6400</v>
      </c>
      <c r="F10341" s="261" t="s">
        <v>110</v>
      </c>
      <c r="G10341" s="261" t="s">
        <v>140</v>
      </c>
      <c r="H10341" s="261" t="s">
        <v>6398</v>
      </c>
    </row>
    <row r="10342" spans="1:8" x14ac:dyDescent="0.2">
      <c r="A10342" t="s">
        <v>30</v>
      </c>
      <c r="B10342" s="261" t="s">
        <v>146</v>
      </c>
      <c r="C10342">
        <f>_xlfn.XLOOKUP(B10342,'2.1.trackMPD'!$R$7:$R$29,'2.1.trackMPD'!$T$7:$T$29)</f>
        <v>6</v>
      </c>
      <c r="D10342" s="261">
        <v>100</v>
      </c>
      <c r="E10342" s="261" t="s">
        <v>6400</v>
      </c>
      <c r="F10342" s="261" t="s">
        <v>111</v>
      </c>
      <c r="G10342" s="261" t="s">
        <v>124</v>
      </c>
      <c r="H10342" s="261" t="s">
        <v>6398</v>
      </c>
    </row>
    <row r="10343" spans="1:8" x14ac:dyDescent="0.2">
      <c r="A10343" t="s">
        <v>30</v>
      </c>
      <c r="B10343" s="261" t="s">
        <v>146</v>
      </c>
      <c r="C10343">
        <f>_xlfn.XLOOKUP(B10343,'2.1.trackMPD'!$R$7:$R$29,'2.1.trackMPD'!$T$7:$T$29)</f>
        <v>6</v>
      </c>
      <c r="D10343" s="261">
        <v>100</v>
      </c>
      <c r="E10343" s="261" t="s">
        <v>6400</v>
      </c>
      <c r="F10343" s="261" t="s">
        <v>111</v>
      </c>
      <c r="G10343" s="261" t="s">
        <v>140</v>
      </c>
      <c r="H10343" s="261" t="s">
        <v>6398</v>
      </c>
    </row>
    <row r="10344" spans="1:8" x14ac:dyDescent="0.2">
      <c r="A10344" t="s">
        <v>30</v>
      </c>
      <c r="B10344" s="261" t="s">
        <v>146</v>
      </c>
      <c r="C10344">
        <f>_xlfn.XLOOKUP(B10344,'2.1.trackMPD'!$R$7:$R$29,'2.1.trackMPD'!$T$7:$T$29)</f>
        <v>6</v>
      </c>
      <c r="D10344" s="261">
        <v>100</v>
      </c>
      <c r="E10344" s="261" t="s">
        <v>6400</v>
      </c>
      <c r="F10344" s="261" t="s">
        <v>110</v>
      </c>
      <c r="G10344" s="261" t="s">
        <v>124</v>
      </c>
      <c r="H10344" s="261" t="s">
        <v>6399</v>
      </c>
    </row>
    <row r="10345" spans="1:8" x14ac:dyDescent="0.2">
      <c r="A10345" t="s">
        <v>30</v>
      </c>
      <c r="B10345" s="261" t="s">
        <v>146</v>
      </c>
      <c r="C10345">
        <f>_xlfn.XLOOKUP(B10345,'2.1.trackMPD'!$R$7:$R$29,'2.1.trackMPD'!$T$7:$T$29)</f>
        <v>6</v>
      </c>
      <c r="D10345" s="261">
        <v>100</v>
      </c>
      <c r="E10345" s="261" t="s">
        <v>6400</v>
      </c>
      <c r="F10345" s="261" t="s">
        <v>110</v>
      </c>
      <c r="G10345" s="261" t="s">
        <v>140</v>
      </c>
      <c r="H10345" s="261" t="s">
        <v>6399</v>
      </c>
    </row>
    <row r="10346" spans="1:8" x14ac:dyDescent="0.2">
      <c r="A10346" t="s">
        <v>30</v>
      </c>
      <c r="B10346" s="261" t="s">
        <v>146</v>
      </c>
      <c r="C10346">
        <f>_xlfn.XLOOKUP(B10346,'2.1.trackMPD'!$R$7:$R$29,'2.1.trackMPD'!$T$7:$T$29)</f>
        <v>6</v>
      </c>
      <c r="D10346" s="261">
        <v>1000</v>
      </c>
      <c r="E10346" s="261" t="s">
        <v>6400</v>
      </c>
      <c r="F10346" s="261" t="s">
        <v>110</v>
      </c>
      <c r="G10346" s="261" t="s">
        <v>124</v>
      </c>
      <c r="H10346" s="261" t="s">
        <v>6398</v>
      </c>
    </row>
    <row r="10347" spans="1:8" x14ac:dyDescent="0.2">
      <c r="A10347" t="s">
        <v>30</v>
      </c>
      <c r="B10347" s="261" t="s">
        <v>146</v>
      </c>
      <c r="C10347">
        <f>_xlfn.XLOOKUP(B10347,'2.1.trackMPD'!$R$7:$R$29,'2.1.trackMPD'!$T$7:$T$29)</f>
        <v>6</v>
      </c>
      <c r="D10347" s="261">
        <v>1000</v>
      </c>
      <c r="E10347" s="261" t="s">
        <v>6400</v>
      </c>
      <c r="F10347" s="261" t="s">
        <v>110</v>
      </c>
      <c r="G10347" s="261" t="s">
        <v>140</v>
      </c>
      <c r="H10347" s="261" t="s">
        <v>6398</v>
      </c>
    </row>
    <row r="10348" spans="1:8" x14ac:dyDescent="0.2">
      <c r="A10348" t="s">
        <v>30</v>
      </c>
      <c r="B10348" s="261" t="s">
        <v>146</v>
      </c>
      <c r="C10348">
        <f>_xlfn.XLOOKUP(B10348,'2.1.trackMPD'!$R$7:$R$29,'2.1.trackMPD'!$T$7:$T$29)</f>
        <v>6</v>
      </c>
      <c r="D10348" s="261">
        <v>1000</v>
      </c>
      <c r="E10348" s="261" t="s">
        <v>6400</v>
      </c>
      <c r="F10348" s="261" t="s">
        <v>111</v>
      </c>
      <c r="G10348" s="261" t="s">
        <v>124</v>
      </c>
      <c r="H10348" s="261" t="s">
        <v>6398</v>
      </c>
    </row>
    <row r="10349" spans="1:8" x14ac:dyDescent="0.2">
      <c r="A10349" t="s">
        <v>30</v>
      </c>
      <c r="B10349" s="261" t="s">
        <v>146</v>
      </c>
      <c r="C10349">
        <f>_xlfn.XLOOKUP(B10349,'2.1.trackMPD'!$R$7:$R$29,'2.1.trackMPD'!$T$7:$T$29)</f>
        <v>6</v>
      </c>
      <c r="D10349" s="261">
        <v>1000</v>
      </c>
      <c r="E10349" s="261" t="s">
        <v>6400</v>
      </c>
      <c r="F10349" s="261" t="s">
        <v>111</v>
      </c>
      <c r="G10349" s="261" t="s">
        <v>140</v>
      </c>
      <c r="H10349" s="261" t="s">
        <v>6398</v>
      </c>
    </row>
    <row r="10350" spans="1:8" x14ac:dyDescent="0.2">
      <c r="A10350" t="s">
        <v>30</v>
      </c>
      <c r="B10350" s="261" t="s">
        <v>146</v>
      </c>
      <c r="C10350">
        <f>_xlfn.XLOOKUP(B10350,'2.1.trackMPD'!$R$7:$R$29,'2.1.trackMPD'!$T$7:$T$29)</f>
        <v>6</v>
      </c>
      <c r="D10350" s="261">
        <v>1000</v>
      </c>
      <c r="E10350" s="261" t="s">
        <v>6400</v>
      </c>
      <c r="F10350" s="261" t="s">
        <v>110</v>
      </c>
      <c r="G10350" s="261" t="s">
        <v>124</v>
      </c>
      <c r="H10350" s="261" t="s">
        <v>6399</v>
      </c>
    </row>
    <row r="10351" spans="1:8" x14ac:dyDescent="0.2">
      <c r="A10351" t="s">
        <v>30</v>
      </c>
      <c r="B10351" s="261" t="s">
        <v>146</v>
      </c>
      <c r="C10351">
        <f>_xlfn.XLOOKUP(B10351,'2.1.trackMPD'!$R$7:$R$29,'2.1.trackMPD'!$T$7:$T$29)</f>
        <v>6</v>
      </c>
      <c r="D10351" s="261">
        <v>1000</v>
      </c>
      <c r="E10351" s="261" t="s">
        <v>6400</v>
      </c>
      <c r="F10351" s="261" t="s">
        <v>110</v>
      </c>
      <c r="G10351" s="261" t="s">
        <v>140</v>
      </c>
      <c r="H10351" s="261" t="s">
        <v>6399</v>
      </c>
    </row>
    <row r="10352" spans="1:8" x14ac:dyDescent="0.2">
      <c r="A10352" t="s">
        <v>30</v>
      </c>
      <c r="B10352" s="261" t="s">
        <v>146</v>
      </c>
      <c r="C10352">
        <f>_xlfn.XLOOKUP(B10352,'2.1.trackMPD'!$R$7:$R$29,'2.1.trackMPD'!$T$7:$T$29)</f>
        <v>6</v>
      </c>
      <c r="D10352" s="261">
        <v>5000</v>
      </c>
      <c r="E10352" s="261" t="s">
        <v>6400</v>
      </c>
      <c r="F10352" s="261" t="s">
        <v>110</v>
      </c>
      <c r="G10352" s="261" t="s">
        <v>124</v>
      </c>
      <c r="H10352" s="261" t="s">
        <v>6398</v>
      </c>
    </row>
    <row r="10353" spans="1:8" x14ac:dyDescent="0.2">
      <c r="A10353" t="s">
        <v>30</v>
      </c>
      <c r="B10353" s="261" t="s">
        <v>146</v>
      </c>
      <c r="C10353">
        <f>_xlfn.XLOOKUP(B10353,'2.1.trackMPD'!$R$7:$R$29,'2.1.trackMPD'!$T$7:$T$29)</f>
        <v>6</v>
      </c>
      <c r="D10353" s="261">
        <v>5000</v>
      </c>
      <c r="E10353" s="261" t="s">
        <v>6400</v>
      </c>
      <c r="F10353" s="261" t="s">
        <v>110</v>
      </c>
      <c r="G10353" s="261" t="s">
        <v>140</v>
      </c>
      <c r="H10353" s="261" t="s">
        <v>6398</v>
      </c>
    </row>
    <row r="10354" spans="1:8" x14ac:dyDescent="0.2">
      <c r="A10354" t="s">
        <v>30</v>
      </c>
      <c r="B10354" s="261" t="s">
        <v>146</v>
      </c>
      <c r="C10354">
        <f>_xlfn.XLOOKUP(B10354,'2.1.trackMPD'!$R$7:$R$29,'2.1.trackMPD'!$T$7:$T$29)</f>
        <v>6</v>
      </c>
      <c r="D10354" s="261">
        <v>5000</v>
      </c>
      <c r="E10354" s="261" t="s">
        <v>6400</v>
      </c>
      <c r="F10354" s="261" t="s">
        <v>111</v>
      </c>
      <c r="G10354" s="261" t="s">
        <v>124</v>
      </c>
      <c r="H10354" s="261" t="s">
        <v>6398</v>
      </c>
    </row>
    <row r="10355" spans="1:8" x14ac:dyDescent="0.2">
      <c r="A10355" t="s">
        <v>30</v>
      </c>
      <c r="B10355" s="261" t="s">
        <v>146</v>
      </c>
      <c r="C10355">
        <f>_xlfn.XLOOKUP(B10355,'2.1.trackMPD'!$R$7:$R$29,'2.1.trackMPD'!$T$7:$T$29)</f>
        <v>6</v>
      </c>
      <c r="D10355" s="261">
        <v>5000</v>
      </c>
      <c r="E10355" s="261" t="s">
        <v>6400</v>
      </c>
      <c r="F10355" s="261" t="s">
        <v>111</v>
      </c>
      <c r="G10355" s="261" t="s">
        <v>140</v>
      </c>
      <c r="H10355" s="261" t="s">
        <v>6398</v>
      </c>
    </row>
    <row r="10356" spans="1:8" x14ac:dyDescent="0.2">
      <c r="A10356" t="s">
        <v>30</v>
      </c>
      <c r="B10356" s="261" t="s">
        <v>146</v>
      </c>
      <c r="C10356">
        <f>_xlfn.XLOOKUP(B10356,'2.1.trackMPD'!$R$7:$R$29,'2.1.trackMPD'!$T$7:$T$29)</f>
        <v>6</v>
      </c>
      <c r="D10356" s="261">
        <v>5000</v>
      </c>
      <c r="E10356" s="261" t="s">
        <v>6400</v>
      </c>
      <c r="F10356" s="261" t="s">
        <v>110</v>
      </c>
      <c r="G10356" s="261" t="s">
        <v>124</v>
      </c>
      <c r="H10356" s="261" t="s">
        <v>6399</v>
      </c>
    </row>
    <row r="10357" spans="1:8" x14ac:dyDescent="0.2">
      <c r="A10357" t="s">
        <v>30</v>
      </c>
      <c r="B10357" s="261" t="s">
        <v>146</v>
      </c>
      <c r="C10357">
        <f>_xlfn.XLOOKUP(B10357,'2.1.trackMPD'!$R$7:$R$29,'2.1.trackMPD'!$T$7:$T$29)</f>
        <v>6</v>
      </c>
      <c r="D10357" s="261">
        <v>5000</v>
      </c>
      <c r="E10357" s="261" t="s">
        <v>6400</v>
      </c>
      <c r="F10357" s="261" t="s">
        <v>110</v>
      </c>
      <c r="G10357" s="261" t="s">
        <v>140</v>
      </c>
      <c r="H10357" s="261" t="s">
        <v>6399</v>
      </c>
    </row>
    <row r="10358" spans="1:8" x14ac:dyDescent="0.2">
      <c r="A10358" t="s">
        <v>30</v>
      </c>
      <c r="B10358" s="261" t="s">
        <v>146</v>
      </c>
      <c r="C10358">
        <f>_xlfn.XLOOKUP(B10358,'2.1.trackMPD'!$R$7:$R$29,'2.1.trackMPD'!$T$7:$T$29)</f>
        <v>6</v>
      </c>
      <c r="D10358" s="261">
        <v>1</v>
      </c>
      <c r="E10358" s="261" t="s">
        <v>6401</v>
      </c>
      <c r="F10358" s="261" t="s">
        <v>110</v>
      </c>
      <c r="G10358" s="261" t="s">
        <v>124</v>
      </c>
      <c r="H10358" s="261" t="s">
        <v>6398</v>
      </c>
    </row>
    <row r="10359" spans="1:8" x14ac:dyDescent="0.2">
      <c r="A10359" t="s">
        <v>30</v>
      </c>
      <c r="B10359" s="261" t="s">
        <v>146</v>
      </c>
      <c r="C10359">
        <f>_xlfn.XLOOKUP(B10359,'2.1.trackMPD'!$R$7:$R$29,'2.1.trackMPD'!$T$7:$T$29)</f>
        <v>6</v>
      </c>
      <c r="D10359" s="261">
        <v>1</v>
      </c>
      <c r="E10359" s="261" t="s">
        <v>6401</v>
      </c>
      <c r="F10359" s="261" t="s">
        <v>110</v>
      </c>
      <c r="G10359" s="261" t="s">
        <v>140</v>
      </c>
      <c r="H10359" s="261" t="s">
        <v>6398</v>
      </c>
    </row>
    <row r="10360" spans="1:8" x14ac:dyDescent="0.2">
      <c r="A10360" t="s">
        <v>30</v>
      </c>
      <c r="B10360" s="261" t="s">
        <v>146</v>
      </c>
      <c r="C10360">
        <f>_xlfn.XLOOKUP(B10360,'2.1.trackMPD'!$R$7:$R$29,'2.1.trackMPD'!$T$7:$T$29)</f>
        <v>6</v>
      </c>
      <c r="D10360" s="261">
        <v>1</v>
      </c>
      <c r="E10360" s="261" t="s">
        <v>6401</v>
      </c>
      <c r="F10360" s="261" t="s">
        <v>111</v>
      </c>
      <c r="G10360" s="261" t="s">
        <v>124</v>
      </c>
      <c r="H10360" s="261" t="s">
        <v>6398</v>
      </c>
    </row>
    <row r="10361" spans="1:8" x14ac:dyDescent="0.2">
      <c r="A10361" t="s">
        <v>30</v>
      </c>
      <c r="B10361" s="261" t="s">
        <v>146</v>
      </c>
      <c r="C10361">
        <f>_xlfn.XLOOKUP(B10361,'2.1.trackMPD'!$R$7:$R$29,'2.1.trackMPD'!$T$7:$T$29)</f>
        <v>6</v>
      </c>
      <c r="D10361" s="261">
        <v>1</v>
      </c>
      <c r="E10361" s="261" t="s">
        <v>6401</v>
      </c>
      <c r="F10361" s="261" t="s">
        <v>111</v>
      </c>
      <c r="G10361" s="261" t="s">
        <v>140</v>
      </c>
      <c r="H10361" s="261" t="s">
        <v>6398</v>
      </c>
    </row>
    <row r="10362" spans="1:8" x14ac:dyDescent="0.2">
      <c r="A10362" t="s">
        <v>30</v>
      </c>
      <c r="B10362" s="261" t="s">
        <v>146</v>
      </c>
      <c r="C10362">
        <f>_xlfn.XLOOKUP(B10362,'2.1.trackMPD'!$R$7:$R$29,'2.1.trackMPD'!$T$7:$T$29)</f>
        <v>6</v>
      </c>
      <c r="D10362" s="261">
        <v>1</v>
      </c>
      <c r="E10362" s="261" t="s">
        <v>6401</v>
      </c>
      <c r="F10362" s="261" t="s">
        <v>110</v>
      </c>
      <c r="G10362" s="261" t="s">
        <v>124</v>
      </c>
      <c r="H10362" s="261" t="s">
        <v>6399</v>
      </c>
    </row>
    <row r="10363" spans="1:8" x14ac:dyDescent="0.2">
      <c r="A10363" t="s">
        <v>30</v>
      </c>
      <c r="B10363" s="261" t="s">
        <v>146</v>
      </c>
      <c r="C10363">
        <f>_xlfn.XLOOKUP(B10363,'2.1.trackMPD'!$R$7:$R$29,'2.1.trackMPD'!$T$7:$T$29)</f>
        <v>6</v>
      </c>
      <c r="D10363" s="261">
        <v>1</v>
      </c>
      <c r="E10363" s="261" t="s">
        <v>6401</v>
      </c>
      <c r="F10363" s="261" t="s">
        <v>110</v>
      </c>
      <c r="G10363" s="261" t="s">
        <v>140</v>
      </c>
      <c r="H10363" s="261" t="s">
        <v>6399</v>
      </c>
    </row>
    <row r="10364" spans="1:8" x14ac:dyDescent="0.2">
      <c r="A10364" t="s">
        <v>30</v>
      </c>
      <c r="B10364" s="261" t="s">
        <v>146</v>
      </c>
      <c r="C10364">
        <f>_xlfn.XLOOKUP(B10364,'2.1.trackMPD'!$R$7:$R$29,'2.1.trackMPD'!$T$7:$T$29)</f>
        <v>6</v>
      </c>
      <c r="D10364" s="261">
        <v>10</v>
      </c>
      <c r="E10364" s="261" t="s">
        <v>6401</v>
      </c>
      <c r="F10364" s="261" t="s">
        <v>110</v>
      </c>
      <c r="G10364" s="261" t="s">
        <v>124</v>
      </c>
      <c r="H10364" s="261" t="s">
        <v>6398</v>
      </c>
    </row>
    <row r="10365" spans="1:8" x14ac:dyDescent="0.2">
      <c r="A10365" t="s">
        <v>30</v>
      </c>
      <c r="B10365" s="261" t="s">
        <v>146</v>
      </c>
      <c r="C10365">
        <f>_xlfn.XLOOKUP(B10365,'2.1.trackMPD'!$R$7:$R$29,'2.1.trackMPD'!$T$7:$T$29)</f>
        <v>6</v>
      </c>
      <c r="D10365" s="261">
        <v>10</v>
      </c>
      <c r="E10365" s="261" t="s">
        <v>6401</v>
      </c>
      <c r="F10365" s="261" t="s">
        <v>110</v>
      </c>
      <c r="G10365" s="261" t="s">
        <v>140</v>
      </c>
      <c r="H10365" s="261" t="s">
        <v>6398</v>
      </c>
    </row>
    <row r="10366" spans="1:8" x14ac:dyDescent="0.2">
      <c r="A10366" t="s">
        <v>30</v>
      </c>
      <c r="B10366" s="261" t="s">
        <v>146</v>
      </c>
      <c r="C10366">
        <f>_xlfn.XLOOKUP(B10366,'2.1.trackMPD'!$R$7:$R$29,'2.1.trackMPD'!$T$7:$T$29)</f>
        <v>6</v>
      </c>
      <c r="D10366" s="261">
        <v>10</v>
      </c>
      <c r="E10366" s="261" t="s">
        <v>6401</v>
      </c>
      <c r="F10366" s="261" t="s">
        <v>111</v>
      </c>
      <c r="G10366" s="261" t="s">
        <v>124</v>
      </c>
      <c r="H10366" s="261" t="s">
        <v>6398</v>
      </c>
    </row>
    <row r="10367" spans="1:8" x14ac:dyDescent="0.2">
      <c r="A10367" t="s">
        <v>30</v>
      </c>
      <c r="B10367" s="261" t="s">
        <v>146</v>
      </c>
      <c r="C10367">
        <f>_xlfn.XLOOKUP(B10367,'2.1.trackMPD'!$R$7:$R$29,'2.1.trackMPD'!$T$7:$T$29)</f>
        <v>6</v>
      </c>
      <c r="D10367" s="261">
        <v>10</v>
      </c>
      <c r="E10367" s="261" t="s">
        <v>6401</v>
      </c>
      <c r="F10367" s="261" t="s">
        <v>111</v>
      </c>
      <c r="G10367" s="261" t="s">
        <v>140</v>
      </c>
      <c r="H10367" s="261" t="s">
        <v>6398</v>
      </c>
    </row>
    <row r="10368" spans="1:8" x14ac:dyDescent="0.2">
      <c r="A10368" t="s">
        <v>30</v>
      </c>
      <c r="B10368" s="261" t="s">
        <v>146</v>
      </c>
      <c r="C10368">
        <f>_xlfn.XLOOKUP(B10368,'2.1.trackMPD'!$R$7:$R$29,'2.1.trackMPD'!$T$7:$T$29)</f>
        <v>6</v>
      </c>
      <c r="D10368" s="261">
        <v>10</v>
      </c>
      <c r="E10368" s="261" t="s">
        <v>6401</v>
      </c>
      <c r="F10368" s="261" t="s">
        <v>110</v>
      </c>
      <c r="G10368" s="261" t="s">
        <v>124</v>
      </c>
      <c r="H10368" s="261" t="s">
        <v>6399</v>
      </c>
    </row>
    <row r="10369" spans="1:8" x14ac:dyDescent="0.2">
      <c r="A10369" t="s">
        <v>30</v>
      </c>
      <c r="B10369" s="261" t="s">
        <v>146</v>
      </c>
      <c r="C10369">
        <f>_xlfn.XLOOKUP(B10369,'2.1.trackMPD'!$R$7:$R$29,'2.1.trackMPD'!$T$7:$T$29)</f>
        <v>6</v>
      </c>
      <c r="D10369" s="261">
        <v>10</v>
      </c>
      <c r="E10369" s="261" t="s">
        <v>6401</v>
      </c>
      <c r="F10369" s="261" t="s">
        <v>110</v>
      </c>
      <c r="G10369" s="261" t="s">
        <v>140</v>
      </c>
      <c r="H10369" s="261" t="s">
        <v>6399</v>
      </c>
    </row>
    <row r="10370" spans="1:8" x14ac:dyDescent="0.2">
      <c r="A10370" t="s">
        <v>30</v>
      </c>
      <c r="B10370" s="261" t="s">
        <v>146</v>
      </c>
      <c r="C10370">
        <f>_xlfn.XLOOKUP(B10370,'2.1.trackMPD'!$R$7:$R$29,'2.1.trackMPD'!$T$7:$T$29)</f>
        <v>6</v>
      </c>
      <c r="D10370" s="261">
        <v>100</v>
      </c>
      <c r="E10370" s="261" t="s">
        <v>6401</v>
      </c>
      <c r="F10370" s="261" t="s">
        <v>110</v>
      </c>
      <c r="G10370" s="261" t="s">
        <v>124</v>
      </c>
      <c r="H10370" s="261" t="s">
        <v>6398</v>
      </c>
    </row>
    <row r="10371" spans="1:8" x14ac:dyDescent="0.2">
      <c r="A10371" t="s">
        <v>30</v>
      </c>
      <c r="B10371" s="261" t="s">
        <v>146</v>
      </c>
      <c r="C10371">
        <f>_xlfn.XLOOKUP(B10371,'2.1.trackMPD'!$R$7:$R$29,'2.1.trackMPD'!$T$7:$T$29)</f>
        <v>6</v>
      </c>
      <c r="D10371" s="261">
        <v>100</v>
      </c>
      <c r="E10371" s="261" t="s">
        <v>6401</v>
      </c>
      <c r="F10371" s="261" t="s">
        <v>110</v>
      </c>
      <c r="G10371" s="261" t="s">
        <v>140</v>
      </c>
      <c r="H10371" s="261" t="s">
        <v>6398</v>
      </c>
    </row>
    <row r="10372" spans="1:8" x14ac:dyDescent="0.2">
      <c r="A10372" t="s">
        <v>30</v>
      </c>
      <c r="B10372" s="261" t="s">
        <v>146</v>
      </c>
      <c r="C10372">
        <f>_xlfn.XLOOKUP(B10372,'2.1.trackMPD'!$R$7:$R$29,'2.1.trackMPD'!$T$7:$T$29)</f>
        <v>6</v>
      </c>
      <c r="D10372" s="261">
        <v>100</v>
      </c>
      <c r="E10372" s="261" t="s">
        <v>6401</v>
      </c>
      <c r="F10372" s="261" t="s">
        <v>111</v>
      </c>
      <c r="G10372" s="261" t="s">
        <v>124</v>
      </c>
      <c r="H10372" s="261" t="s">
        <v>6398</v>
      </c>
    </row>
    <row r="10373" spans="1:8" x14ac:dyDescent="0.2">
      <c r="A10373" t="s">
        <v>30</v>
      </c>
      <c r="B10373" s="261" t="s">
        <v>146</v>
      </c>
      <c r="C10373">
        <f>_xlfn.XLOOKUP(B10373,'2.1.trackMPD'!$R$7:$R$29,'2.1.trackMPD'!$T$7:$T$29)</f>
        <v>6</v>
      </c>
      <c r="D10373" s="261">
        <v>100</v>
      </c>
      <c r="E10373" s="261" t="s">
        <v>6401</v>
      </c>
      <c r="F10373" s="261" t="s">
        <v>111</v>
      </c>
      <c r="G10373" s="261" t="s">
        <v>140</v>
      </c>
      <c r="H10373" s="261" t="s">
        <v>6398</v>
      </c>
    </row>
    <row r="10374" spans="1:8" x14ac:dyDescent="0.2">
      <c r="A10374" t="s">
        <v>30</v>
      </c>
      <c r="B10374" s="261" t="s">
        <v>146</v>
      </c>
      <c r="C10374">
        <f>_xlfn.XLOOKUP(B10374,'2.1.trackMPD'!$R$7:$R$29,'2.1.trackMPD'!$T$7:$T$29)</f>
        <v>6</v>
      </c>
      <c r="D10374" s="261">
        <v>100</v>
      </c>
      <c r="E10374" s="261" t="s">
        <v>6401</v>
      </c>
      <c r="F10374" s="261" t="s">
        <v>110</v>
      </c>
      <c r="G10374" s="261" t="s">
        <v>124</v>
      </c>
      <c r="H10374" s="261" t="s">
        <v>6399</v>
      </c>
    </row>
    <row r="10375" spans="1:8" x14ac:dyDescent="0.2">
      <c r="A10375" t="s">
        <v>30</v>
      </c>
      <c r="B10375" s="261" t="s">
        <v>146</v>
      </c>
      <c r="C10375">
        <f>_xlfn.XLOOKUP(B10375,'2.1.trackMPD'!$R$7:$R$29,'2.1.trackMPD'!$T$7:$T$29)</f>
        <v>6</v>
      </c>
      <c r="D10375" s="261">
        <v>100</v>
      </c>
      <c r="E10375" s="261" t="s">
        <v>6401</v>
      </c>
      <c r="F10375" s="261" t="s">
        <v>110</v>
      </c>
      <c r="G10375" s="261" t="s">
        <v>140</v>
      </c>
      <c r="H10375" s="261" t="s">
        <v>6399</v>
      </c>
    </row>
    <row r="10376" spans="1:8" x14ac:dyDescent="0.2">
      <c r="A10376" t="s">
        <v>30</v>
      </c>
      <c r="B10376" s="261" t="s">
        <v>147</v>
      </c>
      <c r="C10376">
        <f>_xlfn.XLOOKUP(B10376,'2.1.trackMPD'!$R$7:$R$29,'2.1.trackMPD'!$T$7:$T$29)</f>
        <v>6</v>
      </c>
      <c r="D10376" s="261">
        <v>1</v>
      </c>
      <c r="E10376" s="261" t="s">
        <v>6396</v>
      </c>
      <c r="F10376" s="261" t="s">
        <v>110</v>
      </c>
      <c r="G10376" s="261" t="s">
        <v>124</v>
      </c>
      <c r="H10376" s="261" t="s">
        <v>6398</v>
      </c>
    </row>
    <row r="10377" spans="1:8" x14ac:dyDescent="0.2">
      <c r="A10377" t="s">
        <v>30</v>
      </c>
      <c r="B10377" s="261" t="s">
        <v>147</v>
      </c>
      <c r="C10377">
        <f>_xlfn.XLOOKUP(B10377,'2.1.trackMPD'!$R$7:$R$29,'2.1.trackMPD'!$T$7:$T$29)</f>
        <v>6</v>
      </c>
      <c r="D10377" s="261">
        <v>1</v>
      </c>
      <c r="E10377" s="261" t="s">
        <v>6396</v>
      </c>
      <c r="F10377" s="261" t="s">
        <v>110</v>
      </c>
      <c r="G10377" s="261" t="s">
        <v>140</v>
      </c>
      <c r="H10377" s="261" t="s">
        <v>6398</v>
      </c>
    </row>
    <row r="10378" spans="1:8" x14ac:dyDescent="0.2">
      <c r="A10378" t="s">
        <v>30</v>
      </c>
      <c r="B10378" s="261" t="s">
        <v>147</v>
      </c>
      <c r="C10378">
        <f>_xlfn.XLOOKUP(B10378,'2.1.trackMPD'!$R$7:$R$29,'2.1.trackMPD'!$T$7:$T$29)</f>
        <v>6</v>
      </c>
      <c r="D10378" s="261">
        <v>1</v>
      </c>
      <c r="E10378" s="261" t="s">
        <v>6396</v>
      </c>
      <c r="F10378" s="261" t="s">
        <v>111</v>
      </c>
      <c r="G10378" s="261" t="s">
        <v>124</v>
      </c>
      <c r="H10378" s="261" t="s">
        <v>6398</v>
      </c>
    </row>
    <row r="10379" spans="1:8" x14ac:dyDescent="0.2">
      <c r="A10379" t="s">
        <v>30</v>
      </c>
      <c r="B10379" s="261" t="s">
        <v>147</v>
      </c>
      <c r="C10379">
        <f>_xlfn.XLOOKUP(B10379,'2.1.trackMPD'!$R$7:$R$29,'2.1.trackMPD'!$T$7:$T$29)</f>
        <v>6</v>
      </c>
      <c r="D10379" s="261">
        <v>1</v>
      </c>
      <c r="E10379" s="261" t="s">
        <v>6396</v>
      </c>
      <c r="F10379" s="261" t="s">
        <v>111</v>
      </c>
      <c r="G10379" s="261" t="s">
        <v>140</v>
      </c>
      <c r="H10379" s="261" t="s">
        <v>6398</v>
      </c>
    </row>
    <row r="10380" spans="1:8" x14ac:dyDescent="0.2">
      <c r="A10380" t="s">
        <v>30</v>
      </c>
      <c r="B10380" s="261" t="s">
        <v>147</v>
      </c>
      <c r="C10380">
        <f>_xlfn.XLOOKUP(B10380,'2.1.trackMPD'!$R$7:$R$29,'2.1.trackMPD'!$T$7:$T$29)</f>
        <v>6</v>
      </c>
      <c r="D10380" s="261">
        <v>1</v>
      </c>
      <c r="E10380" s="261" t="s">
        <v>6396</v>
      </c>
      <c r="F10380" s="261" t="s">
        <v>110</v>
      </c>
      <c r="G10380" s="261" t="s">
        <v>124</v>
      </c>
      <c r="H10380" s="261" t="s">
        <v>6399</v>
      </c>
    </row>
    <row r="10381" spans="1:8" x14ac:dyDescent="0.2">
      <c r="A10381" t="s">
        <v>30</v>
      </c>
      <c r="B10381" s="261" t="s">
        <v>147</v>
      </c>
      <c r="C10381">
        <f>_xlfn.XLOOKUP(B10381,'2.1.trackMPD'!$R$7:$R$29,'2.1.trackMPD'!$T$7:$T$29)</f>
        <v>6</v>
      </c>
      <c r="D10381" s="261">
        <v>1</v>
      </c>
      <c r="E10381" s="261" t="s">
        <v>6396</v>
      </c>
      <c r="F10381" s="261" t="s">
        <v>110</v>
      </c>
      <c r="G10381" s="261" t="s">
        <v>140</v>
      </c>
      <c r="H10381" s="261" t="s">
        <v>6399</v>
      </c>
    </row>
    <row r="10382" spans="1:8" x14ac:dyDescent="0.2">
      <c r="A10382" t="s">
        <v>30</v>
      </c>
      <c r="B10382" s="261" t="s">
        <v>147</v>
      </c>
      <c r="C10382">
        <f>_xlfn.XLOOKUP(B10382,'2.1.trackMPD'!$R$7:$R$29,'2.1.trackMPD'!$T$7:$T$29)</f>
        <v>6</v>
      </c>
      <c r="D10382" s="261">
        <v>10</v>
      </c>
      <c r="E10382" s="261" t="s">
        <v>6396</v>
      </c>
      <c r="F10382" s="261" t="s">
        <v>110</v>
      </c>
      <c r="G10382" s="261" t="s">
        <v>124</v>
      </c>
      <c r="H10382" s="261" t="s">
        <v>6398</v>
      </c>
    </row>
    <row r="10383" spans="1:8" x14ac:dyDescent="0.2">
      <c r="A10383" t="s">
        <v>30</v>
      </c>
      <c r="B10383" s="261" t="s">
        <v>147</v>
      </c>
      <c r="C10383">
        <f>_xlfn.XLOOKUP(B10383,'2.1.trackMPD'!$R$7:$R$29,'2.1.trackMPD'!$T$7:$T$29)</f>
        <v>6</v>
      </c>
      <c r="D10383" s="261">
        <v>10</v>
      </c>
      <c r="E10383" s="261" t="s">
        <v>6396</v>
      </c>
      <c r="F10383" s="261" t="s">
        <v>110</v>
      </c>
      <c r="G10383" s="261" t="s">
        <v>140</v>
      </c>
      <c r="H10383" s="261" t="s">
        <v>6398</v>
      </c>
    </row>
    <row r="10384" spans="1:8" x14ac:dyDescent="0.2">
      <c r="A10384" t="s">
        <v>30</v>
      </c>
      <c r="B10384" s="261" t="s">
        <v>147</v>
      </c>
      <c r="C10384">
        <f>_xlfn.XLOOKUP(B10384,'2.1.trackMPD'!$R$7:$R$29,'2.1.trackMPD'!$T$7:$T$29)</f>
        <v>6</v>
      </c>
      <c r="D10384" s="261">
        <v>10</v>
      </c>
      <c r="E10384" s="261" t="s">
        <v>6396</v>
      </c>
      <c r="F10384" s="261" t="s">
        <v>111</v>
      </c>
      <c r="G10384" s="261" t="s">
        <v>124</v>
      </c>
      <c r="H10384" s="261" t="s">
        <v>6398</v>
      </c>
    </row>
    <row r="10385" spans="1:8" x14ac:dyDescent="0.2">
      <c r="A10385" t="s">
        <v>30</v>
      </c>
      <c r="B10385" s="261" t="s">
        <v>147</v>
      </c>
      <c r="C10385">
        <f>_xlfn.XLOOKUP(B10385,'2.1.trackMPD'!$R$7:$R$29,'2.1.trackMPD'!$T$7:$T$29)</f>
        <v>6</v>
      </c>
      <c r="D10385" s="261">
        <v>10</v>
      </c>
      <c r="E10385" s="261" t="s">
        <v>6396</v>
      </c>
      <c r="F10385" s="261" t="s">
        <v>111</v>
      </c>
      <c r="G10385" s="261" t="s">
        <v>140</v>
      </c>
      <c r="H10385" s="261" t="s">
        <v>6398</v>
      </c>
    </row>
    <row r="10386" spans="1:8" x14ac:dyDescent="0.2">
      <c r="A10386" t="s">
        <v>30</v>
      </c>
      <c r="B10386" s="261" t="s">
        <v>147</v>
      </c>
      <c r="C10386">
        <f>_xlfn.XLOOKUP(B10386,'2.1.trackMPD'!$R$7:$R$29,'2.1.trackMPD'!$T$7:$T$29)</f>
        <v>6</v>
      </c>
      <c r="D10386" s="261">
        <v>10</v>
      </c>
      <c r="E10386" s="261" t="s">
        <v>6396</v>
      </c>
      <c r="F10386" s="261" t="s">
        <v>110</v>
      </c>
      <c r="G10386" s="261" t="s">
        <v>124</v>
      </c>
      <c r="H10386" s="261" t="s">
        <v>6399</v>
      </c>
    </row>
    <row r="10387" spans="1:8" x14ac:dyDescent="0.2">
      <c r="A10387" t="s">
        <v>30</v>
      </c>
      <c r="B10387" s="261" t="s">
        <v>147</v>
      </c>
      <c r="C10387">
        <f>_xlfn.XLOOKUP(B10387,'2.1.trackMPD'!$R$7:$R$29,'2.1.trackMPD'!$T$7:$T$29)</f>
        <v>6</v>
      </c>
      <c r="D10387" s="261">
        <v>10</v>
      </c>
      <c r="E10387" s="261" t="s">
        <v>6396</v>
      </c>
      <c r="F10387" s="261" t="s">
        <v>110</v>
      </c>
      <c r="G10387" s="261" t="s">
        <v>140</v>
      </c>
      <c r="H10387" s="261" t="s">
        <v>6399</v>
      </c>
    </row>
    <row r="10388" spans="1:8" x14ac:dyDescent="0.2">
      <c r="A10388" t="s">
        <v>30</v>
      </c>
      <c r="B10388" s="261" t="s">
        <v>147</v>
      </c>
      <c r="C10388">
        <f>_xlfn.XLOOKUP(B10388,'2.1.trackMPD'!$R$7:$R$29,'2.1.trackMPD'!$T$7:$T$29)</f>
        <v>6</v>
      </c>
      <c r="D10388" s="261">
        <v>100</v>
      </c>
      <c r="E10388" s="261" t="s">
        <v>6396</v>
      </c>
      <c r="F10388" s="261" t="s">
        <v>110</v>
      </c>
      <c r="G10388" s="261" t="s">
        <v>124</v>
      </c>
      <c r="H10388" s="261" t="s">
        <v>6398</v>
      </c>
    </row>
    <row r="10389" spans="1:8" x14ac:dyDescent="0.2">
      <c r="A10389" t="s">
        <v>30</v>
      </c>
      <c r="B10389" s="261" t="s">
        <v>147</v>
      </c>
      <c r="C10389">
        <f>_xlfn.XLOOKUP(B10389,'2.1.trackMPD'!$R$7:$R$29,'2.1.trackMPD'!$T$7:$T$29)</f>
        <v>6</v>
      </c>
      <c r="D10389" s="261">
        <v>100</v>
      </c>
      <c r="E10389" s="261" t="s">
        <v>6396</v>
      </c>
      <c r="F10389" s="261" t="s">
        <v>110</v>
      </c>
      <c r="G10389" s="261" t="s">
        <v>140</v>
      </c>
      <c r="H10389" s="261" t="s">
        <v>6398</v>
      </c>
    </row>
    <row r="10390" spans="1:8" x14ac:dyDescent="0.2">
      <c r="A10390" t="s">
        <v>30</v>
      </c>
      <c r="B10390" s="261" t="s">
        <v>147</v>
      </c>
      <c r="C10390">
        <f>_xlfn.XLOOKUP(B10390,'2.1.trackMPD'!$R$7:$R$29,'2.1.trackMPD'!$T$7:$T$29)</f>
        <v>6</v>
      </c>
      <c r="D10390" s="261">
        <v>100</v>
      </c>
      <c r="E10390" s="261" t="s">
        <v>6396</v>
      </c>
      <c r="F10390" s="261" t="s">
        <v>111</v>
      </c>
      <c r="G10390" s="261" t="s">
        <v>124</v>
      </c>
      <c r="H10390" s="261" t="s">
        <v>6398</v>
      </c>
    </row>
    <row r="10391" spans="1:8" x14ac:dyDescent="0.2">
      <c r="A10391" t="s">
        <v>30</v>
      </c>
      <c r="B10391" s="261" t="s">
        <v>147</v>
      </c>
      <c r="C10391">
        <f>_xlfn.XLOOKUP(B10391,'2.1.trackMPD'!$R$7:$R$29,'2.1.trackMPD'!$T$7:$T$29)</f>
        <v>6</v>
      </c>
      <c r="D10391" s="261">
        <v>100</v>
      </c>
      <c r="E10391" s="261" t="s">
        <v>6396</v>
      </c>
      <c r="F10391" s="261" t="s">
        <v>111</v>
      </c>
      <c r="G10391" s="261" t="s">
        <v>140</v>
      </c>
      <c r="H10391" s="261" t="s">
        <v>6398</v>
      </c>
    </row>
    <row r="10392" spans="1:8" x14ac:dyDescent="0.2">
      <c r="A10392" t="s">
        <v>30</v>
      </c>
      <c r="B10392" s="261" t="s">
        <v>147</v>
      </c>
      <c r="C10392">
        <f>_xlfn.XLOOKUP(B10392,'2.1.trackMPD'!$R$7:$R$29,'2.1.trackMPD'!$T$7:$T$29)</f>
        <v>6</v>
      </c>
      <c r="D10392" s="261">
        <v>100</v>
      </c>
      <c r="E10392" s="261" t="s">
        <v>6396</v>
      </c>
      <c r="F10392" s="261" t="s">
        <v>110</v>
      </c>
      <c r="G10392" s="261" t="s">
        <v>124</v>
      </c>
      <c r="H10392" s="261" t="s">
        <v>6399</v>
      </c>
    </row>
    <row r="10393" spans="1:8" x14ac:dyDescent="0.2">
      <c r="A10393" t="s">
        <v>30</v>
      </c>
      <c r="B10393" s="261" t="s">
        <v>147</v>
      </c>
      <c r="C10393">
        <f>_xlfn.XLOOKUP(B10393,'2.1.trackMPD'!$R$7:$R$29,'2.1.trackMPD'!$T$7:$T$29)</f>
        <v>6</v>
      </c>
      <c r="D10393" s="261">
        <v>100</v>
      </c>
      <c r="E10393" s="261" t="s">
        <v>6396</v>
      </c>
      <c r="F10393" s="261" t="s">
        <v>110</v>
      </c>
      <c r="G10393" s="261" t="s">
        <v>140</v>
      </c>
      <c r="H10393" s="261" t="s">
        <v>6399</v>
      </c>
    </row>
    <row r="10394" spans="1:8" x14ac:dyDescent="0.2">
      <c r="A10394" t="s">
        <v>30</v>
      </c>
      <c r="B10394" s="261" t="s">
        <v>147</v>
      </c>
      <c r="C10394">
        <f>_xlfn.XLOOKUP(B10394,'2.1.trackMPD'!$R$7:$R$29,'2.1.trackMPD'!$T$7:$T$29)</f>
        <v>6</v>
      </c>
      <c r="D10394" s="261">
        <v>1000</v>
      </c>
      <c r="E10394" s="261" t="s">
        <v>6396</v>
      </c>
      <c r="F10394" s="261" t="s">
        <v>110</v>
      </c>
      <c r="G10394" s="261" t="s">
        <v>124</v>
      </c>
      <c r="H10394" s="261" t="s">
        <v>6398</v>
      </c>
    </row>
    <row r="10395" spans="1:8" x14ac:dyDescent="0.2">
      <c r="A10395" t="s">
        <v>30</v>
      </c>
      <c r="B10395" s="261" t="s">
        <v>147</v>
      </c>
      <c r="C10395">
        <f>_xlfn.XLOOKUP(B10395,'2.1.trackMPD'!$R$7:$R$29,'2.1.trackMPD'!$T$7:$T$29)</f>
        <v>6</v>
      </c>
      <c r="D10395" s="261">
        <v>1000</v>
      </c>
      <c r="E10395" s="261" t="s">
        <v>6396</v>
      </c>
      <c r="F10395" s="261" t="s">
        <v>110</v>
      </c>
      <c r="G10395" s="261" t="s">
        <v>140</v>
      </c>
      <c r="H10395" s="261" t="s">
        <v>6398</v>
      </c>
    </row>
    <row r="10396" spans="1:8" x14ac:dyDescent="0.2">
      <c r="A10396" t="s">
        <v>30</v>
      </c>
      <c r="B10396" s="261" t="s">
        <v>147</v>
      </c>
      <c r="C10396">
        <f>_xlfn.XLOOKUP(B10396,'2.1.trackMPD'!$R$7:$R$29,'2.1.trackMPD'!$T$7:$T$29)</f>
        <v>6</v>
      </c>
      <c r="D10396" s="261">
        <v>1000</v>
      </c>
      <c r="E10396" s="261" t="s">
        <v>6396</v>
      </c>
      <c r="F10396" s="261" t="s">
        <v>111</v>
      </c>
      <c r="G10396" s="261" t="s">
        <v>124</v>
      </c>
      <c r="H10396" s="261" t="s">
        <v>6398</v>
      </c>
    </row>
    <row r="10397" spans="1:8" x14ac:dyDescent="0.2">
      <c r="A10397" t="s">
        <v>30</v>
      </c>
      <c r="B10397" s="261" t="s">
        <v>147</v>
      </c>
      <c r="C10397">
        <f>_xlfn.XLOOKUP(B10397,'2.1.trackMPD'!$R$7:$R$29,'2.1.trackMPD'!$T$7:$T$29)</f>
        <v>6</v>
      </c>
      <c r="D10397" s="261">
        <v>1000</v>
      </c>
      <c r="E10397" s="261" t="s">
        <v>6396</v>
      </c>
      <c r="F10397" s="261" t="s">
        <v>111</v>
      </c>
      <c r="G10397" s="261" t="s">
        <v>140</v>
      </c>
      <c r="H10397" s="261" t="s">
        <v>6398</v>
      </c>
    </row>
    <row r="10398" spans="1:8" x14ac:dyDescent="0.2">
      <c r="A10398" t="s">
        <v>30</v>
      </c>
      <c r="B10398" s="261" t="s">
        <v>147</v>
      </c>
      <c r="C10398">
        <f>_xlfn.XLOOKUP(B10398,'2.1.trackMPD'!$R$7:$R$29,'2.1.trackMPD'!$T$7:$T$29)</f>
        <v>6</v>
      </c>
      <c r="D10398" s="261">
        <v>1000</v>
      </c>
      <c r="E10398" s="261" t="s">
        <v>6396</v>
      </c>
      <c r="F10398" s="261" t="s">
        <v>110</v>
      </c>
      <c r="G10398" s="261" t="s">
        <v>124</v>
      </c>
      <c r="H10398" s="261" t="s">
        <v>6399</v>
      </c>
    </row>
    <row r="10399" spans="1:8" x14ac:dyDescent="0.2">
      <c r="A10399" t="s">
        <v>30</v>
      </c>
      <c r="B10399" s="261" t="s">
        <v>147</v>
      </c>
      <c r="C10399">
        <f>_xlfn.XLOOKUP(B10399,'2.1.trackMPD'!$R$7:$R$29,'2.1.trackMPD'!$T$7:$T$29)</f>
        <v>6</v>
      </c>
      <c r="D10399" s="261">
        <v>1000</v>
      </c>
      <c r="E10399" s="261" t="s">
        <v>6396</v>
      </c>
      <c r="F10399" s="261" t="s">
        <v>110</v>
      </c>
      <c r="G10399" s="261" t="s">
        <v>140</v>
      </c>
      <c r="H10399" s="261" t="s">
        <v>6399</v>
      </c>
    </row>
    <row r="10400" spans="1:8" x14ac:dyDescent="0.2">
      <c r="A10400" t="s">
        <v>30</v>
      </c>
      <c r="B10400" s="261" t="s">
        <v>147</v>
      </c>
      <c r="C10400">
        <f>_xlfn.XLOOKUP(B10400,'2.1.trackMPD'!$R$7:$R$29,'2.1.trackMPD'!$T$7:$T$29)</f>
        <v>6</v>
      </c>
      <c r="D10400" s="261">
        <v>5000</v>
      </c>
      <c r="E10400" s="261" t="s">
        <v>6396</v>
      </c>
      <c r="F10400" s="261" t="s">
        <v>110</v>
      </c>
      <c r="G10400" s="261" t="s">
        <v>124</v>
      </c>
      <c r="H10400" s="261" t="s">
        <v>6398</v>
      </c>
    </row>
    <row r="10401" spans="1:8" x14ac:dyDescent="0.2">
      <c r="A10401" t="s">
        <v>30</v>
      </c>
      <c r="B10401" s="261" t="s">
        <v>147</v>
      </c>
      <c r="C10401">
        <f>_xlfn.XLOOKUP(B10401,'2.1.trackMPD'!$R$7:$R$29,'2.1.trackMPD'!$T$7:$T$29)</f>
        <v>6</v>
      </c>
      <c r="D10401" s="261">
        <v>5000</v>
      </c>
      <c r="E10401" s="261" t="s">
        <v>6396</v>
      </c>
      <c r="F10401" s="261" t="s">
        <v>110</v>
      </c>
      <c r="G10401" s="261" t="s">
        <v>140</v>
      </c>
      <c r="H10401" s="261" t="s">
        <v>6398</v>
      </c>
    </row>
    <row r="10402" spans="1:8" x14ac:dyDescent="0.2">
      <c r="A10402" t="s">
        <v>30</v>
      </c>
      <c r="B10402" s="261" t="s">
        <v>147</v>
      </c>
      <c r="C10402">
        <f>_xlfn.XLOOKUP(B10402,'2.1.trackMPD'!$R$7:$R$29,'2.1.trackMPD'!$T$7:$T$29)</f>
        <v>6</v>
      </c>
      <c r="D10402" s="261">
        <v>5000</v>
      </c>
      <c r="E10402" s="261" t="s">
        <v>6396</v>
      </c>
      <c r="F10402" s="261" t="s">
        <v>111</v>
      </c>
      <c r="G10402" s="261" t="s">
        <v>124</v>
      </c>
      <c r="H10402" s="261" t="s">
        <v>6398</v>
      </c>
    </row>
    <row r="10403" spans="1:8" x14ac:dyDescent="0.2">
      <c r="A10403" t="s">
        <v>30</v>
      </c>
      <c r="B10403" s="261" t="s">
        <v>147</v>
      </c>
      <c r="C10403">
        <f>_xlfn.XLOOKUP(B10403,'2.1.trackMPD'!$R$7:$R$29,'2.1.trackMPD'!$T$7:$T$29)</f>
        <v>6</v>
      </c>
      <c r="D10403" s="261">
        <v>5000</v>
      </c>
      <c r="E10403" s="261" t="s">
        <v>6396</v>
      </c>
      <c r="F10403" s="261" t="s">
        <v>111</v>
      </c>
      <c r="G10403" s="261" t="s">
        <v>140</v>
      </c>
      <c r="H10403" s="261" t="s">
        <v>6398</v>
      </c>
    </row>
    <row r="10404" spans="1:8" x14ac:dyDescent="0.2">
      <c r="A10404" t="s">
        <v>30</v>
      </c>
      <c r="B10404" s="261" t="s">
        <v>147</v>
      </c>
      <c r="C10404">
        <f>_xlfn.XLOOKUP(B10404,'2.1.trackMPD'!$R$7:$R$29,'2.1.trackMPD'!$T$7:$T$29)</f>
        <v>6</v>
      </c>
      <c r="D10404" s="261">
        <v>5000</v>
      </c>
      <c r="E10404" s="261" t="s">
        <v>6396</v>
      </c>
      <c r="F10404" s="261" t="s">
        <v>110</v>
      </c>
      <c r="G10404" s="261" t="s">
        <v>124</v>
      </c>
      <c r="H10404" s="261" t="s">
        <v>6399</v>
      </c>
    </row>
    <row r="10405" spans="1:8" x14ac:dyDescent="0.2">
      <c r="A10405" t="s">
        <v>30</v>
      </c>
      <c r="B10405" s="261" t="s">
        <v>147</v>
      </c>
      <c r="C10405">
        <f>_xlfn.XLOOKUP(B10405,'2.1.trackMPD'!$R$7:$R$29,'2.1.trackMPD'!$T$7:$T$29)</f>
        <v>6</v>
      </c>
      <c r="D10405" s="261">
        <v>5000</v>
      </c>
      <c r="E10405" s="261" t="s">
        <v>6396</v>
      </c>
      <c r="F10405" s="261" t="s">
        <v>110</v>
      </c>
      <c r="G10405" s="261" t="s">
        <v>140</v>
      </c>
      <c r="H10405" s="261" t="s">
        <v>6399</v>
      </c>
    </row>
    <row r="10406" spans="1:8" x14ac:dyDescent="0.2">
      <c r="A10406" t="s">
        <v>30</v>
      </c>
      <c r="B10406" s="261" t="s">
        <v>147</v>
      </c>
      <c r="C10406">
        <f>_xlfn.XLOOKUP(B10406,'2.1.trackMPD'!$R$7:$R$29,'2.1.trackMPD'!$T$7:$T$29)</f>
        <v>6</v>
      </c>
      <c r="D10406" s="261">
        <v>1</v>
      </c>
      <c r="E10406" s="261" t="s">
        <v>6400</v>
      </c>
      <c r="F10406" s="261" t="s">
        <v>110</v>
      </c>
      <c r="G10406" s="261" t="s">
        <v>124</v>
      </c>
      <c r="H10406" s="261" t="s">
        <v>6398</v>
      </c>
    </row>
    <row r="10407" spans="1:8" x14ac:dyDescent="0.2">
      <c r="A10407" t="s">
        <v>30</v>
      </c>
      <c r="B10407" s="261" t="s">
        <v>147</v>
      </c>
      <c r="C10407">
        <f>_xlfn.XLOOKUP(B10407,'2.1.trackMPD'!$R$7:$R$29,'2.1.trackMPD'!$T$7:$T$29)</f>
        <v>6</v>
      </c>
      <c r="D10407" s="261">
        <v>1</v>
      </c>
      <c r="E10407" s="261" t="s">
        <v>6400</v>
      </c>
      <c r="F10407" s="261" t="s">
        <v>110</v>
      </c>
      <c r="G10407" s="261" t="s">
        <v>140</v>
      </c>
      <c r="H10407" s="261" t="s">
        <v>6398</v>
      </c>
    </row>
    <row r="10408" spans="1:8" x14ac:dyDescent="0.2">
      <c r="A10408" t="s">
        <v>30</v>
      </c>
      <c r="B10408" s="261" t="s">
        <v>147</v>
      </c>
      <c r="C10408">
        <f>_xlfn.XLOOKUP(B10408,'2.1.trackMPD'!$R$7:$R$29,'2.1.trackMPD'!$T$7:$T$29)</f>
        <v>6</v>
      </c>
      <c r="D10408" s="261">
        <v>1</v>
      </c>
      <c r="E10408" s="261" t="s">
        <v>6400</v>
      </c>
      <c r="F10408" s="261" t="s">
        <v>111</v>
      </c>
      <c r="G10408" s="261" t="s">
        <v>124</v>
      </c>
      <c r="H10408" s="261" t="s">
        <v>6398</v>
      </c>
    </row>
    <row r="10409" spans="1:8" x14ac:dyDescent="0.2">
      <c r="A10409" t="s">
        <v>30</v>
      </c>
      <c r="B10409" s="261" t="s">
        <v>147</v>
      </c>
      <c r="C10409">
        <f>_xlfn.XLOOKUP(B10409,'2.1.trackMPD'!$R$7:$R$29,'2.1.trackMPD'!$T$7:$T$29)</f>
        <v>6</v>
      </c>
      <c r="D10409" s="261">
        <v>1</v>
      </c>
      <c r="E10409" s="261" t="s">
        <v>6400</v>
      </c>
      <c r="F10409" s="261" t="s">
        <v>111</v>
      </c>
      <c r="G10409" s="261" t="s">
        <v>140</v>
      </c>
      <c r="H10409" s="261" t="s">
        <v>6398</v>
      </c>
    </row>
    <row r="10410" spans="1:8" x14ac:dyDescent="0.2">
      <c r="A10410" t="s">
        <v>30</v>
      </c>
      <c r="B10410" s="261" t="s">
        <v>147</v>
      </c>
      <c r="C10410">
        <f>_xlfn.XLOOKUP(B10410,'2.1.trackMPD'!$R$7:$R$29,'2.1.trackMPD'!$T$7:$T$29)</f>
        <v>6</v>
      </c>
      <c r="D10410" s="261">
        <v>1</v>
      </c>
      <c r="E10410" s="261" t="s">
        <v>6400</v>
      </c>
      <c r="F10410" s="261" t="s">
        <v>110</v>
      </c>
      <c r="G10410" s="261" t="s">
        <v>124</v>
      </c>
      <c r="H10410" s="261" t="s">
        <v>6399</v>
      </c>
    </row>
    <row r="10411" spans="1:8" x14ac:dyDescent="0.2">
      <c r="A10411" t="s">
        <v>30</v>
      </c>
      <c r="B10411" s="261" t="s">
        <v>147</v>
      </c>
      <c r="C10411">
        <f>_xlfn.XLOOKUP(B10411,'2.1.trackMPD'!$R$7:$R$29,'2.1.trackMPD'!$T$7:$T$29)</f>
        <v>6</v>
      </c>
      <c r="D10411" s="261">
        <v>1</v>
      </c>
      <c r="E10411" s="261" t="s">
        <v>6400</v>
      </c>
      <c r="F10411" s="261" t="s">
        <v>110</v>
      </c>
      <c r="G10411" s="261" t="s">
        <v>140</v>
      </c>
      <c r="H10411" s="261" t="s">
        <v>6399</v>
      </c>
    </row>
    <row r="10412" spans="1:8" x14ac:dyDescent="0.2">
      <c r="A10412" t="s">
        <v>30</v>
      </c>
      <c r="B10412" s="261" t="s">
        <v>147</v>
      </c>
      <c r="C10412">
        <f>_xlfn.XLOOKUP(B10412,'2.1.trackMPD'!$R$7:$R$29,'2.1.trackMPD'!$T$7:$T$29)</f>
        <v>6</v>
      </c>
      <c r="D10412" s="261">
        <v>10</v>
      </c>
      <c r="E10412" s="261" t="s">
        <v>6400</v>
      </c>
      <c r="F10412" s="261" t="s">
        <v>110</v>
      </c>
      <c r="G10412" s="261" t="s">
        <v>124</v>
      </c>
      <c r="H10412" s="261" t="s">
        <v>6398</v>
      </c>
    </row>
    <row r="10413" spans="1:8" x14ac:dyDescent="0.2">
      <c r="A10413" t="s">
        <v>30</v>
      </c>
      <c r="B10413" s="261" t="s">
        <v>147</v>
      </c>
      <c r="C10413">
        <f>_xlfn.XLOOKUP(B10413,'2.1.trackMPD'!$R$7:$R$29,'2.1.trackMPD'!$T$7:$T$29)</f>
        <v>6</v>
      </c>
      <c r="D10413" s="261">
        <v>10</v>
      </c>
      <c r="E10413" s="261" t="s">
        <v>6400</v>
      </c>
      <c r="F10413" s="261" t="s">
        <v>110</v>
      </c>
      <c r="G10413" s="261" t="s">
        <v>140</v>
      </c>
      <c r="H10413" s="261" t="s">
        <v>6398</v>
      </c>
    </row>
    <row r="10414" spans="1:8" x14ac:dyDescent="0.2">
      <c r="A10414" t="s">
        <v>30</v>
      </c>
      <c r="B10414" s="261" t="s">
        <v>147</v>
      </c>
      <c r="C10414">
        <f>_xlfn.XLOOKUP(B10414,'2.1.trackMPD'!$R$7:$R$29,'2.1.trackMPD'!$T$7:$T$29)</f>
        <v>6</v>
      </c>
      <c r="D10414" s="261">
        <v>10</v>
      </c>
      <c r="E10414" s="261" t="s">
        <v>6400</v>
      </c>
      <c r="F10414" s="261" t="s">
        <v>111</v>
      </c>
      <c r="G10414" s="261" t="s">
        <v>124</v>
      </c>
      <c r="H10414" s="261" t="s">
        <v>6398</v>
      </c>
    </row>
    <row r="10415" spans="1:8" x14ac:dyDescent="0.2">
      <c r="A10415" t="s">
        <v>30</v>
      </c>
      <c r="B10415" s="261" t="s">
        <v>147</v>
      </c>
      <c r="C10415">
        <f>_xlfn.XLOOKUP(B10415,'2.1.trackMPD'!$R$7:$R$29,'2.1.trackMPD'!$T$7:$T$29)</f>
        <v>6</v>
      </c>
      <c r="D10415" s="261">
        <v>10</v>
      </c>
      <c r="E10415" s="261" t="s">
        <v>6400</v>
      </c>
      <c r="F10415" s="261" t="s">
        <v>111</v>
      </c>
      <c r="G10415" s="261" t="s">
        <v>140</v>
      </c>
      <c r="H10415" s="261" t="s">
        <v>6398</v>
      </c>
    </row>
    <row r="10416" spans="1:8" x14ac:dyDescent="0.2">
      <c r="A10416" t="s">
        <v>30</v>
      </c>
      <c r="B10416" s="261" t="s">
        <v>147</v>
      </c>
      <c r="C10416">
        <f>_xlfn.XLOOKUP(B10416,'2.1.trackMPD'!$R$7:$R$29,'2.1.trackMPD'!$T$7:$T$29)</f>
        <v>6</v>
      </c>
      <c r="D10416" s="261">
        <v>10</v>
      </c>
      <c r="E10416" s="261" t="s">
        <v>6400</v>
      </c>
      <c r="F10416" s="261" t="s">
        <v>110</v>
      </c>
      <c r="G10416" s="261" t="s">
        <v>124</v>
      </c>
      <c r="H10416" s="261" t="s">
        <v>6399</v>
      </c>
    </row>
    <row r="10417" spans="1:8" x14ac:dyDescent="0.2">
      <c r="A10417" t="s">
        <v>30</v>
      </c>
      <c r="B10417" s="261" t="s">
        <v>147</v>
      </c>
      <c r="C10417">
        <f>_xlfn.XLOOKUP(B10417,'2.1.trackMPD'!$R$7:$R$29,'2.1.trackMPD'!$T$7:$T$29)</f>
        <v>6</v>
      </c>
      <c r="D10417" s="261">
        <v>10</v>
      </c>
      <c r="E10417" s="261" t="s">
        <v>6400</v>
      </c>
      <c r="F10417" s="261" t="s">
        <v>110</v>
      </c>
      <c r="G10417" s="261" t="s">
        <v>140</v>
      </c>
      <c r="H10417" s="261" t="s">
        <v>6399</v>
      </c>
    </row>
    <row r="10418" spans="1:8" x14ac:dyDescent="0.2">
      <c r="A10418" t="s">
        <v>30</v>
      </c>
      <c r="B10418" s="261" t="s">
        <v>147</v>
      </c>
      <c r="C10418">
        <f>_xlfn.XLOOKUP(B10418,'2.1.trackMPD'!$R$7:$R$29,'2.1.trackMPD'!$T$7:$T$29)</f>
        <v>6</v>
      </c>
      <c r="D10418" s="261">
        <v>100</v>
      </c>
      <c r="E10418" s="261" t="s">
        <v>6400</v>
      </c>
      <c r="F10418" s="261" t="s">
        <v>110</v>
      </c>
      <c r="G10418" s="261" t="s">
        <v>124</v>
      </c>
      <c r="H10418" s="261" t="s">
        <v>6398</v>
      </c>
    </row>
    <row r="10419" spans="1:8" x14ac:dyDescent="0.2">
      <c r="A10419" t="s">
        <v>30</v>
      </c>
      <c r="B10419" s="261" t="s">
        <v>147</v>
      </c>
      <c r="C10419">
        <f>_xlfn.XLOOKUP(B10419,'2.1.trackMPD'!$R$7:$R$29,'2.1.trackMPD'!$T$7:$T$29)</f>
        <v>6</v>
      </c>
      <c r="D10419" s="261">
        <v>100</v>
      </c>
      <c r="E10419" s="261" t="s">
        <v>6400</v>
      </c>
      <c r="F10419" s="261" t="s">
        <v>110</v>
      </c>
      <c r="G10419" s="261" t="s">
        <v>140</v>
      </c>
      <c r="H10419" s="261" t="s">
        <v>6398</v>
      </c>
    </row>
    <row r="10420" spans="1:8" x14ac:dyDescent="0.2">
      <c r="A10420" t="s">
        <v>30</v>
      </c>
      <c r="B10420" s="261" t="s">
        <v>147</v>
      </c>
      <c r="C10420">
        <f>_xlfn.XLOOKUP(B10420,'2.1.trackMPD'!$R$7:$R$29,'2.1.trackMPD'!$T$7:$T$29)</f>
        <v>6</v>
      </c>
      <c r="D10420" s="261">
        <v>100</v>
      </c>
      <c r="E10420" s="261" t="s">
        <v>6400</v>
      </c>
      <c r="F10420" s="261" t="s">
        <v>111</v>
      </c>
      <c r="G10420" s="261" t="s">
        <v>124</v>
      </c>
      <c r="H10420" s="261" t="s">
        <v>6398</v>
      </c>
    </row>
    <row r="10421" spans="1:8" x14ac:dyDescent="0.2">
      <c r="A10421" t="s">
        <v>30</v>
      </c>
      <c r="B10421" s="261" t="s">
        <v>147</v>
      </c>
      <c r="C10421">
        <f>_xlfn.XLOOKUP(B10421,'2.1.trackMPD'!$R$7:$R$29,'2.1.trackMPD'!$T$7:$T$29)</f>
        <v>6</v>
      </c>
      <c r="D10421" s="261">
        <v>100</v>
      </c>
      <c r="E10421" s="261" t="s">
        <v>6400</v>
      </c>
      <c r="F10421" s="261" t="s">
        <v>111</v>
      </c>
      <c r="G10421" s="261" t="s">
        <v>140</v>
      </c>
      <c r="H10421" s="261" t="s">
        <v>6398</v>
      </c>
    </row>
    <row r="10422" spans="1:8" x14ac:dyDescent="0.2">
      <c r="A10422" t="s">
        <v>30</v>
      </c>
      <c r="B10422" s="261" t="s">
        <v>147</v>
      </c>
      <c r="C10422">
        <f>_xlfn.XLOOKUP(B10422,'2.1.trackMPD'!$R$7:$R$29,'2.1.trackMPD'!$T$7:$T$29)</f>
        <v>6</v>
      </c>
      <c r="D10422" s="261">
        <v>100</v>
      </c>
      <c r="E10422" s="261" t="s">
        <v>6400</v>
      </c>
      <c r="F10422" s="261" t="s">
        <v>110</v>
      </c>
      <c r="G10422" s="261" t="s">
        <v>124</v>
      </c>
      <c r="H10422" s="261" t="s">
        <v>6399</v>
      </c>
    </row>
    <row r="10423" spans="1:8" x14ac:dyDescent="0.2">
      <c r="A10423" t="s">
        <v>30</v>
      </c>
      <c r="B10423" s="261" t="s">
        <v>147</v>
      </c>
      <c r="C10423">
        <f>_xlfn.XLOOKUP(B10423,'2.1.trackMPD'!$R$7:$R$29,'2.1.trackMPD'!$T$7:$T$29)</f>
        <v>6</v>
      </c>
      <c r="D10423" s="261">
        <v>100</v>
      </c>
      <c r="E10423" s="261" t="s">
        <v>6400</v>
      </c>
      <c r="F10423" s="261" t="s">
        <v>110</v>
      </c>
      <c r="G10423" s="261" t="s">
        <v>140</v>
      </c>
      <c r="H10423" s="261" t="s">
        <v>6399</v>
      </c>
    </row>
    <row r="10424" spans="1:8" x14ac:dyDescent="0.2">
      <c r="A10424" t="s">
        <v>30</v>
      </c>
      <c r="B10424" s="261" t="s">
        <v>147</v>
      </c>
      <c r="C10424">
        <f>_xlfn.XLOOKUP(B10424,'2.1.trackMPD'!$R$7:$R$29,'2.1.trackMPD'!$T$7:$T$29)</f>
        <v>6</v>
      </c>
      <c r="D10424" s="261">
        <v>1000</v>
      </c>
      <c r="E10424" s="261" t="s">
        <v>6400</v>
      </c>
      <c r="F10424" s="261" t="s">
        <v>110</v>
      </c>
      <c r="G10424" s="261" t="s">
        <v>124</v>
      </c>
      <c r="H10424" s="261" t="s">
        <v>6398</v>
      </c>
    </row>
    <row r="10425" spans="1:8" x14ac:dyDescent="0.2">
      <c r="A10425" t="s">
        <v>30</v>
      </c>
      <c r="B10425" s="261" t="s">
        <v>147</v>
      </c>
      <c r="C10425">
        <f>_xlfn.XLOOKUP(B10425,'2.1.trackMPD'!$R$7:$R$29,'2.1.trackMPD'!$T$7:$T$29)</f>
        <v>6</v>
      </c>
      <c r="D10425" s="261">
        <v>1000</v>
      </c>
      <c r="E10425" s="261" t="s">
        <v>6400</v>
      </c>
      <c r="F10425" s="261" t="s">
        <v>110</v>
      </c>
      <c r="G10425" s="261" t="s">
        <v>140</v>
      </c>
      <c r="H10425" s="261" t="s">
        <v>6398</v>
      </c>
    </row>
    <row r="10426" spans="1:8" x14ac:dyDescent="0.2">
      <c r="A10426" t="s">
        <v>30</v>
      </c>
      <c r="B10426" s="261" t="s">
        <v>147</v>
      </c>
      <c r="C10426">
        <f>_xlfn.XLOOKUP(B10426,'2.1.trackMPD'!$R$7:$R$29,'2.1.trackMPD'!$T$7:$T$29)</f>
        <v>6</v>
      </c>
      <c r="D10426" s="261">
        <v>1000</v>
      </c>
      <c r="E10426" s="261" t="s">
        <v>6400</v>
      </c>
      <c r="F10426" s="261" t="s">
        <v>111</v>
      </c>
      <c r="G10426" s="261" t="s">
        <v>124</v>
      </c>
      <c r="H10426" s="261" t="s">
        <v>6398</v>
      </c>
    </row>
    <row r="10427" spans="1:8" x14ac:dyDescent="0.2">
      <c r="A10427" t="s">
        <v>30</v>
      </c>
      <c r="B10427" s="261" t="s">
        <v>147</v>
      </c>
      <c r="C10427">
        <f>_xlfn.XLOOKUP(B10427,'2.1.trackMPD'!$R$7:$R$29,'2.1.trackMPD'!$T$7:$T$29)</f>
        <v>6</v>
      </c>
      <c r="D10427" s="261">
        <v>1000</v>
      </c>
      <c r="E10427" s="261" t="s">
        <v>6400</v>
      </c>
      <c r="F10427" s="261" t="s">
        <v>111</v>
      </c>
      <c r="G10427" s="261" t="s">
        <v>140</v>
      </c>
      <c r="H10427" s="261" t="s">
        <v>6398</v>
      </c>
    </row>
    <row r="10428" spans="1:8" x14ac:dyDescent="0.2">
      <c r="A10428" t="s">
        <v>30</v>
      </c>
      <c r="B10428" s="261" t="s">
        <v>147</v>
      </c>
      <c r="C10428">
        <f>_xlfn.XLOOKUP(B10428,'2.1.trackMPD'!$R$7:$R$29,'2.1.trackMPD'!$T$7:$T$29)</f>
        <v>6</v>
      </c>
      <c r="D10428" s="261">
        <v>1000</v>
      </c>
      <c r="E10428" s="261" t="s">
        <v>6400</v>
      </c>
      <c r="F10428" s="261" t="s">
        <v>110</v>
      </c>
      <c r="G10428" s="261" t="s">
        <v>124</v>
      </c>
      <c r="H10428" s="261" t="s">
        <v>6399</v>
      </c>
    </row>
    <row r="10429" spans="1:8" x14ac:dyDescent="0.2">
      <c r="A10429" t="s">
        <v>30</v>
      </c>
      <c r="B10429" s="261" t="s">
        <v>147</v>
      </c>
      <c r="C10429">
        <f>_xlfn.XLOOKUP(B10429,'2.1.trackMPD'!$R$7:$R$29,'2.1.trackMPD'!$T$7:$T$29)</f>
        <v>6</v>
      </c>
      <c r="D10429" s="261">
        <v>1000</v>
      </c>
      <c r="E10429" s="261" t="s">
        <v>6400</v>
      </c>
      <c r="F10429" s="261" t="s">
        <v>110</v>
      </c>
      <c r="G10429" s="261" t="s">
        <v>140</v>
      </c>
      <c r="H10429" s="261" t="s">
        <v>6399</v>
      </c>
    </row>
    <row r="10430" spans="1:8" x14ac:dyDescent="0.2">
      <c r="A10430" t="s">
        <v>30</v>
      </c>
      <c r="B10430" s="261" t="s">
        <v>147</v>
      </c>
      <c r="C10430">
        <f>_xlfn.XLOOKUP(B10430,'2.1.trackMPD'!$R$7:$R$29,'2.1.trackMPD'!$T$7:$T$29)</f>
        <v>6</v>
      </c>
      <c r="D10430" s="261">
        <v>5000</v>
      </c>
      <c r="E10430" s="261" t="s">
        <v>6400</v>
      </c>
      <c r="F10430" s="261" t="s">
        <v>110</v>
      </c>
      <c r="G10430" s="261" t="s">
        <v>124</v>
      </c>
      <c r="H10430" s="261" t="s">
        <v>6398</v>
      </c>
    </row>
    <row r="10431" spans="1:8" x14ac:dyDescent="0.2">
      <c r="A10431" t="s">
        <v>30</v>
      </c>
      <c r="B10431" s="261" t="s">
        <v>147</v>
      </c>
      <c r="C10431">
        <f>_xlfn.XLOOKUP(B10431,'2.1.trackMPD'!$R$7:$R$29,'2.1.trackMPD'!$T$7:$T$29)</f>
        <v>6</v>
      </c>
      <c r="D10431" s="261">
        <v>5000</v>
      </c>
      <c r="E10431" s="261" t="s">
        <v>6400</v>
      </c>
      <c r="F10431" s="261" t="s">
        <v>110</v>
      </c>
      <c r="G10431" s="261" t="s">
        <v>140</v>
      </c>
      <c r="H10431" s="261" t="s">
        <v>6398</v>
      </c>
    </row>
    <row r="10432" spans="1:8" x14ac:dyDescent="0.2">
      <c r="A10432" t="s">
        <v>30</v>
      </c>
      <c r="B10432" s="261" t="s">
        <v>147</v>
      </c>
      <c r="C10432">
        <f>_xlfn.XLOOKUP(B10432,'2.1.trackMPD'!$R$7:$R$29,'2.1.trackMPD'!$T$7:$T$29)</f>
        <v>6</v>
      </c>
      <c r="D10432" s="261">
        <v>5000</v>
      </c>
      <c r="E10432" s="261" t="s">
        <v>6400</v>
      </c>
      <c r="F10432" s="261" t="s">
        <v>111</v>
      </c>
      <c r="G10432" s="261" t="s">
        <v>124</v>
      </c>
      <c r="H10432" s="261" t="s">
        <v>6398</v>
      </c>
    </row>
    <row r="10433" spans="1:8" x14ac:dyDescent="0.2">
      <c r="A10433" t="s">
        <v>30</v>
      </c>
      <c r="B10433" s="261" t="s">
        <v>147</v>
      </c>
      <c r="C10433">
        <f>_xlfn.XLOOKUP(B10433,'2.1.trackMPD'!$R$7:$R$29,'2.1.trackMPD'!$T$7:$T$29)</f>
        <v>6</v>
      </c>
      <c r="D10433" s="261">
        <v>5000</v>
      </c>
      <c r="E10433" s="261" t="s">
        <v>6400</v>
      </c>
      <c r="F10433" s="261" t="s">
        <v>111</v>
      </c>
      <c r="G10433" s="261" t="s">
        <v>140</v>
      </c>
      <c r="H10433" s="261" t="s">
        <v>6398</v>
      </c>
    </row>
    <row r="10434" spans="1:8" x14ac:dyDescent="0.2">
      <c r="A10434" t="s">
        <v>30</v>
      </c>
      <c r="B10434" s="261" t="s">
        <v>147</v>
      </c>
      <c r="C10434">
        <f>_xlfn.XLOOKUP(B10434,'2.1.trackMPD'!$R$7:$R$29,'2.1.trackMPD'!$T$7:$T$29)</f>
        <v>6</v>
      </c>
      <c r="D10434" s="261">
        <v>5000</v>
      </c>
      <c r="E10434" s="261" t="s">
        <v>6400</v>
      </c>
      <c r="F10434" s="261" t="s">
        <v>110</v>
      </c>
      <c r="G10434" s="261" t="s">
        <v>124</v>
      </c>
      <c r="H10434" s="261" t="s">
        <v>6399</v>
      </c>
    </row>
    <row r="10435" spans="1:8" x14ac:dyDescent="0.2">
      <c r="A10435" t="s">
        <v>30</v>
      </c>
      <c r="B10435" s="261" t="s">
        <v>147</v>
      </c>
      <c r="C10435">
        <f>_xlfn.XLOOKUP(B10435,'2.1.trackMPD'!$R$7:$R$29,'2.1.trackMPD'!$T$7:$T$29)</f>
        <v>6</v>
      </c>
      <c r="D10435" s="261">
        <v>5000</v>
      </c>
      <c r="E10435" s="261" t="s">
        <v>6400</v>
      </c>
      <c r="F10435" s="261" t="s">
        <v>110</v>
      </c>
      <c r="G10435" s="261" t="s">
        <v>140</v>
      </c>
      <c r="H10435" s="261" t="s">
        <v>6399</v>
      </c>
    </row>
    <row r="10436" spans="1:8" x14ac:dyDescent="0.2">
      <c r="A10436" t="s">
        <v>30</v>
      </c>
      <c r="B10436" s="261" t="s">
        <v>147</v>
      </c>
      <c r="C10436">
        <f>_xlfn.XLOOKUP(B10436,'2.1.trackMPD'!$R$7:$R$29,'2.1.trackMPD'!$T$7:$T$29)</f>
        <v>6</v>
      </c>
      <c r="D10436" s="261">
        <v>1</v>
      </c>
      <c r="E10436" s="261" t="s">
        <v>6401</v>
      </c>
      <c r="F10436" s="261" t="s">
        <v>110</v>
      </c>
      <c r="G10436" s="261" t="s">
        <v>124</v>
      </c>
      <c r="H10436" s="261" t="s">
        <v>6398</v>
      </c>
    </row>
    <row r="10437" spans="1:8" x14ac:dyDescent="0.2">
      <c r="A10437" t="s">
        <v>30</v>
      </c>
      <c r="B10437" s="261" t="s">
        <v>147</v>
      </c>
      <c r="C10437">
        <f>_xlfn.XLOOKUP(B10437,'2.1.trackMPD'!$R$7:$R$29,'2.1.trackMPD'!$T$7:$T$29)</f>
        <v>6</v>
      </c>
      <c r="D10437" s="261">
        <v>1</v>
      </c>
      <c r="E10437" s="261" t="s">
        <v>6401</v>
      </c>
      <c r="F10437" s="261" t="s">
        <v>110</v>
      </c>
      <c r="G10437" s="261" t="s">
        <v>140</v>
      </c>
      <c r="H10437" s="261" t="s">
        <v>6398</v>
      </c>
    </row>
    <row r="10438" spans="1:8" x14ac:dyDescent="0.2">
      <c r="A10438" t="s">
        <v>30</v>
      </c>
      <c r="B10438" s="261" t="s">
        <v>147</v>
      </c>
      <c r="C10438">
        <f>_xlfn.XLOOKUP(B10438,'2.1.trackMPD'!$R$7:$R$29,'2.1.trackMPD'!$T$7:$T$29)</f>
        <v>6</v>
      </c>
      <c r="D10438" s="261">
        <v>1</v>
      </c>
      <c r="E10438" s="261" t="s">
        <v>6401</v>
      </c>
      <c r="F10438" s="261" t="s">
        <v>111</v>
      </c>
      <c r="G10438" s="261" t="s">
        <v>124</v>
      </c>
      <c r="H10438" s="261" t="s">
        <v>6398</v>
      </c>
    </row>
    <row r="10439" spans="1:8" x14ac:dyDescent="0.2">
      <c r="A10439" t="s">
        <v>30</v>
      </c>
      <c r="B10439" s="261" t="s">
        <v>147</v>
      </c>
      <c r="C10439">
        <f>_xlfn.XLOOKUP(B10439,'2.1.trackMPD'!$R$7:$R$29,'2.1.trackMPD'!$T$7:$T$29)</f>
        <v>6</v>
      </c>
      <c r="D10439" s="261">
        <v>1</v>
      </c>
      <c r="E10439" s="261" t="s">
        <v>6401</v>
      </c>
      <c r="F10439" s="261" t="s">
        <v>111</v>
      </c>
      <c r="G10439" s="261" t="s">
        <v>140</v>
      </c>
      <c r="H10439" s="261" t="s">
        <v>6398</v>
      </c>
    </row>
    <row r="10440" spans="1:8" x14ac:dyDescent="0.2">
      <c r="A10440" t="s">
        <v>30</v>
      </c>
      <c r="B10440" s="261" t="s">
        <v>147</v>
      </c>
      <c r="C10440">
        <f>_xlfn.XLOOKUP(B10440,'2.1.trackMPD'!$R$7:$R$29,'2.1.trackMPD'!$T$7:$T$29)</f>
        <v>6</v>
      </c>
      <c r="D10440" s="261">
        <v>1</v>
      </c>
      <c r="E10440" s="261" t="s">
        <v>6401</v>
      </c>
      <c r="F10440" s="261" t="s">
        <v>110</v>
      </c>
      <c r="G10440" s="261" t="s">
        <v>124</v>
      </c>
      <c r="H10440" s="261" t="s">
        <v>6399</v>
      </c>
    </row>
    <row r="10441" spans="1:8" x14ac:dyDescent="0.2">
      <c r="A10441" t="s">
        <v>30</v>
      </c>
      <c r="B10441" s="261" t="s">
        <v>147</v>
      </c>
      <c r="C10441">
        <f>_xlfn.XLOOKUP(B10441,'2.1.trackMPD'!$R$7:$R$29,'2.1.trackMPD'!$T$7:$T$29)</f>
        <v>6</v>
      </c>
      <c r="D10441" s="261">
        <v>1</v>
      </c>
      <c r="E10441" s="261" t="s">
        <v>6401</v>
      </c>
      <c r="F10441" s="261" t="s">
        <v>110</v>
      </c>
      <c r="G10441" s="261" t="s">
        <v>140</v>
      </c>
      <c r="H10441" s="261" t="s">
        <v>6399</v>
      </c>
    </row>
    <row r="10442" spans="1:8" x14ac:dyDescent="0.2">
      <c r="A10442" t="s">
        <v>30</v>
      </c>
      <c r="B10442" s="261" t="s">
        <v>147</v>
      </c>
      <c r="C10442">
        <f>_xlfn.XLOOKUP(B10442,'2.1.trackMPD'!$R$7:$R$29,'2.1.trackMPD'!$T$7:$T$29)</f>
        <v>6</v>
      </c>
      <c r="D10442" s="261">
        <v>10</v>
      </c>
      <c r="E10442" s="261" t="s">
        <v>6401</v>
      </c>
      <c r="F10442" s="261" t="s">
        <v>110</v>
      </c>
      <c r="G10442" s="261" t="s">
        <v>124</v>
      </c>
      <c r="H10442" s="261" t="s">
        <v>6398</v>
      </c>
    </row>
    <row r="10443" spans="1:8" x14ac:dyDescent="0.2">
      <c r="A10443" t="s">
        <v>30</v>
      </c>
      <c r="B10443" s="261" t="s">
        <v>147</v>
      </c>
      <c r="C10443">
        <f>_xlfn.XLOOKUP(B10443,'2.1.trackMPD'!$R$7:$R$29,'2.1.trackMPD'!$T$7:$T$29)</f>
        <v>6</v>
      </c>
      <c r="D10443" s="261">
        <v>10</v>
      </c>
      <c r="E10443" s="261" t="s">
        <v>6401</v>
      </c>
      <c r="F10443" s="261" t="s">
        <v>110</v>
      </c>
      <c r="G10443" s="261" t="s">
        <v>140</v>
      </c>
      <c r="H10443" s="261" t="s">
        <v>6398</v>
      </c>
    </row>
    <row r="10444" spans="1:8" x14ac:dyDescent="0.2">
      <c r="A10444" t="s">
        <v>30</v>
      </c>
      <c r="B10444" s="261" t="s">
        <v>147</v>
      </c>
      <c r="C10444">
        <f>_xlfn.XLOOKUP(B10444,'2.1.trackMPD'!$R$7:$R$29,'2.1.trackMPD'!$T$7:$T$29)</f>
        <v>6</v>
      </c>
      <c r="D10444" s="261">
        <v>10</v>
      </c>
      <c r="E10444" s="261" t="s">
        <v>6401</v>
      </c>
      <c r="F10444" s="261" t="s">
        <v>111</v>
      </c>
      <c r="G10444" s="261" t="s">
        <v>124</v>
      </c>
      <c r="H10444" s="261" t="s">
        <v>6398</v>
      </c>
    </row>
    <row r="10445" spans="1:8" x14ac:dyDescent="0.2">
      <c r="A10445" t="s">
        <v>30</v>
      </c>
      <c r="B10445" s="261" t="s">
        <v>147</v>
      </c>
      <c r="C10445">
        <f>_xlfn.XLOOKUP(B10445,'2.1.trackMPD'!$R$7:$R$29,'2.1.trackMPD'!$T$7:$T$29)</f>
        <v>6</v>
      </c>
      <c r="D10445" s="261">
        <v>10</v>
      </c>
      <c r="E10445" s="261" t="s">
        <v>6401</v>
      </c>
      <c r="F10445" s="261" t="s">
        <v>111</v>
      </c>
      <c r="G10445" s="261" t="s">
        <v>140</v>
      </c>
      <c r="H10445" s="261" t="s">
        <v>6398</v>
      </c>
    </row>
    <row r="10446" spans="1:8" x14ac:dyDescent="0.2">
      <c r="A10446" t="s">
        <v>30</v>
      </c>
      <c r="B10446" s="261" t="s">
        <v>147</v>
      </c>
      <c r="C10446">
        <f>_xlfn.XLOOKUP(B10446,'2.1.trackMPD'!$R$7:$R$29,'2.1.trackMPD'!$T$7:$T$29)</f>
        <v>6</v>
      </c>
      <c r="D10446" s="261">
        <v>10</v>
      </c>
      <c r="E10446" s="261" t="s">
        <v>6401</v>
      </c>
      <c r="F10446" s="261" t="s">
        <v>110</v>
      </c>
      <c r="G10446" s="261" t="s">
        <v>124</v>
      </c>
      <c r="H10446" s="261" t="s">
        <v>6399</v>
      </c>
    </row>
    <row r="10447" spans="1:8" x14ac:dyDescent="0.2">
      <c r="A10447" t="s">
        <v>30</v>
      </c>
      <c r="B10447" s="261" t="s">
        <v>147</v>
      </c>
      <c r="C10447">
        <f>_xlfn.XLOOKUP(B10447,'2.1.trackMPD'!$R$7:$R$29,'2.1.trackMPD'!$T$7:$T$29)</f>
        <v>6</v>
      </c>
      <c r="D10447" s="261">
        <v>10</v>
      </c>
      <c r="E10447" s="261" t="s">
        <v>6401</v>
      </c>
      <c r="F10447" s="261" t="s">
        <v>110</v>
      </c>
      <c r="G10447" s="261" t="s">
        <v>140</v>
      </c>
      <c r="H10447" s="261" t="s">
        <v>6399</v>
      </c>
    </row>
    <row r="10448" spans="1:8" x14ac:dyDescent="0.2">
      <c r="A10448" t="s">
        <v>30</v>
      </c>
      <c r="B10448" s="261" t="s">
        <v>147</v>
      </c>
      <c r="C10448">
        <f>_xlfn.XLOOKUP(B10448,'2.1.trackMPD'!$R$7:$R$29,'2.1.trackMPD'!$T$7:$T$29)</f>
        <v>6</v>
      </c>
      <c r="D10448" s="261">
        <v>100</v>
      </c>
      <c r="E10448" s="261" t="s">
        <v>6401</v>
      </c>
      <c r="F10448" s="261" t="s">
        <v>110</v>
      </c>
      <c r="G10448" s="261" t="s">
        <v>124</v>
      </c>
      <c r="H10448" s="261" t="s">
        <v>6398</v>
      </c>
    </row>
    <row r="10449" spans="1:8" x14ac:dyDescent="0.2">
      <c r="A10449" t="s">
        <v>30</v>
      </c>
      <c r="B10449" s="261" t="s">
        <v>147</v>
      </c>
      <c r="C10449">
        <f>_xlfn.XLOOKUP(B10449,'2.1.trackMPD'!$R$7:$R$29,'2.1.trackMPD'!$T$7:$T$29)</f>
        <v>6</v>
      </c>
      <c r="D10449" s="261">
        <v>100</v>
      </c>
      <c r="E10449" s="261" t="s">
        <v>6401</v>
      </c>
      <c r="F10449" s="261" t="s">
        <v>110</v>
      </c>
      <c r="G10449" s="261" t="s">
        <v>140</v>
      </c>
      <c r="H10449" s="261" t="s">
        <v>6398</v>
      </c>
    </row>
    <row r="10450" spans="1:8" x14ac:dyDescent="0.2">
      <c r="A10450" t="s">
        <v>30</v>
      </c>
      <c r="B10450" s="261" t="s">
        <v>147</v>
      </c>
      <c r="C10450">
        <f>_xlfn.XLOOKUP(B10450,'2.1.trackMPD'!$R$7:$R$29,'2.1.trackMPD'!$T$7:$T$29)</f>
        <v>6</v>
      </c>
      <c r="D10450" s="261">
        <v>100</v>
      </c>
      <c r="E10450" s="261" t="s">
        <v>6401</v>
      </c>
      <c r="F10450" s="261" t="s">
        <v>111</v>
      </c>
      <c r="G10450" s="261" t="s">
        <v>124</v>
      </c>
      <c r="H10450" s="261" t="s">
        <v>6398</v>
      </c>
    </row>
    <row r="10451" spans="1:8" x14ac:dyDescent="0.2">
      <c r="A10451" t="s">
        <v>30</v>
      </c>
      <c r="B10451" s="261" t="s">
        <v>147</v>
      </c>
      <c r="C10451">
        <f>_xlfn.XLOOKUP(B10451,'2.1.trackMPD'!$R$7:$R$29,'2.1.trackMPD'!$T$7:$T$29)</f>
        <v>6</v>
      </c>
      <c r="D10451" s="261">
        <v>100</v>
      </c>
      <c r="E10451" s="261" t="s">
        <v>6401</v>
      </c>
      <c r="F10451" s="261" t="s">
        <v>111</v>
      </c>
      <c r="G10451" s="261" t="s">
        <v>140</v>
      </c>
      <c r="H10451" s="261" t="s">
        <v>6398</v>
      </c>
    </row>
    <row r="10452" spans="1:8" x14ac:dyDescent="0.2">
      <c r="A10452" t="s">
        <v>30</v>
      </c>
      <c r="B10452" s="261" t="s">
        <v>147</v>
      </c>
      <c r="C10452">
        <f>_xlfn.XLOOKUP(B10452,'2.1.trackMPD'!$R$7:$R$29,'2.1.trackMPD'!$T$7:$T$29)</f>
        <v>6</v>
      </c>
      <c r="D10452" s="261">
        <v>100</v>
      </c>
      <c r="E10452" s="261" t="s">
        <v>6401</v>
      </c>
      <c r="F10452" s="261" t="s">
        <v>110</v>
      </c>
      <c r="G10452" s="261" t="s">
        <v>124</v>
      </c>
      <c r="H10452" s="261" t="s">
        <v>6399</v>
      </c>
    </row>
    <row r="10453" spans="1:8" x14ac:dyDescent="0.2">
      <c r="A10453" t="s">
        <v>30</v>
      </c>
      <c r="B10453" s="261" t="s">
        <v>147</v>
      </c>
      <c r="C10453">
        <f>_xlfn.XLOOKUP(B10453,'2.1.trackMPD'!$R$7:$R$29,'2.1.trackMPD'!$T$7:$T$29)</f>
        <v>6</v>
      </c>
      <c r="D10453" s="261">
        <v>100</v>
      </c>
      <c r="E10453" s="261" t="s">
        <v>6401</v>
      </c>
      <c r="F10453" s="261" t="s">
        <v>110</v>
      </c>
      <c r="G10453" s="261" t="s">
        <v>140</v>
      </c>
      <c r="H10453" s="261" t="s">
        <v>6399</v>
      </c>
    </row>
    <row r="10454" spans="1:8" x14ac:dyDescent="0.2">
      <c r="A10454" t="s">
        <v>30</v>
      </c>
      <c r="B10454" s="261" t="s">
        <v>148</v>
      </c>
      <c r="C10454">
        <f>_xlfn.XLOOKUP(B10454,'2.1.trackMPD'!$R$7:$R$29,'2.1.trackMPD'!$T$7:$T$29)</f>
        <v>6</v>
      </c>
      <c r="D10454" s="261">
        <v>1</v>
      </c>
      <c r="E10454" s="261" t="s">
        <v>6396</v>
      </c>
      <c r="F10454" s="261" t="s">
        <v>110</v>
      </c>
      <c r="G10454" s="261" t="s">
        <v>124</v>
      </c>
      <c r="H10454" s="261" t="s">
        <v>6398</v>
      </c>
    </row>
    <row r="10455" spans="1:8" x14ac:dyDescent="0.2">
      <c r="A10455" t="s">
        <v>30</v>
      </c>
      <c r="B10455" s="261" t="s">
        <v>148</v>
      </c>
      <c r="C10455">
        <f>_xlfn.XLOOKUP(B10455,'2.1.trackMPD'!$R$7:$R$29,'2.1.trackMPD'!$T$7:$T$29)</f>
        <v>6</v>
      </c>
      <c r="D10455" s="261">
        <v>1</v>
      </c>
      <c r="E10455" s="261" t="s">
        <v>6396</v>
      </c>
      <c r="F10455" s="261" t="s">
        <v>110</v>
      </c>
      <c r="G10455" s="261" t="s">
        <v>140</v>
      </c>
      <c r="H10455" s="261" t="s">
        <v>6398</v>
      </c>
    </row>
    <row r="10456" spans="1:8" x14ac:dyDescent="0.2">
      <c r="A10456" t="s">
        <v>30</v>
      </c>
      <c r="B10456" s="261" t="s">
        <v>148</v>
      </c>
      <c r="C10456">
        <f>_xlfn.XLOOKUP(B10456,'2.1.trackMPD'!$R$7:$R$29,'2.1.trackMPD'!$T$7:$T$29)</f>
        <v>6</v>
      </c>
      <c r="D10456" s="261">
        <v>1</v>
      </c>
      <c r="E10456" s="261" t="s">
        <v>6396</v>
      </c>
      <c r="F10456" s="261" t="s">
        <v>111</v>
      </c>
      <c r="G10456" s="261" t="s">
        <v>124</v>
      </c>
      <c r="H10456" s="261" t="s">
        <v>6398</v>
      </c>
    </row>
    <row r="10457" spans="1:8" x14ac:dyDescent="0.2">
      <c r="A10457" t="s">
        <v>30</v>
      </c>
      <c r="B10457" s="261" t="s">
        <v>148</v>
      </c>
      <c r="C10457">
        <f>_xlfn.XLOOKUP(B10457,'2.1.trackMPD'!$R$7:$R$29,'2.1.trackMPD'!$T$7:$T$29)</f>
        <v>6</v>
      </c>
      <c r="D10457" s="261">
        <v>1</v>
      </c>
      <c r="E10457" s="261" t="s">
        <v>6396</v>
      </c>
      <c r="F10457" s="261" t="s">
        <v>111</v>
      </c>
      <c r="G10457" s="261" t="s">
        <v>140</v>
      </c>
      <c r="H10457" s="261" t="s">
        <v>6398</v>
      </c>
    </row>
    <row r="10458" spans="1:8" x14ac:dyDescent="0.2">
      <c r="A10458" t="s">
        <v>30</v>
      </c>
      <c r="B10458" s="261" t="s">
        <v>148</v>
      </c>
      <c r="C10458">
        <f>_xlfn.XLOOKUP(B10458,'2.1.trackMPD'!$R$7:$R$29,'2.1.trackMPD'!$T$7:$T$29)</f>
        <v>6</v>
      </c>
      <c r="D10458" s="261">
        <v>1</v>
      </c>
      <c r="E10458" s="261" t="s">
        <v>6396</v>
      </c>
      <c r="F10458" s="261" t="s">
        <v>110</v>
      </c>
      <c r="G10458" s="261" t="s">
        <v>124</v>
      </c>
      <c r="H10458" s="261" t="s">
        <v>6399</v>
      </c>
    </row>
    <row r="10459" spans="1:8" x14ac:dyDescent="0.2">
      <c r="A10459" t="s">
        <v>30</v>
      </c>
      <c r="B10459" s="261" t="s">
        <v>148</v>
      </c>
      <c r="C10459">
        <f>_xlfn.XLOOKUP(B10459,'2.1.trackMPD'!$R$7:$R$29,'2.1.trackMPD'!$T$7:$T$29)</f>
        <v>6</v>
      </c>
      <c r="D10459" s="261">
        <v>1</v>
      </c>
      <c r="E10459" s="261" t="s">
        <v>6396</v>
      </c>
      <c r="F10459" s="261" t="s">
        <v>110</v>
      </c>
      <c r="G10459" s="261" t="s">
        <v>140</v>
      </c>
      <c r="H10459" s="261" t="s">
        <v>6399</v>
      </c>
    </row>
    <row r="10460" spans="1:8" x14ac:dyDescent="0.2">
      <c r="A10460" t="s">
        <v>30</v>
      </c>
      <c r="B10460" s="261" t="s">
        <v>148</v>
      </c>
      <c r="C10460">
        <f>_xlfn.XLOOKUP(B10460,'2.1.trackMPD'!$R$7:$R$29,'2.1.trackMPD'!$T$7:$T$29)</f>
        <v>6</v>
      </c>
      <c r="D10460" s="261">
        <v>10</v>
      </c>
      <c r="E10460" s="261" t="s">
        <v>6396</v>
      </c>
      <c r="F10460" s="261" t="s">
        <v>110</v>
      </c>
      <c r="G10460" s="261" t="s">
        <v>124</v>
      </c>
      <c r="H10460" s="261" t="s">
        <v>6398</v>
      </c>
    </row>
    <row r="10461" spans="1:8" x14ac:dyDescent="0.2">
      <c r="A10461" t="s">
        <v>30</v>
      </c>
      <c r="B10461" s="261" t="s">
        <v>148</v>
      </c>
      <c r="C10461">
        <f>_xlfn.XLOOKUP(B10461,'2.1.trackMPD'!$R$7:$R$29,'2.1.trackMPD'!$T$7:$T$29)</f>
        <v>6</v>
      </c>
      <c r="D10461" s="261">
        <v>10</v>
      </c>
      <c r="E10461" s="261" t="s">
        <v>6396</v>
      </c>
      <c r="F10461" s="261" t="s">
        <v>110</v>
      </c>
      <c r="G10461" s="261" t="s">
        <v>140</v>
      </c>
      <c r="H10461" s="261" t="s">
        <v>6398</v>
      </c>
    </row>
    <row r="10462" spans="1:8" x14ac:dyDescent="0.2">
      <c r="A10462" t="s">
        <v>30</v>
      </c>
      <c r="B10462" s="261" t="s">
        <v>148</v>
      </c>
      <c r="C10462">
        <f>_xlfn.XLOOKUP(B10462,'2.1.trackMPD'!$R$7:$R$29,'2.1.trackMPD'!$T$7:$T$29)</f>
        <v>6</v>
      </c>
      <c r="D10462" s="261">
        <v>10</v>
      </c>
      <c r="E10462" s="261" t="s">
        <v>6396</v>
      </c>
      <c r="F10462" s="261" t="s">
        <v>111</v>
      </c>
      <c r="G10462" s="261" t="s">
        <v>124</v>
      </c>
      <c r="H10462" s="261" t="s">
        <v>6398</v>
      </c>
    </row>
    <row r="10463" spans="1:8" x14ac:dyDescent="0.2">
      <c r="A10463" t="s">
        <v>30</v>
      </c>
      <c r="B10463" s="261" t="s">
        <v>148</v>
      </c>
      <c r="C10463">
        <f>_xlfn.XLOOKUP(B10463,'2.1.trackMPD'!$R$7:$R$29,'2.1.trackMPD'!$T$7:$T$29)</f>
        <v>6</v>
      </c>
      <c r="D10463" s="261">
        <v>10</v>
      </c>
      <c r="E10463" s="261" t="s">
        <v>6396</v>
      </c>
      <c r="F10463" s="261" t="s">
        <v>111</v>
      </c>
      <c r="G10463" s="261" t="s">
        <v>140</v>
      </c>
      <c r="H10463" s="261" t="s">
        <v>6398</v>
      </c>
    </row>
    <row r="10464" spans="1:8" x14ac:dyDescent="0.2">
      <c r="A10464" t="s">
        <v>30</v>
      </c>
      <c r="B10464" s="261" t="s">
        <v>148</v>
      </c>
      <c r="C10464">
        <f>_xlfn.XLOOKUP(B10464,'2.1.trackMPD'!$R$7:$R$29,'2.1.trackMPD'!$T$7:$T$29)</f>
        <v>6</v>
      </c>
      <c r="D10464" s="261">
        <v>10</v>
      </c>
      <c r="E10464" s="261" t="s">
        <v>6396</v>
      </c>
      <c r="F10464" s="261" t="s">
        <v>110</v>
      </c>
      <c r="G10464" s="261" t="s">
        <v>124</v>
      </c>
      <c r="H10464" s="261" t="s">
        <v>6399</v>
      </c>
    </row>
    <row r="10465" spans="1:8" x14ac:dyDescent="0.2">
      <c r="A10465" t="s">
        <v>30</v>
      </c>
      <c r="B10465" s="261" t="s">
        <v>148</v>
      </c>
      <c r="C10465">
        <f>_xlfn.XLOOKUP(B10465,'2.1.trackMPD'!$R$7:$R$29,'2.1.trackMPD'!$T$7:$T$29)</f>
        <v>6</v>
      </c>
      <c r="D10465" s="261">
        <v>10</v>
      </c>
      <c r="E10465" s="261" t="s">
        <v>6396</v>
      </c>
      <c r="F10465" s="261" t="s">
        <v>110</v>
      </c>
      <c r="G10465" s="261" t="s">
        <v>140</v>
      </c>
      <c r="H10465" s="261" t="s">
        <v>6399</v>
      </c>
    </row>
    <row r="10466" spans="1:8" x14ac:dyDescent="0.2">
      <c r="A10466" t="s">
        <v>30</v>
      </c>
      <c r="B10466" s="261" t="s">
        <v>148</v>
      </c>
      <c r="C10466">
        <f>_xlfn.XLOOKUP(B10466,'2.1.trackMPD'!$R$7:$R$29,'2.1.trackMPD'!$T$7:$T$29)</f>
        <v>6</v>
      </c>
      <c r="D10466" s="261">
        <v>100</v>
      </c>
      <c r="E10466" s="261" t="s">
        <v>6396</v>
      </c>
      <c r="F10466" s="261" t="s">
        <v>110</v>
      </c>
      <c r="G10466" s="261" t="s">
        <v>124</v>
      </c>
      <c r="H10466" s="261" t="s">
        <v>6398</v>
      </c>
    </row>
    <row r="10467" spans="1:8" x14ac:dyDescent="0.2">
      <c r="A10467" t="s">
        <v>30</v>
      </c>
      <c r="B10467" s="261" t="s">
        <v>148</v>
      </c>
      <c r="C10467">
        <f>_xlfn.XLOOKUP(B10467,'2.1.trackMPD'!$R$7:$R$29,'2.1.trackMPD'!$T$7:$T$29)</f>
        <v>6</v>
      </c>
      <c r="D10467" s="261">
        <v>100</v>
      </c>
      <c r="E10467" s="261" t="s">
        <v>6396</v>
      </c>
      <c r="F10467" s="261" t="s">
        <v>110</v>
      </c>
      <c r="G10467" s="261" t="s">
        <v>140</v>
      </c>
      <c r="H10467" s="261" t="s">
        <v>6398</v>
      </c>
    </row>
    <row r="10468" spans="1:8" x14ac:dyDescent="0.2">
      <c r="A10468" t="s">
        <v>30</v>
      </c>
      <c r="B10468" s="261" t="s">
        <v>148</v>
      </c>
      <c r="C10468">
        <f>_xlfn.XLOOKUP(B10468,'2.1.trackMPD'!$R$7:$R$29,'2.1.trackMPD'!$T$7:$T$29)</f>
        <v>6</v>
      </c>
      <c r="D10468" s="261">
        <v>100</v>
      </c>
      <c r="E10468" s="261" t="s">
        <v>6396</v>
      </c>
      <c r="F10468" s="261" t="s">
        <v>111</v>
      </c>
      <c r="G10468" s="261" t="s">
        <v>124</v>
      </c>
      <c r="H10468" s="261" t="s">
        <v>6398</v>
      </c>
    </row>
    <row r="10469" spans="1:8" x14ac:dyDescent="0.2">
      <c r="A10469" t="s">
        <v>30</v>
      </c>
      <c r="B10469" s="261" t="s">
        <v>148</v>
      </c>
      <c r="C10469">
        <f>_xlfn.XLOOKUP(B10469,'2.1.trackMPD'!$R$7:$R$29,'2.1.trackMPD'!$T$7:$T$29)</f>
        <v>6</v>
      </c>
      <c r="D10469" s="261">
        <v>100</v>
      </c>
      <c r="E10469" s="261" t="s">
        <v>6396</v>
      </c>
      <c r="F10469" s="261" t="s">
        <v>111</v>
      </c>
      <c r="G10469" s="261" t="s">
        <v>140</v>
      </c>
      <c r="H10469" s="261" t="s">
        <v>6398</v>
      </c>
    </row>
    <row r="10470" spans="1:8" x14ac:dyDescent="0.2">
      <c r="A10470" t="s">
        <v>30</v>
      </c>
      <c r="B10470" s="261" t="s">
        <v>148</v>
      </c>
      <c r="C10470">
        <f>_xlfn.XLOOKUP(B10470,'2.1.trackMPD'!$R$7:$R$29,'2.1.trackMPD'!$T$7:$T$29)</f>
        <v>6</v>
      </c>
      <c r="D10470" s="261">
        <v>100</v>
      </c>
      <c r="E10470" s="261" t="s">
        <v>6396</v>
      </c>
      <c r="F10470" s="261" t="s">
        <v>110</v>
      </c>
      <c r="G10470" s="261" t="s">
        <v>124</v>
      </c>
      <c r="H10470" s="261" t="s">
        <v>6399</v>
      </c>
    </row>
    <row r="10471" spans="1:8" x14ac:dyDescent="0.2">
      <c r="A10471" t="s">
        <v>30</v>
      </c>
      <c r="B10471" s="261" t="s">
        <v>148</v>
      </c>
      <c r="C10471">
        <f>_xlfn.XLOOKUP(B10471,'2.1.trackMPD'!$R$7:$R$29,'2.1.trackMPD'!$T$7:$T$29)</f>
        <v>6</v>
      </c>
      <c r="D10471" s="261">
        <v>100</v>
      </c>
      <c r="E10471" s="261" t="s">
        <v>6396</v>
      </c>
      <c r="F10471" s="261" t="s">
        <v>110</v>
      </c>
      <c r="G10471" s="261" t="s">
        <v>140</v>
      </c>
      <c r="H10471" s="261" t="s">
        <v>6399</v>
      </c>
    </row>
    <row r="10472" spans="1:8" x14ac:dyDescent="0.2">
      <c r="A10472" t="s">
        <v>30</v>
      </c>
      <c r="B10472" s="261" t="s">
        <v>148</v>
      </c>
      <c r="C10472">
        <f>_xlfn.XLOOKUP(B10472,'2.1.trackMPD'!$R$7:$R$29,'2.1.trackMPD'!$T$7:$T$29)</f>
        <v>6</v>
      </c>
      <c r="D10472" s="261">
        <v>1000</v>
      </c>
      <c r="E10472" s="261" t="s">
        <v>6396</v>
      </c>
      <c r="F10472" s="261" t="s">
        <v>110</v>
      </c>
      <c r="G10472" s="261" t="s">
        <v>124</v>
      </c>
      <c r="H10472" s="261" t="s">
        <v>6398</v>
      </c>
    </row>
    <row r="10473" spans="1:8" x14ac:dyDescent="0.2">
      <c r="A10473" t="s">
        <v>30</v>
      </c>
      <c r="B10473" s="261" t="s">
        <v>148</v>
      </c>
      <c r="C10473">
        <f>_xlfn.XLOOKUP(B10473,'2.1.trackMPD'!$R$7:$R$29,'2.1.trackMPD'!$T$7:$T$29)</f>
        <v>6</v>
      </c>
      <c r="D10473" s="261">
        <v>1000</v>
      </c>
      <c r="E10473" s="261" t="s">
        <v>6396</v>
      </c>
      <c r="F10473" s="261" t="s">
        <v>110</v>
      </c>
      <c r="G10473" s="261" t="s">
        <v>140</v>
      </c>
      <c r="H10473" s="261" t="s">
        <v>6398</v>
      </c>
    </row>
    <row r="10474" spans="1:8" x14ac:dyDescent="0.2">
      <c r="A10474" t="s">
        <v>30</v>
      </c>
      <c r="B10474" s="261" t="s">
        <v>148</v>
      </c>
      <c r="C10474">
        <f>_xlfn.XLOOKUP(B10474,'2.1.trackMPD'!$R$7:$R$29,'2.1.trackMPD'!$T$7:$T$29)</f>
        <v>6</v>
      </c>
      <c r="D10474" s="261">
        <v>1000</v>
      </c>
      <c r="E10474" s="261" t="s">
        <v>6396</v>
      </c>
      <c r="F10474" s="261" t="s">
        <v>111</v>
      </c>
      <c r="G10474" s="261" t="s">
        <v>124</v>
      </c>
      <c r="H10474" s="261" t="s">
        <v>6398</v>
      </c>
    </row>
    <row r="10475" spans="1:8" x14ac:dyDescent="0.2">
      <c r="A10475" t="s">
        <v>30</v>
      </c>
      <c r="B10475" s="261" t="s">
        <v>148</v>
      </c>
      <c r="C10475">
        <f>_xlfn.XLOOKUP(B10475,'2.1.trackMPD'!$R$7:$R$29,'2.1.trackMPD'!$T$7:$T$29)</f>
        <v>6</v>
      </c>
      <c r="D10475" s="261">
        <v>1000</v>
      </c>
      <c r="E10475" s="261" t="s">
        <v>6396</v>
      </c>
      <c r="F10475" s="261" t="s">
        <v>111</v>
      </c>
      <c r="G10475" s="261" t="s">
        <v>140</v>
      </c>
      <c r="H10475" s="261" t="s">
        <v>6398</v>
      </c>
    </row>
    <row r="10476" spans="1:8" x14ac:dyDescent="0.2">
      <c r="A10476" t="s">
        <v>30</v>
      </c>
      <c r="B10476" s="261" t="s">
        <v>148</v>
      </c>
      <c r="C10476">
        <f>_xlfn.XLOOKUP(B10476,'2.1.trackMPD'!$R$7:$R$29,'2.1.trackMPD'!$T$7:$T$29)</f>
        <v>6</v>
      </c>
      <c r="D10476" s="261">
        <v>1000</v>
      </c>
      <c r="E10476" s="261" t="s">
        <v>6396</v>
      </c>
      <c r="F10476" s="261" t="s">
        <v>110</v>
      </c>
      <c r="G10476" s="261" t="s">
        <v>124</v>
      </c>
      <c r="H10476" s="261" t="s">
        <v>6399</v>
      </c>
    </row>
    <row r="10477" spans="1:8" x14ac:dyDescent="0.2">
      <c r="A10477" t="s">
        <v>30</v>
      </c>
      <c r="B10477" s="261" t="s">
        <v>148</v>
      </c>
      <c r="C10477">
        <f>_xlfn.XLOOKUP(B10477,'2.1.trackMPD'!$R$7:$R$29,'2.1.trackMPD'!$T$7:$T$29)</f>
        <v>6</v>
      </c>
      <c r="D10477" s="261">
        <v>1000</v>
      </c>
      <c r="E10477" s="261" t="s">
        <v>6396</v>
      </c>
      <c r="F10477" s="261" t="s">
        <v>110</v>
      </c>
      <c r="G10477" s="261" t="s">
        <v>140</v>
      </c>
      <c r="H10477" s="261" t="s">
        <v>6399</v>
      </c>
    </row>
    <row r="10478" spans="1:8" x14ac:dyDescent="0.2">
      <c r="A10478" t="s">
        <v>30</v>
      </c>
      <c r="B10478" s="261" t="s">
        <v>148</v>
      </c>
      <c r="C10478">
        <f>_xlfn.XLOOKUP(B10478,'2.1.trackMPD'!$R$7:$R$29,'2.1.trackMPD'!$T$7:$T$29)</f>
        <v>6</v>
      </c>
      <c r="D10478" s="261">
        <v>5000</v>
      </c>
      <c r="E10478" s="261" t="s">
        <v>6396</v>
      </c>
      <c r="F10478" s="261" t="s">
        <v>110</v>
      </c>
      <c r="G10478" s="261" t="s">
        <v>124</v>
      </c>
      <c r="H10478" s="261" t="s">
        <v>6398</v>
      </c>
    </row>
    <row r="10479" spans="1:8" x14ac:dyDescent="0.2">
      <c r="A10479" t="s">
        <v>30</v>
      </c>
      <c r="B10479" s="261" t="s">
        <v>148</v>
      </c>
      <c r="C10479">
        <f>_xlfn.XLOOKUP(B10479,'2.1.trackMPD'!$R$7:$R$29,'2.1.trackMPD'!$T$7:$T$29)</f>
        <v>6</v>
      </c>
      <c r="D10479" s="261">
        <v>5000</v>
      </c>
      <c r="E10479" s="261" t="s">
        <v>6396</v>
      </c>
      <c r="F10479" s="261" t="s">
        <v>110</v>
      </c>
      <c r="G10479" s="261" t="s">
        <v>140</v>
      </c>
      <c r="H10479" s="261" t="s">
        <v>6398</v>
      </c>
    </row>
    <row r="10480" spans="1:8" x14ac:dyDescent="0.2">
      <c r="A10480" t="s">
        <v>30</v>
      </c>
      <c r="B10480" s="261" t="s">
        <v>148</v>
      </c>
      <c r="C10480">
        <f>_xlfn.XLOOKUP(B10480,'2.1.trackMPD'!$R$7:$R$29,'2.1.trackMPD'!$T$7:$T$29)</f>
        <v>6</v>
      </c>
      <c r="D10480" s="261">
        <v>5000</v>
      </c>
      <c r="E10480" s="261" t="s">
        <v>6396</v>
      </c>
      <c r="F10480" s="261" t="s">
        <v>111</v>
      </c>
      <c r="G10480" s="261" t="s">
        <v>124</v>
      </c>
      <c r="H10480" s="261" t="s">
        <v>6398</v>
      </c>
    </row>
    <row r="10481" spans="1:8" x14ac:dyDescent="0.2">
      <c r="A10481" t="s">
        <v>30</v>
      </c>
      <c r="B10481" s="261" t="s">
        <v>148</v>
      </c>
      <c r="C10481">
        <f>_xlfn.XLOOKUP(B10481,'2.1.trackMPD'!$R$7:$R$29,'2.1.trackMPD'!$T$7:$T$29)</f>
        <v>6</v>
      </c>
      <c r="D10481" s="261">
        <v>5000</v>
      </c>
      <c r="E10481" s="261" t="s">
        <v>6396</v>
      </c>
      <c r="F10481" s="261" t="s">
        <v>111</v>
      </c>
      <c r="G10481" s="261" t="s">
        <v>140</v>
      </c>
      <c r="H10481" s="261" t="s">
        <v>6398</v>
      </c>
    </row>
    <row r="10482" spans="1:8" x14ac:dyDescent="0.2">
      <c r="A10482" t="s">
        <v>30</v>
      </c>
      <c r="B10482" s="261" t="s">
        <v>148</v>
      </c>
      <c r="C10482">
        <f>_xlfn.XLOOKUP(B10482,'2.1.trackMPD'!$R$7:$R$29,'2.1.trackMPD'!$T$7:$T$29)</f>
        <v>6</v>
      </c>
      <c r="D10482" s="261">
        <v>5000</v>
      </c>
      <c r="E10482" s="261" t="s">
        <v>6396</v>
      </c>
      <c r="F10482" s="261" t="s">
        <v>110</v>
      </c>
      <c r="G10482" s="261" t="s">
        <v>124</v>
      </c>
      <c r="H10482" s="261" t="s">
        <v>6399</v>
      </c>
    </row>
    <row r="10483" spans="1:8" x14ac:dyDescent="0.2">
      <c r="A10483" t="s">
        <v>30</v>
      </c>
      <c r="B10483" s="261" t="s">
        <v>148</v>
      </c>
      <c r="C10483">
        <f>_xlfn.XLOOKUP(B10483,'2.1.trackMPD'!$R$7:$R$29,'2.1.trackMPD'!$T$7:$T$29)</f>
        <v>6</v>
      </c>
      <c r="D10483" s="261">
        <v>5000</v>
      </c>
      <c r="E10483" s="261" t="s">
        <v>6396</v>
      </c>
      <c r="F10483" s="261" t="s">
        <v>110</v>
      </c>
      <c r="G10483" s="261" t="s">
        <v>140</v>
      </c>
      <c r="H10483" s="261" t="s">
        <v>6399</v>
      </c>
    </row>
    <row r="10484" spans="1:8" x14ac:dyDescent="0.2">
      <c r="A10484" t="s">
        <v>30</v>
      </c>
      <c r="B10484" s="261" t="s">
        <v>148</v>
      </c>
      <c r="C10484">
        <f>_xlfn.XLOOKUP(B10484,'2.1.trackMPD'!$R$7:$R$29,'2.1.trackMPD'!$T$7:$T$29)</f>
        <v>6</v>
      </c>
      <c r="D10484" s="261">
        <v>1</v>
      </c>
      <c r="E10484" s="261" t="s">
        <v>6400</v>
      </c>
      <c r="F10484" s="261" t="s">
        <v>110</v>
      </c>
      <c r="G10484" s="261" t="s">
        <v>124</v>
      </c>
      <c r="H10484" s="261" t="s">
        <v>6398</v>
      </c>
    </row>
    <row r="10485" spans="1:8" x14ac:dyDescent="0.2">
      <c r="A10485" t="s">
        <v>30</v>
      </c>
      <c r="B10485" s="261" t="s">
        <v>148</v>
      </c>
      <c r="C10485">
        <f>_xlfn.XLOOKUP(B10485,'2.1.trackMPD'!$R$7:$R$29,'2.1.trackMPD'!$T$7:$T$29)</f>
        <v>6</v>
      </c>
      <c r="D10485" s="261">
        <v>1</v>
      </c>
      <c r="E10485" s="261" t="s">
        <v>6400</v>
      </c>
      <c r="F10485" s="261" t="s">
        <v>110</v>
      </c>
      <c r="G10485" s="261" t="s">
        <v>140</v>
      </c>
      <c r="H10485" s="261" t="s">
        <v>6398</v>
      </c>
    </row>
    <row r="10486" spans="1:8" x14ac:dyDescent="0.2">
      <c r="A10486" t="s">
        <v>30</v>
      </c>
      <c r="B10486" s="261" t="s">
        <v>148</v>
      </c>
      <c r="C10486">
        <f>_xlfn.XLOOKUP(B10486,'2.1.trackMPD'!$R$7:$R$29,'2.1.trackMPD'!$T$7:$T$29)</f>
        <v>6</v>
      </c>
      <c r="D10486" s="261">
        <v>1</v>
      </c>
      <c r="E10486" s="261" t="s">
        <v>6400</v>
      </c>
      <c r="F10486" s="261" t="s">
        <v>111</v>
      </c>
      <c r="G10486" s="261" t="s">
        <v>124</v>
      </c>
      <c r="H10486" s="261" t="s">
        <v>6398</v>
      </c>
    </row>
    <row r="10487" spans="1:8" x14ac:dyDescent="0.2">
      <c r="A10487" t="s">
        <v>30</v>
      </c>
      <c r="B10487" s="261" t="s">
        <v>148</v>
      </c>
      <c r="C10487">
        <f>_xlfn.XLOOKUP(B10487,'2.1.trackMPD'!$R$7:$R$29,'2.1.trackMPD'!$T$7:$T$29)</f>
        <v>6</v>
      </c>
      <c r="D10487" s="261">
        <v>1</v>
      </c>
      <c r="E10487" s="261" t="s">
        <v>6400</v>
      </c>
      <c r="F10487" s="261" t="s">
        <v>111</v>
      </c>
      <c r="G10487" s="261" t="s">
        <v>140</v>
      </c>
      <c r="H10487" s="261" t="s">
        <v>6398</v>
      </c>
    </row>
    <row r="10488" spans="1:8" x14ac:dyDescent="0.2">
      <c r="A10488" t="s">
        <v>30</v>
      </c>
      <c r="B10488" s="261" t="s">
        <v>148</v>
      </c>
      <c r="C10488">
        <f>_xlfn.XLOOKUP(B10488,'2.1.trackMPD'!$R$7:$R$29,'2.1.trackMPD'!$T$7:$T$29)</f>
        <v>6</v>
      </c>
      <c r="D10488" s="261">
        <v>1</v>
      </c>
      <c r="E10488" s="261" t="s">
        <v>6400</v>
      </c>
      <c r="F10488" s="261" t="s">
        <v>110</v>
      </c>
      <c r="G10488" s="261" t="s">
        <v>124</v>
      </c>
      <c r="H10488" s="261" t="s">
        <v>6399</v>
      </c>
    </row>
    <row r="10489" spans="1:8" x14ac:dyDescent="0.2">
      <c r="A10489" t="s">
        <v>30</v>
      </c>
      <c r="B10489" s="261" t="s">
        <v>148</v>
      </c>
      <c r="C10489">
        <f>_xlfn.XLOOKUP(B10489,'2.1.trackMPD'!$R$7:$R$29,'2.1.trackMPD'!$T$7:$T$29)</f>
        <v>6</v>
      </c>
      <c r="D10489" s="261">
        <v>1</v>
      </c>
      <c r="E10489" s="261" t="s">
        <v>6400</v>
      </c>
      <c r="F10489" s="261" t="s">
        <v>110</v>
      </c>
      <c r="G10489" s="261" t="s">
        <v>140</v>
      </c>
      <c r="H10489" s="261" t="s">
        <v>6399</v>
      </c>
    </row>
    <row r="10490" spans="1:8" x14ac:dyDescent="0.2">
      <c r="A10490" t="s">
        <v>30</v>
      </c>
      <c r="B10490" s="261" t="s">
        <v>148</v>
      </c>
      <c r="C10490">
        <f>_xlfn.XLOOKUP(B10490,'2.1.trackMPD'!$R$7:$R$29,'2.1.trackMPD'!$T$7:$T$29)</f>
        <v>6</v>
      </c>
      <c r="D10490" s="261">
        <v>10</v>
      </c>
      <c r="E10490" s="261" t="s">
        <v>6400</v>
      </c>
      <c r="F10490" s="261" t="s">
        <v>110</v>
      </c>
      <c r="G10490" s="261" t="s">
        <v>124</v>
      </c>
      <c r="H10490" s="261" t="s">
        <v>6398</v>
      </c>
    </row>
    <row r="10491" spans="1:8" x14ac:dyDescent="0.2">
      <c r="A10491" t="s">
        <v>30</v>
      </c>
      <c r="B10491" s="261" t="s">
        <v>148</v>
      </c>
      <c r="C10491">
        <f>_xlfn.XLOOKUP(B10491,'2.1.trackMPD'!$R$7:$R$29,'2.1.trackMPD'!$T$7:$T$29)</f>
        <v>6</v>
      </c>
      <c r="D10491" s="261">
        <v>10</v>
      </c>
      <c r="E10491" s="261" t="s">
        <v>6400</v>
      </c>
      <c r="F10491" s="261" t="s">
        <v>110</v>
      </c>
      <c r="G10491" s="261" t="s">
        <v>140</v>
      </c>
      <c r="H10491" s="261" t="s">
        <v>6398</v>
      </c>
    </row>
    <row r="10492" spans="1:8" x14ac:dyDescent="0.2">
      <c r="A10492" t="s">
        <v>30</v>
      </c>
      <c r="B10492" s="261" t="s">
        <v>148</v>
      </c>
      <c r="C10492">
        <f>_xlfn.XLOOKUP(B10492,'2.1.trackMPD'!$R$7:$R$29,'2.1.trackMPD'!$T$7:$T$29)</f>
        <v>6</v>
      </c>
      <c r="D10492" s="261">
        <v>10</v>
      </c>
      <c r="E10492" s="261" t="s">
        <v>6400</v>
      </c>
      <c r="F10492" s="261" t="s">
        <v>111</v>
      </c>
      <c r="G10492" s="261" t="s">
        <v>124</v>
      </c>
      <c r="H10492" s="261" t="s">
        <v>6398</v>
      </c>
    </row>
    <row r="10493" spans="1:8" x14ac:dyDescent="0.2">
      <c r="A10493" t="s">
        <v>30</v>
      </c>
      <c r="B10493" s="261" t="s">
        <v>148</v>
      </c>
      <c r="C10493">
        <f>_xlfn.XLOOKUP(B10493,'2.1.trackMPD'!$R$7:$R$29,'2.1.trackMPD'!$T$7:$T$29)</f>
        <v>6</v>
      </c>
      <c r="D10493" s="261">
        <v>10</v>
      </c>
      <c r="E10493" s="261" t="s">
        <v>6400</v>
      </c>
      <c r="F10493" s="261" t="s">
        <v>111</v>
      </c>
      <c r="G10493" s="261" t="s">
        <v>140</v>
      </c>
      <c r="H10493" s="261" t="s">
        <v>6398</v>
      </c>
    </row>
    <row r="10494" spans="1:8" x14ac:dyDescent="0.2">
      <c r="A10494" t="s">
        <v>30</v>
      </c>
      <c r="B10494" s="261" t="s">
        <v>148</v>
      </c>
      <c r="C10494">
        <f>_xlfn.XLOOKUP(B10494,'2.1.trackMPD'!$R$7:$R$29,'2.1.trackMPD'!$T$7:$T$29)</f>
        <v>6</v>
      </c>
      <c r="D10494" s="261">
        <v>10</v>
      </c>
      <c r="E10494" s="261" t="s">
        <v>6400</v>
      </c>
      <c r="F10494" s="261" t="s">
        <v>110</v>
      </c>
      <c r="G10494" s="261" t="s">
        <v>124</v>
      </c>
      <c r="H10494" s="261" t="s">
        <v>6399</v>
      </c>
    </row>
    <row r="10495" spans="1:8" x14ac:dyDescent="0.2">
      <c r="A10495" t="s">
        <v>30</v>
      </c>
      <c r="B10495" s="261" t="s">
        <v>148</v>
      </c>
      <c r="C10495">
        <f>_xlfn.XLOOKUP(B10495,'2.1.trackMPD'!$R$7:$R$29,'2.1.trackMPD'!$T$7:$T$29)</f>
        <v>6</v>
      </c>
      <c r="D10495" s="261">
        <v>10</v>
      </c>
      <c r="E10495" s="261" t="s">
        <v>6400</v>
      </c>
      <c r="F10495" s="261" t="s">
        <v>110</v>
      </c>
      <c r="G10495" s="261" t="s">
        <v>140</v>
      </c>
      <c r="H10495" s="261" t="s">
        <v>6399</v>
      </c>
    </row>
    <row r="10496" spans="1:8" x14ac:dyDescent="0.2">
      <c r="A10496" t="s">
        <v>30</v>
      </c>
      <c r="B10496" s="261" t="s">
        <v>148</v>
      </c>
      <c r="C10496">
        <f>_xlfn.XLOOKUP(B10496,'2.1.trackMPD'!$R$7:$R$29,'2.1.trackMPD'!$T$7:$T$29)</f>
        <v>6</v>
      </c>
      <c r="D10496" s="261">
        <v>100</v>
      </c>
      <c r="E10496" s="261" t="s">
        <v>6400</v>
      </c>
      <c r="F10496" s="261" t="s">
        <v>110</v>
      </c>
      <c r="G10496" s="261" t="s">
        <v>124</v>
      </c>
      <c r="H10496" s="261" t="s">
        <v>6398</v>
      </c>
    </row>
    <row r="10497" spans="1:8" x14ac:dyDescent="0.2">
      <c r="A10497" t="s">
        <v>30</v>
      </c>
      <c r="B10497" s="261" t="s">
        <v>148</v>
      </c>
      <c r="C10497">
        <f>_xlfn.XLOOKUP(B10497,'2.1.trackMPD'!$R$7:$R$29,'2.1.trackMPD'!$T$7:$T$29)</f>
        <v>6</v>
      </c>
      <c r="D10497" s="261">
        <v>100</v>
      </c>
      <c r="E10497" s="261" t="s">
        <v>6400</v>
      </c>
      <c r="F10497" s="261" t="s">
        <v>110</v>
      </c>
      <c r="G10497" s="261" t="s">
        <v>140</v>
      </c>
      <c r="H10497" s="261" t="s">
        <v>6398</v>
      </c>
    </row>
    <row r="10498" spans="1:8" x14ac:dyDescent="0.2">
      <c r="A10498" t="s">
        <v>30</v>
      </c>
      <c r="B10498" s="261" t="s">
        <v>148</v>
      </c>
      <c r="C10498">
        <f>_xlfn.XLOOKUP(B10498,'2.1.trackMPD'!$R$7:$R$29,'2.1.trackMPD'!$T$7:$T$29)</f>
        <v>6</v>
      </c>
      <c r="D10498" s="261">
        <v>100</v>
      </c>
      <c r="E10498" s="261" t="s">
        <v>6400</v>
      </c>
      <c r="F10498" s="261" t="s">
        <v>111</v>
      </c>
      <c r="G10498" s="261" t="s">
        <v>124</v>
      </c>
      <c r="H10498" s="261" t="s">
        <v>6398</v>
      </c>
    </row>
    <row r="10499" spans="1:8" x14ac:dyDescent="0.2">
      <c r="A10499" t="s">
        <v>30</v>
      </c>
      <c r="B10499" s="261" t="s">
        <v>148</v>
      </c>
      <c r="C10499">
        <f>_xlfn.XLOOKUP(B10499,'2.1.trackMPD'!$R$7:$R$29,'2.1.trackMPD'!$T$7:$T$29)</f>
        <v>6</v>
      </c>
      <c r="D10499" s="261">
        <v>100</v>
      </c>
      <c r="E10499" s="261" t="s">
        <v>6400</v>
      </c>
      <c r="F10499" s="261" t="s">
        <v>111</v>
      </c>
      <c r="G10499" s="261" t="s">
        <v>140</v>
      </c>
      <c r="H10499" s="261" t="s">
        <v>6398</v>
      </c>
    </row>
    <row r="10500" spans="1:8" x14ac:dyDescent="0.2">
      <c r="A10500" t="s">
        <v>30</v>
      </c>
      <c r="B10500" s="261" t="s">
        <v>148</v>
      </c>
      <c r="C10500">
        <f>_xlfn.XLOOKUP(B10500,'2.1.trackMPD'!$R$7:$R$29,'2.1.trackMPD'!$T$7:$T$29)</f>
        <v>6</v>
      </c>
      <c r="D10500" s="261">
        <v>100</v>
      </c>
      <c r="E10500" s="261" t="s">
        <v>6400</v>
      </c>
      <c r="F10500" s="261" t="s">
        <v>110</v>
      </c>
      <c r="G10500" s="261" t="s">
        <v>124</v>
      </c>
      <c r="H10500" s="261" t="s">
        <v>6399</v>
      </c>
    </row>
    <row r="10501" spans="1:8" x14ac:dyDescent="0.2">
      <c r="A10501" t="s">
        <v>30</v>
      </c>
      <c r="B10501" s="261" t="s">
        <v>148</v>
      </c>
      <c r="C10501">
        <f>_xlfn.XLOOKUP(B10501,'2.1.trackMPD'!$R$7:$R$29,'2.1.trackMPD'!$T$7:$T$29)</f>
        <v>6</v>
      </c>
      <c r="D10501" s="261">
        <v>100</v>
      </c>
      <c r="E10501" s="261" t="s">
        <v>6400</v>
      </c>
      <c r="F10501" s="261" t="s">
        <v>110</v>
      </c>
      <c r="G10501" s="261" t="s">
        <v>140</v>
      </c>
      <c r="H10501" s="261" t="s">
        <v>6399</v>
      </c>
    </row>
    <row r="10502" spans="1:8" x14ac:dyDescent="0.2">
      <c r="A10502" t="s">
        <v>30</v>
      </c>
      <c r="B10502" s="261" t="s">
        <v>148</v>
      </c>
      <c r="C10502">
        <f>_xlfn.XLOOKUP(B10502,'2.1.trackMPD'!$R$7:$R$29,'2.1.trackMPD'!$T$7:$T$29)</f>
        <v>6</v>
      </c>
      <c r="D10502" s="261">
        <v>1000</v>
      </c>
      <c r="E10502" s="261" t="s">
        <v>6400</v>
      </c>
      <c r="F10502" s="261" t="s">
        <v>110</v>
      </c>
      <c r="G10502" s="261" t="s">
        <v>124</v>
      </c>
      <c r="H10502" s="261" t="s">
        <v>6398</v>
      </c>
    </row>
    <row r="10503" spans="1:8" x14ac:dyDescent="0.2">
      <c r="A10503" t="s">
        <v>30</v>
      </c>
      <c r="B10503" s="261" t="s">
        <v>148</v>
      </c>
      <c r="C10503">
        <f>_xlfn.XLOOKUP(B10503,'2.1.trackMPD'!$R$7:$R$29,'2.1.trackMPD'!$T$7:$T$29)</f>
        <v>6</v>
      </c>
      <c r="D10503" s="261">
        <v>1000</v>
      </c>
      <c r="E10503" s="261" t="s">
        <v>6400</v>
      </c>
      <c r="F10503" s="261" t="s">
        <v>110</v>
      </c>
      <c r="G10503" s="261" t="s">
        <v>140</v>
      </c>
      <c r="H10503" s="261" t="s">
        <v>6398</v>
      </c>
    </row>
    <row r="10504" spans="1:8" x14ac:dyDescent="0.2">
      <c r="A10504" t="s">
        <v>30</v>
      </c>
      <c r="B10504" s="261" t="s">
        <v>148</v>
      </c>
      <c r="C10504">
        <f>_xlfn.XLOOKUP(B10504,'2.1.trackMPD'!$R$7:$R$29,'2.1.trackMPD'!$T$7:$T$29)</f>
        <v>6</v>
      </c>
      <c r="D10504" s="261">
        <v>1000</v>
      </c>
      <c r="E10504" s="261" t="s">
        <v>6400</v>
      </c>
      <c r="F10504" s="261" t="s">
        <v>111</v>
      </c>
      <c r="G10504" s="261" t="s">
        <v>124</v>
      </c>
      <c r="H10504" s="261" t="s">
        <v>6398</v>
      </c>
    </row>
    <row r="10505" spans="1:8" x14ac:dyDescent="0.2">
      <c r="A10505" t="s">
        <v>30</v>
      </c>
      <c r="B10505" s="261" t="s">
        <v>148</v>
      </c>
      <c r="C10505">
        <f>_xlfn.XLOOKUP(B10505,'2.1.trackMPD'!$R$7:$R$29,'2.1.trackMPD'!$T$7:$T$29)</f>
        <v>6</v>
      </c>
      <c r="D10505" s="261">
        <v>1000</v>
      </c>
      <c r="E10505" s="261" t="s">
        <v>6400</v>
      </c>
      <c r="F10505" s="261" t="s">
        <v>111</v>
      </c>
      <c r="G10505" s="261" t="s">
        <v>140</v>
      </c>
      <c r="H10505" s="261" t="s">
        <v>6398</v>
      </c>
    </row>
    <row r="10506" spans="1:8" x14ac:dyDescent="0.2">
      <c r="A10506" t="s">
        <v>30</v>
      </c>
      <c r="B10506" s="261" t="s">
        <v>148</v>
      </c>
      <c r="C10506">
        <f>_xlfn.XLOOKUP(B10506,'2.1.trackMPD'!$R$7:$R$29,'2.1.trackMPD'!$T$7:$T$29)</f>
        <v>6</v>
      </c>
      <c r="D10506" s="261">
        <v>1000</v>
      </c>
      <c r="E10506" s="261" t="s">
        <v>6400</v>
      </c>
      <c r="F10506" s="261" t="s">
        <v>110</v>
      </c>
      <c r="G10506" s="261" t="s">
        <v>124</v>
      </c>
      <c r="H10506" s="261" t="s">
        <v>6399</v>
      </c>
    </row>
    <row r="10507" spans="1:8" x14ac:dyDescent="0.2">
      <c r="A10507" t="s">
        <v>30</v>
      </c>
      <c r="B10507" s="261" t="s">
        <v>148</v>
      </c>
      <c r="C10507">
        <f>_xlfn.XLOOKUP(B10507,'2.1.trackMPD'!$R$7:$R$29,'2.1.trackMPD'!$T$7:$T$29)</f>
        <v>6</v>
      </c>
      <c r="D10507" s="261">
        <v>1000</v>
      </c>
      <c r="E10507" s="261" t="s">
        <v>6400</v>
      </c>
      <c r="F10507" s="261" t="s">
        <v>110</v>
      </c>
      <c r="G10507" s="261" t="s">
        <v>140</v>
      </c>
      <c r="H10507" s="261" t="s">
        <v>6399</v>
      </c>
    </row>
    <row r="10508" spans="1:8" x14ac:dyDescent="0.2">
      <c r="A10508" t="s">
        <v>30</v>
      </c>
      <c r="B10508" s="261" t="s">
        <v>148</v>
      </c>
      <c r="C10508">
        <f>_xlfn.XLOOKUP(B10508,'2.1.trackMPD'!$R$7:$R$29,'2.1.trackMPD'!$T$7:$T$29)</f>
        <v>6</v>
      </c>
      <c r="D10508" s="261">
        <v>5000</v>
      </c>
      <c r="E10508" s="261" t="s">
        <v>6400</v>
      </c>
      <c r="F10508" s="261" t="s">
        <v>110</v>
      </c>
      <c r="G10508" s="261" t="s">
        <v>124</v>
      </c>
      <c r="H10508" s="261" t="s">
        <v>6398</v>
      </c>
    </row>
    <row r="10509" spans="1:8" x14ac:dyDescent="0.2">
      <c r="A10509" t="s">
        <v>30</v>
      </c>
      <c r="B10509" s="261" t="s">
        <v>148</v>
      </c>
      <c r="C10509">
        <f>_xlfn.XLOOKUP(B10509,'2.1.trackMPD'!$R$7:$R$29,'2.1.trackMPD'!$T$7:$T$29)</f>
        <v>6</v>
      </c>
      <c r="D10509" s="261">
        <v>5000</v>
      </c>
      <c r="E10509" s="261" t="s">
        <v>6400</v>
      </c>
      <c r="F10509" s="261" t="s">
        <v>110</v>
      </c>
      <c r="G10509" s="261" t="s">
        <v>140</v>
      </c>
      <c r="H10509" s="261" t="s">
        <v>6398</v>
      </c>
    </row>
    <row r="10510" spans="1:8" x14ac:dyDescent="0.2">
      <c r="A10510" t="s">
        <v>30</v>
      </c>
      <c r="B10510" s="261" t="s">
        <v>148</v>
      </c>
      <c r="C10510">
        <f>_xlfn.XLOOKUP(B10510,'2.1.trackMPD'!$R$7:$R$29,'2.1.trackMPD'!$T$7:$T$29)</f>
        <v>6</v>
      </c>
      <c r="D10510" s="261">
        <v>5000</v>
      </c>
      <c r="E10510" s="261" t="s">
        <v>6400</v>
      </c>
      <c r="F10510" s="261" t="s">
        <v>111</v>
      </c>
      <c r="G10510" s="261" t="s">
        <v>124</v>
      </c>
      <c r="H10510" s="261" t="s">
        <v>6398</v>
      </c>
    </row>
    <row r="10511" spans="1:8" x14ac:dyDescent="0.2">
      <c r="A10511" t="s">
        <v>30</v>
      </c>
      <c r="B10511" s="261" t="s">
        <v>148</v>
      </c>
      <c r="C10511">
        <f>_xlfn.XLOOKUP(B10511,'2.1.trackMPD'!$R$7:$R$29,'2.1.trackMPD'!$T$7:$T$29)</f>
        <v>6</v>
      </c>
      <c r="D10511" s="261">
        <v>5000</v>
      </c>
      <c r="E10511" s="261" t="s">
        <v>6400</v>
      </c>
      <c r="F10511" s="261" t="s">
        <v>111</v>
      </c>
      <c r="G10511" s="261" t="s">
        <v>140</v>
      </c>
      <c r="H10511" s="261" t="s">
        <v>6398</v>
      </c>
    </row>
    <row r="10512" spans="1:8" x14ac:dyDescent="0.2">
      <c r="A10512" t="s">
        <v>30</v>
      </c>
      <c r="B10512" s="261" t="s">
        <v>148</v>
      </c>
      <c r="C10512">
        <f>_xlfn.XLOOKUP(B10512,'2.1.trackMPD'!$R$7:$R$29,'2.1.trackMPD'!$T$7:$T$29)</f>
        <v>6</v>
      </c>
      <c r="D10512" s="261">
        <v>5000</v>
      </c>
      <c r="E10512" s="261" t="s">
        <v>6400</v>
      </c>
      <c r="F10512" s="261" t="s">
        <v>110</v>
      </c>
      <c r="G10512" s="261" t="s">
        <v>124</v>
      </c>
      <c r="H10512" s="261" t="s">
        <v>6399</v>
      </c>
    </row>
    <row r="10513" spans="1:8" x14ac:dyDescent="0.2">
      <c r="A10513" t="s">
        <v>30</v>
      </c>
      <c r="B10513" s="261" t="s">
        <v>148</v>
      </c>
      <c r="C10513">
        <f>_xlfn.XLOOKUP(B10513,'2.1.trackMPD'!$R$7:$R$29,'2.1.trackMPD'!$T$7:$T$29)</f>
        <v>6</v>
      </c>
      <c r="D10513" s="261">
        <v>5000</v>
      </c>
      <c r="E10513" s="261" t="s">
        <v>6400</v>
      </c>
      <c r="F10513" s="261" t="s">
        <v>110</v>
      </c>
      <c r="G10513" s="261" t="s">
        <v>140</v>
      </c>
      <c r="H10513" s="261" t="s">
        <v>6399</v>
      </c>
    </row>
    <row r="10514" spans="1:8" x14ac:dyDescent="0.2">
      <c r="A10514" t="s">
        <v>30</v>
      </c>
      <c r="B10514" s="261" t="s">
        <v>148</v>
      </c>
      <c r="C10514">
        <f>_xlfn.XLOOKUP(B10514,'2.1.trackMPD'!$R$7:$R$29,'2.1.trackMPD'!$T$7:$T$29)</f>
        <v>6</v>
      </c>
      <c r="D10514" s="261">
        <v>1</v>
      </c>
      <c r="E10514" s="261" t="s">
        <v>6401</v>
      </c>
      <c r="F10514" s="261" t="s">
        <v>110</v>
      </c>
      <c r="G10514" s="261" t="s">
        <v>124</v>
      </c>
      <c r="H10514" s="261" t="s">
        <v>6398</v>
      </c>
    </row>
    <row r="10515" spans="1:8" x14ac:dyDescent="0.2">
      <c r="A10515" t="s">
        <v>30</v>
      </c>
      <c r="B10515" s="261" t="s">
        <v>148</v>
      </c>
      <c r="C10515">
        <f>_xlfn.XLOOKUP(B10515,'2.1.trackMPD'!$R$7:$R$29,'2.1.trackMPD'!$T$7:$T$29)</f>
        <v>6</v>
      </c>
      <c r="D10515" s="261">
        <v>1</v>
      </c>
      <c r="E10515" s="261" t="s">
        <v>6401</v>
      </c>
      <c r="F10515" s="261" t="s">
        <v>110</v>
      </c>
      <c r="G10515" s="261" t="s">
        <v>140</v>
      </c>
      <c r="H10515" s="261" t="s">
        <v>6398</v>
      </c>
    </row>
    <row r="10516" spans="1:8" x14ac:dyDescent="0.2">
      <c r="A10516" t="s">
        <v>30</v>
      </c>
      <c r="B10516" s="261" t="s">
        <v>148</v>
      </c>
      <c r="C10516">
        <f>_xlfn.XLOOKUP(B10516,'2.1.trackMPD'!$R$7:$R$29,'2.1.trackMPD'!$T$7:$T$29)</f>
        <v>6</v>
      </c>
      <c r="D10516" s="261">
        <v>1</v>
      </c>
      <c r="E10516" s="261" t="s">
        <v>6401</v>
      </c>
      <c r="F10516" s="261" t="s">
        <v>111</v>
      </c>
      <c r="G10516" s="261" t="s">
        <v>124</v>
      </c>
      <c r="H10516" s="261" t="s">
        <v>6398</v>
      </c>
    </row>
    <row r="10517" spans="1:8" x14ac:dyDescent="0.2">
      <c r="A10517" t="s">
        <v>30</v>
      </c>
      <c r="B10517" s="261" t="s">
        <v>148</v>
      </c>
      <c r="C10517">
        <f>_xlfn.XLOOKUP(B10517,'2.1.trackMPD'!$R$7:$R$29,'2.1.trackMPD'!$T$7:$T$29)</f>
        <v>6</v>
      </c>
      <c r="D10517" s="261">
        <v>1</v>
      </c>
      <c r="E10517" s="261" t="s">
        <v>6401</v>
      </c>
      <c r="F10517" s="261" t="s">
        <v>111</v>
      </c>
      <c r="G10517" s="261" t="s">
        <v>140</v>
      </c>
      <c r="H10517" s="261" t="s">
        <v>6398</v>
      </c>
    </row>
    <row r="10518" spans="1:8" x14ac:dyDescent="0.2">
      <c r="A10518" t="s">
        <v>30</v>
      </c>
      <c r="B10518" s="261" t="s">
        <v>148</v>
      </c>
      <c r="C10518">
        <f>_xlfn.XLOOKUP(B10518,'2.1.trackMPD'!$R$7:$R$29,'2.1.trackMPD'!$T$7:$T$29)</f>
        <v>6</v>
      </c>
      <c r="D10518" s="261">
        <v>1</v>
      </c>
      <c r="E10518" s="261" t="s">
        <v>6401</v>
      </c>
      <c r="F10518" s="261" t="s">
        <v>110</v>
      </c>
      <c r="G10518" s="261" t="s">
        <v>124</v>
      </c>
      <c r="H10518" s="261" t="s">
        <v>6399</v>
      </c>
    </row>
    <row r="10519" spans="1:8" x14ac:dyDescent="0.2">
      <c r="A10519" t="s">
        <v>30</v>
      </c>
      <c r="B10519" s="261" t="s">
        <v>148</v>
      </c>
      <c r="C10519">
        <f>_xlfn.XLOOKUP(B10519,'2.1.trackMPD'!$R$7:$R$29,'2.1.trackMPD'!$T$7:$T$29)</f>
        <v>6</v>
      </c>
      <c r="D10519" s="261">
        <v>1</v>
      </c>
      <c r="E10519" s="261" t="s">
        <v>6401</v>
      </c>
      <c r="F10519" s="261" t="s">
        <v>110</v>
      </c>
      <c r="G10519" s="261" t="s">
        <v>140</v>
      </c>
      <c r="H10519" s="261" t="s">
        <v>6399</v>
      </c>
    </row>
    <row r="10520" spans="1:8" x14ac:dyDescent="0.2">
      <c r="A10520" t="s">
        <v>30</v>
      </c>
      <c r="B10520" s="261" t="s">
        <v>148</v>
      </c>
      <c r="C10520">
        <f>_xlfn.XLOOKUP(B10520,'2.1.trackMPD'!$R$7:$R$29,'2.1.trackMPD'!$T$7:$T$29)</f>
        <v>6</v>
      </c>
      <c r="D10520" s="261">
        <v>10</v>
      </c>
      <c r="E10520" s="261" t="s">
        <v>6401</v>
      </c>
      <c r="F10520" s="261" t="s">
        <v>110</v>
      </c>
      <c r="G10520" s="261" t="s">
        <v>124</v>
      </c>
      <c r="H10520" s="261" t="s">
        <v>6398</v>
      </c>
    </row>
    <row r="10521" spans="1:8" x14ac:dyDescent="0.2">
      <c r="A10521" t="s">
        <v>30</v>
      </c>
      <c r="B10521" s="261" t="s">
        <v>148</v>
      </c>
      <c r="C10521">
        <f>_xlfn.XLOOKUP(B10521,'2.1.trackMPD'!$R$7:$R$29,'2.1.trackMPD'!$T$7:$T$29)</f>
        <v>6</v>
      </c>
      <c r="D10521" s="261">
        <v>10</v>
      </c>
      <c r="E10521" s="261" t="s">
        <v>6401</v>
      </c>
      <c r="F10521" s="261" t="s">
        <v>110</v>
      </c>
      <c r="G10521" s="261" t="s">
        <v>140</v>
      </c>
      <c r="H10521" s="261" t="s">
        <v>6398</v>
      </c>
    </row>
    <row r="10522" spans="1:8" x14ac:dyDescent="0.2">
      <c r="A10522" t="s">
        <v>30</v>
      </c>
      <c r="B10522" s="261" t="s">
        <v>148</v>
      </c>
      <c r="C10522">
        <f>_xlfn.XLOOKUP(B10522,'2.1.trackMPD'!$R$7:$R$29,'2.1.trackMPD'!$T$7:$T$29)</f>
        <v>6</v>
      </c>
      <c r="D10522" s="261">
        <v>10</v>
      </c>
      <c r="E10522" s="261" t="s">
        <v>6401</v>
      </c>
      <c r="F10522" s="261" t="s">
        <v>111</v>
      </c>
      <c r="G10522" s="261" t="s">
        <v>124</v>
      </c>
      <c r="H10522" s="261" t="s">
        <v>6398</v>
      </c>
    </row>
    <row r="10523" spans="1:8" x14ac:dyDescent="0.2">
      <c r="A10523" t="s">
        <v>30</v>
      </c>
      <c r="B10523" s="261" t="s">
        <v>148</v>
      </c>
      <c r="C10523">
        <f>_xlfn.XLOOKUP(B10523,'2.1.trackMPD'!$R$7:$R$29,'2.1.trackMPD'!$T$7:$T$29)</f>
        <v>6</v>
      </c>
      <c r="D10523" s="261">
        <v>10</v>
      </c>
      <c r="E10523" s="261" t="s">
        <v>6401</v>
      </c>
      <c r="F10523" s="261" t="s">
        <v>111</v>
      </c>
      <c r="G10523" s="261" t="s">
        <v>140</v>
      </c>
      <c r="H10523" s="261" t="s">
        <v>6398</v>
      </c>
    </row>
    <row r="10524" spans="1:8" x14ac:dyDescent="0.2">
      <c r="A10524" t="s">
        <v>30</v>
      </c>
      <c r="B10524" s="261" t="s">
        <v>148</v>
      </c>
      <c r="C10524">
        <f>_xlfn.XLOOKUP(B10524,'2.1.trackMPD'!$R$7:$R$29,'2.1.trackMPD'!$T$7:$T$29)</f>
        <v>6</v>
      </c>
      <c r="D10524" s="261">
        <v>10</v>
      </c>
      <c r="E10524" s="261" t="s">
        <v>6401</v>
      </c>
      <c r="F10524" s="261" t="s">
        <v>110</v>
      </c>
      <c r="G10524" s="261" t="s">
        <v>124</v>
      </c>
      <c r="H10524" s="261" t="s">
        <v>6399</v>
      </c>
    </row>
    <row r="10525" spans="1:8" x14ac:dyDescent="0.2">
      <c r="A10525" t="s">
        <v>30</v>
      </c>
      <c r="B10525" s="261" t="s">
        <v>148</v>
      </c>
      <c r="C10525">
        <f>_xlfn.XLOOKUP(B10525,'2.1.trackMPD'!$R$7:$R$29,'2.1.trackMPD'!$T$7:$T$29)</f>
        <v>6</v>
      </c>
      <c r="D10525" s="261">
        <v>10</v>
      </c>
      <c r="E10525" s="261" t="s">
        <v>6401</v>
      </c>
      <c r="F10525" s="261" t="s">
        <v>110</v>
      </c>
      <c r="G10525" s="261" t="s">
        <v>140</v>
      </c>
      <c r="H10525" s="261" t="s">
        <v>6399</v>
      </c>
    </row>
    <row r="10526" spans="1:8" x14ac:dyDescent="0.2">
      <c r="A10526" t="s">
        <v>30</v>
      </c>
      <c r="B10526" s="261" t="s">
        <v>148</v>
      </c>
      <c r="C10526">
        <f>_xlfn.XLOOKUP(B10526,'2.1.trackMPD'!$R$7:$R$29,'2.1.trackMPD'!$T$7:$T$29)</f>
        <v>6</v>
      </c>
      <c r="D10526" s="261">
        <v>100</v>
      </c>
      <c r="E10526" s="261" t="s">
        <v>6401</v>
      </c>
      <c r="F10526" s="261" t="s">
        <v>110</v>
      </c>
      <c r="G10526" s="261" t="s">
        <v>124</v>
      </c>
      <c r="H10526" s="261" t="s">
        <v>6398</v>
      </c>
    </row>
    <row r="10527" spans="1:8" x14ac:dyDescent="0.2">
      <c r="A10527" t="s">
        <v>30</v>
      </c>
      <c r="B10527" s="261" t="s">
        <v>148</v>
      </c>
      <c r="C10527">
        <f>_xlfn.XLOOKUP(B10527,'2.1.trackMPD'!$R$7:$R$29,'2.1.trackMPD'!$T$7:$T$29)</f>
        <v>6</v>
      </c>
      <c r="D10527" s="261">
        <v>100</v>
      </c>
      <c r="E10527" s="261" t="s">
        <v>6401</v>
      </c>
      <c r="F10527" s="261" t="s">
        <v>110</v>
      </c>
      <c r="G10527" s="261" t="s">
        <v>140</v>
      </c>
      <c r="H10527" s="261" t="s">
        <v>6398</v>
      </c>
    </row>
    <row r="10528" spans="1:8" x14ac:dyDescent="0.2">
      <c r="A10528" t="s">
        <v>30</v>
      </c>
      <c r="B10528" s="261" t="s">
        <v>148</v>
      </c>
      <c r="C10528">
        <f>_xlfn.XLOOKUP(B10528,'2.1.trackMPD'!$R$7:$R$29,'2.1.trackMPD'!$T$7:$T$29)</f>
        <v>6</v>
      </c>
      <c r="D10528" s="261">
        <v>100</v>
      </c>
      <c r="E10528" s="261" t="s">
        <v>6401</v>
      </c>
      <c r="F10528" s="261" t="s">
        <v>111</v>
      </c>
      <c r="G10528" s="261" t="s">
        <v>124</v>
      </c>
      <c r="H10528" s="261" t="s">
        <v>6398</v>
      </c>
    </row>
    <row r="10529" spans="1:8" x14ac:dyDescent="0.2">
      <c r="A10529" t="s">
        <v>30</v>
      </c>
      <c r="B10529" s="261" t="s">
        <v>148</v>
      </c>
      <c r="C10529">
        <f>_xlfn.XLOOKUP(B10529,'2.1.trackMPD'!$R$7:$R$29,'2.1.trackMPD'!$T$7:$T$29)</f>
        <v>6</v>
      </c>
      <c r="D10529" s="261">
        <v>100</v>
      </c>
      <c r="E10529" s="261" t="s">
        <v>6401</v>
      </c>
      <c r="F10529" s="261" t="s">
        <v>111</v>
      </c>
      <c r="G10529" s="261" t="s">
        <v>140</v>
      </c>
      <c r="H10529" s="261" t="s">
        <v>6398</v>
      </c>
    </row>
    <row r="10530" spans="1:8" x14ac:dyDescent="0.2">
      <c r="A10530" t="s">
        <v>30</v>
      </c>
      <c r="B10530" s="261" t="s">
        <v>148</v>
      </c>
      <c r="C10530">
        <f>_xlfn.XLOOKUP(B10530,'2.1.trackMPD'!$R$7:$R$29,'2.1.trackMPD'!$T$7:$T$29)</f>
        <v>6</v>
      </c>
      <c r="D10530" s="261">
        <v>100</v>
      </c>
      <c r="E10530" s="261" t="s">
        <v>6401</v>
      </c>
      <c r="F10530" s="261" t="s">
        <v>110</v>
      </c>
      <c r="G10530" s="261" t="s">
        <v>124</v>
      </c>
      <c r="H10530" s="261" t="s">
        <v>6399</v>
      </c>
    </row>
    <row r="10531" spans="1:8" x14ac:dyDescent="0.2">
      <c r="A10531" t="s">
        <v>30</v>
      </c>
      <c r="B10531" s="261" t="s">
        <v>148</v>
      </c>
      <c r="C10531">
        <f>_xlfn.XLOOKUP(B10531,'2.1.trackMPD'!$R$7:$R$29,'2.1.trackMPD'!$T$7:$T$29)</f>
        <v>6</v>
      </c>
      <c r="D10531" s="261">
        <v>100</v>
      </c>
      <c r="E10531" s="261" t="s">
        <v>6401</v>
      </c>
      <c r="F10531" s="261" t="s">
        <v>110</v>
      </c>
      <c r="G10531" s="261" t="s">
        <v>140</v>
      </c>
      <c r="H10531" s="261" t="s">
        <v>6399</v>
      </c>
    </row>
    <row r="10532" spans="1:8" x14ac:dyDescent="0.2">
      <c r="A10532" t="s">
        <v>30</v>
      </c>
      <c r="B10532" s="261" t="s">
        <v>149</v>
      </c>
      <c r="C10532">
        <f>_xlfn.XLOOKUP(B10532,'2.1.trackMPD'!$R$7:$R$29,'2.1.trackMPD'!$T$7:$T$29)</f>
        <v>6</v>
      </c>
      <c r="D10532" s="261">
        <v>1</v>
      </c>
      <c r="E10532" s="261" t="s">
        <v>6396</v>
      </c>
      <c r="F10532" s="261" t="s">
        <v>110</v>
      </c>
      <c r="G10532" s="261" t="s">
        <v>124</v>
      </c>
      <c r="H10532" s="261" t="s">
        <v>6398</v>
      </c>
    </row>
    <row r="10533" spans="1:8" x14ac:dyDescent="0.2">
      <c r="A10533" t="s">
        <v>30</v>
      </c>
      <c r="B10533" s="261" t="s">
        <v>149</v>
      </c>
      <c r="C10533">
        <f>_xlfn.XLOOKUP(B10533,'2.1.trackMPD'!$R$7:$R$29,'2.1.trackMPD'!$T$7:$T$29)</f>
        <v>6</v>
      </c>
      <c r="D10533" s="261">
        <v>1</v>
      </c>
      <c r="E10533" s="261" t="s">
        <v>6396</v>
      </c>
      <c r="F10533" s="261" t="s">
        <v>110</v>
      </c>
      <c r="G10533" s="261" t="s">
        <v>140</v>
      </c>
      <c r="H10533" s="261" t="s">
        <v>6398</v>
      </c>
    </row>
    <row r="10534" spans="1:8" x14ac:dyDescent="0.2">
      <c r="A10534" t="s">
        <v>30</v>
      </c>
      <c r="B10534" s="261" t="s">
        <v>149</v>
      </c>
      <c r="C10534">
        <f>_xlfn.XLOOKUP(B10534,'2.1.trackMPD'!$R$7:$R$29,'2.1.trackMPD'!$T$7:$T$29)</f>
        <v>6</v>
      </c>
      <c r="D10534" s="261">
        <v>1</v>
      </c>
      <c r="E10534" s="261" t="s">
        <v>6396</v>
      </c>
      <c r="F10534" s="261" t="s">
        <v>111</v>
      </c>
      <c r="G10534" s="261" t="s">
        <v>124</v>
      </c>
      <c r="H10534" s="261" t="s">
        <v>6398</v>
      </c>
    </row>
    <row r="10535" spans="1:8" x14ac:dyDescent="0.2">
      <c r="A10535" t="s">
        <v>30</v>
      </c>
      <c r="B10535" s="261" t="s">
        <v>149</v>
      </c>
      <c r="C10535">
        <f>_xlfn.XLOOKUP(B10535,'2.1.trackMPD'!$R$7:$R$29,'2.1.trackMPD'!$T$7:$T$29)</f>
        <v>6</v>
      </c>
      <c r="D10535" s="261">
        <v>1</v>
      </c>
      <c r="E10535" s="261" t="s">
        <v>6396</v>
      </c>
      <c r="F10535" s="261" t="s">
        <v>111</v>
      </c>
      <c r="G10535" s="261" t="s">
        <v>140</v>
      </c>
      <c r="H10535" s="261" t="s">
        <v>6398</v>
      </c>
    </row>
    <row r="10536" spans="1:8" x14ac:dyDescent="0.2">
      <c r="A10536" t="s">
        <v>30</v>
      </c>
      <c r="B10536" s="261" t="s">
        <v>149</v>
      </c>
      <c r="C10536">
        <f>_xlfn.XLOOKUP(B10536,'2.1.trackMPD'!$R$7:$R$29,'2.1.trackMPD'!$T$7:$T$29)</f>
        <v>6</v>
      </c>
      <c r="D10536" s="261">
        <v>1</v>
      </c>
      <c r="E10536" s="261" t="s">
        <v>6396</v>
      </c>
      <c r="F10536" s="261" t="s">
        <v>110</v>
      </c>
      <c r="G10536" s="261" t="s">
        <v>124</v>
      </c>
      <c r="H10536" s="261" t="s">
        <v>6399</v>
      </c>
    </row>
    <row r="10537" spans="1:8" x14ac:dyDescent="0.2">
      <c r="A10537" t="s">
        <v>30</v>
      </c>
      <c r="B10537" s="261" t="s">
        <v>149</v>
      </c>
      <c r="C10537">
        <f>_xlfn.XLOOKUP(B10537,'2.1.trackMPD'!$R$7:$R$29,'2.1.trackMPD'!$T$7:$T$29)</f>
        <v>6</v>
      </c>
      <c r="D10537" s="261">
        <v>1</v>
      </c>
      <c r="E10537" s="261" t="s">
        <v>6396</v>
      </c>
      <c r="F10537" s="261" t="s">
        <v>110</v>
      </c>
      <c r="G10537" s="261" t="s">
        <v>140</v>
      </c>
      <c r="H10537" s="261" t="s">
        <v>6399</v>
      </c>
    </row>
    <row r="10538" spans="1:8" x14ac:dyDescent="0.2">
      <c r="A10538" t="s">
        <v>30</v>
      </c>
      <c r="B10538" s="261" t="s">
        <v>149</v>
      </c>
      <c r="C10538">
        <f>_xlfn.XLOOKUP(B10538,'2.1.trackMPD'!$R$7:$R$29,'2.1.trackMPD'!$T$7:$T$29)</f>
        <v>6</v>
      </c>
      <c r="D10538" s="261">
        <v>10</v>
      </c>
      <c r="E10538" s="261" t="s">
        <v>6396</v>
      </c>
      <c r="F10538" s="261" t="s">
        <v>110</v>
      </c>
      <c r="G10538" s="261" t="s">
        <v>124</v>
      </c>
      <c r="H10538" s="261" t="s">
        <v>6398</v>
      </c>
    </row>
    <row r="10539" spans="1:8" x14ac:dyDescent="0.2">
      <c r="A10539" t="s">
        <v>30</v>
      </c>
      <c r="B10539" s="261" t="s">
        <v>149</v>
      </c>
      <c r="C10539">
        <f>_xlfn.XLOOKUP(B10539,'2.1.trackMPD'!$R$7:$R$29,'2.1.trackMPD'!$T$7:$T$29)</f>
        <v>6</v>
      </c>
      <c r="D10539" s="261">
        <v>10</v>
      </c>
      <c r="E10539" s="261" t="s">
        <v>6396</v>
      </c>
      <c r="F10539" s="261" t="s">
        <v>110</v>
      </c>
      <c r="G10539" s="261" t="s">
        <v>140</v>
      </c>
      <c r="H10539" s="261" t="s">
        <v>6398</v>
      </c>
    </row>
    <row r="10540" spans="1:8" x14ac:dyDescent="0.2">
      <c r="A10540" t="s">
        <v>30</v>
      </c>
      <c r="B10540" s="261" t="s">
        <v>149</v>
      </c>
      <c r="C10540">
        <f>_xlfn.XLOOKUP(B10540,'2.1.trackMPD'!$R$7:$R$29,'2.1.trackMPD'!$T$7:$T$29)</f>
        <v>6</v>
      </c>
      <c r="D10540" s="261">
        <v>10</v>
      </c>
      <c r="E10540" s="261" t="s">
        <v>6396</v>
      </c>
      <c r="F10540" s="261" t="s">
        <v>111</v>
      </c>
      <c r="G10540" s="261" t="s">
        <v>124</v>
      </c>
      <c r="H10540" s="261" t="s">
        <v>6398</v>
      </c>
    </row>
    <row r="10541" spans="1:8" x14ac:dyDescent="0.2">
      <c r="A10541" t="s">
        <v>30</v>
      </c>
      <c r="B10541" s="261" t="s">
        <v>149</v>
      </c>
      <c r="C10541">
        <f>_xlfn.XLOOKUP(B10541,'2.1.trackMPD'!$R$7:$R$29,'2.1.trackMPD'!$T$7:$T$29)</f>
        <v>6</v>
      </c>
      <c r="D10541" s="261">
        <v>10</v>
      </c>
      <c r="E10541" s="261" t="s">
        <v>6396</v>
      </c>
      <c r="F10541" s="261" t="s">
        <v>111</v>
      </c>
      <c r="G10541" s="261" t="s">
        <v>140</v>
      </c>
      <c r="H10541" s="261" t="s">
        <v>6398</v>
      </c>
    </row>
    <row r="10542" spans="1:8" x14ac:dyDescent="0.2">
      <c r="A10542" t="s">
        <v>30</v>
      </c>
      <c r="B10542" s="261" t="s">
        <v>149</v>
      </c>
      <c r="C10542">
        <f>_xlfn.XLOOKUP(B10542,'2.1.trackMPD'!$R$7:$R$29,'2.1.trackMPD'!$T$7:$T$29)</f>
        <v>6</v>
      </c>
      <c r="D10542" s="261">
        <v>10</v>
      </c>
      <c r="E10542" s="261" t="s">
        <v>6396</v>
      </c>
      <c r="F10542" s="261" t="s">
        <v>110</v>
      </c>
      <c r="G10542" s="261" t="s">
        <v>124</v>
      </c>
      <c r="H10542" s="261" t="s">
        <v>6399</v>
      </c>
    </row>
    <row r="10543" spans="1:8" x14ac:dyDescent="0.2">
      <c r="A10543" t="s">
        <v>30</v>
      </c>
      <c r="B10543" s="261" t="s">
        <v>149</v>
      </c>
      <c r="C10543">
        <f>_xlfn.XLOOKUP(B10543,'2.1.trackMPD'!$R$7:$R$29,'2.1.trackMPD'!$T$7:$T$29)</f>
        <v>6</v>
      </c>
      <c r="D10543" s="261">
        <v>10</v>
      </c>
      <c r="E10543" s="261" t="s">
        <v>6396</v>
      </c>
      <c r="F10543" s="261" t="s">
        <v>110</v>
      </c>
      <c r="G10543" s="261" t="s">
        <v>140</v>
      </c>
      <c r="H10543" s="261" t="s">
        <v>6399</v>
      </c>
    </row>
    <row r="10544" spans="1:8" x14ac:dyDescent="0.2">
      <c r="A10544" t="s">
        <v>30</v>
      </c>
      <c r="B10544" s="261" t="s">
        <v>149</v>
      </c>
      <c r="C10544">
        <f>_xlfn.XLOOKUP(B10544,'2.1.trackMPD'!$R$7:$R$29,'2.1.trackMPD'!$T$7:$T$29)</f>
        <v>6</v>
      </c>
      <c r="D10544" s="261">
        <v>100</v>
      </c>
      <c r="E10544" s="261" t="s">
        <v>6396</v>
      </c>
      <c r="F10544" s="261" t="s">
        <v>110</v>
      </c>
      <c r="G10544" s="261" t="s">
        <v>124</v>
      </c>
      <c r="H10544" s="261" t="s">
        <v>6398</v>
      </c>
    </row>
    <row r="10545" spans="1:8" x14ac:dyDescent="0.2">
      <c r="A10545" t="s">
        <v>30</v>
      </c>
      <c r="B10545" s="261" t="s">
        <v>149</v>
      </c>
      <c r="C10545">
        <f>_xlfn.XLOOKUP(B10545,'2.1.trackMPD'!$R$7:$R$29,'2.1.trackMPD'!$T$7:$T$29)</f>
        <v>6</v>
      </c>
      <c r="D10545" s="261">
        <v>100</v>
      </c>
      <c r="E10545" s="261" t="s">
        <v>6396</v>
      </c>
      <c r="F10545" s="261" t="s">
        <v>110</v>
      </c>
      <c r="G10545" s="261" t="s">
        <v>140</v>
      </c>
      <c r="H10545" s="261" t="s">
        <v>6398</v>
      </c>
    </row>
    <row r="10546" spans="1:8" x14ac:dyDescent="0.2">
      <c r="A10546" t="s">
        <v>30</v>
      </c>
      <c r="B10546" s="261" t="s">
        <v>149</v>
      </c>
      <c r="C10546">
        <f>_xlfn.XLOOKUP(B10546,'2.1.trackMPD'!$R$7:$R$29,'2.1.trackMPD'!$T$7:$T$29)</f>
        <v>6</v>
      </c>
      <c r="D10546" s="261">
        <v>100</v>
      </c>
      <c r="E10546" s="261" t="s">
        <v>6396</v>
      </c>
      <c r="F10546" s="261" t="s">
        <v>111</v>
      </c>
      <c r="G10546" s="261" t="s">
        <v>124</v>
      </c>
      <c r="H10546" s="261" t="s">
        <v>6398</v>
      </c>
    </row>
    <row r="10547" spans="1:8" x14ac:dyDescent="0.2">
      <c r="A10547" t="s">
        <v>30</v>
      </c>
      <c r="B10547" s="261" t="s">
        <v>149</v>
      </c>
      <c r="C10547">
        <f>_xlfn.XLOOKUP(B10547,'2.1.trackMPD'!$R$7:$R$29,'2.1.trackMPD'!$T$7:$T$29)</f>
        <v>6</v>
      </c>
      <c r="D10547" s="261">
        <v>100</v>
      </c>
      <c r="E10547" s="261" t="s">
        <v>6396</v>
      </c>
      <c r="F10547" s="261" t="s">
        <v>111</v>
      </c>
      <c r="G10547" s="261" t="s">
        <v>140</v>
      </c>
      <c r="H10547" s="261" t="s">
        <v>6398</v>
      </c>
    </row>
    <row r="10548" spans="1:8" x14ac:dyDescent="0.2">
      <c r="A10548" t="s">
        <v>30</v>
      </c>
      <c r="B10548" s="261" t="s">
        <v>149</v>
      </c>
      <c r="C10548">
        <f>_xlfn.XLOOKUP(B10548,'2.1.trackMPD'!$R$7:$R$29,'2.1.trackMPD'!$T$7:$T$29)</f>
        <v>6</v>
      </c>
      <c r="D10548" s="261">
        <v>100</v>
      </c>
      <c r="E10548" s="261" t="s">
        <v>6396</v>
      </c>
      <c r="F10548" s="261" t="s">
        <v>110</v>
      </c>
      <c r="G10548" s="261" t="s">
        <v>124</v>
      </c>
      <c r="H10548" s="261" t="s">
        <v>6399</v>
      </c>
    </row>
    <row r="10549" spans="1:8" x14ac:dyDescent="0.2">
      <c r="A10549" t="s">
        <v>30</v>
      </c>
      <c r="B10549" s="261" t="s">
        <v>149</v>
      </c>
      <c r="C10549">
        <f>_xlfn.XLOOKUP(B10549,'2.1.trackMPD'!$R$7:$R$29,'2.1.trackMPD'!$T$7:$T$29)</f>
        <v>6</v>
      </c>
      <c r="D10549" s="261">
        <v>100</v>
      </c>
      <c r="E10549" s="261" t="s">
        <v>6396</v>
      </c>
      <c r="F10549" s="261" t="s">
        <v>110</v>
      </c>
      <c r="G10549" s="261" t="s">
        <v>140</v>
      </c>
      <c r="H10549" s="261" t="s">
        <v>6399</v>
      </c>
    </row>
    <row r="10550" spans="1:8" x14ac:dyDescent="0.2">
      <c r="A10550" t="s">
        <v>30</v>
      </c>
      <c r="B10550" s="261" t="s">
        <v>149</v>
      </c>
      <c r="C10550">
        <f>_xlfn.XLOOKUP(B10550,'2.1.trackMPD'!$R$7:$R$29,'2.1.trackMPD'!$T$7:$T$29)</f>
        <v>6</v>
      </c>
      <c r="D10550" s="261">
        <v>1000</v>
      </c>
      <c r="E10550" s="261" t="s">
        <v>6396</v>
      </c>
      <c r="F10550" s="261" t="s">
        <v>110</v>
      </c>
      <c r="G10550" s="261" t="s">
        <v>124</v>
      </c>
      <c r="H10550" s="261" t="s">
        <v>6398</v>
      </c>
    </row>
    <row r="10551" spans="1:8" x14ac:dyDescent="0.2">
      <c r="A10551" t="s">
        <v>30</v>
      </c>
      <c r="B10551" s="261" t="s">
        <v>149</v>
      </c>
      <c r="C10551">
        <f>_xlfn.XLOOKUP(B10551,'2.1.trackMPD'!$R$7:$R$29,'2.1.trackMPD'!$T$7:$T$29)</f>
        <v>6</v>
      </c>
      <c r="D10551" s="261">
        <v>1000</v>
      </c>
      <c r="E10551" s="261" t="s">
        <v>6396</v>
      </c>
      <c r="F10551" s="261" t="s">
        <v>110</v>
      </c>
      <c r="G10551" s="261" t="s">
        <v>140</v>
      </c>
      <c r="H10551" s="261" t="s">
        <v>6398</v>
      </c>
    </row>
    <row r="10552" spans="1:8" x14ac:dyDescent="0.2">
      <c r="A10552" t="s">
        <v>30</v>
      </c>
      <c r="B10552" s="261" t="s">
        <v>149</v>
      </c>
      <c r="C10552">
        <f>_xlfn.XLOOKUP(B10552,'2.1.trackMPD'!$R$7:$R$29,'2.1.trackMPD'!$T$7:$T$29)</f>
        <v>6</v>
      </c>
      <c r="D10552" s="261">
        <v>1000</v>
      </c>
      <c r="E10552" s="261" t="s">
        <v>6396</v>
      </c>
      <c r="F10552" s="261" t="s">
        <v>111</v>
      </c>
      <c r="G10552" s="261" t="s">
        <v>124</v>
      </c>
      <c r="H10552" s="261" t="s">
        <v>6398</v>
      </c>
    </row>
    <row r="10553" spans="1:8" x14ac:dyDescent="0.2">
      <c r="A10553" t="s">
        <v>30</v>
      </c>
      <c r="B10553" s="261" t="s">
        <v>149</v>
      </c>
      <c r="C10553">
        <f>_xlfn.XLOOKUP(B10553,'2.1.trackMPD'!$R$7:$R$29,'2.1.trackMPD'!$T$7:$T$29)</f>
        <v>6</v>
      </c>
      <c r="D10553" s="261">
        <v>1000</v>
      </c>
      <c r="E10553" s="261" t="s">
        <v>6396</v>
      </c>
      <c r="F10553" s="261" t="s">
        <v>111</v>
      </c>
      <c r="G10553" s="261" t="s">
        <v>140</v>
      </c>
      <c r="H10553" s="261" t="s">
        <v>6398</v>
      </c>
    </row>
    <row r="10554" spans="1:8" x14ac:dyDescent="0.2">
      <c r="A10554" t="s">
        <v>30</v>
      </c>
      <c r="B10554" s="261" t="s">
        <v>149</v>
      </c>
      <c r="C10554">
        <f>_xlfn.XLOOKUP(B10554,'2.1.trackMPD'!$R$7:$R$29,'2.1.trackMPD'!$T$7:$T$29)</f>
        <v>6</v>
      </c>
      <c r="D10554" s="261">
        <v>1000</v>
      </c>
      <c r="E10554" s="261" t="s">
        <v>6396</v>
      </c>
      <c r="F10554" s="261" t="s">
        <v>110</v>
      </c>
      <c r="G10554" s="261" t="s">
        <v>124</v>
      </c>
      <c r="H10554" s="261" t="s">
        <v>6399</v>
      </c>
    </row>
    <row r="10555" spans="1:8" x14ac:dyDescent="0.2">
      <c r="A10555" t="s">
        <v>30</v>
      </c>
      <c r="B10555" s="261" t="s">
        <v>149</v>
      </c>
      <c r="C10555">
        <f>_xlfn.XLOOKUP(B10555,'2.1.trackMPD'!$R$7:$R$29,'2.1.trackMPD'!$T$7:$T$29)</f>
        <v>6</v>
      </c>
      <c r="D10555" s="261">
        <v>1000</v>
      </c>
      <c r="E10555" s="261" t="s">
        <v>6396</v>
      </c>
      <c r="F10555" s="261" t="s">
        <v>110</v>
      </c>
      <c r="G10555" s="261" t="s">
        <v>140</v>
      </c>
      <c r="H10555" s="261" t="s">
        <v>6399</v>
      </c>
    </row>
    <row r="10556" spans="1:8" x14ac:dyDescent="0.2">
      <c r="A10556" t="s">
        <v>30</v>
      </c>
      <c r="B10556" s="261" t="s">
        <v>149</v>
      </c>
      <c r="C10556">
        <f>_xlfn.XLOOKUP(B10556,'2.1.trackMPD'!$R$7:$R$29,'2.1.trackMPD'!$T$7:$T$29)</f>
        <v>6</v>
      </c>
      <c r="D10556" s="261">
        <v>5000</v>
      </c>
      <c r="E10556" s="261" t="s">
        <v>6396</v>
      </c>
      <c r="F10556" s="261" t="s">
        <v>110</v>
      </c>
      <c r="G10556" s="261" t="s">
        <v>124</v>
      </c>
      <c r="H10556" s="261" t="s">
        <v>6398</v>
      </c>
    </row>
    <row r="10557" spans="1:8" x14ac:dyDescent="0.2">
      <c r="A10557" t="s">
        <v>30</v>
      </c>
      <c r="B10557" s="261" t="s">
        <v>149</v>
      </c>
      <c r="C10557">
        <f>_xlfn.XLOOKUP(B10557,'2.1.trackMPD'!$R$7:$R$29,'2.1.trackMPD'!$T$7:$T$29)</f>
        <v>6</v>
      </c>
      <c r="D10557" s="261">
        <v>5000</v>
      </c>
      <c r="E10557" s="261" t="s">
        <v>6396</v>
      </c>
      <c r="F10557" s="261" t="s">
        <v>110</v>
      </c>
      <c r="G10557" s="261" t="s">
        <v>140</v>
      </c>
      <c r="H10557" s="261" t="s">
        <v>6398</v>
      </c>
    </row>
    <row r="10558" spans="1:8" x14ac:dyDescent="0.2">
      <c r="A10558" t="s">
        <v>30</v>
      </c>
      <c r="B10558" s="261" t="s">
        <v>149</v>
      </c>
      <c r="C10558">
        <f>_xlfn.XLOOKUP(B10558,'2.1.trackMPD'!$R$7:$R$29,'2.1.trackMPD'!$T$7:$T$29)</f>
        <v>6</v>
      </c>
      <c r="D10558" s="261">
        <v>5000</v>
      </c>
      <c r="E10558" s="261" t="s">
        <v>6396</v>
      </c>
      <c r="F10558" s="261" t="s">
        <v>111</v>
      </c>
      <c r="G10558" s="261" t="s">
        <v>124</v>
      </c>
      <c r="H10558" s="261" t="s">
        <v>6398</v>
      </c>
    </row>
    <row r="10559" spans="1:8" x14ac:dyDescent="0.2">
      <c r="A10559" t="s">
        <v>30</v>
      </c>
      <c r="B10559" s="261" t="s">
        <v>149</v>
      </c>
      <c r="C10559">
        <f>_xlfn.XLOOKUP(B10559,'2.1.trackMPD'!$R$7:$R$29,'2.1.trackMPD'!$T$7:$T$29)</f>
        <v>6</v>
      </c>
      <c r="D10559" s="261">
        <v>5000</v>
      </c>
      <c r="E10559" s="261" t="s">
        <v>6396</v>
      </c>
      <c r="F10559" s="261" t="s">
        <v>111</v>
      </c>
      <c r="G10559" s="261" t="s">
        <v>140</v>
      </c>
      <c r="H10559" s="261" t="s">
        <v>6398</v>
      </c>
    </row>
    <row r="10560" spans="1:8" x14ac:dyDescent="0.2">
      <c r="A10560" t="s">
        <v>30</v>
      </c>
      <c r="B10560" s="261" t="s">
        <v>149</v>
      </c>
      <c r="C10560">
        <f>_xlfn.XLOOKUP(B10560,'2.1.trackMPD'!$R$7:$R$29,'2.1.trackMPD'!$T$7:$T$29)</f>
        <v>6</v>
      </c>
      <c r="D10560" s="261">
        <v>5000</v>
      </c>
      <c r="E10560" s="261" t="s">
        <v>6396</v>
      </c>
      <c r="F10560" s="261" t="s">
        <v>110</v>
      </c>
      <c r="G10560" s="261" t="s">
        <v>124</v>
      </c>
      <c r="H10560" s="261" t="s">
        <v>6399</v>
      </c>
    </row>
    <row r="10561" spans="1:8" x14ac:dyDescent="0.2">
      <c r="A10561" t="s">
        <v>30</v>
      </c>
      <c r="B10561" s="261" t="s">
        <v>149</v>
      </c>
      <c r="C10561">
        <f>_xlfn.XLOOKUP(B10561,'2.1.trackMPD'!$R$7:$R$29,'2.1.trackMPD'!$T$7:$T$29)</f>
        <v>6</v>
      </c>
      <c r="D10561" s="261">
        <v>5000</v>
      </c>
      <c r="E10561" s="261" t="s">
        <v>6396</v>
      </c>
      <c r="F10561" s="261" t="s">
        <v>110</v>
      </c>
      <c r="G10561" s="261" t="s">
        <v>140</v>
      </c>
      <c r="H10561" s="261" t="s">
        <v>6399</v>
      </c>
    </row>
    <row r="10562" spans="1:8" x14ac:dyDescent="0.2">
      <c r="A10562" t="s">
        <v>30</v>
      </c>
      <c r="B10562" s="261" t="s">
        <v>149</v>
      </c>
      <c r="C10562">
        <f>_xlfn.XLOOKUP(B10562,'2.1.trackMPD'!$R$7:$R$29,'2.1.trackMPD'!$T$7:$T$29)</f>
        <v>6</v>
      </c>
      <c r="D10562" s="261">
        <v>1</v>
      </c>
      <c r="E10562" s="261" t="s">
        <v>6400</v>
      </c>
      <c r="F10562" s="261" t="s">
        <v>110</v>
      </c>
      <c r="G10562" s="261" t="s">
        <v>124</v>
      </c>
      <c r="H10562" s="261" t="s">
        <v>6398</v>
      </c>
    </row>
    <row r="10563" spans="1:8" x14ac:dyDescent="0.2">
      <c r="A10563" t="s">
        <v>30</v>
      </c>
      <c r="B10563" s="261" t="s">
        <v>149</v>
      </c>
      <c r="C10563">
        <f>_xlfn.XLOOKUP(B10563,'2.1.trackMPD'!$R$7:$R$29,'2.1.trackMPD'!$T$7:$T$29)</f>
        <v>6</v>
      </c>
      <c r="D10563" s="261">
        <v>1</v>
      </c>
      <c r="E10563" s="261" t="s">
        <v>6400</v>
      </c>
      <c r="F10563" s="261" t="s">
        <v>110</v>
      </c>
      <c r="G10563" s="261" t="s">
        <v>140</v>
      </c>
      <c r="H10563" s="261" t="s">
        <v>6398</v>
      </c>
    </row>
    <row r="10564" spans="1:8" x14ac:dyDescent="0.2">
      <c r="A10564" t="s">
        <v>30</v>
      </c>
      <c r="B10564" s="261" t="s">
        <v>149</v>
      </c>
      <c r="C10564">
        <f>_xlfn.XLOOKUP(B10564,'2.1.trackMPD'!$R$7:$R$29,'2.1.trackMPD'!$T$7:$T$29)</f>
        <v>6</v>
      </c>
      <c r="D10564" s="261">
        <v>1</v>
      </c>
      <c r="E10564" s="261" t="s">
        <v>6400</v>
      </c>
      <c r="F10564" s="261" t="s">
        <v>111</v>
      </c>
      <c r="G10564" s="261" t="s">
        <v>124</v>
      </c>
      <c r="H10564" s="261" t="s">
        <v>6398</v>
      </c>
    </row>
    <row r="10565" spans="1:8" x14ac:dyDescent="0.2">
      <c r="A10565" t="s">
        <v>30</v>
      </c>
      <c r="B10565" s="261" t="s">
        <v>149</v>
      </c>
      <c r="C10565">
        <f>_xlfn.XLOOKUP(B10565,'2.1.trackMPD'!$R$7:$R$29,'2.1.trackMPD'!$T$7:$T$29)</f>
        <v>6</v>
      </c>
      <c r="D10565" s="261">
        <v>1</v>
      </c>
      <c r="E10565" s="261" t="s">
        <v>6400</v>
      </c>
      <c r="F10565" s="261" t="s">
        <v>111</v>
      </c>
      <c r="G10565" s="261" t="s">
        <v>140</v>
      </c>
      <c r="H10565" s="261" t="s">
        <v>6398</v>
      </c>
    </row>
    <row r="10566" spans="1:8" x14ac:dyDescent="0.2">
      <c r="A10566" t="s">
        <v>30</v>
      </c>
      <c r="B10566" s="261" t="s">
        <v>149</v>
      </c>
      <c r="C10566">
        <f>_xlfn.XLOOKUP(B10566,'2.1.trackMPD'!$R$7:$R$29,'2.1.trackMPD'!$T$7:$T$29)</f>
        <v>6</v>
      </c>
      <c r="D10566" s="261">
        <v>1</v>
      </c>
      <c r="E10566" s="261" t="s">
        <v>6400</v>
      </c>
      <c r="F10566" s="261" t="s">
        <v>110</v>
      </c>
      <c r="G10566" s="261" t="s">
        <v>124</v>
      </c>
      <c r="H10566" s="261" t="s">
        <v>6399</v>
      </c>
    </row>
    <row r="10567" spans="1:8" x14ac:dyDescent="0.2">
      <c r="A10567" t="s">
        <v>30</v>
      </c>
      <c r="B10567" s="261" t="s">
        <v>149</v>
      </c>
      <c r="C10567">
        <f>_xlfn.XLOOKUP(B10567,'2.1.trackMPD'!$R$7:$R$29,'2.1.trackMPD'!$T$7:$T$29)</f>
        <v>6</v>
      </c>
      <c r="D10567" s="261">
        <v>1</v>
      </c>
      <c r="E10567" s="261" t="s">
        <v>6400</v>
      </c>
      <c r="F10567" s="261" t="s">
        <v>110</v>
      </c>
      <c r="G10567" s="261" t="s">
        <v>140</v>
      </c>
      <c r="H10567" s="261" t="s">
        <v>6399</v>
      </c>
    </row>
    <row r="10568" spans="1:8" x14ac:dyDescent="0.2">
      <c r="A10568" t="s">
        <v>30</v>
      </c>
      <c r="B10568" s="261" t="s">
        <v>149</v>
      </c>
      <c r="C10568">
        <f>_xlfn.XLOOKUP(B10568,'2.1.trackMPD'!$R$7:$R$29,'2.1.trackMPD'!$T$7:$T$29)</f>
        <v>6</v>
      </c>
      <c r="D10568" s="261">
        <v>10</v>
      </c>
      <c r="E10568" s="261" t="s">
        <v>6400</v>
      </c>
      <c r="F10568" s="261" t="s">
        <v>110</v>
      </c>
      <c r="G10568" s="261" t="s">
        <v>124</v>
      </c>
      <c r="H10568" s="261" t="s">
        <v>6398</v>
      </c>
    </row>
    <row r="10569" spans="1:8" x14ac:dyDescent="0.2">
      <c r="A10569" t="s">
        <v>30</v>
      </c>
      <c r="B10569" s="261" t="s">
        <v>149</v>
      </c>
      <c r="C10569">
        <f>_xlfn.XLOOKUP(B10569,'2.1.trackMPD'!$R$7:$R$29,'2.1.trackMPD'!$T$7:$T$29)</f>
        <v>6</v>
      </c>
      <c r="D10569" s="261">
        <v>10</v>
      </c>
      <c r="E10569" s="261" t="s">
        <v>6400</v>
      </c>
      <c r="F10569" s="261" t="s">
        <v>110</v>
      </c>
      <c r="G10569" s="261" t="s">
        <v>140</v>
      </c>
      <c r="H10569" s="261" t="s">
        <v>6398</v>
      </c>
    </row>
    <row r="10570" spans="1:8" x14ac:dyDescent="0.2">
      <c r="A10570" t="s">
        <v>30</v>
      </c>
      <c r="B10570" s="261" t="s">
        <v>149</v>
      </c>
      <c r="C10570">
        <f>_xlfn.XLOOKUP(B10570,'2.1.trackMPD'!$R$7:$R$29,'2.1.trackMPD'!$T$7:$T$29)</f>
        <v>6</v>
      </c>
      <c r="D10570" s="261">
        <v>10</v>
      </c>
      <c r="E10570" s="261" t="s">
        <v>6400</v>
      </c>
      <c r="F10570" s="261" t="s">
        <v>111</v>
      </c>
      <c r="G10570" s="261" t="s">
        <v>124</v>
      </c>
      <c r="H10570" s="261" t="s">
        <v>6398</v>
      </c>
    </row>
    <row r="10571" spans="1:8" x14ac:dyDescent="0.2">
      <c r="A10571" t="s">
        <v>30</v>
      </c>
      <c r="B10571" s="261" t="s">
        <v>149</v>
      </c>
      <c r="C10571">
        <f>_xlfn.XLOOKUP(B10571,'2.1.trackMPD'!$R$7:$R$29,'2.1.trackMPD'!$T$7:$T$29)</f>
        <v>6</v>
      </c>
      <c r="D10571" s="261">
        <v>10</v>
      </c>
      <c r="E10571" s="261" t="s">
        <v>6400</v>
      </c>
      <c r="F10571" s="261" t="s">
        <v>111</v>
      </c>
      <c r="G10571" s="261" t="s">
        <v>140</v>
      </c>
      <c r="H10571" s="261" t="s">
        <v>6398</v>
      </c>
    </row>
    <row r="10572" spans="1:8" x14ac:dyDescent="0.2">
      <c r="A10572" t="s">
        <v>30</v>
      </c>
      <c r="B10572" s="261" t="s">
        <v>149</v>
      </c>
      <c r="C10572">
        <f>_xlfn.XLOOKUP(B10572,'2.1.trackMPD'!$R$7:$R$29,'2.1.trackMPD'!$T$7:$T$29)</f>
        <v>6</v>
      </c>
      <c r="D10572" s="261">
        <v>10</v>
      </c>
      <c r="E10572" s="261" t="s">
        <v>6400</v>
      </c>
      <c r="F10572" s="261" t="s">
        <v>110</v>
      </c>
      <c r="G10572" s="261" t="s">
        <v>124</v>
      </c>
      <c r="H10572" s="261" t="s">
        <v>6399</v>
      </c>
    </row>
    <row r="10573" spans="1:8" x14ac:dyDescent="0.2">
      <c r="A10573" t="s">
        <v>30</v>
      </c>
      <c r="B10573" s="261" t="s">
        <v>149</v>
      </c>
      <c r="C10573">
        <f>_xlfn.XLOOKUP(B10573,'2.1.trackMPD'!$R$7:$R$29,'2.1.trackMPD'!$T$7:$T$29)</f>
        <v>6</v>
      </c>
      <c r="D10573" s="261">
        <v>10</v>
      </c>
      <c r="E10573" s="261" t="s">
        <v>6400</v>
      </c>
      <c r="F10573" s="261" t="s">
        <v>110</v>
      </c>
      <c r="G10573" s="261" t="s">
        <v>140</v>
      </c>
      <c r="H10573" s="261" t="s">
        <v>6399</v>
      </c>
    </row>
    <row r="10574" spans="1:8" x14ac:dyDescent="0.2">
      <c r="A10574" t="s">
        <v>30</v>
      </c>
      <c r="B10574" s="261" t="s">
        <v>149</v>
      </c>
      <c r="C10574">
        <f>_xlfn.XLOOKUP(B10574,'2.1.trackMPD'!$R$7:$R$29,'2.1.trackMPD'!$T$7:$T$29)</f>
        <v>6</v>
      </c>
      <c r="D10574" s="261">
        <v>100</v>
      </c>
      <c r="E10574" s="261" t="s">
        <v>6400</v>
      </c>
      <c r="F10574" s="261" t="s">
        <v>110</v>
      </c>
      <c r="G10574" s="261" t="s">
        <v>124</v>
      </c>
      <c r="H10574" s="261" t="s">
        <v>6398</v>
      </c>
    </row>
    <row r="10575" spans="1:8" x14ac:dyDescent="0.2">
      <c r="A10575" t="s">
        <v>30</v>
      </c>
      <c r="B10575" s="261" t="s">
        <v>149</v>
      </c>
      <c r="C10575">
        <f>_xlfn.XLOOKUP(B10575,'2.1.trackMPD'!$R$7:$R$29,'2.1.trackMPD'!$T$7:$T$29)</f>
        <v>6</v>
      </c>
      <c r="D10575" s="261">
        <v>100</v>
      </c>
      <c r="E10575" s="261" t="s">
        <v>6400</v>
      </c>
      <c r="F10575" s="261" t="s">
        <v>110</v>
      </c>
      <c r="G10575" s="261" t="s">
        <v>140</v>
      </c>
      <c r="H10575" s="261" t="s">
        <v>6398</v>
      </c>
    </row>
    <row r="10576" spans="1:8" x14ac:dyDescent="0.2">
      <c r="A10576" t="s">
        <v>30</v>
      </c>
      <c r="B10576" s="261" t="s">
        <v>149</v>
      </c>
      <c r="C10576">
        <f>_xlfn.XLOOKUP(B10576,'2.1.trackMPD'!$R$7:$R$29,'2.1.trackMPD'!$T$7:$T$29)</f>
        <v>6</v>
      </c>
      <c r="D10576" s="261">
        <v>100</v>
      </c>
      <c r="E10576" s="261" t="s">
        <v>6400</v>
      </c>
      <c r="F10576" s="261" t="s">
        <v>111</v>
      </c>
      <c r="G10576" s="261" t="s">
        <v>124</v>
      </c>
      <c r="H10576" s="261" t="s">
        <v>6398</v>
      </c>
    </row>
    <row r="10577" spans="1:8" x14ac:dyDescent="0.2">
      <c r="A10577" t="s">
        <v>30</v>
      </c>
      <c r="B10577" s="261" t="s">
        <v>149</v>
      </c>
      <c r="C10577">
        <f>_xlfn.XLOOKUP(B10577,'2.1.trackMPD'!$R$7:$R$29,'2.1.trackMPD'!$T$7:$T$29)</f>
        <v>6</v>
      </c>
      <c r="D10577" s="261">
        <v>100</v>
      </c>
      <c r="E10577" s="261" t="s">
        <v>6400</v>
      </c>
      <c r="F10577" s="261" t="s">
        <v>111</v>
      </c>
      <c r="G10577" s="261" t="s">
        <v>140</v>
      </c>
      <c r="H10577" s="261" t="s">
        <v>6398</v>
      </c>
    </row>
    <row r="10578" spans="1:8" x14ac:dyDescent="0.2">
      <c r="A10578" t="s">
        <v>30</v>
      </c>
      <c r="B10578" s="261" t="s">
        <v>149</v>
      </c>
      <c r="C10578">
        <f>_xlfn.XLOOKUP(B10578,'2.1.trackMPD'!$R$7:$R$29,'2.1.trackMPD'!$T$7:$T$29)</f>
        <v>6</v>
      </c>
      <c r="D10578" s="261">
        <v>100</v>
      </c>
      <c r="E10578" s="261" t="s">
        <v>6400</v>
      </c>
      <c r="F10578" s="261" t="s">
        <v>110</v>
      </c>
      <c r="G10578" s="261" t="s">
        <v>124</v>
      </c>
      <c r="H10578" s="261" t="s">
        <v>6399</v>
      </c>
    </row>
    <row r="10579" spans="1:8" x14ac:dyDescent="0.2">
      <c r="A10579" t="s">
        <v>30</v>
      </c>
      <c r="B10579" s="261" t="s">
        <v>149</v>
      </c>
      <c r="C10579">
        <f>_xlfn.XLOOKUP(B10579,'2.1.trackMPD'!$R$7:$R$29,'2.1.trackMPD'!$T$7:$T$29)</f>
        <v>6</v>
      </c>
      <c r="D10579" s="261">
        <v>100</v>
      </c>
      <c r="E10579" s="261" t="s">
        <v>6400</v>
      </c>
      <c r="F10579" s="261" t="s">
        <v>110</v>
      </c>
      <c r="G10579" s="261" t="s">
        <v>140</v>
      </c>
      <c r="H10579" s="261" t="s">
        <v>6399</v>
      </c>
    </row>
    <row r="10580" spans="1:8" x14ac:dyDescent="0.2">
      <c r="A10580" t="s">
        <v>30</v>
      </c>
      <c r="B10580" s="261" t="s">
        <v>149</v>
      </c>
      <c r="C10580">
        <f>_xlfn.XLOOKUP(B10580,'2.1.trackMPD'!$R$7:$R$29,'2.1.trackMPD'!$T$7:$T$29)</f>
        <v>6</v>
      </c>
      <c r="D10580" s="261">
        <v>1000</v>
      </c>
      <c r="E10580" s="261" t="s">
        <v>6400</v>
      </c>
      <c r="F10580" s="261" t="s">
        <v>110</v>
      </c>
      <c r="G10580" s="261" t="s">
        <v>124</v>
      </c>
      <c r="H10580" s="261" t="s">
        <v>6398</v>
      </c>
    </row>
    <row r="10581" spans="1:8" x14ac:dyDescent="0.2">
      <c r="A10581" t="s">
        <v>30</v>
      </c>
      <c r="B10581" s="261" t="s">
        <v>149</v>
      </c>
      <c r="C10581">
        <f>_xlfn.XLOOKUP(B10581,'2.1.trackMPD'!$R$7:$R$29,'2.1.trackMPD'!$T$7:$T$29)</f>
        <v>6</v>
      </c>
      <c r="D10581" s="261">
        <v>1000</v>
      </c>
      <c r="E10581" s="261" t="s">
        <v>6400</v>
      </c>
      <c r="F10581" s="261" t="s">
        <v>110</v>
      </c>
      <c r="G10581" s="261" t="s">
        <v>140</v>
      </c>
      <c r="H10581" s="261" t="s">
        <v>6398</v>
      </c>
    </row>
    <row r="10582" spans="1:8" x14ac:dyDescent="0.2">
      <c r="A10582" t="s">
        <v>30</v>
      </c>
      <c r="B10582" s="261" t="s">
        <v>149</v>
      </c>
      <c r="C10582">
        <f>_xlfn.XLOOKUP(B10582,'2.1.trackMPD'!$R$7:$R$29,'2.1.trackMPD'!$T$7:$T$29)</f>
        <v>6</v>
      </c>
      <c r="D10582" s="261">
        <v>1000</v>
      </c>
      <c r="E10582" s="261" t="s">
        <v>6400</v>
      </c>
      <c r="F10582" s="261" t="s">
        <v>111</v>
      </c>
      <c r="G10582" s="261" t="s">
        <v>124</v>
      </c>
      <c r="H10582" s="261" t="s">
        <v>6398</v>
      </c>
    </row>
    <row r="10583" spans="1:8" x14ac:dyDescent="0.2">
      <c r="A10583" t="s">
        <v>30</v>
      </c>
      <c r="B10583" s="261" t="s">
        <v>149</v>
      </c>
      <c r="C10583">
        <f>_xlfn.XLOOKUP(B10583,'2.1.trackMPD'!$R$7:$R$29,'2.1.trackMPD'!$T$7:$T$29)</f>
        <v>6</v>
      </c>
      <c r="D10583" s="261">
        <v>1000</v>
      </c>
      <c r="E10583" s="261" t="s">
        <v>6400</v>
      </c>
      <c r="F10583" s="261" t="s">
        <v>111</v>
      </c>
      <c r="G10583" s="261" t="s">
        <v>140</v>
      </c>
      <c r="H10583" s="261" t="s">
        <v>6398</v>
      </c>
    </row>
    <row r="10584" spans="1:8" x14ac:dyDescent="0.2">
      <c r="A10584" t="s">
        <v>30</v>
      </c>
      <c r="B10584" s="261" t="s">
        <v>149</v>
      </c>
      <c r="C10584">
        <f>_xlfn.XLOOKUP(B10584,'2.1.trackMPD'!$R$7:$R$29,'2.1.trackMPD'!$T$7:$T$29)</f>
        <v>6</v>
      </c>
      <c r="D10584" s="261">
        <v>1000</v>
      </c>
      <c r="E10584" s="261" t="s">
        <v>6400</v>
      </c>
      <c r="F10584" s="261" t="s">
        <v>110</v>
      </c>
      <c r="G10584" s="261" t="s">
        <v>124</v>
      </c>
      <c r="H10584" s="261" t="s">
        <v>6399</v>
      </c>
    </row>
    <row r="10585" spans="1:8" x14ac:dyDescent="0.2">
      <c r="A10585" t="s">
        <v>30</v>
      </c>
      <c r="B10585" s="261" t="s">
        <v>149</v>
      </c>
      <c r="C10585">
        <f>_xlfn.XLOOKUP(B10585,'2.1.trackMPD'!$R$7:$R$29,'2.1.trackMPD'!$T$7:$T$29)</f>
        <v>6</v>
      </c>
      <c r="D10585" s="261">
        <v>1000</v>
      </c>
      <c r="E10585" s="261" t="s">
        <v>6400</v>
      </c>
      <c r="F10585" s="261" t="s">
        <v>110</v>
      </c>
      <c r="G10585" s="261" t="s">
        <v>140</v>
      </c>
      <c r="H10585" s="261" t="s">
        <v>6399</v>
      </c>
    </row>
    <row r="10586" spans="1:8" x14ac:dyDescent="0.2">
      <c r="A10586" t="s">
        <v>30</v>
      </c>
      <c r="B10586" s="261" t="s">
        <v>149</v>
      </c>
      <c r="C10586">
        <f>_xlfn.XLOOKUP(B10586,'2.1.trackMPD'!$R$7:$R$29,'2.1.trackMPD'!$T$7:$T$29)</f>
        <v>6</v>
      </c>
      <c r="D10586" s="261">
        <v>5000</v>
      </c>
      <c r="E10586" s="261" t="s">
        <v>6400</v>
      </c>
      <c r="F10586" s="261" t="s">
        <v>110</v>
      </c>
      <c r="G10586" s="261" t="s">
        <v>124</v>
      </c>
      <c r="H10586" s="261" t="s">
        <v>6398</v>
      </c>
    </row>
    <row r="10587" spans="1:8" x14ac:dyDescent="0.2">
      <c r="A10587" t="s">
        <v>30</v>
      </c>
      <c r="B10587" s="261" t="s">
        <v>149</v>
      </c>
      <c r="C10587">
        <f>_xlfn.XLOOKUP(B10587,'2.1.trackMPD'!$R$7:$R$29,'2.1.trackMPD'!$T$7:$T$29)</f>
        <v>6</v>
      </c>
      <c r="D10587" s="261">
        <v>5000</v>
      </c>
      <c r="E10587" s="261" t="s">
        <v>6400</v>
      </c>
      <c r="F10587" s="261" t="s">
        <v>110</v>
      </c>
      <c r="G10587" s="261" t="s">
        <v>140</v>
      </c>
      <c r="H10587" s="261" t="s">
        <v>6398</v>
      </c>
    </row>
    <row r="10588" spans="1:8" x14ac:dyDescent="0.2">
      <c r="A10588" t="s">
        <v>30</v>
      </c>
      <c r="B10588" s="261" t="s">
        <v>149</v>
      </c>
      <c r="C10588">
        <f>_xlfn.XLOOKUP(B10588,'2.1.trackMPD'!$R$7:$R$29,'2.1.trackMPD'!$T$7:$T$29)</f>
        <v>6</v>
      </c>
      <c r="D10588" s="261">
        <v>5000</v>
      </c>
      <c r="E10588" s="261" t="s">
        <v>6400</v>
      </c>
      <c r="F10588" s="261" t="s">
        <v>111</v>
      </c>
      <c r="G10588" s="261" t="s">
        <v>124</v>
      </c>
      <c r="H10588" s="261" t="s">
        <v>6398</v>
      </c>
    </row>
    <row r="10589" spans="1:8" x14ac:dyDescent="0.2">
      <c r="A10589" t="s">
        <v>30</v>
      </c>
      <c r="B10589" s="261" t="s">
        <v>149</v>
      </c>
      <c r="C10589">
        <f>_xlfn.XLOOKUP(B10589,'2.1.trackMPD'!$R$7:$R$29,'2.1.trackMPD'!$T$7:$T$29)</f>
        <v>6</v>
      </c>
      <c r="D10589" s="261">
        <v>5000</v>
      </c>
      <c r="E10589" s="261" t="s">
        <v>6400</v>
      </c>
      <c r="F10589" s="261" t="s">
        <v>111</v>
      </c>
      <c r="G10589" s="261" t="s">
        <v>140</v>
      </c>
      <c r="H10589" s="261" t="s">
        <v>6398</v>
      </c>
    </row>
    <row r="10590" spans="1:8" x14ac:dyDescent="0.2">
      <c r="A10590" t="s">
        <v>30</v>
      </c>
      <c r="B10590" s="261" t="s">
        <v>149</v>
      </c>
      <c r="C10590">
        <f>_xlfn.XLOOKUP(B10590,'2.1.trackMPD'!$R$7:$R$29,'2.1.trackMPD'!$T$7:$T$29)</f>
        <v>6</v>
      </c>
      <c r="D10590" s="261">
        <v>5000</v>
      </c>
      <c r="E10590" s="261" t="s">
        <v>6400</v>
      </c>
      <c r="F10590" s="261" t="s">
        <v>110</v>
      </c>
      <c r="G10590" s="261" t="s">
        <v>124</v>
      </c>
      <c r="H10590" s="261" t="s">
        <v>6399</v>
      </c>
    </row>
    <row r="10591" spans="1:8" x14ac:dyDescent="0.2">
      <c r="A10591" t="s">
        <v>30</v>
      </c>
      <c r="B10591" s="261" t="s">
        <v>149</v>
      </c>
      <c r="C10591">
        <f>_xlfn.XLOOKUP(B10591,'2.1.trackMPD'!$R$7:$R$29,'2.1.trackMPD'!$T$7:$T$29)</f>
        <v>6</v>
      </c>
      <c r="D10591" s="261">
        <v>5000</v>
      </c>
      <c r="E10591" s="261" t="s">
        <v>6400</v>
      </c>
      <c r="F10591" s="261" t="s">
        <v>110</v>
      </c>
      <c r="G10591" s="261" t="s">
        <v>140</v>
      </c>
      <c r="H10591" s="261" t="s">
        <v>6399</v>
      </c>
    </row>
    <row r="10592" spans="1:8" x14ac:dyDescent="0.2">
      <c r="A10592" t="s">
        <v>30</v>
      </c>
      <c r="B10592" s="261" t="s">
        <v>149</v>
      </c>
      <c r="C10592">
        <f>_xlfn.XLOOKUP(B10592,'2.1.trackMPD'!$R$7:$R$29,'2.1.trackMPD'!$T$7:$T$29)</f>
        <v>6</v>
      </c>
      <c r="D10592" s="261">
        <v>1</v>
      </c>
      <c r="E10592" s="261" t="s">
        <v>6401</v>
      </c>
      <c r="F10592" s="261" t="s">
        <v>110</v>
      </c>
      <c r="G10592" s="261" t="s">
        <v>124</v>
      </c>
      <c r="H10592" s="261" t="s">
        <v>6398</v>
      </c>
    </row>
    <row r="10593" spans="1:8" x14ac:dyDescent="0.2">
      <c r="A10593" t="s">
        <v>30</v>
      </c>
      <c r="B10593" s="261" t="s">
        <v>149</v>
      </c>
      <c r="C10593">
        <f>_xlfn.XLOOKUP(B10593,'2.1.trackMPD'!$R$7:$R$29,'2.1.trackMPD'!$T$7:$T$29)</f>
        <v>6</v>
      </c>
      <c r="D10593" s="261">
        <v>1</v>
      </c>
      <c r="E10593" s="261" t="s">
        <v>6401</v>
      </c>
      <c r="F10593" s="261" t="s">
        <v>110</v>
      </c>
      <c r="G10593" s="261" t="s">
        <v>140</v>
      </c>
      <c r="H10593" s="261" t="s">
        <v>6398</v>
      </c>
    </row>
    <row r="10594" spans="1:8" x14ac:dyDescent="0.2">
      <c r="A10594" t="s">
        <v>30</v>
      </c>
      <c r="B10594" s="261" t="s">
        <v>149</v>
      </c>
      <c r="C10594">
        <f>_xlfn.XLOOKUP(B10594,'2.1.trackMPD'!$R$7:$R$29,'2.1.trackMPD'!$T$7:$T$29)</f>
        <v>6</v>
      </c>
      <c r="D10594" s="261">
        <v>1</v>
      </c>
      <c r="E10594" s="261" t="s">
        <v>6401</v>
      </c>
      <c r="F10594" s="261" t="s">
        <v>111</v>
      </c>
      <c r="G10594" s="261" t="s">
        <v>124</v>
      </c>
      <c r="H10594" s="261" t="s">
        <v>6398</v>
      </c>
    </row>
    <row r="10595" spans="1:8" x14ac:dyDescent="0.2">
      <c r="A10595" t="s">
        <v>30</v>
      </c>
      <c r="B10595" s="261" t="s">
        <v>149</v>
      </c>
      <c r="C10595">
        <f>_xlfn.XLOOKUP(B10595,'2.1.trackMPD'!$R$7:$R$29,'2.1.trackMPD'!$T$7:$T$29)</f>
        <v>6</v>
      </c>
      <c r="D10595" s="261">
        <v>1</v>
      </c>
      <c r="E10595" s="261" t="s">
        <v>6401</v>
      </c>
      <c r="F10595" s="261" t="s">
        <v>111</v>
      </c>
      <c r="G10595" s="261" t="s">
        <v>140</v>
      </c>
      <c r="H10595" s="261" t="s">
        <v>6398</v>
      </c>
    </row>
    <row r="10596" spans="1:8" x14ac:dyDescent="0.2">
      <c r="A10596" t="s">
        <v>30</v>
      </c>
      <c r="B10596" s="261" t="s">
        <v>149</v>
      </c>
      <c r="C10596">
        <f>_xlfn.XLOOKUP(B10596,'2.1.trackMPD'!$R$7:$R$29,'2.1.trackMPD'!$T$7:$T$29)</f>
        <v>6</v>
      </c>
      <c r="D10596" s="261">
        <v>1</v>
      </c>
      <c r="E10596" s="261" t="s">
        <v>6401</v>
      </c>
      <c r="F10596" s="261" t="s">
        <v>110</v>
      </c>
      <c r="G10596" s="261" t="s">
        <v>124</v>
      </c>
      <c r="H10596" s="261" t="s">
        <v>6399</v>
      </c>
    </row>
    <row r="10597" spans="1:8" x14ac:dyDescent="0.2">
      <c r="A10597" t="s">
        <v>30</v>
      </c>
      <c r="B10597" s="261" t="s">
        <v>149</v>
      </c>
      <c r="C10597">
        <f>_xlfn.XLOOKUP(B10597,'2.1.trackMPD'!$R$7:$R$29,'2.1.trackMPD'!$T$7:$T$29)</f>
        <v>6</v>
      </c>
      <c r="D10597" s="261">
        <v>1</v>
      </c>
      <c r="E10597" s="261" t="s">
        <v>6401</v>
      </c>
      <c r="F10597" s="261" t="s">
        <v>110</v>
      </c>
      <c r="G10597" s="261" t="s">
        <v>140</v>
      </c>
      <c r="H10597" s="261" t="s">
        <v>6399</v>
      </c>
    </row>
    <row r="10598" spans="1:8" x14ac:dyDescent="0.2">
      <c r="A10598" t="s">
        <v>30</v>
      </c>
      <c r="B10598" s="261" t="s">
        <v>149</v>
      </c>
      <c r="C10598">
        <f>_xlfn.XLOOKUP(B10598,'2.1.trackMPD'!$R$7:$R$29,'2.1.trackMPD'!$T$7:$T$29)</f>
        <v>6</v>
      </c>
      <c r="D10598" s="261">
        <v>10</v>
      </c>
      <c r="E10598" s="261" t="s">
        <v>6401</v>
      </c>
      <c r="F10598" s="261" t="s">
        <v>110</v>
      </c>
      <c r="G10598" s="261" t="s">
        <v>124</v>
      </c>
      <c r="H10598" s="261" t="s">
        <v>6398</v>
      </c>
    </row>
    <row r="10599" spans="1:8" x14ac:dyDescent="0.2">
      <c r="A10599" t="s">
        <v>30</v>
      </c>
      <c r="B10599" s="261" t="s">
        <v>149</v>
      </c>
      <c r="C10599">
        <f>_xlfn.XLOOKUP(B10599,'2.1.trackMPD'!$R$7:$R$29,'2.1.trackMPD'!$T$7:$T$29)</f>
        <v>6</v>
      </c>
      <c r="D10599" s="261">
        <v>10</v>
      </c>
      <c r="E10599" s="261" t="s">
        <v>6401</v>
      </c>
      <c r="F10599" s="261" t="s">
        <v>110</v>
      </c>
      <c r="G10599" s="261" t="s">
        <v>140</v>
      </c>
      <c r="H10599" s="261" t="s">
        <v>6398</v>
      </c>
    </row>
    <row r="10600" spans="1:8" x14ac:dyDescent="0.2">
      <c r="A10600" t="s">
        <v>30</v>
      </c>
      <c r="B10600" s="261" t="s">
        <v>149</v>
      </c>
      <c r="C10600">
        <f>_xlfn.XLOOKUP(B10600,'2.1.trackMPD'!$R$7:$R$29,'2.1.trackMPD'!$T$7:$T$29)</f>
        <v>6</v>
      </c>
      <c r="D10600" s="261">
        <v>10</v>
      </c>
      <c r="E10600" s="261" t="s">
        <v>6401</v>
      </c>
      <c r="F10600" s="261" t="s">
        <v>111</v>
      </c>
      <c r="G10600" s="261" t="s">
        <v>124</v>
      </c>
      <c r="H10600" s="261" t="s">
        <v>6398</v>
      </c>
    </row>
    <row r="10601" spans="1:8" x14ac:dyDescent="0.2">
      <c r="A10601" t="s">
        <v>30</v>
      </c>
      <c r="B10601" s="261" t="s">
        <v>149</v>
      </c>
      <c r="C10601">
        <f>_xlfn.XLOOKUP(B10601,'2.1.trackMPD'!$R$7:$R$29,'2.1.trackMPD'!$T$7:$T$29)</f>
        <v>6</v>
      </c>
      <c r="D10601" s="261">
        <v>10</v>
      </c>
      <c r="E10601" s="261" t="s">
        <v>6401</v>
      </c>
      <c r="F10601" s="261" t="s">
        <v>111</v>
      </c>
      <c r="G10601" s="261" t="s">
        <v>140</v>
      </c>
      <c r="H10601" s="261" t="s">
        <v>6398</v>
      </c>
    </row>
    <row r="10602" spans="1:8" x14ac:dyDescent="0.2">
      <c r="A10602" t="s">
        <v>30</v>
      </c>
      <c r="B10602" s="261" t="s">
        <v>149</v>
      </c>
      <c r="C10602">
        <f>_xlfn.XLOOKUP(B10602,'2.1.trackMPD'!$R$7:$R$29,'2.1.trackMPD'!$T$7:$T$29)</f>
        <v>6</v>
      </c>
      <c r="D10602" s="261">
        <v>10</v>
      </c>
      <c r="E10602" s="261" t="s">
        <v>6401</v>
      </c>
      <c r="F10602" s="261" t="s">
        <v>110</v>
      </c>
      <c r="G10602" s="261" t="s">
        <v>124</v>
      </c>
      <c r="H10602" s="261" t="s">
        <v>6399</v>
      </c>
    </row>
    <row r="10603" spans="1:8" x14ac:dyDescent="0.2">
      <c r="A10603" t="s">
        <v>30</v>
      </c>
      <c r="B10603" s="261" t="s">
        <v>149</v>
      </c>
      <c r="C10603">
        <f>_xlfn.XLOOKUP(B10603,'2.1.trackMPD'!$R$7:$R$29,'2.1.trackMPD'!$T$7:$T$29)</f>
        <v>6</v>
      </c>
      <c r="D10603" s="261">
        <v>10</v>
      </c>
      <c r="E10603" s="261" t="s">
        <v>6401</v>
      </c>
      <c r="F10603" s="261" t="s">
        <v>110</v>
      </c>
      <c r="G10603" s="261" t="s">
        <v>140</v>
      </c>
      <c r="H10603" s="261" t="s">
        <v>6399</v>
      </c>
    </row>
    <row r="10604" spans="1:8" x14ac:dyDescent="0.2">
      <c r="A10604" t="s">
        <v>30</v>
      </c>
      <c r="B10604" s="261" t="s">
        <v>149</v>
      </c>
      <c r="C10604">
        <f>_xlfn.XLOOKUP(B10604,'2.1.trackMPD'!$R$7:$R$29,'2.1.trackMPD'!$T$7:$T$29)</f>
        <v>6</v>
      </c>
      <c r="D10604" s="261">
        <v>100</v>
      </c>
      <c r="E10604" s="261" t="s">
        <v>6401</v>
      </c>
      <c r="F10604" s="261" t="s">
        <v>110</v>
      </c>
      <c r="G10604" s="261" t="s">
        <v>124</v>
      </c>
      <c r="H10604" s="261" t="s">
        <v>6398</v>
      </c>
    </row>
    <row r="10605" spans="1:8" x14ac:dyDescent="0.2">
      <c r="A10605" t="s">
        <v>30</v>
      </c>
      <c r="B10605" s="261" t="s">
        <v>149</v>
      </c>
      <c r="C10605">
        <f>_xlfn.XLOOKUP(B10605,'2.1.trackMPD'!$R$7:$R$29,'2.1.trackMPD'!$T$7:$T$29)</f>
        <v>6</v>
      </c>
      <c r="D10605" s="261">
        <v>100</v>
      </c>
      <c r="E10605" s="261" t="s">
        <v>6401</v>
      </c>
      <c r="F10605" s="261" t="s">
        <v>110</v>
      </c>
      <c r="G10605" s="261" t="s">
        <v>140</v>
      </c>
      <c r="H10605" s="261" t="s">
        <v>6398</v>
      </c>
    </row>
    <row r="10606" spans="1:8" x14ac:dyDescent="0.2">
      <c r="A10606" t="s">
        <v>30</v>
      </c>
      <c r="B10606" s="261" t="s">
        <v>149</v>
      </c>
      <c r="C10606">
        <f>_xlfn.XLOOKUP(B10606,'2.1.trackMPD'!$R$7:$R$29,'2.1.trackMPD'!$T$7:$T$29)</f>
        <v>6</v>
      </c>
      <c r="D10606" s="261">
        <v>100</v>
      </c>
      <c r="E10606" s="261" t="s">
        <v>6401</v>
      </c>
      <c r="F10606" s="261" t="s">
        <v>111</v>
      </c>
      <c r="G10606" s="261" t="s">
        <v>124</v>
      </c>
      <c r="H10606" s="261" t="s">
        <v>6398</v>
      </c>
    </row>
    <row r="10607" spans="1:8" x14ac:dyDescent="0.2">
      <c r="A10607" t="s">
        <v>30</v>
      </c>
      <c r="B10607" s="261" t="s">
        <v>149</v>
      </c>
      <c r="C10607">
        <f>_xlfn.XLOOKUP(B10607,'2.1.trackMPD'!$R$7:$R$29,'2.1.trackMPD'!$T$7:$T$29)</f>
        <v>6</v>
      </c>
      <c r="D10607" s="261">
        <v>100</v>
      </c>
      <c r="E10607" s="261" t="s">
        <v>6401</v>
      </c>
      <c r="F10607" s="261" t="s">
        <v>111</v>
      </c>
      <c r="G10607" s="261" t="s">
        <v>140</v>
      </c>
      <c r="H10607" s="261" t="s">
        <v>6398</v>
      </c>
    </row>
    <row r="10608" spans="1:8" x14ac:dyDescent="0.2">
      <c r="A10608" t="s">
        <v>30</v>
      </c>
      <c r="B10608" s="261" t="s">
        <v>149</v>
      </c>
      <c r="C10608">
        <f>_xlfn.XLOOKUP(B10608,'2.1.trackMPD'!$R$7:$R$29,'2.1.trackMPD'!$T$7:$T$29)</f>
        <v>6</v>
      </c>
      <c r="D10608" s="261">
        <v>100</v>
      </c>
      <c r="E10608" s="261" t="s">
        <v>6401</v>
      </c>
      <c r="F10608" s="261" t="s">
        <v>110</v>
      </c>
      <c r="G10608" s="261" t="s">
        <v>124</v>
      </c>
      <c r="H10608" s="261" t="s">
        <v>6399</v>
      </c>
    </row>
    <row r="10609" spans="1:8" x14ac:dyDescent="0.2">
      <c r="A10609" t="s">
        <v>30</v>
      </c>
      <c r="B10609" s="261" t="s">
        <v>149</v>
      </c>
      <c r="C10609">
        <f>_xlfn.XLOOKUP(B10609,'2.1.trackMPD'!$R$7:$R$29,'2.1.trackMPD'!$T$7:$T$29)</f>
        <v>6</v>
      </c>
      <c r="D10609" s="261">
        <v>100</v>
      </c>
      <c r="E10609" s="261" t="s">
        <v>6401</v>
      </c>
      <c r="F10609" s="261" t="s">
        <v>110</v>
      </c>
      <c r="G10609" s="261" t="s">
        <v>140</v>
      </c>
      <c r="H10609" s="261" t="s">
        <v>6399</v>
      </c>
    </row>
    <row r="10610" spans="1:8" x14ac:dyDescent="0.2">
      <c r="A10610" t="s">
        <v>30</v>
      </c>
      <c r="B10610" s="261" t="s">
        <v>150</v>
      </c>
      <c r="C10610">
        <f>_xlfn.XLOOKUP(B10610,'2.1.trackMPD'!$R$7:$R$29,'2.1.trackMPD'!$T$7:$T$29)</f>
        <v>6</v>
      </c>
      <c r="D10610" s="261">
        <v>1</v>
      </c>
      <c r="E10610" s="261" t="s">
        <v>6396</v>
      </c>
      <c r="F10610" s="261" t="s">
        <v>110</v>
      </c>
      <c r="G10610" s="261" t="s">
        <v>124</v>
      </c>
      <c r="H10610" s="261" t="s">
        <v>6398</v>
      </c>
    </row>
    <row r="10611" spans="1:8" x14ac:dyDescent="0.2">
      <c r="A10611" t="s">
        <v>30</v>
      </c>
      <c r="B10611" s="261" t="s">
        <v>150</v>
      </c>
      <c r="C10611">
        <f>_xlfn.XLOOKUP(B10611,'2.1.trackMPD'!$R$7:$R$29,'2.1.trackMPD'!$T$7:$T$29)</f>
        <v>6</v>
      </c>
      <c r="D10611" s="261">
        <v>1</v>
      </c>
      <c r="E10611" s="261" t="s">
        <v>6396</v>
      </c>
      <c r="F10611" s="261" t="s">
        <v>110</v>
      </c>
      <c r="G10611" s="261" t="s">
        <v>140</v>
      </c>
      <c r="H10611" s="261" t="s">
        <v>6398</v>
      </c>
    </row>
    <row r="10612" spans="1:8" x14ac:dyDescent="0.2">
      <c r="A10612" t="s">
        <v>30</v>
      </c>
      <c r="B10612" s="261" t="s">
        <v>150</v>
      </c>
      <c r="C10612">
        <f>_xlfn.XLOOKUP(B10612,'2.1.trackMPD'!$R$7:$R$29,'2.1.trackMPD'!$T$7:$T$29)</f>
        <v>6</v>
      </c>
      <c r="D10612" s="261">
        <v>1</v>
      </c>
      <c r="E10612" s="261" t="s">
        <v>6396</v>
      </c>
      <c r="F10612" s="261" t="s">
        <v>111</v>
      </c>
      <c r="G10612" s="261" t="s">
        <v>124</v>
      </c>
      <c r="H10612" s="261" t="s">
        <v>6398</v>
      </c>
    </row>
    <row r="10613" spans="1:8" x14ac:dyDescent="0.2">
      <c r="A10613" t="s">
        <v>30</v>
      </c>
      <c r="B10613" s="261" t="s">
        <v>150</v>
      </c>
      <c r="C10613">
        <f>_xlfn.XLOOKUP(B10613,'2.1.trackMPD'!$R$7:$R$29,'2.1.trackMPD'!$T$7:$T$29)</f>
        <v>6</v>
      </c>
      <c r="D10613" s="261">
        <v>1</v>
      </c>
      <c r="E10613" s="261" t="s">
        <v>6396</v>
      </c>
      <c r="F10613" s="261" t="s">
        <v>111</v>
      </c>
      <c r="G10613" s="261" t="s">
        <v>140</v>
      </c>
      <c r="H10613" s="261" t="s">
        <v>6398</v>
      </c>
    </row>
    <row r="10614" spans="1:8" x14ac:dyDescent="0.2">
      <c r="A10614" t="s">
        <v>30</v>
      </c>
      <c r="B10614" s="261" t="s">
        <v>150</v>
      </c>
      <c r="C10614">
        <f>_xlfn.XLOOKUP(B10614,'2.1.trackMPD'!$R$7:$R$29,'2.1.trackMPD'!$T$7:$T$29)</f>
        <v>6</v>
      </c>
      <c r="D10614" s="261">
        <v>1</v>
      </c>
      <c r="E10614" s="261" t="s">
        <v>6396</v>
      </c>
      <c r="F10614" s="261" t="s">
        <v>110</v>
      </c>
      <c r="G10614" s="261" t="s">
        <v>124</v>
      </c>
      <c r="H10614" s="261" t="s">
        <v>6399</v>
      </c>
    </row>
    <row r="10615" spans="1:8" x14ac:dyDescent="0.2">
      <c r="A10615" t="s">
        <v>30</v>
      </c>
      <c r="B10615" s="261" t="s">
        <v>150</v>
      </c>
      <c r="C10615">
        <f>_xlfn.XLOOKUP(B10615,'2.1.trackMPD'!$R$7:$R$29,'2.1.trackMPD'!$T$7:$T$29)</f>
        <v>6</v>
      </c>
      <c r="D10615" s="261">
        <v>1</v>
      </c>
      <c r="E10615" s="261" t="s">
        <v>6396</v>
      </c>
      <c r="F10615" s="261" t="s">
        <v>110</v>
      </c>
      <c r="G10615" s="261" t="s">
        <v>140</v>
      </c>
      <c r="H10615" s="261" t="s">
        <v>6399</v>
      </c>
    </row>
    <row r="10616" spans="1:8" x14ac:dyDescent="0.2">
      <c r="A10616" t="s">
        <v>30</v>
      </c>
      <c r="B10616" s="261" t="s">
        <v>150</v>
      </c>
      <c r="C10616">
        <f>_xlfn.XLOOKUP(B10616,'2.1.trackMPD'!$R$7:$R$29,'2.1.trackMPD'!$T$7:$T$29)</f>
        <v>6</v>
      </c>
      <c r="D10616" s="261">
        <v>10</v>
      </c>
      <c r="E10616" s="261" t="s">
        <v>6396</v>
      </c>
      <c r="F10616" s="261" t="s">
        <v>110</v>
      </c>
      <c r="G10616" s="261" t="s">
        <v>124</v>
      </c>
      <c r="H10616" s="261" t="s">
        <v>6398</v>
      </c>
    </row>
    <row r="10617" spans="1:8" x14ac:dyDescent="0.2">
      <c r="A10617" t="s">
        <v>30</v>
      </c>
      <c r="B10617" s="261" t="s">
        <v>150</v>
      </c>
      <c r="C10617">
        <f>_xlfn.XLOOKUP(B10617,'2.1.trackMPD'!$R$7:$R$29,'2.1.trackMPD'!$T$7:$T$29)</f>
        <v>6</v>
      </c>
      <c r="D10617" s="261">
        <v>10</v>
      </c>
      <c r="E10617" s="261" t="s">
        <v>6396</v>
      </c>
      <c r="F10617" s="261" t="s">
        <v>110</v>
      </c>
      <c r="G10617" s="261" t="s">
        <v>140</v>
      </c>
      <c r="H10617" s="261" t="s">
        <v>6398</v>
      </c>
    </row>
    <row r="10618" spans="1:8" x14ac:dyDescent="0.2">
      <c r="A10618" t="s">
        <v>30</v>
      </c>
      <c r="B10618" s="261" t="s">
        <v>150</v>
      </c>
      <c r="C10618">
        <f>_xlfn.XLOOKUP(B10618,'2.1.trackMPD'!$R$7:$R$29,'2.1.trackMPD'!$T$7:$T$29)</f>
        <v>6</v>
      </c>
      <c r="D10618" s="261">
        <v>10</v>
      </c>
      <c r="E10618" s="261" t="s">
        <v>6396</v>
      </c>
      <c r="F10618" s="261" t="s">
        <v>111</v>
      </c>
      <c r="G10618" s="261" t="s">
        <v>124</v>
      </c>
      <c r="H10618" s="261" t="s">
        <v>6398</v>
      </c>
    </row>
    <row r="10619" spans="1:8" x14ac:dyDescent="0.2">
      <c r="A10619" t="s">
        <v>30</v>
      </c>
      <c r="B10619" s="261" t="s">
        <v>150</v>
      </c>
      <c r="C10619">
        <f>_xlfn.XLOOKUP(B10619,'2.1.trackMPD'!$R$7:$R$29,'2.1.trackMPD'!$T$7:$T$29)</f>
        <v>6</v>
      </c>
      <c r="D10619" s="261">
        <v>10</v>
      </c>
      <c r="E10619" s="261" t="s">
        <v>6396</v>
      </c>
      <c r="F10619" s="261" t="s">
        <v>111</v>
      </c>
      <c r="G10619" s="261" t="s">
        <v>140</v>
      </c>
      <c r="H10619" s="261" t="s">
        <v>6398</v>
      </c>
    </row>
    <row r="10620" spans="1:8" x14ac:dyDescent="0.2">
      <c r="A10620" t="s">
        <v>30</v>
      </c>
      <c r="B10620" s="261" t="s">
        <v>150</v>
      </c>
      <c r="C10620">
        <f>_xlfn.XLOOKUP(B10620,'2.1.trackMPD'!$R$7:$R$29,'2.1.trackMPD'!$T$7:$T$29)</f>
        <v>6</v>
      </c>
      <c r="D10620" s="261">
        <v>10</v>
      </c>
      <c r="E10620" s="261" t="s">
        <v>6396</v>
      </c>
      <c r="F10620" s="261" t="s">
        <v>110</v>
      </c>
      <c r="G10620" s="261" t="s">
        <v>124</v>
      </c>
      <c r="H10620" s="261" t="s">
        <v>6399</v>
      </c>
    </row>
    <row r="10621" spans="1:8" x14ac:dyDescent="0.2">
      <c r="A10621" t="s">
        <v>30</v>
      </c>
      <c r="B10621" s="261" t="s">
        <v>150</v>
      </c>
      <c r="C10621">
        <f>_xlfn.XLOOKUP(B10621,'2.1.trackMPD'!$R$7:$R$29,'2.1.trackMPD'!$T$7:$T$29)</f>
        <v>6</v>
      </c>
      <c r="D10621" s="261">
        <v>10</v>
      </c>
      <c r="E10621" s="261" t="s">
        <v>6396</v>
      </c>
      <c r="F10621" s="261" t="s">
        <v>110</v>
      </c>
      <c r="G10621" s="261" t="s">
        <v>140</v>
      </c>
      <c r="H10621" s="261" t="s">
        <v>6399</v>
      </c>
    </row>
    <row r="10622" spans="1:8" x14ac:dyDescent="0.2">
      <c r="A10622" t="s">
        <v>30</v>
      </c>
      <c r="B10622" s="261" t="s">
        <v>150</v>
      </c>
      <c r="C10622">
        <f>_xlfn.XLOOKUP(B10622,'2.1.trackMPD'!$R$7:$R$29,'2.1.trackMPD'!$T$7:$T$29)</f>
        <v>6</v>
      </c>
      <c r="D10622" s="261">
        <v>100</v>
      </c>
      <c r="E10622" s="261" t="s">
        <v>6396</v>
      </c>
      <c r="F10622" s="261" t="s">
        <v>110</v>
      </c>
      <c r="G10622" s="261" t="s">
        <v>124</v>
      </c>
      <c r="H10622" s="261" t="s">
        <v>6398</v>
      </c>
    </row>
    <row r="10623" spans="1:8" x14ac:dyDescent="0.2">
      <c r="A10623" t="s">
        <v>30</v>
      </c>
      <c r="B10623" s="261" t="s">
        <v>150</v>
      </c>
      <c r="C10623">
        <f>_xlfn.XLOOKUP(B10623,'2.1.trackMPD'!$R$7:$R$29,'2.1.trackMPD'!$T$7:$T$29)</f>
        <v>6</v>
      </c>
      <c r="D10623" s="261">
        <v>100</v>
      </c>
      <c r="E10623" s="261" t="s">
        <v>6396</v>
      </c>
      <c r="F10623" s="261" t="s">
        <v>110</v>
      </c>
      <c r="G10623" s="261" t="s">
        <v>140</v>
      </c>
      <c r="H10623" s="261" t="s">
        <v>6398</v>
      </c>
    </row>
    <row r="10624" spans="1:8" x14ac:dyDescent="0.2">
      <c r="A10624" t="s">
        <v>30</v>
      </c>
      <c r="B10624" s="261" t="s">
        <v>150</v>
      </c>
      <c r="C10624">
        <f>_xlfn.XLOOKUP(B10624,'2.1.trackMPD'!$R$7:$R$29,'2.1.trackMPD'!$T$7:$T$29)</f>
        <v>6</v>
      </c>
      <c r="D10624" s="261">
        <v>100</v>
      </c>
      <c r="E10624" s="261" t="s">
        <v>6396</v>
      </c>
      <c r="F10624" s="261" t="s">
        <v>111</v>
      </c>
      <c r="G10624" s="261" t="s">
        <v>124</v>
      </c>
      <c r="H10624" s="261" t="s">
        <v>6398</v>
      </c>
    </row>
    <row r="10625" spans="1:8" x14ac:dyDescent="0.2">
      <c r="A10625" t="s">
        <v>30</v>
      </c>
      <c r="B10625" s="261" t="s">
        <v>150</v>
      </c>
      <c r="C10625">
        <f>_xlfn.XLOOKUP(B10625,'2.1.trackMPD'!$R$7:$R$29,'2.1.trackMPD'!$T$7:$T$29)</f>
        <v>6</v>
      </c>
      <c r="D10625" s="261">
        <v>100</v>
      </c>
      <c r="E10625" s="261" t="s">
        <v>6396</v>
      </c>
      <c r="F10625" s="261" t="s">
        <v>111</v>
      </c>
      <c r="G10625" s="261" t="s">
        <v>140</v>
      </c>
      <c r="H10625" s="261" t="s">
        <v>6398</v>
      </c>
    </row>
    <row r="10626" spans="1:8" x14ac:dyDescent="0.2">
      <c r="A10626" t="s">
        <v>30</v>
      </c>
      <c r="B10626" s="261" t="s">
        <v>150</v>
      </c>
      <c r="C10626">
        <f>_xlfn.XLOOKUP(B10626,'2.1.trackMPD'!$R$7:$R$29,'2.1.trackMPD'!$T$7:$T$29)</f>
        <v>6</v>
      </c>
      <c r="D10626" s="261">
        <v>100</v>
      </c>
      <c r="E10626" s="261" t="s">
        <v>6396</v>
      </c>
      <c r="F10626" s="261" t="s">
        <v>110</v>
      </c>
      <c r="G10626" s="261" t="s">
        <v>124</v>
      </c>
      <c r="H10626" s="261" t="s">
        <v>6399</v>
      </c>
    </row>
    <row r="10627" spans="1:8" x14ac:dyDescent="0.2">
      <c r="A10627" t="s">
        <v>30</v>
      </c>
      <c r="B10627" s="261" t="s">
        <v>150</v>
      </c>
      <c r="C10627">
        <f>_xlfn.XLOOKUP(B10627,'2.1.trackMPD'!$R$7:$R$29,'2.1.trackMPD'!$T$7:$T$29)</f>
        <v>6</v>
      </c>
      <c r="D10627" s="261">
        <v>100</v>
      </c>
      <c r="E10627" s="261" t="s">
        <v>6396</v>
      </c>
      <c r="F10627" s="261" t="s">
        <v>110</v>
      </c>
      <c r="G10627" s="261" t="s">
        <v>140</v>
      </c>
      <c r="H10627" s="261" t="s">
        <v>6399</v>
      </c>
    </row>
    <row r="10628" spans="1:8" x14ac:dyDescent="0.2">
      <c r="A10628" t="s">
        <v>30</v>
      </c>
      <c r="B10628" s="261" t="s">
        <v>150</v>
      </c>
      <c r="C10628">
        <f>_xlfn.XLOOKUP(B10628,'2.1.trackMPD'!$R$7:$R$29,'2.1.trackMPD'!$T$7:$T$29)</f>
        <v>6</v>
      </c>
      <c r="D10628" s="261">
        <v>1000</v>
      </c>
      <c r="E10628" s="261" t="s">
        <v>6396</v>
      </c>
      <c r="F10628" s="261" t="s">
        <v>110</v>
      </c>
      <c r="G10628" s="261" t="s">
        <v>124</v>
      </c>
      <c r="H10628" s="261" t="s">
        <v>6398</v>
      </c>
    </row>
    <row r="10629" spans="1:8" x14ac:dyDescent="0.2">
      <c r="A10629" t="s">
        <v>30</v>
      </c>
      <c r="B10629" s="261" t="s">
        <v>150</v>
      </c>
      <c r="C10629">
        <f>_xlfn.XLOOKUP(B10629,'2.1.trackMPD'!$R$7:$R$29,'2.1.trackMPD'!$T$7:$T$29)</f>
        <v>6</v>
      </c>
      <c r="D10629" s="261">
        <v>1000</v>
      </c>
      <c r="E10629" s="261" t="s">
        <v>6396</v>
      </c>
      <c r="F10629" s="261" t="s">
        <v>110</v>
      </c>
      <c r="G10629" s="261" t="s">
        <v>140</v>
      </c>
      <c r="H10629" s="261" t="s">
        <v>6398</v>
      </c>
    </row>
    <row r="10630" spans="1:8" x14ac:dyDescent="0.2">
      <c r="A10630" t="s">
        <v>30</v>
      </c>
      <c r="B10630" s="261" t="s">
        <v>150</v>
      </c>
      <c r="C10630">
        <f>_xlfn.XLOOKUP(B10630,'2.1.trackMPD'!$R$7:$R$29,'2.1.trackMPD'!$T$7:$T$29)</f>
        <v>6</v>
      </c>
      <c r="D10630" s="261">
        <v>1000</v>
      </c>
      <c r="E10630" s="261" t="s">
        <v>6396</v>
      </c>
      <c r="F10630" s="261" t="s">
        <v>111</v>
      </c>
      <c r="G10630" s="261" t="s">
        <v>124</v>
      </c>
      <c r="H10630" s="261" t="s">
        <v>6398</v>
      </c>
    </row>
    <row r="10631" spans="1:8" x14ac:dyDescent="0.2">
      <c r="A10631" t="s">
        <v>30</v>
      </c>
      <c r="B10631" s="261" t="s">
        <v>150</v>
      </c>
      <c r="C10631">
        <f>_xlfn.XLOOKUP(B10631,'2.1.trackMPD'!$R$7:$R$29,'2.1.trackMPD'!$T$7:$T$29)</f>
        <v>6</v>
      </c>
      <c r="D10631" s="261">
        <v>1000</v>
      </c>
      <c r="E10631" s="261" t="s">
        <v>6396</v>
      </c>
      <c r="F10631" s="261" t="s">
        <v>111</v>
      </c>
      <c r="G10631" s="261" t="s">
        <v>140</v>
      </c>
      <c r="H10631" s="261" t="s">
        <v>6398</v>
      </c>
    </row>
    <row r="10632" spans="1:8" x14ac:dyDescent="0.2">
      <c r="A10632" t="s">
        <v>30</v>
      </c>
      <c r="B10632" s="261" t="s">
        <v>150</v>
      </c>
      <c r="C10632">
        <f>_xlfn.XLOOKUP(B10632,'2.1.trackMPD'!$R$7:$R$29,'2.1.trackMPD'!$T$7:$T$29)</f>
        <v>6</v>
      </c>
      <c r="D10632" s="261">
        <v>1000</v>
      </c>
      <c r="E10632" s="261" t="s">
        <v>6396</v>
      </c>
      <c r="F10632" s="261" t="s">
        <v>110</v>
      </c>
      <c r="G10632" s="261" t="s">
        <v>124</v>
      </c>
      <c r="H10632" s="261" t="s">
        <v>6399</v>
      </c>
    </row>
    <row r="10633" spans="1:8" x14ac:dyDescent="0.2">
      <c r="A10633" t="s">
        <v>30</v>
      </c>
      <c r="B10633" s="261" t="s">
        <v>150</v>
      </c>
      <c r="C10633">
        <f>_xlfn.XLOOKUP(B10633,'2.1.trackMPD'!$R$7:$R$29,'2.1.trackMPD'!$T$7:$T$29)</f>
        <v>6</v>
      </c>
      <c r="D10633" s="261">
        <v>1000</v>
      </c>
      <c r="E10633" s="261" t="s">
        <v>6396</v>
      </c>
      <c r="F10633" s="261" t="s">
        <v>110</v>
      </c>
      <c r="G10633" s="261" t="s">
        <v>140</v>
      </c>
      <c r="H10633" s="261" t="s">
        <v>6399</v>
      </c>
    </row>
    <row r="10634" spans="1:8" x14ac:dyDescent="0.2">
      <c r="A10634" t="s">
        <v>30</v>
      </c>
      <c r="B10634" s="261" t="s">
        <v>150</v>
      </c>
      <c r="C10634">
        <f>_xlfn.XLOOKUP(B10634,'2.1.trackMPD'!$R$7:$R$29,'2.1.trackMPD'!$T$7:$T$29)</f>
        <v>6</v>
      </c>
      <c r="D10634" s="261">
        <v>5000</v>
      </c>
      <c r="E10634" s="261" t="s">
        <v>6396</v>
      </c>
      <c r="F10634" s="261" t="s">
        <v>110</v>
      </c>
      <c r="G10634" s="261" t="s">
        <v>124</v>
      </c>
      <c r="H10634" s="261" t="s">
        <v>6398</v>
      </c>
    </row>
    <row r="10635" spans="1:8" x14ac:dyDescent="0.2">
      <c r="A10635" t="s">
        <v>30</v>
      </c>
      <c r="B10635" s="261" t="s">
        <v>150</v>
      </c>
      <c r="C10635">
        <f>_xlfn.XLOOKUP(B10635,'2.1.trackMPD'!$R$7:$R$29,'2.1.trackMPD'!$T$7:$T$29)</f>
        <v>6</v>
      </c>
      <c r="D10635" s="261">
        <v>5000</v>
      </c>
      <c r="E10635" s="261" t="s">
        <v>6396</v>
      </c>
      <c r="F10635" s="261" t="s">
        <v>110</v>
      </c>
      <c r="G10635" s="261" t="s">
        <v>140</v>
      </c>
      <c r="H10635" s="261" t="s">
        <v>6398</v>
      </c>
    </row>
    <row r="10636" spans="1:8" x14ac:dyDescent="0.2">
      <c r="A10636" t="s">
        <v>30</v>
      </c>
      <c r="B10636" s="261" t="s">
        <v>150</v>
      </c>
      <c r="C10636">
        <f>_xlfn.XLOOKUP(B10636,'2.1.trackMPD'!$R$7:$R$29,'2.1.trackMPD'!$T$7:$T$29)</f>
        <v>6</v>
      </c>
      <c r="D10636" s="261">
        <v>5000</v>
      </c>
      <c r="E10636" s="261" t="s">
        <v>6396</v>
      </c>
      <c r="F10636" s="261" t="s">
        <v>111</v>
      </c>
      <c r="G10636" s="261" t="s">
        <v>124</v>
      </c>
      <c r="H10636" s="261" t="s">
        <v>6398</v>
      </c>
    </row>
    <row r="10637" spans="1:8" x14ac:dyDescent="0.2">
      <c r="A10637" t="s">
        <v>30</v>
      </c>
      <c r="B10637" s="261" t="s">
        <v>150</v>
      </c>
      <c r="C10637">
        <f>_xlfn.XLOOKUP(B10637,'2.1.trackMPD'!$R$7:$R$29,'2.1.trackMPD'!$T$7:$T$29)</f>
        <v>6</v>
      </c>
      <c r="D10637" s="261">
        <v>5000</v>
      </c>
      <c r="E10637" s="261" t="s">
        <v>6396</v>
      </c>
      <c r="F10637" s="261" t="s">
        <v>111</v>
      </c>
      <c r="G10637" s="261" t="s">
        <v>140</v>
      </c>
      <c r="H10637" s="261" t="s">
        <v>6398</v>
      </c>
    </row>
    <row r="10638" spans="1:8" x14ac:dyDescent="0.2">
      <c r="A10638" t="s">
        <v>30</v>
      </c>
      <c r="B10638" s="261" t="s">
        <v>150</v>
      </c>
      <c r="C10638">
        <f>_xlfn.XLOOKUP(B10638,'2.1.trackMPD'!$R$7:$R$29,'2.1.trackMPD'!$T$7:$T$29)</f>
        <v>6</v>
      </c>
      <c r="D10638" s="261">
        <v>5000</v>
      </c>
      <c r="E10638" s="261" t="s">
        <v>6396</v>
      </c>
      <c r="F10638" s="261" t="s">
        <v>110</v>
      </c>
      <c r="G10638" s="261" t="s">
        <v>124</v>
      </c>
      <c r="H10638" s="261" t="s">
        <v>6399</v>
      </c>
    </row>
    <row r="10639" spans="1:8" x14ac:dyDescent="0.2">
      <c r="A10639" t="s">
        <v>30</v>
      </c>
      <c r="B10639" s="261" t="s">
        <v>150</v>
      </c>
      <c r="C10639">
        <f>_xlfn.XLOOKUP(B10639,'2.1.trackMPD'!$R$7:$R$29,'2.1.trackMPD'!$T$7:$T$29)</f>
        <v>6</v>
      </c>
      <c r="D10639" s="261">
        <v>5000</v>
      </c>
      <c r="E10639" s="261" t="s">
        <v>6396</v>
      </c>
      <c r="F10639" s="261" t="s">
        <v>110</v>
      </c>
      <c r="G10639" s="261" t="s">
        <v>140</v>
      </c>
      <c r="H10639" s="261" t="s">
        <v>6399</v>
      </c>
    </row>
    <row r="10640" spans="1:8" x14ac:dyDescent="0.2">
      <c r="A10640" t="s">
        <v>30</v>
      </c>
      <c r="B10640" s="261" t="s">
        <v>150</v>
      </c>
      <c r="C10640">
        <f>_xlfn.XLOOKUP(B10640,'2.1.trackMPD'!$R$7:$R$29,'2.1.trackMPD'!$T$7:$T$29)</f>
        <v>6</v>
      </c>
      <c r="D10640" s="261">
        <v>1</v>
      </c>
      <c r="E10640" s="261" t="s">
        <v>6400</v>
      </c>
      <c r="F10640" s="261" t="s">
        <v>110</v>
      </c>
      <c r="G10640" s="261" t="s">
        <v>124</v>
      </c>
      <c r="H10640" s="261" t="s">
        <v>6398</v>
      </c>
    </row>
    <row r="10641" spans="1:8" x14ac:dyDescent="0.2">
      <c r="A10641" t="s">
        <v>30</v>
      </c>
      <c r="B10641" s="261" t="s">
        <v>150</v>
      </c>
      <c r="C10641">
        <f>_xlfn.XLOOKUP(B10641,'2.1.trackMPD'!$R$7:$R$29,'2.1.trackMPD'!$T$7:$T$29)</f>
        <v>6</v>
      </c>
      <c r="D10641" s="261">
        <v>1</v>
      </c>
      <c r="E10641" s="261" t="s">
        <v>6400</v>
      </c>
      <c r="F10641" s="261" t="s">
        <v>110</v>
      </c>
      <c r="G10641" s="261" t="s">
        <v>140</v>
      </c>
      <c r="H10641" s="261" t="s">
        <v>6398</v>
      </c>
    </row>
    <row r="10642" spans="1:8" x14ac:dyDescent="0.2">
      <c r="A10642" t="s">
        <v>30</v>
      </c>
      <c r="B10642" s="261" t="s">
        <v>150</v>
      </c>
      <c r="C10642">
        <f>_xlfn.XLOOKUP(B10642,'2.1.trackMPD'!$R$7:$R$29,'2.1.trackMPD'!$T$7:$T$29)</f>
        <v>6</v>
      </c>
      <c r="D10642" s="261">
        <v>1</v>
      </c>
      <c r="E10642" s="261" t="s">
        <v>6400</v>
      </c>
      <c r="F10642" s="261" t="s">
        <v>111</v>
      </c>
      <c r="G10642" s="261" t="s">
        <v>124</v>
      </c>
      <c r="H10642" s="261" t="s">
        <v>6398</v>
      </c>
    </row>
    <row r="10643" spans="1:8" x14ac:dyDescent="0.2">
      <c r="A10643" t="s">
        <v>30</v>
      </c>
      <c r="B10643" s="261" t="s">
        <v>150</v>
      </c>
      <c r="C10643">
        <f>_xlfn.XLOOKUP(B10643,'2.1.trackMPD'!$R$7:$R$29,'2.1.trackMPD'!$T$7:$T$29)</f>
        <v>6</v>
      </c>
      <c r="D10643" s="261">
        <v>1</v>
      </c>
      <c r="E10643" s="261" t="s">
        <v>6400</v>
      </c>
      <c r="F10643" s="261" t="s">
        <v>111</v>
      </c>
      <c r="G10643" s="261" t="s">
        <v>140</v>
      </c>
      <c r="H10643" s="261" t="s">
        <v>6398</v>
      </c>
    </row>
    <row r="10644" spans="1:8" x14ac:dyDescent="0.2">
      <c r="A10644" t="s">
        <v>30</v>
      </c>
      <c r="B10644" s="261" t="s">
        <v>150</v>
      </c>
      <c r="C10644">
        <f>_xlfn.XLOOKUP(B10644,'2.1.trackMPD'!$R$7:$R$29,'2.1.trackMPD'!$T$7:$T$29)</f>
        <v>6</v>
      </c>
      <c r="D10644" s="261">
        <v>1</v>
      </c>
      <c r="E10644" s="261" t="s">
        <v>6400</v>
      </c>
      <c r="F10644" s="261" t="s">
        <v>110</v>
      </c>
      <c r="G10644" s="261" t="s">
        <v>124</v>
      </c>
      <c r="H10644" s="261" t="s">
        <v>6399</v>
      </c>
    </row>
    <row r="10645" spans="1:8" x14ac:dyDescent="0.2">
      <c r="A10645" t="s">
        <v>30</v>
      </c>
      <c r="B10645" s="261" t="s">
        <v>150</v>
      </c>
      <c r="C10645">
        <f>_xlfn.XLOOKUP(B10645,'2.1.trackMPD'!$R$7:$R$29,'2.1.trackMPD'!$T$7:$T$29)</f>
        <v>6</v>
      </c>
      <c r="D10645" s="261">
        <v>1</v>
      </c>
      <c r="E10645" s="261" t="s">
        <v>6400</v>
      </c>
      <c r="F10645" s="261" t="s">
        <v>110</v>
      </c>
      <c r="G10645" s="261" t="s">
        <v>140</v>
      </c>
      <c r="H10645" s="261" t="s">
        <v>6399</v>
      </c>
    </row>
    <row r="10646" spans="1:8" x14ac:dyDescent="0.2">
      <c r="A10646" t="s">
        <v>30</v>
      </c>
      <c r="B10646" s="261" t="s">
        <v>150</v>
      </c>
      <c r="C10646">
        <f>_xlfn.XLOOKUP(B10646,'2.1.trackMPD'!$R$7:$R$29,'2.1.trackMPD'!$T$7:$T$29)</f>
        <v>6</v>
      </c>
      <c r="D10646" s="261">
        <v>10</v>
      </c>
      <c r="E10646" s="261" t="s">
        <v>6400</v>
      </c>
      <c r="F10646" s="261" t="s">
        <v>110</v>
      </c>
      <c r="G10646" s="261" t="s">
        <v>124</v>
      </c>
      <c r="H10646" s="261" t="s">
        <v>6398</v>
      </c>
    </row>
    <row r="10647" spans="1:8" x14ac:dyDescent="0.2">
      <c r="A10647" t="s">
        <v>30</v>
      </c>
      <c r="B10647" s="261" t="s">
        <v>150</v>
      </c>
      <c r="C10647">
        <f>_xlfn.XLOOKUP(B10647,'2.1.trackMPD'!$R$7:$R$29,'2.1.trackMPD'!$T$7:$T$29)</f>
        <v>6</v>
      </c>
      <c r="D10647" s="261">
        <v>10</v>
      </c>
      <c r="E10647" s="261" t="s">
        <v>6400</v>
      </c>
      <c r="F10647" s="261" t="s">
        <v>110</v>
      </c>
      <c r="G10647" s="261" t="s">
        <v>140</v>
      </c>
      <c r="H10647" s="261" t="s">
        <v>6398</v>
      </c>
    </row>
    <row r="10648" spans="1:8" x14ac:dyDescent="0.2">
      <c r="A10648" t="s">
        <v>30</v>
      </c>
      <c r="B10648" s="261" t="s">
        <v>150</v>
      </c>
      <c r="C10648">
        <f>_xlfn.XLOOKUP(B10648,'2.1.trackMPD'!$R$7:$R$29,'2.1.trackMPD'!$T$7:$T$29)</f>
        <v>6</v>
      </c>
      <c r="D10648" s="261">
        <v>10</v>
      </c>
      <c r="E10648" s="261" t="s">
        <v>6400</v>
      </c>
      <c r="F10648" s="261" t="s">
        <v>111</v>
      </c>
      <c r="G10648" s="261" t="s">
        <v>124</v>
      </c>
      <c r="H10648" s="261" t="s">
        <v>6398</v>
      </c>
    </row>
    <row r="10649" spans="1:8" x14ac:dyDescent="0.2">
      <c r="A10649" t="s">
        <v>30</v>
      </c>
      <c r="B10649" s="261" t="s">
        <v>150</v>
      </c>
      <c r="C10649">
        <f>_xlfn.XLOOKUP(B10649,'2.1.trackMPD'!$R$7:$R$29,'2.1.trackMPD'!$T$7:$T$29)</f>
        <v>6</v>
      </c>
      <c r="D10649" s="261">
        <v>10</v>
      </c>
      <c r="E10649" s="261" t="s">
        <v>6400</v>
      </c>
      <c r="F10649" s="261" t="s">
        <v>111</v>
      </c>
      <c r="G10649" s="261" t="s">
        <v>140</v>
      </c>
      <c r="H10649" s="261" t="s">
        <v>6398</v>
      </c>
    </row>
    <row r="10650" spans="1:8" x14ac:dyDescent="0.2">
      <c r="A10650" t="s">
        <v>30</v>
      </c>
      <c r="B10650" s="261" t="s">
        <v>150</v>
      </c>
      <c r="C10650">
        <f>_xlfn.XLOOKUP(B10650,'2.1.trackMPD'!$R$7:$R$29,'2.1.trackMPD'!$T$7:$T$29)</f>
        <v>6</v>
      </c>
      <c r="D10650" s="261">
        <v>10</v>
      </c>
      <c r="E10650" s="261" t="s">
        <v>6400</v>
      </c>
      <c r="F10650" s="261" t="s">
        <v>110</v>
      </c>
      <c r="G10650" s="261" t="s">
        <v>124</v>
      </c>
      <c r="H10650" s="261" t="s">
        <v>6399</v>
      </c>
    </row>
    <row r="10651" spans="1:8" x14ac:dyDescent="0.2">
      <c r="A10651" t="s">
        <v>30</v>
      </c>
      <c r="B10651" s="261" t="s">
        <v>150</v>
      </c>
      <c r="C10651">
        <f>_xlfn.XLOOKUP(B10651,'2.1.trackMPD'!$R$7:$R$29,'2.1.trackMPD'!$T$7:$T$29)</f>
        <v>6</v>
      </c>
      <c r="D10651" s="261">
        <v>10</v>
      </c>
      <c r="E10651" s="261" t="s">
        <v>6400</v>
      </c>
      <c r="F10651" s="261" t="s">
        <v>110</v>
      </c>
      <c r="G10651" s="261" t="s">
        <v>140</v>
      </c>
      <c r="H10651" s="261" t="s">
        <v>6399</v>
      </c>
    </row>
    <row r="10652" spans="1:8" x14ac:dyDescent="0.2">
      <c r="A10652" t="s">
        <v>30</v>
      </c>
      <c r="B10652" s="261" t="s">
        <v>150</v>
      </c>
      <c r="C10652">
        <f>_xlfn.XLOOKUP(B10652,'2.1.trackMPD'!$R$7:$R$29,'2.1.trackMPD'!$T$7:$T$29)</f>
        <v>6</v>
      </c>
      <c r="D10652" s="261">
        <v>100</v>
      </c>
      <c r="E10652" s="261" t="s">
        <v>6400</v>
      </c>
      <c r="F10652" s="261" t="s">
        <v>110</v>
      </c>
      <c r="G10652" s="261" t="s">
        <v>124</v>
      </c>
      <c r="H10652" s="261" t="s">
        <v>6398</v>
      </c>
    </row>
    <row r="10653" spans="1:8" x14ac:dyDescent="0.2">
      <c r="A10653" t="s">
        <v>30</v>
      </c>
      <c r="B10653" s="261" t="s">
        <v>150</v>
      </c>
      <c r="C10653">
        <f>_xlfn.XLOOKUP(B10653,'2.1.trackMPD'!$R$7:$R$29,'2.1.trackMPD'!$T$7:$T$29)</f>
        <v>6</v>
      </c>
      <c r="D10653" s="261">
        <v>100</v>
      </c>
      <c r="E10653" s="261" t="s">
        <v>6400</v>
      </c>
      <c r="F10653" s="261" t="s">
        <v>110</v>
      </c>
      <c r="G10653" s="261" t="s">
        <v>140</v>
      </c>
      <c r="H10653" s="261" t="s">
        <v>6398</v>
      </c>
    </row>
    <row r="10654" spans="1:8" x14ac:dyDescent="0.2">
      <c r="A10654" t="s">
        <v>30</v>
      </c>
      <c r="B10654" s="261" t="s">
        <v>150</v>
      </c>
      <c r="C10654">
        <f>_xlfn.XLOOKUP(B10654,'2.1.trackMPD'!$R$7:$R$29,'2.1.trackMPD'!$T$7:$T$29)</f>
        <v>6</v>
      </c>
      <c r="D10654" s="261">
        <v>100</v>
      </c>
      <c r="E10654" s="261" t="s">
        <v>6400</v>
      </c>
      <c r="F10654" s="261" t="s">
        <v>111</v>
      </c>
      <c r="G10654" s="261" t="s">
        <v>124</v>
      </c>
      <c r="H10654" s="261" t="s">
        <v>6398</v>
      </c>
    </row>
    <row r="10655" spans="1:8" x14ac:dyDescent="0.2">
      <c r="A10655" t="s">
        <v>30</v>
      </c>
      <c r="B10655" s="261" t="s">
        <v>150</v>
      </c>
      <c r="C10655">
        <f>_xlfn.XLOOKUP(B10655,'2.1.trackMPD'!$R$7:$R$29,'2.1.trackMPD'!$T$7:$T$29)</f>
        <v>6</v>
      </c>
      <c r="D10655" s="261">
        <v>100</v>
      </c>
      <c r="E10655" s="261" t="s">
        <v>6400</v>
      </c>
      <c r="F10655" s="261" t="s">
        <v>111</v>
      </c>
      <c r="G10655" s="261" t="s">
        <v>140</v>
      </c>
      <c r="H10655" s="261" t="s">
        <v>6398</v>
      </c>
    </row>
    <row r="10656" spans="1:8" x14ac:dyDescent="0.2">
      <c r="A10656" t="s">
        <v>30</v>
      </c>
      <c r="B10656" s="261" t="s">
        <v>150</v>
      </c>
      <c r="C10656">
        <f>_xlfn.XLOOKUP(B10656,'2.1.trackMPD'!$R$7:$R$29,'2.1.trackMPD'!$T$7:$T$29)</f>
        <v>6</v>
      </c>
      <c r="D10656" s="261">
        <v>100</v>
      </c>
      <c r="E10656" s="261" t="s">
        <v>6400</v>
      </c>
      <c r="F10656" s="261" t="s">
        <v>110</v>
      </c>
      <c r="G10656" s="261" t="s">
        <v>124</v>
      </c>
      <c r="H10656" s="261" t="s">
        <v>6399</v>
      </c>
    </row>
    <row r="10657" spans="1:8" x14ac:dyDescent="0.2">
      <c r="A10657" t="s">
        <v>30</v>
      </c>
      <c r="B10657" s="261" t="s">
        <v>150</v>
      </c>
      <c r="C10657">
        <f>_xlfn.XLOOKUP(B10657,'2.1.trackMPD'!$R$7:$R$29,'2.1.trackMPD'!$T$7:$T$29)</f>
        <v>6</v>
      </c>
      <c r="D10657" s="261">
        <v>100</v>
      </c>
      <c r="E10657" s="261" t="s">
        <v>6400</v>
      </c>
      <c r="F10657" s="261" t="s">
        <v>110</v>
      </c>
      <c r="G10657" s="261" t="s">
        <v>140</v>
      </c>
      <c r="H10657" s="261" t="s">
        <v>6399</v>
      </c>
    </row>
    <row r="10658" spans="1:8" x14ac:dyDescent="0.2">
      <c r="A10658" t="s">
        <v>30</v>
      </c>
      <c r="B10658" s="261" t="s">
        <v>150</v>
      </c>
      <c r="C10658">
        <f>_xlfn.XLOOKUP(B10658,'2.1.trackMPD'!$R$7:$R$29,'2.1.trackMPD'!$T$7:$T$29)</f>
        <v>6</v>
      </c>
      <c r="D10658" s="261">
        <v>1000</v>
      </c>
      <c r="E10658" s="261" t="s">
        <v>6400</v>
      </c>
      <c r="F10658" s="261" t="s">
        <v>110</v>
      </c>
      <c r="G10658" s="261" t="s">
        <v>124</v>
      </c>
      <c r="H10658" s="261" t="s">
        <v>6398</v>
      </c>
    </row>
    <row r="10659" spans="1:8" x14ac:dyDescent="0.2">
      <c r="A10659" t="s">
        <v>30</v>
      </c>
      <c r="B10659" s="261" t="s">
        <v>150</v>
      </c>
      <c r="C10659">
        <f>_xlfn.XLOOKUP(B10659,'2.1.trackMPD'!$R$7:$R$29,'2.1.trackMPD'!$T$7:$T$29)</f>
        <v>6</v>
      </c>
      <c r="D10659" s="261">
        <v>1000</v>
      </c>
      <c r="E10659" s="261" t="s">
        <v>6400</v>
      </c>
      <c r="F10659" s="261" t="s">
        <v>110</v>
      </c>
      <c r="G10659" s="261" t="s">
        <v>140</v>
      </c>
      <c r="H10659" s="261" t="s">
        <v>6398</v>
      </c>
    </row>
    <row r="10660" spans="1:8" x14ac:dyDescent="0.2">
      <c r="A10660" t="s">
        <v>30</v>
      </c>
      <c r="B10660" s="261" t="s">
        <v>150</v>
      </c>
      <c r="C10660">
        <f>_xlfn.XLOOKUP(B10660,'2.1.trackMPD'!$R$7:$R$29,'2.1.trackMPD'!$T$7:$T$29)</f>
        <v>6</v>
      </c>
      <c r="D10660" s="261">
        <v>1000</v>
      </c>
      <c r="E10660" s="261" t="s">
        <v>6400</v>
      </c>
      <c r="F10660" s="261" t="s">
        <v>111</v>
      </c>
      <c r="G10660" s="261" t="s">
        <v>124</v>
      </c>
      <c r="H10660" s="261" t="s">
        <v>6398</v>
      </c>
    </row>
    <row r="10661" spans="1:8" x14ac:dyDescent="0.2">
      <c r="A10661" t="s">
        <v>30</v>
      </c>
      <c r="B10661" s="261" t="s">
        <v>150</v>
      </c>
      <c r="C10661">
        <f>_xlfn.XLOOKUP(B10661,'2.1.trackMPD'!$R$7:$R$29,'2.1.trackMPD'!$T$7:$T$29)</f>
        <v>6</v>
      </c>
      <c r="D10661" s="261">
        <v>1000</v>
      </c>
      <c r="E10661" s="261" t="s">
        <v>6400</v>
      </c>
      <c r="F10661" s="261" t="s">
        <v>111</v>
      </c>
      <c r="G10661" s="261" t="s">
        <v>140</v>
      </c>
      <c r="H10661" s="261" t="s">
        <v>6398</v>
      </c>
    </row>
    <row r="10662" spans="1:8" x14ac:dyDescent="0.2">
      <c r="A10662" t="s">
        <v>30</v>
      </c>
      <c r="B10662" s="261" t="s">
        <v>150</v>
      </c>
      <c r="C10662">
        <f>_xlfn.XLOOKUP(B10662,'2.1.trackMPD'!$R$7:$R$29,'2.1.trackMPD'!$T$7:$T$29)</f>
        <v>6</v>
      </c>
      <c r="D10662" s="261">
        <v>1000</v>
      </c>
      <c r="E10662" s="261" t="s">
        <v>6400</v>
      </c>
      <c r="F10662" s="261" t="s">
        <v>110</v>
      </c>
      <c r="G10662" s="261" t="s">
        <v>124</v>
      </c>
      <c r="H10662" s="261" t="s">
        <v>6399</v>
      </c>
    </row>
    <row r="10663" spans="1:8" x14ac:dyDescent="0.2">
      <c r="A10663" t="s">
        <v>30</v>
      </c>
      <c r="B10663" s="261" t="s">
        <v>150</v>
      </c>
      <c r="C10663">
        <f>_xlfn.XLOOKUP(B10663,'2.1.trackMPD'!$R$7:$R$29,'2.1.trackMPD'!$T$7:$T$29)</f>
        <v>6</v>
      </c>
      <c r="D10663" s="261">
        <v>1000</v>
      </c>
      <c r="E10663" s="261" t="s">
        <v>6400</v>
      </c>
      <c r="F10663" s="261" t="s">
        <v>110</v>
      </c>
      <c r="G10663" s="261" t="s">
        <v>140</v>
      </c>
      <c r="H10663" s="261" t="s">
        <v>6399</v>
      </c>
    </row>
    <row r="10664" spans="1:8" x14ac:dyDescent="0.2">
      <c r="A10664" t="s">
        <v>30</v>
      </c>
      <c r="B10664" s="261" t="s">
        <v>150</v>
      </c>
      <c r="C10664">
        <f>_xlfn.XLOOKUP(B10664,'2.1.trackMPD'!$R$7:$R$29,'2.1.trackMPD'!$T$7:$T$29)</f>
        <v>6</v>
      </c>
      <c r="D10664" s="261">
        <v>5000</v>
      </c>
      <c r="E10664" s="261" t="s">
        <v>6400</v>
      </c>
      <c r="F10664" s="261" t="s">
        <v>110</v>
      </c>
      <c r="G10664" s="261" t="s">
        <v>124</v>
      </c>
      <c r="H10664" s="261" t="s">
        <v>6398</v>
      </c>
    </row>
    <row r="10665" spans="1:8" x14ac:dyDescent="0.2">
      <c r="A10665" t="s">
        <v>30</v>
      </c>
      <c r="B10665" s="261" t="s">
        <v>150</v>
      </c>
      <c r="C10665">
        <f>_xlfn.XLOOKUP(B10665,'2.1.trackMPD'!$R$7:$R$29,'2.1.trackMPD'!$T$7:$T$29)</f>
        <v>6</v>
      </c>
      <c r="D10665" s="261">
        <v>5000</v>
      </c>
      <c r="E10665" s="261" t="s">
        <v>6400</v>
      </c>
      <c r="F10665" s="261" t="s">
        <v>110</v>
      </c>
      <c r="G10665" s="261" t="s">
        <v>140</v>
      </c>
      <c r="H10665" s="261" t="s">
        <v>6398</v>
      </c>
    </row>
    <row r="10666" spans="1:8" x14ac:dyDescent="0.2">
      <c r="A10666" t="s">
        <v>30</v>
      </c>
      <c r="B10666" s="261" t="s">
        <v>150</v>
      </c>
      <c r="C10666">
        <f>_xlfn.XLOOKUP(B10666,'2.1.trackMPD'!$R$7:$R$29,'2.1.trackMPD'!$T$7:$T$29)</f>
        <v>6</v>
      </c>
      <c r="D10666" s="261">
        <v>5000</v>
      </c>
      <c r="E10666" s="261" t="s">
        <v>6400</v>
      </c>
      <c r="F10666" s="261" t="s">
        <v>111</v>
      </c>
      <c r="G10666" s="261" t="s">
        <v>124</v>
      </c>
      <c r="H10666" s="261" t="s">
        <v>6398</v>
      </c>
    </row>
    <row r="10667" spans="1:8" x14ac:dyDescent="0.2">
      <c r="A10667" t="s">
        <v>30</v>
      </c>
      <c r="B10667" s="261" t="s">
        <v>150</v>
      </c>
      <c r="C10667">
        <f>_xlfn.XLOOKUP(B10667,'2.1.trackMPD'!$R$7:$R$29,'2.1.trackMPD'!$T$7:$T$29)</f>
        <v>6</v>
      </c>
      <c r="D10667" s="261">
        <v>5000</v>
      </c>
      <c r="E10667" s="261" t="s">
        <v>6400</v>
      </c>
      <c r="F10667" s="261" t="s">
        <v>111</v>
      </c>
      <c r="G10667" s="261" t="s">
        <v>140</v>
      </c>
      <c r="H10667" s="261" t="s">
        <v>6398</v>
      </c>
    </row>
    <row r="10668" spans="1:8" x14ac:dyDescent="0.2">
      <c r="A10668" t="s">
        <v>30</v>
      </c>
      <c r="B10668" s="261" t="s">
        <v>150</v>
      </c>
      <c r="C10668">
        <f>_xlfn.XLOOKUP(B10668,'2.1.trackMPD'!$R$7:$R$29,'2.1.trackMPD'!$T$7:$T$29)</f>
        <v>6</v>
      </c>
      <c r="D10668" s="261">
        <v>5000</v>
      </c>
      <c r="E10668" s="261" t="s">
        <v>6400</v>
      </c>
      <c r="F10668" s="261" t="s">
        <v>110</v>
      </c>
      <c r="G10668" s="261" t="s">
        <v>124</v>
      </c>
      <c r="H10668" s="261" t="s">
        <v>6399</v>
      </c>
    </row>
    <row r="10669" spans="1:8" x14ac:dyDescent="0.2">
      <c r="A10669" t="s">
        <v>30</v>
      </c>
      <c r="B10669" s="261" t="s">
        <v>150</v>
      </c>
      <c r="C10669">
        <f>_xlfn.XLOOKUP(B10669,'2.1.trackMPD'!$R$7:$R$29,'2.1.trackMPD'!$T$7:$T$29)</f>
        <v>6</v>
      </c>
      <c r="D10669" s="261">
        <v>5000</v>
      </c>
      <c r="E10669" s="261" t="s">
        <v>6400</v>
      </c>
      <c r="F10669" s="261" t="s">
        <v>110</v>
      </c>
      <c r="G10669" s="261" t="s">
        <v>140</v>
      </c>
      <c r="H10669" s="261" t="s">
        <v>6399</v>
      </c>
    </row>
    <row r="10670" spans="1:8" x14ac:dyDescent="0.2">
      <c r="A10670" t="s">
        <v>30</v>
      </c>
      <c r="B10670" s="261" t="s">
        <v>150</v>
      </c>
      <c r="C10670">
        <f>_xlfn.XLOOKUP(B10670,'2.1.trackMPD'!$R$7:$R$29,'2.1.trackMPD'!$T$7:$T$29)</f>
        <v>6</v>
      </c>
      <c r="D10670" s="261">
        <v>1</v>
      </c>
      <c r="E10670" s="261" t="s">
        <v>6401</v>
      </c>
      <c r="F10670" s="261" t="s">
        <v>110</v>
      </c>
      <c r="G10670" s="261" t="s">
        <v>124</v>
      </c>
      <c r="H10670" s="261" t="s">
        <v>6398</v>
      </c>
    </row>
    <row r="10671" spans="1:8" x14ac:dyDescent="0.2">
      <c r="A10671" t="s">
        <v>30</v>
      </c>
      <c r="B10671" s="261" t="s">
        <v>150</v>
      </c>
      <c r="C10671">
        <f>_xlfn.XLOOKUP(B10671,'2.1.trackMPD'!$R$7:$R$29,'2.1.trackMPD'!$T$7:$T$29)</f>
        <v>6</v>
      </c>
      <c r="D10671" s="261">
        <v>1</v>
      </c>
      <c r="E10671" s="261" t="s">
        <v>6401</v>
      </c>
      <c r="F10671" s="261" t="s">
        <v>110</v>
      </c>
      <c r="G10671" s="261" t="s">
        <v>140</v>
      </c>
      <c r="H10671" s="261" t="s">
        <v>6398</v>
      </c>
    </row>
    <row r="10672" spans="1:8" x14ac:dyDescent="0.2">
      <c r="A10672" t="s">
        <v>30</v>
      </c>
      <c r="B10672" s="261" t="s">
        <v>150</v>
      </c>
      <c r="C10672">
        <f>_xlfn.XLOOKUP(B10672,'2.1.trackMPD'!$R$7:$R$29,'2.1.trackMPD'!$T$7:$T$29)</f>
        <v>6</v>
      </c>
      <c r="D10672" s="261">
        <v>1</v>
      </c>
      <c r="E10672" s="261" t="s">
        <v>6401</v>
      </c>
      <c r="F10672" s="261" t="s">
        <v>111</v>
      </c>
      <c r="G10672" s="261" t="s">
        <v>124</v>
      </c>
      <c r="H10672" s="261" t="s">
        <v>6398</v>
      </c>
    </row>
    <row r="10673" spans="1:8" x14ac:dyDescent="0.2">
      <c r="A10673" t="s">
        <v>30</v>
      </c>
      <c r="B10673" s="261" t="s">
        <v>150</v>
      </c>
      <c r="C10673">
        <f>_xlfn.XLOOKUP(B10673,'2.1.trackMPD'!$R$7:$R$29,'2.1.trackMPD'!$T$7:$T$29)</f>
        <v>6</v>
      </c>
      <c r="D10673" s="261">
        <v>1</v>
      </c>
      <c r="E10673" s="261" t="s">
        <v>6401</v>
      </c>
      <c r="F10673" s="261" t="s">
        <v>111</v>
      </c>
      <c r="G10673" s="261" t="s">
        <v>140</v>
      </c>
      <c r="H10673" s="261" t="s">
        <v>6398</v>
      </c>
    </row>
    <row r="10674" spans="1:8" x14ac:dyDescent="0.2">
      <c r="A10674" t="s">
        <v>30</v>
      </c>
      <c r="B10674" s="261" t="s">
        <v>150</v>
      </c>
      <c r="C10674">
        <f>_xlfn.XLOOKUP(B10674,'2.1.trackMPD'!$R$7:$R$29,'2.1.trackMPD'!$T$7:$T$29)</f>
        <v>6</v>
      </c>
      <c r="D10674" s="261">
        <v>1</v>
      </c>
      <c r="E10674" s="261" t="s">
        <v>6401</v>
      </c>
      <c r="F10674" s="261" t="s">
        <v>110</v>
      </c>
      <c r="G10674" s="261" t="s">
        <v>124</v>
      </c>
      <c r="H10674" s="261" t="s">
        <v>6399</v>
      </c>
    </row>
    <row r="10675" spans="1:8" x14ac:dyDescent="0.2">
      <c r="A10675" t="s">
        <v>30</v>
      </c>
      <c r="B10675" s="261" t="s">
        <v>150</v>
      </c>
      <c r="C10675">
        <f>_xlfn.XLOOKUP(B10675,'2.1.trackMPD'!$R$7:$R$29,'2.1.trackMPD'!$T$7:$T$29)</f>
        <v>6</v>
      </c>
      <c r="D10675" s="261">
        <v>1</v>
      </c>
      <c r="E10675" s="261" t="s">
        <v>6401</v>
      </c>
      <c r="F10675" s="261" t="s">
        <v>110</v>
      </c>
      <c r="G10675" s="261" t="s">
        <v>140</v>
      </c>
      <c r="H10675" s="261" t="s">
        <v>6399</v>
      </c>
    </row>
    <row r="10676" spans="1:8" x14ac:dyDescent="0.2">
      <c r="A10676" t="s">
        <v>30</v>
      </c>
      <c r="B10676" s="261" t="s">
        <v>150</v>
      </c>
      <c r="C10676">
        <f>_xlfn.XLOOKUP(B10676,'2.1.trackMPD'!$R$7:$R$29,'2.1.trackMPD'!$T$7:$T$29)</f>
        <v>6</v>
      </c>
      <c r="D10676" s="261">
        <v>10</v>
      </c>
      <c r="E10676" s="261" t="s">
        <v>6401</v>
      </c>
      <c r="F10676" s="261" t="s">
        <v>110</v>
      </c>
      <c r="G10676" s="261" t="s">
        <v>124</v>
      </c>
      <c r="H10676" s="261" t="s">
        <v>6398</v>
      </c>
    </row>
    <row r="10677" spans="1:8" x14ac:dyDescent="0.2">
      <c r="A10677" t="s">
        <v>30</v>
      </c>
      <c r="B10677" s="261" t="s">
        <v>150</v>
      </c>
      <c r="C10677">
        <f>_xlfn.XLOOKUP(B10677,'2.1.trackMPD'!$R$7:$R$29,'2.1.trackMPD'!$T$7:$T$29)</f>
        <v>6</v>
      </c>
      <c r="D10677" s="261">
        <v>10</v>
      </c>
      <c r="E10677" s="261" t="s">
        <v>6401</v>
      </c>
      <c r="F10677" s="261" t="s">
        <v>110</v>
      </c>
      <c r="G10677" s="261" t="s">
        <v>140</v>
      </c>
      <c r="H10677" s="261" t="s">
        <v>6398</v>
      </c>
    </row>
    <row r="10678" spans="1:8" x14ac:dyDescent="0.2">
      <c r="A10678" t="s">
        <v>30</v>
      </c>
      <c r="B10678" s="261" t="s">
        <v>150</v>
      </c>
      <c r="C10678">
        <f>_xlfn.XLOOKUP(B10678,'2.1.trackMPD'!$R$7:$R$29,'2.1.trackMPD'!$T$7:$T$29)</f>
        <v>6</v>
      </c>
      <c r="D10678" s="261">
        <v>10</v>
      </c>
      <c r="E10678" s="261" t="s">
        <v>6401</v>
      </c>
      <c r="F10678" s="261" t="s">
        <v>111</v>
      </c>
      <c r="G10678" s="261" t="s">
        <v>124</v>
      </c>
      <c r="H10678" s="261" t="s">
        <v>6398</v>
      </c>
    </row>
    <row r="10679" spans="1:8" x14ac:dyDescent="0.2">
      <c r="A10679" t="s">
        <v>30</v>
      </c>
      <c r="B10679" s="261" t="s">
        <v>150</v>
      </c>
      <c r="C10679">
        <f>_xlfn.XLOOKUP(B10679,'2.1.trackMPD'!$R$7:$R$29,'2.1.trackMPD'!$T$7:$T$29)</f>
        <v>6</v>
      </c>
      <c r="D10679" s="261">
        <v>10</v>
      </c>
      <c r="E10679" s="261" t="s">
        <v>6401</v>
      </c>
      <c r="F10679" s="261" t="s">
        <v>111</v>
      </c>
      <c r="G10679" s="261" t="s">
        <v>140</v>
      </c>
      <c r="H10679" s="261" t="s">
        <v>6398</v>
      </c>
    </row>
    <row r="10680" spans="1:8" x14ac:dyDescent="0.2">
      <c r="A10680" t="s">
        <v>30</v>
      </c>
      <c r="B10680" s="261" t="s">
        <v>150</v>
      </c>
      <c r="C10680">
        <f>_xlfn.XLOOKUP(B10680,'2.1.trackMPD'!$R$7:$R$29,'2.1.trackMPD'!$T$7:$T$29)</f>
        <v>6</v>
      </c>
      <c r="D10680" s="261">
        <v>10</v>
      </c>
      <c r="E10680" s="261" t="s">
        <v>6401</v>
      </c>
      <c r="F10680" s="261" t="s">
        <v>110</v>
      </c>
      <c r="G10680" s="261" t="s">
        <v>124</v>
      </c>
      <c r="H10680" s="261" t="s">
        <v>6399</v>
      </c>
    </row>
    <row r="10681" spans="1:8" x14ac:dyDescent="0.2">
      <c r="A10681" t="s">
        <v>30</v>
      </c>
      <c r="B10681" s="261" t="s">
        <v>150</v>
      </c>
      <c r="C10681">
        <f>_xlfn.XLOOKUP(B10681,'2.1.trackMPD'!$R$7:$R$29,'2.1.trackMPD'!$T$7:$T$29)</f>
        <v>6</v>
      </c>
      <c r="D10681" s="261">
        <v>10</v>
      </c>
      <c r="E10681" s="261" t="s">
        <v>6401</v>
      </c>
      <c r="F10681" s="261" t="s">
        <v>110</v>
      </c>
      <c r="G10681" s="261" t="s">
        <v>140</v>
      </c>
      <c r="H10681" s="261" t="s">
        <v>6399</v>
      </c>
    </row>
    <row r="10682" spans="1:8" x14ac:dyDescent="0.2">
      <c r="A10682" t="s">
        <v>30</v>
      </c>
      <c r="B10682" s="261" t="s">
        <v>150</v>
      </c>
      <c r="C10682">
        <f>_xlfn.XLOOKUP(B10682,'2.1.trackMPD'!$R$7:$R$29,'2.1.trackMPD'!$T$7:$T$29)</f>
        <v>6</v>
      </c>
      <c r="D10682" s="261">
        <v>100</v>
      </c>
      <c r="E10682" s="261" t="s">
        <v>6401</v>
      </c>
      <c r="F10682" s="261" t="s">
        <v>110</v>
      </c>
      <c r="G10682" s="261" t="s">
        <v>124</v>
      </c>
      <c r="H10682" s="261" t="s">
        <v>6398</v>
      </c>
    </row>
    <row r="10683" spans="1:8" x14ac:dyDescent="0.2">
      <c r="A10683" t="s">
        <v>30</v>
      </c>
      <c r="B10683" s="261" t="s">
        <v>150</v>
      </c>
      <c r="C10683">
        <f>_xlfn.XLOOKUP(B10683,'2.1.trackMPD'!$R$7:$R$29,'2.1.trackMPD'!$T$7:$T$29)</f>
        <v>6</v>
      </c>
      <c r="D10683" s="261">
        <v>100</v>
      </c>
      <c r="E10683" s="261" t="s">
        <v>6401</v>
      </c>
      <c r="F10683" s="261" t="s">
        <v>110</v>
      </c>
      <c r="G10683" s="261" t="s">
        <v>140</v>
      </c>
      <c r="H10683" s="261" t="s">
        <v>6398</v>
      </c>
    </row>
    <row r="10684" spans="1:8" x14ac:dyDescent="0.2">
      <c r="A10684" t="s">
        <v>30</v>
      </c>
      <c r="B10684" s="261" t="s">
        <v>150</v>
      </c>
      <c r="C10684">
        <f>_xlfn.XLOOKUP(B10684,'2.1.trackMPD'!$R$7:$R$29,'2.1.trackMPD'!$T$7:$T$29)</f>
        <v>6</v>
      </c>
      <c r="D10684" s="261">
        <v>100</v>
      </c>
      <c r="E10684" s="261" t="s">
        <v>6401</v>
      </c>
      <c r="F10684" s="261" t="s">
        <v>111</v>
      </c>
      <c r="G10684" s="261" t="s">
        <v>124</v>
      </c>
      <c r="H10684" s="261" t="s">
        <v>6398</v>
      </c>
    </row>
    <row r="10685" spans="1:8" x14ac:dyDescent="0.2">
      <c r="A10685" t="s">
        <v>30</v>
      </c>
      <c r="B10685" s="261" t="s">
        <v>150</v>
      </c>
      <c r="C10685">
        <f>_xlfn.XLOOKUP(B10685,'2.1.trackMPD'!$R$7:$R$29,'2.1.trackMPD'!$T$7:$T$29)</f>
        <v>6</v>
      </c>
      <c r="D10685" s="261">
        <v>100</v>
      </c>
      <c r="E10685" s="261" t="s">
        <v>6401</v>
      </c>
      <c r="F10685" s="261" t="s">
        <v>111</v>
      </c>
      <c r="G10685" s="261" t="s">
        <v>140</v>
      </c>
      <c r="H10685" s="261" t="s">
        <v>6398</v>
      </c>
    </row>
    <row r="10686" spans="1:8" x14ac:dyDescent="0.2">
      <c r="A10686" t="s">
        <v>30</v>
      </c>
      <c r="B10686" s="261" t="s">
        <v>150</v>
      </c>
      <c r="C10686">
        <f>_xlfn.XLOOKUP(B10686,'2.1.trackMPD'!$R$7:$R$29,'2.1.trackMPD'!$T$7:$T$29)</f>
        <v>6</v>
      </c>
      <c r="D10686" s="261">
        <v>100</v>
      </c>
      <c r="E10686" s="261" t="s">
        <v>6401</v>
      </c>
      <c r="F10686" s="261" t="s">
        <v>110</v>
      </c>
      <c r="G10686" s="261" t="s">
        <v>124</v>
      </c>
      <c r="H10686" s="261" t="s">
        <v>6399</v>
      </c>
    </row>
    <row r="10687" spans="1:8" x14ac:dyDescent="0.2">
      <c r="A10687" t="s">
        <v>30</v>
      </c>
      <c r="B10687" s="261" t="s">
        <v>150</v>
      </c>
      <c r="C10687">
        <f>_xlfn.XLOOKUP(B10687,'2.1.trackMPD'!$R$7:$R$29,'2.1.trackMPD'!$T$7:$T$29)</f>
        <v>6</v>
      </c>
      <c r="D10687" s="261">
        <v>100</v>
      </c>
      <c r="E10687" s="261" t="s">
        <v>6401</v>
      </c>
      <c r="F10687" s="261" t="s">
        <v>110</v>
      </c>
      <c r="G10687" s="261" t="s">
        <v>140</v>
      </c>
      <c r="H10687" s="261" t="s">
        <v>6399</v>
      </c>
    </row>
    <row r="10688" spans="1:8" x14ac:dyDescent="0.2">
      <c r="A10688" t="s">
        <v>30</v>
      </c>
      <c r="B10688" s="261" t="s">
        <v>151</v>
      </c>
      <c r="C10688">
        <f>_xlfn.XLOOKUP(B10688,'2.1.trackMPD'!$R$7:$R$29,'2.1.trackMPD'!$T$7:$T$29)</f>
        <v>6</v>
      </c>
      <c r="D10688" s="261">
        <v>1</v>
      </c>
      <c r="E10688" s="261" t="s">
        <v>6396</v>
      </c>
      <c r="F10688" s="261" t="s">
        <v>110</v>
      </c>
      <c r="G10688" s="261" t="s">
        <v>124</v>
      </c>
      <c r="H10688" s="261" t="s">
        <v>6398</v>
      </c>
    </row>
    <row r="10689" spans="1:8" x14ac:dyDescent="0.2">
      <c r="A10689" t="s">
        <v>30</v>
      </c>
      <c r="B10689" s="261" t="s">
        <v>151</v>
      </c>
      <c r="C10689">
        <f>_xlfn.XLOOKUP(B10689,'2.1.trackMPD'!$R$7:$R$29,'2.1.trackMPD'!$T$7:$T$29)</f>
        <v>6</v>
      </c>
      <c r="D10689" s="261">
        <v>1</v>
      </c>
      <c r="E10689" s="261" t="s">
        <v>6396</v>
      </c>
      <c r="F10689" s="261" t="s">
        <v>110</v>
      </c>
      <c r="G10689" s="261" t="s">
        <v>140</v>
      </c>
      <c r="H10689" s="261" t="s">
        <v>6398</v>
      </c>
    </row>
    <row r="10690" spans="1:8" x14ac:dyDescent="0.2">
      <c r="A10690" t="s">
        <v>30</v>
      </c>
      <c r="B10690" s="261" t="s">
        <v>151</v>
      </c>
      <c r="C10690">
        <f>_xlfn.XLOOKUP(B10690,'2.1.trackMPD'!$R$7:$R$29,'2.1.trackMPD'!$T$7:$T$29)</f>
        <v>6</v>
      </c>
      <c r="D10690" s="261">
        <v>1</v>
      </c>
      <c r="E10690" s="261" t="s">
        <v>6396</v>
      </c>
      <c r="F10690" s="261" t="s">
        <v>111</v>
      </c>
      <c r="G10690" s="261" t="s">
        <v>124</v>
      </c>
      <c r="H10690" s="261" t="s">
        <v>6398</v>
      </c>
    </row>
    <row r="10691" spans="1:8" x14ac:dyDescent="0.2">
      <c r="A10691" t="s">
        <v>30</v>
      </c>
      <c r="B10691" s="261" t="s">
        <v>151</v>
      </c>
      <c r="C10691">
        <f>_xlfn.XLOOKUP(B10691,'2.1.trackMPD'!$R$7:$R$29,'2.1.trackMPD'!$T$7:$T$29)</f>
        <v>6</v>
      </c>
      <c r="D10691" s="261">
        <v>1</v>
      </c>
      <c r="E10691" s="261" t="s">
        <v>6396</v>
      </c>
      <c r="F10691" s="261" t="s">
        <v>111</v>
      </c>
      <c r="G10691" s="261" t="s">
        <v>140</v>
      </c>
      <c r="H10691" s="261" t="s">
        <v>6398</v>
      </c>
    </row>
    <row r="10692" spans="1:8" x14ac:dyDescent="0.2">
      <c r="A10692" t="s">
        <v>30</v>
      </c>
      <c r="B10692" s="261" t="s">
        <v>151</v>
      </c>
      <c r="C10692">
        <f>_xlfn.XLOOKUP(B10692,'2.1.trackMPD'!$R$7:$R$29,'2.1.trackMPD'!$T$7:$T$29)</f>
        <v>6</v>
      </c>
      <c r="D10692" s="261">
        <v>1</v>
      </c>
      <c r="E10692" s="261" t="s">
        <v>6396</v>
      </c>
      <c r="F10692" s="261" t="s">
        <v>110</v>
      </c>
      <c r="G10692" s="261" t="s">
        <v>124</v>
      </c>
      <c r="H10692" s="261" t="s">
        <v>6399</v>
      </c>
    </row>
    <row r="10693" spans="1:8" x14ac:dyDescent="0.2">
      <c r="A10693" t="s">
        <v>30</v>
      </c>
      <c r="B10693" s="261" t="s">
        <v>151</v>
      </c>
      <c r="C10693">
        <f>_xlfn.XLOOKUP(B10693,'2.1.trackMPD'!$R$7:$R$29,'2.1.trackMPD'!$T$7:$T$29)</f>
        <v>6</v>
      </c>
      <c r="D10693" s="261">
        <v>1</v>
      </c>
      <c r="E10693" s="261" t="s">
        <v>6396</v>
      </c>
      <c r="F10693" s="261" t="s">
        <v>110</v>
      </c>
      <c r="G10693" s="261" t="s">
        <v>140</v>
      </c>
      <c r="H10693" s="261" t="s">
        <v>6399</v>
      </c>
    </row>
    <row r="10694" spans="1:8" x14ac:dyDescent="0.2">
      <c r="A10694" t="s">
        <v>30</v>
      </c>
      <c r="B10694" s="261" t="s">
        <v>151</v>
      </c>
      <c r="C10694">
        <f>_xlfn.XLOOKUP(B10694,'2.1.trackMPD'!$R$7:$R$29,'2.1.trackMPD'!$T$7:$T$29)</f>
        <v>6</v>
      </c>
      <c r="D10694" s="261">
        <v>10</v>
      </c>
      <c r="E10694" s="261" t="s">
        <v>6396</v>
      </c>
      <c r="F10694" s="261" t="s">
        <v>110</v>
      </c>
      <c r="G10694" s="261" t="s">
        <v>124</v>
      </c>
      <c r="H10694" s="261" t="s">
        <v>6398</v>
      </c>
    </row>
    <row r="10695" spans="1:8" x14ac:dyDescent="0.2">
      <c r="A10695" t="s">
        <v>30</v>
      </c>
      <c r="B10695" s="261" t="s">
        <v>151</v>
      </c>
      <c r="C10695">
        <f>_xlfn.XLOOKUP(B10695,'2.1.trackMPD'!$R$7:$R$29,'2.1.trackMPD'!$T$7:$T$29)</f>
        <v>6</v>
      </c>
      <c r="D10695" s="261">
        <v>10</v>
      </c>
      <c r="E10695" s="261" t="s">
        <v>6396</v>
      </c>
      <c r="F10695" s="261" t="s">
        <v>110</v>
      </c>
      <c r="G10695" s="261" t="s">
        <v>140</v>
      </c>
      <c r="H10695" s="261" t="s">
        <v>6398</v>
      </c>
    </row>
    <row r="10696" spans="1:8" x14ac:dyDescent="0.2">
      <c r="A10696" t="s">
        <v>30</v>
      </c>
      <c r="B10696" s="261" t="s">
        <v>151</v>
      </c>
      <c r="C10696">
        <f>_xlfn.XLOOKUP(B10696,'2.1.trackMPD'!$R$7:$R$29,'2.1.trackMPD'!$T$7:$T$29)</f>
        <v>6</v>
      </c>
      <c r="D10696" s="261">
        <v>10</v>
      </c>
      <c r="E10696" s="261" t="s">
        <v>6396</v>
      </c>
      <c r="F10696" s="261" t="s">
        <v>111</v>
      </c>
      <c r="G10696" s="261" t="s">
        <v>124</v>
      </c>
      <c r="H10696" s="261" t="s">
        <v>6398</v>
      </c>
    </row>
    <row r="10697" spans="1:8" x14ac:dyDescent="0.2">
      <c r="A10697" t="s">
        <v>30</v>
      </c>
      <c r="B10697" s="261" t="s">
        <v>151</v>
      </c>
      <c r="C10697">
        <f>_xlfn.XLOOKUP(B10697,'2.1.trackMPD'!$R$7:$R$29,'2.1.trackMPD'!$T$7:$T$29)</f>
        <v>6</v>
      </c>
      <c r="D10697" s="261">
        <v>10</v>
      </c>
      <c r="E10697" s="261" t="s">
        <v>6396</v>
      </c>
      <c r="F10697" s="261" t="s">
        <v>111</v>
      </c>
      <c r="G10697" s="261" t="s">
        <v>140</v>
      </c>
      <c r="H10697" s="261" t="s">
        <v>6398</v>
      </c>
    </row>
    <row r="10698" spans="1:8" x14ac:dyDescent="0.2">
      <c r="A10698" t="s">
        <v>30</v>
      </c>
      <c r="B10698" s="261" t="s">
        <v>151</v>
      </c>
      <c r="C10698">
        <f>_xlfn.XLOOKUP(B10698,'2.1.trackMPD'!$R$7:$R$29,'2.1.trackMPD'!$T$7:$T$29)</f>
        <v>6</v>
      </c>
      <c r="D10698" s="261">
        <v>10</v>
      </c>
      <c r="E10698" s="261" t="s">
        <v>6396</v>
      </c>
      <c r="F10698" s="261" t="s">
        <v>110</v>
      </c>
      <c r="G10698" s="261" t="s">
        <v>124</v>
      </c>
      <c r="H10698" s="261" t="s">
        <v>6399</v>
      </c>
    </row>
    <row r="10699" spans="1:8" x14ac:dyDescent="0.2">
      <c r="A10699" t="s">
        <v>30</v>
      </c>
      <c r="B10699" s="261" t="s">
        <v>151</v>
      </c>
      <c r="C10699">
        <f>_xlfn.XLOOKUP(B10699,'2.1.trackMPD'!$R$7:$R$29,'2.1.trackMPD'!$T$7:$T$29)</f>
        <v>6</v>
      </c>
      <c r="D10699" s="261">
        <v>10</v>
      </c>
      <c r="E10699" s="261" t="s">
        <v>6396</v>
      </c>
      <c r="F10699" s="261" t="s">
        <v>110</v>
      </c>
      <c r="G10699" s="261" t="s">
        <v>140</v>
      </c>
      <c r="H10699" s="261" t="s">
        <v>6399</v>
      </c>
    </row>
    <row r="10700" spans="1:8" x14ac:dyDescent="0.2">
      <c r="A10700" t="s">
        <v>30</v>
      </c>
      <c r="B10700" s="261" t="s">
        <v>151</v>
      </c>
      <c r="C10700">
        <f>_xlfn.XLOOKUP(B10700,'2.1.trackMPD'!$R$7:$R$29,'2.1.trackMPD'!$T$7:$T$29)</f>
        <v>6</v>
      </c>
      <c r="D10700" s="261">
        <v>100</v>
      </c>
      <c r="E10700" s="261" t="s">
        <v>6396</v>
      </c>
      <c r="F10700" s="261" t="s">
        <v>110</v>
      </c>
      <c r="G10700" s="261" t="s">
        <v>124</v>
      </c>
      <c r="H10700" s="261" t="s">
        <v>6398</v>
      </c>
    </row>
    <row r="10701" spans="1:8" x14ac:dyDescent="0.2">
      <c r="A10701" t="s">
        <v>30</v>
      </c>
      <c r="B10701" s="261" t="s">
        <v>151</v>
      </c>
      <c r="C10701">
        <f>_xlfn.XLOOKUP(B10701,'2.1.trackMPD'!$R$7:$R$29,'2.1.trackMPD'!$T$7:$T$29)</f>
        <v>6</v>
      </c>
      <c r="D10701" s="261">
        <v>100</v>
      </c>
      <c r="E10701" s="261" t="s">
        <v>6396</v>
      </c>
      <c r="F10701" s="261" t="s">
        <v>110</v>
      </c>
      <c r="G10701" s="261" t="s">
        <v>140</v>
      </c>
      <c r="H10701" s="261" t="s">
        <v>6398</v>
      </c>
    </row>
    <row r="10702" spans="1:8" x14ac:dyDescent="0.2">
      <c r="A10702" t="s">
        <v>30</v>
      </c>
      <c r="B10702" s="261" t="s">
        <v>151</v>
      </c>
      <c r="C10702">
        <f>_xlfn.XLOOKUP(B10702,'2.1.trackMPD'!$R$7:$R$29,'2.1.trackMPD'!$T$7:$T$29)</f>
        <v>6</v>
      </c>
      <c r="D10702" s="261">
        <v>100</v>
      </c>
      <c r="E10702" s="261" t="s">
        <v>6396</v>
      </c>
      <c r="F10702" s="261" t="s">
        <v>111</v>
      </c>
      <c r="G10702" s="261" t="s">
        <v>124</v>
      </c>
      <c r="H10702" s="261" t="s">
        <v>6398</v>
      </c>
    </row>
    <row r="10703" spans="1:8" x14ac:dyDescent="0.2">
      <c r="A10703" t="s">
        <v>30</v>
      </c>
      <c r="B10703" s="261" t="s">
        <v>151</v>
      </c>
      <c r="C10703">
        <f>_xlfn.XLOOKUP(B10703,'2.1.trackMPD'!$R$7:$R$29,'2.1.trackMPD'!$T$7:$T$29)</f>
        <v>6</v>
      </c>
      <c r="D10703" s="261">
        <v>100</v>
      </c>
      <c r="E10703" s="261" t="s">
        <v>6396</v>
      </c>
      <c r="F10703" s="261" t="s">
        <v>111</v>
      </c>
      <c r="G10703" s="261" t="s">
        <v>140</v>
      </c>
      <c r="H10703" s="261" t="s">
        <v>6398</v>
      </c>
    </row>
    <row r="10704" spans="1:8" x14ac:dyDescent="0.2">
      <c r="A10704" t="s">
        <v>30</v>
      </c>
      <c r="B10704" s="261" t="s">
        <v>151</v>
      </c>
      <c r="C10704">
        <f>_xlfn.XLOOKUP(B10704,'2.1.trackMPD'!$R$7:$R$29,'2.1.trackMPD'!$T$7:$T$29)</f>
        <v>6</v>
      </c>
      <c r="D10704" s="261">
        <v>100</v>
      </c>
      <c r="E10704" s="261" t="s">
        <v>6396</v>
      </c>
      <c r="F10704" s="261" t="s">
        <v>110</v>
      </c>
      <c r="G10704" s="261" t="s">
        <v>124</v>
      </c>
      <c r="H10704" s="261" t="s">
        <v>6399</v>
      </c>
    </row>
    <row r="10705" spans="1:8" x14ac:dyDescent="0.2">
      <c r="A10705" t="s">
        <v>30</v>
      </c>
      <c r="B10705" s="261" t="s">
        <v>151</v>
      </c>
      <c r="C10705">
        <f>_xlfn.XLOOKUP(B10705,'2.1.trackMPD'!$R$7:$R$29,'2.1.trackMPD'!$T$7:$T$29)</f>
        <v>6</v>
      </c>
      <c r="D10705" s="261">
        <v>100</v>
      </c>
      <c r="E10705" s="261" t="s">
        <v>6396</v>
      </c>
      <c r="F10705" s="261" t="s">
        <v>110</v>
      </c>
      <c r="G10705" s="261" t="s">
        <v>140</v>
      </c>
      <c r="H10705" s="261" t="s">
        <v>6399</v>
      </c>
    </row>
    <row r="10706" spans="1:8" x14ac:dyDescent="0.2">
      <c r="A10706" t="s">
        <v>30</v>
      </c>
      <c r="B10706" s="261" t="s">
        <v>151</v>
      </c>
      <c r="C10706">
        <f>_xlfn.XLOOKUP(B10706,'2.1.trackMPD'!$R$7:$R$29,'2.1.trackMPD'!$T$7:$T$29)</f>
        <v>6</v>
      </c>
      <c r="D10706" s="261">
        <v>1000</v>
      </c>
      <c r="E10706" s="261" t="s">
        <v>6396</v>
      </c>
      <c r="F10706" s="261" t="s">
        <v>110</v>
      </c>
      <c r="G10706" s="261" t="s">
        <v>124</v>
      </c>
      <c r="H10706" s="261" t="s">
        <v>6398</v>
      </c>
    </row>
    <row r="10707" spans="1:8" x14ac:dyDescent="0.2">
      <c r="A10707" t="s">
        <v>30</v>
      </c>
      <c r="B10707" s="261" t="s">
        <v>151</v>
      </c>
      <c r="C10707">
        <f>_xlfn.XLOOKUP(B10707,'2.1.trackMPD'!$R$7:$R$29,'2.1.trackMPD'!$T$7:$T$29)</f>
        <v>6</v>
      </c>
      <c r="D10707" s="261">
        <v>1000</v>
      </c>
      <c r="E10707" s="261" t="s">
        <v>6396</v>
      </c>
      <c r="F10707" s="261" t="s">
        <v>110</v>
      </c>
      <c r="G10707" s="261" t="s">
        <v>140</v>
      </c>
      <c r="H10707" s="261" t="s">
        <v>6398</v>
      </c>
    </row>
    <row r="10708" spans="1:8" x14ac:dyDescent="0.2">
      <c r="A10708" t="s">
        <v>30</v>
      </c>
      <c r="B10708" s="261" t="s">
        <v>151</v>
      </c>
      <c r="C10708">
        <f>_xlfn.XLOOKUP(B10708,'2.1.trackMPD'!$R$7:$R$29,'2.1.trackMPD'!$T$7:$T$29)</f>
        <v>6</v>
      </c>
      <c r="D10708" s="261">
        <v>1000</v>
      </c>
      <c r="E10708" s="261" t="s">
        <v>6396</v>
      </c>
      <c r="F10708" s="261" t="s">
        <v>111</v>
      </c>
      <c r="G10708" s="261" t="s">
        <v>124</v>
      </c>
      <c r="H10708" s="261" t="s">
        <v>6398</v>
      </c>
    </row>
    <row r="10709" spans="1:8" x14ac:dyDescent="0.2">
      <c r="A10709" t="s">
        <v>30</v>
      </c>
      <c r="B10709" s="261" t="s">
        <v>151</v>
      </c>
      <c r="C10709">
        <f>_xlfn.XLOOKUP(B10709,'2.1.trackMPD'!$R$7:$R$29,'2.1.trackMPD'!$T$7:$T$29)</f>
        <v>6</v>
      </c>
      <c r="D10709" s="261">
        <v>1000</v>
      </c>
      <c r="E10709" s="261" t="s">
        <v>6396</v>
      </c>
      <c r="F10709" s="261" t="s">
        <v>111</v>
      </c>
      <c r="G10709" s="261" t="s">
        <v>140</v>
      </c>
      <c r="H10709" s="261" t="s">
        <v>6398</v>
      </c>
    </row>
    <row r="10710" spans="1:8" x14ac:dyDescent="0.2">
      <c r="A10710" t="s">
        <v>30</v>
      </c>
      <c r="B10710" s="261" t="s">
        <v>151</v>
      </c>
      <c r="C10710">
        <f>_xlfn.XLOOKUP(B10710,'2.1.trackMPD'!$R$7:$R$29,'2.1.trackMPD'!$T$7:$T$29)</f>
        <v>6</v>
      </c>
      <c r="D10710" s="261">
        <v>1000</v>
      </c>
      <c r="E10710" s="261" t="s">
        <v>6396</v>
      </c>
      <c r="F10710" s="261" t="s">
        <v>110</v>
      </c>
      <c r="G10710" s="261" t="s">
        <v>124</v>
      </c>
      <c r="H10710" s="261" t="s">
        <v>6399</v>
      </c>
    </row>
    <row r="10711" spans="1:8" x14ac:dyDescent="0.2">
      <c r="A10711" t="s">
        <v>30</v>
      </c>
      <c r="B10711" s="261" t="s">
        <v>151</v>
      </c>
      <c r="C10711">
        <f>_xlfn.XLOOKUP(B10711,'2.1.trackMPD'!$R$7:$R$29,'2.1.trackMPD'!$T$7:$T$29)</f>
        <v>6</v>
      </c>
      <c r="D10711" s="261">
        <v>1000</v>
      </c>
      <c r="E10711" s="261" t="s">
        <v>6396</v>
      </c>
      <c r="F10711" s="261" t="s">
        <v>110</v>
      </c>
      <c r="G10711" s="261" t="s">
        <v>140</v>
      </c>
      <c r="H10711" s="261" t="s">
        <v>6399</v>
      </c>
    </row>
    <row r="10712" spans="1:8" x14ac:dyDescent="0.2">
      <c r="A10712" t="s">
        <v>30</v>
      </c>
      <c r="B10712" s="261" t="s">
        <v>151</v>
      </c>
      <c r="C10712">
        <f>_xlfn.XLOOKUP(B10712,'2.1.trackMPD'!$R$7:$R$29,'2.1.trackMPD'!$T$7:$T$29)</f>
        <v>6</v>
      </c>
      <c r="D10712" s="261">
        <v>5000</v>
      </c>
      <c r="E10712" s="261" t="s">
        <v>6396</v>
      </c>
      <c r="F10712" s="261" t="s">
        <v>110</v>
      </c>
      <c r="G10712" s="261" t="s">
        <v>124</v>
      </c>
      <c r="H10712" s="261" t="s">
        <v>6398</v>
      </c>
    </row>
    <row r="10713" spans="1:8" x14ac:dyDescent="0.2">
      <c r="A10713" t="s">
        <v>30</v>
      </c>
      <c r="B10713" s="261" t="s">
        <v>151</v>
      </c>
      <c r="C10713">
        <f>_xlfn.XLOOKUP(B10713,'2.1.trackMPD'!$R$7:$R$29,'2.1.trackMPD'!$T$7:$T$29)</f>
        <v>6</v>
      </c>
      <c r="D10713" s="261">
        <v>5000</v>
      </c>
      <c r="E10713" s="261" t="s">
        <v>6396</v>
      </c>
      <c r="F10713" s="261" t="s">
        <v>110</v>
      </c>
      <c r="G10713" s="261" t="s">
        <v>140</v>
      </c>
      <c r="H10713" s="261" t="s">
        <v>6398</v>
      </c>
    </row>
    <row r="10714" spans="1:8" x14ac:dyDescent="0.2">
      <c r="A10714" t="s">
        <v>30</v>
      </c>
      <c r="B10714" s="261" t="s">
        <v>151</v>
      </c>
      <c r="C10714">
        <f>_xlfn.XLOOKUP(B10714,'2.1.trackMPD'!$R$7:$R$29,'2.1.trackMPD'!$T$7:$T$29)</f>
        <v>6</v>
      </c>
      <c r="D10714" s="261">
        <v>5000</v>
      </c>
      <c r="E10714" s="261" t="s">
        <v>6396</v>
      </c>
      <c r="F10714" s="261" t="s">
        <v>111</v>
      </c>
      <c r="G10714" s="261" t="s">
        <v>124</v>
      </c>
      <c r="H10714" s="261" t="s">
        <v>6398</v>
      </c>
    </row>
    <row r="10715" spans="1:8" x14ac:dyDescent="0.2">
      <c r="A10715" t="s">
        <v>30</v>
      </c>
      <c r="B10715" s="261" t="s">
        <v>151</v>
      </c>
      <c r="C10715">
        <f>_xlfn.XLOOKUP(B10715,'2.1.trackMPD'!$R$7:$R$29,'2.1.trackMPD'!$T$7:$T$29)</f>
        <v>6</v>
      </c>
      <c r="D10715" s="261">
        <v>5000</v>
      </c>
      <c r="E10715" s="261" t="s">
        <v>6396</v>
      </c>
      <c r="F10715" s="261" t="s">
        <v>111</v>
      </c>
      <c r="G10715" s="261" t="s">
        <v>140</v>
      </c>
      <c r="H10715" s="261" t="s">
        <v>6398</v>
      </c>
    </row>
    <row r="10716" spans="1:8" x14ac:dyDescent="0.2">
      <c r="A10716" t="s">
        <v>30</v>
      </c>
      <c r="B10716" s="261" t="s">
        <v>151</v>
      </c>
      <c r="C10716">
        <f>_xlfn.XLOOKUP(B10716,'2.1.trackMPD'!$R$7:$R$29,'2.1.trackMPD'!$T$7:$T$29)</f>
        <v>6</v>
      </c>
      <c r="D10716" s="261">
        <v>5000</v>
      </c>
      <c r="E10716" s="261" t="s">
        <v>6396</v>
      </c>
      <c r="F10716" s="261" t="s">
        <v>110</v>
      </c>
      <c r="G10716" s="261" t="s">
        <v>124</v>
      </c>
      <c r="H10716" s="261" t="s">
        <v>6399</v>
      </c>
    </row>
    <row r="10717" spans="1:8" x14ac:dyDescent="0.2">
      <c r="A10717" t="s">
        <v>30</v>
      </c>
      <c r="B10717" s="261" t="s">
        <v>151</v>
      </c>
      <c r="C10717">
        <f>_xlfn.XLOOKUP(B10717,'2.1.trackMPD'!$R$7:$R$29,'2.1.trackMPD'!$T$7:$T$29)</f>
        <v>6</v>
      </c>
      <c r="D10717" s="261">
        <v>5000</v>
      </c>
      <c r="E10717" s="261" t="s">
        <v>6396</v>
      </c>
      <c r="F10717" s="261" t="s">
        <v>110</v>
      </c>
      <c r="G10717" s="261" t="s">
        <v>140</v>
      </c>
      <c r="H10717" s="261" t="s">
        <v>6399</v>
      </c>
    </row>
    <row r="10718" spans="1:8" x14ac:dyDescent="0.2">
      <c r="A10718" t="s">
        <v>30</v>
      </c>
      <c r="B10718" s="261" t="s">
        <v>151</v>
      </c>
      <c r="C10718">
        <f>_xlfn.XLOOKUP(B10718,'2.1.trackMPD'!$R$7:$R$29,'2.1.trackMPD'!$T$7:$T$29)</f>
        <v>6</v>
      </c>
      <c r="D10718" s="261">
        <v>1</v>
      </c>
      <c r="E10718" s="261" t="s">
        <v>6400</v>
      </c>
      <c r="F10718" s="261" t="s">
        <v>110</v>
      </c>
      <c r="G10718" s="261" t="s">
        <v>124</v>
      </c>
      <c r="H10718" s="261" t="s">
        <v>6398</v>
      </c>
    </row>
    <row r="10719" spans="1:8" x14ac:dyDescent="0.2">
      <c r="A10719" t="s">
        <v>30</v>
      </c>
      <c r="B10719" s="261" t="s">
        <v>151</v>
      </c>
      <c r="C10719">
        <f>_xlfn.XLOOKUP(B10719,'2.1.trackMPD'!$R$7:$R$29,'2.1.trackMPD'!$T$7:$T$29)</f>
        <v>6</v>
      </c>
      <c r="D10719" s="261">
        <v>1</v>
      </c>
      <c r="E10719" s="261" t="s">
        <v>6400</v>
      </c>
      <c r="F10719" s="261" t="s">
        <v>110</v>
      </c>
      <c r="G10719" s="261" t="s">
        <v>140</v>
      </c>
      <c r="H10719" s="261" t="s">
        <v>6398</v>
      </c>
    </row>
    <row r="10720" spans="1:8" x14ac:dyDescent="0.2">
      <c r="A10720" t="s">
        <v>30</v>
      </c>
      <c r="B10720" s="261" t="s">
        <v>151</v>
      </c>
      <c r="C10720">
        <f>_xlfn.XLOOKUP(B10720,'2.1.trackMPD'!$R$7:$R$29,'2.1.trackMPD'!$T$7:$T$29)</f>
        <v>6</v>
      </c>
      <c r="D10720" s="261">
        <v>1</v>
      </c>
      <c r="E10720" s="261" t="s">
        <v>6400</v>
      </c>
      <c r="F10720" s="261" t="s">
        <v>111</v>
      </c>
      <c r="G10720" s="261" t="s">
        <v>124</v>
      </c>
      <c r="H10720" s="261" t="s">
        <v>6398</v>
      </c>
    </row>
    <row r="10721" spans="1:8" x14ac:dyDescent="0.2">
      <c r="A10721" t="s">
        <v>30</v>
      </c>
      <c r="B10721" s="261" t="s">
        <v>151</v>
      </c>
      <c r="C10721">
        <f>_xlfn.XLOOKUP(B10721,'2.1.trackMPD'!$R$7:$R$29,'2.1.trackMPD'!$T$7:$T$29)</f>
        <v>6</v>
      </c>
      <c r="D10721" s="261">
        <v>1</v>
      </c>
      <c r="E10721" s="261" t="s">
        <v>6400</v>
      </c>
      <c r="F10721" s="261" t="s">
        <v>111</v>
      </c>
      <c r="G10721" s="261" t="s">
        <v>140</v>
      </c>
      <c r="H10721" s="261" t="s">
        <v>6398</v>
      </c>
    </row>
    <row r="10722" spans="1:8" x14ac:dyDescent="0.2">
      <c r="A10722" t="s">
        <v>30</v>
      </c>
      <c r="B10722" s="261" t="s">
        <v>151</v>
      </c>
      <c r="C10722">
        <f>_xlfn.XLOOKUP(B10722,'2.1.trackMPD'!$R$7:$R$29,'2.1.trackMPD'!$T$7:$T$29)</f>
        <v>6</v>
      </c>
      <c r="D10722" s="261">
        <v>1</v>
      </c>
      <c r="E10722" s="261" t="s">
        <v>6400</v>
      </c>
      <c r="F10722" s="261" t="s">
        <v>110</v>
      </c>
      <c r="G10722" s="261" t="s">
        <v>124</v>
      </c>
      <c r="H10722" s="261" t="s">
        <v>6399</v>
      </c>
    </row>
    <row r="10723" spans="1:8" x14ac:dyDescent="0.2">
      <c r="A10723" t="s">
        <v>30</v>
      </c>
      <c r="B10723" s="261" t="s">
        <v>151</v>
      </c>
      <c r="C10723">
        <f>_xlfn.XLOOKUP(B10723,'2.1.trackMPD'!$R$7:$R$29,'2.1.trackMPD'!$T$7:$T$29)</f>
        <v>6</v>
      </c>
      <c r="D10723" s="261">
        <v>1</v>
      </c>
      <c r="E10723" s="261" t="s">
        <v>6400</v>
      </c>
      <c r="F10723" s="261" t="s">
        <v>110</v>
      </c>
      <c r="G10723" s="261" t="s">
        <v>140</v>
      </c>
      <c r="H10723" s="261" t="s">
        <v>6399</v>
      </c>
    </row>
    <row r="10724" spans="1:8" x14ac:dyDescent="0.2">
      <c r="A10724" t="s">
        <v>30</v>
      </c>
      <c r="B10724" s="261" t="s">
        <v>151</v>
      </c>
      <c r="C10724">
        <f>_xlfn.XLOOKUP(B10724,'2.1.trackMPD'!$R$7:$R$29,'2.1.trackMPD'!$T$7:$T$29)</f>
        <v>6</v>
      </c>
      <c r="D10724" s="261">
        <v>10</v>
      </c>
      <c r="E10724" s="261" t="s">
        <v>6400</v>
      </c>
      <c r="F10724" s="261" t="s">
        <v>110</v>
      </c>
      <c r="G10724" s="261" t="s">
        <v>124</v>
      </c>
      <c r="H10724" s="261" t="s">
        <v>6398</v>
      </c>
    </row>
    <row r="10725" spans="1:8" x14ac:dyDescent="0.2">
      <c r="A10725" t="s">
        <v>30</v>
      </c>
      <c r="B10725" s="261" t="s">
        <v>151</v>
      </c>
      <c r="C10725">
        <f>_xlfn.XLOOKUP(B10725,'2.1.trackMPD'!$R$7:$R$29,'2.1.trackMPD'!$T$7:$T$29)</f>
        <v>6</v>
      </c>
      <c r="D10725" s="261">
        <v>10</v>
      </c>
      <c r="E10725" s="261" t="s">
        <v>6400</v>
      </c>
      <c r="F10725" s="261" t="s">
        <v>110</v>
      </c>
      <c r="G10725" s="261" t="s">
        <v>140</v>
      </c>
      <c r="H10725" s="261" t="s">
        <v>6398</v>
      </c>
    </row>
    <row r="10726" spans="1:8" x14ac:dyDescent="0.2">
      <c r="A10726" t="s">
        <v>30</v>
      </c>
      <c r="B10726" s="261" t="s">
        <v>151</v>
      </c>
      <c r="C10726">
        <f>_xlfn.XLOOKUP(B10726,'2.1.trackMPD'!$R$7:$R$29,'2.1.trackMPD'!$T$7:$T$29)</f>
        <v>6</v>
      </c>
      <c r="D10726" s="261">
        <v>10</v>
      </c>
      <c r="E10726" s="261" t="s">
        <v>6400</v>
      </c>
      <c r="F10726" s="261" t="s">
        <v>111</v>
      </c>
      <c r="G10726" s="261" t="s">
        <v>124</v>
      </c>
      <c r="H10726" s="261" t="s">
        <v>6398</v>
      </c>
    </row>
    <row r="10727" spans="1:8" x14ac:dyDescent="0.2">
      <c r="A10727" t="s">
        <v>30</v>
      </c>
      <c r="B10727" s="261" t="s">
        <v>151</v>
      </c>
      <c r="C10727">
        <f>_xlfn.XLOOKUP(B10727,'2.1.trackMPD'!$R$7:$R$29,'2.1.trackMPD'!$T$7:$T$29)</f>
        <v>6</v>
      </c>
      <c r="D10727" s="261">
        <v>10</v>
      </c>
      <c r="E10727" s="261" t="s">
        <v>6400</v>
      </c>
      <c r="F10727" s="261" t="s">
        <v>111</v>
      </c>
      <c r="G10727" s="261" t="s">
        <v>140</v>
      </c>
      <c r="H10727" s="261" t="s">
        <v>6398</v>
      </c>
    </row>
    <row r="10728" spans="1:8" x14ac:dyDescent="0.2">
      <c r="A10728" t="s">
        <v>30</v>
      </c>
      <c r="B10728" s="261" t="s">
        <v>151</v>
      </c>
      <c r="C10728">
        <f>_xlfn.XLOOKUP(B10728,'2.1.trackMPD'!$R$7:$R$29,'2.1.trackMPD'!$T$7:$T$29)</f>
        <v>6</v>
      </c>
      <c r="D10728" s="261">
        <v>10</v>
      </c>
      <c r="E10728" s="261" t="s">
        <v>6400</v>
      </c>
      <c r="F10728" s="261" t="s">
        <v>110</v>
      </c>
      <c r="G10728" s="261" t="s">
        <v>124</v>
      </c>
      <c r="H10728" s="261" t="s">
        <v>6399</v>
      </c>
    </row>
    <row r="10729" spans="1:8" x14ac:dyDescent="0.2">
      <c r="A10729" t="s">
        <v>30</v>
      </c>
      <c r="B10729" s="261" t="s">
        <v>151</v>
      </c>
      <c r="C10729">
        <f>_xlfn.XLOOKUP(B10729,'2.1.trackMPD'!$R$7:$R$29,'2.1.trackMPD'!$T$7:$T$29)</f>
        <v>6</v>
      </c>
      <c r="D10729" s="261">
        <v>10</v>
      </c>
      <c r="E10729" s="261" t="s">
        <v>6400</v>
      </c>
      <c r="F10729" s="261" t="s">
        <v>110</v>
      </c>
      <c r="G10729" s="261" t="s">
        <v>140</v>
      </c>
      <c r="H10729" s="261" t="s">
        <v>6399</v>
      </c>
    </row>
    <row r="10730" spans="1:8" x14ac:dyDescent="0.2">
      <c r="A10730" t="s">
        <v>30</v>
      </c>
      <c r="B10730" s="261" t="s">
        <v>151</v>
      </c>
      <c r="C10730">
        <f>_xlfn.XLOOKUP(B10730,'2.1.trackMPD'!$R$7:$R$29,'2.1.trackMPD'!$T$7:$T$29)</f>
        <v>6</v>
      </c>
      <c r="D10730" s="261">
        <v>100</v>
      </c>
      <c r="E10730" s="261" t="s">
        <v>6400</v>
      </c>
      <c r="F10730" s="261" t="s">
        <v>110</v>
      </c>
      <c r="G10730" s="261" t="s">
        <v>124</v>
      </c>
      <c r="H10730" s="261" t="s">
        <v>6398</v>
      </c>
    </row>
    <row r="10731" spans="1:8" x14ac:dyDescent="0.2">
      <c r="A10731" t="s">
        <v>30</v>
      </c>
      <c r="B10731" s="261" t="s">
        <v>151</v>
      </c>
      <c r="C10731">
        <f>_xlfn.XLOOKUP(B10731,'2.1.trackMPD'!$R$7:$R$29,'2.1.trackMPD'!$T$7:$T$29)</f>
        <v>6</v>
      </c>
      <c r="D10731" s="261">
        <v>100</v>
      </c>
      <c r="E10731" s="261" t="s">
        <v>6400</v>
      </c>
      <c r="F10731" s="261" t="s">
        <v>110</v>
      </c>
      <c r="G10731" s="261" t="s">
        <v>140</v>
      </c>
      <c r="H10731" s="261" t="s">
        <v>6398</v>
      </c>
    </row>
    <row r="10732" spans="1:8" x14ac:dyDescent="0.2">
      <c r="A10732" t="s">
        <v>30</v>
      </c>
      <c r="B10732" s="261" t="s">
        <v>151</v>
      </c>
      <c r="C10732">
        <f>_xlfn.XLOOKUP(B10732,'2.1.trackMPD'!$R$7:$R$29,'2.1.trackMPD'!$T$7:$T$29)</f>
        <v>6</v>
      </c>
      <c r="D10732" s="261">
        <v>100</v>
      </c>
      <c r="E10732" s="261" t="s">
        <v>6400</v>
      </c>
      <c r="F10732" s="261" t="s">
        <v>111</v>
      </c>
      <c r="G10732" s="261" t="s">
        <v>124</v>
      </c>
      <c r="H10732" s="261" t="s">
        <v>6398</v>
      </c>
    </row>
    <row r="10733" spans="1:8" x14ac:dyDescent="0.2">
      <c r="A10733" t="s">
        <v>30</v>
      </c>
      <c r="B10733" s="261" t="s">
        <v>151</v>
      </c>
      <c r="C10733">
        <f>_xlfn.XLOOKUP(B10733,'2.1.trackMPD'!$R$7:$R$29,'2.1.trackMPD'!$T$7:$T$29)</f>
        <v>6</v>
      </c>
      <c r="D10733" s="261">
        <v>100</v>
      </c>
      <c r="E10733" s="261" t="s">
        <v>6400</v>
      </c>
      <c r="F10733" s="261" t="s">
        <v>111</v>
      </c>
      <c r="G10733" s="261" t="s">
        <v>140</v>
      </c>
      <c r="H10733" s="261" t="s">
        <v>6398</v>
      </c>
    </row>
    <row r="10734" spans="1:8" x14ac:dyDescent="0.2">
      <c r="A10734" t="s">
        <v>30</v>
      </c>
      <c r="B10734" s="261" t="s">
        <v>151</v>
      </c>
      <c r="C10734">
        <f>_xlfn.XLOOKUP(B10734,'2.1.trackMPD'!$R$7:$R$29,'2.1.trackMPD'!$T$7:$T$29)</f>
        <v>6</v>
      </c>
      <c r="D10734" s="261">
        <v>100</v>
      </c>
      <c r="E10734" s="261" t="s">
        <v>6400</v>
      </c>
      <c r="F10734" s="261" t="s">
        <v>110</v>
      </c>
      <c r="G10734" s="261" t="s">
        <v>124</v>
      </c>
      <c r="H10734" s="261" t="s">
        <v>6399</v>
      </c>
    </row>
    <row r="10735" spans="1:8" x14ac:dyDescent="0.2">
      <c r="A10735" t="s">
        <v>30</v>
      </c>
      <c r="B10735" s="261" t="s">
        <v>151</v>
      </c>
      <c r="C10735">
        <f>_xlfn.XLOOKUP(B10735,'2.1.trackMPD'!$R$7:$R$29,'2.1.trackMPD'!$T$7:$T$29)</f>
        <v>6</v>
      </c>
      <c r="D10735" s="261">
        <v>100</v>
      </c>
      <c r="E10735" s="261" t="s">
        <v>6400</v>
      </c>
      <c r="F10735" s="261" t="s">
        <v>110</v>
      </c>
      <c r="G10735" s="261" t="s">
        <v>140</v>
      </c>
      <c r="H10735" s="261" t="s">
        <v>6399</v>
      </c>
    </row>
    <row r="10736" spans="1:8" x14ac:dyDescent="0.2">
      <c r="A10736" t="s">
        <v>30</v>
      </c>
      <c r="B10736" s="261" t="s">
        <v>151</v>
      </c>
      <c r="C10736">
        <f>_xlfn.XLOOKUP(B10736,'2.1.trackMPD'!$R$7:$R$29,'2.1.trackMPD'!$T$7:$T$29)</f>
        <v>6</v>
      </c>
      <c r="D10736" s="261">
        <v>1000</v>
      </c>
      <c r="E10736" s="261" t="s">
        <v>6400</v>
      </c>
      <c r="F10736" s="261" t="s">
        <v>110</v>
      </c>
      <c r="G10736" s="261" t="s">
        <v>124</v>
      </c>
      <c r="H10736" s="261" t="s">
        <v>6398</v>
      </c>
    </row>
    <row r="10737" spans="1:8" x14ac:dyDescent="0.2">
      <c r="A10737" t="s">
        <v>30</v>
      </c>
      <c r="B10737" s="261" t="s">
        <v>151</v>
      </c>
      <c r="C10737">
        <f>_xlfn.XLOOKUP(B10737,'2.1.trackMPD'!$R$7:$R$29,'2.1.trackMPD'!$T$7:$T$29)</f>
        <v>6</v>
      </c>
      <c r="D10737" s="261">
        <v>1000</v>
      </c>
      <c r="E10737" s="261" t="s">
        <v>6400</v>
      </c>
      <c r="F10737" s="261" t="s">
        <v>110</v>
      </c>
      <c r="G10737" s="261" t="s">
        <v>140</v>
      </c>
      <c r="H10737" s="261" t="s">
        <v>6398</v>
      </c>
    </row>
    <row r="10738" spans="1:8" x14ac:dyDescent="0.2">
      <c r="A10738" t="s">
        <v>30</v>
      </c>
      <c r="B10738" s="261" t="s">
        <v>151</v>
      </c>
      <c r="C10738">
        <f>_xlfn.XLOOKUP(B10738,'2.1.trackMPD'!$R$7:$R$29,'2.1.trackMPD'!$T$7:$T$29)</f>
        <v>6</v>
      </c>
      <c r="D10738" s="261">
        <v>1000</v>
      </c>
      <c r="E10738" s="261" t="s">
        <v>6400</v>
      </c>
      <c r="F10738" s="261" t="s">
        <v>111</v>
      </c>
      <c r="G10738" s="261" t="s">
        <v>124</v>
      </c>
      <c r="H10738" s="261" t="s">
        <v>6398</v>
      </c>
    </row>
    <row r="10739" spans="1:8" x14ac:dyDescent="0.2">
      <c r="A10739" t="s">
        <v>30</v>
      </c>
      <c r="B10739" s="261" t="s">
        <v>151</v>
      </c>
      <c r="C10739">
        <f>_xlfn.XLOOKUP(B10739,'2.1.trackMPD'!$R$7:$R$29,'2.1.trackMPD'!$T$7:$T$29)</f>
        <v>6</v>
      </c>
      <c r="D10739" s="261">
        <v>1000</v>
      </c>
      <c r="E10739" s="261" t="s">
        <v>6400</v>
      </c>
      <c r="F10739" s="261" t="s">
        <v>111</v>
      </c>
      <c r="G10739" s="261" t="s">
        <v>140</v>
      </c>
      <c r="H10739" s="261" t="s">
        <v>6398</v>
      </c>
    </row>
    <row r="10740" spans="1:8" x14ac:dyDescent="0.2">
      <c r="A10740" t="s">
        <v>30</v>
      </c>
      <c r="B10740" s="261" t="s">
        <v>151</v>
      </c>
      <c r="C10740">
        <f>_xlfn.XLOOKUP(B10740,'2.1.trackMPD'!$R$7:$R$29,'2.1.trackMPD'!$T$7:$T$29)</f>
        <v>6</v>
      </c>
      <c r="D10740" s="261">
        <v>1000</v>
      </c>
      <c r="E10740" s="261" t="s">
        <v>6400</v>
      </c>
      <c r="F10740" s="261" t="s">
        <v>110</v>
      </c>
      <c r="G10740" s="261" t="s">
        <v>124</v>
      </c>
      <c r="H10740" s="261" t="s">
        <v>6399</v>
      </c>
    </row>
    <row r="10741" spans="1:8" x14ac:dyDescent="0.2">
      <c r="A10741" t="s">
        <v>30</v>
      </c>
      <c r="B10741" s="261" t="s">
        <v>151</v>
      </c>
      <c r="C10741">
        <f>_xlfn.XLOOKUP(B10741,'2.1.trackMPD'!$R$7:$R$29,'2.1.trackMPD'!$T$7:$T$29)</f>
        <v>6</v>
      </c>
      <c r="D10741" s="261">
        <v>1000</v>
      </c>
      <c r="E10741" s="261" t="s">
        <v>6400</v>
      </c>
      <c r="F10741" s="261" t="s">
        <v>110</v>
      </c>
      <c r="G10741" s="261" t="s">
        <v>140</v>
      </c>
      <c r="H10741" s="261" t="s">
        <v>6399</v>
      </c>
    </row>
    <row r="10742" spans="1:8" x14ac:dyDescent="0.2">
      <c r="A10742" t="s">
        <v>30</v>
      </c>
      <c r="B10742" s="261" t="s">
        <v>151</v>
      </c>
      <c r="C10742">
        <f>_xlfn.XLOOKUP(B10742,'2.1.trackMPD'!$R$7:$R$29,'2.1.trackMPD'!$T$7:$T$29)</f>
        <v>6</v>
      </c>
      <c r="D10742" s="261">
        <v>5000</v>
      </c>
      <c r="E10742" s="261" t="s">
        <v>6400</v>
      </c>
      <c r="F10742" s="261" t="s">
        <v>110</v>
      </c>
      <c r="G10742" s="261" t="s">
        <v>124</v>
      </c>
      <c r="H10742" s="261" t="s">
        <v>6398</v>
      </c>
    </row>
    <row r="10743" spans="1:8" x14ac:dyDescent="0.2">
      <c r="A10743" t="s">
        <v>30</v>
      </c>
      <c r="B10743" s="261" t="s">
        <v>151</v>
      </c>
      <c r="C10743">
        <f>_xlfn.XLOOKUP(B10743,'2.1.trackMPD'!$R$7:$R$29,'2.1.trackMPD'!$T$7:$T$29)</f>
        <v>6</v>
      </c>
      <c r="D10743" s="261">
        <v>5000</v>
      </c>
      <c r="E10743" s="261" t="s">
        <v>6400</v>
      </c>
      <c r="F10743" s="261" t="s">
        <v>110</v>
      </c>
      <c r="G10743" s="261" t="s">
        <v>140</v>
      </c>
      <c r="H10743" s="261" t="s">
        <v>6398</v>
      </c>
    </row>
    <row r="10744" spans="1:8" x14ac:dyDescent="0.2">
      <c r="A10744" t="s">
        <v>30</v>
      </c>
      <c r="B10744" s="261" t="s">
        <v>151</v>
      </c>
      <c r="C10744">
        <f>_xlfn.XLOOKUP(B10744,'2.1.trackMPD'!$R$7:$R$29,'2.1.trackMPD'!$T$7:$T$29)</f>
        <v>6</v>
      </c>
      <c r="D10744" s="261">
        <v>5000</v>
      </c>
      <c r="E10744" s="261" t="s">
        <v>6400</v>
      </c>
      <c r="F10744" s="261" t="s">
        <v>111</v>
      </c>
      <c r="G10744" s="261" t="s">
        <v>124</v>
      </c>
      <c r="H10744" s="261" t="s">
        <v>6398</v>
      </c>
    </row>
    <row r="10745" spans="1:8" x14ac:dyDescent="0.2">
      <c r="A10745" t="s">
        <v>30</v>
      </c>
      <c r="B10745" s="261" t="s">
        <v>151</v>
      </c>
      <c r="C10745">
        <f>_xlfn.XLOOKUP(B10745,'2.1.trackMPD'!$R$7:$R$29,'2.1.trackMPD'!$T$7:$T$29)</f>
        <v>6</v>
      </c>
      <c r="D10745" s="261">
        <v>5000</v>
      </c>
      <c r="E10745" s="261" t="s">
        <v>6400</v>
      </c>
      <c r="F10745" s="261" t="s">
        <v>111</v>
      </c>
      <c r="G10745" s="261" t="s">
        <v>140</v>
      </c>
      <c r="H10745" s="261" t="s">
        <v>6398</v>
      </c>
    </row>
    <row r="10746" spans="1:8" x14ac:dyDescent="0.2">
      <c r="A10746" t="s">
        <v>30</v>
      </c>
      <c r="B10746" s="261" t="s">
        <v>151</v>
      </c>
      <c r="C10746">
        <f>_xlfn.XLOOKUP(B10746,'2.1.trackMPD'!$R$7:$R$29,'2.1.trackMPD'!$T$7:$T$29)</f>
        <v>6</v>
      </c>
      <c r="D10746" s="261">
        <v>5000</v>
      </c>
      <c r="E10746" s="261" t="s">
        <v>6400</v>
      </c>
      <c r="F10746" s="261" t="s">
        <v>110</v>
      </c>
      <c r="G10746" s="261" t="s">
        <v>124</v>
      </c>
      <c r="H10746" s="261" t="s">
        <v>6399</v>
      </c>
    </row>
    <row r="10747" spans="1:8" x14ac:dyDescent="0.2">
      <c r="A10747" t="s">
        <v>30</v>
      </c>
      <c r="B10747" s="261" t="s">
        <v>151</v>
      </c>
      <c r="C10747">
        <f>_xlfn.XLOOKUP(B10747,'2.1.trackMPD'!$R$7:$R$29,'2.1.trackMPD'!$T$7:$T$29)</f>
        <v>6</v>
      </c>
      <c r="D10747" s="261">
        <v>5000</v>
      </c>
      <c r="E10747" s="261" t="s">
        <v>6400</v>
      </c>
      <c r="F10747" s="261" t="s">
        <v>110</v>
      </c>
      <c r="G10747" s="261" t="s">
        <v>140</v>
      </c>
      <c r="H10747" s="261" t="s">
        <v>6399</v>
      </c>
    </row>
    <row r="10748" spans="1:8" x14ac:dyDescent="0.2">
      <c r="A10748" t="s">
        <v>30</v>
      </c>
      <c r="B10748" s="261" t="s">
        <v>151</v>
      </c>
      <c r="C10748">
        <f>_xlfn.XLOOKUP(B10748,'2.1.trackMPD'!$R$7:$R$29,'2.1.trackMPD'!$T$7:$T$29)</f>
        <v>6</v>
      </c>
      <c r="D10748" s="261">
        <v>1</v>
      </c>
      <c r="E10748" s="261" t="s">
        <v>6401</v>
      </c>
      <c r="F10748" s="261" t="s">
        <v>110</v>
      </c>
      <c r="G10748" s="261" t="s">
        <v>124</v>
      </c>
      <c r="H10748" s="261" t="s">
        <v>6398</v>
      </c>
    </row>
    <row r="10749" spans="1:8" x14ac:dyDescent="0.2">
      <c r="A10749" t="s">
        <v>30</v>
      </c>
      <c r="B10749" s="261" t="s">
        <v>151</v>
      </c>
      <c r="C10749">
        <f>_xlfn.XLOOKUP(B10749,'2.1.trackMPD'!$R$7:$R$29,'2.1.trackMPD'!$T$7:$T$29)</f>
        <v>6</v>
      </c>
      <c r="D10749" s="261">
        <v>1</v>
      </c>
      <c r="E10749" s="261" t="s">
        <v>6401</v>
      </c>
      <c r="F10749" s="261" t="s">
        <v>110</v>
      </c>
      <c r="G10749" s="261" t="s">
        <v>140</v>
      </c>
      <c r="H10749" s="261" t="s">
        <v>6398</v>
      </c>
    </row>
    <row r="10750" spans="1:8" x14ac:dyDescent="0.2">
      <c r="A10750" t="s">
        <v>30</v>
      </c>
      <c r="B10750" s="261" t="s">
        <v>151</v>
      </c>
      <c r="C10750">
        <f>_xlfn.XLOOKUP(B10750,'2.1.trackMPD'!$R$7:$R$29,'2.1.trackMPD'!$T$7:$T$29)</f>
        <v>6</v>
      </c>
      <c r="D10750" s="261">
        <v>1</v>
      </c>
      <c r="E10750" s="261" t="s">
        <v>6401</v>
      </c>
      <c r="F10750" s="261" t="s">
        <v>111</v>
      </c>
      <c r="G10750" s="261" t="s">
        <v>124</v>
      </c>
      <c r="H10750" s="261" t="s">
        <v>6398</v>
      </c>
    </row>
    <row r="10751" spans="1:8" x14ac:dyDescent="0.2">
      <c r="A10751" t="s">
        <v>30</v>
      </c>
      <c r="B10751" s="261" t="s">
        <v>151</v>
      </c>
      <c r="C10751">
        <f>_xlfn.XLOOKUP(B10751,'2.1.trackMPD'!$R$7:$R$29,'2.1.trackMPD'!$T$7:$T$29)</f>
        <v>6</v>
      </c>
      <c r="D10751" s="261">
        <v>1</v>
      </c>
      <c r="E10751" s="261" t="s">
        <v>6401</v>
      </c>
      <c r="F10751" s="261" t="s">
        <v>111</v>
      </c>
      <c r="G10751" s="261" t="s">
        <v>140</v>
      </c>
      <c r="H10751" s="261" t="s">
        <v>6398</v>
      </c>
    </row>
    <row r="10752" spans="1:8" x14ac:dyDescent="0.2">
      <c r="A10752" t="s">
        <v>30</v>
      </c>
      <c r="B10752" s="261" t="s">
        <v>151</v>
      </c>
      <c r="C10752">
        <f>_xlfn.XLOOKUP(B10752,'2.1.trackMPD'!$R$7:$R$29,'2.1.trackMPD'!$T$7:$T$29)</f>
        <v>6</v>
      </c>
      <c r="D10752" s="261">
        <v>1</v>
      </c>
      <c r="E10752" s="261" t="s">
        <v>6401</v>
      </c>
      <c r="F10752" s="261" t="s">
        <v>110</v>
      </c>
      <c r="G10752" s="261" t="s">
        <v>124</v>
      </c>
      <c r="H10752" s="261" t="s">
        <v>6399</v>
      </c>
    </row>
    <row r="10753" spans="1:20" x14ac:dyDescent="0.2">
      <c r="A10753" t="s">
        <v>30</v>
      </c>
      <c r="B10753" s="261" t="s">
        <v>151</v>
      </c>
      <c r="C10753">
        <f>_xlfn.XLOOKUP(B10753,'2.1.trackMPD'!$R$7:$R$29,'2.1.trackMPD'!$T$7:$T$29)</f>
        <v>6</v>
      </c>
      <c r="D10753" s="261">
        <v>1</v>
      </c>
      <c r="E10753" s="261" t="s">
        <v>6401</v>
      </c>
      <c r="F10753" s="261" t="s">
        <v>110</v>
      </c>
      <c r="G10753" s="261" t="s">
        <v>140</v>
      </c>
      <c r="H10753" s="261" t="s">
        <v>6399</v>
      </c>
    </row>
    <row r="10754" spans="1:20" x14ac:dyDescent="0.2">
      <c r="A10754" t="s">
        <v>30</v>
      </c>
      <c r="B10754" s="261" t="s">
        <v>151</v>
      </c>
      <c r="C10754">
        <f>_xlfn.XLOOKUP(B10754,'2.1.trackMPD'!$R$7:$R$29,'2.1.trackMPD'!$T$7:$T$29)</f>
        <v>6</v>
      </c>
      <c r="D10754" s="261">
        <v>10</v>
      </c>
      <c r="E10754" s="261" t="s">
        <v>6401</v>
      </c>
      <c r="F10754" s="261" t="s">
        <v>110</v>
      </c>
      <c r="G10754" s="261" t="s">
        <v>124</v>
      </c>
      <c r="H10754" s="261" t="s">
        <v>6398</v>
      </c>
    </row>
    <row r="10755" spans="1:20" x14ac:dyDescent="0.2">
      <c r="A10755" t="s">
        <v>30</v>
      </c>
      <c r="B10755" s="261" t="s">
        <v>151</v>
      </c>
      <c r="C10755">
        <f>_xlfn.XLOOKUP(B10755,'2.1.trackMPD'!$R$7:$R$29,'2.1.trackMPD'!$T$7:$T$29)</f>
        <v>6</v>
      </c>
      <c r="D10755" s="261">
        <v>10</v>
      </c>
      <c r="E10755" s="261" t="s">
        <v>6401</v>
      </c>
      <c r="F10755" s="261" t="s">
        <v>110</v>
      </c>
      <c r="G10755" s="261" t="s">
        <v>140</v>
      </c>
      <c r="H10755" s="261" t="s">
        <v>6398</v>
      </c>
    </row>
    <row r="10756" spans="1:20" x14ac:dyDescent="0.2">
      <c r="A10756" t="s">
        <v>30</v>
      </c>
      <c r="B10756" s="261" t="s">
        <v>151</v>
      </c>
      <c r="C10756">
        <f>_xlfn.XLOOKUP(B10756,'2.1.trackMPD'!$R$7:$R$29,'2.1.trackMPD'!$T$7:$T$29)</f>
        <v>6</v>
      </c>
      <c r="D10756" s="261">
        <v>10</v>
      </c>
      <c r="E10756" s="261" t="s">
        <v>6401</v>
      </c>
      <c r="F10756" s="261" t="s">
        <v>111</v>
      </c>
      <c r="G10756" s="261" t="s">
        <v>124</v>
      </c>
      <c r="H10756" s="261" t="s">
        <v>6398</v>
      </c>
    </row>
    <row r="10757" spans="1:20" x14ac:dyDescent="0.2">
      <c r="A10757" t="s">
        <v>30</v>
      </c>
      <c r="B10757" s="261" t="s">
        <v>151</v>
      </c>
      <c r="C10757">
        <f>_xlfn.XLOOKUP(B10757,'2.1.trackMPD'!$R$7:$R$29,'2.1.trackMPD'!$T$7:$T$29)</f>
        <v>6</v>
      </c>
      <c r="D10757" s="261">
        <v>10</v>
      </c>
      <c r="E10757" s="261" t="s">
        <v>6401</v>
      </c>
      <c r="F10757" s="261" t="s">
        <v>111</v>
      </c>
      <c r="G10757" s="261" t="s">
        <v>140</v>
      </c>
      <c r="H10757" s="261" t="s">
        <v>6398</v>
      </c>
    </row>
    <row r="10758" spans="1:20" x14ac:dyDescent="0.2">
      <c r="A10758" t="s">
        <v>30</v>
      </c>
      <c r="B10758" s="261" t="s">
        <v>151</v>
      </c>
      <c r="C10758">
        <f>_xlfn.XLOOKUP(B10758,'2.1.trackMPD'!$R$7:$R$29,'2.1.trackMPD'!$T$7:$T$29)</f>
        <v>6</v>
      </c>
      <c r="D10758" s="261">
        <v>10</v>
      </c>
      <c r="E10758" s="261" t="s">
        <v>6401</v>
      </c>
      <c r="F10758" s="261" t="s">
        <v>110</v>
      </c>
      <c r="G10758" s="261" t="s">
        <v>124</v>
      </c>
      <c r="H10758" s="261" t="s">
        <v>6399</v>
      </c>
    </row>
    <row r="10759" spans="1:20" x14ac:dyDescent="0.2">
      <c r="A10759" t="s">
        <v>30</v>
      </c>
      <c r="B10759" s="261" t="s">
        <v>151</v>
      </c>
      <c r="C10759">
        <f>_xlfn.XLOOKUP(B10759,'2.1.trackMPD'!$R$7:$R$29,'2.1.trackMPD'!$T$7:$T$29)</f>
        <v>6</v>
      </c>
      <c r="D10759" s="261">
        <v>10</v>
      </c>
      <c r="E10759" s="261" t="s">
        <v>6401</v>
      </c>
      <c r="F10759" s="261" t="s">
        <v>110</v>
      </c>
      <c r="G10759" s="261" t="s">
        <v>140</v>
      </c>
      <c r="H10759" s="261" t="s">
        <v>6399</v>
      </c>
    </row>
    <row r="10760" spans="1:20" x14ac:dyDescent="0.2">
      <c r="A10760" t="s">
        <v>30</v>
      </c>
      <c r="B10760" s="261" t="s">
        <v>151</v>
      </c>
      <c r="C10760">
        <f>_xlfn.XLOOKUP(B10760,'2.1.trackMPD'!$R$7:$R$29,'2.1.trackMPD'!$T$7:$T$29)</f>
        <v>6</v>
      </c>
      <c r="D10760" s="261">
        <v>100</v>
      </c>
      <c r="E10760" s="261" t="s">
        <v>6401</v>
      </c>
      <c r="F10760" s="261" t="s">
        <v>110</v>
      </c>
      <c r="G10760" s="261" t="s">
        <v>124</v>
      </c>
      <c r="H10760" s="261" t="s">
        <v>6398</v>
      </c>
    </row>
    <row r="10761" spans="1:20" x14ac:dyDescent="0.2">
      <c r="A10761" t="s">
        <v>30</v>
      </c>
      <c r="B10761" s="261" t="s">
        <v>151</v>
      </c>
      <c r="C10761">
        <f>_xlfn.XLOOKUP(B10761,'2.1.trackMPD'!$R$7:$R$29,'2.1.trackMPD'!$T$7:$T$29)</f>
        <v>6</v>
      </c>
      <c r="D10761" s="261">
        <v>100</v>
      </c>
      <c r="E10761" s="261" t="s">
        <v>6401</v>
      </c>
      <c r="F10761" s="261" t="s">
        <v>110</v>
      </c>
      <c r="G10761" s="261" t="s">
        <v>140</v>
      </c>
      <c r="H10761" s="261" t="s">
        <v>6398</v>
      </c>
    </row>
    <row r="10762" spans="1:20" x14ac:dyDescent="0.2">
      <c r="A10762" t="s">
        <v>30</v>
      </c>
      <c r="B10762" s="261" t="s">
        <v>151</v>
      </c>
      <c r="C10762">
        <f>_xlfn.XLOOKUP(B10762,'2.1.trackMPD'!$R$7:$R$29,'2.1.trackMPD'!$T$7:$T$29)</f>
        <v>6</v>
      </c>
      <c r="D10762" s="261">
        <v>100</v>
      </c>
      <c r="E10762" s="261" t="s">
        <v>6401</v>
      </c>
      <c r="F10762" s="261" t="s">
        <v>111</v>
      </c>
      <c r="G10762" s="261" t="s">
        <v>124</v>
      </c>
      <c r="H10762" s="261" t="s">
        <v>6398</v>
      </c>
    </row>
    <row r="10763" spans="1:20" x14ac:dyDescent="0.2">
      <c r="A10763" t="s">
        <v>30</v>
      </c>
      <c r="B10763" s="261" t="s">
        <v>151</v>
      </c>
      <c r="C10763">
        <f>_xlfn.XLOOKUP(B10763,'2.1.trackMPD'!$R$7:$R$29,'2.1.trackMPD'!$T$7:$T$29)</f>
        <v>6</v>
      </c>
      <c r="D10763" s="261">
        <v>100</v>
      </c>
      <c r="E10763" s="261" t="s">
        <v>6401</v>
      </c>
      <c r="F10763" s="261" t="s">
        <v>111</v>
      </c>
      <c r="G10763" s="261" t="s">
        <v>140</v>
      </c>
      <c r="H10763" s="261" t="s">
        <v>6398</v>
      </c>
    </row>
    <row r="10764" spans="1:20" x14ac:dyDescent="0.2">
      <c r="A10764" t="s">
        <v>30</v>
      </c>
      <c r="B10764" s="261" t="s">
        <v>151</v>
      </c>
      <c r="C10764">
        <f>_xlfn.XLOOKUP(B10764,'2.1.trackMPD'!$R$7:$R$29,'2.1.trackMPD'!$T$7:$T$29)</f>
        <v>6</v>
      </c>
      <c r="D10764" s="261">
        <v>100</v>
      </c>
      <c r="E10764" s="261" t="s">
        <v>6401</v>
      </c>
      <c r="F10764" s="261" t="s">
        <v>110</v>
      </c>
      <c r="G10764" s="261" t="s">
        <v>124</v>
      </c>
      <c r="H10764" s="261" t="s">
        <v>6399</v>
      </c>
    </row>
    <row r="10765" spans="1:20" x14ac:dyDescent="0.2">
      <c r="A10765" t="s">
        <v>30</v>
      </c>
      <c r="B10765" s="261" t="s">
        <v>151</v>
      </c>
      <c r="C10765">
        <f>_xlfn.XLOOKUP(B10765,'2.1.trackMPD'!$R$7:$R$29,'2.1.trackMPD'!$T$7:$T$29)</f>
        <v>6</v>
      </c>
      <c r="D10765" s="261">
        <v>100</v>
      </c>
      <c r="E10765" s="261" t="s">
        <v>6401</v>
      </c>
      <c r="F10765" s="261" t="s">
        <v>110</v>
      </c>
      <c r="G10765" s="261" t="s">
        <v>140</v>
      </c>
      <c r="H10765" s="261" t="s">
        <v>6399</v>
      </c>
    </row>
    <row r="10766" spans="1:20" x14ac:dyDescent="0.2">
      <c r="A10766" t="s">
        <v>31</v>
      </c>
      <c r="B10766" t="s">
        <v>5</v>
      </c>
      <c r="C10766">
        <f>_xlfn.XLOOKUP(B10766,'2.1.trackMPD'!$R$7:$R$29,'2.1.trackMPD'!$T$7:$T$29)</f>
        <v>1</v>
      </c>
      <c r="D10766">
        <v>1</v>
      </c>
      <c r="E10766" t="s">
        <v>6396</v>
      </c>
      <c r="F10766" t="s">
        <v>110</v>
      </c>
      <c r="G10766" t="s">
        <v>124</v>
      </c>
      <c r="H10766" t="s">
        <v>6398</v>
      </c>
      <c r="I10766" cm="1">
        <f t="array" ref="I10766">INDEX('2.1.trackMPD'!I:I/(24*60*60),
       MATCH(1,
             (A10766='2.1.trackMPD'!A:A)*
             (C10766='2.1.trackMPD'!D:D)*
             (D10766/10^6='2.1.trackMPD'!H:H)*
             (E10766='2.1.trackMPD'!F:F),
0))</f>
        <v>1.1186898439156899E-6</v>
      </c>
      <c r="L10766" s="13" t="s">
        <v>97</v>
      </c>
      <c r="M10766" s="13"/>
      <c r="N10766" s="13"/>
      <c r="O10766" s="13" t="s">
        <v>10279</v>
      </c>
      <c r="P10766" s="13" t="s">
        <v>10280</v>
      </c>
      <c r="Q10766" s="13" t="s">
        <v>10274</v>
      </c>
      <c r="R10766" s="13" t="s">
        <v>10281</v>
      </c>
      <c r="S10766" s="13" t="s">
        <v>10282</v>
      </c>
      <c r="T10766" s="13" t="s">
        <v>10283</v>
      </c>
    </row>
    <row r="10767" spans="1:20" x14ac:dyDescent="0.2">
      <c r="A10767" t="s">
        <v>31</v>
      </c>
      <c r="B10767" t="s">
        <v>5</v>
      </c>
      <c r="C10767">
        <f>_xlfn.XLOOKUP(B10767,'2.1.trackMPD'!$R$7:$R$29,'2.1.trackMPD'!$T$7:$T$29)</f>
        <v>1</v>
      </c>
      <c r="D10767">
        <v>1</v>
      </c>
      <c r="E10767" t="s">
        <v>6396</v>
      </c>
      <c r="F10767" t="s">
        <v>110</v>
      </c>
      <c r="G10767" t="s">
        <v>140</v>
      </c>
      <c r="H10767" t="s">
        <v>6398</v>
      </c>
      <c r="I10767" cm="1">
        <f t="array" ref="I10767">INDEX('2.1.trackMPD'!J:J/(24*60*60),
       MATCH(1,
             (A10767='2.1.trackMPD'!A:A)*
             (C10767='2.1.trackMPD'!D:D)*
             (D10767/10^6='2.1.trackMPD'!H:H)*
             (E10767='2.1.trackMPD'!F:F),
0))</f>
        <v>3.6482527583030324E-5</v>
      </c>
      <c r="L10767" s="82" t="s">
        <v>27</v>
      </c>
      <c r="M10767" s="267" t="s">
        <v>10259</v>
      </c>
      <c r="N10767" s="267" t="s">
        <v>10260</v>
      </c>
      <c r="O10767" s="267" t="s">
        <v>10277</v>
      </c>
      <c r="P10767" s="267" t="s">
        <v>10261</v>
      </c>
      <c r="Q10767" s="267" t="s">
        <v>10262</v>
      </c>
      <c r="R10767" s="267" t="s">
        <v>10263</v>
      </c>
      <c r="S10767" s="267" t="s">
        <v>10264</v>
      </c>
      <c r="T10767" s="267" t="s">
        <v>10265</v>
      </c>
    </row>
    <row r="10768" spans="1:20" x14ac:dyDescent="0.2">
      <c r="A10768" t="s">
        <v>31</v>
      </c>
      <c r="B10768" t="s">
        <v>5</v>
      </c>
      <c r="C10768">
        <f>_xlfn.XLOOKUP(B10768,'2.1.trackMPD'!$R$7:$R$29,'2.1.trackMPD'!$T$7:$T$29)</f>
        <v>1</v>
      </c>
      <c r="D10768">
        <v>1</v>
      </c>
      <c r="E10768" t="s">
        <v>6396</v>
      </c>
      <c r="F10768" t="s">
        <v>111</v>
      </c>
      <c r="G10768" t="s">
        <v>124</v>
      </c>
      <c r="H10768" t="s">
        <v>6398</v>
      </c>
      <c r="I10768" t="e" cm="1">
        <f t="array" ref="I10768">INDEX('2.1.trackMPD'!M:M/(24*60*60),
       MATCH(1,
             (A10768='2.1.trackMPD'!A:A)*
             (C10768='2.1.trackMPD'!D:D)*
             (D10768/10^6='2.1.trackMPD'!H:H)*
             (E10768='2.1.trackMPD'!F:F),
0))</f>
        <v>#VALUE!</v>
      </c>
      <c r="L10768" s="13" t="s">
        <v>31</v>
      </c>
      <c r="M10768" s="265" t="s">
        <v>10271</v>
      </c>
      <c r="N10768" s="265" t="s">
        <v>5</v>
      </c>
      <c r="O10768" s="265">
        <v>1</v>
      </c>
      <c r="P10768" s="265">
        <v>0.03</v>
      </c>
      <c r="Q10768" s="265" t="s">
        <v>10272</v>
      </c>
      <c r="R10768" s="265">
        <v>5.0000000000000001E-3</v>
      </c>
      <c r="S10768" s="265">
        <v>5.0000000000000001E-3</v>
      </c>
      <c r="T10768" s="265">
        <v>8.4696918827932594E-2</v>
      </c>
    </row>
    <row r="10769" spans="1:9" x14ac:dyDescent="0.2">
      <c r="A10769" t="s">
        <v>31</v>
      </c>
      <c r="B10769" t="s">
        <v>5</v>
      </c>
      <c r="C10769">
        <f>_xlfn.XLOOKUP(B10769,'2.1.trackMPD'!$R$7:$R$29,'2.1.trackMPD'!$T$7:$T$29)</f>
        <v>1</v>
      </c>
      <c r="D10769">
        <v>1</v>
      </c>
      <c r="E10769" t="s">
        <v>6396</v>
      </c>
      <c r="F10769" t="s">
        <v>111</v>
      </c>
      <c r="G10769" t="s">
        <v>140</v>
      </c>
      <c r="H10769" t="s">
        <v>6398</v>
      </c>
      <c r="I10769" t="e" cm="1">
        <f t="array" ref="I10769">INDEX('2.1.trackMPD'!N:N/(24*60*60),
       MATCH(1,
             (A10769='2.1.trackMPD'!A:A)*
             (C10769='2.1.trackMPD'!D:D)*
             (D10769/10^6='2.1.trackMPD'!H:H)*
             (E10769='2.1.trackMPD'!F:F),
0))</f>
        <v>#VALUE!</v>
      </c>
    </row>
    <row r="10770" spans="1:9" x14ac:dyDescent="0.2">
      <c r="A10770" t="s">
        <v>31</v>
      </c>
      <c r="B10770" t="s">
        <v>5</v>
      </c>
      <c r="C10770">
        <f>_xlfn.XLOOKUP(B10770,'2.1.trackMPD'!$R$7:$R$29,'2.1.trackMPD'!$T$7:$T$29)</f>
        <v>1</v>
      </c>
      <c r="D10770">
        <v>1</v>
      </c>
      <c r="E10770" t="s">
        <v>6396</v>
      </c>
      <c r="F10770" t="s">
        <v>110</v>
      </c>
      <c r="G10770" t="s">
        <v>124</v>
      </c>
      <c r="H10770" t="s">
        <v>6399</v>
      </c>
      <c r="I10770" t="e" cm="1">
        <f t="array" ref="I10770">INDEX('2.1.trackMPD'!K:K/(24*60*60),
       MATCH(1,
             (A10770='2.1.trackMPD'!A:A)*
             (C10770='2.1.trackMPD'!D:D)*
             (D10770/10^6='2.1.trackMPD'!H:H)*
             (E10770='2.1.trackMPD'!F:F),
0))</f>
        <v>#VALUE!</v>
      </c>
    </row>
    <row r="10771" spans="1:9" x14ac:dyDescent="0.2">
      <c r="A10771" t="s">
        <v>31</v>
      </c>
      <c r="B10771" t="s">
        <v>5</v>
      </c>
      <c r="C10771">
        <f>_xlfn.XLOOKUP(B10771,'2.1.trackMPD'!$R$7:$R$29,'2.1.trackMPD'!$T$7:$T$29)</f>
        <v>1</v>
      </c>
      <c r="D10771">
        <v>1</v>
      </c>
      <c r="E10771" t="s">
        <v>6396</v>
      </c>
      <c r="F10771" t="s">
        <v>110</v>
      </c>
      <c r="G10771" t="s">
        <v>140</v>
      </c>
      <c r="H10771" t="s">
        <v>6399</v>
      </c>
      <c r="I10771" t="e" cm="1">
        <f t="array" ref="I10771">INDEX('2.1.trackMPD'!L:L/(24*60*60),
       MATCH(1,
             (A10771='2.1.trackMPD'!A:A)*
             (C10771='2.1.trackMPD'!D:D)*
             (D10771/10^6='2.1.trackMPD'!H:H)*
             (E10771='2.1.trackMPD'!F:F),
0))</f>
        <v>#VALUE!</v>
      </c>
    </row>
    <row r="10772" spans="1:9" x14ac:dyDescent="0.2">
      <c r="A10772" t="s">
        <v>31</v>
      </c>
      <c r="B10772" t="s">
        <v>5</v>
      </c>
      <c r="C10772">
        <f>_xlfn.XLOOKUP(B10772,'2.1.trackMPD'!$R$7:$R$29,'2.1.trackMPD'!$T$7:$T$29)</f>
        <v>1</v>
      </c>
      <c r="D10772">
        <v>10</v>
      </c>
      <c r="E10772" t="s">
        <v>6396</v>
      </c>
      <c r="F10772" t="s">
        <v>110</v>
      </c>
      <c r="G10772" t="s">
        <v>124</v>
      </c>
      <c r="H10772" t="s">
        <v>6398</v>
      </c>
      <c r="I10772" cm="1">
        <f t="array" ref="I10772">INDEX('2.1.trackMPD'!I:I/(24*60*60),
       MATCH(1,
             (A10772='2.1.trackMPD'!A:A)*
             (C10772='2.1.trackMPD'!D:D)*
             (D10772/10^6='2.1.trackMPD'!H:H)*
             (E10772='2.1.trackMPD'!F:F),
0))</f>
        <v>6.1335782864931242E-6</v>
      </c>
    </row>
    <row r="10773" spans="1:9" x14ac:dyDescent="0.2">
      <c r="A10773" t="s">
        <v>31</v>
      </c>
      <c r="B10773" t="s">
        <v>5</v>
      </c>
      <c r="C10773">
        <f>_xlfn.XLOOKUP(B10773,'2.1.trackMPD'!$R$7:$R$29,'2.1.trackMPD'!$T$7:$T$29)</f>
        <v>1</v>
      </c>
      <c r="D10773">
        <v>10</v>
      </c>
      <c r="E10773" t="s">
        <v>6396</v>
      </c>
      <c r="F10773" t="s">
        <v>110</v>
      </c>
      <c r="G10773" t="s">
        <v>140</v>
      </c>
      <c r="H10773" t="s">
        <v>6398</v>
      </c>
      <c r="I10773" cm="1">
        <f t="array" ref="I10773">INDEX('2.1.trackMPD'!J:J/(24*60*60),
       MATCH(1,
             (A10773='2.1.trackMPD'!A:A)*
             (C10773='2.1.trackMPD'!D:D)*
             (D10773/10^6='2.1.trackMPD'!H:H)*
             (E10773='2.1.trackMPD'!F:F),
0))</f>
        <v>5.2517511676437161E-5</v>
      </c>
    </row>
    <row r="10774" spans="1:9" x14ac:dyDescent="0.2">
      <c r="A10774" t="s">
        <v>31</v>
      </c>
      <c r="B10774" t="s">
        <v>5</v>
      </c>
      <c r="C10774">
        <f>_xlfn.XLOOKUP(B10774,'2.1.trackMPD'!$R$7:$R$29,'2.1.trackMPD'!$T$7:$T$29)</f>
        <v>1</v>
      </c>
      <c r="D10774">
        <v>10</v>
      </c>
      <c r="E10774" t="s">
        <v>6396</v>
      </c>
      <c r="F10774" t="s">
        <v>111</v>
      </c>
      <c r="G10774" t="s">
        <v>124</v>
      </c>
      <c r="H10774" t="s">
        <v>6398</v>
      </c>
      <c r="I10774" t="e" cm="1">
        <f t="array" ref="I10774">INDEX('2.1.trackMPD'!M:M/(24*60*60),
       MATCH(1,
             (A10774='2.1.trackMPD'!A:A)*
             (C10774='2.1.trackMPD'!D:D)*
             (D10774/10^6='2.1.trackMPD'!H:H)*
             (E10774='2.1.trackMPD'!F:F),
0))</f>
        <v>#VALUE!</v>
      </c>
    </row>
    <row r="10775" spans="1:9" x14ac:dyDescent="0.2">
      <c r="A10775" t="s">
        <v>31</v>
      </c>
      <c r="B10775" t="s">
        <v>5</v>
      </c>
      <c r="C10775">
        <f>_xlfn.XLOOKUP(B10775,'2.1.trackMPD'!$R$7:$R$29,'2.1.trackMPD'!$T$7:$T$29)</f>
        <v>1</v>
      </c>
      <c r="D10775">
        <v>10</v>
      </c>
      <c r="E10775" t="s">
        <v>6396</v>
      </c>
      <c r="F10775" t="s">
        <v>111</v>
      </c>
      <c r="G10775" t="s">
        <v>140</v>
      </c>
      <c r="H10775" t="s">
        <v>6398</v>
      </c>
      <c r="I10775" t="e" cm="1">
        <f t="array" ref="I10775">INDEX('2.1.trackMPD'!N:N/(24*60*60),
       MATCH(1,
             (A10775='2.1.trackMPD'!A:A)*
             (C10775='2.1.trackMPD'!D:D)*
             (D10775/10^6='2.1.trackMPD'!H:H)*
             (E10775='2.1.trackMPD'!F:F),
0))</f>
        <v>#VALUE!</v>
      </c>
    </row>
    <row r="10776" spans="1:9" x14ac:dyDescent="0.2">
      <c r="A10776" t="s">
        <v>31</v>
      </c>
      <c r="B10776" t="s">
        <v>5</v>
      </c>
      <c r="C10776">
        <f>_xlfn.XLOOKUP(B10776,'2.1.trackMPD'!$R$7:$R$29,'2.1.trackMPD'!$T$7:$T$29)</f>
        <v>1</v>
      </c>
      <c r="D10776">
        <v>10</v>
      </c>
      <c r="E10776" t="s">
        <v>6396</v>
      </c>
      <c r="F10776" t="s">
        <v>110</v>
      </c>
      <c r="G10776" t="s">
        <v>124</v>
      </c>
      <c r="H10776" t="s">
        <v>6399</v>
      </c>
      <c r="I10776" t="e" cm="1">
        <f t="array" ref="I10776">INDEX('2.1.trackMPD'!K:K/(24*60*60),
       MATCH(1,
             (A10776='2.1.trackMPD'!A:A)*
             (C10776='2.1.trackMPD'!D:D)*
             (D10776/10^6='2.1.trackMPD'!H:H)*
             (E10776='2.1.trackMPD'!F:F),
0))</f>
        <v>#VALUE!</v>
      </c>
    </row>
    <row r="10777" spans="1:9" x14ac:dyDescent="0.2">
      <c r="A10777" t="s">
        <v>31</v>
      </c>
      <c r="B10777" t="s">
        <v>5</v>
      </c>
      <c r="C10777">
        <f>_xlfn.XLOOKUP(B10777,'2.1.trackMPD'!$R$7:$R$29,'2.1.trackMPD'!$T$7:$T$29)</f>
        <v>1</v>
      </c>
      <c r="D10777">
        <v>10</v>
      </c>
      <c r="E10777" t="s">
        <v>6396</v>
      </c>
      <c r="F10777" t="s">
        <v>110</v>
      </c>
      <c r="G10777" t="s">
        <v>140</v>
      </c>
      <c r="H10777" t="s">
        <v>6399</v>
      </c>
      <c r="I10777" t="e" cm="1">
        <f t="array" ref="I10777">INDEX('2.1.trackMPD'!L:L/(24*60*60),
       MATCH(1,
             (A10777='2.1.trackMPD'!A:A)*
             (C10777='2.1.trackMPD'!D:D)*
             (D10777/10^6='2.1.trackMPD'!H:H)*
             (E10777='2.1.trackMPD'!F:F),
0))</f>
        <v>#VALUE!</v>
      </c>
    </row>
    <row r="10778" spans="1:9" x14ac:dyDescent="0.2">
      <c r="A10778" t="s">
        <v>31</v>
      </c>
      <c r="B10778" t="s">
        <v>5</v>
      </c>
      <c r="C10778">
        <f>_xlfn.XLOOKUP(B10778,'2.1.trackMPD'!$R$7:$R$29,'2.1.trackMPD'!$T$7:$T$29)</f>
        <v>1</v>
      </c>
      <c r="D10778">
        <v>100</v>
      </c>
      <c r="E10778" t="s">
        <v>6396</v>
      </c>
      <c r="F10778" t="s">
        <v>110</v>
      </c>
      <c r="G10778" t="s">
        <v>124</v>
      </c>
      <c r="H10778" t="s">
        <v>6398</v>
      </c>
      <c r="I10778" cm="1">
        <f t="array" ref="I10778">INDEX('2.1.trackMPD'!I:I/(24*60*60),
       MATCH(1,
             (A10778='2.1.trackMPD'!A:A)*
             (C10778='2.1.trackMPD'!D:D)*
             (D10778/10^6='2.1.trackMPD'!H:H)*
             (E10778='2.1.trackMPD'!F:F),
0))</f>
        <v>3.3074320003901734E-6</v>
      </c>
    </row>
    <row r="10779" spans="1:9" x14ac:dyDescent="0.2">
      <c r="A10779" t="s">
        <v>31</v>
      </c>
      <c r="B10779" t="s">
        <v>5</v>
      </c>
      <c r="C10779">
        <f>_xlfn.XLOOKUP(B10779,'2.1.trackMPD'!$R$7:$R$29,'2.1.trackMPD'!$T$7:$T$29)</f>
        <v>1</v>
      </c>
      <c r="D10779">
        <v>100</v>
      </c>
      <c r="E10779" t="s">
        <v>6396</v>
      </c>
      <c r="F10779" t="s">
        <v>110</v>
      </c>
      <c r="G10779" t="s">
        <v>140</v>
      </c>
      <c r="H10779" t="s">
        <v>6398</v>
      </c>
      <c r="I10779" cm="1">
        <f t="array" ref="I10779">INDEX('2.1.trackMPD'!J:J/(24*60*60),
       MATCH(1,
             (A10779='2.1.trackMPD'!A:A)*
             (C10779='2.1.trackMPD'!D:D)*
             (D10779/10^6='2.1.trackMPD'!H:H)*
             (E10779='2.1.trackMPD'!F:F),
0))</f>
        <v>1.306404190924456E-4</v>
      </c>
    </row>
    <row r="10780" spans="1:9" x14ac:dyDescent="0.2">
      <c r="A10780" t="s">
        <v>31</v>
      </c>
      <c r="B10780" t="s">
        <v>5</v>
      </c>
      <c r="C10780">
        <f>_xlfn.XLOOKUP(B10780,'2.1.trackMPD'!$R$7:$R$29,'2.1.trackMPD'!$T$7:$T$29)</f>
        <v>1</v>
      </c>
      <c r="D10780">
        <v>100</v>
      </c>
      <c r="E10780" t="s">
        <v>6396</v>
      </c>
      <c r="F10780" t="s">
        <v>111</v>
      </c>
      <c r="G10780" t="s">
        <v>124</v>
      </c>
      <c r="H10780" t="s">
        <v>6398</v>
      </c>
      <c r="I10780" t="e" cm="1">
        <f t="array" ref="I10780">INDEX('2.1.trackMPD'!M:M/(24*60*60),
       MATCH(1,
             (A10780='2.1.trackMPD'!A:A)*
             (C10780='2.1.trackMPD'!D:D)*
             (D10780/10^6='2.1.trackMPD'!H:H)*
             (E10780='2.1.trackMPD'!F:F),
0))</f>
        <v>#VALUE!</v>
      </c>
    </row>
    <row r="10781" spans="1:9" x14ac:dyDescent="0.2">
      <c r="A10781" t="s">
        <v>31</v>
      </c>
      <c r="B10781" t="s">
        <v>5</v>
      </c>
      <c r="C10781">
        <f>_xlfn.XLOOKUP(B10781,'2.1.trackMPD'!$R$7:$R$29,'2.1.trackMPD'!$T$7:$T$29)</f>
        <v>1</v>
      </c>
      <c r="D10781">
        <v>100</v>
      </c>
      <c r="E10781" t="s">
        <v>6396</v>
      </c>
      <c r="F10781" t="s">
        <v>111</v>
      </c>
      <c r="G10781" t="s">
        <v>140</v>
      </c>
      <c r="H10781" t="s">
        <v>6398</v>
      </c>
      <c r="I10781" t="e" cm="1">
        <f t="array" ref="I10781">INDEX('2.1.trackMPD'!N:N/(24*60*60),
       MATCH(1,
             (A10781='2.1.trackMPD'!A:A)*
             (C10781='2.1.trackMPD'!D:D)*
             (D10781/10^6='2.1.trackMPD'!H:H)*
             (E10781='2.1.trackMPD'!F:F),
0))</f>
        <v>#VALUE!</v>
      </c>
    </row>
    <row r="10782" spans="1:9" x14ac:dyDescent="0.2">
      <c r="A10782" t="s">
        <v>31</v>
      </c>
      <c r="B10782" t="s">
        <v>5</v>
      </c>
      <c r="C10782">
        <f>_xlfn.XLOOKUP(B10782,'2.1.trackMPD'!$R$7:$R$29,'2.1.trackMPD'!$T$7:$T$29)</f>
        <v>1</v>
      </c>
      <c r="D10782">
        <v>100</v>
      </c>
      <c r="E10782" t="s">
        <v>6396</v>
      </c>
      <c r="F10782" t="s">
        <v>110</v>
      </c>
      <c r="G10782" t="s">
        <v>124</v>
      </c>
      <c r="H10782" t="s">
        <v>6399</v>
      </c>
      <c r="I10782" t="e" cm="1">
        <f t="array" ref="I10782">INDEX('2.1.trackMPD'!K:K/(24*60*60),
       MATCH(1,
             (A10782='2.1.trackMPD'!A:A)*
             (C10782='2.1.trackMPD'!D:D)*
             (D10782/10^6='2.1.trackMPD'!H:H)*
             (E10782='2.1.trackMPD'!F:F),
0))</f>
        <v>#VALUE!</v>
      </c>
    </row>
    <row r="10783" spans="1:9" x14ac:dyDescent="0.2">
      <c r="A10783" t="s">
        <v>31</v>
      </c>
      <c r="B10783" t="s">
        <v>5</v>
      </c>
      <c r="C10783">
        <f>_xlfn.XLOOKUP(B10783,'2.1.trackMPD'!$R$7:$R$29,'2.1.trackMPD'!$T$7:$T$29)</f>
        <v>1</v>
      </c>
      <c r="D10783">
        <v>100</v>
      </c>
      <c r="E10783" t="s">
        <v>6396</v>
      </c>
      <c r="F10783" t="s">
        <v>110</v>
      </c>
      <c r="G10783" t="s">
        <v>140</v>
      </c>
      <c r="H10783" t="s">
        <v>6399</v>
      </c>
      <c r="I10783" t="e" cm="1">
        <f t="array" ref="I10783">INDEX('2.1.trackMPD'!L:L/(24*60*60),
       MATCH(1,
             (A10783='2.1.trackMPD'!A:A)*
             (C10783='2.1.trackMPD'!D:D)*
             (D10783/10^6='2.1.trackMPD'!H:H)*
             (E10783='2.1.trackMPD'!F:F),
0))</f>
        <v>#VALUE!</v>
      </c>
    </row>
    <row r="10784" spans="1:9" x14ac:dyDescent="0.2">
      <c r="A10784" t="s">
        <v>31</v>
      </c>
      <c r="B10784" t="s">
        <v>5</v>
      </c>
      <c r="C10784">
        <f>_xlfn.XLOOKUP(B10784,'2.1.trackMPD'!$R$7:$R$29,'2.1.trackMPD'!$T$7:$T$29)</f>
        <v>1</v>
      </c>
      <c r="D10784">
        <v>1000</v>
      </c>
      <c r="E10784" t="s">
        <v>6396</v>
      </c>
      <c r="F10784" t="s">
        <v>110</v>
      </c>
      <c r="G10784" t="s">
        <v>124</v>
      </c>
      <c r="H10784" t="s">
        <v>6398</v>
      </c>
      <c r="I10784" cm="1">
        <f t="array" ref="I10784">INDEX('2.1.trackMPD'!I:I/(24*60*60),
       MATCH(1,
             (A10784='2.1.trackMPD'!A:A)*
             (C10784='2.1.trackMPD'!D:D)*
             (D10784/10^6='2.1.trackMPD'!H:H)*
             (E10784='2.1.trackMPD'!F:F),
0))</f>
        <v>9.0775338357412613E-7</v>
      </c>
    </row>
    <row r="10785" spans="1:9" x14ac:dyDescent="0.2">
      <c r="A10785" t="s">
        <v>31</v>
      </c>
      <c r="B10785" t="s">
        <v>5</v>
      </c>
      <c r="C10785">
        <f>_xlfn.XLOOKUP(B10785,'2.1.trackMPD'!$R$7:$R$29,'2.1.trackMPD'!$T$7:$T$29)</f>
        <v>1</v>
      </c>
      <c r="D10785">
        <v>1000</v>
      </c>
      <c r="E10785" t="s">
        <v>6396</v>
      </c>
      <c r="F10785" t="s">
        <v>110</v>
      </c>
      <c r="G10785" t="s">
        <v>140</v>
      </c>
      <c r="H10785" t="s">
        <v>6398</v>
      </c>
      <c r="I10785" cm="1">
        <f t="array" ref="I10785">INDEX('2.1.trackMPD'!J:J/(24*60*60),
       MATCH(1,
             (A10785='2.1.trackMPD'!A:A)*
             (C10785='2.1.trackMPD'!D:D)*
             (D10785/10^6='2.1.trackMPD'!H:H)*
             (E10785='2.1.trackMPD'!F:F),
0))</f>
        <v>4.2541895352105436E-5</v>
      </c>
    </row>
    <row r="10786" spans="1:9" x14ac:dyDescent="0.2">
      <c r="A10786" t="s">
        <v>31</v>
      </c>
      <c r="B10786" t="s">
        <v>5</v>
      </c>
      <c r="C10786">
        <f>_xlfn.XLOOKUP(B10786,'2.1.trackMPD'!$R$7:$R$29,'2.1.trackMPD'!$T$7:$T$29)</f>
        <v>1</v>
      </c>
      <c r="D10786">
        <v>1000</v>
      </c>
      <c r="E10786" t="s">
        <v>6396</v>
      </c>
      <c r="F10786" t="s">
        <v>111</v>
      </c>
      <c r="G10786" t="s">
        <v>124</v>
      </c>
      <c r="H10786" t="s">
        <v>6398</v>
      </c>
      <c r="I10786" t="e" cm="1">
        <f t="array" ref="I10786">INDEX('2.1.trackMPD'!M:M/(24*60*60),
       MATCH(1,
             (A10786='2.1.trackMPD'!A:A)*
             (C10786='2.1.trackMPD'!D:D)*
             (D10786/10^6='2.1.trackMPD'!H:H)*
             (E10786='2.1.trackMPD'!F:F),
0))</f>
        <v>#VALUE!</v>
      </c>
    </row>
    <row r="10787" spans="1:9" x14ac:dyDescent="0.2">
      <c r="A10787" t="s">
        <v>31</v>
      </c>
      <c r="B10787" t="s">
        <v>5</v>
      </c>
      <c r="C10787">
        <f>_xlfn.XLOOKUP(B10787,'2.1.trackMPD'!$R$7:$R$29,'2.1.trackMPD'!$T$7:$T$29)</f>
        <v>1</v>
      </c>
      <c r="D10787">
        <v>1000</v>
      </c>
      <c r="E10787" t="s">
        <v>6396</v>
      </c>
      <c r="F10787" t="s">
        <v>111</v>
      </c>
      <c r="G10787" t="s">
        <v>140</v>
      </c>
      <c r="H10787" t="s">
        <v>6398</v>
      </c>
      <c r="I10787" t="e" cm="1">
        <f t="array" ref="I10787">INDEX('2.1.trackMPD'!N:N/(24*60*60),
       MATCH(1,
             (A10787='2.1.trackMPD'!A:A)*
             (C10787='2.1.trackMPD'!D:D)*
             (D10787/10^6='2.1.trackMPD'!H:H)*
             (E10787='2.1.trackMPD'!F:F),
0))</f>
        <v>#VALUE!</v>
      </c>
    </row>
    <row r="10788" spans="1:9" x14ac:dyDescent="0.2">
      <c r="A10788" t="s">
        <v>31</v>
      </c>
      <c r="B10788" t="s">
        <v>5</v>
      </c>
      <c r="C10788">
        <f>_xlfn.XLOOKUP(B10788,'2.1.trackMPD'!$R$7:$R$29,'2.1.trackMPD'!$T$7:$T$29)</f>
        <v>1</v>
      </c>
      <c r="D10788">
        <v>1000</v>
      </c>
      <c r="E10788" t="s">
        <v>6396</v>
      </c>
      <c r="F10788" t="s">
        <v>110</v>
      </c>
      <c r="G10788" t="s">
        <v>124</v>
      </c>
      <c r="H10788" t="s">
        <v>6399</v>
      </c>
      <c r="I10788" t="e" cm="1">
        <f t="array" ref="I10788">INDEX('2.1.trackMPD'!K:K/(24*60*60),
       MATCH(1,
             (A10788='2.1.trackMPD'!A:A)*
             (C10788='2.1.trackMPD'!D:D)*
             (D10788/10^6='2.1.trackMPD'!H:H)*
             (E10788='2.1.trackMPD'!F:F),
0))</f>
        <v>#VALUE!</v>
      </c>
    </row>
    <row r="10789" spans="1:9" x14ac:dyDescent="0.2">
      <c r="A10789" t="s">
        <v>31</v>
      </c>
      <c r="B10789" t="s">
        <v>5</v>
      </c>
      <c r="C10789">
        <f>_xlfn.XLOOKUP(B10789,'2.1.trackMPD'!$R$7:$R$29,'2.1.trackMPD'!$T$7:$T$29)</f>
        <v>1</v>
      </c>
      <c r="D10789">
        <v>1000</v>
      </c>
      <c r="E10789" t="s">
        <v>6396</v>
      </c>
      <c r="F10789" t="s">
        <v>110</v>
      </c>
      <c r="G10789" t="s">
        <v>140</v>
      </c>
      <c r="H10789" t="s">
        <v>6399</v>
      </c>
      <c r="I10789" t="e" cm="1">
        <f t="array" ref="I10789">INDEX('2.1.trackMPD'!L:L/(24*60*60),
       MATCH(1,
             (A10789='2.1.trackMPD'!A:A)*
             (C10789='2.1.trackMPD'!D:D)*
             (D10789/10^6='2.1.trackMPD'!H:H)*
             (E10789='2.1.trackMPD'!F:F),
0))</f>
        <v>#VALUE!</v>
      </c>
    </row>
    <row r="10790" spans="1:9" x14ac:dyDescent="0.2">
      <c r="A10790" t="s">
        <v>31</v>
      </c>
      <c r="B10790" t="s">
        <v>5</v>
      </c>
      <c r="C10790">
        <f>_xlfn.XLOOKUP(B10790,'2.1.trackMPD'!$R$7:$R$29,'2.1.trackMPD'!$T$7:$T$29)</f>
        <v>1</v>
      </c>
      <c r="D10790">
        <v>5000</v>
      </c>
      <c r="E10790" t="s">
        <v>6396</v>
      </c>
      <c r="F10790" t="s">
        <v>110</v>
      </c>
      <c r="G10790" t="s">
        <v>124</v>
      </c>
      <c r="H10790" t="s">
        <v>6398</v>
      </c>
      <c r="I10790" cm="1">
        <f t="array" ref="I10790">INDEX('2.1.trackMPD'!I:I/(24*60*60),
       MATCH(1,
             (A10790='2.1.trackMPD'!A:A)*
             (C10790='2.1.trackMPD'!D:D)*
             (D10790/10^6='2.1.trackMPD'!H:H)*
             (E10790='2.1.trackMPD'!F:F),
0))</f>
        <v>9.8028841236033084E-7</v>
      </c>
    </row>
    <row r="10791" spans="1:9" x14ac:dyDescent="0.2">
      <c r="A10791" t="s">
        <v>31</v>
      </c>
      <c r="B10791" t="s">
        <v>5</v>
      </c>
      <c r="C10791">
        <f>_xlfn.XLOOKUP(B10791,'2.1.trackMPD'!$R$7:$R$29,'2.1.trackMPD'!$T$7:$T$29)</f>
        <v>1</v>
      </c>
      <c r="D10791">
        <v>5000</v>
      </c>
      <c r="E10791" t="s">
        <v>6396</v>
      </c>
      <c r="F10791" t="s">
        <v>110</v>
      </c>
      <c r="G10791" t="s">
        <v>140</v>
      </c>
      <c r="H10791" t="s">
        <v>6398</v>
      </c>
      <c r="I10791" cm="1">
        <f t="array" ref="I10791">INDEX('2.1.trackMPD'!J:J/(24*60*60),
       MATCH(1,
             (A10791='2.1.trackMPD'!A:A)*
             (C10791='2.1.trackMPD'!D:D)*
             (D10791/10^6='2.1.trackMPD'!H:H)*
             (E10791='2.1.trackMPD'!F:F),
0))</f>
        <v>3.7032110101676969E-5</v>
      </c>
    </row>
    <row r="10792" spans="1:9" x14ac:dyDescent="0.2">
      <c r="A10792" t="s">
        <v>31</v>
      </c>
      <c r="B10792" t="s">
        <v>5</v>
      </c>
      <c r="C10792">
        <f>_xlfn.XLOOKUP(B10792,'2.1.trackMPD'!$R$7:$R$29,'2.1.trackMPD'!$T$7:$T$29)</f>
        <v>1</v>
      </c>
      <c r="D10792">
        <v>5000</v>
      </c>
      <c r="E10792" t="s">
        <v>6396</v>
      </c>
      <c r="F10792" t="s">
        <v>111</v>
      </c>
      <c r="G10792" t="s">
        <v>124</v>
      </c>
      <c r="H10792" t="s">
        <v>6398</v>
      </c>
      <c r="I10792" t="e" cm="1">
        <f t="array" ref="I10792">INDEX('2.1.trackMPD'!M:M/(24*60*60),
       MATCH(1,
             (A10792='2.1.trackMPD'!A:A)*
             (C10792='2.1.trackMPD'!D:D)*
             (D10792/10^6='2.1.trackMPD'!H:H)*
             (E10792='2.1.trackMPD'!F:F),
0))</f>
        <v>#VALUE!</v>
      </c>
    </row>
    <row r="10793" spans="1:9" x14ac:dyDescent="0.2">
      <c r="A10793" t="s">
        <v>31</v>
      </c>
      <c r="B10793" t="s">
        <v>5</v>
      </c>
      <c r="C10793">
        <f>_xlfn.XLOOKUP(B10793,'2.1.trackMPD'!$R$7:$R$29,'2.1.trackMPD'!$T$7:$T$29)</f>
        <v>1</v>
      </c>
      <c r="D10793">
        <v>5000</v>
      </c>
      <c r="E10793" t="s">
        <v>6396</v>
      </c>
      <c r="F10793" t="s">
        <v>111</v>
      </c>
      <c r="G10793" t="s">
        <v>140</v>
      </c>
      <c r="H10793" t="s">
        <v>6398</v>
      </c>
      <c r="I10793" t="e" cm="1">
        <f t="array" ref="I10793">INDEX('2.1.trackMPD'!N:N/(24*60*60),
       MATCH(1,
             (A10793='2.1.trackMPD'!A:A)*
             (C10793='2.1.trackMPD'!D:D)*
             (D10793/10^6='2.1.trackMPD'!H:H)*
             (E10793='2.1.trackMPD'!F:F),
0))</f>
        <v>#VALUE!</v>
      </c>
    </row>
    <row r="10794" spans="1:9" x14ac:dyDescent="0.2">
      <c r="A10794" t="s">
        <v>31</v>
      </c>
      <c r="B10794" t="s">
        <v>5</v>
      </c>
      <c r="C10794">
        <f>_xlfn.XLOOKUP(B10794,'2.1.trackMPD'!$R$7:$R$29,'2.1.trackMPD'!$T$7:$T$29)</f>
        <v>1</v>
      </c>
      <c r="D10794">
        <v>5000</v>
      </c>
      <c r="E10794" t="s">
        <v>6396</v>
      </c>
      <c r="F10794" t="s">
        <v>110</v>
      </c>
      <c r="G10794" t="s">
        <v>124</v>
      </c>
      <c r="H10794" t="s">
        <v>6399</v>
      </c>
      <c r="I10794" t="e" cm="1">
        <f t="array" ref="I10794">INDEX('2.1.trackMPD'!K:K/(24*60*60),
       MATCH(1,
             (A10794='2.1.trackMPD'!A:A)*
             (C10794='2.1.trackMPD'!D:D)*
             (D10794/10^6='2.1.trackMPD'!H:H)*
             (E10794='2.1.trackMPD'!F:F),
0))</f>
        <v>#VALUE!</v>
      </c>
    </row>
    <row r="10795" spans="1:9" x14ac:dyDescent="0.2">
      <c r="A10795" t="s">
        <v>31</v>
      </c>
      <c r="B10795" t="s">
        <v>5</v>
      </c>
      <c r="C10795">
        <f>_xlfn.XLOOKUP(B10795,'2.1.trackMPD'!$R$7:$R$29,'2.1.trackMPD'!$T$7:$T$29)</f>
        <v>1</v>
      </c>
      <c r="D10795">
        <v>5000</v>
      </c>
      <c r="E10795" t="s">
        <v>6396</v>
      </c>
      <c r="F10795" t="s">
        <v>110</v>
      </c>
      <c r="G10795" t="s">
        <v>140</v>
      </c>
      <c r="H10795" t="s">
        <v>6399</v>
      </c>
      <c r="I10795" t="e" cm="1">
        <f t="array" ref="I10795">INDEX('2.1.trackMPD'!L:L/(24*60*60),
       MATCH(1,
             (A10795='2.1.trackMPD'!A:A)*
             (C10795='2.1.trackMPD'!D:D)*
             (D10795/10^6='2.1.trackMPD'!H:H)*
             (E10795='2.1.trackMPD'!F:F),
0))</f>
        <v>#VALUE!</v>
      </c>
    </row>
    <row r="10796" spans="1:9" x14ac:dyDescent="0.2">
      <c r="A10796" t="s">
        <v>31</v>
      </c>
      <c r="B10796" t="s">
        <v>5</v>
      </c>
      <c r="C10796">
        <f>_xlfn.XLOOKUP(B10796,'2.1.trackMPD'!$R$7:$R$29,'2.1.trackMPD'!$T$7:$T$29)</f>
        <v>1</v>
      </c>
      <c r="D10796">
        <v>1</v>
      </c>
      <c r="E10796" t="s">
        <v>6400</v>
      </c>
      <c r="F10796" t="s">
        <v>110</v>
      </c>
      <c r="G10796" t="s">
        <v>124</v>
      </c>
      <c r="H10796" t="s">
        <v>6398</v>
      </c>
      <c r="I10796" cm="1">
        <f t="array" ref="I10796">INDEX('2.1.trackMPD'!I:I/(24*60*60),
       MATCH(1,
             (A10796='2.1.trackMPD'!A:A)*
             (C10796='2.1.trackMPD'!D:D)*
             (D10796/10^6='2.1.trackMPD'!H:H)*
             (E10796='2.1.trackMPD'!F:F),
0))</f>
        <v>1.8998703792041206E-6</v>
      </c>
    </row>
    <row r="10797" spans="1:9" x14ac:dyDescent="0.2">
      <c r="A10797" t="s">
        <v>31</v>
      </c>
      <c r="B10797" t="s">
        <v>5</v>
      </c>
      <c r="C10797">
        <f>_xlfn.XLOOKUP(B10797,'2.1.trackMPD'!$R$7:$R$29,'2.1.trackMPD'!$T$7:$T$29)</f>
        <v>1</v>
      </c>
      <c r="D10797">
        <v>1</v>
      </c>
      <c r="E10797" t="s">
        <v>6400</v>
      </c>
      <c r="F10797" t="s">
        <v>110</v>
      </c>
      <c r="G10797" t="s">
        <v>140</v>
      </c>
      <c r="H10797" t="s">
        <v>6398</v>
      </c>
      <c r="I10797" cm="1">
        <f t="array" ref="I10797">INDEX('2.1.trackMPD'!J:J/(24*60*60),
       MATCH(1,
             (A10797='2.1.trackMPD'!A:A)*
             (C10797='2.1.trackMPD'!D:D)*
             (D10797/10^6='2.1.trackMPD'!H:H)*
             (E10797='2.1.trackMPD'!F:F),
0))</f>
        <v>3.9598793111305671E-5</v>
      </c>
    </row>
    <row r="10798" spans="1:9" x14ac:dyDescent="0.2">
      <c r="A10798" t="s">
        <v>31</v>
      </c>
      <c r="B10798" t="s">
        <v>5</v>
      </c>
      <c r="C10798">
        <f>_xlfn.XLOOKUP(B10798,'2.1.trackMPD'!$R$7:$R$29,'2.1.trackMPD'!$T$7:$T$29)</f>
        <v>1</v>
      </c>
      <c r="D10798">
        <v>1</v>
      </c>
      <c r="E10798" t="s">
        <v>6400</v>
      </c>
      <c r="F10798" t="s">
        <v>111</v>
      </c>
      <c r="G10798" t="s">
        <v>124</v>
      </c>
      <c r="H10798" t="s">
        <v>6398</v>
      </c>
      <c r="I10798" t="e" cm="1">
        <f t="array" ref="I10798">INDEX('2.1.trackMPD'!M:M/(24*60*60),
       MATCH(1,
             (A10798='2.1.trackMPD'!A:A)*
             (C10798='2.1.trackMPD'!D:D)*
             (D10798/10^6='2.1.trackMPD'!H:H)*
             (E10798='2.1.trackMPD'!F:F),
0))</f>
        <v>#VALUE!</v>
      </c>
    </row>
    <row r="10799" spans="1:9" x14ac:dyDescent="0.2">
      <c r="A10799" t="s">
        <v>31</v>
      </c>
      <c r="B10799" t="s">
        <v>5</v>
      </c>
      <c r="C10799">
        <f>_xlfn.XLOOKUP(B10799,'2.1.trackMPD'!$R$7:$R$29,'2.1.trackMPD'!$T$7:$T$29)</f>
        <v>1</v>
      </c>
      <c r="D10799">
        <v>1</v>
      </c>
      <c r="E10799" t="s">
        <v>6400</v>
      </c>
      <c r="F10799" t="s">
        <v>111</v>
      </c>
      <c r="G10799" t="s">
        <v>140</v>
      </c>
      <c r="H10799" t="s">
        <v>6398</v>
      </c>
      <c r="I10799" t="e" cm="1">
        <f t="array" ref="I10799">INDEX('2.1.trackMPD'!N:N/(24*60*60),
       MATCH(1,
             (A10799='2.1.trackMPD'!A:A)*
             (C10799='2.1.trackMPD'!D:D)*
             (D10799/10^6='2.1.trackMPD'!H:H)*
             (E10799='2.1.trackMPD'!F:F),
0))</f>
        <v>#VALUE!</v>
      </c>
    </row>
    <row r="10800" spans="1:9" x14ac:dyDescent="0.2">
      <c r="A10800" t="s">
        <v>31</v>
      </c>
      <c r="B10800" t="s">
        <v>5</v>
      </c>
      <c r="C10800">
        <f>_xlfn.XLOOKUP(B10800,'2.1.trackMPD'!$R$7:$R$29,'2.1.trackMPD'!$T$7:$T$29)</f>
        <v>1</v>
      </c>
      <c r="D10800">
        <v>1</v>
      </c>
      <c r="E10800" t="s">
        <v>6400</v>
      </c>
      <c r="F10800" t="s">
        <v>110</v>
      </c>
      <c r="G10800" t="s">
        <v>124</v>
      </c>
      <c r="H10800" t="s">
        <v>6399</v>
      </c>
      <c r="I10800" t="e" cm="1">
        <f t="array" ref="I10800">INDEX('2.1.trackMPD'!K:K/(24*60*60),
       MATCH(1,
             (A10800='2.1.trackMPD'!A:A)*
             (C10800='2.1.trackMPD'!D:D)*
             (D10800/10^6='2.1.trackMPD'!H:H)*
             (E10800='2.1.trackMPD'!F:F),
0))</f>
        <v>#VALUE!</v>
      </c>
    </row>
    <row r="10801" spans="1:11" x14ac:dyDescent="0.2">
      <c r="A10801" t="s">
        <v>31</v>
      </c>
      <c r="B10801" t="s">
        <v>5</v>
      </c>
      <c r="C10801">
        <f>_xlfn.XLOOKUP(B10801,'2.1.trackMPD'!$R$7:$R$29,'2.1.trackMPD'!$T$7:$T$29)</f>
        <v>1</v>
      </c>
      <c r="D10801">
        <v>1</v>
      </c>
      <c r="E10801" t="s">
        <v>6400</v>
      </c>
      <c r="F10801" t="s">
        <v>110</v>
      </c>
      <c r="G10801" t="s">
        <v>140</v>
      </c>
      <c r="H10801" t="s">
        <v>6399</v>
      </c>
      <c r="I10801" t="e" cm="1">
        <f t="array" ref="I10801">INDEX('2.1.trackMPD'!L:L/(24*60*60),
       MATCH(1,
             (A10801='2.1.trackMPD'!A:A)*
             (C10801='2.1.trackMPD'!D:D)*
             (D10801/10^6='2.1.trackMPD'!H:H)*
             (E10801='2.1.trackMPD'!F:F),
0))</f>
        <v>#VALUE!</v>
      </c>
    </row>
    <row r="10802" spans="1:11" x14ac:dyDescent="0.2">
      <c r="A10802" t="s">
        <v>31</v>
      </c>
      <c r="B10802" t="s">
        <v>5</v>
      </c>
      <c r="C10802">
        <f>_xlfn.XLOOKUP(B10802,'2.1.trackMPD'!$R$7:$R$29,'2.1.trackMPD'!$T$7:$T$29)</f>
        <v>1</v>
      </c>
      <c r="D10802">
        <v>10</v>
      </c>
      <c r="E10802" t="s">
        <v>6400</v>
      </c>
      <c r="F10802" t="s">
        <v>110</v>
      </c>
      <c r="G10802" t="s">
        <v>124</v>
      </c>
      <c r="H10802" t="s">
        <v>6398</v>
      </c>
      <c r="I10802" cm="1">
        <f t="array" ref="I10802">INDEX('2.1.trackMPD'!I:I/(24*60*60),
       MATCH(1,
             (A10802='2.1.trackMPD'!A:A)*
             (C10802='2.1.trackMPD'!D:D)*
             (D10802/10^6='2.1.trackMPD'!H:H)*
             (E10802='2.1.trackMPD'!F:F),
0))</f>
        <v>9.3455485728607982E-6</v>
      </c>
    </row>
    <row r="10803" spans="1:11" x14ac:dyDescent="0.2">
      <c r="A10803" t="s">
        <v>31</v>
      </c>
      <c r="B10803" t="s">
        <v>5</v>
      </c>
      <c r="C10803">
        <f>_xlfn.XLOOKUP(B10803,'2.1.trackMPD'!$R$7:$R$29,'2.1.trackMPD'!$T$7:$T$29)</f>
        <v>1</v>
      </c>
      <c r="D10803">
        <v>10</v>
      </c>
      <c r="E10803" t="s">
        <v>6400</v>
      </c>
      <c r="F10803" t="s">
        <v>110</v>
      </c>
      <c r="G10803" t="s">
        <v>140</v>
      </c>
      <c r="H10803" t="s">
        <v>6398</v>
      </c>
      <c r="I10803" cm="1">
        <f t="array" ref="I10803">INDEX('2.1.trackMPD'!J:J/(24*60*60),
       MATCH(1,
             (A10803='2.1.trackMPD'!A:A)*
             (C10803='2.1.trackMPD'!D:D)*
             (D10803/10^6='2.1.trackMPD'!H:H)*
             (E10803='2.1.trackMPD'!F:F),
0))</f>
        <v>1.1962459861830092E-4</v>
      </c>
    </row>
    <row r="10804" spans="1:11" x14ac:dyDescent="0.2">
      <c r="A10804" t="s">
        <v>31</v>
      </c>
      <c r="B10804" t="s">
        <v>5</v>
      </c>
      <c r="C10804">
        <f>_xlfn.XLOOKUP(B10804,'2.1.trackMPD'!$R$7:$R$29,'2.1.trackMPD'!$T$7:$T$29)</f>
        <v>1</v>
      </c>
      <c r="D10804">
        <v>10</v>
      </c>
      <c r="E10804" t="s">
        <v>6400</v>
      </c>
      <c r="F10804" t="s">
        <v>111</v>
      </c>
      <c r="G10804" t="s">
        <v>124</v>
      </c>
      <c r="H10804" t="s">
        <v>6398</v>
      </c>
      <c r="I10804" t="e" cm="1">
        <f t="array" ref="I10804">INDEX('2.1.trackMPD'!M:M/(24*60*60),
       MATCH(1,
             (A10804='2.1.trackMPD'!A:A)*
             (C10804='2.1.trackMPD'!D:D)*
             (D10804/10^6='2.1.trackMPD'!H:H)*
             (E10804='2.1.trackMPD'!F:F),
0))</f>
        <v>#VALUE!</v>
      </c>
    </row>
    <row r="10805" spans="1:11" x14ac:dyDescent="0.2">
      <c r="A10805" t="s">
        <v>31</v>
      </c>
      <c r="B10805" t="s">
        <v>5</v>
      </c>
      <c r="C10805">
        <f>_xlfn.XLOOKUP(B10805,'2.1.trackMPD'!$R$7:$R$29,'2.1.trackMPD'!$T$7:$T$29)</f>
        <v>1</v>
      </c>
      <c r="D10805">
        <v>10</v>
      </c>
      <c r="E10805" t="s">
        <v>6400</v>
      </c>
      <c r="F10805" t="s">
        <v>111</v>
      </c>
      <c r="G10805" t="s">
        <v>140</v>
      </c>
      <c r="H10805" t="s">
        <v>6398</v>
      </c>
      <c r="I10805" t="e" cm="1">
        <f t="array" ref="I10805">INDEX('2.1.trackMPD'!N:N/(24*60*60),
       MATCH(1,
             (A10805='2.1.trackMPD'!A:A)*
             (C10805='2.1.trackMPD'!D:D)*
             (D10805/10^6='2.1.trackMPD'!H:H)*
             (E10805='2.1.trackMPD'!F:F),
0))</f>
        <v>#VALUE!</v>
      </c>
    </row>
    <row r="10806" spans="1:11" x14ac:dyDescent="0.2">
      <c r="A10806" t="s">
        <v>31</v>
      </c>
      <c r="B10806" t="s">
        <v>5</v>
      </c>
      <c r="C10806">
        <f>_xlfn.XLOOKUP(B10806,'2.1.trackMPD'!$R$7:$R$29,'2.1.trackMPD'!$T$7:$T$29)</f>
        <v>1</v>
      </c>
      <c r="D10806">
        <v>10</v>
      </c>
      <c r="E10806" t="s">
        <v>6400</v>
      </c>
      <c r="F10806" t="s">
        <v>110</v>
      </c>
      <c r="G10806" t="s">
        <v>124</v>
      </c>
      <c r="H10806" t="s">
        <v>6399</v>
      </c>
      <c r="I10806" t="e" cm="1">
        <f t="array" ref="I10806">INDEX('2.1.trackMPD'!K:K/(24*60*60),
       MATCH(1,
             (A10806='2.1.trackMPD'!A:A)*
             (C10806='2.1.trackMPD'!D:D)*
             (D10806/10^6='2.1.trackMPD'!H:H)*
             (E10806='2.1.trackMPD'!F:F),
0))</f>
        <v>#VALUE!</v>
      </c>
    </row>
    <row r="10807" spans="1:11" x14ac:dyDescent="0.2">
      <c r="A10807" t="s">
        <v>31</v>
      </c>
      <c r="B10807" t="s">
        <v>5</v>
      </c>
      <c r="C10807">
        <f>_xlfn.XLOOKUP(B10807,'2.1.trackMPD'!$R$7:$R$29,'2.1.trackMPD'!$T$7:$T$29)</f>
        <v>1</v>
      </c>
      <c r="D10807">
        <v>10</v>
      </c>
      <c r="E10807" t="s">
        <v>6400</v>
      </c>
      <c r="F10807" t="s">
        <v>110</v>
      </c>
      <c r="G10807" t="s">
        <v>140</v>
      </c>
      <c r="H10807" t="s">
        <v>6399</v>
      </c>
      <c r="I10807" t="e" cm="1">
        <f t="array" ref="I10807">INDEX('2.1.trackMPD'!L:L/(24*60*60),
       MATCH(1,
             (A10807='2.1.trackMPD'!A:A)*
             (C10807='2.1.trackMPD'!D:D)*
             (D10807/10^6='2.1.trackMPD'!H:H)*
             (E10807='2.1.trackMPD'!F:F),
0))</f>
        <v>#VALUE!</v>
      </c>
    </row>
    <row r="10808" spans="1:11" x14ac:dyDescent="0.2">
      <c r="A10808" t="s">
        <v>31</v>
      </c>
      <c r="B10808" t="s">
        <v>5</v>
      </c>
      <c r="C10808">
        <f>_xlfn.XLOOKUP(B10808,'2.1.trackMPD'!$R$7:$R$29,'2.1.trackMPD'!$T$7:$T$29)</f>
        <v>1</v>
      </c>
      <c r="D10808">
        <v>100</v>
      </c>
      <c r="E10808" t="s">
        <v>6400</v>
      </c>
      <c r="F10808" t="s">
        <v>110</v>
      </c>
      <c r="G10808" t="s">
        <v>124</v>
      </c>
      <c r="H10808" t="s">
        <v>6398</v>
      </c>
      <c r="I10808" cm="1">
        <f t="array" ref="I10808">INDEX('2.1.trackMPD'!I:I/(24*60*60),
       MATCH(1,
             (A10808='2.1.trackMPD'!A:A)*
             (C10808='2.1.trackMPD'!D:D)*
             (D10808/10^6='2.1.trackMPD'!H:H)*
             (E10808='2.1.trackMPD'!F:F),
0))</f>
        <v>1.8856059934389814E-6</v>
      </c>
    </row>
    <row r="10809" spans="1:11" x14ac:dyDescent="0.2">
      <c r="A10809" t="s">
        <v>31</v>
      </c>
      <c r="B10809" t="s">
        <v>5</v>
      </c>
      <c r="C10809">
        <f>_xlfn.XLOOKUP(B10809,'2.1.trackMPD'!$R$7:$R$29,'2.1.trackMPD'!$T$7:$T$29)</f>
        <v>1</v>
      </c>
      <c r="D10809">
        <v>100</v>
      </c>
      <c r="E10809" t="s">
        <v>6400</v>
      </c>
      <c r="F10809" t="s">
        <v>110</v>
      </c>
      <c r="G10809" t="s">
        <v>140</v>
      </c>
      <c r="H10809" t="s">
        <v>6398</v>
      </c>
      <c r="I10809" cm="1">
        <f t="array" ref="I10809">INDEX('2.1.trackMPD'!J:J/(24*60*60),
       MATCH(1,
             (A10809='2.1.trackMPD'!A:A)*
             (C10809='2.1.trackMPD'!D:D)*
             (D10809/10^6='2.1.trackMPD'!H:H)*
             (E10809='2.1.trackMPD'!F:F),
0))</f>
        <v>9.9148324848948624E-5</v>
      </c>
    </row>
    <row r="10810" spans="1:11" x14ac:dyDescent="0.2">
      <c r="A10810" t="s">
        <v>31</v>
      </c>
      <c r="B10810" t="s">
        <v>5</v>
      </c>
      <c r="C10810">
        <f>_xlfn.XLOOKUP(B10810,'2.1.trackMPD'!$R$7:$R$29,'2.1.trackMPD'!$T$7:$T$29)</f>
        <v>1</v>
      </c>
      <c r="D10810">
        <v>100</v>
      </c>
      <c r="E10810" t="s">
        <v>6400</v>
      </c>
      <c r="F10810" t="s">
        <v>111</v>
      </c>
      <c r="G10810" t="s">
        <v>124</v>
      </c>
      <c r="H10810" t="s">
        <v>6398</v>
      </c>
      <c r="I10810" t="e" cm="1">
        <f t="array" ref="I10810">INDEX('2.1.trackMPD'!M:M/(24*60*60),
       MATCH(1,
             (A10810='2.1.trackMPD'!A:A)*
             (C10810='2.1.trackMPD'!D:D)*
             (D10810/10^6='2.1.trackMPD'!H:H)*
             (E10810='2.1.trackMPD'!F:F),
0))</f>
        <v>#VALUE!</v>
      </c>
    </row>
    <row r="10811" spans="1:11" x14ac:dyDescent="0.2">
      <c r="A10811" t="s">
        <v>31</v>
      </c>
      <c r="B10811" t="s">
        <v>5</v>
      </c>
      <c r="C10811">
        <f>_xlfn.XLOOKUP(B10811,'2.1.trackMPD'!$R$7:$R$29,'2.1.trackMPD'!$T$7:$T$29)</f>
        <v>1</v>
      </c>
      <c r="D10811">
        <v>100</v>
      </c>
      <c r="E10811" t="s">
        <v>6400</v>
      </c>
      <c r="F10811" t="s">
        <v>111</v>
      </c>
      <c r="G10811" t="s">
        <v>140</v>
      </c>
      <c r="H10811" t="s">
        <v>6398</v>
      </c>
      <c r="I10811" t="e" cm="1">
        <f t="array" ref="I10811">INDEX('2.1.trackMPD'!N:N/(24*60*60),
       MATCH(1,
             (A10811='2.1.trackMPD'!A:A)*
             (C10811='2.1.trackMPD'!D:D)*
             (D10811/10^6='2.1.trackMPD'!H:H)*
             (E10811='2.1.trackMPD'!F:F),
0))</f>
        <v>#VALUE!</v>
      </c>
    </row>
    <row r="10812" spans="1:11" x14ac:dyDescent="0.2">
      <c r="A10812" t="s">
        <v>31</v>
      </c>
      <c r="B10812" t="s">
        <v>5</v>
      </c>
      <c r="C10812">
        <f>_xlfn.XLOOKUP(B10812,'2.1.trackMPD'!$R$7:$R$29,'2.1.trackMPD'!$T$7:$T$29)</f>
        <v>1</v>
      </c>
      <c r="D10812">
        <v>100</v>
      </c>
      <c r="E10812" t="s">
        <v>6400</v>
      </c>
      <c r="F10812" t="s">
        <v>110</v>
      </c>
      <c r="G10812" t="s">
        <v>124</v>
      </c>
      <c r="H10812" t="s">
        <v>6399</v>
      </c>
      <c r="I10812" t="e" cm="1">
        <f t="array" ref="I10812">INDEX('2.1.trackMPD'!K:K/(24*60*60),
       MATCH(1,
             (A10812='2.1.trackMPD'!A:A)*
             (C10812='2.1.trackMPD'!D:D)*
             (D10812/10^6='2.1.trackMPD'!H:H)*
             (E10812='2.1.trackMPD'!F:F),
0))</f>
        <v>#VALUE!</v>
      </c>
    </row>
    <row r="10813" spans="1:11" x14ac:dyDescent="0.2">
      <c r="A10813" t="s">
        <v>31</v>
      </c>
      <c r="B10813" t="s">
        <v>5</v>
      </c>
      <c r="C10813">
        <f>_xlfn.XLOOKUP(B10813,'2.1.trackMPD'!$R$7:$R$29,'2.1.trackMPD'!$T$7:$T$29)</f>
        <v>1</v>
      </c>
      <c r="D10813">
        <v>100</v>
      </c>
      <c r="E10813" t="s">
        <v>6400</v>
      </c>
      <c r="F10813" t="s">
        <v>110</v>
      </c>
      <c r="G10813" t="s">
        <v>140</v>
      </c>
      <c r="H10813" t="s">
        <v>6399</v>
      </c>
      <c r="I10813" t="e" cm="1">
        <f t="array" ref="I10813">INDEX('2.1.trackMPD'!L:L/(24*60*60),
       MATCH(1,
             (A10813='2.1.trackMPD'!A:A)*
             (C10813='2.1.trackMPD'!D:D)*
             (D10813/10^6='2.1.trackMPD'!H:H)*
             (E10813='2.1.trackMPD'!F:F),
0))</f>
        <v>#VALUE!</v>
      </c>
    </row>
    <row r="10814" spans="1:11" x14ac:dyDescent="0.2">
      <c r="A10814" t="s">
        <v>31</v>
      </c>
      <c r="B10814" t="s">
        <v>5</v>
      </c>
      <c r="C10814">
        <f>_xlfn.XLOOKUP(B10814,'2.1.trackMPD'!$R$7:$R$29,'2.1.trackMPD'!$T$7:$T$29)</f>
        <v>1</v>
      </c>
      <c r="D10814">
        <v>1000</v>
      </c>
      <c r="E10814" t="s">
        <v>6400</v>
      </c>
      <c r="F10814" t="s">
        <v>110</v>
      </c>
      <c r="G10814" t="s">
        <v>124</v>
      </c>
      <c r="H10814" t="s">
        <v>6398</v>
      </c>
      <c r="I10814" cm="1">
        <f t="array" ref="I10814">INDEX('2.1.trackMPD'!I:I/(24*60*60),
       MATCH(1,
             (A10814='2.1.trackMPD'!A:A)*
             (C10814='2.1.trackMPD'!D:D)*
             (D10814/10^6='2.1.trackMPD'!H:H)*
             (E10814='2.1.trackMPD'!F:F),
0))</f>
        <v>9.8965991505261217E-7</v>
      </c>
      <c r="K10814">
        <f>D10814/10^6</f>
        <v>1E-3</v>
      </c>
    </row>
    <row r="10815" spans="1:11" x14ac:dyDescent="0.2">
      <c r="A10815" t="s">
        <v>31</v>
      </c>
      <c r="B10815" t="s">
        <v>5</v>
      </c>
      <c r="C10815">
        <f>_xlfn.XLOOKUP(B10815,'2.1.trackMPD'!$R$7:$R$29,'2.1.trackMPD'!$T$7:$T$29)</f>
        <v>1</v>
      </c>
      <c r="D10815">
        <v>1000</v>
      </c>
      <c r="E10815" t="s">
        <v>6400</v>
      </c>
      <c r="F10815" t="s">
        <v>110</v>
      </c>
      <c r="G10815" t="s">
        <v>140</v>
      </c>
      <c r="H10815" t="s">
        <v>6398</v>
      </c>
      <c r="I10815" cm="1">
        <f t="array" ref="I10815">INDEX('2.1.trackMPD'!J:J/(24*60*60),
       MATCH(1,
             (A10815='2.1.trackMPD'!A:A)*
             (C10815='2.1.trackMPD'!D:D)*
             (D10815/10^6='2.1.trackMPD'!H:H)*
             (E10815='2.1.trackMPD'!F:F),
0))</f>
        <v>3.4388663528072917E-5</v>
      </c>
    </row>
    <row r="10816" spans="1:11" x14ac:dyDescent="0.2">
      <c r="A10816" t="s">
        <v>31</v>
      </c>
      <c r="B10816" t="s">
        <v>5</v>
      </c>
      <c r="C10816">
        <f>_xlfn.XLOOKUP(B10816,'2.1.trackMPD'!$R$7:$R$29,'2.1.trackMPD'!$T$7:$T$29)</f>
        <v>1</v>
      </c>
      <c r="D10816">
        <v>1000</v>
      </c>
      <c r="E10816" t="s">
        <v>6400</v>
      </c>
      <c r="F10816" t="s">
        <v>111</v>
      </c>
      <c r="G10816" t="s">
        <v>124</v>
      </c>
      <c r="H10816" t="s">
        <v>6398</v>
      </c>
      <c r="I10816" t="e" cm="1">
        <f t="array" ref="I10816">INDEX('2.1.trackMPD'!M:M/(24*60*60),
       MATCH(1,
             (A10816='2.1.trackMPD'!A:A)*
             (C10816='2.1.trackMPD'!D:D)*
             (D10816/10^6='2.1.trackMPD'!H:H)*
             (E10816='2.1.trackMPD'!F:F),
0))</f>
        <v>#VALUE!</v>
      </c>
    </row>
    <row r="10817" spans="1:9" x14ac:dyDescent="0.2">
      <c r="A10817" t="s">
        <v>31</v>
      </c>
      <c r="B10817" t="s">
        <v>5</v>
      </c>
      <c r="C10817">
        <f>_xlfn.XLOOKUP(B10817,'2.1.trackMPD'!$R$7:$R$29,'2.1.trackMPD'!$T$7:$T$29)</f>
        <v>1</v>
      </c>
      <c r="D10817">
        <v>1000</v>
      </c>
      <c r="E10817" t="s">
        <v>6400</v>
      </c>
      <c r="F10817" t="s">
        <v>111</v>
      </c>
      <c r="G10817" t="s">
        <v>140</v>
      </c>
      <c r="H10817" t="s">
        <v>6398</v>
      </c>
      <c r="I10817" t="e" cm="1">
        <f t="array" ref="I10817">INDEX('2.1.trackMPD'!N:N/(24*60*60),
       MATCH(1,
             (A10817='2.1.trackMPD'!A:A)*
             (C10817='2.1.trackMPD'!D:D)*
             (D10817/10^6='2.1.trackMPD'!H:H)*
             (E10817='2.1.trackMPD'!F:F),
0))</f>
        <v>#VALUE!</v>
      </c>
    </row>
    <row r="10818" spans="1:9" x14ac:dyDescent="0.2">
      <c r="A10818" t="s">
        <v>31</v>
      </c>
      <c r="B10818" t="s">
        <v>5</v>
      </c>
      <c r="C10818">
        <f>_xlfn.XLOOKUP(B10818,'2.1.trackMPD'!$R$7:$R$29,'2.1.trackMPD'!$T$7:$T$29)</f>
        <v>1</v>
      </c>
      <c r="D10818">
        <v>1000</v>
      </c>
      <c r="E10818" t="s">
        <v>6400</v>
      </c>
      <c r="F10818" t="s">
        <v>110</v>
      </c>
      <c r="G10818" t="s">
        <v>124</v>
      </c>
      <c r="H10818" t="s">
        <v>6399</v>
      </c>
      <c r="I10818" t="e" cm="1">
        <f t="array" ref="I10818">INDEX('2.1.trackMPD'!K:K/(24*60*60),
       MATCH(1,
             (A10818='2.1.trackMPD'!A:A)*
             (C10818='2.1.trackMPD'!D:D)*
             (D10818/10^6='2.1.trackMPD'!H:H)*
             (E10818='2.1.trackMPD'!F:F),
0))</f>
        <v>#VALUE!</v>
      </c>
    </row>
    <row r="10819" spans="1:9" x14ac:dyDescent="0.2">
      <c r="A10819" t="s">
        <v>31</v>
      </c>
      <c r="B10819" t="s">
        <v>5</v>
      </c>
      <c r="C10819">
        <f>_xlfn.XLOOKUP(B10819,'2.1.trackMPD'!$R$7:$R$29,'2.1.trackMPD'!$T$7:$T$29)</f>
        <v>1</v>
      </c>
      <c r="D10819">
        <v>1000</v>
      </c>
      <c r="E10819" t="s">
        <v>6400</v>
      </c>
      <c r="F10819" t="s">
        <v>110</v>
      </c>
      <c r="G10819" t="s">
        <v>140</v>
      </c>
      <c r="H10819" t="s">
        <v>6399</v>
      </c>
      <c r="I10819" t="e" cm="1">
        <f t="array" ref="I10819">INDEX('2.1.trackMPD'!L:L/(24*60*60),
       MATCH(1,
             (A10819='2.1.trackMPD'!A:A)*
             (C10819='2.1.trackMPD'!D:D)*
             (D10819/10^6='2.1.trackMPD'!H:H)*
             (E10819='2.1.trackMPD'!F:F),
0))</f>
        <v>#VALUE!</v>
      </c>
    </row>
    <row r="10820" spans="1:9" x14ac:dyDescent="0.2">
      <c r="A10820" t="s">
        <v>31</v>
      </c>
      <c r="B10820" t="s">
        <v>5</v>
      </c>
      <c r="C10820">
        <f>_xlfn.XLOOKUP(B10820,'2.1.trackMPD'!$R$7:$R$29,'2.1.trackMPD'!$T$7:$T$29)</f>
        <v>1</v>
      </c>
      <c r="D10820">
        <v>5000</v>
      </c>
      <c r="E10820" t="s">
        <v>6400</v>
      </c>
      <c r="F10820" t="s">
        <v>110</v>
      </c>
      <c r="G10820" t="s">
        <v>124</v>
      </c>
      <c r="H10820" t="s">
        <v>6398</v>
      </c>
      <c r="I10820" cm="1">
        <f t="array" ref="I10820">INDEX('2.1.trackMPD'!I:I/(24*60*60),
       MATCH(1,
             (A10820='2.1.trackMPD'!A:A)*
             (C10820='2.1.trackMPD'!D:D)*
             (D10820/10^6='2.1.trackMPD'!H:H)*
             (E10820='2.1.trackMPD'!F:F),
0))</f>
        <v>9.9692858407427321E-7</v>
      </c>
    </row>
    <row r="10821" spans="1:9" x14ac:dyDescent="0.2">
      <c r="A10821" t="s">
        <v>31</v>
      </c>
      <c r="B10821" t="s">
        <v>5</v>
      </c>
      <c r="C10821">
        <f>_xlfn.XLOOKUP(B10821,'2.1.trackMPD'!$R$7:$R$29,'2.1.trackMPD'!$T$7:$T$29)</f>
        <v>1</v>
      </c>
      <c r="D10821">
        <v>5000</v>
      </c>
      <c r="E10821" t="s">
        <v>6400</v>
      </c>
      <c r="F10821" t="s">
        <v>110</v>
      </c>
      <c r="G10821" t="s">
        <v>140</v>
      </c>
      <c r="H10821" t="s">
        <v>6398</v>
      </c>
      <c r="I10821" cm="1">
        <f t="array" ref="I10821">INDEX('2.1.trackMPD'!J:J/(24*60*60),
       MATCH(1,
             (A10821='2.1.trackMPD'!A:A)*
             (C10821='2.1.trackMPD'!D:D)*
             (D10821/10^6='2.1.trackMPD'!H:H)*
             (E10821='2.1.trackMPD'!F:F),
0))</f>
        <v>3.9843634881220138E-5</v>
      </c>
    </row>
    <row r="10822" spans="1:9" x14ac:dyDescent="0.2">
      <c r="A10822" t="s">
        <v>31</v>
      </c>
      <c r="B10822" t="s">
        <v>5</v>
      </c>
      <c r="C10822">
        <f>_xlfn.XLOOKUP(B10822,'2.1.trackMPD'!$R$7:$R$29,'2.1.trackMPD'!$T$7:$T$29)</f>
        <v>1</v>
      </c>
      <c r="D10822">
        <v>5000</v>
      </c>
      <c r="E10822" t="s">
        <v>6400</v>
      </c>
      <c r="F10822" t="s">
        <v>111</v>
      </c>
      <c r="G10822" t="s">
        <v>124</v>
      </c>
      <c r="H10822" t="s">
        <v>6398</v>
      </c>
      <c r="I10822" t="e" cm="1">
        <f t="array" ref="I10822">INDEX('2.1.trackMPD'!M:M/(24*60*60),
       MATCH(1,
             (A10822='2.1.trackMPD'!A:A)*
             (C10822='2.1.trackMPD'!D:D)*
             (D10822/10^6='2.1.trackMPD'!H:H)*
             (E10822='2.1.trackMPD'!F:F),
0))</f>
        <v>#VALUE!</v>
      </c>
    </row>
    <row r="10823" spans="1:9" x14ac:dyDescent="0.2">
      <c r="A10823" t="s">
        <v>31</v>
      </c>
      <c r="B10823" t="s">
        <v>5</v>
      </c>
      <c r="C10823">
        <f>_xlfn.XLOOKUP(B10823,'2.1.trackMPD'!$R$7:$R$29,'2.1.trackMPD'!$T$7:$T$29)</f>
        <v>1</v>
      </c>
      <c r="D10823">
        <v>5000</v>
      </c>
      <c r="E10823" t="s">
        <v>6400</v>
      </c>
      <c r="F10823" t="s">
        <v>111</v>
      </c>
      <c r="G10823" t="s">
        <v>140</v>
      </c>
      <c r="H10823" t="s">
        <v>6398</v>
      </c>
      <c r="I10823" t="e" cm="1">
        <f t="array" ref="I10823">INDEX('2.1.trackMPD'!N:N/(24*60*60),
       MATCH(1,
             (A10823='2.1.trackMPD'!A:A)*
             (C10823='2.1.trackMPD'!D:D)*
             (D10823/10^6='2.1.trackMPD'!H:H)*
             (E10823='2.1.trackMPD'!F:F),
0))</f>
        <v>#VALUE!</v>
      </c>
    </row>
    <row r="10824" spans="1:9" x14ac:dyDescent="0.2">
      <c r="A10824" t="s">
        <v>31</v>
      </c>
      <c r="B10824" t="s">
        <v>5</v>
      </c>
      <c r="C10824">
        <f>_xlfn.XLOOKUP(B10824,'2.1.trackMPD'!$R$7:$R$29,'2.1.trackMPD'!$T$7:$T$29)</f>
        <v>1</v>
      </c>
      <c r="D10824">
        <v>5000</v>
      </c>
      <c r="E10824" t="s">
        <v>6400</v>
      </c>
      <c r="F10824" t="s">
        <v>110</v>
      </c>
      <c r="G10824" t="s">
        <v>124</v>
      </c>
      <c r="H10824" t="s">
        <v>6399</v>
      </c>
      <c r="I10824" t="e" cm="1">
        <f t="array" ref="I10824">INDEX('2.1.trackMPD'!K:K/(24*60*60),
       MATCH(1,
             (A10824='2.1.trackMPD'!A:A)*
             (C10824='2.1.trackMPD'!D:D)*
             (D10824/10^6='2.1.trackMPD'!H:H)*
             (E10824='2.1.trackMPD'!F:F),
0))</f>
        <v>#VALUE!</v>
      </c>
    </row>
    <row r="10825" spans="1:9" x14ac:dyDescent="0.2">
      <c r="A10825" t="s">
        <v>31</v>
      </c>
      <c r="B10825" t="s">
        <v>5</v>
      </c>
      <c r="C10825">
        <f>_xlfn.XLOOKUP(B10825,'2.1.trackMPD'!$R$7:$R$29,'2.1.trackMPD'!$T$7:$T$29)</f>
        <v>1</v>
      </c>
      <c r="D10825">
        <v>5000</v>
      </c>
      <c r="E10825" t="s">
        <v>6400</v>
      </c>
      <c r="F10825" t="s">
        <v>110</v>
      </c>
      <c r="G10825" t="s">
        <v>140</v>
      </c>
      <c r="H10825" t="s">
        <v>6399</v>
      </c>
      <c r="I10825" t="e" cm="1">
        <f t="array" ref="I10825">INDEX('2.1.trackMPD'!L:L/(24*60*60),
       MATCH(1,
             (A10825='2.1.trackMPD'!A:A)*
             (C10825='2.1.trackMPD'!D:D)*
             (D10825/10^6='2.1.trackMPD'!H:H)*
             (E10825='2.1.trackMPD'!F:F),
0))</f>
        <v>#VALUE!</v>
      </c>
    </row>
    <row r="10826" spans="1:9" x14ac:dyDescent="0.2">
      <c r="A10826" t="s">
        <v>31</v>
      </c>
      <c r="B10826" t="s">
        <v>5</v>
      </c>
      <c r="C10826">
        <f>_xlfn.XLOOKUP(B10826,'2.1.trackMPD'!$R$7:$R$29,'2.1.trackMPD'!$T$7:$T$29)</f>
        <v>1</v>
      </c>
      <c r="D10826">
        <v>1</v>
      </c>
      <c r="E10826" t="s">
        <v>6401</v>
      </c>
      <c r="F10826" t="s">
        <v>110</v>
      </c>
      <c r="G10826" t="s">
        <v>124</v>
      </c>
      <c r="H10826" t="s">
        <v>6398</v>
      </c>
      <c r="I10826" t="e" cm="1">
        <f t="array" ref="I10826">INDEX('2.1.trackMPD'!I:I/(24*60*60),
       MATCH(1,
             (A10826='2.1.trackMPD'!A:A)*
             (C10826='2.1.trackMPD'!D:D)*
             (D10826/10^6='2.1.trackMPD'!H:H)*
             (E10826='2.1.trackMPD'!F:F),
0))</f>
        <v>#N/A</v>
      </c>
    </row>
    <row r="10827" spans="1:9" x14ac:dyDescent="0.2">
      <c r="A10827" t="s">
        <v>31</v>
      </c>
      <c r="B10827" t="s">
        <v>5</v>
      </c>
      <c r="C10827">
        <f>_xlfn.XLOOKUP(B10827,'2.1.trackMPD'!$R$7:$R$29,'2.1.trackMPD'!$T$7:$T$29)</f>
        <v>1</v>
      </c>
      <c r="D10827">
        <v>1</v>
      </c>
      <c r="E10827" t="s">
        <v>6401</v>
      </c>
      <c r="F10827" t="s">
        <v>110</v>
      </c>
      <c r="G10827" t="s">
        <v>140</v>
      </c>
      <c r="H10827" t="s">
        <v>6398</v>
      </c>
      <c r="I10827" t="e" cm="1">
        <f t="array" ref="I10827">INDEX('2.1.trackMPD'!J:J/(24*60*60),
       MATCH(1,
             (A10827='2.1.trackMPD'!A:A)*
             (C10827='2.1.trackMPD'!D:D)*
             (D10827/10^6='2.1.trackMPD'!H:H)*
             (E10827='2.1.trackMPD'!F:F),
0))</f>
        <v>#N/A</v>
      </c>
    </row>
    <row r="10828" spans="1:9" x14ac:dyDescent="0.2">
      <c r="A10828" t="s">
        <v>31</v>
      </c>
      <c r="B10828" t="s">
        <v>5</v>
      </c>
      <c r="C10828">
        <f>_xlfn.XLOOKUP(B10828,'2.1.trackMPD'!$R$7:$R$29,'2.1.trackMPD'!$T$7:$T$29)</f>
        <v>1</v>
      </c>
      <c r="D10828">
        <v>1</v>
      </c>
      <c r="E10828" t="s">
        <v>6401</v>
      </c>
      <c r="F10828" t="s">
        <v>111</v>
      </c>
      <c r="G10828" t="s">
        <v>124</v>
      </c>
      <c r="H10828" t="s">
        <v>6398</v>
      </c>
      <c r="I10828" t="e" cm="1">
        <f t="array" ref="I10828">INDEX('2.1.trackMPD'!M:M/(24*60*60),
       MATCH(1,
             (A10828='2.1.trackMPD'!A:A)*
             (C10828='2.1.trackMPD'!D:D)*
             (D10828/10^6='2.1.trackMPD'!H:H)*
             (E10828='2.1.trackMPD'!F:F),
0))</f>
        <v>#N/A</v>
      </c>
    </row>
    <row r="10829" spans="1:9" x14ac:dyDescent="0.2">
      <c r="A10829" t="s">
        <v>31</v>
      </c>
      <c r="B10829" t="s">
        <v>5</v>
      </c>
      <c r="C10829">
        <f>_xlfn.XLOOKUP(B10829,'2.1.trackMPD'!$R$7:$R$29,'2.1.trackMPD'!$T$7:$T$29)</f>
        <v>1</v>
      </c>
      <c r="D10829">
        <v>1</v>
      </c>
      <c r="E10829" t="s">
        <v>6401</v>
      </c>
      <c r="F10829" t="s">
        <v>111</v>
      </c>
      <c r="G10829" t="s">
        <v>140</v>
      </c>
      <c r="H10829" t="s">
        <v>6398</v>
      </c>
      <c r="I10829" t="e" cm="1">
        <f t="array" ref="I10829">INDEX('2.1.trackMPD'!N:N/(24*60*60),
       MATCH(1,
             (A10829='2.1.trackMPD'!A:A)*
             (C10829='2.1.trackMPD'!D:D)*
             (D10829/10^6='2.1.trackMPD'!H:H)*
             (E10829='2.1.trackMPD'!F:F),
0))</f>
        <v>#N/A</v>
      </c>
    </row>
    <row r="10830" spans="1:9" x14ac:dyDescent="0.2">
      <c r="A10830" t="s">
        <v>31</v>
      </c>
      <c r="B10830" t="s">
        <v>5</v>
      </c>
      <c r="C10830">
        <f>_xlfn.XLOOKUP(B10830,'2.1.trackMPD'!$R$7:$R$29,'2.1.trackMPD'!$T$7:$T$29)</f>
        <v>1</v>
      </c>
      <c r="D10830">
        <v>1</v>
      </c>
      <c r="E10830" t="s">
        <v>6401</v>
      </c>
      <c r="F10830" t="s">
        <v>110</v>
      </c>
      <c r="G10830" t="s">
        <v>124</v>
      </c>
      <c r="H10830" t="s">
        <v>6399</v>
      </c>
      <c r="I10830" t="e" cm="1">
        <f t="array" ref="I10830">INDEX('2.1.trackMPD'!K:K/(24*60*60),
       MATCH(1,
             (A10830='2.1.trackMPD'!A:A)*
             (C10830='2.1.trackMPD'!D:D)*
             (D10830/10^6='2.1.trackMPD'!H:H)*
             (E10830='2.1.trackMPD'!F:F),
0))</f>
        <v>#N/A</v>
      </c>
    </row>
    <row r="10831" spans="1:9" x14ac:dyDescent="0.2">
      <c r="A10831" t="s">
        <v>31</v>
      </c>
      <c r="B10831" t="s">
        <v>5</v>
      </c>
      <c r="C10831">
        <f>_xlfn.XLOOKUP(B10831,'2.1.trackMPD'!$R$7:$R$29,'2.1.trackMPD'!$T$7:$T$29)</f>
        <v>1</v>
      </c>
      <c r="D10831">
        <v>1</v>
      </c>
      <c r="E10831" t="s">
        <v>6401</v>
      </c>
      <c r="F10831" t="s">
        <v>110</v>
      </c>
      <c r="G10831" t="s">
        <v>140</v>
      </c>
      <c r="H10831" t="s">
        <v>6399</v>
      </c>
      <c r="I10831" t="e" cm="1">
        <f t="array" ref="I10831">INDEX('2.1.trackMPD'!L:L/(24*60*60),
       MATCH(1,
             (A10831='2.1.trackMPD'!A:A)*
             (C10831='2.1.trackMPD'!D:D)*
             (D10831/10^6='2.1.trackMPD'!H:H)*
             (E10831='2.1.trackMPD'!F:F),
0))</f>
        <v>#N/A</v>
      </c>
    </row>
    <row r="10832" spans="1:9" x14ac:dyDescent="0.2">
      <c r="A10832" t="s">
        <v>31</v>
      </c>
      <c r="B10832" t="s">
        <v>5</v>
      </c>
      <c r="C10832">
        <f>_xlfn.XLOOKUP(B10832,'2.1.trackMPD'!$R$7:$R$29,'2.1.trackMPD'!$T$7:$T$29)</f>
        <v>1</v>
      </c>
      <c r="D10832">
        <v>10</v>
      </c>
      <c r="E10832" t="s">
        <v>6401</v>
      </c>
      <c r="F10832" t="s">
        <v>110</v>
      </c>
      <c r="G10832" t="s">
        <v>124</v>
      </c>
      <c r="H10832" t="s">
        <v>6398</v>
      </c>
      <c r="I10832" t="e" cm="1">
        <f t="array" ref="I10832">INDEX('2.1.trackMPD'!I:I/(24*60*60),
       MATCH(1,
             (A10832='2.1.trackMPD'!A:A)*
             (C10832='2.1.trackMPD'!D:D)*
             (D10832/10^6='2.1.trackMPD'!H:H)*
             (E10832='2.1.trackMPD'!F:F),
0))</f>
        <v>#N/A</v>
      </c>
    </row>
    <row r="10833" spans="1:9" x14ac:dyDescent="0.2">
      <c r="A10833" t="s">
        <v>31</v>
      </c>
      <c r="B10833" t="s">
        <v>5</v>
      </c>
      <c r="C10833">
        <f>_xlfn.XLOOKUP(B10833,'2.1.trackMPD'!$R$7:$R$29,'2.1.trackMPD'!$T$7:$T$29)</f>
        <v>1</v>
      </c>
      <c r="D10833">
        <v>10</v>
      </c>
      <c r="E10833" t="s">
        <v>6401</v>
      </c>
      <c r="F10833" t="s">
        <v>110</v>
      </c>
      <c r="G10833" t="s">
        <v>140</v>
      </c>
      <c r="H10833" t="s">
        <v>6398</v>
      </c>
      <c r="I10833" t="e" cm="1">
        <f t="array" ref="I10833">INDEX('2.1.trackMPD'!J:J/(24*60*60),
       MATCH(1,
             (A10833='2.1.trackMPD'!A:A)*
             (C10833='2.1.trackMPD'!D:D)*
             (D10833/10^6='2.1.trackMPD'!H:H)*
             (E10833='2.1.trackMPD'!F:F),
0))</f>
        <v>#N/A</v>
      </c>
    </row>
    <row r="10834" spans="1:9" x14ac:dyDescent="0.2">
      <c r="A10834" t="s">
        <v>31</v>
      </c>
      <c r="B10834" t="s">
        <v>5</v>
      </c>
      <c r="C10834">
        <f>_xlfn.XLOOKUP(B10834,'2.1.trackMPD'!$R$7:$R$29,'2.1.trackMPD'!$T$7:$T$29)</f>
        <v>1</v>
      </c>
      <c r="D10834">
        <v>10</v>
      </c>
      <c r="E10834" t="s">
        <v>6401</v>
      </c>
      <c r="F10834" t="s">
        <v>111</v>
      </c>
      <c r="G10834" t="s">
        <v>124</v>
      </c>
      <c r="H10834" t="s">
        <v>6398</v>
      </c>
      <c r="I10834" t="e" cm="1">
        <f t="array" ref="I10834">INDEX('2.1.trackMPD'!M:M/(24*60*60),
       MATCH(1,
             (A10834='2.1.trackMPD'!A:A)*
             (C10834='2.1.trackMPD'!D:D)*
             (D10834/10^6='2.1.trackMPD'!H:H)*
             (E10834='2.1.trackMPD'!F:F),
0))</f>
        <v>#N/A</v>
      </c>
    </row>
    <row r="10835" spans="1:9" x14ac:dyDescent="0.2">
      <c r="A10835" t="s">
        <v>31</v>
      </c>
      <c r="B10835" t="s">
        <v>5</v>
      </c>
      <c r="C10835">
        <f>_xlfn.XLOOKUP(B10835,'2.1.trackMPD'!$R$7:$R$29,'2.1.trackMPD'!$T$7:$T$29)</f>
        <v>1</v>
      </c>
      <c r="D10835">
        <v>10</v>
      </c>
      <c r="E10835" t="s">
        <v>6401</v>
      </c>
      <c r="F10835" t="s">
        <v>111</v>
      </c>
      <c r="G10835" t="s">
        <v>140</v>
      </c>
      <c r="H10835" t="s">
        <v>6398</v>
      </c>
      <c r="I10835" t="e" cm="1">
        <f t="array" ref="I10835">INDEX('2.1.trackMPD'!N:N/(24*60*60),
       MATCH(1,
             (A10835='2.1.trackMPD'!A:A)*
             (C10835='2.1.trackMPD'!D:D)*
             (D10835/10^6='2.1.trackMPD'!H:H)*
             (E10835='2.1.trackMPD'!F:F),
0))</f>
        <v>#N/A</v>
      </c>
    </row>
    <row r="10836" spans="1:9" x14ac:dyDescent="0.2">
      <c r="A10836" t="s">
        <v>31</v>
      </c>
      <c r="B10836" t="s">
        <v>5</v>
      </c>
      <c r="C10836">
        <f>_xlfn.XLOOKUP(B10836,'2.1.trackMPD'!$R$7:$R$29,'2.1.trackMPD'!$T$7:$T$29)</f>
        <v>1</v>
      </c>
      <c r="D10836">
        <v>10</v>
      </c>
      <c r="E10836" t="s">
        <v>6401</v>
      </c>
      <c r="F10836" t="s">
        <v>110</v>
      </c>
      <c r="G10836" t="s">
        <v>124</v>
      </c>
      <c r="H10836" t="s">
        <v>6399</v>
      </c>
      <c r="I10836" t="e" cm="1">
        <f t="array" ref="I10836">INDEX('2.1.trackMPD'!K:K/(24*60*60),
       MATCH(1,
             (A10836='2.1.trackMPD'!A:A)*
             (C10836='2.1.trackMPD'!D:D)*
             (D10836/10^6='2.1.trackMPD'!H:H)*
             (E10836='2.1.trackMPD'!F:F),
0))</f>
        <v>#N/A</v>
      </c>
    </row>
    <row r="10837" spans="1:9" x14ac:dyDescent="0.2">
      <c r="A10837" t="s">
        <v>31</v>
      </c>
      <c r="B10837" t="s">
        <v>5</v>
      </c>
      <c r="C10837">
        <f>_xlfn.XLOOKUP(B10837,'2.1.trackMPD'!$R$7:$R$29,'2.1.trackMPD'!$T$7:$T$29)</f>
        <v>1</v>
      </c>
      <c r="D10837">
        <v>10</v>
      </c>
      <c r="E10837" t="s">
        <v>6401</v>
      </c>
      <c r="F10837" t="s">
        <v>110</v>
      </c>
      <c r="G10837" t="s">
        <v>140</v>
      </c>
      <c r="H10837" t="s">
        <v>6399</v>
      </c>
      <c r="I10837" t="e" cm="1">
        <f t="array" ref="I10837">INDEX('2.1.trackMPD'!L:L/(24*60*60),
       MATCH(1,
             (A10837='2.1.trackMPD'!A:A)*
             (C10837='2.1.trackMPD'!D:D)*
             (D10837/10^6='2.1.trackMPD'!H:H)*
             (E10837='2.1.trackMPD'!F:F),
0))</f>
        <v>#N/A</v>
      </c>
    </row>
    <row r="10838" spans="1:9" x14ac:dyDescent="0.2">
      <c r="A10838" t="s">
        <v>31</v>
      </c>
      <c r="B10838" t="s">
        <v>5</v>
      </c>
      <c r="C10838">
        <f>_xlfn.XLOOKUP(B10838,'2.1.trackMPD'!$R$7:$R$29,'2.1.trackMPD'!$T$7:$T$29)</f>
        <v>1</v>
      </c>
      <c r="D10838">
        <v>100</v>
      </c>
      <c r="E10838" t="s">
        <v>6401</v>
      </c>
      <c r="F10838" t="s">
        <v>110</v>
      </c>
      <c r="G10838" t="s">
        <v>124</v>
      </c>
      <c r="H10838" t="s">
        <v>6398</v>
      </c>
      <c r="I10838" t="e" cm="1">
        <f t="array" ref="I10838">INDEX('2.1.trackMPD'!I:I/(24*60*60),
       MATCH(1,
             (A10838='2.1.trackMPD'!A:A)*
             (C10838='2.1.trackMPD'!D:D)*
             (D10838/10^6='2.1.trackMPD'!H:H)*
             (E10838='2.1.trackMPD'!F:F),
0))</f>
        <v>#N/A</v>
      </c>
    </row>
    <row r="10839" spans="1:9" x14ac:dyDescent="0.2">
      <c r="A10839" t="s">
        <v>31</v>
      </c>
      <c r="B10839" t="s">
        <v>5</v>
      </c>
      <c r="C10839">
        <f>_xlfn.XLOOKUP(B10839,'2.1.trackMPD'!$R$7:$R$29,'2.1.trackMPD'!$T$7:$T$29)</f>
        <v>1</v>
      </c>
      <c r="D10839">
        <v>100</v>
      </c>
      <c r="E10839" t="s">
        <v>6401</v>
      </c>
      <c r="F10839" t="s">
        <v>110</v>
      </c>
      <c r="G10839" t="s">
        <v>140</v>
      </c>
      <c r="H10839" t="s">
        <v>6398</v>
      </c>
      <c r="I10839" t="e" cm="1">
        <f t="array" ref="I10839">INDEX('2.1.trackMPD'!J:J/(24*60*60),
       MATCH(1,
             (A10839='2.1.trackMPD'!A:A)*
             (C10839='2.1.trackMPD'!D:D)*
             (D10839/10^6='2.1.trackMPD'!H:H)*
             (E10839='2.1.trackMPD'!F:F),
0))</f>
        <v>#N/A</v>
      </c>
    </row>
    <row r="10840" spans="1:9" x14ac:dyDescent="0.2">
      <c r="A10840" t="s">
        <v>31</v>
      </c>
      <c r="B10840" t="s">
        <v>5</v>
      </c>
      <c r="C10840">
        <f>_xlfn.XLOOKUP(B10840,'2.1.trackMPD'!$R$7:$R$29,'2.1.trackMPD'!$T$7:$T$29)</f>
        <v>1</v>
      </c>
      <c r="D10840">
        <v>100</v>
      </c>
      <c r="E10840" t="s">
        <v>6401</v>
      </c>
      <c r="F10840" t="s">
        <v>111</v>
      </c>
      <c r="G10840" t="s">
        <v>124</v>
      </c>
      <c r="H10840" t="s">
        <v>6398</v>
      </c>
      <c r="I10840" t="e" cm="1">
        <f t="array" ref="I10840">INDEX('2.1.trackMPD'!M:M/(24*60*60),
       MATCH(1,
             (A10840='2.1.trackMPD'!A:A)*
             (C10840='2.1.trackMPD'!D:D)*
             (D10840/10^6='2.1.trackMPD'!H:H)*
             (E10840='2.1.trackMPD'!F:F),
0))</f>
        <v>#N/A</v>
      </c>
    </row>
    <row r="10841" spans="1:9" x14ac:dyDescent="0.2">
      <c r="A10841" t="s">
        <v>31</v>
      </c>
      <c r="B10841" t="s">
        <v>5</v>
      </c>
      <c r="C10841">
        <f>_xlfn.XLOOKUP(B10841,'2.1.trackMPD'!$R$7:$R$29,'2.1.trackMPD'!$T$7:$T$29)</f>
        <v>1</v>
      </c>
      <c r="D10841">
        <v>100</v>
      </c>
      <c r="E10841" t="s">
        <v>6401</v>
      </c>
      <c r="F10841" t="s">
        <v>111</v>
      </c>
      <c r="G10841" t="s">
        <v>140</v>
      </c>
      <c r="H10841" t="s">
        <v>6398</v>
      </c>
      <c r="I10841" t="e" cm="1">
        <f t="array" ref="I10841">INDEX('2.1.trackMPD'!N:N/(24*60*60),
       MATCH(1,
             (A10841='2.1.trackMPD'!A:A)*
             (C10841='2.1.trackMPD'!D:D)*
             (D10841/10^6='2.1.trackMPD'!H:H)*
             (E10841='2.1.trackMPD'!F:F),
0))</f>
        <v>#N/A</v>
      </c>
    </row>
    <row r="10842" spans="1:9" x14ac:dyDescent="0.2">
      <c r="A10842" t="s">
        <v>31</v>
      </c>
      <c r="B10842" t="s">
        <v>5</v>
      </c>
      <c r="C10842">
        <f>_xlfn.XLOOKUP(B10842,'2.1.trackMPD'!$R$7:$R$29,'2.1.trackMPD'!$T$7:$T$29)</f>
        <v>1</v>
      </c>
      <c r="D10842">
        <v>100</v>
      </c>
      <c r="E10842" t="s">
        <v>6401</v>
      </c>
      <c r="F10842" t="s">
        <v>110</v>
      </c>
      <c r="G10842" t="s">
        <v>124</v>
      </c>
      <c r="H10842" t="s">
        <v>6399</v>
      </c>
      <c r="I10842" t="e" cm="1">
        <f t="array" ref="I10842">INDEX('2.1.trackMPD'!K:K/(24*60*60),
       MATCH(1,
             (A10842='2.1.trackMPD'!A:A)*
             (C10842='2.1.trackMPD'!D:D)*
             (D10842/10^6='2.1.trackMPD'!H:H)*
             (E10842='2.1.trackMPD'!F:F),
0))</f>
        <v>#N/A</v>
      </c>
    </row>
    <row r="10843" spans="1:9" x14ac:dyDescent="0.2">
      <c r="A10843" t="s">
        <v>31</v>
      </c>
      <c r="B10843" t="s">
        <v>5</v>
      </c>
      <c r="C10843">
        <f>_xlfn.XLOOKUP(B10843,'2.1.trackMPD'!$R$7:$R$29,'2.1.trackMPD'!$T$7:$T$29)</f>
        <v>1</v>
      </c>
      <c r="D10843">
        <v>100</v>
      </c>
      <c r="E10843" t="s">
        <v>6401</v>
      </c>
      <c r="F10843" t="s">
        <v>110</v>
      </c>
      <c r="G10843" t="s">
        <v>140</v>
      </c>
      <c r="H10843" t="s">
        <v>6399</v>
      </c>
      <c r="I10843" t="e" cm="1">
        <f t="array" ref="I10843">INDEX('2.1.trackMPD'!L:L/(24*60*60),
       MATCH(1,
             (A10843='2.1.trackMPD'!A:A)*
             (C10843='2.1.trackMPD'!D:D)*
             (D10843/10^6='2.1.trackMPD'!H:H)*
             (E10843='2.1.trackMPD'!F:F),
0))</f>
        <v>#N/A</v>
      </c>
    </row>
    <row r="10844" spans="1:9" x14ac:dyDescent="0.2">
      <c r="A10844" t="s">
        <v>31</v>
      </c>
      <c r="B10844" t="s">
        <v>0</v>
      </c>
      <c r="C10844">
        <f>_xlfn.XLOOKUP(B10844,'2.1.trackMPD'!$R$7:$R$29,'2.1.trackMPD'!$T$7:$T$29)</f>
        <v>4</v>
      </c>
      <c r="D10844">
        <v>1</v>
      </c>
      <c r="E10844" t="s">
        <v>6396</v>
      </c>
      <c r="F10844" t="s">
        <v>110</v>
      </c>
      <c r="G10844" t="s">
        <v>124</v>
      </c>
      <c r="H10844" t="s">
        <v>6398</v>
      </c>
      <c r="I10844" cm="1">
        <f t="array" ref="I10844">INDEX('2.1.trackMPD'!I:I/(24*60*60),
       MATCH(1,
             (A10844='2.1.trackMPD'!A:A)*
             (C10844='2.1.trackMPD'!D:D)*
             (D10844/10^6='2.1.trackMPD'!H:H)*
             (E10844='2.1.trackMPD'!F:F),
0))</f>
        <v>1.0919665999133196E-6</v>
      </c>
    </row>
    <row r="10845" spans="1:9" x14ac:dyDescent="0.2">
      <c r="A10845" t="s">
        <v>31</v>
      </c>
      <c r="B10845" t="s">
        <v>0</v>
      </c>
      <c r="C10845">
        <f>_xlfn.XLOOKUP(B10845,'2.1.trackMPD'!$R$7:$R$29,'2.1.trackMPD'!$T$7:$T$29)</f>
        <v>4</v>
      </c>
      <c r="D10845">
        <v>1</v>
      </c>
      <c r="E10845" t="s">
        <v>6396</v>
      </c>
      <c r="F10845" t="s">
        <v>110</v>
      </c>
      <c r="G10845" t="s">
        <v>140</v>
      </c>
      <c r="H10845" t="s">
        <v>6398</v>
      </c>
      <c r="I10845" cm="1">
        <f t="array" ref="I10845">INDEX('2.1.trackMPD'!J:J/(24*60*60),
       MATCH(1,
             (A10845='2.1.trackMPD'!A:A)*
             (C10845='2.1.trackMPD'!D:D)*
             (D10845/10^6='2.1.trackMPD'!H:H)*
             (E10845='2.1.trackMPD'!F:F),
0))</f>
        <v>3.7017902689979055E-5</v>
      </c>
    </row>
    <row r="10846" spans="1:9" x14ac:dyDescent="0.2">
      <c r="A10846" t="s">
        <v>31</v>
      </c>
      <c r="B10846" t="s">
        <v>0</v>
      </c>
      <c r="C10846">
        <f>_xlfn.XLOOKUP(B10846,'2.1.trackMPD'!$R$7:$R$29,'2.1.trackMPD'!$T$7:$T$29)</f>
        <v>4</v>
      </c>
      <c r="D10846">
        <v>1</v>
      </c>
      <c r="E10846" t="s">
        <v>6396</v>
      </c>
      <c r="F10846" t="s">
        <v>111</v>
      </c>
      <c r="G10846" t="s">
        <v>124</v>
      </c>
      <c r="H10846" t="s">
        <v>6398</v>
      </c>
      <c r="I10846" t="e" cm="1">
        <f t="array" ref="I10846">INDEX('2.1.trackMPD'!M:M/(24*60*60),
       MATCH(1,
             (A10846='2.1.trackMPD'!A:A)*
             (C10846='2.1.trackMPD'!D:D)*
             (D10846/10^6='2.1.trackMPD'!H:H)*
             (E10846='2.1.trackMPD'!F:F),
0))</f>
        <v>#VALUE!</v>
      </c>
    </row>
    <row r="10847" spans="1:9" x14ac:dyDescent="0.2">
      <c r="A10847" t="s">
        <v>31</v>
      </c>
      <c r="B10847" t="s">
        <v>0</v>
      </c>
      <c r="C10847">
        <f>_xlfn.XLOOKUP(B10847,'2.1.trackMPD'!$R$7:$R$29,'2.1.trackMPD'!$T$7:$T$29)</f>
        <v>4</v>
      </c>
      <c r="D10847">
        <v>1</v>
      </c>
      <c r="E10847" t="s">
        <v>6396</v>
      </c>
      <c r="F10847" t="s">
        <v>111</v>
      </c>
      <c r="G10847" t="s">
        <v>140</v>
      </c>
      <c r="H10847" t="s">
        <v>6398</v>
      </c>
      <c r="I10847" t="e" cm="1">
        <f t="array" ref="I10847">INDEX('2.1.trackMPD'!N:N/(24*60*60),
       MATCH(1,
             (A10847='2.1.trackMPD'!A:A)*
             (C10847='2.1.trackMPD'!D:D)*
             (D10847/10^6='2.1.trackMPD'!H:H)*
             (E10847='2.1.trackMPD'!F:F),
0))</f>
        <v>#VALUE!</v>
      </c>
    </row>
    <row r="10848" spans="1:9" x14ac:dyDescent="0.2">
      <c r="A10848" t="s">
        <v>31</v>
      </c>
      <c r="B10848" t="s">
        <v>0</v>
      </c>
      <c r="C10848">
        <f>_xlfn.XLOOKUP(B10848,'2.1.trackMPD'!$R$7:$R$29,'2.1.trackMPD'!$T$7:$T$29)</f>
        <v>4</v>
      </c>
      <c r="D10848">
        <v>1</v>
      </c>
      <c r="E10848" t="s">
        <v>6396</v>
      </c>
      <c r="F10848" t="s">
        <v>110</v>
      </c>
      <c r="G10848" t="s">
        <v>124</v>
      </c>
      <c r="H10848" t="s">
        <v>6399</v>
      </c>
      <c r="I10848" t="e" cm="1">
        <f t="array" ref="I10848">INDEX('2.1.trackMPD'!K:K/(24*60*60),
       MATCH(1,
             (A10848='2.1.trackMPD'!A:A)*
             (C10848='2.1.trackMPD'!D:D)*
             (D10848/10^6='2.1.trackMPD'!H:H)*
             (E10848='2.1.trackMPD'!F:F),
0))</f>
        <v>#VALUE!</v>
      </c>
    </row>
    <row r="10849" spans="1:9" x14ac:dyDescent="0.2">
      <c r="A10849" t="s">
        <v>31</v>
      </c>
      <c r="B10849" t="s">
        <v>0</v>
      </c>
      <c r="C10849">
        <f>_xlfn.XLOOKUP(B10849,'2.1.trackMPD'!$R$7:$R$29,'2.1.trackMPD'!$T$7:$T$29)</f>
        <v>4</v>
      </c>
      <c r="D10849">
        <v>1</v>
      </c>
      <c r="E10849" t="s">
        <v>6396</v>
      </c>
      <c r="F10849" t="s">
        <v>110</v>
      </c>
      <c r="G10849" t="s">
        <v>140</v>
      </c>
      <c r="H10849" t="s">
        <v>6399</v>
      </c>
      <c r="I10849" t="e" cm="1">
        <f t="array" ref="I10849">INDEX('2.1.trackMPD'!L:L/(24*60*60),
       MATCH(1,
             (A10849='2.1.trackMPD'!A:A)*
             (C10849='2.1.trackMPD'!D:D)*
             (D10849/10^6='2.1.trackMPD'!H:H)*
             (E10849='2.1.trackMPD'!F:F),
0))</f>
        <v>#VALUE!</v>
      </c>
    </row>
    <row r="10850" spans="1:9" x14ac:dyDescent="0.2">
      <c r="A10850" t="s">
        <v>31</v>
      </c>
      <c r="B10850" t="s">
        <v>0</v>
      </c>
      <c r="C10850">
        <f>_xlfn.XLOOKUP(B10850,'2.1.trackMPD'!$R$7:$R$29,'2.1.trackMPD'!$T$7:$T$29)</f>
        <v>4</v>
      </c>
      <c r="D10850">
        <v>10</v>
      </c>
      <c r="E10850" t="s">
        <v>6396</v>
      </c>
      <c r="F10850" t="s">
        <v>110</v>
      </c>
      <c r="G10850" t="s">
        <v>124</v>
      </c>
      <c r="H10850" t="s">
        <v>6398</v>
      </c>
      <c r="I10850" cm="1">
        <f t="array" ref="I10850">INDEX('2.1.trackMPD'!I:I/(24*60*60),
       MATCH(1,
             (A10850='2.1.trackMPD'!A:A)*
             (C10850='2.1.trackMPD'!D:D)*
             (D10850/10^6='2.1.trackMPD'!H:H)*
             (E10850='2.1.trackMPD'!F:F),
0))</f>
        <v>7.6828756624360998E-6</v>
      </c>
    </row>
    <row r="10851" spans="1:9" x14ac:dyDescent="0.2">
      <c r="A10851" t="s">
        <v>31</v>
      </c>
      <c r="B10851" t="s">
        <v>0</v>
      </c>
      <c r="C10851">
        <f>_xlfn.XLOOKUP(B10851,'2.1.trackMPD'!$R$7:$R$29,'2.1.trackMPD'!$T$7:$T$29)</f>
        <v>4</v>
      </c>
      <c r="D10851">
        <v>10</v>
      </c>
      <c r="E10851" t="s">
        <v>6396</v>
      </c>
      <c r="F10851" t="s">
        <v>110</v>
      </c>
      <c r="G10851" t="s">
        <v>140</v>
      </c>
      <c r="H10851" t="s">
        <v>6398</v>
      </c>
      <c r="I10851" cm="1">
        <f t="array" ref="I10851">INDEX('2.1.trackMPD'!J:J/(24*60*60),
       MATCH(1,
             (A10851='2.1.trackMPD'!A:A)*
             (C10851='2.1.trackMPD'!D:D)*
             (D10851/10^6='2.1.trackMPD'!H:H)*
             (E10851='2.1.trackMPD'!F:F),
0))</f>
        <v>5.3271705669094907E-5</v>
      </c>
    </row>
    <row r="10852" spans="1:9" x14ac:dyDescent="0.2">
      <c r="A10852" t="s">
        <v>31</v>
      </c>
      <c r="B10852" t="s">
        <v>0</v>
      </c>
      <c r="C10852">
        <f>_xlfn.XLOOKUP(B10852,'2.1.trackMPD'!$R$7:$R$29,'2.1.trackMPD'!$T$7:$T$29)</f>
        <v>4</v>
      </c>
      <c r="D10852">
        <v>10</v>
      </c>
      <c r="E10852" t="s">
        <v>6396</v>
      </c>
      <c r="F10852" t="s">
        <v>111</v>
      </c>
      <c r="G10852" t="s">
        <v>124</v>
      </c>
      <c r="H10852" t="s">
        <v>6398</v>
      </c>
      <c r="I10852" t="e" cm="1">
        <f t="array" ref="I10852">INDEX('2.1.trackMPD'!M:M/(24*60*60),
       MATCH(1,
             (A10852='2.1.trackMPD'!A:A)*
             (C10852='2.1.trackMPD'!D:D)*
             (D10852/10^6='2.1.trackMPD'!H:H)*
             (E10852='2.1.trackMPD'!F:F),
0))</f>
        <v>#VALUE!</v>
      </c>
    </row>
    <row r="10853" spans="1:9" x14ac:dyDescent="0.2">
      <c r="A10853" t="s">
        <v>31</v>
      </c>
      <c r="B10853" t="s">
        <v>0</v>
      </c>
      <c r="C10853">
        <f>_xlfn.XLOOKUP(B10853,'2.1.trackMPD'!$R$7:$R$29,'2.1.trackMPD'!$T$7:$T$29)</f>
        <v>4</v>
      </c>
      <c r="D10853">
        <v>10</v>
      </c>
      <c r="E10853" t="s">
        <v>6396</v>
      </c>
      <c r="F10853" t="s">
        <v>111</v>
      </c>
      <c r="G10853" t="s">
        <v>140</v>
      </c>
      <c r="H10853" t="s">
        <v>6398</v>
      </c>
      <c r="I10853" t="e" cm="1">
        <f t="array" ref="I10853">INDEX('2.1.trackMPD'!N:N/(24*60*60),
       MATCH(1,
             (A10853='2.1.trackMPD'!A:A)*
             (C10853='2.1.trackMPD'!D:D)*
             (D10853/10^6='2.1.trackMPD'!H:H)*
             (E10853='2.1.trackMPD'!F:F),
0))</f>
        <v>#VALUE!</v>
      </c>
    </row>
    <row r="10854" spans="1:9" x14ac:dyDescent="0.2">
      <c r="A10854" t="s">
        <v>31</v>
      </c>
      <c r="B10854" t="s">
        <v>0</v>
      </c>
      <c r="C10854">
        <f>_xlfn.XLOOKUP(B10854,'2.1.trackMPD'!$R$7:$R$29,'2.1.trackMPD'!$T$7:$T$29)</f>
        <v>4</v>
      </c>
      <c r="D10854">
        <v>10</v>
      </c>
      <c r="E10854" t="s">
        <v>6396</v>
      </c>
      <c r="F10854" t="s">
        <v>110</v>
      </c>
      <c r="G10854" t="s">
        <v>124</v>
      </c>
      <c r="H10854" t="s">
        <v>6399</v>
      </c>
      <c r="I10854" t="e" cm="1">
        <f t="array" ref="I10854">INDEX('2.1.trackMPD'!K:K/(24*60*60),
       MATCH(1,
             (A10854='2.1.trackMPD'!A:A)*
             (C10854='2.1.trackMPD'!D:D)*
             (D10854/10^6='2.1.trackMPD'!H:H)*
             (E10854='2.1.trackMPD'!F:F),
0))</f>
        <v>#VALUE!</v>
      </c>
    </row>
    <row r="10855" spans="1:9" x14ac:dyDescent="0.2">
      <c r="A10855" t="s">
        <v>31</v>
      </c>
      <c r="B10855" t="s">
        <v>0</v>
      </c>
      <c r="C10855">
        <f>_xlfn.XLOOKUP(B10855,'2.1.trackMPD'!$R$7:$R$29,'2.1.trackMPD'!$T$7:$T$29)</f>
        <v>4</v>
      </c>
      <c r="D10855">
        <v>10</v>
      </c>
      <c r="E10855" t="s">
        <v>6396</v>
      </c>
      <c r="F10855" t="s">
        <v>110</v>
      </c>
      <c r="G10855" t="s">
        <v>140</v>
      </c>
      <c r="H10855" t="s">
        <v>6399</v>
      </c>
      <c r="I10855" t="e" cm="1">
        <f t="array" ref="I10855">INDEX('2.1.trackMPD'!L:L/(24*60*60),
       MATCH(1,
             (A10855='2.1.trackMPD'!A:A)*
             (C10855='2.1.trackMPD'!D:D)*
             (D10855/10^6='2.1.trackMPD'!H:H)*
             (E10855='2.1.trackMPD'!F:F),
0))</f>
        <v>#VALUE!</v>
      </c>
    </row>
    <row r="10856" spans="1:9" x14ac:dyDescent="0.2">
      <c r="A10856" t="s">
        <v>31</v>
      </c>
      <c r="B10856" t="s">
        <v>0</v>
      </c>
      <c r="C10856">
        <f>_xlfn.XLOOKUP(B10856,'2.1.trackMPD'!$R$7:$R$29,'2.1.trackMPD'!$T$7:$T$29)</f>
        <v>4</v>
      </c>
      <c r="D10856">
        <v>100</v>
      </c>
      <c r="E10856" t="s">
        <v>6396</v>
      </c>
      <c r="F10856" t="s">
        <v>110</v>
      </c>
      <c r="G10856" t="s">
        <v>124</v>
      </c>
      <c r="H10856" t="s">
        <v>6398</v>
      </c>
      <c r="I10856" cm="1">
        <f t="array" ref="I10856">INDEX('2.1.trackMPD'!I:I/(24*60*60),
       MATCH(1,
             (A10856='2.1.trackMPD'!A:A)*
             (C10856='2.1.trackMPD'!D:D)*
             (D10856/10^6='2.1.trackMPD'!H:H)*
             (E10856='2.1.trackMPD'!F:F),
0))</f>
        <v>1.6299967886021413E-5</v>
      </c>
    </row>
    <row r="10857" spans="1:9" x14ac:dyDescent="0.2">
      <c r="A10857" t="s">
        <v>31</v>
      </c>
      <c r="B10857" t="s">
        <v>0</v>
      </c>
      <c r="C10857">
        <f>_xlfn.XLOOKUP(B10857,'2.1.trackMPD'!$R$7:$R$29,'2.1.trackMPD'!$T$7:$T$29)</f>
        <v>4</v>
      </c>
      <c r="D10857">
        <v>100</v>
      </c>
      <c r="E10857" t="s">
        <v>6396</v>
      </c>
      <c r="F10857" t="s">
        <v>110</v>
      </c>
      <c r="G10857" t="s">
        <v>140</v>
      </c>
      <c r="H10857" t="s">
        <v>6398</v>
      </c>
      <c r="I10857" cm="1">
        <f t="array" ref="I10857">INDEX('2.1.trackMPD'!J:J/(24*60*60),
       MATCH(1,
             (A10857='2.1.trackMPD'!A:A)*
             (C10857='2.1.trackMPD'!D:D)*
             (D10857/10^6='2.1.trackMPD'!H:H)*
             (E10857='2.1.trackMPD'!F:F),
0))</f>
        <v>4.727800534991725E-4</v>
      </c>
    </row>
    <row r="10858" spans="1:9" x14ac:dyDescent="0.2">
      <c r="A10858" t="s">
        <v>31</v>
      </c>
      <c r="B10858" t="s">
        <v>0</v>
      </c>
      <c r="C10858">
        <f>_xlfn.XLOOKUP(B10858,'2.1.trackMPD'!$R$7:$R$29,'2.1.trackMPD'!$T$7:$T$29)</f>
        <v>4</v>
      </c>
      <c r="D10858">
        <v>100</v>
      </c>
      <c r="E10858" t="s">
        <v>6396</v>
      </c>
      <c r="F10858" t="s">
        <v>111</v>
      </c>
      <c r="G10858" t="s">
        <v>124</v>
      </c>
      <c r="H10858" t="s">
        <v>6398</v>
      </c>
      <c r="I10858" t="e" cm="1">
        <f t="array" ref="I10858">INDEX('2.1.trackMPD'!M:M/(24*60*60),
       MATCH(1,
             (A10858='2.1.trackMPD'!A:A)*
             (C10858='2.1.trackMPD'!D:D)*
             (D10858/10^6='2.1.trackMPD'!H:H)*
             (E10858='2.1.trackMPD'!F:F),
0))</f>
        <v>#VALUE!</v>
      </c>
    </row>
    <row r="10859" spans="1:9" x14ac:dyDescent="0.2">
      <c r="A10859" t="s">
        <v>31</v>
      </c>
      <c r="B10859" t="s">
        <v>0</v>
      </c>
      <c r="C10859">
        <f>_xlfn.XLOOKUP(B10859,'2.1.trackMPD'!$R$7:$R$29,'2.1.trackMPD'!$T$7:$T$29)</f>
        <v>4</v>
      </c>
      <c r="D10859">
        <v>100</v>
      </c>
      <c r="E10859" t="s">
        <v>6396</v>
      </c>
      <c r="F10859" t="s">
        <v>111</v>
      </c>
      <c r="G10859" t="s">
        <v>140</v>
      </c>
      <c r="H10859" t="s">
        <v>6398</v>
      </c>
      <c r="I10859" t="e" cm="1">
        <f t="array" ref="I10859">INDEX('2.1.trackMPD'!N:N/(24*60*60),
       MATCH(1,
             (A10859='2.1.trackMPD'!A:A)*
             (C10859='2.1.trackMPD'!D:D)*
             (D10859/10^6='2.1.trackMPD'!H:H)*
             (E10859='2.1.trackMPD'!F:F),
0))</f>
        <v>#VALUE!</v>
      </c>
    </row>
    <row r="10860" spans="1:9" x14ac:dyDescent="0.2">
      <c r="A10860" t="s">
        <v>31</v>
      </c>
      <c r="B10860" t="s">
        <v>0</v>
      </c>
      <c r="C10860">
        <f>_xlfn.XLOOKUP(B10860,'2.1.trackMPD'!$R$7:$R$29,'2.1.trackMPD'!$T$7:$T$29)</f>
        <v>4</v>
      </c>
      <c r="D10860">
        <v>100</v>
      </c>
      <c r="E10860" t="s">
        <v>6396</v>
      </c>
      <c r="F10860" t="s">
        <v>110</v>
      </c>
      <c r="G10860" t="s">
        <v>124</v>
      </c>
      <c r="H10860" t="s">
        <v>6399</v>
      </c>
      <c r="I10860" t="e" cm="1">
        <f t="array" ref="I10860">INDEX('2.1.trackMPD'!K:K/(24*60*60),
       MATCH(1,
             (A10860='2.1.trackMPD'!A:A)*
             (C10860='2.1.trackMPD'!D:D)*
             (D10860/10^6='2.1.trackMPD'!H:H)*
             (E10860='2.1.trackMPD'!F:F),
0))</f>
        <v>#VALUE!</v>
      </c>
    </row>
    <row r="10861" spans="1:9" x14ac:dyDescent="0.2">
      <c r="A10861" t="s">
        <v>31</v>
      </c>
      <c r="B10861" t="s">
        <v>0</v>
      </c>
      <c r="C10861">
        <f>_xlfn.XLOOKUP(B10861,'2.1.trackMPD'!$R$7:$R$29,'2.1.trackMPD'!$T$7:$T$29)</f>
        <v>4</v>
      </c>
      <c r="D10861">
        <v>100</v>
      </c>
      <c r="E10861" t="s">
        <v>6396</v>
      </c>
      <c r="F10861" t="s">
        <v>110</v>
      </c>
      <c r="G10861" t="s">
        <v>140</v>
      </c>
      <c r="H10861" t="s">
        <v>6399</v>
      </c>
      <c r="I10861" t="e" cm="1">
        <f t="array" ref="I10861">INDEX('2.1.trackMPD'!L:L/(24*60*60),
       MATCH(1,
             (A10861='2.1.trackMPD'!A:A)*
             (C10861='2.1.trackMPD'!D:D)*
             (D10861/10^6='2.1.trackMPD'!H:H)*
             (E10861='2.1.trackMPD'!F:F),
0))</f>
        <v>#VALUE!</v>
      </c>
    </row>
    <row r="10862" spans="1:9" x14ac:dyDescent="0.2">
      <c r="A10862" t="s">
        <v>31</v>
      </c>
      <c r="B10862" t="s">
        <v>0</v>
      </c>
      <c r="C10862">
        <f>_xlfn.XLOOKUP(B10862,'2.1.trackMPD'!$R$7:$R$29,'2.1.trackMPD'!$T$7:$T$29)</f>
        <v>4</v>
      </c>
      <c r="D10862">
        <v>1000</v>
      </c>
      <c r="E10862" t="s">
        <v>6396</v>
      </c>
      <c r="F10862" t="s">
        <v>110</v>
      </c>
      <c r="G10862" t="s">
        <v>124</v>
      </c>
      <c r="H10862" t="s">
        <v>6398</v>
      </c>
      <c r="I10862" cm="1">
        <f t="array" ref="I10862">INDEX('2.1.trackMPD'!I:I/(24*60*60),
       MATCH(1,
             (A10862='2.1.trackMPD'!A:A)*
             (C10862='2.1.trackMPD'!D:D)*
             (D10862/10^6='2.1.trackMPD'!H:H)*
             (E10862='2.1.trackMPD'!F:F),
0))</f>
        <v>2.8931229072420139E-6</v>
      </c>
    </row>
    <row r="10863" spans="1:9" x14ac:dyDescent="0.2">
      <c r="A10863" t="s">
        <v>31</v>
      </c>
      <c r="B10863" t="s">
        <v>0</v>
      </c>
      <c r="C10863">
        <f>_xlfn.XLOOKUP(B10863,'2.1.trackMPD'!$R$7:$R$29,'2.1.trackMPD'!$T$7:$T$29)</f>
        <v>4</v>
      </c>
      <c r="D10863">
        <v>1000</v>
      </c>
      <c r="E10863" t="s">
        <v>6396</v>
      </c>
      <c r="F10863" t="s">
        <v>110</v>
      </c>
      <c r="G10863" t="s">
        <v>140</v>
      </c>
      <c r="H10863" t="s">
        <v>6398</v>
      </c>
      <c r="I10863" cm="1">
        <f t="array" ref="I10863">INDEX('2.1.trackMPD'!J:J/(24*60*60),
       MATCH(1,
             (A10863='2.1.trackMPD'!A:A)*
             (C10863='2.1.trackMPD'!D:D)*
             (D10863/10^6='2.1.trackMPD'!H:H)*
             (E10863='2.1.trackMPD'!F:F),
0))</f>
        <v>1.3995490595746413E-4</v>
      </c>
    </row>
    <row r="10864" spans="1:9" x14ac:dyDescent="0.2">
      <c r="A10864" t="s">
        <v>31</v>
      </c>
      <c r="B10864" t="s">
        <v>0</v>
      </c>
      <c r="C10864">
        <f>_xlfn.XLOOKUP(B10864,'2.1.trackMPD'!$R$7:$R$29,'2.1.trackMPD'!$T$7:$T$29)</f>
        <v>4</v>
      </c>
      <c r="D10864">
        <v>1000</v>
      </c>
      <c r="E10864" t="s">
        <v>6396</v>
      </c>
      <c r="F10864" t="s">
        <v>111</v>
      </c>
      <c r="G10864" t="s">
        <v>124</v>
      </c>
      <c r="H10864" t="s">
        <v>6398</v>
      </c>
      <c r="I10864" t="e" cm="1">
        <f t="array" ref="I10864">INDEX('2.1.trackMPD'!M:M/(24*60*60),
       MATCH(1,
             (A10864='2.1.trackMPD'!A:A)*
             (C10864='2.1.trackMPD'!D:D)*
             (D10864/10^6='2.1.trackMPD'!H:H)*
             (E10864='2.1.trackMPD'!F:F),
0))</f>
        <v>#VALUE!</v>
      </c>
    </row>
    <row r="10865" spans="1:9" x14ac:dyDescent="0.2">
      <c r="A10865" t="s">
        <v>31</v>
      </c>
      <c r="B10865" t="s">
        <v>0</v>
      </c>
      <c r="C10865">
        <f>_xlfn.XLOOKUP(B10865,'2.1.trackMPD'!$R$7:$R$29,'2.1.trackMPD'!$T$7:$T$29)</f>
        <v>4</v>
      </c>
      <c r="D10865">
        <v>1000</v>
      </c>
      <c r="E10865" t="s">
        <v>6396</v>
      </c>
      <c r="F10865" t="s">
        <v>111</v>
      </c>
      <c r="G10865" t="s">
        <v>140</v>
      </c>
      <c r="H10865" t="s">
        <v>6398</v>
      </c>
      <c r="I10865" t="e" cm="1">
        <f t="array" ref="I10865">INDEX('2.1.trackMPD'!N:N/(24*60*60),
       MATCH(1,
             (A10865='2.1.trackMPD'!A:A)*
             (C10865='2.1.trackMPD'!D:D)*
             (D10865/10^6='2.1.trackMPD'!H:H)*
             (E10865='2.1.trackMPD'!F:F),
0))</f>
        <v>#VALUE!</v>
      </c>
    </row>
    <row r="10866" spans="1:9" x14ac:dyDescent="0.2">
      <c r="A10866" t="s">
        <v>31</v>
      </c>
      <c r="B10866" t="s">
        <v>0</v>
      </c>
      <c r="C10866">
        <f>_xlfn.XLOOKUP(B10866,'2.1.trackMPD'!$R$7:$R$29,'2.1.trackMPD'!$T$7:$T$29)</f>
        <v>4</v>
      </c>
      <c r="D10866">
        <v>1000</v>
      </c>
      <c r="E10866" t="s">
        <v>6396</v>
      </c>
      <c r="F10866" t="s">
        <v>110</v>
      </c>
      <c r="G10866" t="s">
        <v>124</v>
      </c>
      <c r="H10866" t="s">
        <v>6399</v>
      </c>
      <c r="I10866" t="e" cm="1">
        <f t="array" ref="I10866">INDEX('2.1.trackMPD'!K:K/(24*60*60),
       MATCH(1,
             (A10866='2.1.trackMPD'!A:A)*
             (C10866='2.1.trackMPD'!D:D)*
             (D10866/10^6='2.1.trackMPD'!H:H)*
             (E10866='2.1.trackMPD'!F:F),
0))</f>
        <v>#VALUE!</v>
      </c>
    </row>
    <row r="10867" spans="1:9" x14ac:dyDescent="0.2">
      <c r="A10867" t="s">
        <v>31</v>
      </c>
      <c r="B10867" t="s">
        <v>0</v>
      </c>
      <c r="C10867">
        <f>_xlfn.XLOOKUP(B10867,'2.1.trackMPD'!$R$7:$R$29,'2.1.trackMPD'!$T$7:$T$29)</f>
        <v>4</v>
      </c>
      <c r="D10867">
        <v>1000</v>
      </c>
      <c r="E10867" t="s">
        <v>6396</v>
      </c>
      <c r="F10867" t="s">
        <v>110</v>
      </c>
      <c r="G10867" t="s">
        <v>140</v>
      </c>
      <c r="H10867" t="s">
        <v>6399</v>
      </c>
      <c r="I10867" t="e" cm="1">
        <f t="array" ref="I10867">INDEX('2.1.trackMPD'!L:L/(24*60*60),
       MATCH(1,
             (A10867='2.1.trackMPD'!A:A)*
             (C10867='2.1.trackMPD'!D:D)*
             (D10867/10^6='2.1.trackMPD'!H:H)*
             (E10867='2.1.trackMPD'!F:F),
0))</f>
        <v>#VALUE!</v>
      </c>
    </row>
    <row r="10868" spans="1:9" x14ac:dyDescent="0.2">
      <c r="A10868" t="s">
        <v>31</v>
      </c>
      <c r="B10868" t="s">
        <v>0</v>
      </c>
      <c r="C10868">
        <f>_xlfn.XLOOKUP(B10868,'2.1.trackMPD'!$R$7:$R$29,'2.1.trackMPD'!$T$7:$T$29)</f>
        <v>4</v>
      </c>
      <c r="D10868">
        <v>5000</v>
      </c>
      <c r="E10868" t="s">
        <v>6396</v>
      </c>
      <c r="F10868" t="s">
        <v>110</v>
      </c>
      <c r="G10868" t="s">
        <v>124</v>
      </c>
      <c r="H10868" t="s">
        <v>6398</v>
      </c>
      <c r="I10868" cm="1">
        <f t="array" ref="I10868">INDEX('2.1.trackMPD'!I:I/(24*60*60),
       MATCH(1,
             (A10868='2.1.trackMPD'!A:A)*
             (C10868='2.1.trackMPD'!D:D)*
             (D10868/10^6='2.1.trackMPD'!H:H)*
             (E10868='2.1.trackMPD'!F:F),
0))</f>
        <v>8.7778846497310423E-7</v>
      </c>
    </row>
    <row r="10869" spans="1:9" x14ac:dyDescent="0.2">
      <c r="A10869" t="s">
        <v>31</v>
      </c>
      <c r="B10869" t="s">
        <v>0</v>
      </c>
      <c r="C10869">
        <f>_xlfn.XLOOKUP(B10869,'2.1.trackMPD'!$R$7:$R$29,'2.1.trackMPD'!$T$7:$T$29)</f>
        <v>4</v>
      </c>
      <c r="D10869">
        <v>5000</v>
      </c>
      <c r="E10869" t="s">
        <v>6396</v>
      </c>
      <c r="F10869" t="s">
        <v>110</v>
      </c>
      <c r="G10869" t="s">
        <v>140</v>
      </c>
      <c r="H10869" t="s">
        <v>6398</v>
      </c>
      <c r="I10869" cm="1">
        <f t="array" ref="I10869">INDEX('2.1.trackMPD'!J:J/(24*60*60),
       MATCH(1,
             (A10869='2.1.trackMPD'!A:A)*
             (C10869='2.1.trackMPD'!D:D)*
             (D10869/10^6='2.1.trackMPD'!H:H)*
             (E10869='2.1.trackMPD'!F:F),
0))</f>
        <v>5.4265152301746528E-5</v>
      </c>
    </row>
    <row r="10870" spans="1:9" x14ac:dyDescent="0.2">
      <c r="A10870" t="s">
        <v>31</v>
      </c>
      <c r="B10870" t="s">
        <v>0</v>
      </c>
      <c r="C10870">
        <f>_xlfn.XLOOKUP(B10870,'2.1.trackMPD'!$R$7:$R$29,'2.1.trackMPD'!$T$7:$T$29)</f>
        <v>4</v>
      </c>
      <c r="D10870">
        <v>5000</v>
      </c>
      <c r="E10870" t="s">
        <v>6396</v>
      </c>
      <c r="F10870" t="s">
        <v>111</v>
      </c>
      <c r="G10870" t="s">
        <v>124</v>
      </c>
      <c r="H10870" t="s">
        <v>6398</v>
      </c>
      <c r="I10870" t="e" cm="1">
        <f t="array" ref="I10870">INDEX('2.1.trackMPD'!M:M/(24*60*60),
       MATCH(1,
             (A10870='2.1.trackMPD'!A:A)*
             (C10870='2.1.trackMPD'!D:D)*
             (D10870/10^6='2.1.trackMPD'!H:H)*
             (E10870='2.1.trackMPD'!F:F),
0))</f>
        <v>#VALUE!</v>
      </c>
    </row>
    <row r="10871" spans="1:9" x14ac:dyDescent="0.2">
      <c r="A10871" t="s">
        <v>31</v>
      </c>
      <c r="B10871" t="s">
        <v>0</v>
      </c>
      <c r="C10871">
        <f>_xlfn.XLOOKUP(B10871,'2.1.trackMPD'!$R$7:$R$29,'2.1.trackMPD'!$T$7:$T$29)</f>
        <v>4</v>
      </c>
      <c r="D10871">
        <v>5000</v>
      </c>
      <c r="E10871" t="s">
        <v>6396</v>
      </c>
      <c r="F10871" t="s">
        <v>111</v>
      </c>
      <c r="G10871" t="s">
        <v>140</v>
      </c>
      <c r="H10871" t="s">
        <v>6398</v>
      </c>
      <c r="I10871" t="e" cm="1">
        <f t="array" ref="I10871">INDEX('2.1.trackMPD'!N:N/(24*60*60),
       MATCH(1,
             (A10871='2.1.trackMPD'!A:A)*
             (C10871='2.1.trackMPD'!D:D)*
             (D10871/10^6='2.1.trackMPD'!H:H)*
             (E10871='2.1.trackMPD'!F:F),
0))</f>
        <v>#VALUE!</v>
      </c>
    </row>
    <row r="10872" spans="1:9" x14ac:dyDescent="0.2">
      <c r="A10872" t="s">
        <v>31</v>
      </c>
      <c r="B10872" t="s">
        <v>0</v>
      </c>
      <c r="C10872">
        <f>_xlfn.XLOOKUP(B10872,'2.1.trackMPD'!$R$7:$R$29,'2.1.trackMPD'!$T$7:$T$29)</f>
        <v>4</v>
      </c>
      <c r="D10872">
        <v>5000</v>
      </c>
      <c r="E10872" t="s">
        <v>6396</v>
      </c>
      <c r="F10872" t="s">
        <v>110</v>
      </c>
      <c r="G10872" t="s">
        <v>124</v>
      </c>
      <c r="H10872" t="s">
        <v>6399</v>
      </c>
      <c r="I10872" t="e" cm="1">
        <f t="array" ref="I10872">INDEX('2.1.trackMPD'!K:K/(24*60*60),
       MATCH(1,
             (A10872='2.1.trackMPD'!A:A)*
             (C10872='2.1.trackMPD'!D:D)*
             (D10872/10^6='2.1.trackMPD'!H:H)*
             (E10872='2.1.trackMPD'!F:F),
0))</f>
        <v>#VALUE!</v>
      </c>
    </row>
    <row r="10873" spans="1:9" x14ac:dyDescent="0.2">
      <c r="A10873" t="s">
        <v>31</v>
      </c>
      <c r="B10873" t="s">
        <v>0</v>
      </c>
      <c r="C10873">
        <f>_xlfn.XLOOKUP(B10873,'2.1.trackMPD'!$R$7:$R$29,'2.1.trackMPD'!$T$7:$T$29)</f>
        <v>4</v>
      </c>
      <c r="D10873">
        <v>5000</v>
      </c>
      <c r="E10873" t="s">
        <v>6396</v>
      </c>
      <c r="F10873" t="s">
        <v>110</v>
      </c>
      <c r="G10873" t="s">
        <v>140</v>
      </c>
      <c r="H10873" t="s">
        <v>6399</v>
      </c>
      <c r="I10873" t="e" cm="1">
        <f t="array" ref="I10873">INDEX('2.1.trackMPD'!L:L/(24*60*60),
       MATCH(1,
             (A10873='2.1.trackMPD'!A:A)*
             (C10873='2.1.trackMPD'!D:D)*
             (D10873/10^6='2.1.trackMPD'!H:H)*
             (E10873='2.1.trackMPD'!F:F),
0))</f>
        <v>#VALUE!</v>
      </c>
    </row>
    <row r="10874" spans="1:9" x14ac:dyDescent="0.2">
      <c r="A10874" t="s">
        <v>31</v>
      </c>
      <c r="B10874" t="s">
        <v>0</v>
      </c>
      <c r="C10874">
        <f>_xlfn.XLOOKUP(B10874,'2.1.trackMPD'!$R$7:$R$29,'2.1.trackMPD'!$T$7:$T$29)</f>
        <v>4</v>
      </c>
      <c r="D10874">
        <v>1</v>
      </c>
      <c r="E10874" t="s">
        <v>6400</v>
      </c>
      <c r="F10874" t="s">
        <v>110</v>
      </c>
      <c r="G10874" t="s">
        <v>124</v>
      </c>
      <c r="H10874" t="s">
        <v>6398</v>
      </c>
      <c r="I10874" cm="1">
        <f t="array" ref="I10874">INDEX('2.1.trackMPD'!I:I/(24*60*60),
       MATCH(1,
             (A10874='2.1.trackMPD'!A:A)*
             (C10874='2.1.trackMPD'!D:D)*
             (D10874/10^6='2.1.trackMPD'!H:H)*
             (E10874='2.1.trackMPD'!F:F),
0))</f>
        <v>1.7026796330533219E-6</v>
      </c>
    </row>
    <row r="10875" spans="1:9" x14ac:dyDescent="0.2">
      <c r="A10875" t="s">
        <v>31</v>
      </c>
      <c r="B10875" t="s">
        <v>0</v>
      </c>
      <c r="C10875">
        <f>_xlfn.XLOOKUP(B10875,'2.1.trackMPD'!$R$7:$R$29,'2.1.trackMPD'!$T$7:$T$29)</f>
        <v>4</v>
      </c>
      <c r="D10875">
        <v>1</v>
      </c>
      <c r="E10875" t="s">
        <v>6400</v>
      </c>
      <c r="F10875" t="s">
        <v>110</v>
      </c>
      <c r="G10875" t="s">
        <v>140</v>
      </c>
      <c r="H10875" t="s">
        <v>6398</v>
      </c>
      <c r="I10875" cm="1">
        <f t="array" ref="I10875">INDEX('2.1.trackMPD'!J:J/(24*60*60),
       MATCH(1,
             (A10875='2.1.trackMPD'!A:A)*
             (C10875='2.1.trackMPD'!D:D)*
             (D10875/10^6='2.1.trackMPD'!H:H)*
             (E10875='2.1.trackMPD'!F:F),
0))</f>
        <v>4.0255582365016318E-5</v>
      </c>
    </row>
    <row r="10876" spans="1:9" x14ac:dyDescent="0.2">
      <c r="A10876" t="s">
        <v>31</v>
      </c>
      <c r="B10876" t="s">
        <v>0</v>
      </c>
      <c r="C10876">
        <f>_xlfn.XLOOKUP(B10876,'2.1.trackMPD'!$R$7:$R$29,'2.1.trackMPD'!$T$7:$T$29)</f>
        <v>4</v>
      </c>
      <c r="D10876">
        <v>1</v>
      </c>
      <c r="E10876" t="s">
        <v>6400</v>
      </c>
      <c r="F10876" t="s">
        <v>111</v>
      </c>
      <c r="G10876" t="s">
        <v>124</v>
      </c>
      <c r="H10876" t="s">
        <v>6398</v>
      </c>
      <c r="I10876" t="e" cm="1">
        <f t="array" ref="I10876">INDEX('2.1.trackMPD'!M:M/(24*60*60),
       MATCH(1,
             (A10876='2.1.trackMPD'!A:A)*
             (C10876='2.1.trackMPD'!D:D)*
             (D10876/10^6='2.1.trackMPD'!H:H)*
             (E10876='2.1.trackMPD'!F:F),
0))</f>
        <v>#VALUE!</v>
      </c>
    </row>
    <row r="10877" spans="1:9" x14ac:dyDescent="0.2">
      <c r="A10877" t="s">
        <v>31</v>
      </c>
      <c r="B10877" t="s">
        <v>0</v>
      </c>
      <c r="C10877">
        <f>_xlfn.XLOOKUP(B10877,'2.1.trackMPD'!$R$7:$R$29,'2.1.trackMPD'!$T$7:$T$29)</f>
        <v>4</v>
      </c>
      <c r="D10877">
        <v>1</v>
      </c>
      <c r="E10877" t="s">
        <v>6400</v>
      </c>
      <c r="F10877" t="s">
        <v>111</v>
      </c>
      <c r="G10877" t="s">
        <v>140</v>
      </c>
      <c r="H10877" t="s">
        <v>6398</v>
      </c>
      <c r="I10877" t="e" cm="1">
        <f t="array" ref="I10877">INDEX('2.1.trackMPD'!N:N/(24*60*60),
       MATCH(1,
             (A10877='2.1.trackMPD'!A:A)*
             (C10877='2.1.trackMPD'!D:D)*
             (D10877/10^6='2.1.trackMPD'!H:H)*
             (E10877='2.1.trackMPD'!F:F),
0))</f>
        <v>#VALUE!</v>
      </c>
    </row>
    <row r="10878" spans="1:9" x14ac:dyDescent="0.2">
      <c r="A10878" t="s">
        <v>31</v>
      </c>
      <c r="B10878" t="s">
        <v>0</v>
      </c>
      <c r="C10878">
        <f>_xlfn.XLOOKUP(B10878,'2.1.trackMPD'!$R$7:$R$29,'2.1.trackMPD'!$T$7:$T$29)</f>
        <v>4</v>
      </c>
      <c r="D10878">
        <v>1</v>
      </c>
      <c r="E10878" t="s">
        <v>6400</v>
      </c>
      <c r="F10878" t="s">
        <v>110</v>
      </c>
      <c r="G10878" t="s">
        <v>124</v>
      </c>
      <c r="H10878" t="s">
        <v>6399</v>
      </c>
      <c r="I10878" t="e" cm="1">
        <f t="array" ref="I10878">INDEX('2.1.trackMPD'!K:K/(24*60*60),
       MATCH(1,
             (A10878='2.1.trackMPD'!A:A)*
             (C10878='2.1.trackMPD'!D:D)*
             (D10878/10^6='2.1.trackMPD'!H:H)*
             (E10878='2.1.trackMPD'!F:F),
0))</f>
        <v>#VALUE!</v>
      </c>
    </row>
    <row r="10879" spans="1:9" x14ac:dyDescent="0.2">
      <c r="A10879" t="s">
        <v>31</v>
      </c>
      <c r="B10879" t="s">
        <v>0</v>
      </c>
      <c r="C10879">
        <f>_xlfn.XLOOKUP(B10879,'2.1.trackMPD'!$R$7:$R$29,'2.1.trackMPD'!$T$7:$T$29)</f>
        <v>4</v>
      </c>
      <c r="D10879">
        <v>1</v>
      </c>
      <c r="E10879" t="s">
        <v>6400</v>
      </c>
      <c r="F10879" t="s">
        <v>110</v>
      </c>
      <c r="G10879" t="s">
        <v>140</v>
      </c>
      <c r="H10879" t="s">
        <v>6399</v>
      </c>
      <c r="I10879" t="e" cm="1">
        <f t="array" ref="I10879">INDEX('2.1.trackMPD'!L:L/(24*60*60),
       MATCH(1,
             (A10879='2.1.trackMPD'!A:A)*
             (C10879='2.1.trackMPD'!D:D)*
             (D10879/10^6='2.1.trackMPD'!H:H)*
             (E10879='2.1.trackMPD'!F:F),
0))</f>
        <v>#VALUE!</v>
      </c>
    </row>
    <row r="10880" spans="1:9" x14ac:dyDescent="0.2">
      <c r="A10880" t="s">
        <v>31</v>
      </c>
      <c r="B10880" t="s">
        <v>0</v>
      </c>
      <c r="C10880">
        <f>_xlfn.XLOOKUP(B10880,'2.1.trackMPD'!$R$7:$R$29,'2.1.trackMPD'!$T$7:$T$29)</f>
        <v>4</v>
      </c>
      <c r="D10880">
        <v>10</v>
      </c>
      <c r="E10880" t="s">
        <v>6400</v>
      </c>
      <c r="F10880" t="s">
        <v>110</v>
      </c>
      <c r="G10880" t="s">
        <v>124</v>
      </c>
      <c r="H10880" t="s">
        <v>6398</v>
      </c>
      <c r="I10880" cm="1">
        <f t="array" ref="I10880">INDEX('2.1.trackMPD'!I:I/(24*60*60),
       MATCH(1,
             (A10880='2.1.trackMPD'!A:A)*
             (C10880='2.1.trackMPD'!D:D)*
             (D10880/10^6='2.1.trackMPD'!H:H)*
             (E10880='2.1.trackMPD'!F:F),
0))</f>
        <v>2.2285700473123147E-5</v>
      </c>
    </row>
    <row r="10881" spans="1:9" x14ac:dyDescent="0.2">
      <c r="A10881" t="s">
        <v>31</v>
      </c>
      <c r="B10881" t="s">
        <v>0</v>
      </c>
      <c r="C10881">
        <f>_xlfn.XLOOKUP(B10881,'2.1.trackMPD'!$R$7:$R$29,'2.1.trackMPD'!$T$7:$T$29)</f>
        <v>4</v>
      </c>
      <c r="D10881">
        <v>10</v>
      </c>
      <c r="E10881" t="s">
        <v>6400</v>
      </c>
      <c r="F10881" t="s">
        <v>110</v>
      </c>
      <c r="G10881" t="s">
        <v>140</v>
      </c>
      <c r="H10881" t="s">
        <v>6398</v>
      </c>
      <c r="I10881" cm="1">
        <f t="array" ref="I10881">INDEX('2.1.trackMPD'!J:J/(24*60*60),
       MATCH(1,
             (A10881='2.1.trackMPD'!A:A)*
             (C10881='2.1.trackMPD'!D:D)*
             (D10881/10^6='2.1.trackMPD'!H:H)*
             (E10881='2.1.trackMPD'!F:F),
0))</f>
        <v>1.4405745036181596E-4</v>
      </c>
    </row>
    <row r="10882" spans="1:9" x14ac:dyDescent="0.2">
      <c r="A10882" t="s">
        <v>31</v>
      </c>
      <c r="B10882" t="s">
        <v>0</v>
      </c>
      <c r="C10882">
        <f>_xlfn.XLOOKUP(B10882,'2.1.trackMPD'!$R$7:$R$29,'2.1.trackMPD'!$T$7:$T$29)</f>
        <v>4</v>
      </c>
      <c r="D10882">
        <v>10</v>
      </c>
      <c r="E10882" t="s">
        <v>6400</v>
      </c>
      <c r="F10882" t="s">
        <v>111</v>
      </c>
      <c r="G10882" t="s">
        <v>124</v>
      </c>
      <c r="H10882" t="s">
        <v>6398</v>
      </c>
      <c r="I10882" t="e" cm="1">
        <f t="array" ref="I10882">INDEX('2.1.trackMPD'!M:M/(24*60*60),
       MATCH(1,
             (A10882='2.1.trackMPD'!A:A)*
             (C10882='2.1.trackMPD'!D:D)*
             (D10882/10^6='2.1.trackMPD'!H:H)*
             (E10882='2.1.trackMPD'!F:F),
0))</f>
        <v>#VALUE!</v>
      </c>
    </row>
    <row r="10883" spans="1:9" x14ac:dyDescent="0.2">
      <c r="A10883" t="s">
        <v>31</v>
      </c>
      <c r="B10883" t="s">
        <v>0</v>
      </c>
      <c r="C10883">
        <f>_xlfn.XLOOKUP(B10883,'2.1.trackMPD'!$R$7:$R$29,'2.1.trackMPD'!$T$7:$T$29)</f>
        <v>4</v>
      </c>
      <c r="D10883">
        <v>10</v>
      </c>
      <c r="E10883" t="s">
        <v>6400</v>
      </c>
      <c r="F10883" t="s">
        <v>111</v>
      </c>
      <c r="G10883" t="s">
        <v>140</v>
      </c>
      <c r="H10883" t="s">
        <v>6398</v>
      </c>
      <c r="I10883" t="e" cm="1">
        <f t="array" ref="I10883">INDEX('2.1.trackMPD'!N:N/(24*60*60),
       MATCH(1,
             (A10883='2.1.trackMPD'!A:A)*
             (C10883='2.1.trackMPD'!D:D)*
             (D10883/10^6='2.1.trackMPD'!H:H)*
             (E10883='2.1.trackMPD'!F:F),
0))</f>
        <v>#VALUE!</v>
      </c>
    </row>
    <row r="10884" spans="1:9" x14ac:dyDescent="0.2">
      <c r="A10884" t="s">
        <v>31</v>
      </c>
      <c r="B10884" t="s">
        <v>0</v>
      </c>
      <c r="C10884">
        <f>_xlfn.XLOOKUP(B10884,'2.1.trackMPD'!$R$7:$R$29,'2.1.trackMPD'!$T$7:$T$29)</f>
        <v>4</v>
      </c>
      <c r="D10884">
        <v>10</v>
      </c>
      <c r="E10884" t="s">
        <v>6400</v>
      </c>
      <c r="F10884" t="s">
        <v>110</v>
      </c>
      <c r="G10884" t="s">
        <v>124</v>
      </c>
      <c r="H10884" t="s">
        <v>6399</v>
      </c>
      <c r="I10884" t="e" cm="1">
        <f t="array" ref="I10884">INDEX('2.1.trackMPD'!K:K/(24*60*60),
       MATCH(1,
             (A10884='2.1.trackMPD'!A:A)*
             (C10884='2.1.trackMPD'!D:D)*
             (D10884/10^6='2.1.trackMPD'!H:H)*
             (E10884='2.1.trackMPD'!F:F),
0))</f>
        <v>#VALUE!</v>
      </c>
    </row>
    <row r="10885" spans="1:9" x14ac:dyDescent="0.2">
      <c r="A10885" t="s">
        <v>31</v>
      </c>
      <c r="B10885" t="s">
        <v>0</v>
      </c>
      <c r="C10885">
        <f>_xlfn.XLOOKUP(B10885,'2.1.trackMPD'!$R$7:$R$29,'2.1.trackMPD'!$T$7:$T$29)</f>
        <v>4</v>
      </c>
      <c r="D10885">
        <v>10</v>
      </c>
      <c r="E10885" t="s">
        <v>6400</v>
      </c>
      <c r="F10885" t="s">
        <v>110</v>
      </c>
      <c r="G10885" t="s">
        <v>140</v>
      </c>
      <c r="H10885" t="s">
        <v>6399</v>
      </c>
      <c r="I10885" t="e" cm="1">
        <f t="array" ref="I10885">INDEX('2.1.trackMPD'!L:L/(24*60*60),
       MATCH(1,
             (A10885='2.1.trackMPD'!A:A)*
             (C10885='2.1.trackMPD'!D:D)*
             (D10885/10^6='2.1.trackMPD'!H:H)*
             (E10885='2.1.trackMPD'!F:F),
0))</f>
        <v>#VALUE!</v>
      </c>
    </row>
    <row r="10886" spans="1:9" x14ac:dyDescent="0.2">
      <c r="A10886" t="s">
        <v>31</v>
      </c>
      <c r="B10886" t="s">
        <v>0</v>
      </c>
      <c r="C10886">
        <f>_xlfn.XLOOKUP(B10886,'2.1.trackMPD'!$R$7:$R$29,'2.1.trackMPD'!$T$7:$T$29)</f>
        <v>4</v>
      </c>
      <c r="D10886">
        <v>100</v>
      </c>
      <c r="E10886" t="s">
        <v>6400</v>
      </c>
      <c r="F10886" t="s">
        <v>110</v>
      </c>
      <c r="G10886" t="s">
        <v>124</v>
      </c>
      <c r="H10886" t="s">
        <v>6398</v>
      </c>
      <c r="I10886" cm="1">
        <f t="array" ref="I10886">INDEX('2.1.trackMPD'!I:I/(24*60*60),
       MATCH(1,
             (A10886='2.1.trackMPD'!A:A)*
             (C10886='2.1.trackMPD'!D:D)*
             (D10886/10^6='2.1.trackMPD'!H:H)*
             (E10886='2.1.trackMPD'!F:F),
0))</f>
        <v>1.2307640326091898E-5</v>
      </c>
    </row>
    <row r="10887" spans="1:9" x14ac:dyDescent="0.2">
      <c r="A10887" t="s">
        <v>31</v>
      </c>
      <c r="B10887" t="s">
        <v>0</v>
      </c>
      <c r="C10887">
        <f>_xlfn.XLOOKUP(B10887,'2.1.trackMPD'!$R$7:$R$29,'2.1.trackMPD'!$T$7:$T$29)</f>
        <v>4</v>
      </c>
      <c r="D10887">
        <v>100</v>
      </c>
      <c r="E10887" t="s">
        <v>6400</v>
      </c>
      <c r="F10887" t="s">
        <v>110</v>
      </c>
      <c r="G10887" t="s">
        <v>140</v>
      </c>
      <c r="H10887" t="s">
        <v>6398</v>
      </c>
      <c r="I10887" cm="1">
        <f t="array" ref="I10887">INDEX('2.1.trackMPD'!J:J/(24*60*60),
       MATCH(1,
             (A10887='2.1.trackMPD'!A:A)*
             (C10887='2.1.trackMPD'!D:D)*
             (D10887/10^6='2.1.trackMPD'!H:H)*
             (E10887='2.1.trackMPD'!F:F),
0))</f>
        <v>6.8555526930697691E-4</v>
      </c>
    </row>
    <row r="10888" spans="1:9" x14ac:dyDescent="0.2">
      <c r="A10888" t="s">
        <v>31</v>
      </c>
      <c r="B10888" t="s">
        <v>0</v>
      </c>
      <c r="C10888">
        <f>_xlfn.XLOOKUP(B10888,'2.1.trackMPD'!$R$7:$R$29,'2.1.trackMPD'!$T$7:$T$29)</f>
        <v>4</v>
      </c>
      <c r="D10888">
        <v>100</v>
      </c>
      <c r="E10888" t="s">
        <v>6400</v>
      </c>
      <c r="F10888" t="s">
        <v>111</v>
      </c>
      <c r="G10888" t="s">
        <v>124</v>
      </c>
      <c r="H10888" t="s">
        <v>6398</v>
      </c>
      <c r="I10888" t="e" cm="1">
        <f t="array" ref="I10888">INDEX('2.1.trackMPD'!M:M/(24*60*60),
       MATCH(1,
             (A10888='2.1.trackMPD'!A:A)*
             (C10888='2.1.trackMPD'!D:D)*
             (D10888/10^6='2.1.trackMPD'!H:H)*
             (E10888='2.1.trackMPD'!F:F),
0))</f>
        <v>#VALUE!</v>
      </c>
    </row>
    <row r="10889" spans="1:9" x14ac:dyDescent="0.2">
      <c r="A10889" t="s">
        <v>31</v>
      </c>
      <c r="B10889" t="s">
        <v>0</v>
      </c>
      <c r="C10889">
        <f>_xlfn.XLOOKUP(B10889,'2.1.trackMPD'!$R$7:$R$29,'2.1.trackMPD'!$T$7:$T$29)</f>
        <v>4</v>
      </c>
      <c r="D10889">
        <v>100</v>
      </c>
      <c r="E10889" t="s">
        <v>6400</v>
      </c>
      <c r="F10889" t="s">
        <v>111</v>
      </c>
      <c r="G10889" t="s">
        <v>140</v>
      </c>
      <c r="H10889" t="s">
        <v>6398</v>
      </c>
      <c r="I10889" t="e" cm="1">
        <f t="array" ref="I10889">INDEX('2.1.trackMPD'!N:N/(24*60*60),
       MATCH(1,
             (A10889='2.1.trackMPD'!A:A)*
             (C10889='2.1.trackMPD'!D:D)*
             (D10889/10^6='2.1.trackMPD'!H:H)*
             (E10889='2.1.trackMPD'!F:F),
0))</f>
        <v>#VALUE!</v>
      </c>
    </row>
    <row r="10890" spans="1:9" x14ac:dyDescent="0.2">
      <c r="A10890" t="s">
        <v>31</v>
      </c>
      <c r="B10890" t="s">
        <v>0</v>
      </c>
      <c r="C10890">
        <f>_xlfn.XLOOKUP(B10890,'2.1.trackMPD'!$R$7:$R$29,'2.1.trackMPD'!$T$7:$T$29)</f>
        <v>4</v>
      </c>
      <c r="D10890">
        <v>100</v>
      </c>
      <c r="E10890" t="s">
        <v>6400</v>
      </c>
      <c r="F10890" t="s">
        <v>110</v>
      </c>
      <c r="G10890" t="s">
        <v>124</v>
      </c>
      <c r="H10890" t="s">
        <v>6399</v>
      </c>
      <c r="I10890" t="e" cm="1">
        <f t="array" ref="I10890">INDEX('2.1.trackMPD'!K:K/(24*60*60),
       MATCH(1,
             (A10890='2.1.trackMPD'!A:A)*
             (C10890='2.1.trackMPD'!D:D)*
             (D10890/10^6='2.1.trackMPD'!H:H)*
             (E10890='2.1.trackMPD'!F:F),
0))</f>
        <v>#VALUE!</v>
      </c>
    </row>
    <row r="10891" spans="1:9" x14ac:dyDescent="0.2">
      <c r="A10891" t="s">
        <v>31</v>
      </c>
      <c r="B10891" t="s">
        <v>0</v>
      </c>
      <c r="C10891">
        <f>_xlfn.XLOOKUP(B10891,'2.1.trackMPD'!$R$7:$R$29,'2.1.trackMPD'!$T$7:$T$29)</f>
        <v>4</v>
      </c>
      <c r="D10891">
        <v>100</v>
      </c>
      <c r="E10891" t="s">
        <v>6400</v>
      </c>
      <c r="F10891" t="s">
        <v>110</v>
      </c>
      <c r="G10891" t="s">
        <v>140</v>
      </c>
      <c r="H10891" t="s">
        <v>6399</v>
      </c>
      <c r="I10891" t="e" cm="1">
        <f t="array" ref="I10891">INDEX('2.1.trackMPD'!L:L/(24*60*60),
       MATCH(1,
             (A10891='2.1.trackMPD'!A:A)*
             (C10891='2.1.trackMPD'!D:D)*
             (D10891/10^6='2.1.trackMPD'!H:H)*
             (E10891='2.1.trackMPD'!F:F),
0))</f>
        <v>#VALUE!</v>
      </c>
    </row>
    <row r="10892" spans="1:9" x14ac:dyDescent="0.2">
      <c r="A10892" t="s">
        <v>31</v>
      </c>
      <c r="B10892" t="s">
        <v>0</v>
      </c>
      <c r="C10892">
        <f>_xlfn.XLOOKUP(B10892,'2.1.trackMPD'!$R$7:$R$29,'2.1.trackMPD'!$T$7:$T$29)</f>
        <v>4</v>
      </c>
      <c r="D10892">
        <v>1000</v>
      </c>
      <c r="E10892" t="s">
        <v>6400</v>
      </c>
      <c r="F10892" t="s">
        <v>110</v>
      </c>
      <c r="G10892" t="s">
        <v>124</v>
      </c>
      <c r="H10892" t="s">
        <v>6398</v>
      </c>
      <c r="I10892" cm="1">
        <f t="array" ref="I10892">INDEX('2.1.trackMPD'!I:I/(24*60*60),
       MATCH(1,
             (A10892='2.1.trackMPD'!A:A)*
             (C10892='2.1.trackMPD'!D:D)*
             (D10892/10^6='2.1.trackMPD'!H:H)*
             (E10892='2.1.trackMPD'!F:F),
0))</f>
        <v>2.0059138568254052E-6</v>
      </c>
    </row>
    <row r="10893" spans="1:9" x14ac:dyDescent="0.2">
      <c r="A10893" t="s">
        <v>31</v>
      </c>
      <c r="B10893" t="s">
        <v>0</v>
      </c>
      <c r="C10893">
        <f>_xlfn.XLOOKUP(B10893,'2.1.trackMPD'!$R$7:$R$29,'2.1.trackMPD'!$T$7:$T$29)</f>
        <v>4</v>
      </c>
      <c r="D10893">
        <v>1000</v>
      </c>
      <c r="E10893" t="s">
        <v>6400</v>
      </c>
      <c r="F10893" t="s">
        <v>110</v>
      </c>
      <c r="G10893" t="s">
        <v>140</v>
      </c>
      <c r="H10893" t="s">
        <v>6398</v>
      </c>
      <c r="I10893" cm="1">
        <f t="array" ref="I10893">INDEX('2.1.trackMPD'!J:J/(24*60*60),
       MATCH(1,
             (A10893='2.1.trackMPD'!A:A)*
             (C10893='2.1.trackMPD'!D:D)*
             (D10893/10^6='2.1.trackMPD'!H:H)*
             (E10893='2.1.trackMPD'!F:F),
0))</f>
        <v>8.7790791842497806E-5</v>
      </c>
    </row>
    <row r="10894" spans="1:9" x14ac:dyDescent="0.2">
      <c r="A10894" t="s">
        <v>31</v>
      </c>
      <c r="B10894" t="s">
        <v>0</v>
      </c>
      <c r="C10894">
        <f>_xlfn.XLOOKUP(B10894,'2.1.trackMPD'!$R$7:$R$29,'2.1.trackMPD'!$T$7:$T$29)</f>
        <v>4</v>
      </c>
      <c r="D10894">
        <v>1000</v>
      </c>
      <c r="E10894" t="s">
        <v>6400</v>
      </c>
      <c r="F10894" t="s">
        <v>111</v>
      </c>
      <c r="G10894" t="s">
        <v>124</v>
      </c>
      <c r="H10894" t="s">
        <v>6398</v>
      </c>
      <c r="I10894" t="e" cm="1">
        <f t="array" ref="I10894">INDEX('2.1.trackMPD'!M:M/(24*60*60),
       MATCH(1,
             (A10894='2.1.trackMPD'!A:A)*
             (C10894='2.1.trackMPD'!D:D)*
             (D10894/10^6='2.1.trackMPD'!H:H)*
             (E10894='2.1.trackMPD'!F:F),
0))</f>
        <v>#VALUE!</v>
      </c>
    </row>
    <row r="10895" spans="1:9" x14ac:dyDescent="0.2">
      <c r="A10895" t="s">
        <v>31</v>
      </c>
      <c r="B10895" t="s">
        <v>0</v>
      </c>
      <c r="C10895">
        <f>_xlfn.XLOOKUP(B10895,'2.1.trackMPD'!$R$7:$R$29,'2.1.trackMPD'!$T$7:$T$29)</f>
        <v>4</v>
      </c>
      <c r="D10895">
        <v>1000</v>
      </c>
      <c r="E10895" t="s">
        <v>6400</v>
      </c>
      <c r="F10895" t="s">
        <v>111</v>
      </c>
      <c r="G10895" t="s">
        <v>140</v>
      </c>
      <c r="H10895" t="s">
        <v>6398</v>
      </c>
      <c r="I10895" t="e" cm="1">
        <f t="array" ref="I10895">INDEX('2.1.trackMPD'!N:N/(24*60*60),
       MATCH(1,
             (A10895='2.1.trackMPD'!A:A)*
             (C10895='2.1.trackMPD'!D:D)*
             (D10895/10^6='2.1.trackMPD'!H:H)*
             (E10895='2.1.trackMPD'!F:F),
0))</f>
        <v>#VALUE!</v>
      </c>
    </row>
    <row r="10896" spans="1:9" x14ac:dyDescent="0.2">
      <c r="A10896" t="s">
        <v>31</v>
      </c>
      <c r="B10896" t="s">
        <v>0</v>
      </c>
      <c r="C10896">
        <f>_xlfn.XLOOKUP(B10896,'2.1.trackMPD'!$R$7:$R$29,'2.1.trackMPD'!$T$7:$T$29)</f>
        <v>4</v>
      </c>
      <c r="D10896">
        <v>1000</v>
      </c>
      <c r="E10896" t="s">
        <v>6400</v>
      </c>
      <c r="F10896" t="s">
        <v>110</v>
      </c>
      <c r="G10896" t="s">
        <v>124</v>
      </c>
      <c r="H10896" t="s">
        <v>6399</v>
      </c>
      <c r="I10896" t="e" cm="1">
        <f t="array" ref="I10896">INDEX('2.1.trackMPD'!K:K/(24*60*60),
       MATCH(1,
             (A10896='2.1.trackMPD'!A:A)*
             (C10896='2.1.trackMPD'!D:D)*
             (D10896/10^6='2.1.trackMPD'!H:H)*
             (E10896='2.1.trackMPD'!F:F),
0))</f>
        <v>#VALUE!</v>
      </c>
    </row>
    <row r="10897" spans="1:9" x14ac:dyDescent="0.2">
      <c r="A10897" t="s">
        <v>31</v>
      </c>
      <c r="B10897" t="s">
        <v>0</v>
      </c>
      <c r="C10897">
        <f>_xlfn.XLOOKUP(B10897,'2.1.trackMPD'!$R$7:$R$29,'2.1.trackMPD'!$T$7:$T$29)</f>
        <v>4</v>
      </c>
      <c r="D10897">
        <v>1000</v>
      </c>
      <c r="E10897" t="s">
        <v>6400</v>
      </c>
      <c r="F10897" t="s">
        <v>110</v>
      </c>
      <c r="G10897" t="s">
        <v>140</v>
      </c>
      <c r="H10897" t="s">
        <v>6399</v>
      </c>
      <c r="I10897" t="e" cm="1">
        <f t="array" ref="I10897">INDEX('2.1.trackMPD'!L:L/(24*60*60),
       MATCH(1,
             (A10897='2.1.trackMPD'!A:A)*
             (C10897='2.1.trackMPD'!D:D)*
             (D10897/10^6='2.1.trackMPD'!H:H)*
             (E10897='2.1.trackMPD'!F:F),
0))</f>
        <v>#VALUE!</v>
      </c>
    </row>
    <row r="10898" spans="1:9" x14ac:dyDescent="0.2">
      <c r="A10898" t="s">
        <v>31</v>
      </c>
      <c r="B10898" t="s">
        <v>0</v>
      </c>
      <c r="C10898">
        <f>_xlfn.XLOOKUP(B10898,'2.1.trackMPD'!$R$7:$R$29,'2.1.trackMPD'!$T$7:$T$29)</f>
        <v>4</v>
      </c>
      <c r="D10898">
        <v>5000</v>
      </c>
      <c r="E10898" t="s">
        <v>6400</v>
      </c>
      <c r="F10898" t="s">
        <v>110</v>
      </c>
      <c r="G10898" t="s">
        <v>124</v>
      </c>
      <c r="H10898" t="s">
        <v>6398</v>
      </c>
      <c r="I10898" cm="1">
        <f t="array" ref="I10898">INDEX('2.1.trackMPD'!I:I/(24*60*60),
       MATCH(1,
             (A10898='2.1.trackMPD'!A:A)*
             (C10898='2.1.trackMPD'!D:D)*
             (D10898/10^6='2.1.trackMPD'!H:H)*
             (E10898='2.1.trackMPD'!F:F),
0))</f>
        <v>9.9259863794141324E-7</v>
      </c>
    </row>
    <row r="10899" spans="1:9" x14ac:dyDescent="0.2">
      <c r="A10899" t="s">
        <v>31</v>
      </c>
      <c r="B10899" t="s">
        <v>0</v>
      </c>
      <c r="C10899">
        <f>_xlfn.XLOOKUP(B10899,'2.1.trackMPD'!$R$7:$R$29,'2.1.trackMPD'!$T$7:$T$29)</f>
        <v>4</v>
      </c>
      <c r="D10899">
        <v>5000</v>
      </c>
      <c r="E10899" t="s">
        <v>6400</v>
      </c>
      <c r="F10899" t="s">
        <v>110</v>
      </c>
      <c r="G10899" t="s">
        <v>140</v>
      </c>
      <c r="H10899" t="s">
        <v>6398</v>
      </c>
      <c r="I10899" cm="1">
        <f t="array" ref="I10899">INDEX('2.1.trackMPD'!J:J/(24*60*60),
       MATCH(1,
             (A10899='2.1.trackMPD'!A:A)*
             (C10899='2.1.trackMPD'!D:D)*
             (D10899/10^6='2.1.trackMPD'!H:H)*
             (E10899='2.1.trackMPD'!F:F),
0))</f>
        <v>4.074649366141343E-5</v>
      </c>
    </row>
    <row r="10900" spans="1:9" x14ac:dyDescent="0.2">
      <c r="A10900" t="s">
        <v>31</v>
      </c>
      <c r="B10900" t="s">
        <v>0</v>
      </c>
      <c r="C10900">
        <f>_xlfn.XLOOKUP(B10900,'2.1.trackMPD'!$R$7:$R$29,'2.1.trackMPD'!$T$7:$T$29)</f>
        <v>4</v>
      </c>
      <c r="D10900">
        <v>5000</v>
      </c>
      <c r="E10900" t="s">
        <v>6400</v>
      </c>
      <c r="F10900" t="s">
        <v>111</v>
      </c>
      <c r="G10900" t="s">
        <v>124</v>
      </c>
      <c r="H10900" t="s">
        <v>6398</v>
      </c>
      <c r="I10900" t="e" cm="1">
        <f t="array" ref="I10900">INDEX('2.1.trackMPD'!M:M/(24*60*60),
       MATCH(1,
             (A10900='2.1.trackMPD'!A:A)*
             (C10900='2.1.trackMPD'!D:D)*
             (D10900/10^6='2.1.trackMPD'!H:H)*
             (E10900='2.1.trackMPD'!F:F),
0))</f>
        <v>#VALUE!</v>
      </c>
    </row>
    <row r="10901" spans="1:9" x14ac:dyDescent="0.2">
      <c r="A10901" t="s">
        <v>31</v>
      </c>
      <c r="B10901" t="s">
        <v>0</v>
      </c>
      <c r="C10901">
        <f>_xlfn.XLOOKUP(B10901,'2.1.trackMPD'!$R$7:$R$29,'2.1.trackMPD'!$T$7:$T$29)</f>
        <v>4</v>
      </c>
      <c r="D10901">
        <v>5000</v>
      </c>
      <c r="E10901" t="s">
        <v>6400</v>
      </c>
      <c r="F10901" t="s">
        <v>111</v>
      </c>
      <c r="G10901" t="s">
        <v>140</v>
      </c>
      <c r="H10901" t="s">
        <v>6398</v>
      </c>
      <c r="I10901" t="e" cm="1">
        <f t="array" ref="I10901">INDEX('2.1.trackMPD'!N:N/(24*60*60),
       MATCH(1,
             (A10901='2.1.trackMPD'!A:A)*
             (C10901='2.1.trackMPD'!D:D)*
             (D10901/10^6='2.1.trackMPD'!H:H)*
             (E10901='2.1.trackMPD'!F:F),
0))</f>
        <v>#VALUE!</v>
      </c>
    </row>
    <row r="10902" spans="1:9" x14ac:dyDescent="0.2">
      <c r="A10902" t="s">
        <v>31</v>
      </c>
      <c r="B10902" t="s">
        <v>0</v>
      </c>
      <c r="C10902">
        <f>_xlfn.XLOOKUP(B10902,'2.1.trackMPD'!$R$7:$R$29,'2.1.trackMPD'!$T$7:$T$29)</f>
        <v>4</v>
      </c>
      <c r="D10902">
        <v>5000</v>
      </c>
      <c r="E10902" t="s">
        <v>6400</v>
      </c>
      <c r="F10902" t="s">
        <v>110</v>
      </c>
      <c r="G10902" t="s">
        <v>124</v>
      </c>
      <c r="H10902" t="s">
        <v>6399</v>
      </c>
      <c r="I10902" t="e" cm="1">
        <f t="array" ref="I10902">INDEX('2.1.trackMPD'!K:K/(24*60*60),
       MATCH(1,
             (A10902='2.1.trackMPD'!A:A)*
             (C10902='2.1.trackMPD'!D:D)*
             (D10902/10^6='2.1.trackMPD'!H:H)*
             (E10902='2.1.trackMPD'!F:F),
0))</f>
        <v>#VALUE!</v>
      </c>
    </row>
    <row r="10903" spans="1:9" x14ac:dyDescent="0.2">
      <c r="A10903" t="s">
        <v>31</v>
      </c>
      <c r="B10903" t="s">
        <v>0</v>
      </c>
      <c r="C10903">
        <f>_xlfn.XLOOKUP(B10903,'2.1.trackMPD'!$R$7:$R$29,'2.1.trackMPD'!$T$7:$T$29)</f>
        <v>4</v>
      </c>
      <c r="D10903">
        <v>5000</v>
      </c>
      <c r="E10903" t="s">
        <v>6400</v>
      </c>
      <c r="F10903" t="s">
        <v>110</v>
      </c>
      <c r="G10903" t="s">
        <v>140</v>
      </c>
      <c r="H10903" t="s">
        <v>6399</v>
      </c>
      <c r="I10903" t="e" cm="1">
        <f t="array" ref="I10903">INDEX('2.1.trackMPD'!L:L/(24*60*60),
       MATCH(1,
             (A10903='2.1.trackMPD'!A:A)*
             (C10903='2.1.trackMPD'!D:D)*
             (D10903/10^6='2.1.trackMPD'!H:H)*
             (E10903='2.1.trackMPD'!F:F),
0))</f>
        <v>#VALUE!</v>
      </c>
    </row>
    <row r="10904" spans="1:9" x14ac:dyDescent="0.2">
      <c r="A10904" t="s">
        <v>31</v>
      </c>
      <c r="B10904" t="s">
        <v>0</v>
      </c>
      <c r="C10904">
        <f>_xlfn.XLOOKUP(B10904,'2.1.trackMPD'!$R$7:$R$29,'2.1.trackMPD'!$T$7:$T$29)</f>
        <v>4</v>
      </c>
      <c r="D10904">
        <v>1</v>
      </c>
      <c r="E10904" t="s">
        <v>6401</v>
      </c>
      <c r="F10904" t="s">
        <v>110</v>
      </c>
      <c r="G10904" t="s">
        <v>124</v>
      </c>
      <c r="H10904" t="s">
        <v>6398</v>
      </c>
      <c r="I10904" t="e" cm="1">
        <f t="array" ref="I10904">INDEX('2.1.trackMPD'!I:I/(24*60*60),
       MATCH(1,
             (A10904='2.1.trackMPD'!A:A)*
             (C10904='2.1.trackMPD'!D:D)*
             (D10904/10^6='2.1.trackMPD'!H:H)*
             (E10904='2.1.trackMPD'!F:F),
0))</f>
        <v>#N/A</v>
      </c>
    </row>
    <row r="10905" spans="1:9" x14ac:dyDescent="0.2">
      <c r="A10905" t="s">
        <v>31</v>
      </c>
      <c r="B10905" t="s">
        <v>0</v>
      </c>
      <c r="C10905">
        <f>_xlfn.XLOOKUP(B10905,'2.1.trackMPD'!$R$7:$R$29,'2.1.trackMPD'!$T$7:$T$29)</f>
        <v>4</v>
      </c>
      <c r="D10905">
        <v>1</v>
      </c>
      <c r="E10905" t="s">
        <v>6401</v>
      </c>
      <c r="F10905" t="s">
        <v>110</v>
      </c>
      <c r="G10905" t="s">
        <v>140</v>
      </c>
      <c r="H10905" t="s">
        <v>6398</v>
      </c>
      <c r="I10905" t="e" cm="1">
        <f t="array" ref="I10905">INDEX('2.1.trackMPD'!J:J/(24*60*60),
       MATCH(1,
             (A10905='2.1.trackMPD'!A:A)*
             (C10905='2.1.trackMPD'!D:D)*
             (D10905/10^6='2.1.trackMPD'!H:H)*
             (E10905='2.1.trackMPD'!F:F),
0))</f>
        <v>#N/A</v>
      </c>
    </row>
    <row r="10906" spans="1:9" x14ac:dyDescent="0.2">
      <c r="A10906" t="s">
        <v>31</v>
      </c>
      <c r="B10906" t="s">
        <v>0</v>
      </c>
      <c r="C10906">
        <f>_xlfn.XLOOKUP(B10906,'2.1.trackMPD'!$R$7:$R$29,'2.1.trackMPD'!$T$7:$T$29)</f>
        <v>4</v>
      </c>
      <c r="D10906">
        <v>1</v>
      </c>
      <c r="E10906" t="s">
        <v>6401</v>
      </c>
      <c r="F10906" t="s">
        <v>111</v>
      </c>
      <c r="G10906" t="s">
        <v>124</v>
      </c>
      <c r="H10906" t="s">
        <v>6398</v>
      </c>
      <c r="I10906" t="e" cm="1">
        <f t="array" ref="I10906">INDEX('2.1.trackMPD'!M:M/(24*60*60),
       MATCH(1,
             (A10906='2.1.trackMPD'!A:A)*
             (C10906='2.1.trackMPD'!D:D)*
             (D10906/10^6='2.1.trackMPD'!H:H)*
             (E10906='2.1.trackMPD'!F:F),
0))</f>
        <v>#N/A</v>
      </c>
    </row>
    <row r="10907" spans="1:9" x14ac:dyDescent="0.2">
      <c r="A10907" t="s">
        <v>31</v>
      </c>
      <c r="B10907" t="s">
        <v>0</v>
      </c>
      <c r="C10907">
        <f>_xlfn.XLOOKUP(B10907,'2.1.trackMPD'!$R$7:$R$29,'2.1.trackMPD'!$T$7:$T$29)</f>
        <v>4</v>
      </c>
      <c r="D10907">
        <v>1</v>
      </c>
      <c r="E10907" t="s">
        <v>6401</v>
      </c>
      <c r="F10907" t="s">
        <v>111</v>
      </c>
      <c r="G10907" t="s">
        <v>140</v>
      </c>
      <c r="H10907" t="s">
        <v>6398</v>
      </c>
      <c r="I10907" t="e" cm="1">
        <f t="array" ref="I10907">INDEX('2.1.trackMPD'!N:N/(24*60*60),
       MATCH(1,
             (A10907='2.1.trackMPD'!A:A)*
             (C10907='2.1.trackMPD'!D:D)*
             (D10907/10^6='2.1.trackMPD'!H:H)*
             (E10907='2.1.trackMPD'!F:F),
0))</f>
        <v>#N/A</v>
      </c>
    </row>
    <row r="10908" spans="1:9" x14ac:dyDescent="0.2">
      <c r="A10908" t="s">
        <v>31</v>
      </c>
      <c r="B10908" t="s">
        <v>0</v>
      </c>
      <c r="C10908">
        <f>_xlfn.XLOOKUP(B10908,'2.1.trackMPD'!$R$7:$R$29,'2.1.trackMPD'!$T$7:$T$29)</f>
        <v>4</v>
      </c>
      <c r="D10908">
        <v>1</v>
      </c>
      <c r="E10908" t="s">
        <v>6401</v>
      </c>
      <c r="F10908" t="s">
        <v>110</v>
      </c>
      <c r="G10908" t="s">
        <v>124</v>
      </c>
      <c r="H10908" t="s">
        <v>6399</v>
      </c>
      <c r="I10908" t="e" cm="1">
        <f t="array" ref="I10908">INDEX('2.1.trackMPD'!K:K/(24*60*60),
       MATCH(1,
             (A10908='2.1.trackMPD'!A:A)*
             (C10908='2.1.trackMPD'!D:D)*
             (D10908/10^6='2.1.trackMPD'!H:H)*
             (E10908='2.1.trackMPD'!F:F),
0))</f>
        <v>#N/A</v>
      </c>
    </row>
    <row r="10909" spans="1:9" x14ac:dyDescent="0.2">
      <c r="A10909" t="s">
        <v>31</v>
      </c>
      <c r="B10909" t="s">
        <v>0</v>
      </c>
      <c r="C10909">
        <f>_xlfn.XLOOKUP(B10909,'2.1.trackMPD'!$R$7:$R$29,'2.1.trackMPD'!$T$7:$T$29)</f>
        <v>4</v>
      </c>
      <c r="D10909">
        <v>1</v>
      </c>
      <c r="E10909" t="s">
        <v>6401</v>
      </c>
      <c r="F10909" t="s">
        <v>110</v>
      </c>
      <c r="G10909" t="s">
        <v>140</v>
      </c>
      <c r="H10909" t="s">
        <v>6399</v>
      </c>
      <c r="I10909" t="e" cm="1">
        <f t="array" ref="I10909">INDEX('2.1.trackMPD'!L:L/(24*60*60),
       MATCH(1,
             (A10909='2.1.trackMPD'!A:A)*
             (C10909='2.1.trackMPD'!D:D)*
             (D10909/10^6='2.1.trackMPD'!H:H)*
             (E10909='2.1.trackMPD'!F:F),
0))</f>
        <v>#N/A</v>
      </c>
    </row>
    <row r="10910" spans="1:9" x14ac:dyDescent="0.2">
      <c r="A10910" t="s">
        <v>31</v>
      </c>
      <c r="B10910" t="s">
        <v>0</v>
      </c>
      <c r="C10910">
        <f>_xlfn.XLOOKUP(B10910,'2.1.trackMPD'!$R$7:$R$29,'2.1.trackMPD'!$T$7:$T$29)</f>
        <v>4</v>
      </c>
      <c r="D10910">
        <v>10</v>
      </c>
      <c r="E10910" t="s">
        <v>6401</v>
      </c>
      <c r="F10910" t="s">
        <v>110</v>
      </c>
      <c r="G10910" t="s">
        <v>124</v>
      </c>
      <c r="H10910" t="s">
        <v>6398</v>
      </c>
      <c r="I10910" t="e" cm="1">
        <f t="array" ref="I10910">INDEX('2.1.trackMPD'!I:I/(24*60*60),
       MATCH(1,
             (A10910='2.1.trackMPD'!A:A)*
             (C10910='2.1.trackMPD'!D:D)*
             (D10910/10^6='2.1.trackMPD'!H:H)*
             (E10910='2.1.trackMPD'!F:F),
0))</f>
        <v>#N/A</v>
      </c>
    </row>
    <row r="10911" spans="1:9" x14ac:dyDescent="0.2">
      <c r="A10911" t="s">
        <v>31</v>
      </c>
      <c r="B10911" t="s">
        <v>0</v>
      </c>
      <c r="C10911">
        <f>_xlfn.XLOOKUP(B10911,'2.1.trackMPD'!$R$7:$R$29,'2.1.trackMPD'!$T$7:$T$29)</f>
        <v>4</v>
      </c>
      <c r="D10911">
        <v>10</v>
      </c>
      <c r="E10911" t="s">
        <v>6401</v>
      </c>
      <c r="F10911" t="s">
        <v>110</v>
      </c>
      <c r="G10911" t="s">
        <v>140</v>
      </c>
      <c r="H10911" t="s">
        <v>6398</v>
      </c>
      <c r="I10911" t="e" cm="1">
        <f t="array" ref="I10911">INDEX('2.1.trackMPD'!J:J/(24*60*60),
       MATCH(1,
             (A10911='2.1.trackMPD'!A:A)*
             (C10911='2.1.trackMPD'!D:D)*
             (D10911/10^6='2.1.trackMPD'!H:H)*
             (E10911='2.1.trackMPD'!F:F),
0))</f>
        <v>#N/A</v>
      </c>
    </row>
    <row r="10912" spans="1:9" x14ac:dyDescent="0.2">
      <c r="A10912" t="s">
        <v>31</v>
      </c>
      <c r="B10912" t="s">
        <v>0</v>
      </c>
      <c r="C10912">
        <f>_xlfn.XLOOKUP(B10912,'2.1.trackMPD'!$R$7:$R$29,'2.1.trackMPD'!$T$7:$T$29)</f>
        <v>4</v>
      </c>
      <c r="D10912">
        <v>10</v>
      </c>
      <c r="E10912" t="s">
        <v>6401</v>
      </c>
      <c r="F10912" t="s">
        <v>111</v>
      </c>
      <c r="G10912" t="s">
        <v>124</v>
      </c>
      <c r="H10912" t="s">
        <v>6398</v>
      </c>
      <c r="I10912" t="e" cm="1">
        <f t="array" ref="I10912">INDEX('2.1.trackMPD'!M:M/(24*60*60),
       MATCH(1,
             (A10912='2.1.trackMPD'!A:A)*
             (C10912='2.1.trackMPD'!D:D)*
             (D10912/10^6='2.1.trackMPD'!H:H)*
             (E10912='2.1.trackMPD'!F:F),
0))</f>
        <v>#N/A</v>
      </c>
    </row>
    <row r="10913" spans="1:9" x14ac:dyDescent="0.2">
      <c r="A10913" t="s">
        <v>31</v>
      </c>
      <c r="B10913" t="s">
        <v>0</v>
      </c>
      <c r="C10913">
        <f>_xlfn.XLOOKUP(B10913,'2.1.trackMPD'!$R$7:$R$29,'2.1.trackMPD'!$T$7:$T$29)</f>
        <v>4</v>
      </c>
      <c r="D10913">
        <v>10</v>
      </c>
      <c r="E10913" t="s">
        <v>6401</v>
      </c>
      <c r="F10913" t="s">
        <v>111</v>
      </c>
      <c r="G10913" t="s">
        <v>140</v>
      </c>
      <c r="H10913" t="s">
        <v>6398</v>
      </c>
      <c r="I10913" t="e" cm="1">
        <f t="array" ref="I10913">INDEX('2.1.trackMPD'!N:N/(24*60*60),
       MATCH(1,
             (A10913='2.1.trackMPD'!A:A)*
             (C10913='2.1.trackMPD'!D:D)*
             (D10913/10^6='2.1.trackMPD'!H:H)*
             (E10913='2.1.trackMPD'!F:F),
0))</f>
        <v>#N/A</v>
      </c>
    </row>
    <row r="10914" spans="1:9" x14ac:dyDescent="0.2">
      <c r="A10914" t="s">
        <v>31</v>
      </c>
      <c r="B10914" t="s">
        <v>0</v>
      </c>
      <c r="C10914">
        <f>_xlfn.XLOOKUP(B10914,'2.1.trackMPD'!$R$7:$R$29,'2.1.trackMPD'!$T$7:$T$29)</f>
        <v>4</v>
      </c>
      <c r="D10914">
        <v>10</v>
      </c>
      <c r="E10914" t="s">
        <v>6401</v>
      </c>
      <c r="F10914" t="s">
        <v>110</v>
      </c>
      <c r="G10914" t="s">
        <v>124</v>
      </c>
      <c r="H10914" t="s">
        <v>6399</v>
      </c>
      <c r="I10914" t="e" cm="1">
        <f t="array" ref="I10914">INDEX('2.1.trackMPD'!K:K/(24*60*60),
       MATCH(1,
             (A10914='2.1.trackMPD'!A:A)*
             (C10914='2.1.trackMPD'!D:D)*
             (D10914/10^6='2.1.trackMPD'!H:H)*
             (E10914='2.1.trackMPD'!F:F),
0))</f>
        <v>#N/A</v>
      </c>
    </row>
    <row r="10915" spans="1:9" x14ac:dyDescent="0.2">
      <c r="A10915" t="s">
        <v>31</v>
      </c>
      <c r="B10915" t="s">
        <v>0</v>
      </c>
      <c r="C10915">
        <f>_xlfn.XLOOKUP(B10915,'2.1.trackMPD'!$R$7:$R$29,'2.1.trackMPD'!$T$7:$T$29)</f>
        <v>4</v>
      </c>
      <c r="D10915">
        <v>10</v>
      </c>
      <c r="E10915" t="s">
        <v>6401</v>
      </c>
      <c r="F10915" t="s">
        <v>110</v>
      </c>
      <c r="G10915" t="s">
        <v>140</v>
      </c>
      <c r="H10915" t="s">
        <v>6399</v>
      </c>
      <c r="I10915" t="e" cm="1">
        <f t="array" ref="I10915">INDEX('2.1.trackMPD'!L:L/(24*60*60),
       MATCH(1,
             (A10915='2.1.trackMPD'!A:A)*
             (C10915='2.1.trackMPD'!D:D)*
             (D10915/10^6='2.1.trackMPD'!H:H)*
             (E10915='2.1.trackMPD'!F:F),
0))</f>
        <v>#N/A</v>
      </c>
    </row>
    <row r="10916" spans="1:9" x14ac:dyDescent="0.2">
      <c r="A10916" t="s">
        <v>31</v>
      </c>
      <c r="B10916" t="s">
        <v>0</v>
      </c>
      <c r="C10916">
        <f>_xlfn.XLOOKUP(B10916,'2.1.trackMPD'!$R$7:$R$29,'2.1.trackMPD'!$T$7:$T$29)</f>
        <v>4</v>
      </c>
      <c r="D10916">
        <v>100</v>
      </c>
      <c r="E10916" t="s">
        <v>6401</v>
      </c>
      <c r="F10916" t="s">
        <v>110</v>
      </c>
      <c r="G10916" t="s">
        <v>124</v>
      </c>
      <c r="H10916" t="s">
        <v>6398</v>
      </c>
      <c r="I10916" t="e" cm="1">
        <f t="array" ref="I10916">INDEX('2.1.trackMPD'!I:I/(24*60*60),
       MATCH(1,
             (A10916='2.1.trackMPD'!A:A)*
             (C10916='2.1.trackMPD'!D:D)*
             (D10916/10^6='2.1.trackMPD'!H:H)*
             (E10916='2.1.trackMPD'!F:F),
0))</f>
        <v>#N/A</v>
      </c>
    </row>
    <row r="10917" spans="1:9" x14ac:dyDescent="0.2">
      <c r="A10917" t="s">
        <v>31</v>
      </c>
      <c r="B10917" t="s">
        <v>0</v>
      </c>
      <c r="C10917">
        <f>_xlfn.XLOOKUP(B10917,'2.1.trackMPD'!$R$7:$R$29,'2.1.trackMPD'!$T$7:$T$29)</f>
        <v>4</v>
      </c>
      <c r="D10917">
        <v>100</v>
      </c>
      <c r="E10917" t="s">
        <v>6401</v>
      </c>
      <c r="F10917" t="s">
        <v>110</v>
      </c>
      <c r="G10917" t="s">
        <v>140</v>
      </c>
      <c r="H10917" t="s">
        <v>6398</v>
      </c>
      <c r="I10917" t="e" cm="1">
        <f t="array" ref="I10917">INDEX('2.1.trackMPD'!J:J/(24*60*60),
       MATCH(1,
             (A10917='2.1.trackMPD'!A:A)*
             (C10917='2.1.trackMPD'!D:D)*
             (D10917/10^6='2.1.trackMPD'!H:H)*
             (E10917='2.1.trackMPD'!F:F),
0))</f>
        <v>#N/A</v>
      </c>
    </row>
    <row r="10918" spans="1:9" x14ac:dyDescent="0.2">
      <c r="A10918" t="s">
        <v>31</v>
      </c>
      <c r="B10918" t="s">
        <v>0</v>
      </c>
      <c r="C10918">
        <f>_xlfn.XLOOKUP(B10918,'2.1.trackMPD'!$R$7:$R$29,'2.1.trackMPD'!$T$7:$T$29)</f>
        <v>4</v>
      </c>
      <c r="D10918">
        <v>100</v>
      </c>
      <c r="E10918" t="s">
        <v>6401</v>
      </c>
      <c r="F10918" t="s">
        <v>111</v>
      </c>
      <c r="G10918" t="s">
        <v>124</v>
      </c>
      <c r="H10918" t="s">
        <v>6398</v>
      </c>
      <c r="I10918" t="e" cm="1">
        <f t="array" ref="I10918">INDEX('2.1.trackMPD'!M:M/(24*60*60),
       MATCH(1,
             (A10918='2.1.trackMPD'!A:A)*
             (C10918='2.1.trackMPD'!D:D)*
             (D10918/10^6='2.1.trackMPD'!H:H)*
             (E10918='2.1.trackMPD'!F:F),
0))</f>
        <v>#N/A</v>
      </c>
    </row>
    <row r="10919" spans="1:9" x14ac:dyDescent="0.2">
      <c r="A10919" t="s">
        <v>31</v>
      </c>
      <c r="B10919" t="s">
        <v>0</v>
      </c>
      <c r="C10919">
        <f>_xlfn.XLOOKUP(B10919,'2.1.trackMPD'!$R$7:$R$29,'2.1.trackMPD'!$T$7:$T$29)</f>
        <v>4</v>
      </c>
      <c r="D10919">
        <v>100</v>
      </c>
      <c r="E10919" t="s">
        <v>6401</v>
      </c>
      <c r="F10919" t="s">
        <v>111</v>
      </c>
      <c r="G10919" t="s">
        <v>140</v>
      </c>
      <c r="H10919" t="s">
        <v>6398</v>
      </c>
      <c r="I10919" t="e" cm="1">
        <f t="array" ref="I10919">INDEX('2.1.trackMPD'!N:N/(24*60*60),
       MATCH(1,
             (A10919='2.1.trackMPD'!A:A)*
             (C10919='2.1.trackMPD'!D:D)*
             (D10919/10^6='2.1.trackMPD'!H:H)*
             (E10919='2.1.trackMPD'!F:F),
0))</f>
        <v>#N/A</v>
      </c>
    </row>
    <row r="10920" spans="1:9" x14ac:dyDescent="0.2">
      <c r="A10920" t="s">
        <v>31</v>
      </c>
      <c r="B10920" t="s">
        <v>0</v>
      </c>
      <c r="C10920">
        <f>_xlfn.XLOOKUP(B10920,'2.1.trackMPD'!$R$7:$R$29,'2.1.trackMPD'!$T$7:$T$29)</f>
        <v>4</v>
      </c>
      <c r="D10920">
        <v>100</v>
      </c>
      <c r="E10920" t="s">
        <v>6401</v>
      </c>
      <c r="F10920" t="s">
        <v>110</v>
      </c>
      <c r="G10920" t="s">
        <v>124</v>
      </c>
      <c r="H10920" t="s">
        <v>6399</v>
      </c>
      <c r="I10920" t="e" cm="1">
        <f t="array" ref="I10920">INDEX('2.1.trackMPD'!K:K/(24*60*60),
       MATCH(1,
             (A10920='2.1.trackMPD'!A:A)*
             (C10920='2.1.trackMPD'!D:D)*
             (D10920/10^6='2.1.trackMPD'!H:H)*
             (E10920='2.1.trackMPD'!F:F),
0))</f>
        <v>#N/A</v>
      </c>
    </row>
    <row r="10921" spans="1:9" x14ac:dyDescent="0.2">
      <c r="A10921" t="s">
        <v>31</v>
      </c>
      <c r="B10921" t="s">
        <v>0</v>
      </c>
      <c r="C10921">
        <f>_xlfn.XLOOKUP(B10921,'2.1.trackMPD'!$R$7:$R$29,'2.1.trackMPD'!$T$7:$T$29)</f>
        <v>4</v>
      </c>
      <c r="D10921">
        <v>100</v>
      </c>
      <c r="E10921" t="s">
        <v>6401</v>
      </c>
      <c r="F10921" t="s">
        <v>110</v>
      </c>
      <c r="G10921" t="s">
        <v>140</v>
      </c>
      <c r="H10921" t="s">
        <v>6399</v>
      </c>
      <c r="I10921" t="e" cm="1">
        <f t="array" ref="I10921">INDEX('2.1.trackMPD'!L:L/(24*60*60),
       MATCH(1,
             (A10921='2.1.trackMPD'!A:A)*
             (C10921='2.1.trackMPD'!D:D)*
             (D10921/10^6='2.1.trackMPD'!H:H)*
             (E10921='2.1.trackMPD'!F:F),
0))</f>
        <v>#N/A</v>
      </c>
    </row>
    <row r="10922" spans="1:9" x14ac:dyDescent="0.2">
      <c r="A10922" t="s">
        <v>31</v>
      </c>
      <c r="B10922" t="s">
        <v>1</v>
      </c>
      <c r="C10922">
        <f>_xlfn.XLOOKUP(B10922,'2.1.trackMPD'!$R$7:$R$29,'2.1.trackMPD'!$T$7:$T$29)</f>
        <v>3</v>
      </c>
      <c r="D10922">
        <v>1</v>
      </c>
      <c r="E10922" t="s">
        <v>6396</v>
      </c>
      <c r="F10922" t="s">
        <v>110</v>
      </c>
      <c r="G10922" t="s">
        <v>124</v>
      </c>
      <c r="H10922" t="s">
        <v>6398</v>
      </c>
      <c r="I10922" cm="1">
        <f t="array" ref="I10922">INDEX('2.1.trackMPD'!I:I/(24*60*60),
       MATCH(1,
             (A10922='2.1.trackMPD'!A:A)*
             (C10922='2.1.trackMPD'!D:D)*
             (D10922/10^6='2.1.trackMPD'!H:H)*
             (E10922='2.1.trackMPD'!F:F),
0))</f>
        <v>1.2223867098279977E-6</v>
      </c>
    </row>
    <row r="10923" spans="1:9" x14ac:dyDescent="0.2">
      <c r="A10923" t="s">
        <v>31</v>
      </c>
      <c r="B10923" t="s">
        <v>1</v>
      </c>
      <c r="C10923">
        <f>_xlfn.XLOOKUP(B10923,'2.1.trackMPD'!$R$7:$R$29,'2.1.trackMPD'!$T$7:$T$29)</f>
        <v>3</v>
      </c>
      <c r="D10923">
        <v>1</v>
      </c>
      <c r="E10923" t="s">
        <v>6396</v>
      </c>
      <c r="F10923" t="s">
        <v>110</v>
      </c>
      <c r="G10923" t="s">
        <v>140</v>
      </c>
      <c r="H10923" t="s">
        <v>6398</v>
      </c>
      <c r="I10923" cm="1">
        <f t="array" ref="I10923">INDEX('2.1.trackMPD'!J:J/(24*60*60),
       MATCH(1,
             (A10923='2.1.trackMPD'!A:A)*
             (C10923='2.1.trackMPD'!D:D)*
             (D10923/10^6='2.1.trackMPD'!H:H)*
             (E10923='2.1.trackMPD'!F:F),
0))</f>
        <v>3.6242718835203353E-5</v>
      </c>
    </row>
    <row r="10924" spans="1:9" x14ac:dyDescent="0.2">
      <c r="A10924" t="s">
        <v>31</v>
      </c>
      <c r="B10924" t="s">
        <v>1</v>
      </c>
      <c r="C10924">
        <f>_xlfn.XLOOKUP(B10924,'2.1.trackMPD'!$R$7:$R$29,'2.1.trackMPD'!$T$7:$T$29)</f>
        <v>3</v>
      </c>
      <c r="D10924">
        <v>1</v>
      </c>
      <c r="E10924" t="s">
        <v>6396</v>
      </c>
      <c r="F10924" t="s">
        <v>111</v>
      </c>
      <c r="G10924" t="s">
        <v>124</v>
      </c>
      <c r="H10924" t="s">
        <v>6398</v>
      </c>
      <c r="I10924" t="e" cm="1">
        <f t="array" ref="I10924">INDEX('2.1.trackMPD'!M:M/(24*60*60),
       MATCH(1,
             (A10924='2.1.trackMPD'!A:A)*
             (C10924='2.1.trackMPD'!D:D)*
             (D10924/10^6='2.1.trackMPD'!H:H)*
             (E10924='2.1.trackMPD'!F:F),
0))</f>
        <v>#VALUE!</v>
      </c>
    </row>
    <row r="10925" spans="1:9" x14ac:dyDescent="0.2">
      <c r="A10925" t="s">
        <v>31</v>
      </c>
      <c r="B10925" t="s">
        <v>1</v>
      </c>
      <c r="C10925">
        <f>_xlfn.XLOOKUP(B10925,'2.1.trackMPD'!$R$7:$R$29,'2.1.trackMPD'!$T$7:$T$29)</f>
        <v>3</v>
      </c>
      <c r="D10925">
        <v>1</v>
      </c>
      <c r="E10925" t="s">
        <v>6396</v>
      </c>
      <c r="F10925" t="s">
        <v>111</v>
      </c>
      <c r="G10925" t="s">
        <v>140</v>
      </c>
      <c r="H10925" t="s">
        <v>6398</v>
      </c>
      <c r="I10925" t="e" cm="1">
        <f t="array" ref="I10925">INDEX('2.1.trackMPD'!N:N/(24*60*60),
       MATCH(1,
             (A10925='2.1.trackMPD'!A:A)*
             (C10925='2.1.trackMPD'!D:D)*
             (D10925/10^6='2.1.trackMPD'!H:H)*
             (E10925='2.1.trackMPD'!F:F),
0))</f>
        <v>#VALUE!</v>
      </c>
    </row>
    <row r="10926" spans="1:9" x14ac:dyDescent="0.2">
      <c r="A10926" t="s">
        <v>31</v>
      </c>
      <c r="B10926" t="s">
        <v>1</v>
      </c>
      <c r="C10926">
        <f>_xlfn.XLOOKUP(B10926,'2.1.trackMPD'!$R$7:$R$29,'2.1.trackMPD'!$T$7:$T$29)</f>
        <v>3</v>
      </c>
      <c r="D10926">
        <v>1</v>
      </c>
      <c r="E10926" t="s">
        <v>6396</v>
      </c>
      <c r="F10926" t="s">
        <v>110</v>
      </c>
      <c r="G10926" t="s">
        <v>124</v>
      </c>
      <c r="H10926" t="s">
        <v>6399</v>
      </c>
      <c r="I10926" t="e" cm="1">
        <f t="array" ref="I10926">INDEX('2.1.trackMPD'!K:K/(24*60*60),
       MATCH(1,
             (A10926='2.1.trackMPD'!A:A)*
             (C10926='2.1.trackMPD'!D:D)*
             (D10926/10^6='2.1.trackMPD'!H:H)*
             (E10926='2.1.trackMPD'!F:F),
0))</f>
        <v>#VALUE!</v>
      </c>
    </row>
    <row r="10927" spans="1:9" x14ac:dyDescent="0.2">
      <c r="A10927" t="s">
        <v>31</v>
      </c>
      <c r="B10927" t="s">
        <v>1</v>
      </c>
      <c r="C10927">
        <f>_xlfn.XLOOKUP(B10927,'2.1.trackMPD'!$R$7:$R$29,'2.1.trackMPD'!$T$7:$T$29)</f>
        <v>3</v>
      </c>
      <c r="D10927">
        <v>1</v>
      </c>
      <c r="E10927" t="s">
        <v>6396</v>
      </c>
      <c r="F10927" t="s">
        <v>110</v>
      </c>
      <c r="G10927" t="s">
        <v>140</v>
      </c>
      <c r="H10927" t="s">
        <v>6399</v>
      </c>
      <c r="I10927" t="e" cm="1">
        <f t="array" ref="I10927">INDEX('2.1.trackMPD'!L:L/(24*60*60),
       MATCH(1,
             (A10927='2.1.trackMPD'!A:A)*
             (C10927='2.1.trackMPD'!D:D)*
             (D10927/10^6='2.1.trackMPD'!H:H)*
             (E10927='2.1.trackMPD'!F:F),
0))</f>
        <v>#VALUE!</v>
      </c>
    </row>
    <row r="10928" spans="1:9" x14ac:dyDescent="0.2">
      <c r="A10928" t="s">
        <v>31</v>
      </c>
      <c r="B10928" t="s">
        <v>1</v>
      </c>
      <c r="C10928">
        <f>_xlfn.XLOOKUP(B10928,'2.1.trackMPD'!$R$7:$R$29,'2.1.trackMPD'!$T$7:$T$29)</f>
        <v>3</v>
      </c>
      <c r="D10928">
        <v>10</v>
      </c>
      <c r="E10928" t="s">
        <v>6396</v>
      </c>
      <c r="F10928" t="s">
        <v>110</v>
      </c>
      <c r="G10928" t="s">
        <v>124</v>
      </c>
      <c r="H10928" t="s">
        <v>6398</v>
      </c>
      <c r="I10928" cm="1">
        <f t="array" ref="I10928">INDEX('2.1.trackMPD'!I:I/(24*60*60),
       MATCH(1,
             (A10928='2.1.trackMPD'!A:A)*
             (C10928='2.1.trackMPD'!D:D)*
             (D10928/10^6='2.1.trackMPD'!H:H)*
             (E10928='2.1.trackMPD'!F:F),
0))</f>
        <v>8.1326044097718512E-6</v>
      </c>
    </row>
    <row r="10929" spans="1:9" x14ac:dyDescent="0.2">
      <c r="A10929" t="s">
        <v>31</v>
      </c>
      <c r="B10929" t="s">
        <v>1</v>
      </c>
      <c r="C10929">
        <f>_xlfn.XLOOKUP(B10929,'2.1.trackMPD'!$R$7:$R$29,'2.1.trackMPD'!$T$7:$T$29)</f>
        <v>3</v>
      </c>
      <c r="D10929">
        <v>10</v>
      </c>
      <c r="E10929" t="s">
        <v>6396</v>
      </c>
      <c r="F10929" t="s">
        <v>110</v>
      </c>
      <c r="G10929" t="s">
        <v>140</v>
      </c>
      <c r="H10929" t="s">
        <v>6398</v>
      </c>
      <c r="I10929" cm="1">
        <f t="array" ref="I10929">INDEX('2.1.trackMPD'!J:J/(24*60*60),
       MATCH(1,
             (A10929='2.1.trackMPD'!A:A)*
             (C10929='2.1.trackMPD'!D:D)*
             (D10929/10^6='2.1.trackMPD'!H:H)*
             (E10929='2.1.trackMPD'!F:F),
0))</f>
        <v>5.353214259464005E-5</v>
      </c>
    </row>
    <row r="10930" spans="1:9" x14ac:dyDescent="0.2">
      <c r="A10930" t="s">
        <v>31</v>
      </c>
      <c r="B10930" t="s">
        <v>1</v>
      </c>
      <c r="C10930">
        <f>_xlfn.XLOOKUP(B10930,'2.1.trackMPD'!$R$7:$R$29,'2.1.trackMPD'!$T$7:$T$29)</f>
        <v>3</v>
      </c>
      <c r="D10930">
        <v>10</v>
      </c>
      <c r="E10930" t="s">
        <v>6396</v>
      </c>
      <c r="F10930" t="s">
        <v>111</v>
      </c>
      <c r="G10930" t="s">
        <v>124</v>
      </c>
      <c r="H10930" t="s">
        <v>6398</v>
      </c>
      <c r="I10930" t="e" cm="1">
        <f t="array" ref="I10930">INDEX('2.1.trackMPD'!M:M/(24*60*60),
       MATCH(1,
             (A10930='2.1.trackMPD'!A:A)*
             (C10930='2.1.trackMPD'!D:D)*
             (D10930/10^6='2.1.trackMPD'!H:H)*
             (E10930='2.1.trackMPD'!F:F),
0))</f>
        <v>#VALUE!</v>
      </c>
    </row>
    <row r="10931" spans="1:9" x14ac:dyDescent="0.2">
      <c r="A10931" t="s">
        <v>31</v>
      </c>
      <c r="B10931" t="s">
        <v>1</v>
      </c>
      <c r="C10931">
        <f>_xlfn.XLOOKUP(B10931,'2.1.trackMPD'!$R$7:$R$29,'2.1.trackMPD'!$T$7:$T$29)</f>
        <v>3</v>
      </c>
      <c r="D10931">
        <v>10</v>
      </c>
      <c r="E10931" t="s">
        <v>6396</v>
      </c>
      <c r="F10931" t="s">
        <v>111</v>
      </c>
      <c r="G10931" t="s">
        <v>140</v>
      </c>
      <c r="H10931" t="s">
        <v>6398</v>
      </c>
      <c r="I10931" t="e" cm="1">
        <f t="array" ref="I10931">INDEX('2.1.trackMPD'!N:N/(24*60*60),
       MATCH(1,
             (A10931='2.1.trackMPD'!A:A)*
             (C10931='2.1.trackMPD'!D:D)*
             (D10931/10^6='2.1.trackMPD'!H:H)*
             (E10931='2.1.trackMPD'!F:F),
0))</f>
        <v>#VALUE!</v>
      </c>
    </row>
    <row r="10932" spans="1:9" x14ac:dyDescent="0.2">
      <c r="A10932" t="s">
        <v>31</v>
      </c>
      <c r="B10932" t="s">
        <v>1</v>
      </c>
      <c r="C10932">
        <f>_xlfn.XLOOKUP(B10932,'2.1.trackMPD'!$R$7:$R$29,'2.1.trackMPD'!$T$7:$T$29)</f>
        <v>3</v>
      </c>
      <c r="D10932">
        <v>10</v>
      </c>
      <c r="E10932" t="s">
        <v>6396</v>
      </c>
      <c r="F10932" t="s">
        <v>110</v>
      </c>
      <c r="G10932" t="s">
        <v>124</v>
      </c>
      <c r="H10932" t="s">
        <v>6399</v>
      </c>
      <c r="I10932" t="e" cm="1">
        <f t="array" ref="I10932">INDEX('2.1.trackMPD'!K:K/(24*60*60),
       MATCH(1,
             (A10932='2.1.trackMPD'!A:A)*
             (C10932='2.1.trackMPD'!D:D)*
             (D10932/10^6='2.1.trackMPD'!H:H)*
             (E10932='2.1.trackMPD'!F:F),
0))</f>
        <v>#VALUE!</v>
      </c>
    </row>
    <row r="10933" spans="1:9" x14ac:dyDescent="0.2">
      <c r="A10933" t="s">
        <v>31</v>
      </c>
      <c r="B10933" t="s">
        <v>1</v>
      </c>
      <c r="C10933">
        <f>_xlfn.XLOOKUP(B10933,'2.1.trackMPD'!$R$7:$R$29,'2.1.trackMPD'!$T$7:$T$29)</f>
        <v>3</v>
      </c>
      <c r="D10933">
        <v>10</v>
      </c>
      <c r="E10933" t="s">
        <v>6396</v>
      </c>
      <c r="F10933" t="s">
        <v>110</v>
      </c>
      <c r="G10933" t="s">
        <v>140</v>
      </c>
      <c r="H10933" t="s">
        <v>6399</v>
      </c>
      <c r="I10933" t="e" cm="1">
        <f t="array" ref="I10933">INDEX('2.1.trackMPD'!L:L/(24*60*60),
       MATCH(1,
             (A10933='2.1.trackMPD'!A:A)*
             (C10933='2.1.trackMPD'!D:D)*
             (D10933/10^6='2.1.trackMPD'!H:H)*
             (E10933='2.1.trackMPD'!F:F),
0))</f>
        <v>#VALUE!</v>
      </c>
    </row>
    <row r="10934" spans="1:9" x14ac:dyDescent="0.2">
      <c r="A10934" t="s">
        <v>31</v>
      </c>
      <c r="B10934" t="s">
        <v>1</v>
      </c>
      <c r="C10934">
        <f>_xlfn.XLOOKUP(B10934,'2.1.trackMPD'!$R$7:$R$29,'2.1.trackMPD'!$T$7:$T$29)</f>
        <v>3</v>
      </c>
      <c r="D10934">
        <v>100</v>
      </c>
      <c r="E10934" t="s">
        <v>6396</v>
      </c>
      <c r="F10934" t="s">
        <v>110</v>
      </c>
      <c r="G10934" t="s">
        <v>124</v>
      </c>
      <c r="H10934" t="s">
        <v>6398</v>
      </c>
      <c r="I10934" cm="1">
        <f t="array" ref="I10934">INDEX('2.1.trackMPD'!I:I/(24*60*60),
       MATCH(1,
             (A10934='2.1.trackMPD'!A:A)*
             (C10934='2.1.trackMPD'!D:D)*
             (D10934/10^6='2.1.trackMPD'!H:H)*
             (E10934='2.1.trackMPD'!F:F),
0))</f>
        <v>1.204537738190081E-5</v>
      </c>
    </row>
    <row r="10935" spans="1:9" x14ac:dyDescent="0.2">
      <c r="A10935" t="s">
        <v>31</v>
      </c>
      <c r="B10935" t="s">
        <v>1</v>
      </c>
      <c r="C10935">
        <f>_xlfn.XLOOKUP(B10935,'2.1.trackMPD'!$R$7:$R$29,'2.1.trackMPD'!$T$7:$T$29)</f>
        <v>3</v>
      </c>
      <c r="D10935">
        <v>100</v>
      </c>
      <c r="E10935" t="s">
        <v>6396</v>
      </c>
      <c r="F10935" t="s">
        <v>110</v>
      </c>
      <c r="G10935" t="s">
        <v>140</v>
      </c>
      <c r="H10935" t="s">
        <v>6398</v>
      </c>
      <c r="I10935" cm="1">
        <f t="array" ref="I10935">INDEX('2.1.trackMPD'!J:J/(24*60*60),
       MATCH(1,
             (A10935='2.1.trackMPD'!A:A)*
             (C10935='2.1.trackMPD'!D:D)*
             (D10935/10^6='2.1.trackMPD'!H:H)*
             (E10935='2.1.trackMPD'!F:F),
0))</f>
        <v>4.2736858531613195E-4</v>
      </c>
    </row>
    <row r="10936" spans="1:9" x14ac:dyDescent="0.2">
      <c r="A10936" t="s">
        <v>31</v>
      </c>
      <c r="B10936" t="s">
        <v>1</v>
      </c>
      <c r="C10936">
        <f>_xlfn.XLOOKUP(B10936,'2.1.trackMPD'!$R$7:$R$29,'2.1.trackMPD'!$T$7:$T$29)</f>
        <v>3</v>
      </c>
      <c r="D10936">
        <v>100</v>
      </c>
      <c r="E10936" t="s">
        <v>6396</v>
      </c>
      <c r="F10936" t="s">
        <v>111</v>
      </c>
      <c r="G10936" t="s">
        <v>124</v>
      </c>
      <c r="H10936" t="s">
        <v>6398</v>
      </c>
      <c r="I10936" t="e" cm="1">
        <f t="array" ref="I10936">INDEX('2.1.trackMPD'!M:M/(24*60*60),
       MATCH(1,
             (A10936='2.1.trackMPD'!A:A)*
             (C10936='2.1.trackMPD'!D:D)*
             (D10936/10^6='2.1.trackMPD'!H:H)*
             (E10936='2.1.trackMPD'!F:F),
0))</f>
        <v>#VALUE!</v>
      </c>
    </row>
    <row r="10937" spans="1:9" x14ac:dyDescent="0.2">
      <c r="A10937" t="s">
        <v>31</v>
      </c>
      <c r="B10937" t="s">
        <v>1</v>
      </c>
      <c r="C10937">
        <f>_xlfn.XLOOKUP(B10937,'2.1.trackMPD'!$R$7:$R$29,'2.1.trackMPD'!$T$7:$T$29)</f>
        <v>3</v>
      </c>
      <c r="D10937">
        <v>100</v>
      </c>
      <c r="E10937" t="s">
        <v>6396</v>
      </c>
      <c r="F10937" t="s">
        <v>111</v>
      </c>
      <c r="G10937" t="s">
        <v>140</v>
      </c>
      <c r="H10937" t="s">
        <v>6398</v>
      </c>
      <c r="I10937" t="e" cm="1">
        <f t="array" ref="I10937">INDEX('2.1.trackMPD'!N:N/(24*60*60),
       MATCH(1,
             (A10937='2.1.trackMPD'!A:A)*
             (C10937='2.1.trackMPD'!D:D)*
             (D10937/10^6='2.1.trackMPD'!H:H)*
             (E10937='2.1.trackMPD'!F:F),
0))</f>
        <v>#VALUE!</v>
      </c>
    </row>
    <row r="10938" spans="1:9" x14ac:dyDescent="0.2">
      <c r="A10938" t="s">
        <v>31</v>
      </c>
      <c r="B10938" t="s">
        <v>1</v>
      </c>
      <c r="C10938">
        <f>_xlfn.XLOOKUP(B10938,'2.1.trackMPD'!$R$7:$R$29,'2.1.trackMPD'!$T$7:$T$29)</f>
        <v>3</v>
      </c>
      <c r="D10938">
        <v>100</v>
      </c>
      <c r="E10938" t="s">
        <v>6396</v>
      </c>
      <c r="F10938" t="s">
        <v>110</v>
      </c>
      <c r="G10938" t="s">
        <v>124</v>
      </c>
      <c r="H10938" t="s">
        <v>6399</v>
      </c>
      <c r="I10938" t="e" cm="1">
        <f t="array" ref="I10938">INDEX('2.1.trackMPD'!K:K/(24*60*60),
       MATCH(1,
             (A10938='2.1.trackMPD'!A:A)*
             (C10938='2.1.trackMPD'!D:D)*
             (D10938/10^6='2.1.trackMPD'!H:H)*
             (E10938='2.1.trackMPD'!F:F),
0))</f>
        <v>#VALUE!</v>
      </c>
    </row>
    <row r="10939" spans="1:9" x14ac:dyDescent="0.2">
      <c r="A10939" t="s">
        <v>31</v>
      </c>
      <c r="B10939" t="s">
        <v>1</v>
      </c>
      <c r="C10939">
        <f>_xlfn.XLOOKUP(B10939,'2.1.trackMPD'!$R$7:$R$29,'2.1.trackMPD'!$T$7:$T$29)</f>
        <v>3</v>
      </c>
      <c r="D10939">
        <v>100</v>
      </c>
      <c r="E10939" t="s">
        <v>6396</v>
      </c>
      <c r="F10939" t="s">
        <v>110</v>
      </c>
      <c r="G10939" t="s">
        <v>140</v>
      </c>
      <c r="H10939" t="s">
        <v>6399</v>
      </c>
      <c r="I10939" t="e" cm="1">
        <f t="array" ref="I10939">INDEX('2.1.trackMPD'!L:L/(24*60*60),
       MATCH(1,
             (A10939='2.1.trackMPD'!A:A)*
             (C10939='2.1.trackMPD'!D:D)*
             (D10939/10^6='2.1.trackMPD'!H:H)*
             (E10939='2.1.trackMPD'!F:F),
0))</f>
        <v>#VALUE!</v>
      </c>
    </row>
    <row r="10940" spans="1:9" x14ac:dyDescent="0.2">
      <c r="A10940" t="s">
        <v>31</v>
      </c>
      <c r="B10940" t="s">
        <v>1</v>
      </c>
      <c r="C10940">
        <f>_xlfn.XLOOKUP(B10940,'2.1.trackMPD'!$R$7:$R$29,'2.1.trackMPD'!$T$7:$T$29)</f>
        <v>3</v>
      </c>
      <c r="D10940">
        <v>1000</v>
      </c>
      <c r="E10940" t="s">
        <v>6396</v>
      </c>
      <c r="F10940" t="s">
        <v>110</v>
      </c>
      <c r="G10940" t="s">
        <v>124</v>
      </c>
      <c r="H10940" t="s">
        <v>6398</v>
      </c>
      <c r="I10940" cm="1">
        <f t="array" ref="I10940">INDEX('2.1.trackMPD'!I:I/(24*60*60),
       MATCH(1,
             (A10940='2.1.trackMPD'!A:A)*
             (C10940='2.1.trackMPD'!D:D)*
             (D10940/10^6='2.1.trackMPD'!H:H)*
             (E10940='2.1.trackMPD'!F:F),
0))</f>
        <v>1.9274951239887386E-6</v>
      </c>
    </row>
    <row r="10941" spans="1:9" x14ac:dyDescent="0.2">
      <c r="A10941" t="s">
        <v>31</v>
      </c>
      <c r="B10941" t="s">
        <v>1</v>
      </c>
      <c r="C10941">
        <f>_xlfn.XLOOKUP(B10941,'2.1.trackMPD'!$R$7:$R$29,'2.1.trackMPD'!$T$7:$T$29)</f>
        <v>3</v>
      </c>
      <c r="D10941">
        <v>1000</v>
      </c>
      <c r="E10941" t="s">
        <v>6396</v>
      </c>
      <c r="F10941" t="s">
        <v>110</v>
      </c>
      <c r="G10941" t="s">
        <v>140</v>
      </c>
      <c r="H10941" t="s">
        <v>6398</v>
      </c>
      <c r="I10941" cm="1">
        <f t="array" ref="I10941">INDEX('2.1.trackMPD'!J:J/(24*60*60),
       MATCH(1,
             (A10941='2.1.trackMPD'!A:A)*
             (C10941='2.1.trackMPD'!D:D)*
             (D10941/10^6='2.1.trackMPD'!H:H)*
             (E10941='2.1.trackMPD'!F:F),
0))</f>
        <v>9.2323990997981366E-5</v>
      </c>
    </row>
    <row r="10942" spans="1:9" x14ac:dyDescent="0.2">
      <c r="A10942" t="s">
        <v>31</v>
      </c>
      <c r="B10942" t="s">
        <v>1</v>
      </c>
      <c r="C10942">
        <f>_xlfn.XLOOKUP(B10942,'2.1.trackMPD'!$R$7:$R$29,'2.1.trackMPD'!$T$7:$T$29)</f>
        <v>3</v>
      </c>
      <c r="D10942">
        <v>1000</v>
      </c>
      <c r="E10942" t="s">
        <v>6396</v>
      </c>
      <c r="F10942" t="s">
        <v>111</v>
      </c>
      <c r="G10942" t="s">
        <v>124</v>
      </c>
      <c r="H10942" t="s">
        <v>6398</v>
      </c>
      <c r="I10942" t="e" cm="1">
        <f t="array" ref="I10942">INDEX('2.1.trackMPD'!M:M/(24*60*60),
       MATCH(1,
             (A10942='2.1.trackMPD'!A:A)*
             (C10942='2.1.trackMPD'!D:D)*
             (D10942/10^6='2.1.trackMPD'!H:H)*
             (E10942='2.1.trackMPD'!F:F),
0))</f>
        <v>#VALUE!</v>
      </c>
    </row>
    <row r="10943" spans="1:9" x14ac:dyDescent="0.2">
      <c r="A10943" t="s">
        <v>31</v>
      </c>
      <c r="B10943" t="s">
        <v>1</v>
      </c>
      <c r="C10943">
        <f>_xlfn.XLOOKUP(B10943,'2.1.trackMPD'!$R$7:$R$29,'2.1.trackMPD'!$T$7:$T$29)</f>
        <v>3</v>
      </c>
      <c r="D10943">
        <v>1000</v>
      </c>
      <c r="E10943" t="s">
        <v>6396</v>
      </c>
      <c r="F10943" t="s">
        <v>111</v>
      </c>
      <c r="G10943" t="s">
        <v>140</v>
      </c>
      <c r="H10943" t="s">
        <v>6398</v>
      </c>
      <c r="I10943" t="e" cm="1">
        <f t="array" ref="I10943">INDEX('2.1.trackMPD'!N:N/(24*60*60),
       MATCH(1,
             (A10943='2.1.trackMPD'!A:A)*
             (C10943='2.1.trackMPD'!D:D)*
             (D10943/10^6='2.1.trackMPD'!H:H)*
             (E10943='2.1.trackMPD'!F:F),
0))</f>
        <v>#VALUE!</v>
      </c>
    </row>
    <row r="10944" spans="1:9" x14ac:dyDescent="0.2">
      <c r="A10944" t="s">
        <v>31</v>
      </c>
      <c r="B10944" t="s">
        <v>1</v>
      </c>
      <c r="C10944">
        <f>_xlfn.XLOOKUP(B10944,'2.1.trackMPD'!$R$7:$R$29,'2.1.trackMPD'!$T$7:$T$29)</f>
        <v>3</v>
      </c>
      <c r="D10944">
        <v>1000</v>
      </c>
      <c r="E10944" t="s">
        <v>6396</v>
      </c>
      <c r="F10944" t="s">
        <v>110</v>
      </c>
      <c r="G10944" t="s">
        <v>124</v>
      </c>
      <c r="H10944" t="s">
        <v>6399</v>
      </c>
      <c r="I10944" t="e" cm="1">
        <f t="array" ref="I10944">INDEX('2.1.trackMPD'!K:K/(24*60*60),
       MATCH(1,
             (A10944='2.1.trackMPD'!A:A)*
             (C10944='2.1.trackMPD'!D:D)*
             (D10944/10^6='2.1.trackMPD'!H:H)*
             (E10944='2.1.trackMPD'!F:F),
0))</f>
        <v>#VALUE!</v>
      </c>
    </row>
    <row r="10945" spans="1:9" x14ac:dyDescent="0.2">
      <c r="A10945" t="s">
        <v>31</v>
      </c>
      <c r="B10945" t="s">
        <v>1</v>
      </c>
      <c r="C10945">
        <f>_xlfn.XLOOKUP(B10945,'2.1.trackMPD'!$R$7:$R$29,'2.1.trackMPD'!$T$7:$T$29)</f>
        <v>3</v>
      </c>
      <c r="D10945">
        <v>1000</v>
      </c>
      <c r="E10945" t="s">
        <v>6396</v>
      </c>
      <c r="F10945" t="s">
        <v>110</v>
      </c>
      <c r="G10945" t="s">
        <v>140</v>
      </c>
      <c r="H10945" t="s">
        <v>6399</v>
      </c>
      <c r="I10945" t="e" cm="1">
        <f t="array" ref="I10945">INDEX('2.1.trackMPD'!L:L/(24*60*60),
       MATCH(1,
             (A10945='2.1.trackMPD'!A:A)*
             (C10945='2.1.trackMPD'!D:D)*
             (D10945/10^6='2.1.trackMPD'!H:H)*
             (E10945='2.1.trackMPD'!F:F),
0))</f>
        <v>#VALUE!</v>
      </c>
    </row>
    <row r="10946" spans="1:9" x14ac:dyDescent="0.2">
      <c r="A10946" t="s">
        <v>31</v>
      </c>
      <c r="B10946" t="s">
        <v>1</v>
      </c>
      <c r="C10946">
        <f>_xlfn.XLOOKUP(B10946,'2.1.trackMPD'!$R$7:$R$29,'2.1.trackMPD'!$T$7:$T$29)</f>
        <v>3</v>
      </c>
      <c r="D10946">
        <v>5000</v>
      </c>
      <c r="E10946" t="s">
        <v>6396</v>
      </c>
      <c r="F10946" t="s">
        <v>110</v>
      </c>
      <c r="G10946" t="s">
        <v>124</v>
      </c>
      <c r="H10946" t="s">
        <v>6398</v>
      </c>
      <c r="I10946" cm="1">
        <f t="array" ref="I10946">INDEX('2.1.trackMPD'!I:I/(24*60*60),
       MATCH(1,
             (A10946='2.1.trackMPD'!A:A)*
             (C10946='2.1.trackMPD'!D:D)*
             (D10946/10^6='2.1.trackMPD'!H:H)*
             (E10946='2.1.trackMPD'!F:F),
0))</f>
        <v>1.0332887746642882E-6</v>
      </c>
    </row>
    <row r="10947" spans="1:9" x14ac:dyDescent="0.2">
      <c r="A10947" t="s">
        <v>31</v>
      </c>
      <c r="B10947" t="s">
        <v>1</v>
      </c>
      <c r="C10947">
        <f>_xlfn.XLOOKUP(B10947,'2.1.trackMPD'!$R$7:$R$29,'2.1.trackMPD'!$T$7:$T$29)</f>
        <v>3</v>
      </c>
      <c r="D10947">
        <v>5000</v>
      </c>
      <c r="E10947" t="s">
        <v>6396</v>
      </c>
      <c r="F10947" t="s">
        <v>110</v>
      </c>
      <c r="G10947" t="s">
        <v>140</v>
      </c>
      <c r="H10947" t="s">
        <v>6398</v>
      </c>
      <c r="I10947" cm="1">
        <f t="array" ref="I10947">INDEX('2.1.trackMPD'!J:J/(24*60*60),
       MATCH(1,
             (A10947='2.1.trackMPD'!A:A)*
             (C10947='2.1.trackMPD'!D:D)*
             (D10947/10^6='2.1.trackMPD'!H:H)*
             (E10947='2.1.trackMPD'!F:F),
0))</f>
        <v>4.5141594361378359E-5</v>
      </c>
    </row>
    <row r="10948" spans="1:9" x14ac:dyDescent="0.2">
      <c r="A10948" t="s">
        <v>31</v>
      </c>
      <c r="B10948" t="s">
        <v>1</v>
      </c>
      <c r="C10948">
        <f>_xlfn.XLOOKUP(B10948,'2.1.trackMPD'!$R$7:$R$29,'2.1.trackMPD'!$T$7:$T$29)</f>
        <v>3</v>
      </c>
      <c r="D10948">
        <v>5000</v>
      </c>
      <c r="E10948" t="s">
        <v>6396</v>
      </c>
      <c r="F10948" t="s">
        <v>111</v>
      </c>
      <c r="G10948" t="s">
        <v>124</v>
      </c>
      <c r="H10948" t="s">
        <v>6398</v>
      </c>
      <c r="I10948" t="e" cm="1">
        <f t="array" ref="I10948">INDEX('2.1.trackMPD'!M:M/(24*60*60),
       MATCH(1,
             (A10948='2.1.trackMPD'!A:A)*
             (C10948='2.1.trackMPD'!D:D)*
             (D10948/10^6='2.1.trackMPD'!H:H)*
             (E10948='2.1.trackMPD'!F:F),
0))</f>
        <v>#VALUE!</v>
      </c>
    </row>
    <row r="10949" spans="1:9" x14ac:dyDescent="0.2">
      <c r="A10949" t="s">
        <v>31</v>
      </c>
      <c r="B10949" t="s">
        <v>1</v>
      </c>
      <c r="C10949">
        <f>_xlfn.XLOOKUP(B10949,'2.1.trackMPD'!$R$7:$R$29,'2.1.trackMPD'!$T$7:$T$29)</f>
        <v>3</v>
      </c>
      <c r="D10949">
        <v>5000</v>
      </c>
      <c r="E10949" t="s">
        <v>6396</v>
      </c>
      <c r="F10949" t="s">
        <v>111</v>
      </c>
      <c r="G10949" t="s">
        <v>140</v>
      </c>
      <c r="H10949" t="s">
        <v>6398</v>
      </c>
      <c r="I10949" t="e" cm="1">
        <f t="array" ref="I10949">INDEX('2.1.trackMPD'!N:N/(24*60*60),
       MATCH(1,
             (A10949='2.1.trackMPD'!A:A)*
             (C10949='2.1.trackMPD'!D:D)*
             (D10949/10^6='2.1.trackMPD'!H:H)*
             (E10949='2.1.trackMPD'!F:F),
0))</f>
        <v>#VALUE!</v>
      </c>
    </row>
    <row r="10950" spans="1:9" x14ac:dyDescent="0.2">
      <c r="A10950" t="s">
        <v>31</v>
      </c>
      <c r="B10950" t="s">
        <v>1</v>
      </c>
      <c r="C10950">
        <f>_xlfn.XLOOKUP(B10950,'2.1.trackMPD'!$R$7:$R$29,'2.1.trackMPD'!$T$7:$T$29)</f>
        <v>3</v>
      </c>
      <c r="D10950">
        <v>5000</v>
      </c>
      <c r="E10950" t="s">
        <v>6396</v>
      </c>
      <c r="F10950" t="s">
        <v>110</v>
      </c>
      <c r="G10950" t="s">
        <v>124</v>
      </c>
      <c r="H10950" t="s">
        <v>6399</v>
      </c>
      <c r="I10950" t="e" cm="1">
        <f t="array" ref="I10950">INDEX('2.1.trackMPD'!K:K/(24*60*60),
       MATCH(1,
             (A10950='2.1.trackMPD'!A:A)*
             (C10950='2.1.trackMPD'!D:D)*
             (D10950/10^6='2.1.trackMPD'!H:H)*
             (E10950='2.1.trackMPD'!F:F),
0))</f>
        <v>#VALUE!</v>
      </c>
    </row>
    <row r="10951" spans="1:9" x14ac:dyDescent="0.2">
      <c r="A10951" t="s">
        <v>31</v>
      </c>
      <c r="B10951" t="s">
        <v>1</v>
      </c>
      <c r="C10951">
        <f>_xlfn.XLOOKUP(B10951,'2.1.trackMPD'!$R$7:$R$29,'2.1.trackMPD'!$T$7:$T$29)</f>
        <v>3</v>
      </c>
      <c r="D10951">
        <v>5000</v>
      </c>
      <c r="E10951" t="s">
        <v>6396</v>
      </c>
      <c r="F10951" t="s">
        <v>110</v>
      </c>
      <c r="G10951" t="s">
        <v>140</v>
      </c>
      <c r="H10951" t="s">
        <v>6399</v>
      </c>
      <c r="I10951" t="e" cm="1">
        <f t="array" ref="I10951">INDEX('2.1.trackMPD'!L:L/(24*60*60),
       MATCH(1,
             (A10951='2.1.trackMPD'!A:A)*
             (C10951='2.1.trackMPD'!D:D)*
             (D10951/10^6='2.1.trackMPD'!H:H)*
             (E10951='2.1.trackMPD'!F:F),
0))</f>
        <v>#VALUE!</v>
      </c>
    </row>
    <row r="10952" spans="1:9" x14ac:dyDescent="0.2">
      <c r="A10952" t="s">
        <v>31</v>
      </c>
      <c r="B10952" t="s">
        <v>1</v>
      </c>
      <c r="C10952">
        <f>_xlfn.XLOOKUP(B10952,'2.1.trackMPD'!$R$7:$R$29,'2.1.trackMPD'!$T$7:$T$29)</f>
        <v>3</v>
      </c>
      <c r="D10952">
        <v>1</v>
      </c>
      <c r="E10952" t="s">
        <v>6400</v>
      </c>
      <c r="F10952" t="s">
        <v>110</v>
      </c>
      <c r="G10952" t="s">
        <v>124</v>
      </c>
      <c r="H10952" t="s">
        <v>6398</v>
      </c>
      <c r="I10952" cm="1">
        <f t="array" ref="I10952">INDEX('2.1.trackMPD'!I:I/(24*60*60),
       MATCH(1,
             (A10952='2.1.trackMPD'!A:A)*
             (C10952='2.1.trackMPD'!D:D)*
             (D10952/10^6='2.1.trackMPD'!H:H)*
             (E10952='2.1.trackMPD'!F:F),
0))</f>
        <v>1.734633591100463E-6</v>
      </c>
    </row>
    <row r="10953" spans="1:9" x14ac:dyDescent="0.2">
      <c r="A10953" t="s">
        <v>31</v>
      </c>
      <c r="B10953" t="s">
        <v>1</v>
      </c>
      <c r="C10953">
        <f>_xlfn.XLOOKUP(B10953,'2.1.trackMPD'!$R$7:$R$29,'2.1.trackMPD'!$T$7:$T$29)</f>
        <v>3</v>
      </c>
      <c r="D10953">
        <v>1</v>
      </c>
      <c r="E10953" t="s">
        <v>6400</v>
      </c>
      <c r="F10953" t="s">
        <v>110</v>
      </c>
      <c r="G10953" t="s">
        <v>140</v>
      </c>
      <c r="H10953" t="s">
        <v>6398</v>
      </c>
      <c r="I10953" cm="1">
        <f t="array" ref="I10953">INDEX('2.1.trackMPD'!J:J/(24*60*60),
       MATCH(1,
             (A10953='2.1.trackMPD'!A:A)*
             (C10953='2.1.trackMPD'!D:D)*
             (D10953/10^6='2.1.trackMPD'!H:H)*
             (E10953='2.1.trackMPD'!F:F),
0))</f>
        <v>3.7283498513013891E-5</v>
      </c>
    </row>
    <row r="10954" spans="1:9" x14ac:dyDescent="0.2">
      <c r="A10954" t="s">
        <v>31</v>
      </c>
      <c r="B10954" t="s">
        <v>1</v>
      </c>
      <c r="C10954">
        <f>_xlfn.XLOOKUP(B10954,'2.1.trackMPD'!$R$7:$R$29,'2.1.trackMPD'!$T$7:$T$29)</f>
        <v>3</v>
      </c>
      <c r="D10954">
        <v>1</v>
      </c>
      <c r="E10954" t="s">
        <v>6400</v>
      </c>
      <c r="F10954" t="s">
        <v>111</v>
      </c>
      <c r="G10954" t="s">
        <v>124</v>
      </c>
      <c r="H10954" t="s">
        <v>6398</v>
      </c>
      <c r="I10954" t="e" cm="1">
        <f t="array" ref="I10954">INDEX('2.1.trackMPD'!M:M/(24*60*60),
       MATCH(1,
             (A10954='2.1.trackMPD'!A:A)*
             (C10954='2.1.trackMPD'!D:D)*
             (D10954/10^6='2.1.trackMPD'!H:H)*
             (E10954='2.1.trackMPD'!F:F),
0))</f>
        <v>#VALUE!</v>
      </c>
    </row>
    <row r="10955" spans="1:9" x14ac:dyDescent="0.2">
      <c r="A10955" t="s">
        <v>31</v>
      </c>
      <c r="B10955" t="s">
        <v>1</v>
      </c>
      <c r="C10955">
        <f>_xlfn.XLOOKUP(B10955,'2.1.trackMPD'!$R$7:$R$29,'2.1.trackMPD'!$T$7:$T$29)</f>
        <v>3</v>
      </c>
      <c r="D10955">
        <v>1</v>
      </c>
      <c r="E10955" t="s">
        <v>6400</v>
      </c>
      <c r="F10955" t="s">
        <v>111</v>
      </c>
      <c r="G10955" t="s">
        <v>140</v>
      </c>
      <c r="H10955" t="s">
        <v>6398</v>
      </c>
      <c r="I10955" t="e" cm="1">
        <f t="array" ref="I10955">INDEX('2.1.trackMPD'!N:N/(24*60*60),
       MATCH(1,
             (A10955='2.1.trackMPD'!A:A)*
             (C10955='2.1.trackMPD'!D:D)*
             (D10955/10^6='2.1.trackMPD'!H:H)*
             (E10955='2.1.trackMPD'!F:F),
0))</f>
        <v>#VALUE!</v>
      </c>
    </row>
    <row r="10956" spans="1:9" x14ac:dyDescent="0.2">
      <c r="A10956" t="s">
        <v>31</v>
      </c>
      <c r="B10956" t="s">
        <v>1</v>
      </c>
      <c r="C10956">
        <f>_xlfn.XLOOKUP(B10956,'2.1.trackMPD'!$R$7:$R$29,'2.1.trackMPD'!$T$7:$T$29)</f>
        <v>3</v>
      </c>
      <c r="D10956">
        <v>1</v>
      </c>
      <c r="E10956" t="s">
        <v>6400</v>
      </c>
      <c r="F10956" t="s">
        <v>110</v>
      </c>
      <c r="G10956" t="s">
        <v>124</v>
      </c>
      <c r="H10956" t="s">
        <v>6399</v>
      </c>
      <c r="I10956" t="e" cm="1">
        <f t="array" ref="I10956">INDEX('2.1.trackMPD'!K:K/(24*60*60),
       MATCH(1,
             (A10956='2.1.trackMPD'!A:A)*
             (C10956='2.1.trackMPD'!D:D)*
             (D10956/10^6='2.1.trackMPD'!H:H)*
             (E10956='2.1.trackMPD'!F:F),
0))</f>
        <v>#VALUE!</v>
      </c>
    </row>
    <row r="10957" spans="1:9" x14ac:dyDescent="0.2">
      <c r="A10957" t="s">
        <v>31</v>
      </c>
      <c r="B10957" t="s">
        <v>1</v>
      </c>
      <c r="C10957">
        <f>_xlfn.XLOOKUP(B10957,'2.1.trackMPD'!$R$7:$R$29,'2.1.trackMPD'!$T$7:$T$29)</f>
        <v>3</v>
      </c>
      <c r="D10957">
        <v>1</v>
      </c>
      <c r="E10957" t="s">
        <v>6400</v>
      </c>
      <c r="F10957" t="s">
        <v>110</v>
      </c>
      <c r="G10957" t="s">
        <v>140</v>
      </c>
      <c r="H10957" t="s">
        <v>6399</v>
      </c>
      <c r="I10957" t="e" cm="1">
        <f t="array" ref="I10957">INDEX('2.1.trackMPD'!L:L/(24*60*60),
       MATCH(1,
             (A10957='2.1.trackMPD'!A:A)*
             (C10957='2.1.trackMPD'!D:D)*
             (D10957/10^6='2.1.trackMPD'!H:H)*
             (E10957='2.1.trackMPD'!F:F),
0))</f>
        <v>#VALUE!</v>
      </c>
    </row>
    <row r="10958" spans="1:9" x14ac:dyDescent="0.2">
      <c r="A10958" t="s">
        <v>31</v>
      </c>
      <c r="B10958" t="s">
        <v>1</v>
      </c>
      <c r="C10958">
        <f>_xlfn.XLOOKUP(B10958,'2.1.trackMPD'!$R$7:$R$29,'2.1.trackMPD'!$T$7:$T$29)</f>
        <v>3</v>
      </c>
      <c r="D10958">
        <v>10</v>
      </c>
      <c r="E10958" t="s">
        <v>6400</v>
      </c>
      <c r="F10958" t="s">
        <v>110</v>
      </c>
      <c r="G10958" t="s">
        <v>124</v>
      </c>
      <c r="H10958" t="s">
        <v>6398</v>
      </c>
      <c r="I10958" cm="1">
        <f t="array" ref="I10958">INDEX('2.1.trackMPD'!I:I/(24*60*60),
       MATCH(1,
             (A10958='2.1.trackMPD'!A:A)*
             (C10958='2.1.trackMPD'!D:D)*
             (D10958/10^6='2.1.trackMPD'!H:H)*
             (E10958='2.1.trackMPD'!F:F),
0))</f>
        <v>2.0532266415528242E-5</v>
      </c>
    </row>
    <row r="10959" spans="1:9" x14ac:dyDescent="0.2">
      <c r="A10959" t="s">
        <v>31</v>
      </c>
      <c r="B10959" t="s">
        <v>1</v>
      </c>
      <c r="C10959">
        <f>_xlfn.XLOOKUP(B10959,'2.1.trackMPD'!$R$7:$R$29,'2.1.trackMPD'!$T$7:$T$29)</f>
        <v>3</v>
      </c>
      <c r="D10959">
        <v>10</v>
      </c>
      <c r="E10959" t="s">
        <v>6400</v>
      </c>
      <c r="F10959" t="s">
        <v>110</v>
      </c>
      <c r="G10959" t="s">
        <v>140</v>
      </c>
      <c r="H10959" t="s">
        <v>6398</v>
      </c>
      <c r="I10959" cm="1">
        <f t="array" ref="I10959">INDEX('2.1.trackMPD'!J:J/(24*60*60),
       MATCH(1,
             (A10959='2.1.trackMPD'!A:A)*
             (C10959='2.1.trackMPD'!D:D)*
             (D10959/10^6='2.1.trackMPD'!H:H)*
             (E10959='2.1.trackMPD'!F:F),
0))</f>
        <v>1.350883886351007E-4</v>
      </c>
    </row>
    <row r="10960" spans="1:9" x14ac:dyDescent="0.2">
      <c r="A10960" t="s">
        <v>31</v>
      </c>
      <c r="B10960" t="s">
        <v>1</v>
      </c>
      <c r="C10960">
        <f>_xlfn.XLOOKUP(B10960,'2.1.trackMPD'!$R$7:$R$29,'2.1.trackMPD'!$T$7:$T$29)</f>
        <v>3</v>
      </c>
      <c r="D10960">
        <v>10</v>
      </c>
      <c r="E10960" t="s">
        <v>6400</v>
      </c>
      <c r="F10960" t="s">
        <v>111</v>
      </c>
      <c r="G10960" t="s">
        <v>124</v>
      </c>
      <c r="H10960" t="s">
        <v>6398</v>
      </c>
      <c r="I10960" t="e" cm="1">
        <f t="array" ref="I10960">INDEX('2.1.trackMPD'!M:M/(24*60*60),
       MATCH(1,
             (A10960='2.1.trackMPD'!A:A)*
             (C10960='2.1.trackMPD'!D:D)*
             (D10960/10^6='2.1.trackMPD'!H:H)*
             (E10960='2.1.trackMPD'!F:F),
0))</f>
        <v>#VALUE!</v>
      </c>
    </row>
    <row r="10961" spans="1:9" x14ac:dyDescent="0.2">
      <c r="A10961" t="s">
        <v>31</v>
      </c>
      <c r="B10961" t="s">
        <v>1</v>
      </c>
      <c r="C10961">
        <f>_xlfn.XLOOKUP(B10961,'2.1.trackMPD'!$R$7:$R$29,'2.1.trackMPD'!$T$7:$T$29)</f>
        <v>3</v>
      </c>
      <c r="D10961">
        <v>10</v>
      </c>
      <c r="E10961" t="s">
        <v>6400</v>
      </c>
      <c r="F10961" t="s">
        <v>111</v>
      </c>
      <c r="G10961" t="s">
        <v>140</v>
      </c>
      <c r="H10961" t="s">
        <v>6398</v>
      </c>
      <c r="I10961" t="e" cm="1">
        <f t="array" ref="I10961">INDEX('2.1.trackMPD'!N:N/(24*60*60),
       MATCH(1,
             (A10961='2.1.trackMPD'!A:A)*
             (C10961='2.1.trackMPD'!D:D)*
             (D10961/10^6='2.1.trackMPD'!H:H)*
             (E10961='2.1.trackMPD'!F:F),
0))</f>
        <v>#VALUE!</v>
      </c>
    </row>
    <row r="10962" spans="1:9" x14ac:dyDescent="0.2">
      <c r="A10962" t="s">
        <v>31</v>
      </c>
      <c r="B10962" t="s">
        <v>1</v>
      </c>
      <c r="C10962">
        <f>_xlfn.XLOOKUP(B10962,'2.1.trackMPD'!$R$7:$R$29,'2.1.trackMPD'!$T$7:$T$29)</f>
        <v>3</v>
      </c>
      <c r="D10962">
        <v>10</v>
      </c>
      <c r="E10962" t="s">
        <v>6400</v>
      </c>
      <c r="F10962" t="s">
        <v>110</v>
      </c>
      <c r="G10962" t="s">
        <v>124</v>
      </c>
      <c r="H10962" t="s">
        <v>6399</v>
      </c>
      <c r="I10962" t="e" cm="1">
        <f t="array" ref="I10962">INDEX('2.1.trackMPD'!K:K/(24*60*60),
       MATCH(1,
             (A10962='2.1.trackMPD'!A:A)*
             (C10962='2.1.trackMPD'!D:D)*
             (D10962/10^6='2.1.trackMPD'!H:H)*
             (E10962='2.1.trackMPD'!F:F),
0))</f>
        <v>#VALUE!</v>
      </c>
    </row>
    <row r="10963" spans="1:9" x14ac:dyDescent="0.2">
      <c r="A10963" t="s">
        <v>31</v>
      </c>
      <c r="B10963" t="s">
        <v>1</v>
      </c>
      <c r="C10963">
        <f>_xlfn.XLOOKUP(B10963,'2.1.trackMPD'!$R$7:$R$29,'2.1.trackMPD'!$T$7:$T$29)</f>
        <v>3</v>
      </c>
      <c r="D10963">
        <v>10</v>
      </c>
      <c r="E10963" t="s">
        <v>6400</v>
      </c>
      <c r="F10963" t="s">
        <v>110</v>
      </c>
      <c r="G10963" t="s">
        <v>140</v>
      </c>
      <c r="H10963" t="s">
        <v>6399</v>
      </c>
      <c r="I10963" t="e" cm="1">
        <f t="array" ref="I10963">INDEX('2.1.trackMPD'!L:L/(24*60*60),
       MATCH(1,
             (A10963='2.1.trackMPD'!A:A)*
             (C10963='2.1.trackMPD'!D:D)*
             (D10963/10^6='2.1.trackMPD'!H:H)*
             (E10963='2.1.trackMPD'!F:F),
0))</f>
        <v>#VALUE!</v>
      </c>
    </row>
    <row r="10964" spans="1:9" x14ac:dyDescent="0.2">
      <c r="A10964" t="s">
        <v>31</v>
      </c>
      <c r="B10964" t="s">
        <v>1</v>
      </c>
      <c r="C10964">
        <f>_xlfn.XLOOKUP(B10964,'2.1.trackMPD'!$R$7:$R$29,'2.1.trackMPD'!$T$7:$T$29)</f>
        <v>3</v>
      </c>
      <c r="D10964">
        <v>100</v>
      </c>
      <c r="E10964" t="s">
        <v>6400</v>
      </c>
      <c r="F10964" t="s">
        <v>110</v>
      </c>
      <c r="G10964" t="s">
        <v>124</v>
      </c>
      <c r="H10964" t="s">
        <v>6398</v>
      </c>
      <c r="I10964" cm="1">
        <f t="array" ref="I10964">INDEX('2.1.trackMPD'!I:I/(24*60*60),
       MATCH(1,
             (A10964='2.1.trackMPD'!A:A)*
             (C10964='2.1.trackMPD'!D:D)*
             (D10964/10^6='2.1.trackMPD'!H:H)*
             (E10964='2.1.trackMPD'!F:F),
0))</f>
        <v>8.4962836335764352E-6</v>
      </c>
    </row>
    <row r="10965" spans="1:9" x14ac:dyDescent="0.2">
      <c r="A10965" t="s">
        <v>31</v>
      </c>
      <c r="B10965" t="s">
        <v>1</v>
      </c>
      <c r="C10965">
        <f>_xlfn.XLOOKUP(B10965,'2.1.trackMPD'!$R$7:$R$29,'2.1.trackMPD'!$T$7:$T$29)</f>
        <v>3</v>
      </c>
      <c r="D10965">
        <v>100</v>
      </c>
      <c r="E10965" t="s">
        <v>6400</v>
      </c>
      <c r="F10965" t="s">
        <v>110</v>
      </c>
      <c r="G10965" t="s">
        <v>140</v>
      </c>
      <c r="H10965" t="s">
        <v>6398</v>
      </c>
      <c r="I10965" cm="1">
        <f t="array" ref="I10965">INDEX('2.1.trackMPD'!J:J/(24*60*60),
       MATCH(1,
             (A10965='2.1.trackMPD'!A:A)*
             (C10965='2.1.trackMPD'!D:D)*
             (D10965/10^6='2.1.trackMPD'!H:H)*
             (E10965='2.1.trackMPD'!F:F),
0))</f>
        <v>5.8933766997946416E-4</v>
      </c>
    </row>
    <row r="10966" spans="1:9" x14ac:dyDescent="0.2">
      <c r="A10966" t="s">
        <v>31</v>
      </c>
      <c r="B10966" t="s">
        <v>1</v>
      </c>
      <c r="C10966">
        <f>_xlfn.XLOOKUP(B10966,'2.1.trackMPD'!$R$7:$R$29,'2.1.trackMPD'!$T$7:$T$29)</f>
        <v>3</v>
      </c>
      <c r="D10966">
        <v>100</v>
      </c>
      <c r="E10966" t="s">
        <v>6400</v>
      </c>
      <c r="F10966" t="s">
        <v>111</v>
      </c>
      <c r="G10966" t="s">
        <v>124</v>
      </c>
      <c r="H10966" t="s">
        <v>6398</v>
      </c>
      <c r="I10966" t="e" cm="1">
        <f t="array" ref="I10966">INDEX('2.1.trackMPD'!M:M/(24*60*60),
       MATCH(1,
             (A10966='2.1.trackMPD'!A:A)*
             (C10966='2.1.trackMPD'!D:D)*
             (D10966/10^6='2.1.trackMPD'!H:H)*
             (E10966='2.1.trackMPD'!F:F),
0))</f>
        <v>#VALUE!</v>
      </c>
    </row>
    <row r="10967" spans="1:9" x14ac:dyDescent="0.2">
      <c r="A10967" t="s">
        <v>31</v>
      </c>
      <c r="B10967" t="s">
        <v>1</v>
      </c>
      <c r="C10967">
        <f>_xlfn.XLOOKUP(B10967,'2.1.trackMPD'!$R$7:$R$29,'2.1.trackMPD'!$T$7:$T$29)</f>
        <v>3</v>
      </c>
      <c r="D10967">
        <v>100</v>
      </c>
      <c r="E10967" t="s">
        <v>6400</v>
      </c>
      <c r="F10967" t="s">
        <v>111</v>
      </c>
      <c r="G10967" t="s">
        <v>140</v>
      </c>
      <c r="H10967" t="s">
        <v>6398</v>
      </c>
      <c r="I10967" t="e" cm="1">
        <f t="array" ref="I10967">INDEX('2.1.trackMPD'!N:N/(24*60*60),
       MATCH(1,
             (A10967='2.1.trackMPD'!A:A)*
             (C10967='2.1.trackMPD'!D:D)*
             (D10967/10^6='2.1.trackMPD'!H:H)*
             (E10967='2.1.trackMPD'!F:F),
0))</f>
        <v>#VALUE!</v>
      </c>
    </row>
    <row r="10968" spans="1:9" x14ac:dyDescent="0.2">
      <c r="A10968" t="s">
        <v>31</v>
      </c>
      <c r="B10968" t="s">
        <v>1</v>
      </c>
      <c r="C10968">
        <f>_xlfn.XLOOKUP(B10968,'2.1.trackMPD'!$R$7:$R$29,'2.1.trackMPD'!$T$7:$T$29)</f>
        <v>3</v>
      </c>
      <c r="D10968">
        <v>100</v>
      </c>
      <c r="E10968" t="s">
        <v>6400</v>
      </c>
      <c r="F10968" t="s">
        <v>110</v>
      </c>
      <c r="G10968" t="s">
        <v>124</v>
      </c>
      <c r="H10968" t="s">
        <v>6399</v>
      </c>
      <c r="I10968" t="e" cm="1">
        <f t="array" ref="I10968">INDEX('2.1.trackMPD'!K:K/(24*60*60),
       MATCH(1,
             (A10968='2.1.trackMPD'!A:A)*
             (C10968='2.1.trackMPD'!D:D)*
             (D10968/10^6='2.1.trackMPD'!H:H)*
             (E10968='2.1.trackMPD'!F:F),
0))</f>
        <v>#VALUE!</v>
      </c>
    </row>
    <row r="10969" spans="1:9" x14ac:dyDescent="0.2">
      <c r="A10969" t="s">
        <v>31</v>
      </c>
      <c r="B10969" t="s">
        <v>1</v>
      </c>
      <c r="C10969">
        <f>_xlfn.XLOOKUP(B10969,'2.1.trackMPD'!$R$7:$R$29,'2.1.trackMPD'!$T$7:$T$29)</f>
        <v>3</v>
      </c>
      <c r="D10969">
        <v>100</v>
      </c>
      <c r="E10969" t="s">
        <v>6400</v>
      </c>
      <c r="F10969" t="s">
        <v>110</v>
      </c>
      <c r="G10969" t="s">
        <v>140</v>
      </c>
      <c r="H10969" t="s">
        <v>6399</v>
      </c>
      <c r="I10969" t="e" cm="1">
        <f t="array" ref="I10969">INDEX('2.1.trackMPD'!L:L/(24*60*60),
       MATCH(1,
             (A10969='2.1.trackMPD'!A:A)*
             (C10969='2.1.trackMPD'!D:D)*
             (D10969/10^6='2.1.trackMPD'!H:H)*
             (E10969='2.1.trackMPD'!F:F),
0))</f>
        <v>#VALUE!</v>
      </c>
    </row>
    <row r="10970" spans="1:9" x14ac:dyDescent="0.2">
      <c r="A10970" t="s">
        <v>31</v>
      </c>
      <c r="B10970" t="s">
        <v>1</v>
      </c>
      <c r="C10970">
        <f>_xlfn.XLOOKUP(B10970,'2.1.trackMPD'!$R$7:$R$29,'2.1.trackMPD'!$T$7:$T$29)</f>
        <v>3</v>
      </c>
      <c r="D10970">
        <v>1000</v>
      </c>
      <c r="E10970" t="s">
        <v>6400</v>
      </c>
      <c r="F10970" t="s">
        <v>110</v>
      </c>
      <c r="G10970" t="s">
        <v>124</v>
      </c>
      <c r="H10970" t="s">
        <v>6398</v>
      </c>
      <c r="I10970" cm="1">
        <f t="array" ref="I10970">INDEX('2.1.trackMPD'!I:I/(24*60*60),
       MATCH(1,
             (A10970='2.1.trackMPD'!A:A)*
             (C10970='2.1.trackMPD'!D:D)*
             (D10970/10^6='2.1.trackMPD'!H:H)*
             (E10970='2.1.trackMPD'!F:F),
0))</f>
        <v>1.2633961536999306E-6</v>
      </c>
    </row>
    <row r="10971" spans="1:9" x14ac:dyDescent="0.2">
      <c r="A10971" t="s">
        <v>31</v>
      </c>
      <c r="B10971" t="s">
        <v>1</v>
      </c>
      <c r="C10971">
        <f>_xlfn.XLOOKUP(B10971,'2.1.trackMPD'!$R$7:$R$29,'2.1.trackMPD'!$T$7:$T$29)</f>
        <v>3</v>
      </c>
      <c r="D10971">
        <v>1000</v>
      </c>
      <c r="E10971" t="s">
        <v>6400</v>
      </c>
      <c r="F10971" t="s">
        <v>110</v>
      </c>
      <c r="G10971" t="s">
        <v>140</v>
      </c>
      <c r="H10971" t="s">
        <v>6398</v>
      </c>
      <c r="I10971" cm="1">
        <f t="array" ref="I10971">INDEX('2.1.trackMPD'!J:J/(24*60*60),
       MATCH(1,
             (A10971='2.1.trackMPD'!A:A)*
             (C10971='2.1.trackMPD'!D:D)*
             (D10971/10^6='2.1.trackMPD'!H:H)*
             (E10971='2.1.trackMPD'!F:F),
0))</f>
        <v>7.5726077913540514E-5</v>
      </c>
    </row>
    <row r="10972" spans="1:9" x14ac:dyDescent="0.2">
      <c r="A10972" t="s">
        <v>31</v>
      </c>
      <c r="B10972" t="s">
        <v>1</v>
      </c>
      <c r="C10972">
        <f>_xlfn.XLOOKUP(B10972,'2.1.trackMPD'!$R$7:$R$29,'2.1.trackMPD'!$T$7:$T$29)</f>
        <v>3</v>
      </c>
      <c r="D10972">
        <v>1000</v>
      </c>
      <c r="E10972" t="s">
        <v>6400</v>
      </c>
      <c r="F10972" t="s">
        <v>111</v>
      </c>
      <c r="G10972" t="s">
        <v>124</v>
      </c>
      <c r="H10972" t="s">
        <v>6398</v>
      </c>
      <c r="I10972" t="e" cm="1">
        <f t="array" ref="I10972">INDEX('2.1.trackMPD'!M:M/(24*60*60),
       MATCH(1,
             (A10972='2.1.trackMPD'!A:A)*
             (C10972='2.1.trackMPD'!D:D)*
             (D10972/10^6='2.1.trackMPD'!H:H)*
             (E10972='2.1.trackMPD'!F:F),
0))</f>
        <v>#VALUE!</v>
      </c>
    </row>
    <row r="10973" spans="1:9" x14ac:dyDescent="0.2">
      <c r="A10973" t="s">
        <v>31</v>
      </c>
      <c r="B10973" t="s">
        <v>1</v>
      </c>
      <c r="C10973">
        <f>_xlfn.XLOOKUP(B10973,'2.1.trackMPD'!$R$7:$R$29,'2.1.trackMPD'!$T$7:$T$29)</f>
        <v>3</v>
      </c>
      <c r="D10973">
        <v>1000</v>
      </c>
      <c r="E10973" t="s">
        <v>6400</v>
      </c>
      <c r="F10973" t="s">
        <v>111</v>
      </c>
      <c r="G10973" t="s">
        <v>140</v>
      </c>
      <c r="H10973" t="s">
        <v>6398</v>
      </c>
      <c r="I10973" t="e" cm="1">
        <f t="array" ref="I10973">INDEX('2.1.trackMPD'!N:N/(24*60*60),
       MATCH(1,
             (A10973='2.1.trackMPD'!A:A)*
             (C10973='2.1.trackMPD'!D:D)*
             (D10973/10^6='2.1.trackMPD'!H:H)*
             (E10973='2.1.trackMPD'!F:F),
0))</f>
        <v>#VALUE!</v>
      </c>
    </row>
    <row r="10974" spans="1:9" x14ac:dyDescent="0.2">
      <c r="A10974" t="s">
        <v>31</v>
      </c>
      <c r="B10974" t="s">
        <v>1</v>
      </c>
      <c r="C10974">
        <f>_xlfn.XLOOKUP(B10974,'2.1.trackMPD'!$R$7:$R$29,'2.1.trackMPD'!$T$7:$T$29)</f>
        <v>3</v>
      </c>
      <c r="D10974">
        <v>1000</v>
      </c>
      <c r="E10974" t="s">
        <v>6400</v>
      </c>
      <c r="F10974" t="s">
        <v>110</v>
      </c>
      <c r="G10974" t="s">
        <v>124</v>
      </c>
      <c r="H10974" t="s">
        <v>6399</v>
      </c>
      <c r="I10974" t="e" cm="1">
        <f t="array" ref="I10974">INDEX('2.1.trackMPD'!K:K/(24*60*60),
       MATCH(1,
             (A10974='2.1.trackMPD'!A:A)*
             (C10974='2.1.trackMPD'!D:D)*
             (D10974/10^6='2.1.trackMPD'!H:H)*
             (E10974='2.1.trackMPD'!F:F),
0))</f>
        <v>#VALUE!</v>
      </c>
    </row>
    <row r="10975" spans="1:9" x14ac:dyDescent="0.2">
      <c r="A10975" t="s">
        <v>31</v>
      </c>
      <c r="B10975" t="s">
        <v>1</v>
      </c>
      <c r="C10975">
        <f>_xlfn.XLOOKUP(B10975,'2.1.trackMPD'!$R$7:$R$29,'2.1.trackMPD'!$T$7:$T$29)</f>
        <v>3</v>
      </c>
      <c r="D10975">
        <v>1000</v>
      </c>
      <c r="E10975" t="s">
        <v>6400</v>
      </c>
      <c r="F10975" t="s">
        <v>110</v>
      </c>
      <c r="G10975" t="s">
        <v>140</v>
      </c>
      <c r="H10975" t="s">
        <v>6399</v>
      </c>
      <c r="I10975" t="e" cm="1">
        <f t="array" ref="I10975">INDEX('2.1.trackMPD'!L:L/(24*60*60),
       MATCH(1,
             (A10975='2.1.trackMPD'!A:A)*
             (C10975='2.1.trackMPD'!D:D)*
             (D10975/10^6='2.1.trackMPD'!H:H)*
             (E10975='2.1.trackMPD'!F:F),
0))</f>
        <v>#VALUE!</v>
      </c>
    </row>
    <row r="10976" spans="1:9" x14ac:dyDescent="0.2">
      <c r="A10976" t="s">
        <v>31</v>
      </c>
      <c r="B10976" t="s">
        <v>1</v>
      </c>
      <c r="C10976">
        <f>_xlfn.XLOOKUP(B10976,'2.1.trackMPD'!$R$7:$R$29,'2.1.trackMPD'!$T$7:$T$29)</f>
        <v>3</v>
      </c>
      <c r="D10976">
        <v>5000</v>
      </c>
      <c r="E10976" t="s">
        <v>6400</v>
      </c>
      <c r="F10976" t="s">
        <v>110</v>
      </c>
      <c r="G10976" t="s">
        <v>124</v>
      </c>
      <c r="H10976" t="s">
        <v>6398</v>
      </c>
      <c r="I10976" cm="1">
        <f t="array" ref="I10976">INDEX('2.1.trackMPD'!I:I/(24*60*60),
       MATCH(1,
             (A10976='2.1.trackMPD'!A:A)*
             (C10976='2.1.trackMPD'!D:D)*
             (D10976/10^6='2.1.trackMPD'!H:H)*
             (E10976='2.1.trackMPD'!F:F),
0))</f>
        <v>9.3979525629914243E-7</v>
      </c>
    </row>
    <row r="10977" spans="1:9" x14ac:dyDescent="0.2">
      <c r="A10977" t="s">
        <v>31</v>
      </c>
      <c r="B10977" t="s">
        <v>1</v>
      </c>
      <c r="C10977">
        <f>_xlfn.XLOOKUP(B10977,'2.1.trackMPD'!$R$7:$R$29,'2.1.trackMPD'!$T$7:$T$29)</f>
        <v>3</v>
      </c>
      <c r="D10977">
        <v>5000</v>
      </c>
      <c r="E10977" t="s">
        <v>6400</v>
      </c>
      <c r="F10977" t="s">
        <v>110</v>
      </c>
      <c r="G10977" t="s">
        <v>140</v>
      </c>
      <c r="H10977" t="s">
        <v>6398</v>
      </c>
      <c r="I10977" cm="1">
        <f t="array" ref="I10977">INDEX('2.1.trackMPD'!J:J/(24*60*60),
       MATCH(1,
             (A10977='2.1.trackMPD'!A:A)*
             (C10977='2.1.trackMPD'!D:D)*
             (D10977/10^6='2.1.trackMPD'!H:H)*
             (E10977='2.1.trackMPD'!F:F),
0))</f>
        <v>3.9441817528251039E-5</v>
      </c>
    </row>
    <row r="10978" spans="1:9" x14ac:dyDescent="0.2">
      <c r="A10978" t="s">
        <v>31</v>
      </c>
      <c r="B10978" t="s">
        <v>1</v>
      </c>
      <c r="C10978">
        <f>_xlfn.XLOOKUP(B10978,'2.1.trackMPD'!$R$7:$R$29,'2.1.trackMPD'!$T$7:$T$29)</f>
        <v>3</v>
      </c>
      <c r="D10978">
        <v>5000</v>
      </c>
      <c r="E10978" t="s">
        <v>6400</v>
      </c>
      <c r="F10978" t="s">
        <v>111</v>
      </c>
      <c r="G10978" t="s">
        <v>124</v>
      </c>
      <c r="H10978" t="s">
        <v>6398</v>
      </c>
      <c r="I10978" t="e" cm="1">
        <f t="array" ref="I10978">INDEX('2.1.trackMPD'!M:M/(24*60*60),
       MATCH(1,
             (A10978='2.1.trackMPD'!A:A)*
             (C10978='2.1.trackMPD'!D:D)*
             (D10978/10^6='2.1.trackMPD'!H:H)*
             (E10978='2.1.trackMPD'!F:F),
0))</f>
        <v>#VALUE!</v>
      </c>
    </row>
    <row r="10979" spans="1:9" x14ac:dyDescent="0.2">
      <c r="A10979" t="s">
        <v>31</v>
      </c>
      <c r="B10979" t="s">
        <v>1</v>
      </c>
      <c r="C10979">
        <f>_xlfn.XLOOKUP(B10979,'2.1.trackMPD'!$R$7:$R$29,'2.1.trackMPD'!$T$7:$T$29)</f>
        <v>3</v>
      </c>
      <c r="D10979">
        <v>5000</v>
      </c>
      <c r="E10979" t="s">
        <v>6400</v>
      </c>
      <c r="F10979" t="s">
        <v>111</v>
      </c>
      <c r="G10979" t="s">
        <v>140</v>
      </c>
      <c r="H10979" t="s">
        <v>6398</v>
      </c>
      <c r="I10979" t="e" cm="1">
        <f t="array" ref="I10979">INDEX('2.1.trackMPD'!N:N/(24*60*60),
       MATCH(1,
             (A10979='2.1.trackMPD'!A:A)*
             (C10979='2.1.trackMPD'!D:D)*
             (D10979/10^6='2.1.trackMPD'!H:H)*
             (E10979='2.1.trackMPD'!F:F),
0))</f>
        <v>#VALUE!</v>
      </c>
    </row>
    <row r="10980" spans="1:9" x14ac:dyDescent="0.2">
      <c r="A10980" t="s">
        <v>31</v>
      </c>
      <c r="B10980" t="s">
        <v>1</v>
      </c>
      <c r="C10980">
        <f>_xlfn.XLOOKUP(B10980,'2.1.trackMPD'!$R$7:$R$29,'2.1.trackMPD'!$T$7:$T$29)</f>
        <v>3</v>
      </c>
      <c r="D10980">
        <v>5000</v>
      </c>
      <c r="E10980" t="s">
        <v>6400</v>
      </c>
      <c r="F10980" t="s">
        <v>110</v>
      </c>
      <c r="G10980" t="s">
        <v>124</v>
      </c>
      <c r="H10980" t="s">
        <v>6399</v>
      </c>
      <c r="I10980" t="e" cm="1">
        <f t="array" ref="I10980">INDEX('2.1.trackMPD'!K:K/(24*60*60),
       MATCH(1,
             (A10980='2.1.trackMPD'!A:A)*
             (C10980='2.1.trackMPD'!D:D)*
             (D10980/10^6='2.1.trackMPD'!H:H)*
             (E10980='2.1.trackMPD'!F:F),
0))</f>
        <v>#VALUE!</v>
      </c>
    </row>
    <row r="10981" spans="1:9" x14ac:dyDescent="0.2">
      <c r="A10981" t="s">
        <v>31</v>
      </c>
      <c r="B10981" t="s">
        <v>1</v>
      </c>
      <c r="C10981">
        <f>_xlfn.XLOOKUP(B10981,'2.1.trackMPD'!$R$7:$R$29,'2.1.trackMPD'!$T$7:$T$29)</f>
        <v>3</v>
      </c>
      <c r="D10981">
        <v>5000</v>
      </c>
      <c r="E10981" t="s">
        <v>6400</v>
      </c>
      <c r="F10981" t="s">
        <v>110</v>
      </c>
      <c r="G10981" t="s">
        <v>140</v>
      </c>
      <c r="H10981" t="s">
        <v>6399</v>
      </c>
      <c r="I10981" t="e" cm="1">
        <f t="array" ref="I10981">INDEX('2.1.trackMPD'!L:L/(24*60*60),
       MATCH(1,
             (A10981='2.1.trackMPD'!A:A)*
             (C10981='2.1.trackMPD'!D:D)*
             (D10981/10^6='2.1.trackMPD'!H:H)*
             (E10981='2.1.trackMPD'!F:F),
0))</f>
        <v>#VALUE!</v>
      </c>
    </row>
    <row r="10982" spans="1:9" x14ac:dyDescent="0.2">
      <c r="A10982" t="s">
        <v>31</v>
      </c>
      <c r="B10982" t="s">
        <v>1</v>
      </c>
      <c r="C10982">
        <f>_xlfn.XLOOKUP(B10982,'2.1.trackMPD'!$R$7:$R$29,'2.1.trackMPD'!$T$7:$T$29)</f>
        <v>3</v>
      </c>
      <c r="D10982">
        <v>1</v>
      </c>
      <c r="E10982" t="s">
        <v>6401</v>
      </c>
      <c r="F10982" t="s">
        <v>110</v>
      </c>
      <c r="G10982" t="s">
        <v>124</v>
      </c>
      <c r="H10982" t="s">
        <v>6398</v>
      </c>
      <c r="I10982" t="e" cm="1">
        <f t="array" ref="I10982">INDEX('2.1.trackMPD'!I:I/(24*60*60),
       MATCH(1,
             (A10982='2.1.trackMPD'!A:A)*
             (C10982='2.1.trackMPD'!D:D)*
             (D10982/10^6='2.1.trackMPD'!H:H)*
             (E10982='2.1.trackMPD'!F:F),
0))</f>
        <v>#N/A</v>
      </c>
    </row>
    <row r="10983" spans="1:9" x14ac:dyDescent="0.2">
      <c r="A10983" t="s">
        <v>31</v>
      </c>
      <c r="B10983" t="s">
        <v>1</v>
      </c>
      <c r="C10983">
        <f>_xlfn.XLOOKUP(B10983,'2.1.trackMPD'!$R$7:$R$29,'2.1.trackMPD'!$T$7:$T$29)</f>
        <v>3</v>
      </c>
      <c r="D10983">
        <v>1</v>
      </c>
      <c r="E10983" t="s">
        <v>6401</v>
      </c>
      <c r="F10983" t="s">
        <v>110</v>
      </c>
      <c r="G10983" t="s">
        <v>140</v>
      </c>
      <c r="H10983" t="s">
        <v>6398</v>
      </c>
      <c r="I10983" t="e" cm="1">
        <f t="array" ref="I10983">INDEX('2.1.trackMPD'!J:J/(24*60*60),
       MATCH(1,
             (A10983='2.1.trackMPD'!A:A)*
             (C10983='2.1.trackMPD'!D:D)*
             (D10983/10^6='2.1.trackMPD'!H:H)*
             (E10983='2.1.trackMPD'!F:F),
0))</f>
        <v>#N/A</v>
      </c>
    </row>
    <row r="10984" spans="1:9" x14ac:dyDescent="0.2">
      <c r="A10984" t="s">
        <v>31</v>
      </c>
      <c r="B10984" t="s">
        <v>1</v>
      </c>
      <c r="C10984">
        <f>_xlfn.XLOOKUP(B10984,'2.1.trackMPD'!$R$7:$R$29,'2.1.trackMPD'!$T$7:$T$29)</f>
        <v>3</v>
      </c>
      <c r="D10984">
        <v>1</v>
      </c>
      <c r="E10984" t="s">
        <v>6401</v>
      </c>
      <c r="F10984" t="s">
        <v>111</v>
      </c>
      <c r="G10984" t="s">
        <v>124</v>
      </c>
      <c r="H10984" t="s">
        <v>6398</v>
      </c>
      <c r="I10984" t="e" cm="1">
        <f t="array" ref="I10984">INDEX('2.1.trackMPD'!M:M/(24*60*60),
       MATCH(1,
             (A10984='2.1.trackMPD'!A:A)*
             (C10984='2.1.trackMPD'!D:D)*
             (D10984/10^6='2.1.trackMPD'!H:H)*
             (E10984='2.1.trackMPD'!F:F),
0))</f>
        <v>#N/A</v>
      </c>
    </row>
    <row r="10985" spans="1:9" x14ac:dyDescent="0.2">
      <c r="A10985" t="s">
        <v>31</v>
      </c>
      <c r="B10985" t="s">
        <v>1</v>
      </c>
      <c r="C10985">
        <f>_xlfn.XLOOKUP(B10985,'2.1.trackMPD'!$R$7:$R$29,'2.1.trackMPD'!$T$7:$T$29)</f>
        <v>3</v>
      </c>
      <c r="D10985">
        <v>1</v>
      </c>
      <c r="E10985" t="s">
        <v>6401</v>
      </c>
      <c r="F10985" t="s">
        <v>111</v>
      </c>
      <c r="G10985" t="s">
        <v>140</v>
      </c>
      <c r="H10985" t="s">
        <v>6398</v>
      </c>
      <c r="I10985" t="e" cm="1">
        <f t="array" ref="I10985">INDEX('2.1.trackMPD'!N:N/(24*60*60),
       MATCH(1,
             (A10985='2.1.trackMPD'!A:A)*
             (C10985='2.1.trackMPD'!D:D)*
             (D10985/10^6='2.1.trackMPD'!H:H)*
             (E10985='2.1.trackMPD'!F:F),
0))</f>
        <v>#N/A</v>
      </c>
    </row>
    <row r="10986" spans="1:9" x14ac:dyDescent="0.2">
      <c r="A10986" t="s">
        <v>31</v>
      </c>
      <c r="B10986" t="s">
        <v>1</v>
      </c>
      <c r="C10986">
        <f>_xlfn.XLOOKUP(B10986,'2.1.trackMPD'!$R$7:$R$29,'2.1.trackMPD'!$T$7:$T$29)</f>
        <v>3</v>
      </c>
      <c r="D10986">
        <v>1</v>
      </c>
      <c r="E10986" t="s">
        <v>6401</v>
      </c>
      <c r="F10986" t="s">
        <v>110</v>
      </c>
      <c r="G10986" t="s">
        <v>124</v>
      </c>
      <c r="H10986" t="s">
        <v>6399</v>
      </c>
      <c r="I10986" t="e" cm="1">
        <f t="array" ref="I10986">INDEX('2.1.trackMPD'!K:K/(24*60*60),
       MATCH(1,
             (A10986='2.1.trackMPD'!A:A)*
             (C10986='2.1.trackMPD'!D:D)*
             (D10986/10^6='2.1.trackMPD'!H:H)*
             (E10986='2.1.trackMPD'!F:F),
0))</f>
        <v>#N/A</v>
      </c>
    </row>
    <row r="10987" spans="1:9" x14ac:dyDescent="0.2">
      <c r="A10987" t="s">
        <v>31</v>
      </c>
      <c r="B10987" t="s">
        <v>1</v>
      </c>
      <c r="C10987">
        <f>_xlfn.XLOOKUP(B10987,'2.1.trackMPD'!$R$7:$R$29,'2.1.trackMPD'!$T$7:$T$29)</f>
        <v>3</v>
      </c>
      <c r="D10987">
        <v>1</v>
      </c>
      <c r="E10987" t="s">
        <v>6401</v>
      </c>
      <c r="F10987" t="s">
        <v>110</v>
      </c>
      <c r="G10987" t="s">
        <v>140</v>
      </c>
      <c r="H10987" t="s">
        <v>6399</v>
      </c>
      <c r="I10987" t="e" cm="1">
        <f t="array" ref="I10987">INDEX('2.1.trackMPD'!L:L/(24*60*60),
       MATCH(1,
             (A10987='2.1.trackMPD'!A:A)*
             (C10987='2.1.trackMPD'!D:D)*
             (D10987/10^6='2.1.trackMPD'!H:H)*
             (E10987='2.1.trackMPD'!F:F),
0))</f>
        <v>#N/A</v>
      </c>
    </row>
    <row r="10988" spans="1:9" x14ac:dyDescent="0.2">
      <c r="A10988" t="s">
        <v>31</v>
      </c>
      <c r="B10988" t="s">
        <v>1</v>
      </c>
      <c r="C10988">
        <f>_xlfn.XLOOKUP(B10988,'2.1.trackMPD'!$R$7:$R$29,'2.1.trackMPD'!$T$7:$T$29)</f>
        <v>3</v>
      </c>
      <c r="D10988">
        <v>10</v>
      </c>
      <c r="E10988" t="s">
        <v>6401</v>
      </c>
      <c r="F10988" t="s">
        <v>110</v>
      </c>
      <c r="G10988" t="s">
        <v>124</v>
      </c>
      <c r="H10988" t="s">
        <v>6398</v>
      </c>
      <c r="I10988" t="e" cm="1">
        <f t="array" ref="I10988">INDEX('2.1.trackMPD'!I:I/(24*60*60),
       MATCH(1,
             (A10988='2.1.trackMPD'!A:A)*
             (C10988='2.1.trackMPD'!D:D)*
             (D10988/10^6='2.1.trackMPD'!H:H)*
             (E10988='2.1.trackMPD'!F:F),
0))</f>
        <v>#N/A</v>
      </c>
    </row>
    <row r="10989" spans="1:9" x14ac:dyDescent="0.2">
      <c r="A10989" t="s">
        <v>31</v>
      </c>
      <c r="B10989" t="s">
        <v>1</v>
      </c>
      <c r="C10989">
        <f>_xlfn.XLOOKUP(B10989,'2.1.trackMPD'!$R$7:$R$29,'2.1.trackMPD'!$T$7:$T$29)</f>
        <v>3</v>
      </c>
      <c r="D10989">
        <v>10</v>
      </c>
      <c r="E10989" t="s">
        <v>6401</v>
      </c>
      <c r="F10989" t="s">
        <v>110</v>
      </c>
      <c r="G10989" t="s">
        <v>140</v>
      </c>
      <c r="H10989" t="s">
        <v>6398</v>
      </c>
      <c r="I10989" t="e" cm="1">
        <f t="array" ref="I10989">INDEX('2.1.trackMPD'!J:J/(24*60*60),
       MATCH(1,
             (A10989='2.1.trackMPD'!A:A)*
             (C10989='2.1.trackMPD'!D:D)*
             (D10989/10^6='2.1.trackMPD'!H:H)*
             (E10989='2.1.trackMPD'!F:F),
0))</f>
        <v>#N/A</v>
      </c>
    </row>
    <row r="10990" spans="1:9" x14ac:dyDescent="0.2">
      <c r="A10990" t="s">
        <v>31</v>
      </c>
      <c r="B10990" t="s">
        <v>1</v>
      </c>
      <c r="C10990">
        <f>_xlfn.XLOOKUP(B10990,'2.1.trackMPD'!$R$7:$R$29,'2.1.trackMPD'!$T$7:$T$29)</f>
        <v>3</v>
      </c>
      <c r="D10990">
        <v>10</v>
      </c>
      <c r="E10990" t="s">
        <v>6401</v>
      </c>
      <c r="F10990" t="s">
        <v>111</v>
      </c>
      <c r="G10990" t="s">
        <v>124</v>
      </c>
      <c r="H10990" t="s">
        <v>6398</v>
      </c>
      <c r="I10990" t="e" cm="1">
        <f t="array" ref="I10990">INDEX('2.1.trackMPD'!M:M/(24*60*60),
       MATCH(1,
             (A10990='2.1.trackMPD'!A:A)*
             (C10990='2.1.trackMPD'!D:D)*
             (D10990/10^6='2.1.trackMPD'!H:H)*
             (E10990='2.1.trackMPD'!F:F),
0))</f>
        <v>#N/A</v>
      </c>
    </row>
    <row r="10991" spans="1:9" x14ac:dyDescent="0.2">
      <c r="A10991" t="s">
        <v>31</v>
      </c>
      <c r="B10991" t="s">
        <v>1</v>
      </c>
      <c r="C10991">
        <f>_xlfn.XLOOKUP(B10991,'2.1.trackMPD'!$R$7:$R$29,'2.1.trackMPD'!$T$7:$T$29)</f>
        <v>3</v>
      </c>
      <c r="D10991">
        <v>10</v>
      </c>
      <c r="E10991" t="s">
        <v>6401</v>
      </c>
      <c r="F10991" t="s">
        <v>111</v>
      </c>
      <c r="G10991" t="s">
        <v>140</v>
      </c>
      <c r="H10991" t="s">
        <v>6398</v>
      </c>
      <c r="I10991" t="e" cm="1">
        <f t="array" ref="I10991">INDEX('2.1.trackMPD'!N:N/(24*60*60),
       MATCH(1,
             (A10991='2.1.trackMPD'!A:A)*
             (C10991='2.1.trackMPD'!D:D)*
             (D10991/10^6='2.1.trackMPD'!H:H)*
             (E10991='2.1.trackMPD'!F:F),
0))</f>
        <v>#N/A</v>
      </c>
    </row>
    <row r="10992" spans="1:9" x14ac:dyDescent="0.2">
      <c r="A10992" t="s">
        <v>31</v>
      </c>
      <c r="B10992" t="s">
        <v>1</v>
      </c>
      <c r="C10992">
        <f>_xlfn.XLOOKUP(B10992,'2.1.trackMPD'!$R$7:$R$29,'2.1.trackMPD'!$T$7:$T$29)</f>
        <v>3</v>
      </c>
      <c r="D10992">
        <v>10</v>
      </c>
      <c r="E10992" t="s">
        <v>6401</v>
      </c>
      <c r="F10992" t="s">
        <v>110</v>
      </c>
      <c r="G10992" t="s">
        <v>124</v>
      </c>
      <c r="H10992" t="s">
        <v>6399</v>
      </c>
      <c r="I10992" t="e" cm="1">
        <f t="array" ref="I10992">INDEX('2.1.trackMPD'!K:K/(24*60*60),
       MATCH(1,
             (A10992='2.1.trackMPD'!A:A)*
             (C10992='2.1.trackMPD'!D:D)*
             (D10992/10^6='2.1.trackMPD'!H:H)*
             (E10992='2.1.trackMPD'!F:F),
0))</f>
        <v>#N/A</v>
      </c>
    </row>
    <row r="10993" spans="1:9" x14ac:dyDescent="0.2">
      <c r="A10993" t="s">
        <v>31</v>
      </c>
      <c r="B10993" t="s">
        <v>1</v>
      </c>
      <c r="C10993">
        <f>_xlfn.XLOOKUP(B10993,'2.1.trackMPD'!$R$7:$R$29,'2.1.trackMPD'!$T$7:$T$29)</f>
        <v>3</v>
      </c>
      <c r="D10993">
        <v>10</v>
      </c>
      <c r="E10993" t="s">
        <v>6401</v>
      </c>
      <c r="F10993" t="s">
        <v>110</v>
      </c>
      <c r="G10993" t="s">
        <v>140</v>
      </c>
      <c r="H10993" t="s">
        <v>6399</v>
      </c>
      <c r="I10993" t="e" cm="1">
        <f t="array" ref="I10993">INDEX('2.1.trackMPD'!L:L/(24*60*60),
       MATCH(1,
             (A10993='2.1.trackMPD'!A:A)*
             (C10993='2.1.trackMPD'!D:D)*
             (D10993/10^6='2.1.trackMPD'!H:H)*
             (E10993='2.1.trackMPD'!F:F),
0))</f>
        <v>#N/A</v>
      </c>
    </row>
    <row r="10994" spans="1:9" x14ac:dyDescent="0.2">
      <c r="A10994" t="s">
        <v>31</v>
      </c>
      <c r="B10994" t="s">
        <v>1</v>
      </c>
      <c r="C10994">
        <f>_xlfn.XLOOKUP(B10994,'2.1.trackMPD'!$R$7:$R$29,'2.1.trackMPD'!$T$7:$T$29)</f>
        <v>3</v>
      </c>
      <c r="D10994">
        <v>100</v>
      </c>
      <c r="E10994" t="s">
        <v>6401</v>
      </c>
      <c r="F10994" t="s">
        <v>110</v>
      </c>
      <c r="G10994" t="s">
        <v>124</v>
      </c>
      <c r="H10994" t="s">
        <v>6398</v>
      </c>
      <c r="I10994" t="e" cm="1">
        <f t="array" ref="I10994">INDEX('2.1.trackMPD'!I:I/(24*60*60),
       MATCH(1,
             (A10994='2.1.trackMPD'!A:A)*
             (C10994='2.1.trackMPD'!D:D)*
             (D10994/10^6='2.1.trackMPD'!H:H)*
             (E10994='2.1.trackMPD'!F:F),
0))</f>
        <v>#N/A</v>
      </c>
    </row>
    <row r="10995" spans="1:9" x14ac:dyDescent="0.2">
      <c r="A10995" t="s">
        <v>31</v>
      </c>
      <c r="B10995" t="s">
        <v>1</v>
      </c>
      <c r="C10995">
        <f>_xlfn.XLOOKUP(B10995,'2.1.trackMPD'!$R$7:$R$29,'2.1.trackMPD'!$T$7:$T$29)</f>
        <v>3</v>
      </c>
      <c r="D10995">
        <v>100</v>
      </c>
      <c r="E10995" t="s">
        <v>6401</v>
      </c>
      <c r="F10995" t="s">
        <v>110</v>
      </c>
      <c r="G10995" t="s">
        <v>140</v>
      </c>
      <c r="H10995" t="s">
        <v>6398</v>
      </c>
      <c r="I10995" t="e" cm="1">
        <f t="array" ref="I10995">INDEX('2.1.trackMPD'!J:J/(24*60*60),
       MATCH(1,
             (A10995='2.1.trackMPD'!A:A)*
             (C10995='2.1.trackMPD'!D:D)*
             (D10995/10^6='2.1.trackMPD'!H:H)*
             (E10995='2.1.trackMPD'!F:F),
0))</f>
        <v>#N/A</v>
      </c>
    </row>
    <row r="10996" spans="1:9" x14ac:dyDescent="0.2">
      <c r="A10996" t="s">
        <v>31</v>
      </c>
      <c r="B10996" t="s">
        <v>1</v>
      </c>
      <c r="C10996">
        <f>_xlfn.XLOOKUP(B10996,'2.1.trackMPD'!$R$7:$R$29,'2.1.trackMPD'!$T$7:$T$29)</f>
        <v>3</v>
      </c>
      <c r="D10996">
        <v>100</v>
      </c>
      <c r="E10996" t="s">
        <v>6401</v>
      </c>
      <c r="F10996" t="s">
        <v>111</v>
      </c>
      <c r="G10996" t="s">
        <v>124</v>
      </c>
      <c r="H10996" t="s">
        <v>6398</v>
      </c>
      <c r="I10996" t="e" cm="1">
        <f t="array" ref="I10996">INDEX('2.1.trackMPD'!M:M/(24*60*60),
       MATCH(1,
             (A10996='2.1.trackMPD'!A:A)*
             (C10996='2.1.trackMPD'!D:D)*
             (D10996/10^6='2.1.trackMPD'!H:H)*
             (E10996='2.1.trackMPD'!F:F),
0))</f>
        <v>#N/A</v>
      </c>
    </row>
    <row r="10997" spans="1:9" x14ac:dyDescent="0.2">
      <c r="A10997" t="s">
        <v>31</v>
      </c>
      <c r="B10997" t="s">
        <v>1</v>
      </c>
      <c r="C10997">
        <f>_xlfn.XLOOKUP(B10997,'2.1.trackMPD'!$R$7:$R$29,'2.1.trackMPD'!$T$7:$T$29)</f>
        <v>3</v>
      </c>
      <c r="D10997">
        <v>100</v>
      </c>
      <c r="E10997" t="s">
        <v>6401</v>
      </c>
      <c r="F10997" t="s">
        <v>111</v>
      </c>
      <c r="G10997" t="s">
        <v>140</v>
      </c>
      <c r="H10997" t="s">
        <v>6398</v>
      </c>
      <c r="I10997" t="e" cm="1">
        <f t="array" ref="I10997">INDEX('2.1.trackMPD'!N:N/(24*60*60),
       MATCH(1,
             (A10997='2.1.trackMPD'!A:A)*
             (C10997='2.1.trackMPD'!D:D)*
             (D10997/10^6='2.1.trackMPD'!H:H)*
             (E10997='2.1.trackMPD'!F:F),
0))</f>
        <v>#N/A</v>
      </c>
    </row>
    <row r="10998" spans="1:9" x14ac:dyDescent="0.2">
      <c r="A10998" t="s">
        <v>31</v>
      </c>
      <c r="B10998" t="s">
        <v>1</v>
      </c>
      <c r="C10998">
        <f>_xlfn.XLOOKUP(B10998,'2.1.trackMPD'!$R$7:$R$29,'2.1.trackMPD'!$T$7:$T$29)</f>
        <v>3</v>
      </c>
      <c r="D10998">
        <v>100</v>
      </c>
      <c r="E10998" t="s">
        <v>6401</v>
      </c>
      <c r="F10998" t="s">
        <v>110</v>
      </c>
      <c r="G10998" t="s">
        <v>124</v>
      </c>
      <c r="H10998" t="s">
        <v>6399</v>
      </c>
      <c r="I10998" t="e" cm="1">
        <f t="array" ref="I10998">INDEX('2.1.trackMPD'!K:K/(24*60*60),
       MATCH(1,
             (A10998='2.1.trackMPD'!A:A)*
             (C10998='2.1.trackMPD'!D:D)*
             (D10998/10^6='2.1.trackMPD'!H:H)*
             (E10998='2.1.trackMPD'!F:F),
0))</f>
        <v>#N/A</v>
      </c>
    </row>
    <row r="10999" spans="1:9" x14ac:dyDescent="0.2">
      <c r="A10999" t="s">
        <v>31</v>
      </c>
      <c r="B10999" t="s">
        <v>1</v>
      </c>
      <c r="C10999">
        <f>_xlfn.XLOOKUP(B10999,'2.1.trackMPD'!$R$7:$R$29,'2.1.trackMPD'!$T$7:$T$29)</f>
        <v>3</v>
      </c>
      <c r="D10999">
        <v>100</v>
      </c>
      <c r="E10999" t="s">
        <v>6401</v>
      </c>
      <c r="F10999" t="s">
        <v>110</v>
      </c>
      <c r="G10999" t="s">
        <v>140</v>
      </c>
      <c r="H10999" t="s">
        <v>6399</v>
      </c>
      <c r="I10999" t="e" cm="1">
        <f t="array" ref="I10999">INDEX('2.1.trackMPD'!L:L/(24*60*60),
       MATCH(1,
             (A10999='2.1.trackMPD'!A:A)*
             (C10999='2.1.trackMPD'!D:D)*
             (D10999/10^6='2.1.trackMPD'!H:H)*
             (E10999='2.1.trackMPD'!F:F),
0))</f>
        <v>#N/A</v>
      </c>
    </row>
    <row r="11000" spans="1:9" x14ac:dyDescent="0.2">
      <c r="A11000" t="s">
        <v>31</v>
      </c>
      <c r="B11000" t="s">
        <v>13</v>
      </c>
      <c r="C11000">
        <f>_xlfn.XLOOKUP(B11000,'2.1.trackMPD'!$R$7:$R$29,'2.1.trackMPD'!$T$7:$T$29)</f>
        <v>6</v>
      </c>
      <c r="D11000">
        <v>1</v>
      </c>
      <c r="E11000" t="s">
        <v>6396</v>
      </c>
      <c r="F11000" t="s">
        <v>110</v>
      </c>
      <c r="G11000" t="s">
        <v>124</v>
      </c>
      <c r="H11000" t="s">
        <v>6398</v>
      </c>
      <c r="I11000" cm="1">
        <f t="array" ref="I11000">INDEX('2.1.trackMPD'!I:I/(24*60*60),
       MATCH(1,
             (A11000='2.1.trackMPD'!A:A)*
             (C11000='2.1.trackMPD'!D:D)*
             (D11000/10^6='2.1.trackMPD'!H:H)*
             (E11000='2.1.trackMPD'!F:F),
0))</f>
        <v>1.101242398427765E-6</v>
      </c>
    </row>
    <row r="11001" spans="1:9" x14ac:dyDescent="0.2">
      <c r="A11001" t="s">
        <v>31</v>
      </c>
      <c r="B11001" t="s">
        <v>13</v>
      </c>
      <c r="C11001">
        <f>_xlfn.XLOOKUP(B11001,'2.1.trackMPD'!$R$7:$R$29,'2.1.trackMPD'!$T$7:$T$29)</f>
        <v>6</v>
      </c>
      <c r="D11001">
        <v>1</v>
      </c>
      <c r="E11001" t="s">
        <v>6396</v>
      </c>
      <c r="F11001" t="s">
        <v>110</v>
      </c>
      <c r="G11001" t="s">
        <v>140</v>
      </c>
      <c r="H11001" t="s">
        <v>6398</v>
      </c>
      <c r="I11001" cm="1">
        <f t="array" ref="I11001">INDEX('2.1.trackMPD'!J:J/(24*60*60),
       MATCH(1,
             (A11001='2.1.trackMPD'!A:A)*
             (C11001='2.1.trackMPD'!D:D)*
             (D11001/10^6='2.1.trackMPD'!H:H)*
             (E11001='2.1.trackMPD'!F:F),
0))</f>
        <v>3.9361908041803592E-5</v>
      </c>
    </row>
    <row r="11002" spans="1:9" x14ac:dyDescent="0.2">
      <c r="A11002" t="s">
        <v>31</v>
      </c>
      <c r="B11002" t="s">
        <v>13</v>
      </c>
      <c r="C11002">
        <f>_xlfn.XLOOKUP(B11002,'2.1.trackMPD'!$R$7:$R$29,'2.1.trackMPD'!$T$7:$T$29)</f>
        <v>6</v>
      </c>
      <c r="D11002">
        <v>1</v>
      </c>
      <c r="E11002" t="s">
        <v>6396</v>
      </c>
      <c r="F11002" t="s">
        <v>111</v>
      </c>
      <c r="G11002" t="s">
        <v>124</v>
      </c>
      <c r="H11002" t="s">
        <v>6398</v>
      </c>
      <c r="I11002" t="e" cm="1">
        <f t="array" ref="I11002">INDEX('2.1.trackMPD'!M:M/(24*60*60),
       MATCH(1,
             (A11002='2.1.trackMPD'!A:A)*
             (C11002='2.1.trackMPD'!D:D)*
             (D11002/10^6='2.1.trackMPD'!H:H)*
             (E11002='2.1.trackMPD'!F:F),
0))</f>
        <v>#VALUE!</v>
      </c>
    </row>
    <row r="11003" spans="1:9" x14ac:dyDescent="0.2">
      <c r="A11003" t="s">
        <v>31</v>
      </c>
      <c r="B11003" t="s">
        <v>13</v>
      </c>
      <c r="C11003">
        <f>_xlfn.XLOOKUP(B11003,'2.1.trackMPD'!$R$7:$R$29,'2.1.trackMPD'!$T$7:$T$29)</f>
        <v>6</v>
      </c>
      <c r="D11003">
        <v>1</v>
      </c>
      <c r="E11003" t="s">
        <v>6396</v>
      </c>
      <c r="F11003" t="s">
        <v>111</v>
      </c>
      <c r="G11003" t="s">
        <v>140</v>
      </c>
      <c r="H11003" t="s">
        <v>6398</v>
      </c>
      <c r="I11003" t="e" cm="1">
        <f t="array" ref="I11003">INDEX('2.1.trackMPD'!N:N/(24*60*60),
       MATCH(1,
             (A11003='2.1.trackMPD'!A:A)*
             (C11003='2.1.trackMPD'!D:D)*
             (D11003/10^6='2.1.trackMPD'!H:H)*
             (E11003='2.1.trackMPD'!F:F),
0))</f>
        <v>#VALUE!</v>
      </c>
    </row>
    <row r="11004" spans="1:9" x14ac:dyDescent="0.2">
      <c r="A11004" t="s">
        <v>31</v>
      </c>
      <c r="B11004" t="s">
        <v>13</v>
      </c>
      <c r="C11004">
        <f>_xlfn.XLOOKUP(B11004,'2.1.trackMPD'!$R$7:$R$29,'2.1.trackMPD'!$T$7:$T$29)</f>
        <v>6</v>
      </c>
      <c r="D11004">
        <v>1</v>
      </c>
      <c r="E11004" t="s">
        <v>6396</v>
      </c>
      <c r="F11004" t="s">
        <v>110</v>
      </c>
      <c r="G11004" t="s">
        <v>124</v>
      </c>
      <c r="H11004" t="s">
        <v>6399</v>
      </c>
      <c r="I11004" t="e" cm="1">
        <f t="array" ref="I11004">INDEX('2.1.trackMPD'!K:K/(24*60*60),
       MATCH(1,
             (A11004='2.1.trackMPD'!A:A)*
             (C11004='2.1.trackMPD'!D:D)*
             (D11004/10^6='2.1.trackMPD'!H:H)*
             (E11004='2.1.trackMPD'!F:F),
0))</f>
        <v>#VALUE!</v>
      </c>
    </row>
    <row r="11005" spans="1:9" x14ac:dyDescent="0.2">
      <c r="A11005" t="s">
        <v>31</v>
      </c>
      <c r="B11005" t="s">
        <v>13</v>
      </c>
      <c r="C11005">
        <f>_xlfn.XLOOKUP(B11005,'2.1.trackMPD'!$R$7:$R$29,'2.1.trackMPD'!$T$7:$T$29)</f>
        <v>6</v>
      </c>
      <c r="D11005">
        <v>1</v>
      </c>
      <c r="E11005" t="s">
        <v>6396</v>
      </c>
      <c r="F11005" t="s">
        <v>110</v>
      </c>
      <c r="G11005" t="s">
        <v>140</v>
      </c>
      <c r="H11005" t="s">
        <v>6399</v>
      </c>
      <c r="I11005" t="e" cm="1">
        <f t="array" ref="I11005">INDEX('2.1.trackMPD'!L:L/(24*60*60),
       MATCH(1,
             (A11005='2.1.trackMPD'!A:A)*
             (C11005='2.1.trackMPD'!D:D)*
             (D11005/10^6='2.1.trackMPD'!H:H)*
             (E11005='2.1.trackMPD'!F:F),
0))</f>
        <v>#VALUE!</v>
      </c>
    </row>
    <row r="11006" spans="1:9" x14ac:dyDescent="0.2">
      <c r="A11006" t="s">
        <v>31</v>
      </c>
      <c r="B11006" t="s">
        <v>13</v>
      </c>
      <c r="C11006">
        <f>_xlfn.XLOOKUP(B11006,'2.1.trackMPD'!$R$7:$R$29,'2.1.trackMPD'!$T$7:$T$29)</f>
        <v>6</v>
      </c>
      <c r="D11006">
        <v>10</v>
      </c>
      <c r="E11006" t="s">
        <v>6396</v>
      </c>
      <c r="F11006" t="s">
        <v>110</v>
      </c>
      <c r="G11006" t="s">
        <v>124</v>
      </c>
      <c r="H11006" t="s">
        <v>6398</v>
      </c>
      <c r="I11006" cm="1">
        <f t="array" ref="I11006">INDEX('2.1.trackMPD'!I:I/(24*60*60),
       MATCH(1,
             (A11006='2.1.trackMPD'!A:A)*
             (C11006='2.1.trackMPD'!D:D)*
             (D11006/10^6='2.1.trackMPD'!H:H)*
             (E11006='2.1.trackMPD'!F:F),
0))</f>
        <v>8.6623987627657981E-6</v>
      </c>
    </row>
    <row r="11007" spans="1:9" x14ac:dyDescent="0.2">
      <c r="A11007" t="s">
        <v>31</v>
      </c>
      <c r="B11007" t="s">
        <v>13</v>
      </c>
      <c r="C11007">
        <f>_xlfn.XLOOKUP(B11007,'2.1.trackMPD'!$R$7:$R$29,'2.1.trackMPD'!$T$7:$T$29)</f>
        <v>6</v>
      </c>
      <c r="D11007">
        <v>10</v>
      </c>
      <c r="E11007" t="s">
        <v>6396</v>
      </c>
      <c r="F11007" t="s">
        <v>110</v>
      </c>
      <c r="G11007" t="s">
        <v>140</v>
      </c>
      <c r="H11007" t="s">
        <v>6398</v>
      </c>
      <c r="I11007" cm="1">
        <f t="array" ref="I11007">INDEX('2.1.trackMPD'!J:J/(24*60*60),
       MATCH(1,
             (A11007='2.1.trackMPD'!A:A)*
             (C11007='2.1.trackMPD'!D:D)*
             (D11007/10^6='2.1.trackMPD'!H:H)*
             (E11007='2.1.trackMPD'!F:F),
0))</f>
        <v>5.4243065608556479E-5</v>
      </c>
    </row>
    <row r="11008" spans="1:9" x14ac:dyDescent="0.2">
      <c r="A11008" t="s">
        <v>31</v>
      </c>
      <c r="B11008" t="s">
        <v>13</v>
      </c>
      <c r="C11008">
        <f>_xlfn.XLOOKUP(B11008,'2.1.trackMPD'!$R$7:$R$29,'2.1.trackMPD'!$T$7:$T$29)</f>
        <v>6</v>
      </c>
      <c r="D11008">
        <v>10</v>
      </c>
      <c r="E11008" t="s">
        <v>6396</v>
      </c>
      <c r="F11008" t="s">
        <v>111</v>
      </c>
      <c r="G11008" t="s">
        <v>124</v>
      </c>
      <c r="H11008" t="s">
        <v>6398</v>
      </c>
      <c r="I11008" t="e" cm="1">
        <f t="array" ref="I11008">INDEX('2.1.trackMPD'!M:M/(24*60*60),
       MATCH(1,
             (A11008='2.1.trackMPD'!A:A)*
             (C11008='2.1.trackMPD'!D:D)*
             (D11008/10^6='2.1.trackMPD'!H:H)*
             (E11008='2.1.trackMPD'!F:F),
0))</f>
        <v>#VALUE!</v>
      </c>
    </row>
    <row r="11009" spans="1:9" x14ac:dyDescent="0.2">
      <c r="A11009" t="s">
        <v>31</v>
      </c>
      <c r="B11009" t="s">
        <v>13</v>
      </c>
      <c r="C11009">
        <f>_xlfn.XLOOKUP(B11009,'2.1.trackMPD'!$R$7:$R$29,'2.1.trackMPD'!$T$7:$T$29)</f>
        <v>6</v>
      </c>
      <c r="D11009">
        <v>10</v>
      </c>
      <c r="E11009" t="s">
        <v>6396</v>
      </c>
      <c r="F11009" t="s">
        <v>111</v>
      </c>
      <c r="G11009" t="s">
        <v>140</v>
      </c>
      <c r="H11009" t="s">
        <v>6398</v>
      </c>
      <c r="I11009" t="e" cm="1">
        <f t="array" ref="I11009">INDEX('2.1.trackMPD'!N:N/(24*60*60),
       MATCH(1,
             (A11009='2.1.trackMPD'!A:A)*
             (C11009='2.1.trackMPD'!D:D)*
             (D11009/10^6='2.1.trackMPD'!H:H)*
             (E11009='2.1.trackMPD'!F:F),
0))</f>
        <v>#VALUE!</v>
      </c>
    </row>
    <row r="11010" spans="1:9" x14ac:dyDescent="0.2">
      <c r="A11010" t="s">
        <v>31</v>
      </c>
      <c r="B11010" t="s">
        <v>13</v>
      </c>
      <c r="C11010">
        <f>_xlfn.XLOOKUP(B11010,'2.1.trackMPD'!$R$7:$R$29,'2.1.trackMPD'!$T$7:$T$29)</f>
        <v>6</v>
      </c>
      <c r="D11010">
        <v>10</v>
      </c>
      <c r="E11010" t="s">
        <v>6396</v>
      </c>
      <c r="F11010" t="s">
        <v>110</v>
      </c>
      <c r="G11010" t="s">
        <v>124</v>
      </c>
      <c r="H11010" t="s">
        <v>6399</v>
      </c>
      <c r="I11010" t="e" cm="1">
        <f t="array" ref="I11010">INDEX('2.1.trackMPD'!K:K/(24*60*60),
       MATCH(1,
             (A11010='2.1.trackMPD'!A:A)*
             (C11010='2.1.trackMPD'!D:D)*
             (D11010/10^6='2.1.trackMPD'!H:H)*
             (E11010='2.1.trackMPD'!F:F),
0))</f>
        <v>#VALUE!</v>
      </c>
    </row>
    <row r="11011" spans="1:9" x14ac:dyDescent="0.2">
      <c r="A11011" t="s">
        <v>31</v>
      </c>
      <c r="B11011" t="s">
        <v>13</v>
      </c>
      <c r="C11011">
        <f>_xlfn.XLOOKUP(B11011,'2.1.trackMPD'!$R$7:$R$29,'2.1.trackMPD'!$T$7:$T$29)</f>
        <v>6</v>
      </c>
      <c r="D11011">
        <v>10</v>
      </c>
      <c r="E11011" t="s">
        <v>6396</v>
      </c>
      <c r="F11011" t="s">
        <v>110</v>
      </c>
      <c r="G11011" t="s">
        <v>140</v>
      </c>
      <c r="H11011" t="s">
        <v>6399</v>
      </c>
      <c r="I11011" t="e" cm="1">
        <f t="array" ref="I11011">INDEX('2.1.trackMPD'!L:L/(24*60*60),
       MATCH(1,
             (A11011='2.1.trackMPD'!A:A)*
             (C11011='2.1.trackMPD'!D:D)*
             (D11011/10^6='2.1.trackMPD'!H:H)*
             (E11011='2.1.trackMPD'!F:F),
0))</f>
        <v>#VALUE!</v>
      </c>
    </row>
    <row r="11012" spans="1:9" x14ac:dyDescent="0.2">
      <c r="A11012" t="s">
        <v>31</v>
      </c>
      <c r="B11012" t="s">
        <v>13</v>
      </c>
      <c r="C11012">
        <f>_xlfn.XLOOKUP(B11012,'2.1.trackMPD'!$R$7:$R$29,'2.1.trackMPD'!$T$7:$T$29)</f>
        <v>6</v>
      </c>
      <c r="D11012">
        <v>100</v>
      </c>
      <c r="E11012" t="s">
        <v>6396</v>
      </c>
      <c r="F11012" t="s">
        <v>110</v>
      </c>
      <c r="G11012" t="s">
        <v>124</v>
      </c>
      <c r="H11012" t="s">
        <v>6398</v>
      </c>
      <c r="I11012" cm="1">
        <f t="array" ref="I11012">INDEX('2.1.trackMPD'!I:I/(24*60*60),
       MATCH(1,
             (A11012='2.1.trackMPD'!A:A)*
             (C11012='2.1.trackMPD'!D:D)*
             (D11012/10^6='2.1.trackMPD'!H:H)*
             (E11012='2.1.trackMPD'!F:F),
0))</f>
        <v>1.7762771145175809E-3</v>
      </c>
    </row>
    <row r="11013" spans="1:9" x14ac:dyDescent="0.2">
      <c r="A11013" t="s">
        <v>31</v>
      </c>
      <c r="B11013" t="s">
        <v>13</v>
      </c>
      <c r="C11013">
        <f>_xlfn.XLOOKUP(B11013,'2.1.trackMPD'!$R$7:$R$29,'2.1.trackMPD'!$T$7:$T$29)</f>
        <v>6</v>
      </c>
      <c r="D11013">
        <v>100</v>
      </c>
      <c r="E11013" t="s">
        <v>6396</v>
      </c>
      <c r="F11013" t="s">
        <v>110</v>
      </c>
      <c r="G11013" t="s">
        <v>140</v>
      </c>
      <c r="H11013" t="s">
        <v>6398</v>
      </c>
      <c r="I11013" cm="1">
        <f t="array" ref="I11013">INDEX('2.1.trackMPD'!J:J/(24*60*60),
       MATCH(1,
             (A11013='2.1.trackMPD'!A:A)*
             (C11013='2.1.trackMPD'!D:D)*
             (D11013/10^6='2.1.trackMPD'!H:H)*
             (E11013='2.1.trackMPD'!F:F),
0))</f>
        <v>4.3002192392828705E-3</v>
      </c>
    </row>
    <row r="11014" spans="1:9" x14ac:dyDescent="0.2">
      <c r="A11014" t="s">
        <v>31</v>
      </c>
      <c r="B11014" t="s">
        <v>13</v>
      </c>
      <c r="C11014">
        <f>_xlfn.XLOOKUP(B11014,'2.1.trackMPD'!$R$7:$R$29,'2.1.trackMPD'!$T$7:$T$29)</f>
        <v>6</v>
      </c>
      <c r="D11014">
        <v>100</v>
      </c>
      <c r="E11014" t="s">
        <v>6396</v>
      </c>
      <c r="F11014" t="s">
        <v>111</v>
      </c>
      <c r="G11014" t="s">
        <v>124</v>
      </c>
      <c r="H11014" t="s">
        <v>6398</v>
      </c>
      <c r="I11014" t="e" cm="1">
        <f t="array" ref="I11014">INDEX('2.1.trackMPD'!M:M/(24*60*60),
       MATCH(1,
             (A11014='2.1.trackMPD'!A:A)*
             (C11014='2.1.trackMPD'!D:D)*
             (D11014/10^6='2.1.trackMPD'!H:H)*
             (E11014='2.1.trackMPD'!F:F),
0))</f>
        <v>#VALUE!</v>
      </c>
    </row>
    <row r="11015" spans="1:9" x14ac:dyDescent="0.2">
      <c r="A11015" t="s">
        <v>31</v>
      </c>
      <c r="B11015" t="s">
        <v>13</v>
      </c>
      <c r="C11015">
        <f>_xlfn.XLOOKUP(B11015,'2.1.trackMPD'!$R$7:$R$29,'2.1.trackMPD'!$T$7:$T$29)</f>
        <v>6</v>
      </c>
      <c r="D11015">
        <v>100</v>
      </c>
      <c r="E11015" t="s">
        <v>6396</v>
      </c>
      <c r="F11015" t="s">
        <v>111</v>
      </c>
      <c r="G11015" t="s">
        <v>140</v>
      </c>
      <c r="H11015" t="s">
        <v>6398</v>
      </c>
      <c r="I11015" t="e" cm="1">
        <f t="array" ref="I11015">INDEX('2.1.trackMPD'!N:N/(24*60*60),
       MATCH(1,
             (A11015='2.1.trackMPD'!A:A)*
             (C11015='2.1.trackMPD'!D:D)*
             (D11015/10^6='2.1.trackMPD'!H:H)*
             (E11015='2.1.trackMPD'!F:F),
0))</f>
        <v>#VALUE!</v>
      </c>
    </row>
    <row r="11016" spans="1:9" x14ac:dyDescent="0.2">
      <c r="A11016" t="s">
        <v>31</v>
      </c>
      <c r="B11016" t="s">
        <v>13</v>
      </c>
      <c r="C11016">
        <f>_xlfn.XLOOKUP(B11016,'2.1.trackMPD'!$R$7:$R$29,'2.1.trackMPD'!$T$7:$T$29)</f>
        <v>6</v>
      </c>
      <c r="D11016">
        <v>100</v>
      </c>
      <c r="E11016" t="s">
        <v>6396</v>
      </c>
      <c r="F11016" t="s">
        <v>110</v>
      </c>
      <c r="G11016" t="s">
        <v>124</v>
      </c>
      <c r="H11016" t="s">
        <v>6399</v>
      </c>
      <c r="I11016" t="e" cm="1">
        <f t="array" ref="I11016">INDEX('2.1.trackMPD'!K:K/(24*60*60),
       MATCH(1,
             (A11016='2.1.trackMPD'!A:A)*
             (C11016='2.1.trackMPD'!D:D)*
             (D11016/10^6='2.1.trackMPD'!H:H)*
             (E11016='2.1.trackMPD'!F:F),
0))</f>
        <v>#VALUE!</v>
      </c>
    </row>
    <row r="11017" spans="1:9" x14ac:dyDescent="0.2">
      <c r="A11017" t="s">
        <v>31</v>
      </c>
      <c r="B11017" t="s">
        <v>13</v>
      </c>
      <c r="C11017">
        <f>_xlfn.XLOOKUP(B11017,'2.1.trackMPD'!$R$7:$R$29,'2.1.trackMPD'!$T$7:$T$29)</f>
        <v>6</v>
      </c>
      <c r="D11017">
        <v>100</v>
      </c>
      <c r="E11017" t="s">
        <v>6396</v>
      </c>
      <c r="F11017" t="s">
        <v>110</v>
      </c>
      <c r="G11017" t="s">
        <v>140</v>
      </c>
      <c r="H11017" t="s">
        <v>6399</v>
      </c>
      <c r="I11017" t="e" cm="1">
        <f t="array" ref="I11017">INDEX('2.1.trackMPD'!L:L/(24*60*60),
       MATCH(1,
             (A11017='2.1.trackMPD'!A:A)*
             (C11017='2.1.trackMPD'!D:D)*
             (D11017/10^6='2.1.trackMPD'!H:H)*
             (E11017='2.1.trackMPD'!F:F),
0))</f>
        <v>#VALUE!</v>
      </c>
    </row>
    <row r="11018" spans="1:9" x14ac:dyDescent="0.2">
      <c r="A11018" t="s">
        <v>31</v>
      </c>
      <c r="B11018" t="s">
        <v>13</v>
      </c>
      <c r="C11018">
        <f>_xlfn.XLOOKUP(B11018,'2.1.trackMPD'!$R$7:$R$29,'2.1.trackMPD'!$T$7:$T$29)</f>
        <v>6</v>
      </c>
      <c r="D11018">
        <v>1000</v>
      </c>
      <c r="E11018" t="s">
        <v>6396</v>
      </c>
      <c r="F11018" t="s">
        <v>110</v>
      </c>
      <c r="G11018" t="s">
        <v>124</v>
      </c>
      <c r="H11018" t="s">
        <v>6398</v>
      </c>
      <c r="I11018" cm="1">
        <f t="array" ref="I11018">INDEX('2.1.trackMPD'!I:I/(24*60*60),
       MATCH(1,
             (A11018='2.1.trackMPD'!A:A)*
             (C11018='2.1.trackMPD'!D:D)*
             (D11018/10^6='2.1.trackMPD'!H:H)*
             (E11018='2.1.trackMPD'!F:F),
0))</f>
        <v>6.4375647192498262E-2</v>
      </c>
    </row>
    <row r="11019" spans="1:9" x14ac:dyDescent="0.2">
      <c r="A11019" t="s">
        <v>31</v>
      </c>
      <c r="B11019" t="s">
        <v>13</v>
      </c>
      <c r="C11019">
        <f>_xlfn.XLOOKUP(B11019,'2.1.trackMPD'!$R$7:$R$29,'2.1.trackMPD'!$T$7:$T$29)</f>
        <v>6</v>
      </c>
      <c r="D11019">
        <v>1000</v>
      </c>
      <c r="E11019" t="s">
        <v>6396</v>
      </c>
      <c r="F11019" t="s">
        <v>110</v>
      </c>
      <c r="G11019" t="s">
        <v>140</v>
      </c>
      <c r="H11019" t="s">
        <v>6398</v>
      </c>
      <c r="I11019" cm="1">
        <f t="array" ref="I11019">INDEX('2.1.trackMPD'!J:J/(24*60*60),
       MATCH(1,
             (A11019='2.1.trackMPD'!A:A)*
             (C11019='2.1.trackMPD'!D:D)*
             (D11019/10^6='2.1.trackMPD'!H:H)*
             (E11019='2.1.trackMPD'!F:F),
0))</f>
        <v>1.5660378886726157E-2</v>
      </c>
    </row>
    <row r="11020" spans="1:9" x14ac:dyDescent="0.2">
      <c r="A11020" t="s">
        <v>31</v>
      </c>
      <c r="B11020" t="s">
        <v>13</v>
      </c>
      <c r="C11020">
        <f>_xlfn.XLOOKUP(B11020,'2.1.trackMPD'!$R$7:$R$29,'2.1.trackMPD'!$T$7:$T$29)</f>
        <v>6</v>
      </c>
      <c r="D11020">
        <v>1000</v>
      </c>
      <c r="E11020" t="s">
        <v>6396</v>
      </c>
      <c r="F11020" t="s">
        <v>111</v>
      </c>
      <c r="G11020" t="s">
        <v>124</v>
      </c>
      <c r="H11020" t="s">
        <v>6398</v>
      </c>
      <c r="I11020" t="e" cm="1">
        <f t="array" ref="I11020">INDEX('2.1.trackMPD'!M:M/(24*60*60),
       MATCH(1,
             (A11020='2.1.trackMPD'!A:A)*
             (C11020='2.1.trackMPD'!D:D)*
             (D11020/10^6='2.1.trackMPD'!H:H)*
             (E11020='2.1.trackMPD'!F:F),
0))</f>
        <v>#VALUE!</v>
      </c>
    </row>
    <row r="11021" spans="1:9" x14ac:dyDescent="0.2">
      <c r="A11021" t="s">
        <v>31</v>
      </c>
      <c r="B11021" t="s">
        <v>13</v>
      </c>
      <c r="C11021">
        <f>_xlfn.XLOOKUP(B11021,'2.1.trackMPD'!$R$7:$R$29,'2.1.trackMPD'!$T$7:$T$29)</f>
        <v>6</v>
      </c>
      <c r="D11021">
        <v>1000</v>
      </c>
      <c r="E11021" t="s">
        <v>6396</v>
      </c>
      <c r="F11021" t="s">
        <v>111</v>
      </c>
      <c r="G11021" t="s">
        <v>140</v>
      </c>
      <c r="H11021" t="s">
        <v>6398</v>
      </c>
      <c r="I11021" t="e" cm="1">
        <f t="array" ref="I11021">INDEX('2.1.trackMPD'!N:N/(24*60*60),
       MATCH(1,
             (A11021='2.1.trackMPD'!A:A)*
             (C11021='2.1.trackMPD'!D:D)*
             (D11021/10^6='2.1.trackMPD'!H:H)*
             (E11021='2.1.trackMPD'!F:F),
0))</f>
        <v>#VALUE!</v>
      </c>
    </row>
    <row r="11022" spans="1:9" x14ac:dyDescent="0.2">
      <c r="A11022" t="s">
        <v>31</v>
      </c>
      <c r="B11022" t="s">
        <v>13</v>
      </c>
      <c r="C11022">
        <f>_xlfn.XLOOKUP(B11022,'2.1.trackMPD'!$R$7:$R$29,'2.1.trackMPD'!$T$7:$T$29)</f>
        <v>6</v>
      </c>
      <c r="D11022">
        <v>1000</v>
      </c>
      <c r="E11022" t="s">
        <v>6396</v>
      </c>
      <c r="F11022" t="s">
        <v>110</v>
      </c>
      <c r="G11022" t="s">
        <v>124</v>
      </c>
      <c r="H11022" t="s">
        <v>6399</v>
      </c>
      <c r="I11022" t="e" cm="1">
        <f t="array" ref="I11022">INDEX('2.1.trackMPD'!K:K/(24*60*60),
       MATCH(1,
             (A11022='2.1.trackMPD'!A:A)*
             (C11022='2.1.trackMPD'!D:D)*
             (D11022/10^6='2.1.trackMPD'!H:H)*
             (E11022='2.1.trackMPD'!F:F),
0))</f>
        <v>#VALUE!</v>
      </c>
    </row>
    <row r="11023" spans="1:9" x14ac:dyDescent="0.2">
      <c r="A11023" t="s">
        <v>31</v>
      </c>
      <c r="B11023" t="s">
        <v>13</v>
      </c>
      <c r="C11023">
        <f>_xlfn.XLOOKUP(B11023,'2.1.trackMPD'!$R$7:$R$29,'2.1.trackMPD'!$T$7:$T$29)</f>
        <v>6</v>
      </c>
      <c r="D11023">
        <v>1000</v>
      </c>
      <c r="E11023" t="s">
        <v>6396</v>
      </c>
      <c r="F11023" t="s">
        <v>110</v>
      </c>
      <c r="G11023" t="s">
        <v>140</v>
      </c>
      <c r="H11023" t="s">
        <v>6399</v>
      </c>
      <c r="I11023" t="e" cm="1">
        <f t="array" ref="I11023">INDEX('2.1.trackMPD'!L:L/(24*60*60),
       MATCH(1,
             (A11023='2.1.trackMPD'!A:A)*
             (C11023='2.1.trackMPD'!D:D)*
             (D11023/10^6='2.1.trackMPD'!H:H)*
             (E11023='2.1.trackMPD'!F:F),
0))</f>
        <v>#VALUE!</v>
      </c>
    </row>
    <row r="11024" spans="1:9" x14ac:dyDescent="0.2">
      <c r="A11024" t="s">
        <v>31</v>
      </c>
      <c r="B11024" t="s">
        <v>13</v>
      </c>
      <c r="C11024">
        <f>_xlfn.XLOOKUP(B11024,'2.1.trackMPD'!$R$7:$R$29,'2.1.trackMPD'!$T$7:$T$29)</f>
        <v>6</v>
      </c>
      <c r="D11024">
        <v>5000</v>
      </c>
      <c r="E11024" t="s">
        <v>6396</v>
      </c>
      <c r="F11024" t="s">
        <v>110</v>
      </c>
      <c r="G11024" t="s">
        <v>124</v>
      </c>
      <c r="H11024" t="s">
        <v>6398</v>
      </c>
      <c r="I11024" cm="1">
        <f t="array" ref="I11024">INDEX('2.1.trackMPD'!I:I/(24*60*60),
       MATCH(1,
             (A11024='2.1.trackMPD'!A:A)*
             (C11024='2.1.trackMPD'!D:D)*
             (D11024/10^6='2.1.trackMPD'!H:H)*
             (E11024='2.1.trackMPD'!F:F),
0))</f>
        <v>0.25310599045567711</v>
      </c>
    </row>
    <row r="11025" spans="1:9" x14ac:dyDescent="0.2">
      <c r="A11025" t="s">
        <v>31</v>
      </c>
      <c r="B11025" t="s">
        <v>13</v>
      </c>
      <c r="C11025">
        <f>_xlfn.XLOOKUP(B11025,'2.1.trackMPD'!$R$7:$R$29,'2.1.trackMPD'!$T$7:$T$29)</f>
        <v>6</v>
      </c>
      <c r="D11025">
        <v>5000</v>
      </c>
      <c r="E11025" t="s">
        <v>6396</v>
      </c>
      <c r="F11025" t="s">
        <v>110</v>
      </c>
      <c r="G11025" t="s">
        <v>140</v>
      </c>
      <c r="H11025" t="s">
        <v>6398</v>
      </c>
      <c r="I11025" cm="1">
        <f t="array" ref="I11025">INDEX('2.1.trackMPD'!J:J/(24*60*60),
       MATCH(1,
             (A11025='2.1.trackMPD'!A:A)*
             (C11025='2.1.trackMPD'!D:D)*
             (D11025/10^6='2.1.trackMPD'!H:H)*
             (E11025='2.1.trackMPD'!F:F),
0))</f>
        <v>1.5534065122313657E-2</v>
      </c>
    </row>
    <row r="11026" spans="1:9" x14ac:dyDescent="0.2">
      <c r="A11026" t="s">
        <v>31</v>
      </c>
      <c r="B11026" t="s">
        <v>13</v>
      </c>
      <c r="C11026">
        <f>_xlfn.XLOOKUP(B11026,'2.1.trackMPD'!$R$7:$R$29,'2.1.trackMPD'!$T$7:$T$29)</f>
        <v>6</v>
      </c>
      <c r="D11026">
        <v>5000</v>
      </c>
      <c r="E11026" t="s">
        <v>6396</v>
      </c>
      <c r="F11026" t="s">
        <v>111</v>
      </c>
      <c r="G11026" t="s">
        <v>124</v>
      </c>
      <c r="H11026" t="s">
        <v>6398</v>
      </c>
      <c r="I11026" t="e" cm="1">
        <f t="array" ref="I11026">INDEX('2.1.trackMPD'!M:M/(24*60*60),
       MATCH(1,
             (A11026='2.1.trackMPD'!A:A)*
             (C11026='2.1.trackMPD'!D:D)*
             (D11026/10^6='2.1.trackMPD'!H:H)*
             (E11026='2.1.trackMPD'!F:F),
0))</f>
        <v>#VALUE!</v>
      </c>
    </row>
    <row r="11027" spans="1:9" x14ac:dyDescent="0.2">
      <c r="A11027" t="s">
        <v>31</v>
      </c>
      <c r="B11027" t="s">
        <v>13</v>
      </c>
      <c r="C11027">
        <f>_xlfn.XLOOKUP(B11027,'2.1.trackMPD'!$R$7:$R$29,'2.1.trackMPD'!$T$7:$T$29)</f>
        <v>6</v>
      </c>
      <c r="D11027">
        <v>5000</v>
      </c>
      <c r="E11027" t="s">
        <v>6396</v>
      </c>
      <c r="F11027" t="s">
        <v>111</v>
      </c>
      <c r="G11027" t="s">
        <v>140</v>
      </c>
      <c r="H11027" t="s">
        <v>6398</v>
      </c>
      <c r="I11027" t="e" cm="1">
        <f t="array" ref="I11027">INDEX('2.1.trackMPD'!N:N/(24*60*60),
       MATCH(1,
             (A11027='2.1.trackMPD'!A:A)*
             (C11027='2.1.trackMPD'!D:D)*
             (D11027/10^6='2.1.trackMPD'!H:H)*
             (E11027='2.1.trackMPD'!F:F),
0))</f>
        <v>#VALUE!</v>
      </c>
    </row>
    <row r="11028" spans="1:9" x14ac:dyDescent="0.2">
      <c r="A11028" t="s">
        <v>31</v>
      </c>
      <c r="B11028" t="s">
        <v>13</v>
      </c>
      <c r="C11028">
        <f>_xlfn.XLOOKUP(B11028,'2.1.trackMPD'!$R$7:$R$29,'2.1.trackMPD'!$T$7:$T$29)</f>
        <v>6</v>
      </c>
      <c r="D11028">
        <v>5000</v>
      </c>
      <c r="E11028" t="s">
        <v>6396</v>
      </c>
      <c r="F11028" t="s">
        <v>110</v>
      </c>
      <c r="G11028" t="s">
        <v>124</v>
      </c>
      <c r="H11028" t="s">
        <v>6399</v>
      </c>
      <c r="I11028" t="e" cm="1">
        <f t="array" ref="I11028">INDEX('2.1.trackMPD'!K:K/(24*60*60),
       MATCH(1,
             (A11028='2.1.trackMPD'!A:A)*
             (C11028='2.1.trackMPD'!D:D)*
             (D11028/10^6='2.1.trackMPD'!H:H)*
             (E11028='2.1.trackMPD'!F:F),
0))</f>
        <v>#VALUE!</v>
      </c>
    </row>
    <row r="11029" spans="1:9" x14ac:dyDescent="0.2">
      <c r="A11029" t="s">
        <v>31</v>
      </c>
      <c r="B11029" t="s">
        <v>13</v>
      </c>
      <c r="C11029">
        <f>_xlfn.XLOOKUP(B11029,'2.1.trackMPD'!$R$7:$R$29,'2.1.trackMPD'!$T$7:$T$29)</f>
        <v>6</v>
      </c>
      <c r="D11029">
        <v>5000</v>
      </c>
      <c r="E11029" t="s">
        <v>6396</v>
      </c>
      <c r="F11029" t="s">
        <v>110</v>
      </c>
      <c r="G11029" t="s">
        <v>140</v>
      </c>
      <c r="H11029" t="s">
        <v>6399</v>
      </c>
      <c r="I11029" t="e" cm="1">
        <f t="array" ref="I11029">INDEX('2.1.trackMPD'!L:L/(24*60*60),
       MATCH(1,
             (A11029='2.1.trackMPD'!A:A)*
             (C11029='2.1.trackMPD'!D:D)*
             (D11029/10^6='2.1.trackMPD'!H:H)*
             (E11029='2.1.trackMPD'!F:F),
0))</f>
        <v>#VALUE!</v>
      </c>
    </row>
    <row r="11030" spans="1:9" x14ac:dyDescent="0.2">
      <c r="A11030" t="s">
        <v>31</v>
      </c>
      <c r="B11030" t="s">
        <v>13</v>
      </c>
      <c r="C11030">
        <f>_xlfn.XLOOKUP(B11030,'2.1.trackMPD'!$R$7:$R$29,'2.1.trackMPD'!$T$7:$T$29)</f>
        <v>6</v>
      </c>
      <c r="D11030">
        <v>1</v>
      </c>
      <c r="E11030" t="s">
        <v>6400</v>
      </c>
      <c r="F11030" t="s">
        <v>110</v>
      </c>
      <c r="G11030" t="s">
        <v>124</v>
      </c>
      <c r="H11030" t="s">
        <v>6398</v>
      </c>
      <c r="I11030" cm="1">
        <f t="array" ref="I11030">INDEX('2.1.trackMPD'!I:I/(24*60*60),
       MATCH(1,
             (A11030='2.1.trackMPD'!A:A)*
             (C11030='2.1.trackMPD'!D:D)*
             (D11030/10^6='2.1.trackMPD'!H:H)*
             (E11030='2.1.trackMPD'!F:F),
0))</f>
        <v>1.7482747305485069E-6</v>
      </c>
    </row>
    <row r="11031" spans="1:9" x14ac:dyDescent="0.2">
      <c r="A11031" t="s">
        <v>31</v>
      </c>
      <c r="B11031" t="s">
        <v>13</v>
      </c>
      <c r="C11031">
        <f>_xlfn.XLOOKUP(B11031,'2.1.trackMPD'!$R$7:$R$29,'2.1.trackMPD'!$T$7:$T$29)</f>
        <v>6</v>
      </c>
      <c r="D11031">
        <v>1</v>
      </c>
      <c r="E11031" t="s">
        <v>6400</v>
      </c>
      <c r="F11031" t="s">
        <v>110</v>
      </c>
      <c r="G11031" t="s">
        <v>140</v>
      </c>
      <c r="H11031" t="s">
        <v>6398</v>
      </c>
      <c r="I11031" cm="1">
        <f t="array" ref="I11031">INDEX('2.1.trackMPD'!J:J/(24*60*60),
       MATCH(1,
             (A11031='2.1.trackMPD'!A:A)*
             (C11031='2.1.trackMPD'!D:D)*
             (D11031/10^6='2.1.trackMPD'!H:H)*
             (E11031='2.1.trackMPD'!F:F),
0))</f>
        <v>3.7088197611824881E-5</v>
      </c>
    </row>
    <row r="11032" spans="1:9" x14ac:dyDescent="0.2">
      <c r="A11032" t="s">
        <v>31</v>
      </c>
      <c r="B11032" t="s">
        <v>13</v>
      </c>
      <c r="C11032">
        <f>_xlfn.XLOOKUP(B11032,'2.1.trackMPD'!$R$7:$R$29,'2.1.trackMPD'!$T$7:$T$29)</f>
        <v>6</v>
      </c>
      <c r="D11032">
        <v>1</v>
      </c>
      <c r="E11032" t="s">
        <v>6400</v>
      </c>
      <c r="F11032" t="s">
        <v>111</v>
      </c>
      <c r="G11032" t="s">
        <v>124</v>
      </c>
      <c r="H11032" t="s">
        <v>6398</v>
      </c>
      <c r="I11032" t="e" cm="1">
        <f t="array" ref="I11032">INDEX('2.1.trackMPD'!M:M/(24*60*60),
       MATCH(1,
             (A11032='2.1.trackMPD'!A:A)*
             (C11032='2.1.trackMPD'!D:D)*
             (D11032/10^6='2.1.trackMPD'!H:H)*
             (E11032='2.1.trackMPD'!F:F),
0))</f>
        <v>#VALUE!</v>
      </c>
    </row>
    <row r="11033" spans="1:9" x14ac:dyDescent="0.2">
      <c r="A11033" t="s">
        <v>31</v>
      </c>
      <c r="B11033" t="s">
        <v>13</v>
      </c>
      <c r="C11033">
        <f>_xlfn.XLOOKUP(B11033,'2.1.trackMPD'!$R$7:$R$29,'2.1.trackMPD'!$T$7:$T$29)</f>
        <v>6</v>
      </c>
      <c r="D11033">
        <v>1</v>
      </c>
      <c r="E11033" t="s">
        <v>6400</v>
      </c>
      <c r="F11033" t="s">
        <v>111</v>
      </c>
      <c r="G11033" t="s">
        <v>140</v>
      </c>
      <c r="H11033" t="s">
        <v>6398</v>
      </c>
      <c r="I11033" t="e" cm="1">
        <f t="array" ref="I11033">INDEX('2.1.trackMPD'!N:N/(24*60*60),
       MATCH(1,
             (A11033='2.1.trackMPD'!A:A)*
             (C11033='2.1.trackMPD'!D:D)*
             (D11033/10^6='2.1.trackMPD'!H:H)*
             (E11033='2.1.trackMPD'!F:F),
0))</f>
        <v>#VALUE!</v>
      </c>
    </row>
    <row r="11034" spans="1:9" x14ac:dyDescent="0.2">
      <c r="A11034" t="s">
        <v>31</v>
      </c>
      <c r="B11034" t="s">
        <v>13</v>
      </c>
      <c r="C11034">
        <f>_xlfn.XLOOKUP(B11034,'2.1.trackMPD'!$R$7:$R$29,'2.1.trackMPD'!$T$7:$T$29)</f>
        <v>6</v>
      </c>
      <c r="D11034">
        <v>1</v>
      </c>
      <c r="E11034" t="s">
        <v>6400</v>
      </c>
      <c r="F11034" t="s">
        <v>110</v>
      </c>
      <c r="G11034" t="s">
        <v>124</v>
      </c>
      <c r="H11034" t="s">
        <v>6399</v>
      </c>
      <c r="I11034" t="e" cm="1">
        <f t="array" ref="I11034">INDEX('2.1.trackMPD'!K:K/(24*60*60),
       MATCH(1,
             (A11034='2.1.trackMPD'!A:A)*
             (C11034='2.1.trackMPD'!D:D)*
             (D11034/10^6='2.1.trackMPD'!H:H)*
             (E11034='2.1.trackMPD'!F:F),
0))</f>
        <v>#VALUE!</v>
      </c>
    </row>
    <row r="11035" spans="1:9" x14ac:dyDescent="0.2">
      <c r="A11035" t="s">
        <v>31</v>
      </c>
      <c r="B11035" t="s">
        <v>13</v>
      </c>
      <c r="C11035">
        <f>_xlfn.XLOOKUP(B11035,'2.1.trackMPD'!$R$7:$R$29,'2.1.trackMPD'!$T$7:$T$29)</f>
        <v>6</v>
      </c>
      <c r="D11035">
        <v>1</v>
      </c>
      <c r="E11035" t="s">
        <v>6400</v>
      </c>
      <c r="F11035" t="s">
        <v>110</v>
      </c>
      <c r="G11035" t="s">
        <v>140</v>
      </c>
      <c r="H11035" t="s">
        <v>6399</v>
      </c>
      <c r="I11035" t="e" cm="1">
        <f t="array" ref="I11035">INDEX('2.1.trackMPD'!L:L/(24*60*60),
       MATCH(1,
             (A11035='2.1.trackMPD'!A:A)*
             (C11035='2.1.trackMPD'!D:D)*
             (D11035/10^6='2.1.trackMPD'!H:H)*
             (E11035='2.1.trackMPD'!F:F),
0))</f>
        <v>#VALUE!</v>
      </c>
    </row>
    <row r="11036" spans="1:9" x14ac:dyDescent="0.2">
      <c r="A11036" t="s">
        <v>31</v>
      </c>
      <c r="B11036" t="s">
        <v>13</v>
      </c>
      <c r="C11036">
        <f>_xlfn.XLOOKUP(B11036,'2.1.trackMPD'!$R$7:$R$29,'2.1.trackMPD'!$T$7:$T$29)</f>
        <v>6</v>
      </c>
      <c r="D11036">
        <v>10</v>
      </c>
      <c r="E11036" t="s">
        <v>6400</v>
      </c>
      <c r="F11036" t="s">
        <v>110</v>
      </c>
      <c r="G11036" t="s">
        <v>124</v>
      </c>
      <c r="H11036" t="s">
        <v>6398</v>
      </c>
      <c r="I11036" cm="1">
        <f t="array" ref="I11036">INDEX('2.1.trackMPD'!I:I/(24*60*60),
       MATCH(1,
             (A11036='2.1.trackMPD'!A:A)*
             (C11036='2.1.trackMPD'!D:D)*
             (D11036/10^6='2.1.trackMPD'!H:H)*
             (E11036='2.1.trackMPD'!F:F),
0))</f>
        <v>7.1603868355447347E-5</v>
      </c>
    </row>
    <row r="11037" spans="1:9" x14ac:dyDescent="0.2">
      <c r="A11037" t="s">
        <v>31</v>
      </c>
      <c r="B11037" t="s">
        <v>13</v>
      </c>
      <c r="C11037">
        <f>_xlfn.XLOOKUP(B11037,'2.1.trackMPD'!$R$7:$R$29,'2.1.trackMPD'!$T$7:$T$29)</f>
        <v>6</v>
      </c>
      <c r="D11037">
        <v>10</v>
      </c>
      <c r="E11037" t="s">
        <v>6400</v>
      </c>
      <c r="F11037" t="s">
        <v>110</v>
      </c>
      <c r="G11037" t="s">
        <v>140</v>
      </c>
      <c r="H11037" t="s">
        <v>6398</v>
      </c>
      <c r="I11037" cm="1">
        <f t="array" ref="I11037">INDEX('2.1.trackMPD'!J:J/(24*60*60),
       MATCH(1,
             (A11037='2.1.trackMPD'!A:A)*
             (C11037='2.1.trackMPD'!D:D)*
             (D11037/10^6='2.1.trackMPD'!H:H)*
             (E11037='2.1.trackMPD'!F:F),
0))</f>
        <v>1.8169765780324653E-4</v>
      </c>
    </row>
    <row r="11038" spans="1:9" x14ac:dyDescent="0.2">
      <c r="A11038" t="s">
        <v>31</v>
      </c>
      <c r="B11038" t="s">
        <v>13</v>
      </c>
      <c r="C11038">
        <f>_xlfn.XLOOKUP(B11038,'2.1.trackMPD'!$R$7:$R$29,'2.1.trackMPD'!$T$7:$T$29)</f>
        <v>6</v>
      </c>
      <c r="D11038">
        <v>10</v>
      </c>
      <c r="E11038" t="s">
        <v>6400</v>
      </c>
      <c r="F11038" t="s">
        <v>111</v>
      </c>
      <c r="G11038" t="s">
        <v>124</v>
      </c>
      <c r="H11038" t="s">
        <v>6398</v>
      </c>
      <c r="I11038" t="e" cm="1">
        <f t="array" ref="I11038">INDEX('2.1.trackMPD'!M:M/(24*60*60),
       MATCH(1,
             (A11038='2.1.trackMPD'!A:A)*
             (C11038='2.1.trackMPD'!D:D)*
             (D11038/10^6='2.1.trackMPD'!H:H)*
             (E11038='2.1.trackMPD'!F:F),
0))</f>
        <v>#VALUE!</v>
      </c>
    </row>
    <row r="11039" spans="1:9" x14ac:dyDescent="0.2">
      <c r="A11039" t="s">
        <v>31</v>
      </c>
      <c r="B11039" t="s">
        <v>13</v>
      </c>
      <c r="C11039">
        <f>_xlfn.XLOOKUP(B11039,'2.1.trackMPD'!$R$7:$R$29,'2.1.trackMPD'!$T$7:$T$29)</f>
        <v>6</v>
      </c>
      <c r="D11039">
        <v>10</v>
      </c>
      <c r="E11039" t="s">
        <v>6400</v>
      </c>
      <c r="F11039" t="s">
        <v>111</v>
      </c>
      <c r="G11039" t="s">
        <v>140</v>
      </c>
      <c r="H11039" t="s">
        <v>6398</v>
      </c>
      <c r="I11039" t="e" cm="1">
        <f t="array" ref="I11039">INDEX('2.1.trackMPD'!N:N/(24*60*60),
       MATCH(1,
             (A11039='2.1.trackMPD'!A:A)*
             (C11039='2.1.trackMPD'!D:D)*
             (D11039/10^6='2.1.trackMPD'!H:H)*
             (E11039='2.1.trackMPD'!F:F),
0))</f>
        <v>#VALUE!</v>
      </c>
    </row>
    <row r="11040" spans="1:9" x14ac:dyDescent="0.2">
      <c r="A11040" t="s">
        <v>31</v>
      </c>
      <c r="B11040" t="s">
        <v>13</v>
      </c>
      <c r="C11040">
        <f>_xlfn.XLOOKUP(B11040,'2.1.trackMPD'!$R$7:$R$29,'2.1.trackMPD'!$T$7:$T$29)</f>
        <v>6</v>
      </c>
      <c r="D11040">
        <v>10</v>
      </c>
      <c r="E11040" t="s">
        <v>6400</v>
      </c>
      <c r="F11040" t="s">
        <v>110</v>
      </c>
      <c r="G11040" t="s">
        <v>124</v>
      </c>
      <c r="H11040" t="s">
        <v>6399</v>
      </c>
      <c r="I11040" t="e" cm="1">
        <f t="array" ref="I11040">INDEX('2.1.trackMPD'!K:K/(24*60*60),
       MATCH(1,
             (A11040='2.1.trackMPD'!A:A)*
             (C11040='2.1.trackMPD'!D:D)*
             (D11040/10^6='2.1.trackMPD'!H:H)*
             (E11040='2.1.trackMPD'!F:F),
0))</f>
        <v>#VALUE!</v>
      </c>
    </row>
    <row r="11041" spans="1:9" x14ac:dyDescent="0.2">
      <c r="A11041" t="s">
        <v>31</v>
      </c>
      <c r="B11041" t="s">
        <v>13</v>
      </c>
      <c r="C11041">
        <f>_xlfn.XLOOKUP(B11041,'2.1.trackMPD'!$R$7:$R$29,'2.1.trackMPD'!$T$7:$T$29)</f>
        <v>6</v>
      </c>
      <c r="D11041">
        <v>10</v>
      </c>
      <c r="E11041" t="s">
        <v>6400</v>
      </c>
      <c r="F11041" t="s">
        <v>110</v>
      </c>
      <c r="G11041" t="s">
        <v>140</v>
      </c>
      <c r="H11041" t="s">
        <v>6399</v>
      </c>
      <c r="I11041" t="e" cm="1">
        <f t="array" ref="I11041">INDEX('2.1.trackMPD'!L:L/(24*60*60),
       MATCH(1,
             (A11041='2.1.trackMPD'!A:A)*
             (C11041='2.1.trackMPD'!D:D)*
             (D11041/10^6='2.1.trackMPD'!H:H)*
             (E11041='2.1.trackMPD'!F:F),
0))</f>
        <v>#VALUE!</v>
      </c>
    </row>
    <row r="11042" spans="1:9" x14ac:dyDescent="0.2">
      <c r="A11042" t="s">
        <v>31</v>
      </c>
      <c r="B11042" t="s">
        <v>13</v>
      </c>
      <c r="C11042">
        <f>_xlfn.XLOOKUP(B11042,'2.1.trackMPD'!$R$7:$R$29,'2.1.trackMPD'!$T$7:$T$29)</f>
        <v>6</v>
      </c>
      <c r="D11042">
        <v>100</v>
      </c>
      <c r="E11042" t="s">
        <v>6400</v>
      </c>
      <c r="F11042" t="s">
        <v>110</v>
      </c>
      <c r="G11042" t="s">
        <v>124</v>
      </c>
      <c r="H11042" t="s">
        <v>6398</v>
      </c>
      <c r="I11042" cm="1">
        <f t="array" ref="I11042">INDEX('2.1.trackMPD'!I:I/(24*60*60),
       MATCH(1,
             (A11042='2.1.trackMPD'!A:A)*
             (C11042='2.1.trackMPD'!D:D)*
             (D11042/10^6='2.1.trackMPD'!H:H)*
             (E11042='2.1.trackMPD'!F:F),
0))</f>
        <v>5.1764828803544331E-3</v>
      </c>
    </row>
    <row r="11043" spans="1:9" x14ac:dyDescent="0.2">
      <c r="A11043" t="s">
        <v>31</v>
      </c>
      <c r="B11043" t="s">
        <v>13</v>
      </c>
      <c r="C11043">
        <f>_xlfn.XLOOKUP(B11043,'2.1.trackMPD'!$R$7:$R$29,'2.1.trackMPD'!$T$7:$T$29)</f>
        <v>6</v>
      </c>
      <c r="D11043">
        <v>100</v>
      </c>
      <c r="E11043" t="s">
        <v>6400</v>
      </c>
      <c r="F11043" t="s">
        <v>110</v>
      </c>
      <c r="G11043" t="s">
        <v>140</v>
      </c>
      <c r="H11043" t="s">
        <v>6398</v>
      </c>
      <c r="I11043" cm="1">
        <f t="array" ref="I11043">INDEX('2.1.trackMPD'!J:J/(24*60*60),
       MATCH(1,
             (A11043='2.1.trackMPD'!A:A)*
             (C11043='2.1.trackMPD'!D:D)*
             (D11043/10^6='2.1.trackMPD'!H:H)*
             (E11043='2.1.trackMPD'!F:F),
0))</f>
        <v>8.3103213332789347E-3</v>
      </c>
    </row>
    <row r="11044" spans="1:9" x14ac:dyDescent="0.2">
      <c r="A11044" t="s">
        <v>31</v>
      </c>
      <c r="B11044" t="s">
        <v>13</v>
      </c>
      <c r="C11044">
        <f>_xlfn.XLOOKUP(B11044,'2.1.trackMPD'!$R$7:$R$29,'2.1.trackMPD'!$T$7:$T$29)</f>
        <v>6</v>
      </c>
      <c r="D11044">
        <v>100</v>
      </c>
      <c r="E11044" t="s">
        <v>6400</v>
      </c>
      <c r="F11044" t="s">
        <v>111</v>
      </c>
      <c r="G11044" t="s">
        <v>124</v>
      </c>
      <c r="H11044" t="s">
        <v>6398</v>
      </c>
      <c r="I11044" t="e" cm="1">
        <f t="array" ref="I11044">INDEX('2.1.trackMPD'!M:M/(24*60*60),
       MATCH(1,
             (A11044='2.1.trackMPD'!A:A)*
             (C11044='2.1.trackMPD'!D:D)*
             (D11044/10^6='2.1.trackMPD'!H:H)*
             (E11044='2.1.trackMPD'!F:F),
0))</f>
        <v>#VALUE!</v>
      </c>
    </row>
    <row r="11045" spans="1:9" x14ac:dyDescent="0.2">
      <c r="A11045" t="s">
        <v>31</v>
      </c>
      <c r="B11045" t="s">
        <v>13</v>
      </c>
      <c r="C11045">
        <f>_xlfn.XLOOKUP(B11045,'2.1.trackMPD'!$R$7:$R$29,'2.1.trackMPD'!$T$7:$T$29)</f>
        <v>6</v>
      </c>
      <c r="D11045">
        <v>100</v>
      </c>
      <c r="E11045" t="s">
        <v>6400</v>
      </c>
      <c r="F11045" t="s">
        <v>111</v>
      </c>
      <c r="G11045" t="s">
        <v>140</v>
      </c>
      <c r="H11045" t="s">
        <v>6398</v>
      </c>
      <c r="I11045" t="e" cm="1">
        <f t="array" ref="I11045">INDEX('2.1.trackMPD'!N:N/(24*60*60),
       MATCH(1,
             (A11045='2.1.trackMPD'!A:A)*
             (C11045='2.1.trackMPD'!D:D)*
             (D11045/10^6='2.1.trackMPD'!H:H)*
             (E11045='2.1.trackMPD'!F:F),
0))</f>
        <v>#VALUE!</v>
      </c>
    </row>
    <row r="11046" spans="1:9" x14ac:dyDescent="0.2">
      <c r="A11046" t="s">
        <v>31</v>
      </c>
      <c r="B11046" t="s">
        <v>13</v>
      </c>
      <c r="C11046">
        <f>_xlfn.XLOOKUP(B11046,'2.1.trackMPD'!$R$7:$R$29,'2.1.trackMPD'!$T$7:$T$29)</f>
        <v>6</v>
      </c>
      <c r="D11046">
        <v>100</v>
      </c>
      <c r="E11046" t="s">
        <v>6400</v>
      </c>
      <c r="F11046" t="s">
        <v>110</v>
      </c>
      <c r="G11046" t="s">
        <v>124</v>
      </c>
      <c r="H11046" t="s">
        <v>6399</v>
      </c>
      <c r="I11046" t="e" cm="1">
        <f t="array" ref="I11046">INDEX('2.1.trackMPD'!K:K/(24*60*60),
       MATCH(1,
             (A11046='2.1.trackMPD'!A:A)*
             (C11046='2.1.trackMPD'!D:D)*
             (D11046/10^6='2.1.trackMPD'!H:H)*
             (E11046='2.1.trackMPD'!F:F),
0))</f>
        <v>#VALUE!</v>
      </c>
    </row>
    <row r="11047" spans="1:9" x14ac:dyDescent="0.2">
      <c r="A11047" t="s">
        <v>31</v>
      </c>
      <c r="B11047" t="s">
        <v>13</v>
      </c>
      <c r="C11047">
        <f>_xlfn.XLOOKUP(B11047,'2.1.trackMPD'!$R$7:$R$29,'2.1.trackMPD'!$T$7:$T$29)</f>
        <v>6</v>
      </c>
      <c r="D11047">
        <v>100</v>
      </c>
      <c r="E11047" t="s">
        <v>6400</v>
      </c>
      <c r="F11047" t="s">
        <v>110</v>
      </c>
      <c r="G11047" t="s">
        <v>140</v>
      </c>
      <c r="H11047" t="s">
        <v>6399</v>
      </c>
      <c r="I11047" t="e" cm="1">
        <f t="array" ref="I11047">INDEX('2.1.trackMPD'!L:L/(24*60*60),
       MATCH(1,
             (A11047='2.1.trackMPD'!A:A)*
             (C11047='2.1.trackMPD'!D:D)*
             (D11047/10^6='2.1.trackMPD'!H:H)*
             (E11047='2.1.trackMPD'!F:F),
0))</f>
        <v>#VALUE!</v>
      </c>
    </row>
    <row r="11048" spans="1:9" x14ac:dyDescent="0.2">
      <c r="A11048" t="s">
        <v>31</v>
      </c>
      <c r="B11048" t="s">
        <v>13</v>
      </c>
      <c r="C11048">
        <f>_xlfn.XLOOKUP(B11048,'2.1.trackMPD'!$R$7:$R$29,'2.1.trackMPD'!$T$7:$T$29)</f>
        <v>6</v>
      </c>
      <c r="D11048">
        <v>1000</v>
      </c>
      <c r="E11048" t="s">
        <v>6400</v>
      </c>
      <c r="F11048" t="s">
        <v>110</v>
      </c>
      <c r="G11048" t="s">
        <v>124</v>
      </c>
      <c r="H11048" t="s">
        <v>6398</v>
      </c>
      <c r="I11048" cm="1">
        <f t="array" ref="I11048">INDEX('2.1.trackMPD'!I:I/(24*60*60),
       MATCH(1,
             (A11048='2.1.trackMPD'!A:A)*
             (C11048='2.1.trackMPD'!D:D)*
             (D11048/10^6='2.1.trackMPD'!H:H)*
             (E11048='2.1.trackMPD'!F:F),
0))</f>
        <v>5.8096051192054514E-2</v>
      </c>
    </row>
    <row r="11049" spans="1:9" x14ac:dyDescent="0.2">
      <c r="A11049" t="s">
        <v>31</v>
      </c>
      <c r="B11049" t="s">
        <v>13</v>
      </c>
      <c r="C11049">
        <f>_xlfn.XLOOKUP(B11049,'2.1.trackMPD'!$R$7:$R$29,'2.1.trackMPD'!$T$7:$T$29)</f>
        <v>6</v>
      </c>
      <c r="D11049">
        <v>1000</v>
      </c>
      <c r="E11049" t="s">
        <v>6400</v>
      </c>
      <c r="F11049" t="s">
        <v>110</v>
      </c>
      <c r="G11049" t="s">
        <v>140</v>
      </c>
      <c r="H11049" t="s">
        <v>6398</v>
      </c>
      <c r="I11049" cm="1">
        <f t="array" ref="I11049">INDEX('2.1.trackMPD'!J:J/(24*60*60),
       MATCH(1,
             (A11049='2.1.trackMPD'!A:A)*
             (C11049='2.1.trackMPD'!D:D)*
             (D11049/10^6='2.1.trackMPD'!H:H)*
             (E11049='2.1.trackMPD'!F:F),
0))</f>
        <v>1.567885990178507E-2</v>
      </c>
    </row>
    <row r="11050" spans="1:9" x14ac:dyDescent="0.2">
      <c r="A11050" t="s">
        <v>31</v>
      </c>
      <c r="B11050" t="s">
        <v>13</v>
      </c>
      <c r="C11050">
        <f>_xlfn.XLOOKUP(B11050,'2.1.trackMPD'!$R$7:$R$29,'2.1.trackMPD'!$T$7:$T$29)</f>
        <v>6</v>
      </c>
      <c r="D11050">
        <v>1000</v>
      </c>
      <c r="E11050" t="s">
        <v>6400</v>
      </c>
      <c r="F11050" t="s">
        <v>111</v>
      </c>
      <c r="G11050" t="s">
        <v>124</v>
      </c>
      <c r="H11050" t="s">
        <v>6398</v>
      </c>
      <c r="I11050" t="e" cm="1">
        <f t="array" ref="I11050">INDEX('2.1.trackMPD'!M:M/(24*60*60),
       MATCH(1,
             (A11050='2.1.trackMPD'!A:A)*
             (C11050='2.1.trackMPD'!D:D)*
             (D11050/10^6='2.1.trackMPD'!H:H)*
             (E11050='2.1.trackMPD'!F:F),
0))</f>
        <v>#VALUE!</v>
      </c>
    </row>
    <row r="11051" spans="1:9" x14ac:dyDescent="0.2">
      <c r="A11051" t="s">
        <v>31</v>
      </c>
      <c r="B11051" t="s">
        <v>13</v>
      </c>
      <c r="C11051">
        <f>_xlfn.XLOOKUP(B11051,'2.1.trackMPD'!$R$7:$R$29,'2.1.trackMPD'!$T$7:$T$29)</f>
        <v>6</v>
      </c>
      <c r="D11051">
        <v>1000</v>
      </c>
      <c r="E11051" t="s">
        <v>6400</v>
      </c>
      <c r="F11051" t="s">
        <v>111</v>
      </c>
      <c r="G11051" t="s">
        <v>140</v>
      </c>
      <c r="H11051" t="s">
        <v>6398</v>
      </c>
      <c r="I11051" t="e" cm="1">
        <f t="array" ref="I11051">INDEX('2.1.trackMPD'!N:N/(24*60*60),
       MATCH(1,
             (A11051='2.1.trackMPD'!A:A)*
             (C11051='2.1.trackMPD'!D:D)*
             (D11051/10^6='2.1.trackMPD'!H:H)*
             (E11051='2.1.trackMPD'!F:F),
0))</f>
        <v>#VALUE!</v>
      </c>
    </row>
    <row r="11052" spans="1:9" x14ac:dyDescent="0.2">
      <c r="A11052" t="s">
        <v>31</v>
      </c>
      <c r="B11052" t="s">
        <v>13</v>
      </c>
      <c r="C11052">
        <f>_xlfn.XLOOKUP(B11052,'2.1.trackMPD'!$R$7:$R$29,'2.1.trackMPD'!$T$7:$T$29)</f>
        <v>6</v>
      </c>
      <c r="D11052">
        <v>1000</v>
      </c>
      <c r="E11052" t="s">
        <v>6400</v>
      </c>
      <c r="F11052" t="s">
        <v>110</v>
      </c>
      <c r="G11052" t="s">
        <v>124</v>
      </c>
      <c r="H11052" t="s">
        <v>6399</v>
      </c>
      <c r="I11052" t="e" cm="1">
        <f t="array" ref="I11052">INDEX('2.1.trackMPD'!K:K/(24*60*60),
       MATCH(1,
             (A11052='2.1.trackMPD'!A:A)*
             (C11052='2.1.trackMPD'!D:D)*
             (D11052/10^6='2.1.trackMPD'!H:H)*
             (E11052='2.1.trackMPD'!F:F),
0))</f>
        <v>#VALUE!</v>
      </c>
    </row>
    <row r="11053" spans="1:9" x14ac:dyDescent="0.2">
      <c r="A11053" t="s">
        <v>31</v>
      </c>
      <c r="B11053" t="s">
        <v>13</v>
      </c>
      <c r="C11053">
        <f>_xlfn.XLOOKUP(B11053,'2.1.trackMPD'!$R$7:$R$29,'2.1.trackMPD'!$T$7:$T$29)</f>
        <v>6</v>
      </c>
      <c r="D11053">
        <v>1000</v>
      </c>
      <c r="E11053" t="s">
        <v>6400</v>
      </c>
      <c r="F11053" t="s">
        <v>110</v>
      </c>
      <c r="G11053" t="s">
        <v>140</v>
      </c>
      <c r="H11053" t="s">
        <v>6399</v>
      </c>
      <c r="I11053" t="e" cm="1">
        <f t="array" ref="I11053">INDEX('2.1.trackMPD'!L:L/(24*60*60),
       MATCH(1,
             (A11053='2.1.trackMPD'!A:A)*
             (C11053='2.1.trackMPD'!D:D)*
             (D11053/10^6='2.1.trackMPD'!H:H)*
             (E11053='2.1.trackMPD'!F:F),
0))</f>
        <v>#VALUE!</v>
      </c>
    </row>
    <row r="11054" spans="1:9" x14ac:dyDescent="0.2">
      <c r="A11054" t="s">
        <v>31</v>
      </c>
      <c r="B11054" t="s">
        <v>13</v>
      </c>
      <c r="C11054">
        <f>_xlfn.XLOOKUP(B11054,'2.1.trackMPD'!$R$7:$R$29,'2.1.trackMPD'!$T$7:$T$29)</f>
        <v>6</v>
      </c>
      <c r="D11054">
        <v>5000</v>
      </c>
      <c r="E11054" t="s">
        <v>6400</v>
      </c>
      <c r="F11054" t="s">
        <v>110</v>
      </c>
      <c r="G11054" t="s">
        <v>124</v>
      </c>
      <c r="H11054" t="s">
        <v>6398</v>
      </c>
      <c r="I11054" cm="1">
        <f t="array" ref="I11054">INDEX('2.1.trackMPD'!I:I/(24*60*60),
       MATCH(1,
             (A11054='2.1.trackMPD'!A:A)*
             (C11054='2.1.trackMPD'!D:D)*
             (D11054/10^6='2.1.trackMPD'!H:H)*
             (E11054='2.1.trackMPD'!F:F),
0))</f>
        <v>0.14054113169626969</v>
      </c>
    </row>
    <row r="11055" spans="1:9" x14ac:dyDescent="0.2">
      <c r="A11055" t="s">
        <v>31</v>
      </c>
      <c r="B11055" t="s">
        <v>13</v>
      </c>
      <c r="C11055">
        <f>_xlfn.XLOOKUP(B11055,'2.1.trackMPD'!$R$7:$R$29,'2.1.trackMPD'!$T$7:$T$29)</f>
        <v>6</v>
      </c>
      <c r="D11055">
        <v>5000</v>
      </c>
      <c r="E11055" t="s">
        <v>6400</v>
      </c>
      <c r="F11055" t="s">
        <v>110</v>
      </c>
      <c r="G11055" t="s">
        <v>140</v>
      </c>
      <c r="H11055" t="s">
        <v>6398</v>
      </c>
      <c r="I11055" cm="1">
        <f t="array" ref="I11055">INDEX('2.1.trackMPD'!J:J/(24*60*60),
       MATCH(1,
             (A11055='2.1.trackMPD'!A:A)*
             (C11055='2.1.trackMPD'!D:D)*
             (D11055/10^6='2.1.trackMPD'!H:H)*
             (E11055='2.1.trackMPD'!F:F),
0))</f>
        <v>1.5568371183156597E-2</v>
      </c>
    </row>
    <row r="11056" spans="1:9" x14ac:dyDescent="0.2">
      <c r="A11056" t="s">
        <v>31</v>
      </c>
      <c r="B11056" t="s">
        <v>13</v>
      </c>
      <c r="C11056">
        <f>_xlfn.XLOOKUP(B11056,'2.1.trackMPD'!$R$7:$R$29,'2.1.trackMPD'!$T$7:$T$29)</f>
        <v>6</v>
      </c>
      <c r="D11056">
        <v>5000</v>
      </c>
      <c r="E11056" t="s">
        <v>6400</v>
      </c>
      <c r="F11056" t="s">
        <v>111</v>
      </c>
      <c r="G11056" t="s">
        <v>124</v>
      </c>
      <c r="H11056" t="s">
        <v>6398</v>
      </c>
      <c r="I11056" t="e" cm="1">
        <f t="array" ref="I11056">INDEX('2.1.trackMPD'!M:M/(24*60*60),
       MATCH(1,
             (A11056='2.1.trackMPD'!A:A)*
             (C11056='2.1.trackMPD'!D:D)*
             (D11056/10^6='2.1.trackMPD'!H:H)*
             (E11056='2.1.trackMPD'!F:F),
0))</f>
        <v>#VALUE!</v>
      </c>
    </row>
    <row r="11057" spans="1:9" x14ac:dyDescent="0.2">
      <c r="A11057" t="s">
        <v>31</v>
      </c>
      <c r="B11057" t="s">
        <v>13</v>
      </c>
      <c r="C11057">
        <f>_xlfn.XLOOKUP(B11057,'2.1.trackMPD'!$R$7:$R$29,'2.1.trackMPD'!$T$7:$T$29)</f>
        <v>6</v>
      </c>
      <c r="D11057">
        <v>5000</v>
      </c>
      <c r="E11057" t="s">
        <v>6400</v>
      </c>
      <c r="F11057" t="s">
        <v>111</v>
      </c>
      <c r="G11057" t="s">
        <v>140</v>
      </c>
      <c r="H11057" t="s">
        <v>6398</v>
      </c>
      <c r="I11057" t="e" cm="1">
        <f t="array" ref="I11057">INDEX('2.1.trackMPD'!N:N/(24*60*60),
       MATCH(1,
             (A11057='2.1.trackMPD'!A:A)*
             (C11057='2.1.trackMPD'!D:D)*
             (D11057/10^6='2.1.trackMPD'!H:H)*
             (E11057='2.1.trackMPD'!F:F),
0))</f>
        <v>#VALUE!</v>
      </c>
    </row>
    <row r="11058" spans="1:9" x14ac:dyDescent="0.2">
      <c r="A11058" t="s">
        <v>31</v>
      </c>
      <c r="B11058" t="s">
        <v>13</v>
      </c>
      <c r="C11058">
        <f>_xlfn.XLOOKUP(B11058,'2.1.trackMPD'!$R$7:$R$29,'2.1.trackMPD'!$T$7:$T$29)</f>
        <v>6</v>
      </c>
      <c r="D11058">
        <v>5000</v>
      </c>
      <c r="E11058" t="s">
        <v>6400</v>
      </c>
      <c r="F11058" t="s">
        <v>110</v>
      </c>
      <c r="G11058" t="s">
        <v>124</v>
      </c>
      <c r="H11058" t="s">
        <v>6399</v>
      </c>
      <c r="I11058" t="e" cm="1">
        <f t="array" ref="I11058">INDEX('2.1.trackMPD'!K:K/(24*60*60),
       MATCH(1,
             (A11058='2.1.trackMPD'!A:A)*
             (C11058='2.1.trackMPD'!D:D)*
             (D11058/10^6='2.1.trackMPD'!H:H)*
             (E11058='2.1.trackMPD'!F:F),
0))</f>
        <v>#VALUE!</v>
      </c>
    </row>
    <row r="11059" spans="1:9" x14ac:dyDescent="0.2">
      <c r="A11059" t="s">
        <v>31</v>
      </c>
      <c r="B11059" t="s">
        <v>13</v>
      </c>
      <c r="C11059">
        <f>_xlfn.XLOOKUP(B11059,'2.1.trackMPD'!$R$7:$R$29,'2.1.trackMPD'!$T$7:$T$29)</f>
        <v>6</v>
      </c>
      <c r="D11059">
        <v>5000</v>
      </c>
      <c r="E11059" t="s">
        <v>6400</v>
      </c>
      <c r="F11059" t="s">
        <v>110</v>
      </c>
      <c r="G11059" t="s">
        <v>140</v>
      </c>
      <c r="H11059" t="s">
        <v>6399</v>
      </c>
      <c r="I11059" t="e" cm="1">
        <f t="array" ref="I11059">INDEX('2.1.trackMPD'!L:L/(24*60*60),
       MATCH(1,
             (A11059='2.1.trackMPD'!A:A)*
             (C11059='2.1.trackMPD'!D:D)*
             (D11059/10^6='2.1.trackMPD'!H:H)*
             (E11059='2.1.trackMPD'!F:F),
0))</f>
        <v>#VALUE!</v>
      </c>
    </row>
    <row r="11060" spans="1:9" x14ac:dyDescent="0.2">
      <c r="A11060" t="s">
        <v>31</v>
      </c>
      <c r="B11060" t="s">
        <v>13</v>
      </c>
      <c r="C11060">
        <f>_xlfn.XLOOKUP(B11060,'2.1.trackMPD'!$R$7:$R$29,'2.1.trackMPD'!$T$7:$T$29)</f>
        <v>6</v>
      </c>
      <c r="D11060">
        <v>1</v>
      </c>
      <c r="E11060" t="s">
        <v>6401</v>
      </c>
      <c r="F11060" t="s">
        <v>110</v>
      </c>
      <c r="G11060" t="s">
        <v>124</v>
      </c>
      <c r="H11060" t="s">
        <v>6398</v>
      </c>
      <c r="I11060" t="e" cm="1">
        <f t="array" ref="I11060">INDEX('2.1.trackMPD'!I:I/(24*60*60),
       MATCH(1,
             (A11060='2.1.trackMPD'!A:A)*
             (C11060='2.1.trackMPD'!D:D)*
             (D11060/10^6='2.1.trackMPD'!H:H)*
             (E11060='2.1.trackMPD'!F:F),
0))</f>
        <v>#N/A</v>
      </c>
    </row>
    <row r="11061" spans="1:9" x14ac:dyDescent="0.2">
      <c r="A11061" t="s">
        <v>31</v>
      </c>
      <c r="B11061" t="s">
        <v>13</v>
      </c>
      <c r="C11061">
        <f>_xlfn.XLOOKUP(B11061,'2.1.trackMPD'!$R$7:$R$29,'2.1.trackMPD'!$T$7:$T$29)</f>
        <v>6</v>
      </c>
      <c r="D11061">
        <v>1</v>
      </c>
      <c r="E11061" t="s">
        <v>6401</v>
      </c>
      <c r="F11061" t="s">
        <v>110</v>
      </c>
      <c r="G11061" t="s">
        <v>140</v>
      </c>
      <c r="H11061" t="s">
        <v>6398</v>
      </c>
      <c r="I11061" t="e" cm="1">
        <f t="array" ref="I11061">INDEX('2.1.trackMPD'!J:J/(24*60*60),
       MATCH(1,
             (A11061='2.1.trackMPD'!A:A)*
             (C11061='2.1.trackMPD'!D:D)*
             (D11061/10^6='2.1.trackMPD'!H:H)*
             (E11061='2.1.trackMPD'!F:F),
0))</f>
        <v>#N/A</v>
      </c>
    </row>
    <row r="11062" spans="1:9" x14ac:dyDescent="0.2">
      <c r="A11062" t="s">
        <v>31</v>
      </c>
      <c r="B11062" t="s">
        <v>13</v>
      </c>
      <c r="C11062">
        <f>_xlfn.XLOOKUP(B11062,'2.1.trackMPD'!$R$7:$R$29,'2.1.trackMPD'!$T$7:$T$29)</f>
        <v>6</v>
      </c>
      <c r="D11062">
        <v>1</v>
      </c>
      <c r="E11062" t="s">
        <v>6401</v>
      </c>
      <c r="F11062" t="s">
        <v>111</v>
      </c>
      <c r="G11062" t="s">
        <v>124</v>
      </c>
      <c r="H11062" t="s">
        <v>6398</v>
      </c>
      <c r="I11062" t="e" cm="1">
        <f t="array" ref="I11062">INDEX('2.1.trackMPD'!M:M/(24*60*60),
       MATCH(1,
             (A11062='2.1.trackMPD'!A:A)*
             (C11062='2.1.trackMPD'!D:D)*
             (D11062/10^6='2.1.trackMPD'!H:H)*
             (E11062='2.1.trackMPD'!F:F),
0))</f>
        <v>#N/A</v>
      </c>
    </row>
    <row r="11063" spans="1:9" x14ac:dyDescent="0.2">
      <c r="A11063" t="s">
        <v>31</v>
      </c>
      <c r="B11063" t="s">
        <v>13</v>
      </c>
      <c r="C11063">
        <f>_xlfn.XLOOKUP(B11063,'2.1.trackMPD'!$R$7:$R$29,'2.1.trackMPD'!$T$7:$T$29)</f>
        <v>6</v>
      </c>
      <c r="D11063">
        <v>1</v>
      </c>
      <c r="E11063" t="s">
        <v>6401</v>
      </c>
      <c r="F11063" t="s">
        <v>111</v>
      </c>
      <c r="G11063" t="s">
        <v>140</v>
      </c>
      <c r="H11063" t="s">
        <v>6398</v>
      </c>
      <c r="I11063" t="e" cm="1">
        <f t="array" ref="I11063">INDEX('2.1.trackMPD'!N:N/(24*60*60),
       MATCH(1,
             (A11063='2.1.trackMPD'!A:A)*
             (C11063='2.1.trackMPD'!D:D)*
             (D11063/10^6='2.1.trackMPD'!H:H)*
             (E11063='2.1.trackMPD'!F:F),
0))</f>
        <v>#N/A</v>
      </c>
    </row>
    <row r="11064" spans="1:9" x14ac:dyDescent="0.2">
      <c r="A11064" t="s">
        <v>31</v>
      </c>
      <c r="B11064" t="s">
        <v>13</v>
      </c>
      <c r="C11064">
        <f>_xlfn.XLOOKUP(B11064,'2.1.trackMPD'!$R$7:$R$29,'2.1.trackMPD'!$T$7:$T$29)</f>
        <v>6</v>
      </c>
      <c r="D11064">
        <v>1</v>
      </c>
      <c r="E11064" t="s">
        <v>6401</v>
      </c>
      <c r="F11064" t="s">
        <v>110</v>
      </c>
      <c r="G11064" t="s">
        <v>124</v>
      </c>
      <c r="H11064" t="s">
        <v>6399</v>
      </c>
      <c r="I11064" t="e" cm="1">
        <f t="array" ref="I11064">INDEX('2.1.trackMPD'!K:K/(24*60*60),
       MATCH(1,
             (A11064='2.1.trackMPD'!A:A)*
             (C11064='2.1.trackMPD'!D:D)*
             (D11064/10^6='2.1.trackMPD'!H:H)*
             (E11064='2.1.trackMPD'!F:F),
0))</f>
        <v>#N/A</v>
      </c>
    </row>
    <row r="11065" spans="1:9" x14ac:dyDescent="0.2">
      <c r="A11065" t="s">
        <v>31</v>
      </c>
      <c r="B11065" t="s">
        <v>13</v>
      </c>
      <c r="C11065">
        <f>_xlfn.XLOOKUP(B11065,'2.1.trackMPD'!$R$7:$R$29,'2.1.trackMPD'!$T$7:$T$29)</f>
        <v>6</v>
      </c>
      <c r="D11065">
        <v>1</v>
      </c>
      <c r="E11065" t="s">
        <v>6401</v>
      </c>
      <c r="F11065" t="s">
        <v>110</v>
      </c>
      <c r="G11065" t="s">
        <v>140</v>
      </c>
      <c r="H11065" t="s">
        <v>6399</v>
      </c>
      <c r="I11065" t="e" cm="1">
        <f t="array" ref="I11065">INDEX('2.1.trackMPD'!L:L/(24*60*60),
       MATCH(1,
             (A11065='2.1.trackMPD'!A:A)*
             (C11065='2.1.trackMPD'!D:D)*
             (D11065/10^6='2.1.trackMPD'!H:H)*
             (E11065='2.1.trackMPD'!F:F),
0))</f>
        <v>#N/A</v>
      </c>
    </row>
    <row r="11066" spans="1:9" x14ac:dyDescent="0.2">
      <c r="A11066" t="s">
        <v>31</v>
      </c>
      <c r="B11066" t="s">
        <v>13</v>
      </c>
      <c r="C11066">
        <f>_xlfn.XLOOKUP(B11066,'2.1.trackMPD'!$R$7:$R$29,'2.1.trackMPD'!$T$7:$T$29)</f>
        <v>6</v>
      </c>
      <c r="D11066">
        <v>10</v>
      </c>
      <c r="E11066" t="s">
        <v>6401</v>
      </c>
      <c r="F11066" t="s">
        <v>110</v>
      </c>
      <c r="G11066" t="s">
        <v>124</v>
      </c>
      <c r="H11066" t="s">
        <v>6398</v>
      </c>
      <c r="I11066" t="e" cm="1">
        <f t="array" ref="I11066">INDEX('2.1.trackMPD'!I:I/(24*60*60),
       MATCH(1,
             (A11066='2.1.trackMPD'!A:A)*
             (C11066='2.1.trackMPD'!D:D)*
             (D11066/10^6='2.1.trackMPD'!H:H)*
             (E11066='2.1.trackMPD'!F:F),
0))</f>
        <v>#N/A</v>
      </c>
    </row>
    <row r="11067" spans="1:9" x14ac:dyDescent="0.2">
      <c r="A11067" t="s">
        <v>31</v>
      </c>
      <c r="B11067" t="s">
        <v>13</v>
      </c>
      <c r="C11067">
        <f>_xlfn.XLOOKUP(B11067,'2.1.trackMPD'!$R$7:$R$29,'2.1.trackMPD'!$T$7:$T$29)</f>
        <v>6</v>
      </c>
      <c r="D11067">
        <v>10</v>
      </c>
      <c r="E11067" t="s">
        <v>6401</v>
      </c>
      <c r="F11067" t="s">
        <v>110</v>
      </c>
      <c r="G11067" t="s">
        <v>140</v>
      </c>
      <c r="H11067" t="s">
        <v>6398</v>
      </c>
      <c r="I11067" t="e" cm="1">
        <f t="array" ref="I11067">INDEX('2.1.trackMPD'!J:J/(24*60*60),
       MATCH(1,
             (A11067='2.1.trackMPD'!A:A)*
             (C11067='2.1.trackMPD'!D:D)*
             (D11067/10^6='2.1.trackMPD'!H:H)*
             (E11067='2.1.trackMPD'!F:F),
0))</f>
        <v>#N/A</v>
      </c>
    </row>
    <row r="11068" spans="1:9" x14ac:dyDescent="0.2">
      <c r="A11068" t="s">
        <v>31</v>
      </c>
      <c r="B11068" t="s">
        <v>13</v>
      </c>
      <c r="C11068">
        <f>_xlfn.XLOOKUP(B11068,'2.1.trackMPD'!$R$7:$R$29,'2.1.trackMPD'!$T$7:$T$29)</f>
        <v>6</v>
      </c>
      <c r="D11068">
        <v>10</v>
      </c>
      <c r="E11068" t="s">
        <v>6401</v>
      </c>
      <c r="F11068" t="s">
        <v>111</v>
      </c>
      <c r="G11068" t="s">
        <v>124</v>
      </c>
      <c r="H11068" t="s">
        <v>6398</v>
      </c>
      <c r="I11068" t="e" cm="1">
        <f t="array" ref="I11068">INDEX('2.1.trackMPD'!M:M/(24*60*60),
       MATCH(1,
             (A11068='2.1.trackMPD'!A:A)*
             (C11068='2.1.trackMPD'!D:D)*
             (D11068/10^6='2.1.trackMPD'!H:H)*
             (E11068='2.1.trackMPD'!F:F),
0))</f>
        <v>#N/A</v>
      </c>
    </row>
    <row r="11069" spans="1:9" x14ac:dyDescent="0.2">
      <c r="A11069" t="s">
        <v>31</v>
      </c>
      <c r="B11069" t="s">
        <v>13</v>
      </c>
      <c r="C11069">
        <f>_xlfn.XLOOKUP(B11069,'2.1.trackMPD'!$R$7:$R$29,'2.1.trackMPD'!$T$7:$T$29)</f>
        <v>6</v>
      </c>
      <c r="D11069">
        <v>10</v>
      </c>
      <c r="E11069" t="s">
        <v>6401</v>
      </c>
      <c r="F11069" t="s">
        <v>111</v>
      </c>
      <c r="G11069" t="s">
        <v>140</v>
      </c>
      <c r="H11069" t="s">
        <v>6398</v>
      </c>
      <c r="I11069" t="e" cm="1">
        <f t="array" ref="I11069">INDEX('2.1.trackMPD'!N:N/(24*60*60),
       MATCH(1,
             (A11069='2.1.trackMPD'!A:A)*
             (C11069='2.1.trackMPD'!D:D)*
             (D11069/10^6='2.1.trackMPD'!H:H)*
             (E11069='2.1.trackMPD'!F:F),
0))</f>
        <v>#N/A</v>
      </c>
    </row>
    <row r="11070" spans="1:9" x14ac:dyDescent="0.2">
      <c r="A11070" t="s">
        <v>31</v>
      </c>
      <c r="B11070" t="s">
        <v>13</v>
      </c>
      <c r="C11070">
        <f>_xlfn.XLOOKUP(B11070,'2.1.trackMPD'!$R$7:$R$29,'2.1.trackMPD'!$T$7:$T$29)</f>
        <v>6</v>
      </c>
      <c r="D11070">
        <v>10</v>
      </c>
      <c r="E11070" t="s">
        <v>6401</v>
      </c>
      <c r="F11070" t="s">
        <v>110</v>
      </c>
      <c r="G11070" t="s">
        <v>124</v>
      </c>
      <c r="H11070" t="s">
        <v>6399</v>
      </c>
      <c r="I11070" t="e" cm="1">
        <f t="array" ref="I11070">INDEX('2.1.trackMPD'!K:K/(24*60*60),
       MATCH(1,
             (A11070='2.1.trackMPD'!A:A)*
             (C11070='2.1.trackMPD'!D:D)*
             (D11070/10^6='2.1.trackMPD'!H:H)*
             (E11070='2.1.trackMPD'!F:F),
0))</f>
        <v>#N/A</v>
      </c>
    </row>
    <row r="11071" spans="1:9" x14ac:dyDescent="0.2">
      <c r="A11071" t="s">
        <v>31</v>
      </c>
      <c r="B11071" t="s">
        <v>13</v>
      </c>
      <c r="C11071">
        <f>_xlfn.XLOOKUP(B11071,'2.1.trackMPD'!$R$7:$R$29,'2.1.trackMPD'!$T$7:$T$29)</f>
        <v>6</v>
      </c>
      <c r="D11071">
        <v>10</v>
      </c>
      <c r="E11071" t="s">
        <v>6401</v>
      </c>
      <c r="F11071" t="s">
        <v>110</v>
      </c>
      <c r="G11071" t="s">
        <v>140</v>
      </c>
      <c r="H11071" t="s">
        <v>6399</v>
      </c>
      <c r="I11071" t="e" cm="1">
        <f t="array" ref="I11071">INDEX('2.1.trackMPD'!L:L/(24*60*60),
       MATCH(1,
             (A11071='2.1.trackMPD'!A:A)*
             (C11071='2.1.trackMPD'!D:D)*
             (D11071/10^6='2.1.trackMPD'!H:H)*
             (E11071='2.1.trackMPD'!F:F),
0))</f>
        <v>#N/A</v>
      </c>
    </row>
    <row r="11072" spans="1:9" x14ac:dyDescent="0.2">
      <c r="A11072" t="s">
        <v>31</v>
      </c>
      <c r="B11072" t="s">
        <v>13</v>
      </c>
      <c r="C11072">
        <f>_xlfn.XLOOKUP(B11072,'2.1.trackMPD'!$R$7:$R$29,'2.1.trackMPD'!$T$7:$T$29)</f>
        <v>6</v>
      </c>
      <c r="D11072">
        <v>100</v>
      </c>
      <c r="E11072" t="s">
        <v>6401</v>
      </c>
      <c r="F11072" t="s">
        <v>110</v>
      </c>
      <c r="G11072" t="s">
        <v>124</v>
      </c>
      <c r="H11072" t="s">
        <v>6398</v>
      </c>
      <c r="I11072" t="e" cm="1">
        <f t="array" ref="I11072">INDEX('2.1.trackMPD'!I:I/(24*60*60),
       MATCH(1,
             (A11072='2.1.trackMPD'!A:A)*
             (C11072='2.1.trackMPD'!D:D)*
             (D11072/10^6='2.1.trackMPD'!H:H)*
             (E11072='2.1.trackMPD'!F:F),
0))</f>
        <v>#N/A</v>
      </c>
    </row>
    <row r="11073" spans="1:9" x14ac:dyDescent="0.2">
      <c r="A11073" t="s">
        <v>31</v>
      </c>
      <c r="B11073" t="s">
        <v>13</v>
      </c>
      <c r="C11073">
        <f>_xlfn.XLOOKUP(B11073,'2.1.trackMPD'!$R$7:$R$29,'2.1.trackMPD'!$T$7:$T$29)</f>
        <v>6</v>
      </c>
      <c r="D11073">
        <v>100</v>
      </c>
      <c r="E11073" t="s">
        <v>6401</v>
      </c>
      <c r="F11073" t="s">
        <v>110</v>
      </c>
      <c r="G11073" t="s">
        <v>140</v>
      </c>
      <c r="H11073" t="s">
        <v>6398</v>
      </c>
      <c r="I11073" t="e" cm="1">
        <f t="array" ref="I11073">INDEX('2.1.trackMPD'!J:J/(24*60*60),
       MATCH(1,
             (A11073='2.1.trackMPD'!A:A)*
             (C11073='2.1.trackMPD'!D:D)*
             (D11073/10^6='2.1.trackMPD'!H:H)*
             (E11073='2.1.trackMPD'!F:F),
0))</f>
        <v>#N/A</v>
      </c>
    </row>
    <row r="11074" spans="1:9" x14ac:dyDescent="0.2">
      <c r="A11074" t="s">
        <v>31</v>
      </c>
      <c r="B11074" t="s">
        <v>13</v>
      </c>
      <c r="C11074">
        <f>_xlfn.XLOOKUP(B11074,'2.1.trackMPD'!$R$7:$R$29,'2.1.trackMPD'!$T$7:$T$29)</f>
        <v>6</v>
      </c>
      <c r="D11074">
        <v>100</v>
      </c>
      <c r="E11074" t="s">
        <v>6401</v>
      </c>
      <c r="F11074" t="s">
        <v>111</v>
      </c>
      <c r="G11074" t="s">
        <v>124</v>
      </c>
      <c r="H11074" t="s">
        <v>6398</v>
      </c>
      <c r="I11074" t="e" cm="1">
        <f t="array" ref="I11074">INDEX('2.1.trackMPD'!M:M/(24*60*60),
       MATCH(1,
             (A11074='2.1.trackMPD'!A:A)*
             (C11074='2.1.trackMPD'!D:D)*
             (D11074/10^6='2.1.trackMPD'!H:H)*
             (E11074='2.1.trackMPD'!F:F),
0))</f>
        <v>#N/A</v>
      </c>
    </row>
    <row r="11075" spans="1:9" x14ac:dyDescent="0.2">
      <c r="A11075" t="s">
        <v>31</v>
      </c>
      <c r="B11075" t="s">
        <v>13</v>
      </c>
      <c r="C11075">
        <f>_xlfn.XLOOKUP(B11075,'2.1.trackMPD'!$R$7:$R$29,'2.1.trackMPD'!$T$7:$T$29)</f>
        <v>6</v>
      </c>
      <c r="D11075">
        <v>100</v>
      </c>
      <c r="E11075" t="s">
        <v>6401</v>
      </c>
      <c r="F11075" t="s">
        <v>111</v>
      </c>
      <c r="G11075" t="s">
        <v>140</v>
      </c>
      <c r="H11075" t="s">
        <v>6398</v>
      </c>
      <c r="I11075" t="e" cm="1">
        <f t="array" ref="I11075">INDEX('2.1.trackMPD'!N:N/(24*60*60),
       MATCH(1,
             (A11075='2.1.trackMPD'!A:A)*
             (C11075='2.1.trackMPD'!D:D)*
             (D11075/10^6='2.1.trackMPD'!H:H)*
             (E11075='2.1.trackMPD'!F:F),
0))</f>
        <v>#N/A</v>
      </c>
    </row>
    <row r="11076" spans="1:9" x14ac:dyDescent="0.2">
      <c r="A11076" t="s">
        <v>31</v>
      </c>
      <c r="B11076" t="s">
        <v>13</v>
      </c>
      <c r="C11076">
        <f>_xlfn.XLOOKUP(B11076,'2.1.trackMPD'!$R$7:$R$29,'2.1.trackMPD'!$T$7:$T$29)</f>
        <v>6</v>
      </c>
      <c r="D11076">
        <v>100</v>
      </c>
      <c r="E11076" t="s">
        <v>6401</v>
      </c>
      <c r="F11076" t="s">
        <v>110</v>
      </c>
      <c r="G11076" t="s">
        <v>124</v>
      </c>
      <c r="H11076" t="s">
        <v>6399</v>
      </c>
      <c r="I11076" t="e" cm="1">
        <f t="array" ref="I11076">INDEX('2.1.trackMPD'!K:K/(24*60*60),
       MATCH(1,
             (A11076='2.1.trackMPD'!A:A)*
             (C11076='2.1.trackMPD'!D:D)*
             (D11076/10^6='2.1.trackMPD'!H:H)*
             (E11076='2.1.trackMPD'!F:F),
0))</f>
        <v>#N/A</v>
      </c>
    </row>
    <row r="11077" spans="1:9" x14ac:dyDescent="0.2">
      <c r="A11077" t="s">
        <v>31</v>
      </c>
      <c r="B11077" t="s">
        <v>13</v>
      </c>
      <c r="C11077">
        <f>_xlfn.XLOOKUP(B11077,'2.1.trackMPD'!$R$7:$R$29,'2.1.trackMPD'!$T$7:$T$29)</f>
        <v>6</v>
      </c>
      <c r="D11077">
        <v>100</v>
      </c>
      <c r="E11077" t="s">
        <v>6401</v>
      </c>
      <c r="F11077" t="s">
        <v>110</v>
      </c>
      <c r="G11077" t="s">
        <v>140</v>
      </c>
      <c r="H11077" t="s">
        <v>6399</v>
      </c>
      <c r="I11077" t="e" cm="1">
        <f t="array" ref="I11077">INDEX('2.1.trackMPD'!L:L/(24*60*60),
       MATCH(1,
             (A11077='2.1.trackMPD'!A:A)*
             (C11077='2.1.trackMPD'!D:D)*
             (D11077/10^6='2.1.trackMPD'!H:H)*
             (E11077='2.1.trackMPD'!F:F),
0))</f>
        <v>#N/A</v>
      </c>
    </row>
    <row r="11078" spans="1:9" x14ac:dyDescent="0.2">
      <c r="A11078" t="s">
        <v>31</v>
      </c>
      <c r="B11078" t="s">
        <v>2</v>
      </c>
      <c r="C11078">
        <f>_xlfn.XLOOKUP(B11078,'2.1.trackMPD'!$R$7:$R$29,'2.1.trackMPD'!$T$7:$T$29)</f>
        <v>6</v>
      </c>
      <c r="D11078">
        <v>1</v>
      </c>
      <c r="E11078" t="s">
        <v>6396</v>
      </c>
      <c r="F11078" t="s">
        <v>110</v>
      </c>
      <c r="G11078" t="s">
        <v>124</v>
      </c>
      <c r="H11078" t="s">
        <v>6398</v>
      </c>
      <c r="I11078" cm="1">
        <f t="array" ref="I11078">INDEX('2.1.trackMPD'!I:I/(24*60*60),
       MATCH(1,
             (A11078='2.1.trackMPD'!A:A)*
             (C11078='2.1.trackMPD'!D:D)*
             (D11078/10^6='2.1.trackMPD'!H:H)*
             (E11078='2.1.trackMPD'!F:F),
0))</f>
        <v>1.101242398427765E-6</v>
      </c>
    </row>
    <row r="11079" spans="1:9" x14ac:dyDescent="0.2">
      <c r="A11079" t="s">
        <v>31</v>
      </c>
      <c r="B11079" t="s">
        <v>2</v>
      </c>
      <c r="C11079">
        <f>_xlfn.XLOOKUP(B11079,'2.1.trackMPD'!$R$7:$R$29,'2.1.trackMPD'!$T$7:$T$29)</f>
        <v>6</v>
      </c>
      <c r="D11079">
        <v>1</v>
      </c>
      <c r="E11079" t="s">
        <v>6396</v>
      </c>
      <c r="F11079" t="s">
        <v>110</v>
      </c>
      <c r="G11079" t="s">
        <v>140</v>
      </c>
      <c r="H11079" t="s">
        <v>6398</v>
      </c>
      <c r="I11079" cm="1">
        <f t="array" ref="I11079">INDEX('2.1.trackMPD'!J:J/(24*60*60),
       MATCH(1,
             (A11079='2.1.trackMPD'!A:A)*
             (C11079='2.1.trackMPD'!D:D)*
             (D11079/10^6='2.1.trackMPD'!H:H)*
             (E11079='2.1.trackMPD'!F:F),
0))</f>
        <v>3.9361908041803592E-5</v>
      </c>
    </row>
    <row r="11080" spans="1:9" x14ac:dyDescent="0.2">
      <c r="A11080" t="s">
        <v>31</v>
      </c>
      <c r="B11080" t="s">
        <v>2</v>
      </c>
      <c r="C11080">
        <f>_xlfn.XLOOKUP(B11080,'2.1.trackMPD'!$R$7:$R$29,'2.1.trackMPD'!$T$7:$T$29)</f>
        <v>6</v>
      </c>
      <c r="D11080">
        <v>1</v>
      </c>
      <c r="E11080" t="s">
        <v>6396</v>
      </c>
      <c r="F11080" t="s">
        <v>111</v>
      </c>
      <c r="G11080" t="s">
        <v>124</v>
      </c>
      <c r="H11080" t="s">
        <v>6398</v>
      </c>
      <c r="I11080" t="e" cm="1">
        <f t="array" ref="I11080">INDEX('2.1.trackMPD'!M:M/(24*60*60),
       MATCH(1,
             (A11080='2.1.trackMPD'!A:A)*
             (C11080='2.1.trackMPD'!D:D)*
             (D11080/10^6='2.1.trackMPD'!H:H)*
             (E11080='2.1.trackMPD'!F:F),
0))</f>
        <v>#VALUE!</v>
      </c>
    </row>
    <row r="11081" spans="1:9" x14ac:dyDescent="0.2">
      <c r="A11081" t="s">
        <v>31</v>
      </c>
      <c r="B11081" t="s">
        <v>2</v>
      </c>
      <c r="C11081">
        <f>_xlfn.XLOOKUP(B11081,'2.1.trackMPD'!$R$7:$R$29,'2.1.trackMPD'!$T$7:$T$29)</f>
        <v>6</v>
      </c>
      <c r="D11081">
        <v>1</v>
      </c>
      <c r="E11081" t="s">
        <v>6396</v>
      </c>
      <c r="F11081" t="s">
        <v>111</v>
      </c>
      <c r="G11081" t="s">
        <v>140</v>
      </c>
      <c r="H11081" t="s">
        <v>6398</v>
      </c>
      <c r="I11081" t="e" cm="1">
        <f t="array" ref="I11081">INDEX('2.1.trackMPD'!N:N/(24*60*60),
       MATCH(1,
             (A11081='2.1.trackMPD'!A:A)*
             (C11081='2.1.trackMPD'!D:D)*
             (D11081/10^6='2.1.trackMPD'!H:H)*
             (E11081='2.1.trackMPD'!F:F),
0))</f>
        <v>#VALUE!</v>
      </c>
    </row>
    <row r="11082" spans="1:9" x14ac:dyDescent="0.2">
      <c r="A11082" t="s">
        <v>31</v>
      </c>
      <c r="B11082" t="s">
        <v>2</v>
      </c>
      <c r="C11082">
        <f>_xlfn.XLOOKUP(B11082,'2.1.trackMPD'!$R$7:$R$29,'2.1.trackMPD'!$T$7:$T$29)</f>
        <v>6</v>
      </c>
      <c r="D11082">
        <v>1</v>
      </c>
      <c r="E11082" t="s">
        <v>6396</v>
      </c>
      <c r="F11082" t="s">
        <v>110</v>
      </c>
      <c r="G11082" t="s">
        <v>124</v>
      </c>
      <c r="H11082" t="s">
        <v>6399</v>
      </c>
      <c r="I11082" t="e" cm="1">
        <f t="array" ref="I11082">INDEX('2.1.trackMPD'!K:K/(24*60*60),
       MATCH(1,
             (A11082='2.1.trackMPD'!A:A)*
             (C11082='2.1.trackMPD'!D:D)*
             (D11082/10^6='2.1.trackMPD'!H:H)*
             (E11082='2.1.trackMPD'!F:F),
0))</f>
        <v>#VALUE!</v>
      </c>
    </row>
    <row r="11083" spans="1:9" x14ac:dyDescent="0.2">
      <c r="A11083" t="s">
        <v>31</v>
      </c>
      <c r="B11083" t="s">
        <v>2</v>
      </c>
      <c r="C11083">
        <f>_xlfn.XLOOKUP(B11083,'2.1.trackMPD'!$R$7:$R$29,'2.1.trackMPD'!$T$7:$T$29)</f>
        <v>6</v>
      </c>
      <c r="D11083">
        <v>1</v>
      </c>
      <c r="E11083" t="s">
        <v>6396</v>
      </c>
      <c r="F11083" t="s">
        <v>110</v>
      </c>
      <c r="G11083" t="s">
        <v>140</v>
      </c>
      <c r="H11083" t="s">
        <v>6399</v>
      </c>
      <c r="I11083" t="e" cm="1">
        <f t="array" ref="I11083">INDEX('2.1.trackMPD'!L:L/(24*60*60),
       MATCH(1,
             (A11083='2.1.trackMPD'!A:A)*
             (C11083='2.1.trackMPD'!D:D)*
             (D11083/10^6='2.1.trackMPD'!H:H)*
             (E11083='2.1.trackMPD'!F:F),
0))</f>
        <v>#VALUE!</v>
      </c>
    </row>
    <row r="11084" spans="1:9" x14ac:dyDescent="0.2">
      <c r="A11084" t="s">
        <v>31</v>
      </c>
      <c r="B11084" t="s">
        <v>2</v>
      </c>
      <c r="C11084">
        <f>_xlfn.XLOOKUP(B11084,'2.1.trackMPD'!$R$7:$R$29,'2.1.trackMPD'!$T$7:$T$29)</f>
        <v>6</v>
      </c>
      <c r="D11084">
        <v>10</v>
      </c>
      <c r="E11084" t="s">
        <v>6396</v>
      </c>
      <c r="F11084" t="s">
        <v>110</v>
      </c>
      <c r="G11084" t="s">
        <v>124</v>
      </c>
      <c r="H11084" t="s">
        <v>6398</v>
      </c>
      <c r="I11084" cm="1">
        <f t="array" ref="I11084">INDEX('2.1.trackMPD'!I:I/(24*60*60),
       MATCH(1,
             (A11084='2.1.trackMPD'!A:A)*
             (C11084='2.1.trackMPD'!D:D)*
             (D11084/10^6='2.1.trackMPD'!H:H)*
             (E11084='2.1.trackMPD'!F:F),
0))</f>
        <v>8.6623987627657981E-6</v>
      </c>
    </row>
    <row r="11085" spans="1:9" x14ac:dyDescent="0.2">
      <c r="A11085" t="s">
        <v>31</v>
      </c>
      <c r="B11085" t="s">
        <v>2</v>
      </c>
      <c r="C11085">
        <f>_xlfn.XLOOKUP(B11085,'2.1.trackMPD'!$R$7:$R$29,'2.1.trackMPD'!$T$7:$T$29)</f>
        <v>6</v>
      </c>
      <c r="D11085">
        <v>10</v>
      </c>
      <c r="E11085" t="s">
        <v>6396</v>
      </c>
      <c r="F11085" t="s">
        <v>110</v>
      </c>
      <c r="G11085" t="s">
        <v>140</v>
      </c>
      <c r="H11085" t="s">
        <v>6398</v>
      </c>
      <c r="I11085" cm="1">
        <f t="array" ref="I11085">INDEX('2.1.trackMPD'!J:J/(24*60*60),
       MATCH(1,
             (A11085='2.1.trackMPD'!A:A)*
             (C11085='2.1.trackMPD'!D:D)*
             (D11085/10^6='2.1.trackMPD'!H:H)*
             (E11085='2.1.trackMPD'!F:F),
0))</f>
        <v>5.4243065608556479E-5</v>
      </c>
    </row>
    <row r="11086" spans="1:9" x14ac:dyDescent="0.2">
      <c r="A11086" t="s">
        <v>31</v>
      </c>
      <c r="B11086" t="s">
        <v>2</v>
      </c>
      <c r="C11086">
        <f>_xlfn.XLOOKUP(B11086,'2.1.trackMPD'!$R$7:$R$29,'2.1.trackMPD'!$T$7:$T$29)</f>
        <v>6</v>
      </c>
      <c r="D11086">
        <v>10</v>
      </c>
      <c r="E11086" t="s">
        <v>6396</v>
      </c>
      <c r="F11086" t="s">
        <v>111</v>
      </c>
      <c r="G11086" t="s">
        <v>124</v>
      </c>
      <c r="H11086" t="s">
        <v>6398</v>
      </c>
      <c r="I11086" t="e" cm="1">
        <f t="array" ref="I11086">INDEX('2.1.trackMPD'!M:M/(24*60*60),
       MATCH(1,
             (A11086='2.1.trackMPD'!A:A)*
             (C11086='2.1.trackMPD'!D:D)*
             (D11086/10^6='2.1.trackMPD'!H:H)*
             (E11086='2.1.trackMPD'!F:F),
0))</f>
        <v>#VALUE!</v>
      </c>
    </row>
    <row r="11087" spans="1:9" x14ac:dyDescent="0.2">
      <c r="A11087" t="s">
        <v>31</v>
      </c>
      <c r="B11087" t="s">
        <v>2</v>
      </c>
      <c r="C11087">
        <f>_xlfn.XLOOKUP(B11087,'2.1.trackMPD'!$R$7:$R$29,'2.1.trackMPD'!$T$7:$T$29)</f>
        <v>6</v>
      </c>
      <c r="D11087">
        <v>10</v>
      </c>
      <c r="E11087" t="s">
        <v>6396</v>
      </c>
      <c r="F11087" t="s">
        <v>111</v>
      </c>
      <c r="G11087" t="s">
        <v>140</v>
      </c>
      <c r="H11087" t="s">
        <v>6398</v>
      </c>
      <c r="I11087" t="e" cm="1">
        <f t="array" ref="I11087">INDEX('2.1.trackMPD'!N:N/(24*60*60),
       MATCH(1,
             (A11087='2.1.trackMPD'!A:A)*
             (C11087='2.1.trackMPD'!D:D)*
             (D11087/10^6='2.1.trackMPD'!H:H)*
             (E11087='2.1.trackMPD'!F:F),
0))</f>
        <v>#VALUE!</v>
      </c>
    </row>
    <row r="11088" spans="1:9" x14ac:dyDescent="0.2">
      <c r="A11088" t="s">
        <v>31</v>
      </c>
      <c r="B11088" t="s">
        <v>2</v>
      </c>
      <c r="C11088">
        <f>_xlfn.XLOOKUP(B11088,'2.1.trackMPD'!$R$7:$R$29,'2.1.trackMPD'!$T$7:$T$29)</f>
        <v>6</v>
      </c>
      <c r="D11088">
        <v>10</v>
      </c>
      <c r="E11088" t="s">
        <v>6396</v>
      </c>
      <c r="F11088" t="s">
        <v>110</v>
      </c>
      <c r="G11088" t="s">
        <v>124</v>
      </c>
      <c r="H11088" t="s">
        <v>6399</v>
      </c>
      <c r="I11088" t="e" cm="1">
        <f t="array" ref="I11088">INDEX('2.1.trackMPD'!K:K/(24*60*60),
       MATCH(1,
             (A11088='2.1.trackMPD'!A:A)*
             (C11088='2.1.trackMPD'!D:D)*
             (D11088/10^6='2.1.trackMPD'!H:H)*
             (E11088='2.1.trackMPD'!F:F),
0))</f>
        <v>#VALUE!</v>
      </c>
    </row>
    <row r="11089" spans="1:9" x14ac:dyDescent="0.2">
      <c r="A11089" t="s">
        <v>31</v>
      </c>
      <c r="B11089" t="s">
        <v>2</v>
      </c>
      <c r="C11089">
        <f>_xlfn.XLOOKUP(B11089,'2.1.trackMPD'!$R$7:$R$29,'2.1.trackMPD'!$T$7:$T$29)</f>
        <v>6</v>
      </c>
      <c r="D11089">
        <v>10</v>
      </c>
      <c r="E11089" t="s">
        <v>6396</v>
      </c>
      <c r="F11089" t="s">
        <v>110</v>
      </c>
      <c r="G11089" t="s">
        <v>140</v>
      </c>
      <c r="H11089" t="s">
        <v>6399</v>
      </c>
      <c r="I11089" t="e" cm="1">
        <f t="array" ref="I11089">INDEX('2.1.trackMPD'!L:L/(24*60*60),
       MATCH(1,
             (A11089='2.1.trackMPD'!A:A)*
             (C11089='2.1.trackMPD'!D:D)*
             (D11089/10^6='2.1.trackMPD'!H:H)*
             (E11089='2.1.trackMPD'!F:F),
0))</f>
        <v>#VALUE!</v>
      </c>
    </row>
    <row r="11090" spans="1:9" x14ac:dyDescent="0.2">
      <c r="A11090" t="s">
        <v>31</v>
      </c>
      <c r="B11090" t="s">
        <v>2</v>
      </c>
      <c r="C11090">
        <f>_xlfn.XLOOKUP(B11090,'2.1.trackMPD'!$R$7:$R$29,'2.1.trackMPD'!$T$7:$T$29)</f>
        <v>6</v>
      </c>
      <c r="D11090">
        <v>100</v>
      </c>
      <c r="E11090" t="s">
        <v>6396</v>
      </c>
      <c r="F11090" t="s">
        <v>110</v>
      </c>
      <c r="G11090" t="s">
        <v>124</v>
      </c>
      <c r="H11090" t="s">
        <v>6398</v>
      </c>
      <c r="I11090" cm="1">
        <f t="array" ref="I11090">INDEX('2.1.trackMPD'!I:I/(24*60*60),
       MATCH(1,
             (A11090='2.1.trackMPD'!A:A)*
             (C11090='2.1.trackMPD'!D:D)*
             (D11090/10^6='2.1.trackMPD'!H:H)*
             (E11090='2.1.trackMPD'!F:F),
0))</f>
        <v>1.7762771145175809E-3</v>
      </c>
    </row>
    <row r="11091" spans="1:9" x14ac:dyDescent="0.2">
      <c r="A11091" t="s">
        <v>31</v>
      </c>
      <c r="B11091" t="s">
        <v>2</v>
      </c>
      <c r="C11091">
        <f>_xlfn.XLOOKUP(B11091,'2.1.trackMPD'!$R$7:$R$29,'2.1.trackMPD'!$T$7:$T$29)</f>
        <v>6</v>
      </c>
      <c r="D11091">
        <v>100</v>
      </c>
      <c r="E11091" t="s">
        <v>6396</v>
      </c>
      <c r="F11091" t="s">
        <v>110</v>
      </c>
      <c r="G11091" t="s">
        <v>140</v>
      </c>
      <c r="H11091" t="s">
        <v>6398</v>
      </c>
      <c r="I11091" cm="1">
        <f t="array" ref="I11091">INDEX('2.1.trackMPD'!J:J/(24*60*60),
       MATCH(1,
             (A11091='2.1.trackMPD'!A:A)*
             (C11091='2.1.trackMPD'!D:D)*
             (D11091/10^6='2.1.trackMPD'!H:H)*
             (E11091='2.1.trackMPD'!F:F),
0))</f>
        <v>4.3002192392828705E-3</v>
      </c>
    </row>
    <row r="11092" spans="1:9" x14ac:dyDescent="0.2">
      <c r="A11092" t="s">
        <v>31</v>
      </c>
      <c r="B11092" t="s">
        <v>2</v>
      </c>
      <c r="C11092">
        <f>_xlfn.XLOOKUP(B11092,'2.1.trackMPD'!$R$7:$R$29,'2.1.trackMPD'!$T$7:$T$29)</f>
        <v>6</v>
      </c>
      <c r="D11092">
        <v>100</v>
      </c>
      <c r="E11092" t="s">
        <v>6396</v>
      </c>
      <c r="F11092" t="s">
        <v>111</v>
      </c>
      <c r="G11092" t="s">
        <v>124</v>
      </c>
      <c r="H11092" t="s">
        <v>6398</v>
      </c>
      <c r="I11092" t="e" cm="1">
        <f t="array" ref="I11092">INDEX('2.1.trackMPD'!M:M/(24*60*60),
       MATCH(1,
             (A11092='2.1.trackMPD'!A:A)*
             (C11092='2.1.trackMPD'!D:D)*
             (D11092/10^6='2.1.trackMPD'!H:H)*
             (E11092='2.1.trackMPD'!F:F),
0))</f>
        <v>#VALUE!</v>
      </c>
    </row>
    <row r="11093" spans="1:9" x14ac:dyDescent="0.2">
      <c r="A11093" t="s">
        <v>31</v>
      </c>
      <c r="B11093" t="s">
        <v>2</v>
      </c>
      <c r="C11093">
        <f>_xlfn.XLOOKUP(B11093,'2.1.trackMPD'!$R$7:$R$29,'2.1.trackMPD'!$T$7:$T$29)</f>
        <v>6</v>
      </c>
      <c r="D11093">
        <v>100</v>
      </c>
      <c r="E11093" t="s">
        <v>6396</v>
      </c>
      <c r="F11093" t="s">
        <v>111</v>
      </c>
      <c r="G11093" t="s">
        <v>140</v>
      </c>
      <c r="H11093" t="s">
        <v>6398</v>
      </c>
      <c r="I11093" t="e" cm="1">
        <f t="array" ref="I11093">INDEX('2.1.trackMPD'!N:N/(24*60*60),
       MATCH(1,
             (A11093='2.1.trackMPD'!A:A)*
             (C11093='2.1.trackMPD'!D:D)*
             (D11093/10^6='2.1.trackMPD'!H:H)*
             (E11093='2.1.trackMPD'!F:F),
0))</f>
        <v>#VALUE!</v>
      </c>
    </row>
    <row r="11094" spans="1:9" x14ac:dyDescent="0.2">
      <c r="A11094" t="s">
        <v>31</v>
      </c>
      <c r="B11094" t="s">
        <v>2</v>
      </c>
      <c r="C11094">
        <f>_xlfn.XLOOKUP(B11094,'2.1.trackMPD'!$R$7:$R$29,'2.1.trackMPD'!$T$7:$T$29)</f>
        <v>6</v>
      </c>
      <c r="D11094">
        <v>100</v>
      </c>
      <c r="E11094" t="s">
        <v>6396</v>
      </c>
      <c r="F11094" t="s">
        <v>110</v>
      </c>
      <c r="G11094" t="s">
        <v>124</v>
      </c>
      <c r="H11094" t="s">
        <v>6399</v>
      </c>
      <c r="I11094" t="e" cm="1">
        <f t="array" ref="I11094">INDEX('2.1.trackMPD'!K:K/(24*60*60),
       MATCH(1,
             (A11094='2.1.trackMPD'!A:A)*
             (C11094='2.1.trackMPD'!D:D)*
             (D11094/10^6='2.1.trackMPD'!H:H)*
             (E11094='2.1.trackMPD'!F:F),
0))</f>
        <v>#VALUE!</v>
      </c>
    </row>
    <row r="11095" spans="1:9" x14ac:dyDescent="0.2">
      <c r="A11095" t="s">
        <v>31</v>
      </c>
      <c r="B11095" t="s">
        <v>2</v>
      </c>
      <c r="C11095">
        <f>_xlfn.XLOOKUP(B11095,'2.1.trackMPD'!$R$7:$R$29,'2.1.trackMPD'!$T$7:$T$29)</f>
        <v>6</v>
      </c>
      <c r="D11095">
        <v>100</v>
      </c>
      <c r="E11095" t="s">
        <v>6396</v>
      </c>
      <c r="F11095" t="s">
        <v>110</v>
      </c>
      <c r="G11095" t="s">
        <v>140</v>
      </c>
      <c r="H11095" t="s">
        <v>6399</v>
      </c>
      <c r="I11095" t="e" cm="1">
        <f t="array" ref="I11095">INDEX('2.1.trackMPD'!L:L/(24*60*60),
       MATCH(1,
             (A11095='2.1.trackMPD'!A:A)*
             (C11095='2.1.trackMPD'!D:D)*
             (D11095/10^6='2.1.trackMPD'!H:H)*
             (E11095='2.1.trackMPD'!F:F),
0))</f>
        <v>#VALUE!</v>
      </c>
    </row>
    <row r="11096" spans="1:9" x14ac:dyDescent="0.2">
      <c r="A11096" t="s">
        <v>31</v>
      </c>
      <c r="B11096" t="s">
        <v>2</v>
      </c>
      <c r="C11096">
        <f>_xlfn.XLOOKUP(B11096,'2.1.trackMPD'!$R$7:$R$29,'2.1.trackMPD'!$T$7:$T$29)</f>
        <v>6</v>
      </c>
      <c r="D11096">
        <v>1000</v>
      </c>
      <c r="E11096" t="s">
        <v>6396</v>
      </c>
      <c r="F11096" t="s">
        <v>110</v>
      </c>
      <c r="G11096" t="s">
        <v>124</v>
      </c>
      <c r="H11096" t="s">
        <v>6398</v>
      </c>
      <c r="I11096" cm="1">
        <f t="array" ref="I11096">INDEX('2.1.trackMPD'!I:I/(24*60*60),
       MATCH(1,
             (A11096='2.1.trackMPD'!A:A)*
             (C11096='2.1.trackMPD'!D:D)*
             (D11096/10^6='2.1.trackMPD'!H:H)*
             (E11096='2.1.trackMPD'!F:F),
0))</f>
        <v>6.4375647192498262E-2</v>
      </c>
    </row>
    <row r="11097" spans="1:9" x14ac:dyDescent="0.2">
      <c r="A11097" t="s">
        <v>31</v>
      </c>
      <c r="B11097" t="s">
        <v>2</v>
      </c>
      <c r="C11097">
        <f>_xlfn.XLOOKUP(B11097,'2.1.trackMPD'!$R$7:$R$29,'2.1.trackMPD'!$T$7:$T$29)</f>
        <v>6</v>
      </c>
      <c r="D11097">
        <v>1000</v>
      </c>
      <c r="E11097" t="s">
        <v>6396</v>
      </c>
      <c r="F11097" t="s">
        <v>110</v>
      </c>
      <c r="G11097" t="s">
        <v>140</v>
      </c>
      <c r="H11097" t="s">
        <v>6398</v>
      </c>
      <c r="I11097" cm="1">
        <f t="array" ref="I11097">INDEX('2.1.trackMPD'!J:J/(24*60*60),
       MATCH(1,
             (A11097='2.1.trackMPD'!A:A)*
             (C11097='2.1.trackMPD'!D:D)*
             (D11097/10^6='2.1.trackMPD'!H:H)*
             (E11097='2.1.trackMPD'!F:F),
0))</f>
        <v>1.5660378886726157E-2</v>
      </c>
    </row>
    <row r="11098" spans="1:9" x14ac:dyDescent="0.2">
      <c r="A11098" t="s">
        <v>31</v>
      </c>
      <c r="B11098" t="s">
        <v>2</v>
      </c>
      <c r="C11098">
        <f>_xlfn.XLOOKUP(B11098,'2.1.trackMPD'!$R$7:$R$29,'2.1.trackMPD'!$T$7:$T$29)</f>
        <v>6</v>
      </c>
      <c r="D11098">
        <v>1000</v>
      </c>
      <c r="E11098" t="s">
        <v>6396</v>
      </c>
      <c r="F11098" t="s">
        <v>111</v>
      </c>
      <c r="G11098" t="s">
        <v>124</v>
      </c>
      <c r="H11098" t="s">
        <v>6398</v>
      </c>
      <c r="I11098" t="e" cm="1">
        <f t="array" ref="I11098">INDEX('2.1.trackMPD'!M:M/(24*60*60),
       MATCH(1,
             (A11098='2.1.trackMPD'!A:A)*
             (C11098='2.1.trackMPD'!D:D)*
             (D11098/10^6='2.1.trackMPD'!H:H)*
             (E11098='2.1.trackMPD'!F:F),
0))</f>
        <v>#VALUE!</v>
      </c>
    </row>
    <row r="11099" spans="1:9" x14ac:dyDescent="0.2">
      <c r="A11099" t="s">
        <v>31</v>
      </c>
      <c r="B11099" t="s">
        <v>2</v>
      </c>
      <c r="C11099">
        <f>_xlfn.XLOOKUP(B11099,'2.1.trackMPD'!$R$7:$R$29,'2.1.trackMPD'!$T$7:$T$29)</f>
        <v>6</v>
      </c>
      <c r="D11099">
        <v>1000</v>
      </c>
      <c r="E11099" t="s">
        <v>6396</v>
      </c>
      <c r="F11099" t="s">
        <v>111</v>
      </c>
      <c r="G11099" t="s">
        <v>140</v>
      </c>
      <c r="H11099" t="s">
        <v>6398</v>
      </c>
      <c r="I11099" t="e" cm="1">
        <f t="array" ref="I11099">INDEX('2.1.trackMPD'!N:N/(24*60*60),
       MATCH(1,
             (A11099='2.1.trackMPD'!A:A)*
             (C11099='2.1.trackMPD'!D:D)*
             (D11099/10^6='2.1.trackMPD'!H:H)*
             (E11099='2.1.trackMPD'!F:F),
0))</f>
        <v>#VALUE!</v>
      </c>
    </row>
    <row r="11100" spans="1:9" x14ac:dyDescent="0.2">
      <c r="A11100" t="s">
        <v>31</v>
      </c>
      <c r="B11100" t="s">
        <v>2</v>
      </c>
      <c r="C11100">
        <f>_xlfn.XLOOKUP(B11100,'2.1.trackMPD'!$R$7:$R$29,'2.1.trackMPD'!$T$7:$T$29)</f>
        <v>6</v>
      </c>
      <c r="D11100">
        <v>1000</v>
      </c>
      <c r="E11100" t="s">
        <v>6396</v>
      </c>
      <c r="F11100" t="s">
        <v>110</v>
      </c>
      <c r="G11100" t="s">
        <v>124</v>
      </c>
      <c r="H11100" t="s">
        <v>6399</v>
      </c>
      <c r="I11100" t="e" cm="1">
        <f t="array" ref="I11100">INDEX('2.1.trackMPD'!K:K/(24*60*60),
       MATCH(1,
             (A11100='2.1.trackMPD'!A:A)*
             (C11100='2.1.trackMPD'!D:D)*
             (D11100/10^6='2.1.trackMPD'!H:H)*
             (E11100='2.1.trackMPD'!F:F),
0))</f>
        <v>#VALUE!</v>
      </c>
    </row>
    <row r="11101" spans="1:9" x14ac:dyDescent="0.2">
      <c r="A11101" t="s">
        <v>31</v>
      </c>
      <c r="B11101" t="s">
        <v>2</v>
      </c>
      <c r="C11101">
        <f>_xlfn.XLOOKUP(B11101,'2.1.trackMPD'!$R$7:$R$29,'2.1.trackMPD'!$T$7:$T$29)</f>
        <v>6</v>
      </c>
      <c r="D11101">
        <v>1000</v>
      </c>
      <c r="E11101" t="s">
        <v>6396</v>
      </c>
      <c r="F11101" t="s">
        <v>110</v>
      </c>
      <c r="G11101" t="s">
        <v>140</v>
      </c>
      <c r="H11101" t="s">
        <v>6399</v>
      </c>
      <c r="I11101" t="e" cm="1">
        <f t="array" ref="I11101">INDEX('2.1.trackMPD'!L:L/(24*60*60),
       MATCH(1,
             (A11101='2.1.trackMPD'!A:A)*
             (C11101='2.1.trackMPD'!D:D)*
             (D11101/10^6='2.1.trackMPD'!H:H)*
             (E11101='2.1.trackMPD'!F:F),
0))</f>
        <v>#VALUE!</v>
      </c>
    </row>
    <row r="11102" spans="1:9" x14ac:dyDescent="0.2">
      <c r="A11102" t="s">
        <v>31</v>
      </c>
      <c r="B11102" t="s">
        <v>2</v>
      </c>
      <c r="C11102">
        <f>_xlfn.XLOOKUP(B11102,'2.1.trackMPD'!$R$7:$R$29,'2.1.trackMPD'!$T$7:$T$29)</f>
        <v>6</v>
      </c>
      <c r="D11102">
        <v>5000</v>
      </c>
      <c r="E11102" t="s">
        <v>6396</v>
      </c>
      <c r="F11102" t="s">
        <v>110</v>
      </c>
      <c r="G11102" t="s">
        <v>124</v>
      </c>
      <c r="H11102" t="s">
        <v>6398</v>
      </c>
      <c r="I11102" cm="1">
        <f t="array" ref="I11102">INDEX('2.1.trackMPD'!I:I/(24*60*60),
       MATCH(1,
             (A11102='2.1.trackMPD'!A:A)*
             (C11102='2.1.trackMPD'!D:D)*
             (D11102/10^6='2.1.trackMPD'!H:H)*
             (E11102='2.1.trackMPD'!F:F),
0))</f>
        <v>0.25310599045567711</v>
      </c>
    </row>
    <row r="11103" spans="1:9" x14ac:dyDescent="0.2">
      <c r="A11103" t="s">
        <v>31</v>
      </c>
      <c r="B11103" t="s">
        <v>2</v>
      </c>
      <c r="C11103">
        <f>_xlfn.XLOOKUP(B11103,'2.1.trackMPD'!$R$7:$R$29,'2.1.trackMPD'!$T$7:$T$29)</f>
        <v>6</v>
      </c>
      <c r="D11103">
        <v>5000</v>
      </c>
      <c r="E11103" t="s">
        <v>6396</v>
      </c>
      <c r="F11103" t="s">
        <v>110</v>
      </c>
      <c r="G11103" t="s">
        <v>140</v>
      </c>
      <c r="H11103" t="s">
        <v>6398</v>
      </c>
      <c r="I11103" cm="1">
        <f t="array" ref="I11103">INDEX('2.1.trackMPD'!J:J/(24*60*60),
       MATCH(1,
             (A11103='2.1.trackMPD'!A:A)*
             (C11103='2.1.trackMPD'!D:D)*
             (D11103/10^6='2.1.trackMPD'!H:H)*
             (E11103='2.1.trackMPD'!F:F),
0))</f>
        <v>1.5534065122313657E-2</v>
      </c>
    </row>
    <row r="11104" spans="1:9" x14ac:dyDescent="0.2">
      <c r="A11104" t="s">
        <v>31</v>
      </c>
      <c r="B11104" t="s">
        <v>2</v>
      </c>
      <c r="C11104">
        <f>_xlfn.XLOOKUP(B11104,'2.1.trackMPD'!$R$7:$R$29,'2.1.trackMPD'!$T$7:$T$29)</f>
        <v>6</v>
      </c>
      <c r="D11104">
        <v>5000</v>
      </c>
      <c r="E11104" t="s">
        <v>6396</v>
      </c>
      <c r="F11104" t="s">
        <v>111</v>
      </c>
      <c r="G11104" t="s">
        <v>124</v>
      </c>
      <c r="H11104" t="s">
        <v>6398</v>
      </c>
      <c r="I11104" t="e" cm="1">
        <f t="array" ref="I11104">INDEX('2.1.trackMPD'!M:M/(24*60*60),
       MATCH(1,
             (A11104='2.1.trackMPD'!A:A)*
             (C11104='2.1.trackMPD'!D:D)*
             (D11104/10^6='2.1.trackMPD'!H:H)*
             (E11104='2.1.trackMPD'!F:F),
0))</f>
        <v>#VALUE!</v>
      </c>
    </row>
    <row r="11105" spans="1:9" x14ac:dyDescent="0.2">
      <c r="A11105" t="s">
        <v>31</v>
      </c>
      <c r="B11105" t="s">
        <v>2</v>
      </c>
      <c r="C11105">
        <f>_xlfn.XLOOKUP(B11105,'2.1.trackMPD'!$R$7:$R$29,'2.1.trackMPD'!$T$7:$T$29)</f>
        <v>6</v>
      </c>
      <c r="D11105">
        <v>5000</v>
      </c>
      <c r="E11105" t="s">
        <v>6396</v>
      </c>
      <c r="F11105" t="s">
        <v>111</v>
      </c>
      <c r="G11105" t="s">
        <v>140</v>
      </c>
      <c r="H11105" t="s">
        <v>6398</v>
      </c>
      <c r="I11105" t="e" cm="1">
        <f t="array" ref="I11105">INDEX('2.1.trackMPD'!N:N/(24*60*60),
       MATCH(1,
             (A11105='2.1.trackMPD'!A:A)*
             (C11105='2.1.trackMPD'!D:D)*
             (D11105/10^6='2.1.trackMPD'!H:H)*
             (E11105='2.1.trackMPD'!F:F),
0))</f>
        <v>#VALUE!</v>
      </c>
    </row>
    <row r="11106" spans="1:9" x14ac:dyDescent="0.2">
      <c r="A11106" t="s">
        <v>31</v>
      </c>
      <c r="B11106" t="s">
        <v>2</v>
      </c>
      <c r="C11106">
        <f>_xlfn.XLOOKUP(B11106,'2.1.trackMPD'!$R$7:$R$29,'2.1.trackMPD'!$T$7:$T$29)</f>
        <v>6</v>
      </c>
      <c r="D11106">
        <v>5000</v>
      </c>
      <c r="E11106" t="s">
        <v>6396</v>
      </c>
      <c r="F11106" t="s">
        <v>110</v>
      </c>
      <c r="G11106" t="s">
        <v>124</v>
      </c>
      <c r="H11106" t="s">
        <v>6399</v>
      </c>
      <c r="I11106" t="e" cm="1">
        <f t="array" ref="I11106">INDEX('2.1.trackMPD'!K:K/(24*60*60),
       MATCH(1,
             (A11106='2.1.trackMPD'!A:A)*
             (C11106='2.1.trackMPD'!D:D)*
             (D11106/10^6='2.1.trackMPD'!H:H)*
             (E11106='2.1.trackMPD'!F:F),
0))</f>
        <v>#VALUE!</v>
      </c>
    </row>
    <row r="11107" spans="1:9" x14ac:dyDescent="0.2">
      <c r="A11107" t="s">
        <v>31</v>
      </c>
      <c r="B11107" t="s">
        <v>2</v>
      </c>
      <c r="C11107">
        <f>_xlfn.XLOOKUP(B11107,'2.1.trackMPD'!$R$7:$R$29,'2.1.trackMPD'!$T$7:$T$29)</f>
        <v>6</v>
      </c>
      <c r="D11107">
        <v>5000</v>
      </c>
      <c r="E11107" t="s">
        <v>6396</v>
      </c>
      <c r="F11107" t="s">
        <v>110</v>
      </c>
      <c r="G11107" t="s">
        <v>140</v>
      </c>
      <c r="H11107" t="s">
        <v>6399</v>
      </c>
      <c r="I11107" t="e" cm="1">
        <f t="array" ref="I11107">INDEX('2.1.trackMPD'!L:L/(24*60*60),
       MATCH(1,
             (A11107='2.1.trackMPD'!A:A)*
             (C11107='2.1.trackMPD'!D:D)*
             (D11107/10^6='2.1.trackMPD'!H:H)*
             (E11107='2.1.trackMPD'!F:F),
0))</f>
        <v>#VALUE!</v>
      </c>
    </row>
    <row r="11108" spans="1:9" x14ac:dyDescent="0.2">
      <c r="A11108" t="s">
        <v>31</v>
      </c>
      <c r="B11108" t="s">
        <v>2</v>
      </c>
      <c r="C11108">
        <f>_xlfn.XLOOKUP(B11108,'2.1.trackMPD'!$R$7:$R$29,'2.1.trackMPD'!$T$7:$T$29)</f>
        <v>6</v>
      </c>
      <c r="D11108">
        <v>1</v>
      </c>
      <c r="E11108" t="s">
        <v>6400</v>
      </c>
      <c r="F11108" t="s">
        <v>110</v>
      </c>
      <c r="G11108" t="s">
        <v>124</v>
      </c>
      <c r="H11108" t="s">
        <v>6398</v>
      </c>
      <c r="I11108" cm="1">
        <f t="array" ref="I11108">INDEX('2.1.trackMPD'!I:I/(24*60*60),
       MATCH(1,
             (A11108='2.1.trackMPD'!A:A)*
             (C11108='2.1.trackMPD'!D:D)*
             (D11108/10^6='2.1.trackMPD'!H:H)*
             (E11108='2.1.trackMPD'!F:F),
0))</f>
        <v>1.7482747305485069E-6</v>
      </c>
    </row>
    <row r="11109" spans="1:9" x14ac:dyDescent="0.2">
      <c r="A11109" t="s">
        <v>31</v>
      </c>
      <c r="B11109" t="s">
        <v>2</v>
      </c>
      <c r="C11109">
        <f>_xlfn.XLOOKUP(B11109,'2.1.trackMPD'!$R$7:$R$29,'2.1.trackMPD'!$T$7:$T$29)</f>
        <v>6</v>
      </c>
      <c r="D11109">
        <v>1</v>
      </c>
      <c r="E11109" t="s">
        <v>6400</v>
      </c>
      <c r="F11109" t="s">
        <v>110</v>
      </c>
      <c r="G11109" t="s">
        <v>140</v>
      </c>
      <c r="H11109" t="s">
        <v>6398</v>
      </c>
      <c r="I11109" cm="1">
        <f t="array" ref="I11109">INDEX('2.1.trackMPD'!J:J/(24*60*60),
       MATCH(1,
             (A11109='2.1.trackMPD'!A:A)*
             (C11109='2.1.trackMPD'!D:D)*
             (D11109/10^6='2.1.trackMPD'!H:H)*
             (E11109='2.1.trackMPD'!F:F),
0))</f>
        <v>3.7088197611824881E-5</v>
      </c>
    </row>
    <row r="11110" spans="1:9" x14ac:dyDescent="0.2">
      <c r="A11110" t="s">
        <v>31</v>
      </c>
      <c r="B11110" t="s">
        <v>2</v>
      </c>
      <c r="C11110">
        <f>_xlfn.XLOOKUP(B11110,'2.1.trackMPD'!$R$7:$R$29,'2.1.trackMPD'!$T$7:$T$29)</f>
        <v>6</v>
      </c>
      <c r="D11110">
        <v>1</v>
      </c>
      <c r="E11110" t="s">
        <v>6400</v>
      </c>
      <c r="F11110" t="s">
        <v>111</v>
      </c>
      <c r="G11110" t="s">
        <v>124</v>
      </c>
      <c r="H11110" t="s">
        <v>6398</v>
      </c>
      <c r="I11110" t="e" cm="1">
        <f t="array" ref="I11110">INDEX('2.1.trackMPD'!M:M/(24*60*60),
       MATCH(1,
             (A11110='2.1.trackMPD'!A:A)*
             (C11110='2.1.trackMPD'!D:D)*
             (D11110/10^6='2.1.trackMPD'!H:H)*
             (E11110='2.1.trackMPD'!F:F),
0))</f>
        <v>#VALUE!</v>
      </c>
    </row>
    <row r="11111" spans="1:9" x14ac:dyDescent="0.2">
      <c r="A11111" t="s">
        <v>31</v>
      </c>
      <c r="B11111" t="s">
        <v>2</v>
      </c>
      <c r="C11111">
        <f>_xlfn.XLOOKUP(B11111,'2.1.trackMPD'!$R$7:$R$29,'2.1.trackMPD'!$T$7:$T$29)</f>
        <v>6</v>
      </c>
      <c r="D11111">
        <v>1</v>
      </c>
      <c r="E11111" t="s">
        <v>6400</v>
      </c>
      <c r="F11111" t="s">
        <v>111</v>
      </c>
      <c r="G11111" t="s">
        <v>140</v>
      </c>
      <c r="H11111" t="s">
        <v>6398</v>
      </c>
      <c r="I11111" t="e" cm="1">
        <f t="array" ref="I11111">INDEX('2.1.trackMPD'!N:N/(24*60*60),
       MATCH(1,
             (A11111='2.1.trackMPD'!A:A)*
             (C11111='2.1.trackMPD'!D:D)*
             (D11111/10^6='2.1.trackMPD'!H:H)*
             (E11111='2.1.trackMPD'!F:F),
0))</f>
        <v>#VALUE!</v>
      </c>
    </row>
    <row r="11112" spans="1:9" x14ac:dyDescent="0.2">
      <c r="A11112" t="s">
        <v>31</v>
      </c>
      <c r="B11112" t="s">
        <v>2</v>
      </c>
      <c r="C11112">
        <f>_xlfn.XLOOKUP(B11112,'2.1.trackMPD'!$R$7:$R$29,'2.1.trackMPD'!$T$7:$T$29)</f>
        <v>6</v>
      </c>
      <c r="D11112">
        <v>1</v>
      </c>
      <c r="E11112" t="s">
        <v>6400</v>
      </c>
      <c r="F11112" t="s">
        <v>110</v>
      </c>
      <c r="G11112" t="s">
        <v>124</v>
      </c>
      <c r="H11112" t="s">
        <v>6399</v>
      </c>
      <c r="I11112" t="e" cm="1">
        <f t="array" ref="I11112">INDEX('2.1.trackMPD'!K:K/(24*60*60),
       MATCH(1,
             (A11112='2.1.trackMPD'!A:A)*
             (C11112='2.1.trackMPD'!D:D)*
             (D11112/10^6='2.1.trackMPD'!H:H)*
             (E11112='2.1.trackMPD'!F:F),
0))</f>
        <v>#VALUE!</v>
      </c>
    </row>
    <row r="11113" spans="1:9" x14ac:dyDescent="0.2">
      <c r="A11113" t="s">
        <v>31</v>
      </c>
      <c r="B11113" t="s">
        <v>2</v>
      </c>
      <c r="C11113">
        <f>_xlfn.XLOOKUP(B11113,'2.1.trackMPD'!$R$7:$R$29,'2.1.trackMPD'!$T$7:$T$29)</f>
        <v>6</v>
      </c>
      <c r="D11113">
        <v>1</v>
      </c>
      <c r="E11113" t="s">
        <v>6400</v>
      </c>
      <c r="F11113" t="s">
        <v>110</v>
      </c>
      <c r="G11113" t="s">
        <v>140</v>
      </c>
      <c r="H11113" t="s">
        <v>6399</v>
      </c>
      <c r="I11113" t="e" cm="1">
        <f t="array" ref="I11113">INDEX('2.1.trackMPD'!L:L/(24*60*60),
       MATCH(1,
             (A11113='2.1.trackMPD'!A:A)*
             (C11113='2.1.trackMPD'!D:D)*
             (D11113/10^6='2.1.trackMPD'!H:H)*
             (E11113='2.1.trackMPD'!F:F),
0))</f>
        <v>#VALUE!</v>
      </c>
    </row>
    <row r="11114" spans="1:9" x14ac:dyDescent="0.2">
      <c r="A11114" t="s">
        <v>31</v>
      </c>
      <c r="B11114" t="s">
        <v>2</v>
      </c>
      <c r="C11114">
        <f>_xlfn.XLOOKUP(B11114,'2.1.trackMPD'!$R$7:$R$29,'2.1.trackMPD'!$T$7:$T$29)</f>
        <v>6</v>
      </c>
      <c r="D11114">
        <v>10</v>
      </c>
      <c r="E11114" t="s">
        <v>6400</v>
      </c>
      <c r="F11114" t="s">
        <v>110</v>
      </c>
      <c r="G11114" t="s">
        <v>124</v>
      </c>
      <c r="H11114" t="s">
        <v>6398</v>
      </c>
      <c r="I11114" cm="1">
        <f t="array" ref="I11114">INDEX('2.1.trackMPD'!I:I/(24*60*60),
       MATCH(1,
             (A11114='2.1.trackMPD'!A:A)*
             (C11114='2.1.trackMPD'!D:D)*
             (D11114/10^6='2.1.trackMPD'!H:H)*
             (E11114='2.1.trackMPD'!F:F),
0))</f>
        <v>7.1603868355447347E-5</v>
      </c>
    </row>
    <row r="11115" spans="1:9" x14ac:dyDescent="0.2">
      <c r="A11115" t="s">
        <v>31</v>
      </c>
      <c r="B11115" t="s">
        <v>2</v>
      </c>
      <c r="C11115">
        <f>_xlfn.XLOOKUP(B11115,'2.1.trackMPD'!$R$7:$R$29,'2.1.trackMPD'!$T$7:$T$29)</f>
        <v>6</v>
      </c>
      <c r="D11115">
        <v>10</v>
      </c>
      <c r="E11115" t="s">
        <v>6400</v>
      </c>
      <c r="F11115" t="s">
        <v>110</v>
      </c>
      <c r="G11115" t="s">
        <v>140</v>
      </c>
      <c r="H11115" t="s">
        <v>6398</v>
      </c>
      <c r="I11115" cm="1">
        <f t="array" ref="I11115">INDEX('2.1.trackMPD'!J:J/(24*60*60),
       MATCH(1,
             (A11115='2.1.trackMPD'!A:A)*
             (C11115='2.1.trackMPD'!D:D)*
             (D11115/10^6='2.1.trackMPD'!H:H)*
             (E11115='2.1.trackMPD'!F:F),
0))</f>
        <v>1.8169765780324653E-4</v>
      </c>
    </row>
    <row r="11116" spans="1:9" x14ac:dyDescent="0.2">
      <c r="A11116" t="s">
        <v>31</v>
      </c>
      <c r="B11116" t="s">
        <v>2</v>
      </c>
      <c r="C11116">
        <f>_xlfn.XLOOKUP(B11116,'2.1.trackMPD'!$R$7:$R$29,'2.1.trackMPD'!$T$7:$T$29)</f>
        <v>6</v>
      </c>
      <c r="D11116">
        <v>10</v>
      </c>
      <c r="E11116" t="s">
        <v>6400</v>
      </c>
      <c r="F11116" t="s">
        <v>111</v>
      </c>
      <c r="G11116" t="s">
        <v>124</v>
      </c>
      <c r="H11116" t="s">
        <v>6398</v>
      </c>
      <c r="I11116" t="e" cm="1">
        <f t="array" ref="I11116">INDEX('2.1.trackMPD'!M:M/(24*60*60),
       MATCH(1,
             (A11116='2.1.trackMPD'!A:A)*
             (C11116='2.1.trackMPD'!D:D)*
             (D11116/10^6='2.1.trackMPD'!H:H)*
             (E11116='2.1.trackMPD'!F:F),
0))</f>
        <v>#VALUE!</v>
      </c>
    </row>
    <row r="11117" spans="1:9" x14ac:dyDescent="0.2">
      <c r="A11117" t="s">
        <v>31</v>
      </c>
      <c r="B11117" t="s">
        <v>2</v>
      </c>
      <c r="C11117">
        <f>_xlfn.XLOOKUP(B11117,'2.1.trackMPD'!$R$7:$R$29,'2.1.trackMPD'!$T$7:$T$29)</f>
        <v>6</v>
      </c>
      <c r="D11117">
        <v>10</v>
      </c>
      <c r="E11117" t="s">
        <v>6400</v>
      </c>
      <c r="F11117" t="s">
        <v>111</v>
      </c>
      <c r="G11117" t="s">
        <v>140</v>
      </c>
      <c r="H11117" t="s">
        <v>6398</v>
      </c>
      <c r="I11117" t="e" cm="1">
        <f t="array" ref="I11117">INDEX('2.1.trackMPD'!N:N/(24*60*60),
       MATCH(1,
             (A11117='2.1.trackMPD'!A:A)*
             (C11117='2.1.trackMPD'!D:D)*
             (D11117/10^6='2.1.trackMPD'!H:H)*
             (E11117='2.1.trackMPD'!F:F),
0))</f>
        <v>#VALUE!</v>
      </c>
    </row>
    <row r="11118" spans="1:9" x14ac:dyDescent="0.2">
      <c r="A11118" t="s">
        <v>31</v>
      </c>
      <c r="B11118" t="s">
        <v>2</v>
      </c>
      <c r="C11118">
        <f>_xlfn.XLOOKUP(B11118,'2.1.trackMPD'!$R$7:$R$29,'2.1.trackMPD'!$T$7:$T$29)</f>
        <v>6</v>
      </c>
      <c r="D11118">
        <v>10</v>
      </c>
      <c r="E11118" t="s">
        <v>6400</v>
      </c>
      <c r="F11118" t="s">
        <v>110</v>
      </c>
      <c r="G11118" t="s">
        <v>124</v>
      </c>
      <c r="H11118" t="s">
        <v>6399</v>
      </c>
      <c r="I11118" t="e" cm="1">
        <f t="array" ref="I11118">INDEX('2.1.trackMPD'!K:K/(24*60*60),
       MATCH(1,
             (A11118='2.1.trackMPD'!A:A)*
             (C11118='2.1.trackMPD'!D:D)*
             (D11118/10^6='2.1.trackMPD'!H:H)*
             (E11118='2.1.trackMPD'!F:F),
0))</f>
        <v>#VALUE!</v>
      </c>
    </row>
    <row r="11119" spans="1:9" x14ac:dyDescent="0.2">
      <c r="A11119" t="s">
        <v>31</v>
      </c>
      <c r="B11119" t="s">
        <v>2</v>
      </c>
      <c r="C11119">
        <f>_xlfn.XLOOKUP(B11119,'2.1.trackMPD'!$R$7:$R$29,'2.1.trackMPD'!$T$7:$T$29)</f>
        <v>6</v>
      </c>
      <c r="D11119">
        <v>10</v>
      </c>
      <c r="E11119" t="s">
        <v>6400</v>
      </c>
      <c r="F11119" t="s">
        <v>110</v>
      </c>
      <c r="G11119" t="s">
        <v>140</v>
      </c>
      <c r="H11119" t="s">
        <v>6399</v>
      </c>
      <c r="I11119" t="e" cm="1">
        <f t="array" ref="I11119">INDEX('2.1.trackMPD'!L:L/(24*60*60),
       MATCH(1,
             (A11119='2.1.trackMPD'!A:A)*
             (C11119='2.1.trackMPD'!D:D)*
             (D11119/10^6='2.1.trackMPD'!H:H)*
             (E11119='2.1.trackMPD'!F:F),
0))</f>
        <v>#VALUE!</v>
      </c>
    </row>
    <row r="11120" spans="1:9" x14ac:dyDescent="0.2">
      <c r="A11120" t="s">
        <v>31</v>
      </c>
      <c r="B11120" t="s">
        <v>2</v>
      </c>
      <c r="C11120">
        <f>_xlfn.XLOOKUP(B11120,'2.1.trackMPD'!$R$7:$R$29,'2.1.trackMPD'!$T$7:$T$29)</f>
        <v>6</v>
      </c>
      <c r="D11120">
        <v>100</v>
      </c>
      <c r="E11120" t="s">
        <v>6400</v>
      </c>
      <c r="F11120" t="s">
        <v>110</v>
      </c>
      <c r="G11120" t="s">
        <v>124</v>
      </c>
      <c r="H11120" t="s">
        <v>6398</v>
      </c>
      <c r="I11120" cm="1">
        <f t="array" ref="I11120">INDEX('2.1.trackMPD'!I:I/(24*60*60),
       MATCH(1,
             (A11120='2.1.trackMPD'!A:A)*
             (C11120='2.1.trackMPD'!D:D)*
             (D11120/10^6='2.1.trackMPD'!H:H)*
             (E11120='2.1.trackMPD'!F:F),
0))</f>
        <v>5.1764828803544331E-3</v>
      </c>
    </row>
    <row r="11121" spans="1:9" x14ac:dyDescent="0.2">
      <c r="A11121" t="s">
        <v>31</v>
      </c>
      <c r="B11121" t="s">
        <v>2</v>
      </c>
      <c r="C11121">
        <f>_xlfn.XLOOKUP(B11121,'2.1.trackMPD'!$R$7:$R$29,'2.1.trackMPD'!$T$7:$T$29)</f>
        <v>6</v>
      </c>
      <c r="D11121">
        <v>100</v>
      </c>
      <c r="E11121" t="s">
        <v>6400</v>
      </c>
      <c r="F11121" t="s">
        <v>110</v>
      </c>
      <c r="G11121" t="s">
        <v>140</v>
      </c>
      <c r="H11121" t="s">
        <v>6398</v>
      </c>
      <c r="I11121" cm="1">
        <f t="array" ref="I11121">INDEX('2.1.trackMPD'!J:J/(24*60*60),
       MATCH(1,
             (A11121='2.1.trackMPD'!A:A)*
             (C11121='2.1.trackMPD'!D:D)*
             (D11121/10^6='2.1.trackMPD'!H:H)*
             (E11121='2.1.trackMPD'!F:F),
0))</f>
        <v>8.3103213332789347E-3</v>
      </c>
    </row>
    <row r="11122" spans="1:9" x14ac:dyDescent="0.2">
      <c r="A11122" t="s">
        <v>31</v>
      </c>
      <c r="B11122" t="s">
        <v>2</v>
      </c>
      <c r="C11122">
        <f>_xlfn.XLOOKUP(B11122,'2.1.trackMPD'!$R$7:$R$29,'2.1.trackMPD'!$T$7:$T$29)</f>
        <v>6</v>
      </c>
      <c r="D11122">
        <v>100</v>
      </c>
      <c r="E11122" t="s">
        <v>6400</v>
      </c>
      <c r="F11122" t="s">
        <v>111</v>
      </c>
      <c r="G11122" t="s">
        <v>124</v>
      </c>
      <c r="H11122" t="s">
        <v>6398</v>
      </c>
      <c r="I11122" t="e" cm="1">
        <f t="array" ref="I11122">INDEX('2.1.trackMPD'!M:M/(24*60*60),
       MATCH(1,
             (A11122='2.1.trackMPD'!A:A)*
             (C11122='2.1.trackMPD'!D:D)*
             (D11122/10^6='2.1.trackMPD'!H:H)*
             (E11122='2.1.trackMPD'!F:F),
0))</f>
        <v>#VALUE!</v>
      </c>
    </row>
    <row r="11123" spans="1:9" x14ac:dyDescent="0.2">
      <c r="A11123" t="s">
        <v>31</v>
      </c>
      <c r="B11123" t="s">
        <v>2</v>
      </c>
      <c r="C11123">
        <f>_xlfn.XLOOKUP(B11123,'2.1.trackMPD'!$R$7:$R$29,'2.1.trackMPD'!$T$7:$T$29)</f>
        <v>6</v>
      </c>
      <c r="D11123">
        <v>100</v>
      </c>
      <c r="E11123" t="s">
        <v>6400</v>
      </c>
      <c r="F11123" t="s">
        <v>111</v>
      </c>
      <c r="G11123" t="s">
        <v>140</v>
      </c>
      <c r="H11123" t="s">
        <v>6398</v>
      </c>
      <c r="I11123" t="e" cm="1">
        <f t="array" ref="I11123">INDEX('2.1.trackMPD'!N:N/(24*60*60),
       MATCH(1,
             (A11123='2.1.trackMPD'!A:A)*
             (C11123='2.1.trackMPD'!D:D)*
             (D11123/10^6='2.1.trackMPD'!H:H)*
             (E11123='2.1.trackMPD'!F:F),
0))</f>
        <v>#VALUE!</v>
      </c>
    </row>
    <row r="11124" spans="1:9" x14ac:dyDescent="0.2">
      <c r="A11124" t="s">
        <v>31</v>
      </c>
      <c r="B11124" t="s">
        <v>2</v>
      </c>
      <c r="C11124">
        <f>_xlfn.XLOOKUP(B11124,'2.1.trackMPD'!$R$7:$R$29,'2.1.trackMPD'!$T$7:$T$29)</f>
        <v>6</v>
      </c>
      <c r="D11124">
        <v>100</v>
      </c>
      <c r="E11124" t="s">
        <v>6400</v>
      </c>
      <c r="F11124" t="s">
        <v>110</v>
      </c>
      <c r="G11124" t="s">
        <v>124</v>
      </c>
      <c r="H11124" t="s">
        <v>6399</v>
      </c>
      <c r="I11124" t="e" cm="1">
        <f t="array" ref="I11124">INDEX('2.1.trackMPD'!K:K/(24*60*60),
       MATCH(1,
             (A11124='2.1.trackMPD'!A:A)*
             (C11124='2.1.trackMPD'!D:D)*
             (D11124/10^6='2.1.trackMPD'!H:H)*
             (E11124='2.1.trackMPD'!F:F),
0))</f>
        <v>#VALUE!</v>
      </c>
    </row>
    <row r="11125" spans="1:9" x14ac:dyDescent="0.2">
      <c r="A11125" t="s">
        <v>31</v>
      </c>
      <c r="B11125" t="s">
        <v>2</v>
      </c>
      <c r="C11125">
        <f>_xlfn.XLOOKUP(B11125,'2.1.trackMPD'!$R$7:$R$29,'2.1.trackMPD'!$T$7:$T$29)</f>
        <v>6</v>
      </c>
      <c r="D11125">
        <v>100</v>
      </c>
      <c r="E11125" t="s">
        <v>6400</v>
      </c>
      <c r="F11125" t="s">
        <v>110</v>
      </c>
      <c r="G11125" t="s">
        <v>140</v>
      </c>
      <c r="H11125" t="s">
        <v>6399</v>
      </c>
      <c r="I11125" t="e" cm="1">
        <f t="array" ref="I11125">INDEX('2.1.trackMPD'!L:L/(24*60*60),
       MATCH(1,
             (A11125='2.1.trackMPD'!A:A)*
             (C11125='2.1.trackMPD'!D:D)*
             (D11125/10^6='2.1.trackMPD'!H:H)*
             (E11125='2.1.trackMPD'!F:F),
0))</f>
        <v>#VALUE!</v>
      </c>
    </row>
    <row r="11126" spans="1:9" x14ac:dyDescent="0.2">
      <c r="A11126" t="s">
        <v>31</v>
      </c>
      <c r="B11126" t="s">
        <v>2</v>
      </c>
      <c r="C11126">
        <f>_xlfn.XLOOKUP(B11126,'2.1.trackMPD'!$R$7:$R$29,'2.1.trackMPD'!$T$7:$T$29)</f>
        <v>6</v>
      </c>
      <c r="D11126">
        <v>1000</v>
      </c>
      <c r="E11126" t="s">
        <v>6400</v>
      </c>
      <c r="F11126" t="s">
        <v>110</v>
      </c>
      <c r="G11126" t="s">
        <v>124</v>
      </c>
      <c r="H11126" t="s">
        <v>6398</v>
      </c>
      <c r="I11126" cm="1">
        <f t="array" ref="I11126">INDEX('2.1.trackMPD'!I:I/(24*60*60),
       MATCH(1,
             (A11126='2.1.trackMPD'!A:A)*
             (C11126='2.1.trackMPD'!D:D)*
             (D11126/10^6='2.1.trackMPD'!H:H)*
             (E11126='2.1.trackMPD'!F:F),
0))</f>
        <v>5.8096051192054514E-2</v>
      </c>
    </row>
    <row r="11127" spans="1:9" x14ac:dyDescent="0.2">
      <c r="A11127" t="s">
        <v>31</v>
      </c>
      <c r="B11127" t="s">
        <v>2</v>
      </c>
      <c r="C11127">
        <f>_xlfn.XLOOKUP(B11127,'2.1.trackMPD'!$R$7:$R$29,'2.1.trackMPD'!$T$7:$T$29)</f>
        <v>6</v>
      </c>
      <c r="D11127">
        <v>1000</v>
      </c>
      <c r="E11127" t="s">
        <v>6400</v>
      </c>
      <c r="F11127" t="s">
        <v>110</v>
      </c>
      <c r="G11127" t="s">
        <v>140</v>
      </c>
      <c r="H11127" t="s">
        <v>6398</v>
      </c>
      <c r="I11127" cm="1">
        <f t="array" ref="I11127">INDEX('2.1.trackMPD'!J:J/(24*60*60),
       MATCH(1,
             (A11127='2.1.trackMPD'!A:A)*
             (C11127='2.1.trackMPD'!D:D)*
             (D11127/10^6='2.1.trackMPD'!H:H)*
             (E11127='2.1.trackMPD'!F:F),
0))</f>
        <v>1.567885990178507E-2</v>
      </c>
    </row>
    <row r="11128" spans="1:9" x14ac:dyDescent="0.2">
      <c r="A11128" t="s">
        <v>31</v>
      </c>
      <c r="B11128" t="s">
        <v>2</v>
      </c>
      <c r="C11128">
        <f>_xlfn.XLOOKUP(B11128,'2.1.trackMPD'!$R$7:$R$29,'2.1.trackMPD'!$T$7:$T$29)</f>
        <v>6</v>
      </c>
      <c r="D11128">
        <v>1000</v>
      </c>
      <c r="E11128" t="s">
        <v>6400</v>
      </c>
      <c r="F11128" t="s">
        <v>111</v>
      </c>
      <c r="G11128" t="s">
        <v>124</v>
      </c>
      <c r="H11128" t="s">
        <v>6398</v>
      </c>
      <c r="I11128" t="e" cm="1">
        <f t="array" ref="I11128">INDEX('2.1.trackMPD'!M:M/(24*60*60),
       MATCH(1,
             (A11128='2.1.trackMPD'!A:A)*
             (C11128='2.1.trackMPD'!D:D)*
             (D11128/10^6='2.1.trackMPD'!H:H)*
             (E11128='2.1.trackMPD'!F:F),
0))</f>
        <v>#VALUE!</v>
      </c>
    </row>
    <row r="11129" spans="1:9" x14ac:dyDescent="0.2">
      <c r="A11129" t="s">
        <v>31</v>
      </c>
      <c r="B11129" t="s">
        <v>2</v>
      </c>
      <c r="C11129">
        <f>_xlfn.XLOOKUP(B11129,'2.1.trackMPD'!$R$7:$R$29,'2.1.trackMPD'!$T$7:$T$29)</f>
        <v>6</v>
      </c>
      <c r="D11129">
        <v>1000</v>
      </c>
      <c r="E11129" t="s">
        <v>6400</v>
      </c>
      <c r="F11129" t="s">
        <v>111</v>
      </c>
      <c r="G11129" t="s">
        <v>140</v>
      </c>
      <c r="H11129" t="s">
        <v>6398</v>
      </c>
      <c r="I11129" t="e" cm="1">
        <f t="array" ref="I11129">INDEX('2.1.trackMPD'!N:N/(24*60*60),
       MATCH(1,
             (A11129='2.1.trackMPD'!A:A)*
             (C11129='2.1.trackMPD'!D:D)*
             (D11129/10^6='2.1.trackMPD'!H:H)*
             (E11129='2.1.trackMPD'!F:F),
0))</f>
        <v>#VALUE!</v>
      </c>
    </row>
    <row r="11130" spans="1:9" x14ac:dyDescent="0.2">
      <c r="A11130" t="s">
        <v>31</v>
      </c>
      <c r="B11130" t="s">
        <v>2</v>
      </c>
      <c r="C11130">
        <f>_xlfn.XLOOKUP(B11130,'2.1.trackMPD'!$R$7:$R$29,'2.1.trackMPD'!$T$7:$T$29)</f>
        <v>6</v>
      </c>
      <c r="D11130">
        <v>1000</v>
      </c>
      <c r="E11130" t="s">
        <v>6400</v>
      </c>
      <c r="F11130" t="s">
        <v>110</v>
      </c>
      <c r="G11130" t="s">
        <v>124</v>
      </c>
      <c r="H11130" t="s">
        <v>6399</v>
      </c>
      <c r="I11130" t="e" cm="1">
        <f t="array" ref="I11130">INDEX('2.1.trackMPD'!K:K/(24*60*60),
       MATCH(1,
             (A11130='2.1.trackMPD'!A:A)*
             (C11130='2.1.trackMPD'!D:D)*
             (D11130/10^6='2.1.trackMPD'!H:H)*
             (E11130='2.1.trackMPD'!F:F),
0))</f>
        <v>#VALUE!</v>
      </c>
    </row>
    <row r="11131" spans="1:9" x14ac:dyDescent="0.2">
      <c r="A11131" t="s">
        <v>31</v>
      </c>
      <c r="B11131" t="s">
        <v>2</v>
      </c>
      <c r="C11131">
        <f>_xlfn.XLOOKUP(B11131,'2.1.trackMPD'!$R$7:$R$29,'2.1.trackMPD'!$T$7:$T$29)</f>
        <v>6</v>
      </c>
      <c r="D11131">
        <v>1000</v>
      </c>
      <c r="E11131" t="s">
        <v>6400</v>
      </c>
      <c r="F11131" t="s">
        <v>110</v>
      </c>
      <c r="G11131" t="s">
        <v>140</v>
      </c>
      <c r="H11131" t="s">
        <v>6399</v>
      </c>
      <c r="I11131" t="e" cm="1">
        <f t="array" ref="I11131">INDEX('2.1.trackMPD'!L:L/(24*60*60),
       MATCH(1,
             (A11131='2.1.trackMPD'!A:A)*
             (C11131='2.1.trackMPD'!D:D)*
             (D11131/10^6='2.1.trackMPD'!H:H)*
             (E11131='2.1.trackMPD'!F:F),
0))</f>
        <v>#VALUE!</v>
      </c>
    </row>
    <row r="11132" spans="1:9" x14ac:dyDescent="0.2">
      <c r="A11132" t="s">
        <v>31</v>
      </c>
      <c r="B11132" t="s">
        <v>2</v>
      </c>
      <c r="C11132">
        <f>_xlfn.XLOOKUP(B11132,'2.1.trackMPD'!$R$7:$R$29,'2.1.trackMPD'!$T$7:$T$29)</f>
        <v>6</v>
      </c>
      <c r="D11132">
        <v>5000</v>
      </c>
      <c r="E11132" t="s">
        <v>6400</v>
      </c>
      <c r="F11132" t="s">
        <v>110</v>
      </c>
      <c r="G11132" t="s">
        <v>124</v>
      </c>
      <c r="H11132" t="s">
        <v>6398</v>
      </c>
      <c r="I11132" cm="1">
        <f t="array" ref="I11132">INDEX('2.1.trackMPD'!I:I/(24*60*60),
       MATCH(1,
             (A11132='2.1.trackMPD'!A:A)*
             (C11132='2.1.trackMPD'!D:D)*
             (D11132/10^6='2.1.trackMPD'!H:H)*
             (E11132='2.1.trackMPD'!F:F),
0))</f>
        <v>0.14054113169626969</v>
      </c>
    </row>
    <row r="11133" spans="1:9" x14ac:dyDescent="0.2">
      <c r="A11133" t="s">
        <v>31</v>
      </c>
      <c r="B11133" t="s">
        <v>2</v>
      </c>
      <c r="C11133">
        <f>_xlfn.XLOOKUP(B11133,'2.1.trackMPD'!$R$7:$R$29,'2.1.trackMPD'!$T$7:$T$29)</f>
        <v>6</v>
      </c>
      <c r="D11133">
        <v>5000</v>
      </c>
      <c r="E11133" t="s">
        <v>6400</v>
      </c>
      <c r="F11133" t="s">
        <v>110</v>
      </c>
      <c r="G11133" t="s">
        <v>140</v>
      </c>
      <c r="H11133" t="s">
        <v>6398</v>
      </c>
      <c r="I11133" cm="1">
        <f t="array" ref="I11133">INDEX('2.1.trackMPD'!J:J/(24*60*60),
       MATCH(1,
             (A11133='2.1.trackMPD'!A:A)*
             (C11133='2.1.trackMPD'!D:D)*
             (D11133/10^6='2.1.trackMPD'!H:H)*
             (E11133='2.1.trackMPD'!F:F),
0))</f>
        <v>1.5568371183156597E-2</v>
      </c>
    </row>
    <row r="11134" spans="1:9" x14ac:dyDescent="0.2">
      <c r="A11134" t="s">
        <v>31</v>
      </c>
      <c r="B11134" t="s">
        <v>2</v>
      </c>
      <c r="C11134">
        <f>_xlfn.XLOOKUP(B11134,'2.1.trackMPD'!$R$7:$R$29,'2.1.trackMPD'!$T$7:$T$29)</f>
        <v>6</v>
      </c>
      <c r="D11134">
        <v>5000</v>
      </c>
      <c r="E11134" t="s">
        <v>6400</v>
      </c>
      <c r="F11134" t="s">
        <v>111</v>
      </c>
      <c r="G11134" t="s">
        <v>124</v>
      </c>
      <c r="H11134" t="s">
        <v>6398</v>
      </c>
      <c r="I11134" t="e" cm="1">
        <f t="array" ref="I11134">INDEX('2.1.trackMPD'!M:M/(24*60*60),
       MATCH(1,
             (A11134='2.1.trackMPD'!A:A)*
             (C11134='2.1.trackMPD'!D:D)*
             (D11134/10^6='2.1.trackMPD'!H:H)*
             (E11134='2.1.trackMPD'!F:F),
0))</f>
        <v>#VALUE!</v>
      </c>
    </row>
    <row r="11135" spans="1:9" x14ac:dyDescent="0.2">
      <c r="A11135" t="s">
        <v>31</v>
      </c>
      <c r="B11135" t="s">
        <v>2</v>
      </c>
      <c r="C11135">
        <f>_xlfn.XLOOKUP(B11135,'2.1.trackMPD'!$R$7:$R$29,'2.1.trackMPD'!$T$7:$T$29)</f>
        <v>6</v>
      </c>
      <c r="D11135">
        <v>5000</v>
      </c>
      <c r="E11135" t="s">
        <v>6400</v>
      </c>
      <c r="F11135" t="s">
        <v>111</v>
      </c>
      <c r="G11135" t="s">
        <v>140</v>
      </c>
      <c r="H11135" t="s">
        <v>6398</v>
      </c>
      <c r="I11135" t="e" cm="1">
        <f t="array" ref="I11135">INDEX('2.1.trackMPD'!N:N/(24*60*60),
       MATCH(1,
             (A11135='2.1.trackMPD'!A:A)*
             (C11135='2.1.trackMPD'!D:D)*
             (D11135/10^6='2.1.trackMPD'!H:H)*
             (E11135='2.1.trackMPD'!F:F),
0))</f>
        <v>#VALUE!</v>
      </c>
    </row>
    <row r="11136" spans="1:9" x14ac:dyDescent="0.2">
      <c r="A11136" t="s">
        <v>31</v>
      </c>
      <c r="B11136" t="s">
        <v>2</v>
      </c>
      <c r="C11136">
        <f>_xlfn.XLOOKUP(B11136,'2.1.trackMPD'!$R$7:$R$29,'2.1.trackMPD'!$T$7:$T$29)</f>
        <v>6</v>
      </c>
      <c r="D11136">
        <v>5000</v>
      </c>
      <c r="E11136" t="s">
        <v>6400</v>
      </c>
      <c r="F11136" t="s">
        <v>110</v>
      </c>
      <c r="G11136" t="s">
        <v>124</v>
      </c>
      <c r="H11136" t="s">
        <v>6399</v>
      </c>
      <c r="I11136" t="e" cm="1">
        <f t="array" ref="I11136">INDEX('2.1.trackMPD'!K:K/(24*60*60),
       MATCH(1,
             (A11136='2.1.trackMPD'!A:A)*
             (C11136='2.1.trackMPD'!D:D)*
             (D11136/10^6='2.1.trackMPD'!H:H)*
             (E11136='2.1.trackMPD'!F:F),
0))</f>
        <v>#VALUE!</v>
      </c>
    </row>
    <row r="11137" spans="1:9" x14ac:dyDescent="0.2">
      <c r="A11137" t="s">
        <v>31</v>
      </c>
      <c r="B11137" t="s">
        <v>2</v>
      </c>
      <c r="C11137">
        <f>_xlfn.XLOOKUP(B11137,'2.1.trackMPD'!$R$7:$R$29,'2.1.trackMPD'!$T$7:$T$29)</f>
        <v>6</v>
      </c>
      <c r="D11137">
        <v>5000</v>
      </c>
      <c r="E11137" t="s">
        <v>6400</v>
      </c>
      <c r="F11137" t="s">
        <v>110</v>
      </c>
      <c r="G11137" t="s">
        <v>140</v>
      </c>
      <c r="H11137" t="s">
        <v>6399</v>
      </c>
      <c r="I11137" t="e" cm="1">
        <f t="array" ref="I11137">INDEX('2.1.trackMPD'!L:L/(24*60*60),
       MATCH(1,
             (A11137='2.1.trackMPD'!A:A)*
             (C11137='2.1.trackMPD'!D:D)*
             (D11137/10^6='2.1.trackMPD'!H:H)*
             (E11137='2.1.trackMPD'!F:F),
0))</f>
        <v>#VALUE!</v>
      </c>
    </row>
    <row r="11138" spans="1:9" x14ac:dyDescent="0.2">
      <c r="A11138" t="s">
        <v>31</v>
      </c>
      <c r="B11138" t="s">
        <v>2</v>
      </c>
      <c r="C11138">
        <f>_xlfn.XLOOKUP(B11138,'2.1.trackMPD'!$R$7:$R$29,'2.1.trackMPD'!$T$7:$T$29)</f>
        <v>6</v>
      </c>
      <c r="D11138">
        <v>1</v>
      </c>
      <c r="E11138" t="s">
        <v>6401</v>
      </c>
      <c r="F11138" t="s">
        <v>110</v>
      </c>
      <c r="G11138" t="s">
        <v>124</v>
      </c>
      <c r="H11138" t="s">
        <v>6398</v>
      </c>
      <c r="I11138" t="e" cm="1">
        <f t="array" ref="I11138">INDEX('2.1.trackMPD'!I:I/(24*60*60),
       MATCH(1,
             (A11138='2.1.trackMPD'!A:A)*
             (C11138='2.1.trackMPD'!D:D)*
             (D11138/10^6='2.1.trackMPD'!H:H)*
             (E11138='2.1.trackMPD'!F:F),
0))</f>
        <v>#N/A</v>
      </c>
    </row>
    <row r="11139" spans="1:9" x14ac:dyDescent="0.2">
      <c r="A11139" t="s">
        <v>31</v>
      </c>
      <c r="B11139" t="s">
        <v>2</v>
      </c>
      <c r="C11139">
        <f>_xlfn.XLOOKUP(B11139,'2.1.trackMPD'!$R$7:$R$29,'2.1.trackMPD'!$T$7:$T$29)</f>
        <v>6</v>
      </c>
      <c r="D11139">
        <v>1</v>
      </c>
      <c r="E11139" t="s">
        <v>6401</v>
      </c>
      <c r="F11139" t="s">
        <v>110</v>
      </c>
      <c r="G11139" t="s">
        <v>140</v>
      </c>
      <c r="H11139" t="s">
        <v>6398</v>
      </c>
      <c r="I11139" t="e" cm="1">
        <f t="array" ref="I11139">INDEX('2.1.trackMPD'!J:J/(24*60*60),
       MATCH(1,
             (A11139='2.1.trackMPD'!A:A)*
             (C11139='2.1.trackMPD'!D:D)*
             (D11139/10^6='2.1.trackMPD'!H:H)*
             (E11139='2.1.trackMPD'!F:F),
0))</f>
        <v>#N/A</v>
      </c>
    </row>
    <row r="11140" spans="1:9" x14ac:dyDescent="0.2">
      <c r="A11140" t="s">
        <v>31</v>
      </c>
      <c r="B11140" t="s">
        <v>2</v>
      </c>
      <c r="C11140">
        <f>_xlfn.XLOOKUP(B11140,'2.1.trackMPD'!$R$7:$R$29,'2.1.trackMPD'!$T$7:$T$29)</f>
        <v>6</v>
      </c>
      <c r="D11140">
        <v>1</v>
      </c>
      <c r="E11140" t="s">
        <v>6401</v>
      </c>
      <c r="F11140" t="s">
        <v>111</v>
      </c>
      <c r="G11140" t="s">
        <v>124</v>
      </c>
      <c r="H11140" t="s">
        <v>6398</v>
      </c>
      <c r="I11140" t="e" cm="1">
        <f t="array" ref="I11140">INDEX('2.1.trackMPD'!M:M/(24*60*60),
       MATCH(1,
             (A11140='2.1.trackMPD'!A:A)*
             (C11140='2.1.trackMPD'!D:D)*
             (D11140/10^6='2.1.trackMPD'!H:H)*
             (E11140='2.1.trackMPD'!F:F),
0))</f>
        <v>#N/A</v>
      </c>
    </row>
    <row r="11141" spans="1:9" x14ac:dyDescent="0.2">
      <c r="A11141" t="s">
        <v>31</v>
      </c>
      <c r="B11141" t="s">
        <v>2</v>
      </c>
      <c r="C11141">
        <f>_xlfn.XLOOKUP(B11141,'2.1.trackMPD'!$R$7:$R$29,'2.1.trackMPD'!$T$7:$T$29)</f>
        <v>6</v>
      </c>
      <c r="D11141">
        <v>1</v>
      </c>
      <c r="E11141" t="s">
        <v>6401</v>
      </c>
      <c r="F11141" t="s">
        <v>111</v>
      </c>
      <c r="G11141" t="s">
        <v>140</v>
      </c>
      <c r="H11141" t="s">
        <v>6398</v>
      </c>
      <c r="I11141" t="e" cm="1">
        <f t="array" ref="I11141">INDEX('2.1.trackMPD'!N:N/(24*60*60),
       MATCH(1,
             (A11141='2.1.trackMPD'!A:A)*
             (C11141='2.1.trackMPD'!D:D)*
             (D11141/10^6='2.1.trackMPD'!H:H)*
             (E11141='2.1.trackMPD'!F:F),
0))</f>
        <v>#N/A</v>
      </c>
    </row>
    <row r="11142" spans="1:9" x14ac:dyDescent="0.2">
      <c r="A11142" t="s">
        <v>31</v>
      </c>
      <c r="B11142" t="s">
        <v>2</v>
      </c>
      <c r="C11142">
        <f>_xlfn.XLOOKUP(B11142,'2.1.trackMPD'!$R$7:$R$29,'2.1.trackMPD'!$T$7:$T$29)</f>
        <v>6</v>
      </c>
      <c r="D11142">
        <v>1</v>
      </c>
      <c r="E11142" t="s">
        <v>6401</v>
      </c>
      <c r="F11142" t="s">
        <v>110</v>
      </c>
      <c r="G11142" t="s">
        <v>124</v>
      </c>
      <c r="H11142" t="s">
        <v>6399</v>
      </c>
      <c r="I11142" t="e" cm="1">
        <f t="array" ref="I11142">INDEX('2.1.trackMPD'!K:K/(24*60*60),
       MATCH(1,
             (A11142='2.1.trackMPD'!A:A)*
             (C11142='2.1.trackMPD'!D:D)*
             (D11142/10^6='2.1.trackMPD'!H:H)*
             (E11142='2.1.trackMPD'!F:F),
0))</f>
        <v>#N/A</v>
      </c>
    </row>
    <row r="11143" spans="1:9" x14ac:dyDescent="0.2">
      <c r="A11143" t="s">
        <v>31</v>
      </c>
      <c r="B11143" t="s">
        <v>2</v>
      </c>
      <c r="C11143">
        <f>_xlfn.XLOOKUP(B11143,'2.1.trackMPD'!$R$7:$R$29,'2.1.trackMPD'!$T$7:$T$29)</f>
        <v>6</v>
      </c>
      <c r="D11143">
        <v>1</v>
      </c>
      <c r="E11143" t="s">
        <v>6401</v>
      </c>
      <c r="F11143" t="s">
        <v>110</v>
      </c>
      <c r="G11143" t="s">
        <v>140</v>
      </c>
      <c r="H11143" t="s">
        <v>6399</v>
      </c>
      <c r="I11143" t="e" cm="1">
        <f t="array" ref="I11143">INDEX('2.1.trackMPD'!L:L/(24*60*60),
       MATCH(1,
             (A11143='2.1.trackMPD'!A:A)*
             (C11143='2.1.trackMPD'!D:D)*
             (D11143/10^6='2.1.trackMPD'!H:H)*
             (E11143='2.1.trackMPD'!F:F),
0))</f>
        <v>#N/A</v>
      </c>
    </row>
    <row r="11144" spans="1:9" x14ac:dyDescent="0.2">
      <c r="A11144" t="s">
        <v>31</v>
      </c>
      <c r="B11144" t="s">
        <v>2</v>
      </c>
      <c r="C11144">
        <f>_xlfn.XLOOKUP(B11144,'2.1.trackMPD'!$R$7:$R$29,'2.1.trackMPD'!$T$7:$T$29)</f>
        <v>6</v>
      </c>
      <c r="D11144">
        <v>10</v>
      </c>
      <c r="E11144" t="s">
        <v>6401</v>
      </c>
      <c r="F11144" t="s">
        <v>110</v>
      </c>
      <c r="G11144" t="s">
        <v>124</v>
      </c>
      <c r="H11144" t="s">
        <v>6398</v>
      </c>
      <c r="I11144" t="e" cm="1">
        <f t="array" ref="I11144">INDEX('2.1.trackMPD'!I:I/(24*60*60),
       MATCH(1,
             (A11144='2.1.trackMPD'!A:A)*
             (C11144='2.1.trackMPD'!D:D)*
             (D11144/10^6='2.1.trackMPD'!H:H)*
             (E11144='2.1.trackMPD'!F:F),
0))</f>
        <v>#N/A</v>
      </c>
    </row>
    <row r="11145" spans="1:9" x14ac:dyDescent="0.2">
      <c r="A11145" t="s">
        <v>31</v>
      </c>
      <c r="B11145" t="s">
        <v>2</v>
      </c>
      <c r="C11145">
        <f>_xlfn.XLOOKUP(B11145,'2.1.trackMPD'!$R$7:$R$29,'2.1.trackMPD'!$T$7:$T$29)</f>
        <v>6</v>
      </c>
      <c r="D11145">
        <v>10</v>
      </c>
      <c r="E11145" t="s">
        <v>6401</v>
      </c>
      <c r="F11145" t="s">
        <v>110</v>
      </c>
      <c r="G11145" t="s">
        <v>140</v>
      </c>
      <c r="H11145" t="s">
        <v>6398</v>
      </c>
      <c r="I11145" t="e" cm="1">
        <f t="array" ref="I11145">INDEX('2.1.trackMPD'!J:J/(24*60*60),
       MATCH(1,
             (A11145='2.1.trackMPD'!A:A)*
             (C11145='2.1.trackMPD'!D:D)*
             (D11145/10^6='2.1.trackMPD'!H:H)*
             (E11145='2.1.trackMPD'!F:F),
0))</f>
        <v>#N/A</v>
      </c>
    </row>
    <row r="11146" spans="1:9" x14ac:dyDescent="0.2">
      <c r="A11146" t="s">
        <v>31</v>
      </c>
      <c r="B11146" t="s">
        <v>2</v>
      </c>
      <c r="C11146">
        <f>_xlfn.XLOOKUP(B11146,'2.1.trackMPD'!$R$7:$R$29,'2.1.trackMPD'!$T$7:$T$29)</f>
        <v>6</v>
      </c>
      <c r="D11146">
        <v>10</v>
      </c>
      <c r="E11146" t="s">
        <v>6401</v>
      </c>
      <c r="F11146" t="s">
        <v>111</v>
      </c>
      <c r="G11146" t="s">
        <v>124</v>
      </c>
      <c r="H11146" t="s">
        <v>6398</v>
      </c>
      <c r="I11146" t="e" cm="1">
        <f t="array" ref="I11146">INDEX('2.1.trackMPD'!M:M/(24*60*60),
       MATCH(1,
             (A11146='2.1.trackMPD'!A:A)*
             (C11146='2.1.trackMPD'!D:D)*
             (D11146/10^6='2.1.trackMPD'!H:H)*
             (E11146='2.1.trackMPD'!F:F),
0))</f>
        <v>#N/A</v>
      </c>
    </row>
    <row r="11147" spans="1:9" x14ac:dyDescent="0.2">
      <c r="A11147" t="s">
        <v>31</v>
      </c>
      <c r="B11147" t="s">
        <v>2</v>
      </c>
      <c r="C11147">
        <f>_xlfn.XLOOKUP(B11147,'2.1.trackMPD'!$R$7:$R$29,'2.1.trackMPD'!$T$7:$T$29)</f>
        <v>6</v>
      </c>
      <c r="D11147">
        <v>10</v>
      </c>
      <c r="E11147" t="s">
        <v>6401</v>
      </c>
      <c r="F11147" t="s">
        <v>111</v>
      </c>
      <c r="G11147" t="s">
        <v>140</v>
      </c>
      <c r="H11147" t="s">
        <v>6398</v>
      </c>
      <c r="I11147" t="e" cm="1">
        <f t="array" ref="I11147">INDEX('2.1.trackMPD'!N:N/(24*60*60),
       MATCH(1,
             (A11147='2.1.trackMPD'!A:A)*
             (C11147='2.1.trackMPD'!D:D)*
             (D11147/10^6='2.1.trackMPD'!H:H)*
             (E11147='2.1.trackMPD'!F:F),
0))</f>
        <v>#N/A</v>
      </c>
    </row>
    <row r="11148" spans="1:9" x14ac:dyDescent="0.2">
      <c r="A11148" t="s">
        <v>31</v>
      </c>
      <c r="B11148" t="s">
        <v>2</v>
      </c>
      <c r="C11148">
        <f>_xlfn.XLOOKUP(B11148,'2.1.trackMPD'!$R$7:$R$29,'2.1.trackMPD'!$T$7:$T$29)</f>
        <v>6</v>
      </c>
      <c r="D11148">
        <v>10</v>
      </c>
      <c r="E11148" t="s">
        <v>6401</v>
      </c>
      <c r="F11148" t="s">
        <v>110</v>
      </c>
      <c r="G11148" t="s">
        <v>124</v>
      </c>
      <c r="H11148" t="s">
        <v>6399</v>
      </c>
      <c r="I11148" t="e" cm="1">
        <f t="array" ref="I11148">INDEX('2.1.trackMPD'!K:K/(24*60*60),
       MATCH(1,
             (A11148='2.1.trackMPD'!A:A)*
             (C11148='2.1.trackMPD'!D:D)*
             (D11148/10^6='2.1.trackMPD'!H:H)*
             (E11148='2.1.trackMPD'!F:F),
0))</f>
        <v>#N/A</v>
      </c>
    </row>
    <row r="11149" spans="1:9" x14ac:dyDescent="0.2">
      <c r="A11149" t="s">
        <v>31</v>
      </c>
      <c r="B11149" t="s">
        <v>2</v>
      </c>
      <c r="C11149">
        <f>_xlfn.XLOOKUP(B11149,'2.1.trackMPD'!$R$7:$R$29,'2.1.trackMPD'!$T$7:$T$29)</f>
        <v>6</v>
      </c>
      <c r="D11149">
        <v>10</v>
      </c>
      <c r="E11149" t="s">
        <v>6401</v>
      </c>
      <c r="F11149" t="s">
        <v>110</v>
      </c>
      <c r="G11149" t="s">
        <v>140</v>
      </c>
      <c r="H11149" t="s">
        <v>6399</v>
      </c>
      <c r="I11149" t="e" cm="1">
        <f t="array" ref="I11149">INDEX('2.1.trackMPD'!L:L/(24*60*60),
       MATCH(1,
             (A11149='2.1.trackMPD'!A:A)*
             (C11149='2.1.trackMPD'!D:D)*
             (D11149/10^6='2.1.trackMPD'!H:H)*
             (E11149='2.1.trackMPD'!F:F),
0))</f>
        <v>#N/A</v>
      </c>
    </row>
    <row r="11150" spans="1:9" x14ac:dyDescent="0.2">
      <c r="A11150" t="s">
        <v>31</v>
      </c>
      <c r="B11150" t="s">
        <v>2</v>
      </c>
      <c r="C11150">
        <f>_xlfn.XLOOKUP(B11150,'2.1.trackMPD'!$R$7:$R$29,'2.1.trackMPD'!$T$7:$T$29)</f>
        <v>6</v>
      </c>
      <c r="D11150">
        <v>100</v>
      </c>
      <c r="E11150" t="s">
        <v>6401</v>
      </c>
      <c r="F11150" t="s">
        <v>110</v>
      </c>
      <c r="G11150" t="s">
        <v>124</v>
      </c>
      <c r="H11150" t="s">
        <v>6398</v>
      </c>
      <c r="I11150" t="e" cm="1">
        <f t="array" ref="I11150">INDEX('2.1.trackMPD'!I:I/(24*60*60),
       MATCH(1,
             (A11150='2.1.trackMPD'!A:A)*
             (C11150='2.1.trackMPD'!D:D)*
             (D11150/10^6='2.1.trackMPD'!H:H)*
             (E11150='2.1.trackMPD'!F:F),
0))</f>
        <v>#N/A</v>
      </c>
    </row>
    <row r="11151" spans="1:9" x14ac:dyDescent="0.2">
      <c r="A11151" t="s">
        <v>31</v>
      </c>
      <c r="B11151" t="s">
        <v>2</v>
      </c>
      <c r="C11151">
        <f>_xlfn.XLOOKUP(B11151,'2.1.trackMPD'!$R$7:$R$29,'2.1.trackMPD'!$T$7:$T$29)</f>
        <v>6</v>
      </c>
      <c r="D11151">
        <v>100</v>
      </c>
      <c r="E11151" t="s">
        <v>6401</v>
      </c>
      <c r="F11151" t="s">
        <v>110</v>
      </c>
      <c r="G11151" t="s">
        <v>140</v>
      </c>
      <c r="H11151" t="s">
        <v>6398</v>
      </c>
      <c r="I11151" t="e" cm="1">
        <f t="array" ref="I11151">INDEX('2.1.trackMPD'!J:J/(24*60*60),
       MATCH(1,
             (A11151='2.1.trackMPD'!A:A)*
             (C11151='2.1.trackMPD'!D:D)*
             (D11151/10^6='2.1.trackMPD'!H:H)*
             (E11151='2.1.trackMPD'!F:F),
0))</f>
        <v>#N/A</v>
      </c>
    </row>
    <row r="11152" spans="1:9" x14ac:dyDescent="0.2">
      <c r="A11152" t="s">
        <v>31</v>
      </c>
      <c r="B11152" t="s">
        <v>2</v>
      </c>
      <c r="C11152">
        <f>_xlfn.XLOOKUP(B11152,'2.1.trackMPD'!$R$7:$R$29,'2.1.trackMPD'!$T$7:$T$29)</f>
        <v>6</v>
      </c>
      <c r="D11152">
        <v>100</v>
      </c>
      <c r="E11152" t="s">
        <v>6401</v>
      </c>
      <c r="F11152" t="s">
        <v>111</v>
      </c>
      <c r="G11152" t="s">
        <v>124</v>
      </c>
      <c r="H11152" t="s">
        <v>6398</v>
      </c>
      <c r="I11152" t="e" cm="1">
        <f t="array" ref="I11152">INDEX('2.1.trackMPD'!M:M/(24*60*60),
       MATCH(1,
             (A11152='2.1.trackMPD'!A:A)*
             (C11152='2.1.trackMPD'!D:D)*
             (D11152/10^6='2.1.trackMPD'!H:H)*
             (E11152='2.1.trackMPD'!F:F),
0))</f>
        <v>#N/A</v>
      </c>
    </row>
    <row r="11153" spans="1:9" x14ac:dyDescent="0.2">
      <c r="A11153" t="s">
        <v>31</v>
      </c>
      <c r="B11153" t="s">
        <v>2</v>
      </c>
      <c r="C11153">
        <f>_xlfn.XLOOKUP(B11153,'2.1.trackMPD'!$R$7:$R$29,'2.1.trackMPD'!$T$7:$T$29)</f>
        <v>6</v>
      </c>
      <c r="D11153">
        <v>100</v>
      </c>
      <c r="E11153" t="s">
        <v>6401</v>
      </c>
      <c r="F11153" t="s">
        <v>111</v>
      </c>
      <c r="G11153" t="s">
        <v>140</v>
      </c>
      <c r="H11153" t="s">
        <v>6398</v>
      </c>
      <c r="I11153" t="e" cm="1">
        <f t="array" ref="I11153">INDEX('2.1.trackMPD'!N:N/(24*60*60),
       MATCH(1,
             (A11153='2.1.trackMPD'!A:A)*
             (C11153='2.1.trackMPD'!D:D)*
             (D11153/10^6='2.1.trackMPD'!H:H)*
             (E11153='2.1.trackMPD'!F:F),
0))</f>
        <v>#N/A</v>
      </c>
    </row>
    <row r="11154" spans="1:9" x14ac:dyDescent="0.2">
      <c r="A11154" t="s">
        <v>31</v>
      </c>
      <c r="B11154" t="s">
        <v>2</v>
      </c>
      <c r="C11154">
        <f>_xlfn.XLOOKUP(B11154,'2.1.trackMPD'!$R$7:$R$29,'2.1.trackMPD'!$T$7:$T$29)</f>
        <v>6</v>
      </c>
      <c r="D11154">
        <v>100</v>
      </c>
      <c r="E11154" t="s">
        <v>6401</v>
      </c>
      <c r="F11154" t="s">
        <v>110</v>
      </c>
      <c r="G11154" t="s">
        <v>124</v>
      </c>
      <c r="H11154" t="s">
        <v>6399</v>
      </c>
      <c r="I11154" t="e" cm="1">
        <f t="array" ref="I11154">INDEX('2.1.trackMPD'!K:K/(24*60*60),
       MATCH(1,
             (A11154='2.1.trackMPD'!A:A)*
             (C11154='2.1.trackMPD'!D:D)*
             (D11154/10^6='2.1.trackMPD'!H:H)*
             (E11154='2.1.trackMPD'!F:F),
0))</f>
        <v>#N/A</v>
      </c>
    </row>
    <row r="11155" spans="1:9" x14ac:dyDescent="0.2">
      <c r="A11155" t="s">
        <v>31</v>
      </c>
      <c r="B11155" t="s">
        <v>2</v>
      </c>
      <c r="C11155">
        <f>_xlfn.XLOOKUP(B11155,'2.1.trackMPD'!$R$7:$R$29,'2.1.trackMPD'!$T$7:$T$29)</f>
        <v>6</v>
      </c>
      <c r="D11155">
        <v>100</v>
      </c>
      <c r="E11155" t="s">
        <v>6401</v>
      </c>
      <c r="F11155" t="s">
        <v>110</v>
      </c>
      <c r="G11155" t="s">
        <v>140</v>
      </c>
      <c r="H11155" t="s">
        <v>6399</v>
      </c>
      <c r="I11155" t="e" cm="1">
        <f t="array" ref="I11155">INDEX('2.1.trackMPD'!L:L/(24*60*60),
       MATCH(1,
             (A11155='2.1.trackMPD'!A:A)*
             (C11155='2.1.trackMPD'!D:D)*
             (D11155/10^6='2.1.trackMPD'!H:H)*
             (E11155='2.1.trackMPD'!F:F),
0))</f>
        <v>#N/A</v>
      </c>
    </row>
    <row r="11156" spans="1:9" x14ac:dyDescent="0.2">
      <c r="A11156" t="s">
        <v>31</v>
      </c>
      <c r="B11156" t="s">
        <v>3</v>
      </c>
      <c r="C11156">
        <f>_xlfn.XLOOKUP(B11156,'2.1.trackMPD'!$R$7:$R$29,'2.1.trackMPD'!$T$7:$T$29)</f>
        <v>2</v>
      </c>
      <c r="D11156">
        <v>1</v>
      </c>
      <c r="E11156" t="s">
        <v>6396</v>
      </c>
      <c r="F11156" t="s">
        <v>110</v>
      </c>
      <c r="G11156" t="s">
        <v>124</v>
      </c>
      <c r="H11156" t="s">
        <v>6398</v>
      </c>
      <c r="I11156" cm="1">
        <f t="array" ref="I11156">INDEX('2.1.trackMPD'!I:I/(24*60*60),
       MATCH(1,
             (A11156='2.1.trackMPD'!A:A)*
             (C11156='2.1.trackMPD'!D:D)*
             (D11156/10^6='2.1.trackMPD'!H:H)*
             (E11156='2.1.trackMPD'!F:F),
0))</f>
        <v>1.1811372136172338E-6</v>
      </c>
    </row>
    <row r="11157" spans="1:9" x14ac:dyDescent="0.2">
      <c r="A11157" t="s">
        <v>31</v>
      </c>
      <c r="B11157" t="s">
        <v>3</v>
      </c>
      <c r="C11157">
        <f>_xlfn.XLOOKUP(B11157,'2.1.trackMPD'!$R$7:$R$29,'2.1.trackMPD'!$T$7:$T$29)</f>
        <v>2</v>
      </c>
      <c r="D11157">
        <v>1</v>
      </c>
      <c r="E11157" t="s">
        <v>6396</v>
      </c>
      <c r="F11157" t="s">
        <v>110</v>
      </c>
      <c r="G11157" t="s">
        <v>140</v>
      </c>
      <c r="H11157" t="s">
        <v>6398</v>
      </c>
      <c r="I11157" cm="1">
        <f t="array" ref="I11157">INDEX('2.1.trackMPD'!J:J/(24*60*60),
       MATCH(1,
             (A11157='2.1.trackMPD'!A:A)*
             (C11157='2.1.trackMPD'!D:D)*
             (D11157/10^6='2.1.trackMPD'!H:H)*
             (E11157='2.1.trackMPD'!F:F),
0))</f>
        <v>4.2111061300449767E-5</v>
      </c>
    </row>
    <row r="11158" spans="1:9" x14ac:dyDescent="0.2">
      <c r="A11158" t="s">
        <v>31</v>
      </c>
      <c r="B11158" t="s">
        <v>3</v>
      </c>
      <c r="C11158">
        <f>_xlfn.XLOOKUP(B11158,'2.1.trackMPD'!$R$7:$R$29,'2.1.trackMPD'!$T$7:$T$29)</f>
        <v>2</v>
      </c>
      <c r="D11158">
        <v>1</v>
      </c>
      <c r="E11158" t="s">
        <v>6396</v>
      </c>
      <c r="F11158" t="s">
        <v>111</v>
      </c>
      <c r="G11158" t="s">
        <v>124</v>
      </c>
      <c r="H11158" t="s">
        <v>6398</v>
      </c>
      <c r="I11158" t="e" cm="1">
        <f t="array" ref="I11158">INDEX('2.1.trackMPD'!M:M/(24*60*60),
       MATCH(1,
             (A11158='2.1.trackMPD'!A:A)*
             (C11158='2.1.trackMPD'!D:D)*
             (D11158/10^6='2.1.trackMPD'!H:H)*
             (E11158='2.1.trackMPD'!F:F),
0))</f>
        <v>#VALUE!</v>
      </c>
    </row>
    <row r="11159" spans="1:9" x14ac:dyDescent="0.2">
      <c r="A11159" t="s">
        <v>31</v>
      </c>
      <c r="B11159" t="s">
        <v>3</v>
      </c>
      <c r="C11159">
        <f>_xlfn.XLOOKUP(B11159,'2.1.trackMPD'!$R$7:$R$29,'2.1.trackMPD'!$T$7:$T$29)</f>
        <v>2</v>
      </c>
      <c r="D11159">
        <v>1</v>
      </c>
      <c r="E11159" t="s">
        <v>6396</v>
      </c>
      <c r="F11159" t="s">
        <v>111</v>
      </c>
      <c r="G11159" t="s">
        <v>140</v>
      </c>
      <c r="H11159" t="s">
        <v>6398</v>
      </c>
      <c r="I11159" t="e" cm="1">
        <f t="array" ref="I11159">INDEX('2.1.trackMPD'!N:N/(24*60*60),
       MATCH(1,
             (A11159='2.1.trackMPD'!A:A)*
             (C11159='2.1.trackMPD'!D:D)*
             (D11159/10^6='2.1.trackMPD'!H:H)*
             (E11159='2.1.trackMPD'!F:F),
0))</f>
        <v>#VALUE!</v>
      </c>
    </row>
    <row r="11160" spans="1:9" x14ac:dyDescent="0.2">
      <c r="A11160" t="s">
        <v>31</v>
      </c>
      <c r="B11160" t="s">
        <v>3</v>
      </c>
      <c r="C11160">
        <f>_xlfn.XLOOKUP(B11160,'2.1.trackMPD'!$R$7:$R$29,'2.1.trackMPD'!$T$7:$T$29)</f>
        <v>2</v>
      </c>
      <c r="D11160">
        <v>1</v>
      </c>
      <c r="E11160" t="s">
        <v>6396</v>
      </c>
      <c r="F11160" t="s">
        <v>110</v>
      </c>
      <c r="G11160" t="s">
        <v>124</v>
      </c>
      <c r="H11160" t="s">
        <v>6399</v>
      </c>
      <c r="I11160" t="e" cm="1">
        <f t="array" ref="I11160">INDEX('2.1.trackMPD'!K:K/(24*60*60),
       MATCH(1,
             (A11160='2.1.trackMPD'!A:A)*
             (C11160='2.1.trackMPD'!D:D)*
             (D11160/10^6='2.1.trackMPD'!H:H)*
             (E11160='2.1.trackMPD'!F:F),
0))</f>
        <v>#VALUE!</v>
      </c>
    </row>
    <row r="11161" spans="1:9" x14ac:dyDescent="0.2">
      <c r="A11161" t="s">
        <v>31</v>
      </c>
      <c r="B11161" t="s">
        <v>3</v>
      </c>
      <c r="C11161">
        <f>_xlfn.XLOOKUP(B11161,'2.1.trackMPD'!$R$7:$R$29,'2.1.trackMPD'!$T$7:$T$29)</f>
        <v>2</v>
      </c>
      <c r="D11161">
        <v>1</v>
      </c>
      <c r="E11161" t="s">
        <v>6396</v>
      </c>
      <c r="F11161" t="s">
        <v>110</v>
      </c>
      <c r="G11161" t="s">
        <v>140</v>
      </c>
      <c r="H11161" t="s">
        <v>6399</v>
      </c>
      <c r="I11161" t="e" cm="1">
        <f t="array" ref="I11161">INDEX('2.1.trackMPD'!L:L/(24*60*60),
       MATCH(1,
             (A11161='2.1.trackMPD'!A:A)*
             (C11161='2.1.trackMPD'!D:D)*
             (D11161/10^6='2.1.trackMPD'!H:H)*
             (E11161='2.1.trackMPD'!F:F),
0))</f>
        <v>#VALUE!</v>
      </c>
    </row>
    <row r="11162" spans="1:9" x14ac:dyDescent="0.2">
      <c r="A11162" t="s">
        <v>31</v>
      </c>
      <c r="B11162" t="s">
        <v>3</v>
      </c>
      <c r="C11162">
        <f>_xlfn.XLOOKUP(B11162,'2.1.trackMPD'!$R$7:$R$29,'2.1.trackMPD'!$T$7:$T$29)</f>
        <v>2</v>
      </c>
      <c r="D11162">
        <v>10</v>
      </c>
      <c r="E11162" t="s">
        <v>6396</v>
      </c>
      <c r="F11162" t="s">
        <v>110</v>
      </c>
      <c r="G11162" t="s">
        <v>124</v>
      </c>
      <c r="H11162" t="s">
        <v>6398</v>
      </c>
      <c r="I11162" cm="1">
        <f t="array" ref="I11162">INDEX('2.1.trackMPD'!I:I/(24*60*60),
       MATCH(1,
             (A11162='2.1.trackMPD'!A:A)*
             (C11162='2.1.trackMPD'!D:D)*
             (D11162/10^6='2.1.trackMPD'!H:H)*
             (E11162='2.1.trackMPD'!F:F),
0))</f>
        <v>7.5140856996568754E-6</v>
      </c>
    </row>
    <row r="11163" spans="1:9" x14ac:dyDescent="0.2">
      <c r="A11163" t="s">
        <v>31</v>
      </c>
      <c r="B11163" t="s">
        <v>3</v>
      </c>
      <c r="C11163">
        <f>_xlfn.XLOOKUP(B11163,'2.1.trackMPD'!$R$7:$R$29,'2.1.trackMPD'!$T$7:$T$29)</f>
        <v>2</v>
      </c>
      <c r="D11163">
        <v>10</v>
      </c>
      <c r="E11163" t="s">
        <v>6396</v>
      </c>
      <c r="F11163" t="s">
        <v>110</v>
      </c>
      <c r="G11163" t="s">
        <v>140</v>
      </c>
      <c r="H11163" t="s">
        <v>6398</v>
      </c>
      <c r="I11163" cm="1">
        <f t="array" ref="I11163">INDEX('2.1.trackMPD'!J:J/(24*60*60),
       MATCH(1,
             (A11163='2.1.trackMPD'!A:A)*
             (C11163='2.1.trackMPD'!D:D)*
             (D11163/10^6='2.1.trackMPD'!H:H)*
             (E11163='2.1.trackMPD'!F:F),
0))</f>
        <v>5.2515347156279283E-5</v>
      </c>
    </row>
    <row r="11164" spans="1:9" x14ac:dyDescent="0.2">
      <c r="A11164" t="s">
        <v>31</v>
      </c>
      <c r="B11164" t="s">
        <v>3</v>
      </c>
      <c r="C11164">
        <f>_xlfn.XLOOKUP(B11164,'2.1.trackMPD'!$R$7:$R$29,'2.1.trackMPD'!$T$7:$T$29)</f>
        <v>2</v>
      </c>
      <c r="D11164">
        <v>10</v>
      </c>
      <c r="E11164" t="s">
        <v>6396</v>
      </c>
      <c r="F11164" t="s">
        <v>111</v>
      </c>
      <c r="G11164" t="s">
        <v>124</v>
      </c>
      <c r="H11164" t="s">
        <v>6398</v>
      </c>
      <c r="I11164" t="e" cm="1">
        <f t="array" ref="I11164">INDEX('2.1.trackMPD'!M:M/(24*60*60),
       MATCH(1,
             (A11164='2.1.trackMPD'!A:A)*
             (C11164='2.1.trackMPD'!D:D)*
             (D11164/10^6='2.1.trackMPD'!H:H)*
             (E11164='2.1.trackMPD'!F:F),
0))</f>
        <v>#VALUE!</v>
      </c>
    </row>
    <row r="11165" spans="1:9" x14ac:dyDescent="0.2">
      <c r="A11165" t="s">
        <v>31</v>
      </c>
      <c r="B11165" t="s">
        <v>3</v>
      </c>
      <c r="C11165">
        <f>_xlfn.XLOOKUP(B11165,'2.1.trackMPD'!$R$7:$R$29,'2.1.trackMPD'!$T$7:$T$29)</f>
        <v>2</v>
      </c>
      <c r="D11165">
        <v>10</v>
      </c>
      <c r="E11165" t="s">
        <v>6396</v>
      </c>
      <c r="F11165" t="s">
        <v>111</v>
      </c>
      <c r="G11165" t="s">
        <v>140</v>
      </c>
      <c r="H11165" t="s">
        <v>6398</v>
      </c>
      <c r="I11165" t="e" cm="1">
        <f t="array" ref="I11165">INDEX('2.1.trackMPD'!N:N/(24*60*60),
       MATCH(1,
             (A11165='2.1.trackMPD'!A:A)*
             (C11165='2.1.trackMPD'!D:D)*
             (D11165/10^6='2.1.trackMPD'!H:H)*
             (E11165='2.1.trackMPD'!F:F),
0))</f>
        <v>#VALUE!</v>
      </c>
    </row>
    <row r="11166" spans="1:9" x14ac:dyDescent="0.2">
      <c r="A11166" t="s">
        <v>31</v>
      </c>
      <c r="B11166" t="s">
        <v>3</v>
      </c>
      <c r="C11166">
        <f>_xlfn.XLOOKUP(B11166,'2.1.trackMPD'!$R$7:$R$29,'2.1.trackMPD'!$T$7:$T$29)</f>
        <v>2</v>
      </c>
      <c r="D11166">
        <v>10</v>
      </c>
      <c r="E11166" t="s">
        <v>6396</v>
      </c>
      <c r="F11166" t="s">
        <v>110</v>
      </c>
      <c r="G11166" t="s">
        <v>124</v>
      </c>
      <c r="H11166" t="s">
        <v>6399</v>
      </c>
      <c r="I11166" t="e" cm="1">
        <f t="array" ref="I11166">INDEX('2.1.trackMPD'!K:K/(24*60*60),
       MATCH(1,
             (A11166='2.1.trackMPD'!A:A)*
             (C11166='2.1.trackMPD'!D:D)*
             (D11166/10^6='2.1.trackMPD'!H:H)*
             (E11166='2.1.trackMPD'!F:F),
0))</f>
        <v>#VALUE!</v>
      </c>
    </row>
    <row r="11167" spans="1:9" x14ac:dyDescent="0.2">
      <c r="A11167" t="s">
        <v>31</v>
      </c>
      <c r="B11167" t="s">
        <v>3</v>
      </c>
      <c r="C11167">
        <f>_xlfn.XLOOKUP(B11167,'2.1.trackMPD'!$R$7:$R$29,'2.1.trackMPD'!$T$7:$T$29)</f>
        <v>2</v>
      </c>
      <c r="D11167">
        <v>10</v>
      </c>
      <c r="E11167" t="s">
        <v>6396</v>
      </c>
      <c r="F11167" t="s">
        <v>110</v>
      </c>
      <c r="G11167" t="s">
        <v>140</v>
      </c>
      <c r="H11167" t="s">
        <v>6399</v>
      </c>
      <c r="I11167" t="e" cm="1">
        <f t="array" ref="I11167">INDEX('2.1.trackMPD'!L:L/(24*60*60),
       MATCH(1,
             (A11167='2.1.trackMPD'!A:A)*
             (C11167='2.1.trackMPD'!D:D)*
             (D11167/10^6='2.1.trackMPD'!H:H)*
             (E11167='2.1.trackMPD'!F:F),
0))</f>
        <v>#VALUE!</v>
      </c>
    </row>
    <row r="11168" spans="1:9" x14ac:dyDescent="0.2">
      <c r="A11168" t="s">
        <v>31</v>
      </c>
      <c r="B11168" t="s">
        <v>3</v>
      </c>
      <c r="C11168">
        <f>_xlfn.XLOOKUP(B11168,'2.1.trackMPD'!$R$7:$R$29,'2.1.trackMPD'!$T$7:$T$29)</f>
        <v>2</v>
      </c>
      <c r="D11168">
        <v>100</v>
      </c>
      <c r="E11168" t="s">
        <v>6396</v>
      </c>
      <c r="F11168" t="s">
        <v>110</v>
      </c>
      <c r="G11168" t="s">
        <v>124</v>
      </c>
      <c r="H11168" t="s">
        <v>6398</v>
      </c>
      <c r="I11168" cm="1">
        <f t="array" ref="I11168">INDEX('2.1.trackMPD'!I:I/(24*60*60),
       MATCH(1,
             (A11168='2.1.trackMPD'!A:A)*
             (C11168='2.1.trackMPD'!D:D)*
             (D11168/10^6='2.1.trackMPD'!H:H)*
             (E11168='2.1.trackMPD'!F:F),
0))</f>
        <v>9.6312495649003359E-6</v>
      </c>
    </row>
    <row r="11169" spans="1:9" x14ac:dyDescent="0.2">
      <c r="A11169" t="s">
        <v>31</v>
      </c>
      <c r="B11169" t="s">
        <v>3</v>
      </c>
      <c r="C11169">
        <f>_xlfn.XLOOKUP(B11169,'2.1.trackMPD'!$R$7:$R$29,'2.1.trackMPD'!$T$7:$T$29)</f>
        <v>2</v>
      </c>
      <c r="D11169">
        <v>100</v>
      </c>
      <c r="E11169" t="s">
        <v>6396</v>
      </c>
      <c r="F11169" t="s">
        <v>110</v>
      </c>
      <c r="G11169" t="s">
        <v>140</v>
      </c>
      <c r="H11169" t="s">
        <v>6398</v>
      </c>
      <c r="I11169" cm="1">
        <f t="array" ref="I11169">INDEX('2.1.trackMPD'!J:J/(24*60*60),
       MATCH(1,
             (A11169='2.1.trackMPD'!A:A)*
             (C11169='2.1.trackMPD'!D:D)*
             (D11169/10^6='2.1.trackMPD'!H:H)*
             (E11169='2.1.trackMPD'!F:F),
0))</f>
        <v>4.1372946895001971E-4</v>
      </c>
    </row>
    <row r="11170" spans="1:9" x14ac:dyDescent="0.2">
      <c r="A11170" t="s">
        <v>31</v>
      </c>
      <c r="B11170" t="s">
        <v>3</v>
      </c>
      <c r="C11170">
        <f>_xlfn.XLOOKUP(B11170,'2.1.trackMPD'!$R$7:$R$29,'2.1.trackMPD'!$T$7:$T$29)</f>
        <v>2</v>
      </c>
      <c r="D11170">
        <v>100</v>
      </c>
      <c r="E11170" t="s">
        <v>6396</v>
      </c>
      <c r="F11170" t="s">
        <v>111</v>
      </c>
      <c r="G11170" t="s">
        <v>124</v>
      </c>
      <c r="H11170" t="s">
        <v>6398</v>
      </c>
      <c r="I11170" t="e" cm="1">
        <f t="array" ref="I11170">INDEX('2.1.trackMPD'!M:M/(24*60*60),
       MATCH(1,
             (A11170='2.1.trackMPD'!A:A)*
             (C11170='2.1.trackMPD'!D:D)*
             (D11170/10^6='2.1.trackMPD'!H:H)*
             (E11170='2.1.trackMPD'!F:F),
0))</f>
        <v>#VALUE!</v>
      </c>
    </row>
    <row r="11171" spans="1:9" x14ac:dyDescent="0.2">
      <c r="A11171" t="s">
        <v>31</v>
      </c>
      <c r="B11171" t="s">
        <v>3</v>
      </c>
      <c r="C11171">
        <f>_xlfn.XLOOKUP(B11171,'2.1.trackMPD'!$R$7:$R$29,'2.1.trackMPD'!$T$7:$T$29)</f>
        <v>2</v>
      </c>
      <c r="D11171">
        <v>100</v>
      </c>
      <c r="E11171" t="s">
        <v>6396</v>
      </c>
      <c r="F11171" t="s">
        <v>111</v>
      </c>
      <c r="G11171" t="s">
        <v>140</v>
      </c>
      <c r="H11171" t="s">
        <v>6398</v>
      </c>
      <c r="I11171" t="e" cm="1">
        <f t="array" ref="I11171">INDEX('2.1.trackMPD'!N:N/(24*60*60),
       MATCH(1,
             (A11171='2.1.trackMPD'!A:A)*
             (C11171='2.1.trackMPD'!D:D)*
             (D11171/10^6='2.1.trackMPD'!H:H)*
             (E11171='2.1.trackMPD'!F:F),
0))</f>
        <v>#VALUE!</v>
      </c>
    </row>
    <row r="11172" spans="1:9" x14ac:dyDescent="0.2">
      <c r="A11172" t="s">
        <v>31</v>
      </c>
      <c r="B11172" t="s">
        <v>3</v>
      </c>
      <c r="C11172">
        <f>_xlfn.XLOOKUP(B11172,'2.1.trackMPD'!$R$7:$R$29,'2.1.trackMPD'!$T$7:$T$29)</f>
        <v>2</v>
      </c>
      <c r="D11172">
        <v>100</v>
      </c>
      <c r="E11172" t="s">
        <v>6396</v>
      </c>
      <c r="F11172" t="s">
        <v>110</v>
      </c>
      <c r="G11172" t="s">
        <v>124</v>
      </c>
      <c r="H11172" t="s">
        <v>6399</v>
      </c>
      <c r="I11172" t="e" cm="1">
        <f t="array" ref="I11172">INDEX('2.1.trackMPD'!K:K/(24*60*60),
       MATCH(1,
             (A11172='2.1.trackMPD'!A:A)*
             (C11172='2.1.trackMPD'!D:D)*
             (D11172/10^6='2.1.trackMPD'!H:H)*
             (E11172='2.1.trackMPD'!F:F),
0))</f>
        <v>#VALUE!</v>
      </c>
    </row>
    <row r="11173" spans="1:9" x14ac:dyDescent="0.2">
      <c r="A11173" t="s">
        <v>31</v>
      </c>
      <c r="B11173" t="s">
        <v>3</v>
      </c>
      <c r="C11173">
        <f>_xlfn.XLOOKUP(B11173,'2.1.trackMPD'!$R$7:$R$29,'2.1.trackMPD'!$T$7:$T$29)</f>
        <v>2</v>
      </c>
      <c r="D11173">
        <v>100</v>
      </c>
      <c r="E11173" t="s">
        <v>6396</v>
      </c>
      <c r="F11173" t="s">
        <v>110</v>
      </c>
      <c r="G11173" t="s">
        <v>140</v>
      </c>
      <c r="H11173" t="s">
        <v>6399</v>
      </c>
      <c r="I11173" t="e" cm="1">
        <f t="array" ref="I11173">INDEX('2.1.trackMPD'!L:L/(24*60*60),
       MATCH(1,
             (A11173='2.1.trackMPD'!A:A)*
             (C11173='2.1.trackMPD'!D:D)*
             (D11173/10^6='2.1.trackMPD'!H:H)*
             (E11173='2.1.trackMPD'!F:F),
0))</f>
        <v>#VALUE!</v>
      </c>
    </row>
    <row r="11174" spans="1:9" x14ac:dyDescent="0.2">
      <c r="A11174" t="s">
        <v>31</v>
      </c>
      <c r="B11174" t="s">
        <v>3</v>
      </c>
      <c r="C11174">
        <f>_xlfn.XLOOKUP(B11174,'2.1.trackMPD'!$R$7:$R$29,'2.1.trackMPD'!$T$7:$T$29)</f>
        <v>2</v>
      </c>
      <c r="D11174">
        <v>1000</v>
      </c>
      <c r="E11174" t="s">
        <v>6396</v>
      </c>
      <c r="F11174" t="s">
        <v>110</v>
      </c>
      <c r="G11174" t="s">
        <v>124</v>
      </c>
      <c r="H11174" t="s">
        <v>6398</v>
      </c>
      <c r="I11174" cm="1">
        <f t="array" ref="I11174">INDEX('2.1.trackMPD'!I:I/(24*60*60),
       MATCH(1,
             (A11174='2.1.trackMPD'!A:A)*
             (C11174='2.1.trackMPD'!D:D)*
             (D11174/10^6='2.1.trackMPD'!H:H)*
             (E11174='2.1.trackMPD'!F:F),
0))</f>
        <v>1.4986192688019676E-6</v>
      </c>
    </row>
    <row r="11175" spans="1:9" x14ac:dyDescent="0.2">
      <c r="A11175" t="s">
        <v>31</v>
      </c>
      <c r="B11175" t="s">
        <v>3</v>
      </c>
      <c r="C11175">
        <f>_xlfn.XLOOKUP(B11175,'2.1.trackMPD'!$R$7:$R$29,'2.1.trackMPD'!$T$7:$T$29)</f>
        <v>2</v>
      </c>
      <c r="D11175">
        <v>1000</v>
      </c>
      <c r="E11175" t="s">
        <v>6396</v>
      </c>
      <c r="F11175" t="s">
        <v>110</v>
      </c>
      <c r="G11175" t="s">
        <v>140</v>
      </c>
      <c r="H11175" t="s">
        <v>6398</v>
      </c>
      <c r="I11175" cm="1">
        <f t="array" ref="I11175">INDEX('2.1.trackMPD'!J:J/(24*60*60),
       MATCH(1,
             (A11175='2.1.trackMPD'!A:A)*
             (C11175='2.1.trackMPD'!D:D)*
             (D11175/10^6='2.1.trackMPD'!H:H)*
             (E11175='2.1.trackMPD'!F:F),
0))</f>
        <v>8.7046112224891211E-5</v>
      </c>
    </row>
    <row r="11176" spans="1:9" x14ac:dyDescent="0.2">
      <c r="A11176" t="s">
        <v>31</v>
      </c>
      <c r="B11176" t="s">
        <v>3</v>
      </c>
      <c r="C11176">
        <f>_xlfn.XLOOKUP(B11176,'2.1.trackMPD'!$R$7:$R$29,'2.1.trackMPD'!$T$7:$T$29)</f>
        <v>2</v>
      </c>
      <c r="D11176">
        <v>1000</v>
      </c>
      <c r="E11176" t="s">
        <v>6396</v>
      </c>
      <c r="F11176" t="s">
        <v>111</v>
      </c>
      <c r="G11176" t="s">
        <v>124</v>
      </c>
      <c r="H11176" t="s">
        <v>6398</v>
      </c>
      <c r="I11176" t="e" cm="1">
        <f t="array" ref="I11176">INDEX('2.1.trackMPD'!M:M/(24*60*60),
       MATCH(1,
             (A11176='2.1.trackMPD'!A:A)*
             (C11176='2.1.trackMPD'!D:D)*
             (D11176/10^6='2.1.trackMPD'!H:H)*
             (E11176='2.1.trackMPD'!F:F),
0))</f>
        <v>#VALUE!</v>
      </c>
    </row>
    <row r="11177" spans="1:9" x14ac:dyDescent="0.2">
      <c r="A11177" t="s">
        <v>31</v>
      </c>
      <c r="B11177" t="s">
        <v>3</v>
      </c>
      <c r="C11177">
        <f>_xlfn.XLOOKUP(B11177,'2.1.trackMPD'!$R$7:$R$29,'2.1.trackMPD'!$T$7:$T$29)</f>
        <v>2</v>
      </c>
      <c r="D11177">
        <v>1000</v>
      </c>
      <c r="E11177" t="s">
        <v>6396</v>
      </c>
      <c r="F11177" t="s">
        <v>111</v>
      </c>
      <c r="G11177" t="s">
        <v>140</v>
      </c>
      <c r="H11177" t="s">
        <v>6398</v>
      </c>
      <c r="I11177" t="e" cm="1">
        <f t="array" ref="I11177">INDEX('2.1.trackMPD'!N:N/(24*60*60),
       MATCH(1,
             (A11177='2.1.trackMPD'!A:A)*
             (C11177='2.1.trackMPD'!D:D)*
             (D11177/10^6='2.1.trackMPD'!H:H)*
             (E11177='2.1.trackMPD'!F:F),
0))</f>
        <v>#VALUE!</v>
      </c>
    </row>
    <row r="11178" spans="1:9" x14ac:dyDescent="0.2">
      <c r="A11178" t="s">
        <v>31</v>
      </c>
      <c r="B11178" t="s">
        <v>3</v>
      </c>
      <c r="C11178">
        <f>_xlfn.XLOOKUP(B11178,'2.1.trackMPD'!$R$7:$R$29,'2.1.trackMPD'!$T$7:$T$29)</f>
        <v>2</v>
      </c>
      <c r="D11178">
        <v>1000</v>
      </c>
      <c r="E11178" t="s">
        <v>6396</v>
      </c>
      <c r="F11178" t="s">
        <v>110</v>
      </c>
      <c r="G11178" t="s">
        <v>124</v>
      </c>
      <c r="H11178" t="s">
        <v>6399</v>
      </c>
      <c r="I11178" t="e" cm="1">
        <f t="array" ref="I11178">INDEX('2.1.trackMPD'!K:K/(24*60*60),
       MATCH(1,
             (A11178='2.1.trackMPD'!A:A)*
             (C11178='2.1.trackMPD'!D:D)*
             (D11178/10^6='2.1.trackMPD'!H:H)*
             (E11178='2.1.trackMPD'!F:F),
0))</f>
        <v>#VALUE!</v>
      </c>
    </row>
    <row r="11179" spans="1:9" x14ac:dyDescent="0.2">
      <c r="A11179" t="s">
        <v>31</v>
      </c>
      <c r="B11179" t="s">
        <v>3</v>
      </c>
      <c r="C11179">
        <f>_xlfn.XLOOKUP(B11179,'2.1.trackMPD'!$R$7:$R$29,'2.1.trackMPD'!$T$7:$T$29)</f>
        <v>2</v>
      </c>
      <c r="D11179">
        <v>1000</v>
      </c>
      <c r="E11179" t="s">
        <v>6396</v>
      </c>
      <c r="F11179" t="s">
        <v>110</v>
      </c>
      <c r="G11179" t="s">
        <v>140</v>
      </c>
      <c r="H11179" t="s">
        <v>6399</v>
      </c>
      <c r="I11179" t="e" cm="1">
        <f t="array" ref="I11179">INDEX('2.1.trackMPD'!L:L/(24*60*60),
       MATCH(1,
             (A11179='2.1.trackMPD'!A:A)*
             (C11179='2.1.trackMPD'!D:D)*
             (D11179/10^6='2.1.trackMPD'!H:H)*
             (E11179='2.1.trackMPD'!F:F),
0))</f>
        <v>#VALUE!</v>
      </c>
    </row>
    <row r="11180" spans="1:9" x14ac:dyDescent="0.2">
      <c r="A11180" t="s">
        <v>31</v>
      </c>
      <c r="B11180" t="s">
        <v>3</v>
      </c>
      <c r="C11180">
        <f>_xlfn.XLOOKUP(B11180,'2.1.trackMPD'!$R$7:$R$29,'2.1.trackMPD'!$T$7:$T$29)</f>
        <v>2</v>
      </c>
      <c r="D11180">
        <v>5000</v>
      </c>
      <c r="E11180" t="s">
        <v>6396</v>
      </c>
      <c r="F11180" t="s">
        <v>110</v>
      </c>
      <c r="G11180" t="s">
        <v>124</v>
      </c>
      <c r="H11180" t="s">
        <v>6398</v>
      </c>
      <c r="I11180" cm="1">
        <f t="array" ref="I11180">INDEX('2.1.trackMPD'!I:I/(24*60*60),
       MATCH(1,
             (A11180='2.1.trackMPD'!A:A)*
             (C11180='2.1.trackMPD'!D:D)*
             (D11180/10^6='2.1.trackMPD'!H:H)*
             (E11180='2.1.trackMPD'!F:F),
0))</f>
        <v>9.0525577515975816E-7</v>
      </c>
    </row>
    <row r="11181" spans="1:9" x14ac:dyDescent="0.2">
      <c r="A11181" t="s">
        <v>31</v>
      </c>
      <c r="B11181" t="s">
        <v>3</v>
      </c>
      <c r="C11181">
        <f>_xlfn.XLOOKUP(B11181,'2.1.trackMPD'!$R$7:$R$29,'2.1.trackMPD'!$T$7:$T$29)</f>
        <v>2</v>
      </c>
      <c r="D11181">
        <v>5000</v>
      </c>
      <c r="E11181" t="s">
        <v>6396</v>
      </c>
      <c r="F11181" t="s">
        <v>110</v>
      </c>
      <c r="G11181" t="s">
        <v>140</v>
      </c>
      <c r="H11181" t="s">
        <v>6398</v>
      </c>
      <c r="I11181" cm="1">
        <f t="array" ref="I11181">INDEX('2.1.trackMPD'!J:J/(24*60*60),
       MATCH(1,
             (A11181='2.1.trackMPD'!A:A)*
             (C11181='2.1.trackMPD'!D:D)*
             (D11181/10^6='2.1.trackMPD'!H:H)*
             (E11181='2.1.trackMPD'!F:F),
0))</f>
        <v>4.3374868291148259E-5</v>
      </c>
    </row>
    <row r="11182" spans="1:9" x14ac:dyDescent="0.2">
      <c r="A11182" t="s">
        <v>31</v>
      </c>
      <c r="B11182" t="s">
        <v>3</v>
      </c>
      <c r="C11182">
        <f>_xlfn.XLOOKUP(B11182,'2.1.trackMPD'!$R$7:$R$29,'2.1.trackMPD'!$T$7:$T$29)</f>
        <v>2</v>
      </c>
      <c r="D11182">
        <v>5000</v>
      </c>
      <c r="E11182" t="s">
        <v>6396</v>
      </c>
      <c r="F11182" t="s">
        <v>111</v>
      </c>
      <c r="G11182" t="s">
        <v>124</v>
      </c>
      <c r="H11182" t="s">
        <v>6398</v>
      </c>
      <c r="I11182" t="e" cm="1">
        <f t="array" ref="I11182">INDEX('2.1.trackMPD'!M:M/(24*60*60),
       MATCH(1,
             (A11182='2.1.trackMPD'!A:A)*
             (C11182='2.1.trackMPD'!D:D)*
             (D11182/10^6='2.1.trackMPD'!H:H)*
             (E11182='2.1.trackMPD'!F:F),
0))</f>
        <v>#VALUE!</v>
      </c>
    </row>
    <row r="11183" spans="1:9" x14ac:dyDescent="0.2">
      <c r="A11183" t="s">
        <v>31</v>
      </c>
      <c r="B11183" t="s">
        <v>3</v>
      </c>
      <c r="C11183">
        <f>_xlfn.XLOOKUP(B11183,'2.1.trackMPD'!$R$7:$R$29,'2.1.trackMPD'!$T$7:$T$29)</f>
        <v>2</v>
      </c>
      <c r="D11183">
        <v>5000</v>
      </c>
      <c r="E11183" t="s">
        <v>6396</v>
      </c>
      <c r="F11183" t="s">
        <v>111</v>
      </c>
      <c r="G11183" t="s">
        <v>140</v>
      </c>
      <c r="H11183" t="s">
        <v>6398</v>
      </c>
      <c r="I11183" t="e" cm="1">
        <f t="array" ref="I11183">INDEX('2.1.trackMPD'!N:N/(24*60*60),
       MATCH(1,
             (A11183='2.1.trackMPD'!A:A)*
             (C11183='2.1.trackMPD'!D:D)*
             (D11183/10^6='2.1.trackMPD'!H:H)*
             (E11183='2.1.trackMPD'!F:F),
0))</f>
        <v>#VALUE!</v>
      </c>
    </row>
    <row r="11184" spans="1:9" x14ac:dyDescent="0.2">
      <c r="A11184" t="s">
        <v>31</v>
      </c>
      <c r="B11184" t="s">
        <v>3</v>
      </c>
      <c r="C11184">
        <f>_xlfn.XLOOKUP(B11184,'2.1.trackMPD'!$R$7:$R$29,'2.1.trackMPD'!$T$7:$T$29)</f>
        <v>2</v>
      </c>
      <c r="D11184">
        <v>5000</v>
      </c>
      <c r="E11184" t="s">
        <v>6396</v>
      </c>
      <c r="F11184" t="s">
        <v>110</v>
      </c>
      <c r="G11184" t="s">
        <v>124</v>
      </c>
      <c r="H11184" t="s">
        <v>6399</v>
      </c>
      <c r="I11184" t="e" cm="1">
        <f t="array" ref="I11184">INDEX('2.1.trackMPD'!K:K/(24*60*60),
       MATCH(1,
             (A11184='2.1.trackMPD'!A:A)*
             (C11184='2.1.trackMPD'!D:D)*
             (D11184/10^6='2.1.trackMPD'!H:H)*
             (E11184='2.1.trackMPD'!F:F),
0))</f>
        <v>#VALUE!</v>
      </c>
    </row>
    <row r="11185" spans="1:9" x14ac:dyDescent="0.2">
      <c r="A11185" t="s">
        <v>31</v>
      </c>
      <c r="B11185" t="s">
        <v>3</v>
      </c>
      <c r="C11185">
        <f>_xlfn.XLOOKUP(B11185,'2.1.trackMPD'!$R$7:$R$29,'2.1.trackMPD'!$T$7:$T$29)</f>
        <v>2</v>
      </c>
      <c r="D11185">
        <v>5000</v>
      </c>
      <c r="E11185" t="s">
        <v>6396</v>
      </c>
      <c r="F11185" t="s">
        <v>110</v>
      </c>
      <c r="G11185" t="s">
        <v>140</v>
      </c>
      <c r="H11185" t="s">
        <v>6399</v>
      </c>
      <c r="I11185" t="e" cm="1">
        <f t="array" ref="I11185">INDEX('2.1.trackMPD'!L:L/(24*60*60),
       MATCH(1,
             (A11185='2.1.trackMPD'!A:A)*
             (C11185='2.1.trackMPD'!D:D)*
             (D11185/10^6='2.1.trackMPD'!H:H)*
             (E11185='2.1.trackMPD'!F:F),
0))</f>
        <v>#VALUE!</v>
      </c>
    </row>
    <row r="11186" spans="1:9" x14ac:dyDescent="0.2">
      <c r="A11186" t="s">
        <v>31</v>
      </c>
      <c r="B11186" t="s">
        <v>3</v>
      </c>
      <c r="C11186">
        <f>_xlfn.XLOOKUP(B11186,'2.1.trackMPD'!$R$7:$R$29,'2.1.trackMPD'!$T$7:$T$29)</f>
        <v>2</v>
      </c>
      <c r="D11186">
        <v>1</v>
      </c>
      <c r="E11186" t="s">
        <v>6400</v>
      </c>
      <c r="F11186" t="s">
        <v>110</v>
      </c>
      <c r="G11186" t="s">
        <v>124</v>
      </c>
      <c r="H11186" t="s">
        <v>6398</v>
      </c>
      <c r="I11186" cm="1">
        <f t="array" ref="I11186">INDEX('2.1.trackMPD'!I:I/(24*60*60),
       MATCH(1,
             (A11186='2.1.trackMPD'!A:A)*
             (C11186='2.1.trackMPD'!D:D)*
             (D11186/10^6='2.1.trackMPD'!H:H)*
             (E11186='2.1.trackMPD'!F:F),
0))</f>
        <v>1.7924884827895949E-6</v>
      </c>
    </row>
    <row r="11187" spans="1:9" x14ac:dyDescent="0.2">
      <c r="A11187" t="s">
        <v>31</v>
      </c>
      <c r="B11187" t="s">
        <v>3</v>
      </c>
      <c r="C11187">
        <f>_xlfn.XLOOKUP(B11187,'2.1.trackMPD'!$R$7:$R$29,'2.1.trackMPD'!$T$7:$T$29)</f>
        <v>2</v>
      </c>
      <c r="D11187">
        <v>1</v>
      </c>
      <c r="E11187" t="s">
        <v>6400</v>
      </c>
      <c r="F11187" t="s">
        <v>110</v>
      </c>
      <c r="G11187" t="s">
        <v>140</v>
      </c>
      <c r="H11187" t="s">
        <v>6398</v>
      </c>
      <c r="I11187" cm="1">
        <f t="array" ref="I11187">INDEX('2.1.trackMPD'!J:J/(24*60*60),
       MATCH(1,
             (A11187='2.1.trackMPD'!A:A)*
             (C11187='2.1.trackMPD'!D:D)*
             (D11187/10^6='2.1.trackMPD'!H:H)*
             (E11187='2.1.trackMPD'!F:F),
0))</f>
        <v>3.6951570980969448E-5</v>
      </c>
    </row>
    <row r="11188" spans="1:9" x14ac:dyDescent="0.2">
      <c r="A11188" t="s">
        <v>31</v>
      </c>
      <c r="B11188" t="s">
        <v>3</v>
      </c>
      <c r="C11188">
        <f>_xlfn.XLOOKUP(B11188,'2.1.trackMPD'!$R$7:$R$29,'2.1.trackMPD'!$T$7:$T$29)</f>
        <v>2</v>
      </c>
      <c r="D11188">
        <v>1</v>
      </c>
      <c r="E11188" t="s">
        <v>6400</v>
      </c>
      <c r="F11188" t="s">
        <v>111</v>
      </c>
      <c r="G11188" t="s">
        <v>124</v>
      </c>
      <c r="H11188" t="s">
        <v>6398</v>
      </c>
      <c r="I11188" t="e" cm="1">
        <f t="array" ref="I11188">INDEX('2.1.trackMPD'!M:M/(24*60*60),
       MATCH(1,
             (A11188='2.1.trackMPD'!A:A)*
             (C11188='2.1.trackMPD'!D:D)*
             (D11188/10^6='2.1.trackMPD'!H:H)*
             (E11188='2.1.trackMPD'!F:F),
0))</f>
        <v>#VALUE!</v>
      </c>
    </row>
    <row r="11189" spans="1:9" x14ac:dyDescent="0.2">
      <c r="A11189" t="s">
        <v>31</v>
      </c>
      <c r="B11189" t="s">
        <v>3</v>
      </c>
      <c r="C11189">
        <f>_xlfn.XLOOKUP(B11189,'2.1.trackMPD'!$R$7:$R$29,'2.1.trackMPD'!$T$7:$T$29)</f>
        <v>2</v>
      </c>
      <c r="D11189">
        <v>1</v>
      </c>
      <c r="E11189" t="s">
        <v>6400</v>
      </c>
      <c r="F11189" t="s">
        <v>111</v>
      </c>
      <c r="G11189" t="s">
        <v>140</v>
      </c>
      <c r="H11189" t="s">
        <v>6398</v>
      </c>
      <c r="I11189" t="e" cm="1">
        <f t="array" ref="I11189">INDEX('2.1.trackMPD'!N:N/(24*60*60),
       MATCH(1,
             (A11189='2.1.trackMPD'!A:A)*
             (C11189='2.1.trackMPD'!D:D)*
             (D11189/10^6='2.1.trackMPD'!H:H)*
             (E11189='2.1.trackMPD'!F:F),
0))</f>
        <v>#VALUE!</v>
      </c>
    </row>
    <row r="11190" spans="1:9" x14ac:dyDescent="0.2">
      <c r="A11190" t="s">
        <v>31</v>
      </c>
      <c r="B11190" t="s">
        <v>3</v>
      </c>
      <c r="C11190">
        <f>_xlfn.XLOOKUP(B11190,'2.1.trackMPD'!$R$7:$R$29,'2.1.trackMPD'!$T$7:$T$29)</f>
        <v>2</v>
      </c>
      <c r="D11190">
        <v>1</v>
      </c>
      <c r="E11190" t="s">
        <v>6400</v>
      </c>
      <c r="F11190" t="s">
        <v>110</v>
      </c>
      <c r="G11190" t="s">
        <v>124</v>
      </c>
      <c r="H11190" t="s">
        <v>6399</v>
      </c>
      <c r="I11190" t="e" cm="1">
        <f t="array" ref="I11190">INDEX('2.1.trackMPD'!K:K/(24*60*60),
       MATCH(1,
             (A11190='2.1.trackMPD'!A:A)*
             (C11190='2.1.trackMPD'!D:D)*
             (D11190/10^6='2.1.trackMPD'!H:H)*
             (E11190='2.1.trackMPD'!F:F),
0))</f>
        <v>#VALUE!</v>
      </c>
    </row>
    <row r="11191" spans="1:9" x14ac:dyDescent="0.2">
      <c r="A11191" t="s">
        <v>31</v>
      </c>
      <c r="B11191" t="s">
        <v>3</v>
      </c>
      <c r="C11191">
        <f>_xlfn.XLOOKUP(B11191,'2.1.trackMPD'!$R$7:$R$29,'2.1.trackMPD'!$T$7:$T$29)</f>
        <v>2</v>
      </c>
      <c r="D11191">
        <v>1</v>
      </c>
      <c r="E11191" t="s">
        <v>6400</v>
      </c>
      <c r="F11191" t="s">
        <v>110</v>
      </c>
      <c r="G11191" t="s">
        <v>140</v>
      </c>
      <c r="H11191" t="s">
        <v>6399</v>
      </c>
      <c r="I11191" t="e" cm="1">
        <f t="array" ref="I11191">INDEX('2.1.trackMPD'!L:L/(24*60*60),
       MATCH(1,
             (A11191='2.1.trackMPD'!A:A)*
             (C11191='2.1.trackMPD'!D:D)*
             (D11191/10^6='2.1.trackMPD'!H:H)*
             (E11191='2.1.trackMPD'!F:F),
0))</f>
        <v>#VALUE!</v>
      </c>
    </row>
    <row r="11192" spans="1:9" x14ac:dyDescent="0.2">
      <c r="A11192" t="s">
        <v>31</v>
      </c>
      <c r="B11192" t="s">
        <v>3</v>
      </c>
      <c r="C11192">
        <f>_xlfn.XLOOKUP(B11192,'2.1.trackMPD'!$R$7:$R$29,'2.1.trackMPD'!$T$7:$T$29)</f>
        <v>2</v>
      </c>
      <c r="D11192">
        <v>10</v>
      </c>
      <c r="E11192" t="s">
        <v>6400</v>
      </c>
      <c r="F11192" t="s">
        <v>110</v>
      </c>
      <c r="G11192" t="s">
        <v>124</v>
      </c>
      <c r="H11192" t="s">
        <v>6398</v>
      </c>
      <c r="I11192" cm="1">
        <f t="array" ref="I11192">INDEX('2.1.trackMPD'!I:I/(24*60*60),
       MATCH(1,
             (A11192='2.1.trackMPD'!A:A)*
             (C11192='2.1.trackMPD'!D:D)*
             (D11192/10^6='2.1.trackMPD'!H:H)*
             (E11192='2.1.trackMPD'!F:F),
0))</f>
        <v>1.9669007438568171E-5</v>
      </c>
    </row>
    <row r="11193" spans="1:9" x14ac:dyDescent="0.2">
      <c r="A11193" t="s">
        <v>31</v>
      </c>
      <c r="B11193" t="s">
        <v>3</v>
      </c>
      <c r="C11193">
        <f>_xlfn.XLOOKUP(B11193,'2.1.trackMPD'!$R$7:$R$29,'2.1.trackMPD'!$T$7:$T$29)</f>
        <v>2</v>
      </c>
      <c r="D11193">
        <v>10</v>
      </c>
      <c r="E11193" t="s">
        <v>6400</v>
      </c>
      <c r="F11193" t="s">
        <v>110</v>
      </c>
      <c r="G11193" t="s">
        <v>140</v>
      </c>
      <c r="H11193" t="s">
        <v>6398</v>
      </c>
      <c r="I11193" cm="1">
        <f t="array" ref="I11193">INDEX('2.1.trackMPD'!J:J/(24*60*60),
       MATCH(1,
             (A11193='2.1.trackMPD'!A:A)*
             (C11193='2.1.trackMPD'!D:D)*
             (D11193/10^6='2.1.trackMPD'!H:H)*
             (E11193='2.1.trackMPD'!F:F),
0))</f>
        <v>1.3473420139520717E-4</v>
      </c>
    </row>
    <row r="11194" spans="1:9" x14ac:dyDescent="0.2">
      <c r="A11194" t="s">
        <v>31</v>
      </c>
      <c r="B11194" t="s">
        <v>3</v>
      </c>
      <c r="C11194">
        <f>_xlfn.XLOOKUP(B11194,'2.1.trackMPD'!$R$7:$R$29,'2.1.trackMPD'!$T$7:$T$29)</f>
        <v>2</v>
      </c>
      <c r="D11194">
        <v>10</v>
      </c>
      <c r="E11194" t="s">
        <v>6400</v>
      </c>
      <c r="F11194" t="s">
        <v>111</v>
      </c>
      <c r="G11194" t="s">
        <v>124</v>
      </c>
      <c r="H11194" t="s">
        <v>6398</v>
      </c>
      <c r="I11194" t="e" cm="1">
        <f t="array" ref="I11194">INDEX('2.1.trackMPD'!M:M/(24*60*60),
       MATCH(1,
             (A11194='2.1.trackMPD'!A:A)*
             (C11194='2.1.trackMPD'!D:D)*
             (D11194/10^6='2.1.trackMPD'!H:H)*
             (E11194='2.1.trackMPD'!F:F),
0))</f>
        <v>#VALUE!</v>
      </c>
    </row>
    <row r="11195" spans="1:9" x14ac:dyDescent="0.2">
      <c r="A11195" t="s">
        <v>31</v>
      </c>
      <c r="B11195" t="s">
        <v>3</v>
      </c>
      <c r="C11195">
        <f>_xlfn.XLOOKUP(B11195,'2.1.trackMPD'!$R$7:$R$29,'2.1.trackMPD'!$T$7:$T$29)</f>
        <v>2</v>
      </c>
      <c r="D11195">
        <v>10</v>
      </c>
      <c r="E11195" t="s">
        <v>6400</v>
      </c>
      <c r="F11195" t="s">
        <v>111</v>
      </c>
      <c r="G11195" t="s">
        <v>140</v>
      </c>
      <c r="H11195" t="s">
        <v>6398</v>
      </c>
      <c r="I11195" t="e" cm="1">
        <f t="array" ref="I11195">INDEX('2.1.trackMPD'!N:N/(24*60*60),
       MATCH(1,
             (A11195='2.1.trackMPD'!A:A)*
             (C11195='2.1.trackMPD'!D:D)*
             (D11195/10^6='2.1.trackMPD'!H:H)*
             (E11195='2.1.trackMPD'!F:F),
0))</f>
        <v>#VALUE!</v>
      </c>
    </row>
    <row r="11196" spans="1:9" x14ac:dyDescent="0.2">
      <c r="A11196" t="s">
        <v>31</v>
      </c>
      <c r="B11196" t="s">
        <v>3</v>
      </c>
      <c r="C11196">
        <f>_xlfn.XLOOKUP(B11196,'2.1.trackMPD'!$R$7:$R$29,'2.1.trackMPD'!$T$7:$T$29)</f>
        <v>2</v>
      </c>
      <c r="D11196">
        <v>10</v>
      </c>
      <c r="E11196" t="s">
        <v>6400</v>
      </c>
      <c r="F11196" t="s">
        <v>110</v>
      </c>
      <c r="G11196" t="s">
        <v>124</v>
      </c>
      <c r="H11196" t="s">
        <v>6399</v>
      </c>
      <c r="I11196" t="e" cm="1">
        <f t="array" ref="I11196">INDEX('2.1.trackMPD'!K:K/(24*60*60),
       MATCH(1,
             (A11196='2.1.trackMPD'!A:A)*
             (C11196='2.1.trackMPD'!D:D)*
             (D11196/10^6='2.1.trackMPD'!H:H)*
             (E11196='2.1.trackMPD'!F:F),
0))</f>
        <v>#VALUE!</v>
      </c>
    </row>
    <row r="11197" spans="1:9" x14ac:dyDescent="0.2">
      <c r="A11197" t="s">
        <v>31</v>
      </c>
      <c r="B11197" t="s">
        <v>3</v>
      </c>
      <c r="C11197">
        <f>_xlfn.XLOOKUP(B11197,'2.1.trackMPD'!$R$7:$R$29,'2.1.trackMPD'!$T$7:$T$29)</f>
        <v>2</v>
      </c>
      <c r="D11197">
        <v>10</v>
      </c>
      <c r="E11197" t="s">
        <v>6400</v>
      </c>
      <c r="F11197" t="s">
        <v>110</v>
      </c>
      <c r="G11197" t="s">
        <v>140</v>
      </c>
      <c r="H11197" t="s">
        <v>6399</v>
      </c>
      <c r="I11197" t="e" cm="1">
        <f t="array" ref="I11197">INDEX('2.1.trackMPD'!L:L/(24*60*60),
       MATCH(1,
             (A11197='2.1.trackMPD'!A:A)*
             (C11197='2.1.trackMPD'!D:D)*
             (D11197/10^6='2.1.trackMPD'!H:H)*
             (E11197='2.1.trackMPD'!F:F),
0))</f>
        <v>#VALUE!</v>
      </c>
    </row>
    <row r="11198" spans="1:9" x14ac:dyDescent="0.2">
      <c r="A11198" t="s">
        <v>31</v>
      </c>
      <c r="B11198" t="s">
        <v>3</v>
      </c>
      <c r="C11198">
        <f>_xlfn.XLOOKUP(B11198,'2.1.trackMPD'!$R$7:$R$29,'2.1.trackMPD'!$T$7:$T$29)</f>
        <v>2</v>
      </c>
      <c r="D11198">
        <v>100</v>
      </c>
      <c r="E11198" t="s">
        <v>6400</v>
      </c>
      <c r="F11198" t="s">
        <v>110</v>
      </c>
      <c r="G11198" t="s">
        <v>124</v>
      </c>
      <c r="H11198" t="s">
        <v>6398</v>
      </c>
      <c r="I11198" cm="1">
        <f t="array" ref="I11198">INDEX('2.1.trackMPD'!I:I/(24*60*60),
       MATCH(1,
             (A11198='2.1.trackMPD'!A:A)*
             (C11198='2.1.trackMPD'!D:D)*
             (D11198/10^6='2.1.trackMPD'!H:H)*
             (E11198='2.1.trackMPD'!F:F),
0))</f>
        <v>6.6777084720457185E-6</v>
      </c>
    </row>
    <row r="11199" spans="1:9" x14ac:dyDescent="0.2">
      <c r="A11199" t="s">
        <v>31</v>
      </c>
      <c r="B11199" t="s">
        <v>3</v>
      </c>
      <c r="C11199">
        <f>_xlfn.XLOOKUP(B11199,'2.1.trackMPD'!$R$7:$R$29,'2.1.trackMPD'!$T$7:$T$29)</f>
        <v>2</v>
      </c>
      <c r="D11199">
        <v>100</v>
      </c>
      <c r="E11199" t="s">
        <v>6400</v>
      </c>
      <c r="F11199" t="s">
        <v>110</v>
      </c>
      <c r="G11199" t="s">
        <v>140</v>
      </c>
      <c r="H11199" t="s">
        <v>6398</v>
      </c>
      <c r="I11199" cm="1">
        <f t="array" ref="I11199">INDEX('2.1.trackMPD'!J:J/(24*60*60),
       MATCH(1,
             (A11199='2.1.trackMPD'!A:A)*
             (C11199='2.1.trackMPD'!D:D)*
             (D11199/10^6='2.1.trackMPD'!H:H)*
             (E11199='2.1.trackMPD'!F:F),
0))</f>
        <v>5.3203242294598378E-4</v>
      </c>
    </row>
    <row r="11200" spans="1:9" x14ac:dyDescent="0.2">
      <c r="A11200" t="s">
        <v>31</v>
      </c>
      <c r="B11200" t="s">
        <v>3</v>
      </c>
      <c r="C11200">
        <f>_xlfn.XLOOKUP(B11200,'2.1.trackMPD'!$R$7:$R$29,'2.1.trackMPD'!$T$7:$T$29)</f>
        <v>2</v>
      </c>
      <c r="D11200">
        <v>100</v>
      </c>
      <c r="E11200" t="s">
        <v>6400</v>
      </c>
      <c r="F11200" t="s">
        <v>111</v>
      </c>
      <c r="G11200" t="s">
        <v>124</v>
      </c>
      <c r="H11200" t="s">
        <v>6398</v>
      </c>
      <c r="I11200" t="e" cm="1">
        <f t="array" ref="I11200">INDEX('2.1.trackMPD'!M:M/(24*60*60),
       MATCH(1,
             (A11200='2.1.trackMPD'!A:A)*
             (C11200='2.1.trackMPD'!D:D)*
             (D11200/10^6='2.1.trackMPD'!H:H)*
             (E11200='2.1.trackMPD'!F:F),
0))</f>
        <v>#VALUE!</v>
      </c>
    </row>
    <row r="11201" spans="1:9" x14ac:dyDescent="0.2">
      <c r="A11201" t="s">
        <v>31</v>
      </c>
      <c r="B11201" t="s">
        <v>3</v>
      </c>
      <c r="C11201">
        <f>_xlfn.XLOOKUP(B11201,'2.1.trackMPD'!$R$7:$R$29,'2.1.trackMPD'!$T$7:$T$29)</f>
        <v>2</v>
      </c>
      <c r="D11201">
        <v>100</v>
      </c>
      <c r="E11201" t="s">
        <v>6400</v>
      </c>
      <c r="F11201" t="s">
        <v>111</v>
      </c>
      <c r="G11201" t="s">
        <v>140</v>
      </c>
      <c r="H11201" t="s">
        <v>6398</v>
      </c>
      <c r="I11201" t="e" cm="1">
        <f t="array" ref="I11201">INDEX('2.1.trackMPD'!N:N/(24*60*60),
       MATCH(1,
             (A11201='2.1.trackMPD'!A:A)*
             (C11201='2.1.trackMPD'!D:D)*
             (D11201/10^6='2.1.trackMPD'!H:H)*
             (E11201='2.1.trackMPD'!F:F),
0))</f>
        <v>#VALUE!</v>
      </c>
    </row>
    <row r="11202" spans="1:9" x14ac:dyDescent="0.2">
      <c r="A11202" t="s">
        <v>31</v>
      </c>
      <c r="B11202" t="s">
        <v>3</v>
      </c>
      <c r="C11202">
        <f>_xlfn.XLOOKUP(B11202,'2.1.trackMPD'!$R$7:$R$29,'2.1.trackMPD'!$T$7:$T$29)</f>
        <v>2</v>
      </c>
      <c r="D11202">
        <v>100</v>
      </c>
      <c r="E11202" t="s">
        <v>6400</v>
      </c>
      <c r="F11202" t="s">
        <v>110</v>
      </c>
      <c r="G11202" t="s">
        <v>124</v>
      </c>
      <c r="H11202" t="s">
        <v>6399</v>
      </c>
      <c r="I11202" t="e" cm="1">
        <f t="array" ref="I11202">INDEX('2.1.trackMPD'!K:K/(24*60*60),
       MATCH(1,
             (A11202='2.1.trackMPD'!A:A)*
             (C11202='2.1.trackMPD'!D:D)*
             (D11202/10^6='2.1.trackMPD'!H:H)*
             (E11202='2.1.trackMPD'!F:F),
0))</f>
        <v>#VALUE!</v>
      </c>
    </row>
    <row r="11203" spans="1:9" x14ac:dyDescent="0.2">
      <c r="A11203" t="s">
        <v>31</v>
      </c>
      <c r="B11203" t="s">
        <v>3</v>
      </c>
      <c r="C11203">
        <f>_xlfn.XLOOKUP(B11203,'2.1.trackMPD'!$R$7:$R$29,'2.1.trackMPD'!$T$7:$T$29)</f>
        <v>2</v>
      </c>
      <c r="D11203">
        <v>100</v>
      </c>
      <c r="E11203" t="s">
        <v>6400</v>
      </c>
      <c r="F11203" t="s">
        <v>110</v>
      </c>
      <c r="G11203" t="s">
        <v>140</v>
      </c>
      <c r="H11203" t="s">
        <v>6399</v>
      </c>
      <c r="I11203" t="e" cm="1">
        <f t="array" ref="I11203">INDEX('2.1.trackMPD'!L:L/(24*60*60),
       MATCH(1,
             (A11203='2.1.trackMPD'!A:A)*
             (C11203='2.1.trackMPD'!D:D)*
             (D11203/10^6='2.1.trackMPD'!H:H)*
             (E11203='2.1.trackMPD'!F:F),
0))</f>
        <v>#VALUE!</v>
      </c>
    </row>
    <row r="11204" spans="1:9" x14ac:dyDescent="0.2">
      <c r="A11204" t="s">
        <v>31</v>
      </c>
      <c r="B11204" t="s">
        <v>3</v>
      </c>
      <c r="C11204">
        <f>_xlfn.XLOOKUP(B11204,'2.1.trackMPD'!$R$7:$R$29,'2.1.trackMPD'!$T$7:$T$29)</f>
        <v>2</v>
      </c>
      <c r="D11204">
        <v>1000</v>
      </c>
      <c r="E11204" t="s">
        <v>6400</v>
      </c>
      <c r="F11204" t="s">
        <v>110</v>
      </c>
      <c r="G11204" t="s">
        <v>124</v>
      </c>
      <c r="H11204" t="s">
        <v>6398</v>
      </c>
      <c r="I11204" cm="1">
        <f t="array" ref="I11204">INDEX('2.1.trackMPD'!I:I/(24*60*60),
       MATCH(1,
             (A11204='2.1.trackMPD'!A:A)*
             (C11204='2.1.trackMPD'!D:D)*
             (D11204/10^6='2.1.trackMPD'!H:H)*
             (E11204='2.1.trackMPD'!F:F),
0))</f>
        <v>1.1889362054734723E-6</v>
      </c>
    </row>
    <row r="11205" spans="1:9" x14ac:dyDescent="0.2">
      <c r="A11205" t="s">
        <v>31</v>
      </c>
      <c r="B11205" t="s">
        <v>3</v>
      </c>
      <c r="C11205">
        <f>_xlfn.XLOOKUP(B11205,'2.1.trackMPD'!$R$7:$R$29,'2.1.trackMPD'!$T$7:$T$29)</f>
        <v>2</v>
      </c>
      <c r="D11205">
        <v>1000</v>
      </c>
      <c r="E11205" t="s">
        <v>6400</v>
      </c>
      <c r="F11205" t="s">
        <v>110</v>
      </c>
      <c r="G11205" t="s">
        <v>140</v>
      </c>
      <c r="H11205" t="s">
        <v>6398</v>
      </c>
      <c r="I11205" cm="1">
        <f t="array" ref="I11205">INDEX('2.1.trackMPD'!J:J/(24*60*60),
       MATCH(1,
             (A11205='2.1.trackMPD'!A:A)*
             (C11205='2.1.trackMPD'!D:D)*
             (D11205/10^6='2.1.trackMPD'!H:H)*
             (E11205='2.1.trackMPD'!F:F),
0))</f>
        <v>6.0242227371233444E-5</v>
      </c>
    </row>
    <row r="11206" spans="1:9" x14ac:dyDescent="0.2">
      <c r="A11206" t="s">
        <v>31</v>
      </c>
      <c r="B11206" t="s">
        <v>3</v>
      </c>
      <c r="C11206">
        <f>_xlfn.XLOOKUP(B11206,'2.1.trackMPD'!$R$7:$R$29,'2.1.trackMPD'!$T$7:$T$29)</f>
        <v>2</v>
      </c>
      <c r="D11206">
        <v>1000</v>
      </c>
      <c r="E11206" t="s">
        <v>6400</v>
      </c>
      <c r="F11206" t="s">
        <v>111</v>
      </c>
      <c r="G11206" t="s">
        <v>124</v>
      </c>
      <c r="H11206" t="s">
        <v>6398</v>
      </c>
      <c r="I11206" t="e" cm="1">
        <f t="array" ref="I11206">INDEX('2.1.trackMPD'!M:M/(24*60*60),
       MATCH(1,
             (A11206='2.1.trackMPD'!A:A)*
             (C11206='2.1.trackMPD'!D:D)*
             (D11206/10^6='2.1.trackMPD'!H:H)*
             (E11206='2.1.trackMPD'!F:F),
0))</f>
        <v>#VALUE!</v>
      </c>
    </row>
    <row r="11207" spans="1:9" x14ac:dyDescent="0.2">
      <c r="A11207" t="s">
        <v>31</v>
      </c>
      <c r="B11207" t="s">
        <v>3</v>
      </c>
      <c r="C11207">
        <f>_xlfn.XLOOKUP(B11207,'2.1.trackMPD'!$R$7:$R$29,'2.1.trackMPD'!$T$7:$T$29)</f>
        <v>2</v>
      </c>
      <c r="D11207">
        <v>1000</v>
      </c>
      <c r="E11207" t="s">
        <v>6400</v>
      </c>
      <c r="F11207" t="s">
        <v>111</v>
      </c>
      <c r="G11207" t="s">
        <v>140</v>
      </c>
      <c r="H11207" t="s">
        <v>6398</v>
      </c>
      <c r="I11207" t="e" cm="1">
        <f t="array" ref="I11207">INDEX('2.1.trackMPD'!N:N/(24*60*60),
       MATCH(1,
             (A11207='2.1.trackMPD'!A:A)*
             (C11207='2.1.trackMPD'!D:D)*
             (D11207/10^6='2.1.trackMPD'!H:H)*
             (E11207='2.1.trackMPD'!F:F),
0))</f>
        <v>#VALUE!</v>
      </c>
    </row>
    <row r="11208" spans="1:9" x14ac:dyDescent="0.2">
      <c r="A11208" t="s">
        <v>31</v>
      </c>
      <c r="B11208" t="s">
        <v>3</v>
      </c>
      <c r="C11208">
        <f>_xlfn.XLOOKUP(B11208,'2.1.trackMPD'!$R$7:$R$29,'2.1.trackMPD'!$T$7:$T$29)</f>
        <v>2</v>
      </c>
      <c r="D11208">
        <v>1000</v>
      </c>
      <c r="E11208" t="s">
        <v>6400</v>
      </c>
      <c r="F11208" t="s">
        <v>110</v>
      </c>
      <c r="G11208" t="s">
        <v>124</v>
      </c>
      <c r="H11208" t="s">
        <v>6399</v>
      </c>
      <c r="I11208" t="e" cm="1">
        <f t="array" ref="I11208">INDEX('2.1.trackMPD'!K:K/(24*60*60),
       MATCH(1,
             (A11208='2.1.trackMPD'!A:A)*
             (C11208='2.1.trackMPD'!D:D)*
             (D11208/10^6='2.1.trackMPD'!H:H)*
             (E11208='2.1.trackMPD'!F:F),
0))</f>
        <v>#VALUE!</v>
      </c>
    </row>
    <row r="11209" spans="1:9" x14ac:dyDescent="0.2">
      <c r="A11209" t="s">
        <v>31</v>
      </c>
      <c r="B11209" t="s">
        <v>3</v>
      </c>
      <c r="C11209">
        <f>_xlfn.XLOOKUP(B11209,'2.1.trackMPD'!$R$7:$R$29,'2.1.trackMPD'!$T$7:$T$29)</f>
        <v>2</v>
      </c>
      <c r="D11209">
        <v>1000</v>
      </c>
      <c r="E11209" t="s">
        <v>6400</v>
      </c>
      <c r="F11209" t="s">
        <v>110</v>
      </c>
      <c r="G11209" t="s">
        <v>140</v>
      </c>
      <c r="H11209" t="s">
        <v>6399</v>
      </c>
      <c r="I11209" t="e" cm="1">
        <f t="array" ref="I11209">INDEX('2.1.trackMPD'!L:L/(24*60*60),
       MATCH(1,
             (A11209='2.1.trackMPD'!A:A)*
             (C11209='2.1.trackMPD'!D:D)*
             (D11209/10^6='2.1.trackMPD'!H:H)*
             (E11209='2.1.trackMPD'!F:F),
0))</f>
        <v>#VALUE!</v>
      </c>
    </row>
    <row r="11210" spans="1:9" x14ac:dyDescent="0.2">
      <c r="A11210" t="s">
        <v>31</v>
      </c>
      <c r="B11210" t="s">
        <v>3</v>
      </c>
      <c r="C11210">
        <f>_xlfn.XLOOKUP(B11210,'2.1.trackMPD'!$R$7:$R$29,'2.1.trackMPD'!$T$7:$T$29)</f>
        <v>2</v>
      </c>
      <c r="D11210">
        <v>5000</v>
      </c>
      <c r="E11210" t="s">
        <v>6400</v>
      </c>
      <c r="F11210" t="s">
        <v>110</v>
      </c>
      <c r="G11210" t="s">
        <v>124</v>
      </c>
      <c r="H11210" t="s">
        <v>6398</v>
      </c>
      <c r="I11210" cm="1">
        <f t="array" ref="I11210">INDEX('2.1.trackMPD'!I:I/(24*60*60),
       MATCH(1,
             (A11210='2.1.trackMPD'!A:A)*
             (C11210='2.1.trackMPD'!D:D)*
             (D11210/10^6='2.1.trackMPD'!H:H)*
             (E11210='2.1.trackMPD'!F:F),
0))</f>
        <v>1.0483002333136134E-6</v>
      </c>
    </row>
    <row r="11211" spans="1:9" x14ac:dyDescent="0.2">
      <c r="A11211" t="s">
        <v>31</v>
      </c>
      <c r="B11211" t="s">
        <v>3</v>
      </c>
      <c r="C11211">
        <f>_xlfn.XLOOKUP(B11211,'2.1.trackMPD'!$R$7:$R$29,'2.1.trackMPD'!$T$7:$T$29)</f>
        <v>2</v>
      </c>
      <c r="D11211">
        <v>5000</v>
      </c>
      <c r="E11211" t="s">
        <v>6400</v>
      </c>
      <c r="F11211" t="s">
        <v>110</v>
      </c>
      <c r="G11211" t="s">
        <v>140</v>
      </c>
      <c r="H11211" t="s">
        <v>6398</v>
      </c>
      <c r="I11211" cm="1">
        <f t="array" ref="I11211">INDEX('2.1.trackMPD'!J:J/(24*60*60),
       MATCH(1,
             (A11211='2.1.trackMPD'!A:A)*
             (C11211='2.1.trackMPD'!D:D)*
             (D11211/10^6='2.1.trackMPD'!H:H)*
             (E11211='2.1.trackMPD'!F:F),
0))</f>
        <v>3.7575638257222226E-5</v>
      </c>
    </row>
    <row r="11212" spans="1:9" x14ac:dyDescent="0.2">
      <c r="A11212" t="s">
        <v>31</v>
      </c>
      <c r="B11212" t="s">
        <v>3</v>
      </c>
      <c r="C11212">
        <f>_xlfn.XLOOKUP(B11212,'2.1.trackMPD'!$R$7:$R$29,'2.1.trackMPD'!$T$7:$T$29)</f>
        <v>2</v>
      </c>
      <c r="D11212">
        <v>5000</v>
      </c>
      <c r="E11212" t="s">
        <v>6400</v>
      </c>
      <c r="F11212" t="s">
        <v>111</v>
      </c>
      <c r="G11212" t="s">
        <v>124</v>
      </c>
      <c r="H11212" t="s">
        <v>6398</v>
      </c>
      <c r="I11212" t="e" cm="1">
        <f t="array" ref="I11212">INDEX('2.1.trackMPD'!M:M/(24*60*60),
       MATCH(1,
             (A11212='2.1.trackMPD'!A:A)*
             (C11212='2.1.trackMPD'!D:D)*
             (D11212/10^6='2.1.trackMPD'!H:H)*
             (E11212='2.1.trackMPD'!F:F),
0))</f>
        <v>#VALUE!</v>
      </c>
    </row>
    <row r="11213" spans="1:9" x14ac:dyDescent="0.2">
      <c r="A11213" t="s">
        <v>31</v>
      </c>
      <c r="B11213" t="s">
        <v>3</v>
      </c>
      <c r="C11213">
        <f>_xlfn.XLOOKUP(B11213,'2.1.trackMPD'!$R$7:$R$29,'2.1.trackMPD'!$T$7:$T$29)</f>
        <v>2</v>
      </c>
      <c r="D11213">
        <v>5000</v>
      </c>
      <c r="E11213" t="s">
        <v>6400</v>
      </c>
      <c r="F11213" t="s">
        <v>111</v>
      </c>
      <c r="G11213" t="s">
        <v>140</v>
      </c>
      <c r="H11213" t="s">
        <v>6398</v>
      </c>
      <c r="I11213" t="e" cm="1">
        <f t="array" ref="I11213">INDEX('2.1.trackMPD'!N:N/(24*60*60),
       MATCH(1,
             (A11213='2.1.trackMPD'!A:A)*
             (C11213='2.1.trackMPD'!D:D)*
             (D11213/10^6='2.1.trackMPD'!H:H)*
             (E11213='2.1.trackMPD'!F:F),
0))</f>
        <v>#VALUE!</v>
      </c>
    </row>
    <row r="11214" spans="1:9" x14ac:dyDescent="0.2">
      <c r="A11214" t="s">
        <v>31</v>
      </c>
      <c r="B11214" t="s">
        <v>3</v>
      </c>
      <c r="C11214">
        <f>_xlfn.XLOOKUP(B11214,'2.1.trackMPD'!$R$7:$R$29,'2.1.trackMPD'!$T$7:$T$29)</f>
        <v>2</v>
      </c>
      <c r="D11214">
        <v>5000</v>
      </c>
      <c r="E11214" t="s">
        <v>6400</v>
      </c>
      <c r="F11214" t="s">
        <v>110</v>
      </c>
      <c r="G11214" t="s">
        <v>124</v>
      </c>
      <c r="H11214" t="s">
        <v>6399</v>
      </c>
      <c r="I11214" t="e" cm="1">
        <f t="array" ref="I11214">INDEX('2.1.trackMPD'!K:K/(24*60*60),
       MATCH(1,
             (A11214='2.1.trackMPD'!A:A)*
             (C11214='2.1.trackMPD'!D:D)*
             (D11214/10^6='2.1.trackMPD'!H:H)*
             (E11214='2.1.trackMPD'!F:F),
0))</f>
        <v>#VALUE!</v>
      </c>
    </row>
    <row r="11215" spans="1:9" x14ac:dyDescent="0.2">
      <c r="A11215" t="s">
        <v>31</v>
      </c>
      <c r="B11215" t="s">
        <v>3</v>
      </c>
      <c r="C11215">
        <f>_xlfn.XLOOKUP(B11215,'2.1.trackMPD'!$R$7:$R$29,'2.1.trackMPD'!$T$7:$T$29)</f>
        <v>2</v>
      </c>
      <c r="D11215">
        <v>5000</v>
      </c>
      <c r="E11215" t="s">
        <v>6400</v>
      </c>
      <c r="F11215" t="s">
        <v>110</v>
      </c>
      <c r="G11215" t="s">
        <v>140</v>
      </c>
      <c r="H11215" t="s">
        <v>6399</v>
      </c>
      <c r="I11215" t="e" cm="1">
        <f t="array" ref="I11215">INDEX('2.1.trackMPD'!L:L/(24*60*60),
       MATCH(1,
             (A11215='2.1.trackMPD'!A:A)*
             (C11215='2.1.trackMPD'!D:D)*
             (D11215/10^6='2.1.trackMPD'!H:H)*
             (E11215='2.1.trackMPD'!F:F),
0))</f>
        <v>#VALUE!</v>
      </c>
    </row>
    <row r="11216" spans="1:9" x14ac:dyDescent="0.2">
      <c r="A11216" t="s">
        <v>31</v>
      </c>
      <c r="B11216" t="s">
        <v>3</v>
      </c>
      <c r="C11216">
        <f>_xlfn.XLOOKUP(B11216,'2.1.trackMPD'!$R$7:$R$29,'2.1.trackMPD'!$T$7:$T$29)</f>
        <v>2</v>
      </c>
      <c r="D11216">
        <v>1</v>
      </c>
      <c r="E11216" t="s">
        <v>6401</v>
      </c>
      <c r="F11216" t="s">
        <v>110</v>
      </c>
      <c r="G11216" t="s">
        <v>124</v>
      </c>
      <c r="H11216" t="s">
        <v>6398</v>
      </c>
      <c r="I11216" t="e" cm="1">
        <f t="array" ref="I11216">INDEX('2.1.trackMPD'!I:I/(24*60*60),
       MATCH(1,
             (A11216='2.1.trackMPD'!A:A)*
             (C11216='2.1.trackMPD'!D:D)*
             (D11216/10^6='2.1.trackMPD'!H:H)*
             (E11216='2.1.trackMPD'!F:F),
0))</f>
        <v>#N/A</v>
      </c>
    </row>
    <row r="11217" spans="1:9" x14ac:dyDescent="0.2">
      <c r="A11217" t="s">
        <v>31</v>
      </c>
      <c r="B11217" t="s">
        <v>3</v>
      </c>
      <c r="C11217">
        <f>_xlfn.XLOOKUP(B11217,'2.1.trackMPD'!$R$7:$R$29,'2.1.trackMPD'!$T$7:$T$29)</f>
        <v>2</v>
      </c>
      <c r="D11217">
        <v>1</v>
      </c>
      <c r="E11217" t="s">
        <v>6401</v>
      </c>
      <c r="F11217" t="s">
        <v>110</v>
      </c>
      <c r="G11217" t="s">
        <v>140</v>
      </c>
      <c r="H11217" t="s">
        <v>6398</v>
      </c>
      <c r="I11217" t="e" cm="1">
        <f t="array" ref="I11217">INDEX('2.1.trackMPD'!J:J/(24*60*60),
       MATCH(1,
             (A11217='2.1.trackMPD'!A:A)*
             (C11217='2.1.trackMPD'!D:D)*
             (D11217/10^6='2.1.trackMPD'!H:H)*
             (E11217='2.1.trackMPD'!F:F),
0))</f>
        <v>#N/A</v>
      </c>
    </row>
    <row r="11218" spans="1:9" x14ac:dyDescent="0.2">
      <c r="A11218" t="s">
        <v>31</v>
      </c>
      <c r="B11218" t="s">
        <v>3</v>
      </c>
      <c r="C11218">
        <f>_xlfn.XLOOKUP(B11218,'2.1.trackMPD'!$R$7:$R$29,'2.1.trackMPD'!$T$7:$T$29)</f>
        <v>2</v>
      </c>
      <c r="D11218">
        <v>1</v>
      </c>
      <c r="E11218" t="s">
        <v>6401</v>
      </c>
      <c r="F11218" t="s">
        <v>111</v>
      </c>
      <c r="G11218" t="s">
        <v>124</v>
      </c>
      <c r="H11218" t="s">
        <v>6398</v>
      </c>
      <c r="I11218" t="e" cm="1">
        <f t="array" ref="I11218">INDEX('2.1.trackMPD'!M:M/(24*60*60),
       MATCH(1,
             (A11218='2.1.trackMPD'!A:A)*
             (C11218='2.1.trackMPD'!D:D)*
             (D11218/10^6='2.1.trackMPD'!H:H)*
             (E11218='2.1.trackMPD'!F:F),
0))</f>
        <v>#N/A</v>
      </c>
    </row>
    <row r="11219" spans="1:9" x14ac:dyDescent="0.2">
      <c r="A11219" t="s">
        <v>31</v>
      </c>
      <c r="B11219" t="s">
        <v>3</v>
      </c>
      <c r="C11219">
        <f>_xlfn.XLOOKUP(B11219,'2.1.trackMPD'!$R$7:$R$29,'2.1.trackMPD'!$T$7:$T$29)</f>
        <v>2</v>
      </c>
      <c r="D11219">
        <v>1</v>
      </c>
      <c r="E11219" t="s">
        <v>6401</v>
      </c>
      <c r="F11219" t="s">
        <v>111</v>
      </c>
      <c r="G11219" t="s">
        <v>140</v>
      </c>
      <c r="H11219" t="s">
        <v>6398</v>
      </c>
      <c r="I11219" t="e" cm="1">
        <f t="array" ref="I11219">INDEX('2.1.trackMPD'!N:N/(24*60*60),
       MATCH(1,
             (A11219='2.1.trackMPD'!A:A)*
             (C11219='2.1.trackMPD'!D:D)*
             (D11219/10^6='2.1.trackMPD'!H:H)*
             (E11219='2.1.trackMPD'!F:F),
0))</f>
        <v>#N/A</v>
      </c>
    </row>
    <row r="11220" spans="1:9" x14ac:dyDescent="0.2">
      <c r="A11220" t="s">
        <v>31</v>
      </c>
      <c r="B11220" t="s">
        <v>3</v>
      </c>
      <c r="C11220">
        <f>_xlfn.XLOOKUP(B11220,'2.1.trackMPD'!$R$7:$R$29,'2.1.trackMPD'!$T$7:$T$29)</f>
        <v>2</v>
      </c>
      <c r="D11220">
        <v>1</v>
      </c>
      <c r="E11220" t="s">
        <v>6401</v>
      </c>
      <c r="F11220" t="s">
        <v>110</v>
      </c>
      <c r="G11220" t="s">
        <v>124</v>
      </c>
      <c r="H11220" t="s">
        <v>6399</v>
      </c>
      <c r="I11220" t="e" cm="1">
        <f t="array" ref="I11220">INDEX('2.1.trackMPD'!K:K/(24*60*60),
       MATCH(1,
             (A11220='2.1.trackMPD'!A:A)*
             (C11220='2.1.trackMPD'!D:D)*
             (D11220/10^6='2.1.trackMPD'!H:H)*
             (E11220='2.1.trackMPD'!F:F),
0))</f>
        <v>#N/A</v>
      </c>
    </row>
    <row r="11221" spans="1:9" x14ac:dyDescent="0.2">
      <c r="A11221" t="s">
        <v>31</v>
      </c>
      <c r="B11221" t="s">
        <v>3</v>
      </c>
      <c r="C11221">
        <f>_xlfn.XLOOKUP(B11221,'2.1.trackMPD'!$R$7:$R$29,'2.1.trackMPD'!$T$7:$T$29)</f>
        <v>2</v>
      </c>
      <c r="D11221">
        <v>1</v>
      </c>
      <c r="E11221" t="s">
        <v>6401</v>
      </c>
      <c r="F11221" t="s">
        <v>110</v>
      </c>
      <c r="G11221" t="s">
        <v>140</v>
      </c>
      <c r="H11221" t="s">
        <v>6399</v>
      </c>
      <c r="I11221" t="e" cm="1">
        <f t="array" ref="I11221">INDEX('2.1.trackMPD'!L:L/(24*60*60),
       MATCH(1,
             (A11221='2.1.trackMPD'!A:A)*
             (C11221='2.1.trackMPD'!D:D)*
             (D11221/10^6='2.1.trackMPD'!H:H)*
             (E11221='2.1.trackMPD'!F:F),
0))</f>
        <v>#N/A</v>
      </c>
    </row>
    <row r="11222" spans="1:9" x14ac:dyDescent="0.2">
      <c r="A11222" t="s">
        <v>31</v>
      </c>
      <c r="B11222" t="s">
        <v>3</v>
      </c>
      <c r="C11222">
        <f>_xlfn.XLOOKUP(B11222,'2.1.trackMPD'!$R$7:$R$29,'2.1.trackMPD'!$T$7:$T$29)</f>
        <v>2</v>
      </c>
      <c r="D11222">
        <v>10</v>
      </c>
      <c r="E11222" t="s">
        <v>6401</v>
      </c>
      <c r="F11222" t="s">
        <v>110</v>
      </c>
      <c r="G11222" t="s">
        <v>124</v>
      </c>
      <c r="H11222" t="s">
        <v>6398</v>
      </c>
      <c r="I11222" t="e" cm="1">
        <f t="array" ref="I11222">INDEX('2.1.trackMPD'!I:I/(24*60*60),
       MATCH(1,
             (A11222='2.1.trackMPD'!A:A)*
             (C11222='2.1.trackMPD'!D:D)*
             (D11222/10^6='2.1.trackMPD'!H:H)*
             (E11222='2.1.trackMPD'!F:F),
0))</f>
        <v>#N/A</v>
      </c>
    </row>
    <row r="11223" spans="1:9" x14ac:dyDescent="0.2">
      <c r="A11223" t="s">
        <v>31</v>
      </c>
      <c r="B11223" t="s">
        <v>3</v>
      </c>
      <c r="C11223">
        <f>_xlfn.XLOOKUP(B11223,'2.1.trackMPD'!$R$7:$R$29,'2.1.trackMPD'!$T$7:$T$29)</f>
        <v>2</v>
      </c>
      <c r="D11223">
        <v>10</v>
      </c>
      <c r="E11223" t="s">
        <v>6401</v>
      </c>
      <c r="F11223" t="s">
        <v>110</v>
      </c>
      <c r="G11223" t="s">
        <v>140</v>
      </c>
      <c r="H11223" t="s">
        <v>6398</v>
      </c>
      <c r="I11223" t="e" cm="1">
        <f t="array" ref="I11223">INDEX('2.1.trackMPD'!J:J/(24*60*60),
       MATCH(1,
             (A11223='2.1.trackMPD'!A:A)*
             (C11223='2.1.trackMPD'!D:D)*
             (D11223/10^6='2.1.trackMPD'!H:H)*
             (E11223='2.1.trackMPD'!F:F),
0))</f>
        <v>#N/A</v>
      </c>
    </row>
    <row r="11224" spans="1:9" x14ac:dyDescent="0.2">
      <c r="A11224" t="s">
        <v>31</v>
      </c>
      <c r="B11224" t="s">
        <v>3</v>
      </c>
      <c r="C11224">
        <f>_xlfn.XLOOKUP(B11224,'2.1.trackMPD'!$R$7:$R$29,'2.1.trackMPD'!$T$7:$T$29)</f>
        <v>2</v>
      </c>
      <c r="D11224">
        <v>10</v>
      </c>
      <c r="E11224" t="s">
        <v>6401</v>
      </c>
      <c r="F11224" t="s">
        <v>111</v>
      </c>
      <c r="G11224" t="s">
        <v>124</v>
      </c>
      <c r="H11224" t="s">
        <v>6398</v>
      </c>
      <c r="I11224" t="e" cm="1">
        <f t="array" ref="I11224">INDEX('2.1.trackMPD'!M:M/(24*60*60),
       MATCH(1,
             (A11224='2.1.trackMPD'!A:A)*
             (C11224='2.1.trackMPD'!D:D)*
             (D11224/10^6='2.1.trackMPD'!H:H)*
             (E11224='2.1.trackMPD'!F:F),
0))</f>
        <v>#N/A</v>
      </c>
    </row>
    <row r="11225" spans="1:9" x14ac:dyDescent="0.2">
      <c r="A11225" t="s">
        <v>31</v>
      </c>
      <c r="B11225" t="s">
        <v>3</v>
      </c>
      <c r="C11225">
        <f>_xlfn.XLOOKUP(B11225,'2.1.trackMPD'!$R$7:$R$29,'2.1.trackMPD'!$T$7:$T$29)</f>
        <v>2</v>
      </c>
      <c r="D11225">
        <v>10</v>
      </c>
      <c r="E11225" t="s">
        <v>6401</v>
      </c>
      <c r="F11225" t="s">
        <v>111</v>
      </c>
      <c r="G11225" t="s">
        <v>140</v>
      </c>
      <c r="H11225" t="s">
        <v>6398</v>
      </c>
      <c r="I11225" t="e" cm="1">
        <f t="array" ref="I11225">INDEX('2.1.trackMPD'!N:N/(24*60*60),
       MATCH(1,
             (A11225='2.1.trackMPD'!A:A)*
             (C11225='2.1.trackMPD'!D:D)*
             (D11225/10^6='2.1.trackMPD'!H:H)*
             (E11225='2.1.trackMPD'!F:F),
0))</f>
        <v>#N/A</v>
      </c>
    </row>
    <row r="11226" spans="1:9" x14ac:dyDescent="0.2">
      <c r="A11226" t="s">
        <v>31</v>
      </c>
      <c r="B11226" t="s">
        <v>3</v>
      </c>
      <c r="C11226">
        <f>_xlfn.XLOOKUP(B11226,'2.1.trackMPD'!$R$7:$R$29,'2.1.trackMPD'!$T$7:$T$29)</f>
        <v>2</v>
      </c>
      <c r="D11226">
        <v>10</v>
      </c>
      <c r="E11226" t="s">
        <v>6401</v>
      </c>
      <c r="F11226" t="s">
        <v>110</v>
      </c>
      <c r="G11226" t="s">
        <v>124</v>
      </c>
      <c r="H11226" t="s">
        <v>6399</v>
      </c>
      <c r="I11226" t="e" cm="1">
        <f t="array" ref="I11226">INDEX('2.1.trackMPD'!K:K/(24*60*60),
       MATCH(1,
             (A11226='2.1.trackMPD'!A:A)*
             (C11226='2.1.trackMPD'!D:D)*
             (D11226/10^6='2.1.trackMPD'!H:H)*
             (E11226='2.1.trackMPD'!F:F),
0))</f>
        <v>#N/A</v>
      </c>
    </row>
    <row r="11227" spans="1:9" x14ac:dyDescent="0.2">
      <c r="A11227" t="s">
        <v>31</v>
      </c>
      <c r="B11227" t="s">
        <v>3</v>
      </c>
      <c r="C11227">
        <f>_xlfn.XLOOKUP(B11227,'2.1.trackMPD'!$R$7:$R$29,'2.1.trackMPD'!$T$7:$T$29)</f>
        <v>2</v>
      </c>
      <c r="D11227">
        <v>10</v>
      </c>
      <c r="E11227" t="s">
        <v>6401</v>
      </c>
      <c r="F11227" t="s">
        <v>110</v>
      </c>
      <c r="G11227" t="s">
        <v>140</v>
      </c>
      <c r="H11227" t="s">
        <v>6399</v>
      </c>
      <c r="I11227" t="e" cm="1">
        <f t="array" ref="I11227">INDEX('2.1.trackMPD'!L:L/(24*60*60),
       MATCH(1,
             (A11227='2.1.trackMPD'!A:A)*
             (C11227='2.1.trackMPD'!D:D)*
             (D11227/10^6='2.1.trackMPD'!H:H)*
             (E11227='2.1.trackMPD'!F:F),
0))</f>
        <v>#N/A</v>
      </c>
    </row>
    <row r="11228" spans="1:9" x14ac:dyDescent="0.2">
      <c r="A11228" t="s">
        <v>31</v>
      </c>
      <c r="B11228" t="s">
        <v>3</v>
      </c>
      <c r="C11228">
        <f>_xlfn.XLOOKUP(B11228,'2.1.trackMPD'!$R$7:$R$29,'2.1.trackMPD'!$T$7:$T$29)</f>
        <v>2</v>
      </c>
      <c r="D11228">
        <v>100</v>
      </c>
      <c r="E11228" t="s">
        <v>6401</v>
      </c>
      <c r="F11228" t="s">
        <v>110</v>
      </c>
      <c r="G11228" t="s">
        <v>124</v>
      </c>
      <c r="H11228" t="s">
        <v>6398</v>
      </c>
      <c r="I11228" t="e" cm="1">
        <f t="array" ref="I11228">INDEX('2.1.trackMPD'!I:I/(24*60*60),
       MATCH(1,
             (A11228='2.1.trackMPD'!A:A)*
             (C11228='2.1.trackMPD'!D:D)*
             (D11228/10^6='2.1.trackMPD'!H:H)*
             (E11228='2.1.trackMPD'!F:F),
0))</f>
        <v>#N/A</v>
      </c>
    </row>
    <row r="11229" spans="1:9" x14ac:dyDescent="0.2">
      <c r="A11229" t="s">
        <v>31</v>
      </c>
      <c r="B11229" t="s">
        <v>3</v>
      </c>
      <c r="C11229">
        <f>_xlfn.XLOOKUP(B11229,'2.1.trackMPD'!$R$7:$R$29,'2.1.trackMPD'!$T$7:$T$29)</f>
        <v>2</v>
      </c>
      <c r="D11229">
        <v>100</v>
      </c>
      <c r="E11229" t="s">
        <v>6401</v>
      </c>
      <c r="F11229" t="s">
        <v>110</v>
      </c>
      <c r="G11229" t="s">
        <v>140</v>
      </c>
      <c r="H11229" t="s">
        <v>6398</v>
      </c>
      <c r="I11229" t="e" cm="1">
        <f t="array" ref="I11229">INDEX('2.1.trackMPD'!J:J/(24*60*60),
       MATCH(1,
             (A11229='2.1.trackMPD'!A:A)*
             (C11229='2.1.trackMPD'!D:D)*
             (D11229/10^6='2.1.trackMPD'!H:H)*
             (E11229='2.1.trackMPD'!F:F),
0))</f>
        <v>#N/A</v>
      </c>
    </row>
    <row r="11230" spans="1:9" x14ac:dyDescent="0.2">
      <c r="A11230" t="s">
        <v>31</v>
      </c>
      <c r="B11230" t="s">
        <v>3</v>
      </c>
      <c r="C11230">
        <f>_xlfn.XLOOKUP(B11230,'2.1.trackMPD'!$R$7:$R$29,'2.1.trackMPD'!$T$7:$T$29)</f>
        <v>2</v>
      </c>
      <c r="D11230">
        <v>100</v>
      </c>
      <c r="E11230" t="s">
        <v>6401</v>
      </c>
      <c r="F11230" t="s">
        <v>111</v>
      </c>
      <c r="G11230" t="s">
        <v>124</v>
      </c>
      <c r="H11230" t="s">
        <v>6398</v>
      </c>
      <c r="I11230" t="e" cm="1">
        <f t="array" ref="I11230">INDEX('2.1.trackMPD'!M:M/(24*60*60),
       MATCH(1,
             (A11230='2.1.trackMPD'!A:A)*
             (C11230='2.1.trackMPD'!D:D)*
             (D11230/10^6='2.1.trackMPD'!H:H)*
             (E11230='2.1.trackMPD'!F:F),
0))</f>
        <v>#N/A</v>
      </c>
    </row>
    <row r="11231" spans="1:9" x14ac:dyDescent="0.2">
      <c r="A11231" t="s">
        <v>31</v>
      </c>
      <c r="B11231" t="s">
        <v>3</v>
      </c>
      <c r="C11231">
        <f>_xlfn.XLOOKUP(B11231,'2.1.trackMPD'!$R$7:$R$29,'2.1.trackMPD'!$T$7:$T$29)</f>
        <v>2</v>
      </c>
      <c r="D11231">
        <v>100</v>
      </c>
      <c r="E11231" t="s">
        <v>6401</v>
      </c>
      <c r="F11231" t="s">
        <v>111</v>
      </c>
      <c r="G11231" t="s">
        <v>140</v>
      </c>
      <c r="H11231" t="s">
        <v>6398</v>
      </c>
      <c r="I11231" t="e" cm="1">
        <f t="array" ref="I11231">INDEX('2.1.trackMPD'!N:N/(24*60*60),
       MATCH(1,
             (A11231='2.1.trackMPD'!A:A)*
             (C11231='2.1.trackMPD'!D:D)*
             (D11231/10^6='2.1.trackMPD'!H:H)*
             (E11231='2.1.trackMPD'!F:F),
0))</f>
        <v>#N/A</v>
      </c>
    </row>
    <row r="11232" spans="1:9" x14ac:dyDescent="0.2">
      <c r="A11232" t="s">
        <v>31</v>
      </c>
      <c r="B11232" t="s">
        <v>3</v>
      </c>
      <c r="C11232">
        <f>_xlfn.XLOOKUP(B11232,'2.1.trackMPD'!$R$7:$R$29,'2.1.trackMPD'!$T$7:$T$29)</f>
        <v>2</v>
      </c>
      <c r="D11232">
        <v>100</v>
      </c>
      <c r="E11232" t="s">
        <v>6401</v>
      </c>
      <c r="F11232" t="s">
        <v>110</v>
      </c>
      <c r="G11232" t="s">
        <v>124</v>
      </c>
      <c r="H11232" t="s">
        <v>6399</v>
      </c>
      <c r="I11232" t="e" cm="1">
        <f t="array" ref="I11232">INDEX('2.1.trackMPD'!K:K/(24*60*60),
       MATCH(1,
             (A11232='2.1.trackMPD'!A:A)*
             (C11232='2.1.trackMPD'!D:D)*
             (D11232/10^6='2.1.trackMPD'!H:H)*
             (E11232='2.1.trackMPD'!F:F),
0))</f>
        <v>#N/A</v>
      </c>
    </row>
    <row r="11233" spans="1:9" x14ac:dyDescent="0.2">
      <c r="A11233" t="s">
        <v>31</v>
      </c>
      <c r="B11233" t="s">
        <v>3</v>
      </c>
      <c r="C11233">
        <f>_xlfn.XLOOKUP(B11233,'2.1.trackMPD'!$R$7:$R$29,'2.1.trackMPD'!$T$7:$T$29)</f>
        <v>2</v>
      </c>
      <c r="D11233">
        <v>100</v>
      </c>
      <c r="E11233" t="s">
        <v>6401</v>
      </c>
      <c r="F11233" t="s">
        <v>110</v>
      </c>
      <c r="G11233" t="s">
        <v>140</v>
      </c>
      <c r="H11233" t="s">
        <v>6399</v>
      </c>
      <c r="I11233" t="e" cm="1">
        <f t="array" ref="I11233">INDEX('2.1.trackMPD'!L:L/(24*60*60),
       MATCH(1,
             (A11233='2.1.trackMPD'!A:A)*
             (C11233='2.1.trackMPD'!D:D)*
             (D11233/10^6='2.1.trackMPD'!H:H)*
             (E11233='2.1.trackMPD'!F:F),
0))</f>
        <v>#N/A</v>
      </c>
    </row>
    <row r="11234" spans="1:9" x14ac:dyDescent="0.2">
      <c r="A11234" t="s">
        <v>31</v>
      </c>
      <c r="B11234" t="s">
        <v>23</v>
      </c>
      <c r="C11234">
        <f>_xlfn.XLOOKUP(B11234,'2.1.trackMPD'!$R$7:$R$29,'2.1.trackMPD'!$T$7:$T$29)</f>
        <v>5</v>
      </c>
      <c r="D11234">
        <v>1</v>
      </c>
      <c r="E11234" t="s">
        <v>6396</v>
      </c>
      <c r="F11234" t="s">
        <v>110</v>
      </c>
      <c r="G11234" t="s">
        <v>124</v>
      </c>
      <c r="H11234" t="s">
        <v>6398</v>
      </c>
      <c r="I11234" cm="1">
        <f t="array" ref="I11234">INDEX('2.1.trackMPD'!I:I/(24*60*60),
       MATCH(1,
             (A11234='2.1.trackMPD'!A:A)*
             (C11234='2.1.trackMPD'!D:D)*
             (D11234/10^6='2.1.trackMPD'!H:H)*
             (E11234='2.1.trackMPD'!F:F),
0))</f>
        <v>1.2435536704316435E-6</v>
      </c>
    </row>
    <row r="11235" spans="1:9" x14ac:dyDescent="0.2">
      <c r="A11235" t="s">
        <v>31</v>
      </c>
      <c r="B11235" t="s">
        <v>23</v>
      </c>
      <c r="C11235">
        <f>_xlfn.XLOOKUP(B11235,'2.1.trackMPD'!$R$7:$R$29,'2.1.trackMPD'!$T$7:$T$29)</f>
        <v>5</v>
      </c>
      <c r="D11235">
        <v>1</v>
      </c>
      <c r="E11235" t="s">
        <v>6396</v>
      </c>
      <c r="F11235" t="s">
        <v>110</v>
      </c>
      <c r="G11235" t="s">
        <v>140</v>
      </c>
      <c r="H11235" t="s">
        <v>6398</v>
      </c>
      <c r="I11235" cm="1">
        <f t="array" ref="I11235">INDEX('2.1.trackMPD'!J:J/(24*60*60),
       MATCH(1,
             (A11235='2.1.trackMPD'!A:A)*
             (C11235='2.1.trackMPD'!D:D)*
             (D11235/10^6='2.1.trackMPD'!H:H)*
             (E11235='2.1.trackMPD'!F:F),
0))</f>
        <v>3.9985361788853586E-5</v>
      </c>
    </row>
    <row r="11236" spans="1:9" x14ac:dyDescent="0.2">
      <c r="A11236" t="s">
        <v>31</v>
      </c>
      <c r="B11236" t="s">
        <v>23</v>
      </c>
      <c r="C11236">
        <f>_xlfn.XLOOKUP(B11236,'2.1.trackMPD'!$R$7:$R$29,'2.1.trackMPD'!$T$7:$T$29)</f>
        <v>5</v>
      </c>
      <c r="D11236">
        <v>1</v>
      </c>
      <c r="E11236" t="s">
        <v>6396</v>
      </c>
      <c r="F11236" t="s">
        <v>111</v>
      </c>
      <c r="G11236" t="s">
        <v>124</v>
      </c>
      <c r="H11236" t="s">
        <v>6398</v>
      </c>
      <c r="I11236" t="e" cm="1">
        <f t="array" ref="I11236">INDEX('2.1.trackMPD'!M:M/(24*60*60),
       MATCH(1,
             (A11236='2.1.trackMPD'!A:A)*
             (C11236='2.1.trackMPD'!D:D)*
             (D11236/10^6='2.1.trackMPD'!H:H)*
             (E11236='2.1.trackMPD'!F:F),
0))</f>
        <v>#VALUE!</v>
      </c>
    </row>
    <row r="11237" spans="1:9" x14ac:dyDescent="0.2">
      <c r="A11237" t="s">
        <v>31</v>
      </c>
      <c r="B11237" t="s">
        <v>23</v>
      </c>
      <c r="C11237">
        <f>_xlfn.XLOOKUP(B11237,'2.1.trackMPD'!$R$7:$R$29,'2.1.trackMPD'!$T$7:$T$29)</f>
        <v>5</v>
      </c>
      <c r="D11237">
        <v>1</v>
      </c>
      <c r="E11237" t="s">
        <v>6396</v>
      </c>
      <c r="F11237" t="s">
        <v>111</v>
      </c>
      <c r="G11237" t="s">
        <v>140</v>
      </c>
      <c r="H11237" t="s">
        <v>6398</v>
      </c>
      <c r="I11237" t="e" cm="1">
        <f t="array" ref="I11237">INDEX('2.1.trackMPD'!N:N/(24*60*60),
       MATCH(1,
             (A11237='2.1.trackMPD'!A:A)*
             (C11237='2.1.trackMPD'!D:D)*
             (D11237/10^6='2.1.trackMPD'!H:H)*
             (E11237='2.1.trackMPD'!F:F),
0))</f>
        <v>#VALUE!</v>
      </c>
    </row>
    <row r="11238" spans="1:9" x14ac:dyDescent="0.2">
      <c r="A11238" t="s">
        <v>31</v>
      </c>
      <c r="B11238" t="s">
        <v>23</v>
      </c>
      <c r="C11238">
        <f>_xlfn.XLOOKUP(B11238,'2.1.trackMPD'!$R$7:$R$29,'2.1.trackMPD'!$T$7:$T$29)</f>
        <v>5</v>
      </c>
      <c r="D11238">
        <v>1</v>
      </c>
      <c r="E11238" t="s">
        <v>6396</v>
      </c>
      <c r="F11238" t="s">
        <v>110</v>
      </c>
      <c r="G11238" t="s">
        <v>124</v>
      </c>
      <c r="H11238" t="s">
        <v>6399</v>
      </c>
      <c r="I11238" t="e" cm="1">
        <f t="array" ref="I11238">INDEX('2.1.trackMPD'!K:K/(24*60*60),
       MATCH(1,
             (A11238='2.1.trackMPD'!A:A)*
             (C11238='2.1.trackMPD'!D:D)*
             (D11238/10^6='2.1.trackMPD'!H:H)*
             (E11238='2.1.trackMPD'!F:F),
0))</f>
        <v>#VALUE!</v>
      </c>
    </row>
    <row r="11239" spans="1:9" x14ac:dyDescent="0.2">
      <c r="A11239" t="s">
        <v>31</v>
      </c>
      <c r="B11239" t="s">
        <v>23</v>
      </c>
      <c r="C11239">
        <f>_xlfn.XLOOKUP(B11239,'2.1.trackMPD'!$R$7:$R$29,'2.1.trackMPD'!$T$7:$T$29)</f>
        <v>5</v>
      </c>
      <c r="D11239">
        <v>1</v>
      </c>
      <c r="E11239" t="s">
        <v>6396</v>
      </c>
      <c r="F11239" t="s">
        <v>110</v>
      </c>
      <c r="G11239" t="s">
        <v>140</v>
      </c>
      <c r="H11239" t="s">
        <v>6399</v>
      </c>
      <c r="I11239" t="e" cm="1">
        <f t="array" ref="I11239">INDEX('2.1.trackMPD'!L:L/(24*60*60),
       MATCH(1,
             (A11239='2.1.trackMPD'!A:A)*
             (C11239='2.1.trackMPD'!D:D)*
             (D11239/10^6='2.1.trackMPD'!H:H)*
             (E11239='2.1.trackMPD'!F:F),
0))</f>
        <v>#VALUE!</v>
      </c>
    </row>
    <row r="11240" spans="1:9" x14ac:dyDescent="0.2">
      <c r="A11240" t="s">
        <v>31</v>
      </c>
      <c r="B11240" t="s">
        <v>23</v>
      </c>
      <c r="C11240">
        <f>_xlfn.XLOOKUP(B11240,'2.1.trackMPD'!$R$7:$R$29,'2.1.trackMPD'!$T$7:$T$29)</f>
        <v>5</v>
      </c>
      <c r="D11240">
        <v>10</v>
      </c>
      <c r="E11240" t="s">
        <v>6396</v>
      </c>
      <c r="F11240" t="s">
        <v>110</v>
      </c>
      <c r="G11240" t="s">
        <v>124</v>
      </c>
      <c r="H11240" t="s">
        <v>6398</v>
      </c>
      <c r="I11240" cm="1">
        <f t="array" ref="I11240">INDEX('2.1.trackMPD'!I:I/(24*60*60),
       MATCH(1,
             (A11240='2.1.trackMPD'!A:A)*
             (C11240='2.1.trackMPD'!D:D)*
             (D11240/10^6='2.1.trackMPD'!H:H)*
             (E11240='2.1.trackMPD'!F:F),
0))</f>
        <v>7.7084137046182988E-6</v>
      </c>
    </row>
    <row r="11241" spans="1:9" x14ac:dyDescent="0.2">
      <c r="A11241" t="s">
        <v>31</v>
      </c>
      <c r="B11241" t="s">
        <v>23</v>
      </c>
      <c r="C11241">
        <f>_xlfn.XLOOKUP(B11241,'2.1.trackMPD'!$R$7:$R$29,'2.1.trackMPD'!$T$7:$T$29)</f>
        <v>5</v>
      </c>
      <c r="D11241">
        <v>10</v>
      </c>
      <c r="E11241" t="s">
        <v>6396</v>
      </c>
      <c r="F11241" t="s">
        <v>110</v>
      </c>
      <c r="G11241" t="s">
        <v>140</v>
      </c>
      <c r="H11241" t="s">
        <v>6398</v>
      </c>
      <c r="I11241" cm="1">
        <f t="array" ref="I11241">INDEX('2.1.trackMPD'!J:J/(24*60*60),
       MATCH(1,
             (A11241='2.1.trackMPD'!A:A)*
             (C11241='2.1.trackMPD'!D:D)*
             (D11241/10^6='2.1.trackMPD'!H:H)*
             (E11241='2.1.trackMPD'!F:F),
0))</f>
        <v>5.2874070918884144E-5</v>
      </c>
    </row>
    <row r="11242" spans="1:9" x14ac:dyDescent="0.2">
      <c r="A11242" t="s">
        <v>31</v>
      </c>
      <c r="B11242" t="s">
        <v>23</v>
      </c>
      <c r="C11242">
        <f>_xlfn.XLOOKUP(B11242,'2.1.trackMPD'!$R$7:$R$29,'2.1.trackMPD'!$T$7:$T$29)</f>
        <v>5</v>
      </c>
      <c r="D11242">
        <v>10</v>
      </c>
      <c r="E11242" t="s">
        <v>6396</v>
      </c>
      <c r="F11242" t="s">
        <v>111</v>
      </c>
      <c r="G11242" t="s">
        <v>124</v>
      </c>
      <c r="H11242" t="s">
        <v>6398</v>
      </c>
      <c r="I11242" t="e" cm="1">
        <f t="array" ref="I11242">INDEX('2.1.trackMPD'!M:M/(24*60*60),
       MATCH(1,
             (A11242='2.1.trackMPD'!A:A)*
             (C11242='2.1.trackMPD'!D:D)*
             (D11242/10^6='2.1.trackMPD'!H:H)*
             (E11242='2.1.trackMPD'!F:F),
0))</f>
        <v>#VALUE!</v>
      </c>
    </row>
    <row r="11243" spans="1:9" x14ac:dyDescent="0.2">
      <c r="A11243" t="s">
        <v>31</v>
      </c>
      <c r="B11243" t="s">
        <v>23</v>
      </c>
      <c r="C11243">
        <f>_xlfn.XLOOKUP(B11243,'2.1.trackMPD'!$R$7:$R$29,'2.1.trackMPD'!$T$7:$T$29)</f>
        <v>5</v>
      </c>
      <c r="D11243">
        <v>10</v>
      </c>
      <c r="E11243" t="s">
        <v>6396</v>
      </c>
      <c r="F11243" t="s">
        <v>111</v>
      </c>
      <c r="G11243" t="s">
        <v>140</v>
      </c>
      <c r="H11243" t="s">
        <v>6398</v>
      </c>
      <c r="I11243" t="e" cm="1">
        <f t="array" ref="I11243">INDEX('2.1.trackMPD'!N:N/(24*60*60),
       MATCH(1,
             (A11243='2.1.trackMPD'!A:A)*
             (C11243='2.1.trackMPD'!D:D)*
             (D11243/10^6='2.1.trackMPD'!H:H)*
             (E11243='2.1.trackMPD'!F:F),
0))</f>
        <v>#VALUE!</v>
      </c>
    </row>
    <row r="11244" spans="1:9" x14ac:dyDescent="0.2">
      <c r="A11244" t="s">
        <v>31</v>
      </c>
      <c r="B11244" t="s">
        <v>23</v>
      </c>
      <c r="C11244">
        <f>_xlfn.XLOOKUP(B11244,'2.1.trackMPD'!$R$7:$R$29,'2.1.trackMPD'!$T$7:$T$29)</f>
        <v>5</v>
      </c>
      <c r="D11244">
        <v>10</v>
      </c>
      <c r="E11244" t="s">
        <v>6396</v>
      </c>
      <c r="F11244" t="s">
        <v>110</v>
      </c>
      <c r="G11244" t="s">
        <v>124</v>
      </c>
      <c r="H11244" t="s">
        <v>6399</v>
      </c>
      <c r="I11244" t="e" cm="1">
        <f t="array" ref="I11244">INDEX('2.1.trackMPD'!K:K/(24*60*60),
       MATCH(1,
             (A11244='2.1.trackMPD'!A:A)*
             (C11244='2.1.trackMPD'!D:D)*
             (D11244/10^6='2.1.trackMPD'!H:H)*
             (E11244='2.1.trackMPD'!F:F),
0))</f>
        <v>#VALUE!</v>
      </c>
    </row>
    <row r="11245" spans="1:9" x14ac:dyDescent="0.2">
      <c r="A11245" t="s">
        <v>31</v>
      </c>
      <c r="B11245" t="s">
        <v>23</v>
      </c>
      <c r="C11245">
        <f>_xlfn.XLOOKUP(B11245,'2.1.trackMPD'!$R$7:$R$29,'2.1.trackMPD'!$T$7:$T$29)</f>
        <v>5</v>
      </c>
      <c r="D11245">
        <v>10</v>
      </c>
      <c r="E11245" t="s">
        <v>6396</v>
      </c>
      <c r="F11245" t="s">
        <v>110</v>
      </c>
      <c r="G11245" t="s">
        <v>140</v>
      </c>
      <c r="H11245" t="s">
        <v>6399</v>
      </c>
      <c r="I11245" t="e" cm="1">
        <f t="array" ref="I11245">INDEX('2.1.trackMPD'!L:L/(24*60*60),
       MATCH(1,
             (A11245='2.1.trackMPD'!A:A)*
             (C11245='2.1.trackMPD'!D:D)*
             (D11245/10^6='2.1.trackMPD'!H:H)*
             (E11245='2.1.trackMPD'!F:F),
0))</f>
        <v>#VALUE!</v>
      </c>
    </row>
    <row r="11246" spans="1:9" x14ac:dyDescent="0.2">
      <c r="A11246" t="s">
        <v>31</v>
      </c>
      <c r="B11246" t="s">
        <v>23</v>
      </c>
      <c r="C11246">
        <f>_xlfn.XLOOKUP(B11246,'2.1.trackMPD'!$R$7:$R$29,'2.1.trackMPD'!$T$7:$T$29)</f>
        <v>5</v>
      </c>
      <c r="D11246">
        <v>100</v>
      </c>
      <c r="E11246" t="s">
        <v>6396</v>
      </c>
      <c r="F11246" t="s">
        <v>110</v>
      </c>
      <c r="G11246" t="s">
        <v>124</v>
      </c>
      <c r="H11246" t="s">
        <v>6398</v>
      </c>
      <c r="I11246" cm="1">
        <f t="array" ref="I11246">INDEX('2.1.trackMPD'!I:I/(24*60*60),
       MATCH(1,
             (A11246='2.1.trackMPD'!A:A)*
             (C11246='2.1.trackMPD'!D:D)*
             (D11246/10^6='2.1.trackMPD'!H:H)*
             (E11246='2.1.trackMPD'!F:F),
0))</f>
        <v>2.4661876865720715E-4</v>
      </c>
    </row>
    <row r="11247" spans="1:9" x14ac:dyDescent="0.2">
      <c r="A11247" t="s">
        <v>31</v>
      </c>
      <c r="B11247" t="s">
        <v>23</v>
      </c>
      <c r="C11247">
        <f>_xlfn.XLOOKUP(B11247,'2.1.trackMPD'!$R$7:$R$29,'2.1.trackMPD'!$T$7:$T$29)</f>
        <v>5</v>
      </c>
      <c r="D11247">
        <v>100</v>
      </c>
      <c r="E11247" t="s">
        <v>6396</v>
      </c>
      <c r="F11247" t="s">
        <v>110</v>
      </c>
      <c r="G11247" t="s">
        <v>140</v>
      </c>
      <c r="H11247" t="s">
        <v>6398</v>
      </c>
      <c r="I11247" cm="1">
        <f t="array" ref="I11247">INDEX('2.1.trackMPD'!J:J/(24*60*60),
       MATCH(1,
             (A11247='2.1.trackMPD'!A:A)*
             (C11247='2.1.trackMPD'!D:D)*
             (D11247/10^6='2.1.trackMPD'!H:H)*
             (E11247='2.1.trackMPD'!F:F),
0))</f>
        <v>8.508778075192407E-4</v>
      </c>
    </row>
    <row r="11248" spans="1:9" x14ac:dyDescent="0.2">
      <c r="A11248" t="s">
        <v>31</v>
      </c>
      <c r="B11248" t="s">
        <v>23</v>
      </c>
      <c r="C11248">
        <f>_xlfn.XLOOKUP(B11248,'2.1.trackMPD'!$R$7:$R$29,'2.1.trackMPD'!$T$7:$T$29)</f>
        <v>5</v>
      </c>
      <c r="D11248">
        <v>100</v>
      </c>
      <c r="E11248" t="s">
        <v>6396</v>
      </c>
      <c r="F11248" t="s">
        <v>111</v>
      </c>
      <c r="G11248" t="s">
        <v>124</v>
      </c>
      <c r="H11248" t="s">
        <v>6398</v>
      </c>
      <c r="I11248" t="e" cm="1">
        <f t="array" ref="I11248">INDEX('2.1.trackMPD'!M:M/(24*60*60),
       MATCH(1,
             (A11248='2.1.trackMPD'!A:A)*
             (C11248='2.1.trackMPD'!D:D)*
             (D11248/10^6='2.1.trackMPD'!H:H)*
             (E11248='2.1.trackMPD'!F:F),
0))</f>
        <v>#VALUE!</v>
      </c>
    </row>
    <row r="11249" spans="1:9" x14ac:dyDescent="0.2">
      <c r="A11249" t="s">
        <v>31</v>
      </c>
      <c r="B11249" t="s">
        <v>23</v>
      </c>
      <c r="C11249">
        <f>_xlfn.XLOOKUP(B11249,'2.1.trackMPD'!$R$7:$R$29,'2.1.trackMPD'!$T$7:$T$29)</f>
        <v>5</v>
      </c>
      <c r="D11249">
        <v>100</v>
      </c>
      <c r="E11249" t="s">
        <v>6396</v>
      </c>
      <c r="F11249" t="s">
        <v>111</v>
      </c>
      <c r="G11249" t="s">
        <v>140</v>
      </c>
      <c r="H11249" t="s">
        <v>6398</v>
      </c>
      <c r="I11249" t="e" cm="1">
        <f t="array" ref="I11249">INDEX('2.1.trackMPD'!N:N/(24*60*60),
       MATCH(1,
             (A11249='2.1.trackMPD'!A:A)*
             (C11249='2.1.trackMPD'!D:D)*
             (D11249/10^6='2.1.trackMPD'!H:H)*
             (E11249='2.1.trackMPD'!F:F),
0))</f>
        <v>#VALUE!</v>
      </c>
    </row>
    <row r="11250" spans="1:9" x14ac:dyDescent="0.2">
      <c r="A11250" t="s">
        <v>31</v>
      </c>
      <c r="B11250" t="s">
        <v>23</v>
      </c>
      <c r="C11250">
        <f>_xlfn.XLOOKUP(B11250,'2.1.trackMPD'!$R$7:$R$29,'2.1.trackMPD'!$T$7:$T$29)</f>
        <v>5</v>
      </c>
      <c r="D11250">
        <v>100</v>
      </c>
      <c r="E11250" t="s">
        <v>6396</v>
      </c>
      <c r="F11250" t="s">
        <v>110</v>
      </c>
      <c r="G11250" t="s">
        <v>124</v>
      </c>
      <c r="H11250" t="s">
        <v>6399</v>
      </c>
      <c r="I11250" t="e" cm="1">
        <f t="array" ref="I11250">INDEX('2.1.trackMPD'!K:K/(24*60*60),
       MATCH(1,
             (A11250='2.1.trackMPD'!A:A)*
             (C11250='2.1.trackMPD'!D:D)*
             (D11250/10^6='2.1.trackMPD'!H:H)*
             (E11250='2.1.trackMPD'!F:F),
0))</f>
        <v>#VALUE!</v>
      </c>
    </row>
    <row r="11251" spans="1:9" x14ac:dyDescent="0.2">
      <c r="A11251" t="s">
        <v>31</v>
      </c>
      <c r="B11251" t="s">
        <v>23</v>
      </c>
      <c r="C11251">
        <f>_xlfn.XLOOKUP(B11251,'2.1.trackMPD'!$R$7:$R$29,'2.1.trackMPD'!$T$7:$T$29)</f>
        <v>5</v>
      </c>
      <c r="D11251">
        <v>100</v>
      </c>
      <c r="E11251" t="s">
        <v>6396</v>
      </c>
      <c r="F11251" t="s">
        <v>110</v>
      </c>
      <c r="G11251" t="s">
        <v>140</v>
      </c>
      <c r="H11251" t="s">
        <v>6399</v>
      </c>
      <c r="I11251" t="e" cm="1">
        <f t="array" ref="I11251">INDEX('2.1.trackMPD'!L:L/(24*60*60),
       MATCH(1,
             (A11251='2.1.trackMPD'!A:A)*
             (C11251='2.1.trackMPD'!D:D)*
             (D11251/10^6='2.1.trackMPD'!H:H)*
             (E11251='2.1.trackMPD'!F:F),
0))</f>
        <v>#VALUE!</v>
      </c>
    </row>
    <row r="11252" spans="1:9" x14ac:dyDescent="0.2">
      <c r="A11252" t="s">
        <v>31</v>
      </c>
      <c r="B11252" t="s">
        <v>23</v>
      </c>
      <c r="C11252">
        <f>_xlfn.XLOOKUP(B11252,'2.1.trackMPD'!$R$7:$R$29,'2.1.trackMPD'!$T$7:$T$29)</f>
        <v>5</v>
      </c>
      <c r="D11252">
        <v>1000</v>
      </c>
      <c r="E11252" t="s">
        <v>6396</v>
      </c>
      <c r="F11252" t="s">
        <v>110</v>
      </c>
      <c r="G11252" t="s">
        <v>124</v>
      </c>
      <c r="H11252" t="s">
        <v>6398</v>
      </c>
      <c r="I11252" cm="1">
        <f t="array" ref="I11252">INDEX('2.1.trackMPD'!I:I/(24*60*60),
       MATCH(1,
             (A11252='2.1.trackMPD'!A:A)*
             (C11252='2.1.trackMPD'!D:D)*
             (D11252/10^6='2.1.trackMPD'!H:H)*
             (E11252='2.1.trackMPD'!F:F),
0))</f>
        <v>1.3547798439358681E-2</v>
      </c>
    </row>
    <row r="11253" spans="1:9" x14ac:dyDescent="0.2">
      <c r="A11253" t="s">
        <v>31</v>
      </c>
      <c r="B11253" t="s">
        <v>23</v>
      </c>
      <c r="C11253">
        <f>_xlfn.XLOOKUP(B11253,'2.1.trackMPD'!$R$7:$R$29,'2.1.trackMPD'!$T$7:$T$29)</f>
        <v>5</v>
      </c>
      <c r="D11253">
        <v>1000</v>
      </c>
      <c r="E11253" t="s">
        <v>6396</v>
      </c>
      <c r="F11253" t="s">
        <v>110</v>
      </c>
      <c r="G11253" t="s">
        <v>140</v>
      </c>
      <c r="H11253" t="s">
        <v>6398</v>
      </c>
      <c r="I11253" cm="1">
        <f t="array" ref="I11253">INDEX('2.1.trackMPD'!J:J/(24*60*60),
       MATCH(1,
             (A11253='2.1.trackMPD'!A:A)*
             (C11253='2.1.trackMPD'!D:D)*
             (D11253/10^6='2.1.trackMPD'!H:H)*
             (E11253='2.1.trackMPD'!F:F),
0))</f>
        <v>1.6328420372528935E-2</v>
      </c>
    </row>
    <row r="11254" spans="1:9" x14ac:dyDescent="0.2">
      <c r="A11254" t="s">
        <v>31</v>
      </c>
      <c r="B11254" t="s">
        <v>23</v>
      </c>
      <c r="C11254">
        <f>_xlfn.XLOOKUP(B11254,'2.1.trackMPD'!$R$7:$R$29,'2.1.trackMPD'!$T$7:$T$29)</f>
        <v>5</v>
      </c>
      <c r="D11254">
        <v>1000</v>
      </c>
      <c r="E11254" t="s">
        <v>6396</v>
      </c>
      <c r="F11254" t="s">
        <v>111</v>
      </c>
      <c r="G11254" t="s">
        <v>124</v>
      </c>
      <c r="H11254" t="s">
        <v>6398</v>
      </c>
      <c r="I11254" t="e" cm="1">
        <f t="array" ref="I11254">INDEX('2.1.trackMPD'!M:M/(24*60*60),
       MATCH(1,
             (A11254='2.1.trackMPD'!A:A)*
             (C11254='2.1.trackMPD'!D:D)*
             (D11254/10^6='2.1.trackMPD'!H:H)*
             (E11254='2.1.trackMPD'!F:F),
0))</f>
        <v>#VALUE!</v>
      </c>
    </row>
    <row r="11255" spans="1:9" x14ac:dyDescent="0.2">
      <c r="A11255" t="s">
        <v>31</v>
      </c>
      <c r="B11255" t="s">
        <v>23</v>
      </c>
      <c r="C11255">
        <f>_xlfn.XLOOKUP(B11255,'2.1.trackMPD'!$R$7:$R$29,'2.1.trackMPD'!$T$7:$T$29)</f>
        <v>5</v>
      </c>
      <c r="D11255">
        <v>1000</v>
      </c>
      <c r="E11255" t="s">
        <v>6396</v>
      </c>
      <c r="F11255" t="s">
        <v>111</v>
      </c>
      <c r="G11255" t="s">
        <v>140</v>
      </c>
      <c r="H11255" t="s">
        <v>6398</v>
      </c>
      <c r="I11255" t="e" cm="1">
        <f t="array" ref="I11255">INDEX('2.1.trackMPD'!N:N/(24*60*60),
       MATCH(1,
             (A11255='2.1.trackMPD'!A:A)*
             (C11255='2.1.trackMPD'!D:D)*
             (D11255/10^6='2.1.trackMPD'!H:H)*
             (E11255='2.1.trackMPD'!F:F),
0))</f>
        <v>#VALUE!</v>
      </c>
    </row>
    <row r="11256" spans="1:9" x14ac:dyDescent="0.2">
      <c r="A11256" t="s">
        <v>31</v>
      </c>
      <c r="B11256" t="s">
        <v>23</v>
      </c>
      <c r="C11256">
        <f>_xlfn.XLOOKUP(B11256,'2.1.trackMPD'!$R$7:$R$29,'2.1.trackMPD'!$T$7:$T$29)</f>
        <v>5</v>
      </c>
      <c r="D11256">
        <v>1000</v>
      </c>
      <c r="E11256" t="s">
        <v>6396</v>
      </c>
      <c r="F11256" t="s">
        <v>110</v>
      </c>
      <c r="G11256" t="s">
        <v>124</v>
      </c>
      <c r="H11256" t="s">
        <v>6399</v>
      </c>
      <c r="I11256" t="e" cm="1">
        <f t="array" ref="I11256">INDEX('2.1.trackMPD'!K:K/(24*60*60),
       MATCH(1,
             (A11256='2.1.trackMPD'!A:A)*
             (C11256='2.1.trackMPD'!D:D)*
             (D11256/10^6='2.1.trackMPD'!H:H)*
             (E11256='2.1.trackMPD'!F:F),
0))</f>
        <v>#VALUE!</v>
      </c>
    </row>
    <row r="11257" spans="1:9" x14ac:dyDescent="0.2">
      <c r="A11257" t="s">
        <v>31</v>
      </c>
      <c r="B11257" t="s">
        <v>23</v>
      </c>
      <c r="C11257">
        <f>_xlfn.XLOOKUP(B11257,'2.1.trackMPD'!$R$7:$R$29,'2.1.trackMPD'!$T$7:$T$29)</f>
        <v>5</v>
      </c>
      <c r="D11257">
        <v>1000</v>
      </c>
      <c r="E11257" t="s">
        <v>6396</v>
      </c>
      <c r="F11257" t="s">
        <v>110</v>
      </c>
      <c r="G11257" t="s">
        <v>140</v>
      </c>
      <c r="H11257" t="s">
        <v>6399</v>
      </c>
      <c r="I11257" t="e" cm="1">
        <f t="array" ref="I11257">INDEX('2.1.trackMPD'!L:L/(24*60*60),
       MATCH(1,
             (A11257='2.1.trackMPD'!A:A)*
             (C11257='2.1.trackMPD'!D:D)*
             (D11257/10^6='2.1.trackMPD'!H:H)*
             (E11257='2.1.trackMPD'!F:F),
0))</f>
        <v>#VALUE!</v>
      </c>
    </row>
    <row r="11258" spans="1:9" x14ac:dyDescent="0.2">
      <c r="A11258" t="s">
        <v>31</v>
      </c>
      <c r="B11258" t="s">
        <v>23</v>
      </c>
      <c r="C11258">
        <f>_xlfn.XLOOKUP(B11258,'2.1.trackMPD'!$R$7:$R$29,'2.1.trackMPD'!$T$7:$T$29)</f>
        <v>5</v>
      </c>
      <c r="D11258">
        <v>5000</v>
      </c>
      <c r="E11258" t="s">
        <v>6396</v>
      </c>
      <c r="F11258" t="s">
        <v>110</v>
      </c>
      <c r="G11258" t="s">
        <v>124</v>
      </c>
      <c r="H11258" t="s">
        <v>6398</v>
      </c>
      <c r="I11258" cm="1">
        <f t="array" ref="I11258">INDEX('2.1.trackMPD'!I:I/(24*60*60),
       MATCH(1,
             (A11258='2.1.trackMPD'!A:A)*
             (C11258='2.1.trackMPD'!D:D)*
             (D11258/10^6='2.1.trackMPD'!H:H)*
             (E11258='2.1.trackMPD'!F:F),
0))</f>
        <v>7.5548532643193056E-2</v>
      </c>
    </row>
    <row r="11259" spans="1:9" x14ac:dyDescent="0.2">
      <c r="A11259" t="s">
        <v>31</v>
      </c>
      <c r="B11259" t="s">
        <v>23</v>
      </c>
      <c r="C11259">
        <f>_xlfn.XLOOKUP(B11259,'2.1.trackMPD'!$R$7:$R$29,'2.1.trackMPD'!$T$7:$T$29)</f>
        <v>5</v>
      </c>
      <c r="D11259">
        <v>5000</v>
      </c>
      <c r="E11259" t="s">
        <v>6396</v>
      </c>
      <c r="F11259" t="s">
        <v>110</v>
      </c>
      <c r="G11259" t="s">
        <v>140</v>
      </c>
      <c r="H11259" t="s">
        <v>6398</v>
      </c>
      <c r="I11259" cm="1">
        <f t="array" ref="I11259">INDEX('2.1.trackMPD'!J:J/(24*60*60),
       MATCH(1,
             (A11259='2.1.trackMPD'!A:A)*
             (C11259='2.1.trackMPD'!D:D)*
             (D11259/10^6='2.1.trackMPD'!H:H)*
             (E11259='2.1.trackMPD'!F:F),
0))</f>
        <v>1.563516336340787E-2</v>
      </c>
    </row>
    <row r="11260" spans="1:9" x14ac:dyDescent="0.2">
      <c r="A11260" t="s">
        <v>31</v>
      </c>
      <c r="B11260" t="s">
        <v>23</v>
      </c>
      <c r="C11260">
        <f>_xlfn.XLOOKUP(B11260,'2.1.trackMPD'!$R$7:$R$29,'2.1.trackMPD'!$T$7:$T$29)</f>
        <v>5</v>
      </c>
      <c r="D11260">
        <v>5000</v>
      </c>
      <c r="E11260" t="s">
        <v>6396</v>
      </c>
      <c r="F11260" t="s">
        <v>111</v>
      </c>
      <c r="G11260" t="s">
        <v>124</v>
      </c>
      <c r="H11260" t="s">
        <v>6398</v>
      </c>
      <c r="I11260" t="e" cm="1">
        <f t="array" ref="I11260">INDEX('2.1.trackMPD'!M:M/(24*60*60),
       MATCH(1,
             (A11260='2.1.trackMPD'!A:A)*
             (C11260='2.1.trackMPD'!D:D)*
             (D11260/10^6='2.1.trackMPD'!H:H)*
             (E11260='2.1.trackMPD'!F:F),
0))</f>
        <v>#VALUE!</v>
      </c>
    </row>
    <row r="11261" spans="1:9" x14ac:dyDescent="0.2">
      <c r="A11261" t="s">
        <v>31</v>
      </c>
      <c r="B11261" t="s">
        <v>23</v>
      </c>
      <c r="C11261">
        <f>_xlfn.XLOOKUP(B11261,'2.1.trackMPD'!$R$7:$R$29,'2.1.trackMPD'!$T$7:$T$29)</f>
        <v>5</v>
      </c>
      <c r="D11261">
        <v>5000</v>
      </c>
      <c r="E11261" t="s">
        <v>6396</v>
      </c>
      <c r="F11261" t="s">
        <v>111</v>
      </c>
      <c r="G11261" t="s">
        <v>140</v>
      </c>
      <c r="H11261" t="s">
        <v>6398</v>
      </c>
      <c r="I11261" t="e" cm="1">
        <f t="array" ref="I11261">INDEX('2.1.trackMPD'!N:N/(24*60*60),
       MATCH(1,
             (A11261='2.1.trackMPD'!A:A)*
             (C11261='2.1.trackMPD'!D:D)*
             (D11261/10^6='2.1.trackMPD'!H:H)*
             (E11261='2.1.trackMPD'!F:F),
0))</f>
        <v>#VALUE!</v>
      </c>
    </row>
    <row r="11262" spans="1:9" x14ac:dyDescent="0.2">
      <c r="A11262" t="s">
        <v>31</v>
      </c>
      <c r="B11262" t="s">
        <v>23</v>
      </c>
      <c r="C11262">
        <f>_xlfn.XLOOKUP(B11262,'2.1.trackMPD'!$R$7:$R$29,'2.1.trackMPD'!$T$7:$T$29)</f>
        <v>5</v>
      </c>
      <c r="D11262">
        <v>5000</v>
      </c>
      <c r="E11262" t="s">
        <v>6396</v>
      </c>
      <c r="F11262" t="s">
        <v>110</v>
      </c>
      <c r="G11262" t="s">
        <v>124</v>
      </c>
      <c r="H11262" t="s">
        <v>6399</v>
      </c>
      <c r="I11262" t="e" cm="1">
        <f t="array" ref="I11262">INDEX('2.1.trackMPD'!K:K/(24*60*60),
       MATCH(1,
             (A11262='2.1.trackMPD'!A:A)*
             (C11262='2.1.trackMPD'!D:D)*
             (D11262/10^6='2.1.trackMPD'!H:H)*
             (E11262='2.1.trackMPD'!F:F),
0))</f>
        <v>#VALUE!</v>
      </c>
    </row>
    <row r="11263" spans="1:9" x14ac:dyDescent="0.2">
      <c r="A11263" t="s">
        <v>31</v>
      </c>
      <c r="B11263" t="s">
        <v>23</v>
      </c>
      <c r="C11263">
        <f>_xlfn.XLOOKUP(B11263,'2.1.trackMPD'!$R$7:$R$29,'2.1.trackMPD'!$T$7:$T$29)</f>
        <v>5</v>
      </c>
      <c r="D11263">
        <v>5000</v>
      </c>
      <c r="E11263" t="s">
        <v>6396</v>
      </c>
      <c r="F11263" t="s">
        <v>110</v>
      </c>
      <c r="G11263" t="s">
        <v>140</v>
      </c>
      <c r="H11263" t="s">
        <v>6399</v>
      </c>
      <c r="I11263" t="e" cm="1">
        <f t="array" ref="I11263">INDEX('2.1.trackMPD'!L:L/(24*60*60),
       MATCH(1,
             (A11263='2.1.trackMPD'!A:A)*
             (C11263='2.1.trackMPD'!D:D)*
             (D11263/10^6='2.1.trackMPD'!H:H)*
             (E11263='2.1.trackMPD'!F:F),
0))</f>
        <v>#VALUE!</v>
      </c>
    </row>
    <row r="11264" spans="1:9" x14ac:dyDescent="0.2">
      <c r="A11264" t="s">
        <v>31</v>
      </c>
      <c r="B11264" t="s">
        <v>23</v>
      </c>
      <c r="C11264">
        <f>_xlfn.XLOOKUP(B11264,'2.1.trackMPD'!$R$7:$R$29,'2.1.trackMPD'!$T$7:$T$29)</f>
        <v>5</v>
      </c>
      <c r="D11264">
        <v>1</v>
      </c>
      <c r="E11264" t="s">
        <v>6400</v>
      </c>
      <c r="F11264" t="s">
        <v>110</v>
      </c>
      <c r="G11264" t="s">
        <v>124</v>
      </c>
      <c r="H11264" t="s">
        <v>6398</v>
      </c>
      <c r="I11264" cm="1">
        <f t="array" ref="I11264">INDEX('2.1.trackMPD'!I:I/(24*60*60),
       MATCH(1,
             (A11264='2.1.trackMPD'!A:A)*
             (C11264='2.1.trackMPD'!D:D)*
             (D11264/10^6='2.1.trackMPD'!H:H)*
             (E11264='2.1.trackMPD'!F:F),
0))</f>
        <v>1.6531264021303124E-6</v>
      </c>
    </row>
    <row r="11265" spans="1:9" x14ac:dyDescent="0.2">
      <c r="A11265" t="s">
        <v>31</v>
      </c>
      <c r="B11265" t="s">
        <v>23</v>
      </c>
      <c r="C11265">
        <f>_xlfn.XLOOKUP(B11265,'2.1.trackMPD'!$R$7:$R$29,'2.1.trackMPD'!$T$7:$T$29)</f>
        <v>5</v>
      </c>
      <c r="D11265">
        <v>1</v>
      </c>
      <c r="E11265" t="s">
        <v>6400</v>
      </c>
      <c r="F11265" t="s">
        <v>110</v>
      </c>
      <c r="G11265" t="s">
        <v>140</v>
      </c>
      <c r="H11265" t="s">
        <v>6398</v>
      </c>
      <c r="I11265" cm="1">
        <f t="array" ref="I11265">INDEX('2.1.trackMPD'!J:J/(24*60*60),
       MATCH(1,
             (A11265='2.1.trackMPD'!A:A)*
             (C11265='2.1.trackMPD'!D:D)*
             (D11265/10^6='2.1.trackMPD'!H:H)*
             (E11265='2.1.trackMPD'!F:F),
0))</f>
        <v>3.7726588502374536E-5</v>
      </c>
    </row>
    <row r="11266" spans="1:9" x14ac:dyDescent="0.2">
      <c r="A11266" t="s">
        <v>31</v>
      </c>
      <c r="B11266" t="s">
        <v>23</v>
      </c>
      <c r="C11266">
        <f>_xlfn.XLOOKUP(B11266,'2.1.trackMPD'!$R$7:$R$29,'2.1.trackMPD'!$T$7:$T$29)</f>
        <v>5</v>
      </c>
      <c r="D11266">
        <v>1</v>
      </c>
      <c r="E11266" t="s">
        <v>6400</v>
      </c>
      <c r="F11266" t="s">
        <v>111</v>
      </c>
      <c r="G11266" t="s">
        <v>124</v>
      </c>
      <c r="H11266" t="s">
        <v>6398</v>
      </c>
      <c r="I11266" t="e" cm="1">
        <f t="array" ref="I11266">INDEX('2.1.trackMPD'!M:M/(24*60*60),
       MATCH(1,
             (A11266='2.1.trackMPD'!A:A)*
             (C11266='2.1.trackMPD'!D:D)*
             (D11266/10^6='2.1.trackMPD'!H:H)*
             (E11266='2.1.trackMPD'!F:F),
0))</f>
        <v>#VALUE!</v>
      </c>
    </row>
    <row r="11267" spans="1:9" x14ac:dyDescent="0.2">
      <c r="A11267" t="s">
        <v>31</v>
      </c>
      <c r="B11267" t="s">
        <v>23</v>
      </c>
      <c r="C11267">
        <f>_xlfn.XLOOKUP(B11267,'2.1.trackMPD'!$R$7:$R$29,'2.1.trackMPD'!$T$7:$T$29)</f>
        <v>5</v>
      </c>
      <c r="D11267">
        <v>1</v>
      </c>
      <c r="E11267" t="s">
        <v>6400</v>
      </c>
      <c r="F11267" t="s">
        <v>111</v>
      </c>
      <c r="G11267" t="s">
        <v>140</v>
      </c>
      <c r="H11267" t="s">
        <v>6398</v>
      </c>
      <c r="I11267" t="e" cm="1">
        <f t="array" ref="I11267">INDEX('2.1.trackMPD'!N:N/(24*60*60),
       MATCH(1,
             (A11267='2.1.trackMPD'!A:A)*
             (C11267='2.1.trackMPD'!D:D)*
             (D11267/10^6='2.1.trackMPD'!H:H)*
             (E11267='2.1.trackMPD'!F:F),
0))</f>
        <v>#VALUE!</v>
      </c>
    </row>
    <row r="11268" spans="1:9" x14ac:dyDescent="0.2">
      <c r="A11268" t="s">
        <v>31</v>
      </c>
      <c r="B11268" t="s">
        <v>23</v>
      </c>
      <c r="C11268">
        <f>_xlfn.XLOOKUP(B11268,'2.1.trackMPD'!$R$7:$R$29,'2.1.trackMPD'!$T$7:$T$29)</f>
        <v>5</v>
      </c>
      <c r="D11268">
        <v>1</v>
      </c>
      <c r="E11268" t="s">
        <v>6400</v>
      </c>
      <c r="F11268" t="s">
        <v>110</v>
      </c>
      <c r="G11268" t="s">
        <v>124</v>
      </c>
      <c r="H11268" t="s">
        <v>6399</v>
      </c>
      <c r="I11268" t="e" cm="1">
        <f t="array" ref="I11268">INDEX('2.1.trackMPD'!K:K/(24*60*60),
       MATCH(1,
             (A11268='2.1.trackMPD'!A:A)*
             (C11268='2.1.trackMPD'!D:D)*
             (D11268/10^6='2.1.trackMPD'!H:H)*
             (E11268='2.1.trackMPD'!F:F),
0))</f>
        <v>#VALUE!</v>
      </c>
    </row>
    <row r="11269" spans="1:9" x14ac:dyDescent="0.2">
      <c r="A11269" t="s">
        <v>31</v>
      </c>
      <c r="B11269" t="s">
        <v>23</v>
      </c>
      <c r="C11269">
        <f>_xlfn.XLOOKUP(B11269,'2.1.trackMPD'!$R$7:$R$29,'2.1.trackMPD'!$T$7:$T$29)</f>
        <v>5</v>
      </c>
      <c r="D11269">
        <v>1</v>
      </c>
      <c r="E11269" t="s">
        <v>6400</v>
      </c>
      <c r="F11269" t="s">
        <v>110</v>
      </c>
      <c r="G11269" t="s">
        <v>140</v>
      </c>
      <c r="H11269" t="s">
        <v>6399</v>
      </c>
      <c r="I11269" t="e" cm="1">
        <f t="array" ref="I11269">INDEX('2.1.trackMPD'!L:L/(24*60*60),
       MATCH(1,
             (A11269='2.1.trackMPD'!A:A)*
             (C11269='2.1.trackMPD'!D:D)*
             (D11269/10^6='2.1.trackMPD'!H:H)*
             (E11269='2.1.trackMPD'!F:F),
0))</f>
        <v>#VALUE!</v>
      </c>
    </row>
    <row r="11270" spans="1:9" x14ac:dyDescent="0.2">
      <c r="A11270" t="s">
        <v>31</v>
      </c>
      <c r="B11270" t="s">
        <v>23</v>
      </c>
      <c r="C11270">
        <f>_xlfn.XLOOKUP(B11270,'2.1.trackMPD'!$R$7:$R$29,'2.1.trackMPD'!$T$7:$T$29)</f>
        <v>5</v>
      </c>
      <c r="D11270">
        <v>10</v>
      </c>
      <c r="E11270" t="s">
        <v>6400</v>
      </c>
      <c r="F11270" t="s">
        <v>110</v>
      </c>
      <c r="G11270" t="s">
        <v>124</v>
      </c>
      <c r="H11270" t="s">
        <v>6398</v>
      </c>
      <c r="I11270" cm="1">
        <f t="array" ref="I11270">INDEX('2.1.trackMPD'!I:I/(24*60*60),
       MATCH(1,
             (A11270='2.1.trackMPD'!A:A)*
             (C11270='2.1.trackMPD'!D:D)*
             (D11270/10^6='2.1.trackMPD'!H:H)*
             (E11270='2.1.trackMPD'!F:F),
0))</f>
        <v>3.0175587579583796E-5</v>
      </c>
    </row>
    <row r="11271" spans="1:9" x14ac:dyDescent="0.2">
      <c r="A11271" t="s">
        <v>31</v>
      </c>
      <c r="B11271" t="s">
        <v>23</v>
      </c>
      <c r="C11271">
        <f>_xlfn.XLOOKUP(B11271,'2.1.trackMPD'!$R$7:$R$29,'2.1.trackMPD'!$T$7:$T$29)</f>
        <v>5</v>
      </c>
      <c r="D11271">
        <v>10</v>
      </c>
      <c r="E11271" t="s">
        <v>6400</v>
      </c>
      <c r="F11271" t="s">
        <v>110</v>
      </c>
      <c r="G11271" t="s">
        <v>140</v>
      </c>
      <c r="H11271" t="s">
        <v>6398</v>
      </c>
      <c r="I11271" cm="1">
        <f t="array" ref="I11271">INDEX('2.1.trackMPD'!J:J/(24*60*60),
       MATCH(1,
             (A11271='2.1.trackMPD'!A:A)*
             (C11271='2.1.trackMPD'!D:D)*
             (D11271/10^6='2.1.trackMPD'!H:H)*
             (E11271='2.1.trackMPD'!F:F),
0))</f>
        <v>1.4433722781806945E-4</v>
      </c>
    </row>
    <row r="11272" spans="1:9" x14ac:dyDescent="0.2">
      <c r="A11272" t="s">
        <v>31</v>
      </c>
      <c r="B11272" t="s">
        <v>23</v>
      </c>
      <c r="C11272">
        <f>_xlfn.XLOOKUP(B11272,'2.1.trackMPD'!$R$7:$R$29,'2.1.trackMPD'!$T$7:$T$29)</f>
        <v>5</v>
      </c>
      <c r="D11272">
        <v>10</v>
      </c>
      <c r="E11272" t="s">
        <v>6400</v>
      </c>
      <c r="F11272" t="s">
        <v>111</v>
      </c>
      <c r="G11272" t="s">
        <v>124</v>
      </c>
      <c r="H11272" t="s">
        <v>6398</v>
      </c>
      <c r="I11272" t="e" cm="1">
        <f t="array" ref="I11272">INDEX('2.1.trackMPD'!M:M/(24*60*60),
       MATCH(1,
             (A11272='2.1.trackMPD'!A:A)*
             (C11272='2.1.trackMPD'!D:D)*
             (D11272/10^6='2.1.trackMPD'!H:H)*
             (E11272='2.1.trackMPD'!F:F),
0))</f>
        <v>#VALUE!</v>
      </c>
    </row>
    <row r="11273" spans="1:9" x14ac:dyDescent="0.2">
      <c r="A11273" t="s">
        <v>31</v>
      </c>
      <c r="B11273" t="s">
        <v>23</v>
      </c>
      <c r="C11273">
        <f>_xlfn.XLOOKUP(B11273,'2.1.trackMPD'!$R$7:$R$29,'2.1.trackMPD'!$T$7:$T$29)</f>
        <v>5</v>
      </c>
      <c r="D11273">
        <v>10</v>
      </c>
      <c r="E11273" t="s">
        <v>6400</v>
      </c>
      <c r="F11273" t="s">
        <v>111</v>
      </c>
      <c r="G11273" t="s">
        <v>140</v>
      </c>
      <c r="H11273" t="s">
        <v>6398</v>
      </c>
      <c r="I11273" t="e" cm="1">
        <f t="array" ref="I11273">INDEX('2.1.trackMPD'!N:N/(24*60*60),
       MATCH(1,
             (A11273='2.1.trackMPD'!A:A)*
             (C11273='2.1.trackMPD'!D:D)*
             (D11273/10^6='2.1.trackMPD'!H:H)*
             (E11273='2.1.trackMPD'!F:F),
0))</f>
        <v>#VALUE!</v>
      </c>
    </row>
    <row r="11274" spans="1:9" x14ac:dyDescent="0.2">
      <c r="A11274" t="s">
        <v>31</v>
      </c>
      <c r="B11274" t="s">
        <v>23</v>
      </c>
      <c r="C11274">
        <f>_xlfn.XLOOKUP(B11274,'2.1.trackMPD'!$R$7:$R$29,'2.1.trackMPD'!$T$7:$T$29)</f>
        <v>5</v>
      </c>
      <c r="D11274">
        <v>10</v>
      </c>
      <c r="E11274" t="s">
        <v>6400</v>
      </c>
      <c r="F11274" t="s">
        <v>110</v>
      </c>
      <c r="G11274" t="s">
        <v>124</v>
      </c>
      <c r="H11274" t="s">
        <v>6399</v>
      </c>
      <c r="I11274" t="e" cm="1">
        <f t="array" ref="I11274">INDEX('2.1.trackMPD'!K:K/(24*60*60),
       MATCH(1,
             (A11274='2.1.trackMPD'!A:A)*
             (C11274='2.1.trackMPD'!D:D)*
             (D11274/10^6='2.1.trackMPD'!H:H)*
             (E11274='2.1.trackMPD'!F:F),
0))</f>
        <v>#VALUE!</v>
      </c>
    </row>
    <row r="11275" spans="1:9" x14ac:dyDescent="0.2">
      <c r="A11275" t="s">
        <v>31</v>
      </c>
      <c r="B11275" t="s">
        <v>23</v>
      </c>
      <c r="C11275">
        <f>_xlfn.XLOOKUP(B11275,'2.1.trackMPD'!$R$7:$R$29,'2.1.trackMPD'!$T$7:$T$29)</f>
        <v>5</v>
      </c>
      <c r="D11275">
        <v>10</v>
      </c>
      <c r="E11275" t="s">
        <v>6400</v>
      </c>
      <c r="F11275" t="s">
        <v>110</v>
      </c>
      <c r="G11275" t="s">
        <v>140</v>
      </c>
      <c r="H11275" t="s">
        <v>6399</v>
      </c>
      <c r="I11275" t="e" cm="1">
        <f t="array" ref="I11275">INDEX('2.1.trackMPD'!L:L/(24*60*60),
       MATCH(1,
             (A11275='2.1.trackMPD'!A:A)*
             (C11275='2.1.trackMPD'!D:D)*
             (D11275/10^6='2.1.trackMPD'!H:H)*
             (E11275='2.1.trackMPD'!F:F),
0))</f>
        <v>#VALUE!</v>
      </c>
    </row>
    <row r="11276" spans="1:9" x14ac:dyDescent="0.2">
      <c r="A11276" t="s">
        <v>31</v>
      </c>
      <c r="B11276" t="s">
        <v>23</v>
      </c>
      <c r="C11276">
        <f>_xlfn.XLOOKUP(B11276,'2.1.trackMPD'!$R$7:$R$29,'2.1.trackMPD'!$T$7:$T$29)</f>
        <v>5</v>
      </c>
      <c r="D11276">
        <v>100</v>
      </c>
      <c r="E11276" t="s">
        <v>6400</v>
      </c>
      <c r="F11276" t="s">
        <v>110</v>
      </c>
      <c r="G11276" t="s">
        <v>124</v>
      </c>
      <c r="H11276" t="s">
        <v>6398</v>
      </c>
      <c r="I11276" cm="1">
        <f t="array" ref="I11276">INDEX('2.1.trackMPD'!I:I/(24*60*60),
       MATCH(1,
             (A11276='2.1.trackMPD'!A:A)*
             (C11276='2.1.trackMPD'!D:D)*
             (D11276/10^6='2.1.trackMPD'!H:H)*
             (E11276='2.1.trackMPD'!F:F),
0))</f>
        <v>8.6399374445125798E-4</v>
      </c>
    </row>
    <row r="11277" spans="1:9" x14ac:dyDescent="0.2">
      <c r="A11277" t="s">
        <v>31</v>
      </c>
      <c r="B11277" t="s">
        <v>23</v>
      </c>
      <c r="C11277">
        <f>_xlfn.XLOOKUP(B11277,'2.1.trackMPD'!$R$7:$R$29,'2.1.trackMPD'!$T$7:$T$29)</f>
        <v>5</v>
      </c>
      <c r="D11277">
        <v>100</v>
      </c>
      <c r="E11277" t="s">
        <v>6400</v>
      </c>
      <c r="F11277" t="s">
        <v>110</v>
      </c>
      <c r="G11277" t="s">
        <v>140</v>
      </c>
      <c r="H11277" t="s">
        <v>6398</v>
      </c>
      <c r="I11277" cm="1">
        <f t="array" ref="I11277">INDEX('2.1.trackMPD'!J:J/(24*60*60),
       MATCH(1,
             (A11277='2.1.trackMPD'!A:A)*
             (C11277='2.1.trackMPD'!D:D)*
             (D11277/10^6='2.1.trackMPD'!H:H)*
             (E11277='2.1.trackMPD'!F:F),
0))</f>
        <v>2.4605665277931017E-3</v>
      </c>
    </row>
    <row r="11278" spans="1:9" x14ac:dyDescent="0.2">
      <c r="A11278" t="s">
        <v>31</v>
      </c>
      <c r="B11278" t="s">
        <v>23</v>
      </c>
      <c r="C11278">
        <f>_xlfn.XLOOKUP(B11278,'2.1.trackMPD'!$R$7:$R$29,'2.1.trackMPD'!$T$7:$T$29)</f>
        <v>5</v>
      </c>
      <c r="D11278">
        <v>100</v>
      </c>
      <c r="E11278" t="s">
        <v>6400</v>
      </c>
      <c r="F11278" t="s">
        <v>111</v>
      </c>
      <c r="G11278" t="s">
        <v>124</v>
      </c>
      <c r="H11278" t="s">
        <v>6398</v>
      </c>
      <c r="I11278" t="e" cm="1">
        <f t="array" ref="I11278">INDEX('2.1.trackMPD'!M:M/(24*60*60),
       MATCH(1,
             (A11278='2.1.trackMPD'!A:A)*
             (C11278='2.1.trackMPD'!D:D)*
             (D11278/10^6='2.1.trackMPD'!H:H)*
             (E11278='2.1.trackMPD'!F:F),
0))</f>
        <v>#VALUE!</v>
      </c>
    </row>
    <row r="11279" spans="1:9" x14ac:dyDescent="0.2">
      <c r="A11279" t="s">
        <v>31</v>
      </c>
      <c r="B11279" t="s">
        <v>23</v>
      </c>
      <c r="C11279">
        <f>_xlfn.XLOOKUP(B11279,'2.1.trackMPD'!$R$7:$R$29,'2.1.trackMPD'!$T$7:$T$29)</f>
        <v>5</v>
      </c>
      <c r="D11279">
        <v>100</v>
      </c>
      <c r="E11279" t="s">
        <v>6400</v>
      </c>
      <c r="F11279" t="s">
        <v>111</v>
      </c>
      <c r="G11279" t="s">
        <v>140</v>
      </c>
      <c r="H11279" t="s">
        <v>6398</v>
      </c>
      <c r="I11279" t="e" cm="1">
        <f t="array" ref="I11279">INDEX('2.1.trackMPD'!N:N/(24*60*60),
       MATCH(1,
             (A11279='2.1.trackMPD'!A:A)*
             (C11279='2.1.trackMPD'!D:D)*
             (D11279/10^6='2.1.trackMPD'!H:H)*
             (E11279='2.1.trackMPD'!F:F),
0))</f>
        <v>#VALUE!</v>
      </c>
    </row>
    <row r="11280" spans="1:9" x14ac:dyDescent="0.2">
      <c r="A11280" t="s">
        <v>31</v>
      </c>
      <c r="B11280" t="s">
        <v>23</v>
      </c>
      <c r="C11280">
        <f>_xlfn.XLOOKUP(B11280,'2.1.trackMPD'!$R$7:$R$29,'2.1.trackMPD'!$T$7:$T$29)</f>
        <v>5</v>
      </c>
      <c r="D11280">
        <v>100</v>
      </c>
      <c r="E11280" t="s">
        <v>6400</v>
      </c>
      <c r="F11280" t="s">
        <v>110</v>
      </c>
      <c r="G11280" t="s">
        <v>124</v>
      </c>
      <c r="H11280" t="s">
        <v>6399</v>
      </c>
      <c r="I11280" t="e" cm="1">
        <f t="array" ref="I11280">INDEX('2.1.trackMPD'!K:K/(24*60*60),
       MATCH(1,
             (A11280='2.1.trackMPD'!A:A)*
             (C11280='2.1.trackMPD'!D:D)*
             (D11280/10^6='2.1.trackMPD'!H:H)*
             (E11280='2.1.trackMPD'!F:F),
0))</f>
        <v>#VALUE!</v>
      </c>
    </row>
    <row r="11281" spans="1:9" x14ac:dyDescent="0.2">
      <c r="A11281" t="s">
        <v>31</v>
      </c>
      <c r="B11281" t="s">
        <v>23</v>
      </c>
      <c r="C11281">
        <f>_xlfn.XLOOKUP(B11281,'2.1.trackMPD'!$R$7:$R$29,'2.1.trackMPD'!$T$7:$T$29)</f>
        <v>5</v>
      </c>
      <c r="D11281">
        <v>100</v>
      </c>
      <c r="E11281" t="s">
        <v>6400</v>
      </c>
      <c r="F11281" t="s">
        <v>110</v>
      </c>
      <c r="G11281" t="s">
        <v>140</v>
      </c>
      <c r="H11281" t="s">
        <v>6399</v>
      </c>
      <c r="I11281" t="e" cm="1">
        <f t="array" ref="I11281">INDEX('2.1.trackMPD'!L:L/(24*60*60),
       MATCH(1,
             (A11281='2.1.trackMPD'!A:A)*
             (C11281='2.1.trackMPD'!D:D)*
             (D11281/10^6='2.1.trackMPD'!H:H)*
             (E11281='2.1.trackMPD'!F:F),
0))</f>
        <v>#VALUE!</v>
      </c>
    </row>
    <row r="11282" spans="1:9" x14ac:dyDescent="0.2">
      <c r="A11282" t="s">
        <v>31</v>
      </c>
      <c r="B11282" t="s">
        <v>23</v>
      </c>
      <c r="C11282">
        <f>_xlfn.XLOOKUP(B11282,'2.1.trackMPD'!$R$7:$R$29,'2.1.trackMPD'!$T$7:$T$29)</f>
        <v>5</v>
      </c>
      <c r="D11282">
        <v>1000</v>
      </c>
      <c r="E11282" t="s">
        <v>6400</v>
      </c>
      <c r="F11282" t="s">
        <v>110</v>
      </c>
      <c r="G11282" t="s">
        <v>124</v>
      </c>
      <c r="H11282" t="s">
        <v>6398</v>
      </c>
      <c r="I11282" cm="1">
        <f t="array" ref="I11282">INDEX('2.1.trackMPD'!I:I/(24*60*60),
       MATCH(1,
             (A11282='2.1.trackMPD'!A:A)*
             (C11282='2.1.trackMPD'!D:D)*
             (D11282/10^6='2.1.trackMPD'!H:H)*
             (E11282='2.1.trackMPD'!F:F),
0))</f>
        <v>1.5561820995809723E-2</v>
      </c>
    </row>
    <row r="11283" spans="1:9" x14ac:dyDescent="0.2">
      <c r="A11283" t="s">
        <v>31</v>
      </c>
      <c r="B11283" t="s">
        <v>23</v>
      </c>
      <c r="C11283">
        <f>_xlfn.XLOOKUP(B11283,'2.1.trackMPD'!$R$7:$R$29,'2.1.trackMPD'!$T$7:$T$29)</f>
        <v>5</v>
      </c>
      <c r="D11283">
        <v>1000</v>
      </c>
      <c r="E11283" t="s">
        <v>6400</v>
      </c>
      <c r="F11283" t="s">
        <v>110</v>
      </c>
      <c r="G11283" t="s">
        <v>140</v>
      </c>
      <c r="H11283" t="s">
        <v>6398</v>
      </c>
      <c r="I11283" cm="1">
        <f t="array" ref="I11283">INDEX('2.1.trackMPD'!J:J/(24*60*60),
       MATCH(1,
             (A11283='2.1.trackMPD'!A:A)*
             (C11283='2.1.trackMPD'!D:D)*
             (D11283/10^6='2.1.trackMPD'!H:H)*
             (E11283='2.1.trackMPD'!F:F),
0))</f>
        <v>1.6215038674652314E-2</v>
      </c>
    </row>
    <row r="11284" spans="1:9" x14ac:dyDescent="0.2">
      <c r="A11284" t="s">
        <v>31</v>
      </c>
      <c r="B11284" t="s">
        <v>23</v>
      </c>
      <c r="C11284">
        <f>_xlfn.XLOOKUP(B11284,'2.1.trackMPD'!$R$7:$R$29,'2.1.trackMPD'!$T$7:$T$29)</f>
        <v>5</v>
      </c>
      <c r="D11284">
        <v>1000</v>
      </c>
      <c r="E11284" t="s">
        <v>6400</v>
      </c>
      <c r="F11284" t="s">
        <v>111</v>
      </c>
      <c r="G11284" t="s">
        <v>124</v>
      </c>
      <c r="H11284" t="s">
        <v>6398</v>
      </c>
      <c r="I11284" t="e" cm="1">
        <f t="array" ref="I11284">INDEX('2.1.trackMPD'!M:M/(24*60*60),
       MATCH(1,
             (A11284='2.1.trackMPD'!A:A)*
             (C11284='2.1.trackMPD'!D:D)*
             (D11284/10^6='2.1.trackMPD'!H:H)*
             (E11284='2.1.trackMPD'!F:F),
0))</f>
        <v>#VALUE!</v>
      </c>
    </row>
    <row r="11285" spans="1:9" x14ac:dyDescent="0.2">
      <c r="A11285" t="s">
        <v>31</v>
      </c>
      <c r="B11285" t="s">
        <v>23</v>
      </c>
      <c r="C11285">
        <f>_xlfn.XLOOKUP(B11285,'2.1.trackMPD'!$R$7:$R$29,'2.1.trackMPD'!$T$7:$T$29)</f>
        <v>5</v>
      </c>
      <c r="D11285">
        <v>1000</v>
      </c>
      <c r="E11285" t="s">
        <v>6400</v>
      </c>
      <c r="F11285" t="s">
        <v>111</v>
      </c>
      <c r="G11285" t="s">
        <v>140</v>
      </c>
      <c r="H11285" t="s">
        <v>6398</v>
      </c>
      <c r="I11285" t="e" cm="1">
        <f t="array" ref="I11285">INDEX('2.1.trackMPD'!N:N/(24*60*60),
       MATCH(1,
             (A11285='2.1.trackMPD'!A:A)*
             (C11285='2.1.trackMPD'!D:D)*
             (D11285/10^6='2.1.trackMPD'!H:H)*
             (E11285='2.1.trackMPD'!F:F),
0))</f>
        <v>#VALUE!</v>
      </c>
    </row>
    <row r="11286" spans="1:9" x14ac:dyDescent="0.2">
      <c r="A11286" t="s">
        <v>31</v>
      </c>
      <c r="B11286" t="s">
        <v>23</v>
      </c>
      <c r="C11286">
        <f>_xlfn.XLOOKUP(B11286,'2.1.trackMPD'!$R$7:$R$29,'2.1.trackMPD'!$T$7:$T$29)</f>
        <v>5</v>
      </c>
      <c r="D11286">
        <v>1000</v>
      </c>
      <c r="E11286" t="s">
        <v>6400</v>
      </c>
      <c r="F11286" t="s">
        <v>110</v>
      </c>
      <c r="G11286" t="s">
        <v>124</v>
      </c>
      <c r="H11286" t="s">
        <v>6399</v>
      </c>
      <c r="I11286" t="e" cm="1">
        <f t="array" ref="I11286">INDEX('2.1.trackMPD'!K:K/(24*60*60),
       MATCH(1,
             (A11286='2.1.trackMPD'!A:A)*
             (C11286='2.1.trackMPD'!D:D)*
             (D11286/10^6='2.1.trackMPD'!H:H)*
             (E11286='2.1.trackMPD'!F:F),
0))</f>
        <v>#VALUE!</v>
      </c>
    </row>
    <row r="11287" spans="1:9" x14ac:dyDescent="0.2">
      <c r="A11287" t="s">
        <v>31</v>
      </c>
      <c r="B11287" t="s">
        <v>23</v>
      </c>
      <c r="C11287">
        <f>_xlfn.XLOOKUP(B11287,'2.1.trackMPD'!$R$7:$R$29,'2.1.trackMPD'!$T$7:$T$29)</f>
        <v>5</v>
      </c>
      <c r="D11287">
        <v>1000</v>
      </c>
      <c r="E11287" t="s">
        <v>6400</v>
      </c>
      <c r="F11287" t="s">
        <v>110</v>
      </c>
      <c r="G11287" t="s">
        <v>140</v>
      </c>
      <c r="H11287" t="s">
        <v>6399</v>
      </c>
      <c r="I11287" t="e" cm="1">
        <f t="array" ref="I11287">INDEX('2.1.trackMPD'!L:L/(24*60*60),
       MATCH(1,
             (A11287='2.1.trackMPD'!A:A)*
             (C11287='2.1.trackMPD'!D:D)*
             (D11287/10^6='2.1.trackMPD'!H:H)*
             (E11287='2.1.trackMPD'!F:F),
0))</f>
        <v>#VALUE!</v>
      </c>
    </row>
    <row r="11288" spans="1:9" x14ac:dyDescent="0.2">
      <c r="A11288" t="s">
        <v>31</v>
      </c>
      <c r="B11288" t="s">
        <v>23</v>
      </c>
      <c r="C11288">
        <f>_xlfn.XLOOKUP(B11288,'2.1.trackMPD'!$R$7:$R$29,'2.1.trackMPD'!$T$7:$T$29)</f>
        <v>5</v>
      </c>
      <c r="D11288">
        <v>5000</v>
      </c>
      <c r="E11288" t="s">
        <v>6400</v>
      </c>
      <c r="F11288" t="s">
        <v>110</v>
      </c>
      <c r="G11288" t="s">
        <v>124</v>
      </c>
      <c r="H11288" t="s">
        <v>6398</v>
      </c>
      <c r="I11288" cm="1">
        <f t="array" ref="I11288">INDEX('2.1.trackMPD'!I:I/(24*60*60),
       MATCH(1,
             (A11288='2.1.trackMPD'!A:A)*
             (C11288='2.1.trackMPD'!D:D)*
             (D11288/10^6='2.1.trackMPD'!H:H)*
             (E11288='2.1.trackMPD'!F:F),
0))</f>
        <v>5.1029305751120829E-2</v>
      </c>
    </row>
    <row r="11289" spans="1:9" x14ac:dyDescent="0.2">
      <c r="A11289" t="s">
        <v>31</v>
      </c>
      <c r="B11289" t="s">
        <v>23</v>
      </c>
      <c r="C11289">
        <f>_xlfn.XLOOKUP(B11289,'2.1.trackMPD'!$R$7:$R$29,'2.1.trackMPD'!$T$7:$T$29)</f>
        <v>5</v>
      </c>
      <c r="D11289">
        <v>5000</v>
      </c>
      <c r="E11289" t="s">
        <v>6400</v>
      </c>
      <c r="F11289" t="s">
        <v>110</v>
      </c>
      <c r="G11289" t="s">
        <v>140</v>
      </c>
      <c r="H11289" t="s">
        <v>6398</v>
      </c>
      <c r="I11289" cm="1">
        <f t="array" ref="I11289">INDEX('2.1.trackMPD'!J:J/(24*60*60),
       MATCH(1,
             (A11289='2.1.trackMPD'!A:A)*
             (C11289='2.1.trackMPD'!D:D)*
             (D11289/10^6='2.1.trackMPD'!H:H)*
             (E11289='2.1.trackMPD'!F:F),
0))</f>
        <v>1.5705172028070254E-2</v>
      </c>
    </row>
    <row r="11290" spans="1:9" x14ac:dyDescent="0.2">
      <c r="A11290" t="s">
        <v>31</v>
      </c>
      <c r="B11290" t="s">
        <v>23</v>
      </c>
      <c r="C11290">
        <f>_xlfn.XLOOKUP(B11290,'2.1.trackMPD'!$R$7:$R$29,'2.1.trackMPD'!$T$7:$T$29)</f>
        <v>5</v>
      </c>
      <c r="D11290">
        <v>5000</v>
      </c>
      <c r="E11290" t="s">
        <v>6400</v>
      </c>
      <c r="F11290" t="s">
        <v>111</v>
      </c>
      <c r="G11290" t="s">
        <v>124</v>
      </c>
      <c r="H11290" t="s">
        <v>6398</v>
      </c>
      <c r="I11290" t="e" cm="1">
        <f t="array" ref="I11290">INDEX('2.1.trackMPD'!M:M/(24*60*60),
       MATCH(1,
             (A11290='2.1.trackMPD'!A:A)*
             (C11290='2.1.trackMPD'!D:D)*
             (D11290/10^6='2.1.trackMPD'!H:H)*
             (E11290='2.1.trackMPD'!F:F),
0))</f>
        <v>#VALUE!</v>
      </c>
    </row>
    <row r="11291" spans="1:9" x14ac:dyDescent="0.2">
      <c r="A11291" t="s">
        <v>31</v>
      </c>
      <c r="B11291" t="s">
        <v>23</v>
      </c>
      <c r="C11291">
        <f>_xlfn.XLOOKUP(B11291,'2.1.trackMPD'!$R$7:$R$29,'2.1.trackMPD'!$T$7:$T$29)</f>
        <v>5</v>
      </c>
      <c r="D11291">
        <v>5000</v>
      </c>
      <c r="E11291" t="s">
        <v>6400</v>
      </c>
      <c r="F11291" t="s">
        <v>111</v>
      </c>
      <c r="G11291" t="s">
        <v>140</v>
      </c>
      <c r="H11291" t="s">
        <v>6398</v>
      </c>
      <c r="I11291" t="e" cm="1">
        <f t="array" ref="I11291">INDEX('2.1.trackMPD'!N:N/(24*60*60),
       MATCH(1,
             (A11291='2.1.trackMPD'!A:A)*
             (C11291='2.1.trackMPD'!D:D)*
             (D11291/10^6='2.1.trackMPD'!H:H)*
             (E11291='2.1.trackMPD'!F:F),
0))</f>
        <v>#VALUE!</v>
      </c>
    </row>
    <row r="11292" spans="1:9" x14ac:dyDescent="0.2">
      <c r="A11292" t="s">
        <v>31</v>
      </c>
      <c r="B11292" t="s">
        <v>23</v>
      </c>
      <c r="C11292">
        <f>_xlfn.XLOOKUP(B11292,'2.1.trackMPD'!$R$7:$R$29,'2.1.trackMPD'!$T$7:$T$29)</f>
        <v>5</v>
      </c>
      <c r="D11292">
        <v>5000</v>
      </c>
      <c r="E11292" t="s">
        <v>6400</v>
      </c>
      <c r="F11292" t="s">
        <v>110</v>
      </c>
      <c r="G11292" t="s">
        <v>124</v>
      </c>
      <c r="H11292" t="s">
        <v>6399</v>
      </c>
      <c r="I11292" t="e" cm="1">
        <f t="array" ref="I11292">INDEX('2.1.trackMPD'!K:K/(24*60*60),
       MATCH(1,
             (A11292='2.1.trackMPD'!A:A)*
             (C11292='2.1.trackMPD'!D:D)*
             (D11292/10^6='2.1.trackMPD'!H:H)*
             (E11292='2.1.trackMPD'!F:F),
0))</f>
        <v>#VALUE!</v>
      </c>
    </row>
    <row r="11293" spans="1:9" x14ac:dyDescent="0.2">
      <c r="A11293" t="s">
        <v>31</v>
      </c>
      <c r="B11293" t="s">
        <v>23</v>
      </c>
      <c r="C11293">
        <f>_xlfn.XLOOKUP(B11293,'2.1.trackMPD'!$R$7:$R$29,'2.1.trackMPD'!$T$7:$T$29)</f>
        <v>5</v>
      </c>
      <c r="D11293">
        <v>5000</v>
      </c>
      <c r="E11293" t="s">
        <v>6400</v>
      </c>
      <c r="F11293" t="s">
        <v>110</v>
      </c>
      <c r="G11293" t="s">
        <v>140</v>
      </c>
      <c r="H11293" t="s">
        <v>6399</v>
      </c>
      <c r="I11293" t="e" cm="1">
        <f t="array" ref="I11293">INDEX('2.1.trackMPD'!L:L/(24*60*60),
       MATCH(1,
             (A11293='2.1.trackMPD'!A:A)*
             (C11293='2.1.trackMPD'!D:D)*
             (D11293/10^6='2.1.trackMPD'!H:H)*
             (E11293='2.1.trackMPD'!F:F),
0))</f>
        <v>#VALUE!</v>
      </c>
    </row>
    <row r="11294" spans="1:9" x14ac:dyDescent="0.2">
      <c r="A11294" t="s">
        <v>31</v>
      </c>
      <c r="B11294" t="s">
        <v>23</v>
      </c>
      <c r="C11294">
        <f>_xlfn.XLOOKUP(B11294,'2.1.trackMPD'!$R$7:$R$29,'2.1.trackMPD'!$T$7:$T$29)</f>
        <v>5</v>
      </c>
      <c r="D11294">
        <v>1</v>
      </c>
      <c r="E11294" t="s">
        <v>6401</v>
      </c>
      <c r="F11294" t="s">
        <v>110</v>
      </c>
      <c r="G11294" t="s">
        <v>124</v>
      </c>
      <c r="H11294" t="s">
        <v>6398</v>
      </c>
      <c r="I11294" t="e" cm="1">
        <f t="array" ref="I11294">INDEX('2.1.trackMPD'!I:I/(24*60*60),
       MATCH(1,
             (A11294='2.1.trackMPD'!A:A)*
             (C11294='2.1.trackMPD'!D:D)*
             (D11294/10^6='2.1.trackMPD'!H:H)*
             (E11294='2.1.trackMPD'!F:F),
0))</f>
        <v>#N/A</v>
      </c>
    </row>
    <row r="11295" spans="1:9" x14ac:dyDescent="0.2">
      <c r="A11295" t="s">
        <v>31</v>
      </c>
      <c r="B11295" t="s">
        <v>23</v>
      </c>
      <c r="C11295">
        <f>_xlfn.XLOOKUP(B11295,'2.1.trackMPD'!$R$7:$R$29,'2.1.trackMPD'!$T$7:$T$29)</f>
        <v>5</v>
      </c>
      <c r="D11295">
        <v>1</v>
      </c>
      <c r="E11295" t="s">
        <v>6401</v>
      </c>
      <c r="F11295" t="s">
        <v>110</v>
      </c>
      <c r="G11295" t="s">
        <v>140</v>
      </c>
      <c r="H11295" t="s">
        <v>6398</v>
      </c>
      <c r="I11295" t="e" cm="1">
        <f t="array" ref="I11295">INDEX('2.1.trackMPD'!J:J/(24*60*60),
       MATCH(1,
             (A11295='2.1.trackMPD'!A:A)*
             (C11295='2.1.trackMPD'!D:D)*
             (D11295/10^6='2.1.trackMPD'!H:H)*
             (E11295='2.1.trackMPD'!F:F),
0))</f>
        <v>#N/A</v>
      </c>
    </row>
    <row r="11296" spans="1:9" x14ac:dyDescent="0.2">
      <c r="A11296" t="s">
        <v>31</v>
      </c>
      <c r="B11296" t="s">
        <v>23</v>
      </c>
      <c r="C11296">
        <f>_xlfn.XLOOKUP(B11296,'2.1.trackMPD'!$R$7:$R$29,'2.1.trackMPD'!$T$7:$T$29)</f>
        <v>5</v>
      </c>
      <c r="D11296">
        <v>1</v>
      </c>
      <c r="E11296" t="s">
        <v>6401</v>
      </c>
      <c r="F11296" t="s">
        <v>111</v>
      </c>
      <c r="G11296" t="s">
        <v>124</v>
      </c>
      <c r="H11296" t="s">
        <v>6398</v>
      </c>
      <c r="I11296" t="e" cm="1">
        <f t="array" ref="I11296">INDEX('2.1.trackMPD'!M:M/(24*60*60),
       MATCH(1,
             (A11296='2.1.trackMPD'!A:A)*
             (C11296='2.1.trackMPD'!D:D)*
             (D11296/10^6='2.1.trackMPD'!H:H)*
             (E11296='2.1.trackMPD'!F:F),
0))</f>
        <v>#N/A</v>
      </c>
    </row>
    <row r="11297" spans="1:9" x14ac:dyDescent="0.2">
      <c r="A11297" t="s">
        <v>31</v>
      </c>
      <c r="B11297" t="s">
        <v>23</v>
      </c>
      <c r="C11297">
        <f>_xlfn.XLOOKUP(B11297,'2.1.trackMPD'!$R$7:$R$29,'2.1.trackMPD'!$T$7:$T$29)</f>
        <v>5</v>
      </c>
      <c r="D11297">
        <v>1</v>
      </c>
      <c r="E11297" t="s">
        <v>6401</v>
      </c>
      <c r="F11297" t="s">
        <v>111</v>
      </c>
      <c r="G11297" t="s">
        <v>140</v>
      </c>
      <c r="H11297" t="s">
        <v>6398</v>
      </c>
      <c r="I11297" t="e" cm="1">
        <f t="array" ref="I11297">INDEX('2.1.trackMPD'!N:N/(24*60*60),
       MATCH(1,
             (A11297='2.1.trackMPD'!A:A)*
             (C11297='2.1.trackMPD'!D:D)*
             (D11297/10^6='2.1.trackMPD'!H:H)*
             (E11297='2.1.trackMPD'!F:F),
0))</f>
        <v>#N/A</v>
      </c>
    </row>
    <row r="11298" spans="1:9" x14ac:dyDescent="0.2">
      <c r="A11298" t="s">
        <v>31</v>
      </c>
      <c r="B11298" t="s">
        <v>23</v>
      </c>
      <c r="C11298">
        <f>_xlfn.XLOOKUP(B11298,'2.1.trackMPD'!$R$7:$R$29,'2.1.trackMPD'!$T$7:$T$29)</f>
        <v>5</v>
      </c>
      <c r="D11298">
        <v>1</v>
      </c>
      <c r="E11298" t="s">
        <v>6401</v>
      </c>
      <c r="F11298" t="s">
        <v>110</v>
      </c>
      <c r="G11298" t="s">
        <v>124</v>
      </c>
      <c r="H11298" t="s">
        <v>6399</v>
      </c>
      <c r="I11298" t="e" cm="1">
        <f t="array" ref="I11298">INDEX('2.1.trackMPD'!K:K/(24*60*60),
       MATCH(1,
             (A11298='2.1.trackMPD'!A:A)*
             (C11298='2.1.trackMPD'!D:D)*
             (D11298/10^6='2.1.trackMPD'!H:H)*
             (E11298='2.1.trackMPD'!F:F),
0))</f>
        <v>#N/A</v>
      </c>
    </row>
    <row r="11299" spans="1:9" x14ac:dyDescent="0.2">
      <c r="A11299" t="s">
        <v>31</v>
      </c>
      <c r="B11299" t="s">
        <v>23</v>
      </c>
      <c r="C11299">
        <f>_xlfn.XLOOKUP(B11299,'2.1.trackMPD'!$R$7:$R$29,'2.1.trackMPD'!$T$7:$T$29)</f>
        <v>5</v>
      </c>
      <c r="D11299">
        <v>1</v>
      </c>
      <c r="E11299" t="s">
        <v>6401</v>
      </c>
      <c r="F11299" t="s">
        <v>110</v>
      </c>
      <c r="G11299" t="s">
        <v>140</v>
      </c>
      <c r="H11299" t="s">
        <v>6399</v>
      </c>
      <c r="I11299" t="e" cm="1">
        <f t="array" ref="I11299">INDEX('2.1.trackMPD'!L:L/(24*60*60),
       MATCH(1,
             (A11299='2.1.trackMPD'!A:A)*
             (C11299='2.1.trackMPD'!D:D)*
             (D11299/10^6='2.1.trackMPD'!H:H)*
             (E11299='2.1.trackMPD'!F:F),
0))</f>
        <v>#N/A</v>
      </c>
    </row>
    <row r="11300" spans="1:9" x14ac:dyDescent="0.2">
      <c r="A11300" t="s">
        <v>31</v>
      </c>
      <c r="B11300" t="s">
        <v>23</v>
      </c>
      <c r="C11300">
        <f>_xlfn.XLOOKUP(B11300,'2.1.trackMPD'!$R$7:$R$29,'2.1.trackMPD'!$T$7:$T$29)</f>
        <v>5</v>
      </c>
      <c r="D11300">
        <v>10</v>
      </c>
      <c r="E11300" t="s">
        <v>6401</v>
      </c>
      <c r="F11300" t="s">
        <v>110</v>
      </c>
      <c r="G11300" t="s">
        <v>124</v>
      </c>
      <c r="H11300" t="s">
        <v>6398</v>
      </c>
      <c r="I11300" t="e" cm="1">
        <f t="array" ref="I11300">INDEX('2.1.trackMPD'!I:I/(24*60*60),
       MATCH(1,
             (A11300='2.1.trackMPD'!A:A)*
             (C11300='2.1.trackMPD'!D:D)*
             (D11300/10^6='2.1.trackMPD'!H:H)*
             (E11300='2.1.trackMPD'!F:F),
0))</f>
        <v>#N/A</v>
      </c>
    </row>
    <row r="11301" spans="1:9" x14ac:dyDescent="0.2">
      <c r="A11301" t="s">
        <v>31</v>
      </c>
      <c r="B11301" t="s">
        <v>23</v>
      </c>
      <c r="C11301">
        <f>_xlfn.XLOOKUP(B11301,'2.1.trackMPD'!$R$7:$R$29,'2.1.trackMPD'!$T$7:$T$29)</f>
        <v>5</v>
      </c>
      <c r="D11301">
        <v>10</v>
      </c>
      <c r="E11301" t="s">
        <v>6401</v>
      </c>
      <c r="F11301" t="s">
        <v>110</v>
      </c>
      <c r="G11301" t="s">
        <v>140</v>
      </c>
      <c r="H11301" t="s">
        <v>6398</v>
      </c>
      <c r="I11301" t="e" cm="1">
        <f t="array" ref="I11301">INDEX('2.1.trackMPD'!J:J/(24*60*60),
       MATCH(1,
             (A11301='2.1.trackMPD'!A:A)*
             (C11301='2.1.trackMPD'!D:D)*
             (D11301/10^6='2.1.trackMPD'!H:H)*
             (E11301='2.1.trackMPD'!F:F),
0))</f>
        <v>#N/A</v>
      </c>
    </row>
    <row r="11302" spans="1:9" x14ac:dyDescent="0.2">
      <c r="A11302" t="s">
        <v>31</v>
      </c>
      <c r="B11302" t="s">
        <v>23</v>
      </c>
      <c r="C11302">
        <f>_xlfn.XLOOKUP(B11302,'2.1.trackMPD'!$R$7:$R$29,'2.1.trackMPD'!$T$7:$T$29)</f>
        <v>5</v>
      </c>
      <c r="D11302">
        <v>10</v>
      </c>
      <c r="E11302" t="s">
        <v>6401</v>
      </c>
      <c r="F11302" t="s">
        <v>111</v>
      </c>
      <c r="G11302" t="s">
        <v>124</v>
      </c>
      <c r="H11302" t="s">
        <v>6398</v>
      </c>
      <c r="I11302" t="e" cm="1">
        <f t="array" ref="I11302">INDEX('2.1.trackMPD'!M:M/(24*60*60),
       MATCH(1,
             (A11302='2.1.trackMPD'!A:A)*
             (C11302='2.1.trackMPD'!D:D)*
             (D11302/10^6='2.1.trackMPD'!H:H)*
             (E11302='2.1.trackMPD'!F:F),
0))</f>
        <v>#N/A</v>
      </c>
    </row>
    <row r="11303" spans="1:9" x14ac:dyDescent="0.2">
      <c r="A11303" t="s">
        <v>31</v>
      </c>
      <c r="B11303" t="s">
        <v>23</v>
      </c>
      <c r="C11303">
        <f>_xlfn.XLOOKUP(B11303,'2.1.trackMPD'!$R$7:$R$29,'2.1.trackMPD'!$T$7:$T$29)</f>
        <v>5</v>
      </c>
      <c r="D11303">
        <v>10</v>
      </c>
      <c r="E11303" t="s">
        <v>6401</v>
      </c>
      <c r="F11303" t="s">
        <v>111</v>
      </c>
      <c r="G11303" t="s">
        <v>140</v>
      </c>
      <c r="H11303" t="s">
        <v>6398</v>
      </c>
      <c r="I11303" t="e" cm="1">
        <f t="array" ref="I11303">INDEX('2.1.trackMPD'!N:N/(24*60*60),
       MATCH(1,
             (A11303='2.1.trackMPD'!A:A)*
             (C11303='2.1.trackMPD'!D:D)*
             (D11303/10^6='2.1.trackMPD'!H:H)*
             (E11303='2.1.trackMPD'!F:F),
0))</f>
        <v>#N/A</v>
      </c>
    </row>
    <row r="11304" spans="1:9" x14ac:dyDescent="0.2">
      <c r="A11304" t="s">
        <v>31</v>
      </c>
      <c r="B11304" t="s">
        <v>23</v>
      </c>
      <c r="C11304">
        <f>_xlfn.XLOOKUP(B11304,'2.1.trackMPD'!$R$7:$R$29,'2.1.trackMPD'!$T$7:$T$29)</f>
        <v>5</v>
      </c>
      <c r="D11304">
        <v>10</v>
      </c>
      <c r="E11304" t="s">
        <v>6401</v>
      </c>
      <c r="F11304" t="s">
        <v>110</v>
      </c>
      <c r="G11304" t="s">
        <v>124</v>
      </c>
      <c r="H11304" t="s">
        <v>6399</v>
      </c>
      <c r="I11304" t="e" cm="1">
        <f t="array" ref="I11304">INDEX('2.1.trackMPD'!K:K/(24*60*60),
       MATCH(1,
             (A11304='2.1.trackMPD'!A:A)*
             (C11304='2.1.trackMPD'!D:D)*
             (D11304/10^6='2.1.trackMPD'!H:H)*
             (E11304='2.1.trackMPD'!F:F),
0))</f>
        <v>#N/A</v>
      </c>
    </row>
    <row r="11305" spans="1:9" x14ac:dyDescent="0.2">
      <c r="A11305" t="s">
        <v>31</v>
      </c>
      <c r="B11305" t="s">
        <v>23</v>
      </c>
      <c r="C11305">
        <f>_xlfn.XLOOKUP(B11305,'2.1.trackMPD'!$R$7:$R$29,'2.1.trackMPD'!$T$7:$T$29)</f>
        <v>5</v>
      </c>
      <c r="D11305">
        <v>10</v>
      </c>
      <c r="E11305" t="s">
        <v>6401</v>
      </c>
      <c r="F11305" t="s">
        <v>110</v>
      </c>
      <c r="G11305" t="s">
        <v>140</v>
      </c>
      <c r="H11305" t="s">
        <v>6399</v>
      </c>
      <c r="I11305" t="e" cm="1">
        <f t="array" ref="I11305">INDEX('2.1.trackMPD'!L:L/(24*60*60),
       MATCH(1,
             (A11305='2.1.trackMPD'!A:A)*
             (C11305='2.1.trackMPD'!D:D)*
             (D11305/10^6='2.1.trackMPD'!H:H)*
             (E11305='2.1.trackMPD'!F:F),
0))</f>
        <v>#N/A</v>
      </c>
    </row>
    <row r="11306" spans="1:9" x14ac:dyDescent="0.2">
      <c r="A11306" t="s">
        <v>31</v>
      </c>
      <c r="B11306" t="s">
        <v>23</v>
      </c>
      <c r="C11306">
        <f>_xlfn.XLOOKUP(B11306,'2.1.trackMPD'!$R$7:$R$29,'2.1.trackMPD'!$T$7:$T$29)</f>
        <v>5</v>
      </c>
      <c r="D11306">
        <v>100</v>
      </c>
      <c r="E11306" t="s">
        <v>6401</v>
      </c>
      <c r="F11306" t="s">
        <v>110</v>
      </c>
      <c r="G11306" t="s">
        <v>124</v>
      </c>
      <c r="H11306" t="s">
        <v>6398</v>
      </c>
      <c r="I11306" t="e" cm="1">
        <f t="array" ref="I11306">INDEX('2.1.trackMPD'!I:I/(24*60*60),
       MATCH(1,
             (A11306='2.1.trackMPD'!A:A)*
             (C11306='2.1.trackMPD'!D:D)*
             (D11306/10^6='2.1.trackMPD'!H:H)*
             (E11306='2.1.trackMPD'!F:F),
0))</f>
        <v>#N/A</v>
      </c>
    </row>
    <row r="11307" spans="1:9" x14ac:dyDescent="0.2">
      <c r="A11307" t="s">
        <v>31</v>
      </c>
      <c r="B11307" t="s">
        <v>23</v>
      </c>
      <c r="C11307">
        <f>_xlfn.XLOOKUP(B11307,'2.1.trackMPD'!$R$7:$R$29,'2.1.trackMPD'!$T$7:$T$29)</f>
        <v>5</v>
      </c>
      <c r="D11307">
        <v>100</v>
      </c>
      <c r="E11307" t="s">
        <v>6401</v>
      </c>
      <c r="F11307" t="s">
        <v>110</v>
      </c>
      <c r="G11307" t="s">
        <v>140</v>
      </c>
      <c r="H11307" t="s">
        <v>6398</v>
      </c>
      <c r="I11307" t="e" cm="1">
        <f t="array" ref="I11307">INDEX('2.1.trackMPD'!J:J/(24*60*60),
       MATCH(1,
             (A11307='2.1.trackMPD'!A:A)*
             (C11307='2.1.trackMPD'!D:D)*
             (D11307/10^6='2.1.trackMPD'!H:H)*
             (E11307='2.1.trackMPD'!F:F),
0))</f>
        <v>#N/A</v>
      </c>
    </row>
    <row r="11308" spans="1:9" x14ac:dyDescent="0.2">
      <c r="A11308" t="s">
        <v>31</v>
      </c>
      <c r="B11308" t="s">
        <v>23</v>
      </c>
      <c r="C11308">
        <f>_xlfn.XLOOKUP(B11308,'2.1.trackMPD'!$R$7:$R$29,'2.1.trackMPD'!$T$7:$T$29)</f>
        <v>5</v>
      </c>
      <c r="D11308">
        <v>100</v>
      </c>
      <c r="E11308" t="s">
        <v>6401</v>
      </c>
      <c r="F11308" t="s">
        <v>111</v>
      </c>
      <c r="G11308" t="s">
        <v>124</v>
      </c>
      <c r="H11308" t="s">
        <v>6398</v>
      </c>
      <c r="I11308" t="e" cm="1">
        <f t="array" ref="I11308">INDEX('2.1.trackMPD'!M:M/(24*60*60),
       MATCH(1,
             (A11308='2.1.trackMPD'!A:A)*
             (C11308='2.1.trackMPD'!D:D)*
             (D11308/10^6='2.1.trackMPD'!H:H)*
             (E11308='2.1.trackMPD'!F:F),
0))</f>
        <v>#N/A</v>
      </c>
    </row>
    <row r="11309" spans="1:9" x14ac:dyDescent="0.2">
      <c r="A11309" t="s">
        <v>31</v>
      </c>
      <c r="B11309" t="s">
        <v>23</v>
      </c>
      <c r="C11309">
        <f>_xlfn.XLOOKUP(B11309,'2.1.trackMPD'!$R$7:$R$29,'2.1.trackMPD'!$T$7:$T$29)</f>
        <v>5</v>
      </c>
      <c r="D11309">
        <v>100</v>
      </c>
      <c r="E11309" t="s">
        <v>6401</v>
      </c>
      <c r="F11309" t="s">
        <v>111</v>
      </c>
      <c r="G11309" t="s">
        <v>140</v>
      </c>
      <c r="H11309" t="s">
        <v>6398</v>
      </c>
      <c r="I11309" t="e" cm="1">
        <f t="array" ref="I11309">INDEX('2.1.trackMPD'!N:N/(24*60*60),
       MATCH(1,
             (A11309='2.1.trackMPD'!A:A)*
             (C11309='2.1.trackMPD'!D:D)*
             (D11309/10^6='2.1.trackMPD'!H:H)*
             (E11309='2.1.trackMPD'!F:F),
0))</f>
        <v>#N/A</v>
      </c>
    </row>
    <row r="11310" spans="1:9" x14ac:dyDescent="0.2">
      <c r="A11310" t="s">
        <v>31</v>
      </c>
      <c r="B11310" t="s">
        <v>23</v>
      </c>
      <c r="C11310">
        <f>_xlfn.XLOOKUP(B11310,'2.1.trackMPD'!$R$7:$R$29,'2.1.trackMPD'!$T$7:$T$29)</f>
        <v>5</v>
      </c>
      <c r="D11310">
        <v>100</v>
      </c>
      <c r="E11310" t="s">
        <v>6401</v>
      </c>
      <c r="F11310" t="s">
        <v>110</v>
      </c>
      <c r="G11310" t="s">
        <v>124</v>
      </c>
      <c r="H11310" t="s">
        <v>6399</v>
      </c>
      <c r="I11310" t="e" cm="1">
        <f t="array" ref="I11310">INDEX('2.1.trackMPD'!K:K/(24*60*60),
       MATCH(1,
             (A11310='2.1.trackMPD'!A:A)*
             (C11310='2.1.trackMPD'!D:D)*
             (D11310/10^6='2.1.trackMPD'!H:H)*
             (E11310='2.1.trackMPD'!F:F),
0))</f>
        <v>#N/A</v>
      </c>
    </row>
    <row r="11311" spans="1:9" x14ac:dyDescent="0.2">
      <c r="A11311" t="s">
        <v>31</v>
      </c>
      <c r="B11311" t="s">
        <v>23</v>
      </c>
      <c r="C11311">
        <f>_xlfn.XLOOKUP(B11311,'2.1.trackMPD'!$R$7:$R$29,'2.1.trackMPD'!$T$7:$T$29)</f>
        <v>5</v>
      </c>
      <c r="D11311">
        <v>100</v>
      </c>
      <c r="E11311" t="s">
        <v>6401</v>
      </c>
      <c r="F11311" t="s">
        <v>110</v>
      </c>
      <c r="G11311" t="s">
        <v>140</v>
      </c>
      <c r="H11311" t="s">
        <v>6399</v>
      </c>
      <c r="I11311" t="e" cm="1">
        <f t="array" ref="I11311">INDEX('2.1.trackMPD'!L:L/(24*60*60),
       MATCH(1,
             (A11311='2.1.trackMPD'!A:A)*
             (C11311='2.1.trackMPD'!D:D)*
             (D11311/10^6='2.1.trackMPD'!H:H)*
             (E11311='2.1.trackMPD'!F:F),
0))</f>
        <v>#N/A</v>
      </c>
    </row>
    <row r="11312" spans="1:9" x14ac:dyDescent="0.2">
      <c r="A11312" t="s">
        <v>31</v>
      </c>
      <c r="B11312" t="s">
        <v>4</v>
      </c>
      <c r="C11312">
        <f>_xlfn.XLOOKUP(B11312,'2.1.trackMPD'!$R$7:$R$29,'2.1.trackMPD'!$T$7:$T$29)</f>
        <v>6</v>
      </c>
      <c r="D11312">
        <v>1</v>
      </c>
      <c r="E11312" t="s">
        <v>6396</v>
      </c>
      <c r="F11312" t="s">
        <v>110</v>
      </c>
      <c r="G11312" t="s">
        <v>124</v>
      </c>
      <c r="H11312" t="s">
        <v>6398</v>
      </c>
      <c r="I11312" cm="1">
        <f t="array" ref="I11312">INDEX('2.1.trackMPD'!I:I/(24*60*60),
       MATCH(1,
             (A11312='2.1.trackMPD'!A:A)*
             (C11312='2.1.trackMPD'!D:D)*
             (D11312/10^6='2.1.trackMPD'!H:H)*
             (E11312='2.1.trackMPD'!F:F),
0))</f>
        <v>1.101242398427765E-6</v>
      </c>
    </row>
    <row r="11313" spans="1:9" x14ac:dyDescent="0.2">
      <c r="A11313" t="s">
        <v>31</v>
      </c>
      <c r="B11313" t="s">
        <v>4</v>
      </c>
      <c r="C11313">
        <f>_xlfn.XLOOKUP(B11313,'2.1.trackMPD'!$R$7:$R$29,'2.1.trackMPD'!$T$7:$T$29)</f>
        <v>6</v>
      </c>
      <c r="D11313">
        <v>1</v>
      </c>
      <c r="E11313" t="s">
        <v>6396</v>
      </c>
      <c r="F11313" t="s">
        <v>110</v>
      </c>
      <c r="G11313" t="s">
        <v>140</v>
      </c>
      <c r="H11313" t="s">
        <v>6398</v>
      </c>
      <c r="I11313" cm="1">
        <f t="array" ref="I11313">INDEX('2.1.trackMPD'!J:J/(24*60*60),
       MATCH(1,
             (A11313='2.1.trackMPD'!A:A)*
             (C11313='2.1.trackMPD'!D:D)*
             (D11313/10^6='2.1.trackMPD'!H:H)*
             (E11313='2.1.trackMPD'!F:F),
0))</f>
        <v>3.9361908041803592E-5</v>
      </c>
    </row>
    <row r="11314" spans="1:9" x14ac:dyDescent="0.2">
      <c r="A11314" t="s">
        <v>31</v>
      </c>
      <c r="B11314" t="s">
        <v>4</v>
      </c>
      <c r="C11314">
        <f>_xlfn.XLOOKUP(B11314,'2.1.trackMPD'!$R$7:$R$29,'2.1.trackMPD'!$T$7:$T$29)</f>
        <v>6</v>
      </c>
      <c r="D11314">
        <v>1</v>
      </c>
      <c r="E11314" t="s">
        <v>6396</v>
      </c>
      <c r="F11314" t="s">
        <v>111</v>
      </c>
      <c r="G11314" t="s">
        <v>124</v>
      </c>
      <c r="H11314" t="s">
        <v>6398</v>
      </c>
      <c r="I11314" t="e" cm="1">
        <f t="array" ref="I11314">INDEX('2.1.trackMPD'!M:M/(24*60*60),
       MATCH(1,
             (A11314='2.1.trackMPD'!A:A)*
             (C11314='2.1.trackMPD'!D:D)*
             (D11314/10^6='2.1.trackMPD'!H:H)*
             (E11314='2.1.trackMPD'!F:F),
0))</f>
        <v>#VALUE!</v>
      </c>
    </row>
    <row r="11315" spans="1:9" x14ac:dyDescent="0.2">
      <c r="A11315" t="s">
        <v>31</v>
      </c>
      <c r="B11315" t="s">
        <v>4</v>
      </c>
      <c r="C11315">
        <f>_xlfn.XLOOKUP(B11315,'2.1.trackMPD'!$R$7:$R$29,'2.1.trackMPD'!$T$7:$T$29)</f>
        <v>6</v>
      </c>
      <c r="D11315">
        <v>1</v>
      </c>
      <c r="E11315" t="s">
        <v>6396</v>
      </c>
      <c r="F11315" t="s">
        <v>111</v>
      </c>
      <c r="G11315" t="s">
        <v>140</v>
      </c>
      <c r="H11315" t="s">
        <v>6398</v>
      </c>
      <c r="I11315" t="e" cm="1">
        <f t="array" ref="I11315">INDEX('2.1.trackMPD'!N:N/(24*60*60),
       MATCH(1,
             (A11315='2.1.trackMPD'!A:A)*
             (C11315='2.1.trackMPD'!D:D)*
             (D11315/10^6='2.1.trackMPD'!H:H)*
             (E11315='2.1.trackMPD'!F:F),
0))</f>
        <v>#VALUE!</v>
      </c>
    </row>
    <row r="11316" spans="1:9" x14ac:dyDescent="0.2">
      <c r="A11316" t="s">
        <v>31</v>
      </c>
      <c r="B11316" t="s">
        <v>4</v>
      </c>
      <c r="C11316">
        <f>_xlfn.XLOOKUP(B11316,'2.1.trackMPD'!$R$7:$R$29,'2.1.trackMPD'!$T$7:$T$29)</f>
        <v>6</v>
      </c>
      <c r="D11316">
        <v>1</v>
      </c>
      <c r="E11316" t="s">
        <v>6396</v>
      </c>
      <c r="F11316" t="s">
        <v>110</v>
      </c>
      <c r="G11316" t="s">
        <v>124</v>
      </c>
      <c r="H11316" t="s">
        <v>6399</v>
      </c>
      <c r="I11316" t="e" cm="1">
        <f t="array" ref="I11316">INDEX('2.1.trackMPD'!K:K/(24*60*60),
       MATCH(1,
             (A11316='2.1.trackMPD'!A:A)*
             (C11316='2.1.trackMPD'!D:D)*
             (D11316/10^6='2.1.trackMPD'!H:H)*
             (E11316='2.1.trackMPD'!F:F),
0))</f>
        <v>#VALUE!</v>
      </c>
    </row>
    <row r="11317" spans="1:9" x14ac:dyDescent="0.2">
      <c r="A11317" t="s">
        <v>31</v>
      </c>
      <c r="B11317" t="s">
        <v>4</v>
      </c>
      <c r="C11317">
        <f>_xlfn.XLOOKUP(B11317,'2.1.trackMPD'!$R$7:$R$29,'2.1.trackMPD'!$T$7:$T$29)</f>
        <v>6</v>
      </c>
      <c r="D11317">
        <v>1</v>
      </c>
      <c r="E11317" t="s">
        <v>6396</v>
      </c>
      <c r="F11317" t="s">
        <v>110</v>
      </c>
      <c r="G11317" t="s">
        <v>140</v>
      </c>
      <c r="H11317" t="s">
        <v>6399</v>
      </c>
      <c r="I11317" t="e" cm="1">
        <f t="array" ref="I11317">INDEX('2.1.trackMPD'!L:L/(24*60*60),
       MATCH(1,
             (A11317='2.1.trackMPD'!A:A)*
             (C11317='2.1.trackMPD'!D:D)*
             (D11317/10^6='2.1.trackMPD'!H:H)*
             (E11317='2.1.trackMPD'!F:F),
0))</f>
        <v>#VALUE!</v>
      </c>
    </row>
    <row r="11318" spans="1:9" x14ac:dyDescent="0.2">
      <c r="A11318" t="s">
        <v>31</v>
      </c>
      <c r="B11318" t="s">
        <v>4</v>
      </c>
      <c r="C11318">
        <f>_xlfn.XLOOKUP(B11318,'2.1.trackMPD'!$R$7:$R$29,'2.1.trackMPD'!$T$7:$T$29)</f>
        <v>6</v>
      </c>
      <c r="D11318">
        <v>10</v>
      </c>
      <c r="E11318" t="s">
        <v>6396</v>
      </c>
      <c r="F11318" t="s">
        <v>110</v>
      </c>
      <c r="G11318" t="s">
        <v>124</v>
      </c>
      <c r="H11318" t="s">
        <v>6398</v>
      </c>
      <c r="I11318" cm="1">
        <f t="array" ref="I11318">INDEX('2.1.trackMPD'!I:I/(24*60*60),
       MATCH(1,
             (A11318='2.1.trackMPD'!A:A)*
             (C11318='2.1.trackMPD'!D:D)*
             (D11318/10^6='2.1.trackMPD'!H:H)*
             (E11318='2.1.trackMPD'!F:F),
0))</f>
        <v>8.6623987627657981E-6</v>
      </c>
    </row>
    <row r="11319" spans="1:9" x14ac:dyDescent="0.2">
      <c r="A11319" t="s">
        <v>31</v>
      </c>
      <c r="B11319" t="s">
        <v>4</v>
      </c>
      <c r="C11319">
        <f>_xlfn.XLOOKUP(B11319,'2.1.trackMPD'!$R$7:$R$29,'2.1.trackMPD'!$T$7:$T$29)</f>
        <v>6</v>
      </c>
      <c r="D11319">
        <v>10</v>
      </c>
      <c r="E11319" t="s">
        <v>6396</v>
      </c>
      <c r="F11319" t="s">
        <v>110</v>
      </c>
      <c r="G11319" t="s">
        <v>140</v>
      </c>
      <c r="H11319" t="s">
        <v>6398</v>
      </c>
      <c r="I11319" cm="1">
        <f t="array" ref="I11319">INDEX('2.1.trackMPD'!J:J/(24*60*60),
       MATCH(1,
             (A11319='2.1.trackMPD'!A:A)*
             (C11319='2.1.trackMPD'!D:D)*
             (D11319/10^6='2.1.trackMPD'!H:H)*
             (E11319='2.1.trackMPD'!F:F),
0))</f>
        <v>5.4243065608556479E-5</v>
      </c>
    </row>
    <row r="11320" spans="1:9" x14ac:dyDescent="0.2">
      <c r="A11320" t="s">
        <v>31</v>
      </c>
      <c r="B11320" t="s">
        <v>4</v>
      </c>
      <c r="C11320">
        <f>_xlfn.XLOOKUP(B11320,'2.1.trackMPD'!$R$7:$R$29,'2.1.trackMPD'!$T$7:$T$29)</f>
        <v>6</v>
      </c>
      <c r="D11320">
        <v>10</v>
      </c>
      <c r="E11320" t="s">
        <v>6396</v>
      </c>
      <c r="F11320" t="s">
        <v>111</v>
      </c>
      <c r="G11320" t="s">
        <v>124</v>
      </c>
      <c r="H11320" t="s">
        <v>6398</v>
      </c>
      <c r="I11320" t="e" cm="1">
        <f t="array" ref="I11320">INDEX('2.1.trackMPD'!M:M/(24*60*60),
       MATCH(1,
             (A11320='2.1.trackMPD'!A:A)*
             (C11320='2.1.trackMPD'!D:D)*
             (D11320/10^6='2.1.trackMPD'!H:H)*
             (E11320='2.1.trackMPD'!F:F),
0))</f>
        <v>#VALUE!</v>
      </c>
    </row>
    <row r="11321" spans="1:9" x14ac:dyDescent="0.2">
      <c r="A11321" t="s">
        <v>31</v>
      </c>
      <c r="B11321" t="s">
        <v>4</v>
      </c>
      <c r="C11321">
        <f>_xlfn.XLOOKUP(B11321,'2.1.trackMPD'!$R$7:$R$29,'2.1.trackMPD'!$T$7:$T$29)</f>
        <v>6</v>
      </c>
      <c r="D11321">
        <v>10</v>
      </c>
      <c r="E11321" t="s">
        <v>6396</v>
      </c>
      <c r="F11321" t="s">
        <v>111</v>
      </c>
      <c r="G11321" t="s">
        <v>140</v>
      </c>
      <c r="H11321" t="s">
        <v>6398</v>
      </c>
      <c r="I11321" t="e" cm="1">
        <f t="array" ref="I11321">INDEX('2.1.trackMPD'!N:N/(24*60*60),
       MATCH(1,
             (A11321='2.1.trackMPD'!A:A)*
             (C11321='2.1.trackMPD'!D:D)*
             (D11321/10^6='2.1.trackMPD'!H:H)*
             (E11321='2.1.trackMPD'!F:F),
0))</f>
        <v>#VALUE!</v>
      </c>
    </row>
    <row r="11322" spans="1:9" x14ac:dyDescent="0.2">
      <c r="A11322" t="s">
        <v>31</v>
      </c>
      <c r="B11322" t="s">
        <v>4</v>
      </c>
      <c r="C11322">
        <f>_xlfn.XLOOKUP(B11322,'2.1.trackMPD'!$R$7:$R$29,'2.1.trackMPD'!$T$7:$T$29)</f>
        <v>6</v>
      </c>
      <c r="D11322">
        <v>10</v>
      </c>
      <c r="E11322" t="s">
        <v>6396</v>
      </c>
      <c r="F11322" t="s">
        <v>110</v>
      </c>
      <c r="G11322" t="s">
        <v>124</v>
      </c>
      <c r="H11322" t="s">
        <v>6399</v>
      </c>
      <c r="I11322" t="e" cm="1">
        <f t="array" ref="I11322">INDEX('2.1.trackMPD'!K:K/(24*60*60),
       MATCH(1,
             (A11322='2.1.trackMPD'!A:A)*
             (C11322='2.1.trackMPD'!D:D)*
             (D11322/10^6='2.1.trackMPD'!H:H)*
             (E11322='2.1.trackMPD'!F:F),
0))</f>
        <v>#VALUE!</v>
      </c>
    </row>
    <row r="11323" spans="1:9" x14ac:dyDescent="0.2">
      <c r="A11323" t="s">
        <v>31</v>
      </c>
      <c r="B11323" t="s">
        <v>4</v>
      </c>
      <c r="C11323">
        <f>_xlfn.XLOOKUP(B11323,'2.1.trackMPD'!$R$7:$R$29,'2.1.trackMPD'!$T$7:$T$29)</f>
        <v>6</v>
      </c>
      <c r="D11323">
        <v>10</v>
      </c>
      <c r="E11323" t="s">
        <v>6396</v>
      </c>
      <c r="F11323" t="s">
        <v>110</v>
      </c>
      <c r="G11323" t="s">
        <v>140</v>
      </c>
      <c r="H11323" t="s">
        <v>6399</v>
      </c>
      <c r="I11323" t="e" cm="1">
        <f t="array" ref="I11323">INDEX('2.1.trackMPD'!L:L/(24*60*60),
       MATCH(1,
             (A11323='2.1.trackMPD'!A:A)*
             (C11323='2.1.trackMPD'!D:D)*
             (D11323/10^6='2.1.trackMPD'!H:H)*
             (E11323='2.1.trackMPD'!F:F),
0))</f>
        <v>#VALUE!</v>
      </c>
    </row>
    <row r="11324" spans="1:9" x14ac:dyDescent="0.2">
      <c r="A11324" t="s">
        <v>31</v>
      </c>
      <c r="B11324" t="s">
        <v>4</v>
      </c>
      <c r="C11324">
        <f>_xlfn.XLOOKUP(B11324,'2.1.trackMPD'!$R$7:$R$29,'2.1.trackMPD'!$T$7:$T$29)</f>
        <v>6</v>
      </c>
      <c r="D11324">
        <v>100</v>
      </c>
      <c r="E11324" t="s">
        <v>6396</v>
      </c>
      <c r="F11324" t="s">
        <v>110</v>
      </c>
      <c r="G11324" t="s">
        <v>124</v>
      </c>
      <c r="H11324" t="s">
        <v>6398</v>
      </c>
      <c r="I11324" cm="1">
        <f t="array" ref="I11324">INDEX('2.1.trackMPD'!I:I/(24*60*60),
       MATCH(1,
             (A11324='2.1.trackMPD'!A:A)*
             (C11324='2.1.trackMPD'!D:D)*
             (D11324/10^6='2.1.trackMPD'!H:H)*
             (E11324='2.1.trackMPD'!F:F),
0))</f>
        <v>1.7762771145175809E-3</v>
      </c>
    </row>
    <row r="11325" spans="1:9" x14ac:dyDescent="0.2">
      <c r="A11325" t="s">
        <v>31</v>
      </c>
      <c r="B11325" t="s">
        <v>4</v>
      </c>
      <c r="C11325">
        <f>_xlfn.XLOOKUP(B11325,'2.1.trackMPD'!$R$7:$R$29,'2.1.trackMPD'!$T$7:$T$29)</f>
        <v>6</v>
      </c>
      <c r="D11325">
        <v>100</v>
      </c>
      <c r="E11325" t="s">
        <v>6396</v>
      </c>
      <c r="F11325" t="s">
        <v>110</v>
      </c>
      <c r="G11325" t="s">
        <v>140</v>
      </c>
      <c r="H11325" t="s">
        <v>6398</v>
      </c>
      <c r="I11325" cm="1">
        <f t="array" ref="I11325">INDEX('2.1.trackMPD'!J:J/(24*60*60),
       MATCH(1,
             (A11325='2.1.trackMPD'!A:A)*
             (C11325='2.1.trackMPD'!D:D)*
             (D11325/10^6='2.1.trackMPD'!H:H)*
             (E11325='2.1.trackMPD'!F:F),
0))</f>
        <v>4.3002192392828705E-3</v>
      </c>
    </row>
    <row r="11326" spans="1:9" x14ac:dyDescent="0.2">
      <c r="A11326" t="s">
        <v>31</v>
      </c>
      <c r="B11326" t="s">
        <v>4</v>
      </c>
      <c r="C11326">
        <f>_xlfn.XLOOKUP(B11326,'2.1.trackMPD'!$R$7:$R$29,'2.1.trackMPD'!$T$7:$T$29)</f>
        <v>6</v>
      </c>
      <c r="D11326">
        <v>100</v>
      </c>
      <c r="E11326" t="s">
        <v>6396</v>
      </c>
      <c r="F11326" t="s">
        <v>111</v>
      </c>
      <c r="G11326" t="s">
        <v>124</v>
      </c>
      <c r="H11326" t="s">
        <v>6398</v>
      </c>
      <c r="I11326" t="e" cm="1">
        <f t="array" ref="I11326">INDEX('2.1.trackMPD'!M:M/(24*60*60),
       MATCH(1,
             (A11326='2.1.trackMPD'!A:A)*
             (C11326='2.1.trackMPD'!D:D)*
             (D11326/10^6='2.1.trackMPD'!H:H)*
             (E11326='2.1.trackMPD'!F:F),
0))</f>
        <v>#VALUE!</v>
      </c>
    </row>
    <row r="11327" spans="1:9" x14ac:dyDescent="0.2">
      <c r="A11327" t="s">
        <v>31</v>
      </c>
      <c r="B11327" t="s">
        <v>4</v>
      </c>
      <c r="C11327">
        <f>_xlfn.XLOOKUP(B11327,'2.1.trackMPD'!$R$7:$R$29,'2.1.trackMPD'!$T$7:$T$29)</f>
        <v>6</v>
      </c>
      <c r="D11327">
        <v>100</v>
      </c>
      <c r="E11327" t="s">
        <v>6396</v>
      </c>
      <c r="F11327" t="s">
        <v>111</v>
      </c>
      <c r="G11327" t="s">
        <v>140</v>
      </c>
      <c r="H11327" t="s">
        <v>6398</v>
      </c>
      <c r="I11327" t="e" cm="1">
        <f t="array" ref="I11327">INDEX('2.1.trackMPD'!N:N/(24*60*60),
       MATCH(1,
             (A11327='2.1.trackMPD'!A:A)*
             (C11327='2.1.trackMPD'!D:D)*
             (D11327/10^6='2.1.trackMPD'!H:H)*
             (E11327='2.1.trackMPD'!F:F),
0))</f>
        <v>#VALUE!</v>
      </c>
    </row>
    <row r="11328" spans="1:9" x14ac:dyDescent="0.2">
      <c r="A11328" t="s">
        <v>31</v>
      </c>
      <c r="B11328" t="s">
        <v>4</v>
      </c>
      <c r="C11328">
        <f>_xlfn.XLOOKUP(B11328,'2.1.trackMPD'!$R$7:$R$29,'2.1.trackMPD'!$T$7:$T$29)</f>
        <v>6</v>
      </c>
      <c r="D11328">
        <v>100</v>
      </c>
      <c r="E11328" t="s">
        <v>6396</v>
      </c>
      <c r="F11328" t="s">
        <v>110</v>
      </c>
      <c r="G11328" t="s">
        <v>124</v>
      </c>
      <c r="H11328" t="s">
        <v>6399</v>
      </c>
      <c r="I11328" t="e" cm="1">
        <f t="array" ref="I11328">INDEX('2.1.trackMPD'!K:K/(24*60*60),
       MATCH(1,
             (A11328='2.1.trackMPD'!A:A)*
             (C11328='2.1.trackMPD'!D:D)*
             (D11328/10^6='2.1.trackMPD'!H:H)*
             (E11328='2.1.trackMPD'!F:F),
0))</f>
        <v>#VALUE!</v>
      </c>
    </row>
    <row r="11329" spans="1:9" x14ac:dyDescent="0.2">
      <c r="A11329" t="s">
        <v>31</v>
      </c>
      <c r="B11329" t="s">
        <v>4</v>
      </c>
      <c r="C11329">
        <f>_xlfn.XLOOKUP(B11329,'2.1.trackMPD'!$R$7:$R$29,'2.1.trackMPD'!$T$7:$T$29)</f>
        <v>6</v>
      </c>
      <c r="D11329">
        <v>100</v>
      </c>
      <c r="E11329" t="s">
        <v>6396</v>
      </c>
      <c r="F11329" t="s">
        <v>110</v>
      </c>
      <c r="G11329" t="s">
        <v>140</v>
      </c>
      <c r="H11329" t="s">
        <v>6399</v>
      </c>
      <c r="I11329" t="e" cm="1">
        <f t="array" ref="I11329">INDEX('2.1.trackMPD'!L:L/(24*60*60),
       MATCH(1,
             (A11329='2.1.trackMPD'!A:A)*
             (C11329='2.1.trackMPD'!D:D)*
             (D11329/10^6='2.1.trackMPD'!H:H)*
             (E11329='2.1.trackMPD'!F:F),
0))</f>
        <v>#VALUE!</v>
      </c>
    </row>
    <row r="11330" spans="1:9" x14ac:dyDescent="0.2">
      <c r="A11330" t="s">
        <v>31</v>
      </c>
      <c r="B11330" t="s">
        <v>4</v>
      </c>
      <c r="C11330">
        <f>_xlfn.XLOOKUP(B11330,'2.1.trackMPD'!$R$7:$R$29,'2.1.trackMPD'!$T$7:$T$29)</f>
        <v>6</v>
      </c>
      <c r="D11330">
        <v>1000</v>
      </c>
      <c r="E11330" t="s">
        <v>6396</v>
      </c>
      <c r="F11330" t="s">
        <v>110</v>
      </c>
      <c r="G11330" t="s">
        <v>124</v>
      </c>
      <c r="H11330" t="s">
        <v>6398</v>
      </c>
      <c r="I11330" cm="1">
        <f t="array" ref="I11330">INDEX('2.1.trackMPD'!I:I/(24*60*60),
       MATCH(1,
             (A11330='2.1.trackMPD'!A:A)*
             (C11330='2.1.trackMPD'!D:D)*
             (D11330/10^6='2.1.trackMPD'!H:H)*
             (E11330='2.1.trackMPD'!F:F),
0))</f>
        <v>6.4375647192498262E-2</v>
      </c>
    </row>
    <row r="11331" spans="1:9" x14ac:dyDescent="0.2">
      <c r="A11331" t="s">
        <v>31</v>
      </c>
      <c r="B11331" t="s">
        <v>4</v>
      </c>
      <c r="C11331">
        <f>_xlfn.XLOOKUP(B11331,'2.1.trackMPD'!$R$7:$R$29,'2.1.trackMPD'!$T$7:$T$29)</f>
        <v>6</v>
      </c>
      <c r="D11331">
        <v>1000</v>
      </c>
      <c r="E11331" t="s">
        <v>6396</v>
      </c>
      <c r="F11331" t="s">
        <v>110</v>
      </c>
      <c r="G11331" t="s">
        <v>140</v>
      </c>
      <c r="H11331" t="s">
        <v>6398</v>
      </c>
      <c r="I11331" cm="1">
        <f t="array" ref="I11331">INDEX('2.1.trackMPD'!J:J/(24*60*60),
       MATCH(1,
             (A11331='2.1.trackMPD'!A:A)*
             (C11331='2.1.trackMPD'!D:D)*
             (D11331/10^6='2.1.trackMPD'!H:H)*
             (E11331='2.1.trackMPD'!F:F),
0))</f>
        <v>1.5660378886726157E-2</v>
      </c>
    </row>
    <row r="11332" spans="1:9" x14ac:dyDescent="0.2">
      <c r="A11332" t="s">
        <v>31</v>
      </c>
      <c r="B11332" t="s">
        <v>4</v>
      </c>
      <c r="C11332">
        <f>_xlfn.XLOOKUP(B11332,'2.1.trackMPD'!$R$7:$R$29,'2.1.trackMPD'!$T$7:$T$29)</f>
        <v>6</v>
      </c>
      <c r="D11332">
        <v>1000</v>
      </c>
      <c r="E11332" t="s">
        <v>6396</v>
      </c>
      <c r="F11332" t="s">
        <v>111</v>
      </c>
      <c r="G11332" t="s">
        <v>124</v>
      </c>
      <c r="H11332" t="s">
        <v>6398</v>
      </c>
      <c r="I11332" t="e" cm="1">
        <f t="array" ref="I11332">INDEX('2.1.trackMPD'!M:M/(24*60*60),
       MATCH(1,
             (A11332='2.1.trackMPD'!A:A)*
             (C11332='2.1.trackMPD'!D:D)*
             (D11332/10^6='2.1.trackMPD'!H:H)*
             (E11332='2.1.trackMPD'!F:F),
0))</f>
        <v>#VALUE!</v>
      </c>
    </row>
    <row r="11333" spans="1:9" x14ac:dyDescent="0.2">
      <c r="A11333" t="s">
        <v>31</v>
      </c>
      <c r="B11333" t="s">
        <v>4</v>
      </c>
      <c r="C11333">
        <f>_xlfn.XLOOKUP(B11333,'2.1.trackMPD'!$R$7:$R$29,'2.1.trackMPD'!$T$7:$T$29)</f>
        <v>6</v>
      </c>
      <c r="D11333">
        <v>1000</v>
      </c>
      <c r="E11333" t="s">
        <v>6396</v>
      </c>
      <c r="F11333" t="s">
        <v>111</v>
      </c>
      <c r="G11333" t="s">
        <v>140</v>
      </c>
      <c r="H11333" t="s">
        <v>6398</v>
      </c>
      <c r="I11333" t="e" cm="1">
        <f t="array" ref="I11333">INDEX('2.1.trackMPD'!N:N/(24*60*60),
       MATCH(1,
             (A11333='2.1.trackMPD'!A:A)*
             (C11333='2.1.trackMPD'!D:D)*
             (D11333/10^6='2.1.trackMPD'!H:H)*
             (E11333='2.1.trackMPD'!F:F),
0))</f>
        <v>#VALUE!</v>
      </c>
    </row>
    <row r="11334" spans="1:9" x14ac:dyDescent="0.2">
      <c r="A11334" t="s">
        <v>31</v>
      </c>
      <c r="B11334" t="s">
        <v>4</v>
      </c>
      <c r="C11334">
        <f>_xlfn.XLOOKUP(B11334,'2.1.trackMPD'!$R$7:$R$29,'2.1.trackMPD'!$T$7:$T$29)</f>
        <v>6</v>
      </c>
      <c r="D11334">
        <v>1000</v>
      </c>
      <c r="E11334" t="s">
        <v>6396</v>
      </c>
      <c r="F11334" t="s">
        <v>110</v>
      </c>
      <c r="G11334" t="s">
        <v>124</v>
      </c>
      <c r="H11334" t="s">
        <v>6399</v>
      </c>
      <c r="I11334" t="e" cm="1">
        <f t="array" ref="I11334">INDEX('2.1.trackMPD'!K:K/(24*60*60),
       MATCH(1,
             (A11334='2.1.trackMPD'!A:A)*
             (C11334='2.1.trackMPD'!D:D)*
             (D11334/10^6='2.1.trackMPD'!H:H)*
             (E11334='2.1.trackMPD'!F:F),
0))</f>
        <v>#VALUE!</v>
      </c>
    </row>
    <row r="11335" spans="1:9" x14ac:dyDescent="0.2">
      <c r="A11335" t="s">
        <v>31</v>
      </c>
      <c r="B11335" t="s">
        <v>4</v>
      </c>
      <c r="C11335">
        <f>_xlfn.XLOOKUP(B11335,'2.1.trackMPD'!$R$7:$R$29,'2.1.trackMPD'!$T$7:$T$29)</f>
        <v>6</v>
      </c>
      <c r="D11335">
        <v>1000</v>
      </c>
      <c r="E11335" t="s">
        <v>6396</v>
      </c>
      <c r="F11335" t="s">
        <v>110</v>
      </c>
      <c r="G11335" t="s">
        <v>140</v>
      </c>
      <c r="H11335" t="s">
        <v>6399</v>
      </c>
      <c r="I11335" t="e" cm="1">
        <f t="array" ref="I11335">INDEX('2.1.trackMPD'!L:L/(24*60*60),
       MATCH(1,
             (A11335='2.1.trackMPD'!A:A)*
             (C11335='2.1.trackMPD'!D:D)*
             (D11335/10^6='2.1.trackMPD'!H:H)*
             (E11335='2.1.trackMPD'!F:F),
0))</f>
        <v>#VALUE!</v>
      </c>
    </row>
    <row r="11336" spans="1:9" x14ac:dyDescent="0.2">
      <c r="A11336" t="s">
        <v>31</v>
      </c>
      <c r="B11336" t="s">
        <v>4</v>
      </c>
      <c r="C11336">
        <f>_xlfn.XLOOKUP(B11336,'2.1.trackMPD'!$R$7:$R$29,'2.1.trackMPD'!$T$7:$T$29)</f>
        <v>6</v>
      </c>
      <c r="D11336">
        <v>5000</v>
      </c>
      <c r="E11336" t="s">
        <v>6396</v>
      </c>
      <c r="F11336" t="s">
        <v>110</v>
      </c>
      <c r="G11336" t="s">
        <v>124</v>
      </c>
      <c r="H11336" t="s">
        <v>6398</v>
      </c>
      <c r="I11336" cm="1">
        <f t="array" ref="I11336">INDEX('2.1.trackMPD'!I:I/(24*60*60),
       MATCH(1,
             (A11336='2.1.trackMPD'!A:A)*
             (C11336='2.1.trackMPD'!D:D)*
             (D11336/10^6='2.1.trackMPD'!H:H)*
             (E11336='2.1.trackMPD'!F:F),
0))</f>
        <v>0.25310599045567711</v>
      </c>
    </row>
    <row r="11337" spans="1:9" x14ac:dyDescent="0.2">
      <c r="A11337" t="s">
        <v>31</v>
      </c>
      <c r="B11337" t="s">
        <v>4</v>
      </c>
      <c r="C11337">
        <f>_xlfn.XLOOKUP(B11337,'2.1.trackMPD'!$R$7:$R$29,'2.1.trackMPD'!$T$7:$T$29)</f>
        <v>6</v>
      </c>
      <c r="D11337">
        <v>5000</v>
      </c>
      <c r="E11337" t="s">
        <v>6396</v>
      </c>
      <c r="F11337" t="s">
        <v>110</v>
      </c>
      <c r="G11337" t="s">
        <v>140</v>
      </c>
      <c r="H11337" t="s">
        <v>6398</v>
      </c>
      <c r="I11337" cm="1">
        <f t="array" ref="I11337">INDEX('2.1.trackMPD'!J:J/(24*60*60),
       MATCH(1,
             (A11337='2.1.trackMPD'!A:A)*
             (C11337='2.1.trackMPD'!D:D)*
             (D11337/10^6='2.1.trackMPD'!H:H)*
             (E11337='2.1.trackMPD'!F:F),
0))</f>
        <v>1.5534065122313657E-2</v>
      </c>
    </row>
    <row r="11338" spans="1:9" x14ac:dyDescent="0.2">
      <c r="A11338" t="s">
        <v>31</v>
      </c>
      <c r="B11338" t="s">
        <v>4</v>
      </c>
      <c r="C11338">
        <f>_xlfn.XLOOKUP(B11338,'2.1.trackMPD'!$R$7:$R$29,'2.1.trackMPD'!$T$7:$T$29)</f>
        <v>6</v>
      </c>
      <c r="D11338">
        <v>5000</v>
      </c>
      <c r="E11338" t="s">
        <v>6396</v>
      </c>
      <c r="F11338" t="s">
        <v>111</v>
      </c>
      <c r="G11338" t="s">
        <v>124</v>
      </c>
      <c r="H11338" t="s">
        <v>6398</v>
      </c>
      <c r="I11338" t="e" cm="1">
        <f t="array" ref="I11338">INDEX('2.1.trackMPD'!M:M/(24*60*60),
       MATCH(1,
             (A11338='2.1.trackMPD'!A:A)*
             (C11338='2.1.trackMPD'!D:D)*
             (D11338/10^6='2.1.trackMPD'!H:H)*
             (E11338='2.1.trackMPD'!F:F),
0))</f>
        <v>#VALUE!</v>
      </c>
    </row>
    <row r="11339" spans="1:9" x14ac:dyDescent="0.2">
      <c r="A11339" t="s">
        <v>31</v>
      </c>
      <c r="B11339" t="s">
        <v>4</v>
      </c>
      <c r="C11339">
        <f>_xlfn.XLOOKUP(B11339,'2.1.trackMPD'!$R$7:$R$29,'2.1.trackMPD'!$T$7:$T$29)</f>
        <v>6</v>
      </c>
      <c r="D11339">
        <v>5000</v>
      </c>
      <c r="E11339" t="s">
        <v>6396</v>
      </c>
      <c r="F11339" t="s">
        <v>111</v>
      </c>
      <c r="G11339" t="s">
        <v>140</v>
      </c>
      <c r="H11339" t="s">
        <v>6398</v>
      </c>
      <c r="I11339" t="e" cm="1">
        <f t="array" ref="I11339">INDEX('2.1.trackMPD'!N:N/(24*60*60),
       MATCH(1,
             (A11339='2.1.trackMPD'!A:A)*
             (C11339='2.1.trackMPD'!D:D)*
             (D11339/10^6='2.1.trackMPD'!H:H)*
             (E11339='2.1.trackMPD'!F:F),
0))</f>
        <v>#VALUE!</v>
      </c>
    </row>
    <row r="11340" spans="1:9" x14ac:dyDescent="0.2">
      <c r="A11340" t="s">
        <v>31</v>
      </c>
      <c r="B11340" t="s">
        <v>4</v>
      </c>
      <c r="C11340">
        <f>_xlfn.XLOOKUP(B11340,'2.1.trackMPD'!$R$7:$R$29,'2.1.trackMPD'!$T$7:$T$29)</f>
        <v>6</v>
      </c>
      <c r="D11340">
        <v>5000</v>
      </c>
      <c r="E11340" t="s">
        <v>6396</v>
      </c>
      <c r="F11340" t="s">
        <v>110</v>
      </c>
      <c r="G11340" t="s">
        <v>124</v>
      </c>
      <c r="H11340" t="s">
        <v>6399</v>
      </c>
      <c r="I11340" t="e" cm="1">
        <f t="array" ref="I11340">INDEX('2.1.trackMPD'!K:K/(24*60*60),
       MATCH(1,
             (A11340='2.1.trackMPD'!A:A)*
             (C11340='2.1.trackMPD'!D:D)*
             (D11340/10^6='2.1.trackMPD'!H:H)*
             (E11340='2.1.trackMPD'!F:F),
0))</f>
        <v>#VALUE!</v>
      </c>
    </row>
    <row r="11341" spans="1:9" x14ac:dyDescent="0.2">
      <c r="A11341" t="s">
        <v>31</v>
      </c>
      <c r="B11341" t="s">
        <v>4</v>
      </c>
      <c r="C11341">
        <f>_xlfn.XLOOKUP(B11341,'2.1.trackMPD'!$R$7:$R$29,'2.1.trackMPD'!$T$7:$T$29)</f>
        <v>6</v>
      </c>
      <c r="D11341">
        <v>5000</v>
      </c>
      <c r="E11341" t="s">
        <v>6396</v>
      </c>
      <c r="F11341" t="s">
        <v>110</v>
      </c>
      <c r="G11341" t="s">
        <v>140</v>
      </c>
      <c r="H11341" t="s">
        <v>6399</v>
      </c>
      <c r="I11341" t="e" cm="1">
        <f t="array" ref="I11341">INDEX('2.1.trackMPD'!L:L/(24*60*60),
       MATCH(1,
             (A11341='2.1.trackMPD'!A:A)*
             (C11341='2.1.trackMPD'!D:D)*
             (D11341/10^6='2.1.trackMPD'!H:H)*
             (E11341='2.1.trackMPD'!F:F),
0))</f>
        <v>#VALUE!</v>
      </c>
    </row>
    <row r="11342" spans="1:9" x14ac:dyDescent="0.2">
      <c r="A11342" t="s">
        <v>31</v>
      </c>
      <c r="B11342" t="s">
        <v>4</v>
      </c>
      <c r="C11342">
        <f>_xlfn.XLOOKUP(B11342,'2.1.trackMPD'!$R$7:$R$29,'2.1.trackMPD'!$T$7:$T$29)</f>
        <v>6</v>
      </c>
      <c r="D11342">
        <v>1</v>
      </c>
      <c r="E11342" t="s">
        <v>6400</v>
      </c>
      <c r="F11342" t="s">
        <v>110</v>
      </c>
      <c r="G11342" t="s">
        <v>124</v>
      </c>
      <c r="H11342" t="s">
        <v>6398</v>
      </c>
      <c r="I11342" cm="1">
        <f t="array" ref="I11342">INDEX('2.1.trackMPD'!I:I/(24*60*60),
       MATCH(1,
             (A11342='2.1.trackMPD'!A:A)*
             (C11342='2.1.trackMPD'!D:D)*
             (D11342/10^6='2.1.trackMPD'!H:H)*
             (E11342='2.1.trackMPD'!F:F),
0))</f>
        <v>1.7482747305485069E-6</v>
      </c>
    </row>
    <row r="11343" spans="1:9" x14ac:dyDescent="0.2">
      <c r="A11343" t="s">
        <v>31</v>
      </c>
      <c r="B11343" t="s">
        <v>4</v>
      </c>
      <c r="C11343">
        <f>_xlfn.XLOOKUP(B11343,'2.1.trackMPD'!$R$7:$R$29,'2.1.trackMPD'!$T$7:$T$29)</f>
        <v>6</v>
      </c>
      <c r="D11343">
        <v>1</v>
      </c>
      <c r="E11343" t="s">
        <v>6400</v>
      </c>
      <c r="F11343" t="s">
        <v>110</v>
      </c>
      <c r="G11343" t="s">
        <v>140</v>
      </c>
      <c r="H11343" t="s">
        <v>6398</v>
      </c>
      <c r="I11343" cm="1">
        <f t="array" ref="I11343">INDEX('2.1.trackMPD'!J:J/(24*60*60),
       MATCH(1,
             (A11343='2.1.trackMPD'!A:A)*
             (C11343='2.1.trackMPD'!D:D)*
             (D11343/10^6='2.1.trackMPD'!H:H)*
             (E11343='2.1.trackMPD'!F:F),
0))</f>
        <v>3.7088197611824881E-5</v>
      </c>
    </row>
    <row r="11344" spans="1:9" x14ac:dyDescent="0.2">
      <c r="A11344" t="s">
        <v>31</v>
      </c>
      <c r="B11344" t="s">
        <v>4</v>
      </c>
      <c r="C11344">
        <f>_xlfn.XLOOKUP(B11344,'2.1.trackMPD'!$R$7:$R$29,'2.1.trackMPD'!$T$7:$T$29)</f>
        <v>6</v>
      </c>
      <c r="D11344">
        <v>1</v>
      </c>
      <c r="E11344" t="s">
        <v>6400</v>
      </c>
      <c r="F11344" t="s">
        <v>111</v>
      </c>
      <c r="G11344" t="s">
        <v>124</v>
      </c>
      <c r="H11344" t="s">
        <v>6398</v>
      </c>
      <c r="I11344" t="e" cm="1">
        <f t="array" ref="I11344">INDEX('2.1.trackMPD'!M:M/(24*60*60),
       MATCH(1,
             (A11344='2.1.trackMPD'!A:A)*
             (C11344='2.1.trackMPD'!D:D)*
             (D11344/10^6='2.1.trackMPD'!H:H)*
             (E11344='2.1.trackMPD'!F:F),
0))</f>
        <v>#VALUE!</v>
      </c>
    </row>
    <row r="11345" spans="1:9" x14ac:dyDescent="0.2">
      <c r="A11345" t="s">
        <v>31</v>
      </c>
      <c r="B11345" t="s">
        <v>4</v>
      </c>
      <c r="C11345">
        <f>_xlfn.XLOOKUP(B11345,'2.1.trackMPD'!$R$7:$R$29,'2.1.trackMPD'!$T$7:$T$29)</f>
        <v>6</v>
      </c>
      <c r="D11345">
        <v>1</v>
      </c>
      <c r="E11345" t="s">
        <v>6400</v>
      </c>
      <c r="F11345" t="s">
        <v>111</v>
      </c>
      <c r="G11345" t="s">
        <v>140</v>
      </c>
      <c r="H11345" t="s">
        <v>6398</v>
      </c>
      <c r="I11345" t="e" cm="1">
        <f t="array" ref="I11345">INDEX('2.1.trackMPD'!N:N/(24*60*60),
       MATCH(1,
             (A11345='2.1.trackMPD'!A:A)*
             (C11345='2.1.trackMPD'!D:D)*
             (D11345/10^6='2.1.trackMPD'!H:H)*
             (E11345='2.1.trackMPD'!F:F),
0))</f>
        <v>#VALUE!</v>
      </c>
    </row>
    <row r="11346" spans="1:9" x14ac:dyDescent="0.2">
      <c r="A11346" t="s">
        <v>31</v>
      </c>
      <c r="B11346" t="s">
        <v>4</v>
      </c>
      <c r="C11346">
        <f>_xlfn.XLOOKUP(B11346,'2.1.trackMPD'!$R$7:$R$29,'2.1.trackMPD'!$T$7:$T$29)</f>
        <v>6</v>
      </c>
      <c r="D11346">
        <v>1</v>
      </c>
      <c r="E11346" t="s">
        <v>6400</v>
      </c>
      <c r="F11346" t="s">
        <v>110</v>
      </c>
      <c r="G11346" t="s">
        <v>124</v>
      </c>
      <c r="H11346" t="s">
        <v>6399</v>
      </c>
      <c r="I11346" t="e" cm="1">
        <f t="array" ref="I11346">INDEX('2.1.trackMPD'!K:K/(24*60*60),
       MATCH(1,
             (A11346='2.1.trackMPD'!A:A)*
             (C11346='2.1.trackMPD'!D:D)*
             (D11346/10^6='2.1.trackMPD'!H:H)*
             (E11346='2.1.trackMPD'!F:F),
0))</f>
        <v>#VALUE!</v>
      </c>
    </row>
    <row r="11347" spans="1:9" x14ac:dyDescent="0.2">
      <c r="A11347" t="s">
        <v>31</v>
      </c>
      <c r="B11347" t="s">
        <v>4</v>
      </c>
      <c r="C11347">
        <f>_xlfn.XLOOKUP(B11347,'2.1.trackMPD'!$R$7:$R$29,'2.1.trackMPD'!$T$7:$T$29)</f>
        <v>6</v>
      </c>
      <c r="D11347">
        <v>1</v>
      </c>
      <c r="E11347" t="s">
        <v>6400</v>
      </c>
      <c r="F11347" t="s">
        <v>110</v>
      </c>
      <c r="G11347" t="s">
        <v>140</v>
      </c>
      <c r="H11347" t="s">
        <v>6399</v>
      </c>
      <c r="I11347" t="e" cm="1">
        <f t="array" ref="I11347">INDEX('2.1.trackMPD'!L:L/(24*60*60),
       MATCH(1,
             (A11347='2.1.trackMPD'!A:A)*
             (C11347='2.1.trackMPD'!D:D)*
             (D11347/10^6='2.1.trackMPD'!H:H)*
             (E11347='2.1.trackMPD'!F:F),
0))</f>
        <v>#VALUE!</v>
      </c>
    </row>
    <row r="11348" spans="1:9" x14ac:dyDescent="0.2">
      <c r="A11348" t="s">
        <v>31</v>
      </c>
      <c r="B11348" t="s">
        <v>4</v>
      </c>
      <c r="C11348">
        <f>_xlfn.XLOOKUP(B11348,'2.1.trackMPD'!$R$7:$R$29,'2.1.trackMPD'!$T$7:$T$29)</f>
        <v>6</v>
      </c>
      <c r="D11348">
        <v>10</v>
      </c>
      <c r="E11348" t="s">
        <v>6400</v>
      </c>
      <c r="F11348" t="s">
        <v>110</v>
      </c>
      <c r="G11348" t="s">
        <v>124</v>
      </c>
      <c r="H11348" t="s">
        <v>6398</v>
      </c>
      <c r="I11348" cm="1">
        <f t="array" ref="I11348">INDEX('2.1.trackMPD'!I:I/(24*60*60),
       MATCH(1,
             (A11348='2.1.trackMPD'!A:A)*
             (C11348='2.1.trackMPD'!D:D)*
             (D11348/10^6='2.1.trackMPD'!H:H)*
             (E11348='2.1.trackMPD'!F:F),
0))</f>
        <v>7.1603868355447347E-5</v>
      </c>
    </row>
    <row r="11349" spans="1:9" x14ac:dyDescent="0.2">
      <c r="A11349" t="s">
        <v>31</v>
      </c>
      <c r="B11349" t="s">
        <v>4</v>
      </c>
      <c r="C11349">
        <f>_xlfn.XLOOKUP(B11349,'2.1.trackMPD'!$R$7:$R$29,'2.1.trackMPD'!$T$7:$T$29)</f>
        <v>6</v>
      </c>
      <c r="D11349">
        <v>10</v>
      </c>
      <c r="E11349" t="s">
        <v>6400</v>
      </c>
      <c r="F11349" t="s">
        <v>110</v>
      </c>
      <c r="G11349" t="s">
        <v>140</v>
      </c>
      <c r="H11349" t="s">
        <v>6398</v>
      </c>
      <c r="I11349" cm="1">
        <f t="array" ref="I11349">INDEX('2.1.trackMPD'!J:J/(24*60*60),
       MATCH(1,
             (A11349='2.1.trackMPD'!A:A)*
             (C11349='2.1.trackMPD'!D:D)*
             (D11349/10^6='2.1.trackMPD'!H:H)*
             (E11349='2.1.trackMPD'!F:F),
0))</f>
        <v>1.8169765780324653E-4</v>
      </c>
    </row>
    <row r="11350" spans="1:9" x14ac:dyDescent="0.2">
      <c r="A11350" t="s">
        <v>31</v>
      </c>
      <c r="B11350" t="s">
        <v>4</v>
      </c>
      <c r="C11350">
        <f>_xlfn.XLOOKUP(B11350,'2.1.trackMPD'!$R$7:$R$29,'2.1.trackMPD'!$T$7:$T$29)</f>
        <v>6</v>
      </c>
      <c r="D11350">
        <v>10</v>
      </c>
      <c r="E11350" t="s">
        <v>6400</v>
      </c>
      <c r="F11350" t="s">
        <v>111</v>
      </c>
      <c r="G11350" t="s">
        <v>124</v>
      </c>
      <c r="H11350" t="s">
        <v>6398</v>
      </c>
      <c r="I11350" t="e" cm="1">
        <f t="array" ref="I11350">INDEX('2.1.trackMPD'!M:M/(24*60*60),
       MATCH(1,
             (A11350='2.1.trackMPD'!A:A)*
             (C11350='2.1.trackMPD'!D:D)*
             (D11350/10^6='2.1.trackMPD'!H:H)*
             (E11350='2.1.trackMPD'!F:F),
0))</f>
        <v>#VALUE!</v>
      </c>
    </row>
    <row r="11351" spans="1:9" x14ac:dyDescent="0.2">
      <c r="A11351" t="s">
        <v>31</v>
      </c>
      <c r="B11351" t="s">
        <v>4</v>
      </c>
      <c r="C11351">
        <f>_xlfn.XLOOKUP(B11351,'2.1.trackMPD'!$R$7:$R$29,'2.1.trackMPD'!$T$7:$T$29)</f>
        <v>6</v>
      </c>
      <c r="D11351">
        <v>10</v>
      </c>
      <c r="E11351" t="s">
        <v>6400</v>
      </c>
      <c r="F11351" t="s">
        <v>111</v>
      </c>
      <c r="G11351" t="s">
        <v>140</v>
      </c>
      <c r="H11351" t="s">
        <v>6398</v>
      </c>
      <c r="I11351" t="e" cm="1">
        <f t="array" ref="I11351">INDEX('2.1.trackMPD'!N:N/(24*60*60),
       MATCH(1,
             (A11351='2.1.trackMPD'!A:A)*
             (C11351='2.1.trackMPD'!D:D)*
             (D11351/10^6='2.1.trackMPD'!H:H)*
             (E11351='2.1.trackMPD'!F:F),
0))</f>
        <v>#VALUE!</v>
      </c>
    </row>
    <row r="11352" spans="1:9" x14ac:dyDescent="0.2">
      <c r="A11352" t="s">
        <v>31</v>
      </c>
      <c r="B11352" t="s">
        <v>4</v>
      </c>
      <c r="C11352">
        <f>_xlfn.XLOOKUP(B11352,'2.1.trackMPD'!$R$7:$R$29,'2.1.trackMPD'!$T$7:$T$29)</f>
        <v>6</v>
      </c>
      <c r="D11352">
        <v>10</v>
      </c>
      <c r="E11352" t="s">
        <v>6400</v>
      </c>
      <c r="F11352" t="s">
        <v>110</v>
      </c>
      <c r="G11352" t="s">
        <v>124</v>
      </c>
      <c r="H11352" t="s">
        <v>6399</v>
      </c>
      <c r="I11352" t="e" cm="1">
        <f t="array" ref="I11352">INDEX('2.1.trackMPD'!K:K/(24*60*60),
       MATCH(1,
             (A11352='2.1.trackMPD'!A:A)*
             (C11352='2.1.trackMPD'!D:D)*
             (D11352/10^6='2.1.trackMPD'!H:H)*
             (E11352='2.1.trackMPD'!F:F),
0))</f>
        <v>#VALUE!</v>
      </c>
    </row>
    <row r="11353" spans="1:9" x14ac:dyDescent="0.2">
      <c r="A11353" t="s">
        <v>31</v>
      </c>
      <c r="B11353" t="s">
        <v>4</v>
      </c>
      <c r="C11353">
        <f>_xlfn.XLOOKUP(B11353,'2.1.trackMPD'!$R$7:$R$29,'2.1.trackMPD'!$T$7:$T$29)</f>
        <v>6</v>
      </c>
      <c r="D11353">
        <v>10</v>
      </c>
      <c r="E11353" t="s">
        <v>6400</v>
      </c>
      <c r="F11353" t="s">
        <v>110</v>
      </c>
      <c r="G11353" t="s">
        <v>140</v>
      </c>
      <c r="H11353" t="s">
        <v>6399</v>
      </c>
      <c r="I11353" t="e" cm="1">
        <f t="array" ref="I11353">INDEX('2.1.trackMPD'!L:L/(24*60*60),
       MATCH(1,
             (A11353='2.1.trackMPD'!A:A)*
             (C11353='2.1.trackMPD'!D:D)*
             (D11353/10^6='2.1.trackMPD'!H:H)*
             (E11353='2.1.trackMPD'!F:F),
0))</f>
        <v>#VALUE!</v>
      </c>
    </row>
    <row r="11354" spans="1:9" x14ac:dyDescent="0.2">
      <c r="A11354" t="s">
        <v>31</v>
      </c>
      <c r="B11354" t="s">
        <v>4</v>
      </c>
      <c r="C11354">
        <f>_xlfn.XLOOKUP(B11354,'2.1.trackMPD'!$R$7:$R$29,'2.1.trackMPD'!$T$7:$T$29)</f>
        <v>6</v>
      </c>
      <c r="D11354">
        <v>100</v>
      </c>
      <c r="E11354" t="s">
        <v>6400</v>
      </c>
      <c r="F11354" t="s">
        <v>110</v>
      </c>
      <c r="G11354" t="s">
        <v>124</v>
      </c>
      <c r="H11354" t="s">
        <v>6398</v>
      </c>
      <c r="I11354" cm="1">
        <f t="array" ref="I11354">INDEX('2.1.trackMPD'!I:I/(24*60*60),
       MATCH(1,
             (A11354='2.1.trackMPD'!A:A)*
             (C11354='2.1.trackMPD'!D:D)*
             (D11354/10^6='2.1.trackMPD'!H:H)*
             (E11354='2.1.trackMPD'!F:F),
0))</f>
        <v>5.1764828803544331E-3</v>
      </c>
    </row>
    <row r="11355" spans="1:9" x14ac:dyDescent="0.2">
      <c r="A11355" t="s">
        <v>31</v>
      </c>
      <c r="B11355" t="s">
        <v>4</v>
      </c>
      <c r="C11355">
        <f>_xlfn.XLOOKUP(B11355,'2.1.trackMPD'!$R$7:$R$29,'2.1.trackMPD'!$T$7:$T$29)</f>
        <v>6</v>
      </c>
      <c r="D11355">
        <v>100</v>
      </c>
      <c r="E11355" t="s">
        <v>6400</v>
      </c>
      <c r="F11355" t="s">
        <v>110</v>
      </c>
      <c r="G11355" t="s">
        <v>140</v>
      </c>
      <c r="H11355" t="s">
        <v>6398</v>
      </c>
      <c r="I11355" cm="1">
        <f t="array" ref="I11355">INDEX('2.1.trackMPD'!J:J/(24*60*60),
       MATCH(1,
             (A11355='2.1.trackMPD'!A:A)*
             (C11355='2.1.trackMPD'!D:D)*
             (D11355/10^6='2.1.trackMPD'!H:H)*
             (E11355='2.1.trackMPD'!F:F),
0))</f>
        <v>8.3103213332789347E-3</v>
      </c>
    </row>
    <row r="11356" spans="1:9" x14ac:dyDescent="0.2">
      <c r="A11356" t="s">
        <v>31</v>
      </c>
      <c r="B11356" t="s">
        <v>4</v>
      </c>
      <c r="C11356">
        <f>_xlfn.XLOOKUP(B11356,'2.1.trackMPD'!$R$7:$R$29,'2.1.trackMPD'!$T$7:$T$29)</f>
        <v>6</v>
      </c>
      <c r="D11356">
        <v>100</v>
      </c>
      <c r="E11356" t="s">
        <v>6400</v>
      </c>
      <c r="F11356" t="s">
        <v>111</v>
      </c>
      <c r="G11356" t="s">
        <v>124</v>
      </c>
      <c r="H11356" t="s">
        <v>6398</v>
      </c>
      <c r="I11356" t="e" cm="1">
        <f t="array" ref="I11356">INDEX('2.1.trackMPD'!M:M/(24*60*60),
       MATCH(1,
             (A11356='2.1.trackMPD'!A:A)*
             (C11356='2.1.trackMPD'!D:D)*
             (D11356/10^6='2.1.trackMPD'!H:H)*
             (E11356='2.1.trackMPD'!F:F),
0))</f>
        <v>#VALUE!</v>
      </c>
    </row>
    <row r="11357" spans="1:9" x14ac:dyDescent="0.2">
      <c r="A11357" t="s">
        <v>31</v>
      </c>
      <c r="B11357" t="s">
        <v>4</v>
      </c>
      <c r="C11357">
        <f>_xlfn.XLOOKUP(B11357,'2.1.trackMPD'!$R$7:$R$29,'2.1.trackMPD'!$T$7:$T$29)</f>
        <v>6</v>
      </c>
      <c r="D11357">
        <v>100</v>
      </c>
      <c r="E11357" t="s">
        <v>6400</v>
      </c>
      <c r="F11357" t="s">
        <v>111</v>
      </c>
      <c r="G11357" t="s">
        <v>140</v>
      </c>
      <c r="H11357" t="s">
        <v>6398</v>
      </c>
      <c r="I11357" t="e" cm="1">
        <f t="array" ref="I11357">INDEX('2.1.trackMPD'!N:N/(24*60*60),
       MATCH(1,
             (A11357='2.1.trackMPD'!A:A)*
             (C11357='2.1.trackMPD'!D:D)*
             (D11357/10^6='2.1.trackMPD'!H:H)*
             (E11357='2.1.trackMPD'!F:F),
0))</f>
        <v>#VALUE!</v>
      </c>
    </row>
    <row r="11358" spans="1:9" x14ac:dyDescent="0.2">
      <c r="A11358" t="s">
        <v>31</v>
      </c>
      <c r="B11358" t="s">
        <v>4</v>
      </c>
      <c r="C11358">
        <f>_xlfn.XLOOKUP(B11358,'2.1.trackMPD'!$R$7:$R$29,'2.1.trackMPD'!$T$7:$T$29)</f>
        <v>6</v>
      </c>
      <c r="D11358">
        <v>100</v>
      </c>
      <c r="E11358" t="s">
        <v>6400</v>
      </c>
      <c r="F11358" t="s">
        <v>110</v>
      </c>
      <c r="G11358" t="s">
        <v>124</v>
      </c>
      <c r="H11358" t="s">
        <v>6399</v>
      </c>
      <c r="I11358" t="e" cm="1">
        <f t="array" ref="I11358">INDEX('2.1.trackMPD'!K:K/(24*60*60),
       MATCH(1,
             (A11358='2.1.trackMPD'!A:A)*
             (C11358='2.1.trackMPD'!D:D)*
             (D11358/10^6='2.1.trackMPD'!H:H)*
             (E11358='2.1.trackMPD'!F:F),
0))</f>
        <v>#VALUE!</v>
      </c>
    </row>
    <row r="11359" spans="1:9" x14ac:dyDescent="0.2">
      <c r="A11359" t="s">
        <v>31</v>
      </c>
      <c r="B11359" t="s">
        <v>4</v>
      </c>
      <c r="C11359">
        <f>_xlfn.XLOOKUP(B11359,'2.1.trackMPD'!$R$7:$R$29,'2.1.trackMPD'!$T$7:$T$29)</f>
        <v>6</v>
      </c>
      <c r="D11359">
        <v>100</v>
      </c>
      <c r="E11359" t="s">
        <v>6400</v>
      </c>
      <c r="F11359" t="s">
        <v>110</v>
      </c>
      <c r="G11359" t="s">
        <v>140</v>
      </c>
      <c r="H11359" t="s">
        <v>6399</v>
      </c>
      <c r="I11359" t="e" cm="1">
        <f t="array" ref="I11359">INDEX('2.1.trackMPD'!L:L/(24*60*60),
       MATCH(1,
             (A11359='2.1.trackMPD'!A:A)*
             (C11359='2.1.trackMPD'!D:D)*
             (D11359/10^6='2.1.trackMPD'!H:H)*
             (E11359='2.1.trackMPD'!F:F),
0))</f>
        <v>#VALUE!</v>
      </c>
    </row>
    <row r="11360" spans="1:9" x14ac:dyDescent="0.2">
      <c r="A11360" t="s">
        <v>31</v>
      </c>
      <c r="B11360" t="s">
        <v>4</v>
      </c>
      <c r="C11360">
        <f>_xlfn.XLOOKUP(B11360,'2.1.trackMPD'!$R$7:$R$29,'2.1.trackMPD'!$T$7:$T$29)</f>
        <v>6</v>
      </c>
      <c r="D11360">
        <v>1000</v>
      </c>
      <c r="E11360" t="s">
        <v>6400</v>
      </c>
      <c r="F11360" t="s">
        <v>110</v>
      </c>
      <c r="G11360" t="s">
        <v>124</v>
      </c>
      <c r="H11360" t="s">
        <v>6398</v>
      </c>
      <c r="I11360" cm="1">
        <f t="array" ref="I11360">INDEX('2.1.trackMPD'!I:I/(24*60*60),
       MATCH(1,
             (A11360='2.1.trackMPD'!A:A)*
             (C11360='2.1.trackMPD'!D:D)*
             (D11360/10^6='2.1.trackMPD'!H:H)*
             (E11360='2.1.trackMPD'!F:F),
0))</f>
        <v>5.8096051192054514E-2</v>
      </c>
    </row>
    <row r="11361" spans="1:9" x14ac:dyDescent="0.2">
      <c r="A11361" t="s">
        <v>31</v>
      </c>
      <c r="B11361" t="s">
        <v>4</v>
      </c>
      <c r="C11361">
        <f>_xlfn.XLOOKUP(B11361,'2.1.trackMPD'!$R$7:$R$29,'2.1.trackMPD'!$T$7:$T$29)</f>
        <v>6</v>
      </c>
      <c r="D11361">
        <v>1000</v>
      </c>
      <c r="E11361" t="s">
        <v>6400</v>
      </c>
      <c r="F11361" t="s">
        <v>110</v>
      </c>
      <c r="G11361" t="s">
        <v>140</v>
      </c>
      <c r="H11361" t="s">
        <v>6398</v>
      </c>
      <c r="I11361" cm="1">
        <f t="array" ref="I11361">INDEX('2.1.trackMPD'!J:J/(24*60*60),
       MATCH(1,
             (A11361='2.1.trackMPD'!A:A)*
             (C11361='2.1.trackMPD'!D:D)*
             (D11361/10^6='2.1.trackMPD'!H:H)*
             (E11361='2.1.trackMPD'!F:F),
0))</f>
        <v>1.567885990178507E-2</v>
      </c>
    </row>
    <row r="11362" spans="1:9" x14ac:dyDescent="0.2">
      <c r="A11362" t="s">
        <v>31</v>
      </c>
      <c r="B11362" t="s">
        <v>4</v>
      </c>
      <c r="C11362">
        <f>_xlfn.XLOOKUP(B11362,'2.1.trackMPD'!$R$7:$R$29,'2.1.trackMPD'!$T$7:$T$29)</f>
        <v>6</v>
      </c>
      <c r="D11362">
        <v>1000</v>
      </c>
      <c r="E11362" t="s">
        <v>6400</v>
      </c>
      <c r="F11362" t="s">
        <v>111</v>
      </c>
      <c r="G11362" t="s">
        <v>124</v>
      </c>
      <c r="H11362" t="s">
        <v>6398</v>
      </c>
      <c r="I11362" t="e" cm="1">
        <f t="array" ref="I11362">INDEX('2.1.trackMPD'!M:M/(24*60*60),
       MATCH(1,
             (A11362='2.1.trackMPD'!A:A)*
             (C11362='2.1.trackMPD'!D:D)*
             (D11362/10^6='2.1.trackMPD'!H:H)*
             (E11362='2.1.trackMPD'!F:F),
0))</f>
        <v>#VALUE!</v>
      </c>
    </row>
    <row r="11363" spans="1:9" x14ac:dyDescent="0.2">
      <c r="A11363" t="s">
        <v>31</v>
      </c>
      <c r="B11363" t="s">
        <v>4</v>
      </c>
      <c r="C11363">
        <f>_xlfn.XLOOKUP(B11363,'2.1.trackMPD'!$R$7:$R$29,'2.1.trackMPD'!$T$7:$T$29)</f>
        <v>6</v>
      </c>
      <c r="D11363">
        <v>1000</v>
      </c>
      <c r="E11363" t="s">
        <v>6400</v>
      </c>
      <c r="F11363" t="s">
        <v>111</v>
      </c>
      <c r="G11363" t="s">
        <v>140</v>
      </c>
      <c r="H11363" t="s">
        <v>6398</v>
      </c>
      <c r="I11363" t="e" cm="1">
        <f t="array" ref="I11363">INDEX('2.1.trackMPD'!N:N/(24*60*60),
       MATCH(1,
             (A11363='2.1.trackMPD'!A:A)*
             (C11363='2.1.trackMPD'!D:D)*
             (D11363/10^6='2.1.trackMPD'!H:H)*
             (E11363='2.1.trackMPD'!F:F),
0))</f>
        <v>#VALUE!</v>
      </c>
    </row>
    <row r="11364" spans="1:9" x14ac:dyDescent="0.2">
      <c r="A11364" t="s">
        <v>31</v>
      </c>
      <c r="B11364" t="s">
        <v>4</v>
      </c>
      <c r="C11364">
        <f>_xlfn.XLOOKUP(B11364,'2.1.trackMPD'!$R$7:$R$29,'2.1.trackMPD'!$T$7:$T$29)</f>
        <v>6</v>
      </c>
      <c r="D11364">
        <v>1000</v>
      </c>
      <c r="E11364" t="s">
        <v>6400</v>
      </c>
      <c r="F11364" t="s">
        <v>110</v>
      </c>
      <c r="G11364" t="s">
        <v>124</v>
      </c>
      <c r="H11364" t="s">
        <v>6399</v>
      </c>
      <c r="I11364" t="e" cm="1">
        <f t="array" ref="I11364">INDEX('2.1.trackMPD'!K:K/(24*60*60),
       MATCH(1,
             (A11364='2.1.trackMPD'!A:A)*
             (C11364='2.1.trackMPD'!D:D)*
             (D11364/10^6='2.1.trackMPD'!H:H)*
             (E11364='2.1.trackMPD'!F:F),
0))</f>
        <v>#VALUE!</v>
      </c>
    </row>
    <row r="11365" spans="1:9" x14ac:dyDescent="0.2">
      <c r="A11365" t="s">
        <v>31</v>
      </c>
      <c r="B11365" t="s">
        <v>4</v>
      </c>
      <c r="C11365">
        <f>_xlfn.XLOOKUP(B11365,'2.1.trackMPD'!$R$7:$R$29,'2.1.trackMPD'!$T$7:$T$29)</f>
        <v>6</v>
      </c>
      <c r="D11365">
        <v>1000</v>
      </c>
      <c r="E11365" t="s">
        <v>6400</v>
      </c>
      <c r="F11365" t="s">
        <v>110</v>
      </c>
      <c r="G11365" t="s">
        <v>140</v>
      </c>
      <c r="H11365" t="s">
        <v>6399</v>
      </c>
      <c r="I11365" t="e" cm="1">
        <f t="array" ref="I11365">INDEX('2.1.trackMPD'!L:L/(24*60*60),
       MATCH(1,
             (A11365='2.1.trackMPD'!A:A)*
             (C11365='2.1.trackMPD'!D:D)*
             (D11365/10^6='2.1.trackMPD'!H:H)*
             (E11365='2.1.trackMPD'!F:F),
0))</f>
        <v>#VALUE!</v>
      </c>
    </row>
    <row r="11366" spans="1:9" x14ac:dyDescent="0.2">
      <c r="A11366" t="s">
        <v>31</v>
      </c>
      <c r="B11366" t="s">
        <v>4</v>
      </c>
      <c r="C11366">
        <f>_xlfn.XLOOKUP(B11366,'2.1.trackMPD'!$R$7:$R$29,'2.1.trackMPD'!$T$7:$T$29)</f>
        <v>6</v>
      </c>
      <c r="D11366">
        <v>5000</v>
      </c>
      <c r="E11366" t="s">
        <v>6400</v>
      </c>
      <c r="F11366" t="s">
        <v>110</v>
      </c>
      <c r="G11366" t="s">
        <v>124</v>
      </c>
      <c r="H11366" t="s">
        <v>6398</v>
      </c>
      <c r="I11366" cm="1">
        <f t="array" ref="I11366">INDEX('2.1.trackMPD'!I:I/(24*60*60),
       MATCH(1,
             (A11366='2.1.trackMPD'!A:A)*
             (C11366='2.1.trackMPD'!D:D)*
             (D11366/10^6='2.1.trackMPD'!H:H)*
             (E11366='2.1.trackMPD'!F:F),
0))</f>
        <v>0.14054113169626969</v>
      </c>
    </row>
    <row r="11367" spans="1:9" x14ac:dyDescent="0.2">
      <c r="A11367" t="s">
        <v>31</v>
      </c>
      <c r="B11367" t="s">
        <v>4</v>
      </c>
      <c r="C11367">
        <f>_xlfn.XLOOKUP(B11367,'2.1.trackMPD'!$R$7:$R$29,'2.1.trackMPD'!$T$7:$T$29)</f>
        <v>6</v>
      </c>
      <c r="D11367">
        <v>5000</v>
      </c>
      <c r="E11367" t="s">
        <v>6400</v>
      </c>
      <c r="F11367" t="s">
        <v>110</v>
      </c>
      <c r="G11367" t="s">
        <v>140</v>
      </c>
      <c r="H11367" t="s">
        <v>6398</v>
      </c>
      <c r="I11367" cm="1">
        <f t="array" ref="I11367">INDEX('2.1.trackMPD'!J:J/(24*60*60),
       MATCH(1,
             (A11367='2.1.trackMPD'!A:A)*
             (C11367='2.1.trackMPD'!D:D)*
             (D11367/10^6='2.1.trackMPD'!H:H)*
             (E11367='2.1.trackMPD'!F:F),
0))</f>
        <v>1.5568371183156597E-2</v>
      </c>
    </row>
    <row r="11368" spans="1:9" x14ac:dyDescent="0.2">
      <c r="A11368" t="s">
        <v>31</v>
      </c>
      <c r="B11368" t="s">
        <v>4</v>
      </c>
      <c r="C11368">
        <f>_xlfn.XLOOKUP(B11368,'2.1.trackMPD'!$R$7:$R$29,'2.1.trackMPD'!$T$7:$T$29)</f>
        <v>6</v>
      </c>
      <c r="D11368">
        <v>5000</v>
      </c>
      <c r="E11368" t="s">
        <v>6400</v>
      </c>
      <c r="F11368" t="s">
        <v>111</v>
      </c>
      <c r="G11368" t="s">
        <v>124</v>
      </c>
      <c r="H11368" t="s">
        <v>6398</v>
      </c>
      <c r="I11368" t="e" cm="1">
        <f t="array" ref="I11368">INDEX('2.1.trackMPD'!M:M/(24*60*60),
       MATCH(1,
             (A11368='2.1.trackMPD'!A:A)*
             (C11368='2.1.trackMPD'!D:D)*
             (D11368/10^6='2.1.trackMPD'!H:H)*
             (E11368='2.1.trackMPD'!F:F),
0))</f>
        <v>#VALUE!</v>
      </c>
    </row>
    <row r="11369" spans="1:9" x14ac:dyDescent="0.2">
      <c r="A11369" t="s">
        <v>31</v>
      </c>
      <c r="B11369" t="s">
        <v>4</v>
      </c>
      <c r="C11369">
        <f>_xlfn.XLOOKUP(B11369,'2.1.trackMPD'!$R$7:$R$29,'2.1.trackMPD'!$T$7:$T$29)</f>
        <v>6</v>
      </c>
      <c r="D11369">
        <v>5000</v>
      </c>
      <c r="E11369" t="s">
        <v>6400</v>
      </c>
      <c r="F11369" t="s">
        <v>111</v>
      </c>
      <c r="G11369" t="s">
        <v>140</v>
      </c>
      <c r="H11369" t="s">
        <v>6398</v>
      </c>
      <c r="I11369" t="e" cm="1">
        <f t="array" ref="I11369">INDEX('2.1.trackMPD'!N:N/(24*60*60),
       MATCH(1,
             (A11369='2.1.trackMPD'!A:A)*
             (C11369='2.1.trackMPD'!D:D)*
             (D11369/10^6='2.1.trackMPD'!H:H)*
             (E11369='2.1.trackMPD'!F:F),
0))</f>
        <v>#VALUE!</v>
      </c>
    </row>
    <row r="11370" spans="1:9" x14ac:dyDescent="0.2">
      <c r="A11370" t="s">
        <v>31</v>
      </c>
      <c r="B11370" t="s">
        <v>4</v>
      </c>
      <c r="C11370">
        <f>_xlfn.XLOOKUP(B11370,'2.1.trackMPD'!$R$7:$R$29,'2.1.trackMPD'!$T$7:$T$29)</f>
        <v>6</v>
      </c>
      <c r="D11370">
        <v>5000</v>
      </c>
      <c r="E11370" t="s">
        <v>6400</v>
      </c>
      <c r="F11370" t="s">
        <v>110</v>
      </c>
      <c r="G11370" t="s">
        <v>124</v>
      </c>
      <c r="H11370" t="s">
        <v>6399</v>
      </c>
      <c r="I11370" t="e" cm="1">
        <f t="array" ref="I11370">INDEX('2.1.trackMPD'!K:K/(24*60*60),
       MATCH(1,
             (A11370='2.1.trackMPD'!A:A)*
             (C11370='2.1.trackMPD'!D:D)*
             (D11370/10^6='2.1.trackMPD'!H:H)*
             (E11370='2.1.trackMPD'!F:F),
0))</f>
        <v>#VALUE!</v>
      </c>
    </row>
    <row r="11371" spans="1:9" x14ac:dyDescent="0.2">
      <c r="A11371" t="s">
        <v>31</v>
      </c>
      <c r="B11371" t="s">
        <v>4</v>
      </c>
      <c r="C11371">
        <f>_xlfn.XLOOKUP(B11371,'2.1.trackMPD'!$R$7:$R$29,'2.1.trackMPD'!$T$7:$T$29)</f>
        <v>6</v>
      </c>
      <c r="D11371">
        <v>5000</v>
      </c>
      <c r="E11371" t="s">
        <v>6400</v>
      </c>
      <c r="F11371" t="s">
        <v>110</v>
      </c>
      <c r="G11371" t="s">
        <v>140</v>
      </c>
      <c r="H11371" t="s">
        <v>6399</v>
      </c>
      <c r="I11371" t="e" cm="1">
        <f t="array" ref="I11371">INDEX('2.1.trackMPD'!L:L/(24*60*60),
       MATCH(1,
             (A11371='2.1.trackMPD'!A:A)*
             (C11371='2.1.trackMPD'!D:D)*
             (D11371/10^6='2.1.trackMPD'!H:H)*
             (E11371='2.1.trackMPD'!F:F),
0))</f>
        <v>#VALUE!</v>
      </c>
    </row>
    <row r="11372" spans="1:9" x14ac:dyDescent="0.2">
      <c r="A11372" t="s">
        <v>31</v>
      </c>
      <c r="B11372" t="s">
        <v>4</v>
      </c>
      <c r="C11372">
        <f>_xlfn.XLOOKUP(B11372,'2.1.trackMPD'!$R$7:$R$29,'2.1.trackMPD'!$T$7:$T$29)</f>
        <v>6</v>
      </c>
      <c r="D11372">
        <v>1</v>
      </c>
      <c r="E11372" t="s">
        <v>6401</v>
      </c>
      <c r="F11372" t="s">
        <v>110</v>
      </c>
      <c r="G11372" t="s">
        <v>124</v>
      </c>
      <c r="H11372" t="s">
        <v>6398</v>
      </c>
      <c r="I11372" t="e" cm="1">
        <f t="array" ref="I11372">INDEX('2.1.trackMPD'!I:I/(24*60*60),
       MATCH(1,
             (A11372='2.1.trackMPD'!A:A)*
             (C11372='2.1.trackMPD'!D:D)*
             (D11372/10^6='2.1.trackMPD'!H:H)*
             (E11372='2.1.trackMPD'!F:F),
0))</f>
        <v>#N/A</v>
      </c>
    </row>
    <row r="11373" spans="1:9" x14ac:dyDescent="0.2">
      <c r="A11373" t="s">
        <v>31</v>
      </c>
      <c r="B11373" t="s">
        <v>4</v>
      </c>
      <c r="C11373">
        <f>_xlfn.XLOOKUP(B11373,'2.1.trackMPD'!$R$7:$R$29,'2.1.trackMPD'!$T$7:$T$29)</f>
        <v>6</v>
      </c>
      <c r="D11373">
        <v>1</v>
      </c>
      <c r="E11373" t="s">
        <v>6401</v>
      </c>
      <c r="F11373" t="s">
        <v>110</v>
      </c>
      <c r="G11373" t="s">
        <v>140</v>
      </c>
      <c r="H11373" t="s">
        <v>6398</v>
      </c>
      <c r="I11373" t="e" cm="1">
        <f t="array" ref="I11373">INDEX('2.1.trackMPD'!J:J/(24*60*60),
       MATCH(1,
             (A11373='2.1.trackMPD'!A:A)*
             (C11373='2.1.trackMPD'!D:D)*
             (D11373/10^6='2.1.trackMPD'!H:H)*
             (E11373='2.1.trackMPD'!F:F),
0))</f>
        <v>#N/A</v>
      </c>
    </row>
    <row r="11374" spans="1:9" x14ac:dyDescent="0.2">
      <c r="A11374" t="s">
        <v>31</v>
      </c>
      <c r="B11374" t="s">
        <v>4</v>
      </c>
      <c r="C11374">
        <f>_xlfn.XLOOKUP(B11374,'2.1.trackMPD'!$R$7:$R$29,'2.1.trackMPD'!$T$7:$T$29)</f>
        <v>6</v>
      </c>
      <c r="D11374">
        <v>1</v>
      </c>
      <c r="E11374" t="s">
        <v>6401</v>
      </c>
      <c r="F11374" t="s">
        <v>111</v>
      </c>
      <c r="G11374" t="s">
        <v>124</v>
      </c>
      <c r="H11374" t="s">
        <v>6398</v>
      </c>
      <c r="I11374" t="e" cm="1">
        <f t="array" ref="I11374">INDEX('2.1.trackMPD'!M:M/(24*60*60),
       MATCH(1,
             (A11374='2.1.trackMPD'!A:A)*
             (C11374='2.1.trackMPD'!D:D)*
             (D11374/10^6='2.1.trackMPD'!H:H)*
             (E11374='2.1.trackMPD'!F:F),
0))</f>
        <v>#N/A</v>
      </c>
    </row>
    <row r="11375" spans="1:9" x14ac:dyDescent="0.2">
      <c r="A11375" t="s">
        <v>31</v>
      </c>
      <c r="B11375" t="s">
        <v>4</v>
      </c>
      <c r="C11375">
        <f>_xlfn.XLOOKUP(B11375,'2.1.trackMPD'!$R$7:$R$29,'2.1.trackMPD'!$T$7:$T$29)</f>
        <v>6</v>
      </c>
      <c r="D11375">
        <v>1</v>
      </c>
      <c r="E11375" t="s">
        <v>6401</v>
      </c>
      <c r="F11375" t="s">
        <v>111</v>
      </c>
      <c r="G11375" t="s">
        <v>140</v>
      </c>
      <c r="H11375" t="s">
        <v>6398</v>
      </c>
      <c r="I11375" t="e" cm="1">
        <f t="array" ref="I11375">INDEX('2.1.trackMPD'!N:N/(24*60*60),
       MATCH(1,
             (A11375='2.1.trackMPD'!A:A)*
             (C11375='2.1.trackMPD'!D:D)*
             (D11375/10^6='2.1.trackMPD'!H:H)*
             (E11375='2.1.trackMPD'!F:F),
0))</f>
        <v>#N/A</v>
      </c>
    </row>
    <row r="11376" spans="1:9" x14ac:dyDescent="0.2">
      <c r="A11376" t="s">
        <v>31</v>
      </c>
      <c r="B11376" t="s">
        <v>4</v>
      </c>
      <c r="C11376">
        <f>_xlfn.XLOOKUP(B11376,'2.1.trackMPD'!$R$7:$R$29,'2.1.trackMPD'!$T$7:$T$29)</f>
        <v>6</v>
      </c>
      <c r="D11376">
        <v>1</v>
      </c>
      <c r="E11376" t="s">
        <v>6401</v>
      </c>
      <c r="F11376" t="s">
        <v>110</v>
      </c>
      <c r="G11376" t="s">
        <v>124</v>
      </c>
      <c r="H11376" t="s">
        <v>6399</v>
      </c>
      <c r="I11376" t="e" cm="1">
        <f t="array" ref="I11376">INDEX('2.1.trackMPD'!K:K/(24*60*60),
       MATCH(1,
             (A11376='2.1.trackMPD'!A:A)*
             (C11376='2.1.trackMPD'!D:D)*
             (D11376/10^6='2.1.trackMPD'!H:H)*
             (E11376='2.1.trackMPD'!F:F),
0))</f>
        <v>#N/A</v>
      </c>
    </row>
    <row r="11377" spans="1:9" x14ac:dyDescent="0.2">
      <c r="A11377" t="s">
        <v>31</v>
      </c>
      <c r="B11377" t="s">
        <v>4</v>
      </c>
      <c r="C11377">
        <f>_xlfn.XLOOKUP(B11377,'2.1.trackMPD'!$R$7:$R$29,'2.1.trackMPD'!$T$7:$T$29)</f>
        <v>6</v>
      </c>
      <c r="D11377">
        <v>1</v>
      </c>
      <c r="E11377" t="s">
        <v>6401</v>
      </c>
      <c r="F11377" t="s">
        <v>110</v>
      </c>
      <c r="G11377" t="s">
        <v>140</v>
      </c>
      <c r="H11377" t="s">
        <v>6399</v>
      </c>
      <c r="I11377" t="e" cm="1">
        <f t="array" ref="I11377">INDEX('2.1.trackMPD'!L:L/(24*60*60),
       MATCH(1,
             (A11377='2.1.trackMPD'!A:A)*
             (C11377='2.1.trackMPD'!D:D)*
             (D11377/10^6='2.1.trackMPD'!H:H)*
             (E11377='2.1.trackMPD'!F:F),
0))</f>
        <v>#N/A</v>
      </c>
    </row>
    <row r="11378" spans="1:9" x14ac:dyDescent="0.2">
      <c r="A11378" t="s">
        <v>31</v>
      </c>
      <c r="B11378" t="s">
        <v>4</v>
      </c>
      <c r="C11378">
        <f>_xlfn.XLOOKUP(B11378,'2.1.trackMPD'!$R$7:$R$29,'2.1.trackMPD'!$T$7:$T$29)</f>
        <v>6</v>
      </c>
      <c r="D11378">
        <v>10</v>
      </c>
      <c r="E11378" t="s">
        <v>6401</v>
      </c>
      <c r="F11378" t="s">
        <v>110</v>
      </c>
      <c r="G11378" t="s">
        <v>124</v>
      </c>
      <c r="H11378" t="s">
        <v>6398</v>
      </c>
      <c r="I11378" t="e" cm="1">
        <f t="array" ref="I11378">INDEX('2.1.trackMPD'!I:I/(24*60*60),
       MATCH(1,
             (A11378='2.1.trackMPD'!A:A)*
             (C11378='2.1.trackMPD'!D:D)*
             (D11378/10^6='2.1.trackMPD'!H:H)*
             (E11378='2.1.trackMPD'!F:F),
0))</f>
        <v>#N/A</v>
      </c>
    </row>
    <row r="11379" spans="1:9" x14ac:dyDescent="0.2">
      <c r="A11379" t="s">
        <v>31</v>
      </c>
      <c r="B11379" t="s">
        <v>4</v>
      </c>
      <c r="C11379">
        <f>_xlfn.XLOOKUP(B11379,'2.1.trackMPD'!$R$7:$R$29,'2.1.trackMPD'!$T$7:$T$29)</f>
        <v>6</v>
      </c>
      <c r="D11379">
        <v>10</v>
      </c>
      <c r="E11379" t="s">
        <v>6401</v>
      </c>
      <c r="F11379" t="s">
        <v>110</v>
      </c>
      <c r="G11379" t="s">
        <v>140</v>
      </c>
      <c r="H11379" t="s">
        <v>6398</v>
      </c>
      <c r="I11379" t="e" cm="1">
        <f t="array" ref="I11379">INDEX('2.1.trackMPD'!J:J/(24*60*60),
       MATCH(1,
             (A11379='2.1.trackMPD'!A:A)*
             (C11379='2.1.trackMPD'!D:D)*
             (D11379/10^6='2.1.trackMPD'!H:H)*
             (E11379='2.1.trackMPD'!F:F),
0))</f>
        <v>#N/A</v>
      </c>
    </row>
    <row r="11380" spans="1:9" x14ac:dyDescent="0.2">
      <c r="A11380" t="s">
        <v>31</v>
      </c>
      <c r="B11380" t="s">
        <v>4</v>
      </c>
      <c r="C11380">
        <f>_xlfn.XLOOKUP(B11380,'2.1.trackMPD'!$R$7:$R$29,'2.1.trackMPD'!$T$7:$T$29)</f>
        <v>6</v>
      </c>
      <c r="D11380">
        <v>10</v>
      </c>
      <c r="E11380" t="s">
        <v>6401</v>
      </c>
      <c r="F11380" t="s">
        <v>111</v>
      </c>
      <c r="G11380" t="s">
        <v>124</v>
      </c>
      <c r="H11380" t="s">
        <v>6398</v>
      </c>
      <c r="I11380" t="e" cm="1">
        <f t="array" ref="I11380">INDEX('2.1.trackMPD'!M:M/(24*60*60),
       MATCH(1,
             (A11380='2.1.trackMPD'!A:A)*
             (C11380='2.1.trackMPD'!D:D)*
             (D11380/10^6='2.1.trackMPD'!H:H)*
             (E11380='2.1.trackMPD'!F:F),
0))</f>
        <v>#N/A</v>
      </c>
    </row>
    <row r="11381" spans="1:9" x14ac:dyDescent="0.2">
      <c r="A11381" t="s">
        <v>31</v>
      </c>
      <c r="B11381" t="s">
        <v>4</v>
      </c>
      <c r="C11381">
        <f>_xlfn.XLOOKUP(B11381,'2.1.trackMPD'!$R$7:$R$29,'2.1.trackMPD'!$T$7:$T$29)</f>
        <v>6</v>
      </c>
      <c r="D11381">
        <v>10</v>
      </c>
      <c r="E11381" t="s">
        <v>6401</v>
      </c>
      <c r="F11381" t="s">
        <v>111</v>
      </c>
      <c r="G11381" t="s">
        <v>140</v>
      </c>
      <c r="H11381" t="s">
        <v>6398</v>
      </c>
      <c r="I11381" t="e" cm="1">
        <f t="array" ref="I11381">INDEX('2.1.trackMPD'!N:N/(24*60*60),
       MATCH(1,
             (A11381='2.1.trackMPD'!A:A)*
             (C11381='2.1.trackMPD'!D:D)*
             (D11381/10^6='2.1.trackMPD'!H:H)*
             (E11381='2.1.trackMPD'!F:F),
0))</f>
        <v>#N/A</v>
      </c>
    </row>
    <row r="11382" spans="1:9" x14ac:dyDescent="0.2">
      <c r="A11382" t="s">
        <v>31</v>
      </c>
      <c r="B11382" t="s">
        <v>4</v>
      </c>
      <c r="C11382">
        <f>_xlfn.XLOOKUP(B11382,'2.1.trackMPD'!$R$7:$R$29,'2.1.trackMPD'!$T$7:$T$29)</f>
        <v>6</v>
      </c>
      <c r="D11382">
        <v>10</v>
      </c>
      <c r="E11382" t="s">
        <v>6401</v>
      </c>
      <c r="F11382" t="s">
        <v>110</v>
      </c>
      <c r="G11382" t="s">
        <v>124</v>
      </c>
      <c r="H11382" t="s">
        <v>6399</v>
      </c>
      <c r="I11382" t="e" cm="1">
        <f t="array" ref="I11382">INDEX('2.1.trackMPD'!K:K/(24*60*60),
       MATCH(1,
             (A11382='2.1.trackMPD'!A:A)*
             (C11382='2.1.trackMPD'!D:D)*
             (D11382/10^6='2.1.trackMPD'!H:H)*
             (E11382='2.1.trackMPD'!F:F),
0))</f>
        <v>#N/A</v>
      </c>
    </row>
    <row r="11383" spans="1:9" x14ac:dyDescent="0.2">
      <c r="A11383" t="s">
        <v>31</v>
      </c>
      <c r="B11383" t="s">
        <v>4</v>
      </c>
      <c r="C11383">
        <f>_xlfn.XLOOKUP(B11383,'2.1.trackMPD'!$R$7:$R$29,'2.1.trackMPD'!$T$7:$T$29)</f>
        <v>6</v>
      </c>
      <c r="D11383">
        <v>10</v>
      </c>
      <c r="E11383" t="s">
        <v>6401</v>
      </c>
      <c r="F11383" t="s">
        <v>110</v>
      </c>
      <c r="G11383" t="s">
        <v>140</v>
      </c>
      <c r="H11383" t="s">
        <v>6399</v>
      </c>
      <c r="I11383" t="e" cm="1">
        <f t="array" ref="I11383">INDEX('2.1.trackMPD'!L:L/(24*60*60),
       MATCH(1,
             (A11383='2.1.trackMPD'!A:A)*
             (C11383='2.1.trackMPD'!D:D)*
             (D11383/10^6='2.1.trackMPD'!H:H)*
             (E11383='2.1.trackMPD'!F:F),
0))</f>
        <v>#N/A</v>
      </c>
    </row>
    <row r="11384" spans="1:9" x14ac:dyDescent="0.2">
      <c r="A11384" t="s">
        <v>31</v>
      </c>
      <c r="B11384" t="s">
        <v>4</v>
      </c>
      <c r="C11384">
        <f>_xlfn.XLOOKUP(B11384,'2.1.trackMPD'!$R$7:$R$29,'2.1.trackMPD'!$T$7:$T$29)</f>
        <v>6</v>
      </c>
      <c r="D11384">
        <v>100</v>
      </c>
      <c r="E11384" t="s">
        <v>6401</v>
      </c>
      <c r="F11384" t="s">
        <v>110</v>
      </c>
      <c r="G11384" t="s">
        <v>124</v>
      </c>
      <c r="H11384" t="s">
        <v>6398</v>
      </c>
      <c r="I11384" t="e" cm="1">
        <f t="array" ref="I11384">INDEX('2.1.trackMPD'!I:I/(24*60*60),
       MATCH(1,
             (A11384='2.1.trackMPD'!A:A)*
             (C11384='2.1.trackMPD'!D:D)*
             (D11384/10^6='2.1.trackMPD'!H:H)*
             (E11384='2.1.trackMPD'!F:F),
0))</f>
        <v>#N/A</v>
      </c>
    </row>
    <row r="11385" spans="1:9" x14ac:dyDescent="0.2">
      <c r="A11385" t="s">
        <v>31</v>
      </c>
      <c r="B11385" t="s">
        <v>4</v>
      </c>
      <c r="C11385">
        <f>_xlfn.XLOOKUP(B11385,'2.1.trackMPD'!$R$7:$R$29,'2.1.trackMPD'!$T$7:$T$29)</f>
        <v>6</v>
      </c>
      <c r="D11385">
        <v>100</v>
      </c>
      <c r="E11385" t="s">
        <v>6401</v>
      </c>
      <c r="F11385" t="s">
        <v>110</v>
      </c>
      <c r="G11385" t="s">
        <v>140</v>
      </c>
      <c r="H11385" t="s">
        <v>6398</v>
      </c>
      <c r="I11385" t="e" cm="1">
        <f t="array" ref="I11385">INDEX('2.1.trackMPD'!J:J/(24*60*60),
       MATCH(1,
             (A11385='2.1.trackMPD'!A:A)*
             (C11385='2.1.trackMPD'!D:D)*
             (D11385/10^6='2.1.trackMPD'!H:H)*
             (E11385='2.1.trackMPD'!F:F),
0))</f>
        <v>#N/A</v>
      </c>
    </row>
    <row r="11386" spans="1:9" x14ac:dyDescent="0.2">
      <c r="A11386" t="s">
        <v>31</v>
      </c>
      <c r="B11386" t="s">
        <v>4</v>
      </c>
      <c r="C11386">
        <f>_xlfn.XLOOKUP(B11386,'2.1.trackMPD'!$R$7:$R$29,'2.1.trackMPD'!$T$7:$T$29)</f>
        <v>6</v>
      </c>
      <c r="D11386">
        <v>100</v>
      </c>
      <c r="E11386" t="s">
        <v>6401</v>
      </c>
      <c r="F11386" t="s">
        <v>111</v>
      </c>
      <c r="G11386" t="s">
        <v>124</v>
      </c>
      <c r="H11386" t="s">
        <v>6398</v>
      </c>
      <c r="I11386" t="e" cm="1">
        <f t="array" ref="I11386">INDEX('2.1.trackMPD'!M:M/(24*60*60),
       MATCH(1,
             (A11386='2.1.trackMPD'!A:A)*
             (C11386='2.1.trackMPD'!D:D)*
             (D11386/10^6='2.1.trackMPD'!H:H)*
             (E11386='2.1.trackMPD'!F:F),
0))</f>
        <v>#N/A</v>
      </c>
    </row>
    <row r="11387" spans="1:9" x14ac:dyDescent="0.2">
      <c r="A11387" t="s">
        <v>31</v>
      </c>
      <c r="B11387" t="s">
        <v>4</v>
      </c>
      <c r="C11387">
        <f>_xlfn.XLOOKUP(B11387,'2.1.trackMPD'!$R$7:$R$29,'2.1.trackMPD'!$T$7:$T$29)</f>
        <v>6</v>
      </c>
      <c r="D11387">
        <v>100</v>
      </c>
      <c r="E11387" t="s">
        <v>6401</v>
      </c>
      <c r="F11387" t="s">
        <v>111</v>
      </c>
      <c r="G11387" t="s">
        <v>140</v>
      </c>
      <c r="H11387" t="s">
        <v>6398</v>
      </c>
      <c r="I11387" t="e" cm="1">
        <f t="array" ref="I11387">INDEX('2.1.trackMPD'!N:N/(24*60*60),
       MATCH(1,
             (A11387='2.1.trackMPD'!A:A)*
             (C11387='2.1.trackMPD'!D:D)*
             (D11387/10^6='2.1.trackMPD'!H:H)*
             (E11387='2.1.trackMPD'!F:F),
0))</f>
        <v>#N/A</v>
      </c>
    </row>
    <row r="11388" spans="1:9" x14ac:dyDescent="0.2">
      <c r="A11388" t="s">
        <v>31</v>
      </c>
      <c r="B11388" t="s">
        <v>4</v>
      </c>
      <c r="C11388">
        <f>_xlfn.XLOOKUP(B11388,'2.1.trackMPD'!$R$7:$R$29,'2.1.trackMPD'!$T$7:$T$29)</f>
        <v>6</v>
      </c>
      <c r="D11388">
        <v>100</v>
      </c>
      <c r="E11388" t="s">
        <v>6401</v>
      </c>
      <c r="F11388" t="s">
        <v>110</v>
      </c>
      <c r="G11388" t="s">
        <v>124</v>
      </c>
      <c r="H11388" t="s">
        <v>6399</v>
      </c>
      <c r="I11388" t="e" cm="1">
        <f t="array" ref="I11388">INDEX('2.1.trackMPD'!K:K/(24*60*60),
       MATCH(1,
             (A11388='2.1.trackMPD'!A:A)*
             (C11388='2.1.trackMPD'!D:D)*
             (D11388/10^6='2.1.trackMPD'!H:H)*
             (E11388='2.1.trackMPD'!F:F),
0))</f>
        <v>#N/A</v>
      </c>
    </row>
    <row r="11389" spans="1:9" x14ac:dyDescent="0.2">
      <c r="A11389" t="s">
        <v>31</v>
      </c>
      <c r="B11389" t="s">
        <v>4</v>
      </c>
      <c r="C11389">
        <f>_xlfn.XLOOKUP(B11389,'2.1.trackMPD'!$R$7:$R$29,'2.1.trackMPD'!$T$7:$T$29)</f>
        <v>6</v>
      </c>
      <c r="D11389">
        <v>100</v>
      </c>
      <c r="E11389" t="s">
        <v>6401</v>
      </c>
      <c r="F11389" t="s">
        <v>110</v>
      </c>
      <c r="G11389" t="s">
        <v>140</v>
      </c>
      <c r="H11389" t="s">
        <v>6399</v>
      </c>
      <c r="I11389" t="e" cm="1">
        <f t="array" ref="I11389">INDEX('2.1.trackMPD'!L:L/(24*60*60),
       MATCH(1,
             (A11389='2.1.trackMPD'!A:A)*
             (C11389='2.1.trackMPD'!D:D)*
             (D11389/10^6='2.1.trackMPD'!H:H)*
             (E11389='2.1.trackMPD'!F:F),
0))</f>
        <v>#N/A</v>
      </c>
    </row>
    <row r="11390" spans="1:9" x14ac:dyDescent="0.2">
      <c r="A11390" t="s">
        <v>31</v>
      </c>
      <c r="B11390" t="s">
        <v>166</v>
      </c>
      <c r="C11390">
        <f>_xlfn.XLOOKUP(B11390,'2.1.trackMPD'!$R$7:$R$29,'2.1.trackMPD'!$T$7:$T$29)</f>
        <v>5</v>
      </c>
      <c r="D11390">
        <v>1</v>
      </c>
      <c r="E11390" t="s">
        <v>6396</v>
      </c>
      <c r="F11390" t="s">
        <v>110</v>
      </c>
      <c r="G11390" t="s">
        <v>124</v>
      </c>
      <c r="H11390" t="s">
        <v>6398</v>
      </c>
      <c r="I11390" cm="1">
        <f t="array" ref="I11390">INDEX('2.1.trackMPD'!I:I/(24*60*60),
       MATCH(1,
             (A11390='2.1.trackMPD'!A:A)*
             (C11390='2.1.trackMPD'!D:D)*
             (D11390/10^6='2.1.trackMPD'!H:H)*
             (E11390='2.1.trackMPD'!F:F),
0))</f>
        <v>1.2435536704316435E-6</v>
      </c>
    </row>
    <row r="11391" spans="1:9" x14ac:dyDescent="0.2">
      <c r="A11391" t="s">
        <v>31</v>
      </c>
      <c r="B11391" t="s">
        <v>166</v>
      </c>
      <c r="C11391">
        <f>_xlfn.XLOOKUP(B11391,'2.1.trackMPD'!$R$7:$R$29,'2.1.trackMPD'!$T$7:$T$29)</f>
        <v>5</v>
      </c>
      <c r="D11391">
        <v>1</v>
      </c>
      <c r="E11391" t="s">
        <v>6396</v>
      </c>
      <c r="F11391" t="s">
        <v>110</v>
      </c>
      <c r="G11391" t="s">
        <v>140</v>
      </c>
      <c r="H11391" t="s">
        <v>6398</v>
      </c>
      <c r="I11391" cm="1">
        <f t="array" ref="I11391">INDEX('2.1.trackMPD'!J:J/(24*60*60),
       MATCH(1,
             (A11391='2.1.trackMPD'!A:A)*
             (C11391='2.1.trackMPD'!D:D)*
             (D11391/10^6='2.1.trackMPD'!H:H)*
             (E11391='2.1.trackMPD'!F:F),
0))</f>
        <v>3.9985361788853586E-5</v>
      </c>
    </row>
    <row r="11392" spans="1:9" x14ac:dyDescent="0.2">
      <c r="A11392" t="s">
        <v>31</v>
      </c>
      <c r="B11392" t="s">
        <v>166</v>
      </c>
      <c r="C11392">
        <f>_xlfn.XLOOKUP(B11392,'2.1.trackMPD'!$R$7:$R$29,'2.1.trackMPD'!$T$7:$T$29)</f>
        <v>5</v>
      </c>
      <c r="D11392">
        <v>1</v>
      </c>
      <c r="E11392" t="s">
        <v>6396</v>
      </c>
      <c r="F11392" t="s">
        <v>111</v>
      </c>
      <c r="G11392" t="s">
        <v>124</v>
      </c>
      <c r="H11392" t="s">
        <v>6398</v>
      </c>
      <c r="I11392" t="e" cm="1">
        <f t="array" ref="I11392">INDEX('2.1.trackMPD'!M:M/(24*60*60),
       MATCH(1,
             (A11392='2.1.trackMPD'!A:A)*
             (C11392='2.1.trackMPD'!D:D)*
             (D11392/10^6='2.1.trackMPD'!H:H)*
             (E11392='2.1.trackMPD'!F:F),
0))</f>
        <v>#VALUE!</v>
      </c>
    </row>
    <row r="11393" spans="1:9" x14ac:dyDescent="0.2">
      <c r="A11393" t="s">
        <v>31</v>
      </c>
      <c r="B11393" t="s">
        <v>166</v>
      </c>
      <c r="C11393">
        <f>_xlfn.XLOOKUP(B11393,'2.1.trackMPD'!$R$7:$R$29,'2.1.trackMPD'!$T$7:$T$29)</f>
        <v>5</v>
      </c>
      <c r="D11393">
        <v>1</v>
      </c>
      <c r="E11393" t="s">
        <v>6396</v>
      </c>
      <c r="F11393" t="s">
        <v>111</v>
      </c>
      <c r="G11393" t="s">
        <v>140</v>
      </c>
      <c r="H11393" t="s">
        <v>6398</v>
      </c>
      <c r="I11393" t="e" cm="1">
        <f t="array" ref="I11393">INDEX('2.1.trackMPD'!N:N/(24*60*60),
       MATCH(1,
             (A11393='2.1.trackMPD'!A:A)*
             (C11393='2.1.trackMPD'!D:D)*
             (D11393/10^6='2.1.trackMPD'!H:H)*
             (E11393='2.1.trackMPD'!F:F),
0))</f>
        <v>#VALUE!</v>
      </c>
    </row>
    <row r="11394" spans="1:9" x14ac:dyDescent="0.2">
      <c r="A11394" t="s">
        <v>31</v>
      </c>
      <c r="B11394" t="s">
        <v>166</v>
      </c>
      <c r="C11394">
        <f>_xlfn.XLOOKUP(B11394,'2.1.trackMPD'!$R$7:$R$29,'2.1.trackMPD'!$T$7:$T$29)</f>
        <v>5</v>
      </c>
      <c r="D11394">
        <v>1</v>
      </c>
      <c r="E11394" t="s">
        <v>6396</v>
      </c>
      <c r="F11394" t="s">
        <v>110</v>
      </c>
      <c r="G11394" t="s">
        <v>124</v>
      </c>
      <c r="H11394" t="s">
        <v>6399</v>
      </c>
      <c r="I11394" t="e" cm="1">
        <f t="array" ref="I11394">INDEX('2.1.trackMPD'!K:K/(24*60*60),
       MATCH(1,
             (A11394='2.1.trackMPD'!A:A)*
             (C11394='2.1.trackMPD'!D:D)*
             (D11394/10^6='2.1.trackMPD'!H:H)*
             (E11394='2.1.trackMPD'!F:F),
0))</f>
        <v>#VALUE!</v>
      </c>
    </row>
    <row r="11395" spans="1:9" x14ac:dyDescent="0.2">
      <c r="A11395" t="s">
        <v>31</v>
      </c>
      <c r="B11395" t="s">
        <v>166</v>
      </c>
      <c r="C11395">
        <f>_xlfn.XLOOKUP(B11395,'2.1.trackMPD'!$R$7:$R$29,'2.1.trackMPD'!$T$7:$T$29)</f>
        <v>5</v>
      </c>
      <c r="D11395">
        <v>1</v>
      </c>
      <c r="E11395" t="s">
        <v>6396</v>
      </c>
      <c r="F11395" t="s">
        <v>110</v>
      </c>
      <c r="G11395" t="s">
        <v>140</v>
      </c>
      <c r="H11395" t="s">
        <v>6399</v>
      </c>
      <c r="I11395" t="e" cm="1">
        <f t="array" ref="I11395">INDEX('2.1.trackMPD'!L:L/(24*60*60),
       MATCH(1,
             (A11395='2.1.trackMPD'!A:A)*
             (C11395='2.1.trackMPD'!D:D)*
             (D11395/10^6='2.1.trackMPD'!H:H)*
             (E11395='2.1.trackMPD'!F:F),
0))</f>
        <v>#VALUE!</v>
      </c>
    </row>
    <row r="11396" spans="1:9" x14ac:dyDescent="0.2">
      <c r="A11396" t="s">
        <v>31</v>
      </c>
      <c r="B11396" t="s">
        <v>166</v>
      </c>
      <c r="C11396">
        <f>_xlfn.XLOOKUP(B11396,'2.1.trackMPD'!$R$7:$R$29,'2.1.trackMPD'!$T$7:$T$29)</f>
        <v>5</v>
      </c>
      <c r="D11396">
        <v>10</v>
      </c>
      <c r="E11396" t="s">
        <v>6396</v>
      </c>
      <c r="F11396" t="s">
        <v>110</v>
      </c>
      <c r="G11396" t="s">
        <v>124</v>
      </c>
      <c r="H11396" t="s">
        <v>6398</v>
      </c>
      <c r="I11396" cm="1">
        <f t="array" ref="I11396">INDEX('2.1.trackMPD'!I:I/(24*60*60),
       MATCH(1,
             (A11396='2.1.trackMPD'!A:A)*
             (C11396='2.1.trackMPD'!D:D)*
             (D11396/10^6='2.1.trackMPD'!H:H)*
             (E11396='2.1.trackMPD'!F:F),
0))</f>
        <v>7.7084137046182988E-6</v>
      </c>
    </row>
    <row r="11397" spans="1:9" x14ac:dyDescent="0.2">
      <c r="A11397" t="s">
        <v>31</v>
      </c>
      <c r="B11397" t="s">
        <v>166</v>
      </c>
      <c r="C11397">
        <f>_xlfn.XLOOKUP(B11397,'2.1.trackMPD'!$R$7:$R$29,'2.1.trackMPD'!$T$7:$T$29)</f>
        <v>5</v>
      </c>
      <c r="D11397">
        <v>10</v>
      </c>
      <c r="E11397" t="s">
        <v>6396</v>
      </c>
      <c r="F11397" t="s">
        <v>110</v>
      </c>
      <c r="G11397" t="s">
        <v>140</v>
      </c>
      <c r="H11397" t="s">
        <v>6398</v>
      </c>
      <c r="I11397" cm="1">
        <f t="array" ref="I11397">INDEX('2.1.trackMPD'!J:J/(24*60*60),
       MATCH(1,
             (A11397='2.1.trackMPD'!A:A)*
             (C11397='2.1.trackMPD'!D:D)*
             (D11397/10^6='2.1.trackMPD'!H:H)*
             (E11397='2.1.trackMPD'!F:F),
0))</f>
        <v>5.2874070918884144E-5</v>
      </c>
    </row>
    <row r="11398" spans="1:9" x14ac:dyDescent="0.2">
      <c r="A11398" t="s">
        <v>31</v>
      </c>
      <c r="B11398" t="s">
        <v>166</v>
      </c>
      <c r="C11398">
        <f>_xlfn.XLOOKUP(B11398,'2.1.trackMPD'!$R$7:$R$29,'2.1.trackMPD'!$T$7:$T$29)</f>
        <v>5</v>
      </c>
      <c r="D11398">
        <v>10</v>
      </c>
      <c r="E11398" t="s">
        <v>6396</v>
      </c>
      <c r="F11398" t="s">
        <v>111</v>
      </c>
      <c r="G11398" t="s">
        <v>124</v>
      </c>
      <c r="H11398" t="s">
        <v>6398</v>
      </c>
      <c r="I11398" t="e" cm="1">
        <f t="array" ref="I11398">INDEX('2.1.trackMPD'!M:M/(24*60*60),
       MATCH(1,
             (A11398='2.1.trackMPD'!A:A)*
             (C11398='2.1.trackMPD'!D:D)*
             (D11398/10^6='2.1.trackMPD'!H:H)*
             (E11398='2.1.trackMPD'!F:F),
0))</f>
        <v>#VALUE!</v>
      </c>
    </row>
    <row r="11399" spans="1:9" x14ac:dyDescent="0.2">
      <c r="A11399" t="s">
        <v>31</v>
      </c>
      <c r="B11399" t="s">
        <v>166</v>
      </c>
      <c r="C11399">
        <f>_xlfn.XLOOKUP(B11399,'2.1.trackMPD'!$R$7:$R$29,'2.1.trackMPD'!$T$7:$T$29)</f>
        <v>5</v>
      </c>
      <c r="D11399">
        <v>10</v>
      </c>
      <c r="E11399" t="s">
        <v>6396</v>
      </c>
      <c r="F11399" t="s">
        <v>111</v>
      </c>
      <c r="G11399" t="s">
        <v>140</v>
      </c>
      <c r="H11399" t="s">
        <v>6398</v>
      </c>
      <c r="I11399" t="e" cm="1">
        <f t="array" ref="I11399">INDEX('2.1.trackMPD'!N:N/(24*60*60),
       MATCH(1,
             (A11399='2.1.trackMPD'!A:A)*
             (C11399='2.1.trackMPD'!D:D)*
             (D11399/10^6='2.1.trackMPD'!H:H)*
             (E11399='2.1.trackMPD'!F:F),
0))</f>
        <v>#VALUE!</v>
      </c>
    </row>
    <row r="11400" spans="1:9" x14ac:dyDescent="0.2">
      <c r="A11400" t="s">
        <v>31</v>
      </c>
      <c r="B11400" t="s">
        <v>166</v>
      </c>
      <c r="C11400">
        <f>_xlfn.XLOOKUP(B11400,'2.1.trackMPD'!$R$7:$R$29,'2.1.trackMPD'!$T$7:$T$29)</f>
        <v>5</v>
      </c>
      <c r="D11400">
        <v>10</v>
      </c>
      <c r="E11400" t="s">
        <v>6396</v>
      </c>
      <c r="F11400" t="s">
        <v>110</v>
      </c>
      <c r="G11400" t="s">
        <v>124</v>
      </c>
      <c r="H11400" t="s">
        <v>6399</v>
      </c>
      <c r="I11400" t="e" cm="1">
        <f t="array" ref="I11400">INDEX('2.1.trackMPD'!K:K/(24*60*60),
       MATCH(1,
             (A11400='2.1.trackMPD'!A:A)*
             (C11400='2.1.trackMPD'!D:D)*
             (D11400/10^6='2.1.trackMPD'!H:H)*
             (E11400='2.1.trackMPD'!F:F),
0))</f>
        <v>#VALUE!</v>
      </c>
    </row>
    <row r="11401" spans="1:9" x14ac:dyDescent="0.2">
      <c r="A11401" t="s">
        <v>31</v>
      </c>
      <c r="B11401" t="s">
        <v>166</v>
      </c>
      <c r="C11401">
        <f>_xlfn.XLOOKUP(B11401,'2.1.trackMPD'!$R$7:$R$29,'2.1.trackMPD'!$T$7:$T$29)</f>
        <v>5</v>
      </c>
      <c r="D11401">
        <v>10</v>
      </c>
      <c r="E11401" t="s">
        <v>6396</v>
      </c>
      <c r="F11401" t="s">
        <v>110</v>
      </c>
      <c r="G11401" t="s">
        <v>140</v>
      </c>
      <c r="H11401" t="s">
        <v>6399</v>
      </c>
      <c r="I11401" t="e" cm="1">
        <f t="array" ref="I11401">INDEX('2.1.trackMPD'!L:L/(24*60*60),
       MATCH(1,
             (A11401='2.1.trackMPD'!A:A)*
             (C11401='2.1.trackMPD'!D:D)*
             (D11401/10^6='2.1.trackMPD'!H:H)*
             (E11401='2.1.trackMPD'!F:F),
0))</f>
        <v>#VALUE!</v>
      </c>
    </row>
    <row r="11402" spans="1:9" x14ac:dyDescent="0.2">
      <c r="A11402" t="s">
        <v>31</v>
      </c>
      <c r="B11402" t="s">
        <v>166</v>
      </c>
      <c r="C11402">
        <f>_xlfn.XLOOKUP(B11402,'2.1.trackMPD'!$R$7:$R$29,'2.1.trackMPD'!$T$7:$T$29)</f>
        <v>5</v>
      </c>
      <c r="D11402">
        <v>100</v>
      </c>
      <c r="E11402" t="s">
        <v>6396</v>
      </c>
      <c r="F11402" t="s">
        <v>110</v>
      </c>
      <c r="G11402" t="s">
        <v>124</v>
      </c>
      <c r="H11402" t="s">
        <v>6398</v>
      </c>
      <c r="I11402" cm="1">
        <f t="array" ref="I11402">INDEX('2.1.trackMPD'!I:I/(24*60*60),
       MATCH(1,
             (A11402='2.1.trackMPD'!A:A)*
             (C11402='2.1.trackMPD'!D:D)*
             (D11402/10^6='2.1.trackMPD'!H:H)*
             (E11402='2.1.trackMPD'!F:F),
0))</f>
        <v>2.4661876865720715E-4</v>
      </c>
    </row>
    <row r="11403" spans="1:9" x14ac:dyDescent="0.2">
      <c r="A11403" t="s">
        <v>31</v>
      </c>
      <c r="B11403" t="s">
        <v>166</v>
      </c>
      <c r="C11403">
        <f>_xlfn.XLOOKUP(B11403,'2.1.trackMPD'!$R$7:$R$29,'2.1.trackMPD'!$T$7:$T$29)</f>
        <v>5</v>
      </c>
      <c r="D11403">
        <v>100</v>
      </c>
      <c r="E11403" t="s">
        <v>6396</v>
      </c>
      <c r="F11403" t="s">
        <v>110</v>
      </c>
      <c r="G11403" t="s">
        <v>140</v>
      </c>
      <c r="H11403" t="s">
        <v>6398</v>
      </c>
      <c r="I11403" cm="1">
        <f t="array" ref="I11403">INDEX('2.1.trackMPD'!J:J/(24*60*60),
       MATCH(1,
             (A11403='2.1.trackMPD'!A:A)*
             (C11403='2.1.trackMPD'!D:D)*
             (D11403/10^6='2.1.trackMPD'!H:H)*
             (E11403='2.1.trackMPD'!F:F),
0))</f>
        <v>8.508778075192407E-4</v>
      </c>
    </row>
    <row r="11404" spans="1:9" x14ac:dyDescent="0.2">
      <c r="A11404" t="s">
        <v>31</v>
      </c>
      <c r="B11404" t="s">
        <v>166</v>
      </c>
      <c r="C11404">
        <f>_xlfn.XLOOKUP(B11404,'2.1.trackMPD'!$R$7:$R$29,'2.1.trackMPD'!$T$7:$T$29)</f>
        <v>5</v>
      </c>
      <c r="D11404">
        <v>100</v>
      </c>
      <c r="E11404" t="s">
        <v>6396</v>
      </c>
      <c r="F11404" t="s">
        <v>111</v>
      </c>
      <c r="G11404" t="s">
        <v>124</v>
      </c>
      <c r="H11404" t="s">
        <v>6398</v>
      </c>
      <c r="I11404" t="e" cm="1">
        <f t="array" ref="I11404">INDEX('2.1.trackMPD'!M:M/(24*60*60),
       MATCH(1,
             (A11404='2.1.trackMPD'!A:A)*
             (C11404='2.1.trackMPD'!D:D)*
             (D11404/10^6='2.1.trackMPD'!H:H)*
             (E11404='2.1.trackMPD'!F:F),
0))</f>
        <v>#VALUE!</v>
      </c>
    </row>
    <row r="11405" spans="1:9" x14ac:dyDescent="0.2">
      <c r="A11405" t="s">
        <v>31</v>
      </c>
      <c r="B11405" t="s">
        <v>166</v>
      </c>
      <c r="C11405">
        <f>_xlfn.XLOOKUP(B11405,'2.1.trackMPD'!$R$7:$R$29,'2.1.trackMPD'!$T$7:$T$29)</f>
        <v>5</v>
      </c>
      <c r="D11405">
        <v>100</v>
      </c>
      <c r="E11405" t="s">
        <v>6396</v>
      </c>
      <c r="F11405" t="s">
        <v>111</v>
      </c>
      <c r="G11405" t="s">
        <v>140</v>
      </c>
      <c r="H11405" t="s">
        <v>6398</v>
      </c>
      <c r="I11405" t="e" cm="1">
        <f t="array" ref="I11405">INDEX('2.1.trackMPD'!N:N/(24*60*60),
       MATCH(1,
             (A11405='2.1.trackMPD'!A:A)*
             (C11405='2.1.trackMPD'!D:D)*
             (D11405/10^6='2.1.trackMPD'!H:H)*
             (E11405='2.1.trackMPD'!F:F),
0))</f>
        <v>#VALUE!</v>
      </c>
    </row>
    <row r="11406" spans="1:9" x14ac:dyDescent="0.2">
      <c r="A11406" t="s">
        <v>31</v>
      </c>
      <c r="B11406" t="s">
        <v>166</v>
      </c>
      <c r="C11406">
        <f>_xlfn.XLOOKUP(B11406,'2.1.trackMPD'!$R$7:$R$29,'2.1.trackMPD'!$T$7:$T$29)</f>
        <v>5</v>
      </c>
      <c r="D11406">
        <v>100</v>
      </c>
      <c r="E11406" t="s">
        <v>6396</v>
      </c>
      <c r="F11406" t="s">
        <v>110</v>
      </c>
      <c r="G11406" t="s">
        <v>124</v>
      </c>
      <c r="H11406" t="s">
        <v>6399</v>
      </c>
      <c r="I11406" t="e" cm="1">
        <f t="array" ref="I11406">INDEX('2.1.trackMPD'!K:K/(24*60*60),
       MATCH(1,
             (A11406='2.1.trackMPD'!A:A)*
             (C11406='2.1.trackMPD'!D:D)*
             (D11406/10^6='2.1.trackMPD'!H:H)*
             (E11406='2.1.trackMPD'!F:F),
0))</f>
        <v>#VALUE!</v>
      </c>
    </row>
    <row r="11407" spans="1:9" x14ac:dyDescent="0.2">
      <c r="A11407" t="s">
        <v>31</v>
      </c>
      <c r="B11407" t="s">
        <v>166</v>
      </c>
      <c r="C11407">
        <f>_xlfn.XLOOKUP(B11407,'2.1.trackMPD'!$R$7:$R$29,'2.1.trackMPD'!$T$7:$T$29)</f>
        <v>5</v>
      </c>
      <c r="D11407">
        <v>100</v>
      </c>
      <c r="E11407" t="s">
        <v>6396</v>
      </c>
      <c r="F11407" t="s">
        <v>110</v>
      </c>
      <c r="G11407" t="s">
        <v>140</v>
      </c>
      <c r="H11407" t="s">
        <v>6399</v>
      </c>
      <c r="I11407" t="e" cm="1">
        <f t="array" ref="I11407">INDEX('2.1.trackMPD'!L:L/(24*60*60),
       MATCH(1,
             (A11407='2.1.trackMPD'!A:A)*
             (C11407='2.1.trackMPD'!D:D)*
             (D11407/10^6='2.1.trackMPD'!H:H)*
             (E11407='2.1.trackMPD'!F:F),
0))</f>
        <v>#VALUE!</v>
      </c>
    </row>
    <row r="11408" spans="1:9" x14ac:dyDescent="0.2">
      <c r="A11408" t="s">
        <v>31</v>
      </c>
      <c r="B11408" t="s">
        <v>166</v>
      </c>
      <c r="C11408">
        <f>_xlfn.XLOOKUP(B11408,'2.1.trackMPD'!$R$7:$R$29,'2.1.trackMPD'!$T$7:$T$29)</f>
        <v>5</v>
      </c>
      <c r="D11408">
        <v>1000</v>
      </c>
      <c r="E11408" t="s">
        <v>6396</v>
      </c>
      <c r="F11408" t="s">
        <v>110</v>
      </c>
      <c r="G11408" t="s">
        <v>124</v>
      </c>
      <c r="H11408" t="s">
        <v>6398</v>
      </c>
      <c r="I11408" cm="1">
        <f t="array" ref="I11408">INDEX('2.1.trackMPD'!I:I/(24*60*60),
       MATCH(1,
             (A11408='2.1.trackMPD'!A:A)*
             (C11408='2.1.trackMPD'!D:D)*
             (D11408/10^6='2.1.trackMPD'!H:H)*
             (E11408='2.1.trackMPD'!F:F),
0))</f>
        <v>1.3547798439358681E-2</v>
      </c>
    </row>
    <row r="11409" spans="1:9" x14ac:dyDescent="0.2">
      <c r="A11409" t="s">
        <v>31</v>
      </c>
      <c r="B11409" t="s">
        <v>166</v>
      </c>
      <c r="C11409">
        <f>_xlfn.XLOOKUP(B11409,'2.1.trackMPD'!$R$7:$R$29,'2.1.trackMPD'!$T$7:$T$29)</f>
        <v>5</v>
      </c>
      <c r="D11409">
        <v>1000</v>
      </c>
      <c r="E11409" t="s">
        <v>6396</v>
      </c>
      <c r="F11409" t="s">
        <v>110</v>
      </c>
      <c r="G11409" t="s">
        <v>140</v>
      </c>
      <c r="H11409" t="s">
        <v>6398</v>
      </c>
      <c r="I11409" cm="1">
        <f t="array" ref="I11409">INDEX('2.1.trackMPD'!J:J/(24*60*60),
       MATCH(1,
             (A11409='2.1.trackMPD'!A:A)*
             (C11409='2.1.trackMPD'!D:D)*
             (D11409/10^6='2.1.trackMPD'!H:H)*
             (E11409='2.1.trackMPD'!F:F),
0))</f>
        <v>1.6328420372528935E-2</v>
      </c>
    </row>
    <row r="11410" spans="1:9" x14ac:dyDescent="0.2">
      <c r="A11410" t="s">
        <v>31</v>
      </c>
      <c r="B11410" t="s">
        <v>166</v>
      </c>
      <c r="C11410">
        <f>_xlfn.XLOOKUP(B11410,'2.1.trackMPD'!$R$7:$R$29,'2.1.trackMPD'!$T$7:$T$29)</f>
        <v>5</v>
      </c>
      <c r="D11410">
        <v>1000</v>
      </c>
      <c r="E11410" t="s">
        <v>6396</v>
      </c>
      <c r="F11410" t="s">
        <v>111</v>
      </c>
      <c r="G11410" t="s">
        <v>124</v>
      </c>
      <c r="H11410" t="s">
        <v>6398</v>
      </c>
      <c r="I11410" t="e" cm="1">
        <f t="array" ref="I11410">INDEX('2.1.trackMPD'!M:M/(24*60*60),
       MATCH(1,
             (A11410='2.1.trackMPD'!A:A)*
             (C11410='2.1.trackMPD'!D:D)*
             (D11410/10^6='2.1.trackMPD'!H:H)*
             (E11410='2.1.trackMPD'!F:F),
0))</f>
        <v>#VALUE!</v>
      </c>
    </row>
    <row r="11411" spans="1:9" x14ac:dyDescent="0.2">
      <c r="A11411" t="s">
        <v>31</v>
      </c>
      <c r="B11411" t="s">
        <v>166</v>
      </c>
      <c r="C11411">
        <f>_xlfn.XLOOKUP(B11411,'2.1.trackMPD'!$R$7:$R$29,'2.1.trackMPD'!$T$7:$T$29)</f>
        <v>5</v>
      </c>
      <c r="D11411">
        <v>1000</v>
      </c>
      <c r="E11411" t="s">
        <v>6396</v>
      </c>
      <c r="F11411" t="s">
        <v>111</v>
      </c>
      <c r="G11411" t="s">
        <v>140</v>
      </c>
      <c r="H11411" t="s">
        <v>6398</v>
      </c>
      <c r="I11411" t="e" cm="1">
        <f t="array" ref="I11411">INDEX('2.1.trackMPD'!N:N/(24*60*60),
       MATCH(1,
             (A11411='2.1.trackMPD'!A:A)*
             (C11411='2.1.trackMPD'!D:D)*
             (D11411/10^6='2.1.trackMPD'!H:H)*
             (E11411='2.1.trackMPD'!F:F),
0))</f>
        <v>#VALUE!</v>
      </c>
    </row>
    <row r="11412" spans="1:9" x14ac:dyDescent="0.2">
      <c r="A11412" t="s">
        <v>31</v>
      </c>
      <c r="B11412" t="s">
        <v>166</v>
      </c>
      <c r="C11412">
        <f>_xlfn.XLOOKUP(B11412,'2.1.trackMPD'!$R$7:$R$29,'2.1.trackMPD'!$T$7:$T$29)</f>
        <v>5</v>
      </c>
      <c r="D11412">
        <v>1000</v>
      </c>
      <c r="E11412" t="s">
        <v>6396</v>
      </c>
      <c r="F11412" t="s">
        <v>110</v>
      </c>
      <c r="G11412" t="s">
        <v>124</v>
      </c>
      <c r="H11412" t="s">
        <v>6399</v>
      </c>
      <c r="I11412" t="e" cm="1">
        <f t="array" ref="I11412">INDEX('2.1.trackMPD'!K:K/(24*60*60),
       MATCH(1,
             (A11412='2.1.trackMPD'!A:A)*
             (C11412='2.1.trackMPD'!D:D)*
             (D11412/10^6='2.1.trackMPD'!H:H)*
             (E11412='2.1.trackMPD'!F:F),
0))</f>
        <v>#VALUE!</v>
      </c>
    </row>
    <row r="11413" spans="1:9" x14ac:dyDescent="0.2">
      <c r="A11413" t="s">
        <v>31</v>
      </c>
      <c r="B11413" t="s">
        <v>166</v>
      </c>
      <c r="C11413">
        <f>_xlfn.XLOOKUP(B11413,'2.1.trackMPD'!$R$7:$R$29,'2.1.trackMPD'!$T$7:$T$29)</f>
        <v>5</v>
      </c>
      <c r="D11413">
        <v>1000</v>
      </c>
      <c r="E11413" t="s">
        <v>6396</v>
      </c>
      <c r="F11413" t="s">
        <v>110</v>
      </c>
      <c r="G11413" t="s">
        <v>140</v>
      </c>
      <c r="H11413" t="s">
        <v>6399</v>
      </c>
      <c r="I11413" t="e" cm="1">
        <f t="array" ref="I11413">INDEX('2.1.trackMPD'!L:L/(24*60*60),
       MATCH(1,
             (A11413='2.1.trackMPD'!A:A)*
             (C11413='2.1.trackMPD'!D:D)*
             (D11413/10^6='2.1.trackMPD'!H:H)*
             (E11413='2.1.trackMPD'!F:F),
0))</f>
        <v>#VALUE!</v>
      </c>
    </row>
    <row r="11414" spans="1:9" x14ac:dyDescent="0.2">
      <c r="A11414" t="s">
        <v>31</v>
      </c>
      <c r="B11414" t="s">
        <v>166</v>
      </c>
      <c r="C11414">
        <f>_xlfn.XLOOKUP(B11414,'2.1.trackMPD'!$R$7:$R$29,'2.1.trackMPD'!$T$7:$T$29)</f>
        <v>5</v>
      </c>
      <c r="D11414">
        <v>5000</v>
      </c>
      <c r="E11414" t="s">
        <v>6396</v>
      </c>
      <c r="F11414" t="s">
        <v>110</v>
      </c>
      <c r="G11414" t="s">
        <v>124</v>
      </c>
      <c r="H11414" t="s">
        <v>6398</v>
      </c>
      <c r="I11414" cm="1">
        <f t="array" ref="I11414">INDEX('2.1.trackMPD'!I:I/(24*60*60),
       MATCH(1,
             (A11414='2.1.trackMPD'!A:A)*
             (C11414='2.1.trackMPD'!D:D)*
             (D11414/10^6='2.1.trackMPD'!H:H)*
             (E11414='2.1.trackMPD'!F:F),
0))</f>
        <v>7.5548532643193056E-2</v>
      </c>
    </row>
    <row r="11415" spans="1:9" x14ac:dyDescent="0.2">
      <c r="A11415" t="s">
        <v>31</v>
      </c>
      <c r="B11415" t="s">
        <v>166</v>
      </c>
      <c r="C11415">
        <f>_xlfn.XLOOKUP(B11415,'2.1.trackMPD'!$R$7:$R$29,'2.1.trackMPD'!$T$7:$T$29)</f>
        <v>5</v>
      </c>
      <c r="D11415">
        <v>5000</v>
      </c>
      <c r="E11415" t="s">
        <v>6396</v>
      </c>
      <c r="F11415" t="s">
        <v>110</v>
      </c>
      <c r="G11415" t="s">
        <v>140</v>
      </c>
      <c r="H11415" t="s">
        <v>6398</v>
      </c>
      <c r="I11415" cm="1">
        <f t="array" ref="I11415">INDEX('2.1.trackMPD'!J:J/(24*60*60),
       MATCH(1,
             (A11415='2.1.trackMPD'!A:A)*
             (C11415='2.1.trackMPD'!D:D)*
             (D11415/10^6='2.1.trackMPD'!H:H)*
             (E11415='2.1.trackMPD'!F:F),
0))</f>
        <v>1.563516336340787E-2</v>
      </c>
    </row>
    <row r="11416" spans="1:9" x14ac:dyDescent="0.2">
      <c r="A11416" t="s">
        <v>31</v>
      </c>
      <c r="B11416" t="s">
        <v>166</v>
      </c>
      <c r="C11416">
        <f>_xlfn.XLOOKUP(B11416,'2.1.trackMPD'!$R$7:$R$29,'2.1.trackMPD'!$T$7:$T$29)</f>
        <v>5</v>
      </c>
      <c r="D11416">
        <v>5000</v>
      </c>
      <c r="E11416" t="s">
        <v>6396</v>
      </c>
      <c r="F11416" t="s">
        <v>111</v>
      </c>
      <c r="G11416" t="s">
        <v>124</v>
      </c>
      <c r="H11416" t="s">
        <v>6398</v>
      </c>
      <c r="I11416" t="e" cm="1">
        <f t="array" ref="I11416">INDEX('2.1.trackMPD'!M:M/(24*60*60),
       MATCH(1,
             (A11416='2.1.trackMPD'!A:A)*
             (C11416='2.1.trackMPD'!D:D)*
             (D11416/10^6='2.1.trackMPD'!H:H)*
             (E11416='2.1.trackMPD'!F:F),
0))</f>
        <v>#VALUE!</v>
      </c>
    </row>
    <row r="11417" spans="1:9" x14ac:dyDescent="0.2">
      <c r="A11417" t="s">
        <v>31</v>
      </c>
      <c r="B11417" t="s">
        <v>166</v>
      </c>
      <c r="C11417">
        <f>_xlfn.XLOOKUP(B11417,'2.1.trackMPD'!$R$7:$R$29,'2.1.trackMPD'!$T$7:$T$29)</f>
        <v>5</v>
      </c>
      <c r="D11417">
        <v>5000</v>
      </c>
      <c r="E11417" t="s">
        <v>6396</v>
      </c>
      <c r="F11417" t="s">
        <v>111</v>
      </c>
      <c r="G11417" t="s">
        <v>140</v>
      </c>
      <c r="H11417" t="s">
        <v>6398</v>
      </c>
      <c r="I11417" t="e" cm="1">
        <f t="array" ref="I11417">INDEX('2.1.trackMPD'!N:N/(24*60*60),
       MATCH(1,
             (A11417='2.1.trackMPD'!A:A)*
             (C11417='2.1.trackMPD'!D:D)*
             (D11417/10^6='2.1.trackMPD'!H:H)*
             (E11417='2.1.trackMPD'!F:F),
0))</f>
        <v>#VALUE!</v>
      </c>
    </row>
    <row r="11418" spans="1:9" x14ac:dyDescent="0.2">
      <c r="A11418" t="s">
        <v>31</v>
      </c>
      <c r="B11418" t="s">
        <v>166</v>
      </c>
      <c r="C11418">
        <f>_xlfn.XLOOKUP(B11418,'2.1.trackMPD'!$R$7:$R$29,'2.1.trackMPD'!$T$7:$T$29)</f>
        <v>5</v>
      </c>
      <c r="D11418">
        <v>5000</v>
      </c>
      <c r="E11418" t="s">
        <v>6396</v>
      </c>
      <c r="F11418" t="s">
        <v>110</v>
      </c>
      <c r="G11418" t="s">
        <v>124</v>
      </c>
      <c r="H11418" t="s">
        <v>6399</v>
      </c>
      <c r="I11418" t="e" cm="1">
        <f t="array" ref="I11418">INDEX('2.1.trackMPD'!K:K/(24*60*60),
       MATCH(1,
             (A11418='2.1.trackMPD'!A:A)*
             (C11418='2.1.trackMPD'!D:D)*
             (D11418/10^6='2.1.trackMPD'!H:H)*
             (E11418='2.1.trackMPD'!F:F),
0))</f>
        <v>#VALUE!</v>
      </c>
    </row>
    <row r="11419" spans="1:9" x14ac:dyDescent="0.2">
      <c r="A11419" t="s">
        <v>31</v>
      </c>
      <c r="B11419" t="s">
        <v>166</v>
      </c>
      <c r="C11419">
        <f>_xlfn.XLOOKUP(B11419,'2.1.trackMPD'!$R$7:$R$29,'2.1.trackMPD'!$T$7:$T$29)</f>
        <v>5</v>
      </c>
      <c r="D11419">
        <v>5000</v>
      </c>
      <c r="E11419" t="s">
        <v>6396</v>
      </c>
      <c r="F11419" t="s">
        <v>110</v>
      </c>
      <c r="G11419" t="s">
        <v>140</v>
      </c>
      <c r="H11419" t="s">
        <v>6399</v>
      </c>
      <c r="I11419" t="e" cm="1">
        <f t="array" ref="I11419">INDEX('2.1.trackMPD'!L:L/(24*60*60),
       MATCH(1,
             (A11419='2.1.trackMPD'!A:A)*
             (C11419='2.1.trackMPD'!D:D)*
             (D11419/10^6='2.1.trackMPD'!H:H)*
             (E11419='2.1.trackMPD'!F:F),
0))</f>
        <v>#VALUE!</v>
      </c>
    </row>
    <row r="11420" spans="1:9" x14ac:dyDescent="0.2">
      <c r="A11420" t="s">
        <v>31</v>
      </c>
      <c r="B11420" t="s">
        <v>166</v>
      </c>
      <c r="C11420">
        <f>_xlfn.XLOOKUP(B11420,'2.1.trackMPD'!$R$7:$R$29,'2.1.trackMPD'!$T$7:$T$29)</f>
        <v>5</v>
      </c>
      <c r="D11420">
        <v>1</v>
      </c>
      <c r="E11420" t="s">
        <v>6400</v>
      </c>
      <c r="F11420" t="s">
        <v>110</v>
      </c>
      <c r="G11420" t="s">
        <v>124</v>
      </c>
      <c r="H11420" t="s">
        <v>6398</v>
      </c>
      <c r="I11420" cm="1">
        <f t="array" ref="I11420">INDEX('2.1.trackMPD'!I:I/(24*60*60),
       MATCH(1,
             (A11420='2.1.trackMPD'!A:A)*
             (C11420='2.1.trackMPD'!D:D)*
             (D11420/10^6='2.1.trackMPD'!H:H)*
             (E11420='2.1.trackMPD'!F:F),
0))</f>
        <v>1.6531264021303124E-6</v>
      </c>
    </row>
    <row r="11421" spans="1:9" x14ac:dyDescent="0.2">
      <c r="A11421" t="s">
        <v>31</v>
      </c>
      <c r="B11421" t="s">
        <v>166</v>
      </c>
      <c r="C11421">
        <f>_xlfn.XLOOKUP(B11421,'2.1.trackMPD'!$R$7:$R$29,'2.1.trackMPD'!$T$7:$T$29)</f>
        <v>5</v>
      </c>
      <c r="D11421">
        <v>1</v>
      </c>
      <c r="E11421" t="s">
        <v>6400</v>
      </c>
      <c r="F11421" t="s">
        <v>110</v>
      </c>
      <c r="G11421" t="s">
        <v>140</v>
      </c>
      <c r="H11421" t="s">
        <v>6398</v>
      </c>
      <c r="I11421" cm="1">
        <f t="array" ref="I11421">INDEX('2.1.trackMPD'!J:J/(24*60*60),
       MATCH(1,
             (A11421='2.1.trackMPD'!A:A)*
             (C11421='2.1.trackMPD'!D:D)*
             (D11421/10^6='2.1.trackMPD'!H:H)*
             (E11421='2.1.trackMPD'!F:F),
0))</f>
        <v>3.7726588502374536E-5</v>
      </c>
    </row>
    <row r="11422" spans="1:9" x14ac:dyDescent="0.2">
      <c r="A11422" t="s">
        <v>31</v>
      </c>
      <c r="B11422" t="s">
        <v>166</v>
      </c>
      <c r="C11422">
        <f>_xlfn.XLOOKUP(B11422,'2.1.trackMPD'!$R$7:$R$29,'2.1.trackMPD'!$T$7:$T$29)</f>
        <v>5</v>
      </c>
      <c r="D11422">
        <v>1</v>
      </c>
      <c r="E11422" t="s">
        <v>6400</v>
      </c>
      <c r="F11422" t="s">
        <v>111</v>
      </c>
      <c r="G11422" t="s">
        <v>124</v>
      </c>
      <c r="H11422" t="s">
        <v>6398</v>
      </c>
      <c r="I11422" t="e" cm="1">
        <f t="array" ref="I11422">INDEX('2.1.trackMPD'!M:M/(24*60*60),
       MATCH(1,
             (A11422='2.1.trackMPD'!A:A)*
             (C11422='2.1.trackMPD'!D:D)*
             (D11422/10^6='2.1.trackMPD'!H:H)*
             (E11422='2.1.trackMPD'!F:F),
0))</f>
        <v>#VALUE!</v>
      </c>
    </row>
    <row r="11423" spans="1:9" x14ac:dyDescent="0.2">
      <c r="A11423" t="s">
        <v>31</v>
      </c>
      <c r="B11423" t="s">
        <v>166</v>
      </c>
      <c r="C11423">
        <f>_xlfn.XLOOKUP(B11423,'2.1.trackMPD'!$R$7:$R$29,'2.1.trackMPD'!$T$7:$T$29)</f>
        <v>5</v>
      </c>
      <c r="D11423">
        <v>1</v>
      </c>
      <c r="E11423" t="s">
        <v>6400</v>
      </c>
      <c r="F11423" t="s">
        <v>111</v>
      </c>
      <c r="G11423" t="s">
        <v>140</v>
      </c>
      <c r="H11423" t="s">
        <v>6398</v>
      </c>
      <c r="I11423" t="e" cm="1">
        <f t="array" ref="I11423">INDEX('2.1.trackMPD'!N:N/(24*60*60),
       MATCH(1,
             (A11423='2.1.trackMPD'!A:A)*
             (C11423='2.1.trackMPD'!D:D)*
             (D11423/10^6='2.1.trackMPD'!H:H)*
             (E11423='2.1.trackMPD'!F:F),
0))</f>
        <v>#VALUE!</v>
      </c>
    </row>
    <row r="11424" spans="1:9" x14ac:dyDescent="0.2">
      <c r="A11424" t="s">
        <v>31</v>
      </c>
      <c r="B11424" t="s">
        <v>166</v>
      </c>
      <c r="C11424">
        <f>_xlfn.XLOOKUP(B11424,'2.1.trackMPD'!$R$7:$R$29,'2.1.trackMPD'!$T$7:$T$29)</f>
        <v>5</v>
      </c>
      <c r="D11424">
        <v>1</v>
      </c>
      <c r="E11424" t="s">
        <v>6400</v>
      </c>
      <c r="F11424" t="s">
        <v>110</v>
      </c>
      <c r="G11424" t="s">
        <v>124</v>
      </c>
      <c r="H11424" t="s">
        <v>6399</v>
      </c>
      <c r="I11424" t="e" cm="1">
        <f t="array" ref="I11424">INDEX('2.1.trackMPD'!K:K/(24*60*60),
       MATCH(1,
             (A11424='2.1.trackMPD'!A:A)*
             (C11424='2.1.trackMPD'!D:D)*
             (D11424/10^6='2.1.trackMPD'!H:H)*
             (E11424='2.1.trackMPD'!F:F),
0))</f>
        <v>#VALUE!</v>
      </c>
    </row>
    <row r="11425" spans="1:9" x14ac:dyDescent="0.2">
      <c r="A11425" t="s">
        <v>31</v>
      </c>
      <c r="B11425" t="s">
        <v>166</v>
      </c>
      <c r="C11425">
        <f>_xlfn.XLOOKUP(B11425,'2.1.trackMPD'!$R$7:$R$29,'2.1.trackMPD'!$T$7:$T$29)</f>
        <v>5</v>
      </c>
      <c r="D11425">
        <v>1</v>
      </c>
      <c r="E11425" t="s">
        <v>6400</v>
      </c>
      <c r="F11425" t="s">
        <v>110</v>
      </c>
      <c r="G11425" t="s">
        <v>140</v>
      </c>
      <c r="H11425" t="s">
        <v>6399</v>
      </c>
      <c r="I11425" t="e" cm="1">
        <f t="array" ref="I11425">INDEX('2.1.trackMPD'!L:L/(24*60*60),
       MATCH(1,
             (A11425='2.1.trackMPD'!A:A)*
             (C11425='2.1.trackMPD'!D:D)*
             (D11425/10^6='2.1.trackMPD'!H:H)*
             (E11425='2.1.trackMPD'!F:F),
0))</f>
        <v>#VALUE!</v>
      </c>
    </row>
    <row r="11426" spans="1:9" x14ac:dyDescent="0.2">
      <c r="A11426" t="s">
        <v>31</v>
      </c>
      <c r="B11426" t="s">
        <v>166</v>
      </c>
      <c r="C11426">
        <f>_xlfn.XLOOKUP(B11426,'2.1.trackMPD'!$R$7:$R$29,'2.1.trackMPD'!$T$7:$T$29)</f>
        <v>5</v>
      </c>
      <c r="D11426">
        <v>10</v>
      </c>
      <c r="E11426" t="s">
        <v>6400</v>
      </c>
      <c r="F11426" t="s">
        <v>110</v>
      </c>
      <c r="G11426" t="s">
        <v>124</v>
      </c>
      <c r="H11426" t="s">
        <v>6398</v>
      </c>
      <c r="I11426" cm="1">
        <f t="array" ref="I11426">INDEX('2.1.trackMPD'!I:I/(24*60*60),
       MATCH(1,
             (A11426='2.1.trackMPD'!A:A)*
             (C11426='2.1.trackMPD'!D:D)*
             (D11426/10^6='2.1.trackMPD'!H:H)*
             (E11426='2.1.trackMPD'!F:F),
0))</f>
        <v>3.0175587579583796E-5</v>
      </c>
    </row>
    <row r="11427" spans="1:9" x14ac:dyDescent="0.2">
      <c r="A11427" t="s">
        <v>31</v>
      </c>
      <c r="B11427" t="s">
        <v>166</v>
      </c>
      <c r="C11427">
        <f>_xlfn.XLOOKUP(B11427,'2.1.trackMPD'!$R$7:$R$29,'2.1.trackMPD'!$T$7:$T$29)</f>
        <v>5</v>
      </c>
      <c r="D11427">
        <v>10</v>
      </c>
      <c r="E11427" t="s">
        <v>6400</v>
      </c>
      <c r="F11427" t="s">
        <v>110</v>
      </c>
      <c r="G11427" t="s">
        <v>140</v>
      </c>
      <c r="H11427" t="s">
        <v>6398</v>
      </c>
      <c r="I11427" cm="1">
        <f t="array" ref="I11427">INDEX('2.1.trackMPD'!J:J/(24*60*60),
       MATCH(1,
             (A11427='2.1.trackMPD'!A:A)*
             (C11427='2.1.trackMPD'!D:D)*
             (D11427/10^6='2.1.trackMPD'!H:H)*
             (E11427='2.1.trackMPD'!F:F),
0))</f>
        <v>1.4433722781806945E-4</v>
      </c>
    </row>
    <row r="11428" spans="1:9" x14ac:dyDescent="0.2">
      <c r="A11428" t="s">
        <v>31</v>
      </c>
      <c r="B11428" t="s">
        <v>166</v>
      </c>
      <c r="C11428">
        <f>_xlfn.XLOOKUP(B11428,'2.1.trackMPD'!$R$7:$R$29,'2.1.trackMPD'!$T$7:$T$29)</f>
        <v>5</v>
      </c>
      <c r="D11428">
        <v>10</v>
      </c>
      <c r="E11428" t="s">
        <v>6400</v>
      </c>
      <c r="F11428" t="s">
        <v>111</v>
      </c>
      <c r="G11428" t="s">
        <v>124</v>
      </c>
      <c r="H11428" t="s">
        <v>6398</v>
      </c>
      <c r="I11428" t="e" cm="1">
        <f t="array" ref="I11428">INDEX('2.1.trackMPD'!M:M/(24*60*60),
       MATCH(1,
             (A11428='2.1.trackMPD'!A:A)*
             (C11428='2.1.trackMPD'!D:D)*
             (D11428/10^6='2.1.trackMPD'!H:H)*
             (E11428='2.1.trackMPD'!F:F),
0))</f>
        <v>#VALUE!</v>
      </c>
    </row>
    <row r="11429" spans="1:9" x14ac:dyDescent="0.2">
      <c r="A11429" t="s">
        <v>31</v>
      </c>
      <c r="B11429" t="s">
        <v>166</v>
      </c>
      <c r="C11429">
        <f>_xlfn.XLOOKUP(B11429,'2.1.trackMPD'!$R$7:$R$29,'2.1.trackMPD'!$T$7:$T$29)</f>
        <v>5</v>
      </c>
      <c r="D11429">
        <v>10</v>
      </c>
      <c r="E11429" t="s">
        <v>6400</v>
      </c>
      <c r="F11429" t="s">
        <v>111</v>
      </c>
      <c r="G11429" t="s">
        <v>140</v>
      </c>
      <c r="H11429" t="s">
        <v>6398</v>
      </c>
      <c r="I11429" t="e" cm="1">
        <f t="array" ref="I11429">INDEX('2.1.trackMPD'!N:N/(24*60*60),
       MATCH(1,
             (A11429='2.1.trackMPD'!A:A)*
             (C11429='2.1.trackMPD'!D:D)*
             (D11429/10^6='2.1.trackMPD'!H:H)*
             (E11429='2.1.trackMPD'!F:F),
0))</f>
        <v>#VALUE!</v>
      </c>
    </row>
    <row r="11430" spans="1:9" x14ac:dyDescent="0.2">
      <c r="A11430" t="s">
        <v>31</v>
      </c>
      <c r="B11430" t="s">
        <v>166</v>
      </c>
      <c r="C11430">
        <f>_xlfn.XLOOKUP(B11430,'2.1.trackMPD'!$R$7:$R$29,'2.1.trackMPD'!$T$7:$T$29)</f>
        <v>5</v>
      </c>
      <c r="D11430">
        <v>10</v>
      </c>
      <c r="E11430" t="s">
        <v>6400</v>
      </c>
      <c r="F11430" t="s">
        <v>110</v>
      </c>
      <c r="G11430" t="s">
        <v>124</v>
      </c>
      <c r="H11430" t="s">
        <v>6399</v>
      </c>
      <c r="I11430" t="e" cm="1">
        <f t="array" ref="I11430">INDEX('2.1.trackMPD'!K:K/(24*60*60),
       MATCH(1,
             (A11430='2.1.trackMPD'!A:A)*
             (C11430='2.1.trackMPD'!D:D)*
             (D11430/10^6='2.1.trackMPD'!H:H)*
             (E11430='2.1.trackMPD'!F:F),
0))</f>
        <v>#VALUE!</v>
      </c>
    </row>
    <row r="11431" spans="1:9" x14ac:dyDescent="0.2">
      <c r="A11431" t="s">
        <v>31</v>
      </c>
      <c r="B11431" t="s">
        <v>166</v>
      </c>
      <c r="C11431">
        <f>_xlfn.XLOOKUP(B11431,'2.1.trackMPD'!$R$7:$R$29,'2.1.trackMPD'!$T$7:$T$29)</f>
        <v>5</v>
      </c>
      <c r="D11431">
        <v>10</v>
      </c>
      <c r="E11431" t="s">
        <v>6400</v>
      </c>
      <c r="F11431" t="s">
        <v>110</v>
      </c>
      <c r="G11431" t="s">
        <v>140</v>
      </c>
      <c r="H11431" t="s">
        <v>6399</v>
      </c>
      <c r="I11431" t="e" cm="1">
        <f t="array" ref="I11431">INDEX('2.1.trackMPD'!L:L/(24*60*60),
       MATCH(1,
             (A11431='2.1.trackMPD'!A:A)*
             (C11431='2.1.trackMPD'!D:D)*
             (D11431/10^6='2.1.trackMPD'!H:H)*
             (E11431='2.1.trackMPD'!F:F),
0))</f>
        <v>#VALUE!</v>
      </c>
    </row>
    <row r="11432" spans="1:9" x14ac:dyDescent="0.2">
      <c r="A11432" t="s">
        <v>31</v>
      </c>
      <c r="B11432" t="s">
        <v>166</v>
      </c>
      <c r="C11432">
        <f>_xlfn.XLOOKUP(B11432,'2.1.trackMPD'!$R$7:$R$29,'2.1.trackMPD'!$T$7:$T$29)</f>
        <v>5</v>
      </c>
      <c r="D11432">
        <v>100</v>
      </c>
      <c r="E11432" t="s">
        <v>6400</v>
      </c>
      <c r="F11432" t="s">
        <v>110</v>
      </c>
      <c r="G11432" t="s">
        <v>124</v>
      </c>
      <c r="H11432" t="s">
        <v>6398</v>
      </c>
      <c r="I11432" cm="1">
        <f t="array" ref="I11432">INDEX('2.1.trackMPD'!I:I/(24*60*60),
       MATCH(1,
             (A11432='2.1.trackMPD'!A:A)*
             (C11432='2.1.trackMPD'!D:D)*
             (D11432/10^6='2.1.trackMPD'!H:H)*
             (E11432='2.1.trackMPD'!F:F),
0))</f>
        <v>8.6399374445125798E-4</v>
      </c>
    </row>
    <row r="11433" spans="1:9" x14ac:dyDescent="0.2">
      <c r="A11433" t="s">
        <v>31</v>
      </c>
      <c r="B11433" t="s">
        <v>166</v>
      </c>
      <c r="C11433">
        <f>_xlfn.XLOOKUP(B11433,'2.1.trackMPD'!$R$7:$R$29,'2.1.trackMPD'!$T$7:$T$29)</f>
        <v>5</v>
      </c>
      <c r="D11433">
        <v>100</v>
      </c>
      <c r="E11433" t="s">
        <v>6400</v>
      </c>
      <c r="F11433" t="s">
        <v>110</v>
      </c>
      <c r="G11433" t="s">
        <v>140</v>
      </c>
      <c r="H11433" t="s">
        <v>6398</v>
      </c>
      <c r="I11433" cm="1">
        <f t="array" ref="I11433">INDEX('2.1.trackMPD'!J:J/(24*60*60),
       MATCH(1,
             (A11433='2.1.trackMPD'!A:A)*
             (C11433='2.1.trackMPD'!D:D)*
             (D11433/10^6='2.1.trackMPD'!H:H)*
             (E11433='2.1.trackMPD'!F:F),
0))</f>
        <v>2.4605665277931017E-3</v>
      </c>
    </row>
    <row r="11434" spans="1:9" x14ac:dyDescent="0.2">
      <c r="A11434" t="s">
        <v>31</v>
      </c>
      <c r="B11434" t="s">
        <v>166</v>
      </c>
      <c r="C11434">
        <f>_xlfn.XLOOKUP(B11434,'2.1.trackMPD'!$R$7:$R$29,'2.1.trackMPD'!$T$7:$T$29)</f>
        <v>5</v>
      </c>
      <c r="D11434">
        <v>100</v>
      </c>
      <c r="E11434" t="s">
        <v>6400</v>
      </c>
      <c r="F11434" t="s">
        <v>111</v>
      </c>
      <c r="G11434" t="s">
        <v>124</v>
      </c>
      <c r="H11434" t="s">
        <v>6398</v>
      </c>
      <c r="I11434" t="e" cm="1">
        <f t="array" ref="I11434">INDEX('2.1.trackMPD'!M:M/(24*60*60),
       MATCH(1,
             (A11434='2.1.trackMPD'!A:A)*
             (C11434='2.1.trackMPD'!D:D)*
             (D11434/10^6='2.1.trackMPD'!H:H)*
             (E11434='2.1.trackMPD'!F:F),
0))</f>
        <v>#VALUE!</v>
      </c>
    </row>
    <row r="11435" spans="1:9" x14ac:dyDescent="0.2">
      <c r="A11435" t="s">
        <v>31</v>
      </c>
      <c r="B11435" t="s">
        <v>166</v>
      </c>
      <c r="C11435">
        <f>_xlfn.XLOOKUP(B11435,'2.1.trackMPD'!$R$7:$R$29,'2.1.trackMPD'!$T$7:$T$29)</f>
        <v>5</v>
      </c>
      <c r="D11435">
        <v>100</v>
      </c>
      <c r="E11435" t="s">
        <v>6400</v>
      </c>
      <c r="F11435" t="s">
        <v>111</v>
      </c>
      <c r="G11435" t="s">
        <v>140</v>
      </c>
      <c r="H11435" t="s">
        <v>6398</v>
      </c>
      <c r="I11435" t="e" cm="1">
        <f t="array" ref="I11435">INDEX('2.1.trackMPD'!N:N/(24*60*60),
       MATCH(1,
             (A11435='2.1.trackMPD'!A:A)*
             (C11435='2.1.trackMPD'!D:D)*
             (D11435/10^6='2.1.trackMPD'!H:H)*
             (E11435='2.1.trackMPD'!F:F),
0))</f>
        <v>#VALUE!</v>
      </c>
    </row>
    <row r="11436" spans="1:9" x14ac:dyDescent="0.2">
      <c r="A11436" t="s">
        <v>31</v>
      </c>
      <c r="B11436" t="s">
        <v>166</v>
      </c>
      <c r="C11436">
        <f>_xlfn.XLOOKUP(B11436,'2.1.trackMPD'!$R$7:$R$29,'2.1.trackMPD'!$T$7:$T$29)</f>
        <v>5</v>
      </c>
      <c r="D11436">
        <v>100</v>
      </c>
      <c r="E11436" t="s">
        <v>6400</v>
      </c>
      <c r="F11436" t="s">
        <v>110</v>
      </c>
      <c r="G11436" t="s">
        <v>124</v>
      </c>
      <c r="H11436" t="s">
        <v>6399</v>
      </c>
      <c r="I11436" t="e" cm="1">
        <f t="array" ref="I11436">INDEX('2.1.trackMPD'!K:K/(24*60*60),
       MATCH(1,
             (A11436='2.1.trackMPD'!A:A)*
             (C11436='2.1.trackMPD'!D:D)*
             (D11436/10^6='2.1.trackMPD'!H:H)*
             (E11436='2.1.trackMPD'!F:F),
0))</f>
        <v>#VALUE!</v>
      </c>
    </row>
    <row r="11437" spans="1:9" x14ac:dyDescent="0.2">
      <c r="A11437" t="s">
        <v>31</v>
      </c>
      <c r="B11437" t="s">
        <v>166</v>
      </c>
      <c r="C11437">
        <f>_xlfn.XLOOKUP(B11437,'2.1.trackMPD'!$R$7:$R$29,'2.1.trackMPD'!$T$7:$T$29)</f>
        <v>5</v>
      </c>
      <c r="D11437">
        <v>100</v>
      </c>
      <c r="E11437" t="s">
        <v>6400</v>
      </c>
      <c r="F11437" t="s">
        <v>110</v>
      </c>
      <c r="G11437" t="s">
        <v>140</v>
      </c>
      <c r="H11437" t="s">
        <v>6399</v>
      </c>
      <c r="I11437" t="e" cm="1">
        <f t="array" ref="I11437">INDEX('2.1.trackMPD'!L:L/(24*60*60),
       MATCH(1,
             (A11437='2.1.trackMPD'!A:A)*
             (C11437='2.1.trackMPD'!D:D)*
             (D11437/10^6='2.1.trackMPD'!H:H)*
             (E11437='2.1.trackMPD'!F:F),
0))</f>
        <v>#VALUE!</v>
      </c>
    </row>
    <row r="11438" spans="1:9" x14ac:dyDescent="0.2">
      <c r="A11438" t="s">
        <v>31</v>
      </c>
      <c r="B11438" t="s">
        <v>166</v>
      </c>
      <c r="C11438">
        <f>_xlfn.XLOOKUP(B11438,'2.1.trackMPD'!$R$7:$R$29,'2.1.trackMPD'!$T$7:$T$29)</f>
        <v>5</v>
      </c>
      <c r="D11438">
        <v>1000</v>
      </c>
      <c r="E11438" t="s">
        <v>6400</v>
      </c>
      <c r="F11438" t="s">
        <v>110</v>
      </c>
      <c r="G11438" t="s">
        <v>124</v>
      </c>
      <c r="H11438" t="s">
        <v>6398</v>
      </c>
      <c r="I11438" cm="1">
        <f t="array" ref="I11438">INDEX('2.1.trackMPD'!I:I/(24*60*60),
       MATCH(1,
             (A11438='2.1.trackMPD'!A:A)*
             (C11438='2.1.trackMPD'!D:D)*
             (D11438/10^6='2.1.trackMPD'!H:H)*
             (E11438='2.1.trackMPD'!F:F),
0))</f>
        <v>1.5561820995809723E-2</v>
      </c>
    </row>
    <row r="11439" spans="1:9" x14ac:dyDescent="0.2">
      <c r="A11439" t="s">
        <v>31</v>
      </c>
      <c r="B11439" t="s">
        <v>166</v>
      </c>
      <c r="C11439">
        <f>_xlfn.XLOOKUP(B11439,'2.1.trackMPD'!$R$7:$R$29,'2.1.trackMPD'!$T$7:$T$29)</f>
        <v>5</v>
      </c>
      <c r="D11439">
        <v>1000</v>
      </c>
      <c r="E11439" t="s">
        <v>6400</v>
      </c>
      <c r="F11439" t="s">
        <v>110</v>
      </c>
      <c r="G11439" t="s">
        <v>140</v>
      </c>
      <c r="H11439" t="s">
        <v>6398</v>
      </c>
      <c r="I11439" cm="1">
        <f t="array" ref="I11439">INDEX('2.1.trackMPD'!J:J/(24*60*60),
       MATCH(1,
             (A11439='2.1.trackMPD'!A:A)*
             (C11439='2.1.trackMPD'!D:D)*
             (D11439/10^6='2.1.trackMPD'!H:H)*
             (E11439='2.1.trackMPD'!F:F),
0))</f>
        <v>1.6215038674652314E-2</v>
      </c>
    </row>
    <row r="11440" spans="1:9" x14ac:dyDescent="0.2">
      <c r="A11440" t="s">
        <v>31</v>
      </c>
      <c r="B11440" t="s">
        <v>166</v>
      </c>
      <c r="C11440">
        <f>_xlfn.XLOOKUP(B11440,'2.1.trackMPD'!$R$7:$R$29,'2.1.trackMPD'!$T$7:$T$29)</f>
        <v>5</v>
      </c>
      <c r="D11440">
        <v>1000</v>
      </c>
      <c r="E11440" t="s">
        <v>6400</v>
      </c>
      <c r="F11440" t="s">
        <v>111</v>
      </c>
      <c r="G11440" t="s">
        <v>124</v>
      </c>
      <c r="H11440" t="s">
        <v>6398</v>
      </c>
      <c r="I11440" t="e" cm="1">
        <f t="array" ref="I11440">INDEX('2.1.trackMPD'!M:M/(24*60*60),
       MATCH(1,
             (A11440='2.1.trackMPD'!A:A)*
             (C11440='2.1.trackMPD'!D:D)*
             (D11440/10^6='2.1.trackMPD'!H:H)*
             (E11440='2.1.trackMPD'!F:F),
0))</f>
        <v>#VALUE!</v>
      </c>
    </row>
    <row r="11441" spans="1:9" x14ac:dyDescent="0.2">
      <c r="A11441" t="s">
        <v>31</v>
      </c>
      <c r="B11441" t="s">
        <v>166</v>
      </c>
      <c r="C11441">
        <f>_xlfn.XLOOKUP(B11441,'2.1.trackMPD'!$R$7:$R$29,'2.1.trackMPD'!$T$7:$T$29)</f>
        <v>5</v>
      </c>
      <c r="D11441">
        <v>1000</v>
      </c>
      <c r="E11441" t="s">
        <v>6400</v>
      </c>
      <c r="F11441" t="s">
        <v>111</v>
      </c>
      <c r="G11441" t="s">
        <v>140</v>
      </c>
      <c r="H11441" t="s">
        <v>6398</v>
      </c>
      <c r="I11441" t="e" cm="1">
        <f t="array" ref="I11441">INDEX('2.1.trackMPD'!N:N/(24*60*60),
       MATCH(1,
             (A11441='2.1.trackMPD'!A:A)*
             (C11441='2.1.trackMPD'!D:D)*
             (D11441/10^6='2.1.trackMPD'!H:H)*
             (E11441='2.1.trackMPD'!F:F),
0))</f>
        <v>#VALUE!</v>
      </c>
    </row>
    <row r="11442" spans="1:9" x14ac:dyDescent="0.2">
      <c r="A11442" t="s">
        <v>31</v>
      </c>
      <c r="B11442" t="s">
        <v>166</v>
      </c>
      <c r="C11442">
        <f>_xlfn.XLOOKUP(B11442,'2.1.trackMPD'!$R$7:$R$29,'2.1.trackMPD'!$T$7:$T$29)</f>
        <v>5</v>
      </c>
      <c r="D11442">
        <v>1000</v>
      </c>
      <c r="E11442" t="s">
        <v>6400</v>
      </c>
      <c r="F11442" t="s">
        <v>110</v>
      </c>
      <c r="G11442" t="s">
        <v>124</v>
      </c>
      <c r="H11442" t="s">
        <v>6399</v>
      </c>
      <c r="I11442" t="e" cm="1">
        <f t="array" ref="I11442">INDEX('2.1.trackMPD'!K:K/(24*60*60),
       MATCH(1,
             (A11442='2.1.trackMPD'!A:A)*
             (C11442='2.1.trackMPD'!D:D)*
             (D11442/10^6='2.1.trackMPD'!H:H)*
             (E11442='2.1.trackMPD'!F:F),
0))</f>
        <v>#VALUE!</v>
      </c>
    </row>
    <row r="11443" spans="1:9" x14ac:dyDescent="0.2">
      <c r="A11443" t="s">
        <v>31</v>
      </c>
      <c r="B11443" t="s">
        <v>166</v>
      </c>
      <c r="C11443">
        <f>_xlfn.XLOOKUP(B11443,'2.1.trackMPD'!$R$7:$R$29,'2.1.trackMPD'!$T$7:$T$29)</f>
        <v>5</v>
      </c>
      <c r="D11443">
        <v>1000</v>
      </c>
      <c r="E11443" t="s">
        <v>6400</v>
      </c>
      <c r="F11443" t="s">
        <v>110</v>
      </c>
      <c r="G11443" t="s">
        <v>140</v>
      </c>
      <c r="H11443" t="s">
        <v>6399</v>
      </c>
      <c r="I11443" t="e" cm="1">
        <f t="array" ref="I11443">INDEX('2.1.trackMPD'!L:L/(24*60*60),
       MATCH(1,
             (A11443='2.1.trackMPD'!A:A)*
             (C11443='2.1.trackMPD'!D:D)*
             (D11443/10^6='2.1.trackMPD'!H:H)*
             (E11443='2.1.trackMPD'!F:F),
0))</f>
        <v>#VALUE!</v>
      </c>
    </row>
    <row r="11444" spans="1:9" x14ac:dyDescent="0.2">
      <c r="A11444" t="s">
        <v>31</v>
      </c>
      <c r="B11444" t="s">
        <v>166</v>
      </c>
      <c r="C11444">
        <f>_xlfn.XLOOKUP(B11444,'2.1.trackMPD'!$R$7:$R$29,'2.1.trackMPD'!$T$7:$T$29)</f>
        <v>5</v>
      </c>
      <c r="D11444">
        <v>5000</v>
      </c>
      <c r="E11444" t="s">
        <v>6400</v>
      </c>
      <c r="F11444" t="s">
        <v>110</v>
      </c>
      <c r="G11444" t="s">
        <v>124</v>
      </c>
      <c r="H11444" t="s">
        <v>6398</v>
      </c>
      <c r="I11444" cm="1">
        <f t="array" ref="I11444">INDEX('2.1.trackMPD'!I:I/(24*60*60),
       MATCH(1,
             (A11444='2.1.trackMPD'!A:A)*
             (C11444='2.1.trackMPD'!D:D)*
             (D11444/10^6='2.1.trackMPD'!H:H)*
             (E11444='2.1.trackMPD'!F:F),
0))</f>
        <v>5.1029305751120829E-2</v>
      </c>
    </row>
    <row r="11445" spans="1:9" x14ac:dyDescent="0.2">
      <c r="A11445" t="s">
        <v>31</v>
      </c>
      <c r="B11445" t="s">
        <v>166</v>
      </c>
      <c r="C11445">
        <f>_xlfn.XLOOKUP(B11445,'2.1.trackMPD'!$R$7:$R$29,'2.1.trackMPD'!$T$7:$T$29)</f>
        <v>5</v>
      </c>
      <c r="D11445">
        <v>5000</v>
      </c>
      <c r="E11445" t="s">
        <v>6400</v>
      </c>
      <c r="F11445" t="s">
        <v>110</v>
      </c>
      <c r="G11445" t="s">
        <v>140</v>
      </c>
      <c r="H11445" t="s">
        <v>6398</v>
      </c>
      <c r="I11445" cm="1">
        <f t="array" ref="I11445">INDEX('2.1.trackMPD'!J:J/(24*60*60),
       MATCH(1,
             (A11445='2.1.trackMPD'!A:A)*
             (C11445='2.1.trackMPD'!D:D)*
             (D11445/10^6='2.1.trackMPD'!H:H)*
             (E11445='2.1.trackMPD'!F:F),
0))</f>
        <v>1.5705172028070254E-2</v>
      </c>
    </row>
    <row r="11446" spans="1:9" x14ac:dyDescent="0.2">
      <c r="A11446" t="s">
        <v>31</v>
      </c>
      <c r="B11446" t="s">
        <v>166</v>
      </c>
      <c r="C11446">
        <f>_xlfn.XLOOKUP(B11446,'2.1.trackMPD'!$R$7:$R$29,'2.1.trackMPD'!$T$7:$T$29)</f>
        <v>5</v>
      </c>
      <c r="D11446">
        <v>5000</v>
      </c>
      <c r="E11446" t="s">
        <v>6400</v>
      </c>
      <c r="F11446" t="s">
        <v>111</v>
      </c>
      <c r="G11446" t="s">
        <v>124</v>
      </c>
      <c r="H11446" t="s">
        <v>6398</v>
      </c>
      <c r="I11446" t="e" cm="1">
        <f t="array" ref="I11446">INDEX('2.1.trackMPD'!M:M/(24*60*60),
       MATCH(1,
             (A11446='2.1.trackMPD'!A:A)*
             (C11446='2.1.trackMPD'!D:D)*
             (D11446/10^6='2.1.trackMPD'!H:H)*
             (E11446='2.1.trackMPD'!F:F),
0))</f>
        <v>#VALUE!</v>
      </c>
    </row>
    <row r="11447" spans="1:9" x14ac:dyDescent="0.2">
      <c r="A11447" t="s">
        <v>31</v>
      </c>
      <c r="B11447" t="s">
        <v>166</v>
      </c>
      <c r="C11447">
        <f>_xlfn.XLOOKUP(B11447,'2.1.trackMPD'!$R$7:$R$29,'2.1.trackMPD'!$T$7:$T$29)</f>
        <v>5</v>
      </c>
      <c r="D11447">
        <v>5000</v>
      </c>
      <c r="E11447" t="s">
        <v>6400</v>
      </c>
      <c r="F11447" t="s">
        <v>111</v>
      </c>
      <c r="G11447" t="s">
        <v>140</v>
      </c>
      <c r="H11447" t="s">
        <v>6398</v>
      </c>
      <c r="I11447" t="e" cm="1">
        <f t="array" ref="I11447">INDEX('2.1.trackMPD'!N:N/(24*60*60),
       MATCH(1,
             (A11447='2.1.trackMPD'!A:A)*
             (C11447='2.1.trackMPD'!D:D)*
             (D11447/10^6='2.1.trackMPD'!H:H)*
             (E11447='2.1.trackMPD'!F:F),
0))</f>
        <v>#VALUE!</v>
      </c>
    </row>
    <row r="11448" spans="1:9" x14ac:dyDescent="0.2">
      <c r="A11448" t="s">
        <v>31</v>
      </c>
      <c r="B11448" t="s">
        <v>166</v>
      </c>
      <c r="C11448">
        <f>_xlfn.XLOOKUP(B11448,'2.1.trackMPD'!$R$7:$R$29,'2.1.trackMPD'!$T$7:$T$29)</f>
        <v>5</v>
      </c>
      <c r="D11448">
        <v>5000</v>
      </c>
      <c r="E11448" t="s">
        <v>6400</v>
      </c>
      <c r="F11448" t="s">
        <v>110</v>
      </c>
      <c r="G11448" t="s">
        <v>124</v>
      </c>
      <c r="H11448" t="s">
        <v>6399</v>
      </c>
      <c r="I11448" t="e" cm="1">
        <f t="array" ref="I11448">INDEX('2.1.trackMPD'!K:K/(24*60*60),
       MATCH(1,
             (A11448='2.1.trackMPD'!A:A)*
             (C11448='2.1.trackMPD'!D:D)*
             (D11448/10^6='2.1.trackMPD'!H:H)*
             (E11448='2.1.trackMPD'!F:F),
0))</f>
        <v>#VALUE!</v>
      </c>
    </row>
    <row r="11449" spans="1:9" x14ac:dyDescent="0.2">
      <c r="A11449" t="s">
        <v>31</v>
      </c>
      <c r="B11449" t="s">
        <v>166</v>
      </c>
      <c r="C11449">
        <f>_xlfn.XLOOKUP(B11449,'2.1.trackMPD'!$R$7:$R$29,'2.1.trackMPD'!$T$7:$T$29)</f>
        <v>5</v>
      </c>
      <c r="D11449">
        <v>5000</v>
      </c>
      <c r="E11449" t="s">
        <v>6400</v>
      </c>
      <c r="F11449" t="s">
        <v>110</v>
      </c>
      <c r="G11449" t="s">
        <v>140</v>
      </c>
      <c r="H11449" t="s">
        <v>6399</v>
      </c>
      <c r="I11449" t="e" cm="1">
        <f t="array" ref="I11449">INDEX('2.1.trackMPD'!L:L/(24*60*60),
       MATCH(1,
             (A11449='2.1.trackMPD'!A:A)*
             (C11449='2.1.trackMPD'!D:D)*
             (D11449/10^6='2.1.trackMPD'!H:H)*
             (E11449='2.1.trackMPD'!F:F),
0))</f>
        <v>#VALUE!</v>
      </c>
    </row>
    <row r="11450" spans="1:9" x14ac:dyDescent="0.2">
      <c r="A11450" t="s">
        <v>31</v>
      </c>
      <c r="B11450" t="s">
        <v>166</v>
      </c>
      <c r="C11450">
        <f>_xlfn.XLOOKUP(B11450,'2.1.trackMPD'!$R$7:$R$29,'2.1.trackMPD'!$T$7:$T$29)</f>
        <v>5</v>
      </c>
      <c r="D11450">
        <v>1</v>
      </c>
      <c r="E11450" t="s">
        <v>6401</v>
      </c>
      <c r="F11450" t="s">
        <v>110</v>
      </c>
      <c r="G11450" t="s">
        <v>124</v>
      </c>
      <c r="H11450" t="s">
        <v>6398</v>
      </c>
      <c r="I11450" t="e" cm="1">
        <f t="array" ref="I11450">INDEX('2.1.trackMPD'!I:I/(24*60*60),
       MATCH(1,
             (A11450='2.1.trackMPD'!A:A)*
             (C11450='2.1.trackMPD'!D:D)*
             (D11450/10^6='2.1.trackMPD'!H:H)*
             (E11450='2.1.trackMPD'!F:F),
0))</f>
        <v>#N/A</v>
      </c>
    </row>
    <row r="11451" spans="1:9" x14ac:dyDescent="0.2">
      <c r="A11451" t="s">
        <v>31</v>
      </c>
      <c r="B11451" t="s">
        <v>166</v>
      </c>
      <c r="C11451">
        <f>_xlfn.XLOOKUP(B11451,'2.1.trackMPD'!$R$7:$R$29,'2.1.trackMPD'!$T$7:$T$29)</f>
        <v>5</v>
      </c>
      <c r="D11451">
        <v>1</v>
      </c>
      <c r="E11451" t="s">
        <v>6401</v>
      </c>
      <c r="F11451" t="s">
        <v>110</v>
      </c>
      <c r="G11451" t="s">
        <v>140</v>
      </c>
      <c r="H11451" t="s">
        <v>6398</v>
      </c>
      <c r="I11451" t="e" cm="1">
        <f t="array" ref="I11451">INDEX('2.1.trackMPD'!J:J/(24*60*60),
       MATCH(1,
             (A11451='2.1.trackMPD'!A:A)*
             (C11451='2.1.trackMPD'!D:D)*
             (D11451/10^6='2.1.trackMPD'!H:H)*
             (E11451='2.1.trackMPD'!F:F),
0))</f>
        <v>#N/A</v>
      </c>
    </row>
    <row r="11452" spans="1:9" x14ac:dyDescent="0.2">
      <c r="A11452" t="s">
        <v>31</v>
      </c>
      <c r="B11452" t="s">
        <v>166</v>
      </c>
      <c r="C11452">
        <f>_xlfn.XLOOKUP(B11452,'2.1.trackMPD'!$R$7:$R$29,'2.1.trackMPD'!$T$7:$T$29)</f>
        <v>5</v>
      </c>
      <c r="D11452">
        <v>1</v>
      </c>
      <c r="E11452" t="s">
        <v>6401</v>
      </c>
      <c r="F11452" t="s">
        <v>111</v>
      </c>
      <c r="G11452" t="s">
        <v>124</v>
      </c>
      <c r="H11452" t="s">
        <v>6398</v>
      </c>
      <c r="I11452" t="e" cm="1">
        <f t="array" ref="I11452">INDEX('2.1.trackMPD'!M:M/(24*60*60),
       MATCH(1,
             (A11452='2.1.trackMPD'!A:A)*
             (C11452='2.1.trackMPD'!D:D)*
             (D11452/10^6='2.1.trackMPD'!H:H)*
             (E11452='2.1.trackMPD'!F:F),
0))</f>
        <v>#N/A</v>
      </c>
    </row>
    <row r="11453" spans="1:9" x14ac:dyDescent="0.2">
      <c r="A11453" t="s">
        <v>31</v>
      </c>
      <c r="B11453" t="s">
        <v>166</v>
      </c>
      <c r="C11453">
        <f>_xlfn.XLOOKUP(B11453,'2.1.trackMPD'!$R$7:$R$29,'2.1.trackMPD'!$T$7:$T$29)</f>
        <v>5</v>
      </c>
      <c r="D11453">
        <v>1</v>
      </c>
      <c r="E11453" t="s">
        <v>6401</v>
      </c>
      <c r="F11453" t="s">
        <v>111</v>
      </c>
      <c r="G11453" t="s">
        <v>140</v>
      </c>
      <c r="H11453" t="s">
        <v>6398</v>
      </c>
      <c r="I11453" t="e" cm="1">
        <f t="array" ref="I11453">INDEX('2.1.trackMPD'!N:N/(24*60*60),
       MATCH(1,
             (A11453='2.1.trackMPD'!A:A)*
             (C11453='2.1.trackMPD'!D:D)*
             (D11453/10^6='2.1.trackMPD'!H:H)*
             (E11453='2.1.trackMPD'!F:F),
0))</f>
        <v>#N/A</v>
      </c>
    </row>
    <row r="11454" spans="1:9" x14ac:dyDescent="0.2">
      <c r="A11454" t="s">
        <v>31</v>
      </c>
      <c r="B11454" t="s">
        <v>166</v>
      </c>
      <c r="C11454">
        <f>_xlfn.XLOOKUP(B11454,'2.1.trackMPD'!$R$7:$R$29,'2.1.trackMPD'!$T$7:$T$29)</f>
        <v>5</v>
      </c>
      <c r="D11454">
        <v>1</v>
      </c>
      <c r="E11454" t="s">
        <v>6401</v>
      </c>
      <c r="F11454" t="s">
        <v>110</v>
      </c>
      <c r="G11454" t="s">
        <v>124</v>
      </c>
      <c r="H11454" t="s">
        <v>6399</v>
      </c>
      <c r="I11454" t="e" cm="1">
        <f t="array" ref="I11454">INDEX('2.1.trackMPD'!K:K/(24*60*60),
       MATCH(1,
             (A11454='2.1.trackMPD'!A:A)*
             (C11454='2.1.trackMPD'!D:D)*
             (D11454/10^6='2.1.trackMPD'!H:H)*
             (E11454='2.1.trackMPD'!F:F),
0))</f>
        <v>#N/A</v>
      </c>
    </row>
    <row r="11455" spans="1:9" x14ac:dyDescent="0.2">
      <c r="A11455" t="s">
        <v>31</v>
      </c>
      <c r="B11455" t="s">
        <v>166</v>
      </c>
      <c r="C11455">
        <f>_xlfn.XLOOKUP(B11455,'2.1.trackMPD'!$R$7:$R$29,'2.1.trackMPD'!$T$7:$T$29)</f>
        <v>5</v>
      </c>
      <c r="D11455">
        <v>1</v>
      </c>
      <c r="E11455" t="s">
        <v>6401</v>
      </c>
      <c r="F11455" t="s">
        <v>110</v>
      </c>
      <c r="G11455" t="s">
        <v>140</v>
      </c>
      <c r="H11455" t="s">
        <v>6399</v>
      </c>
      <c r="I11455" t="e" cm="1">
        <f t="array" ref="I11455">INDEX('2.1.trackMPD'!L:L/(24*60*60),
       MATCH(1,
             (A11455='2.1.trackMPD'!A:A)*
             (C11455='2.1.trackMPD'!D:D)*
             (D11455/10^6='2.1.trackMPD'!H:H)*
             (E11455='2.1.trackMPD'!F:F),
0))</f>
        <v>#N/A</v>
      </c>
    </row>
    <row r="11456" spans="1:9" x14ac:dyDescent="0.2">
      <c r="A11456" t="s">
        <v>31</v>
      </c>
      <c r="B11456" t="s">
        <v>166</v>
      </c>
      <c r="C11456">
        <f>_xlfn.XLOOKUP(B11456,'2.1.trackMPD'!$R$7:$R$29,'2.1.trackMPD'!$T$7:$T$29)</f>
        <v>5</v>
      </c>
      <c r="D11456">
        <v>10</v>
      </c>
      <c r="E11456" t="s">
        <v>6401</v>
      </c>
      <c r="F11456" t="s">
        <v>110</v>
      </c>
      <c r="G11456" t="s">
        <v>124</v>
      </c>
      <c r="H11456" t="s">
        <v>6398</v>
      </c>
      <c r="I11456" t="e" cm="1">
        <f t="array" ref="I11456">INDEX('2.1.trackMPD'!I:I/(24*60*60),
       MATCH(1,
             (A11456='2.1.trackMPD'!A:A)*
             (C11456='2.1.trackMPD'!D:D)*
             (D11456/10^6='2.1.trackMPD'!H:H)*
             (E11456='2.1.trackMPD'!F:F),
0))</f>
        <v>#N/A</v>
      </c>
    </row>
    <row r="11457" spans="1:9" x14ac:dyDescent="0.2">
      <c r="A11457" t="s">
        <v>31</v>
      </c>
      <c r="B11457" t="s">
        <v>166</v>
      </c>
      <c r="C11457">
        <f>_xlfn.XLOOKUP(B11457,'2.1.trackMPD'!$R$7:$R$29,'2.1.trackMPD'!$T$7:$T$29)</f>
        <v>5</v>
      </c>
      <c r="D11457">
        <v>10</v>
      </c>
      <c r="E11457" t="s">
        <v>6401</v>
      </c>
      <c r="F11457" t="s">
        <v>110</v>
      </c>
      <c r="G11457" t="s">
        <v>140</v>
      </c>
      <c r="H11457" t="s">
        <v>6398</v>
      </c>
      <c r="I11457" t="e" cm="1">
        <f t="array" ref="I11457">INDEX('2.1.trackMPD'!J:J/(24*60*60),
       MATCH(1,
             (A11457='2.1.trackMPD'!A:A)*
             (C11457='2.1.trackMPD'!D:D)*
             (D11457/10^6='2.1.trackMPD'!H:H)*
             (E11457='2.1.trackMPD'!F:F),
0))</f>
        <v>#N/A</v>
      </c>
    </row>
    <row r="11458" spans="1:9" x14ac:dyDescent="0.2">
      <c r="A11458" t="s">
        <v>31</v>
      </c>
      <c r="B11458" t="s">
        <v>166</v>
      </c>
      <c r="C11458">
        <f>_xlfn.XLOOKUP(B11458,'2.1.trackMPD'!$R$7:$R$29,'2.1.trackMPD'!$T$7:$T$29)</f>
        <v>5</v>
      </c>
      <c r="D11458">
        <v>10</v>
      </c>
      <c r="E11458" t="s">
        <v>6401</v>
      </c>
      <c r="F11458" t="s">
        <v>111</v>
      </c>
      <c r="G11458" t="s">
        <v>124</v>
      </c>
      <c r="H11458" t="s">
        <v>6398</v>
      </c>
      <c r="I11458" t="e" cm="1">
        <f t="array" ref="I11458">INDEX('2.1.trackMPD'!M:M/(24*60*60),
       MATCH(1,
             (A11458='2.1.trackMPD'!A:A)*
             (C11458='2.1.trackMPD'!D:D)*
             (D11458/10^6='2.1.trackMPD'!H:H)*
             (E11458='2.1.trackMPD'!F:F),
0))</f>
        <v>#N/A</v>
      </c>
    </row>
    <row r="11459" spans="1:9" x14ac:dyDescent="0.2">
      <c r="A11459" t="s">
        <v>31</v>
      </c>
      <c r="B11459" t="s">
        <v>166</v>
      </c>
      <c r="C11459">
        <f>_xlfn.XLOOKUP(B11459,'2.1.trackMPD'!$R$7:$R$29,'2.1.trackMPD'!$T$7:$T$29)</f>
        <v>5</v>
      </c>
      <c r="D11459">
        <v>10</v>
      </c>
      <c r="E11459" t="s">
        <v>6401</v>
      </c>
      <c r="F11459" t="s">
        <v>111</v>
      </c>
      <c r="G11459" t="s">
        <v>140</v>
      </c>
      <c r="H11459" t="s">
        <v>6398</v>
      </c>
      <c r="I11459" t="e" cm="1">
        <f t="array" ref="I11459">INDEX('2.1.trackMPD'!N:N/(24*60*60),
       MATCH(1,
             (A11459='2.1.trackMPD'!A:A)*
             (C11459='2.1.trackMPD'!D:D)*
             (D11459/10^6='2.1.trackMPD'!H:H)*
             (E11459='2.1.trackMPD'!F:F),
0))</f>
        <v>#N/A</v>
      </c>
    </row>
    <row r="11460" spans="1:9" x14ac:dyDescent="0.2">
      <c r="A11460" t="s">
        <v>31</v>
      </c>
      <c r="B11460" t="s">
        <v>166</v>
      </c>
      <c r="C11460">
        <f>_xlfn.XLOOKUP(B11460,'2.1.trackMPD'!$R$7:$R$29,'2.1.trackMPD'!$T$7:$T$29)</f>
        <v>5</v>
      </c>
      <c r="D11460">
        <v>10</v>
      </c>
      <c r="E11460" t="s">
        <v>6401</v>
      </c>
      <c r="F11460" t="s">
        <v>110</v>
      </c>
      <c r="G11460" t="s">
        <v>124</v>
      </c>
      <c r="H11460" t="s">
        <v>6399</v>
      </c>
      <c r="I11460" t="e" cm="1">
        <f t="array" ref="I11460">INDEX('2.1.trackMPD'!K:K/(24*60*60),
       MATCH(1,
             (A11460='2.1.trackMPD'!A:A)*
             (C11460='2.1.trackMPD'!D:D)*
             (D11460/10^6='2.1.trackMPD'!H:H)*
             (E11460='2.1.trackMPD'!F:F),
0))</f>
        <v>#N/A</v>
      </c>
    </row>
    <row r="11461" spans="1:9" x14ac:dyDescent="0.2">
      <c r="A11461" t="s">
        <v>31</v>
      </c>
      <c r="B11461" t="s">
        <v>166</v>
      </c>
      <c r="C11461">
        <f>_xlfn.XLOOKUP(B11461,'2.1.trackMPD'!$R$7:$R$29,'2.1.trackMPD'!$T$7:$T$29)</f>
        <v>5</v>
      </c>
      <c r="D11461">
        <v>10</v>
      </c>
      <c r="E11461" t="s">
        <v>6401</v>
      </c>
      <c r="F11461" t="s">
        <v>110</v>
      </c>
      <c r="G11461" t="s">
        <v>140</v>
      </c>
      <c r="H11461" t="s">
        <v>6399</v>
      </c>
      <c r="I11461" t="e" cm="1">
        <f t="array" ref="I11461">INDEX('2.1.trackMPD'!L:L/(24*60*60),
       MATCH(1,
             (A11461='2.1.trackMPD'!A:A)*
             (C11461='2.1.trackMPD'!D:D)*
             (D11461/10^6='2.1.trackMPD'!H:H)*
             (E11461='2.1.trackMPD'!F:F),
0))</f>
        <v>#N/A</v>
      </c>
    </row>
    <row r="11462" spans="1:9" x14ac:dyDescent="0.2">
      <c r="A11462" t="s">
        <v>31</v>
      </c>
      <c r="B11462" t="s">
        <v>166</v>
      </c>
      <c r="C11462">
        <f>_xlfn.XLOOKUP(B11462,'2.1.trackMPD'!$R$7:$R$29,'2.1.trackMPD'!$T$7:$T$29)</f>
        <v>5</v>
      </c>
      <c r="D11462">
        <v>100</v>
      </c>
      <c r="E11462" t="s">
        <v>6401</v>
      </c>
      <c r="F11462" t="s">
        <v>110</v>
      </c>
      <c r="G11462" t="s">
        <v>124</v>
      </c>
      <c r="H11462" t="s">
        <v>6398</v>
      </c>
      <c r="I11462" t="e" cm="1">
        <f t="array" ref="I11462">INDEX('2.1.trackMPD'!I:I/(24*60*60),
       MATCH(1,
             (A11462='2.1.trackMPD'!A:A)*
             (C11462='2.1.trackMPD'!D:D)*
             (D11462/10^6='2.1.trackMPD'!H:H)*
             (E11462='2.1.trackMPD'!F:F),
0))</f>
        <v>#N/A</v>
      </c>
    </row>
    <row r="11463" spans="1:9" x14ac:dyDescent="0.2">
      <c r="A11463" t="s">
        <v>31</v>
      </c>
      <c r="B11463" t="s">
        <v>166</v>
      </c>
      <c r="C11463">
        <f>_xlfn.XLOOKUP(B11463,'2.1.trackMPD'!$R$7:$R$29,'2.1.trackMPD'!$T$7:$T$29)</f>
        <v>5</v>
      </c>
      <c r="D11463">
        <v>100</v>
      </c>
      <c r="E11463" t="s">
        <v>6401</v>
      </c>
      <c r="F11463" t="s">
        <v>110</v>
      </c>
      <c r="G11463" t="s">
        <v>140</v>
      </c>
      <c r="H11463" t="s">
        <v>6398</v>
      </c>
      <c r="I11463" t="e" cm="1">
        <f t="array" ref="I11463">INDEX('2.1.trackMPD'!J:J/(24*60*60),
       MATCH(1,
             (A11463='2.1.trackMPD'!A:A)*
             (C11463='2.1.trackMPD'!D:D)*
             (D11463/10^6='2.1.trackMPD'!H:H)*
             (E11463='2.1.trackMPD'!F:F),
0))</f>
        <v>#N/A</v>
      </c>
    </row>
    <row r="11464" spans="1:9" x14ac:dyDescent="0.2">
      <c r="A11464" t="s">
        <v>31</v>
      </c>
      <c r="B11464" t="s">
        <v>166</v>
      </c>
      <c r="C11464">
        <f>_xlfn.XLOOKUP(B11464,'2.1.trackMPD'!$R$7:$R$29,'2.1.trackMPD'!$T$7:$T$29)</f>
        <v>5</v>
      </c>
      <c r="D11464">
        <v>100</v>
      </c>
      <c r="E11464" t="s">
        <v>6401</v>
      </c>
      <c r="F11464" t="s">
        <v>111</v>
      </c>
      <c r="G11464" t="s">
        <v>124</v>
      </c>
      <c r="H11464" t="s">
        <v>6398</v>
      </c>
      <c r="I11464" t="e" cm="1">
        <f t="array" ref="I11464">INDEX('2.1.trackMPD'!M:M/(24*60*60),
       MATCH(1,
             (A11464='2.1.trackMPD'!A:A)*
             (C11464='2.1.trackMPD'!D:D)*
             (D11464/10^6='2.1.trackMPD'!H:H)*
             (E11464='2.1.trackMPD'!F:F),
0))</f>
        <v>#N/A</v>
      </c>
    </row>
    <row r="11465" spans="1:9" x14ac:dyDescent="0.2">
      <c r="A11465" t="s">
        <v>31</v>
      </c>
      <c r="B11465" t="s">
        <v>166</v>
      </c>
      <c r="C11465">
        <f>_xlfn.XLOOKUP(B11465,'2.1.trackMPD'!$R$7:$R$29,'2.1.trackMPD'!$T$7:$T$29)</f>
        <v>5</v>
      </c>
      <c r="D11465">
        <v>100</v>
      </c>
      <c r="E11465" t="s">
        <v>6401</v>
      </c>
      <c r="F11465" t="s">
        <v>111</v>
      </c>
      <c r="G11465" t="s">
        <v>140</v>
      </c>
      <c r="H11465" t="s">
        <v>6398</v>
      </c>
      <c r="I11465" t="e" cm="1">
        <f t="array" ref="I11465">INDEX('2.1.trackMPD'!N:N/(24*60*60),
       MATCH(1,
             (A11465='2.1.trackMPD'!A:A)*
             (C11465='2.1.trackMPD'!D:D)*
             (D11465/10^6='2.1.trackMPD'!H:H)*
             (E11465='2.1.trackMPD'!F:F),
0))</f>
        <v>#N/A</v>
      </c>
    </row>
    <row r="11466" spans="1:9" x14ac:dyDescent="0.2">
      <c r="A11466" t="s">
        <v>31</v>
      </c>
      <c r="B11466" t="s">
        <v>166</v>
      </c>
      <c r="C11466">
        <f>_xlfn.XLOOKUP(B11466,'2.1.trackMPD'!$R$7:$R$29,'2.1.trackMPD'!$T$7:$T$29)</f>
        <v>5</v>
      </c>
      <c r="D11466">
        <v>100</v>
      </c>
      <c r="E11466" t="s">
        <v>6401</v>
      </c>
      <c r="F11466" t="s">
        <v>110</v>
      </c>
      <c r="G11466" t="s">
        <v>124</v>
      </c>
      <c r="H11466" t="s">
        <v>6399</v>
      </c>
      <c r="I11466" t="e" cm="1">
        <f t="array" ref="I11466">INDEX('2.1.trackMPD'!K:K/(24*60*60),
       MATCH(1,
             (A11466='2.1.trackMPD'!A:A)*
             (C11466='2.1.trackMPD'!D:D)*
             (D11466/10^6='2.1.trackMPD'!H:H)*
             (E11466='2.1.trackMPD'!F:F),
0))</f>
        <v>#N/A</v>
      </c>
    </row>
    <row r="11467" spans="1:9" x14ac:dyDescent="0.2">
      <c r="A11467" t="s">
        <v>31</v>
      </c>
      <c r="B11467" t="s">
        <v>166</v>
      </c>
      <c r="C11467">
        <f>_xlfn.XLOOKUP(B11467,'2.1.trackMPD'!$R$7:$R$29,'2.1.trackMPD'!$T$7:$T$29)</f>
        <v>5</v>
      </c>
      <c r="D11467">
        <v>100</v>
      </c>
      <c r="E11467" t="s">
        <v>6401</v>
      </c>
      <c r="F11467" t="s">
        <v>110</v>
      </c>
      <c r="G11467" t="s">
        <v>140</v>
      </c>
      <c r="H11467" t="s">
        <v>6399</v>
      </c>
      <c r="I11467" t="e" cm="1">
        <f t="array" ref="I11467">INDEX('2.1.trackMPD'!L:L/(24*60*60),
       MATCH(1,
             (A11467='2.1.trackMPD'!A:A)*
             (C11467='2.1.trackMPD'!D:D)*
             (D11467/10^6='2.1.trackMPD'!H:H)*
             (E11467='2.1.trackMPD'!F:F),
0))</f>
        <v>#N/A</v>
      </c>
    </row>
    <row r="11468" spans="1:9" x14ac:dyDescent="0.2">
      <c r="A11468" t="s">
        <v>31</v>
      </c>
      <c r="B11468" t="s">
        <v>10</v>
      </c>
      <c r="C11468">
        <f>_xlfn.XLOOKUP(B11468,'2.1.trackMPD'!$R$7:$R$29,'2.1.trackMPD'!$T$7:$T$29)</f>
        <v>5</v>
      </c>
      <c r="D11468">
        <v>1</v>
      </c>
      <c r="E11468" t="s">
        <v>6396</v>
      </c>
      <c r="F11468" t="s">
        <v>110</v>
      </c>
      <c r="G11468" t="s">
        <v>124</v>
      </c>
      <c r="H11468" t="s">
        <v>6398</v>
      </c>
      <c r="I11468" cm="1">
        <f t="array" ref="I11468">INDEX('2.1.trackMPD'!I:I/(24*60*60),
       MATCH(1,
             (A11468='2.1.trackMPD'!A:A)*
             (C11468='2.1.trackMPD'!D:D)*
             (D11468/10^6='2.1.trackMPD'!H:H)*
             (E11468='2.1.trackMPD'!F:F),
0))</f>
        <v>1.2435536704316435E-6</v>
      </c>
    </row>
    <row r="11469" spans="1:9" x14ac:dyDescent="0.2">
      <c r="A11469" t="s">
        <v>31</v>
      </c>
      <c r="B11469" t="s">
        <v>10</v>
      </c>
      <c r="C11469">
        <f>_xlfn.XLOOKUP(B11469,'2.1.trackMPD'!$R$7:$R$29,'2.1.trackMPD'!$T$7:$T$29)</f>
        <v>5</v>
      </c>
      <c r="D11469">
        <v>1</v>
      </c>
      <c r="E11469" t="s">
        <v>6396</v>
      </c>
      <c r="F11469" t="s">
        <v>110</v>
      </c>
      <c r="G11469" t="s">
        <v>140</v>
      </c>
      <c r="H11469" t="s">
        <v>6398</v>
      </c>
      <c r="I11469" cm="1">
        <f t="array" ref="I11469">INDEX('2.1.trackMPD'!J:J/(24*60*60),
       MATCH(1,
             (A11469='2.1.trackMPD'!A:A)*
             (C11469='2.1.trackMPD'!D:D)*
             (D11469/10^6='2.1.trackMPD'!H:H)*
             (E11469='2.1.trackMPD'!F:F),
0))</f>
        <v>3.9985361788853586E-5</v>
      </c>
    </row>
    <row r="11470" spans="1:9" x14ac:dyDescent="0.2">
      <c r="A11470" t="s">
        <v>31</v>
      </c>
      <c r="B11470" t="s">
        <v>10</v>
      </c>
      <c r="C11470">
        <f>_xlfn.XLOOKUP(B11470,'2.1.trackMPD'!$R$7:$R$29,'2.1.trackMPD'!$T$7:$T$29)</f>
        <v>5</v>
      </c>
      <c r="D11470">
        <v>1</v>
      </c>
      <c r="E11470" t="s">
        <v>6396</v>
      </c>
      <c r="F11470" t="s">
        <v>111</v>
      </c>
      <c r="G11470" t="s">
        <v>124</v>
      </c>
      <c r="H11470" t="s">
        <v>6398</v>
      </c>
      <c r="I11470" t="e" cm="1">
        <f t="array" ref="I11470">INDEX('2.1.trackMPD'!M:M/(24*60*60),
       MATCH(1,
             (A11470='2.1.trackMPD'!A:A)*
             (C11470='2.1.trackMPD'!D:D)*
             (D11470/10^6='2.1.trackMPD'!H:H)*
             (E11470='2.1.trackMPD'!F:F),
0))</f>
        <v>#VALUE!</v>
      </c>
    </row>
    <row r="11471" spans="1:9" x14ac:dyDescent="0.2">
      <c r="A11471" t="s">
        <v>31</v>
      </c>
      <c r="B11471" t="s">
        <v>10</v>
      </c>
      <c r="C11471">
        <f>_xlfn.XLOOKUP(B11471,'2.1.trackMPD'!$R$7:$R$29,'2.1.trackMPD'!$T$7:$T$29)</f>
        <v>5</v>
      </c>
      <c r="D11471">
        <v>1</v>
      </c>
      <c r="E11471" t="s">
        <v>6396</v>
      </c>
      <c r="F11471" t="s">
        <v>111</v>
      </c>
      <c r="G11471" t="s">
        <v>140</v>
      </c>
      <c r="H11471" t="s">
        <v>6398</v>
      </c>
      <c r="I11471" t="e" cm="1">
        <f t="array" ref="I11471">INDEX('2.1.trackMPD'!N:N/(24*60*60),
       MATCH(1,
             (A11471='2.1.trackMPD'!A:A)*
             (C11471='2.1.trackMPD'!D:D)*
             (D11471/10^6='2.1.trackMPD'!H:H)*
             (E11471='2.1.trackMPD'!F:F),
0))</f>
        <v>#VALUE!</v>
      </c>
    </row>
    <row r="11472" spans="1:9" x14ac:dyDescent="0.2">
      <c r="A11472" t="s">
        <v>31</v>
      </c>
      <c r="B11472" t="s">
        <v>10</v>
      </c>
      <c r="C11472">
        <f>_xlfn.XLOOKUP(B11472,'2.1.trackMPD'!$R$7:$R$29,'2.1.trackMPD'!$T$7:$T$29)</f>
        <v>5</v>
      </c>
      <c r="D11472">
        <v>1</v>
      </c>
      <c r="E11472" t="s">
        <v>6396</v>
      </c>
      <c r="F11472" t="s">
        <v>110</v>
      </c>
      <c r="G11472" t="s">
        <v>124</v>
      </c>
      <c r="H11472" t="s">
        <v>6399</v>
      </c>
      <c r="I11472" t="e" cm="1">
        <f t="array" ref="I11472">INDEX('2.1.trackMPD'!K:K/(24*60*60),
       MATCH(1,
             (A11472='2.1.trackMPD'!A:A)*
             (C11472='2.1.trackMPD'!D:D)*
             (D11472/10^6='2.1.trackMPD'!H:H)*
             (E11472='2.1.trackMPD'!F:F),
0))</f>
        <v>#VALUE!</v>
      </c>
    </row>
    <row r="11473" spans="1:9" x14ac:dyDescent="0.2">
      <c r="A11473" t="s">
        <v>31</v>
      </c>
      <c r="B11473" t="s">
        <v>10</v>
      </c>
      <c r="C11473">
        <f>_xlfn.XLOOKUP(B11473,'2.1.trackMPD'!$R$7:$R$29,'2.1.trackMPD'!$T$7:$T$29)</f>
        <v>5</v>
      </c>
      <c r="D11473">
        <v>1</v>
      </c>
      <c r="E11473" t="s">
        <v>6396</v>
      </c>
      <c r="F11473" t="s">
        <v>110</v>
      </c>
      <c r="G11473" t="s">
        <v>140</v>
      </c>
      <c r="H11473" t="s">
        <v>6399</v>
      </c>
      <c r="I11473" t="e" cm="1">
        <f t="array" ref="I11473">INDEX('2.1.trackMPD'!L:L/(24*60*60),
       MATCH(1,
             (A11473='2.1.trackMPD'!A:A)*
             (C11473='2.1.trackMPD'!D:D)*
             (D11473/10^6='2.1.trackMPD'!H:H)*
             (E11473='2.1.trackMPD'!F:F),
0))</f>
        <v>#VALUE!</v>
      </c>
    </row>
    <row r="11474" spans="1:9" x14ac:dyDescent="0.2">
      <c r="A11474" t="s">
        <v>31</v>
      </c>
      <c r="B11474" t="s">
        <v>10</v>
      </c>
      <c r="C11474">
        <f>_xlfn.XLOOKUP(B11474,'2.1.trackMPD'!$R$7:$R$29,'2.1.trackMPD'!$T$7:$T$29)</f>
        <v>5</v>
      </c>
      <c r="D11474">
        <v>10</v>
      </c>
      <c r="E11474" t="s">
        <v>6396</v>
      </c>
      <c r="F11474" t="s">
        <v>110</v>
      </c>
      <c r="G11474" t="s">
        <v>124</v>
      </c>
      <c r="H11474" t="s">
        <v>6398</v>
      </c>
      <c r="I11474" cm="1">
        <f t="array" ref="I11474">INDEX('2.1.trackMPD'!I:I/(24*60*60),
       MATCH(1,
             (A11474='2.1.trackMPD'!A:A)*
             (C11474='2.1.trackMPD'!D:D)*
             (D11474/10^6='2.1.trackMPD'!H:H)*
             (E11474='2.1.trackMPD'!F:F),
0))</f>
        <v>7.7084137046182988E-6</v>
      </c>
    </row>
    <row r="11475" spans="1:9" x14ac:dyDescent="0.2">
      <c r="A11475" t="s">
        <v>31</v>
      </c>
      <c r="B11475" t="s">
        <v>10</v>
      </c>
      <c r="C11475">
        <f>_xlfn.XLOOKUP(B11475,'2.1.trackMPD'!$R$7:$R$29,'2.1.trackMPD'!$T$7:$T$29)</f>
        <v>5</v>
      </c>
      <c r="D11475">
        <v>10</v>
      </c>
      <c r="E11475" t="s">
        <v>6396</v>
      </c>
      <c r="F11475" t="s">
        <v>110</v>
      </c>
      <c r="G11475" t="s">
        <v>140</v>
      </c>
      <c r="H11475" t="s">
        <v>6398</v>
      </c>
      <c r="I11475" cm="1">
        <f t="array" ref="I11475">INDEX('2.1.trackMPD'!J:J/(24*60*60),
       MATCH(1,
             (A11475='2.1.trackMPD'!A:A)*
             (C11475='2.1.trackMPD'!D:D)*
             (D11475/10^6='2.1.trackMPD'!H:H)*
             (E11475='2.1.trackMPD'!F:F),
0))</f>
        <v>5.2874070918884144E-5</v>
      </c>
    </row>
    <row r="11476" spans="1:9" x14ac:dyDescent="0.2">
      <c r="A11476" t="s">
        <v>31</v>
      </c>
      <c r="B11476" t="s">
        <v>10</v>
      </c>
      <c r="C11476">
        <f>_xlfn.XLOOKUP(B11476,'2.1.trackMPD'!$R$7:$R$29,'2.1.trackMPD'!$T$7:$T$29)</f>
        <v>5</v>
      </c>
      <c r="D11476">
        <v>10</v>
      </c>
      <c r="E11476" t="s">
        <v>6396</v>
      </c>
      <c r="F11476" t="s">
        <v>111</v>
      </c>
      <c r="G11476" t="s">
        <v>124</v>
      </c>
      <c r="H11476" t="s">
        <v>6398</v>
      </c>
      <c r="I11476" t="e" cm="1">
        <f t="array" ref="I11476">INDEX('2.1.trackMPD'!M:M/(24*60*60),
       MATCH(1,
             (A11476='2.1.trackMPD'!A:A)*
             (C11476='2.1.trackMPD'!D:D)*
             (D11476/10^6='2.1.trackMPD'!H:H)*
             (E11476='2.1.trackMPD'!F:F),
0))</f>
        <v>#VALUE!</v>
      </c>
    </row>
    <row r="11477" spans="1:9" x14ac:dyDescent="0.2">
      <c r="A11477" t="s">
        <v>31</v>
      </c>
      <c r="B11477" t="s">
        <v>10</v>
      </c>
      <c r="C11477">
        <f>_xlfn.XLOOKUP(B11477,'2.1.trackMPD'!$R$7:$R$29,'2.1.trackMPD'!$T$7:$T$29)</f>
        <v>5</v>
      </c>
      <c r="D11477">
        <v>10</v>
      </c>
      <c r="E11477" t="s">
        <v>6396</v>
      </c>
      <c r="F11477" t="s">
        <v>111</v>
      </c>
      <c r="G11477" t="s">
        <v>140</v>
      </c>
      <c r="H11477" t="s">
        <v>6398</v>
      </c>
      <c r="I11477" t="e" cm="1">
        <f t="array" ref="I11477">INDEX('2.1.trackMPD'!N:N/(24*60*60),
       MATCH(1,
             (A11477='2.1.trackMPD'!A:A)*
             (C11477='2.1.trackMPD'!D:D)*
             (D11477/10^6='2.1.trackMPD'!H:H)*
             (E11477='2.1.trackMPD'!F:F),
0))</f>
        <v>#VALUE!</v>
      </c>
    </row>
    <row r="11478" spans="1:9" x14ac:dyDescent="0.2">
      <c r="A11478" t="s">
        <v>31</v>
      </c>
      <c r="B11478" t="s">
        <v>10</v>
      </c>
      <c r="C11478">
        <f>_xlfn.XLOOKUP(B11478,'2.1.trackMPD'!$R$7:$R$29,'2.1.trackMPD'!$T$7:$T$29)</f>
        <v>5</v>
      </c>
      <c r="D11478">
        <v>10</v>
      </c>
      <c r="E11478" t="s">
        <v>6396</v>
      </c>
      <c r="F11478" t="s">
        <v>110</v>
      </c>
      <c r="G11478" t="s">
        <v>124</v>
      </c>
      <c r="H11478" t="s">
        <v>6399</v>
      </c>
      <c r="I11478" t="e" cm="1">
        <f t="array" ref="I11478">INDEX('2.1.trackMPD'!K:K/(24*60*60),
       MATCH(1,
             (A11478='2.1.trackMPD'!A:A)*
             (C11478='2.1.trackMPD'!D:D)*
             (D11478/10^6='2.1.trackMPD'!H:H)*
             (E11478='2.1.trackMPD'!F:F),
0))</f>
        <v>#VALUE!</v>
      </c>
    </row>
    <row r="11479" spans="1:9" x14ac:dyDescent="0.2">
      <c r="A11479" t="s">
        <v>31</v>
      </c>
      <c r="B11479" t="s">
        <v>10</v>
      </c>
      <c r="C11479">
        <f>_xlfn.XLOOKUP(B11479,'2.1.trackMPD'!$R$7:$R$29,'2.1.trackMPD'!$T$7:$T$29)</f>
        <v>5</v>
      </c>
      <c r="D11479">
        <v>10</v>
      </c>
      <c r="E11479" t="s">
        <v>6396</v>
      </c>
      <c r="F11479" t="s">
        <v>110</v>
      </c>
      <c r="G11479" t="s">
        <v>140</v>
      </c>
      <c r="H11479" t="s">
        <v>6399</v>
      </c>
      <c r="I11479" t="e" cm="1">
        <f t="array" ref="I11479">INDEX('2.1.trackMPD'!L:L/(24*60*60),
       MATCH(1,
             (A11479='2.1.trackMPD'!A:A)*
             (C11479='2.1.trackMPD'!D:D)*
             (D11479/10^6='2.1.trackMPD'!H:H)*
             (E11479='2.1.trackMPD'!F:F),
0))</f>
        <v>#VALUE!</v>
      </c>
    </row>
    <row r="11480" spans="1:9" x14ac:dyDescent="0.2">
      <c r="A11480" t="s">
        <v>31</v>
      </c>
      <c r="B11480" t="s">
        <v>10</v>
      </c>
      <c r="C11480">
        <f>_xlfn.XLOOKUP(B11480,'2.1.trackMPD'!$R$7:$R$29,'2.1.trackMPD'!$T$7:$T$29)</f>
        <v>5</v>
      </c>
      <c r="D11480">
        <v>100</v>
      </c>
      <c r="E11480" t="s">
        <v>6396</v>
      </c>
      <c r="F11480" t="s">
        <v>110</v>
      </c>
      <c r="G11480" t="s">
        <v>124</v>
      </c>
      <c r="H11480" t="s">
        <v>6398</v>
      </c>
      <c r="I11480" cm="1">
        <f t="array" ref="I11480">INDEX('2.1.trackMPD'!I:I/(24*60*60),
       MATCH(1,
             (A11480='2.1.trackMPD'!A:A)*
             (C11480='2.1.trackMPD'!D:D)*
             (D11480/10^6='2.1.trackMPD'!H:H)*
             (E11480='2.1.trackMPD'!F:F),
0))</f>
        <v>2.4661876865720715E-4</v>
      </c>
    </row>
    <row r="11481" spans="1:9" x14ac:dyDescent="0.2">
      <c r="A11481" t="s">
        <v>31</v>
      </c>
      <c r="B11481" t="s">
        <v>10</v>
      </c>
      <c r="C11481">
        <f>_xlfn.XLOOKUP(B11481,'2.1.trackMPD'!$R$7:$R$29,'2.1.trackMPD'!$T$7:$T$29)</f>
        <v>5</v>
      </c>
      <c r="D11481">
        <v>100</v>
      </c>
      <c r="E11481" t="s">
        <v>6396</v>
      </c>
      <c r="F11481" t="s">
        <v>110</v>
      </c>
      <c r="G11481" t="s">
        <v>140</v>
      </c>
      <c r="H11481" t="s">
        <v>6398</v>
      </c>
      <c r="I11481" cm="1">
        <f t="array" ref="I11481">INDEX('2.1.trackMPD'!J:J/(24*60*60),
       MATCH(1,
             (A11481='2.1.trackMPD'!A:A)*
             (C11481='2.1.trackMPD'!D:D)*
             (D11481/10^6='2.1.trackMPD'!H:H)*
             (E11481='2.1.trackMPD'!F:F),
0))</f>
        <v>8.508778075192407E-4</v>
      </c>
    </row>
    <row r="11482" spans="1:9" x14ac:dyDescent="0.2">
      <c r="A11482" t="s">
        <v>31</v>
      </c>
      <c r="B11482" t="s">
        <v>10</v>
      </c>
      <c r="C11482">
        <f>_xlfn.XLOOKUP(B11482,'2.1.trackMPD'!$R$7:$R$29,'2.1.trackMPD'!$T$7:$T$29)</f>
        <v>5</v>
      </c>
      <c r="D11482">
        <v>100</v>
      </c>
      <c r="E11482" t="s">
        <v>6396</v>
      </c>
      <c r="F11482" t="s">
        <v>111</v>
      </c>
      <c r="G11482" t="s">
        <v>124</v>
      </c>
      <c r="H11482" t="s">
        <v>6398</v>
      </c>
      <c r="I11482" t="e" cm="1">
        <f t="array" ref="I11482">INDEX('2.1.trackMPD'!M:M/(24*60*60),
       MATCH(1,
             (A11482='2.1.trackMPD'!A:A)*
             (C11482='2.1.trackMPD'!D:D)*
             (D11482/10^6='2.1.trackMPD'!H:H)*
             (E11482='2.1.trackMPD'!F:F),
0))</f>
        <v>#VALUE!</v>
      </c>
    </row>
    <row r="11483" spans="1:9" x14ac:dyDescent="0.2">
      <c r="A11483" t="s">
        <v>31</v>
      </c>
      <c r="B11483" t="s">
        <v>10</v>
      </c>
      <c r="C11483">
        <f>_xlfn.XLOOKUP(B11483,'2.1.trackMPD'!$R$7:$R$29,'2.1.trackMPD'!$T$7:$T$29)</f>
        <v>5</v>
      </c>
      <c r="D11483">
        <v>100</v>
      </c>
      <c r="E11483" t="s">
        <v>6396</v>
      </c>
      <c r="F11483" t="s">
        <v>111</v>
      </c>
      <c r="G11483" t="s">
        <v>140</v>
      </c>
      <c r="H11483" t="s">
        <v>6398</v>
      </c>
      <c r="I11483" t="e" cm="1">
        <f t="array" ref="I11483">INDEX('2.1.trackMPD'!N:N/(24*60*60),
       MATCH(1,
             (A11483='2.1.trackMPD'!A:A)*
             (C11483='2.1.trackMPD'!D:D)*
             (D11483/10^6='2.1.trackMPD'!H:H)*
             (E11483='2.1.trackMPD'!F:F),
0))</f>
        <v>#VALUE!</v>
      </c>
    </row>
    <row r="11484" spans="1:9" x14ac:dyDescent="0.2">
      <c r="A11484" t="s">
        <v>31</v>
      </c>
      <c r="B11484" t="s">
        <v>10</v>
      </c>
      <c r="C11484">
        <f>_xlfn.XLOOKUP(B11484,'2.1.trackMPD'!$R$7:$R$29,'2.1.trackMPD'!$T$7:$T$29)</f>
        <v>5</v>
      </c>
      <c r="D11484">
        <v>100</v>
      </c>
      <c r="E11484" t="s">
        <v>6396</v>
      </c>
      <c r="F11484" t="s">
        <v>110</v>
      </c>
      <c r="G11484" t="s">
        <v>124</v>
      </c>
      <c r="H11484" t="s">
        <v>6399</v>
      </c>
      <c r="I11484" t="e" cm="1">
        <f t="array" ref="I11484">INDEX('2.1.trackMPD'!K:K/(24*60*60),
       MATCH(1,
             (A11484='2.1.trackMPD'!A:A)*
             (C11484='2.1.trackMPD'!D:D)*
             (D11484/10^6='2.1.trackMPD'!H:H)*
             (E11484='2.1.trackMPD'!F:F),
0))</f>
        <v>#VALUE!</v>
      </c>
    </row>
    <row r="11485" spans="1:9" x14ac:dyDescent="0.2">
      <c r="A11485" t="s">
        <v>31</v>
      </c>
      <c r="B11485" t="s">
        <v>10</v>
      </c>
      <c r="C11485">
        <f>_xlfn.XLOOKUP(B11485,'2.1.trackMPD'!$R$7:$R$29,'2.1.trackMPD'!$T$7:$T$29)</f>
        <v>5</v>
      </c>
      <c r="D11485">
        <v>100</v>
      </c>
      <c r="E11485" t="s">
        <v>6396</v>
      </c>
      <c r="F11485" t="s">
        <v>110</v>
      </c>
      <c r="G11485" t="s">
        <v>140</v>
      </c>
      <c r="H11485" t="s">
        <v>6399</v>
      </c>
      <c r="I11485" t="e" cm="1">
        <f t="array" ref="I11485">INDEX('2.1.trackMPD'!L:L/(24*60*60),
       MATCH(1,
             (A11485='2.1.trackMPD'!A:A)*
             (C11485='2.1.trackMPD'!D:D)*
             (D11485/10^6='2.1.trackMPD'!H:H)*
             (E11485='2.1.trackMPD'!F:F),
0))</f>
        <v>#VALUE!</v>
      </c>
    </row>
    <row r="11486" spans="1:9" x14ac:dyDescent="0.2">
      <c r="A11486" t="s">
        <v>31</v>
      </c>
      <c r="B11486" t="s">
        <v>10</v>
      </c>
      <c r="C11486">
        <f>_xlfn.XLOOKUP(B11486,'2.1.trackMPD'!$R$7:$R$29,'2.1.trackMPD'!$T$7:$T$29)</f>
        <v>5</v>
      </c>
      <c r="D11486">
        <v>1000</v>
      </c>
      <c r="E11486" t="s">
        <v>6396</v>
      </c>
      <c r="F11486" t="s">
        <v>110</v>
      </c>
      <c r="G11486" t="s">
        <v>124</v>
      </c>
      <c r="H11486" t="s">
        <v>6398</v>
      </c>
      <c r="I11486" cm="1">
        <f t="array" ref="I11486">INDEX('2.1.trackMPD'!I:I/(24*60*60),
       MATCH(1,
             (A11486='2.1.trackMPD'!A:A)*
             (C11486='2.1.trackMPD'!D:D)*
             (D11486/10^6='2.1.trackMPD'!H:H)*
             (E11486='2.1.trackMPD'!F:F),
0))</f>
        <v>1.3547798439358681E-2</v>
      </c>
    </row>
    <row r="11487" spans="1:9" x14ac:dyDescent="0.2">
      <c r="A11487" t="s">
        <v>31</v>
      </c>
      <c r="B11487" t="s">
        <v>10</v>
      </c>
      <c r="C11487">
        <f>_xlfn.XLOOKUP(B11487,'2.1.trackMPD'!$R$7:$R$29,'2.1.trackMPD'!$T$7:$T$29)</f>
        <v>5</v>
      </c>
      <c r="D11487">
        <v>1000</v>
      </c>
      <c r="E11487" t="s">
        <v>6396</v>
      </c>
      <c r="F11487" t="s">
        <v>110</v>
      </c>
      <c r="G11487" t="s">
        <v>140</v>
      </c>
      <c r="H11487" t="s">
        <v>6398</v>
      </c>
      <c r="I11487" cm="1">
        <f t="array" ref="I11487">INDEX('2.1.trackMPD'!J:J/(24*60*60),
       MATCH(1,
             (A11487='2.1.trackMPD'!A:A)*
             (C11487='2.1.trackMPD'!D:D)*
             (D11487/10^6='2.1.trackMPD'!H:H)*
             (E11487='2.1.trackMPD'!F:F),
0))</f>
        <v>1.6328420372528935E-2</v>
      </c>
    </row>
    <row r="11488" spans="1:9" x14ac:dyDescent="0.2">
      <c r="A11488" t="s">
        <v>31</v>
      </c>
      <c r="B11488" t="s">
        <v>10</v>
      </c>
      <c r="C11488">
        <f>_xlfn.XLOOKUP(B11488,'2.1.trackMPD'!$R$7:$R$29,'2.1.trackMPD'!$T$7:$T$29)</f>
        <v>5</v>
      </c>
      <c r="D11488">
        <v>1000</v>
      </c>
      <c r="E11488" t="s">
        <v>6396</v>
      </c>
      <c r="F11488" t="s">
        <v>111</v>
      </c>
      <c r="G11488" t="s">
        <v>124</v>
      </c>
      <c r="H11488" t="s">
        <v>6398</v>
      </c>
      <c r="I11488" t="e" cm="1">
        <f t="array" ref="I11488">INDEX('2.1.trackMPD'!M:M/(24*60*60),
       MATCH(1,
             (A11488='2.1.trackMPD'!A:A)*
             (C11488='2.1.trackMPD'!D:D)*
             (D11488/10^6='2.1.trackMPD'!H:H)*
             (E11488='2.1.trackMPD'!F:F),
0))</f>
        <v>#VALUE!</v>
      </c>
    </row>
    <row r="11489" spans="1:9" x14ac:dyDescent="0.2">
      <c r="A11489" t="s">
        <v>31</v>
      </c>
      <c r="B11489" t="s">
        <v>10</v>
      </c>
      <c r="C11489">
        <f>_xlfn.XLOOKUP(B11489,'2.1.trackMPD'!$R$7:$R$29,'2.1.trackMPD'!$T$7:$T$29)</f>
        <v>5</v>
      </c>
      <c r="D11489">
        <v>1000</v>
      </c>
      <c r="E11489" t="s">
        <v>6396</v>
      </c>
      <c r="F11489" t="s">
        <v>111</v>
      </c>
      <c r="G11489" t="s">
        <v>140</v>
      </c>
      <c r="H11489" t="s">
        <v>6398</v>
      </c>
      <c r="I11489" t="e" cm="1">
        <f t="array" ref="I11489">INDEX('2.1.trackMPD'!N:N/(24*60*60),
       MATCH(1,
             (A11489='2.1.trackMPD'!A:A)*
             (C11489='2.1.trackMPD'!D:D)*
             (D11489/10^6='2.1.trackMPD'!H:H)*
             (E11489='2.1.trackMPD'!F:F),
0))</f>
        <v>#VALUE!</v>
      </c>
    </row>
    <row r="11490" spans="1:9" x14ac:dyDescent="0.2">
      <c r="A11490" t="s">
        <v>31</v>
      </c>
      <c r="B11490" t="s">
        <v>10</v>
      </c>
      <c r="C11490">
        <f>_xlfn.XLOOKUP(B11490,'2.1.trackMPD'!$R$7:$R$29,'2.1.trackMPD'!$T$7:$T$29)</f>
        <v>5</v>
      </c>
      <c r="D11490">
        <v>1000</v>
      </c>
      <c r="E11490" t="s">
        <v>6396</v>
      </c>
      <c r="F11490" t="s">
        <v>110</v>
      </c>
      <c r="G11490" t="s">
        <v>124</v>
      </c>
      <c r="H11490" t="s">
        <v>6399</v>
      </c>
      <c r="I11490" t="e" cm="1">
        <f t="array" ref="I11490">INDEX('2.1.trackMPD'!K:K/(24*60*60),
       MATCH(1,
             (A11490='2.1.trackMPD'!A:A)*
             (C11490='2.1.trackMPD'!D:D)*
             (D11490/10^6='2.1.trackMPD'!H:H)*
             (E11490='2.1.trackMPD'!F:F),
0))</f>
        <v>#VALUE!</v>
      </c>
    </row>
    <row r="11491" spans="1:9" x14ac:dyDescent="0.2">
      <c r="A11491" t="s">
        <v>31</v>
      </c>
      <c r="B11491" t="s">
        <v>10</v>
      </c>
      <c r="C11491">
        <f>_xlfn.XLOOKUP(B11491,'2.1.trackMPD'!$R$7:$R$29,'2.1.trackMPD'!$T$7:$T$29)</f>
        <v>5</v>
      </c>
      <c r="D11491">
        <v>1000</v>
      </c>
      <c r="E11491" t="s">
        <v>6396</v>
      </c>
      <c r="F11491" t="s">
        <v>110</v>
      </c>
      <c r="G11491" t="s">
        <v>140</v>
      </c>
      <c r="H11491" t="s">
        <v>6399</v>
      </c>
      <c r="I11491" t="e" cm="1">
        <f t="array" ref="I11491">INDEX('2.1.trackMPD'!L:L/(24*60*60),
       MATCH(1,
             (A11491='2.1.trackMPD'!A:A)*
             (C11491='2.1.trackMPD'!D:D)*
             (D11491/10^6='2.1.trackMPD'!H:H)*
             (E11491='2.1.trackMPD'!F:F),
0))</f>
        <v>#VALUE!</v>
      </c>
    </row>
    <row r="11492" spans="1:9" x14ac:dyDescent="0.2">
      <c r="A11492" t="s">
        <v>31</v>
      </c>
      <c r="B11492" t="s">
        <v>10</v>
      </c>
      <c r="C11492">
        <f>_xlfn.XLOOKUP(B11492,'2.1.trackMPD'!$R$7:$R$29,'2.1.trackMPD'!$T$7:$T$29)</f>
        <v>5</v>
      </c>
      <c r="D11492">
        <v>5000</v>
      </c>
      <c r="E11492" t="s">
        <v>6396</v>
      </c>
      <c r="F11492" t="s">
        <v>110</v>
      </c>
      <c r="G11492" t="s">
        <v>124</v>
      </c>
      <c r="H11492" t="s">
        <v>6398</v>
      </c>
      <c r="I11492" cm="1">
        <f t="array" ref="I11492">INDEX('2.1.trackMPD'!I:I/(24*60*60),
       MATCH(1,
             (A11492='2.1.trackMPD'!A:A)*
             (C11492='2.1.trackMPD'!D:D)*
             (D11492/10^6='2.1.trackMPD'!H:H)*
             (E11492='2.1.trackMPD'!F:F),
0))</f>
        <v>7.5548532643193056E-2</v>
      </c>
    </row>
    <row r="11493" spans="1:9" x14ac:dyDescent="0.2">
      <c r="A11493" t="s">
        <v>31</v>
      </c>
      <c r="B11493" t="s">
        <v>10</v>
      </c>
      <c r="C11493">
        <f>_xlfn.XLOOKUP(B11493,'2.1.trackMPD'!$R$7:$R$29,'2.1.trackMPD'!$T$7:$T$29)</f>
        <v>5</v>
      </c>
      <c r="D11493">
        <v>5000</v>
      </c>
      <c r="E11493" t="s">
        <v>6396</v>
      </c>
      <c r="F11493" t="s">
        <v>110</v>
      </c>
      <c r="G11493" t="s">
        <v>140</v>
      </c>
      <c r="H11493" t="s">
        <v>6398</v>
      </c>
      <c r="I11493" cm="1">
        <f t="array" ref="I11493">INDEX('2.1.trackMPD'!J:J/(24*60*60),
       MATCH(1,
             (A11493='2.1.trackMPD'!A:A)*
             (C11493='2.1.trackMPD'!D:D)*
             (D11493/10^6='2.1.trackMPD'!H:H)*
             (E11493='2.1.trackMPD'!F:F),
0))</f>
        <v>1.563516336340787E-2</v>
      </c>
    </row>
    <row r="11494" spans="1:9" x14ac:dyDescent="0.2">
      <c r="A11494" t="s">
        <v>31</v>
      </c>
      <c r="B11494" t="s">
        <v>10</v>
      </c>
      <c r="C11494">
        <f>_xlfn.XLOOKUP(B11494,'2.1.trackMPD'!$R$7:$R$29,'2.1.trackMPD'!$T$7:$T$29)</f>
        <v>5</v>
      </c>
      <c r="D11494">
        <v>5000</v>
      </c>
      <c r="E11494" t="s">
        <v>6396</v>
      </c>
      <c r="F11494" t="s">
        <v>111</v>
      </c>
      <c r="G11494" t="s">
        <v>124</v>
      </c>
      <c r="H11494" t="s">
        <v>6398</v>
      </c>
      <c r="I11494" t="e" cm="1">
        <f t="array" ref="I11494">INDEX('2.1.trackMPD'!M:M/(24*60*60),
       MATCH(1,
             (A11494='2.1.trackMPD'!A:A)*
             (C11494='2.1.trackMPD'!D:D)*
             (D11494/10^6='2.1.trackMPD'!H:H)*
             (E11494='2.1.trackMPD'!F:F),
0))</f>
        <v>#VALUE!</v>
      </c>
    </row>
    <row r="11495" spans="1:9" x14ac:dyDescent="0.2">
      <c r="A11495" t="s">
        <v>31</v>
      </c>
      <c r="B11495" t="s">
        <v>10</v>
      </c>
      <c r="C11495">
        <f>_xlfn.XLOOKUP(B11495,'2.1.trackMPD'!$R$7:$R$29,'2.1.trackMPD'!$T$7:$T$29)</f>
        <v>5</v>
      </c>
      <c r="D11495">
        <v>5000</v>
      </c>
      <c r="E11495" t="s">
        <v>6396</v>
      </c>
      <c r="F11495" t="s">
        <v>111</v>
      </c>
      <c r="G11495" t="s">
        <v>140</v>
      </c>
      <c r="H11495" t="s">
        <v>6398</v>
      </c>
      <c r="I11495" t="e" cm="1">
        <f t="array" ref="I11495">INDEX('2.1.trackMPD'!N:N/(24*60*60),
       MATCH(1,
             (A11495='2.1.trackMPD'!A:A)*
             (C11495='2.1.trackMPD'!D:D)*
             (D11495/10^6='2.1.trackMPD'!H:H)*
             (E11495='2.1.trackMPD'!F:F),
0))</f>
        <v>#VALUE!</v>
      </c>
    </row>
    <row r="11496" spans="1:9" x14ac:dyDescent="0.2">
      <c r="A11496" t="s">
        <v>31</v>
      </c>
      <c r="B11496" t="s">
        <v>10</v>
      </c>
      <c r="C11496">
        <f>_xlfn.XLOOKUP(B11496,'2.1.trackMPD'!$R$7:$R$29,'2.1.trackMPD'!$T$7:$T$29)</f>
        <v>5</v>
      </c>
      <c r="D11496">
        <v>5000</v>
      </c>
      <c r="E11496" t="s">
        <v>6396</v>
      </c>
      <c r="F11496" t="s">
        <v>110</v>
      </c>
      <c r="G11496" t="s">
        <v>124</v>
      </c>
      <c r="H11496" t="s">
        <v>6399</v>
      </c>
      <c r="I11496" t="e" cm="1">
        <f t="array" ref="I11496">INDEX('2.1.trackMPD'!K:K/(24*60*60),
       MATCH(1,
             (A11496='2.1.trackMPD'!A:A)*
             (C11496='2.1.trackMPD'!D:D)*
             (D11496/10^6='2.1.trackMPD'!H:H)*
             (E11496='2.1.trackMPD'!F:F),
0))</f>
        <v>#VALUE!</v>
      </c>
    </row>
    <row r="11497" spans="1:9" x14ac:dyDescent="0.2">
      <c r="A11497" t="s">
        <v>31</v>
      </c>
      <c r="B11497" t="s">
        <v>10</v>
      </c>
      <c r="C11497">
        <f>_xlfn.XLOOKUP(B11497,'2.1.trackMPD'!$R$7:$R$29,'2.1.trackMPD'!$T$7:$T$29)</f>
        <v>5</v>
      </c>
      <c r="D11497">
        <v>5000</v>
      </c>
      <c r="E11497" t="s">
        <v>6396</v>
      </c>
      <c r="F11497" t="s">
        <v>110</v>
      </c>
      <c r="G11497" t="s">
        <v>140</v>
      </c>
      <c r="H11497" t="s">
        <v>6399</v>
      </c>
      <c r="I11497" t="e" cm="1">
        <f t="array" ref="I11497">INDEX('2.1.trackMPD'!L:L/(24*60*60),
       MATCH(1,
             (A11497='2.1.trackMPD'!A:A)*
             (C11497='2.1.trackMPD'!D:D)*
             (D11497/10^6='2.1.trackMPD'!H:H)*
             (E11497='2.1.trackMPD'!F:F),
0))</f>
        <v>#VALUE!</v>
      </c>
    </row>
    <row r="11498" spans="1:9" x14ac:dyDescent="0.2">
      <c r="A11498" t="s">
        <v>31</v>
      </c>
      <c r="B11498" t="s">
        <v>10</v>
      </c>
      <c r="C11498">
        <f>_xlfn.XLOOKUP(B11498,'2.1.trackMPD'!$R$7:$R$29,'2.1.trackMPD'!$T$7:$T$29)</f>
        <v>5</v>
      </c>
      <c r="D11498">
        <v>1</v>
      </c>
      <c r="E11498" t="s">
        <v>6400</v>
      </c>
      <c r="F11498" t="s">
        <v>110</v>
      </c>
      <c r="G11498" t="s">
        <v>124</v>
      </c>
      <c r="H11498" t="s">
        <v>6398</v>
      </c>
      <c r="I11498" cm="1">
        <f t="array" ref="I11498">INDEX('2.1.trackMPD'!I:I/(24*60*60),
       MATCH(1,
             (A11498='2.1.trackMPD'!A:A)*
             (C11498='2.1.trackMPD'!D:D)*
             (D11498/10^6='2.1.trackMPD'!H:H)*
             (E11498='2.1.trackMPD'!F:F),
0))</f>
        <v>1.6531264021303124E-6</v>
      </c>
    </row>
    <row r="11499" spans="1:9" x14ac:dyDescent="0.2">
      <c r="A11499" t="s">
        <v>31</v>
      </c>
      <c r="B11499" t="s">
        <v>10</v>
      </c>
      <c r="C11499">
        <f>_xlfn.XLOOKUP(B11499,'2.1.trackMPD'!$R$7:$R$29,'2.1.trackMPD'!$T$7:$T$29)</f>
        <v>5</v>
      </c>
      <c r="D11499">
        <v>1</v>
      </c>
      <c r="E11499" t="s">
        <v>6400</v>
      </c>
      <c r="F11499" t="s">
        <v>110</v>
      </c>
      <c r="G11499" t="s">
        <v>140</v>
      </c>
      <c r="H11499" t="s">
        <v>6398</v>
      </c>
      <c r="I11499" cm="1">
        <f t="array" ref="I11499">INDEX('2.1.trackMPD'!J:J/(24*60*60),
       MATCH(1,
             (A11499='2.1.trackMPD'!A:A)*
             (C11499='2.1.trackMPD'!D:D)*
             (D11499/10^6='2.1.trackMPD'!H:H)*
             (E11499='2.1.trackMPD'!F:F),
0))</f>
        <v>3.7726588502374536E-5</v>
      </c>
    </row>
    <row r="11500" spans="1:9" x14ac:dyDescent="0.2">
      <c r="A11500" t="s">
        <v>31</v>
      </c>
      <c r="B11500" t="s">
        <v>10</v>
      </c>
      <c r="C11500">
        <f>_xlfn.XLOOKUP(B11500,'2.1.trackMPD'!$R$7:$R$29,'2.1.trackMPD'!$T$7:$T$29)</f>
        <v>5</v>
      </c>
      <c r="D11500">
        <v>1</v>
      </c>
      <c r="E11500" t="s">
        <v>6400</v>
      </c>
      <c r="F11500" t="s">
        <v>111</v>
      </c>
      <c r="G11500" t="s">
        <v>124</v>
      </c>
      <c r="H11500" t="s">
        <v>6398</v>
      </c>
      <c r="I11500" t="e" cm="1">
        <f t="array" ref="I11500">INDEX('2.1.trackMPD'!M:M/(24*60*60),
       MATCH(1,
             (A11500='2.1.trackMPD'!A:A)*
             (C11500='2.1.trackMPD'!D:D)*
             (D11500/10^6='2.1.trackMPD'!H:H)*
             (E11500='2.1.trackMPD'!F:F),
0))</f>
        <v>#VALUE!</v>
      </c>
    </row>
    <row r="11501" spans="1:9" x14ac:dyDescent="0.2">
      <c r="A11501" t="s">
        <v>31</v>
      </c>
      <c r="B11501" t="s">
        <v>10</v>
      </c>
      <c r="C11501">
        <f>_xlfn.XLOOKUP(B11501,'2.1.trackMPD'!$R$7:$R$29,'2.1.trackMPD'!$T$7:$T$29)</f>
        <v>5</v>
      </c>
      <c r="D11501">
        <v>1</v>
      </c>
      <c r="E11501" t="s">
        <v>6400</v>
      </c>
      <c r="F11501" t="s">
        <v>111</v>
      </c>
      <c r="G11501" t="s">
        <v>140</v>
      </c>
      <c r="H11501" t="s">
        <v>6398</v>
      </c>
      <c r="I11501" t="e" cm="1">
        <f t="array" ref="I11501">INDEX('2.1.trackMPD'!N:N/(24*60*60),
       MATCH(1,
             (A11501='2.1.trackMPD'!A:A)*
             (C11501='2.1.trackMPD'!D:D)*
             (D11501/10^6='2.1.trackMPD'!H:H)*
             (E11501='2.1.trackMPD'!F:F),
0))</f>
        <v>#VALUE!</v>
      </c>
    </row>
    <row r="11502" spans="1:9" x14ac:dyDescent="0.2">
      <c r="A11502" t="s">
        <v>31</v>
      </c>
      <c r="B11502" t="s">
        <v>10</v>
      </c>
      <c r="C11502">
        <f>_xlfn.XLOOKUP(B11502,'2.1.trackMPD'!$R$7:$R$29,'2.1.trackMPD'!$T$7:$T$29)</f>
        <v>5</v>
      </c>
      <c r="D11502">
        <v>1</v>
      </c>
      <c r="E11502" t="s">
        <v>6400</v>
      </c>
      <c r="F11502" t="s">
        <v>110</v>
      </c>
      <c r="G11502" t="s">
        <v>124</v>
      </c>
      <c r="H11502" t="s">
        <v>6399</v>
      </c>
      <c r="I11502" t="e" cm="1">
        <f t="array" ref="I11502">INDEX('2.1.trackMPD'!K:K/(24*60*60),
       MATCH(1,
             (A11502='2.1.trackMPD'!A:A)*
             (C11502='2.1.trackMPD'!D:D)*
             (D11502/10^6='2.1.trackMPD'!H:H)*
             (E11502='2.1.trackMPD'!F:F),
0))</f>
        <v>#VALUE!</v>
      </c>
    </row>
    <row r="11503" spans="1:9" x14ac:dyDescent="0.2">
      <c r="A11503" t="s">
        <v>31</v>
      </c>
      <c r="B11503" t="s">
        <v>10</v>
      </c>
      <c r="C11503">
        <f>_xlfn.XLOOKUP(B11503,'2.1.trackMPD'!$R$7:$R$29,'2.1.trackMPD'!$T$7:$T$29)</f>
        <v>5</v>
      </c>
      <c r="D11503">
        <v>1</v>
      </c>
      <c r="E11503" t="s">
        <v>6400</v>
      </c>
      <c r="F11503" t="s">
        <v>110</v>
      </c>
      <c r="G11503" t="s">
        <v>140</v>
      </c>
      <c r="H11503" t="s">
        <v>6399</v>
      </c>
      <c r="I11503" t="e" cm="1">
        <f t="array" ref="I11503">INDEX('2.1.trackMPD'!L:L/(24*60*60),
       MATCH(1,
             (A11503='2.1.trackMPD'!A:A)*
             (C11503='2.1.trackMPD'!D:D)*
             (D11503/10^6='2.1.trackMPD'!H:H)*
             (E11503='2.1.trackMPD'!F:F),
0))</f>
        <v>#VALUE!</v>
      </c>
    </row>
    <row r="11504" spans="1:9" x14ac:dyDescent="0.2">
      <c r="A11504" t="s">
        <v>31</v>
      </c>
      <c r="B11504" t="s">
        <v>10</v>
      </c>
      <c r="C11504">
        <f>_xlfn.XLOOKUP(B11504,'2.1.trackMPD'!$R$7:$R$29,'2.1.trackMPD'!$T$7:$T$29)</f>
        <v>5</v>
      </c>
      <c r="D11504">
        <v>10</v>
      </c>
      <c r="E11504" t="s">
        <v>6400</v>
      </c>
      <c r="F11504" t="s">
        <v>110</v>
      </c>
      <c r="G11504" t="s">
        <v>124</v>
      </c>
      <c r="H11504" t="s">
        <v>6398</v>
      </c>
      <c r="I11504" cm="1">
        <f t="array" ref="I11504">INDEX('2.1.trackMPD'!I:I/(24*60*60),
       MATCH(1,
             (A11504='2.1.trackMPD'!A:A)*
             (C11504='2.1.trackMPD'!D:D)*
             (D11504/10^6='2.1.trackMPD'!H:H)*
             (E11504='2.1.trackMPD'!F:F),
0))</f>
        <v>3.0175587579583796E-5</v>
      </c>
    </row>
    <row r="11505" spans="1:9" x14ac:dyDescent="0.2">
      <c r="A11505" t="s">
        <v>31</v>
      </c>
      <c r="B11505" t="s">
        <v>10</v>
      </c>
      <c r="C11505">
        <f>_xlfn.XLOOKUP(B11505,'2.1.trackMPD'!$R$7:$R$29,'2.1.trackMPD'!$T$7:$T$29)</f>
        <v>5</v>
      </c>
      <c r="D11505">
        <v>10</v>
      </c>
      <c r="E11505" t="s">
        <v>6400</v>
      </c>
      <c r="F11505" t="s">
        <v>110</v>
      </c>
      <c r="G11505" t="s">
        <v>140</v>
      </c>
      <c r="H11505" t="s">
        <v>6398</v>
      </c>
      <c r="I11505" cm="1">
        <f t="array" ref="I11505">INDEX('2.1.trackMPD'!J:J/(24*60*60),
       MATCH(1,
             (A11505='2.1.trackMPD'!A:A)*
             (C11505='2.1.trackMPD'!D:D)*
             (D11505/10^6='2.1.trackMPD'!H:H)*
             (E11505='2.1.trackMPD'!F:F),
0))</f>
        <v>1.4433722781806945E-4</v>
      </c>
    </row>
    <row r="11506" spans="1:9" x14ac:dyDescent="0.2">
      <c r="A11506" t="s">
        <v>31</v>
      </c>
      <c r="B11506" t="s">
        <v>10</v>
      </c>
      <c r="C11506">
        <f>_xlfn.XLOOKUP(B11506,'2.1.trackMPD'!$R$7:$R$29,'2.1.trackMPD'!$T$7:$T$29)</f>
        <v>5</v>
      </c>
      <c r="D11506">
        <v>10</v>
      </c>
      <c r="E11506" t="s">
        <v>6400</v>
      </c>
      <c r="F11506" t="s">
        <v>111</v>
      </c>
      <c r="G11506" t="s">
        <v>124</v>
      </c>
      <c r="H11506" t="s">
        <v>6398</v>
      </c>
      <c r="I11506" t="e" cm="1">
        <f t="array" ref="I11506">INDEX('2.1.trackMPD'!M:M/(24*60*60),
       MATCH(1,
             (A11506='2.1.trackMPD'!A:A)*
             (C11506='2.1.trackMPD'!D:D)*
             (D11506/10^6='2.1.trackMPD'!H:H)*
             (E11506='2.1.trackMPD'!F:F),
0))</f>
        <v>#VALUE!</v>
      </c>
    </row>
    <row r="11507" spans="1:9" x14ac:dyDescent="0.2">
      <c r="A11507" t="s">
        <v>31</v>
      </c>
      <c r="B11507" t="s">
        <v>10</v>
      </c>
      <c r="C11507">
        <f>_xlfn.XLOOKUP(B11507,'2.1.trackMPD'!$R$7:$R$29,'2.1.trackMPD'!$T$7:$T$29)</f>
        <v>5</v>
      </c>
      <c r="D11507">
        <v>10</v>
      </c>
      <c r="E11507" t="s">
        <v>6400</v>
      </c>
      <c r="F11507" t="s">
        <v>111</v>
      </c>
      <c r="G11507" t="s">
        <v>140</v>
      </c>
      <c r="H11507" t="s">
        <v>6398</v>
      </c>
      <c r="I11507" t="e" cm="1">
        <f t="array" ref="I11507">INDEX('2.1.trackMPD'!N:N/(24*60*60),
       MATCH(1,
             (A11507='2.1.trackMPD'!A:A)*
             (C11507='2.1.trackMPD'!D:D)*
             (D11507/10^6='2.1.trackMPD'!H:H)*
             (E11507='2.1.trackMPD'!F:F),
0))</f>
        <v>#VALUE!</v>
      </c>
    </row>
    <row r="11508" spans="1:9" x14ac:dyDescent="0.2">
      <c r="A11508" t="s">
        <v>31</v>
      </c>
      <c r="B11508" t="s">
        <v>10</v>
      </c>
      <c r="C11508">
        <f>_xlfn.XLOOKUP(B11508,'2.1.trackMPD'!$R$7:$R$29,'2.1.trackMPD'!$T$7:$T$29)</f>
        <v>5</v>
      </c>
      <c r="D11508">
        <v>10</v>
      </c>
      <c r="E11508" t="s">
        <v>6400</v>
      </c>
      <c r="F11508" t="s">
        <v>110</v>
      </c>
      <c r="G11508" t="s">
        <v>124</v>
      </c>
      <c r="H11508" t="s">
        <v>6399</v>
      </c>
      <c r="I11508" t="e" cm="1">
        <f t="array" ref="I11508">INDEX('2.1.trackMPD'!K:K/(24*60*60),
       MATCH(1,
             (A11508='2.1.trackMPD'!A:A)*
             (C11508='2.1.trackMPD'!D:D)*
             (D11508/10^6='2.1.trackMPD'!H:H)*
             (E11508='2.1.trackMPD'!F:F),
0))</f>
        <v>#VALUE!</v>
      </c>
    </row>
    <row r="11509" spans="1:9" x14ac:dyDescent="0.2">
      <c r="A11509" t="s">
        <v>31</v>
      </c>
      <c r="B11509" t="s">
        <v>10</v>
      </c>
      <c r="C11509">
        <f>_xlfn.XLOOKUP(B11509,'2.1.trackMPD'!$R$7:$R$29,'2.1.trackMPD'!$T$7:$T$29)</f>
        <v>5</v>
      </c>
      <c r="D11509">
        <v>10</v>
      </c>
      <c r="E11509" t="s">
        <v>6400</v>
      </c>
      <c r="F11509" t="s">
        <v>110</v>
      </c>
      <c r="G11509" t="s">
        <v>140</v>
      </c>
      <c r="H11509" t="s">
        <v>6399</v>
      </c>
      <c r="I11509" t="e" cm="1">
        <f t="array" ref="I11509">INDEX('2.1.trackMPD'!L:L/(24*60*60),
       MATCH(1,
             (A11509='2.1.trackMPD'!A:A)*
             (C11509='2.1.trackMPD'!D:D)*
             (D11509/10^6='2.1.trackMPD'!H:H)*
             (E11509='2.1.trackMPD'!F:F),
0))</f>
        <v>#VALUE!</v>
      </c>
    </row>
    <row r="11510" spans="1:9" x14ac:dyDescent="0.2">
      <c r="A11510" t="s">
        <v>31</v>
      </c>
      <c r="B11510" t="s">
        <v>10</v>
      </c>
      <c r="C11510">
        <f>_xlfn.XLOOKUP(B11510,'2.1.trackMPD'!$R$7:$R$29,'2.1.trackMPD'!$T$7:$T$29)</f>
        <v>5</v>
      </c>
      <c r="D11510">
        <v>100</v>
      </c>
      <c r="E11510" t="s">
        <v>6400</v>
      </c>
      <c r="F11510" t="s">
        <v>110</v>
      </c>
      <c r="G11510" t="s">
        <v>124</v>
      </c>
      <c r="H11510" t="s">
        <v>6398</v>
      </c>
      <c r="I11510" cm="1">
        <f t="array" ref="I11510">INDEX('2.1.trackMPD'!I:I/(24*60*60),
       MATCH(1,
             (A11510='2.1.trackMPD'!A:A)*
             (C11510='2.1.trackMPD'!D:D)*
             (D11510/10^6='2.1.trackMPD'!H:H)*
             (E11510='2.1.trackMPD'!F:F),
0))</f>
        <v>8.6399374445125798E-4</v>
      </c>
    </row>
    <row r="11511" spans="1:9" x14ac:dyDescent="0.2">
      <c r="A11511" t="s">
        <v>31</v>
      </c>
      <c r="B11511" t="s">
        <v>10</v>
      </c>
      <c r="C11511">
        <f>_xlfn.XLOOKUP(B11511,'2.1.trackMPD'!$R$7:$R$29,'2.1.trackMPD'!$T$7:$T$29)</f>
        <v>5</v>
      </c>
      <c r="D11511">
        <v>100</v>
      </c>
      <c r="E11511" t="s">
        <v>6400</v>
      </c>
      <c r="F11511" t="s">
        <v>110</v>
      </c>
      <c r="G11511" t="s">
        <v>140</v>
      </c>
      <c r="H11511" t="s">
        <v>6398</v>
      </c>
      <c r="I11511" cm="1">
        <f t="array" ref="I11511">INDEX('2.1.trackMPD'!J:J/(24*60*60),
       MATCH(1,
             (A11511='2.1.trackMPD'!A:A)*
             (C11511='2.1.trackMPD'!D:D)*
             (D11511/10^6='2.1.trackMPD'!H:H)*
             (E11511='2.1.trackMPD'!F:F),
0))</f>
        <v>2.4605665277931017E-3</v>
      </c>
    </row>
    <row r="11512" spans="1:9" x14ac:dyDescent="0.2">
      <c r="A11512" t="s">
        <v>31</v>
      </c>
      <c r="B11512" t="s">
        <v>10</v>
      </c>
      <c r="C11512">
        <f>_xlfn.XLOOKUP(B11512,'2.1.trackMPD'!$R$7:$R$29,'2.1.trackMPD'!$T$7:$T$29)</f>
        <v>5</v>
      </c>
      <c r="D11512">
        <v>100</v>
      </c>
      <c r="E11512" t="s">
        <v>6400</v>
      </c>
      <c r="F11512" t="s">
        <v>111</v>
      </c>
      <c r="G11512" t="s">
        <v>124</v>
      </c>
      <c r="H11512" t="s">
        <v>6398</v>
      </c>
      <c r="I11512" t="e" cm="1">
        <f t="array" ref="I11512">INDEX('2.1.trackMPD'!M:M/(24*60*60),
       MATCH(1,
             (A11512='2.1.trackMPD'!A:A)*
             (C11512='2.1.trackMPD'!D:D)*
             (D11512/10^6='2.1.trackMPD'!H:H)*
             (E11512='2.1.trackMPD'!F:F),
0))</f>
        <v>#VALUE!</v>
      </c>
    </row>
    <row r="11513" spans="1:9" x14ac:dyDescent="0.2">
      <c r="A11513" t="s">
        <v>31</v>
      </c>
      <c r="B11513" t="s">
        <v>10</v>
      </c>
      <c r="C11513">
        <f>_xlfn.XLOOKUP(B11513,'2.1.trackMPD'!$R$7:$R$29,'2.1.trackMPD'!$T$7:$T$29)</f>
        <v>5</v>
      </c>
      <c r="D11513">
        <v>100</v>
      </c>
      <c r="E11513" t="s">
        <v>6400</v>
      </c>
      <c r="F11513" t="s">
        <v>111</v>
      </c>
      <c r="G11513" t="s">
        <v>140</v>
      </c>
      <c r="H11513" t="s">
        <v>6398</v>
      </c>
      <c r="I11513" t="e" cm="1">
        <f t="array" ref="I11513">INDEX('2.1.trackMPD'!N:N/(24*60*60),
       MATCH(1,
             (A11513='2.1.trackMPD'!A:A)*
             (C11513='2.1.trackMPD'!D:D)*
             (D11513/10^6='2.1.trackMPD'!H:H)*
             (E11513='2.1.trackMPD'!F:F),
0))</f>
        <v>#VALUE!</v>
      </c>
    </row>
    <row r="11514" spans="1:9" x14ac:dyDescent="0.2">
      <c r="A11514" t="s">
        <v>31</v>
      </c>
      <c r="B11514" t="s">
        <v>10</v>
      </c>
      <c r="C11514">
        <f>_xlfn.XLOOKUP(B11514,'2.1.trackMPD'!$R$7:$R$29,'2.1.trackMPD'!$T$7:$T$29)</f>
        <v>5</v>
      </c>
      <c r="D11514">
        <v>100</v>
      </c>
      <c r="E11514" t="s">
        <v>6400</v>
      </c>
      <c r="F11514" t="s">
        <v>110</v>
      </c>
      <c r="G11514" t="s">
        <v>124</v>
      </c>
      <c r="H11514" t="s">
        <v>6399</v>
      </c>
      <c r="I11514" t="e" cm="1">
        <f t="array" ref="I11514">INDEX('2.1.trackMPD'!K:K/(24*60*60),
       MATCH(1,
             (A11514='2.1.trackMPD'!A:A)*
             (C11514='2.1.trackMPD'!D:D)*
             (D11514/10^6='2.1.trackMPD'!H:H)*
             (E11514='2.1.trackMPD'!F:F),
0))</f>
        <v>#VALUE!</v>
      </c>
    </row>
    <row r="11515" spans="1:9" x14ac:dyDescent="0.2">
      <c r="A11515" t="s">
        <v>31</v>
      </c>
      <c r="B11515" t="s">
        <v>10</v>
      </c>
      <c r="C11515">
        <f>_xlfn.XLOOKUP(B11515,'2.1.trackMPD'!$R$7:$R$29,'2.1.trackMPD'!$T$7:$T$29)</f>
        <v>5</v>
      </c>
      <c r="D11515">
        <v>100</v>
      </c>
      <c r="E11515" t="s">
        <v>6400</v>
      </c>
      <c r="F11515" t="s">
        <v>110</v>
      </c>
      <c r="G11515" t="s">
        <v>140</v>
      </c>
      <c r="H11515" t="s">
        <v>6399</v>
      </c>
      <c r="I11515" t="e" cm="1">
        <f t="array" ref="I11515">INDEX('2.1.trackMPD'!L:L/(24*60*60),
       MATCH(1,
             (A11515='2.1.trackMPD'!A:A)*
             (C11515='2.1.trackMPD'!D:D)*
             (D11515/10^6='2.1.trackMPD'!H:H)*
             (E11515='2.1.trackMPD'!F:F),
0))</f>
        <v>#VALUE!</v>
      </c>
    </row>
    <row r="11516" spans="1:9" x14ac:dyDescent="0.2">
      <c r="A11516" t="s">
        <v>31</v>
      </c>
      <c r="B11516" t="s">
        <v>10</v>
      </c>
      <c r="C11516">
        <f>_xlfn.XLOOKUP(B11516,'2.1.trackMPD'!$R$7:$R$29,'2.1.trackMPD'!$T$7:$T$29)</f>
        <v>5</v>
      </c>
      <c r="D11516">
        <v>1000</v>
      </c>
      <c r="E11516" t="s">
        <v>6400</v>
      </c>
      <c r="F11516" t="s">
        <v>110</v>
      </c>
      <c r="G11516" t="s">
        <v>124</v>
      </c>
      <c r="H11516" t="s">
        <v>6398</v>
      </c>
      <c r="I11516" cm="1">
        <f t="array" ref="I11516">INDEX('2.1.trackMPD'!I:I/(24*60*60),
       MATCH(1,
             (A11516='2.1.trackMPD'!A:A)*
             (C11516='2.1.trackMPD'!D:D)*
             (D11516/10^6='2.1.trackMPD'!H:H)*
             (E11516='2.1.trackMPD'!F:F),
0))</f>
        <v>1.5561820995809723E-2</v>
      </c>
    </row>
    <row r="11517" spans="1:9" x14ac:dyDescent="0.2">
      <c r="A11517" t="s">
        <v>31</v>
      </c>
      <c r="B11517" t="s">
        <v>10</v>
      </c>
      <c r="C11517">
        <f>_xlfn.XLOOKUP(B11517,'2.1.trackMPD'!$R$7:$R$29,'2.1.trackMPD'!$T$7:$T$29)</f>
        <v>5</v>
      </c>
      <c r="D11517">
        <v>1000</v>
      </c>
      <c r="E11517" t="s">
        <v>6400</v>
      </c>
      <c r="F11517" t="s">
        <v>110</v>
      </c>
      <c r="G11517" t="s">
        <v>140</v>
      </c>
      <c r="H11517" t="s">
        <v>6398</v>
      </c>
      <c r="I11517" cm="1">
        <f t="array" ref="I11517">INDEX('2.1.trackMPD'!J:J/(24*60*60),
       MATCH(1,
             (A11517='2.1.trackMPD'!A:A)*
             (C11517='2.1.trackMPD'!D:D)*
             (D11517/10^6='2.1.trackMPD'!H:H)*
             (E11517='2.1.trackMPD'!F:F),
0))</f>
        <v>1.6215038674652314E-2</v>
      </c>
    </row>
    <row r="11518" spans="1:9" x14ac:dyDescent="0.2">
      <c r="A11518" t="s">
        <v>31</v>
      </c>
      <c r="B11518" t="s">
        <v>10</v>
      </c>
      <c r="C11518">
        <f>_xlfn.XLOOKUP(B11518,'2.1.trackMPD'!$R$7:$R$29,'2.1.trackMPD'!$T$7:$T$29)</f>
        <v>5</v>
      </c>
      <c r="D11518">
        <v>1000</v>
      </c>
      <c r="E11518" t="s">
        <v>6400</v>
      </c>
      <c r="F11518" t="s">
        <v>111</v>
      </c>
      <c r="G11518" t="s">
        <v>124</v>
      </c>
      <c r="H11518" t="s">
        <v>6398</v>
      </c>
      <c r="I11518" t="e" cm="1">
        <f t="array" ref="I11518">INDEX('2.1.trackMPD'!M:M/(24*60*60),
       MATCH(1,
             (A11518='2.1.trackMPD'!A:A)*
             (C11518='2.1.trackMPD'!D:D)*
             (D11518/10^6='2.1.trackMPD'!H:H)*
             (E11518='2.1.trackMPD'!F:F),
0))</f>
        <v>#VALUE!</v>
      </c>
    </row>
    <row r="11519" spans="1:9" x14ac:dyDescent="0.2">
      <c r="A11519" t="s">
        <v>31</v>
      </c>
      <c r="B11519" t="s">
        <v>10</v>
      </c>
      <c r="C11519">
        <f>_xlfn.XLOOKUP(B11519,'2.1.trackMPD'!$R$7:$R$29,'2.1.trackMPD'!$T$7:$T$29)</f>
        <v>5</v>
      </c>
      <c r="D11519">
        <v>1000</v>
      </c>
      <c r="E11519" t="s">
        <v>6400</v>
      </c>
      <c r="F11519" t="s">
        <v>111</v>
      </c>
      <c r="G11519" t="s">
        <v>140</v>
      </c>
      <c r="H11519" t="s">
        <v>6398</v>
      </c>
      <c r="I11519" t="e" cm="1">
        <f t="array" ref="I11519">INDEX('2.1.trackMPD'!N:N/(24*60*60),
       MATCH(1,
             (A11519='2.1.trackMPD'!A:A)*
             (C11519='2.1.trackMPD'!D:D)*
             (D11519/10^6='2.1.trackMPD'!H:H)*
             (E11519='2.1.trackMPD'!F:F),
0))</f>
        <v>#VALUE!</v>
      </c>
    </row>
    <row r="11520" spans="1:9" x14ac:dyDescent="0.2">
      <c r="A11520" t="s">
        <v>31</v>
      </c>
      <c r="B11520" t="s">
        <v>10</v>
      </c>
      <c r="C11520">
        <f>_xlfn.XLOOKUP(B11520,'2.1.trackMPD'!$R$7:$R$29,'2.1.trackMPD'!$T$7:$T$29)</f>
        <v>5</v>
      </c>
      <c r="D11520">
        <v>1000</v>
      </c>
      <c r="E11520" t="s">
        <v>6400</v>
      </c>
      <c r="F11520" t="s">
        <v>110</v>
      </c>
      <c r="G11520" t="s">
        <v>124</v>
      </c>
      <c r="H11520" t="s">
        <v>6399</v>
      </c>
      <c r="I11520" t="e" cm="1">
        <f t="array" ref="I11520">INDEX('2.1.trackMPD'!K:K/(24*60*60),
       MATCH(1,
             (A11520='2.1.trackMPD'!A:A)*
             (C11520='2.1.trackMPD'!D:D)*
             (D11520/10^6='2.1.trackMPD'!H:H)*
             (E11520='2.1.trackMPD'!F:F),
0))</f>
        <v>#VALUE!</v>
      </c>
    </row>
    <row r="11521" spans="1:9" x14ac:dyDescent="0.2">
      <c r="A11521" t="s">
        <v>31</v>
      </c>
      <c r="B11521" t="s">
        <v>10</v>
      </c>
      <c r="C11521">
        <f>_xlfn.XLOOKUP(B11521,'2.1.trackMPD'!$R$7:$R$29,'2.1.trackMPD'!$T$7:$T$29)</f>
        <v>5</v>
      </c>
      <c r="D11521">
        <v>1000</v>
      </c>
      <c r="E11521" t="s">
        <v>6400</v>
      </c>
      <c r="F11521" t="s">
        <v>110</v>
      </c>
      <c r="G11521" t="s">
        <v>140</v>
      </c>
      <c r="H11521" t="s">
        <v>6399</v>
      </c>
      <c r="I11521" t="e" cm="1">
        <f t="array" ref="I11521">INDEX('2.1.trackMPD'!L:L/(24*60*60),
       MATCH(1,
             (A11521='2.1.trackMPD'!A:A)*
             (C11521='2.1.trackMPD'!D:D)*
             (D11521/10^6='2.1.trackMPD'!H:H)*
             (E11521='2.1.trackMPD'!F:F),
0))</f>
        <v>#VALUE!</v>
      </c>
    </row>
    <row r="11522" spans="1:9" x14ac:dyDescent="0.2">
      <c r="A11522" t="s">
        <v>31</v>
      </c>
      <c r="B11522" t="s">
        <v>10</v>
      </c>
      <c r="C11522">
        <f>_xlfn.XLOOKUP(B11522,'2.1.trackMPD'!$R$7:$R$29,'2.1.trackMPD'!$T$7:$T$29)</f>
        <v>5</v>
      </c>
      <c r="D11522">
        <v>5000</v>
      </c>
      <c r="E11522" t="s">
        <v>6400</v>
      </c>
      <c r="F11522" t="s">
        <v>110</v>
      </c>
      <c r="G11522" t="s">
        <v>124</v>
      </c>
      <c r="H11522" t="s">
        <v>6398</v>
      </c>
      <c r="I11522" cm="1">
        <f t="array" ref="I11522">INDEX('2.1.trackMPD'!I:I/(24*60*60),
       MATCH(1,
             (A11522='2.1.trackMPD'!A:A)*
             (C11522='2.1.trackMPD'!D:D)*
             (D11522/10^6='2.1.trackMPD'!H:H)*
             (E11522='2.1.trackMPD'!F:F),
0))</f>
        <v>5.1029305751120829E-2</v>
      </c>
    </row>
    <row r="11523" spans="1:9" x14ac:dyDescent="0.2">
      <c r="A11523" t="s">
        <v>31</v>
      </c>
      <c r="B11523" t="s">
        <v>10</v>
      </c>
      <c r="C11523">
        <f>_xlfn.XLOOKUP(B11523,'2.1.trackMPD'!$R$7:$R$29,'2.1.trackMPD'!$T$7:$T$29)</f>
        <v>5</v>
      </c>
      <c r="D11523">
        <v>5000</v>
      </c>
      <c r="E11523" t="s">
        <v>6400</v>
      </c>
      <c r="F11523" t="s">
        <v>110</v>
      </c>
      <c r="G11523" t="s">
        <v>140</v>
      </c>
      <c r="H11523" t="s">
        <v>6398</v>
      </c>
      <c r="I11523" cm="1">
        <f t="array" ref="I11523">INDEX('2.1.trackMPD'!J:J/(24*60*60),
       MATCH(1,
             (A11523='2.1.trackMPD'!A:A)*
             (C11523='2.1.trackMPD'!D:D)*
             (D11523/10^6='2.1.trackMPD'!H:H)*
             (E11523='2.1.trackMPD'!F:F),
0))</f>
        <v>1.5705172028070254E-2</v>
      </c>
    </row>
    <row r="11524" spans="1:9" x14ac:dyDescent="0.2">
      <c r="A11524" t="s">
        <v>31</v>
      </c>
      <c r="B11524" t="s">
        <v>10</v>
      </c>
      <c r="C11524">
        <f>_xlfn.XLOOKUP(B11524,'2.1.trackMPD'!$R$7:$R$29,'2.1.trackMPD'!$T$7:$T$29)</f>
        <v>5</v>
      </c>
      <c r="D11524">
        <v>5000</v>
      </c>
      <c r="E11524" t="s">
        <v>6400</v>
      </c>
      <c r="F11524" t="s">
        <v>111</v>
      </c>
      <c r="G11524" t="s">
        <v>124</v>
      </c>
      <c r="H11524" t="s">
        <v>6398</v>
      </c>
      <c r="I11524" t="e" cm="1">
        <f t="array" ref="I11524">INDEX('2.1.trackMPD'!M:M/(24*60*60),
       MATCH(1,
             (A11524='2.1.trackMPD'!A:A)*
             (C11524='2.1.trackMPD'!D:D)*
             (D11524/10^6='2.1.trackMPD'!H:H)*
             (E11524='2.1.trackMPD'!F:F),
0))</f>
        <v>#VALUE!</v>
      </c>
    </row>
    <row r="11525" spans="1:9" x14ac:dyDescent="0.2">
      <c r="A11525" t="s">
        <v>31</v>
      </c>
      <c r="B11525" t="s">
        <v>10</v>
      </c>
      <c r="C11525">
        <f>_xlfn.XLOOKUP(B11525,'2.1.trackMPD'!$R$7:$R$29,'2.1.trackMPD'!$T$7:$T$29)</f>
        <v>5</v>
      </c>
      <c r="D11525">
        <v>5000</v>
      </c>
      <c r="E11525" t="s">
        <v>6400</v>
      </c>
      <c r="F11525" t="s">
        <v>111</v>
      </c>
      <c r="G11525" t="s">
        <v>140</v>
      </c>
      <c r="H11525" t="s">
        <v>6398</v>
      </c>
      <c r="I11525" t="e" cm="1">
        <f t="array" ref="I11525">INDEX('2.1.trackMPD'!N:N/(24*60*60),
       MATCH(1,
             (A11525='2.1.trackMPD'!A:A)*
             (C11525='2.1.trackMPD'!D:D)*
             (D11525/10^6='2.1.trackMPD'!H:H)*
             (E11525='2.1.trackMPD'!F:F),
0))</f>
        <v>#VALUE!</v>
      </c>
    </row>
    <row r="11526" spans="1:9" x14ac:dyDescent="0.2">
      <c r="A11526" t="s">
        <v>31</v>
      </c>
      <c r="B11526" t="s">
        <v>10</v>
      </c>
      <c r="C11526">
        <f>_xlfn.XLOOKUP(B11526,'2.1.trackMPD'!$R$7:$R$29,'2.1.trackMPD'!$T$7:$T$29)</f>
        <v>5</v>
      </c>
      <c r="D11526">
        <v>5000</v>
      </c>
      <c r="E11526" t="s">
        <v>6400</v>
      </c>
      <c r="F11526" t="s">
        <v>110</v>
      </c>
      <c r="G11526" t="s">
        <v>124</v>
      </c>
      <c r="H11526" t="s">
        <v>6399</v>
      </c>
      <c r="I11526" t="e" cm="1">
        <f t="array" ref="I11526">INDEX('2.1.trackMPD'!K:K/(24*60*60),
       MATCH(1,
             (A11526='2.1.trackMPD'!A:A)*
             (C11526='2.1.trackMPD'!D:D)*
             (D11526/10^6='2.1.trackMPD'!H:H)*
             (E11526='2.1.trackMPD'!F:F),
0))</f>
        <v>#VALUE!</v>
      </c>
    </row>
    <row r="11527" spans="1:9" x14ac:dyDescent="0.2">
      <c r="A11527" t="s">
        <v>31</v>
      </c>
      <c r="B11527" t="s">
        <v>10</v>
      </c>
      <c r="C11527">
        <f>_xlfn.XLOOKUP(B11527,'2.1.trackMPD'!$R$7:$R$29,'2.1.trackMPD'!$T$7:$T$29)</f>
        <v>5</v>
      </c>
      <c r="D11527">
        <v>5000</v>
      </c>
      <c r="E11527" t="s">
        <v>6400</v>
      </c>
      <c r="F11527" t="s">
        <v>110</v>
      </c>
      <c r="G11527" t="s">
        <v>140</v>
      </c>
      <c r="H11527" t="s">
        <v>6399</v>
      </c>
      <c r="I11527" t="e" cm="1">
        <f t="array" ref="I11527">INDEX('2.1.trackMPD'!L:L/(24*60*60),
       MATCH(1,
             (A11527='2.1.trackMPD'!A:A)*
             (C11527='2.1.trackMPD'!D:D)*
             (D11527/10^6='2.1.trackMPD'!H:H)*
             (E11527='2.1.trackMPD'!F:F),
0))</f>
        <v>#VALUE!</v>
      </c>
    </row>
    <row r="11528" spans="1:9" x14ac:dyDescent="0.2">
      <c r="A11528" t="s">
        <v>31</v>
      </c>
      <c r="B11528" t="s">
        <v>10</v>
      </c>
      <c r="C11528">
        <f>_xlfn.XLOOKUP(B11528,'2.1.trackMPD'!$R$7:$R$29,'2.1.trackMPD'!$T$7:$T$29)</f>
        <v>5</v>
      </c>
      <c r="D11528">
        <v>1</v>
      </c>
      <c r="E11528" t="s">
        <v>6401</v>
      </c>
      <c r="F11528" t="s">
        <v>110</v>
      </c>
      <c r="G11528" t="s">
        <v>124</v>
      </c>
      <c r="H11528" t="s">
        <v>6398</v>
      </c>
      <c r="I11528" t="e" cm="1">
        <f t="array" ref="I11528">INDEX('2.1.trackMPD'!I:I/(24*60*60),
       MATCH(1,
             (A11528='2.1.trackMPD'!A:A)*
             (C11528='2.1.trackMPD'!D:D)*
             (D11528/10^6='2.1.trackMPD'!H:H)*
             (E11528='2.1.trackMPD'!F:F),
0))</f>
        <v>#N/A</v>
      </c>
    </row>
    <row r="11529" spans="1:9" x14ac:dyDescent="0.2">
      <c r="A11529" t="s">
        <v>31</v>
      </c>
      <c r="B11529" t="s">
        <v>10</v>
      </c>
      <c r="C11529">
        <f>_xlfn.XLOOKUP(B11529,'2.1.trackMPD'!$R$7:$R$29,'2.1.trackMPD'!$T$7:$T$29)</f>
        <v>5</v>
      </c>
      <c r="D11529">
        <v>1</v>
      </c>
      <c r="E11529" t="s">
        <v>6401</v>
      </c>
      <c r="F11529" t="s">
        <v>110</v>
      </c>
      <c r="G11529" t="s">
        <v>140</v>
      </c>
      <c r="H11529" t="s">
        <v>6398</v>
      </c>
      <c r="I11529" t="e" cm="1">
        <f t="array" ref="I11529">INDEX('2.1.trackMPD'!J:J/(24*60*60),
       MATCH(1,
             (A11529='2.1.trackMPD'!A:A)*
             (C11529='2.1.trackMPD'!D:D)*
             (D11529/10^6='2.1.trackMPD'!H:H)*
             (E11529='2.1.trackMPD'!F:F),
0))</f>
        <v>#N/A</v>
      </c>
    </row>
    <row r="11530" spans="1:9" x14ac:dyDescent="0.2">
      <c r="A11530" t="s">
        <v>31</v>
      </c>
      <c r="B11530" t="s">
        <v>10</v>
      </c>
      <c r="C11530">
        <f>_xlfn.XLOOKUP(B11530,'2.1.trackMPD'!$R$7:$R$29,'2.1.trackMPD'!$T$7:$T$29)</f>
        <v>5</v>
      </c>
      <c r="D11530">
        <v>1</v>
      </c>
      <c r="E11530" t="s">
        <v>6401</v>
      </c>
      <c r="F11530" t="s">
        <v>111</v>
      </c>
      <c r="G11530" t="s">
        <v>124</v>
      </c>
      <c r="H11530" t="s">
        <v>6398</v>
      </c>
      <c r="I11530" t="e" cm="1">
        <f t="array" ref="I11530">INDEX('2.1.trackMPD'!M:M/(24*60*60),
       MATCH(1,
             (A11530='2.1.trackMPD'!A:A)*
             (C11530='2.1.trackMPD'!D:D)*
             (D11530/10^6='2.1.trackMPD'!H:H)*
             (E11530='2.1.trackMPD'!F:F),
0))</f>
        <v>#N/A</v>
      </c>
    </row>
    <row r="11531" spans="1:9" x14ac:dyDescent="0.2">
      <c r="A11531" t="s">
        <v>31</v>
      </c>
      <c r="B11531" t="s">
        <v>10</v>
      </c>
      <c r="C11531">
        <f>_xlfn.XLOOKUP(B11531,'2.1.trackMPD'!$R$7:$R$29,'2.1.trackMPD'!$T$7:$T$29)</f>
        <v>5</v>
      </c>
      <c r="D11531">
        <v>1</v>
      </c>
      <c r="E11531" t="s">
        <v>6401</v>
      </c>
      <c r="F11531" t="s">
        <v>111</v>
      </c>
      <c r="G11531" t="s">
        <v>140</v>
      </c>
      <c r="H11531" t="s">
        <v>6398</v>
      </c>
      <c r="I11531" t="e" cm="1">
        <f t="array" ref="I11531">INDEX('2.1.trackMPD'!N:N/(24*60*60),
       MATCH(1,
             (A11531='2.1.trackMPD'!A:A)*
             (C11531='2.1.trackMPD'!D:D)*
             (D11531/10^6='2.1.trackMPD'!H:H)*
             (E11531='2.1.trackMPD'!F:F),
0))</f>
        <v>#N/A</v>
      </c>
    </row>
    <row r="11532" spans="1:9" x14ac:dyDescent="0.2">
      <c r="A11532" t="s">
        <v>31</v>
      </c>
      <c r="B11532" t="s">
        <v>10</v>
      </c>
      <c r="C11532">
        <f>_xlfn.XLOOKUP(B11532,'2.1.trackMPD'!$R$7:$R$29,'2.1.trackMPD'!$T$7:$T$29)</f>
        <v>5</v>
      </c>
      <c r="D11532">
        <v>1</v>
      </c>
      <c r="E11532" t="s">
        <v>6401</v>
      </c>
      <c r="F11532" t="s">
        <v>110</v>
      </c>
      <c r="G11532" t="s">
        <v>124</v>
      </c>
      <c r="H11532" t="s">
        <v>6399</v>
      </c>
      <c r="I11532" t="e" cm="1">
        <f t="array" ref="I11532">INDEX('2.1.trackMPD'!K:K/(24*60*60),
       MATCH(1,
             (A11532='2.1.trackMPD'!A:A)*
             (C11532='2.1.trackMPD'!D:D)*
             (D11532/10^6='2.1.trackMPD'!H:H)*
             (E11532='2.1.trackMPD'!F:F),
0))</f>
        <v>#N/A</v>
      </c>
    </row>
    <row r="11533" spans="1:9" x14ac:dyDescent="0.2">
      <c r="A11533" t="s">
        <v>31</v>
      </c>
      <c r="B11533" t="s">
        <v>10</v>
      </c>
      <c r="C11533">
        <f>_xlfn.XLOOKUP(B11533,'2.1.trackMPD'!$R$7:$R$29,'2.1.trackMPD'!$T$7:$T$29)</f>
        <v>5</v>
      </c>
      <c r="D11533">
        <v>1</v>
      </c>
      <c r="E11533" t="s">
        <v>6401</v>
      </c>
      <c r="F11533" t="s">
        <v>110</v>
      </c>
      <c r="G11533" t="s">
        <v>140</v>
      </c>
      <c r="H11533" t="s">
        <v>6399</v>
      </c>
      <c r="I11533" t="e" cm="1">
        <f t="array" ref="I11533">INDEX('2.1.trackMPD'!L:L/(24*60*60),
       MATCH(1,
             (A11533='2.1.trackMPD'!A:A)*
             (C11533='2.1.trackMPD'!D:D)*
             (D11533/10^6='2.1.trackMPD'!H:H)*
             (E11533='2.1.trackMPD'!F:F),
0))</f>
        <v>#N/A</v>
      </c>
    </row>
    <row r="11534" spans="1:9" x14ac:dyDescent="0.2">
      <c r="A11534" t="s">
        <v>31</v>
      </c>
      <c r="B11534" t="s">
        <v>10</v>
      </c>
      <c r="C11534">
        <f>_xlfn.XLOOKUP(B11534,'2.1.trackMPD'!$R$7:$R$29,'2.1.trackMPD'!$T$7:$T$29)</f>
        <v>5</v>
      </c>
      <c r="D11534">
        <v>10</v>
      </c>
      <c r="E11534" t="s">
        <v>6401</v>
      </c>
      <c r="F11534" t="s">
        <v>110</v>
      </c>
      <c r="G11534" t="s">
        <v>124</v>
      </c>
      <c r="H11534" t="s">
        <v>6398</v>
      </c>
      <c r="I11534" t="e" cm="1">
        <f t="array" ref="I11534">INDEX('2.1.trackMPD'!I:I/(24*60*60),
       MATCH(1,
             (A11534='2.1.trackMPD'!A:A)*
             (C11534='2.1.trackMPD'!D:D)*
             (D11534/10^6='2.1.trackMPD'!H:H)*
             (E11534='2.1.trackMPD'!F:F),
0))</f>
        <v>#N/A</v>
      </c>
    </row>
    <row r="11535" spans="1:9" x14ac:dyDescent="0.2">
      <c r="A11535" t="s">
        <v>31</v>
      </c>
      <c r="B11535" t="s">
        <v>10</v>
      </c>
      <c r="C11535">
        <f>_xlfn.XLOOKUP(B11535,'2.1.trackMPD'!$R$7:$R$29,'2.1.trackMPD'!$T$7:$T$29)</f>
        <v>5</v>
      </c>
      <c r="D11535">
        <v>10</v>
      </c>
      <c r="E11535" t="s">
        <v>6401</v>
      </c>
      <c r="F11535" t="s">
        <v>110</v>
      </c>
      <c r="G11535" t="s">
        <v>140</v>
      </c>
      <c r="H11535" t="s">
        <v>6398</v>
      </c>
      <c r="I11535" t="e" cm="1">
        <f t="array" ref="I11535">INDEX('2.1.trackMPD'!J:J/(24*60*60),
       MATCH(1,
             (A11535='2.1.trackMPD'!A:A)*
             (C11535='2.1.trackMPD'!D:D)*
             (D11535/10^6='2.1.trackMPD'!H:H)*
             (E11535='2.1.trackMPD'!F:F),
0))</f>
        <v>#N/A</v>
      </c>
    </row>
    <row r="11536" spans="1:9" x14ac:dyDescent="0.2">
      <c r="A11536" t="s">
        <v>31</v>
      </c>
      <c r="B11536" t="s">
        <v>10</v>
      </c>
      <c r="C11536">
        <f>_xlfn.XLOOKUP(B11536,'2.1.trackMPD'!$R$7:$R$29,'2.1.trackMPD'!$T$7:$T$29)</f>
        <v>5</v>
      </c>
      <c r="D11536">
        <v>10</v>
      </c>
      <c r="E11536" t="s">
        <v>6401</v>
      </c>
      <c r="F11536" t="s">
        <v>111</v>
      </c>
      <c r="G11536" t="s">
        <v>124</v>
      </c>
      <c r="H11536" t="s">
        <v>6398</v>
      </c>
      <c r="I11536" t="e" cm="1">
        <f t="array" ref="I11536">INDEX('2.1.trackMPD'!M:M/(24*60*60),
       MATCH(1,
             (A11536='2.1.trackMPD'!A:A)*
             (C11536='2.1.trackMPD'!D:D)*
             (D11536/10^6='2.1.trackMPD'!H:H)*
             (E11536='2.1.trackMPD'!F:F),
0))</f>
        <v>#N/A</v>
      </c>
    </row>
    <row r="11537" spans="1:9" x14ac:dyDescent="0.2">
      <c r="A11537" t="s">
        <v>31</v>
      </c>
      <c r="B11537" t="s">
        <v>10</v>
      </c>
      <c r="C11537">
        <f>_xlfn.XLOOKUP(B11537,'2.1.trackMPD'!$R$7:$R$29,'2.1.trackMPD'!$T$7:$T$29)</f>
        <v>5</v>
      </c>
      <c r="D11537">
        <v>10</v>
      </c>
      <c r="E11537" t="s">
        <v>6401</v>
      </c>
      <c r="F11537" t="s">
        <v>111</v>
      </c>
      <c r="G11537" t="s">
        <v>140</v>
      </c>
      <c r="H11537" t="s">
        <v>6398</v>
      </c>
      <c r="I11537" t="e" cm="1">
        <f t="array" ref="I11537">INDEX('2.1.trackMPD'!N:N/(24*60*60),
       MATCH(1,
             (A11537='2.1.trackMPD'!A:A)*
             (C11537='2.1.trackMPD'!D:D)*
             (D11537/10^6='2.1.trackMPD'!H:H)*
             (E11537='2.1.trackMPD'!F:F),
0))</f>
        <v>#N/A</v>
      </c>
    </row>
    <row r="11538" spans="1:9" x14ac:dyDescent="0.2">
      <c r="A11538" t="s">
        <v>31</v>
      </c>
      <c r="B11538" t="s">
        <v>10</v>
      </c>
      <c r="C11538">
        <f>_xlfn.XLOOKUP(B11538,'2.1.trackMPD'!$R$7:$R$29,'2.1.trackMPD'!$T$7:$T$29)</f>
        <v>5</v>
      </c>
      <c r="D11538">
        <v>10</v>
      </c>
      <c r="E11538" t="s">
        <v>6401</v>
      </c>
      <c r="F11538" t="s">
        <v>110</v>
      </c>
      <c r="G11538" t="s">
        <v>124</v>
      </c>
      <c r="H11538" t="s">
        <v>6399</v>
      </c>
      <c r="I11538" t="e" cm="1">
        <f t="array" ref="I11538">INDEX('2.1.trackMPD'!K:K/(24*60*60),
       MATCH(1,
             (A11538='2.1.trackMPD'!A:A)*
             (C11538='2.1.trackMPD'!D:D)*
             (D11538/10^6='2.1.trackMPD'!H:H)*
             (E11538='2.1.trackMPD'!F:F),
0))</f>
        <v>#N/A</v>
      </c>
    </row>
    <row r="11539" spans="1:9" x14ac:dyDescent="0.2">
      <c r="A11539" t="s">
        <v>31</v>
      </c>
      <c r="B11539" t="s">
        <v>10</v>
      </c>
      <c r="C11539">
        <f>_xlfn.XLOOKUP(B11539,'2.1.trackMPD'!$R$7:$R$29,'2.1.trackMPD'!$T$7:$T$29)</f>
        <v>5</v>
      </c>
      <c r="D11539">
        <v>10</v>
      </c>
      <c r="E11539" t="s">
        <v>6401</v>
      </c>
      <c r="F11539" t="s">
        <v>110</v>
      </c>
      <c r="G11539" t="s">
        <v>140</v>
      </c>
      <c r="H11539" t="s">
        <v>6399</v>
      </c>
      <c r="I11539" t="e" cm="1">
        <f t="array" ref="I11539">INDEX('2.1.trackMPD'!L:L/(24*60*60),
       MATCH(1,
             (A11539='2.1.trackMPD'!A:A)*
             (C11539='2.1.trackMPD'!D:D)*
             (D11539/10^6='2.1.trackMPD'!H:H)*
             (E11539='2.1.trackMPD'!F:F),
0))</f>
        <v>#N/A</v>
      </c>
    </row>
    <row r="11540" spans="1:9" x14ac:dyDescent="0.2">
      <c r="A11540" t="s">
        <v>31</v>
      </c>
      <c r="B11540" t="s">
        <v>10</v>
      </c>
      <c r="C11540">
        <f>_xlfn.XLOOKUP(B11540,'2.1.trackMPD'!$R$7:$R$29,'2.1.trackMPD'!$T$7:$T$29)</f>
        <v>5</v>
      </c>
      <c r="D11540">
        <v>100</v>
      </c>
      <c r="E11540" t="s">
        <v>6401</v>
      </c>
      <c r="F11540" t="s">
        <v>110</v>
      </c>
      <c r="G11540" t="s">
        <v>124</v>
      </c>
      <c r="H11540" t="s">
        <v>6398</v>
      </c>
      <c r="I11540" t="e" cm="1">
        <f t="array" ref="I11540">INDEX('2.1.trackMPD'!I:I/(24*60*60),
       MATCH(1,
             (A11540='2.1.trackMPD'!A:A)*
             (C11540='2.1.trackMPD'!D:D)*
             (D11540/10^6='2.1.trackMPD'!H:H)*
             (E11540='2.1.trackMPD'!F:F),
0))</f>
        <v>#N/A</v>
      </c>
    </row>
    <row r="11541" spans="1:9" x14ac:dyDescent="0.2">
      <c r="A11541" t="s">
        <v>31</v>
      </c>
      <c r="B11541" t="s">
        <v>10</v>
      </c>
      <c r="C11541">
        <f>_xlfn.XLOOKUP(B11541,'2.1.trackMPD'!$R$7:$R$29,'2.1.trackMPD'!$T$7:$T$29)</f>
        <v>5</v>
      </c>
      <c r="D11541">
        <v>100</v>
      </c>
      <c r="E11541" t="s">
        <v>6401</v>
      </c>
      <c r="F11541" t="s">
        <v>110</v>
      </c>
      <c r="G11541" t="s">
        <v>140</v>
      </c>
      <c r="H11541" t="s">
        <v>6398</v>
      </c>
      <c r="I11541" t="e" cm="1">
        <f t="array" ref="I11541">INDEX('2.1.trackMPD'!J:J/(24*60*60),
       MATCH(1,
             (A11541='2.1.trackMPD'!A:A)*
             (C11541='2.1.trackMPD'!D:D)*
             (D11541/10^6='2.1.trackMPD'!H:H)*
             (E11541='2.1.trackMPD'!F:F),
0))</f>
        <v>#N/A</v>
      </c>
    </row>
    <row r="11542" spans="1:9" x14ac:dyDescent="0.2">
      <c r="A11542" t="s">
        <v>31</v>
      </c>
      <c r="B11542" t="s">
        <v>10</v>
      </c>
      <c r="C11542">
        <f>_xlfn.XLOOKUP(B11542,'2.1.trackMPD'!$R$7:$R$29,'2.1.trackMPD'!$T$7:$T$29)</f>
        <v>5</v>
      </c>
      <c r="D11542">
        <v>100</v>
      </c>
      <c r="E11542" t="s">
        <v>6401</v>
      </c>
      <c r="F11542" t="s">
        <v>111</v>
      </c>
      <c r="G11542" t="s">
        <v>124</v>
      </c>
      <c r="H11542" t="s">
        <v>6398</v>
      </c>
      <c r="I11542" t="e" cm="1">
        <f t="array" ref="I11542">INDEX('2.1.trackMPD'!M:M/(24*60*60),
       MATCH(1,
             (A11542='2.1.trackMPD'!A:A)*
             (C11542='2.1.trackMPD'!D:D)*
             (D11542/10^6='2.1.trackMPD'!H:H)*
             (E11542='2.1.trackMPD'!F:F),
0))</f>
        <v>#N/A</v>
      </c>
    </row>
    <row r="11543" spans="1:9" x14ac:dyDescent="0.2">
      <c r="A11543" t="s">
        <v>31</v>
      </c>
      <c r="B11543" t="s">
        <v>10</v>
      </c>
      <c r="C11543">
        <f>_xlfn.XLOOKUP(B11543,'2.1.trackMPD'!$R$7:$R$29,'2.1.trackMPD'!$T$7:$T$29)</f>
        <v>5</v>
      </c>
      <c r="D11543">
        <v>100</v>
      </c>
      <c r="E11543" t="s">
        <v>6401</v>
      </c>
      <c r="F11543" t="s">
        <v>111</v>
      </c>
      <c r="G11543" t="s">
        <v>140</v>
      </c>
      <c r="H11543" t="s">
        <v>6398</v>
      </c>
      <c r="I11543" t="e" cm="1">
        <f t="array" ref="I11543">INDEX('2.1.trackMPD'!N:N/(24*60*60),
       MATCH(1,
             (A11543='2.1.trackMPD'!A:A)*
             (C11543='2.1.trackMPD'!D:D)*
             (D11543/10^6='2.1.trackMPD'!H:H)*
             (E11543='2.1.trackMPD'!F:F),
0))</f>
        <v>#N/A</v>
      </c>
    </row>
    <row r="11544" spans="1:9" x14ac:dyDescent="0.2">
      <c r="A11544" t="s">
        <v>31</v>
      </c>
      <c r="B11544" t="s">
        <v>10</v>
      </c>
      <c r="C11544">
        <f>_xlfn.XLOOKUP(B11544,'2.1.trackMPD'!$R$7:$R$29,'2.1.trackMPD'!$T$7:$T$29)</f>
        <v>5</v>
      </c>
      <c r="D11544">
        <v>100</v>
      </c>
      <c r="E11544" t="s">
        <v>6401</v>
      </c>
      <c r="F11544" t="s">
        <v>110</v>
      </c>
      <c r="G11544" t="s">
        <v>124</v>
      </c>
      <c r="H11544" t="s">
        <v>6399</v>
      </c>
      <c r="I11544" t="e" cm="1">
        <f t="array" ref="I11544">INDEX('2.1.trackMPD'!K:K/(24*60*60),
       MATCH(1,
             (A11544='2.1.trackMPD'!A:A)*
             (C11544='2.1.trackMPD'!D:D)*
             (D11544/10^6='2.1.trackMPD'!H:H)*
             (E11544='2.1.trackMPD'!F:F),
0))</f>
        <v>#N/A</v>
      </c>
    </row>
    <row r="11545" spans="1:9" x14ac:dyDescent="0.2">
      <c r="A11545" t="s">
        <v>31</v>
      </c>
      <c r="B11545" t="s">
        <v>10</v>
      </c>
      <c r="C11545">
        <f>_xlfn.XLOOKUP(B11545,'2.1.trackMPD'!$R$7:$R$29,'2.1.trackMPD'!$T$7:$T$29)</f>
        <v>5</v>
      </c>
      <c r="D11545">
        <v>100</v>
      </c>
      <c r="E11545" t="s">
        <v>6401</v>
      </c>
      <c r="F11545" t="s">
        <v>110</v>
      </c>
      <c r="G11545" t="s">
        <v>140</v>
      </c>
      <c r="H11545" t="s">
        <v>6399</v>
      </c>
      <c r="I11545" t="e" cm="1">
        <f t="array" ref="I11545">INDEX('2.1.trackMPD'!L:L/(24*60*60),
       MATCH(1,
             (A11545='2.1.trackMPD'!A:A)*
             (C11545='2.1.trackMPD'!D:D)*
             (D11545/10^6='2.1.trackMPD'!H:H)*
             (E11545='2.1.trackMPD'!F:F),
0))</f>
        <v>#N/A</v>
      </c>
    </row>
    <row r="11546" spans="1:9" x14ac:dyDescent="0.2">
      <c r="A11546" t="s">
        <v>31</v>
      </c>
      <c r="B11546" t="s">
        <v>6</v>
      </c>
      <c r="C11546">
        <f>_xlfn.XLOOKUP(B11546,'2.1.trackMPD'!$R$7:$R$29,'2.1.trackMPD'!$T$7:$T$29)</f>
        <v>6</v>
      </c>
      <c r="D11546">
        <v>1</v>
      </c>
      <c r="E11546" t="s">
        <v>6396</v>
      </c>
      <c r="F11546" t="s">
        <v>110</v>
      </c>
      <c r="G11546" t="s">
        <v>124</v>
      </c>
      <c r="H11546" t="s">
        <v>6398</v>
      </c>
      <c r="I11546" cm="1">
        <f t="array" ref="I11546">INDEX('2.1.trackMPD'!I:I/(24*60*60),
       MATCH(1,
             (A11546='2.1.trackMPD'!A:A)*
             (C11546='2.1.trackMPD'!D:D)*
             (D11546/10^6='2.1.trackMPD'!H:H)*
             (E11546='2.1.trackMPD'!F:F),
0))</f>
        <v>1.101242398427765E-6</v>
      </c>
    </row>
    <row r="11547" spans="1:9" x14ac:dyDescent="0.2">
      <c r="A11547" t="s">
        <v>31</v>
      </c>
      <c r="B11547" t="s">
        <v>6</v>
      </c>
      <c r="C11547">
        <f>_xlfn.XLOOKUP(B11547,'2.1.trackMPD'!$R$7:$R$29,'2.1.trackMPD'!$T$7:$T$29)</f>
        <v>6</v>
      </c>
      <c r="D11547">
        <v>1</v>
      </c>
      <c r="E11547" t="s">
        <v>6396</v>
      </c>
      <c r="F11547" t="s">
        <v>110</v>
      </c>
      <c r="G11547" t="s">
        <v>140</v>
      </c>
      <c r="H11547" t="s">
        <v>6398</v>
      </c>
      <c r="I11547" cm="1">
        <f t="array" ref="I11547">INDEX('2.1.trackMPD'!J:J/(24*60*60),
       MATCH(1,
             (A11547='2.1.trackMPD'!A:A)*
             (C11547='2.1.trackMPD'!D:D)*
             (D11547/10^6='2.1.trackMPD'!H:H)*
             (E11547='2.1.trackMPD'!F:F),
0))</f>
        <v>3.9361908041803592E-5</v>
      </c>
    </row>
    <row r="11548" spans="1:9" x14ac:dyDescent="0.2">
      <c r="A11548" t="s">
        <v>31</v>
      </c>
      <c r="B11548" t="s">
        <v>6</v>
      </c>
      <c r="C11548">
        <f>_xlfn.XLOOKUP(B11548,'2.1.trackMPD'!$R$7:$R$29,'2.1.trackMPD'!$T$7:$T$29)</f>
        <v>6</v>
      </c>
      <c r="D11548">
        <v>1</v>
      </c>
      <c r="E11548" t="s">
        <v>6396</v>
      </c>
      <c r="F11548" t="s">
        <v>111</v>
      </c>
      <c r="G11548" t="s">
        <v>124</v>
      </c>
      <c r="H11548" t="s">
        <v>6398</v>
      </c>
      <c r="I11548" t="e" cm="1">
        <f t="array" ref="I11548">INDEX('2.1.trackMPD'!M:M/(24*60*60),
       MATCH(1,
             (A11548='2.1.trackMPD'!A:A)*
             (C11548='2.1.trackMPD'!D:D)*
             (D11548/10^6='2.1.trackMPD'!H:H)*
             (E11548='2.1.trackMPD'!F:F),
0))</f>
        <v>#VALUE!</v>
      </c>
    </row>
    <row r="11549" spans="1:9" x14ac:dyDescent="0.2">
      <c r="A11549" t="s">
        <v>31</v>
      </c>
      <c r="B11549" t="s">
        <v>6</v>
      </c>
      <c r="C11549">
        <f>_xlfn.XLOOKUP(B11549,'2.1.trackMPD'!$R$7:$R$29,'2.1.trackMPD'!$T$7:$T$29)</f>
        <v>6</v>
      </c>
      <c r="D11549">
        <v>1</v>
      </c>
      <c r="E11549" t="s">
        <v>6396</v>
      </c>
      <c r="F11549" t="s">
        <v>111</v>
      </c>
      <c r="G11549" t="s">
        <v>140</v>
      </c>
      <c r="H11549" t="s">
        <v>6398</v>
      </c>
      <c r="I11549" t="e" cm="1">
        <f t="array" ref="I11549">INDEX('2.1.trackMPD'!N:N/(24*60*60),
       MATCH(1,
             (A11549='2.1.trackMPD'!A:A)*
             (C11549='2.1.trackMPD'!D:D)*
             (D11549/10^6='2.1.trackMPD'!H:H)*
             (E11549='2.1.trackMPD'!F:F),
0))</f>
        <v>#VALUE!</v>
      </c>
    </row>
    <row r="11550" spans="1:9" x14ac:dyDescent="0.2">
      <c r="A11550" t="s">
        <v>31</v>
      </c>
      <c r="B11550" t="s">
        <v>6</v>
      </c>
      <c r="C11550">
        <f>_xlfn.XLOOKUP(B11550,'2.1.trackMPD'!$R$7:$R$29,'2.1.trackMPD'!$T$7:$T$29)</f>
        <v>6</v>
      </c>
      <c r="D11550">
        <v>1</v>
      </c>
      <c r="E11550" t="s">
        <v>6396</v>
      </c>
      <c r="F11550" t="s">
        <v>110</v>
      </c>
      <c r="G11550" t="s">
        <v>124</v>
      </c>
      <c r="H11550" t="s">
        <v>6399</v>
      </c>
      <c r="I11550" t="e" cm="1">
        <f t="array" ref="I11550">INDEX('2.1.trackMPD'!K:K/(24*60*60),
       MATCH(1,
             (A11550='2.1.trackMPD'!A:A)*
             (C11550='2.1.trackMPD'!D:D)*
             (D11550/10^6='2.1.trackMPD'!H:H)*
             (E11550='2.1.trackMPD'!F:F),
0))</f>
        <v>#VALUE!</v>
      </c>
    </row>
    <row r="11551" spans="1:9" x14ac:dyDescent="0.2">
      <c r="A11551" t="s">
        <v>31</v>
      </c>
      <c r="B11551" t="s">
        <v>6</v>
      </c>
      <c r="C11551">
        <f>_xlfn.XLOOKUP(B11551,'2.1.trackMPD'!$R$7:$R$29,'2.1.trackMPD'!$T$7:$T$29)</f>
        <v>6</v>
      </c>
      <c r="D11551">
        <v>1</v>
      </c>
      <c r="E11551" t="s">
        <v>6396</v>
      </c>
      <c r="F11551" t="s">
        <v>110</v>
      </c>
      <c r="G11551" t="s">
        <v>140</v>
      </c>
      <c r="H11551" t="s">
        <v>6399</v>
      </c>
      <c r="I11551" t="e" cm="1">
        <f t="array" ref="I11551">INDEX('2.1.trackMPD'!L:L/(24*60*60),
       MATCH(1,
             (A11551='2.1.trackMPD'!A:A)*
             (C11551='2.1.trackMPD'!D:D)*
             (D11551/10^6='2.1.trackMPD'!H:H)*
             (E11551='2.1.trackMPD'!F:F),
0))</f>
        <v>#VALUE!</v>
      </c>
    </row>
    <row r="11552" spans="1:9" x14ac:dyDescent="0.2">
      <c r="A11552" t="s">
        <v>31</v>
      </c>
      <c r="B11552" t="s">
        <v>6</v>
      </c>
      <c r="C11552">
        <f>_xlfn.XLOOKUP(B11552,'2.1.trackMPD'!$R$7:$R$29,'2.1.trackMPD'!$T$7:$T$29)</f>
        <v>6</v>
      </c>
      <c r="D11552">
        <v>10</v>
      </c>
      <c r="E11552" t="s">
        <v>6396</v>
      </c>
      <c r="F11552" t="s">
        <v>110</v>
      </c>
      <c r="G11552" t="s">
        <v>124</v>
      </c>
      <c r="H11552" t="s">
        <v>6398</v>
      </c>
      <c r="I11552" cm="1">
        <f t="array" ref="I11552">INDEX('2.1.trackMPD'!I:I/(24*60*60),
       MATCH(1,
             (A11552='2.1.trackMPD'!A:A)*
             (C11552='2.1.trackMPD'!D:D)*
             (D11552/10^6='2.1.trackMPD'!H:H)*
             (E11552='2.1.trackMPD'!F:F),
0))</f>
        <v>8.6623987627657981E-6</v>
      </c>
    </row>
    <row r="11553" spans="1:9" x14ac:dyDescent="0.2">
      <c r="A11553" t="s">
        <v>31</v>
      </c>
      <c r="B11553" t="s">
        <v>6</v>
      </c>
      <c r="C11553">
        <f>_xlfn.XLOOKUP(B11553,'2.1.trackMPD'!$R$7:$R$29,'2.1.trackMPD'!$T$7:$T$29)</f>
        <v>6</v>
      </c>
      <c r="D11553">
        <v>10</v>
      </c>
      <c r="E11553" t="s">
        <v>6396</v>
      </c>
      <c r="F11553" t="s">
        <v>110</v>
      </c>
      <c r="G11553" t="s">
        <v>140</v>
      </c>
      <c r="H11553" t="s">
        <v>6398</v>
      </c>
      <c r="I11553" cm="1">
        <f t="array" ref="I11553">INDEX('2.1.trackMPD'!J:J/(24*60*60),
       MATCH(1,
             (A11553='2.1.trackMPD'!A:A)*
             (C11553='2.1.trackMPD'!D:D)*
             (D11553/10^6='2.1.trackMPD'!H:H)*
             (E11553='2.1.trackMPD'!F:F),
0))</f>
        <v>5.4243065608556479E-5</v>
      </c>
    </row>
    <row r="11554" spans="1:9" x14ac:dyDescent="0.2">
      <c r="A11554" t="s">
        <v>31</v>
      </c>
      <c r="B11554" t="s">
        <v>6</v>
      </c>
      <c r="C11554">
        <f>_xlfn.XLOOKUP(B11554,'2.1.trackMPD'!$R$7:$R$29,'2.1.trackMPD'!$T$7:$T$29)</f>
        <v>6</v>
      </c>
      <c r="D11554">
        <v>10</v>
      </c>
      <c r="E11554" t="s">
        <v>6396</v>
      </c>
      <c r="F11554" t="s">
        <v>111</v>
      </c>
      <c r="G11554" t="s">
        <v>124</v>
      </c>
      <c r="H11554" t="s">
        <v>6398</v>
      </c>
      <c r="I11554" t="e" cm="1">
        <f t="array" ref="I11554">INDEX('2.1.trackMPD'!M:M/(24*60*60),
       MATCH(1,
             (A11554='2.1.trackMPD'!A:A)*
             (C11554='2.1.trackMPD'!D:D)*
             (D11554/10^6='2.1.trackMPD'!H:H)*
             (E11554='2.1.trackMPD'!F:F),
0))</f>
        <v>#VALUE!</v>
      </c>
    </row>
    <row r="11555" spans="1:9" x14ac:dyDescent="0.2">
      <c r="A11555" t="s">
        <v>31</v>
      </c>
      <c r="B11555" t="s">
        <v>6</v>
      </c>
      <c r="C11555">
        <f>_xlfn.XLOOKUP(B11555,'2.1.trackMPD'!$R$7:$R$29,'2.1.trackMPD'!$T$7:$T$29)</f>
        <v>6</v>
      </c>
      <c r="D11555">
        <v>10</v>
      </c>
      <c r="E11555" t="s">
        <v>6396</v>
      </c>
      <c r="F11555" t="s">
        <v>111</v>
      </c>
      <c r="G11555" t="s">
        <v>140</v>
      </c>
      <c r="H11555" t="s">
        <v>6398</v>
      </c>
      <c r="I11555" t="e" cm="1">
        <f t="array" ref="I11555">INDEX('2.1.trackMPD'!N:N/(24*60*60),
       MATCH(1,
             (A11555='2.1.trackMPD'!A:A)*
             (C11555='2.1.trackMPD'!D:D)*
             (D11555/10^6='2.1.trackMPD'!H:H)*
             (E11555='2.1.trackMPD'!F:F),
0))</f>
        <v>#VALUE!</v>
      </c>
    </row>
    <row r="11556" spans="1:9" x14ac:dyDescent="0.2">
      <c r="A11556" t="s">
        <v>31</v>
      </c>
      <c r="B11556" t="s">
        <v>6</v>
      </c>
      <c r="C11556">
        <f>_xlfn.XLOOKUP(B11556,'2.1.trackMPD'!$R$7:$R$29,'2.1.trackMPD'!$T$7:$T$29)</f>
        <v>6</v>
      </c>
      <c r="D11556">
        <v>10</v>
      </c>
      <c r="E11556" t="s">
        <v>6396</v>
      </c>
      <c r="F11556" t="s">
        <v>110</v>
      </c>
      <c r="G11556" t="s">
        <v>124</v>
      </c>
      <c r="H11556" t="s">
        <v>6399</v>
      </c>
      <c r="I11556" t="e" cm="1">
        <f t="array" ref="I11556">INDEX('2.1.trackMPD'!K:K/(24*60*60),
       MATCH(1,
             (A11556='2.1.trackMPD'!A:A)*
             (C11556='2.1.trackMPD'!D:D)*
             (D11556/10^6='2.1.trackMPD'!H:H)*
             (E11556='2.1.trackMPD'!F:F),
0))</f>
        <v>#VALUE!</v>
      </c>
    </row>
    <row r="11557" spans="1:9" x14ac:dyDescent="0.2">
      <c r="A11557" t="s">
        <v>31</v>
      </c>
      <c r="B11557" t="s">
        <v>6</v>
      </c>
      <c r="C11557">
        <f>_xlfn.XLOOKUP(B11557,'2.1.trackMPD'!$R$7:$R$29,'2.1.trackMPD'!$T$7:$T$29)</f>
        <v>6</v>
      </c>
      <c r="D11557">
        <v>10</v>
      </c>
      <c r="E11557" t="s">
        <v>6396</v>
      </c>
      <c r="F11557" t="s">
        <v>110</v>
      </c>
      <c r="G11557" t="s">
        <v>140</v>
      </c>
      <c r="H11557" t="s">
        <v>6399</v>
      </c>
      <c r="I11557" t="e" cm="1">
        <f t="array" ref="I11557">INDEX('2.1.trackMPD'!L:L/(24*60*60),
       MATCH(1,
             (A11557='2.1.trackMPD'!A:A)*
             (C11557='2.1.trackMPD'!D:D)*
             (D11557/10^6='2.1.trackMPD'!H:H)*
             (E11557='2.1.trackMPD'!F:F),
0))</f>
        <v>#VALUE!</v>
      </c>
    </row>
    <row r="11558" spans="1:9" x14ac:dyDescent="0.2">
      <c r="A11558" t="s">
        <v>31</v>
      </c>
      <c r="B11558" t="s">
        <v>6</v>
      </c>
      <c r="C11558">
        <f>_xlfn.XLOOKUP(B11558,'2.1.trackMPD'!$R$7:$R$29,'2.1.trackMPD'!$T$7:$T$29)</f>
        <v>6</v>
      </c>
      <c r="D11558">
        <v>100</v>
      </c>
      <c r="E11558" t="s">
        <v>6396</v>
      </c>
      <c r="F11558" t="s">
        <v>110</v>
      </c>
      <c r="G11558" t="s">
        <v>124</v>
      </c>
      <c r="H11558" t="s">
        <v>6398</v>
      </c>
      <c r="I11558" cm="1">
        <f t="array" ref="I11558">INDEX('2.1.trackMPD'!I:I/(24*60*60),
       MATCH(1,
             (A11558='2.1.trackMPD'!A:A)*
             (C11558='2.1.trackMPD'!D:D)*
             (D11558/10^6='2.1.trackMPD'!H:H)*
             (E11558='2.1.trackMPD'!F:F),
0))</f>
        <v>1.7762771145175809E-3</v>
      </c>
    </row>
    <row r="11559" spans="1:9" x14ac:dyDescent="0.2">
      <c r="A11559" t="s">
        <v>31</v>
      </c>
      <c r="B11559" t="s">
        <v>6</v>
      </c>
      <c r="C11559">
        <f>_xlfn.XLOOKUP(B11559,'2.1.trackMPD'!$R$7:$R$29,'2.1.trackMPD'!$T$7:$T$29)</f>
        <v>6</v>
      </c>
      <c r="D11559">
        <v>100</v>
      </c>
      <c r="E11559" t="s">
        <v>6396</v>
      </c>
      <c r="F11559" t="s">
        <v>110</v>
      </c>
      <c r="G11559" t="s">
        <v>140</v>
      </c>
      <c r="H11559" t="s">
        <v>6398</v>
      </c>
      <c r="I11559" cm="1">
        <f t="array" ref="I11559">INDEX('2.1.trackMPD'!J:J/(24*60*60),
       MATCH(1,
             (A11559='2.1.trackMPD'!A:A)*
             (C11559='2.1.trackMPD'!D:D)*
             (D11559/10^6='2.1.trackMPD'!H:H)*
             (E11559='2.1.trackMPD'!F:F),
0))</f>
        <v>4.3002192392828705E-3</v>
      </c>
    </row>
    <row r="11560" spans="1:9" x14ac:dyDescent="0.2">
      <c r="A11560" t="s">
        <v>31</v>
      </c>
      <c r="B11560" t="s">
        <v>6</v>
      </c>
      <c r="C11560">
        <f>_xlfn.XLOOKUP(B11560,'2.1.trackMPD'!$R$7:$R$29,'2.1.trackMPD'!$T$7:$T$29)</f>
        <v>6</v>
      </c>
      <c r="D11560">
        <v>100</v>
      </c>
      <c r="E11560" t="s">
        <v>6396</v>
      </c>
      <c r="F11560" t="s">
        <v>111</v>
      </c>
      <c r="G11560" t="s">
        <v>124</v>
      </c>
      <c r="H11560" t="s">
        <v>6398</v>
      </c>
      <c r="I11560" t="e" cm="1">
        <f t="array" ref="I11560">INDEX('2.1.trackMPD'!M:M/(24*60*60),
       MATCH(1,
             (A11560='2.1.trackMPD'!A:A)*
             (C11560='2.1.trackMPD'!D:D)*
             (D11560/10^6='2.1.trackMPD'!H:H)*
             (E11560='2.1.trackMPD'!F:F),
0))</f>
        <v>#VALUE!</v>
      </c>
    </row>
    <row r="11561" spans="1:9" x14ac:dyDescent="0.2">
      <c r="A11561" t="s">
        <v>31</v>
      </c>
      <c r="B11561" t="s">
        <v>6</v>
      </c>
      <c r="C11561">
        <f>_xlfn.XLOOKUP(B11561,'2.1.trackMPD'!$R$7:$R$29,'2.1.trackMPD'!$T$7:$T$29)</f>
        <v>6</v>
      </c>
      <c r="D11561">
        <v>100</v>
      </c>
      <c r="E11561" t="s">
        <v>6396</v>
      </c>
      <c r="F11561" t="s">
        <v>111</v>
      </c>
      <c r="G11561" t="s">
        <v>140</v>
      </c>
      <c r="H11561" t="s">
        <v>6398</v>
      </c>
      <c r="I11561" t="e" cm="1">
        <f t="array" ref="I11561">INDEX('2.1.trackMPD'!N:N/(24*60*60),
       MATCH(1,
             (A11561='2.1.trackMPD'!A:A)*
             (C11561='2.1.trackMPD'!D:D)*
             (D11561/10^6='2.1.trackMPD'!H:H)*
             (E11561='2.1.trackMPD'!F:F),
0))</f>
        <v>#VALUE!</v>
      </c>
    </row>
    <row r="11562" spans="1:9" x14ac:dyDescent="0.2">
      <c r="A11562" t="s">
        <v>31</v>
      </c>
      <c r="B11562" t="s">
        <v>6</v>
      </c>
      <c r="C11562">
        <f>_xlfn.XLOOKUP(B11562,'2.1.trackMPD'!$R$7:$R$29,'2.1.trackMPD'!$T$7:$T$29)</f>
        <v>6</v>
      </c>
      <c r="D11562">
        <v>100</v>
      </c>
      <c r="E11562" t="s">
        <v>6396</v>
      </c>
      <c r="F11562" t="s">
        <v>110</v>
      </c>
      <c r="G11562" t="s">
        <v>124</v>
      </c>
      <c r="H11562" t="s">
        <v>6399</v>
      </c>
      <c r="I11562" t="e" cm="1">
        <f t="array" ref="I11562">INDEX('2.1.trackMPD'!K:K/(24*60*60),
       MATCH(1,
             (A11562='2.1.trackMPD'!A:A)*
             (C11562='2.1.trackMPD'!D:D)*
             (D11562/10^6='2.1.trackMPD'!H:H)*
             (E11562='2.1.trackMPD'!F:F),
0))</f>
        <v>#VALUE!</v>
      </c>
    </row>
    <row r="11563" spans="1:9" x14ac:dyDescent="0.2">
      <c r="A11563" t="s">
        <v>31</v>
      </c>
      <c r="B11563" t="s">
        <v>6</v>
      </c>
      <c r="C11563">
        <f>_xlfn.XLOOKUP(B11563,'2.1.trackMPD'!$R$7:$R$29,'2.1.trackMPD'!$T$7:$T$29)</f>
        <v>6</v>
      </c>
      <c r="D11563">
        <v>100</v>
      </c>
      <c r="E11563" t="s">
        <v>6396</v>
      </c>
      <c r="F11563" t="s">
        <v>110</v>
      </c>
      <c r="G11563" t="s">
        <v>140</v>
      </c>
      <c r="H11563" t="s">
        <v>6399</v>
      </c>
      <c r="I11563" t="e" cm="1">
        <f t="array" ref="I11563">INDEX('2.1.trackMPD'!L:L/(24*60*60),
       MATCH(1,
             (A11563='2.1.trackMPD'!A:A)*
             (C11563='2.1.trackMPD'!D:D)*
             (D11563/10^6='2.1.trackMPD'!H:H)*
             (E11563='2.1.trackMPD'!F:F),
0))</f>
        <v>#VALUE!</v>
      </c>
    </row>
    <row r="11564" spans="1:9" x14ac:dyDescent="0.2">
      <c r="A11564" t="s">
        <v>31</v>
      </c>
      <c r="B11564" t="s">
        <v>6</v>
      </c>
      <c r="C11564">
        <f>_xlfn.XLOOKUP(B11564,'2.1.trackMPD'!$R$7:$R$29,'2.1.trackMPD'!$T$7:$T$29)</f>
        <v>6</v>
      </c>
      <c r="D11564">
        <v>1000</v>
      </c>
      <c r="E11564" t="s">
        <v>6396</v>
      </c>
      <c r="F11564" t="s">
        <v>110</v>
      </c>
      <c r="G11564" t="s">
        <v>124</v>
      </c>
      <c r="H11564" t="s">
        <v>6398</v>
      </c>
      <c r="I11564" cm="1">
        <f t="array" ref="I11564">INDEX('2.1.trackMPD'!I:I/(24*60*60),
       MATCH(1,
             (A11564='2.1.trackMPD'!A:A)*
             (C11564='2.1.trackMPD'!D:D)*
             (D11564/10^6='2.1.trackMPD'!H:H)*
             (E11564='2.1.trackMPD'!F:F),
0))</f>
        <v>6.4375647192498262E-2</v>
      </c>
    </row>
    <row r="11565" spans="1:9" x14ac:dyDescent="0.2">
      <c r="A11565" t="s">
        <v>31</v>
      </c>
      <c r="B11565" t="s">
        <v>6</v>
      </c>
      <c r="C11565">
        <f>_xlfn.XLOOKUP(B11565,'2.1.trackMPD'!$R$7:$R$29,'2.1.trackMPD'!$T$7:$T$29)</f>
        <v>6</v>
      </c>
      <c r="D11565">
        <v>1000</v>
      </c>
      <c r="E11565" t="s">
        <v>6396</v>
      </c>
      <c r="F11565" t="s">
        <v>110</v>
      </c>
      <c r="G11565" t="s">
        <v>140</v>
      </c>
      <c r="H11565" t="s">
        <v>6398</v>
      </c>
      <c r="I11565" cm="1">
        <f t="array" ref="I11565">INDEX('2.1.trackMPD'!J:J/(24*60*60),
       MATCH(1,
             (A11565='2.1.trackMPD'!A:A)*
             (C11565='2.1.trackMPD'!D:D)*
             (D11565/10^6='2.1.trackMPD'!H:H)*
             (E11565='2.1.trackMPD'!F:F),
0))</f>
        <v>1.5660378886726157E-2</v>
      </c>
    </row>
    <row r="11566" spans="1:9" x14ac:dyDescent="0.2">
      <c r="A11566" t="s">
        <v>31</v>
      </c>
      <c r="B11566" t="s">
        <v>6</v>
      </c>
      <c r="C11566">
        <f>_xlfn.XLOOKUP(B11566,'2.1.trackMPD'!$R$7:$R$29,'2.1.trackMPD'!$T$7:$T$29)</f>
        <v>6</v>
      </c>
      <c r="D11566">
        <v>1000</v>
      </c>
      <c r="E11566" t="s">
        <v>6396</v>
      </c>
      <c r="F11566" t="s">
        <v>111</v>
      </c>
      <c r="G11566" t="s">
        <v>124</v>
      </c>
      <c r="H11566" t="s">
        <v>6398</v>
      </c>
      <c r="I11566" t="e" cm="1">
        <f t="array" ref="I11566">INDEX('2.1.trackMPD'!M:M/(24*60*60),
       MATCH(1,
             (A11566='2.1.trackMPD'!A:A)*
             (C11566='2.1.trackMPD'!D:D)*
             (D11566/10^6='2.1.trackMPD'!H:H)*
             (E11566='2.1.trackMPD'!F:F),
0))</f>
        <v>#VALUE!</v>
      </c>
    </row>
    <row r="11567" spans="1:9" x14ac:dyDescent="0.2">
      <c r="A11567" t="s">
        <v>31</v>
      </c>
      <c r="B11567" t="s">
        <v>6</v>
      </c>
      <c r="C11567">
        <f>_xlfn.XLOOKUP(B11567,'2.1.trackMPD'!$R$7:$R$29,'2.1.trackMPD'!$T$7:$T$29)</f>
        <v>6</v>
      </c>
      <c r="D11567">
        <v>1000</v>
      </c>
      <c r="E11567" t="s">
        <v>6396</v>
      </c>
      <c r="F11567" t="s">
        <v>111</v>
      </c>
      <c r="G11567" t="s">
        <v>140</v>
      </c>
      <c r="H11567" t="s">
        <v>6398</v>
      </c>
      <c r="I11567" t="e" cm="1">
        <f t="array" ref="I11567">INDEX('2.1.trackMPD'!N:N/(24*60*60),
       MATCH(1,
             (A11567='2.1.trackMPD'!A:A)*
             (C11567='2.1.trackMPD'!D:D)*
             (D11567/10^6='2.1.trackMPD'!H:H)*
             (E11567='2.1.trackMPD'!F:F),
0))</f>
        <v>#VALUE!</v>
      </c>
    </row>
    <row r="11568" spans="1:9" x14ac:dyDescent="0.2">
      <c r="A11568" t="s">
        <v>31</v>
      </c>
      <c r="B11568" t="s">
        <v>6</v>
      </c>
      <c r="C11568">
        <f>_xlfn.XLOOKUP(B11568,'2.1.trackMPD'!$R$7:$R$29,'2.1.trackMPD'!$T$7:$T$29)</f>
        <v>6</v>
      </c>
      <c r="D11568">
        <v>1000</v>
      </c>
      <c r="E11568" t="s">
        <v>6396</v>
      </c>
      <c r="F11568" t="s">
        <v>110</v>
      </c>
      <c r="G11568" t="s">
        <v>124</v>
      </c>
      <c r="H11568" t="s">
        <v>6399</v>
      </c>
      <c r="I11568" t="e" cm="1">
        <f t="array" ref="I11568">INDEX('2.1.trackMPD'!K:K/(24*60*60),
       MATCH(1,
             (A11568='2.1.trackMPD'!A:A)*
             (C11568='2.1.trackMPD'!D:D)*
             (D11568/10^6='2.1.trackMPD'!H:H)*
             (E11568='2.1.trackMPD'!F:F),
0))</f>
        <v>#VALUE!</v>
      </c>
    </row>
    <row r="11569" spans="1:9" x14ac:dyDescent="0.2">
      <c r="A11569" t="s">
        <v>31</v>
      </c>
      <c r="B11569" t="s">
        <v>6</v>
      </c>
      <c r="C11569">
        <f>_xlfn.XLOOKUP(B11569,'2.1.trackMPD'!$R$7:$R$29,'2.1.trackMPD'!$T$7:$T$29)</f>
        <v>6</v>
      </c>
      <c r="D11569">
        <v>1000</v>
      </c>
      <c r="E11569" t="s">
        <v>6396</v>
      </c>
      <c r="F11569" t="s">
        <v>110</v>
      </c>
      <c r="G11569" t="s">
        <v>140</v>
      </c>
      <c r="H11569" t="s">
        <v>6399</v>
      </c>
      <c r="I11569" t="e" cm="1">
        <f t="array" ref="I11569">INDEX('2.1.trackMPD'!L:L/(24*60*60),
       MATCH(1,
             (A11569='2.1.trackMPD'!A:A)*
             (C11569='2.1.trackMPD'!D:D)*
             (D11569/10^6='2.1.trackMPD'!H:H)*
             (E11569='2.1.trackMPD'!F:F),
0))</f>
        <v>#VALUE!</v>
      </c>
    </row>
    <row r="11570" spans="1:9" x14ac:dyDescent="0.2">
      <c r="A11570" t="s">
        <v>31</v>
      </c>
      <c r="B11570" t="s">
        <v>6</v>
      </c>
      <c r="C11570">
        <f>_xlfn.XLOOKUP(B11570,'2.1.trackMPD'!$R$7:$R$29,'2.1.trackMPD'!$T$7:$T$29)</f>
        <v>6</v>
      </c>
      <c r="D11570">
        <v>5000</v>
      </c>
      <c r="E11570" t="s">
        <v>6396</v>
      </c>
      <c r="F11570" t="s">
        <v>110</v>
      </c>
      <c r="G11570" t="s">
        <v>124</v>
      </c>
      <c r="H11570" t="s">
        <v>6398</v>
      </c>
      <c r="I11570" cm="1">
        <f t="array" ref="I11570">INDEX('2.1.trackMPD'!I:I/(24*60*60),
       MATCH(1,
             (A11570='2.1.trackMPD'!A:A)*
             (C11570='2.1.trackMPD'!D:D)*
             (D11570/10^6='2.1.trackMPD'!H:H)*
             (E11570='2.1.trackMPD'!F:F),
0))</f>
        <v>0.25310599045567711</v>
      </c>
    </row>
    <row r="11571" spans="1:9" x14ac:dyDescent="0.2">
      <c r="A11571" t="s">
        <v>31</v>
      </c>
      <c r="B11571" t="s">
        <v>6</v>
      </c>
      <c r="C11571">
        <f>_xlfn.XLOOKUP(B11571,'2.1.trackMPD'!$R$7:$R$29,'2.1.trackMPD'!$T$7:$T$29)</f>
        <v>6</v>
      </c>
      <c r="D11571">
        <v>5000</v>
      </c>
      <c r="E11571" t="s">
        <v>6396</v>
      </c>
      <c r="F11571" t="s">
        <v>110</v>
      </c>
      <c r="G11571" t="s">
        <v>140</v>
      </c>
      <c r="H11571" t="s">
        <v>6398</v>
      </c>
      <c r="I11571" cm="1">
        <f t="array" ref="I11571">INDEX('2.1.trackMPD'!J:J/(24*60*60),
       MATCH(1,
             (A11571='2.1.trackMPD'!A:A)*
             (C11571='2.1.trackMPD'!D:D)*
             (D11571/10^6='2.1.trackMPD'!H:H)*
             (E11571='2.1.trackMPD'!F:F),
0))</f>
        <v>1.5534065122313657E-2</v>
      </c>
    </row>
    <row r="11572" spans="1:9" x14ac:dyDescent="0.2">
      <c r="A11572" t="s">
        <v>31</v>
      </c>
      <c r="B11572" t="s">
        <v>6</v>
      </c>
      <c r="C11572">
        <f>_xlfn.XLOOKUP(B11572,'2.1.trackMPD'!$R$7:$R$29,'2.1.trackMPD'!$T$7:$T$29)</f>
        <v>6</v>
      </c>
      <c r="D11572">
        <v>5000</v>
      </c>
      <c r="E11572" t="s">
        <v>6396</v>
      </c>
      <c r="F11572" t="s">
        <v>111</v>
      </c>
      <c r="G11572" t="s">
        <v>124</v>
      </c>
      <c r="H11572" t="s">
        <v>6398</v>
      </c>
      <c r="I11572" t="e" cm="1">
        <f t="array" ref="I11572">INDEX('2.1.trackMPD'!M:M/(24*60*60),
       MATCH(1,
             (A11572='2.1.trackMPD'!A:A)*
             (C11572='2.1.trackMPD'!D:D)*
             (D11572/10^6='2.1.trackMPD'!H:H)*
             (E11572='2.1.trackMPD'!F:F),
0))</f>
        <v>#VALUE!</v>
      </c>
    </row>
    <row r="11573" spans="1:9" x14ac:dyDescent="0.2">
      <c r="A11573" t="s">
        <v>31</v>
      </c>
      <c r="B11573" t="s">
        <v>6</v>
      </c>
      <c r="C11573">
        <f>_xlfn.XLOOKUP(B11573,'2.1.trackMPD'!$R$7:$R$29,'2.1.trackMPD'!$T$7:$T$29)</f>
        <v>6</v>
      </c>
      <c r="D11573">
        <v>5000</v>
      </c>
      <c r="E11573" t="s">
        <v>6396</v>
      </c>
      <c r="F11573" t="s">
        <v>111</v>
      </c>
      <c r="G11573" t="s">
        <v>140</v>
      </c>
      <c r="H11573" t="s">
        <v>6398</v>
      </c>
      <c r="I11573" t="e" cm="1">
        <f t="array" ref="I11573">INDEX('2.1.trackMPD'!N:N/(24*60*60),
       MATCH(1,
             (A11573='2.1.trackMPD'!A:A)*
             (C11573='2.1.trackMPD'!D:D)*
             (D11573/10^6='2.1.trackMPD'!H:H)*
             (E11573='2.1.trackMPD'!F:F),
0))</f>
        <v>#VALUE!</v>
      </c>
    </row>
    <row r="11574" spans="1:9" x14ac:dyDescent="0.2">
      <c r="A11574" t="s">
        <v>31</v>
      </c>
      <c r="B11574" t="s">
        <v>6</v>
      </c>
      <c r="C11574">
        <f>_xlfn.XLOOKUP(B11574,'2.1.trackMPD'!$R$7:$R$29,'2.1.trackMPD'!$T$7:$T$29)</f>
        <v>6</v>
      </c>
      <c r="D11574">
        <v>5000</v>
      </c>
      <c r="E11574" t="s">
        <v>6396</v>
      </c>
      <c r="F11574" t="s">
        <v>110</v>
      </c>
      <c r="G11574" t="s">
        <v>124</v>
      </c>
      <c r="H11574" t="s">
        <v>6399</v>
      </c>
      <c r="I11574" t="e" cm="1">
        <f t="array" ref="I11574">INDEX('2.1.trackMPD'!K:K/(24*60*60),
       MATCH(1,
             (A11574='2.1.trackMPD'!A:A)*
             (C11574='2.1.trackMPD'!D:D)*
             (D11574/10^6='2.1.trackMPD'!H:H)*
             (E11574='2.1.trackMPD'!F:F),
0))</f>
        <v>#VALUE!</v>
      </c>
    </row>
    <row r="11575" spans="1:9" x14ac:dyDescent="0.2">
      <c r="A11575" t="s">
        <v>31</v>
      </c>
      <c r="B11575" t="s">
        <v>6</v>
      </c>
      <c r="C11575">
        <f>_xlfn.XLOOKUP(B11575,'2.1.trackMPD'!$R$7:$R$29,'2.1.trackMPD'!$T$7:$T$29)</f>
        <v>6</v>
      </c>
      <c r="D11575">
        <v>5000</v>
      </c>
      <c r="E11575" t="s">
        <v>6396</v>
      </c>
      <c r="F11575" t="s">
        <v>110</v>
      </c>
      <c r="G11575" t="s">
        <v>140</v>
      </c>
      <c r="H11575" t="s">
        <v>6399</v>
      </c>
      <c r="I11575" t="e" cm="1">
        <f t="array" ref="I11575">INDEX('2.1.trackMPD'!L:L/(24*60*60),
       MATCH(1,
             (A11575='2.1.trackMPD'!A:A)*
             (C11575='2.1.trackMPD'!D:D)*
             (D11575/10^6='2.1.trackMPD'!H:H)*
             (E11575='2.1.trackMPD'!F:F),
0))</f>
        <v>#VALUE!</v>
      </c>
    </row>
    <row r="11576" spans="1:9" x14ac:dyDescent="0.2">
      <c r="A11576" t="s">
        <v>31</v>
      </c>
      <c r="B11576" t="s">
        <v>6</v>
      </c>
      <c r="C11576">
        <f>_xlfn.XLOOKUP(B11576,'2.1.trackMPD'!$R$7:$R$29,'2.1.trackMPD'!$T$7:$T$29)</f>
        <v>6</v>
      </c>
      <c r="D11576">
        <v>1</v>
      </c>
      <c r="E11576" t="s">
        <v>6400</v>
      </c>
      <c r="F11576" t="s">
        <v>110</v>
      </c>
      <c r="G11576" t="s">
        <v>124</v>
      </c>
      <c r="H11576" t="s">
        <v>6398</v>
      </c>
      <c r="I11576" cm="1">
        <f t="array" ref="I11576">INDEX('2.1.trackMPD'!I:I/(24*60*60),
       MATCH(1,
             (A11576='2.1.trackMPD'!A:A)*
             (C11576='2.1.trackMPD'!D:D)*
             (D11576/10^6='2.1.trackMPD'!H:H)*
             (E11576='2.1.trackMPD'!F:F),
0))</f>
        <v>1.7482747305485069E-6</v>
      </c>
    </row>
    <row r="11577" spans="1:9" x14ac:dyDescent="0.2">
      <c r="A11577" t="s">
        <v>31</v>
      </c>
      <c r="B11577" t="s">
        <v>6</v>
      </c>
      <c r="C11577">
        <f>_xlfn.XLOOKUP(B11577,'2.1.trackMPD'!$R$7:$R$29,'2.1.trackMPD'!$T$7:$T$29)</f>
        <v>6</v>
      </c>
      <c r="D11577">
        <v>1</v>
      </c>
      <c r="E11577" t="s">
        <v>6400</v>
      </c>
      <c r="F11577" t="s">
        <v>110</v>
      </c>
      <c r="G11577" t="s">
        <v>140</v>
      </c>
      <c r="H11577" t="s">
        <v>6398</v>
      </c>
      <c r="I11577" cm="1">
        <f t="array" ref="I11577">INDEX('2.1.trackMPD'!J:J/(24*60*60),
       MATCH(1,
             (A11577='2.1.trackMPD'!A:A)*
             (C11577='2.1.trackMPD'!D:D)*
             (D11577/10^6='2.1.trackMPD'!H:H)*
             (E11577='2.1.trackMPD'!F:F),
0))</f>
        <v>3.7088197611824881E-5</v>
      </c>
    </row>
    <row r="11578" spans="1:9" x14ac:dyDescent="0.2">
      <c r="A11578" t="s">
        <v>31</v>
      </c>
      <c r="B11578" t="s">
        <v>6</v>
      </c>
      <c r="C11578">
        <f>_xlfn.XLOOKUP(B11578,'2.1.trackMPD'!$R$7:$R$29,'2.1.trackMPD'!$T$7:$T$29)</f>
        <v>6</v>
      </c>
      <c r="D11578">
        <v>1</v>
      </c>
      <c r="E11578" t="s">
        <v>6400</v>
      </c>
      <c r="F11578" t="s">
        <v>111</v>
      </c>
      <c r="G11578" t="s">
        <v>124</v>
      </c>
      <c r="H11578" t="s">
        <v>6398</v>
      </c>
      <c r="I11578" t="e" cm="1">
        <f t="array" ref="I11578">INDEX('2.1.trackMPD'!M:M/(24*60*60),
       MATCH(1,
             (A11578='2.1.trackMPD'!A:A)*
             (C11578='2.1.trackMPD'!D:D)*
             (D11578/10^6='2.1.trackMPD'!H:H)*
             (E11578='2.1.trackMPD'!F:F),
0))</f>
        <v>#VALUE!</v>
      </c>
    </row>
    <row r="11579" spans="1:9" x14ac:dyDescent="0.2">
      <c r="A11579" t="s">
        <v>31</v>
      </c>
      <c r="B11579" t="s">
        <v>6</v>
      </c>
      <c r="C11579">
        <f>_xlfn.XLOOKUP(B11579,'2.1.trackMPD'!$R$7:$R$29,'2.1.trackMPD'!$T$7:$T$29)</f>
        <v>6</v>
      </c>
      <c r="D11579">
        <v>1</v>
      </c>
      <c r="E11579" t="s">
        <v>6400</v>
      </c>
      <c r="F11579" t="s">
        <v>111</v>
      </c>
      <c r="G11579" t="s">
        <v>140</v>
      </c>
      <c r="H11579" t="s">
        <v>6398</v>
      </c>
      <c r="I11579" t="e" cm="1">
        <f t="array" ref="I11579">INDEX('2.1.trackMPD'!N:N/(24*60*60),
       MATCH(1,
             (A11579='2.1.trackMPD'!A:A)*
             (C11579='2.1.trackMPD'!D:D)*
             (D11579/10^6='2.1.trackMPD'!H:H)*
             (E11579='2.1.trackMPD'!F:F),
0))</f>
        <v>#VALUE!</v>
      </c>
    </row>
    <row r="11580" spans="1:9" x14ac:dyDescent="0.2">
      <c r="A11580" t="s">
        <v>31</v>
      </c>
      <c r="B11580" t="s">
        <v>6</v>
      </c>
      <c r="C11580">
        <f>_xlfn.XLOOKUP(B11580,'2.1.trackMPD'!$R$7:$R$29,'2.1.trackMPD'!$T$7:$T$29)</f>
        <v>6</v>
      </c>
      <c r="D11580">
        <v>1</v>
      </c>
      <c r="E11580" t="s">
        <v>6400</v>
      </c>
      <c r="F11580" t="s">
        <v>110</v>
      </c>
      <c r="G11580" t="s">
        <v>124</v>
      </c>
      <c r="H11580" t="s">
        <v>6399</v>
      </c>
      <c r="I11580" t="e" cm="1">
        <f t="array" ref="I11580">INDEX('2.1.trackMPD'!K:K/(24*60*60),
       MATCH(1,
             (A11580='2.1.trackMPD'!A:A)*
             (C11580='2.1.trackMPD'!D:D)*
             (D11580/10^6='2.1.trackMPD'!H:H)*
             (E11580='2.1.trackMPD'!F:F),
0))</f>
        <v>#VALUE!</v>
      </c>
    </row>
    <row r="11581" spans="1:9" x14ac:dyDescent="0.2">
      <c r="A11581" t="s">
        <v>31</v>
      </c>
      <c r="B11581" t="s">
        <v>6</v>
      </c>
      <c r="C11581">
        <f>_xlfn.XLOOKUP(B11581,'2.1.trackMPD'!$R$7:$R$29,'2.1.trackMPD'!$T$7:$T$29)</f>
        <v>6</v>
      </c>
      <c r="D11581">
        <v>1</v>
      </c>
      <c r="E11581" t="s">
        <v>6400</v>
      </c>
      <c r="F11581" t="s">
        <v>110</v>
      </c>
      <c r="G11581" t="s">
        <v>140</v>
      </c>
      <c r="H11581" t="s">
        <v>6399</v>
      </c>
      <c r="I11581" t="e" cm="1">
        <f t="array" ref="I11581">INDEX('2.1.trackMPD'!L:L/(24*60*60),
       MATCH(1,
             (A11581='2.1.trackMPD'!A:A)*
             (C11581='2.1.trackMPD'!D:D)*
             (D11581/10^6='2.1.trackMPD'!H:H)*
             (E11581='2.1.trackMPD'!F:F),
0))</f>
        <v>#VALUE!</v>
      </c>
    </row>
    <row r="11582" spans="1:9" x14ac:dyDescent="0.2">
      <c r="A11582" t="s">
        <v>31</v>
      </c>
      <c r="B11582" t="s">
        <v>6</v>
      </c>
      <c r="C11582">
        <f>_xlfn.XLOOKUP(B11582,'2.1.trackMPD'!$R$7:$R$29,'2.1.trackMPD'!$T$7:$T$29)</f>
        <v>6</v>
      </c>
      <c r="D11582">
        <v>10</v>
      </c>
      <c r="E11582" t="s">
        <v>6400</v>
      </c>
      <c r="F11582" t="s">
        <v>110</v>
      </c>
      <c r="G11582" t="s">
        <v>124</v>
      </c>
      <c r="H11582" t="s">
        <v>6398</v>
      </c>
      <c r="I11582" cm="1">
        <f t="array" ref="I11582">INDEX('2.1.trackMPD'!I:I/(24*60*60),
       MATCH(1,
             (A11582='2.1.trackMPD'!A:A)*
             (C11582='2.1.trackMPD'!D:D)*
             (D11582/10^6='2.1.trackMPD'!H:H)*
             (E11582='2.1.trackMPD'!F:F),
0))</f>
        <v>7.1603868355447347E-5</v>
      </c>
    </row>
    <row r="11583" spans="1:9" x14ac:dyDescent="0.2">
      <c r="A11583" t="s">
        <v>31</v>
      </c>
      <c r="B11583" t="s">
        <v>6</v>
      </c>
      <c r="C11583">
        <f>_xlfn.XLOOKUP(B11583,'2.1.trackMPD'!$R$7:$R$29,'2.1.trackMPD'!$T$7:$T$29)</f>
        <v>6</v>
      </c>
      <c r="D11583">
        <v>10</v>
      </c>
      <c r="E11583" t="s">
        <v>6400</v>
      </c>
      <c r="F11583" t="s">
        <v>110</v>
      </c>
      <c r="G11583" t="s">
        <v>140</v>
      </c>
      <c r="H11583" t="s">
        <v>6398</v>
      </c>
      <c r="I11583" cm="1">
        <f t="array" ref="I11583">INDEX('2.1.trackMPD'!J:J/(24*60*60),
       MATCH(1,
             (A11583='2.1.trackMPD'!A:A)*
             (C11583='2.1.trackMPD'!D:D)*
             (D11583/10^6='2.1.trackMPD'!H:H)*
             (E11583='2.1.trackMPD'!F:F),
0))</f>
        <v>1.8169765780324653E-4</v>
      </c>
    </row>
    <row r="11584" spans="1:9" x14ac:dyDescent="0.2">
      <c r="A11584" t="s">
        <v>31</v>
      </c>
      <c r="B11584" t="s">
        <v>6</v>
      </c>
      <c r="C11584">
        <f>_xlfn.XLOOKUP(B11584,'2.1.trackMPD'!$R$7:$R$29,'2.1.trackMPD'!$T$7:$T$29)</f>
        <v>6</v>
      </c>
      <c r="D11584">
        <v>10</v>
      </c>
      <c r="E11584" t="s">
        <v>6400</v>
      </c>
      <c r="F11584" t="s">
        <v>111</v>
      </c>
      <c r="G11584" t="s">
        <v>124</v>
      </c>
      <c r="H11584" t="s">
        <v>6398</v>
      </c>
      <c r="I11584" t="e" cm="1">
        <f t="array" ref="I11584">INDEX('2.1.trackMPD'!M:M/(24*60*60),
       MATCH(1,
             (A11584='2.1.trackMPD'!A:A)*
             (C11584='2.1.trackMPD'!D:D)*
             (D11584/10^6='2.1.trackMPD'!H:H)*
             (E11584='2.1.trackMPD'!F:F),
0))</f>
        <v>#VALUE!</v>
      </c>
    </row>
    <row r="11585" spans="1:9" x14ac:dyDescent="0.2">
      <c r="A11585" t="s">
        <v>31</v>
      </c>
      <c r="B11585" t="s">
        <v>6</v>
      </c>
      <c r="C11585">
        <f>_xlfn.XLOOKUP(B11585,'2.1.trackMPD'!$R$7:$R$29,'2.1.trackMPD'!$T$7:$T$29)</f>
        <v>6</v>
      </c>
      <c r="D11585">
        <v>10</v>
      </c>
      <c r="E11585" t="s">
        <v>6400</v>
      </c>
      <c r="F11585" t="s">
        <v>111</v>
      </c>
      <c r="G11585" t="s">
        <v>140</v>
      </c>
      <c r="H11585" t="s">
        <v>6398</v>
      </c>
      <c r="I11585" t="e" cm="1">
        <f t="array" ref="I11585">INDEX('2.1.trackMPD'!N:N/(24*60*60),
       MATCH(1,
             (A11585='2.1.trackMPD'!A:A)*
             (C11585='2.1.trackMPD'!D:D)*
             (D11585/10^6='2.1.trackMPD'!H:H)*
             (E11585='2.1.trackMPD'!F:F),
0))</f>
        <v>#VALUE!</v>
      </c>
    </row>
    <row r="11586" spans="1:9" x14ac:dyDescent="0.2">
      <c r="A11586" t="s">
        <v>31</v>
      </c>
      <c r="B11586" t="s">
        <v>6</v>
      </c>
      <c r="C11586">
        <f>_xlfn.XLOOKUP(B11586,'2.1.trackMPD'!$R$7:$R$29,'2.1.trackMPD'!$T$7:$T$29)</f>
        <v>6</v>
      </c>
      <c r="D11586">
        <v>10</v>
      </c>
      <c r="E11586" t="s">
        <v>6400</v>
      </c>
      <c r="F11586" t="s">
        <v>110</v>
      </c>
      <c r="G11586" t="s">
        <v>124</v>
      </c>
      <c r="H11586" t="s">
        <v>6399</v>
      </c>
      <c r="I11586" t="e" cm="1">
        <f t="array" ref="I11586">INDEX('2.1.trackMPD'!K:K/(24*60*60),
       MATCH(1,
             (A11586='2.1.trackMPD'!A:A)*
             (C11586='2.1.trackMPD'!D:D)*
             (D11586/10^6='2.1.trackMPD'!H:H)*
             (E11586='2.1.trackMPD'!F:F),
0))</f>
        <v>#VALUE!</v>
      </c>
    </row>
    <row r="11587" spans="1:9" x14ac:dyDescent="0.2">
      <c r="A11587" t="s">
        <v>31</v>
      </c>
      <c r="B11587" t="s">
        <v>6</v>
      </c>
      <c r="C11587">
        <f>_xlfn.XLOOKUP(B11587,'2.1.trackMPD'!$R$7:$R$29,'2.1.trackMPD'!$T$7:$T$29)</f>
        <v>6</v>
      </c>
      <c r="D11587">
        <v>10</v>
      </c>
      <c r="E11587" t="s">
        <v>6400</v>
      </c>
      <c r="F11587" t="s">
        <v>110</v>
      </c>
      <c r="G11587" t="s">
        <v>140</v>
      </c>
      <c r="H11587" t="s">
        <v>6399</v>
      </c>
      <c r="I11587" t="e" cm="1">
        <f t="array" ref="I11587">INDEX('2.1.trackMPD'!L:L/(24*60*60),
       MATCH(1,
             (A11587='2.1.trackMPD'!A:A)*
             (C11587='2.1.trackMPD'!D:D)*
             (D11587/10^6='2.1.trackMPD'!H:H)*
             (E11587='2.1.trackMPD'!F:F),
0))</f>
        <v>#VALUE!</v>
      </c>
    </row>
    <row r="11588" spans="1:9" x14ac:dyDescent="0.2">
      <c r="A11588" t="s">
        <v>31</v>
      </c>
      <c r="B11588" t="s">
        <v>6</v>
      </c>
      <c r="C11588">
        <f>_xlfn.XLOOKUP(B11588,'2.1.trackMPD'!$R$7:$R$29,'2.1.trackMPD'!$T$7:$T$29)</f>
        <v>6</v>
      </c>
      <c r="D11588">
        <v>100</v>
      </c>
      <c r="E11588" t="s">
        <v>6400</v>
      </c>
      <c r="F11588" t="s">
        <v>110</v>
      </c>
      <c r="G11588" t="s">
        <v>124</v>
      </c>
      <c r="H11588" t="s">
        <v>6398</v>
      </c>
      <c r="I11588" cm="1">
        <f t="array" ref="I11588">INDEX('2.1.trackMPD'!I:I/(24*60*60),
       MATCH(1,
             (A11588='2.1.trackMPD'!A:A)*
             (C11588='2.1.trackMPD'!D:D)*
             (D11588/10^6='2.1.trackMPD'!H:H)*
             (E11588='2.1.trackMPD'!F:F),
0))</f>
        <v>5.1764828803544331E-3</v>
      </c>
    </row>
    <row r="11589" spans="1:9" x14ac:dyDescent="0.2">
      <c r="A11589" t="s">
        <v>31</v>
      </c>
      <c r="B11589" t="s">
        <v>6</v>
      </c>
      <c r="C11589">
        <f>_xlfn.XLOOKUP(B11589,'2.1.trackMPD'!$R$7:$R$29,'2.1.trackMPD'!$T$7:$T$29)</f>
        <v>6</v>
      </c>
      <c r="D11589">
        <v>100</v>
      </c>
      <c r="E11589" t="s">
        <v>6400</v>
      </c>
      <c r="F11589" t="s">
        <v>110</v>
      </c>
      <c r="G11589" t="s">
        <v>140</v>
      </c>
      <c r="H11589" t="s">
        <v>6398</v>
      </c>
      <c r="I11589" cm="1">
        <f t="array" ref="I11589">INDEX('2.1.trackMPD'!J:J/(24*60*60),
       MATCH(1,
             (A11589='2.1.trackMPD'!A:A)*
             (C11589='2.1.trackMPD'!D:D)*
             (D11589/10^6='2.1.trackMPD'!H:H)*
             (E11589='2.1.trackMPD'!F:F),
0))</f>
        <v>8.3103213332789347E-3</v>
      </c>
    </row>
    <row r="11590" spans="1:9" x14ac:dyDescent="0.2">
      <c r="A11590" t="s">
        <v>31</v>
      </c>
      <c r="B11590" t="s">
        <v>6</v>
      </c>
      <c r="C11590">
        <f>_xlfn.XLOOKUP(B11590,'2.1.trackMPD'!$R$7:$R$29,'2.1.trackMPD'!$T$7:$T$29)</f>
        <v>6</v>
      </c>
      <c r="D11590">
        <v>100</v>
      </c>
      <c r="E11590" t="s">
        <v>6400</v>
      </c>
      <c r="F11590" t="s">
        <v>111</v>
      </c>
      <c r="G11590" t="s">
        <v>124</v>
      </c>
      <c r="H11590" t="s">
        <v>6398</v>
      </c>
      <c r="I11590" t="e" cm="1">
        <f t="array" ref="I11590">INDEX('2.1.trackMPD'!M:M/(24*60*60),
       MATCH(1,
             (A11590='2.1.trackMPD'!A:A)*
             (C11590='2.1.trackMPD'!D:D)*
             (D11590/10^6='2.1.trackMPD'!H:H)*
             (E11590='2.1.trackMPD'!F:F),
0))</f>
        <v>#VALUE!</v>
      </c>
    </row>
    <row r="11591" spans="1:9" x14ac:dyDescent="0.2">
      <c r="A11591" t="s">
        <v>31</v>
      </c>
      <c r="B11591" t="s">
        <v>6</v>
      </c>
      <c r="C11591">
        <f>_xlfn.XLOOKUP(B11591,'2.1.trackMPD'!$R$7:$R$29,'2.1.trackMPD'!$T$7:$T$29)</f>
        <v>6</v>
      </c>
      <c r="D11591">
        <v>100</v>
      </c>
      <c r="E11591" t="s">
        <v>6400</v>
      </c>
      <c r="F11591" t="s">
        <v>111</v>
      </c>
      <c r="G11591" t="s">
        <v>140</v>
      </c>
      <c r="H11591" t="s">
        <v>6398</v>
      </c>
      <c r="I11591" t="e" cm="1">
        <f t="array" ref="I11591">INDEX('2.1.trackMPD'!N:N/(24*60*60),
       MATCH(1,
             (A11591='2.1.trackMPD'!A:A)*
             (C11591='2.1.trackMPD'!D:D)*
             (D11591/10^6='2.1.trackMPD'!H:H)*
             (E11591='2.1.trackMPD'!F:F),
0))</f>
        <v>#VALUE!</v>
      </c>
    </row>
    <row r="11592" spans="1:9" x14ac:dyDescent="0.2">
      <c r="A11592" t="s">
        <v>31</v>
      </c>
      <c r="B11592" t="s">
        <v>6</v>
      </c>
      <c r="C11592">
        <f>_xlfn.XLOOKUP(B11592,'2.1.trackMPD'!$R$7:$R$29,'2.1.trackMPD'!$T$7:$T$29)</f>
        <v>6</v>
      </c>
      <c r="D11592">
        <v>100</v>
      </c>
      <c r="E11592" t="s">
        <v>6400</v>
      </c>
      <c r="F11592" t="s">
        <v>110</v>
      </c>
      <c r="G11592" t="s">
        <v>124</v>
      </c>
      <c r="H11592" t="s">
        <v>6399</v>
      </c>
      <c r="I11592" t="e" cm="1">
        <f t="array" ref="I11592">INDEX('2.1.trackMPD'!K:K/(24*60*60),
       MATCH(1,
             (A11592='2.1.trackMPD'!A:A)*
             (C11592='2.1.trackMPD'!D:D)*
             (D11592/10^6='2.1.trackMPD'!H:H)*
             (E11592='2.1.trackMPD'!F:F),
0))</f>
        <v>#VALUE!</v>
      </c>
    </row>
    <row r="11593" spans="1:9" x14ac:dyDescent="0.2">
      <c r="A11593" t="s">
        <v>31</v>
      </c>
      <c r="B11593" t="s">
        <v>6</v>
      </c>
      <c r="C11593">
        <f>_xlfn.XLOOKUP(B11593,'2.1.trackMPD'!$R$7:$R$29,'2.1.trackMPD'!$T$7:$T$29)</f>
        <v>6</v>
      </c>
      <c r="D11593">
        <v>100</v>
      </c>
      <c r="E11593" t="s">
        <v>6400</v>
      </c>
      <c r="F11593" t="s">
        <v>110</v>
      </c>
      <c r="G11593" t="s">
        <v>140</v>
      </c>
      <c r="H11593" t="s">
        <v>6399</v>
      </c>
      <c r="I11593" t="e" cm="1">
        <f t="array" ref="I11593">INDEX('2.1.trackMPD'!L:L/(24*60*60),
       MATCH(1,
             (A11593='2.1.trackMPD'!A:A)*
             (C11593='2.1.trackMPD'!D:D)*
             (D11593/10^6='2.1.trackMPD'!H:H)*
             (E11593='2.1.trackMPD'!F:F),
0))</f>
        <v>#VALUE!</v>
      </c>
    </row>
    <row r="11594" spans="1:9" x14ac:dyDescent="0.2">
      <c r="A11594" t="s">
        <v>31</v>
      </c>
      <c r="B11594" t="s">
        <v>6</v>
      </c>
      <c r="C11594">
        <f>_xlfn.XLOOKUP(B11594,'2.1.trackMPD'!$R$7:$R$29,'2.1.trackMPD'!$T$7:$T$29)</f>
        <v>6</v>
      </c>
      <c r="D11594">
        <v>1000</v>
      </c>
      <c r="E11594" t="s">
        <v>6400</v>
      </c>
      <c r="F11594" t="s">
        <v>110</v>
      </c>
      <c r="G11594" t="s">
        <v>124</v>
      </c>
      <c r="H11594" t="s">
        <v>6398</v>
      </c>
      <c r="I11594" cm="1">
        <f t="array" ref="I11594">INDEX('2.1.trackMPD'!I:I/(24*60*60),
       MATCH(1,
             (A11594='2.1.trackMPD'!A:A)*
             (C11594='2.1.trackMPD'!D:D)*
             (D11594/10^6='2.1.trackMPD'!H:H)*
             (E11594='2.1.trackMPD'!F:F),
0))</f>
        <v>5.8096051192054514E-2</v>
      </c>
    </row>
    <row r="11595" spans="1:9" x14ac:dyDescent="0.2">
      <c r="A11595" t="s">
        <v>31</v>
      </c>
      <c r="B11595" t="s">
        <v>6</v>
      </c>
      <c r="C11595">
        <f>_xlfn.XLOOKUP(B11595,'2.1.trackMPD'!$R$7:$R$29,'2.1.trackMPD'!$T$7:$T$29)</f>
        <v>6</v>
      </c>
      <c r="D11595">
        <v>1000</v>
      </c>
      <c r="E11595" t="s">
        <v>6400</v>
      </c>
      <c r="F11595" t="s">
        <v>110</v>
      </c>
      <c r="G11595" t="s">
        <v>140</v>
      </c>
      <c r="H11595" t="s">
        <v>6398</v>
      </c>
      <c r="I11595" cm="1">
        <f t="array" ref="I11595">INDEX('2.1.trackMPD'!J:J/(24*60*60),
       MATCH(1,
             (A11595='2.1.trackMPD'!A:A)*
             (C11595='2.1.trackMPD'!D:D)*
             (D11595/10^6='2.1.trackMPD'!H:H)*
             (E11595='2.1.trackMPD'!F:F),
0))</f>
        <v>1.567885990178507E-2</v>
      </c>
    </row>
    <row r="11596" spans="1:9" x14ac:dyDescent="0.2">
      <c r="A11596" t="s">
        <v>31</v>
      </c>
      <c r="B11596" t="s">
        <v>6</v>
      </c>
      <c r="C11596">
        <f>_xlfn.XLOOKUP(B11596,'2.1.trackMPD'!$R$7:$R$29,'2.1.trackMPD'!$T$7:$T$29)</f>
        <v>6</v>
      </c>
      <c r="D11596">
        <v>1000</v>
      </c>
      <c r="E11596" t="s">
        <v>6400</v>
      </c>
      <c r="F11596" t="s">
        <v>111</v>
      </c>
      <c r="G11596" t="s">
        <v>124</v>
      </c>
      <c r="H11596" t="s">
        <v>6398</v>
      </c>
      <c r="I11596" t="e" cm="1">
        <f t="array" ref="I11596">INDEX('2.1.trackMPD'!M:M/(24*60*60),
       MATCH(1,
             (A11596='2.1.trackMPD'!A:A)*
             (C11596='2.1.trackMPD'!D:D)*
             (D11596/10^6='2.1.trackMPD'!H:H)*
             (E11596='2.1.trackMPD'!F:F),
0))</f>
        <v>#VALUE!</v>
      </c>
    </row>
    <row r="11597" spans="1:9" x14ac:dyDescent="0.2">
      <c r="A11597" t="s">
        <v>31</v>
      </c>
      <c r="B11597" t="s">
        <v>6</v>
      </c>
      <c r="C11597">
        <f>_xlfn.XLOOKUP(B11597,'2.1.trackMPD'!$R$7:$R$29,'2.1.trackMPD'!$T$7:$T$29)</f>
        <v>6</v>
      </c>
      <c r="D11597">
        <v>1000</v>
      </c>
      <c r="E11597" t="s">
        <v>6400</v>
      </c>
      <c r="F11597" t="s">
        <v>111</v>
      </c>
      <c r="G11597" t="s">
        <v>140</v>
      </c>
      <c r="H11597" t="s">
        <v>6398</v>
      </c>
      <c r="I11597" t="e" cm="1">
        <f t="array" ref="I11597">INDEX('2.1.trackMPD'!N:N/(24*60*60),
       MATCH(1,
             (A11597='2.1.trackMPD'!A:A)*
             (C11597='2.1.trackMPD'!D:D)*
             (D11597/10^6='2.1.trackMPD'!H:H)*
             (E11597='2.1.trackMPD'!F:F),
0))</f>
        <v>#VALUE!</v>
      </c>
    </row>
    <row r="11598" spans="1:9" x14ac:dyDescent="0.2">
      <c r="A11598" t="s">
        <v>31</v>
      </c>
      <c r="B11598" t="s">
        <v>6</v>
      </c>
      <c r="C11598">
        <f>_xlfn.XLOOKUP(B11598,'2.1.trackMPD'!$R$7:$R$29,'2.1.trackMPD'!$T$7:$T$29)</f>
        <v>6</v>
      </c>
      <c r="D11598">
        <v>1000</v>
      </c>
      <c r="E11598" t="s">
        <v>6400</v>
      </c>
      <c r="F11598" t="s">
        <v>110</v>
      </c>
      <c r="G11598" t="s">
        <v>124</v>
      </c>
      <c r="H11598" t="s">
        <v>6399</v>
      </c>
      <c r="I11598" t="e" cm="1">
        <f t="array" ref="I11598">INDEX('2.1.trackMPD'!K:K/(24*60*60),
       MATCH(1,
             (A11598='2.1.trackMPD'!A:A)*
             (C11598='2.1.trackMPD'!D:D)*
             (D11598/10^6='2.1.trackMPD'!H:H)*
             (E11598='2.1.trackMPD'!F:F),
0))</f>
        <v>#VALUE!</v>
      </c>
    </row>
    <row r="11599" spans="1:9" x14ac:dyDescent="0.2">
      <c r="A11599" t="s">
        <v>31</v>
      </c>
      <c r="B11599" t="s">
        <v>6</v>
      </c>
      <c r="C11599">
        <f>_xlfn.XLOOKUP(B11599,'2.1.trackMPD'!$R$7:$R$29,'2.1.trackMPD'!$T$7:$T$29)</f>
        <v>6</v>
      </c>
      <c r="D11599">
        <v>1000</v>
      </c>
      <c r="E11599" t="s">
        <v>6400</v>
      </c>
      <c r="F11599" t="s">
        <v>110</v>
      </c>
      <c r="G11599" t="s">
        <v>140</v>
      </c>
      <c r="H11599" t="s">
        <v>6399</v>
      </c>
      <c r="I11599" t="e" cm="1">
        <f t="array" ref="I11599">INDEX('2.1.trackMPD'!L:L/(24*60*60),
       MATCH(1,
             (A11599='2.1.trackMPD'!A:A)*
             (C11599='2.1.trackMPD'!D:D)*
             (D11599/10^6='2.1.trackMPD'!H:H)*
             (E11599='2.1.trackMPD'!F:F),
0))</f>
        <v>#VALUE!</v>
      </c>
    </row>
    <row r="11600" spans="1:9" x14ac:dyDescent="0.2">
      <c r="A11600" t="s">
        <v>31</v>
      </c>
      <c r="B11600" t="s">
        <v>6</v>
      </c>
      <c r="C11600">
        <f>_xlfn.XLOOKUP(B11600,'2.1.trackMPD'!$R$7:$R$29,'2.1.trackMPD'!$T$7:$T$29)</f>
        <v>6</v>
      </c>
      <c r="D11600">
        <v>5000</v>
      </c>
      <c r="E11600" t="s">
        <v>6400</v>
      </c>
      <c r="F11600" t="s">
        <v>110</v>
      </c>
      <c r="G11600" t="s">
        <v>124</v>
      </c>
      <c r="H11600" t="s">
        <v>6398</v>
      </c>
      <c r="I11600" cm="1">
        <f t="array" ref="I11600">INDEX('2.1.trackMPD'!I:I/(24*60*60),
       MATCH(1,
             (A11600='2.1.trackMPD'!A:A)*
             (C11600='2.1.trackMPD'!D:D)*
             (D11600/10^6='2.1.trackMPD'!H:H)*
             (E11600='2.1.trackMPD'!F:F),
0))</f>
        <v>0.14054113169626969</v>
      </c>
    </row>
    <row r="11601" spans="1:9" x14ac:dyDescent="0.2">
      <c r="A11601" t="s">
        <v>31</v>
      </c>
      <c r="B11601" t="s">
        <v>6</v>
      </c>
      <c r="C11601">
        <f>_xlfn.XLOOKUP(B11601,'2.1.trackMPD'!$R$7:$R$29,'2.1.trackMPD'!$T$7:$T$29)</f>
        <v>6</v>
      </c>
      <c r="D11601">
        <v>5000</v>
      </c>
      <c r="E11601" t="s">
        <v>6400</v>
      </c>
      <c r="F11601" t="s">
        <v>110</v>
      </c>
      <c r="G11601" t="s">
        <v>140</v>
      </c>
      <c r="H11601" t="s">
        <v>6398</v>
      </c>
      <c r="I11601" cm="1">
        <f t="array" ref="I11601">INDEX('2.1.trackMPD'!J:J/(24*60*60),
       MATCH(1,
             (A11601='2.1.trackMPD'!A:A)*
             (C11601='2.1.trackMPD'!D:D)*
             (D11601/10^6='2.1.trackMPD'!H:H)*
             (E11601='2.1.trackMPD'!F:F),
0))</f>
        <v>1.5568371183156597E-2</v>
      </c>
    </row>
    <row r="11602" spans="1:9" x14ac:dyDescent="0.2">
      <c r="A11602" t="s">
        <v>31</v>
      </c>
      <c r="B11602" t="s">
        <v>6</v>
      </c>
      <c r="C11602">
        <f>_xlfn.XLOOKUP(B11602,'2.1.trackMPD'!$R$7:$R$29,'2.1.trackMPD'!$T$7:$T$29)</f>
        <v>6</v>
      </c>
      <c r="D11602">
        <v>5000</v>
      </c>
      <c r="E11602" t="s">
        <v>6400</v>
      </c>
      <c r="F11602" t="s">
        <v>111</v>
      </c>
      <c r="G11602" t="s">
        <v>124</v>
      </c>
      <c r="H11602" t="s">
        <v>6398</v>
      </c>
      <c r="I11602" t="e" cm="1">
        <f t="array" ref="I11602">INDEX('2.1.trackMPD'!M:M/(24*60*60),
       MATCH(1,
             (A11602='2.1.trackMPD'!A:A)*
             (C11602='2.1.trackMPD'!D:D)*
             (D11602/10^6='2.1.trackMPD'!H:H)*
             (E11602='2.1.trackMPD'!F:F),
0))</f>
        <v>#VALUE!</v>
      </c>
    </row>
    <row r="11603" spans="1:9" x14ac:dyDescent="0.2">
      <c r="A11603" t="s">
        <v>31</v>
      </c>
      <c r="B11603" t="s">
        <v>6</v>
      </c>
      <c r="C11603">
        <f>_xlfn.XLOOKUP(B11603,'2.1.trackMPD'!$R$7:$R$29,'2.1.trackMPD'!$T$7:$T$29)</f>
        <v>6</v>
      </c>
      <c r="D11603">
        <v>5000</v>
      </c>
      <c r="E11603" t="s">
        <v>6400</v>
      </c>
      <c r="F11603" t="s">
        <v>111</v>
      </c>
      <c r="G11603" t="s">
        <v>140</v>
      </c>
      <c r="H11603" t="s">
        <v>6398</v>
      </c>
      <c r="I11603" t="e" cm="1">
        <f t="array" ref="I11603">INDEX('2.1.trackMPD'!N:N/(24*60*60),
       MATCH(1,
             (A11603='2.1.trackMPD'!A:A)*
             (C11603='2.1.trackMPD'!D:D)*
             (D11603/10^6='2.1.trackMPD'!H:H)*
             (E11603='2.1.trackMPD'!F:F),
0))</f>
        <v>#VALUE!</v>
      </c>
    </row>
    <row r="11604" spans="1:9" x14ac:dyDescent="0.2">
      <c r="A11604" t="s">
        <v>31</v>
      </c>
      <c r="B11604" t="s">
        <v>6</v>
      </c>
      <c r="C11604">
        <f>_xlfn.XLOOKUP(B11604,'2.1.trackMPD'!$R$7:$R$29,'2.1.trackMPD'!$T$7:$T$29)</f>
        <v>6</v>
      </c>
      <c r="D11604">
        <v>5000</v>
      </c>
      <c r="E11604" t="s">
        <v>6400</v>
      </c>
      <c r="F11604" t="s">
        <v>110</v>
      </c>
      <c r="G11604" t="s">
        <v>124</v>
      </c>
      <c r="H11604" t="s">
        <v>6399</v>
      </c>
      <c r="I11604" t="e" cm="1">
        <f t="array" ref="I11604">INDEX('2.1.trackMPD'!K:K/(24*60*60),
       MATCH(1,
             (A11604='2.1.trackMPD'!A:A)*
             (C11604='2.1.trackMPD'!D:D)*
             (D11604/10^6='2.1.trackMPD'!H:H)*
             (E11604='2.1.trackMPD'!F:F),
0))</f>
        <v>#VALUE!</v>
      </c>
    </row>
    <row r="11605" spans="1:9" x14ac:dyDescent="0.2">
      <c r="A11605" t="s">
        <v>31</v>
      </c>
      <c r="B11605" t="s">
        <v>6</v>
      </c>
      <c r="C11605">
        <f>_xlfn.XLOOKUP(B11605,'2.1.trackMPD'!$R$7:$R$29,'2.1.trackMPD'!$T$7:$T$29)</f>
        <v>6</v>
      </c>
      <c r="D11605">
        <v>5000</v>
      </c>
      <c r="E11605" t="s">
        <v>6400</v>
      </c>
      <c r="F11605" t="s">
        <v>110</v>
      </c>
      <c r="G11605" t="s">
        <v>140</v>
      </c>
      <c r="H11605" t="s">
        <v>6399</v>
      </c>
      <c r="I11605" t="e" cm="1">
        <f t="array" ref="I11605">INDEX('2.1.trackMPD'!L:L/(24*60*60),
       MATCH(1,
             (A11605='2.1.trackMPD'!A:A)*
             (C11605='2.1.trackMPD'!D:D)*
             (D11605/10^6='2.1.trackMPD'!H:H)*
             (E11605='2.1.trackMPD'!F:F),
0))</f>
        <v>#VALUE!</v>
      </c>
    </row>
    <row r="11606" spans="1:9" x14ac:dyDescent="0.2">
      <c r="A11606" t="s">
        <v>31</v>
      </c>
      <c r="B11606" t="s">
        <v>6</v>
      </c>
      <c r="C11606">
        <f>_xlfn.XLOOKUP(B11606,'2.1.trackMPD'!$R$7:$R$29,'2.1.trackMPD'!$T$7:$T$29)</f>
        <v>6</v>
      </c>
      <c r="D11606">
        <v>1</v>
      </c>
      <c r="E11606" t="s">
        <v>6401</v>
      </c>
      <c r="F11606" t="s">
        <v>110</v>
      </c>
      <c r="G11606" t="s">
        <v>124</v>
      </c>
      <c r="H11606" t="s">
        <v>6398</v>
      </c>
      <c r="I11606" t="e" cm="1">
        <f t="array" ref="I11606">INDEX('2.1.trackMPD'!I:I/(24*60*60),
       MATCH(1,
             (A11606='2.1.trackMPD'!A:A)*
             (C11606='2.1.trackMPD'!D:D)*
             (D11606/10^6='2.1.trackMPD'!H:H)*
             (E11606='2.1.trackMPD'!F:F),
0))</f>
        <v>#N/A</v>
      </c>
    </row>
    <row r="11607" spans="1:9" x14ac:dyDescent="0.2">
      <c r="A11607" t="s">
        <v>31</v>
      </c>
      <c r="B11607" t="s">
        <v>6</v>
      </c>
      <c r="C11607">
        <f>_xlfn.XLOOKUP(B11607,'2.1.trackMPD'!$R$7:$R$29,'2.1.trackMPD'!$T$7:$T$29)</f>
        <v>6</v>
      </c>
      <c r="D11607">
        <v>1</v>
      </c>
      <c r="E11607" t="s">
        <v>6401</v>
      </c>
      <c r="F11607" t="s">
        <v>110</v>
      </c>
      <c r="G11607" t="s">
        <v>140</v>
      </c>
      <c r="H11607" t="s">
        <v>6398</v>
      </c>
      <c r="I11607" t="e" cm="1">
        <f t="array" ref="I11607">INDEX('2.1.trackMPD'!J:J/(24*60*60),
       MATCH(1,
             (A11607='2.1.trackMPD'!A:A)*
             (C11607='2.1.trackMPD'!D:D)*
             (D11607/10^6='2.1.trackMPD'!H:H)*
             (E11607='2.1.trackMPD'!F:F),
0))</f>
        <v>#N/A</v>
      </c>
    </row>
    <row r="11608" spans="1:9" x14ac:dyDescent="0.2">
      <c r="A11608" t="s">
        <v>31</v>
      </c>
      <c r="B11608" t="s">
        <v>6</v>
      </c>
      <c r="C11608">
        <f>_xlfn.XLOOKUP(B11608,'2.1.trackMPD'!$R$7:$R$29,'2.1.trackMPD'!$T$7:$T$29)</f>
        <v>6</v>
      </c>
      <c r="D11608">
        <v>1</v>
      </c>
      <c r="E11608" t="s">
        <v>6401</v>
      </c>
      <c r="F11608" t="s">
        <v>111</v>
      </c>
      <c r="G11608" t="s">
        <v>124</v>
      </c>
      <c r="H11608" t="s">
        <v>6398</v>
      </c>
      <c r="I11608" t="e" cm="1">
        <f t="array" ref="I11608">INDEX('2.1.trackMPD'!M:M/(24*60*60),
       MATCH(1,
             (A11608='2.1.trackMPD'!A:A)*
             (C11608='2.1.trackMPD'!D:D)*
             (D11608/10^6='2.1.trackMPD'!H:H)*
             (E11608='2.1.trackMPD'!F:F),
0))</f>
        <v>#N/A</v>
      </c>
    </row>
    <row r="11609" spans="1:9" x14ac:dyDescent="0.2">
      <c r="A11609" t="s">
        <v>31</v>
      </c>
      <c r="B11609" t="s">
        <v>6</v>
      </c>
      <c r="C11609">
        <f>_xlfn.XLOOKUP(B11609,'2.1.trackMPD'!$R$7:$R$29,'2.1.trackMPD'!$T$7:$T$29)</f>
        <v>6</v>
      </c>
      <c r="D11609">
        <v>1</v>
      </c>
      <c r="E11609" t="s">
        <v>6401</v>
      </c>
      <c r="F11609" t="s">
        <v>111</v>
      </c>
      <c r="G11609" t="s">
        <v>140</v>
      </c>
      <c r="H11609" t="s">
        <v>6398</v>
      </c>
      <c r="I11609" t="e" cm="1">
        <f t="array" ref="I11609">INDEX('2.1.trackMPD'!N:N/(24*60*60),
       MATCH(1,
             (A11609='2.1.trackMPD'!A:A)*
             (C11609='2.1.trackMPD'!D:D)*
             (D11609/10^6='2.1.trackMPD'!H:H)*
             (E11609='2.1.trackMPD'!F:F),
0))</f>
        <v>#N/A</v>
      </c>
    </row>
    <row r="11610" spans="1:9" x14ac:dyDescent="0.2">
      <c r="A11610" t="s">
        <v>31</v>
      </c>
      <c r="B11610" t="s">
        <v>6</v>
      </c>
      <c r="C11610">
        <f>_xlfn.XLOOKUP(B11610,'2.1.trackMPD'!$R$7:$R$29,'2.1.trackMPD'!$T$7:$T$29)</f>
        <v>6</v>
      </c>
      <c r="D11610">
        <v>1</v>
      </c>
      <c r="E11610" t="s">
        <v>6401</v>
      </c>
      <c r="F11610" t="s">
        <v>110</v>
      </c>
      <c r="G11610" t="s">
        <v>124</v>
      </c>
      <c r="H11610" t="s">
        <v>6399</v>
      </c>
      <c r="I11610" t="e" cm="1">
        <f t="array" ref="I11610">INDEX('2.1.trackMPD'!K:K/(24*60*60),
       MATCH(1,
             (A11610='2.1.trackMPD'!A:A)*
             (C11610='2.1.trackMPD'!D:D)*
             (D11610/10^6='2.1.trackMPD'!H:H)*
             (E11610='2.1.trackMPD'!F:F),
0))</f>
        <v>#N/A</v>
      </c>
    </row>
    <row r="11611" spans="1:9" x14ac:dyDescent="0.2">
      <c r="A11611" t="s">
        <v>31</v>
      </c>
      <c r="B11611" t="s">
        <v>6</v>
      </c>
      <c r="C11611">
        <f>_xlfn.XLOOKUP(B11611,'2.1.trackMPD'!$R$7:$R$29,'2.1.trackMPD'!$T$7:$T$29)</f>
        <v>6</v>
      </c>
      <c r="D11611">
        <v>1</v>
      </c>
      <c r="E11611" t="s">
        <v>6401</v>
      </c>
      <c r="F11611" t="s">
        <v>110</v>
      </c>
      <c r="G11611" t="s">
        <v>140</v>
      </c>
      <c r="H11611" t="s">
        <v>6399</v>
      </c>
      <c r="I11611" t="e" cm="1">
        <f t="array" ref="I11611">INDEX('2.1.trackMPD'!L:L/(24*60*60),
       MATCH(1,
             (A11611='2.1.trackMPD'!A:A)*
             (C11611='2.1.trackMPD'!D:D)*
             (D11611/10^6='2.1.trackMPD'!H:H)*
             (E11611='2.1.trackMPD'!F:F),
0))</f>
        <v>#N/A</v>
      </c>
    </row>
    <row r="11612" spans="1:9" x14ac:dyDescent="0.2">
      <c r="A11612" t="s">
        <v>31</v>
      </c>
      <c r="B11612" t="s">
        <v>6</v>
      </c>
      <c r="C11612">
        <f>_xlfn.XLOOKUP(B11612,'2.1.trackMPD'!$R$7:$R$29,'2.1.trackMPD'!$T$7:$T$29)</f>
        <v>6</v>
      </c>
      <c r="D11612">
        <v>10</v>
      </c>
      <c r="E11612" t="s">
        <v>6401</v>
      </c>
      <c r="F11612" t="s">
        <v>110</v>
      </c>
      <c r="G11612" t="s">
        <v>124</v>
      </c>
      <c r="H11612" t="s">
        <v>6398</v>
      </c>
      <c r="I11612" t="e" cm="1">
        <f t="array" ref="I11612">INDEX('2.1.trackMPD'!I:I/(24*60*60),
       MATCH(1,
             (A11612='2.1.trackMPD'!A:A)*
             (C11612='2.1.trackMPD'!D:D)*
             (D11612/10^6='2.1.trackMPD'!H:H)*
             (E11612='2.1.trackMPD'!F:F),
0))</f>
        <v>#N/A</v>
      </c>
    </row>
    <row r="11613" spans="1:9" x14ac:dyDescent="0.2">
      <c r="A11613" t="s">
        <v>31</v>
      </c>
      <c r="B11613" t="s">
        <v>6</v>
      </c>
      <c r="C11613">
        <f>_xlfn.XLOOKUP(B11613,'2.1.trackMPD'!$R$7:$R$29,'2.1.trackMPD'!$T$7:$T$29)</f>
        <v>6</v>
      </c>
      <c r="D11613">
        <v>10</v>
      </c>
      <c r="E11613" t="s">
        <v>6401</v>
      </c>
      <c r="F11613" t="s">
        <v>110</v>
      </c>
      <c r="G11613" t="s">
        <v>140</v>
      </c>
      <c r="H11613" t="s">
        <v>6398</v>
      </c>
      <c r="I11613" t="e" cm="1">
        <f t="array" ref="I11613">INDEX('2.1.trackMPD'!J:J/(24*60*60),
       MATCH(1,
             (A11613='2.1.trackMPD'!A:A)*
             (C11613='2.1.trackMPD'!D:D)*
             (D11613/10^6='2.1.trackMPD'!H:H)*
             (E11613='2.1.trackMPD'!F:F),
0))</f>
        <v>#N/A</v>
      </c>
    </row>
    <row r="11614" spans="1:9" x14ac:dyDescent="0.2">
      <c r="A11614" t="s">
        <v>31</v>
      </c>
      <c r="B11614" t="s">
        <v>6</v>
      </c>
      <c r="C11614">
        <f>_xlfn.XLOOKUP(B11614,'2.1.trackMPD'!$R$7:$R$29,'2.1.trackMPD'!$T$7:$T$29)</f>
        <v>6</v>
      </c>
      <c r="D11614">
        <v>10</v>
      </c>
      <c r="E11614" t="s">
        <v>6401</v>
      </c>
      <c r="F11614" t="s">
        <v>111</v>
      </c>
      <c r="G11614" t="s">
        <v>124</v>
      </c>
      <c r="H11614" t="s">
        <v>6398</v>
      </c>
      <c r="I11614" t="e" cm="1">
        <f t="array" ref="I11614">INDEX('2.1.trackMPD'!M:M/(24*60*60),
       MATCH(1,
             (A11614='2.1.trackMPD'!A:A)*
             (C11614='2.1.trackMPD'!D:D)*
             (D11614/10^6='2.1.trackMPD'!H:H)*
             (E11614='2.1.trackMPD'!F:F),
0))</f>
        <v>#N/A</v>
      </c>
    </row>
    <row r="11615" spans="1:9" x14ac:dyDescent="0.2">
      <c r="A11615" t="s">
        <v>31</v>
      </c>
      <c r="B11615" t="s">
        <v>6</v>
      </c>
      <c r="C11615">
        <f>_xlfn.XLOOKUP(B11615,'2.1.trackMPD'!$R$7:$R$29,'2.1.trackMPD'!$T$7:$T$29)</f>
        <v>6</v>
      </c>
      <c r="D11615">
        <v>10</v>
      </c>
      <c r="E11615" t="s">
        <v>6401</v>
      </c>
      <c r="F11615" t="s">
        <v>111</v>
      </c>
      <c r="G11615" t="s">
        <v>140</v>
      </c>
      <c r="H11615" t="s">
        <v>6398</v>
      </c>
      <c r="I11615" t="e" cm="1">
        <f t="array" ref="I11615">INDEX('2.1.trackMPD'!N:N/(24*60*60),
       MATCH(1,
             (A11615='2.1.trackMPD'!A:A)*
             (C11615='2.1.trackMPD'!D:D)*
             (D11615/10^6='2.1.trackMPD'!H:H)*
             (E11615='2.1.trackMPD'!F:F),
0))</f>
        <v>#N/A</v>
      </c>
    </row>
    <row r="11616" spans="1:9" x14ac:dyDescent="0.2">
      <c r="A11616" t="s">
        <v>31</v>
      </c>
      <c r="B11616" t="s">
        <v>6</v>
      </c>
      <c r="C11616">
        <f>_xlfn.XLOOKUP(B11616,'2.1.trackMPD'!$R$7:$R$29,'2.1.trackMPD'!$T$7:$T$29)</f>
        <v>6</v>
      </c>
      <c r="D11616">
        <v>10</v>
      </c>
      <c r="E11616" t="s">
        <v>6401</v>
      </c>
      <c r="F11616" t="s">
        <v>110</v>
      </c>
      <c r="G11616" t="s">
        <v>124</v>
      </c>
      <c r="H11616" t="s">
        <v>6399</v>
      </c>
      <c r="I11616" t="e" cm="1">
        <f t="array" ref="I11616">INDEX('2.1.trackMPD'!K:K/(24*60*60),
       MATCH(1,
             (A11616='2.1.trackMPD'!A:A)*
             (C11616='2.1.trackMPD'!D:D)*
             (D11616/10^6='2.1.trackMPD'!H:H)*
             (E11616='2.1.trackMPD'!F:F),
0))</f>
        <v>#N/A</v>
      </c>
    </row>
    <row r="11617" spans="1:9" x14ac:dyDescent="0.2">
      <c r="A11617" t="s">
        <v>31</v>
      </c>
      <c r="B11617" t="s">
        <v>6</v>
      </c>
      <c r="C11617">
        <f>_xlfn.XLOOKUP(B11617,'2.1.trackMPD'!$R$7:$R$29,'2.1.trackMPD'!$T$7:$T$29)</f>
        <v>6</v>
      </c>
      <c r="D11617">
        <v>10</v>
      </c>
      <c r="E11617" t="s">
        <v>6401</v>
      </c>
      <c r="F11617" t="s">
        <v>110</v>
      </c>
      <c r="G11617" t="s">
        <v>140</v>
      </c>
      <c r="H11617" t="s">
        <v>6399</v>
      </c>
      <c r="I11617" t="e" cm="1">
        <f t="array" ref="I11617">INDEX('2.1.trackMPD'!L:L/(24*60*60),
       MATCH(1,
             (A11617='2.1.trackMPD'!A:A)*
             (C11617='2.1.trackMPD'!D:D)*
             (D11617/10^6='2.1.trackMPD'!H:H)*
             (E11617='2.1.trackMPD'!F:F),
0))</f>
        <v>#N/A</v>
      </c>
    </row>
    <row r="11618" spans="1:9" x14ac:dyDescent="0.2">
      <c r="A11618" t="s">
        <v>31</v>
      </c>
      <c r="B11618" t="s">
        <v>6</v>
      </c>
      <c r="C11618">
        <f>_xlfn.XLOOKUP(B11618,'2.1.trackMPD'!$R$7:$R$29,'2.1.trackMPD'!$T$7:$T$29)</f>
        <v>6</v>
      </c>
      <c r="D11618">
        <v>100</v>
      </c>
      <c r="E11618" t="s">
        <v>6401</v>
      </c>
      <c r="F11618" t="s">
        <v>110</v>
      </c>
      <c r="G11618" t="s">
        <v>124</v>
      </c>
      <c r="H11618" t="s">
        <v>6398</v>
      </c>
      <c r="I11618" t="e" cm="1">
        <f t="array" ref="I11618">INDEX('2.1.trackMPD'!I:I/(24*60*60),
       MATCH(1,
             (A11618='2.1.trackMPD'!A:A)*
             (C11618='2.1.trackMPD'!D:D)*
             (D11618/10^6='2.1.trackMPD'!H:H)*
             (E11618='2.1.trackMPD'!F:F),
0))</f>
        <v>#N/A</v>
      </c>
    </row>
    <row r="11619" spans="1:9" x14ac:dyDescent="0.2">
      <c r="A11619" t="s">
        <v>31</v>
      </c>
      <c r="B11619" t="s">
        <v>6</v>
      </c>
      <c r="C11619">
        <f>_xlfn.XLOOKUP(B11619,'2.1.trackMPD'!$R$7:$R$29,'2.1.trackMPD'!$T$7:$T$29)</f>
        <v>6</v>
      </c>
      <c r="D11619">
        <v>100</v>
      </c>
      <c r="E11619" t="s">
        <v>6401</v>
      </c>
      <c r="F11619" t="s">
        <v>110</v>
      </c>
      <c r="G11619" t="s">
        <v>140</v>
      </c>
      <c r="H11619" t="s">
        <v>6398</v>
      </c>
      <c r="I11619" t="e" cm="1">
        <f t="array" ref="I11619">INDEX('2.1.trackMPD'!J:J/(24*60*60),
       MATCH(1,
             (A11619='2.1.trackMPD'!A:A)*
             (C11619='2.1.trackMPD'!D:D)*
             (D11619/10^6='2.1.trackMPD'!H:H)*
             (E11619='2.1.trackMPD'!F:F),
0))</f>
        <v>#N/A</v>
      </c>
    </row>
    <row r="11620" spans="1:9" x14ac:dyDescent="0.2">
      <c r="A11620" t="s">
        <v>31</v>
      </c>
      <c r="B11620" t="s">
        <v>6</v>
      </c>
      <c r="C11620">
        <f>_xlfn.XLOOKUP(B11620,'2.1.trackMPD'!$R$7:$R$29,'2.1.trackMPD'!$T$7:$T$29)</f>
        <v>6</v>
      </c>
      <c r="D11620">
        <v>100</v>
      </c>
      <c r="E11620" t="s">
        <v>6401</v>
      </c>
      <c r="F11620" t="s">
        <v>111</v>
      </c>
      <c r="G11620" t="s">
        <v>124</v>
      </c>
      <c r="H11620" t="s">
        <v>6398</v>
      </c>
      <c r="I11620" t="e" cm="1">
        <f t="array" ref="I11620">INDEX('2.1.trackMPD'!M:M/(24*60*60),
       MATCH(1,
             (A11620='2.1.trackMPD'!A:A)*
             (C11620='2.1.trackMPD'!D:D)*
             (D11620/10^6='2.1.trackMPD'!H:H)*
             (E11620='2.1.trackMPD'!F:F),
0))</f>
        <v>#N/A</v>
      </c>
    </row>
    <row r="11621" spans="1:9" x14ac:dyDescent="0.2">
      <c r="A11621" t="s">
        <v>31</v>
      </c>
      <c r="B11621" t="s">
        <v>6</v>
      </c>
      <c r="C11621">
        <f>_xlfn.XLOOKUP(B11621,'2.1.trackMPD'!$R$7:$R$29,'2.1.trackMPD'!$T$7:$T$29)</f>
        <v>6</v>
      </c>
      <c r="D11621">
        <v>100</v>
      </c>
      <c r="E11621" t="s">
        <v>6401</v>
      </c>
      <c r="F11621" t="s">
        <v>111</v>
      </c>
      <c r="G11621" t="s">
        <v>140</v>
      </c>
      <c r="H11621" t="s">
        <v>6398</v>
      </c>
      <c r="I11621" t="e" cm="1">
        <f t="array" ref="I11621">INDEX('2.1.trackMPD'!N:N/(24*60*60),
       MATCH(1,
             (A11621='2.1.trackMPD'!A:A)*
             (C11621='2.1.trackMPD'!D:D)*
             (D11621/10^6='2.1.trackMPD'!H:H)*
             (E11621='2.1.trackMPD'!F:F),
0))</f>
        <v>#N/A</v>
      </c>
    </row>
    <row r="11622" spans="1:9" x14ac:dyDescent="0.2">
      <c r="A11622" t="s">
        <v>31</v>
      </c>
      <c r="B11622" t="s">
        <v>6</v>
      </c>
      <c r="C11622">
        <f>_xlfn.XLOOKUP(B11622,'2.1.trackMPD'!$R$7:$R$29,'2.1.trackMPD'!$T$7:$T$29)</f>
        <v>6</v>
      </c>
      <c r="D11622">
        <v>100</v>
      </c>
      <c r="E11622" t="s">
        <v>6401</v>
      </c>
      <c r="F11622" t="s">
        <v>110</v>
      </c>
      <c r="G11622" t="s">
        <v>124</v>
      </c>
      <c r="H11622" t="s">
        <v>6399</v>
      </c>
      <c r="I11622" t="e" cm="1">
        <f t="array" ref="I11622">INDEX('2.1.trackMPD'!K:K/(24*60*60),
       MATCH(1,
             (A11622='2.1.trackMPD'!A:A)*
             (C11622='2.1.trackMPD'!D:D)*
             (D11622/10^6='2.1.trackMPD'!H:H)*
             (E11622='2.1.trackMPD'!F:F),
0))</f>
        <v>#N/A</v>
      </c>
    </row>
    <row r="11623" spans="1:9" x14ac:dyDescent="0.2">
      <c r="A11623" t="s">
        <v>31</v>
      </c>
      <c r="B11623" t="s">
        <v>6</v>
      </c>
      <c r="C11623">
        <f>_xlfn.XLOOKUP(B11623,'2.1.trackMPD'!$R$7:$R$29,'2.1.trackMPD'!$T$7:$T$29)</f>
        <v>6</v>
      </c>
      <c r="D11623">
        <v>100</v>
      </c>
      <c r="E11623" t="s">
        <v>6401</v>
      </c>
      <c r="F11623" t="s">
        <v>110</v>
      </c>
      <c r="G11623" t="s">
        <v>140</v>
      </c>
      <c r="H11623" t="s">
        <v>6399</v>
      </c>
      <c r="I11623" t="e" cm="1">
        <f t="array" ref="I11623">INDEX('2.1.trackMPD'!L:L/(24*60*60),
       MATCH(1,
             (A11623='2.1.trackMPD'!A:A)*
             (C11623='2.1.trackMPD'!D:D)*
             (D11623/10^6='2.1.trackMPD'!H:H)*
             (E11623='2.1.trackMPD'!F:F),
0))</f>
        <v>#N/A</v>
      </c>
    </row>
    <row r="11624" spans="1:9" x14ac:dyDescent="0.2">
      <c r="A11624" t="s">
        <v>31</v>
      </c>
      <c r="B11624" t="s">
        <v>7</v>
      </c>
      <c r="C11624">
        <f>_xlfn.XLOOKUP(B11624,'2.1.trackMPD'!$R$7:$R$29,'2.1.trackMPD'!$T$7:$T$29)</f>
        <v>6</v>
      </c>
      <c r="D11624">
        <v>1</v>
      </c>
      <c r="E11624" t="s">
        <v>6396</v>
      </c>
      <c r="F11624" t="s">
        <v>110</v>
      </c>
      <c r="G11624" t="s">
        <v>124</v>
      </c>
      <c r="H11624" t="s">
        <v>6398</v>
      </c>
      <c r="I11624" cm="1">
        <f t="array" ref="I11624">INDEX('2.1.trackMPD'!I:I/(24*60*60),
       MATCH(1,
             (A11624='2.1.trackMPD'!A:A)*
             (C11624='2.1.trackMPD'!D:D)*
             (D11624/10^6='2.1.trackMPD'!H:H)*
             (E11624='2.1.trackMPD'!F:F),
0))</f>
        <v>1.101242398427765E-6</v>
      </c>
    </row>
    <row r="11625" spans="1:9" x14ac:dyDescent="0.2">
      <c r="A11625" t="s">
        <v>31</v>
      </c>
      <c r="B11625" t="s">
        <v>7</v>
      </c>
      <c r="C11625">
        <f>_xlfn.XLOOKUP(B11625,'2.1.trackMPD'!$R$7:$R$29,'2.1.trackMPD'!$T$7:$T$29)</f>
        <v>6</v>
      </c>
      <c r="D11625">
        <v>1</v>
      </c>
      <c r="E11625" t="s">
        <v>6396</v>
      </c>
      <c r="F11625" t="s">
        <v>110</v>
      </c>
      <c r="G11625" t="s">
        <v>140</v>
      </c>
      <c r="H11625" t="s">
        <v>6398</v>
      </c>
      <c r="I11625" cm="1">
        <f t="array" ref="I11625">INDEX('2.1.trackMPD'!J:J/(24*60*60),
       MATCH(1,
             (A11625='2.1.trackMPD'!A:A)*
             (C11625='2.1.trackMPD'!D:D)*
             (D11625/10^6='2.1.trackMPD'!H:H)*
             (E11625='2.1.trackMPD'!F:F),
0))</f>
        <v>3.9361908041803592E-5</v>
      </c>
    </row>
    <row r="11626" spans="1:9" x14ac:dyDescent="0.2">
      <c r="A11626" t="s">
        <v>31</v>
      </c>
      <c r="B11626" t="s">
        <v>7</v>
      </c>
      <c r="C11626">
        <f>_xlfn.XLOOKUP(B11626,'2.1.trackMPD'!$R$7:$R$29,'2.1.trackMPD'!$T$7:$T$29)</f>
        <v>6</v>
      </c>
      <c r="D11626">
        <v>1</v>
      </c>
      <c r="E11626" t="s">
        <v>6396</v>
      </c>
      <c r="F11626" t="s">
        <v>111</v>
      </c>
      <c r="G11626" t="s">
        <v>124</v>
      </c>
      <c r="H11626" t="s">
        <v>6398</v>
      </c>
      <c r="I11626" t="e" cm="1">
        <f t="array" ref="I11626">INDEX('2.1.trackMPD'!M:M/(24*60*60),
       MATCH(1,
             (A11626='2.1.trackMPD'!A:A)*
             (C11626='2.1.trackMPD'!D:D)*
             (D11626/10^6='2.1.trackMPD'!H:H)*
             (E11626='2.1.trackMPD'!F:F),
0))</f>
        <v>#VALUE!</v>
      </c>
    </row>
    <row r="11627" spans="1:9" x14ac:dyDescent="0.2">
      <c r="A11627" t="s">
        <v>31</v>
      </c>
      <c r="B11627" t="s">
        <v>7</v>
      </c>
      <c r="C11627">
        <f>_xlfn.XLOOKUP(B11627,'2.1.trackMPD'!$R$7:$R$29,'2.1.trackMPD'!$T$7:$T$29)</f>
        <v>6</v>
      </c>
      <c r="D11627">
        <v>1</v>
      </c>
      <c r="E11627" t="s">
        <v>6396</v>
      </c>
      <c r="F11627" t="s">
        <v>111</v>
      </c>
      <c r="G11627" t="s">
        <v>140</v>
      </c>
      <c r="H11627" t="s">
        <v>6398</v>
      </c>
      <c r="I11627" t="e" cm="1">
        <f t="array" ref="I11627">INDEX('2.1.trackMPD'!N:N/(24*60*60),
       MATCH(1,
             (A11627='2.1.trackMPD'!A:A)*
             (C11627='2.1.trackMPD'!D:D)*
             (D11627/10^6='2.1.trackMPD'!H:H)*
             (E11627='2.1.trackMPD'!F:F),
0))</f>
        <v>#VALUE!</v>
      </c>
    </row>
    <row r="11628" spans="1:9" x14ac:dyDescent="0.2">
      <c r="A11628" t="s">
        <v>31</v>
      </c>
      <c r="B11628" t="s">
        <v>7</v>
      </c>
      <c r="C11628">
        <f>_xlfn.XLOOKUP(B11628,'2.1.trackMPD'!$R$7:$R$29,'2.1.trackMPD'!$T$7:$T$29)</f>
        <v>6</v>
      </c>
      <c r="D11628">
        <v>1</v>
      </c>
      <c r="E11628" t="s">
        <v>6396</v>
      </c>
      <c r="F11628" t="s">
        <v>110</v>
      </c>
      <c r="G11628" t="s">
        <v>124</v>
      </c>
      <c r="H11628" t="s">
        <v>6399</v>
      </c>
      <c r="I11628" t="e" cm="1">
        <f t="array" ref="I11628">INDEX('2.1.trackMPD'!K:K/(24*60*60),
       MATCH(1,
             (A11628='2.1.trackMPD'!A:A)*
             (C11628='2.1.trackMPD'!D:D)*
             (D11628/10^6='2.1.trackMPD'!H:H)*
             (E11628='2.1.trackMPD'!F:F),
0))</f>
        <v>#VALUE!</v>
      </c>
    </row>
    <row r="11629" spans="1:9" x14ac:dyDescent="0.2">
      <c r="A11629" t="s">
        <v>31</v>
      </c>
      <c r="B11629" t="s">
        <v>7</v>
      </c>
      <c r="C11629">
        <f>_xlfn.XLOOKUP(B11629,'2.1.trackMPD'!$R$7:$R$29,'2.1.trackMPD'!$T$7:$T$29)</f>
        <v>6</v>
      </c>
      <c r="D11629">
        <v>1</v>
      </c>
      <c r="E11629" t="s">
        <v>6396</v>
      </c>
      <c r="F11629" t="s">
        <v>110</v>
      </c>
      <c r="G11629" t="s">
        <v>140</v>
      </c>
      <c r="H11629" t="s">
        <v>6399</v>
      </c>
      <c r="I11629" t="e" cm="1">
        <f t="array" ref="I11629">INDEX('2.1.trackMPD'!L:L/(24*60*60),
       MATCH(1,
             (A11629='2.1.trackMPD'!A:A)*
             (C11629='2.1.trackMPD'!D:D)*
             (D11629/10^6='2.1.trackMPD'!H:H)*
             (E11629='2.1.trackMPD'!F:F),
0))</f>
        <v>#VALUE!</v>
      </c>
    </row>
    <row r="11630" spans="1:9" x14ac:dyDescent="0.2">
      <c r="A11630" t="s">
        <v>31</v>
      </c>
      <c r="B11630" t="s">
        <v>7</v>
      </c>
      <c r="C11630">
        <f>_xlfn.XLOOKUP(B11630,'2.1.trackMPD'!$R$7:$R$29,'2.1.trackMPD'!$T$7:$T$29)</f>
        <v>6</v>
      </c>
      <c r="D11630">
        <v>10</v>
      </c>
      <c r="E11630" t="s">
        <v>6396</v>
      </c>
      <c r="F11630" t="s">
        <v>110</v>
      </c>
      <c r="G11630" t="s">
        <v>124</v>
      </c>
      <c r="H11630" t="s">
        <v>6398</v>
      </c>
      <c r="I11630" cm="1">
        <f t="array" ref="I11630">INDEX('2.1.trackMPD'!I:I/(24*60*60),
       MATCH(1,
             (A11630='2.1.trackMPD'!A:A)*
             (C11630='2.1.trackMPD'!D:D)*
             (D11630/10^6='2.1.trackMPD'!H:H)*
             (E11630='2.1.trackMPD'!F:F),
0))</f>
        <v>8.6623987627657981E-6</v>
      </c>
    </row>
    <row r="11631" spans="1:9" x14ac:dyDescent="0.2">
      <c r="A11631" t="s">
        <v>31</v>
      </c>
      <c r="B11631" t="s">
        <v>7</v>
      </c>
      <c r="C11631">
        <f>_xlfn.XLOOKUP(B11631,'2.1.trackMPD'!$R$7:$R$29,'2.1.trackMPD'!$T$7:$T$29)</f>
        <v>6</v>
      </c>
      <c r="D11631">
        <v>10</v>
      </c>
      <c r="E11631" t="s">
        <v>6396</v>
      </c>
      <c r="F11631" t="s">
        <v>110</v>
      </c>
      <c r="G11631" t="s">
        <v>140</v>
      </c>
      <c r="H11631" t="s">
        <v>6398</v>
      </c>
      <c r="I11631" cm="1">
        <f t="array" ref="I11631">INDEX('2.1.trackMPD'!J:J/(24*60*60),
       MATCH(1,
             (A11631='2.1.trackMPD'!A:A)*
             (C11631='2.1.trackMPD'!D:D)*
             (D11631/10^6='2.1.trackMPD'!H:H)*
             (E11631='2.1.trackMPD'!F:F),
0))</f>
        <v>5.4243065608556479E-5</v>
      </c>
    </row>
    <row r="11632" spans="1:9" x14ac:dyDescent="0.2">
      <c r="A11632" t="s">
        <v>31</v>
      </c>
      <c r="B11632" t="s">
        <v>7</v>
      </c>
      <c r="C11632">
        <f>_xlfn.XLOOKUP(B11632,'2.1.trackMPD'!$R$7:$R$29,'2.1.trackMPD'!$T$7:$T$29)</f>
        <v>6</v>
      </c>
      <c r="D11632">
        <v>10</v>
      </c>
      <c r="E11632" t="s">
        <v>6396</v>
      </c>
      <c r="F11632" t="s">
        <v>111</v>
      </c>
      <c r="G11632" t="s">
        <v>124</v>
      </c>
      <c r="H11632" t="s">
        <v>6398</v>
      </c>
      <c r="I11632" t="e" cm="1">
        <f t="array" ref="I11632">INDEX('2.1.trackMPD'!M:M/(24*60*60),
       MATCH(1,
             (A11632='2.1.trackMPD'!A:A)*
             (C11632='2.1.trackMPD'!D:D)*
             (D11632/10^6='2.1.trackMPD'!H:H)*
             (E11632='2.1.trackMPD'!F:F),
0))</f>
        <v>#VALUE!</v>
      </c>
    </row>
    <row r="11633" spans="1:9" x14ac:dyDescent="0.2">
      <c r="A11633" t="s">
        <v>31</v>
      </c>
      <c r="B11633" t="s">
        <v>7</v>
      </c>
      <c r="C11633">
        <f>_xlfn.XLOOKUP(B11633,'2.1.trackMPD'!$R$7:$R$29,'2.1.trackMPD'!$T$7:$T$29)</f>
        <v>6</v>
      </c>
      <c r="D11633">
        <v>10</v>
      </c>
      <c r="E11633" t="s">
        <v>6396</v>
      </c>
      <c r="F11633" t="s">
        <v>111</v>
      </c>
      <c r="G11633" t="s">
        <v>140</v>
      </c>
      <c r="H11633" t="s">
        <v>6398</v>
      </c>
      <c r="I11633" t="e" cm="1">
        <f t="array" ref="I11633">INDEX('2.1.trackMPD'!N:N/(24*60*60),
       MATCH(1,
             (A11633='2.1.trackMPD'!A:A)*
             (C11633='2.1.trackMPD'!D:D)*
             (D11633/10^6='2.1.trackMPD'!H:H)*
             (E11633='2.1.trackMPD'!F:F),
0))</f>
        <v>#VALUE!</v>
      </c>
    </row>
    <row r="11634" spans="1:9" x14ac:dyDescent="0.2">
      <c r="A11634" t="s">
        <v>31</v>
      </c>
      <c r="B11634" t="s">
        <v>7</v>
      </c>
      <c r="C11634">
        <f>_xlfn.XLOOKUP(B11634,'2.1.trackMPD'!$R$7:$R$29,'2.1.trackMPD'!$T$7:$T$29)</f>
        <v>6</v>
      </c>
      <c r="D11634">
        <v>10</v>
      </c>
      <c r="E11634" t="s">
        <v>6396</v>
      </c>
      <c r="F11634" t="s">
        <v>110</v>
      </c>
      <c r="G11634" t="s">
        <v>124</v>
      </c>
      <c r="H11634" t="s">
        <v>6399</v>
      </c>
      <c r="I11634" t="e" cm="1">
        <f t="array" ref="I11634">INDEX('2.1.trackMPD'!K:K/(24*60*60),
       MATCH(1,
             (A11634='2.1.trackMPD'!A:A)*
             (C11634='2.1.trackMPD'!D:D)*
             (D11634/10^6='2.1.trackMPD'!H:H)*
             (E11634='2.1.trackMPD'!F:F),
0))</f>
        <v>#VALUE!</v>
      </c>
    </row>
    <row r="11635" spans="1:9" x14ac:dyDescent="0.2">
      <c r="A11635" t="s">
        <v>31</v>
      </c>
      <c r="B11635" t="s">
        <v>7</v>
      </c>
      <c r="C11635">
        <f>_xlfn.XLOOKUP(B11635,'2.1.trackMPD'!$R$7:$R$29,'2.1.trackMPD'!$T$7:$T$29)</f>
        <v>6</v>
      </c>
      <c r="D11635">
        <v>10</v>
      </c>
      <c r="E11635" t="s">
        <v>6396</v>
      </c>
      <c r="F11635" t="s">
        <v>110</v>
      </c>
      <c r="G11635" t="s">
        <v>140</v>
      </c>
      <c r="H11635" t="s">
        <v>6399</v>
      </c>
      <c r="I11635" t="e" cm="1">
        <f t="array" ref="I11635">INDEX('2.1.trackMPD'!L:L/(24*60*60),
       MATCH(1,
             (A11635='2.1.trackMPD'!A:A)*
             (C11635='2.1.trackMPD'!D:D)*
             (D11635/10^6='2.1.trackMPD'!H:H)*
             (E11635='2.1.trackMPD'!F:F),
0))</f>
        <v>#VALUE!</v>
      </c>
    </row>
    <row r="11636" spans="1:9" x14ac:dyDescent="0.2">
      <c r="A11636" t="s">
        <v>31</v>
      </c>
      <c r="B11636" t="s">
        <v>7</v>
      </c>
      <c r="C11636">
        <f>_xlfn.XLOOKUP(B11636,'2.1.trackMPD'!$R$7:$R$29,'2.1.trackMPD'!$T$7:$T$29)</f>
        <v>6</v>
      </c>
      <c r="D11636">
        <v>100</v>
      </c>
      <c r="E11636" t="s">
        <v>6396</v>
      </c>
      <c r="F11636" t="s">
        <v>110</v>
      </c>
      <c r="G11636" t="s">
        <v>124</v>
      </c>
      <c r="H11636" t="s">
        <v>6398</v>
      </c>
      <c r="I11636" cm="1">
        <f t="array" ref="I11636">INDEX('2.1.trackMPD'!I:I/(24*60*60),
       MATCH(1,
             (A11636='2.1.trackMPD'!A:A)*
             (C11636='2.1.trackMPD'!D:D)*
             (D11636/10^6='2.1.trackMPD'!H:H)*
             (E11636='2.1.trackMPD'!F:F),
0))</f>
        <v>1.7762771145175809E-3</v>
      </c>
    </row>
    <row r="11637" spans="1:9" x14ac:dyDescent="0.2">
      <c r="A11637" t="s">
        <v>31</v>
      </c>
      <c r="B11637" t="s">
        <v>7</v>
      </c>
      <c r="C11637">
        <f>_xlfn.XLOOKUP(B11637,'2.1.trackMPD'!$R$7:$R$29,'2.1.trackMPD'!$T$7:$T$29)</f>
        <v>6</v>
      </c>
      <c r="D11637">
        <v>100</v>
      </c>
      <c r="E11637" t="s">
        <v>6396</v>
      </c>
      <c r="F11637" t="s">
        <v>110</v>
      </c>
      <c r="G11637" t="s">
        <v>140</v>
      </c>
      <c r="H11637" t="s">
        <v>6398</v>
      </c>
      <c r="I11637" cm="1">
        <f t="array" ref="I11637">INDEX('2.1.trackMPD'!J:J/(24*60*60),
       MATCH(1,
             (A11637='2.1.trackMPD'!A:A)*
             (C11637='2.1.trackMPD'!D:D)*
             (D11637/10^6='2.1.trackMPD'!H:H)*
             (E11637='2.1.trackMPD'!F:F),
0))</f>
        <v>4.3002192392828705E-3</v>
      </c>
    </row>
    <row r="11638" spans="1:9" x14ac:dyDescent="0.2">
      <c r="A11638" t="s">
        <v>31</v>
      </c>
      <c r="B11638" t="s">
        <v>7</v>
      </c>
      <c r="C11638">
        <f>_xlfn.XLOOKUP(B11638,'2.1.trackMPD'!$R$7:$R$29,'2.1.trackMPD'!$T$7:$T$29)</f>
        <v>6</v>
      </c>
      <c r="D11638">
        <v>100</v>
      </c>
      <c r="E11638" t="s">
        <v>6396</v>
      </c>
      <c r="F11638" t="s">
        <v>111</v>
      </c>
      <c r="G11638" t="s">
        <v>124</v>
      </c>
      <c r="H11638" t="s">
        <v>6398</v>
      </c>
      <c r="I11638" t="e" cm="1">
        <f t="array" ref="I11638">INDEX('2.1.trackMPD'!M:M/(24*60*60),
       MATCH(1,
             (A11638='2.1.trackMPD'!A:A)*
             (C11638='2.1.trackMPD'!D:D)*
             (D11638/10^6='2.1.trackMPD'!H:H)*
             (E11638='2.1.trackMPD'!F:F),
0))</f>
        <v>#VALUE!</v>
      </c>
    </row>
    <row r="11639" spans="1:9" x14ac:dyDescent="0.2">
      <c r="A11639" t="s">
        <v>31</v>
      </c>
      <c r="B11639" t="s">
        <v>7</v>
      </c>
      <c r="C11639">
        <f>_xlfn.XLOOKUP(B11639,'2.1.trackMPD'!$R$7:$R$29,'2.1.trackMPD'!$T$7:$T$29)</f>
        <v>6</v>
      </c>
      <c r="D11639">
        <v>100</v>
      </c>
      <c r="E11639" t="s">
        <v>6396</v>
      </c>
      <c r="F11639" t="s">
        <v>111</v>
      </c>
      <c r="G11639" t="s">
        <v>140</v>
      </c>
      <c r="H11639" t="s">
        <v>6398</v>
      </c>
      <c r="I11639" t="e" cm="1">
        <f t="array" ref="I11639">INDEX('2.1.trackMPD'!N:N/(24*60*60),
       MATCH(1,
             (A11639='2.1.trackMPD'!A:A)*
             (C11639='2.1.trackMPD'!D:D)*
             (D11639/10^6='2.1.trackMPD'!H:H)*
             (E11639='2.1.trackMPD'!F:F),
0))</f>
        <v>#VALUE!</v>
      </c>
    </row>
    <row r="11640" spans="1:9" x14ac:dyDescent="0.2">
      <c r="A11640" t="s">
        <v>31</v>
      </c>
      <c r="B11640" t="s">
        <v>7</v>
      </c>
      <c r="C11640">
        <f>_xlfn.XLOOKUP(B11640,'2.1.trackMPD'!$R$7:$R$29,'2.1.trackMPD'!$T$7:$T$29)</f>
        <v>6</v>
      </c>
      <c r="D11640">
        <v>100</v>
      </c>
      <c r="E11640" t="s">
        <v>6396</v>
      </c>
      <c r="F11640" t="s">
        <v>110</v>
      </c>
      <c r="G11640" t="s">
        <v>124</v>
      </c>
      <c r="H11640" t="s">
        <v>6399</v>
      </c>
      <c r="I11640" t="e" cm="1">
        <f t="array" ref="I11640">INDEX('2.1.trackMPD'!K:K/(24*60*60),
       MATCH(1,
             (A11640='2.1.trackMPD'!A:A)*
             (C11640='2.1.trackMPD'!D:D)*
             (D11640/10^6='2.1.trackMPD'!H:H)*
             (E11640='2.1.trackMPD'!F:F),
0))</f>
        <v>#VALUE!</v>
      </c>
    </row>
    <row r="11641" spans="1:9" x14ac:dyDescent="0.2">
      <c r="A11641" t="s">
        <v>31</v>
      </c>
      <c r="B11641" t="s">
        <v>7</v>
      </c>
      <c r="C11641">
        <f>_xlfn.XLOOKUP(B11641,'2.1.trackMPD'!$R$7:$R$29,'2.1.trackMPD'!$T$7:$T$29)</f>
        <v>6</v>
      </c>
      <c r="D11641">
        <v>100</v>
      </c>
      <c r="E11641" t="s">
        <v>6396</v>
      </c>
      <c r="F11641" t="s">
        <v>110</v>
      </c>
      <c r="G11641" t="s">
        <v>140</v>
      </c>
      <c r="H11641" t="s">
        <v>6399</v>
      </c>
      <c r="I11641" t="e" cm="1">
        <f t="array" ref="I11641">INDEX('2.1.trackMPD'!L:L/(24*60*60),
       MATCH(1,
             (A11641='2.1.trackMPD'!A:A)*
             (C11641='2.1.trackMPD'!D:D)*
             (D11641/10^6='2.1.trackMPD'!H:H)*
             (E11641='2.1.trackMPD'!F:F),
0))</f>
        <v>#VALUE!</v>
      </c>
    </row>
    <row r="11642" spans="1:9" x14ac:dyDescent="0.2">
      <c r="A11642" t="s">
        <v>31</v>
      </c>
      <c r="B11642" t="s">
        <v>7</v>
      </c>
      <c r="C11642">
        <f>_xlfn.XLOOKUP(B11642,'2.1.trackMPD'!$R$7:$R$29,'2.1.trackMPD'!$T$7:$T$29)</f>
        <v>6</v>
      </c>
      <c r="D11642">
        <v>1000</v>
      </c>
      <c r="E11642" t="s">
        <v>6396</v>
      </c>
      <c r="F11642" t="s">
        <v>110</v>
      </c>
      <c r="G11642" t="s">
        <v>124</v>
      </c>
      <c r="H11642" t="s">
        <v>6398</v>
      </c>
      <c r="I11642" cm="1">
        <f t="array" ref="I11642">INDEX('2.1.trackMPD'!I:I/(24*60*60),
       MATCH(1,
             (A11642='2.1.trackMPD'!A:A)*
             (C11642='2.1.trackMPD'!D:D)*
             (D11642/10^6='2.1.trackMPD'!H:H)*
             (E11642='2.1.trackMPD'!F:F),
0))</f>
        <v>6.4375647192498262E-2</v>
      </c>
    </row>
    <row r="11643" spans="1:9" x14ac:dyDescent="0.2">
      <c r="A11643" t="s">
        <v>31</v>
      </c>
      <c r="B11643" t="s">
        <v>7</v>
      </c>
      <c r="C11643">
        <f>_xlfn.XLOOKUP(B11643,'2.1.trackMPD'!$R$7:$R$29,'2.1.trackMPD'!$T$7:$T$29)</f>
        <v>6</v>
      </c>
      <c r="D11643">
        <v>1000</v>
      </c>
      <c r="E11643" t="s">
        <v>6396</v>
      </c>
      <c r="F11643" t="s">
        <v>110</v>
      </c>
      <c r="G11643" t="s">
        <v>140</v>
      </c>
      <c r="H11643" t="s">
        <v>6398</v>
      </c>
      <c r="I11643" cm="1">
        <f t="array" ref="I11643">INDEX('2.1.trackMPD'!J:J/(24*60*60),
       MATCH(1,
             (A11643='2.1.trackMPD'!A:A)*
             (C11643='2.1.trackMPD'!D:D)*
             (D11643/10^6='2.1.trackMPD'!H:H)*
             (E11643='2.1.trackMPD'!F:F),
0))</f>
        <v>1.5660378886726157E-2</v>
      </c>
    </row>
    <row r="11644" spans="1:9" x14ac:dyDescent="0.2">
      <c r="A11644" t="s">
        <v>31</v>
      </c>
      <c r="B11644" t="s">
        <v>7</v>
      </c>
      <c r="C11644">
        <f>_xlfn.XLOOKUP(B11644,'2.1.trackMPD'!$R$7:$R$29,'2.1.trackMPD'!$T$7:$T$29)</f>
        <v>6</v>
      </c>
      <c r="D11644">
        <v>1000</v>
      </c>
      <c r="E11644" t="s">
        <v>6396</v>
      </c>
      <c r="F11644" t="s">
        <v>111</v>
      </c>
      <c r="G11644" t="s">
        <v>124</v>
      </c>
      <c r="H11644" t="s">
        <v>6398</v>
      </c>
      <c r="I11644" t="e" cm="1">
        <f t="array" ref="I11644">INDEX('2.1.trackMPD'!M:M/(24*60*60),
       MATCH(1,
             (A11644='2.1.trackMPD'!A:A)*
             (C11644='2.1.trackMPD'!D:D)*
             (D11644/10^6='2.1.trackMPD'!H:H)*
             (E11644='2.1.trackMPD'!F:F),
0))</f>
        <v>#VALUE!</v>
      </c>
    </row>
    <row r="11645" spans="1:9" x14ac:dyDescent="0.2">
      <c r="A11645" t="s">
        <v>31</v>
      </c>
      <c r="B11645" t="s">
        <v>7</v>
      </c>
      <c r="C11645">
        <f>_xlfn.XLOOKUP(B11645,'2.1.trackMPD'!$R$7:$R$29,'2.1.trackMPD'!$T$7:$T$29)</f>
        <v>6</v>
      </c>
      <c r="D11645">
        <v>1000</v>
      </c>
      <c r="E11645" t="s">
        <v>6396</v>
      </c>
      <c r="F11645" t="s">
        <v>111</v>
      </c>
      <c r="G11645" t="s">
        <v>140</v>
      </c>
      <c r="H11645" t="s">
        <v>6398</v>
      </c>
      <c r="I11645" t="e" cm="1">
        <f t="array" ref="I11645">INDEX('2.1.trackMPD'!N:N/(24*60*60),
       MATCH(1,
             (A11645='2.1.trackMPD'!A:A)*
             (C11645='2.1.trackMPD'!D:D)*
             (D11645/10^6='2.1.trackMPD'!H:H)*
             (E11645='2.1.trackMPD'!F:F),
0))</f>
        <v>#VALUE!</v>
      </c>
    </row>
    <row r="11646" spans="1:9" x14ac:dyDescent="0.2">
      <c r="A11646" t="s">
        <v>31</v>
      </c>
      <c r="B11646" t="s">
        <v>7</v>
      </c>
      <c r="C11646">
        <f>_xlfn.XLOOKUP(B11646,'2.1.trackMPD'!$R$7:$R$29,'2.1.trackMPD'!$T$7:$T$29)</f>
        <v>6</v>
      </c>
      <c r="D11646">
        <v>1000</v>
      </c>
      <c r="E11646" t="s">
        <v>6396</v>
      </c>
      <c r="F11646" t="s">
        <v>110</v>
      </c>
      <c r="G11646" t="s">
        <v>124</v>
      </c>
      <c r="H11646" t="s">
        <v>6399</v>
      </c>
      <c r="I11646" t="e" cm="1">
        <f t="array" ref="I11646">INDEX('2.1.trackMPD'!K:K/(24*60*60),
       MATCH(1,
             (A11646='2.1.trackMPD'!A:A)*
             (C11646='2.1.trackMPD'!D:D)*
             (D11646/10^6='2.1.trackMPD'!H:H)*
             (E11646='2.1.trackMPD'!F:F),
0))</f>
        <v>#VALUE!</v>
      </c>
    </row>
    <row r="11647" spans="1:9" x14ac:dyDescent="0.2">
      <c r="A11647" t="s">
        <v>31</v>
      </c>
      <c r="B11647" t="s">
        <v>7</v>
      </c>
      <c r="C11647">
        <f>_xlfn.XLOOKUP(B11647,'2.1.trackMPD'!$R$7:$R$29,'2.1.trackMPD'!$T$7:$T$29)</f>
        <v>6</v>
      </c>
      <c r="D11647">
        <v>1000</v>
      </c>
      <c r="E11647" t="s">
        <v>6396</v>
      </c>
      <c r="F11647" t="s">
        <v>110</v>
      </c>
      <c r="G11647" t="s">
        <v>140</v>
      </c>
      <c r="H11647" t="s">
        <v>6399</v>
      </c>
      <c r="I11647" t="e" cm="1">
        <f t="array" ref="I11647">INDEX('2.1.trackMPD'!L:L/(24*60*60),
       MATCH(1,
             (A11647='2.1.trackMPD'!A:A)*
             (C11647='2.1.trackMPD'!D:D)*
             (D11647/10^6='2.1.trackMPD'!H:H)*
             (E11647='2.1.trackMPD'!F:F),
0))</f>
        <v>#VALUE!</v>
      </c>
    </row>
    <row r="11648" spans="1:9" x14ac:dyDescent="0.2">
      <c r="A11648" t="s">
        <v>31</v>
      </c>
      <c r="B11648" t="s">
        <v>7</v>
      </c>
      <c r="C11648">
        <f>_xlfn.XLOOKUP(B11648,'2.1.trackMPD'!$R$7:$R$29,'2.1.trackMPD'!$T$7:$T$29)</f>
        <v>6</v>
      </c>
      <c r="D11648">
        <v>5000</v>
      </c>
      <c r="E11648" t="s">
        <v>6396</v>
      </c>
      <c r="F11648" t="s">
        <v>110</v>
      </c>
      <c r="G11648" t="s">
        <v>124</v>
      </c>
      <c r="H11648" t="s">
        <v>6398</v>
      </c>
      <c r="I11648" cm="1">
        <f t="array" ref="I11648">INDEX('2.1.trackMPD'!I:I/(24*60*60),
       MATCH(1,
             (A11648='2.1.trackMPD'!A:A)*
             (C11648='2.1.trackMPD'!D:D)*
             (D11648/10^6='2.1.trackMPD'!H:H)*
             (E11648='2.1.trackMPD'!F:F),
0))</f>
        <v>0.25310599045567711</v>
      </c>
    </row>
    <row r="11649" spans="1:9" x14ac:dyDescent="0.2">
      <c r="A11649" t="s">
        <v>31</v>
      </c>
      <c r="B11649" t="s">
        <v>7</v>
      </c>
      <c r="C11649">
        <f>_xlfn.XLOOKUP(B11649,'2.1.trackMPD'!$R$7:$R$29,'2.1.trackMPD'!$T$7:$T$29)</f>
        <v>6</v>
      </c>
      <c r="D11649">
        <v>5000</v>
      </c>
      <c r="E11649" t="s">
        <v>6396</v>
      </c>
      <c r="F11649" t="s">
        <v>110</v>
      </c>
      <c r="G11649" t="s">
        <v>140</v>
      </c>
      <c r="H11649" t="s">
        <v>6398</v>
      </c>
      <c r="I11649" cm="1">
        <f t="array" ref="I11649">INDEX('2.1.trackMPD'!J:J/(24*60*60),
       MATCH(1,
             (A11649='2.1.trackMPD'!A:A)*
             (C11649='2.1.trackMPD'!D:D)*
             (D11649/10^6='2.1.trackMPD'!H:H)*
             (E11649='2.1.trackMPD'!F:F),
0))</f>
        <v>1.5534065122313657E-2</v>
      </c>
    </row>
    <row r="11650" spans="1:9" x14ac:dyDescent="0.2">
      <c r="A11650" t="s">
        <v>31</v>
      </c>
      <c r="B11650" t="s">
        <v>7</v>
      </c>
      <c r="C11650">
        <f>_xlfn.XLOOKUP(B11650,'2.1.trackMPD'!$R$7:$R$29,'2.1.trackMPD'!$T$7:$T$29)</f>
        <v>6</v>
      </c>
      <c r="D11650">
        <v>5000</v>
      </c>
      <c r="E11650" t="s">
        <v>6396</v>
      </c>
      <c r="F11650" t="s">
        <v>111</v>
      </c>
      <c r="G11650" t="s">
        <v>124</v>
      </c>
      <c r="H11650" t="s">
        <v>6398</v>
      </c>
      <c r="I11650" t="e" cm="1">
        <f t="array" ref="I11650">INDEX('2.1.trackMPD'!M:M/(24*60*60),
       MATCH(1,
             (A11650='2.1.trackMPD'!A:A)*
             (C11650='2.1.trackMPD'!D:D)*
             (D11650/10^6='2.1.trackMPD'!H:H)*
             (E11650='2.1.trackMPD'!F:F),
0))</f>
        <v>#VALUE!</v>
      </c>
    </row>
    <row r="11651" spans="1:9" x14ac:dyDescent="0.2">
      <c r="A11651" t="s">
        <v>31</v>
      </c>
      <c r="B11651" t="s">
        <v>7</v>
      </c>
      <c r="C11651">
        <f>_xlfn.XLOOKUP(B11651,'2.1.trackMPD'!$R$7:$R$29,'2.1.trackMPD'!$T$7:$T$29)</f>
        <v>6</v>
      </c>
      <c r="D11651">
        <v>5000</v>
      </c>
      <c r="E11651" t="s">
        <v>6396</v>
      </c>
      <c r="F11651" t="s">
        <v>111</v>
      </c>
      <c r="G11651" t="s">
        <v>140</v>
      </c>
      <c r="H11651" t="s">
        <v>6398</v>
      </c>
      <c r="I11651" t="e" cm="1">
        <f t="array" ref="I11651">INDEX('2.1.trackMPD'!N:N/(24*60*60),
       MATCH(1,
             (A11651='2.1.trackMPD'!A:A)*
             (C11651='2.1.trackMPD'!D:D)*
             (D11651/10^6='2.1.trackMPD'!H:H)*
             (E11651='2.1.trackMPD'!F:F),
0))</f>
        <v>#VALUE!</v>
      </c>
    </row>
    <row r="11652" spans="1:9" x14ac:dyDescent="0.2">
      <c r="A11652" t="s">
        <v>31</v>
      </c>
      <c r="B11652" t="s">
        <v>7</v>
      </c>
      <c r="C11652">
        <f>_xlfn.XLOOKUP(B11652,'2.1.trackMPD'!$R$7:$R$29,'2.1.trackMPD'!$T$7:$T$29)</f>
        <v>6</v>
      </c>
      <c r="D11652">
        <v>5000</v>
      </c>
      <c r="E11652" t="s">
        <v>6396</v>
      </c>
      <c r="F11652" t="s">
        <v>110</v>
      </c>
      <c r="G11652" t="s">
        <v>124</v>
      </c>
      <c r="H11652" t="s">
        <v>6399</v>
      </c>
      <c r="I11652" t="e" cm="1">
        <f t="array" ref="I11652">INDEX('2.1.trackMPD'!K:K/(24*60*60),
       MATCH(1,
             (A11652='2.1.trackMPD'!A:A)*
             (C11652='2.1.trackMPD'!D:D)*
             (D11652/10^6='2.1.trackMPD'!H:H)*
             (E11652='2.1.trackMPD'!F:F),
0))</f>
        <v>#VALUE!</v>
      </c>
    </row>
    <row r="11653" spans="1:9" x14ac:dyDescent="0.2">
      <c r="A11653" t="s">
        <v>31</v>
      </c>
      <c r="B11653" t="s">
        <v>7</v>
      </c>
      <c r="C11653">
        <f>_xlfn.XLOOKUP(B11653,'2.1.trackMPD'!$R$7:$R$29,'2.1.trackMPD'!$T$7:$T$29)</f>
        <v>6</v>
      </c>
      <c r="D11653">
        <v>5000</v>
      </c>
      <c r="E11653" t="s">
        <v>6396</v>
      </c>
      <c r="F11653" t="s">
        <v>110</v>
      </c>
      <c r="G11653" t="s">
        <v>140</v>
      </c>
      <c r="H11653" t="s">
        <v>6399</v>
      </c>
      <c r="I11653" t="e" cm="1">
        <f t="array" ref="I11653">INDEX('2.1.trackMPD'!L:L/(24*60*60),
       MATCH(1,
             (A11653='2.1.trackMPD'!A:A)*
             (C11653='2.1.trackMPD'!D:D)*
             (D11653/10^6='2.1.trackMPD'!H:H)*
             (E11653='2.1.trackMPD'!F:F),
0))</f>
        <v>#VALUE!</v>
      </c>
    </row>
    <row r="11654" spans="1:9" x14ac:dyDescent="0.2">
      <c r="A11654" t="s">
        <v>31</v>
      </c>
      <c r="B11654" t="s">
        <v>7</v>
      </c>
      <c r="C11654">
        <f>_xlfn.XLOOKUP(B11654,'2.1.trackMPD'!$R$7:$R$29,'2.1.trackMPD'!$T$7:$T$29)</f>
        <v>6</v>
      </c>
      <c r="D11654">
        <v>1</v>
      </c>
      <c r="E11654" t="s">
        <v>6400</v>
      </c>
      <c r="F11654" t="s">
        <v>110</v>
      </c>
      <c r="G11654" t="s">
        <v>124</v>
      </c>
      <c r="H11654" t="s">
        <v>6398</v>
      </c>
      <c r="I11654" cm="1">
        <f t="array" ref="I11654">INDEX('2.1.trackMPD'!I:I/(24*60*60),
       MATCH(1,
             (A11654='2.1.trackMPD'!A:A)*
             (C11654='2.1.trackMPD'!D:D)*
             (D11654/10^6='2.1.trackMPD'!H:H)*
             (E11654='2.1.trackMPD'!F:F),
0))</f>
        <v>1.7482747305485069E-6</v>
      </c>
    </row>
    <row r="11655" spans="1:9" x14ac:dyDescent="0.2">
      <c r="A11655" t="s">
        <v>31</v>
      </c>
      <c r="B11655" t="s">
        <v>7</v>
      </c>
      <c r="C11655">
        <f>_xlfn.XLOOKUP(B11655,'2.1.trackMPD'!$R$7:$R$29,'2.1.trackMPD'!$T$7:$T$29)</f>
        <v>6</v>
      </c>
      <c r="D11655">
        <v>1</v>
      </c>
      <c r="E11655" t="s">
        <v>6400</v>
      </c>
      <c r="F11655" t="s">
        <v>110</v>
      </c>
      <c r="G11655" t="s">
        <v>140</v>
      </c>
      <c r="H11655" t="s">
        <v>6398</v>
      </c>
      <c r="I11655" cm="1">
        <f t="array" ref="I11655">INDEX('2.1.trackMPD'!J:J/(24*60*60),
       MATCH(1,
             (A11655='2.1.trackMPD'!A:A)*
             (C11655='2.1.trackMPD'!D:D)*
             (D11655/10^6='2.1.trackMPD'!H:H)*
             (E11655='2.1.trackMPD'!F:F),
0))</f>
        <v>3.7088197611824881E-5</v>
      </c>
    </row>
    <row r="11656" spans="1:9" x14ac:dyDescent="0.2">
      <c r="A11656" t="s">
        <v>31</v>
      </c>
      <c r="B11656" t="s">
        <v>7</v>
      </c>
      <c r="C11656">
        <f>_xlfn.XLOOKUP(B11656,'2.1.trackMPD'!$R$7:$R$29,'2.1.trackMPD'!$T$7:$T$29)</f>
        <v>6</v>
      </c>
      <c r="D11656">
        <v>1</v>
      </c>
      <c r="E11656" t="s">
        <v>6400</v>
      </c>
      <c r="F11656" t="s">
        <v>111</v>
      </c>
      <c r="G11656" t="s">
        <v>124</v>
      </c>
      <c r="H11656" t="s">
        <v>6398</v>
      </c>
      <c r="I11656" t="e" cm="1">
        <f t="array" ref="I11656">INDEX('2.1.trackMPD'!M:M/(24*60*60),
       MATCH(1,
             (A11656='2.1.trackMPD'!A:A)*
             (C11656='2.1.trackMPD'!D:D)*
             (D11656/10^6='2.1.trackMPD'!H:H)*
             (E11656='2.1.trackMPD'!F:F),
0))</f>
        <v>#VALUE!</v>
      </c>
    </row>
    <row r="11657" spans="1:9" x14ac:dyDescent="0.2">
      <c r="A11657" t="s">
        <v>31</v>
      </c>
      <c r="B11657" t="s">
        <v>7</v>
      </c>
      <c r="C11657">
        <f>_xlfn.XLOOKUP(B11657,'2.1.trackMPD'!$R$7:$R$29,'2.1.trackMPD'!$T$7:$T$29)</f>
        <v>6</v>
      </c>
      <c r="D11657">
        <v>1</v>
      </c>
      <c r="E11657" t="s">
        <v>6400</v>
      </c>
      <c r="F11657" t="s">
        <v>111</v>
      </c>
      <c r="G11657" t="s">
        <v>140</v>
      </c>
      <c r="H11657" t="s">
        <v>6398</v>
      </c>
      <c r="I11657" t="e" cm="1">
        <f t="array" ref="I11657">INDEX('2.1.trackMPD'!N:N/(24*60*60),
       MATCH(1,
             (A11657='2.1.trackMPD'!A:A)*
             (C11657='2.1.trackMPD'!D:D)*
             (D11657/10^6='2.1.trackMPD'!H:H)*
             (E11657='2.1.trackMPD'!F:F),
0))</f>
        <v>#VALUE!</v>
      </c>
    </row>
    <row r="11658" spans="1:9" x14ac:dyDescent="0.2">
      <c r="A11658" t="s">
        <v>31</v>
      </c>
      <c r="B11658" t="s">
        <v>7</v>
      </c>
      <c r="C11658">
        <f>_xlfn.XLOOKUP(B11658,'2.1.trackMPD'!$R$7:$R$29,'2.1.trackMPD'!$T$7:$T$29)</f>
        <v>6</v>
      </c>
      <c r="D11658">
        <v>1</v>
      </c>
      <c r="E11658" t="s">
        <v>6400</v>
      </c>
      <c r="F11658" t="s">
        <v>110</v>
      </c>
      <c r="G11658" t="s">
        <v>124</v>
      </c>
      <c r="H11658" t="s">
        <v>6399</v>
      </c>
      <c r="I11658" t="e" cm="1">
        <f t="array" ref="I11658">INDEX('2.1.trackMPD'!K:K/(24*60*60),
       MATCH(1,
             (A11658='2.1.trackMPD'!A:A)*
             (C11658='2.1.trackMPD'!D:D)*
             (D11658/10^6='2.1.trackMPD'!H:H)*
             (E11658='2.1.trackMPD'!F:F),
0))</f>
        <v>#VALUE!</v>
      </c>
    </row>
    <row r="11659" spans="1:9" x14ac:dyDescent="0.2">
      <c r="A11659" t="s">
        <v>31</v>
      </c>
      <c r="B11659" t="s">
        <v>7</v>
      </c>
      <c r="C11659">
        <f>_xlfn.XLOOKUP(B11659,'2.1.trackMPD'!$R$7:$R$29,'2.1.trackMPD'!$T$7:$T$29)</f>
        <v>6</v>
      </c>
      <c r="D11659">
        <v>1</v>
      </c>
      <c r="E11659" t="s">
        <v>6400</v>
      </c>
      <c r="F11659" t="s">
        <v>110</v>
      </c>
      <c r="G11659" t="s">
        <v>140</v>
      </c>
      <c r="H11659" t="s">
        <v>6399</v>
      </c>
      <c r="I11659" t="e" cm="1">
        <f t="array" ref="I11659">INDEX('2.1.trackMPD'!L:L/(24*60*60),
       MATCH(1,
             (A11659='2.1.trackMPD'!A:A)*
             (C11659='2.1.trackMPD'!D:D)*
             (D11659/10^6='2.1.trackMPD'!H:H)*
             (E11659='2.1.trackMPD'!F:F),
0))</f>
        <v>#VALUE!</v>
      </c>
    </row>
    <row r="11660" spans="1:9" x14ac:dyDescent="0.2">
      <c r="A11660" t="s">
        <v>31</v>
      </c>
      <c r="B11660" t="s">
        <v>7</v>
      </c>
      <c r="C11660">
        <f>_xlfn.XLOOKUP(B11660,'2.1.trackMPD'!$R$7:$R$29,'2.1.trackMPD'!$T$7:$T$29)</f>
        <v>6</v>
      </c>
      <c r="D11660">
        <v>10</v>
      </c>
      <c r="E11660" t="s">
        <v>6400</v>
      </c>
      <c r="F11660" t="s">
        <v>110</v>
      </c>
      <c r="G11660" t="s">
        <v>124</v>
      </c>
      <c r="H11660" t="s">
        <v>6398</v>
      </c>
      <c r="I11660" cm="1">
        <f t="array" ref="I11660">INDEX('2.1.trackMPD'!I:I/(24*60*60),
       MATCH(1,
             (A11660='2.1.trackMPD'!A:A)*
             (C11660='2.1.trackMPD'!D:D)*
             (D11660/10^6='2.1.trackMPD'!H:H)*
             (E11660='2.1.trackMPD'!F:F),
0))</f>
        <v>7.1603868355447347E-5</v>
      </c>
    </row>
    <row r="11661" spans="1:9" x14ac:dyDescent="0.2">
      <c r="A11661" t="s">
        <v>31</v>
      </c>
      <c r="B11661" t="s">
        <v>7</v>
      </c>
      <c r="C11661">
        <f>_xlfn.XLOOKUP(B11661,'2.1.trackMPD'!$R$7:$R$29,'2.1.trackMPD'!$T$7:$T$29)</f>
        <v>6</v>
      </c>
      <c r="D11661">
        <v>10</v>
      </c>
      <c r="E11661" t="s">
        <v>6400</v>
      </c>
      <c r="F11661" t="s">
        <v>110</v>
      </c>
      <c r="G11661" t="s">
        <v>140</v>
      </c>
      <c r="H11661" t="s">
        <v>6398</v>
      </c>
      <c r="I11661" cm="1">
        <f t="array" ref="I11661">INDEX('2.1.trackMPD'!J:J/(24*60*60),
       MATCH(1,
             (A11661='2.1.trackMPD'!A:A)*
             (C11661='2.1.trackMPD'!D:D)*
             (D11661/10^6='2.1.trackMPD'!H:H)*
             (E11661='2.1.trackMPD'!F:F),
0))</f>
        <v>1.8169765780324653E-4</v>
      </c>
    </row>
    <row r="11662" spans="1:9" x14ac:dyDescent="0.2">
      <c r="A11662" t="s">
        <v>31</v>
      </c>
      <c r="B11662" t="s">
        <v>7</v>
      </c>
      <c r="C11662">
        <f>_xlfn.XLOOKUP(B11662,'2.1.trackMPD'!$R$7:$R$29,'2.1.trackMPD'!$T$7:$T$29)</f>
        <v>6</v>
      </c>
      <c r="D11662">
        <v>10</v>
      </c>
      <c r="E11662" t="s">
        <v>6400</v>
      </c>
      <c r="F11662" t="s">
        <v>111</v>
      </c>
      <c r="G11662" t="s">
        <v>124</v>
      </c>
      <c r="H11662" t="s">
        <v>6398</v>
      </c>
      <c r="I11662" t="e" cm="1">
        <f t="array" ref="I11662">INDEX('2.1.trackMPD'!M:M/(24*60*60),
       MATCH(1,
             (A11662='2.1.trackMPD'!A:A)*
             (C11662='2.1.trackMPD'!D:D)*
             (D11662/10^6='2.1.trackMPD'!H:H)*
             (E11662='2.1.trackMPD'!F:F),
0))</f>
        <v>#VALUE!</v>
      </c>
    </row>
    <row r="11663" spans="1:9" x14ac:dyDescent="0.2">
      <c r="A11663" t="s">
        <v>31</v>
      </c>
      <c r="B11663" t="s">
        <v>7</v>
      </c>
      <c r="C11663">
        <f>_xlfn.XLOOKUP(B11663,'2.1.trackMPD'!$R$7:$R$29,'2.1.trackMPD'!$T$7:$T$29)</f>
        <v>6</v>
      </c>
      <c r="D11663">
        <v>10</v>
      </c>
      <c r="E11663" t="s">
        <v>6400</v>
      </c>
      <c r="F11663" t="s">
        <v>111</v>
      </c>
      <c r="G11663" t="s">
        <v>140</v>
      </c>
      <c r="H11663" t="s">
        <v>6398</v>
      </c>
      <c r="I11663" t="e" cm="1">
        <f t="array" ref="I11663">INDEX('2.1.trackMPD'!N:N/(24*60*60),
       MATCH(1,
             (A11663='2.1.trackMPD'!A:A)*
             (C11663='2.1.trackMPD'!D:D)*
             (D11663/10^6='2.1.trackMPD'!H:H)*
             (E11663='2.1.trackMPD'!F:F),
0))</f>
        <v>#VALUE!</v>
      </c>
    </row>
    <row r="11664" spans="1:9" x14ac:dyDescent="0.2">
      <c r="A11664" t="s">
        <v>31</v>
      </c>
      <c r="B11664" t="s">
        <v>7</v>
      </c>
      <c r="C11664">
        <f>_xlfn.XLOOKUP(B11664,'2.1.trackMPD'!$R$7:$R$29,'2.1.trackMPD'!$T$7:$T$29)</f>
        <v>6</v>
      </c>
      <c r="D11664">
        <v>10</v>
      </c>
      <c r="E11664" t="s">
        <v>6400</v>
      </c>
      <c r="F11664" t="s">
        <v>110</v>
      </c>
      <c r="G11664" t="s">
        <v>124</v>
      </c>
      <c r="H11664" t="s">
        <v>6399</v>
      </c>
      <c r="I11664" t="e" cm="1">
        <f t="array" ref="I11664">INDEX('2.1.trackMPD'!K:K/(24*60*60),
       MATCH(1,
             (A11664='2.1.trackMPD'!A:A)*
             (C11664='2.1.trackMPD'!D:D)*
             (D11664/10^6='2.1.trackMPD'!H:H)*
             (E11664='2.1.trackMPD'!F:F),
0))</f>
        <v>#VALUE!</v>
      </c>
    </row>
    <row r="11665" spans="1:9" x14ac:dyDescent="0.2">
      <c r="A11665" t="s">
        <v>31</v>
      </c>
      <c r="B11665" t="s">
        <v>7</v>
      </c>
      <c r="C11665">
        <f>_xlfn.XLOOKUP(B11665,'2.1.trackMPD'!$R$7:$R$29,'2.1.trackMPD'!$T$7:$T$29)</f>
        <v>6</v>
      </c>
      <c r="D11665">
        <v>10</v>
      </c>
      <c r="E11665" t="s">
        <v>6400</v>
      </c>
      <c r="F11665" t="s">
        <v>110</v>
      </c>
      <c r="G11665" t="s">
        <v>140</v>
      </c>
      <c r="H11665" t="s">
        <v>6399</v>
      </c>
      <c r="I11665" t="e" cm="1">
        <f t="array" ref="I11665">INDEX('2.1.trackMPD'!L:L/(24*60*60),
       MATCH(1,
             (A11665='2.1.trackMPD'!A:A)*
             (C11665='2.1.trackMPD'!D:D)*
             (D11665/10^6='2.1.trackMPD'!H:H)*
             (E11665='2.1.trackMPD'!F:F),
0))</f>
        <v>#VALUE!</v>
      </c>
    </row>
    <row r="11666" spans="1:9" x14ac:dyDescent="0.2">
      <c r="A11666" t="s">
        <v>31</v>
      </c>
      <c r="B11666" t="s">
        <v>7</v>
      </c>
      <c r="C11666">
        <f>_xlfn.XLOOKUP(B11666,'2.1.trackMPD'!$R$7:$R$29,'2.1.trackMPD'!$T$7:$T$29)</f>
        <v>6</v>
      </c>
      <c r="D11666">
        <v>100</v>
      </c>
      <c r="E11666" t="s">
        <v>6400</v>
      </c>
      <c r="F11666" t="s">
        <v>110</v>
      </c>
      <c r="G11666" t="s">
        <v>124</v>
      </c>
      <c r="H11666" t="s">
        <v>6398</v>
      </c>
      <c r="I11666" cm="1">
        <f t="array" ref="I11666">INDEX('2.1.trackMPD'!I:I/(24*60*60),
       MATCH(1,
             (A11666='2.1.trackMPD'!A:A)*
             (C11666='2.1.trackMPD'!D:D)*
             (D11666/10^6='2.1.trackMPD'!H:H)*
             (E11666='2.1.trackMPD'!F:F),
0))</f>
        <v>5.1764828803544331E-3</v>
      </c>
    </row>
    <row r="11667" spans="1:9" x14ac:dyDescent="0.2">
      <c r="A11667" t="s">
        <v>31</v>
      </c>
      <c r="B11667" t="s">
        <v>7</v>
      </c>
      <c r="C11667">
        <f>_xlfn.XLOOKUP(B11667,'2.1.trackMPD'!$R$7:$R$29,'2.1.trackMPD'!$T$7:$T$29)</f>
        <v>6</v>
      </c>
      <c r="D11667">
        <v>100</v>
      </c>
      <c r="E11667" t="s">
        <v>6400</v>
      </c>
      <c r="F11667" t="s">
        <v>110</v>
      </c>
      <c r="G11667" t="s">
        <v>140</v>
      </c>
      <c r="H11667" t="s">
        <v>6398</v>
      </c>
      <c r="I11667" cm="1">
        <f t="array" ref="I11667">INDEX('2.1.trackMPD'!J:J/(24*60*60),
       MATCH(1,
             (A11667='2.1.trackMPD'!A:A)*
             (C11667='2.1.trackMPD'!D:D)*
             (D11667/10^6='2.1.trackMPD'!H:H)*
             (E11667='2.1.trackMPD'!F:F),
0))</f>
        <v>8.3103213332789347E-3</v>
      </c>
    </row>
    <row r="11668" spans="1:9" x14ac:dyDescent="0.2">
      <c r="A11668" t="s">
        <v>31</v>
      </c>
      <c r="B11668" t="s">
        <v>7</v>
      </c>
      <c r="C11668">
        <f>_xlfn.XLOOKUP(B11668,'2.1.trackMPD'!$R$7:$R$29,'2.1.trackMPD'!$T$7:$T$29)</f>
        <v>6</v>
      </c>
      <c r="D11668">
        <v>100</v>
      </c>
      <c r="E11668" t="s">
        <v>6400</v>
      </c>
      <c r="F11668" t="s">
        <v>111</v>
      </c>
      <c r="G11668" t="s">
        <v>124</v>
      </c>
      <c r="H11668" t="s">
        <v>6398</v>
      </c>
      <c r="I11668" t="e" cm="1">
        <f t="array" ref="I11668">INDEX('2.1.trackMPD'!M:M/(24*60*60),
       MATCH(1,
             (A11668='2.1.trackMPD'!A:A)*
             (C11668='2.1.trackMPD'!D:D)*
             (D11668/10^6='2.1.trackMPD'!H:H)*
             (E11668='2.1.trackMPD'!F:F),
0))</f>
        <v>#VALUE!</v>
      </c>
    </row>
    <row r="11669" spans="1:9" x14ac:dyDescent="0.2">
      <c r="A11669" t="s">
        <v>31</v>
      </c>
      <c r="B11669" t="s">
        <v>7</v>
      </c>
      <c r="C11669">
        <f>_xlfn.XLOOKUP(B11669,'2.1.trackMPD'!$R$7:$R$29,'2.1.trackMPD'!$T$7:$T$29)</f>
        <v>6</v>
      </c>
      <c r="D11669">
        <v>100</v>
      </c>
      <c r="E11669" t="s">
        <v>6400</v>
      </c>
      <c r="F11669" t="s">
        <v>111</v>
      </c>
      <c r="G11669" t="s">
        <v>140</v>
      </c>
      <c r="H11669" t="s">
        <v>6398</v>
      </c>
      <c r="I11669" t="e" cm="1">
        <f t="array" ref="I11669">INDEX('2.1.trackMPD'!N:N/(24*60*60),
       MATCH(1,
             (A11669='2.1.trackMPD'!A:A)*
             (C11669='2.1.trackMPD'!D:D)*
             (D11669/10^6='2.1.trackMPD'!H:H)*
             (E11669='2.1.trackMPD'!F:F),
0))</f>
        <v>#VALUE!</v>
      </c>
    </row>
    <row r="11670" spans="1:9" x14ac:dyDescent="0.2">
      <c r="A11670" t="s">
        <v>31</v>
      </c>
      <c r="B11670" t="s">
        <v>7</v>
      </c>
      <c r="C11670">
        <f>_xlfn.XLOOKUP(B11670,'2.1.trackMPD'!$R$7:$R$29,'2.1.trackMPD'!$T$7:$T$29)</f>
        <v>6</v>
      </c>
      <c r="D11670">
        <v>100</v>
      </c>
      <c r="E11670" t="s">
        <v>6400</v>
      </c>
      <c r="F11670" t="s">
        <v>110</v>
      </c>
      <c r="G11670" t="s">
        <v>124</v>
      </c>
      <c r="H11670" t="s">
        <v>6399</v>
      </c>
      <c r="I11670" t="e" cm="1">
        <f t="array" ref="I11670">INDEX('2.1.trackMPD'!K:K/(24*60*60),
       MATCH(1,
             (A11670='2.1.trackMPD'!A:A)*
             (C11670='2.1.trackMPD'!D:D)*
             (D11670/10^6='2.1.trackMPD'!H:H)*
             (E11670='2.1.trackMPD'!F:F),
0))</f>
        <v>#VALUE!</v>
      </c>
    </row>
    <row r="11671" spans="1:9" x14ac:dyDescent="0.2">
      <c r="A11671" t="s">
        <v>31</v>
      </c>
      <c r="B11671" t="s">
        <v>7</v>
      </c>
      <c r="C11671">
        <f>_xlfn.XLOOKUP(B11671,'2.1.trackMPD'!$R$7:$R$29,'2.1.trackMPD'!$T$7:$T$29)</f>
        <v>6</v>
      </c>
      <c r="D11671">
        <v>100</v>
      </c>
      <c r="E11671" t="s">
        <v>6400</v>
      </c>
      <c r="F11671" t="s">
        <v>110</v>
      </c>
      <c r="G11671" t="s">
        <v>140</v>
      </c>
      <c r="H11671" t="s">
        <v>6399</v>
      </c>
      <c r="I11671" t="e" cm="1">
        <f t="array" ref="I11671">INDEX('2.1.trackMPD'!L:L/(24*60*60),
       MATCH(1,
             (A11671='2.1.trackMPD'!A:A)*
             (C11671='2.1.trackMPD'!D:D)*
             (D11671/10^6='2.1.trackMPD'!H:H)*
             (E11671='2.1.trackMPD'!F:F),
0))</f>
        <v>#VALUE!</v>
      </c>
    </row>
    <row r="11672" spans="1:9" x14ac:dyDescent="0.2">
      <c r="A11672" t="s">
        <v>31</v>
      </c>
      <c r="B11672" t="s">
        <v>7</v>
      </c>
      <c r="C11672">
        <f>_xlfn.XLOOKUP(B11672,'2.1.trackMPD'!$R$7:$R$29,'2.1.trackMPD'!$T$7:$T$29)</f>
        <v>6</v>
      </c>
      <c r="D11672">
        <v>1000</v>
      </c>
      <c r="E11672" t="s">
        <v>6400</v>
      </c>
      <c r="F11672" t="s">
        <v>110</v>
      </c>
      <c r="G11672" t="s">
        <v>124</v>
      </c>
      <c r="H11672" t="s">
        <v>6398</v>
      </c>
      <c r="I11672" cm="1">
        <f t="array" ref="I11672">INDEX('2.1.trackMPD'!I:I/(24*60*60),
       MATCH(1,
             (A11672='2.1.trackMPD'!A:A)*
             (C11672='2.1.trackMPD'!D:D)*
             (D11672/10^6='2.1.trackMPD'!H:H)*
             (E11672='2.1.trackMPD'!F:F),
0))</f>
        <v>5.8096051192054514E-2</v>
      </c>
    </row>
    <row r="11673" spans="1:9" x14ac:dyDescent="0.2">
      <c r="A11673" t="s">
        <v>31</v>
      </c>
      <c r="B11673" t="s">
        <v>7</v>
      </c>
      <c r="C11673">
        <f>_xlfn.XLOOKUP(B11673,'2.1.trackMPD'!$R$7:$R$29,'2.1.trackMPD'!$T$7:$T$29)</f>
        <v>6</v>
      </c>
      <c r="D11673">
        <v>1000</v>
      </c>
      <c r="E11673" t="s">
        <v>6400</v>
      </c>
      <c r="F11673" t="s">
        <v>110</v>
      </c>
      <c r="G11673" t="s">
        <v>140</v>
      </c>
      <c r="H11673" t="s">
        <v>6398</v>
      </c>
      <c r="I11673" cm="1">
        <f t="array" ref="I11673">INDEX('2.1.trackMPD'!J:J/(24*60*60),
       MATCH(1,
             (A11673='2.1.trackMPD'!A:A)*
             (C11673='2.1.trackMPD'!D:D)*
             (D11673/10^6='2.1.trackMPD'!H:H)*
             (E11673='2.1.trackMPD'!F:F),
0))</f>
        <v>1.567885990178507E-2</v>
      </c>
    </row>
    <row r="11674" spans="1:9" x14ac:dyDescent="0.2">
      <c r="A11674" t="s">
        <v>31</v>
      </c>
      <c r="B11674" t="s">
        <v>7</v>
      </c>
      <c r="C11674">
        <f>_xlfn.XLOOKUP(B11674,'2.1.trackMPD'!$R$7:$R$29,'2.1.trackMPD'!$T$7:$T$29)</f>
        <v>6</v>
      </c>
      <c r="D11674">
        <v>1000</v>
      </c>
      <c r="E11674" t="s">
        <v>6400</v>
      </c>
      <c r="F11674" t="s">
        <v>111</v>
      </c>
      <c r="G11674" t="s">
        <v>124</v>
      </c>
      <c r="H11674" t="s">
        <v>6398</v>
      </c>
      <c r="I11674" t="e" cm="1">
        <f t="array" ref="I11674">INDEX('2.1.trackMPD'!M:M/(24*60*60),
       MATCH(1,
             (A11674='2.1.trackMPD'!A:A)*
             (C11674='2.1.trackMPD'!D:D)*
             (D11674/10^6='2.1.trackMPD'!H:H)*
             (E11674='2.1.trackMPD'!F:F),
0))</f>
        <v>#VALUE!</v>
      </c>
    </row>
    <row r="11675" spans="1:9" x14ac:dyDescent="0.2">
      <c r="A11675" t="s">
        <v>31</v>
      </c>
      <c r="B11675" t="s">
        <v>7</v>
      </c>
      <c r="C11675">
        <f>_xlfn.XLOOKUP(B11675,'2.1.trackMPD'!$R$7:$R$29,'2.1.trackMPD'!$T$7:$T$29)</f>
        <v>6</v>
      </c>
      <c r="D11675">
        <v>1000</v>
      </c>
      <c r="E11675" t="s">
        <v>6400</v>
      </c>
      <c r="F11675" t="s">
        <v>111</v>
      </c>
      <c r="G11675" t="s">
        <v>140</v>
      </c>
      <c r="H11675" t="s">
        <v>6398</v>
      </c>
      <c r="I11675" t="e" cm="1">
        <f t="array" ref="I11675">INDEX('2.1.trackMPD'!N:N/(24*60*60),
       MATCH(1,
             (A11675='2.1.trackMPD'!A:A)*
             (C11675='2.1.trackMPD'!D:D)*
             (D11675/10^6='2.1.trackMPD'!H:H)*
             (E11675='2.1.trackMPD'!F:F),
0))</f>
        <v>#VALUE!</v>
      </c>
    </row>
    <row r="11676" spans="1:9" x14ac:dyDescent="0.2">
      <c r="A11676" t="s">
        <v>31</v>
      </c>
      <c r="B11676" t="s">
        <v>7</v>
      </c>
      <c r="C11676">
        <f>_xlfn.XLOOKUP(B11676,'2.1.trackMPD'!$R$7:$R$29,'2.1.trackMPD'!$T$7:$T$29)</f>
        <v>6</v>
      </c>
      <c r="D11676">
        <v>1000</v>
      </c>
      <c r="E11676" t="s">
        <v>6400</v>
      </c>
      <c r="F11676" t="s">
        <v>110</v>
      </c>
      <c r="G11676" t="s">
        <v>124</v>
      </c>
      <c r="H11676" t="s">
        <v>6399</v>
      </c>
      <c r="I11676" t="e" cm="1">
        <f t="array" ref="I11676">INDEX('2.1.trackMPD'!K:K/(24*60*60),
       MATCH(1,
             (A11676='2.1.trackMPD'!A:A)*
             (C11676='2.1.trackMPD'!D:D)*
             (D11676/10^6='2.1.trackMPD'!H:H)*
             (E11676='2.1.trackMPD'!F:F),
0))</f>
        <v>#VALUE!</v>
      </c>
    </row>
    <row r="11677" spans="1:9" x14ac:dyDescent="0.2">
      <c r="A11677" t="s">
        <v>31</v>
      </c>
      <c r="B11677" t="s">
        <v>7</v>
      </c>
      <c r="C11677">
        <f>_xlfn.XLOOKUP(B11677,'2.1.trackMPD'!$R$7:$R$29,'2.1.trackMPD'!$T$7:$T$29)</f>
        <v>6</v>
      </c>
      <c r="D11677">
        <v>1000</v>
      </c>
      <c r="E11677" t="s">
        <v>6400</v>
      </c>
      <c r="F11677" t="s">
        <v>110</v>
      </c>
      <c r="G11677" t="s">
        <v>140</v>
      </c>
      <c r="H11677" t="s">
        <v>6399</v>
      </c>
      <c r="I11677" t="e" cm="1">
        <f t="array" ref="I11677">INDEX('2.1.trackMPD'!L:L/(24*60*60),
       MATCH(1,
             (A11677='2.1.trackMPD'!A:A)*
             (C11677='2.1.trackMPD'!D:D)*
             (D11677/10^6='2.1.trackMPD'!H:H)*
             (E11677='2.1.trackMPD'!F:F),
0))</f>
        <v>#VALUE!</v>
      </c>
    </row>
    <row r="11678" spans="1:9" x14ac:dyDescent="0.2">
      <c r="A11678" t="s">
        <v>31</v>
      </c>
      <c r="B11678" t="s">
        <v>7</v>
      </c>
      <c r="C11678">
        <f>_xlfn.XLOOKUP(B11678,'2.1.trackMPD'!$R$7:$R$29,'2.1.trackMPD'!$T$7:$T$29)</f>
        <v>6</v>
      </c>
      <c r="D11678">
        <v>5000</v>
      </c>
      <c r="E11678" t="s">
        <v>6400</v>
      </c>
      <c r="F11678" t="s">
        <v>110</v>
      </c>
      <c r="G11678" t="s">
        <v>124</v>
      </c>
      <c r="H11678" t="s">
        <v>6398</v>
      </c>
      <c r="I11678" cm="1">
        <f t="array" ref="I11678">INDEX('2.1.trackMPD'!I:I/(24*60*60),
       MATCH(1,
             (A11678='2.1.trackMPD'!A:A)*
             (C11678='2.1.trackMPD'!D:D)*
             (D11678/10^6='2.1.trackMPD'!H:H)*
             (E11678='2.1.trackMPD'!F:F),
0))</f>
        <v>0.14054113169626969</v>
      </c>
    </row>
    <row r="11679" spans="1:9" x14ac:dyDescent="0.2">
      <c r="A11679" t="s">
        <v>31</v>
      </c>
      <c r="B11679" t="s">
        <v>7</v>
      </c>
      <c r="C11679">
        <f>_xlfn.XLOOKUP(B11679,'2.1.trackMPD'!$R$7:$R$29,'2.1.trackMPD'!$T$7:$T$29)</f>
        <v>6</v>
      </c>
      <c r="D11679">
        <v>5000</v>
      </c>
      <c r="E11679" t="s">
        <v>6400</v>
      </c>
      <c r="F11679" t="s">
        <v>110</v>
      </c>
      <c r="G11679" t="s">
        <v>140</v>
      </c>
      <c r="H11679" t="s">
        <v>6398</v>
      </c>
      <c r="I11679" cm="1">
        <f t="array" ref="I11679">INDEX('2.1.trackMPD'!J:J/(24*60*60),
       MATCH(1,
             (A11679='2.1.trackMPD'!A:A)*
             (C11679='2.1.trackMPD'!D:D)*
             (D11679/10^6='2.1.trackMPD'!H:H)*
             (E11679='2.1.trackMPD'!F:F),
0))</f>
        <v>1.5568371183156597E-2</v>
      </c>
    </row>
    <row r="11680" spans="1:9" x14ac:dyDescent="0.2">
      <c r="A11680" t="s">
        <v>31</v>
      </c>
      <c r="B11680" t="s">
        <v>7</v>
      </c>
      <c r="C11680">
        <f>_xlfn.XLOOKUP(B11680,'2.1.trackMPD'!$R$7:$R$29,'2.1.trackMPD'!$T$7:$T$29)</f>
        <v>6</v>
      </c>
      <c r="D11680">
        <v>5000</v>
      </c>
      <c r="E11680" t="s">
        <v>6400</v>
      </c>
      <c r="F11680" t="s">
        <v>111</v>
      </c>
      <c r="G11680" t="s">
        <v>124</v>
      </c>
      <c r="H11680" t="s">
        <v>6398</v>
      </c>
      <c r="I11680" t="e" cm="1">
        <f t="array" ref="I11680">INDEX('2.1.trackMPD'!M:M/(24*60*60),
       MATCH(1,
             (A11680='2.1.trackMPD'!A:A)*
             (C11680='2.1.trackMPD'!D:D)*
             (D11680/10^6='2.1.trackMPD'!H:H)*
             (E11680='2.1.trackMPD'!F:F),
0))</f>
        <v>#VALUE!</v>
      </c>
    </row>
    <row r="11681" spans="1:9" x14ac:dyDescent="0.2">
      <c r="A11681" t="s">
        <v>31</v>
      </c>
      <c r="B11681" t="s">
        <v>7</v>
      </c>
      <c r="C11681">
        <f>_xlfn.XLOOKUP(B11681,'2.1.trackMPD'!$R$7:$R$29,'2.1.trackMPD'!$T$7:$T$29)</f>
        <v>6</v>
      </c>
      <c r="D11681">
        <v>5000</v>
      </c>
      <c r="E11681" t="s">
        <v>6400</v>
      </c>
      <c r="F11681" t="s">
        <v>111</v>
      </c>
      <c r="G11681" t="s">
        <v>140</v>
      </c>
      <c r="H11681" t="s">
        <v>6398</v>
      </c>
      <c r="I11681" t="e" cm="1">
        <f t="array" ref="I11681">INDEX('2.1.trackMPD'!N:N/(24*60*60),
       MATCH(1,
             (A11681='2.1.trackMPD'!A:A)*
             (C11681='2.1.trackMPD'!D:D)*
             (D11681/10^6='2.1.trackMPD'!H:H)*
             (E11681='2.1.trackMPD'!F:F),
0))</f>
        <v>#VALUE!</v>
      </c>
    </row>
    <row r="11682" spans="1:9" x14ac:dyDescent="0.2">
      <c r="A11682" t="s">
        <v>31</v>
      </c>
      <c r="B11682" t="s">
        <v>7</v>
      </c>
      <c r="C11682">
        <f>_xlfn.XLOOKUP(B11682,'2.1.trackMPD'!$R$7:$R$29,'2.1.trackMPD'!$T$7:$T$29)</f>
        <v>6</v>
      </c>
      <c r="D11682">
        <v>5000</v>
      </c>
      <c r="E11682" t="s">
        <v>6400</v>
      </c>
      <c r="F11682" t="s">
        <v>110</v>
      </c>
      <c r="G11682" t="s">
        <v>124</v>
      </c>
      <c r="H11682" t="s">
        <v>6399</v>
      </c>
      <c r="I11682" t="e" cm="1">
        <f t="array" ref="I11682">INDEX('2.1.trackMPD'!K:K/(24*60*60),
       MATCH(1,
             (A11682='2.1.trackMPD'!A:A)*
             (C11682='2.1.trackMPD'!D:D)*
             (D11682/10^6='2.1.trackMPD'!H:H)*
             (E11682='2.1.trackMPD'!F:F),
0))</f>
        <v>#VALUE!</v>
      </c>
    </row>
    <row r="11683" spans="1:9" x14ac:dyDescent="0.2">
      <c r="A11683" t="s">
        <v>31</v>
      </c>
      <c r="B11683" t="s">
        <v>7</v>
      </c>
      <c r="C11683">
        <f>_xlfn.XLOOKUP(B11683,'2.1.trackMPD'!$R$7:$R$29,'2.1.trackMPD'!$T$7:$T$29)</f>
        <v>6</v>
      </c>
      <c r="D11683">
        <v>5000</v>
      </c>
      <c r="E11683" t="s">
        <v>6400</v>
      </c>
      <c r="F11683" t="s">
        <v>110</v>
      </c>
      <c r="G11683" t="s">
        <v>140</v>
      </c>
      <c r="H11683" t="s">
        <v>6399</v>
      </c>
      <c r="I11683" t="e" cm="1">
        <f t="array" ref="I11683">INDEX('2.1.trackMPD'!L:L/(24*60*60),
       MATCH(1,
             (A11683='2.1.trackMPD'!A:A)*
             (C11683='2.1.trackMPD'!D:D)*
             (D11683/10^6='2.1.trackMPD'!H:H)*
             (E11683='2.1.trackMPD'!F:F),
0))</f>
        <v>#VALUE!</v>
      </c>
    </row>
    <row r="11684" spans="1:9" x14ac:dyDescent="0.2">
      <c r="A11684" t="s">
        <v>31</v>
      </c>
      <c r="B11684" t="s">
        <v>7</v>
      </c>
      <c r="C11684">
        <f>_xlfn.XLOOKUP(B11684,'2.1.trackMPD'!$R$7:$R$29,'2.1.trackMPD'!$T$7:$T$29)</f>
        <v>6</v>
      </c>
      <c r="D11684">
        <v>1</v>
      </c>
      <c r="E11684" t="s">
        <v>6401</v>
      </c>
      <c r="F11684" t="s">
        <v>110</v>
      </c>
      <c r="G11684" t="s">
        <v>124</v>
      </c>
      <c r="H11684" t="s">
        <v>6398</v>
      </c>
      <c r="I11684" t="e" cm="1">
        <f t="array" ref="I11684">INDEX('2.1.trackMPD'!I:I/(24*60*60),
       MATCH(1,
             (A11684='2.1.trackMPD'!A:A)*
             (C11684='2.1.trackMPD'!D:D)*
             (D11684/10^6='2.1.trackMPD'!H:H)*
             (E11684='2.1.trackMPD'!F:F),
0))</f>
        <v>#N/A</v>
      </c>
    </row>
    <row r="11685" spans="1:9" x14ac:dyDescent="0.2">
      <c r="A11685" t="s">
        <v>31</v>
      </c>
      <c r="B11685" t="s">
        <v>7</v>
      </c>
      <c r="C11685">
        <f>_xlfn.XLOOKUP(B11685,'2.1.trackMPD'!$R$7:$R$29,'2.1.trackMPD'!$T$7:$T$29)</f>
        <v>6</v>
      </c>
      <c r="D11685">
        <v>1</v>
      </c>
      <c r="E11685" t="s">
        <v>6401</v>
      </c>
      <c r="F11685" t="s">
        <v>110</v>
      </c>
      <c r="G11685" t="s">
        <v>140</v>
      </c>
      <c r="H11685" t="s">
        <v>6398</v>
      </c>
      <c r="I11685" t="e" cm="1">
        <f t="array" ref="I11685">INDEX('2.1.trackMPD'!J:J/(24*60*60),
       MATCH(1,
             (A11685='2.1.trackMPD'!A:A)*
             (C11685='2.1.trackMPD'!D:D)*
             (D11685/10^6='2.1.trackMPD'!H:H)*
             (E11685='2.1.trackMPD'!F:F),
0))</f>
        <v>#N/A</v>
      </c>
    </row>
    <row r="11686" spans="1:9" x14ac:dyDescent="0.2">
      <c r="A11686" t="s">
        <v>31</v>
      </c>
      <c r="B11686" t="s">
        <v>7</v>
      </c>
      <c r="C11686">
        <f>_xlfn.XLOOKUP(B11686,'2.1.trackMPD'!$R$7:$R$29,'2.1.trackMPD'!$T$7:$T$29)</f>
        <v>6</v>
      </c>
      <c r="D11686">
        <v>1</v>
      </c>
      <c r="E11686" t="s">
        <v>6401</v>
      </c>
      <c r="F11686" t="s">
        <v>111</v>
      </c>
      <c r="G11686" t="s">
        <v>124</v>
      </c>
      <c r="H11686" t="s">
        <v>6398</v>
      </c>
      <c r="I11686" t="e" cm="1">
        <f t="array" ref="I11686">INDEX('2.1.trackMPD'!M:M/(24*60*60),
       MATCH(1,
             (A11686='2.1.trackMPD'!A:A)*
             (C11686='2.1.trackMPD'!D:D)*
             (D11686/10^6='2.1.trackMPD'!H:H)*
             (E11686='2.1.trackMPD'!F:F),
0))</f>
        <v>#N/A</v>
      </c>
    </row>
    <row r="11687" spans="1:9" x14ac:dyDescent="0.2">
      <c r="A11687" t="s">
        <v>31</v>
      </c>
      <c r="B11687" t="s">
        <v>7</v>
      </c>
      <c r="C11687">
        <f>_xlfn.XLOOKUP(B11687,'2.1.trackMPD'!$R$7:$R$29,'2.1.trackMPD'!$T$7:$T$29)</f>
        <v>6</v>
      </c>
      <c r="D11687">
        <v>1</v>
      </c>
      <c r="E11687" t="s">
        <v>6401</v>
      </c>
      <c r="F11687" t="s">
        <v>111</v>
      </c>
      <c r="G11687" t="s">
        <v>140</v>
      </c>
      <c r="H11687" t="s">
        <v>6398</v>
      </c>
      <c r="I11687" t="e" cm="1">
        <f t="array" ref="I11687">INDEX('2.1.trackMPD'!N:N/(24*60*60),
       MATCH(1,
             (A11687='2.1.trackMPD'!A:A)*
             (C11687='2.1.trackMPD'!D:D)*
             (D11687/10^6='2.1.trackMPD'!H:H)*
             (E11687='2.1.trackMPD'!F:F),
0))</f>
        <v>#N/A</v>
      </c>
    </row>
    <row r="11688" spans="1:9" x14ac:dyDescent="0.2">
      <c r="A11688" t="s">
        <v>31</v>
      </c>
      <c r="B11688" t="s">
        <v>7</v>
      </c>
      <c r="C11688">
        <f>_xlfn.XLOOKUP(B11688,'2.1.trackMPD'!$R$7:$R$29,'2.1.trackMPD'!$T$7:$T$29)</f>
        <v>6</v>
      </c>
      <c r="D11688">
        <v>1</v>
      </c>
      <c r="E11688" t="s">
        <v>6401</v>
      </c>
      <c r="F11688" t="s">
        <v>110</v>
      </c>
      <c r="G11688" t="s">
        <v>124</v>
      </c>
      <c r="H11688" t="s">
        <v>6399</v>
      </c>
      <c r="I11688" t="e" cm="1">
        <f t="array" ref="I11688">INDEX('2.1.trackMPD'!K:K/(24*60*60),
       MATCH(1,
             (A11688='2.1.trackMPD'!A:A)*
             (C11688='2.1.trackMPD'!D:D)*
             (D11688/10^6='2.1.trackMPD'!H:H)*
             (E11688='2.1.trackMPD'!F:F),
0))</f>
        <v>#N/A</v>
      </c>
    </row>
    <row r="11689" spans="1:9" x14ac:dyDescent="0.2">
      <c r="A11689" t="s">
        <v>31</v>
      </c>
      <c r="B11689" t="s">
        <v>7</v>
      </c>
      <c r="C11689">
        <f>_xlfn.XLOOKUP(B11689,'2.1.trackMPD'!$R$7:$R$29,'2.1.trackMPD'!$T$7:$T$29)</f>
        <v>6</v>
      </c>
      <c r="D11689">
        <v>1</v>
      </c>
      <c r="E11689" t="s">
        <v>6401</v>
      </c>
      <c r="F11689" t="s">
        <v>110</v>
      </c>
      <c r="G11689" t="s">
        <v>140</v>
      </c>
      <c r="H11689" t="s">
        <v>6399</v>
      </c>
      <c r="I11689" t="e" cm="1">
        <f t="array" ref="I11689">INDEX('2.1.trackMPD'!L:L/(24*60*60),
       MATCH(1,
             (A11689='2.1.trackMPD'!A:A)*
             (C11689='2.1.trackMPD'!D:D)*
             (D11689/10^6='2.1.trackMPD'!H:H)*
             (E11689='2.1.trackMPD'!F:F),
0))</f>
        <v>#N/A</v>
      </c>
    </row>
    <row r="11690" spans="1:9" x14ac:dyDescent="0.2">
      <c r="A11690" t="s">
        <v>31</v>
      </c>
      <c r="B11690" t="s">
        <v>7</v>
      </c>
      <c r="C11690">
        <f>_xlfn.XLOOKUP(B11690,'2.1.trackMPD'!$R$7:$R$29,'2.1.trackMPD'!$T$7:$T$29)</f>
        <v>6</v>
      </c>
      <c r="D11690">
        <v>10</v>
      </c>
      <c r="E11690" t="s">
        <v>6401</v>
      </c>
      <c r="F11690" t="s">
        <v>110</v>
      </c>
      <c r="G11690" t="s">
        <v>124</v>
      </c>
      <c r="H11690" t="s">
        <v>6398</v>
      </c>
      <c r="I11690" t="e" cm="1">
        <f t="array" ref="I11690">INDEX('2.1.trackMPD'!I:I/(24*60*60),
       MATCH(1,
             (A11690='2.1.trackMPD'!A:A)*
             (C11690='2.1.trackMPD'!D:D)*
             (D11690/10^6='2.1.trackMPD'!H:H)*
             (E11690='2.1.trackMPD'!F:F),
0))</f>
        <v>#N/A</v>
      </c>
    </row>
    <row r="11691" spans="1:9" x14ac:dyDescent="0.2">
      <c r="A11691" t="s">
        <v>31</v>
      </c>
      <c r="B11691" t="s">
        <v>7</v>
      </c>
      <c r="C11691">
        <f>_xlfn.XLOOKUP(B11691,'2.1.trackMPD'!$R$7:$R$29,'2.1.trackMPD'!$T$7:$T$29)</f>
        <v>6</v>
      </c>
      <c r="D11691">
        <v>10</v>
      </c>
      <c r="E11691" t="s">
        <v>6401</v>
      </c>
      <c r="F11691" t="s">
        <v>110</v>
      </c>
      <c r="G11691" t="s">
        <v>140</v>
      </c>
      <c r="H11691" t="s">
        <v>6398</v>
      </c>
      <c r="I11691" t="e" cm="1">
        <f t="array" ref="I11691">INDEX('2.1.trackMPD'!J:J/(24*60*60),
       MATCH(1,
             (A11691='2.1.trackMPD'!A:A)*
             (C11691='2.1.trackMPD'!D:D)*
             (D11691/10^6='2.1.trackMPD'!H:H)*
             (E11691='2.1.trackMPD'!F:F),
0))</f>
        <v>#N/A</v>
      </c>
    </row>
    <row r="11692" spans="1:9" x14ac:dyDescent="0.2">
      <c r="A11692" t="s">
        <v>31</v>
      </c>
      <c r="B11692" t="s">
        <v>7</v>
      </c>
      <c r="C11692">
        <f>_xlfn.XLOOKUP(B11692,'2.1.trackMPD'!$R$7:$R$29,'2.1.trackMPD'!$T$7:$T$29)</f>
        <v>6</v>
      </c>
      <c r="D11692">
        <v>10</v>
      </c>
      <c r="E11692" t="s">
        <v>6401</v>
      </c>
      <c r="F11692" t="s">
        <v>111</v>
      </c>
      <c r="G11692" t="s">
        <v>124</v>
      </c>
      <c r="H11692" t="s">
        <v>6398</v>
      </c>
      <c r="I11692" t="e" cm="1">
        <f t="array" ref="I11692">INDEX('2.1.trackMPD'!M:M/(24*60*60),
       MATCH(1,
             (A11692='2.1.trackMPD'!A:A)*
             (C11692='2.1.trackMPD'!D:D)*
             (D11692/10^6='2.1.trackMPD'!H:H)*
             (E11692='2.1.trackMPD'!F:F),
0))</f>
        <v>#N/A</v>
      </c>
    </row>
    <row r="11693" spans="1:9" x14ac:dyDescent="0.2">
      <c r="A11693" t="s">
        <v>31</v>
      </c>
      <c r="B11693" t="s">
        <v>7</v>
      </c>
      <c r="C11693">
        <f>_xlfn.XLOOKUP(B11693,'2.1.trackMPD'!$R$7:$R$29,'2.1.trackMPD'!$T$7:$T$29)</f>
        <v>6</v>
      </c>
      <c r="D11693">
        <v>10</v>
      </c>
      <c r="E11693" t="s">
        <v>6401</v>
      </c>
      <c r="F11693" t="s">
        <v>111</v>
      </c>
      <c r="G11693" t="s">
        <v>140</v>
      </c>
      <c r="H11693" t="s">
        <v>6398</v>
      </c>
      <c r="I11693" t="e" cm="1">
        <f t="array" ref="I11693">INDEX('2.1.trackMPD'!N:N/(24*60*60),
       MATCH(1,
             (A11693='2.1.trackMPD'!A:A)*
             (C11693='2.1.trackMPD'!D:D)*
             (D11693/10^6='2.1.trackMPD'!H:H)*
             (E11693='2.1.trackMPD'!F:F),
0))</f>
        <v>#N/A</v>
      </c>
    </row>
    <row r="11694" spans="1:9" x14ac:dyDescent="0.2">
      <c r="A11694" t="s">
        <v>31</v>
      </c>
      <c r="B11694" t="s">
        <v>7</v>
      </c>
      <c r="C11694">
        <f>_xlfn.XLOOKUP(B11694,'2.1.trackMPD'!$R$7:$R$29,'2.1.trackMPD'!$T$7:$T$29)</f>
        <v>6</v>
      </c>
      <c r="D11694">
        <v>10</v>
      </c>
      <c r="E11694" t="s">
        <v>6401</v>
      </c>
      <c r="F11694" t="s">
        <v>110</v>
      </c>
      <c r="G11694" t="s">
        <v>124</v>
      </c>
      <c r="H11694" t="s">
        <v>6399</v>
      </c>
      <c r="I11694" t="e" cm="1">
        <f t="array" ref="I11694">INDEX('2.1.trackMPD'!K:K/(24*60*60),
       MATCH(1,
             (A11694='2.1.trackMPD'!A:A)*
             (C11694='2.1.trackMPD'!D:D)*
             (D11694/10^6='2.1.trackMPD'!H:H)*
             (E11694='2.1.trackMPD'!F:F),
0))</f>
        <v>#N/A</v>
      </c>
    </row>
    <row r="11695" spans="1:9" x14ac:dyDescent="0.2">
      <c r="A11695" t="s">
        <v>31</v>
      </c>
      <c r="B11695" t="s">
        <v>7</v>
      </c>
      <c r="C11695">
        <f>_xlfn.XLOOKUP(B11695,'2.1.trackMPD'!$R$7:$R$29,'2.1.trackMPD'!$T$7:$T$29)</f>
        <v>6</v>
      </c>
      <c r="D11695">
        <v>10</v>
      </c>
      <c r="E11695" t="s">
        <v>6401</v>
      </c>
      <c r="F11695" t="s">
        <v>110</v>
      </c>
      <c r="G11695" t="s">
        <v>140</v>
      </c>
      <c r="H11695" t="s">
        <v>6399</v>
      </c>
      <c r="I11695" t="e" cm="1">
        <f t="array" ref="I11695">INDEX('2.1.trackMPD'!L:L/(24*60*60),
       MATCH(1,
             (A11695='2.1.trackMPD'!A:A)*
             (C11695='2.1.trackMPD'!D:D)*
             (D11695/10^6='2.1.trackMPD'!H:H)*
             (E11695='2.1.trackMPD'!F:F),
0))</f>
        <v>#N/A</v>
      </c>
    </row>
    <row r="11696" spans="1:9" x14ac:dyDescent="0.2">
      <c r="A11696" t="s">
        <v>31</v>
      </c>
      <c r="B11696" t="s">
        <v>7</v>
      </c>
      <c r="C11696">
        <f>_xlfn.XLOOKUP(B11696,'2.1.trackMPD'!$R$7:$R$29,'2.1.trackMPD'!$T$7:$T$29)</f>
        <v>6</v>
      </c>
      <c r="D11696">
        <v>100</v>
      </c>
      <c r="E11696" t="s">
        <v>6401</v>
      </c>
      <c r="F11696" t="s">
        <v>110</v>
      </c>
      <c r="G11696" t="s">
        <v>124</v>
      </c>
      <c r="H11696" t="s">
        <v>6398</v>
      </c>
      <c r="I11696" t="e" cm="1">
        <f t="array" ref="I11696">INDEX('2.1.trackMPD'!I:I/(24*60*60),
       MATCH(1,
             (A11696='2.1.trackMPD'!A:A)*
             (C11696='2.1.trackMPD'!D:D)*
             (D11696/10^6='2.1.trackMPD'!H:H)*
             (E11696='2.1.trackMPD'!F:F),
0))</f>
        <v>#N/A</v>
      </c>
    </row>
    <row r="11697" spans="1:9" x14ac:dyDescent="0.2">
      <c r="A11697" t="s">
        <v>31</v>
      </c>
      <c r="B11697" t="s">
        <v>7</v>
      </c>
      <c r="C11697">
        <f>_xlfn.XLOOKUP(B11697,'2.1.trackMPD'!$R$7:$R$29,'2.1.trackMPD'!$T$7:$T$29)</f>
        <v>6</v>
      </c>
      <c r="D11697">
        <v>100</v>
      </c>
      <c r="E11697" t="s">
        <v>6401</v>
      </c>
      <c r="F11697" t="s">
        <v>110</v>
      </c>
      <c r="G11697" t="s">
        <v>140</v>
      </c>
      <c r="H11697" t="s">
        <v>6398</v>
      </c>
      <c r="I11697" t="e" cm="1">
        <f t="array" ref="I11697">INDEX('2.1.trackMPD'!J:J/(24*60*60),
       MATCH(1,
             (A11697='2.1.trackMPD'!A:A)*
             (C11697='2.1.trackMPD'!D:D)*
             (D11697/10^6='2.1.trackMPD'!H:H)*
             (E11697='2.1.trackMPD'!F:F),
0))</f>
        <v>#N/A</v>
      </c>
    </row>
    <row r="11698" spans="1:9" x14ac:dyDescent="0.2">
      <c r="A11698" t="s">
        <v>31</v>
      </c>
      <c r="B11698" t="s">
        <v>7</v>
      </c>
      <c r="C11698">
        <f>_xlfn.XLOOKUP(B11698,'2.1.trackMPD'!$R$7:$R$29,'2.1.trackMPD'!$T$7:$T$29)</f>
        <v>6</v>
      </c>
      <c r="D11698">
        <v>100</v>
      </c>
      <c r="E11698" t="s">
        <v>6401</v>
      </c>
      <c r="F11698" t="s">
        <v>111</v>
      </c>
      <c r="G11698" t="s">
        <v>124</v>
      </c>
      <c r="H11698" t="s">
        <v>6398</v>
      </c>
      <c r="I11698" t="e" cm="1">
        <f t="array" ref="I11698">INDEX('2.1.trackMPD'!M:M/(24*60*60),
       MATCH(1,
             (A11698='2.1.trackMPD'!A:A)*
             (C11698='2.1.trackMPD'!D:D)*
             (D11698/10^6='2.1.trackMPD'!H:H)*
             (E11698='2.1.trackMPD'!F:F),
0))</f>
        <v>#N/A</v>
      </c>
    </row>
    <row r="11699" spans="1:9" x14ac:dyDescent="0.2">
      <c r="A11699" t="s">
        <v>31</v>
      </c>
      <c r="B11699" t="s">
        <v>7</v>
      </c>
      <c r="C11699">
        <f>_xlfn.XLOOKUP(B11699,'2.1.trackMPD'!$R$7:$R$29,'2.1.trackMPD'!$T$7:$T$29)</f>
        <v>6</v>
      </c>
      <c r="D11699">
        <v>100</v>
      </c>
      <c r="E11699" t="s">
        <v>6401</v>
      </c>
      <c r="F11699" t="s">
        <v>111</v>
      </c>
      <c r="G11699" t="s">
        <v>140</v>
      </c>
      <c r="H11699" t="s">
        <v>6398</v>
      </c>
      <c r="I11699" t="e" cm="1">
        <f t="array" ref="I11699">INDEX('2.1.trackMPD'!N:N/(24*60*60),
       MATCH(1,
             (A11699='2.1.trackMPD'!A:A)*
             (C11699='2.1.trackMPD'!D:D)*
             (D11699/10^6='2.1.trackMPD'!H:H)*
             (E11699='2.1.trackMPD'!F:F),
0))</f>
        <v>#N/A</v>
      </c>
    </row>
    <row r="11700" spans="1:9" x14ac:dyDescent="0.2">
      <c r="A11700" t="s">
        <v>31</v>
      </c>
      <c r="B11700" t="s">
        <v>7</v>
      </c>
      <c r="C11700">
        <f>_xlfn.XLOOKUP(B11700,'2.1.trackMPD'!$R$7:$R$29,'2.1.trackMPD'!$T$7:$T$29)</f>
        <v>6</v>
      </c>
      <c r="D11700">
        <v>100</v>
      </c>
      <c r="E11700" t="s">
        <v>6401</v>
      </c>
      <c r="F11700" t="s">
        <v>110</v>
      </c>
      <c r="G11700" t="s">
        <v>124</v>
      </c>
      <c r="H11700" t="s">
        <v>6399</v>
      </c>
      <c r="I11700" t="e" cm="1">
        <f t="array" ref="I11700">INDEX('2.1.trackMPD'!K:K/(24*60*60),
       MATCH(1,
             (A11700='2.1.trackMPD'!A:A)*
             (C11700='2.1.trackMPD'!D:D)*
             (D11700/10^6='2.1.trackMPD'!H:H)*
             (E11700='2.1.trackMPD'!F:F),
0))</f>
        <v>#N/A</v>
      </c>
    </row>
    <row r="11701" spans="1:9" x14ac:dyDescent="0.2">
      <c r="A11701" t="s">
        <v>31</v>
      </c>
      <c r="B11701" t="s">
        <v>7</v>
      </c>
      <c r="C11701">
        <f>_xlfn.XLOOKUP(B11701,'2.1.trackMPD'!$R$7:$R$29,'2.1.trackMPD'!$T$7:$T$29)</f>
        <v>6</v>
      </c>
      <c r="D11701">
        <v>100</v>
      </c>
      <c r="E11701" t="s">
        <v>6401</v>
      </c>
      <c r="F11701" t="s">
        <v>110</v>
      </c>
      <c r="G11701" t="s">
        <v>140</v>
      </c>
      <c r="H11701" t="s">
        <v>6399</v>
      </c>
      <c r="I11701" t="e" cm="1">
        <f t="array" ref="I11701">INDEX('2.1.trackMPD'!L:L/(24*60*60),
       MATCH(1,
             (A11701='2.1.trackMPD'!A:A)*
             (C11701='2.1.trackMPD'!D:D)*
             (D11701/10^6='2.1.trackMPD'!H:H)*
             (E11701='2.1.trackMPD'!F:F),
0))</f>
        <v>#N/A</v>
      </c>
    </row>
    <row r="11702" spans="1:9" x14ac:dyDescent="0.2">
      <c r="A11702" t="s">
        <v>31</v>
      </c>
      <c r="B11702" t="s">
        <v>20</v>
      </c>
      <c r="C11702">
        <f>_xlfn.XLOOKUP(B11702,'2.1.trackMPD'!$R$7:$R$29,'2.1.trackMPD'!$T$7:$T$29)</f>
        <v>6</v>
      </c>
      <c r="D11702">
        <v>1</v>
      </c>
      <c r="E11702" t="s">
        <v>6396</v>
      </c>
      <c r="F11702" t="s">
        <v>110</v>
      </c>
      <c r="G11702" t="s">
        <v>124</v>
      </c>
      <c r="H11702" t="s">
        <v>6398</v>
      </c>
      <c r="I11702" cm="1">
        <f t="array" ref="I11702">INDEX('2.1.trackMPD'!I:I/(24*60*60),
       MATCH(1,
             (A11702='2.1.trackMPD'!A:A)*
             (C11702='2.1.trackMPD'!D:D)*
             (D11702/10^6='2.1.trackMPD'!H:H)*
             (E11702='2.1.trackMPD'!F:F),
0))</f>
        <v>1.101242398427765E-6</v>
      </c>
    </row>
    <row r="11703" spans="1:9" x14ac:dyDescent="0.2">
      <c r="A11703" t="s">
        <v>31</v>
      </c>
      <c r="B11703" t="s">
        <v>20</v>
      </c>
      <c r="C11703">
        <f>_xlfn.XLOOKUP(B11703,'2.1.trackMPD'!$R$7:$R$29,'2.1.trackMPD'!$T$7:$T$29)</f>
        <v>6</v>
      </c>
      <c r="D11703">
        <v>1</v>
      </c>
      <c r="E11703" t="s">
        <v>6396</v>
      </c>
      <c r="F11703" t="s">
        <v>110</v>
      </c>
      <c r="G11703" t="s">
        <v>140</v>
      </c>
      <c r="H11703" t="s">
        <v>6398</v>
      </c>
      <c r="I11703" cm="1">
        <f t="array" ref="I11703">INDEX('2.1.trackMPD'!J:J/(24*60*60),
       MATCH(1,
             (A11703='2.1.trackMPD'!A:A)*
             (C11703='2.1.trackMPD'!D:D)*
             (D11703/10^6='2.1.trackMPD'!H:H)*
             (E11703='2.1.trackMPD'!F:F),
0))</f>
        <v>3.9361908041803592E-5</v>
      </c>
    </row>
    <row r="11704" spans="1:9" x14ac:dyDescent="0.2">
      <c r="A11704" t="s">
        <v>31</v>
      </c>
      <c r="B11704" t="s">
        <v>20</v>
      </c>
      <c r="C11704">
        <f>_xlfn.XLOOKUP(B11704,'2.1.trackMPD'!$R$7:$R$29,'2.1.trackMPD'!$T$7:$T$29)</f>
        <v>6</v>
      </c>
      <c r="D11704">
        <v>1</v>
      </c>
      <c r="E11704" t="s">
        <v>6396</v>
      </c>
      <c r="F11704" t="s">
        <v>111</v>
      </c>
      <c r="G11704" t="s">
        <v>124</v>
      </c>
      <c r="H11704" t="s">
        <v>6398</v>
      </c>
      <c r="I11704" t="e" cm="1">
        <f t="array" ref="I11704">INDEX('2.1.trackMPD'!M:M/(24*60*60),
       MATCH(1,
             (A11704='2.1.trackMPD'!A:A)*
             (C11704='2.1.trackMPD'!D:D)*
             (D11704/10^6='2.1.trackMPD'!H:H)*
             (E11704='2.1.trackMPD'!F:F),
0))</f>
        <v>#VALUE!</v>
      </c>
    </row>
    <row r="11705" spans="1:9" x14ac:dyDescent="0.2">
      <c r="A11705" t="s">
        <v>31</v>
      </c>
      <c r="B11705" t="s">
        <v>20</v>
      </c>
      <c r="C11705">
        <f>_xlfn.XLOOKUP(B11705,'2.1.trackMPD'!$R$7:$R$29,'2.1.trackMPD'!$T$7:$T$29)</f>
        <v>6</v>
      </c>
      <c r="D11705">
        <v>1</v>
      </c>
      <c r="E11705" t="s">
        <v>6396</v>
      </c>
      <c r="F11705" t="s">
        <v>111</v>
      </c>
      <c r="G11705" t="s">
        <v>140</v>
      </c>
      <c r="H11705" t="s">
        <v>6398</v>
      </c>
      <c r="I11705" t="e" cm="1">
        <f t="array" ref="I11705">INDEX('2.1.trackMPD'!N:N/(24*60*60),
       MATCH(1,
             (A11705='2.1.trackMPD'!A:A)*
             (C11705='2.1.trackMPD'!D:D)*
             (D11705/10^6='2.1.trackMPD'!H:H)*
             (E11705='2.1.trackMPD'!F:F),
0))</f>
        <v>#VALUE!</v>
      </c>
    </row>
    <row r="11706" spans="1:9" x14ac:dyDescent="0.2">
      <c r="A11706" t="s">
        <v>31</v>
      </c>
      <c r="B11706" t="s">
        <v>20</v>
      </c>
      <c r="C11706">
        <f>_xlfn.XLOOKUP(B11706,'2.1.trackMPD'!$R$7:$R$29,'2.1.trackMPD'!$T$7:$T$29)</f>
        <v>6</v>
      </c>
      <c r="D11706">
        <v>1</v>
      </c>
      <c r="E11706" t="s">
        <v>6396</v>
      </c>
      <c r="F11706" t="s">
        <v>110</v>
      </c>
      <c r="G11706" t="s">
        <v>124</v>
      </c>
      <c r="H11706" t="s">
        <v>6399</v>
      </c>
      <c r="I11706" t="e" cm="1">
        <f t="array" ref="I11706">INDEX('2.1.trackMPD'!K:K/(24*60*60),
       MATCH(1,
             (A11706='2.1.trackMPD'!A:A)*
             (C11706='2.1.trackMPD'!D:D)*
             (D11706/10^6='2.1.trackMPD'!H:H)*
             (E11706='2.1.trackMPD'!F:F),
0))</f>
        <v>#VALUE!</v>
      </c>
    </row>
    <row r="11707" spans="1:9" x14ac:dyDescent="0.2">
      <c r="A11707" t="s">
        <v>31</v>
      </c>
      <c r="B11707" t="s">
        <v>20</v>
      </c>
      <c r="C11707">
        <f>_xlfn.XLOOKUP(B11707,'2.1.trackMPD'!$R$7:$R$29,'2.1.trackMPD'!$T$7:$T$29)</f>
        <v>6</v>
      </c>
      <c r="D11707">
        <v>1</v>
      </c>
      <c r="E11707" t="s">
        <v>6396</v>
      </c>
      <c r="F11707" t="s">
        <v>110</v>
      </c>
      <c r="G11707" t="s">
        <v>140</v>
      </c>
      <c r="H11707" t="s">
        <v>6399</v>
      </c>
      <c r="I11707" t="e" cm="1">
        <f t="array" ref="I11707">INDEX('2.1.trackMPD'!L:L/(24*60*60),
       MATCH(1,
             (A11707='2.1.trackMPD'!A:A)*
             (C11707='2.1.trackMPD'!D:D)*
             (D11707/10^6='2.1.trackMPD'!H:H)*
             (E11707='2.1.trackMPD'!F:F),
0))</f>
        <v>#VALUE!</v>
      </c>
    </row>
    <row r="11708" spans="1:9" x14ac:dyDescent="0.2">
      <c r="A11708" t="s">
        <v>31</v>
      </c>
      <c r="B11708" t="s">
        <v>20</v>
      </c>
      <c r="C11708">
        <f>_xlfn.XLOOKUP(B11708,'2.1.trackMPD'!$R$7:$R$29,'2.1.trackMPD'!$T$7:$T$29)</f>
        <v>6</v>
      </c>
      <c r="D11708">
        <v>10</v>
      </c>
      <c r="E11708" t="s">
        <v>6396</v>
      </c>
      <c r="F11708" t="s">
        <v>110</v>
      </c>
      <c r="G11708" t="s">
        <v>124</v>
      </c>
      <c r="H11708" t="s">
        <v>6398</v>
      </c>
      <c r="I11708" cm="1">
        <f t="array" ref="I11708">INDEX('2.1.trackMPD'!I:I/(24*60*60),
       MATCH(1,
             (A11708='2.1.trackMPD'!A:A)*
             (C11708='2.1.trackMPD'!D:D)*
             (D11708/10^6='2.1.trackMPD'!H:H)*
             (E11708='2.1.trackMPD'!F:F),
0))</f>
        <v>8.6623987627657981E-6</v>
      </c>
    </row>
    <row r="11709" spans="1:9" x14ac:dyDescent="0.2">
      <c r="A11709" t="s">
        <v>31</v>
      </c>
      <c r="B11709" t="s">
        <v>20</v>
      </c>
      <c r="C11709">
        <f>_xlfn.XLOOKUP(B11709,'2.1.trackMPD'!$R$7:$R$29,'2.1.trackMPD'!$T$7:$T$29)</f>
        <v>6</v>
      </c>
      <c r="D11709">
        <v>10</v>
      </c>
      <c r="E11709" t="s">
        <v>6396</v>
      </c>
      <c r="F11709" t="s">
        <v>110</v>
      </c>
      <c r="G11709" t="s">
        <v>140</v>
      </c>
      <c r="H11709" t="s">
        <v>6398</v>
      </c>
      <c r="I11709" cm="1">
        <f t="array" ref="I11709">INDEX('2.1.trackMPD'!J:J/(24*60*60),
       MATCH(1,
             (A11709='2.1.trackMPD'!A:A)*
             (C11709='2.1.trackMPD'!D:D)*
             (D11709/10^6='2.1.trackMPD'!H:H)*
             (E11709='2.1.trackMPD'!F:F),
0))</f>
        <v>5.4243065608556479E-5</v>
      </c>
    </row>
    <row r="11710" spans="1:9" x14ac:dyDescent="0.2">
      <c r="A11710" t="s">
        <v>31</v>
      </c>
      <c r="B11710" t="s">
        <v>20</v>
      </c>
      <c r="C11710">
        <f>_xlfn.XLOOKUP(B11710,'2.1.trackMPD'!$R$7:$R$29,'2.1.trackMPD'!$T$7:$T$29)</f>
        <v>6</v>
      </c>
      <c r="D11710">
        <v>10</v>
      </c>
      <c r="E11710" t="s">
        <v>6396</v>
      </c>
      <c r="F11710" t="s">
        <v>111</v>
      </c>
      <c r="G11710" t="s">
        <v>124</v>
      </c>
      <c r="H11710" t="s">
        <v>6398</v>
      </c>
      <c r="I11710" t="e" cm="1">
        <f t="array" ref="I11710">INDEX('2.1.trackMPD'!M:M/(24*60*60),
       MATCH(1,
             (A11710='2.1.trackMPD'!A:A)*
             (C11710='2.1.trackMPD'!D:D)*
             (D11710/10^6='2.1.trackMPD'!H:H)*
             (E11710='2.1.trackMPD'!F:F),
0))</f>
        <v>#VALUE!</v>
      </c>
    </row>
    <row r="11711" spans="1:9" x14ac:dyDescent="0.2">
      <c r="A11711" t="s">
        <v>31</v>
      </c>
      <c r="B11711" t="s">
        <v>20</v>
      </c>
      <c r="C11711">
        <f>_xlfn.XLOOKUP(B11711,'2.1.trackMPD'!$R$7:$R$29,'2.1.trackMPD'!$T$7:$T$29)</f>
        <v>6</v>
      </c>
      <c r="D11711">
        <v>10</v>
      </c>
      <c r="E11711" t="s">
        <v>6396</v>
      </c>
      <c r="F11711" t="s">
        <v>111</v>
      </c>
      <c r="G11711" t="s">
        <v>140</v>
      </c>
      <c r="H11711" t="s">
        <v>6398</v>
      </c>
      <c r="I11711" t="e" cm="1">
        <f t="array" ref="I11711">INDEX('2.1.trackMPD'!N:N/(24*60*60),
       MATCH(1,
             (A11711='2.1.trackMPD'!A:A)*
             (C11711='2.1.trackMPD'!D:D)*
             (D11711/10^6='2.1.trackMPD'!H:H)*
             (E11711='2.1.trackMPD'!F:F),
0))</f>
        <v>#VALUE!</v>
      </c>
    </row>
    <row r="11712" spans="1:9" x14ac:dyDescent="0.2">
      <c r="A11712" t="s">
        <v>31</v>
      </c>
      <c r="B11712" t="s">
        <v>20</v>
      </c>
      <c r="C11712">
        <f>_xlfn.XLOOKUP(B11712,'2.1.trackMPD'!$R$7:$R$29,'2.1.trackMPD'!$T$7:$T$29)</f>
        <v>6</v>
      </c>
      <c r="D11712">
        <v>10</v>
      </c>
      <c r="E11712" t="s">
        <v>6396</v>
      </c>
      <c r="F11712" t="s">
        <v>110</v>
      </c>
      <c r="G11712" t="s">
        <v>124</v>
      </c>
      <c r="H11712" t="s">
        <v>6399</v>
      </c>
      <c r="I11712" t="e" cm="1">
        <f t="array" ref="I11712">INDEX('2.1.trackMPD'!K:K/(24*60*60),
       MATCH(1,
             (A11712='2.1.trackMPD'!A:A)*
             (C11712='2.1.trackMPD'!D:D)*
             (D11712/10^6='2.1.trackMPD'!H:H)*
             (E11712='2.1.trackMPD'!F:F),
0))</f>
        <v>#VALUE!</v>
      </c>
    </row>
    <row r="11713" spans="1:9" x14ac:dyDescent="0.2">
      <c r="A11713" t="s">
        <v>31</v>
      </c>
      <c r="B11713" t="s">
        <v>20</v>
      </c>
      <c r="C11713">
        <f>_xlfn.XLOOKUP(B11713,'2.1.trackMPD'!$R$7:$R$29,'2.1.trackMPD'!$T$7:$T$29)</f>
        <v>6</v>
      </c>
      <c r="D11713">
        <v>10</v>
      </c>
      <c r="E11713" t="s">
        <v>6396</v>
      </c>
      <c r="F11713" t="s">
        <v>110</v>
      </c>
      <c r="G11713" t="s">
        <v>140</v>
      </c>
      <c r="H11713" t="s">
        <v>6399</v>
      </c>
      <c r="I11713" t="e" cm="1">
        <f t="array" ref="I11713">INDEX('2.1.trackMPD'!L:L/(24*60*60),
       MATCH(1,
             (A11713='2.1.trackMPD'!A:A)*
             (C11713='2.1.trackMPD'!D:D)*
             (D11713/10^6='2.1.trackMPD'!H:H)*
             (E11713='2.1.trackMPD'!F:F),
0))</f>
        <v>#VALUE!</v>
      </c>
    </row>
    <row r="11714" spans="1:9" x14ac:dyDescent="0.2">
      <c r="A11714" t="s">
        <v>31</v>
      </c>
      <c r="B11714" t="s">
        <v>20</v>
      </c>
      <c r="C11714">
        <f>_xlfn.XLOOKUP(B11714,'2.1.trackMPD'!$R$7:$R$29,'2.1.trackMPD'!$T$7:$T$29)</f>
        <v>6</v>
      </c>
      <c r="D11714">
        <v>100</v>
      </c>
      <c r="E11714" t="s">
        <v>6396</v>
      </c>
      <c r="F11714" t="s">
        <v>110</v>
      </c>
      <c r="G11714" t="s">
        <v>124</v>
      </c>
      <c r="H11714" t="s">
        <v>6398</v>
      </c>
      <c r="I11714" cm="1">
        <f t="array" ref="I11714">INDEX('2.1.trackMPD'!I:I/(24*60*60),
       MATCH(1,
             (A11714='2.1.trackMPD'!A:A)*
             (C11714='2.1.trackMPD'!D:D)*
             (D11714/10^6='2.1.trackMPD'!H:H)*
             (E11714='2.1.trackMPD'!F:F),
0))</f>
        <v>1.7762771145175809E-3</v>
      </c>
    </row>
    <row r="11715" spans="1:9" x14ac:dyDescent="0.2">
      <c r="A11715" t="s">
        <v>31</v>
      </c>
      <c r="B11715" t="s">
        <v>20</v>
      </c>
      <c r="C11715">
        <f>_xlfn.XLOOKUP(B11715,'2.1.trackMPD'!$R$7:$R$29,'2.1.trackMPD'!$T$7:$T$29)</f>
        <v>6</v>
      </c>
      <c r="D11715">
        <v>100</v>
      </c>
      <c r="E11715" t="s">
        <v>6396</v>
      </c>
      <c r="F11715" t="s">
        <v>110</v>
      </c>
      <c r="G11715" t="s">
        <v>140</v>
      </c>
      <c r="H11715" t="s">
        <v>6398</v>
      </c>
      <c r="I11715" cm="1">
        <f t="array" ref="I11715">INDEX('2.1.trackMPD'!J:J/(24*60*60),
       MATCH(1,
             (A11715='2.1.trackMPD'!A:A)*
             (C11715='2.1.trackMPD'!D:D)*
             (D11715/10^6='2.1.trackMPD'!H:H)*
             (E11715='2.1.trackMPD'!F:F),
0))</f>
        <v>4.3002192392828705E-3</v>
      </c>
    </row>
    <row r="11716" spans="1:9" x14ac:dyDescent="0.2">
      <c r="A11716" t="s">
        <v>31</v>
      </c>
      <c r="B11716" t="s">
        <v>20</v>
      </c>
      <c r="C11716">
        <f>_xlfn.XLOOKUP(B11716,'2.1.trackMPD'!$R$7:$R$29,'2.1.trackMPD'!$T$7:$T$29)</f>
        <v>6</v>
      </c>
      <c r="D11716">
        <v>100</v>
      </c>
      <c r="E11716" t="s">
        <v>6396</v>
      </c>
      <c r="F11716" t="s">
        <v>111</v>
      </c>
      <c r="G11716" t="s">
        <v>124</v>
      </c>
      <c r="H11716" t="s">
        <v>6398</v>
      </c>
      <c r="I11716" t="e" cm="1">
        <f t="array" ref="I11716">INDEX('2.1.trackMPD'!M:M/(24*60*60),
       MATCH(1,
             (A11716='2.1.trackMPD'!A:A)*
             (C11716='2.1.trackMPD'!D:D)*
             (D11716/10^6='2.1.trackMPD'!H:H)*
             (E11716='2.1.trackMPD'!F:F),
0))</f>
        <v>#VALUE!</v>
      </c>
    </row>
    <row r="11717" spans="1:9" x14ac:dyDescent="0.2">
      <c r="A11717" t="s">
        <v>31</v>
      </c>
      <c r="B11717" t="s">
        <v>20</v>
      </c>
      <c r="C11717">
        <f>_xlfn.XLOOKUP(B11717,'2.1.trackMPD'!$R$7:$R$29,'2.1.trackMPD'!$T$7:$T$29)</f>
        <v>6</v>
      </c>
      <c r="D11717">
        <v>100</v>
      </c>
      <c r="E11717" t="s">
        <v>6396</v>
      </c>
      <c r="F11717" t="s">
        <v>111</v>
      </c>
      <c r="G11717" t="s">
        <v>140</v>
      </c>
      <c r="H11717" t="s">
        <v>6398</v>
      </c>
      <c r="I11717" t="e" cm="1">
        <f t="array" ref="I11717">INDEX('2.1.trackMPD'!N:N/(24*60*60),
       MATCH(1,
             (A11717='2.1.trackMPD'!A:A)*
             (C11717='2.1.trackMPD'!D:D)*
             (D11717/10^6='2.1.trackMPD'!H:H)*
             (E11717='2.1.trackMPD'!F:F),
0))</f>
        <v>#VALUE!</v>
      </c>
    </row>
    <row r="11718" spans="1:9" x14ac:dyDescent="0.2">
      <c r="A11718" t="s">
        <v>31</v>
      </c>
      <c r="B11718" t="s">
        <v>20</v>
      </c>
      <c r="C11718">
        <f>_xlfn.XLOOKUP(B11718,'2.1.trackMPD'!$R$7:$R$29,'2.1.trackMPD'!$T$7:$T$29)</f>
        <v>6</v>
      </c>
      <c r="D11718">
        <v>100</v>
      </c>
      <c r="E11718" t="s">
        <v>6396</v>
      </c>
      <c r="F11718" t="s">
        <v>110</v>
      </c>
      <c r="G11718" t="s">
        <v>124</v>
      </c>
      <c r="H11718" t="s">
        <v>6399</v>
      </c>
      <c r="I11718" t="e" cm="1">
        <f t="array" ref="I11718">INDEX('2.1.trackMPD'!K:K/(24*60*60),
       MATCH(1,
             (A11718='2.1.trackMPD'!A:A)*
             (C11718='2.1.trackMPD'!D:D)*
             (D11718/10^6='2.1.trackMPD'!H:H)*
             (E11718='2.1.trackMPD'!F:F),
0))</f>
        <v>#VALUE!</v>
      </c>
    </row>
    <row r="11719" spans="1:9" x14ac:dyDescent="0.2">
      <c r="A11719" t="s">
        <v>31</v>
      </c>
      <c r="B11719" t="s">
        <v>20</v>
      </c>
      <c r="C11719">
        <f>_xlfn.XLOOKUP(B11719,'2.1.trackMPD'!$R$7:$R$29,'2.1.trackMPD'!$T$7:$T$29)</f>
        <v>6</v>
      </c>
      <c r="D11719">
        <v>100</v>
      </c>
      <c r="E11719" t="s">
        <v>6396</v>
      </c>
      <c r="F11719" t="s">
        <v>110</v>
      </c>
      <c r="G11719" t="s">
        <v>140</v>
      </c>
      <c r="H11719" t="s">
        <v>6399</v>
      </c>
      <c r="I11719" t="e" cm="1">
        <f t="array" ref="I11719">INDEX('2.1.trackMPD'!L:L/(24*60*60),
       MATCH(1,
             (A11719='2.1.trackMPD'!A:A)*
             (C11719='2.1.trackMPD'!D:D)*
             (D11719/10^6='2.1.trackMPD'!H:H)*
             (E11719='2.1.trackMPD'!F:F),
0))</f>
        <v>#VALUE!</v>
      </c>
    </row>
    <row r="11720" spans="1:9" x14ac:dyDescent="0.2">
      <c r="A11720" t="s">
        <v>31</v>
      </c>
      <c r="B11720" t="s">
        <v>20</v>
      </c>
      <c r="C11720">
        <f>_xlfn.XLOOKUP(B11720,'2.1.trackMPD'!$R$7:$R$29,'2.1.trackMPD'!$T$7:$T$29)</f>
        <v>6</v>
      </c>
      <c r="D11720">
        <v>1000</v>
      </c>
      <c r="E11720" t="s">
        <v>6396</v>
      </c>
      <c r="F11720" t="s">
        <v>110</v>
      </c>
      <c r="G11720" t="s">
        <v>124</v>
      </c>
      <c r="H11720" t="s">
        <v>6398</v>
      </c>
      <c r="I11720" cm="1">
        <f t="array" ref="I11720">INDEX('2.1.trackMPD'!I:I/(24*60*60),
       MATCH(1,
             (A11720='2.1.trackMPD'!A:A)*
             (C11720='2.1.trackMPD'!D:D)*
             (D11720/10^6='2.1.trackMPD'!H:H)*
             (E11720='2.1.trackMPD'!F:F),
0))</f>
        <v>6.4375647192498262E-2</v>
      </c>
    </row>
    <row r="11721" spans="1:9" x14ac:dyDescent="0.2">
      <c r="A11721" t="s">
        <v>31</v>
      </c>
      <c r="B11721" t="s">
        <v>20</v>
      </c>
      <c r="C11721">
        <f>_xlfn.XLOOKUP(B11721,'2.1.trackMPD'!$R$7:$R$29,'2.1.trackMPD'!$T$7:$T$29)</f>
        <v>6</v>
      </c>
      <c r="D11721">
        <v>1000</v>
      </c>
      <c r="E11721" t="s">
        <v>6396</v>
      </c>
      <c r="F11721" t="s">
        <v>110</v>
      </c>
      <c r="G11721" t="s">
        <v>140</v>
      </c>
      <c r="H11721" t="s">
        <v>6398</v>
      </c>
      <c r="I11721" cm="1">
        <f t="array" ref="I11721">INDEX('2.1.trackMPD'!J:J/(24*60*60),
       MATCH(1,
             (A11721='2.1.trackMPD'!A:A)*
             (C11721='2.1.trackMPD'!D:D)*
             (D11721/10^6='2.1.trackMPD'!H:H)*
             (E11721='2.1.trackMPD'!F:F),
0))</f>
        <v>1.5660378886726157E-2</v>
      </c>
    </row>
    <row r="11722" spans="1:9" x14ac:dyDescent="0.2">
      <c r="A11722" t="s">
        <v>31</v>
      </c>
      <c r="B11722" t="s">
        <v>20</v>
      </c>
      <c r="C11722">
        <f>_xlfn.XLOOKUP(B11722,'2.1.trackMPD'!$R$7:$R$29,'2.1.trackMPD'!$T$7:$T$29)</f>
        <v>6</v>
      </c>
      <c r="D11722">
        <v>1000</v>
      </c>
      <c r="E11722" t="s">
        <v>6396</v>
      </c>
      <c r="F11722" t="s">
        <v>111</v>
      </c>
      <c r="G11722" t="s">
        <v>124</v>
      </c>
      <c r="H11722" t="s">
        <v>6398</v>
      </c>
      <c r="I11722" t="e" cm="1">
        <f t="array" ref="I11722">INDEX('2.1.trackMPD'!M:M/(24*60*60),
       MATCH(1,
             (A11722='2.1.trackMPD'!A:A)*
             (C11722='2.1.trackMPD'!D:D)*
             (D11722/10^6='2.1.trackMPD'!H:H)*
             (E11722='2.1.trackMPD'!F:F),
0))</f>
        <v>#VALUE!</v>
      </c>
    </row>
    <row r="11723" spans="1:9" x14ac:dyDescent="0.2">
      <c r="A11723" t="s">
        <v>31</v>
      </c>
      <c r="B11723" t="s">
        <v>20</v>
      </c>
      <c r="C11723">
        <f>_xlfn.XLOOKUP(B11723,'2.1.trackMPD'!$R$7:$R$29,'2.1.trackMPD'!$T$7:$T$29)</f>
        <v>6</v>
      </c>
      <c r="D11723">
        <v>1000</v>
      </c>
      <c r="E11723" t="s">
        <v>6396</v>
      </c>
      <c r="F11723" t="s">
        <v>111</v>
      </c>
      <c r="G11723" t="s">
        <v>140</v>
      </c>
      <c r="H11723" t="s">
        <v>6398</v>
      </c>
      <c r="I11723" t="e" cm="1">
        <f t="array" ref="I11723">INDEX('2.1.trackMPD'!N:N/(24*60*60),
       MATCH(1,
             (A11723='2.1.trackMPD'!A:A)*
             (C11723='2.1.trackMPD'!D:D)*
             (D11723/10^6='2.1.trackMPD'!H:H)*
             (E11723='2.1.trackMPD'!F:F),
0))</f>
        <v>#VALUE!</v>
      </c>
    </row>
    <row r="11724" spans="1:9" x14ac:dyDescent="0.2">
      <c r="A11724" t="s">
        <v>31</v>
      </c>
      <c r="B11724" t="s">
        <v>20</v>
      </c>
      <c r="C11724">
        <f>_xlfn.XLOOKUP(B11724,'2.1.trackMPD'!$R$7:$R$29,'2.1.trackMPD'!$T$7:$T$29)</f>
        <v>6</v>
      </c>
      <c r="D11724">
        <v>1000</v>
      </c>
      <c r="E11724" t="s">
        <v>6396</v>
      </c>
      <c r="F11724" t="s">
        <v>110</v>
      </c>
      <c r="G11724" t="s">
        <v>124</v>
      </c>
      <c r="H11724" t="s">
        <v>6399</v>
      </c>
      <c r="I11724" t="e" cm="1">
        <f t="array" ref="I11724">INDEX('2.1.trackMPD'!K:K/(24*60*60),
       MATCH(1,
             (A11724='2.1.trackMPD'!A:A)*
             (C11724='2.1.trackMPD'!D:D)*
             (D11724/10^6='2.1.trackMPD'!H:H)*
             (E11724='2.1.trackMPD'!F:F),
0))</f>
        <v>#VALUE!</v>
      </c>
    </row>
    <row r="11725" spans="1:9" x14ac:dyDescent="0.2">
      <c r="A11725" t="s">
        <v>31</v>
      </c>
      <c r="B11725" t="s">
        <v>20</v>
      </c>
      <c r="C11725">
        <f>_xlfn.XLOOKUP(B11725,'2.1.trackMPD'!$R$7:$R$29,'2.1.trackMPD'!$T$7:$T$29)</f>
        <v>6</v>
      </c>
      <c r="D11725">
        <v>1000</v>
      </c>
      <c r="E11725" t="s">
        <v>6396</v>
      </c>
      <c r="F11725" t="s">
        <v>110</v>
      </c>
      <c r="G11725" t="s">
        <v>140</v>
      </c>
      <c r="H11725" t="s">
        <v>6399</v>
      </c>
      <c r="I11725" t="e" cm="1">
        <f t="array" ref="I11725">INDEX('2.1.trackMPD'!L:L/(24*60*60),
       MATCH(1,
             (A11725='2.1.trackMPD'!A:A)*
             (C11725='2.1.trackMPD'!D:D)*
             (D11725/10^6='2.1.trackMPD'!H:H)*
             (E11725='2.1.trackMPD'!F:F),
0))</f>
        <v>#VALUE!</v>
      </c>
    </row>
    <row r="11726" spans="1:9" x14ac:dyDescent="0.2">
      <c r="A11726" t="s">
        <v>31</v>
      </c>
      <c r="B11726" t="s">
        <v>20</v>
      </c>
      <c r="C11726">
        <f>_xlfn.XLOOKUP(B11726,'2.1.trackMPD'!$R$7:$R$29,'2.1.trackMPD'!$T$7:$T$29)</f>
        <v>6</v>
      </c>
      <c r="D11726">
        <v>5000</v>
      </c>
      <c r="E11726" t="s">
        <v>6396</v>
      </c>
      <c r="F11726" t="s">
        <v>110</v>
      </c>
      <c r="G11726" t="s">
        <v>124</v>
      </c>
      <c r="H11726" t="s">
        <v>6398</v>
      </c>
      <c r="I11726" cm="1">
        <f t="array" ref="I11726">INDEX('2.1.trackMPD'!I:I/(24*60*60),
       MATCH(1,
             (A11726='2.1.trackMPD'!A:A)*
             (C11726='2.1.trackMPD'!D:D)*
             (D11726/10^6='2.1.trackMPD'!H:H)*
             (E11726='2.1.trackMPD'!F:F),
0))</f>
        <v>0.25310599045567711</v>
      </c>
    </row>
    <row r="11727" spans="1:9" x14ac:dyDescent="0.2">
      <c r="A11727" t="s">
        <v>31</v>
      </c>
      <c r="B11727" t="s">
        <v>20</v>
      </c>
      <c r="C11727">
        <f>_xlfn.XLOOKUP(B11727,'2.1.trackMPD'!$R$7:$R$29,'2.1.trackMPD'!$T$7:$T$29)</f>
        <v>6</v>
      </c>
      <c r="D11727">
        <v>5000</v>
      </c>
      <c r="E11727" t="s">
        <v>6396</v>
      </c>
      <c r="F11727" t="s">
        <v>110</v>
      </c>
      <c r="G11727" t="s">
        <v>140</v>
      </c>
      <c r="H11727" t="s">
        <v>6398</v>
      </c>
      <c r="I11727" cm="1">
        <f t="array" ref="I11727">INDEX('2.1.trackMPD'!J:J/(24*60*60),
       MATCH(1,
             (A11727='2.1.trackMPD'!A:A)*
             (C11727='2.1.trackMPD'!D:D)*
             (D11727/10^6='2.1.trackMPD'!H:H)*
             (E11727='2.1.trackMPD'!F:F),
0))</f>
        <v>1.5534065122313657E-2</v>
      </c>
    </row>
    <row r="11728" spans="1:9" x14ac:dyDescent="0.2">
      <c r="A11728" t="s">
        <v>31</v>
      </c>
      <c r="B11728" t="s">
        <v>20</v>
      </c>
      <c r="C11728">
        <f>_xlfn.XLOOKUP(B11728,'2.1.trackMPD'!$R$7:$R$29,'2.1.trackMPD'!$T$7:$T$29)</f>
        <v>6</v>
      </c>
      <c r="D11728">
        <v>5000</v>
      </c>
      <c r="E11728" t="s">
        <v>6396</v>
      </c>
      <c r="F11728" t="s">
        <v>111</v>
      </c>
      <c r="G11728" t="s">
        <v>124</v>
      </c>
      <c r="H11728" t="s">
        <v>6398</v>
      </c>
      <c r="I11728" t="e" cm="1">
        <f t="array" ref="I11728">INDEX('2.1.trackMPD'!M:M/(24*60*60),
       MATCH(1,
             (A11728='2.1.trackMPD'!A:A)*
             (C11728='2.1.trackMPD'!D:D)*
             (D11728/10^6='2.1.trackMPD'!H:H)*
             (E11728='2.1.trackMPD'!F:F),
0))</f>
        <v>#VALUE!</v>
      </c>
    </row>
    <row r="11729" spans="1:9" x14ac:dyDescent="0.2">
      <c r="A11729" t="s">
        <v>31</v>
      </c>
      <c r="B11729" t="s">
        <v>20</v>
      </c>
      <c r="C11729">
        <f>_xlfn.XLOOKUP(B11729,'2.1.trackMPD'!$R$7:$R$29,'2.1.trackMPD'!$T$7:$T$29)</f>
        <v>6</v>
      </c>
      <c r="D11729">
        <v>5000</v>
      </c>
      <c r="E11729" t="s">
        <v>6396</v>
      </c>
      <c r="F11729" t="s">
        <v>111</v>
      </c>
      <c r="G11729" t="s">
        <v>140</v>
      </c>
      <c r="H11729" t="s">
        <v>6398</v>
      </c>
      <c r="I11729" t="e" cm="1">
        <f t="array" ref="I11729">INDEX('2.1.trackMPD'!N:N/(24*60*60),
       MATCH(1,
             (A11729='2.1.trackMPD'!A:A)*
             (C11729='2.1.trackMPD'!D:D)*
             (D11729/10^6='2.1.trackMPD'!H:H)*
             (E11729='2.1.trackMPD'!F:F),
0))</f>
        <v>#VALUE!</v>
      </c>
    </row>
    <row r="11730" spans="1:9" x14ac:dyDescent="0.2">
      <c r="A11730" t="s">
        <v>31</v>
      </c>
      <c r="B11730" t="s">
        <v>20</v>
      </c>
      <c r="C11730">
        <f>_xlfn.XLOOKUP(B11730,'2.1.trackMPD'!$R$7:$R$29,'2.1.trackMPD'!$T$7:$T$29)</f>
        <v>6</v>
      </c>
      <c r="D11730">
        <v>5000</v>
      </c>
      <c r="E11730" t="s">
        <v>6396</v>
      </c>
      <c r="F11730" t="s">
        <v>110</v>
      </c>
      <c r="G11730" t="s">
        <v>124</v>
      </c>
      <c r="H11730" t="s">
        <v>6399</v>
      </c>
      <c r="I11730" t="e" cm="1">
        <f t="array" ref="I11730">INDEX('2.1.trackMPD'!K:K/(24*60*60),
       MATCH(1,
             (A11730='2.1.trackMPD'!A:A)*
             (C11730='2.1.trackMPD'!D:D)*
             (D11730/10^6='2.1.trackMPD'!H:H)*
             (E11730='2.1.trackMPD'!F:F),
0))</f>
        <v>#VALUE!</v>
      </c>
    </row>
    <row r="11731" spans="1:9" x14ac:dyDescent="0.2">
      <c r="A11731" t="s">
        <v>31</v>
      </c>
      <c r="B11731" t="s">
        <v>20</v>
      </c>
      <c r="C11731">
        <f>_xlfn.XLOOKUP(B11731,'2.1.trackMPD'!$R$7:$R$29,'2.1.trackMPD'!$T$7:$T$29)</f>
        <v>6</v>
      </c>
      <c r="D11731">
        <v>5000</v>
      </c>
      <c r="E11731" t="s">
        <v>6396</v>
      </c>
      <c r="F11731" t="s">
        <v>110</v>
      </c>
      <c r="G11731" t="s">
        <v>140</v>
      </c>
      <c r="H11731" t="s">
        <v>6399</v>
      </c>
      <c r="I11731" t="e" cm="1">
        <f t="array" ref="I11731">INDEX('2.1.trackMPD'!L:L/(24*60*60),
       MATCH(1,
             (A11731='2.1.trackMPD'!A:A)*
             (C11731='2.1.trackMPD'!D:D)*
             (D11731/10^6='2.1.trackMPD'!H:H)*
             (E11731='2.1.trackMPD'!F:F),
0))</f>
        <v>#VALUE!</v>
      </c>
    </row>
    <row r="11732" spans="1:9" x14ac:dyDescent="0.2">
      <c r="A11732" t="s">
        <v>31</v>
      </c>
      <c r="B11732" t="s">
        <v>20</v>
      </c>
      <c r="C11732">
        <f>_xlfn.XLOOKUP(B11732,'2.1.trackMPD'!$R$7:$R$29,'2.1.trackMPD'!$T$7:$T$29)</f>
        <v>6</v>
      </c>
      <c r="D11732">
        <v>1</v>
      </c>
      <c r="E11732" t="s">
        <v>6400</v>
      </c>
      <c r="F11732" t="s">
        <v>110</v>
      </c>
      <c r="G11732" t="s">
        <v>124</v>
      </c>
      <c r="H11732" t="s">
        <v>6398</v>
      </c>
      <c r="I11732" cm="1">
        <f t="array" ref="I11732">INDEX('2.1.trackMPD'!I:I/(24*60*60),
       MATCH(1,
             (A11732='2.1.trackMPD'!A:A)*
             (C11732='2.1.trackMPD'!D:D)*
             (D11732/10^6='2.1.trackMPD'!H:H)*
             (E11732='2.1.trackMPD'!F:F),
0))</f>
        <v>1.7482747305485069E-6</v>
      </c>
    </row>
    <row r="11733" spans="1:9" x14ac:dyDescent="0.2">
      <c r="A11733" t="s">
        <v>31</v>
      </c>
      <c r="B11733" t="s">
        <v>20</v>
      </c>
      <c r="C11733">
        <f>_xlfn.XLOOKUP(B11733,'2.1.trackMPD'!$R$7:$R$29,'2.1.trackMPD'!$T$7:$T$29)</f>
        <v>6</v>
      </c>
      <c r="D11733">
        <v>1</v>
      </c>
      <c r="E11733" t="s">
        <v>6400</v>
      </c>
      <c r="F11733" t="s">
        <v>110</v>
      </c>
      <c r="G11733" t="s">
        <v>140</v>
      </c>
      <c r="H11733" t="s">
        <v>6398</v>
      </c>
      <c r="I11733" cm="1">
        <f t="array" ref="I11733">INDEX('2.1.trackMPD'!J:J/(24*60*60),
       MATCH(1,
             (A11733='2.1.trackMPD'!A:A)*
             (C11733='2.1.trackMPD'!D:D)*
             (D11733/10^6='2.1.trackMPD'!H:H)*
             (E11733='2.1.trackMPD'!F:F),
0))</f>
        <v>3.7088197611824881E-5</v>
      </c>
    </row>
    <row r="11734" spans="1:9" x14ac:dyDescent="0.2">
      <c r="A11734" t="s">
        <v>31</v>
      </c>
      <c r="B11734" t="s">
        <v>20</v>
      </c>
      <c r="C11734">
        <f>_xlfn.XLOOKUP(B11734,'2.1.trackMPD'!$R$7:$R$29,'2.1.trackMPD'!$T$7:$T$29)</f>
        <v>6</v>
      </c>
      <c r="D11734">
        <v>1</v>
      </c>
      <c r="E11734" t="s">
        <v>6400</v>
      </c>
      <c r="F11734" t="s">
        <v>111</v>
      </c>
      <c r="G11734" t="s">
        <v>124</v>
      </c>
      <c r="H11734" t="s">
        <v>6398</v>
      </c>
      <c r="I11734" t="e" cm="1">
        <f t="array" ref="I11734">INDEX('2.1.trackMPD'!M:M/(24*60*60),
       MATCH(1,
             (A11734='2.1.trackMPD'!A:A)*
             (C11734='2.1.trackMPD'!D:D)*
             (D11734/10^6='2.1.trackMPD'!H:H)*
             (E11734='2.1.trackMPD'!F:F),
0))</f>
        <v>#VALUE!</v>
      </c>
    </row>
    <row r="11735" spans="1:9" x14ac:dyDescent="0.2">
      <c r="A11735" t="s">
        <v>31</v>
      </c>
      <c r="B11735" t="s">
        <v>20</v>
      </c>
      <c r="C11735">
        <f>_xlfn.XLOOKUP(B11735,'2.1.trackMPD'!$R$7:$R$29,'2.1.trackMPD'!$T$7:$T$29)</f>
        <v>6</v>
      </c>
      <c r="D11735">
        <v>1</v>
      </c>
      <c r="E11735" t="s">
        <v>6400</v>
      </c>
      <c r="F11735" t="s">
        <v>111</v>
      </c>
      <c r="G11735" t="s">
        <v>140</v>
      </c>
      <c r="H11735" t="s">
        <v>6398</v>
      </c>
      <c r="I11735" t="e" cm="1">
        <f t="array" ref="I11735">INDEX('2.1.trackMPD'!N:N/(24*60*60),
       MATCH(1,
             (A11735='2.1.trackMPD'!A:A)*
             (C11735='2.1.trackMPD'!D:D)*
             (D11735/10^6='2.1.trackMPD'!H:H)*
             (E11735='2.1.trackMPD'!F:F),
0))</f>
        <v>#VALUE!</v>
      </c>
    </row>
    <row r="11736" spans="1:9" x14ac:dyDescent="0.2">
      <c r="A11736" t="s">
        <v>31</v>
      </c>
      <c r="B11736" t="s">
        <v>20</v>
      </c>
      <c r="C11736">
        <f>_xlfn.XLOOKUP(B11736,'2.1.trackMPD'!$R$7:$R$29,'2.1.trackMPD'!$T$7:$T$29)</f>
        <v>6</v>
      </c>
      <c r="D11736">
        <v>1</v>
      </c>
      <c r="E11736" t="s">
        <v>6400</v>
      </c>
      <c r="F11736" t="s">
        <v>110</v>
      </c>
      <c r="G11736" t="s">
        <v>124</v>
      </c>
      <c r="H11736" t="s">
        <v>6399</v>
      </c>
      <c r="I11736" t="e" cm="1">
        <f t="array" ref="I11736">INDEX('2.1.trackMPD'!K:K/(24*60*60),
       MATCH(1,
             (A11736='2.1.trackMPD'!A:A)*
             (C11736='2.1.trackMPD'!D:D)*
             (D11736/10^6='2.1.trackMPD'!H:H)*
             (E11736='2.1.trackMPD'!F:F),
0))</f>
        <v>#VALUE!</v>
      </c>
    </row>
    <row r="11737" spans="1:9" x14ac:dyDescent="0.2">
      <c r="A11737" t="s">
        <v>31</v>
      </c>
      <c r="B11737" t="s">
        <v>20</v>
      </c>
      <c r="C11737">
        <f>_xlfn.XLOOKUP(B11737,'2.1.trackMPD'!$R$7:$R$29,'2.1.trackMPD'!$T$7:$T$29)</f>
        <v>6</v>
      </c>
      <c r="D11737">
        <v>1</v>
      </c>
      <c r="E11737" t="s">
        <v>6400</v>
      </c>
      <c r="F11737" t="s">
        <v>110</v>
      </c>
      <c r="G11737" t="s">
        <v>140</v>
      </c>
      <c r="H11737" t="s">
        <v>6399</v>
      </c>
      <c r="I11737" t="e" cm="1">
        <f t="array" ref="I11737">INDEX('2.1.trackMPD'!L:L/(24*60*60),
       MATCH(1,
             (A11737='2.1.trackMPD'!A:A)*
             (C11737='2.1.trackMPD'!D:D)*
             (D11737/10^6='2.1.trackMPD'!H:H)*
             (E11737='2.1.trackMPD'!F:F),
0))</f>
        <v>#VALUE!</v>
      </c>
    </row>
    <row r="11738" spans="1:9" x14ac:dyDescent="0.2">
      <c r="A11738" t="s">
        <v>31</v>
      </c>
      <c r="B11738" t="s">
        <v>20</v>
      </c>
      <c r="C11738">
        <f>_xlfn.XLOOKUP(B11738,'2.1.trackMPD'!$R$7:$R$29,'2.1.trackMPD'!$T$7:$T$29)</f>
        <v>6</v>
      </c>
      <c r="D11738">
        <v>10</v>
      </c>
      <c r="E11738" t="s">
        <v>6400</v>
      </c>
      <c r="F11738" t="s">
        <v>110</v>
      </c>
      <c r="G11738" t="s">
        <v>124</v>
      </c>
      <c r="H11738" t="s">
        <v>6398</v>
      </c>
      <c r="I11738" cm="1">
        <f t="array" ref="I11738">INDEX('2.1.trackMPD'!I:I/(24*60*60),
       MATCH(1,
             (A11738='2.1.trackMPD'!A:A)*
             (C11738='2.1.trackMPD'!D:D)*
             (D11738/10^6='2.1.trackMPD'!H:H)*
             (E11738='2.1.trackMPD'!F:F),
0))</f>
        <v>7.1603868355447347E-5</v>
      </c>
    </row>
    <row r="11739" spans="1:9" x14ac:dyDescent="0.2">
      <c r="A11739" t="s">
        <v>31</v>
      </c>
      <c r="B11739" t="s">
        <v>20</v>
      </c>
      <c r="C11739">
        <f>_xlfn.XLOOKUP(B11739,'2.1.trackMPD'!$R$7:$R$29,'2.1.trackMPD'!$T$7:$T$29)</f>
        <v>6</v>
      </c>
      <c r="D11739">
        <v>10</v>
      </c>
      <c r="E11739" t="s">
        <v>6400</v>
      </c>
      <c r="F11739" t="s">
        <v>110</v>
      </c>
      <c r="G11739" t="s">
        <v>140</v>
      </c>
      <c r="H11739" t="s">
        <v>6398</v>
      </c>
      <c r="I11739" cm="1">
        <f t="array" ref="I11739">INDEX('2.1.trackMPD'!J:J/(24*60*60),
       MATCH(1,
             (A11739='2.1.trackMPD'!A:A)*
             (C11739='2.1.trackMPD'!D:D)*
             (D11739/10^6='2.1.trackMPD'!H:H)*
             (E11739='2.1.trackMPD'!F:F),
0))</f>
        <v>1.8169765780324653E-4</v>
      </c>
    </row>
    <row r="11740" spans="1:9" x14ac:dyDescent="0.2">
      <c r="A11740" t="s">
        <v>31</v>
      </c>
      <c r="B11740" t="s">
        <v>20</v>
      </c>
      <c r="C11740">
        <f>_xlfn.XLOOKUP(B11740,'2.1.trackMPD'!$R$7:$R$29,'2.1.trackMPD'!$T$7:$T$29)</f>
        <v>6</v>
      </c>
      <c r="D11740">
        <v>10</v>
      </c>
      <c r="E11740" t="s">
        <v>6400</v>
      </c>
      <c r="F11740" t="s">
        <v>111</v>
      </c>
      <c r="G11740" t="s">
        <v>124</v>
      </c>
      <c r="H11740" t="s">
        <v>6398</v>
      </c>
      <c r="I11740" t="e" cm="1">
        <f t="array" ref="I11740">INDEX('2.1.trackMPD'!M:M/(24*60*60),
       MATCH(1,
             (A11740='2.1.trackMPD'!A:A)*
             (C11740='2.1.trackMPD'!D:D)*
             (D11740/10^6='2.1.trackMPD'!H:H)*
             (E11740='2.1.trackMPD'!F:F),
0))</f>
        <v>#VALUE!</v>
      </c>
    </row>
    <row r="11741" spans="1:9" x14ac:dyDescent="0.2">
      <c r="A11741" t="s">
        <v>31</v>
      </c>
      <c r="B11741" t="s">
        <v>20</v>
      </c>
      <c r="C11741">
        <f>_xlfn.XLOOKUP(B11741,'2.1.trackMPD'!$R$7:$R$29,'2.1.trackMPD'!$T$7:$T$29)</f>
        <v>6</v>
      </c>
      <c r="D11741">
        <v>10</v>
      </c>
      <c r="E11741" t="s">
        <v>6400</v>
      </c>
      <c r="F11741" t="s">
        <v>111</v>
      </c>
      <c r="G11741" t="s">
        <v>140</v>
      </c>
      <c r="H11741" t="s">
        <v>6398</v>
      </c>
      <c r="I11741" t="e" cm="1">
        <f t="array" ref="I11741">INDEX('2.1.trackMPD'!N:N/(24*60*60),
       MATCH(1,
             (A11741='2.1.trackMPD'!A:A)*
             (C11741='2.1.trackMPD'!D:D)*
             (D11741/10^6='2.1.trackMPD'!H:H)*
             (E11741='2.1.trackMPD'!F:F),
0))</f>
        <v>#VALUE!</v>
      </c>
    </row>
    <row r="11742" spans="1:9" x14ac:dyDescent="0.2">
      <c r="A11742" t="s">
        <v>31</v>
      </c>
      <c r="B11742" t="s">
        <v>20</v>
      </c>
      <c r="C11742">
        <f>_xlfn.XLOOKUP(B11742,'2.1.trackMPD'!$R$7:$R$29,'2.1.trackMPD'!$T$7:$T$29)</f>
        <v>6</v>
      </c>
      <c r="D11742">
        <v>10</v>
      </c>
      <c r="E11742" t="s">
        <v>6400</v>
      </c>
      <c r="F11742" t="s">
        <v>110</v>
      </c>
      <c r="G11742" t="s">
        <v>124</v>
      </c>
      <c r="H11742" t="s">
        <v>6399</v>
      </c>
      <c r="I11742" t="e" cm="1">
        <f t="array" ref="I11742">INDEX('2.1.trackMPD'!K:K/(24*60*60),
       MATCH(1,
             (A11742='2.1.trackMPD'!A:A)*
             (C11742='2.1.trackMPD'!D:D)*
             (D11742/10^6='2.1.trackMPD'!H:H)*
             (E11742='2.1.trackMPD'!F:F),
0))</f>
        <v>#VALUE!</v>
      </c>
    </row>
    <row r="11743" spans="1:9" x14ac:dyDescent="0.2">
      <c r="A11743" t="s">
        <v>31</v>
      </c>
      <c r="B11743" t="s">
        <v>20</v>
      </c>
      <c r="C11743">
        <f>_xlfn.XLOOKUP(B11743,'2.1.trackMPD'!$R$7:$R$29,'2.1.trackMPD'!$T$7:$T$29)</f>
        <v>6</v>
      </c>
      <c r="D11743">
        <v>10</v>
      </c>
      <c r="E11743" t="s">
        <v>6400</v>
      </c>
      <c r="F11743" t="s">
        <v>110</v>
      </c>
      <c r="G11743" t="s">
        <v>140</v>
      </c>
      <c r="H11743" t="s">
        <v>6399</v>
      </c>
      <c r="I11743" t="e" cm="1">
        <f t="array" ref="I11743">INDEX('2.1.trackMPD'!L:L/(24*60*60),
       MATCH(1,
             (A11743='2.1.trackMPD'!A:A)*
             (C11743='2.1.trackMPD'!D:D)*
             (D11743/10^6='2.1.trackMPD'!H:H)*
             (E11743='2.1.trackMPD'!F:F),
0))</f>
        <v>#VALUE!</v>
      </c>
    </row>
    <row r="11744" spans="1:9" x14ac:dyDescent="0.2">
      <c r="A11744" t="s">
        <v>31</v>
      </c>
      <c r="B11744" t="s">
        <v>20</v>
      </c>
      <c r="C11744">
        <f>_xlfn.XLOOKUP(B11744,'2.1.trackMPD'!$R$7:$R$29,'2.1.trackMPD'!$T$7:$T$29)</f>
        <v>6</v>
      </c>
      <c r="D11744">
        <v>100</v>
      </c>
      <c r="E11744" t="s">
        <v>6400</v>
      </c>
      <c r="F11744" t="s">
        <v>110</v>
      </c>
      <c r="G11744" t="s">
        <v>124</v>
      </c>
      <c r="H11744" t="s">
        <v>6398</v>
      </c>
      <c r="I11744" cm="1">
        <f t="array" ref="I11744">INDEX('2.1.trackMPD'!I:I/(24*60*60),
       MATCH(1,
             (A11744='2.1.trackMPD'!A:A)*
             (C11744='2.1.trackMPD'!D:D)*
             (D11744/10^6='2.1.trackMPD'!H:H)*
             (E11744='2.1.trackMPD'!F:F),
0))</f>
        <v>5.1764828803544331E-3</v>
      </c>
    </row>
    <row r="11745" spans="1:9" x14ac:dyDescent="0.2">
      <c r="A11745" t="s">
        <v>31</v>
      </c>
      <c r="B11745" t="s">
        <v>20</v>
      </c>
      <c r="C11745">
        <f>_xlfn.XLOOKUP(B11745,'2.1.trackMPD'!$R$7:$R$29,'2.1.trackMPD'!$T$7:$T$29)</f>
        <v>6</v>
      </c>
      <c r="D11745">
        <v>100</v>
      </c>
      <c r="E11745" t="s">
        <v>6400</v>
      </c>
      <c r="F11745" t="s">
        <v>110</v>
      </c>
      <c r="G11745" t="s">
        <v>140</v>
      </c>
      <c r="H11745" t="s">
        <v>6398</v>
      </c>
      <c r="I11745" cm="1">
        <f t="array" ref="I11745">INDEX('2.1.trackMPD'!J:J/(24*60*60),
       MATCH(1,
             (A11745='2.1.trackMPD'!A:A)*
             (C11745='2.1.trackMPD'!D:D)*
             (D11745/10^6='2.1.trackMPD'!H:H)*
             (E11745='2.1.trackMPD'!F:F),
0))</f>
        <v>8.3103213332789347E-3</v>
      </c>
    </row>
    <row r="11746" spans="1:9" x14ac:dyDescent="0.2">
      <c r="A11746" t="s">
        <v>31</v>
      </c>
      <c r="B11746" t="s">
        <v>20</v>
      </c>
      <c r="C11746">
        <f>_xlfn.XLOOKUP(B11746,'2.1.trackMPD'!$R$7:$R$29,'2.1.trackMPD'!$T$7:$T$29)</f>
        <v>6</v>
      </c>
      <c r="D11746">
        <v>100</v>
      </c>
      <c r="E11746" t="s">
        <v>6400</v>
      </c>
      <c r="F11746" t="s">
        <v>111</v>
      </c>
      <c r="G11746" t="s">
        <v>124</v>
      </c>
      <c r="H11746" t="s">
        <v>6398</v>
      </c>
      <c r="I11746" t="e" cm="1">
        <f t="array" ref="I11746">INDEX('2.1.trackMPD'!M:M/(24*60*60),
       MATCH(1,
             (A11746='2.1.trackMPD'!A:A)*
             (C11746='2.1.trackMPD'!D:D)*
             (D11746/10^6='2.1.trackMPD'!H:H)*
             (E11746='2.1.trackMPD'!F:F),
0))</f>
        <v>#VALUE!</v>
      </c>
    </row>
    <row r="11747" spans="1:9" x14ac:dyDescent="0.2">
      <c r="A11747" t="s">
        <v>31</v>
      </c>
      <c r="B11747" t="s">
        <v>20</v>
      </c>
      <c r="C11747">
        <f>_xlfn.XLOOKUP(B11747,'2.1.trackMPD'!$R$7:$R$29,'2.1.trackMPD'!$T$7:$T$29)</f>
        <v>6</v>
      </c>
      <c r="D11747">
        <v>100</v>
      </c>
      <c r="E11747" t="s">
        <v>6400</v>
      </c>
      <c r="F11747" t="s">
        <v>111</v>
      </c>
      <c r="G11747" t="s">
        <v>140</v>
      </c>
      <c r="H11747" t="s">
        <v>6398</v>
      </c>
      <c r="I11747" t="e" cm="1">
        <f t="array" ref="I11747">INDEX('2.1.trackMPD'!N:N/(24*60*60),
       MATCH(1,
             (A11747='2.1.trackMPD'!A:A)*
             (C11747='2.1.trackMPD'!D:D)*
             (D11747/10^6='2.1.trackMPD'!H:H)*
             (E11747='2.1.trackMPD'!F:F),
0))</f>
        <v>#VALUE!</v>
      </c>
    </row>
    <row r="11748" spans="1:9" x14ac:dyDescent="0.2">
      <c r="A11748" t="s">
        <v>31</v>
      </c>
      <c r="B11748" t="s">
        <v>20</v>
      </c>
      <c r="C11748">
        <f>_xlfn.XLOOKUP(B11748,'2.1.trackMPD'!$R$7:$R$29,'2.1.trackMPD'!$T$7:$T$29)</f>
        <v>6</v>
      </c>
      <c r="D11748">
        <v>100</v>
      </c>
      <c r="E11748" t="s">
        <v>6400</v>
      </c>
      <c r="F11748" t="s">
        <v>110</v>
      </c>
      <c r="G11748" t="s">
        <v>124</v>
      </c>
      <c r="H11748" t="s">
        <v>6399</v>
      </c>
      <c r="I11748" t="e" cm="1">
        <f t="array" ref="I11748">INDEX('2.1.trackMPD'!K:K/(24*60*60),
       MATCH(1,
             (A11748='2.1.trackMPD'!A:A)*
             (C11748='2.1.trackMPD'!D:D)*
             (D11748/10^6='2.1.trackMPD'!H:H)*
             (E11748='2.1.trackMPD'!F:F),
0))</f>
        <v>#VALUE!</v>
      </c>
    </row>
    <row r="11749" spans="1:9" x14ac:dyDescent="0.2">
      <c r="A11749" t="s">
        <v>31</v>
      </c>
      <c r="B11749" t="s">
        <v>20</v>
      </c>
      <c r="C11749">
        <f>_xlfn.XLOOKUP(B11749,'2.1.trackMPD'!$R$7:$R$29,'2.1.trackMPD'!$T$7:$T$29)</f>
        <v>6</v>
      </c>
      <c r="D11749">
        <v>100</v>
      </c>
      <c r="E11749" t="s">
        <v>6400</v>
      </c>
      <c r="F11749" t="s">
        <v>110</v>
      </c>
      <c r="G11749" t="s">
        <v>140</v>
      </c>
      <c r="H11749" t="s">
        <v>6399</v>
      </c>
      <c r="I11749" t="e" cm="1">
        <f t="array" ref="I11749">INDEX('2.1.trackMPD'!L:L/(24*60*60),
       MATCH(1,
             (A11749='2.1.trackMPD'!A:A)*
             (C11749='2.1.trackMPD'!D:D)*
             (D11749/10^6='2.1.trackMPD'!H:H)*
             (E11749='2.1.trackMPD'!F:F),
0))</f>
        <v>#VALUE!</v>
      </c>
    </row>
    <row r="11750" spans="1:9" x14ac:dyDescent="0.2">
      <c r="A11750" t="s">
        <v>31</v>
      </c>
      <c r="B11750" t="s">
        <v>20</v>
      </c>
      <c r="C11750">
        <f>_xlfn.XLOOKUP(B11750,'2.1.trackMPD'!$R$7:$R$29,'2.1.trackMPD'!$T$7:$T$29)</f>
        <v>6</v>
      </c>
      <c r="D11750">
        <v>1000</v>
      </c>
      <c r="E11750" t="s">
        <v>6400</v>
      </c>
      <c r="F11750" t="s">
        <v>110</v>
      </c>
      <c r="G11750" t="s">
        <v>124</v>
      </c>
      <c r="H11750" t="s">
        <v>6398</v>
      </c>
      <c r="I11750" cm="1">
        <f t="array" ref="I11750">INDEX('2.1.trackMPD'!I:I/(24*60*60),
       MATCH(1,
             (A11750='2.1.trackMPD'!A:A)*
             (C11750='2.1.trackMPD'!D:D)*
             (D11750/10^6='2.1.trackMPD'!H:H)*
             (E11750='2.1.trackMPD'!F:F),
0))</f>
        <v>5.8096051192054514E-2</v>
      </c>
    </row>
    <row r="11751" spans="1:9" x14ac:dyDescent="0.2">
      <c r="A11751" t="s">
        <v>31</v>
      </c>
      <c r="B11751" t="s">
        <v>20</v>
      </c>
      <c r="C11751">
        <f>_xlfn.XLOOKUP(B11751,'2.1.trackMPD'!$R$7:$R$29,'2.1.trackMPD'!$T$7:$T$29)</f>
        <v>6</v>
      </c>
      <c r="D11751">
        <v>1000</v>
      </c>
      <c r="E11751" t="s">
        <v>6400</v>
      </c>
      <c r="F11751" t="s">
        <v>110</v>
      </c>
      <c r="G11751" t="s">
        <v>140</v>
      </c>
      <c r="H11751" t="s">
        <v>6398</v>
      </c>
      <c r="I11751" cm="1">
        <f t="array" ref="I11751">INDEX('2.1.trackMPD'!J:J/(24*60*60),
       MATCH(1,
             (A11751='2.1.trackMPD'!A:A)*
             (C11751='2.1.trackMPD'!D:D)*
             (D11751/10^6='2.1.trackMPD'!H:H)*
             (E11751='2.1.trackMPD'!F:F),
0))</f>
        <v>1.567885990178507E-2</v>
      </c>
    </row>
    <row r="11752" spans="1:9" x14ac:dyDescent="0.2">
      <c r="A11752" t="s">
        <v>31</v>
      </c>
      <c r="B11752" t="s">
        <v>20</v>
      </c>
      <c r="C11752">
        <f>_xlfn.XLOOKUP(B11752,'2.1.trackMPD'!$R$7:$R$29,'2.1.trackMPD'!$T$7:$T$29)</f>
        <v>6</v>
      </c>
      <c r="D11752">
        <v>1000</v>
      </c>
      <c r="E11752" t="s">
        <v>6400</v>
      </c>
      <c r="F11752" t="s">
        <v>111</v>
      </c>
      <c r="G11752" t="s">
        <v>124</v>
      </c>
      <c r="H11752" t="s">
        <v>6398</v>
      </c>
      <c r="I11752" t="e" cm="1">
        <f t="array" ref="I11752">INDEX('2.1.trackMPD'!M:M/(24*60*60),
       MATCH(1,
             (A11752='2.1.trackMPD'!A:A)*
             (C11752='2.1.trackMPD'!D:D)*
             (D11752/10^6='2.1.trackMPD'!H:H)*
             (E11752='2.1.trackMPD'!F:F),
0))</f>
        <v>#VALUE!</v>
      </c>
    </row>
    <row r="11753" spans="1:9" x14ac:dyDescent="0.2">
      <c r="A11753" t="s">
        <v>31</v>
      </c>
      <c r="B11753" t="s">
        <v>20</v>
      </c>
      <c r="C11753">
        <f>_xlfn.XLOOKUP(B11753,'2.1.trackMPD'!$R$7:$R$29,'2.1.trackMPD'!$T$7:$T$29)</f>
        <v>6</v>
      </c>
      <c r="D11753">
        <v>1000</v>
      </c>
      <c r="E11753" t="s">
        <v>6400</v>
      </c>
      <c r="F11753" t="s">
        <v>111</v>
      </c>
      <c r="G11753" t="s">
        <v>140</v>
      </c>
      <c r="H11753" t="s">
        <v>6398</v>
      </c>
      <c r="I11753" t="e" cm="1">
        <f t="array" ref="I11753">INDEX('2.1.trackMPD'!N:N/(24*60*60),
       MATCH(1,
             (A11753='2.1.trackMPD'!A:A)*
             (C11753='2.1.trackMPD'!D:D)*
             (D11753/10^6='2.1.trackMPD'!H:H)*
             (E11753='2.1.trackMPD'!F:F),
0))</f>
        <v>#VALUE!</v>
      </c>
    </row>
    <row r="11754" spans="1:9" x14ac:dyDescent="0.2">
      <c r="A11754" t="s">
        <v>31</v>
      </c>
      <c r="B11754" t="s">
        <v>20</v>
      </c>
      <c r="C11754">
        <f>_xlfn.XLOOKUP(B11754,'2.1.trackMPD'!$R$7:$R$29,'2.1.trackMPD'!$T$7:$T$29)</f>
        <v>6</v>
      </c>
      <c r="D11754">
        <v>1000</v>
      </c>
      <c r="E11754" t="s">
        <v>6400</v>
      </c>
      <c r="F11754" t="s">
        <v>110</v>
      </c>
      <c r="G11754" t="s">
        <v>124</v>
      </c>
      <c r="H11754" t="s">
        <v>6399</v>
      </c>
      <c r="I11754" t="e" cm="1">
        <f t="array" ref="I11754">INDEX('2.1.trackMPD'!K:K/(24*60*60),
       MATCH(1,
             (A11754='2.1.trackMPD'!A:A)*
             (C11754='2.1.trackMPD'!D:D)*
             (D11754/10^6='2.1.trackMPD'!H:H)*
             (E11754='2.1.trackMPD'!F:F),
0))</f>
        <v>#VALUE!</v>
      </c>
    </row>
    <row r="11755" spans="1:9" x14ac:dyDescent="0.2">
      <c r="A11755" t="s">
        <v>31</v>
      </c>
      <c r="B11755" t="s">
        <v>20</v>
      </c>
      <c r="C11755">
        <f>_xlfn.XLOOKUP(B11755,'2.1.trackMPD'!$R$7:$R$29,'2.1.trackMPD'!$T$7:$T$29)</f>
        <v>6</v>
      </c>
      <c r="D11755">
        <v>1000</v>
      </c>
      <c r="E11755" t="s">
        <v>6400</v>
      </c>
      <c r="F11755" t="s">
        <v>110</v>
      </c>
      <c r="G11755" t="s">
        <v>140</v>
      </c>
      <c r="H11755" t="s">
        <v>6399</v>
      </c>
      <c r="I11755" t="e" cm="1">
        <f t="array" ref="I11755">INDEX('2.1.trackMPD'!L:L/(24*60*60),
       MATCH(1,
             (A11755='2.1.trackMPD'!A:A)*
             (C11755='2.1.trackMPD'!D:D)*
             (D11755/10^6='2.1.trackMPD'!H:H)*
             (E11755='2.1.trackMPD'!F:F),
0))</f>
        <v>#VALUE!</v>
      </c>
    </row>
    <row r="11756" spans="1:9" x14ac:dyDescent="0.2">
      <c r="A11756" t="s">
        <v>31</v>
      </c>
      <c r="B11756" t="s">
        <v>20</v>
      </c>
      <c r="C11756">
        <f>_xlfn.XLOOKUP(B11756,'2.1.trackMPD'!$R$7:$R$29,'2.1.trackMPD'!$T$7:$T$29)</f>
        <v>6</v>
      </c>
      <c r="D11756">
        <v>5000</v>
      </c>
      <c r="E11756" t="s">
        <v>6400</v>
      </c>
      <c r="F11756" t="s">
        <v>110</v>
      </c>
      <c r="G11756" t="s">
        <v>124</v>
      </c>
      <c r="H11756" t="s">
        <v>6398</v>
      </c>
      <c r="I11756" cm="1">
        <f t="array" ref="I11756">INDEX('2.1.trackMPD'!I:I/(24*60*60),
       MATCH(1,
             (A11756='2.1.trackMPD'!A:A)*
             (C11756='2.1.trackMPD'!D:D)*
             (D11756/10^6='2.1.trackMPD'!H:H)*
             (E11756='2.1.trackMPD'!F:F),
0))</f>
        <v>0.14054113169626969</v>
      </c>
    </row>
    <row r="11757" spans="1:9" x14ac:dyDescent="0.2">
      <c r="A11757" t="s">
        <v>31</v>
      </c>
      <c r="B11757" t="s">
        <v>20</v>
      </c>
      <c r="C11757">
        <f>_xlfn.XLOOKUP(B11757,'2.1.trackMPD'!$R$7:$R$29,'2.1.trackMPD'!$T$7:$T$29)</f>
        <v>6</v>
      </c>
      <c r="D11757">
        <v>5000</v>
      </c>
      <c r="E11757" t="s">
        <v>6400</v>
      </c>
      <c r="F11757" t="s">
        <v>110</v>
      </c>
      <c r="G11757" t="s">
        <v>140</v>
      </c>
      <c r="H11757" t="s">
        <v>6398</v>
      </c>
      <c r="I11757" cm="1">
        <f t="array" ref="I11757">INDEX('2.1.trackMPD'!J:J/(24*60*60),
       MATCH(1,
             (A11757='2.1.trackMPD'!A:A)*
             (C11757='2.1.trackMPD'!D:D)*
             (D11757/10^6='2.1.trackMPD'!H:H)*
             (E11757='2.1.trackMPD'!F:F),
0))</f>
        <v>1.5568371183156597E-2</v>
      </c>
    </row>
    <row r="11758" spans="1:9" x14ac:dyDescent="0.2">
      <c r="A11758" t="s">
        <v>31</v>
      </c>
      <c r="B11758" t="s">
        <v>20</v>
      </c>
      <c r="C11758">
        <f>_xlfn.XLOOKUP(B11758,'2.1.trackMPD'!$R$7:$R$29,'2.1.trackMPD'!$T$7:$T$29)</f>
        <v>6</v>
      </c>
      <c r="D11758">
        <v>5000</v>
      </c>
      <c r="E11758" t="s">
        <v>6400</v>
      </c>
      <c r="F11758" t="s">
        <v>111</v>
      </c>
      <c r="G11758" t="s">
        <v>124</v>
      </c>
      <c r="H11758" t="s">
        <v>6398</v>
      </c>
      <c r="I11758" t="e" cm="1">
        <f t="array" ref="I11758">INDEX('2.1.trackMPD'!M:M/(24*60*60),
       MATCH(1,
             (A11758='2.1.trackMPD'!A:A)*
             (C11758='2.1.trackMPD'!D:D)*
             (D11758/10^6='2.1.trackMPD'!H:H)*
             (E11758='2.1.trackMPD'!F:F),
0))</f>
        <v>#VALUE!</v>
      </c>
    </row>
    <row r="11759" spans="1:9" x14ac:dyDescent="0.2">
      <c r="A11759" t="s">
        <v>31</v>
      </c>
      <c r="B11759" t="s">
        <v>20</v>
      </c>
      <c r="C11759">
        <f>_xlfn.XLOOKUP(B11759,'2.1.trackMPD'!$R$7:$R$29,'2.1.trackMPD'!$T$7:$T$29)</f>
        <v>6</v>
      </c>
      <c r="D11759">
        <v>5000</v>
      </c>
      <c r="E11759" t="s">
        <v>6400</v>
      </c>
      <c r="F11759" t="s">
        <v>111</v>
      </c>
      <c r="G11759" t="s">
        <v>140</v>
      </c>
      <c r="H11759" t="s">
        <v>6398</v>
      </c>
      <c r="I11759" t="e" cm="1">
        <f t="array" ref="I11759">INDEX('2.1.trackMPD'!N:N/(24*60*60),
       MATCH(1,
             (A11759='2.1.trackMPD'!A:A)*
             (C11759='2.1.trackMPD'!D:D)*
             (D11759/10^6='2.1.trackMPD'!H:H)*
             (E11759='2.1.trackMPD'!F:F),
0))</f>
        <v>#VALUE!</v>
      </c>
    </row>
    <row r="11760" spans="1:9" x14ac:dyDescent="0.2">
      <c r="A11760" t="s">
        <v>31</v>
      </c>
      <c r="B11760" t="s">
        <v>20</v>
      </c>
      <c r="C11760">
        <f>_xlfn.XLOOKUP(B11760,'2.1.trackMPD'!$R$7:$R$29,'2.1.trackMPD'!$T$7:$T$29)</f>
        <v>6</v>
      </c>
      <c r="D11760">
        <v>5000</v>
      </c>
      <c r="E11760" t="s">
        <v>6400</v>
      </c>
      <c r="F11760" t="s">
        <v>110</v>
      </c>
      <c r="G11760" t="s">
        <v>124</v>
      </c>
      <c r="H11760" t="s">
        <v>6399</v>
      </c>
      <c r="I11760" t="e" cm="1">
        <f t="array" ref="I11760">INDEX('2.1.trackMPD'!K:K/(24*60*60),
       MATCH(1,
             (A11760='2.1.trackMPD'!A:A)*
             (C11760='2.1.trackMPD'!D:D)*
             (D11760/10^6='2.1.trackMPD'!H:H)*
             (E11760='2.1.trackMPD'!F:F),
0))</f>
        <v>#VALUE!</v>
      </c>
    </row>
    <row r="11761" spans="1:9" x14ac:dyDescent="0.2">
      <c r="A11761" t="s">
        <v>31</v>
      </c>
      <c r="B11761" t="s">
        <v>20</v>
      </c>
      <c r="C11761">
        <f>_xlfn.XLOOKUP(B11761,'2.1.trackMPD'!$R$7:$R$29,'2.1.trackMPD'!$T$7:$T$29)</f>
        <v>6</v>
      </c>
      <c r="D11761">
        <v>5000</v>
      </c>
      <c r="E11761" t="s">
        <v>6400</v>
      </c>
      <c r="F11761" t="s">
        <v>110</v>
      </c>
      <c r="G11761" t="s">
        <v>140</v>
      </c>
      <c r="H11761" t="s">
        <v>6399</v>
      </c>
      <c r="I11761" t="e" cm="1">
        <f t="array" ref="I11761">INDEX('2.1.trackMPD'!L:L/(24*60*60),
       MATCH(1,
             (A11761='2.1.trackMPD'!A:A)*
             (C11761='2.1.trackMPD'!D:D)*
             (D11761/10^6='2.1.trackMPD'!H:H)*
             (E11761='2.1.trackMPD'!F:F),
0))</f>
        <v>#VALUE!</v>
      </c>
    </row>
    <row r="11762" spans="1:9" x14ac:dyDescent="0.2">
      <c r="A11762" t="s">
        <v>31</v>
      </c>
      <c r="B11762" t="s">
        <v>20</v>
      </c>
      <c r="C11762">
        <f>_xlfn.XLOOKUP(B11762,'2.1.trackMPD'!$R$7:$R$29,'2.1.trackMPD'!$T$7:$T$29)</f>
        <v>6</v>
      </c>
      <c r="D11762">
        <v>1</v>
      </c>
      <c r="E11762" t="s">
        <v>6401</v>
      </c>
      <c r="F11762" t="s">
        <v>110</v>
      </c>
      <c r="G11762" t="s">
        <v>124</v>
      </c>
      <c r="H11762" t="s">
        <v>6398</v>
      </c>
      <c r="I11762" t="e" cm="1">
        <f t="array" ref="I11762">INDEX('2.1.trackMPD'!I:I/(24*60*60),
       MATCH(1,
             (A11762='2.1.trackMPD'!A:A)*
             (C11762='2.1.trackMPD'!D:D)*
             (D11762/10^6='2.1.trackMPD'!H:H)*
             (E11762='2.1.trackMPD'!F:F),
0))</f>
        <v>#N/A</v>
      </c>
    </row>
    <row r="11763" spans="1:9" x14ac:dyDescent="0.2">
      <c r="A11763" t="s">
        <v>31</v>
      </c>
      <c r="B11763" t="s">
        <v>20</v>
      </c>
      <c r="C11763">
        <f>_xlfn.XLOOKUP(B11763,'2.1.trackMPD'!$R$7:$R$29,'2.1.trackMPD'!$T$7:$T$29)</f>
        <v>6</v>
      </c>
      <c r="D11763">
        <v>1</v>
      </c>
      <c r="E11763" t="s">
        <v>6401</v>
      </c>
      <c r="F11763" t="s">
        <v>110</v>
      </c>
      <c r="G11763" t="s">
        <v>140</v>
      </c>
      <c r="H11763" t="s">
        <v>6398</v>
      </c>
      <c r="I11763" t="e" cm="1">
        <f t="array" ref="I11763">INDEX('2.1.trackMPD'!J:J/(24*60*60),
       MATCH(1,
             (A11763='2.1.trackMPD'!A:A)*
             (C11763='2.1.trackMPD'!D:D)*
             (D11763/10^6='2.1.trackMPD'!H:H)*
             (E11763='2.1.trackMPD'!F:F),
0))</f>
        <v>#N/A</v>
      </c>
    </row>
    <row r="11764" spans="1:9" x14ac:dyDescent="0.2">
      <c r="A11764" t="s">
        <v>31</v>
      </c>
      <c r="B11764" t="s">
        <v>20</v>
      </c>
      <c r="C11764">
        <f>_xlfn.XLOOKUP(B11764,'2.1.trackMPD'!$R$7:$R$29,'2.1.trackMPD'!$T$7:$T$29)</f>
        <v>6</v>
      </c>
      <c r="D11764">
        <v>1</v>
      </c>
      <c r="E11764" t="s">
        <v>6401</v>
      </c>
      <c r="F11764" t="s">
        <v>111</v>
      </c>
      <c r="G11764" t="s">
        <v>124</v>
      </c>
      <c r="H11764" t="s">
        <v>6398</v>
      </c>
      <c r="I11764" t="e" cm="1">
        <f t="array" ref="I11764">INDEX('2.1.trackMPD'!M:M/(24*60*60),
       MATCH(1,
             (A11764='2.1.trackMPD'!A:A)*
             (C11764='2.1.trackMPD'!D:D)*
             (D11764/10^6='2.1.trackMPD'!H:H)*
             (E11764='2.1.trackMPD'!F:F),
0))</f>
        <v>#N/A</v>
      </c>
    </row>
    <row r="11765" spans="1:9" x14ac:dyDescent="0.2">
      <c r="A11765" t="s">
        <v>31</v>
      </c>
      <c r="B11765" t="s">
        <v>20</v>
      </c>
      <c r="C11765">
        <f>_xlfn.XLOOKUP(B11765,'2.1.trackMPD'!$R$7:$R$29,'2.1.trackMPD'!$T$7:$T$29)</f>
        <v>6</v>
      </c>
      <c r="D11765">
        <v>1</v>
      </c>
      <c r="E11765" t="s">
        <v>6401</v>
      </c>
      <c r="F11765" t="s">
        <v>111</v>
      </c>
      <c r="G11765" t="s">
        <v>140</v>
      </c>
      <c r="H11765" t="s">
        <v>6398</v>
      </c>
      <c r="I11765" t="e" cm="1">
        <f t="array" ref="I11765">INDEX('2.1.trackMPD'!N:N/(24*60*60),
       MATCH(1,
             (A11765='2.1.trackMPD'!A:A)*
             (C11765='2.1.trackMPD'!D:D)*
             (D11765/10^6='2.1.trackMPD'!H:H)*
             (E11765='2.1.trackMPD'!F:F),
0))</f>
        <v>#N/A</v>
      </c>
    </row>
    <row r="11766" spans="1:9" x14ac:dyDescent="0.2">
      <c r="A11766" t="s">
        <v>31</v>
      </c>
      <c r="B11766" t="s">
        <v>20</v>
      </c>
      <c r="C11766">
        <f>_xlfn.XLOOKUP(B11766,'2.1.trackMPD'!$R$7:$R$29,'2.1.trackMPD'!$T$7:$T$29)</f>
        <v>6</v>
      </c>
      <c r="D11766">
        <v>1</v>
      </c>
      <c r="E11766" t="s">
        <v>6401</v>
      </c>
      <c r="F11766" t="s">
        <v>110</v>
      </c>
      <c r="G11766" t="s">
        <v>124</v>
      </c>
      <c r="H11766" t="s">
        <v>6399</v>
      </c>
      <c r="I11766" t="e" cm="1">
        <f t="array" ref="I11766">INDEX('2.1.trackMPD'!K:K/(24*60*60),
       MATCH(1,
             (A11766='2.1.trackMPD'!A:A)*
             (C11766='2.1.trackMPD'!D:D)*
             (D11766/10^6='2.1.trackMPD'!H:H)*
             (E11766='2.1.trackMPD'!F:F),
0))</f>
        <v>#N/A</v>
      </c>
    </row>
    <row r="11767" spans="1:9" x14ac:dyDescent="0.2">
      <c r="A11767" t="s">
        <v>31</v>
      </c>
      <c r="B11767" t="s">
        <v>20</v>
      </c>
      <c r="C11767">
        <f>_xlfn.XLOOKUP(B11767,'2.1.trackMPD'!$R$7:$R$29,'2.1.trackMPD'!$T$7:$T$29)</f>
        <v>6</v>
      </c>
      <c r="D11767">
        <v>1</v>
      </c>
      <c r="E11767" t="s">
        <v>6401</v>
      </c>
      <c r="F11767" t="s">
        <v>110</v>
      </c>
      <c r="G11767" t="s">
        <v>140</v>
      </c>
      <c r="H11767" t="s">
        <v>6399</v>
      </c>
      <c r="I11767" t="e" cm="1">
        <f t="array" ref="I11767">INDEX('2.1.trackMPD'!L:L/(24*60*60),
       MATCH(1,
             (A11767='2.1.trackMPD'!A:A)*
             (C11767='2.1.trackMPD'!D:D)*
             (D11767/10^6='2.1.trackMPD'!H:H)*
             (E11767='2.1.trackMPD'!F:F),
0))</f>
        <v>#N/A</v>
      </c>
    </row>
    <row r="11768" spans="1:9" x14ac:dyDescent="0.2">
      <c r="A11768" t="s">
        <v>31</v>
      </c>
      <c r="B11768" t="s">
        <v>20</v>
      </c>
      <c r="C11768">
        <f>_xlfn.XLOOKUP(B11768,'2.1.trackMPD'!$R$7:$R$29,'2.1.trackMPD'!$T$7:$T$29)</f>
        <v>6</v>
      </c>
      <c r="D11768">
        <v>10</v>
      </c>
      <c r="E11768" t="s">
        <v>6401</v>
      </c>
      <c r="F11768" t="s">
        <v>110</v>
      </c>
      <c r="G11768" t="s">
        <v>124</v>
      </c>
      <c r="H11768" t="s">
        <v>6398</v>
      </c>
      <c r="I11768" t="e" cm="1">
        <f t="array" ref="I11768">INDEX('2.1.trackMPD'!I:I/(24*60*60),
       MATCH(1,
             (A11768='2.1.trackMPD'!A:A)*
             (C11768='2.1.trackMPD'!D:D)*
             (D11768/10^6='2.1.trackMPD'!H:H)*
             (E11768='2.1.trackMPD'!F:F),
0))</f>
        <v>#N/A</v>
      </c>
    </row>
    <row r="11769" spans="1:9" x14ac:dyDescent="0.2">
      <c r="A11769" t="s">
        <v>31</v>
      </c>
      <c r="B11769" t="s">
        <v>20</v>
      </c>
      <c r="C11769">
        <f>_xlfn.XLOOKUP(B11769,'2.1.trackMPD'!$R$7:$R$29,'2.1.trackMPD'!$T$7:$T$29)</f>
        <v>6</v>
      </c>
      <c r="D11769">
        <v>10</v>
      </c>
      <c r="E11769" t="s">
        <v>6401</v>
      </c>
      <c r="F11769" t="s">
        <v>110</v>
      </c>
      <c r="G11769" t="s">
        <v>140</v>
      </c>
      <c r="H11769" t="s">
        <v>6398</v>
      </c>
      <c r="I11769" t="e" cm="1">
        <f t="array" ref="I11769">INDEX('2.1.trackMPD'!J:J/(24*60*60),
       MATCH(1,
             (A11769='2.1.trackMPD'!A:A)*
             (C11769='2.1.trackMPD'!D:D)*
             (D11769/10^6='2.1.trackMPD'!H:H)*
             (E11769='2.1.trackMPD'!F:F),
0))</f>
        <v>#N/A</v>
      </c>
    </row>
    <row r="11770" spans="1:9" x14ac:dyDescent="0.2">
      <c r="A11770" t="s">
        <v>31</v>
      </c>
      <c r="B11770" t="s">
        <v>20</v>
      </c>
      <c r="C11770">
        <f>_xlfn.XLOOKUP(B11770,'2.1.trackMPD'!$R$7:$R$29,'2.1.trackMPD'!$T$7:$T$29)</f>
        <v>6</v>
      </c>
      <c r="D11770">
        <v>10</v>
      </c>
      <c r="E11770" t="s">
        <v>6401</v>
      </c>
      <c r="F11770" t="s">
        <v>111</v>
      </c>
      <c r="G11770" t="s">
        <v>124</v>
      </c>
      <c r="H11770" t="s">
        <v>6398</v>
      </c>
      <c r="I11770" t="e" cm="1">
        <f t="array" ref="I11770">INDEX('2.1.trackMPD'!M:M/(24*60*60),
       MATCH(1,
             (A11770='2.1.trackMPD'!A:A)*
             (C11770='2.1.trackMPD'!D:D)*
             (D11770/10^6='2.1.trackMPD'!H:H)*
             (E11770='2.1.trackMPD'!F:F),
0))</f>
        <v>#N/A</v>
      </c>
    </row>
    <row r="11771" spans="1:9" x14ac:dyDescent="0.2">
      <c r="A11771" t="s">
        <v>31</v>
      </c>
      <c r="B11771" t="s">
        <v>20</v>
      </c>
      <c r="C11771">
        <f>_xlfn.XLOOKUP(B11771,'2.1.trackMPD'!$R$7:$R$29,'2.1.trackMPD'!$T$7:$T$29)</f>
        <v>6</v>
      </c>
      <c r="D11771">
        <v>10</v>
      </c>
      <c r="E11771" t="s">
        <v>6401</v>
      </c>
      <c r="F11771" t="s">
        <v>111</v>
      </c>
      <c r="G11771" t="s">
        <v>140</v>
      </c>
      <c r="H11771" t="s">
        <v>6398</v>
      </c>
      <c r="I11771" t="e" cm="1">
        <f t="array" ref="I11771">INDEX('2.1.trackMPD'!N:N/(24*60*60),
       MATCH(1,
             (A11771='2.1.trackMPD'!A:A)*
             (C11771='2.1.trackMPD'!D:D)*
             (D11771/10^6='2.1.trackMPD'!H:H)*
             (E11771='2.1.trackMPD'!F:F),
0))</f>
        <v>#N/A</v>
      </c>
    </row>
    <row r="11772" spans="1:9" x14ac:dyDescent="0.2">
      <c r="A11772" t="s">
        <v>31</v>
      </c>
      <c r="B11772" t="s">
        <v>20</v>
      </c>
      <c r="C11772">
        <f>_xlfn.XLOOKUP(B11772,'2.1.trackMPD'!$R$7:$R$29,'2.1.trackMPD'!$T$7:$T$29)</f>
        <v>6</v>
      </c>
      <c r="D11772">
        <v>10</v>
      </c>
      <c r="E11772" t="s">
        <v>6401</v>
      </c>
      <c r="F11772" t="s">
        <v>110</v>
      </c>
      <c r="G11772" t="s">
        <v>124</v>
      </c>
      <c r="H11772" t="s">
        <v>6399</v>
      </c>
      <c r="I11772" t="e" cm="1">
        <f t="array" ref="I11772">INDEX('2.1.trackMPD'!K:K/(24*60*60),
       MATCH(1,
             (A11772='2.1.trackMPD'!A:A)*
             (C11772='2.1.trackMPD'!D:D)*
             (D11772/10^6='2.1.trackMPD'!H:H)*
             (E11772='2.1.trackMPD'!F:F),
0))</f>
        <v>#N/A</v>
      </c>
    </row>
    <row r="11773" spans="1:9" x14ac:dyDescent="0.2">
      <c r="A11773" t="s">
        <v>31</v>
      </c>
      <c r="B11773" t="s">
        <v>20</v>
      </c>
      <c r="C11773">
        <f>_xlfn.XLOOKUP(B11773,'2.1.trackMPD'!$R$7:$R$29,'2.1.trackMPD'!$T$7:$T$29)</f>
        <v>6</v>
      </c>
      <c r="D11773">
        <v>10</v>
      </c>
      <c r="E11773" t="s">
        <v>6401</v>
      </c>
      <c r="F11773" t="s">
        <v>110</v>
      </c>
      <c r="G11773" t="s">
        <v>140</v>
      </c>
      <c r="H11773" t="s">
        <v>6399</v>
      </c>
      <c r="I11773" t="e" cm="1">
        <f t="array" ref="I11773">INDEX('2.1.trackMPD'!L:L/(24*60*60),
       MATCH(1,
             (A11773='2.1.trackMPD'!A:A)*
             (C11773='2.1.trackMPD'!D:D)*
             (D11773/10^6='2.1.trackMPD'!H:H)*
             (E11773='2.1.trackMPD'!F:F),
0))</f>
        <v>#N/A</v>
      </c>
    </row>
    <row r="11774" spans="1:9" x14ac:dyDescent="0.2">
      <c r="A11774" t="s">
        <v>31</v>
      </c>
      <c r="B11774" t="s">
        <v>20</v>
      </c>
      <c r="C11774">
        <f>_xlfn.XLOOKUP(B11774,'2.1.trackMPD'!$R$7:$R$29,'2.1.trackMPD'!$T$7:$T$29)</f>
        <v>6</v>
      </c>
      <c r="D11774">
        <v>100</v>
      </c>
      <c r="E11774" t="s">
        <v>6401</v>
      </c>
      <c r="F11774" t="s">
        <v>110</v>
      </c>
      <c r="G11774" t="s">
        <v>124</v>
      </c>
      <c r="H11774" t="s">
        <v>6398</v>
      </c>
      <c r="I11774" t="e" cm="1">
        <f t="array" ref="I11774">INDEX('2.1.trackMPD'!I:I/(24*60*60),
       MATCH(1,
             (A11774='2.1.trackMPD'!A:A)*
             (C11774='2.1.trackMPD'!D:D)*
             (D11774/10^6='2.1.trackMPD'!H:H)*
             (E11774='2.1.trackMPD'!F:F),
0))</f>
        <v>#N/A</v>
      </c>
    </row>
    <row r="11775" spans="1:9" x14ac:dyDescent="0.2">
      <c r="A11775" t="s">
        <v>31</v>
      </c>
      <c r="B11775" t="s">
        <v>20</v>
      </c>
      <c r="C11775">
        <f>_xlfn.XLOOKUP(B11775,'2.1.trackMPD'!$R$7:$R$29,'2.1.trackMPD'!$T$7:$T$29)</f>
        <v>6</v>
      </c>
      <c r="D11775">
        <v>100</v>
      </c>
      <c r="E11775" t="s">
        <v>6401</v>
      </c>
      <c r="F11775" t="s">
        <v>110</v>
      </c>
      <c r="G11775" t="s">
        <v>140</v>
      </c>
      <c r="H11775" t="s">
        <v>6398</v>
      </c>
      <c r="I11775" t="e" cm="1">
        <f t="array" ref="I11775">INDEX('2.1.trackMPD'!J:J/(24*60*60),
       MATCH(1,
             (A11775='2.1.trackMPD'!A:A)*
             (C11775='2.1.trackMPD'!D:D)*
             (D11775/10^6='2.1.trackMPD'!H:H)*
             (E11775='2.1.trackMPD'!F:F),
0))</f>
        <v>#N/A</v>
      </c>
    </row>
    <row r="11776" spans="1:9" x14ac:dyDescent="0.2">
      <c r="A11776" t="s">
        <v>31</v>
      </c>
      <c r="B11776" t="s">
        <v>20</v>
      </c>
      <c r="C11776">
        <f>_xlfn.XLOOKUP(B11776,'2.1.trackMPD'!$R$7:$R$29,'2.1.trackMPD'!$T$7:$T$29)</f>
        <v>6</v>
      </c>
      <c r="D11776">
        <v>100</v>
      </c>
      <c r="E11776" t="s">
        <v>6401</v>
      </c>
      <c r="F11776" t="s">
        <v>111</v>
      </c>
      <c r="G11776" t="s">
        <v>124</v>
      </c>
      <c r="H11776" t="s">
        <v>6398</v>
      </c>
      <c r="I11776" t="e" cm="1">
        <f t="array" ref="I11776">INDEX('2.1.trackMPD'!M:M/(24*60*60),
       MATCH(1,
             (A11776='2.1.trackMPD'!A:A)*
             (C11776='2.1.trackMPD'!D:D)*
             (D11776/10^6='2.1.trackMPD'!H:H)*
             (E11776='2.1.trackMPD'!F:F),
0))</f>
        <v>#N/A</v>
      </c>
    </row>
    <row r="11777" spans="1:9" x14ac:dyDescent="0.2">
      <c r="A11777" t="s">
        <v>31</v>
      </c>
      <c r="B11777" t="s">
        <v>20</v>
      </c>
      <c r="C11777">
        <f>_xlfn.XLOOKUP(B11777,'2.1.trackMPD'!$R$7:$R$29,'2.1.trackMPD'!$T$7:$T$29)</f>
        <v>6</v>
      </c>
      <c r="D11777">
        <v>100</v>
      </c>
      <c r="E11777" t="s">
        <v>6401</v>
      </c>
      <c r="F11777" t="s">
        <v>111</v>
      </c>
      <c r="G11777" t="s">
        <v>140</v>
      </c>
      <c r="H11777" t="s">
        <v>6398</v>
      </c>
      <c r="I11777" t="e" cm="1">
        <f t="array" ref="I11777">INDEX('2.1.trackMPD'!N:N/(24*60*60),
       MATCH(1,
             (A11777='2.1.trackMPD'!A:A)*
             (C11777='2.1.trackMPD'!D:D)*
             (D11777/10^6='2.1.trackMPD'!H:H)*
             (E11777='2.1.trackMPD'!F:F),
0))</f>
        <v>#N/A</v>
      </c>
    </row>
    <row r="11778" spans="1:9" x14ac:dyDescent="0.2">
      <c r="A11778" t="s">
        <v>31</v>
      </c>
      <c r="B11778" t="s">
        <v>20</v>
      </c>
      <c r="C11778">
        <f>_xlfn.XLOOKUP(B11778,'2.1.trackMPD'!$R$7:$R$29,'2.1.trackMPD'!$T$7:$T$29)</f>
        <v>6</v>
      </c>
      <c r="D11778">
        <v>100</v>
      </c>
      <c r="E11778" t="s">
        <v>6401</v>
      </c>
      <c r="F11778" t="s">
        <v>110</v>
      </c>
      <c r="G11778" t="s">
        <v>124</v>
      </c>
      <c r="H11778" t="s">
        <v>6399</v>
      </c>
      <c r="I11778" t="e" cm="1">
        <f t="array" ref="I11778">INDEX('2.1.trackMPD'!K:K/(24*60*60),
       MATCH(1,
             (A11778='2.1.trackMPD'!A:A)*
             (C11778='2.1.trackMPD'!D:D)*
             (D11778/10^6='2.1.trackMPD'!H:H)*
             (E11778='2.1.trackMPD'!F:F),
0))</f>
        <v>#N/A</v>
      </c>
    </row>
    <row r="11779" spans="1:9" x14ac:dyDescent="0.2">
      <c r="A11779" t="s">
        <v>31</v>
      </c>
      <c r="B11779" t="s">
        <v>20</v>
      </c>
      <c r="C11779">
        <f>_xlfn.XLOOKUP(B11779,'2.1.trackMPD'!$R$7:$R$29,'2.1.trackMPD'!$T$7:$T$29)</f>
        <v>6</v>
      </c>
      <c r="D11779">
        <v>100</v>
      </c>
      <c r="E11779" t="s">
        <v>6401</v>
      </c>
      <c r="F11779" t="s">
        <v>110</v>
      </c>
      <c r="G11779" t="s">
        <v>140</v>
      </c>
      <c r="H11779" t="s">
        <v>6399</v>
      </c>
      <c r="I11779" t="e" cm="1">
        <f t="array" ref="I11779">INDEX('2.1.trackMPD'!L:L/(24*60*60),
       MATCH(1,
             (A11779='2.1.trackMPD'!A:A)*
             (C11779='2.1.trackMPD'!D:D)*
             (D11779/10^6='2.1.trackMPD'!H:H)*
             (E11779='2.1.trackMPD'!F:F),
0))</f>
        <v>#N/A</v>
      </c>
    </row>
    <row r="11780" spans="1:9" x14ac:dyDescent="0.2">
      <c r="A11780" t="s">
        <v>31</v>
      </c>
      <c r="B11780" t="s">
        <v>167</v>
      </c>
      <c r="C11780">
        <f>_xlfn.XLOOKUP(B11780,'2.1.trackMPD'!$R$7:$R$29,'2.1.trackMPD'!$T$7:$T$29)</f>
        <v>5</v>
      </c>
      <c r="D11780">
        <v>1</v>
      </c>
      <c r="E11780" t="s">
        <v>6396</v>
      </c>
      <c r="F11780" t="s">
        <v>110</v>
      </c>
      <c r="G11780" t="s">
        <v>124</v>
      </c>
      <c r="H11780" t="s">
        <v>6398</v>
      </c>
      <c r="I11780" cm="1">
        <f t="array" ref="I11780">INDEX('2.1.trackMPD'!I:I/(24*60*60),
       MATCH(1,
             (A11780='2.1.trackMPD'!A:A)*
             (C11780='2.1.trackMPD'!D:D)*
             (D11780/10^6='2.1.trackMPD'!H:H)*
             (E11780='2.1.trackMPD'!F:F),
0))</f>
        <v>1.2435536704316435E-6</v>
      </c>
    </row>
    <row r="11781" spans="1:9" x14ac:dyDescent="0.2">
      <c r="A11781" t="s">
        <v>31</v>
      </c>
      <c r="B11781" t="s">
        <v>167</v>
      </c>
      <c r="C11781">
        <f>_xlfn.XLOOKUP(B11781,'2.1.trackMPD'!$R$7:$R$29,'2.1.trackMPD'!$T$7:$T$29)</f>
        <v>5</v>
      </c>
      <c r="D11781">
        <v>1</v>
      </c>
      <c r="E11781" t="s">
        <v>6396</v>
      </c>
      <c r="F11781" t="s">
        <v>110</v>
      </c>
      <c r="G11781" t="s">
        <v>140</v>
      </c>
      <c r="H11781" t="s">
        <v>6398</v>
      </c>
      <c r="I11781" cm="1">
        <f t="array" ref="I11781">INDEX('2.1.trackMPD'!J:J/(24*60*60),
       MATCH(1,
             (A11781='2.1.trackMPD'!A:A)*
             (C11781='2.1.trackMPD'!D:D)*
             (D11781/10^6='2.1.trackMPD'!H:H)*
             (E11781='2.1.trackMPD'!F:F),
0))</f>
        <v>3.9985361788853586E-5</v>
      </c>
    </row>
    <row r="11782" spans="1:9" x14ac:dyDescent="0.2">
      <c r="A11782" t="s">
        <v>31</v>
      </c>
      <c r="B11782" t="s">
        <v>167</v>
      </c>
      <c r="C11782">
        <f>_xlfn.XLOOKUP(B11782,'2.1.trackMPD'!$R$7:$R$29,'2.1.trackMPD'!$T$7:$T$29)</f>
        <v>5</v>
      </c>
      <c r="D11782">
        <v>1</v>
      </c>
      <c r="E11782" t="s">
        <v>6396</v>
      </c>
      <c r="F11782" t="s">
        <v>111</v>
      </c>
      <c r="G11782" t="s">
        <v>124</v>
      </c>
      <c r="H11782" t="s">
        <v>6398</v>
      </c>
      <c r="I11782" t="e" cm="1">
        <f t="array" ref="I11782">INDEX('2.1.trackMPD'!M:M/(24*60*60),
       MATCH(1,
             (A11782='2.1.trackMPD'!A:A)*
             (C11782='2.1.trackMPD'!D:D)*
             (D11782/10^6='2.1.trackMPD'!H:H)*
             (E11782='2.1.trackMPD'!F:F),
0))</f>
        <v>#VALUE!</v>
      </c>
    </row>
    <row r="11783" spans="1:9" x14ac:dyDescent="0.2">
      <c r="A11783" t="s">
        <v>31</v>
      </c>
      <c r="B11783" t="s">
        <v>167</v>
      </c>
      <c r="C11783">
        <f>_xlfn.XLOOKUP(B11783,'2.1.trackMPD'!$R$7:$R$29,'2.1.trackMPD'!$T$7:$T$29)</f>
        <v>5</v>
      </c>
      <c r="D11783">
        <v>1</v>
      </c>
      <c r="E11783" t="s">
        <v>6396</v>
      </c>
      <c r="F11783" t="s">
        <v>111</v>
      </c>
      <c r="G11783" t="s">
        <v>140</v>
      </c>
      <c r="H11783" t="s">
        <v>6398</v>
      </c>
      <c r="I11783" t="e" cm="1">
        <f t="array" ref="I11783">INDEX('2.1.trackMPD'!N:N/(24*60*60),
       MATCH(1,
             (A11783='2.1.trackMPD'!A:A)*
             (C11783='2.1.trackMPD'!D:D)*
             (D11783/10^6='2.1.trackMPD'!H:H)*
             (E11783='2.1.trackMPD'!F:F),
0))</f>
        <v>#VALUE!</v>
      </c>
    </row>
    <row r="11784" spans="1:9" x14ac:dyDescent="0.2">
      <c r="A11784" t="s">
        <v>31</v>
      </c>
      <c r="B11784" t="s">
        <v>167</v>
      </c>
      <c r="C11784">
        <f>_xlfn.XLOOKUP(B11784,'2.1.trackMPD'!$R$7:$R$29,'2.1.trackMPD'!$T$7:$T$29)</f>
        <v>5</v>
      </c>
      <c r="D11784">
        <v>1</v>
      </c>
      <c r="E11784" t="s">
        <v>6396</v>
      </c>
      <c r="F11784" t="s">
        <v>110</v>
      </c>
      <c r="G11784" t="s">
        <v>124</v>
      </c>
      <c r="H11784" t="s">
        <v>6399</v>
      </c>
      <c r="I11784" t="e" cm="1">
        <f t="array" ref="I11784">INDEX('2.1.trackMPD'!K:K/(24*60*60),
       MATCH(1,
             (A11784='2.1.trackMPD'!A:A)*
             (C11784='2.1.trackMPD'!D:D)*
             (D11784/10^6='2.1.trackMPD'!H:H)*
             (E11784='2.1.trackMPD'!F:F),
0))</f>
        <v>#VALUE!</v>
      </c>
    </row>
    <row r="11785" spans="1:9" x14ac:dyDescent="0.2">
      <c r="A11785" t="s">
        <v>31</v>
      </c>
      <c r="B11785" t="s">
        <v>167</v>
      </c>
      <c r="C11785">
        <f>_xlfn.XLOOKUP(B11785,'2.1.trackMPD'!$R$7:$R$29,'2.1.trackMPD'!$T$7:$T$29)</f>
        <v>5</v>
      </c>
      <c r="D11785">
        <v>1</v>
      </c>
      <c r="E11785" t="s">
        <v>6396</v>
      </c>
      <c r="F11785" t="s">
        <v>110</v>
      </c>
      <c r="G11785" t="s">
        <v>140</v>
      </c>
      <c r="H11785" t="s">
        <v>6399</v>
      </c>
      <c r="I11785" t="e" cm="1">
        <f t="array" ref="I11785">INDEX('2.1.trackMPD'!L:L/(24*60*60),
       MATCH(1,
             (A11785='2.1.trackMPD'!A:A)*
             (C11785='2.1.trackMPD'!D:D)*
             (D11785/10^6='2.1.trackMPD'!H:H)*
             (E11785='2.1.trackMPD'!F:F),
0))</f>
        <v>#VALUE!</v>
      </c>
    </row>
    <row r="11786" spans="1:9" x14ac:dyDescent="0.2">
      <c r="A11786" t="s">
        <v>31</v>
      </c>
      <c r="B11786" t="s">
        <v>167</v>
      </c>
      <c r="C11786">
        <f>_xlfn.XLOOKUP(B11786,'2.1.trackMPD'!$R$7:$R$29,'2.1.trackMPD'!$T$7:$T$29)</f>
        <v>5</v>
      </c>
      <c r="D11786">
        <v>10</v>
      </c>
      <c r="E11786" t="s">
        <v>6396</v>
      </c>
      <c r="F11786" t="s">
        <v>110</v>
      </c>
      <c r="G11786" t="s">
        <v>124</v>
      </c>
      <c r="H11786" t="s">
        <v>6398</v>
      </c>
      <c r="I11786" cm="1">
        <f t="array" ref="I11786">INDEX('2.1.trackMPD'!I:I/(24*60*60),
       MATCH(1,
             (A11786='2.1.trackMPD'!A:A)*
             (C11786='2.1.trackMPD'!D:D)*
             (D11786/10^6='2.1.trackMPD'!H:H)*
             (E11786='2.1.trackMPD'!F:F),
0))</f>
        <v>7.7084137046182988E-6</v>
      </c>
    </row>
    <row r="11787" spans="1:9" x14ac:dyDescent="0.2">
      <c r="A11787" t="s">
        <v>31</v>
      </c>
      <c r="B11787" t="s">
        <v>167</v>
      </c>
      <c r="C11787">
        <f>_xlfn.XLOOKUP(B11787,'2.1.trackMPD'!$R$7:$R$29,'2.1.trackMPD'!$T$7:$T$29)</f>
        <v>5</v>
      </c>
      <c r="D11787">
        <v>10</v>
      </c>
      <c r="E11787" t="s">
        <v>6396</v>
      </c>
      <c r="F11787" t="s">
        <v>110</v>
      </c>
      <c r="G11787" t="s">
        <v>140</v>
      </c>
      <c r="H11787" t="s">
        <v>6398</v>
      </c>
      <c r="I11787" cm="1">
        <f t="array" ref="I11787">INDEX('2.1.trackMPD'!J:J/(24*60*60),
       MATCH(1,
             (A11787='2.1.trackMPD'!A:A)*
             (C11787='2.1.trackMPD'!D:D)*
             (D11787/10^6='2.1.trackMPD'!H:H)*
             (E11787='2.1.trackMPD'!F:F),
0))</f>
        <v>5.2874070918884144E-5</v>
      </c>
    </row>
    <row r="11788" spans="1:9" x14ac:dyDescent="0.2">
      <c r="A11788" t="s">
        <v>31</v>
      </c>
      <c r="B11788" t="s">
        <v>167</v>
      </c>
      <c r="C11788">
        <f>_xlfn.XLOOKUP(B11788,'2.1.trackMPD'!$R$7:$R$29,'2.1.trackMPD'!$T$7:$T$29)</f>
        <v>5</v>
      </c>
      <c r="D11788">
        <v>10</v>
      </c>
      <c r="E11788" t="s">
        <v>6396</v>
      </c>
      <c r="F11788" t="s">
        <v>111</v>
      </c>
      <c r="G11788" t="s">
        <v>124</v>
      </c>
      <c r="H11788" t="s">
        <v>6398</v>
      </c>
      <c r="I11788" t="e" cm="1">
        <f t="array" ref="I11788">INDEX('2.1.trackMPD'!M:M/(24*60*60),
       MATCH(1,
             (A11788='2.1.trackMPD'!A:A)*
             (C11788='2.1.trackMPD'!D:D)*
             (D11788/10^6='2.1.trackMPD'!H:H)*
             (E11788='2.1.trackMPD'!F:F),
0))</f>
        <v>#VALUE!</v>
      </c>
    </row>
    <row r="11789" spans="1:9" x14ac:dyDescent="0.2">
      <c r="A11789" t="s">
        <v>31</v>
      </c>
      <c r="B11789" t="s">
        <v>167</v>
      </c>
      <c r="C11789">
        <f>_xlfn.XLOOKUP(B11789,'2.1.trackMPD'!$R$7:$R$29,'2.1.trackMPD'!$T$7:$T$29)</f>
        <v>5</v>
      </c>
      <c r="D11789">
        <v>10</v>
      </c>
      <c r="E11789" t="s">
        <v>6396</v>
      </c>
      <c r="F11789" t="s">
        <v>111</v>
      </c>
      <c r="G11789" t="s">
        <v>140</v>
      </c>
      <c r="H11789" t="s">
        <v>6398</v>
      </c>
      <c r="I11789" t="e" cm="1">
        <f t="array" ref="I11789">INDEX('2.1.trackMPD'!N:N/(24*60*60),
       MATCH(1,
             (A11789='2.1.trackMPD'!A:A)*
             (C11789='2.1.trackMPD'!D:D)*
             (D11789/10^6='2.1.trackMPD'!H:H)*
             (E11789='2.1.trackMPD'!F:F),
0))</f>
        <v>#VALUE!</v>
      </c>
    </row>
    <row r="11790" spans="1:9" x14ac:dyDescent="0.2">
      <c r="A11790" t="s">
        <v>31</v>
      </c>
      <c r="B11790" t="s">
        <v>167</v>
      </c>
      <c r="C11790">
        <f>_xlfn.XLOOKUP(B11790,'2.1.trackMPD'!$R$7:$R$29,'2.1.trackMPD'!$T$7:$T$29)</f>
        <v>5</v>
      </c>
      <c r="D11790">
        <v>10</v>
      </c>
      <c r="E11790" t="s">
        <v>6396</v>
      </c>
      <c r="F11790" t="s">
        <v>110</v>
      </c>
      <c r="G11790" t="s">
        <v>124</v>
      </c>
      <c r="H11790" t="s">
        <v>6399</v>
      </c>
      <c r="I11790" t="e" cm="1">
        <f t="array" ref="I11790">INDEX('2.1.trackMPD'!K:K/(24*60*60),
       MATCH(1,
             (A11790='2.1.trackMPD'!A:A)*
             (C11790='2.1.trackMPD'!D:D)*
             (D11790/10^6='2.1.trackMPD'!H:H)*
             (E11790='2.1.trackMPD'!F:F),
0))</f>
        <v>#VALUE!</v>
      </c>
    </row>
    <row r="11791" spans="1:9" x14ac:dyDescent="0.2">
      <c r="A11791" t="s">
        <v>31</v>
      </c>
      <c r="B11791" t="s">
        <v>167</v>
      </c>
      <c r="C11791">
        <f>_xlfn.XLOOKUP(B11791,'2.1.trackMPD'!$R$7:$R$29,'2.1.trackMPD'!$T$7:$T$29)</f>
        <v>5</v>
      </c>
      <c r="D11791">
        <v>10</v>
      </c>
      <c r="E11791" t="s">
        <v>6396</v>
      </c>
      <c r="F11791" t="s">
        <v>110</v>
      </c>
      <c r="G11791" t="s">
        <v>140</v>
      </c>
      <c r="H11791" t="s">
        <v>6399</v>
      </c>
      <c r="I11791" t="e" cm="1">
        <f t="array" ref="I11791">INDEX('2.1.trackMPD'!L:L/(24*60*60),
       MATCH(1,
             (A11791='2.1.trackMPD'!A:A)*
             (C11791='2.1.trackMPD'!D:D)*
             (D11791/10^6='2.1.trackMPD'!H:H)*
             (E11791='2.1.trackMPD'!F:F),
0))</f>
        <v>#VALUE!</v>
      </c>
    </row>
    <row r="11792" spans="1:9" x14ac:dyDescent="0.2">
      <c r="A11792" t="s">
        <v>31</v>
      </c>
      <c r="B11792" t="s">
        <v>167</v>
      </c>
      <c r="C11792">
        <f>_xlfn.XLOOKUP(B11792,'2.1.trackMPD'!$R$7:$R$29,'2.1.trackMPD'!$T$7:$T$29)</f>
        <v>5</v>
      </c>
      <c r="D11792">
        <v>100</v>
      </c>
      <c r="E11792" t="s">
        <v>6396</v>
      </c>
      <c r="F11792" t="s">
        <v>110</v>
      </c>
      <c r="G11792" t="s">
        <v>124</v>
      </c>
      <c r="H11792" t="s">
        <v>6398</v>
      </c>
      <c r="I11792" cm="1">
        <f t="array" ref="I11792">INDEX('2.1.trackMPD'!I:I/(24*60*60),
       MATCH(1,
             (A11792='2.1.trackMPD'!A:A)*
             (C11792='2.1.trackMPD'!D:D)*
             (D11792/10^6='2.1.trackMPD'!H:H)*
             (E11792='2.1.trackMPD'!F:F),
0))</f>
        <v>2.4661876865720715E-4</v>
      </c>
    </row>
    <row r="11793" spans="1:9" x14ac:dyDescent="0.2">
      <c r="A11793" t="s">
        <v>31</v>
      </c>
      <c r="B11793" t="s">
        <v>167</v>
      </c>
      <c r="C11793">
        <f>_xlfn.XLOOKUP(B11793,'2.1.trackMPD'!$R$7:$R$29,'2.1.trackMPD'!$T$7:$T$29)</f>
        <v>5</v>
      </c>
      <c r="D11793">
        <v>100</v>
      </c>
      <c r="E11793" t="s">
        <v>6396</v>
      </c>
      <c r="F11793" t="s">
        <v>110</v>
      </c>
      <c r="G11793" t="s">
        <v>140</v>
      </c>
      <c r="H11793" t="s">
        <v>6398</v>
      </c>
      <c r="I11793" cm="1">
        <f t="array" ref="I11793">INDEX('2.1.trackMPD'!J:J/(24*60*60),
       MATCH(1,
             (A11793='2.1.trackMPD'!A:A)*
             (C11793='2.1.trackMPD'!D:D)*
             (D11793/10^6='2.1.trackMPD'!H:H)*
             (E11793='2.1.trackMPD'!F:F),
0))</f>
        <v>8.508778075192407E-4</v>
      </c>
    </row>
    <row r="11794" spans="1:9" x14ac:dyDescent="0.2">
      <c r="A11794" t="s">
        <v>31</v>
      </c>
      <c r="B11794" t="s">
        <v>167</v>
      </c>
      <c r="C11794">
        <f>_xlfn.XLOOKUP(B11794,'2.1.trackMPD'!$R$7:$R$29,'2.1.trackMPD'!$T$7:$T$29)</f>
        <v>5</v>
      </c>
      <c r="D11794">
        <v>100</v>
      </c>
      <c r="E11794" t="s">
        <v>6396</v>
      </c>
      <c r="F11794" t="s">
        <v>111</v>
      </c>
      <c r="G11794" t="s">
        <v>124</v>
      </c>
      <c r="H11794" t="s">
        <v>6398</v>
      </c>
      <c r="I11794" t="e" cm="1">
        <f t="array" ref="I11794">INDEX('2.1.trackMPD'!M:M/(24*60*60),
       MATCH(1,
             (A11794='2.1.trackMPD'!A:A)*
             (C11794='2.1.trackMPD'!D:D)*
             (D11794/10^6='2.1.trackMPD'!H:H)*
             (E11794='2.1.trackMPD'!F:F),
0))</f>
        <v>#VALUE!</v>
      </c>
    </row>
    <row r="11795" spans="1:9" x14ac:dyDescent="0.2">
      <c r="A11795" t="s">
        <v>31</v>
      </c>
      <c r="B11795" t="s">
        <v>167</v>
      </c>
      <c r="C11795">
        <f>_xlfn.XLOOKUP(B11795,'2.1.trackMPD'!$R$7:$R$29,'2.1.trackMPD'!$T$7:$T$29)</f>
        <v>5</v>
      </c>
      <c r="D11795">
        <v>100</v>
      </c>
      <c r="E11795" t="s">
        <v>6396</v>
      </c>
      <c r="F11795" t="s">
        <v>111</v>
      </c>
      <c r="G11795" t="s">
        <v>140</v>
      </c>
      <c r="H11795" t="s">
        <v>6398</v>
      </c>
      <c r="I11795" t="e" cm="1">
        <f t="array" ref="I11795">INDEX('2.1.trackMPD'!N:N/(24*60*60),
       MATCH(1,
             (A11795='2.1.trackMPD'!A:A)*
             (C11795='2.1.trackMPD'!D:D)*
             (D11795/10^6='2.1.trackMPD'!H:H)*
             (E11795='2.1.trackMPD'!F:F),
0))</f>
        <v>#VALUE!</v>
      </c>
    </row>
    <row r="11796" spans="1:9" x14ac:dyDescent="0.2">
      <c r="A11796" t="s">
        <v>31</v>
      </c>
      <c r="B11796" t="s">
        <v>167</v>
      </c>
      <c r="C11796">
        <f>_xlfn.XLOOKUP(B11796,'2.1.trackMPD'!$R$7:$R$29,'2.1.trackMPD'!$T$7:$T$29)</f>
        <v>5</v>
      </c>
      <c r="D11796">
        <v>100</v>
      </c>
      <c r="E11796" t="s">
        <v>6396</v>
      </c>
      <c r="F11796" t="s">
        <v>110</v>
      </c>
      <c r="G11796" t="s">
        <v>124</v>
      </c>
      <c r="H11796" t="s">
        <v>6399</v>
      </c>
      <c r="I11796" t="e" cm="1">
        <f t="array" ref="I11796">INDEX('2.1.trackMPD'!K:K/(24*60*60),
       MATCH(1,
             (A11796='2.1.trackMPD'!A:A)*
             (C11796='2.1.trackMPD'!D:D)*
             (D11796/10^6='2.1.trackMPD'!H:H)*
             (E11796='2.1.trackMPD'!F:F),
0))</f>
        <v>#VALUE!</v>
      </c>
    </row>
    <row r="11797" spans="1:9" x14ac:dyDescent="0.2">
      <c r="A11797" t="s">
        <v>31</v>
      </c>
      <c r="B11797" t="s">
        <v>167</v>
      </c>
      <c r="C11797">
        <f>_xlfn.XLOOKUP(B11797,'2.1.trackMPD'!$R$7:$R$29,'2.1.trackMPD'!$T$7:$T$29)</f>
        <v>5</v>
      </c>
      <c r="D11797">
        <v>100</v>
      </c>
      <c r="E11797" t="s">
        <v>6396</v>
      </c>
      <c r="F11797" t="s">
        <v>110</v>
      </c>
      <c r="G11797" t="s">
        <v>140</v>
      </c>
      <c r="H11797" t="s">
        <v>6399</v>
      </c>
      <c r="I11797" t="e" cm="1">
        <f t="array" ref="I11797">INDEX('2.1.trackMPD'!L:L/(24*60*60),
       MATCH(1,
             (A11797='2.1.trackMPD'!A:A)*
             (C11797='2.1.trackMPD'!D:D)*
             (D11797/10^6='2.1.trackMPD'!H:H)*
             (E11797='2.1.trackMPD'!F:F),
0))</f>
        <v>#VALUE!</v>
      </c>
    </row>
    <row r="11798" spans="1:9" x14ac:dyDescent="0.2">
      <c r="A11798" t="s">
        <v>31</v>
      </c>
      <c r="B11798" t="s">
        <v>167</v>
      </c>
      <c r="C11798">
        <f>_xlfn.XLOOKUP(B11798,'2.1.trackMPD'!$R$7:$R$29,'2.1.trackMPD'!$T$7:$T$29)</f>
        <v>5</v>
      </c>
      <c r="D11798">
        <v>1000</v>
      </c>
      <c r="E11798" t="s">
        <v>6396</v>
      </c>
      <c r="F11798" t="s">
        <v>110</v>
      </c>
      <c r="G11798" t="s">
        <v>124</v>
      </c>
      <c r="H11798" t="s">
        <v>6398</v>
      </c>
      <c r="I11798" cm="1">
        <f t="array" ref="I11798">INDEX('2.1.trackMPD'!I:I/(24*60*60),
       MATCH(1,
             (A11798='2.1.trackMPD'!A:A)*
             (C11798='2.1.trackMPD'!D:D)*
             (D11798/10^6='2.1.trackMPD'!H:H)*
             (E11798='2.1.trackMPD'!F:F),
0))</f>
        <v>1.3547798439358681E-2</v>
      </c>
    </row>
    <row r="11799" spans="1:9" x14ac:dyDescent="0.2">
      <c r="A11799" t="s">
        <v>31</v>
      </c>
      <c r="B11799" t="s">
        <v>167</v>
      </c>
      <c r="C11799">
        <f>_xlfn.XLOOKUP(B11799,'2.1.trackMPD'!$R$7:$R$29,'2.1.trackMPD'!$T$7:$T$29)</f>
        <v>5</v>
      </c>
      <c r="D11799">
        <v>1000</v>
      </c>
      <c r="E11799" t="s">
        <v>6396</v>
      </c>
      <c r="F11799" t="s">
        <v>110</v>
      </c>
      <c r="G11799" t="s">
        <v>140</v>
      </c>
      <c r="H11799" t="s">
        <v>6398</v>
      </c>
      <c r="I11799" cm="1">
        <f t="array" ref="I11799">INDEX('2.1.trackMPD'!J:J/(24*60*60),
       MATCH(1,
             (A11799='2.1.trackMPD'!A:A)*
             (C11799='2.1.trackMPD'!D:D)*
             (D11799/10^6='2.1.trackMPD'!H:H)*
             (E11799='2.1.trackMPD'!F:F),
0))</f>
        <v>1.6328420372528935E-2</v>
      </c>
    </row>
    <row r="11800" spans="1:9" x14ac:dyDescent="0.2">
      <c r="A11800" t="s">
        <v>31</v>
      </c>
      <c r="B11800" t="s">
        <v>167</v>
      </c>
      <c r="C11800">
        <f>_xlfn.XLOOKUP(B11800,'2.1.trackMPD'!$R$7:$R$29,'2.1.trackMPD'!$T$7:$T$29)</f>
        <v>5</v>
      </c>
      <c r="D11800">
        <v>1000</v>
      </c>
      <c r="E11800" t="s">
        <v>6396</v>
      </c>
      <c r="F11800" t="s">
        <v>111</v>
      </c>
      <c r="G11800" t="s">
        <v>124</v>
      </c>
      <c r="H11800" t="s">
        <v>6398</v>
      </c>
      <c r="I11800" t="e" cm="1">
        <f t="array" ref="I11800">INDEX('2.1.trackMPD'!M:M/(24*60*60),
       MATCH(1,
             (A11800='2.1.trackMPD'!A:A)*
             (C11800='2.1.trackMPD'!D:D)*
             (D11800/10^6='2.1.trackMPD'!H:H)*
             (E11800='2.1.trackMPD'!F:F),
0))</f>
        <v>#VALUE!</v>
      </c>
    </row>
    <row r="11801" spans="1:9" x14ac:dyDescent="0.2">
      <c r="A11801" t="s">
        <v>31</v>
      </c>
      <c r="B11801" t="s">
        <v>167</v>
      </c>
      <c r="C11801">
        <f>_xlfn.XLOOKUP(B11801,'2.1.trackMPD'!$R$7:$R$29,'2.1.trackMPD'!$T$7:$T$29)</f>
        <v>5</v>
      </c>
      <c r="D11801">
        <v>1000</v>
      </c>
      <c r="E11801" t="s">
        <v>6396</v>
      </c>
      <c r="F11801" t="s">
        <v>111</v>
      </c>
      <c r="G11801" t="s">
        <v>140</v>
      </c>
      <c r="H11801" t="s">
        <v>6398</v>
      </c>
      <c r="I11801" t="e" cm="1">
        <f t="array" ref="I11801">INDEX('2.1.trackMPD'!N:N/(24*60*60),
       MATCH(1,
             (A11801='2.1.trackMPD'!A:A)*
             (C11801='2.1.trackMPD'!D:D)*
             (D11801/10^6='2.1.trackMPD'!H:H)*
             (E11801='2.1.trackMPD'!F:F),
0))</f>
        <v>#VALUE!</v>
      </c>
    </row>
    <row r="11802" spans="1:9" x14ac:dyDescent="0.2">
      <c r="A11802" t="s">
        <v>31</v>
      </c>
      <c r="B11802" t="s">
        <v>167</v>
      </c>
      <c r="C11802">
        <f>_xlfn.XLOOKUP(B11802,'2.1.trackMPD'!$R$7:$R$29,'2.1.trackMPD'!$T$7:$T$29)</f>
        <v>5</v>
      </c>
      <c r="D11802">
        <v>1000</v>
      </c>
      <c r="E11802" t="s">
        <v>6396</v>
      </c>
      <c r="F11802" t="s">
        <v>110</v>
      </c>
      <c r="G11802" t="s">
        <v>124</v>
      </c>
      <c r="H11802" t="s">
        <v>6399</v>
      </c>
      <c r="I11802" t="e" cm="1">
        <f t="array" ref="I11802">INDEX('2.1.trackMPD'!K:K/(24*60*60),
       MATCH(1,
             (A11802='2.1.trackMPD'!A:A)*
             (C11802='2.1.trackMPD'!D:D)*
             (D11802/10^6='2.1.trackMPD'!H:H)*
             (E11802='2.1.trackMPD'!F:F),
0))</f>
        <v>#VALUE!</v>
      </c>
    </row>
    <row r="11803" spans="1:9" x14ac:dyDescent="0.2">
      <c r="A11803" t="s">
        <v>31</v>
      </c>
      <c r="B11803" t="s">
        <v>167</v>
      </c>
      <c r="C11803">
        <f>_xlfn.XLOOKUP(B11803,'2.1.trackMPD'!$R$7:$R$29,'2.1.trackMPD'!$T$7:$T$29)</f>
        <v>5</v>
      </c>
      <c r="D11803">
        <v>1000</v>
      </c>
      <c r="E11803" t="s">
        <v>6396</v>
      </c>
      <c r="F11803" t="s">
        <v>110</v>
      </c>
      <c r="G11803" t="s">
        <v>140</v>
      </c>
      <c r="H11803" t="s">
        <v>6399</v>
      </c>
      <c r="I11803" t="e" cm="1">
        <f t="array" ref="I11803">INDEX('2.1.trackMPD'!L:L/(24*60*60),
       MATCH(1,
             (A11803='2.1.trackMPD'!A:A)*
             (C11803='2.1.trackMPD'!D:D)*
             (D11803/10^6='2.1.trackMPD'!H:H)*
             (E11803='2.1.trackMPD'!F:F),
0))</f>
        <v>#VALUE!</v>
      </c>
    </row>
    <row r="11804" spans="1:9" x14ac:dyDescent="0.2">
      <c r="A11804" t="s">
        <v>31</v>
      </c>
      <c r="B11804" t="s">
        <v>167</v>
      </c>
      <c r="C11804">
        <f>_xlfn.XLOOKUP(B11804,'2.1.trackMPD'!$R$7:$R$29,'2.1.trackMPD'!$T$7:$T$29)</f>
        <v>5</v>
      </c>
      <c r="D11804">
        <v>5000</v>
      </c>
      <c r="E11804" t="s">
        <v>6396</v>
      </c>
      <c r="F11804" t="s">
        <v>110</v>
      </c>
      <c r="G11804" t="s">
        <v>124</v>
      </c>
      <c r="H11804" t="s">
        <v>6398</v>
      </c>
      <c r="I11804" cm="1">
        <f t="array" ref="I11804">INDEX('2.1.trackMPD'!I:I/(24*60*60),
       MATCH(1,
             (A11804='2.1.trackMPD'!A:A)*
             (C11804='2.1.trackMPD'!D:D)*
             (D11804/10^6='2.1.trackMPD'!H:H)*
             (E11804='2.1.trackMPD'!F:F),
0))</f>
        <v>7.5548532643193056E-2</v>
      </c>
    </row>
    <row r="11805" spans="1:9" x14ac:dyDescent="0.2">
      <c r="A11805" t="s">
        <v>31</v>
      </c>
      <c r="B11805" t="s">
        <v>167</v>
      </c>
      <c r="C11805">
        <f>_xlfn.XLOOKUP(B11805,'2.1.trackMPD'!$R$7:$R$29,'2.1.trackMPD'!$T$7:$T$29)</f>
        <v>5</v>
      </c>
      <c r="D11805">
        <v>5000</v>
      </c>
      <c r="E11805" t="s">
        <v>6396</v>
      </c>
      <c r="F11805" t="s">
        <v>110</v>
      </c>
      <c r="G11805" t="s">
        <v>140</v>
      </c>
      <c r="H11805" t="s">
        <v>6398</v>
      </c>
      <c r="I11805" cm="1">
        <f t="array" ref="I11805">INDEX('2.1.trackMPD'!J:J/(24*60*60),
       MATCH(1,
             (A11805='2.1.trackMPD'!A:A)*
             (C11805='2.1.trackMPD'!D:D)*
             (D11805/10^6='2.1.trackMPD'!H:H)*
             (E11805='2.1.trackMPD'!F:F),
0))</f>
        <v>1.563516336340787E-2</v>
      </c>
    </row>
    <row r="11806" spans="1:9" x14ac:dyDescent="0.2">
      <c r="A11806" t="s">
        <v>31</v>
      </c>
      <c r="B11806" t="s">
        <v>167</v>
      </c>
      <c r="C11806">
        <f>_xlfn.XLOOKUP(B11806,'2.1.trackMPD'!$R$7:$R$29,'2.1.trackMPD'!$T$7:$T$29)</f>
        <v>5</v>
      </c>
      <c r="D11806">
        <v>5000</v>
      </c>
      <c r="E11806" t="s">
        <v>6396</v>
      </c>
      <c r="F11806" t="s">
        <v>111</v>
      </c>
      <c r="G11806" t="s">
        <v>124</v>
      </c>
      <c r="H11806" t="s">
        <v>6398</v>
      </c>
      <c r="I11806" t="e" cm="1">
        <f t="array" ref="I11806">INDEX('2.1.trackMPD'!M:M/(24*60*60),
       MATCH(1,
             (A11806='2.1.trackMPD'!A:A)*
             (C11806='2.1.trackMPD'!D:D)*
             (D11806/10^6='2.1.trackMPD'!H:H)*
             (E11806='2.1.trackMPD'!F:F),
0))</f>
        <v>#VALUE!</v>
      </c>
    </row>
    <row r="11807" spans="1:9" x14ac:dyDescent="0.2">
      <c r="A11807" t="s">
        <v>31</v>
      </c>
      <c r="B11807" t="s">
        <v>167</v>
      </c>
      <c r="C11807">
        <f>_xlfn.XLOOKUP(B11807,'2.1.trackMPD'!$R$7:$R$29,'2.1.trackMPD'!$T$7:$T$29)</f>
        <v>5</v>
      </c>
      <c r="D11807">
        <v>5000</v>
      </c>
      <c r="E11807" t="s">
        <v>6396</v>
      </c>
      <c r="F11807" t="s">
        <v>111</v>
      </c>
      <c r="G11807" t="s">
        <v>140</v>
      </c>
      <c r="H11807" t="s">
        <v>6398</v>
      </c>
      <c r="I11807" t="e" cm="1">
        <f t="array" ref="I11807">INDEX('2.1.trackMPD'!N:N/(24*60*60),
       MATCH(1,
             (A11807='2.1.trackMPD'!A:A)*
             (C11807='2.1.trackMPD'!D:D)*
             (D11807/10^6='2.1.trackMPD'!H:H)*
             (E11807='2.1.trackMPD'!F:F),
0))</f>
        <v>#VALUE!</v>
      </c>
    </row>
    <row r="11808" spans="1:9" x14ac:dyDescent="0.2">
      <c r="A11808" t="s">
        <v>31</v>
      </c>
      <c r="B11808" t="s">
        <v>167</v>
      </c>
      <c r="C11808">
        <f>_xlfn.XLOOKUP(B11808,'2.1.trackMPD'!$R$7:$R$29,'2.1.trackMPD'!$T$7:$T$29)</f>
        <v>5</v>
      </c>
      <c r="D11808">
        <v>5000</v>
      </c>
      <c r="E11808" t="s">
        <v>6396</v>
      </c>
      <c r="F11808" t="s">
        <v>110</v>
      </c>
      <c r="G11808" t="s">
        <v>124</v>
      </c>
      <c r="H11808" t="s">
        <v>6399</v>
      </c>
      <c r="I11808" t="e" cm="1">
        <f t="array" ref="I11808">INDEX('2.1.trackMPD'!K:K/(24*60*60),
       MATCH(1,
             (A11808='2.1.trackMPD'!A:A)*
             (C11808='2.1.trackMPD'!D:D)*
             (D11808/10^6='2.1.trackMPD'!H:H)*
             (E11808='2.1.trackMPD'!F:F),
0))</f>
        <v>#VALUE!</v>
      </c>
    </row>
    <row r="11809" spans="1:9" x14ac:dyDescent="0.2">
      <c r="A11809" t="s">
        <v>31</v>
      </c>
      <c r="B11809" t="s">
        <v>167</v>
      </c>
      <c r="C11809">
        <f>_xlfn.XLOOKUP(B11809,'2.1.trackMPD'!$R$7:$R$29,'2.1.trackMPD'!$T$7:$T$29)</f>
        <v>5</v>
      </c>
      <c r="D11809">
        <v>5000</v>
      </c>
      <c r="E11809" t="s">
        <v>6396</v>
      </c>
      <c r="F11809" t="s">
        <v>110</v>
      </c>
      <c r="G11809" t="s">
        <v>140</v>
      </c>
      <c r="H11809" t="s">
        <v>6399</v>
      </c>
      <c r="I11809" t="e" cm="1">
        <f t="array" ref="I11809">INDEX('2.1.trackMPD'!L:L/(24*60*60),
       MATCH(1,
             (A11809='2.1.trackMPD'!A:A)*
             (C11809='2.1.trackMPD'!D:D)*
             (D11809/10^6='2.1.trackMPD'!H:H)*
             (E11809='2.1.trackMPD'!F:F),
0))</f>
        <v>#VALUE!</v>
      </c>
    </row>
    <row r="11810" spans="1:9" x14ac:dyDescent="0.2">
      <c r="A11810" t="s">
        <v>31</v>
      </c>
      <c r="B11810" t="s">
        <v>167</v>
      </c>
      <c r="C11810">
        <f>_xlfn.XLOOKUP(B11810,'2.1.trackMPD'!$R$7:$R$29,'2.1.trackMPD'!$T$7:$T$29)</f>
        <v>5</v>
      </c>
      <c r="D11810">
        <v>1</v>
      </c>
      <c r="E11810" t="s">
        <v>6400</v>
      </c>
      <c r="F11810" t="s">
        <v>110</v>
      </c>
      <c r="G11810" t="s">
        <v>124</v>
      </c>
      <c r="H11810" t="s">
        <v>6398</v>
      </c>
      <c r="I11810" cm="1">
        <f t="array" ref="I11810">INDEX('2.1.trackMPD'!I:I/(24*60*60),
       MATCH(1,
             (A11810='2.1.trackMPD'!A:A)*
             (C11810='2.1.trackMPD'!D:D)*
             (D11810/10^6='2.1.trackMPD'!H:H)*
             (E11810='2.1.trackMPD'!F:F),
0))</f>
        <v>1.6531264021303124E-6</v>
      </c>
    </row>
    <row r="11811" spans="1:9" x14ac:dyDescent="0.2">
      <c r="A11811" t="s">
        <v>31</v>
      </c>
      <c r="B11811" t="s">
        <v>167</v>
      </c>
      <c r="C11811">
        <f>_xlfn.XLOOKUP(B11811,'2.1.trackMPD'!$R$7:$R$29,'2.1.trackMPD'!$T$7:$T$29)</f>
        <v>5</v>
      </c>
      <c r="D11811">
        <v>1</v>
      </c>
      <c r="E11811" t="s">
        <v>6400</v>
      </c>
      <c r="F11811" t="s">
        <v>110</v>
      </c>
      <c r="G11811" t="s">
        <v>140</v>
      </c>
      <c r="H11811" t="s">
        <v>6398</v>
      </c>
      <c r="I11811" cm="1">
        <f t="array" ref="I11811">INDEX('2.1.trackMPD'!J:J/(24*60*60),
       MATCH(1,
             (A11811='2.1.trackMPD'!A:A)*
             (C11811='2.1.trackMPD'!D:D)*
             (D11811/10^6='2.1.trackMPD'!H:H)*
             (E11811='2.1.trackMPD'!F:F),
0))</f>
        <v>3.7726588502374536E-5</v>
      </c>
    </row>
    <row r="11812" spans="1:9" x14ac:dyDescent="0.2">
      <c r="A11812" t="s">
        <v>31</v>
      </c>
      <c r="B11812" t="s">
        <v>167</v>
      </c>
      <c r="C11812">
        <f>_xlfn.XLOOKUP(B11812,'2.1.trackMPD'!$R$7:$R$29,'2.1.trackMPD'!$T$7:$T$29)</f>
        <v>5</v>
      </c>
      <c r="D11812">
        <v>1</v>
      </c>
      <c r="E11812" t="s">
        <v>6400</v>
      </c>
      <c r="F11812" t="s">
        <v>111</v>
      </c>
      <c r="G11812" t="s">
        <v>124</v>
      </c>
      <c r="H11812" t="s">
        <v>6398</v>
      </c>
      <c r="I11812" t="e" cm="1">
        <f t="array" ref="I11812">INDEX('2.1.trackMPD'!M:M/(24*60*60),
       MATCH(1,
             (A11812='2.1.trackMPD'!A:A)*
             (C11812='2.1.trackMPD'!D:D)*
             (D11812/10^6='2.1.trackMPD'!H:H)*
             (E11812='2.1.trackMPD'!F:F),
0))</f>
        <v>#VALUE!</v>
      </c>
    </row>
    <row r="11813" spans="1:9" x14ac:dyDescent="0.2">
      <c r="A11813" t="s">
        <v>31</v>
      </c>
      <c r="B11813" t="s">
        <v>167</v>
      </c>
      <c r="C11813">
        <f>_xlfn.XLOOKUP(B11813,'2.1.trackMPD'!$R$7:$R$29,'2.1.trackMPD'!$T$7:$T$29)</f>
        <v>5</v>
      </c>
      <c r="D11813">
        <v>1</v>
      </c>
      <c r="E11813" t="s">
        <v>6400</v>
      </c>
      <c r="F11813" t="s">
        <v>111</v>
      </c>
      <c r="G11813" t="s">
        <v>140</v>
      </c>
      <c r="H11813" t="s">
        <v>6398</v>
      </c>
      <c r="I11813" t="e" cm="1">
        <f t="array" ref="I11813">INDEX('2.1.trackMPD'!N:N/(24*60*60),
       MATCH(1,
             (A11813='2.1.trackMPD'!A:A)*
             (C11813='2.1.trackMPD'!D:D)*
             (D11813/10^6='2.1.trackMPD'!H:H)*
             (E11813='2.1.trackMPD'!F:F),
0))</f>
        <v>#VALUE!</v>
      </c>
    </row>
    <row r="11814" spans="1:9" x14ac:dyDescent="0.2">
      <c r="A11814" t="s">
        <v>31</v>
      </c>
      <c r="B11814" t="s">
        <v>167</v>
      </c>
      <c r="C11814">
        <f>_xlfn.XLOOKUP(B11814,'2.1.trackMPD'!$R$7:$R$29,'2.1.trackMPD'!$T$7:$T$29)</f>
        <v>5</v>
      </c>
      <c r="D11814">
        <v>1</v>
      </c>
      <c r="E11814" t="s">
        <v>6400</v>
      </c>
      <c r="F11814" t="s">
        <v>110</v>
      </c>
      <c r="G11814" t="s">
        <v>124</v>
      </c>
      <c r="H11814" t="s">
        <v>6399</v>
      </c>
      <c r="I11814" t="e" cm="1">
        <f t="array" ref="I11814">INDEX('2.1.trackMPD'!K:K/(24*60*60),
       MATCH(1,
             (A11814='2.1.trackMPD'!A:A)*
             (C11814='2.1.trackMPD'!D:D)*
             (D11814/10^6='2.1.trackMPD'!H:H)*
             (E11814='2.1.trackMPD'!F:F),
0))</f>
        <v>#VALUE!</v>
      </c>
    </row>
    <row r="11815" spans="1:9" x14ac:dyDescent="0.2">
      <c r="A11815" t="s">
        <v>31</v>
      </c>
      <c r="B11815" t="s">
        <v>167</v>
      </c>
      <c r="C11815">
        <f>_xlfn.XLOOKUP(B11815,'2.1.trackMPD'!$R$7:$R$29,'2.1.trackMPD'!$T$7:$T$29)</f>
        <v>5</v>
      </c>
      <c r="D11815">
        <v>1</v>
      </c>
      <c r="E11815" t="s">
        <v>6400</v>
      </c>
      <c r="F11815" t="s">
        <v>110</v>
      </c>
      <c r="G11815" t="s">
        <v>140</v>
      </c>
      <c r="H11815" t="s">
        <v>6399</v>
      </c>
      <c r="I11815" t="e" cm="1">
        <f t="array" ref="I11815">INDEX('2.1.trackMPD'!L:L/(24*60*60),
       MATCH(1,
             (A11815='2.1.trackMPD'!A:A)*
             (C11815='2.1.trackMPD'!D:D)*
             (D11815/10^6='2.1.trackMPD'!H:H)*
             (E11815='2.1.trackMPD'!F:F),
0))</f>
        <v>#VALUE!</v>
      </c>
    </row>
    <row r="11816" spans="1:9" x14ac:dyDescent="0.2">
      <c r="A11816" t="s">
        <v>31</v>
      </c>
      <c r="B11816" t="s">
        <v>167</v>
      </c>
      <c r="C11816">
        <f>_xlfn.XLOOKUP(B11816,'2.1.trackMPD'!$R$7:$R$29,'2.1.trackMPD'!$T$7:$T$29)</f>
        <v>5</v>
      </c>
      <c r="D11816">
        <v>10</v>
      </c>
      <c r="E11816" t="s">
        <v>6400</v>
      </c>
      <c r="F11816" t="s">
        <v>110</v>
      </c>
      <c r="G11816" t="s">
        <v>124</v>
      </c>
      <c r="H11816" t="s">
        <v>6398</v>
      </c>
      <c r="I11816" cm="1">
        <f t="array" ref="I11816">INDEX('2.1.trackMPD'!I:I/(24*60*60),
       MATCH(1,
             (A11816='2.1.trackMPD'!A:A)*
             (C11816='2.1.trackMPD'!D:D)*
             (D11816/10^6='2.1.trackMPD'!H:H)*
             (E11816='2.1.trackMPD'!F:F),
0))</f>
        <v>3.0175587579583796E-5</v>
      </c>
    </row>
    <row r="11817" spans="1:9" x14ac:dyDescent="0.2">
      <c r="A11817" t="s">
        <v>31</v>
      </c>
      <c r="B11817" t="s">
        <v>167</v>
      </c>
      <c r="C11817">
        <f>_xlfn.XLOOKUP(B11817,'2.1.trackMPD'!$R$7:$R$29,'2.1.trackMPD'!$T$7:$T$29)</f>
        <v>5</v>
      </c>
      <c r="D11817">
        <v>10</v>
      </c>
      <c r="E11817" t="s">
        <v>6400</v>
      </c>
      <c r="F11817" t="s">
        <v>110</v>
      </c>
      <c r="G11817" t="s">
        <v>140</v>
      </c>
      <c r="H11817" t="s">
        <v>6398</v>
      </c>
      <c r="I11817" cm="1">
        <f t="array" ref="I11817">INDEX('2.1.trackMPD'!J:J/(24*60*60),
       MATCH(1,
             (A11817='2.1.trackMPD'!A:A)*
             (C11817='2.1.trackMPD'!D:D)*
             (D11817/10^6='2.1.trackMPD'!H:H)*
             (E11817='2.1.trackMPD'!F:F),
0))</f>
        <v>1.4433722781806945E-4</v>
      </c>
    </row>
    <row r="11818" spans="1:9" x14ac:dyDescent="0.2">
      <c r="A11818" t="s">
        <v>31</v>
      </c>
      <c r="B11818" t="s">
        <v>167</v>
      </c>
      <c r="C11818">
        <f>_xlfn.XLOOKUP(B11818,'2.1.trackMPD'!$R$7:$R$29,'2.1.trackMPD'!$T$7:$T$29)</f>
        <v>5</v>
      </c>
      <c r="D11818">
        <v>10</v>
      </c>
      <c r="E11818" t="s">
        <v>6400</v>
      </c>
      <c r="F11818" t="s">
        <v>111</v>
      </c>
      <c r="G11818" t="s">
        <v>124</v>
      </c>
      <c r="H11818" t="s">
        <v>6398</v>
      </c>
      <c r="I11818" t="e" cm="1">
        <f t="array" ref="I11818">INDEX('2.1.trackMPD'!M:M/(24*60*60),
       MATCH(1,
             (A11818='2.1.trackMPD'!A:A)*
             (C11818='2.1.trackMPD'!D:D)*
             (D11818/10^6='2.1.trackMPD'!H:H)*
             (E11818='2.1.trackMPD'!F:F),
0))</f>
        <v>#VALUE!</v>
      </c>
    </row>
    <row r="11819" spans="1:9" x14ac:dyDescent="0.2">
      <c r="A11819" t="s">
        <v>31</v>
      </c>
      <c r="B11819" t="s">
        <v>167</v>
      </c>
      <c r="C11819">
        <f>_xlfn.XLOOKUP(B11819,'2.1.trackMPD'!$R$7:$R$29,'2.1.trackMPD'!$T$7:$T$29)</f>
        <v>5</v>
      </c>
      <c r="D11819">
        <v>10</v>
      </c>
      <c r="E11819" t="s">
        <v>6400</v>
      </c>
      <c r="F11819" t="s">
        <v>111</v>
      </c>
      <c r="G11819" t="s">
        <v>140</v>
      </c>
      <c r="H11819" t="s">
        <v>6398</v>
      </c>
      <c r="I11819" t="e" cm="1">
        <f t="array" ref="I11819">INDEX('2.1.trackMPD'!N:N/(24*60*60),
       MATCH(1,
             (A11819='2.1.trackMPD'!A:A)*
             (C11819='2.1.trackMPD'!D:D)*
             (D11819/10^6='2.1.trackMPD'!H:H)*
             (E11819='2.1.trackMPD'!F:F),
0))</f>
        <v>#VALUE!</v>
      </c>
    </row>
    <row r="11820" spans="1:9" x14ac:dyDescent="0.2">
      <c r="A11820" t="s">
        <v>31</v>
      </c>
      <c r="B11820" t="s">
        <v>167</v>
      </c>
      <c r="C11820">
        <f>_xlfn.XLOOKUP(B11820,'2.1.trackMPD'!$R$7:$R$29,'2.1.trackMPD'!$T$7:$T$29)</f>
        <v>5</v>
      </c>
      <c r="D11820">
        <v>10</v>
      </c>
      <c r="E11820" t="s">
        <v>6400</v>
      </c>
      <c r="F11820" t="s">
        <v>110</v>
      </c>
      <c r="G11820" t="s">
        <v>124</v>
      </c>
      <c r="H11820" t="s">
        <v>6399</v>
      </c>
      <c r="I11820" t="e" cm="1">
        <f t="array" ref="I11820">INDEX('2.1.trackMPD'!K:K/(24*60*60),
       MATCH(1,
             (A11820='2.1.trackMPD'!A:A)*
             (C11820='2.1.trackMPD'!D:D)*
             (D11820/10^6='2.1.trackMPD'!H:H)*
             (E11820='2.1.trackMPD'!F:F),
0))</f>
        <v>#VALUE!</v>
      </c>
    </row>
    <row r="11821" spans="1:9" x14ac:dyDescent="0.2">
      <c r="A11821" t="s">
        <v>31</v>
      </c>
      <c r="B11821" t="s">
        <v>167</v>
      </c>
      <c r="C11821">
        <f>_xlfn.XLOOKUP(B11821,'2.1.trackMPD'!$R$7:$R$29,'2.1.trackMPD'!$T$7:$T$29)</f>
        <v>5</v>
      </c>
      <c r="D11821">
        <v>10</v>
      </c>
      <c r="E11821" t="s">
        <v>6400</v>
      </c>
      <c r="F11821" t="s">
        <v>110</v>
      </c>
      <c r="G11821" t="s">
        <v>140</v>
      </c>
      <c r="H11821" t="s">
        <v>6399</v>
      </c>
      <c r="I11821" t="e" cm="1">
        <f t="array" ref="I11821">INDEX('2.1.trackMPD'!L:L/(24*60*60),
       MATCH(1,
             (A11821='2.1.trackMPD'!A:A)*
             (C11821='2.1.trackMPD'!D:D)*
             (D11821/10^6='2.1.trackMPD'!H:H)*
             (E11821='2.1.trackMPD'!F:F),
0))</f>
        <v>#VALUE!</v>
      </c>
    </row>
    <row r="11822" spans="1:9" x14ac:dyDescent="0.2">
      <c r="A11822" t="s">
        <v>31</v>
      </c>
      <c r="B11822" t="s">
        <v>167</v>
      </c>
      <c r="C11822">
        <f>_xlfn.XLOOKUP(B11822,'2.1.trackMPD'!$R$7:$R$29,'2.1.trackMPD'!$T$7:$T$29)</f>
        <v>5</v>
      </c>
      <c r="D11822">
        <v>100</v>
      </c>
      <c r="E11822" t="s">
        <v>6400</v>
      </c>
      <c r="F11822" t="s">
        <v>110</v>
      </c>
      <c r="G11822" t="s">
        <v>124</v>
      </c>
      <c r="H11822" t="s">
        <v>6398</v>
      </c>
      <c r="I11822" cm="1">
        <f t="array" ref="I11822">INDEX('2.1.trackMPD'!I:I/(24*60*60),
       MATCH(1,
             (A11822='2.1.trackMPD'!A:A)*
             (C11822='2.1.trackMPD'!D:D)*
             (D11822/10^6='2.1.trackMPD'!H:H)*
             (E11822='2.1.trackMPD'!F:F),
0))</f>
        <v>8.6399374445125798E-4</v>
      </c>
    </row>
    <row r="11823" spans="1:9" x14ac:dyDescent="0.2">
      <c r="A11823" t="s">
        <v>31</v>
      </c>
      <c r="B11823" t="s">
        <v>167</v>
      </c>
      <c r="C11823">
        <f>_xlfn.XLOOKUP(B11823,'2.1.trackMPD'!$R$7:$R$29,'2.1.trackMPD'!$T$7:$T$29)</f>
        <v>5</v>
      </c>
      <c r="D11823">
        <v>100</v>
      </c>
      <c r="E11823" t="s">
        <v>6400</v>
      </c>
      <c r="F11823" t="s">
        <v>110</v>
      </c>
      <c r="G11823" t="s">
        <v>140</v>
      </c>
      <c r="H11823" t="s">
        <v>6398</v>
      </c>
      <c r="I11823" cm="1">
        <f t="array" ref="I11823">INDEX('2.1.trackMPD'!J:J/(24*60*60),
       MATCH(1,
             (A11823='2.1.trackMPD'!A:A)*
             (C11823='2.1.trackMPD'!D:D)*
             (D11823/10^6='2.1.trackMPD'!H:H)*
             (E11823='2.1.trackMPD'!F:F),
0))</f>
        <v>2.4605665277931017E-3</v>
      </c>
    </row>
    <row r="11824" spans="1:9" x14ac:dyDescent="0.2">
      <c r="A11824" t="s">
        <v>31</v>
      </c>
      <c r="B11824" t="s">
        <v>167</v>
      </c>
      <c r="C11824">
        <f>_xlfn.XLOOKUP(B11824,'2.1.trackMPD'!$R$7:$R$29,'2.1.trackMPD'!$T$7:$T$29)</f>
        <v>5</v>
      </c>
      <c r="D11824">
        <v>100</v>
      </c>
      <c r="E11824" t="s">
        <v>6400</v>
      </c>
      <c r="F11824" t="s">
        <v>111</v>
      </c>
      <c r="G11824" t="s">
        <v>124</v>
      </c>
      <c r="H11824" t="s">
        <v>6398</v>
      </c>
      <c r="I11824" t="e" cm="1">
        <f t="array" ref="I11824">INDEX('2.1.trackMPD'!M:M/(24*60*60),
       MATCH(1,
             (A11824='2.1.trackMPD'!A:A)*
             (C11824='2.1.trackMPD'!D:D)*
             (D11824/10^6='2.1.trackMPD'!H:H)*
             (E11824='2.1.trackMPD'!F:F),
0))</f>
        <v>#VALUE!</v>
      </c>
    </row>
    <row r="11825" spans="1:9" x14ac:dyDescent="0.2">
      <c r="A11825" t="s">
        <v>31</v>
      </c>
      <c r="B11825" t="s">
        <v>167</v>
      </c>
      <c r="C11825">
        <f>_xlfn.XLOOKUP(B11825,'2.1.trackMPD'!$R$7:$R$29,'2.1.trackMPD'!$T$7:$T$29)</f>
        <v>5</v>
      </c>
      <c r="D11825">
        <v>100</v>
      </c>
      <c r="E11825" t="s">
        <v>6400</v>
      </c>
      <c r="F11825" t="s">
        <v>111</v>
      </c>
      <c r="G11825" t="s">
        <v>140</v>
      </c>
      <c r="H11825" t="s">
        <v>6398</v>
      </c>
      <c r="I11825" t="e" cm="1">
        <f t="array" ref="I11825">INDEX('2.1.trackMPD'!N:N/(24*60*60),
       MATCH(1,
             (A11825='2.1.trackMPD'!A:A)*
             (C11825='2.1.trackMPD'!D:D)*
             (D11825/10^6='2.1.trackMPD'!H:H)*
             (E11825='2.1.trackMPD'!F:F),
0))</f>
        <v>#VALUE!</v>
      </c>
    </row>
    <row r="11826" spans="1:9" x14ac:dyDescent="0.2">
      <c r="A11826" t="s">
        <v>31</v>
      </c>
      <c r="B11826" t="s">
        <v>167</v>
      </c>
      <c r="C11826">
        <f>_xlfn.XLOOKUP(B11826,'2.1.trackMPD'!$R$7:$R$29,'2.1.trackMPD'!$T$7:$T$29)</f>
        <v>5</v>
      </c>
      <c r="D11826">
        <v>100</v>
      </c>
      <c r="E11826" t="s">
        <v>6400</v>
      </c>
      <c r="F11826" t="s">
        <v>110</v>
      </c>
      <c r="G11826" t="s">
        <v>124</v>
      </c>
      <c r="H11826" t="s">
        <v>6399</v>
      </c>
      <c r="I11826" t="e" cm="1">
        <f t="array" ref="I11826">INDEX('2.1.trackMPD'!K:K/(24*60*60),
       MATCH(1,
             (A11826='2.1.trackMPD'!A:A)*
             (C11826='2.1.trackMPD'!D:D)*
             (D11826/10^6='2.1.trackMPD'!H:H)*
             (E11826='2.1.trackMPD'!F:F),
0))</f>
        <v>#VALUE!</v>
      </c>
    </row>
    <row r="11827" spans="1:9" x14ac:dyDescent="0.2">
      <c r="A11827" t="s">
        <v>31</v>
      </c>
      <c r="B11827" t="s">
        <v>167</v>
      </c>
      <c r="C11827">
        <f>_xlfn.XLOOKUP(B11827,'2.1.trackMPD'!$R$7:$R$29,'2.1.trackMPD'!$T$7:$T$29)</f>
        <v>5</v>
      </c>
      <c r="D11827">
        <v>100</v>
      </c>
      <c r="E11827" t="s">
        <v>6400</v>
      </c>
      <c r="F11827" t="s">
        <v>110</v>
      </c>
      <c r="G11827" t="s">
        <v>140</v>
      </c>
      <c r="H11827" t="s">
        <v>6399</v>
      </c>
      <c r="I11827" t="e" cm="1">
        <f t="array" ref="I11827">INDEX('2.1.trackMPD'!L:L/(24*60*60),
       MATCH(1,
             (A11827='2.1.trackMPD'!A:A)*
             (C11827='2.1.trackMPD'!D:D)*
             (D11827/10^6='2.1.trackMPD'!H:H)*
             (E11827='2.1.trackMPD'!F:F),
0))</f>
        <v>#VALUE!</v>
      </c>
    </row>
    <row r="11828" spans="1:9" x14ac:dyDescent="0.2">
      <c r="A11828" t="s">
        <v>31</v>
      </c>
      <c r="B11828" t="s">
        <v>167</v>
      </c>
      <c r="C11828">
        <f>_xlfn.XLOOKUP(B11828,'2.1.trackMPD'!$R$7:$R$29,'2.1.trackMPD'!$T$7:$T$29)</f>
        <v>5</v>
      </c>
      <c r="D11828">
        <v>1000</v>
      </c>
      <c r="E11828" t="s">
        <v>6400</v>
      </c>
      <c r="F11828" t="s">
        <v>110</v>
      </c>
      <c r="G11828" t="s">
        <v>124</v>
      </c>
      <c r="H11828" t="s">
        <v>6398</v>
      </c>
      <c r="I11828" cm="1">
        <f t="array" ref="I11828">INDEX('2.1.trackMPD'!I:I/(24*60*60),
       MATCH(1,
             (A11828='2.1.trackMPD'!A:A)*
             (C11828='2.1.trackMPD'!D:D)*
             (D11828/10^6='2.1.trackMPD'!H:H)*
             (E11828='2.1.trackMPD'!F:F),
0))</f>
        <v>1.5561820995809723E-2</v>
      </c>
    </row>
    <row r="11829" spans="1:9" x14ac:dyDescent="0.2">
      <c r="A11829" t="s">
        <v>31</v>
      </c>
      <c r="B11829" t="s">
        <v>167</v>
      </c>
      <c r="C11829">
        <f>_xlfn.XLOOKUP(B11829,'2.1.trackMPD'!$R$7:$R$29,'2.1.trackMPD'!$T$7:$T$29)</f>
        <v>5</v>
      </c>
      <c r="D11829">
        <v>1000</v>
      </c>
      <c r="E11829" t="s">
        <v>6400</v>
      </c>
      <c r="F11829" t="s">
        <v>110</v>
      </c>
      <c r="G11829" t="s">
        <v>140</v>
      </c>
      <c r="H11829" t="s">
        <v>6398</v>
      </c>
      <c r="I11829" cm="1">
        <f t="array" ref="I11829">INDEX('2.1.trackMPD'!J:J/(24*60*60),
       MATCH(1,
             (A11829='2.1.trackMPD'!A:A)*
             (C11829='2.1.trackMPD'!D:D)*
             (D11829/10^6='2.1.trackMPD'!H:H)*
             (E11829='2.1.trackMPD'!F:F),
0))</f>
        <v>1.6215038674652314E-2</v>
      </c>
    </row>
    <row r="11830" spans="1:9" x14ac:dyDescent="0.2">
      <c r="A11830" t="s">
        <v>31</v>
      </c>
      <c r="B11830" t="s">
        <v>167</v>
      </c>
      <c r="C11830">
        <f>_xlfn.XLOOKUP(B11830,'2.1.trackMPD'!$R$7:$R$29,'2.1.trackMPD'!$T$7:$T$29)</f>
        <v>5</v>
      </c>
      <c r="D11830">
        <v>1000</v>
      </c>
      <c r="E11830" t="s">
        <v>6400</v>
      </c>
      <c r="F11830" t="s">
        <v>111</v>
      </c>
      <c r="G11830" t="s">
        <v>124</v>
      </c>
      <c r="H11830" t="s">
        <v>6398</v>
      </c>
      <c r="I11830" t="e" cm="1">
        <f t="array" ref="I11830">INDEX('2.1.trackMPD'!M:M/(24*60*60),
       MATCH(1,
             (A11830='2.1.trackMPD'!A:A)*
             (C11830='2.1.trackMPD'!D:D)*
             (D11830/10^6='2.1.trackMPD'!H:H)*
             (E11830='2.1.trackMPD'!F:F),
0))</f>
        <v>#VALUE!</v>
      </c>
    </row>
    <row r="11831" spans="1:9" x14ac:dyDescent="0.2">
      <c r="A11831" t="s">
        <v>31</v>
      </c>
      <c r="B11831" t="s">
        <v>167</v>
      </c>
      <c r="C11831">
        <f>_xlfn.XLOOKUP(B11831,'2.1.trackMPD'!$R$7:$R$29,'2.1.trackMPD'!$T$7:$T$29)</f>
        <v>5</v>
      </c>
      <c r="D11831">
        <v>1000</v>
      </c>
      <c r="E11831" t="s">
        <v>6400</v>
      </c>
      <c r="F11831" t="s">
        <v>111</v>
      </c>
      <c r="G11831" t="s">
        <v>140</v>
      </c>
      <c r="H11831" t="s">
        <v>6398</v>
      </c>
      <c r="I11831" t="e" cm="1">
        <f t="array" ref="I11831">INDEX('2.1.trackMPD'!N:N/(24*60*60),
       MATCH(1,
             (A11831='2.1.trackMPD'!A:A)*
             (C11831='2.1.trackMPD'!D:D)*
             (D11831/10^6='2.1.trackMPD'!H:H)*
             (E11831='2.1.trackMPD'!F:F),
0))</f>
        <v>#VALUE!</v>
      </c>
    </row>
    <row r="11832" spans="1:9" x14ac:dyDescent="0.2">
      <c r="A11832" t="s">
        <v>31</v>
      </c>
      <c r="B11832" t="s">
        <v>167</v>
      </c>
      <c r="C11832">
        <f>_xlfn.XLOOKUP(B11832,'2.1.trackMPD'!$R$7:$R$29,'2.1.trackMPD'!$T$7:$T$29)</f>
        <v>5</v>
      </c>
      <c r="D11832">
        <v>1000</v>
      </c>
      <c r="E11832" t="s">
        <v>6400</v>
      </c>
      <c r="F11832" t="s">
        <v>110</v>
      </c>
      <c r="G11832" t="s">
        <v>124</v>
      </c>
      <c r="H11832" t="s">
        <v>6399</v>
      </c>
      <c r="I11832" t="e" cm="1">
        <f t="array" ref="I11832">INDEX('2.1.trackMPD'!K:K/(24*60*60),
       MATCH(1,
             (A11832='2.1.trackMPD'!A:A)*
             (C11832='2.1.trackMPD'!D:D)*
             (D11832/10^6='2.1.trackMPD'!H:H)*
             (E11832='2.1.trackMPD'!F:F),
0))</f>
        <v>#VALUE!</v>
      </c>
    </row>
    <row r="11833" spans="1:9" x14ac:dyDescent="0.2">
      <c r="A11833" t="s">
        <v>31</v>
      </c>
      <c r="B11833" t="s">
        <v>167</v>
      </c>
      <c r="C11833">
        <f>_xlfn.XLOOKUP(B11833,'2.1.trackMPD'!$R$7:$R$29,'2.1.trackMPD'!$T$7:$T$29)</f>
        <v>5</v>
      </c>
      <c r="D11833">
        <v>1000</v>
      </c>
      <c r="E11833" t="s">
        <v>6400</v>
      </c>
      <c r="F11833" t="s">
        <v>110</v>
      </c>
      <c r="G11833" t="s">
        <v>140</v>
      </c>
      <c r="H11833" t="s">
        <v>6399</v>
      </c>
      <c r="I11833" t="e" cm="1">
        <f t="array" ref="I11833">INDEX('2.1.trackMPD'!L:L/(24*60*60),
       MATCH(1,
             (A11833='2.1.trackMPD'!A:A)*
             (C11833='2.1.trackMPD'!D:D)*
             (D11833/10^6='2.1.trackMPD'!H:H)*
             (E11833='2.1.trackMPD'!F:F),
0))</f>
        <v>#VALUE!</v>
      </c>
    </row>
    <row r="11834" spans="1:9" x14ac:dyDescent="0.2">
      <c r="A11834" t="s">
        <v>31</v>
      </c>
      <c r="B11834" t="s">
        <v>167</v>
      </c>
      <c r="C11834">
        <f>_xlfn.XLOOKUP(B11834,'2.1.trackMPD'!$R$7:$R$29,'2.1.trackMPD'!$T$7:$T$29)</f>
        <v>5</v>
      </c>
      <c r="D11834">
        <v>5000</v>
      </c>
      <c r="E11834" t="s">
        <v>6400</v>
      </c>
      <c r="F11834" t="s">
        <v>110</v>
      </c>
      <c r="G11834" t="s">
        <v>124</v>
      </c>
      <c r="H11834" t="s">
        <v>6398</v>
      </c>
      <c r="I11834" cm="1">
        <f t="array" ref="I11834">INDEX('2.1.trackMPD'!I:I/(24*60*60),
       MATCH(1,
             (A11834='2.1.trackMPD'!A:A)*
             (C11834='2.1.trackMPD'!D:D)*
             (D11834/10^6='2.1.trackMPD'!H:H)*
             (E11834='2.1.trackMPD'!F:F),
0))</f>
        <v>5.1029305751120829E-2</v>
      </c>
    </row>
    <row r="11835" spans="1:9" x14ac:dyDescent="0.2">
      <c r="A11835" t="s">
        <v>31</v>
      </c>
      <c r="B11835" t="s">
        <v>167</v>
      </c>
      <c r="C11835">
        <f>_xlfn.XLOOKUP(B11835,'2.1.trackMPD'!$R$7:$R$29,'2.1.trackMPD'!$T$7:$T$29)</f>
        <v>5</v>
      </c>
      <c r="D11835">
        <v>5000</v>
      </c>
      <c r="E11835" t="s">
        <v>6400</v>
      </c>
      <c r="F11835" t="s">
        <v>110</v>
      </c>
      <c r="G11835" t="s">
        <v>140</v>
      </c>
      <c r="H11835" t="s">
        <v>6398</v>
      </c>
      <c r="I11835" cm="1">
        <f t="array" ref="I11835">INDEX('2.1.trackMPD'!J:J/(24*60*60),
       MATCH(1,
             (A11835='2.1.trackMPD'!A:A)*
             (C11835='2.1.trackMPD'!D:D)*
             (D11835/10^6='2.1.trackMPD'!H:H)*
             (E11835='2.1.trackMPD'!F:F),
0))</f>
        <v>1.5705172028070254E-2</v>
      </c>
    </row>
    <row r="11836" spans="1:9" x14ac:dyDescent="0.2">
      <c r="A11836" t="s">
        <v>31</v>
      </c>
      <c r="B11836" t="s">
        <v>167</v>
      </c>
      <c r="C11836">
        <f>_xlfn.XLOOKUP(B11836,'2.1.trackMPD'!$R$7:$R$29,'2.1.trackMPD'!$T$7:$T$29)</f>
        <v>5</v>
      </c>
      <c r="D11836">
        <v>5000</v>
      </c>
      <c r="E11836" t="s">
        <v>6400</v>
      </c>
      <c r="F11836" t="s">
        <v>111</v>
      </c>
      <c r="G11836" t="s">
        <v>124</v>
      </c>
      <c r="H11836" t="s">
        <v>6398</v>
      </c>
      <c r="I11836" t="e" cm="1">
        <f t="array" ref="I11836">INDEX('2.1.trackMPD'!M:M/(24*60*60),
       MATCH(1,
             (A11836='2.1.trackMPD'!A:A)*
             (C11836='2.1.trackMPD'!D:D)*
             (D11836/10^6='2.1.trackMPD'!H:H)*
             (E11836='2.1.trackMPD'!F:F),
0))</f>
        <v>#VALUE!</v>
      </c>
    </row>
    <row r="11837" spans="1:9" x14ac:dyDescent="0.2">
      <c r="A11837" t="s">
        <v>31</v>
      </c>
      <c r="B11837" t="s">
        <v>167</v>
      </c>
      <c r="C11837">
        <f>_xlfn.XLOOKUP(B11837,'2.1.trackMPD'!$R$7:$R$29,'2.1.trackMPD'!$T$7:$T$29)</f>
        <v>5</v>
      </c>
      <c r="D11837">
        <v>5000</v>
      </c>
      <c r="E11837" t="s">
        <v>6400</v>
      </c>
      <c r="F11837" t="s">
        <v>111</v>
      </c>
      <c r="G11837" t="s">
        <v>140</v>
      </c>
      <c r="H11837" t="s">
        <v>6398</v>
      </c>
      <c r="I11837" t="e" cm="1">
        <f t="array" ref="I11837">INDEX('2.1.trackMPD'!N:N/(24*60*60),
       MATCH(1,
             (A11837='2.1.trackMPD'!A:A)*
             (C11837='2.1.trackMPD'!D:D)*
             (D11837/10^6='2.1.trackMPD'!H:H)*
             (E11837='2.1.trackMPD'!F:F),
0))</f>
        <v>#VALUE!</v>
      </c>
    </row>
    <row r="11838" spans="1:9" x14ac:dyDescent="0.2">
      <c r="A11838" t="s">
        <v>31</v>
      </c>
      <c r="B11838" t="s">
        <v>167</v>
      </c>
      <c r="C11838">
        <f>_xlfn.XLOOKUP(B11838,'2.1.trackMPD'!$R$7:$R$29,'2.1.trackMPD'!$T$7:$T$29)</f>
        <v>5</v>
      </c>
      <c r="D11838">
        <v>5000</v>
      </c>
      <c r="E11838" t="s">
        <v>6400</v>
      </c>
      <c r="F11838" t="s">
        <v>110</v>
      </c>
      <c r="G11838" t="s">
        <v>124</v>
      </c>
      <c r="H11838" t="s">
        <v>6399</v>
      </c>
      <c r="I11838" t="e" cm="1">
        <f t="array" ref="I11838">INDEX('2.1.trackMPD'!K:K/(24*60*60),
       MATCH(1,
             (A11838='2.1.trackMPD'!A:A)*
             (C11838='2.1.trackMPD'!D:D)*
             (D11838/10^6='2.1.trackMPD'!H:H)*
             (E11838='2.1.trackMPD'!F:F),
0))</f>
        <v>#VALUE!</v>
      </c>
    </row>
    <row r="11839" spans="1:9" x14ac:dyDescent="0.2">
      <c r="A11839" t="s">
        <v>31</v>
      </c>
      <c r="B11839" t="s">
        <v>167</v>
      </c>
      <c r="C11839">
        <f>_xlfn.XLOOKUP(B11839,'2.1.trackMPD'!$R$7:$R$29,'2.1.trackMPD'!$T$7:$T$29)</f>
        <v>5</v>
      </c>
      <c r="D11839">
        <v>5000</v>
      </c>
      <c r="E11839" t="s">
        <v>6400</v>
      </c>
      <c r="F11839" t="s">
        <v>110</v>
      </c>
      <c r="G11839" t="s">
        <v>140</v>
      </c>
      <c r="H11839" t="s">
        <v>6399</v>
      </c>
      <c r="I11839" t="e" cm="1">
        <f t="array" ref="I11839">INDEX('2.1.trackMPD'!L:L/(24*60*60),
       MATCH(1,
             (A11839='2.1.trackMPD'!A:A)*
             (C11839='2.1.trackMPD'!D:D)*
             (D11839/10^6='2.1.trackMPD'!H:H)*
             (E11839='2.1.trackMPD'!F:F),
0))</f>
        <v>#VALUE!</v>
      </c>
    </row>
    <row r="11840" spans="1:9" x14ac:dyDescent="0.2">
      <c r="A11840" t="s">
        <v>31</v>
      </c>
      <c r="B11840" t="s">
        <v>167</v>
      </c>
      <c r="C11840">
        <f>_xlfn.XLOOKUP(B11840,'2.1.trackMPD'!$R$7:$R$29,'2.1.trackMPD'!$T$7:$T$29)</f>
        <v>5</v>
      </c>
      <c r="D11840">
        <v>1</v>
      </c>
      <c r="E11840" t="s">
        <v>6401</v>
      </c>
      <c r="F11840" t="s">
        <v>110</v>
      </c>
      <c r="G11840" t="s">
        <v>124</v>
      </c>
      <c r="H11840" t="s">
        <v>6398</v>
      </c>
      <c r="I11840" t="e" cm="1">
        <f t="array" ref="I11840">INDEX('2.1.trackMPD'!I:I/(24*60*60),
       MATCH(1,
             (A11840='2.1.trackMPD'!A:A)*
             (C11840='2.1.trackMPD'!D:D)*
             (D11840/10^6='2.1.trackMPD'!H:H)*
             (E11840='2.1.trackMPD'!F:F),
0))</f>
        <v>#N/A</v>
      </c>
    </row>
    <row r="11841" spans="1:9" x14ac:dyDescent="0.2">
      <c r="A11841" t="s">
        <v>31</v>
      </c>
      <c r="B11841" t="s">
        <v>167</v>
      </c>
      <c r="C11841">
        <f>_xlfn.XLOOKUP(B11841,'2.1.trackMPD'!$R$7:$R$29,'2.1.trackMPD'!$T$7:$T$29)</f>
        <v>5</v>
      </c>
      <c r="D11841">
        <v>1</v>
      </c>
      <c r="E11841" t="s">
        <v>6401</v>
      </c>
      <c r="F11841" t="s">
        <v>110</v>
      </c>
      <c r="G11841" t="s">
        <v>140</v>
      </c>
      <c r="H11841" t="s">
        <v>6398</v>
      </c>
      <c r="I11841" t="e" cm="1">
        <f t="array" ref="I11841">INDEX('2.1.trackMPD'!J:J/(24*60*60),
       MATCH(1,
             (A11841='2.1.trackMPD'!A:A)*
             (C11841='2.1.trackMPD'!D:D)*
             (D11841/10^6='2.1.trackMPD'!H:H)*
             (E11841='2.1.trackMPD'!F:F),
0))</f>
        <v>#N/A</v>
      </c>
    </row>
    <row r="11842" spans="1:9" x14ac:dyDescent="0.2">
      <c r="A11842" t="s">
        <v>31</v>
      </c>
      <c r="B11842" t="s">
        <v>167</v>
      </c>
      <c r="C11842">
        <f>_xlfn.XLOOKUP(B11842,'2.1.trackMPD'!$R$7:$R$29,'2.1.trackMPD'!$T$7:$T$29)</f>
        <v>5</v>
      </c>
      <c r="D11842">
        <v>1</v>
      </c>
      <c r="E11842" t="s">
        <v>6401</v>
      </c>
      <c r="F11842" t="s">
        <v>111</v>
      </c>
      <c r="G11842" t="s">
        <v>124</v>
      </c>
      <c r="H11842" t="s">
        <v>6398</v>
      </c>
      <c r="I11842" t="e" cm="1">
        <f t="array" ref="I11842">INDEX('2.1.trackMPD'!M:M/(24*60*60),
       MATCH(1,
             (A11842='2.1.trackMPD'!A:A)*
             (C11842='2.1.trackMPD'!D:D)*
             (D11842/10^6='2.1.trackMPD'!H:H)*
             (E11842='2.1.trackMPD'!F:F),
0))</f>
        <v>#N/A</v>
      </c>
    </row>
    <row r="11843" spans="1:9" x14ac:dyDescent="0.2">
      <c r="A11843" t="s">
        <v>31</v>
      </c>
      <c r="B11843" t="s">
        <v>167</v>
      </c>
      <c r="C11843">
        <f>_xlfn.XLOOKUP(B11843,'2.1.trackMPD'!$R$7:$R$29,'2.1.trackMPD'!$T$7:$T$29)</f>
        <v>5</v>
      </c>
      <c r="D11843">
        <v>1</v>
      </c>
      <c r="E11843" t="s">
        <v>6401</v>
      </c>
      <c r="F11843" t="s">
        <v>111</v>
      </c>
      <c r="G11843" t="s">
        <v>140</v>
      </c>
      <c r="H11843" t="s">
        <v>6398</v>
      </c>
      <c r="I11843" t="e" cm="1">
        <f t="array" ref="I11843">INDEX('2.1.trackMPD'!N:N/(24*60*60),
       MATCH(1,
             (A11843='2.1.trackMPD'!A:A)*
             (C11843='2.1.trackMPD'!D:D)*
             (D11843/10^6='2.1.trackMPD'!H:H)*
             (E11843='2.1.trackMPD'!F:F),
0))</f>
        <v>#N/A</v>
      </c>
    </row>
    <row r="11844" spans="1:9" x14ac:dyDescent="0.2">
      <c r="A11844" t="s">
        <v>31</v>
      </c>
      <c r="B11844" t="s">
        <v>167</v>
      </c>
      <c r="C11844">
        <f>_xlfn.XLOOKUP(B11844,'2.1.trackMPD'!$R$7:$R$29,'2.1.trackMPD'!$T$7:$T$29)</f>
        <v>5</v>
      </c>
      <c r="D11844">
        <v>1</v>
      </c>
      <c r="E11844" t="s">
        <v>6401</v>
      </c>
      <c r="F11844" t="s">
        <v>110</v>
      </c>
      <c r="G11844" t="s">
        <v>124</v>
      </c>
      <c r="H11844" t="s">
        <v>6399</v>
      </c>
      <c r="I11844" t="e" cm="1">
        <f t="array" ref="I11844">INDEX('2.1.trackMPD'!K:K/(24*60*60),
       MATCH(1,
             (A11844='2.1.trackMPD'!A:A)*
             (C11844='2.1.trackMPD'!D:D)*
             (D11844/10^6='2.1.trackMPD'!H:H)*
             (E11844='2.1.trackMPD'!F:F),
0))</f>
        <v>#N/A</v>
      </c>
    </row>
    <row r="11845" spans="1:9" x14ac:dyDescent="0.2">
      <c r="A11845" t="s">
        <v>31</v>
      </c>
      <c r="B11845" t="s">
        <v>167</v>
      </c>
      <c r="C11845">
        <f>_xlfn.XLOOKUP(B11845,'2.1.trackMPD'!$R$7:$R$29,'2.1.trackMPD'!$T$7:$T$29)</f>
        <v>5</v>
      </c>
      <c r="D11845">
        <v>1</v>
      </c>
      <c r="E11845" t="s">
        <v>6401</v>
      </c>
      <c r="F11845" t="s">
        <v>110</v>
      </c>
      <c r="G11845" t="s">
        <v>140</v>
      </c>
      <c r="H11845" t="s">
        <v>6399</v>
      </c>
      <c r="I11845" t="e" cm="1">
        <f t="array" ref="I11845">INDEX('2.1.trackMPD'!L:L/(24*60*60),
       MATCH(1,
             (A11845='2.1.trackMPD'!A:A)*
             (C11845='2.1.trackMPD'!D:D)*
             (D11845/10^6='2.1.trackMPD'!H:H)*
             (E11845='2.1.trackMPD'!F:F),
0))</f>
        <v>#N/A</v>
      </c>
    </row>
    <row r="11846" spans="1:9" x14ac:dyDescent="0.2">
      <c r="A11846" t="s">
        <v>31</v>
      </c>
      <c r="B11846" t="s">
        <v>167</v>
      </c>
      <c r="C11846">
        <f>_xlfn.XLOOKUP(B11846,'2.1.trackMPD'!$R$7:$R$29,'2.1.trackMPD'!$T$7:$T$29)</f>
        <v>5</v>
      </c>
      <c r="D11846">
        <v>10</v>
      </c>
      <c r="E11846" t="s">
        <v>6401</v>
      </c>
      <c r="F11846" t="s">
        <v>110</v>
      </c>
      <c r="G11846" t="s">
        <v>124</v>
      </c>
      <c r="H11846" t="s">
        <v>6398</v>
      </c>
      <c r="I11846" t="e" cm="1">
        <f t="array" ref="I11846">INDEX('2.1.trackMPD'!I:I/(24*60*60),
       MATCH(1,
             (A11846='2.1.trackMPD'!A:A)*
             (C11846='2.1.trackMPD'!D:D)*
             (D11846/10^6='2.1.trackMPD'!H:H)*
             (E11846='2.1.trackMPD'!F:F),
0))</f>
        <v>#N/A</v>
      </c>
    </row>
    <row r="11847" spans="1:9" x14ac:dyDescent="0.2">
      <c r="A11847" t="s">
        <v>31</v>
      </c>
      <c r="B11847" t="s">
        <v>167</v>
      </c>
      <c r="C11847">
        <f>_xlfn.XLOOKUP(B11847,'2.1.trackMPD'!$R$7:$R$29,'2.1.trackMPD'!$T$7:$T$29)</f>
        <v>5</v>
      </c>
      <c r="D11847">
        <v>10</v>
      </c>
      <c r="E11847" t="s">
        <v>6401</v>
      </c>
      <c r="F11847" t="s">
        <v>110</v>
      </c>
      <c r="G11847" t="s">
        <v>140</v>
      </c>
      <c r="H11847" t="s">
        <v>6398</v>
      </c>
      <c r="I11847" t="e" cm="1">
        <f t="array" ref="I11847">INDEX('2.1.trackMPD'!J:J/(24*60*60),
       MATCH(1,
             (A11847='2.1.trackMPD'!A:A)*
             (C11847='2.1.trackMPD'!D:D)*
             (D11847/10^6='2.1.trackMPD'!H:H)*
             (E11847='2.1.trackMPD'!F:F),
0))</f>
        <v>#N/A</v>
      </c>
    </row>
    <row r="11848" spans="1:9" x14ac:dyDescent="0.2">
      <c r="A11848" t="s">
        <v>31</v>
      </c>
      <c r="B11848" t="s">
        <v>167</v>
      </c>
      <c r="C11848">
        <f>_xlfn.XLOOKUP(B11848,'2.1.trackMPD'!$R$7:$R$29,'2.1.trackMPD'!$T$7:$T$29)</f>
        <v>5</v>
      </c>
      <c r="D11848">
        <v>10</v>
      </c>
      <c r="E11848" t="s">
        <v>6401</v>
      </c>
      <c r="F11848" t="s">
        <v>111</v>
      </c>
      <c r="G11848" t="s">
        <v>124</v>
      </c>
      <c r="H11848" t="s">
        <v>6398</v>
      </c>
      <c r="I11848" t="e" cm="1">
        <f t="array" ref="I11848">INDEX('2.1.trackMPD'!M:M/(24*60*60),
       MATCH(1,
             (A11848='2.1.trackMPD'!A:A)*
             (C11848='2.1.trackMPD'!D:D)*
             (D11848/10^6='2.1.trackMPD'!H:H)*
             (E11848='2.1.trackMPD'!F:F),
0))</f>
        <v>#N/A</v>
      </c>
    </row>
    <row r="11849" spans="1:9" x14ac:dyDescent="0.2">
      <c r="A11849" t="s">
        <v>31</v>
      </c>
      <c r="B11849" t="s">
        <v>167</v>
      </c>
      <c r="C11849">
        <f>_xlfn.XLOOKUP(B11849,'2.1.trackMPD'!$R$7:$R$29,'2.1.trackMPD'!$T$7:$T$29)</f>
        <v>5</v>
      </c>
      <c r="D11849">
        <v>10</v>
      </c>
      <c r="E11849" t="s">
        <v>6401</v>
      </c>
      <c r="F11849" t="s">
        <v>111</v>
      </c>
      <c r="G11849" t="s">
        <v>140</v>
      </c>
      <c r="H11849" t="s">
        <v>6398</v>
      </c>
      <c r="I11849" t="e" cm="1">
        <f t="array" ref="I11849">INDEX('2.1.trackMPD'!N:N/(24*60*60),
       MATCH(1,
             (A11849='2.1.trackMPD'!A:A)*
             (C11849='2.1.trackMPD'!D:D)*
             (D11849/10^6='2.1.trackMPD'!H:H)*
             (E11849='2.1.trackMPD'!F:F),
0))</f>
        <v>#N/A</v>
      </c>
    </row>
    <row r="11850" spans="1:9" x14ac:dyDescent="0.2">
      <c r="A11850" t="s">
        <v>31</v>
      </c>
      <c r="B11850" t="s">
        <v>167</v>
      </c>
      <c r="C11850">
        <f>_xlfn.XLOOKUP(B11850,'2.1.trackMPD'!$R$7:$R$29,'2.1.trackMPD'!$T$7:$T$29)</f>
        <v>5</v>
      </c>
      <c r="D11850">
        <v>10</v>
      </c>
      <c r="E11850" t="s">
        <v>6401</v>
      </c>
      <c r="F11850" t="s">
        <v>110</v>
      </c>
      <c r="G11850" t="s">
        <v>124</v>
      </c>
      <c r="H11850" t="s">
        <v>6399</v>
      </c>
      <c r="I11850" t="e" cm="1">
        <f t="array" ref="I11850">INDEX('2.1.trackMPD'!K:K/(24*60*60),
       MATCH(1,
             (A11850='2.1.trackMPD'!A:A)*
             (C11850='2.1.trackMPD'!D:D)*
             (D11850/10^6='2.1.trackMPD'!H:H)*
             (E11850='2.1.trackMPD'!F:F),
0))</f>
        <v>#N/A</v>
      </c>
    </row>
    <row r="11851" spans="1:9" x14ac:dyDescent="0.2">
      <c r="A11851" t="s">
        <v>31</v>
      </c>
      <c r="B11851" t="s">
        <v>167</v>
      </c>
      <c r="C11851">
        <f>_xlfn.XLOOKUP(B11851,'2.1.trackMPD'!$R$7:$R$29,'2.1.trackMPD'!$T$7:$T$29)</f>
        <v>5</v>
      </c>
      <c r="D11851">
        <v>10</v>
      </c>
      <c r="E11851" t="s">
        <v>6401</v>
      </c>
      <c r="F11851" t="s">
        <v>110</v>
      </c>
      <c r="G11851" t="s">
        <v>140</v>
      </c>
      <c r="H11851" t="s">
        <v>6399</v>
      </c>
      <c r="I11851" t="e" cm="1">
        <f t="array" ref="I11851">INDEX('2.1.trackMPD'!L:L/(24*60*60),
       MATCH(1,
             (A11851='2.1.trackMPD'!A:A)*
             (C11851='2.1.trackMPD'!D:D)*
             (D11851/10^6='2.1.trackMPD'!H:H)*
             (E11851='2.1.trackMPD'!F:F),
0))</f>
        <v>#N/A</v>
      </c>
    </row>
    <row r="11852" spans="1:9" x14ac:dyDescent="0.2">
      <c r="A11852" t="s">
        <v>31</v>
      </c>
      <c r="B11852" t="s">
        <v>167</v>
      </c>
      <c r="C11852">
        <f>_xlfn.XLOOKUP(B11852,'2.1.trackMPD'!$R$7:$R$29,'2.1.trackMPD'!$T$7:$T$29)</f>
        <v>5</v>
      </c>
      <c r="D11852">
        <v>100</v>
      </c>
      <c r="E11852" t="s">
        <v>6401</v>
      </c>
      <c r="F11852" t="s">
        <v>110</v>
      </c>
      <c r="G11852" t="s">
        <v>124</v>
      </c>
      <c r="H11852" t="s">
        <v>6398</v>
      </c>
      <c r="I11852" t="e" cm="1">
        <f t="array" ref="I11852">INDEX('2.1.trackMPD'!I:I/(24*60*60),
       MATCH(1,
             (A11852='2.1.trackMPD'!A:A)*
             (C11852='2.1.trackMPD'!D:D)*
             (D11852/10^6='2.1.trackMPD'!H:H)*
             (E11852='2.1.trackMPD'!F:F),
0))</f>
        <v>#N/A</v>
      </c>
    </row>
    <row r="11853" spans="1:9" x14ac:dyDescent="0.2">
      <c r="A11853" t="s">
        <v>31</v>
      </c>
      <c r="B11853" t="s">
        <v>167</v>
      </c>
      <c r="C11853">
        <f>_xlfn.XLOOKUP(B11853,'2.1.trackMPD'!$R$7:$R$29,'2.1.trackMPD'!$T$7:$T$29)</f>
        <v>5</v>
      </c>
      <c r="D11853">
        <v>100</v>
      </c>
      <c r="E11853" t="s">
        <v>6401</v>
      </c>
      <c r="F11853" t="s">
        <v>110</v>
      </c>
      <c r="G11853" t="s">
        <v>140</v>
      </c>
      <c r="H11853" t="s">
        <v>6398</v>
      </c>
      <c r="I11853" t="e" cm="1">
        <f t="array" ref="I11853">INDEX('2.1.trackMPD'!J:J/(24*60*60),
       MATCH(1,
             (A11853='2.1.trackMPD'!A:A)*
             (C11853='2.1.trackMPD'!D:D)*
             (D11853/10^6='2.1.trackMPD'!H:H)*
             (E11853='2.1.trackMPD'!F:F),
0))</f>
        <v>#N/A</v>
      </c>
    </row>
    <row r="11854" spans="1:9" x14ac:dyDescent="0.2">
      <c r="A11854" t="s">
        <v>31</v>
      </c>
      <c r="B11854" t="s">
        <v>167</v>
      </c>
      <c r="C11854">
        <f>_xlfn.XLOOKUP(B11854,'2.1.trackMPD'!$R$7:$R$29,'2.1.trackMPD'!$T$7:$T$29)</f>
        <v>5</v>
      </c>
      <c r="D11854">
        <v>100</v>
      </c>
      <c r="E11854" t="s">
        <v>6401</v>
      </c>
      <c r="F11854" t="s">
        <v>111</v>
      </c>
      <c r="G11854" t="s">
        <v>124</v>
      </c>
      <c r="H11854" t="s">
        <v>6398</v>
      </c>
      <c r="I11854" t="e" cm="1">
        <f t="array" ref="I11854">INDEX('2.1.trackMPD'!M:M/(24*60*60),
       MATCH(1,
             (A11854='2.1.trackMPD'!A:A)*
             (C11854='2.1.trackMPD'!D:D)*
             (D11854/10^6='2.1.trackMPD'!H:H)*
             (E11854='2.1.trackMPD'!F:F),
0))</f>
        <v>#N/A</v>
      </c>
    </row>
    <row r="11855" spans="1:9" x14ac:dyDescent="0.2">
      <c r="A11855" t="s">
        <v>31</v>
      </c>
      <c r="B11855" t="s">
        <v>167</v>
      </c>
      <c r="C11855">
        <f>_xlfn.XLOOKUP(B11855,'2.1.trackMPD'!$R$7:$R$29,'2.1.trackMPD'!$T$7:$T$29)</f>
        <v>5</v>
      </c>
      <c r="D11855">
        <v>100</v>
      </c>
      <c r="E11855" t="s">
        <v>6401</v>
      </c>
      <c r="F11855" t="s">
        <v>111</v>
      </c>
      <c r="G11855" t="s">
        <v>140</v>
      </c>
      <c r="H11855" t="s">
        <v>6398</v>
      </c>
      <c r="I11855" t="e" cm="1">
        <f t="array" ref="I11855">INDEX('2.1.trackMPD'!N:N/(24*60*60),
       MATCH(1,
             (A11855='2.1.trackMPD'!A:A)*
             (C11855='2.1.trackMPD'!D:D)*
             (D11855/10^6='2.1.trackMPD'!H:H)*
             (E11855='2.1.trackMPD'!F:F),
0))</f>
        <v>#N/A</v>
      </c>
    </row>
    <row r="11856" spans="1:9" x14ac:dyDescent="0.2">
      <c r="A11856" t="s">
        <v>31</v>
      </c>
      <c r="B11856" t="s">
        <v>167</v>
      </c>
      <c r="C11856">
        <f>_xlfn.XLOOKUP(B11856,'2.1.trackMPD'!$R$7:$R$29,'2.1.trackMPD'!$T$7:$T$29)</f>
        <v>5</v>
      </c>
      <c r="D11856">
        <v>100</v>
      </c>
      <c r="E11856" t="s">
        <v>6401</v>
      </c>
      <c r="F11856" t="s">
        <v>110</v>
      </c>
      <c r="G11856" t="s">
        <v>124</v>
      </c>
      <c r="H11856" t="s">
        <v>6399</v>
      </c>
      <c r="I11856" t="e" cm="1">
        <f t="array" ref="I11856">INDEX('2.1.trackMPD'!K:K/(24*60*60),
       MATCH(1,
             (A11856='2.1.trackMPD'!A:A)*
             (C11856='2.1.trackMPD'!D:D)*
             (D11856/10^6='2.1.trackMPD'!H:H)*
             (E11856='2.1.trackMPD'!F:F),
0))</f>
        <v>#N/A</v>
      </c>
    </row>
    <row r="11857" spans="1:9" x14ac:dyDescent="0.2">
      <c r="A11857" t="s">
        <v>31</v>
      </c>
      <c r="B11857" t="s">
        <v>167</v>
      </c>
      <c r="C11857">
        <f>_xlfn.XLOOKUP(B11857,'2.1.trackMPD'!$R$7:$R$29,'2.1.trackMPD'!$T$7:$T$29)</f>
        <v>5</v>
      </c>
      <c r="D11857">
        <v>100</v>
      </c>
      <c r="E11857" t="s">
        <v>6401</v>
      </c>
      <c r="F11857" t="s">
        <v>110</v>
      </c>
      <c r="G11857" t="s">
        <v>140</v>
      </c>
      <c r="H11857" t="s">
        <v>6399</v>
      </c>
      <c r="I11857" t="e" cm="1">
        <f t="array" ref="I11857">INDEX('2.1.trackMPD'!L:L/(24*60*60),
       MATCH(1,
             (A11857='2.1.trackMPD'!A:A)*
             (C11857='2.1.trackMPD'!D:D)*
             (D11857/10^6='2.1.trackMPD'!H:H)*
             (E11857='2.1.trackMPD'!F:F),
0))</f>
        <v>#N/A</v>
      </c>
    </row>
    <row r="11858" spans="1:9" x14ac:dyDescent="0.2">
      <c r="A11858" t="s">
        <v>31</v>
      </c>
      <c r="B11858" t="s">
        <v>168</v>
      </c>
      <c r="C11858">
        <f>_xlfn.XLOOKUP(B11858,'2.1.trackMPD'!$R$7:$R$29,'2.1.trackMPD'!$T$7:$T$29)</f>
        <v>6</v>
      </c>
      <c r="D11858">
        <v>1</v>
      </c>
      <c r="E11858" t="s">
        <v>6396</v>
      </c>
      <c r="F11858" t="s">
        <v>110</v>
      </c>
      <c r="G11858" t="s">
        <v>124</v>
      </c>
      <c r="H11858" t="s">
        <v>6398</v>
      </c>
      <c r="I11858" cm="1">
        <f t="array" ref="I11858">INDEX('2.1.trackMPD'!I:I/(24*60*60),
       MATCH(1,
             (A11858='2.1.trackMPD'!A:A)*
             (C11858='2.1.trackMPD'!D:D)*
             (D11858/10^6='2.1.trackMPD'!H:H)*
             (E11858='2.1.trackMPD'!F:F),
0))</f>
        <v>1.101242398427765E-6</v>
      </c>
    </row>
    <row r="11859" spans="1:9" x14ac:dyDescent="0.2">
      <c r="A11859" t="s">
        <v>31</v>
      </c>
      <c r="B11859" t="s">
        <v>168</v>
      </c>
      <c r="C11859">
        <f>_xlfn.XLOOKUP(B11859,'2.1.trackMPD'!$R$7:$R$29,'2.1.trackMPD'!$T$7:$T$29)</f>
        <v>6</v>
      </c>
      <c r="D11859">
        <v>1</v>
      </c>
      <c r="E11859" t="s">
        <v>6396</v>
      </c>
      <c r="F11859" t="s">
        <v>110</v>
      </c>
      <c r="G11859" t="s">
        <v>140</v>
      </c>
      <c r="H11859" t="s">
        <v>6398</v>
      </c>
      <c r="I11859" cm="1">
        <f t="array" ref="I11859">INDEX('2.1.trackMPD'!J:J/(24*60*60),
       MATCH(1,
             (A11859='2.1.trackMPD'!A:A)*
             (C11859='2.1.trackMPD'!D:D)*
             (D11859/10^6='2.1.trackMPD'!H:H)*
             (E11859='2.1.trackMPD'!F:F),
0))</f>
        <v>3.9361908041803592E-5</v>
      </c>
    </row>
    <row r="11860" spans="1:9" x14ac:dyDescent="0.2">
      <c r="A11860" t="s">
        <v>31</v>
      </c>
      <c r="B11860" t="s">
        <v>168</v>
      </c>
      <c r="C11860">
        <f>_xlfn.XLOOKUP(B11860,'2.1.trackMPD'!$R$7:$R$29,'2.1.trackMPD'!$T$7:$T$29)</f>
        <v>6</v>
      </c>
      <c r="D11860">
        <v>1</v>
      </c>
      <c r="E11860" t="s">
        <v>6396</v>
      </c>
      <c r="F11860" t="s">
        <v>111</v>
      </c>
      <c r="G11860" t="s">
        <v>124</v>
      </c>
      <c r="H11860" t="s">
        <v>6398</v>
      </c>
      <c r="I11860" t="e" cm="1">
        <f t="array" ref="I11860">INDEX('2.1.trackMPD'!M:M/(24*60*60),
       MATCH(1,
             (A11860='2.1.trackMPD'!A:A)*
             (C11860='2.1.trackMPD'!D:D)*
             (D11860/10^6='2.1.trackMPD'!H:H)*
             (E11860='2.1.trackMPD'!F:F),
0))</f>
        <v>#VALUE!</v>
      </c>
    </row>
    <row r="11861" spans="1:9" x14ac:dyDescent="0.2">
      <c r="A11861" t="s">
        <v>31</v>
      </c>
      <c r="B11861" t="s">
        <v>168</v>
      </c>
      <c r="C11861">
        <f>_xlfn.XLOOKUP(B11861,'2.1.trackMPD'!$R$7:$R$29,'2.1.trackMPD'!$T$7:$T$29)</f>
        <v>6</v>
      </c>
      <c r="D11861">
        <v>1</v>
      </c>
      <c r="E11861" t="s">
        <v>6396</v>
      </c>
      <c r="F11861" t="s">
        <v>111</v>
      </c>
      <c r="G11861" t="s">
        <v>140</v>
      </c>
      <c r="H11861" t="s">
        <v>6398</v>
      </c>
      <c r="I11861" t="e" cm="1">
        <f t="array" ref="I11861">INDEX('2.1.trackMPD'!N:N/(24*60*60),
       MATCH(1,
             (A11861='2.1.trackMPD'!A:A)*
             (C11861='2.1.trackMPD'!D:D)*
             (D11861/10^6='2.1.trackMPD'!H:H)*
             (E11861='2.1.trackMPD'!F:F),
0))</f>
        <v>#VALUE!</v>
      </c>
    </row>
    <row r="11862" spans="1:9" x14ac:dyDescent="0.2">
      <c r="A11862" t="s">
        <v>31</v>
      </c>
      <c r="B11862" t="s">
        <v>168</v>
      </c>
      <c r="C11862">
        <f>_xlfn.XLOOKUP(B11862,'2.1.trackMPD'!$R$7:$R$29,'2.1.trackMPD'!$T$7:$T$29)</f>
        <v>6</v>
      </c>
      <c r="D11862">
        <v>1</v>
      </c>
      <c r="E11862" t="s">
        <v>6396</v>
      </c>
      <c r="F11862" t="s">
        <v>110</v>
      </c>
      <c r="G11862" t="s">
        <v>124</v>
      </c>
      <c r="H11862" t="s">
        <v>6399</v>
      </c>
      <c r="I11862" t="e" cm="1">
        <f t="array" ref="I11862">INDEX('2.1.trackMPD'!K:K/(24*60*60),
       MATCH(1,
             (A11862='2.1.trackMPD'!A:A)*
             (C11862='2.1.trackMPD'!D:D)*
             (D11862/10^6='2.1.trackMPD'!H:H)*
             (E11862='2.1.trackMPD'!F:F),
0))</f>
        <v>#VALUE!</v>
      </c>
    </row>
    <row r="11863" spans="1:9" x14ac:dyDescent="0.2">
      <c r="A11863" t="s">
        <v>31</v>
      </c>
      <c r="B11863" t="s">
        <v>168</v>
      </c>
      <c r="C11863">
        <f>_xlfn.XLOOKUP(B11863,'2.1.trackMPD'!$R$7:$R$29,'2.1.trackMPD'!$T$7:$T$29)</f>
        <v>6</v>
      </c>
      <c r="D11863">
        <v>1</v>
      </c>
      <c r="E11863" t="s">
        <v>6396</v>
      </c>
      <c r="F11863" t="s">
        <v>110</v>
      </c>
      <c r="G11863" t="s">
        <v>140</v>
      </c>
      <c r="H11863" t="s">
        <v>6399</v>
      </c>
      <c r="I11863" t="e" cm="1">
        <f t="array" ref="I11863">INDEX('2.1.trackMPD'!L:L/(24*60*60),
       MATCH(1,
             (A11863='2.1.trackMPD'!A:A)*
             (C11863='2.1.trackMPD'!D:D)*
             (D11863/10^6='2.1.trackMPD'!H:H)*
             (E11863='2.1.trackMPD'!F:F),
0))</f>
        <v>#VALUE!</v>
      </c>
    </row>
    <row r="11864" spans="1:9" x14ac:dyDescent="0.2">
      <c r="A11864" t="s">
        <v>31</v>
      </c>
      <c r="B11864" t="s">
        <v>168</v>
      </c>
      <c r="C11864">
        <f>_xlfn.XLOOKUP(B11864,'2.1.trackMPD'!$R$7:$R$29,'2.1.trackMPD'!$T$7:$T$29)</f>
        <v>6</v>
      </c>
      <c r="D11864">
        <v>10</v>
      </c>
      <c r="E11864" t="s">
        <v>6396</v>
      </c>
      <c r="F11864" t="s">
        <v>110</v>
      </c>
      <c r="G11864" t="s">
        <v>124</v>
      </c>
      <c r="H11864" t="s">
        <v>6398</v>
      </c>
      <c r="I11864" cm="1">
        <f t="array" ref="I11864">INDEX('2.1.trackMPD'!I:I/(24*60*60),
       MATCH(1,
             (A11864='2.1.trackMPD'!A:A)*
             (C11864='2.1.trackMPD'!D:D)*
             (D11864/10^6='2.1.trackMPD'!H:H)*
             (E11864='2.1.trackMPD'!F:F),
0))</f>
        <v>8.6623987627657981E-6</v>
      </c>
    </row>
    <row r="11865" spans="1:9" x14ac:dyDescent="0.2">
      <c r="A11865" t="s">
        <v>31</v>
      </c>
      <c r="B11865" t="s">
        <v>168</v>
      </c>
      <c r="C11865">
        <f>_xlfn.XLOOKUP(B11865,'2.1.trackMPD'!$R$7:$R$29,'2.1.trackMPD'!$T$7:$T$29)</f>
        <v>6</v>
      </c>
      <c r="D11865">
        <v>10</v>
      </c>
      <c r="E11865" t="s">
        <v>6396</v>
      </c>
      <c r="F11865" t="s">
        <v>110</v>
      </c>
      <c r="G11865" t="s">
        <v>140</v>
      </c>
      <c r="H11865" t="s">
        <v>6398</v>
      </c>
      <c r="I11865" cm="1">
        <f t="array" ref="I11865">INDEX('2.1.trackMPD'!J:J/(24*60*60),
       MATCH(1,
             (A11865='2.1.trackMPD'!A:A)*
             (C11865='2.1.trackMPD'!D:D)*
             (D11865/10^6='2.1.trackMPD'!H:H)*
             (E11865='2.1.trackMPD'!F:F),
0))</f>
        <v>5.4243065608556479E-5</v>
      </c>
    </row>
    <row r="11866" spans="1:9" x14ac:dyDescent="0.2">
      <c r="A11866" t="s">
        <v>31</v>
      </c>
      <c r="B11866" t="s">
        <v>168</v>
      </c>
      <c r="C11866">
        <f>_xlfn.XLOOKUP(B11866,'2.1.trackMPD'!$R$7:$R$29,'2.1.trackMPD'!$T$7:$T$29)</f>
        <v>6</v>
      </c>
      <c r="D11866">
        <v>10</v>
      </c>
      <c r="E11866" t="s">
        <v>6396</v>
      </c>
      <c r="F11866" t="s">
        <v>111</v>
      </c>
      <c r="G11866" t="s">
        <v>124</v>
      </c>
      <c r="H11866" t="s">
        <v>6398</v>
      </c>
      <c r="I11866" t="e" cm="1">
        <f t="array" ref="I11866">INDEX('2.1.trackMPD'!M:M/(24*60*60),
       MATCH(1,
             (A11866='2.1.trackMPD'!A:A)*
             (C11866='2.1.trackMPD'!D:D)*
             (D11866/10^6='2.1.trackMPD'!H:H)*
             (E11866='2.1.trackMPD'!F:F),
0))</f>
        <v>#VALUE!</v>
      </c>
    </row>
    <row r="11867" spans="1:9" x14ac:dyDescent="0.2">
      <c r="A11867" t="s">
        <v>31</v>
      </c>
      <c r="B11867" t="s">
        <v>168</v>
      </c>
      <c r="C11867">
        <f>_xlfn.XLOOKUP(B11867,'2.1.trackMPD'!$R$7:$R$29,'2.1.trackMPD'!$T$7:$T$29)</f>
        <v>6</v>
      </c>
      <c r="D11867">
        <v>10</v>
      </c>
      <c r="E11867" t="s">
        <v>6396</v>
      </c>
      <c r="F11867" t="s">
        <v>111</v>
      </c>
      <c r="G11867" t="s">
        <v>140</v>
      </c>
      <c r="H11867" t="s">
        <v>6398</v>
      </c>
      <c r="I11867" t="e" cm="1">
        <f t="array" ref="I11867">INDEX('2.1.trackMPD'!N:N/(24*60*60),
       MATCH(1,
             (A11867='2.1.trackMPD'!A:A)*
             (C11867='2.1.trackMPD'!D:D)*
             (D11867/10^6='2.1.trackMPD'!H:H)*
             (E11867='2.1.trackMPD'!F:F),
0))</f>
        <v>#VALUE!</v>
      </c>
    </row>
    <row r="11868" spans="1:9" x14ac:dyDescent="0.2">
      <c r="A11868" t="s">
        <v>31</v>
      </c>
      <c r="B11868" t="s">
        <v>168</v>
      </c>
      <c r="C11868">
        <f>_xlfn.XLOOKUP(B11868,'2.1.trackMPD'!$R$7:$R$29,'2.1.trackMPD'!$T$7:$T$29)</f>
        <v>6</v>
      </c>
      <c r="D11868">
        <v>10</v>
      </c>
      <c r="E11868" t="s">
        <v>6396</v>
      </c>
      <c r="F11868" t="s">
        <v>110</v>
      </c>
      <c r="G11868" t="s">
        <v>124</v>
      </c>
      <c r="H11868" t="s">
        <v>6399</v>
      </c>
      <c r="I11868" t="e" cm="1">
        <f t="array" ref="I11868">INDEX('2.1.trackMPD'!K:K/(24*60*60),
       MATCH(1,
             (A11868='2.1.trackMPD'!A:A)*
             (C11868='2.1.trackMPD'!D:D)*
             (D11868/10^6='2.1.trackMPD'!H:H)*
             (E11868='2.1.trackMPD'!F:F),
0))</f>
        <v>#VALUE!</v>
      </c>
    </row>
    <row r="11869" spans="1:9" x14ac:dyDescent="0.2">
      <c r="A11869" t="s">
        <v>31</v>
      </c>
      <c r="B11869" t="s">
        <v>168</v>
      </c>
      <c r="C11869">
        <f>_xlfn.XLOOKUP(B11869,'2.1.trackMPD'!$R$7:$R$29,'2.1.trackMPD'!$T$7:$T$29)</f>
        <v>6</v>
      </c>
      <c r="D11869">
        <v>10</v>
      </c>
      <c r="E11869" t="s">
        <v>6396</v>
      </c>
      <c r="F11869" t="s">
        <v>110</v>
      </c>
      <c r="G11869" t="s">
        <v>140</v>
      </c>
      <c r="H11869" t="s">
        <v>6399</v>
      </c>
      <c r="I11869" t="e" cm="1">
        <f t="array" ref="I11869">INDEX('2.1.trackMPD'!L:L/(24*60*60),
       MATCH(1,
             (A11869='2.1.trackMPD'!A:A)*
             (C11869='2.1.trackMPD'!D:D)*
             (D11869/10^6='2.1.trackMPD'!H:H)*
             (E11869='2.1.trackMPD'!F:F),
0))</f>
        <v>#VALUE!</v>
      </c>
    </row>
    <row r="11870" spans="1:9" x14ac:dyDescent="0.2">
      <c r="A11870" t="s">
        <v>31</v>
      </c>
      <c r="B11870" t="s">
        <v>168</v>
      </c>
      <c r="C11870">
        <f>_xlfn.XLOOKUP(B11870,'2.1.trackMPD'!$R$7:$R$29,'2.1.trackMPD'!$T$7:$T$29)</f>
        <v>6</v>
      </c>
      <c r="D11870">
        <v>100</v>
      </c>
      <c r="E11870" t="s">
        <v>6396</v>
      </c>
      <c r="F11870" t="s">
        <v>110</v>
      </c>
      <c r="G11870" t="s">
        <v>124</v>
      </c>
      <c r="H11870" t="s">
        <v>6398</v>
      </c>
      <c r="I11870" cm="1">
        <f t="array" ref="I11870">INDEX('2.1.trackMPD'!I:I/(24*60*60),
       MATCH(1,
             (A11870='2.1.trackMPD'!A:A)*
             (C11870='2.1.trackMPD'!D:D)*
             (D11870/10^6='2.1.trackMPD'!H:H)*
             (E11870='2.1.trackMPD'!F:F),
0))</f>
        <v>1.7762771145175809E-3</v>
      </c>
    </row>
    <row r="11871" spans="1:9" x14ac:dyDescent="0.2">
      <c r="A11871" t="s">
        <v>31</v>
      </c>
      <c r="B11871" t="s">
        <v>168</v>
      </c>
      <c r="C11871">
        <f>_xlfn.XLOOKUP(B11871,'2.1.trackMPD'!$R$7:$R$29,'2.1.trackMPD'!$T$7:$T$29)</f>
        <v>6</v>
      </c>
      <c r="D11871">
        <v>100</v>
      </c>
      <c r="E11871" t="s">
        <v>6396</v>
      </c>
      <c r="F11871" t="s">
        <v>110</v>
      </c>
      <c r="G11871" t="s">
        <v>140</v>
      </c>
      <c r="H11871" t="s">
        <v>6398</v>
      </c>
      <c r="I11871" cm="1">
        <f t="array" ref="I11871">INDEX('2.1.trackMPD'!J:J/(24*60*60),
       MATCH(1,
             (A11871='2.1.trackMPD'!A:A)*
             (C11871='2.1.trackMPD'!D:D)*
             (D11871/10^6='2.1.trackMPD'!H:H)*
             (E11871='2.1.trackMPD'!F:F),
0))</f>
        <v>4.3002192392828705E-3</v>
      </c>
    </row>
    <row r="11872" spans="1:9" x14ac:dyDescent="0.2">
      <c r="A11872" t="s">
        <v>31</v>
      </c>
      <c r="B11872" t="s">
        <v>168</v>
      </c>
      <c r="C11872">
        <f>_xlfn.XLOOKUP(B11872,'2.1.trackMPD'!$R$7:$R$29,'2.1.trackMPD'!$T$7:$T$29)</f>
        <v>6</v>
      </c>
      <c r="D11872">
        <v>100</v>
      </c>
      <c r="E11872" t="s">
        <v>6396</v>
      </c>
      <c r="F11872" t="s">
        <v>111</v>
      </c>
      <c r="G11872" t="s">
        <v>124</v>
      </c>
      <c r="H11872" t="s">
        <v>6398</v>
      </c>
      <c r="I11872" t="e" cm="1">
        <f t="array" ref="I11872">INDEX('2.1.trackMPD'!M:M/(24*60*60),
       MATCH(1,
             (A11872='2.1.trackMPD'!A:A)*
             (C11872='2.1.trackMPD'!D:D)*
             (D11872/10^6='2.1.trackMPD'!H:H)*
             (E11872='2.1.trackMPD'!F:F),
0))</f>
        <v>#VALUE!</v>
      </c>
    </row>
    <row r="11873" spans="1:9" x14ac:dyDescent="0.2">
      <c r="A11873" t="s">
        <v>31</v>
      </c>
      <c r="B11873" t="s">
        <v>168</v>
      </c>
      <c r="C11873">
        <f>_xlfn.XLOOKUP(B11873,'2.1.trackMPD'!$R$7:$R$29,'2.1.trackMPD'!$T$7:$T$29)</f>
        <v>6</v>
      </c>
      <c r="D11873">
        <v>100</v>
      </c>
      <c r="E11873" t="s">
        <v>6396</v>
      </c>
      <c r="F11873" t="s">
        <v>111</v>
      </c>
      <c r="G11873" t="s">
        <v>140</v>
      </c>
      <c r="H11873" t="s">
        <v>6398</v>
      </c>
      <c r="I11873" t="e" cm="1">
        <f t="array" ref="I11873">INDEX('2.1.trackMPD'!N:N/(24*60*60),
       MATCH(1,
             (A11873='2.1.trackMPD'!A:A)*
             (C11873='2.1.trackMPD'!D:D)*
             (D11873/10^6='2.1.trackMPD'!H:H)*
             (E11873='2.1.trackMPD'!F:F),
0))</f>
        <v>#VALUE!</v>
      </c>
    </row>
    <row r="11874" spans="1:9" x14ac:dyDescent="0.2">
      <c r="A11874" t="s">
        <v>31</v>
      </c>
      <c r="B11874" t="s">
        <v>168</v>
      </c>
      <c r="C11874">
        <f>_xlfn.XLOOKUP(B11874,'2.1.trackMPD'!$R$7:$R$29,'2.1.trackMPD'!$T$7:$T$29)</f>
        <v>6</v>
      </c>
      <c r="D11874">
        <v>100</v>
      </c>
      <c r="E11874" t="s">
        <v>6396</v>
      </c>
      <c r="F11874" t="s">
        <v>110</v>
      </c>
      <c r="G11874" t="s">
        <v>124</v>
      </c>
      <c r="H11874" t="s">
        <v>6399</v>
      </c>
      <c r="I11874" t="e" cm="1">
        <f t="array" ref="I11874">INDEX('2.1.trackMPD'!K:K/(24*60*60),
       MATCH(1,
             (A11874='2.1.trackMPD'!A:A)*
             (C11874='2.1.trackMPD'!D:D)*
             (D11874/10^6='2.1.trackMPD'!H:H)*
             (E11874='2.1.trackMPD'!F:F),
0))</f>
        <v>#VALUE!</v>
      </c>
    </row>
    <row r="11875" spans="1:9" x14ac:dyDescent="0.2">
      <c r="A11875" t="s">
        <v>31</v>
      </c>
      <c r="B11875" t="s">
        <v>168</v>
      </c>
      <c r="C11875">
        <f>_xlfn.XLOOKUP(B11875,'2.1.trackMPD'!$R$7:$R$29,'2.1.trackMPD'!$T$7:$T$29)</f>
        <v>6</v>
      </c>
      <c r="D11875">
        <v>100</v>
      </c>
      <c r="E11875" t="s">
        <v>6396</v>
      </c>
      <c r="F11875" t="s">
        <v>110</v>
      </c>
      <c r="G11875" t="s">
        <v>140</v>
      </c>
      <c r="H11875" t="s">
        <v>6399</v>
      </c>
      <c r="I11875" t="e" cm="1">
        <f t="array" ref="I11875">INDEX('2.1.trackMPD'!L:L/(24*60*60),
       MATCH(1,
             (A11875='2.1.trackMPD'!A:A)*
             (C11875='2.1.trackMPD'!D:D)*
             (D11875/10^6='2.1.trackMPD'!H:H)*
             (E11875='2.1.trackMPD'!F:F),
0))</f>
        <v>#VALUE!</v>
      </c>
    </row>
    <row r="11876" spans="1:9" x14ac:dyDescent="0.2">
      <c r="A11876" t="s">
        <v>31</v>
      </c>
      <c r="B11876" t="s">
        <v>168</v>
      </c>
      <c r="C11876">
        <f>_xlfn.XLOOKUP(B11876,'2.1.trackMPD'!$R$7:$R$29,'2.1.trackMPD'!$T$7:$T$29)</f>
        <v>6</v>
      </c>
      <c r="D11876">
        <v>1000</v>
      </c>
      <c r="E11876" t="s">
        <v>6396</v>
      </c>
      <c r="F11876" t="s">
        <v>110</v>
      </c>
      <c r="G11876" t="s">
        <v>124</v>
      </c>
      <c r="H11876" t="s">
        <v>6398</v>
      </c>
      <c r="I11876" cm="1">
        <f t="array" ref="I11876">INDEX('2.1.trackMPD'!I:I/(24*60*60),
       MATCH(1,
             (A11876='2.1.trackMPD'!A:A)*
             (C11876='2.1.trackMPD'!D:D)*
             (D11876/10^6='2.1.trackMPD'!H:H)*
             (E11876='2.1.trackMPD'!F:F),
0))</f>
        <v>6.4375647192498262E-2</v>
      </c>
    </row>
    <row r="11877" spans="1:9" x14ac:dyDescent="0.2">
      <c r="A11877" t="s">
        <v>31</v>
      </c>
      <c r="B11877" t="s">
        <v>168</v>
      </c>
      <c r="C11877">
        <f>_xlfn.XLOOKUP(B11877,'2.1.trackMPD'!$R$7:$R$29,'2.1.trackMPD'!$T$7:$T$29)</f>
        <v>6</v>
      </c>
      <c r="D11877">
        <v>1000</v>
      </c>
      <c r="E11877" t="s">
        <v>6396</v>
      </c>
      <c r="F11877" t="s">
        <v>110</v>
      </c>
      <c r="G11877" t="s">
        <v>140</v>
      </c>
      <c r="H11877" t="s">
        <v>6398</v>
      </c>
      <c r="I11877" cm="1">
        <f t="array" ref="I11877">INDEX('2.1.trackMPD'!J:J/(24*60*60),
       MATCH(1,
             (A11877='2.1.trackMPD'!A:A)*
             (C11877='2.1.trackMPD'!D:D)*
             (D11877/10^6='2.1.trackMPD'!H:H)*
             (E11877='2.1.trackMPD'!F:F),
0))</f>
        <v>1.5660378886726157E-2</v>
      </c>
    </row>
    <row r="11878" spans="1:9" x14ac:dyDescent="0.2">
      <c r="A11878" t="s">
        <v>31</v>
      </c>
      <c r="B11878" t="s">
        <v>168</v>
      </c>
      <c r="C11878">
        <f>_xlfn.XLOOKUP(B11878,'2.1.trackMPD'!$R$7:$R$29,'2.1.trackMPD'!$T$7:$T$29)</f>
        <v>6</v>
      </c>
      <c r="D11878">
        <v>1000</v>
      </c>
      <c r="E11878" t="s">
        <v>6396</v>
      </c>
      <c r="F11878" t="s">
        <v>111</v>
      </c>
      <c r="G11878" t="s">
        <v>124</v>
      </c>
      <c r="H11878" t="s">
        <v>6398</v>
      </c>
      <c r="I11878" t="e" cm="1">
        <f t="array" ref="I11878">INDEX('2.1.trackMPD'!M:M/(24*60*60),
       MATCH(1,
             (A11878='2.1.trackMPD'!A:A)*
             (C11878='2.1.trackMPD'!D:D)*
             (D11878/10^6='2.1.trackMPD'!H:H)*
             (E11878='2.1.trackMPD'!F:F),
0))</f>
        <v>#VALUE!</v>
      </c>
    </row>
    <row r="11879" spans="1:9" x14ac:dyDescent="0.2">
      <c r="A11879" t="s">
        <v>31</v>
      </c>
      <c r="B11879" t="s">
        <v>168</v>
      </c>
      <c r="C11879">
        <f>_xlfn.XLOOKUP(B11879,'2.1.trackMPD'!$R$7:$R$29,'2.1.trackMPD'!$T$7:$T$29)</f>
        <v>6</v>
      </c>
      <c r="D11879">
        <v>1000</v>
      </c>
      <c r="E11879" t="s">
        <v>6396</v>
      </c>
      <c r="F11879" t="s">
        <v>111</v>
      </c>
      <c r="G11879" t="s">
        <v>140</v>
      </c>
      <c r="H11879" t="s">
        <v>6398</v>
      </c>
      <c r="I11879" t="e" cm="1">
        <f t="array" ref="I11879">INDEX('2.1.trackMPD'!N:N/(24*60*60),
       MATCH(1,
             (A11879='2.1.trackMPD'!A:A)*
             (C11879='2.1.trackMPD'!D:D)*
             (D11879/10^6='2.1.trackMPD'!H:H)*
             (E11879='2.1.trackMPD'!F:F),
0))</f>
        <v>#VALUE!</v>
      </c>
    </row>
    <row r="11880" spans="1:9" x14ac:dyDescent="0.2">
      <c r="A11880" t="s">
        <v>31</v>
      </c>
      <c r="B11880" t="s">
        <v>168</v>
      </c>
      <c r="C11880">
        <f>_xlfn.XLOOKUP(B11880,'2.1.trackMPD'!$R$7:$R$29,'2.1.trackMPD'!$T$7:$T$29)</f>
        <v>6</v>
      </c>
      <c r="D11880">
        <v>1000</v>
      </c>
      <c r="E11880" t="s">
        <v>6396</v>
      </c>
      <c r="F11880" t="s">
        <v>110</v>
      </c>
      <c r="G11880" t="s">
        <v>124</v>
      </c>
      <c r="H11880" t="s">
        <v>6399</v>
      </c>
      <c r="I11880" t="e" cm="1">
        <f t="array" ref="I11880">INDEX('2.1.trackMPD'!K:K/(24*60*60),
       MATCH(1,
             (A11880='2.1.trackMPD'!A:A)*
             (C11880='2.1.trackMPD'!D:D)*
             (D11880/10^6='2.1.trackMPD'!H:H)*
             (E11880='2.1.trackMPD'!F:F),
0))</f>
        <v>#VALUE!</v>
      </c>
    </row>
    <row r="11881" spans="1:9" x14ac:dyDescent="0.2">
      <c r="A11881" t="s">
        <v>31</v>
      </c>
      <c r="B11881" t="s">
        <v>168</v>
      </c>
      <c r="C11881">
        <f>_xlfn.XLOOKUP(B11881,'2.1.trackMPD'!$R$7:$R$29,'2.1.trackMPD'!$T$7:$T$29)</f>
        <v>6</v>
      </c>
      <c r="D11881">
        <v>1000</v>
      </c>
      <c r="E11881" t="s">
        <v>6396</v>
      </c>
      <c r="F11881" t="s">
        <v>110</v>
      </c>
      <c r="G11881" t="s">
        <v>140</v>
      </c>
      <c r="H11881" t="s">
        <v>6399</v>
      </c>
      <c r="I11881" t="e" cm="1">
        <f t="array" ref="I11881">INDEX('2.1.trackMPD'!L:L/(24*60*60),
       MATCH(1,
             (A11881='2.1.trackMPD'!A:A)*
             (C11881='2.1.trackMPD'!D:D)*
             (D11881/10^6='2.1.trackMPD'!H:H)*
             (E11881='2.1.trackMPD'!F:F),
0))</f>
        <v>#VALUE!</v>
      </c>
    </row>
    <row r="11882" spans="1:9" x14ac:dyDescent="0.2">
      <c r="A11882" t="s">
        <v>31</v>
      </c>
      <c r="B11882" t="s">
        <v>168</v>
      </c>
      <c r="C11882">
        <f>_xlfn.XLOOKUP(B11882,'2.1.trackMPD'!$R$7:$R$29,'2.1.trackMPD'!$T$7:$T$29)</f>
        <v>6</v>
      </c>
      <c r="D11882">
        <v>5000</v>
      </c>
      <c r="E11882" t="s">
        <v>6396</v>
      </c>
      <c r="F11882" t="s">
        <v>110</v>
      </c>
      <c r="G11882" t="s">
        <v>124</v>
      </c>
      <c r="H11882" t="s">
        <v>6398</v>
      </c>
      <c r="I11882" cm="1">
        <f t="array" ref="I11882">INDEX('2.1.trackMPD'!I:I/(24*60*60),
       MATCH(1,
             (A11882='2.1.trackMPD'!A:A)*
             (C11882='2.1.trackMPD'!D:D)*
             (D11882/10^6='2.1.trackMPD'!H:H)*
             (E11882='2.1.trackMPD'!F:F),
0))</f>
        <v>0.25310599045567711</v>
      </c>
    </row>
    <row r="11883" spans="1:9" x14ac:dyDescent="0.2">
      <c r="A11883" t="s">
        <v>31</v>
      </c>
      <c r="B11883" t="s">
        <v>168</v>
      </c>
      <c r="C11883">
        <f>_xlfn.XLOOKUP(B11883,'2.1.trackMPD'!$R$7:$R$29,'2.1.trackMPD'!$T$7:$T$29)</f>
        <v>6</v>
      </c>
      <c r="D11883">
        <v>5000</v>
      </c>
      <c r="E11883" t="s">
        <v>6396</v>
      </c>
      <c r="F11883" t="s">
        <v>110</v>
      </c>
      <c r="G11883" t="s">
        <v>140</v>
      </c>
      <c r="H11883" t="s">
        <v>6398</v>
      </c>
      <c r="I11883" cm="1">
        <f t="array" ref="I11883">INDEX('2.1.trackMPD'!J:J/(24*60*60),
       MATCH(1,
             (A11883='2.1.trackMPD'!A:A)*
             (C11883='2.1.trackMPD'!D:D)*
             (D11883/10^6='2.1.trackMPD'!H:H)*
             (E11883='2.1.trackMPD'!F:F),
0))</f>
        <v>1.5534065122313657E-2</v>
      </c>
    </row>
    <row r="11884" spans="1:9" x14ac:dyDescent="0.2">
      <c r="A11884" t="s">
        <v>31</v>
      </c>
      <c r="B11884" t="s">
        <v>168</v>
      </c>
      <c r="C11884">
        <f>_xlfn.XLOOKUP(B11884,'2.1.trackMPD'!$R$7:$R$29,'2.1.trackMPD'!$T$7:$T$29)</f>
        <v>6</v>
      </c>
      <c r="D11884">
        <v>5000</v>
      </c>
      <c r="E11884" t="s">
        <v>6396</v>
      </c>
      <c r="F11884" t="s">
        <v>111</v>
      </c>
      <c r="G11884" t="s">
        <v>124</v>
      </c>
      <c r="H11884" t="s">
        <v>6398</v>
      </c>
      <c r="I11884" t="e" cm="1">
        <f t="array" ref="I11884">INDEX('2.1.trackMPD'!M:M/(24*60*60),
       MATCH(1,
             (A11884='2.1.trackMPD'!A:A)*
             (C11884='2.1.trackMPD'!D:D)*
             (D11884/10^6='2.1.trackMPD'!H:H)*
             (E11884='2.1.trackMPD'!F:F),
0))</f>
        <v>#VALUE!</v>
      </c>
    </row>
    <row r="11885" spans="1:9" x14ac:dyDescent="0.2">
      <c r="A11885" t="s">
        <v>31</v>
      </c>
      <c r="B11885" t="s">
        <v>168</v>
      </c>
      <c r="C11885">
        <f>_xlfn.XLOOKUP(B11885,'2.1.trackMPD'!$R$7:$R$29,'2.1.trackMPD'!$T$7:$T$29)</f>
        <v>6</v>
      </c>
      <c r="D11885">
        <v>5000</v>
      </c>
      <c r="E11885" t="s">
        <v>6396</v>
      </c>
      <c r="F11885" t="s">
        <v>111</v>
      </c>
      <c r="G11885" t="s">
        <v>140</v>
      </c>
      <c r="H11885" t="s">
        <v>6398</v>
      </c>
      <c r="I11885" t="e" cm="1">
        <f t="array" ref="I11885">INDEX('2.1.trackMPD'!N:N/(24*60*60),
       MATCH(1,
             (A11885='2.1.trackMPD'!A:A)*
             (C11885='2.1.trackMPD'!D:D)*
             (D11885/10^6='2.1.trackMPD'!H:H)*
             (E11885='2.1.trackMPD'!F:F),
0))</f>
        <v>#VALUE!</v>
      </c>
    </row>
    <row r="11886" spans="1:9" x14ac:dyDescent="0.2">
      <c r="A11886" t="s">
        <v>31</v>
      </c>
      <c r="B11886" t="s">
        <v>168</v>
      </c>
      <c r="C11886">
        <f>_xlfn.XLOOKUP(B11886,'2.1.trackMPD'!$R$7:$R$29,'2.1.trackMPD'!$T$7:$T$29)</f>
        <v>6</v>
      </c>
      <c r="D11886">
        <v>5000</v>
      </c>
      <c r="E11886" t="s">
        <v>6396</v>
      </c>
      <c r="F11886" t="s">
        <v>110</v>
      </c>
      <c r="G11886" t="s">
        <v>124</v>
      </c>
      <c r="H11886" t="s">
        <v>6399</v>
      </c>
      <c r="I11886" t="e" cm="1">
        <f t="array" ref="I11886">INDEX('2.1.trackMPD'!K:K/(24*60*60),
       MATCH(1,
             (A11886='2.1.trackMPD'!A:A)*
             (C11886='2.1.trackMPD'!D:D)*
             (D11886/10^6='2.1.trackMPD'!H:H)*
             (E11886='2.1.trackMPD'!F:F),
0))</f>
        <v>#VALUE!</v>
      </c>
    </row>
    <row r="11887" spans="1:9" x14ac:dyDescent="0.2">
      <c r="A11887" t="s">
        <v>31</v>
      </c>
      <c r="B11887" t="s">
        <v>168</v>
      </c>
      <c r="C11887">
        <f>_xlfn.XLOOKUP(B11887,'2.1.trackMPD'!$R$7:$R$29,'2.1.trackMPD'!$T$7:$T$29)</f>
        <v>6</v>
      </c>
      <c r="D11887">
        <v>5000</v>
      </c>
      <c r="E11887" t="s">
        <v>6396</v>
      </c>
      <c r="F11887" t="s">
        <v>110</v>
      </c>
      <c r="G11887" t="s">
        <v>140</v>
      </c>
      <c r="H11887" t="s">
        <v>6399</v>
      </c>
      <c r="I11887" t="e" cm="1">
        <f t="array" ref="I11887">INDEX('2.1.trackMPD'!L:L/(24*60*60),
       MATCH(1,
             (A11887='2.1.trackMPD'!A:A)*
             (C11887='2.1.trackMPD'!D:D)*
             (D11887/10^6='2.1.trackMPD'!H:H)*
             (E11887='2.1.trackMPD'!F:F),
0))</f>
        <v>#VALUE!</v>
      </c>
    </row>
    <row r="11888" spans="1:9" x14ac:dyDescent="0.2">
      <c r="A11888" t="s">
        <v>31</v>
      </c>
      <c r="B11888" t="s">
        <v>168</v>
      </c>
      <c r="C11888">
        <f>_xlfn.XLOOKUP(B11888,'2.1.trackMPD'!$R$7:$R$29,'2.1.trackMPD'!$T$7:$T$29)</f>
        <v>6</v>
      </c>
      <c r="D11888">
        <v>1</v>
      </c>
      <c r="E11888" t="s">
        <v>6400</v>
      </c>
      <c r="F11888" t="s">
        <v>110</v>
      </c>
      <c r="G11888" t="s">
        <v>124</v>
      </c>
      <c r="H11888" t="s">
        <v>6398</v>
      </c>
      <c r="I11888" cm="1">
        <f t="array" ref="I11888">INDEX('2.1.trackMPD'!I:I/(24*60*60),
       MATCH(1,
             (A11888='2.1.trackMPD'!A:A)*
             (C11888='2.1.trackMPD'!D:D)*
             (D11888/10^6='2.1.trackMPD'!H:H)*
             (E11888='2.1.trackMPD'!F:F),
0))</f>
        <v>1.7482747305485069E-6</v>
      </c>
    </row>
    <row r="11889" spans="1:9" x14ac:dyDescent="0.2">
      <c r="A11889" t="s">
        <v>31</v>
      </c>
      <c r="B11889" t="s">
        <v>168</v>
      </c>
      <c r="C11889">
        <f>_xlfn.XLOOKUP(B11889,'2.1.trackMPD'!$R$7:$R$29,'2.1.trackMPD'!$T$7:$T$29)</f>
        <v>6</v>
      </c>
      <c r="D11889">
        <v>1</v>
      </c>
      <c r="E11889" t="s">
        <v>6400</v>
      </c>
      <c r="F11889" t="s">
        <v>110</v>
      </c>
      <c r="G11889" t="s">
        <v>140</v>
      </c>
      <c r="H11889" t="s">
        <v>6398</v>
      </c>
      <c r="I11889" cm="1">
        <f t="array" ref="I11889">INDEX('2.1.trackMPD'!J:J/(24*60*60),
       MATCH(1,
             (A11889='2.1.trackMPD'!A:A)*
             (C11889='2.1.trackMPD'!D:D)*
             (D11889/10^6='2.1.trackMPD'!H:H)*
             (E11889='2.1.trackMPD'!F:F),
0))</f>
        <v>3.7088197611824881E-5</v>
      </c>
    </row>
    <row r="11890" spans="1:9" x14ac:dyDescent="0.2">
      <c r="A11890" t="s">
        <v>31</v>
      </c>
      <c r="B11890" t="s">
        <v>168</v>
      </c>
      <c r="C11890">
        <f>_xlfn.XLOOKUP(B11890,'2.1.trackMPD'!$R$7:$R$29,'2.1.trackMPD'!$T$7:$T$29)</f>
        <v>6</v>
      </c>
      <c r="D11890">
        <v>1</v>
      </c>
      <c r="E11890" t="s">
        <v>6400</v>
      </c>
      <c r="F11890" t="s">
        <v>111</v>
      </c>
      <c r="G11890" t="s">
        <v>124</v>
      </c>
      <c r="H11890" t="s">
        <v>6398</v>
      </c>
      <c r="I11890" t="e" cm="1">
        <f t="array" ref="I11890">INDEX('2.1.trackMPD'!M:M/(24*60*60),
       MATCH(1,
             (A11890='2.1.trackMPD'!A:A)*
             (C11890='2.1.trackMPD'!D:D)*
             (D11890/10^6='2.1.trackMPD'!H:H)*
             (E11890='2.1.trackMPD'!F:F),
0))</f>
        <v>#VALUE!</v>
      </c>
    </row>
    <row r="11891" spans="1:9" x14ac:dyDescent="0.2">
      <c r="A11891" t="s">
        <v>31</v>
      </c>
      <c r="B11891" t="s">
        <v>168</v>
      </c>
      <c r="C11891">
        <f>_xlfn.XLOOKUP(B11891,'2.1.trackMPD'!$R$7:$R$29,'2.1.trackMPD'!$T$7:$T$29)</f>
        <v>6</v>
      </c>
      <c r="D11891">
        <v>1</v>
      </c>
      <c r="E11891" t="s">
        <v>6400</v>
      </c>
      <c r="F11891" t="s">
        <v>111</v>
      </c>
      <c r="G11891" t="s">
        <v>140</v>
      </c>
      <c r="H11891" t="s">
        <v>6398</v>
      </c>
      <c r="I11891" t="e" cm="1">
        <f t="array" ref="I11891">INDEX('2.1.trackMPD'!N:N/(24*60*60),
       MATCH(1,
             (A11891='2.1.trackMPD'!A:A)*
             (C11891='2.1.trackMPD'!D:D)*
             (D11891/10^6='2.1.trackMPD'!H:H)*
             (E11891='2.1.trackMPD'!F:F),
0))</f>
        <v>#VALUE!</v>
      </c>
    </row>
    <row r="11892" spans="1:9" x14ac:dyDescent="0.2">
      <c r="A11892" t="s">
        <v>31</v>
      </c>
      <c r="B11892" t="s">
        <v>168</v>
      </c>
      <c r="C11892">
        <f>_xlfn.XLOOKUP(B11892,'2.1.trackMPD'!$R$7:$R$29,'2.1.trackMPD'!$T$7:$T$29)</f>
        <v>6</v>
      </c>
      <c r="D11892">
        <v>1</v>
      </c>
      <c r="E11892" t="s">
        <v>6400</v>
      </c>
      <c r="F11892" t="s">
        <v>110</v>
      </c>
      <c r="G11892" t="s">
        <v>124</v>
      </c>
      <c r="H11892" t="s">
        <v>6399</v>
      </c>
      <c r="I11892" t="e" cm="1">
        <f t="array" ref="I11892">INDEX('2.1.trackMPD'!K:K/(24*60*60),
       MATCH(1,
             (A11892='2.1.trackMPD'!A:A)*
             (C11892='2.1.trackMPD'!D:D)*
             (D11892/10^6='2.1.trackMPD'!H:H)*
             (E11892='2.1.trackMPD'!F:F),
0))</f>
        <v>#VALUE!</v>
      </c>
    </row>
    <row r="11893" spans="1:9" x14ac:dyDescent="0.2">
      <c r="A11893" t="s">
        <v>31</v>
      </c>
      <c r="B11893" t="s">
        <v>168</v>
      </c>
      <c r="C11893">
        <f>_xlfn.XLOOKUP(B11893,'2.1.trackMPD'!$R$7:$R$29,'2.1.trackMPD'!$T$7:$T$29)</f>
        <v>6</v>
      </c>
      <c r="D11893">
        <v>1</v>
      </c>
      <c r="E11893" t="s">
        <v>6400</v>
      </c>
      <c r="F11893" t="s">
        <v>110</v>
      </c>
      <c r="G11893" t="s">
        <v>140</v>
      </c>
      <c r="H11893" t="s">
        <v>6399</v>
      </c>
      <c r="I11893" t="e" cm="1">
        <f t="array" ref="I11893">INDEX('2.1.trackMPD'!L:L/(24*60*60),
       MATCH(1,
             (A11893='2.1.trackMPD'!A:A)*
             (C11893='2.1.trackMPD'!D:D)*
             (D11893/10^6='2.1.trackMPD'!H:H)*
             (E11893='2.1.trackMPD'!F:F),
0))</f>
        <v>#VALUE!</v>
      </c>
    </row>
    <row r="11894" spans="1:9" x14ac:dyDescent="0.2">
      <c r="A11894" t="s">
        <v>31</v>
      </c>
      <c r="B11894" t="s">
        <v>168</v>
      </c>
      <c r="C11894">
        <f>_xlfn.XLOOKUP(B11894,'2.1.trackMPD'!$R$7:$R$29,'2.1.trackMPD'!$T$7:$T$29)</f>
        <v>6</v>
      </c>
      <c r="D11894">
        <v>10</v>
      </c>
      <c r="E11894" t="s">
        <v>6400</v>
      </c>
      <c r="F11894" t="s">
        <v>110</v>
      </c>
      <c r="G11894" t="s">
        <v>124</v>
      </c>
      <c r="H11894" t="s">
        <v>6398</v>
      </c>
      <c r="I11894" cm="1">
        <f t="array" ref="I11894">INDEX('2.1.trackMPD'!I:I/(24*60*60),
       MATCH(1,
             (A11894='2.1.trackMPD'!A:A)*
             (C11894='2.1.trackMPD'!D:D)*
             (D11894/10^6='2.1.trackMPD'!H:H)*
             (E11894='2.1.trackMPD'!F:F),
0))</f>
        <v>7.1603868355447347E-5</v>
      </c>
    </row>
    <row r="11895" spans="1:9" x14ac:dyDescent="0.2">
      <c r="A11895" t="s">
        <v>31</v>
      </c>
      <c r="B11895" t="s">
        <v>168</v>
      </c>
      <c r="C11895">
        <f>_xlfn.XLOOKUP(B11895,'2.1.trackMPD'!$R$7:$R$29,'2.1.trackMPD'!$T$7:$T$29)</f>
        <v>6</v>
      </c>
      <c r="D11895">
        <v>10</v>
      </c>
      <c r="E11895" t="s">
        <v>6400</v>
      </c>
      <c r="F11895" t="s">
        <v>110</v>
      </c>
      <c r="G11895" t="s">
        <v>140</v>
      </c>
      <c r="H11895" t="s">
        <v>6398</v>
      </c>
      <c r="I11895" cm="1">
        <f t="array" ref="I11895">INDEX('2.1.trackMPD'!J:J/(24*60*60),
       MATCH(1,
             (A11895='2.1.trackMPD'!A:A)*
             (C11895='2.1.trackMPD'!D:D)*
             (D11895/10^6='2.1.trackMPD'!H:H)*
             (E11895='2.1.trackMPD'!F:F),
0))</f>
        <v>1.8169765780324653E-4</v>
      </c>
    </row>
    <row r="11896" spans="1:9" x14ac:dyDescent="0.2">
      <c r="A11896" t="s">
        <v>31</v>
      </c>
      <c r="B11896" t="s">
        <v>168</v>
      </c>
      <c r="C11896">
        <f>_xlfn.XLOOKUP(B11896,'2.1.trackMPD'!$R$7:$R$29,'2.1.trackMPD'!$T$7:$T$29)</f>
        <v>6</v>
      </c>
      <c r="D11896">
        <v>10</v>
      </c>
      <c r="E11896" t="s">
        <v>6400</v>
      </c>
      <c r="F11896" t="s">
        <v>111</v>
      </c>
      <c r="G11896" t="s">
        <v>124</v>
      </c>
      <c r="H11896" t="s">
        <v>6398</v>
      </c>
      <c r="I11896" t="e" cm="1">
        <f t="array" ref="I11896">INDEX('2.1.trackMPD'!M:M/(24*60*60),
       MATCH(1,
             (A11896='2.1.trackMPD'!A:A)*
             (C11896='2.1.trackMPD'!D:D)*
             (D11896/10^6='2.1.trackMPD'!H:H)*
             (E11896='2.1.trackMPD'!F:F),
0))</f>
        <v>#VALUE!</v>
      </c>
    </row>
    <row r="11897" spans="1:9" x14ac:dyDescent="0.2">
      <c r="A11897" t="s">
        <v>31</v>
      </c>
      <c r="B11897" t="s">
        <v>168</v>
      </c>
      <c r="C11897">
        <f>_xlfn.XLOOKUP(B11897,'2.1.trackMPD'!$R$7:$R$29,'2.1.trackMPD'!$T$7:$T$29)</f>
        <v>6</v>
      </c>
      <c r="D11897">
        <v>10</v>
      </c>
      <c r="E11897" t="s">
        <v>6400</v>
      </c>
      <c r="F11897" t="s">
        <v>111</v>
      </c>
      <c r="G11897" t="s">
        <v>140</v>
      </c>
      <c r="H11897" t="s">
        <v>6398</v>
      </c>
      <c r="I11897" t="e" cm="1">
        <f t="array" ref="I11897">INDEX('2.1.trackMPD'!N:N/(24*60*60),
       MATCH(1,
             (A11897='2.1.trackMPD'!A:A)*
             (C11897='2.1.trackMPD'!D:D)*
             (D11897/10^6='2.1.trackMPD'!H:H)*
             (E11897='2.1.trackMPD'!F:F),
0))</f>
        <v>#VALUE!</v>
      </c>
    </row>
    <row r="11898" spans="1:9" x14ac:dyDescent="0.2">
      <c r="A11898" t="s">
        <v>31</v>
      </c>
      <c r="B11898" t="s">
        <v>168</v>
      </c>
      <c r="C11898">
        <f>_xlfn.XLOOKUP(B11898,'2.1.trackMPD'!$R$7:$R$29,'2.1.trackMPD'!$T$7:$T$29)</f>
        <v>6</v>
      </c>
      <c r="D11898">
        <v>10</v>
      </c>
      <c r="E11898" t="s">
        <v>6400</v>
      </c>
      <c r="F11898" t="s">
        <v>110</v>
      </c>
      <c r="G11898" t="s">
        <v>124</v>
      </c>
      <c r="H11898" t="s">
        <v>6399</v>
      </c>
      <c r="I11898" t="e" cm="1">
        <f t="array" ref="I11898">INDEX('2.1.trackMPD'!K:K/(24*60*60),
       MATCH(1,
             (A11898='2.1.trackMPD'!A:A)*
             (C11898='2.1.trackMPD'!D:D)*
             (D11898/10^6='2.1.trackMPD'!H:H)*
             (E11898='2.1.trackMPD'!F:F),
0))</f>
        <v>#VALUE!</v>
      </c>
    </row>
    <row r="11899" spans="1:9" x14ac:dyDescent="0.2">
      <c r="A11899" t="s">
        <v>31</v>
      </c>
      <c r="B11899" t="s">
        <v>168</v>
      </c>
      <c r="C11899">
        <f>_xlfn.XLOOKUP(B11899,'2.1.trackMPD'!$R$7:$R$29,'2.1.trackMPD'!$T$7:$T$29)</f>
        <v>6</v>
      </c>
      <c r="D11899">
        <v>10</v>
      </c>
      <c r="E11899" t="s">
        <v>6400</v>
      </c>
      <c r="F11899" t="s">
        <v>110</v>
      </c>
      <c r="G11899" t="s">
        <v>140</v>
      </c>
      <c r="H11899" t="s">
        <v>6399</v>
      </c>
      <c r="I11899" t="e" cm="1">
        <f t="array" ref="I11899">INDEX('2.1.trackMPD'!L:L/(24*60*60),
       MATCH(1,
             (A11899='2.1.trackMPD'!A:A)*
             (C11899='2.1.trackMPD'!D:D)*
             (D11899/10^6='2.1.trackMPD'!H:H)*
             (E11899='2.1.trackMPD'!F:F),
0))</f>
        <v>#VALUE!</v>
      </c>
    </row>
    <row r="11900" spans="1:9" x14ac:dyDescent="0.2">
      <c r="A11900" t="s">
        <v>31</v>
      </c>
      <c r="B11900" t="s">
        <v>168</v>
      </c>
      <c r="C11900">
        <f>_xlfn.XLOOKUP(B11900,'2.1.trackMPD'!$R$7:$R$29,'2.1.trackMPD'!$T$7:$T$29)</f>
        <v>6</v>
      </c>
      <c r="D11900">
        <v>100</v>
      </c>
      <c r="E11900" t="s">
        <v>6400</v>
      </c>
      <c r="F11900" t="s">
        <v>110</v>
      </c>
      <c r="G11900" t="s">
        <v>124</v>
      </c>
      <c r="H11900" t="s">
        <v>6398</v>
      </c>
      <c r="I11900" cm="1">
        <f t="array" ref="I11900">INDEX('2.1.trackMPD'!I:I/(24*60*60),
       MATCH(1,
             (A11900='2.1.trackMPD'!A:A)*
             (C11900='2.1.trackMPD'!D:D)*
             (D11900/10^6='2.1.trackMPD'!H:H)*
             (E11900='2.1.trackMPD'!F:F),
0))</f>
        <v>5.1764828803544331E-3</v>
      </c>
    </row>
    <row r="11901" spans="1:9" x14ac:dyDescent="0.2">
      <c r="A11901" t="s">
        <v>31</v>
      </c>
      <c r="B11901" t="s">
        <v>168</v>
      </c>
      <c r="C11901">
        <f>_xlfn.XLOOKUP(B11901,'2.1.trackMPD'!$R$7:$R$29,'2.1.trackMPD'!$T$7:$T$29)</f>
        <v>6</v>
      </c>
      <c r="D11901">
        <v>100</v>
      </c>
      <c r="E11901" t="s">
        <v>6400</v>
      </c>
      <c r="F11901" t="s">
        <v>110</v>
      </c>
      <c r="G11901" t="s">
        <v>140</v>
      </c>
      <c r="H11901" t="s">
        <v>6398</v>
      </c>
      <c r="I11901" cm="1">
        <f t="array" ref="I11901">INDEX('2.1.trackMPD'!J:J/(24*60*60),
       MATCH(1,
             (A11901='2.1.trackMPD'!A:A)*
             (C11901='2.1.trackMPD'!D:D)*
             (D11901/10^6='2.1.trackMPD'!H:H)*
             (E11901='2.1.trackMPD'!F:F),
0))</f>
        <v>8.3103213332789347E-3</v>
      </c>
    </row>
    <row r="11902" spans="1:9" x14ac:dyDescent="0.2">
      <c r="A11902" t="s">
        <v>31</v>
      </c>
      <c r="B11902" t="s">
        <v>168</v>
      </c>
      <c r="C11902">
        <f>_xlfn.XLOOKUP(B11902,'2.1.trackMPD'!$R$7:$R$29,'2.1.trackMPD'!$T$7:$T$29)</f>
        <v>6</v>
      </c>
      <c r="D11902">
        <v>100</v>
      </c>
      <c r="E11902" t="s">
        <v>6400</v>
      </c>
      <c r="F11902" t="s">
        <v>111</v>
      </c>
      <c r="G11902" t="s">
        <v>124</v>
      </c>
      <c r="H11902" t="s">
        <v>6398</v>
      </c>
      <c r="I11902" t="e" cm="1">
        <f t="array" ref="I11902">INDEX('2.1.trackMPD'!M:M/(24*60*60),
       MATCH(1,
             (A11902='2.1.trackMPD'!A:A)*
             (C11902='2.1.trackMPD'!D:D)*
             (D11902/10^6='2.1.trackMPD'!H:H)*
             (E11902='2.1.trackMPD'!F:F),
0))</f>
        <v>#VALUE!</v>
      </c>
    </row>
    <row r="11903" spans="1:9" x14ac:dyDescent="0.2">
      <c r="A11903" t="s">
        <v>31</v>
      </c>
      <c r="B11903" t="s">
        <v>168</v>
      </c>
      <c r="C11903">
        <f>_xlfn.XLOOKUP(B11903,'2.1.trackMPD'!$R$7:$R$29,'2.1.trackMPD'!$T$7:$T$29)</f>
        <v>6</v>
      </c>
      <c r="D11903">
        <v>100</v>
      </c>
      <c r="E11903" t="s">
        <v>6400</v>
      </c>
      <c r="F11903" t="s">
        <v>111</v>
      </c>
      <c r="G11903" t="s">
        <v>140</v>
      </c>
      <c r="H11903" t="s">
        <v>6398</v>
      </c>
      <c r="I11903" t="e" cm="1">
        <f t="array" ref="I11903">INDEX('2.1.trackMPD'!N:N/(24*60*60),
       MATCH(1,
             (A11903='2.1.trackMPD'!A:A)*
             (C11903='2.1.trackMPD'!D:D)*
             (D11903/10^6='2.1.trackMPD'!H:H)*
             (E11903='2.1.trackMPD'!F:F),
0))</f>
        <v>#VALUE!</v>
      </c>
    </row>
    <row r="11904" spans="1:9" x14ac:dyDescent="0.2">
      <c r="A11904" t="s">
        <v>31</v>
      </c>
      <c r="B11904" t="s">
        <v>168</v>
      </c>
      <c r="C11904">
        <f>_xlfn.XLOOKUP(B11904,'2.1.trackMPD'!$R$7:$R$29,'2.1.trackMPD'!$T$7:$T$29)</f>
        <v>6</v>
      </c>
      <c r="D11904">
        <v>100</v>
      </c>
      <c r="E11904" t="s">
        <v>6400</v>
      </c>
      <c r="F11904" t="s">
        <v>110</v>
      </c>
      <c r="G11904" t="s">
        <v>124</v>
      </c>
      <c r="H11904" t="s">
        <v>6399</v>
      </c>
      <c r="I11904" t="e" cm="1">
        <f t="array" ref="I11904">INDEX('2.1.trackMPD'!K:K/(24*60*60),
       MATCH(1,
             (A11904='2.1.trackMPD'!A:A)*
             (C11904='2.1.trackMPD'!D:D)*
             (D11904/10^6='2.1.trackMPD'!H:H)*
             (E11904='2.1.trackMPD'!F:F),
0))</f>
        <v>#VALUE!</v>
      </c>
    </row>
    <row r="11905" spans="1:9" x14ac:dyDescent="0.2">
      <c r="A11905" t="s">
        <v>31</v>
      </c>
      <c r="B11905" t="s">
        <v>168</v>
      </c>
      <c r="C11905">
        <f>_xlfn.XLOOKUP(B11905,'2.1.trackMPD'!$R$7:$R$29,'2.1.trackMPD'!$T$7:$T$29)</f>
        <v>6</v>
      </c>
      <c r="D11905">
        <v>100</v>
      </c>
      <c r="E11905" t="s">
        <v>6400</v>
      </c>
      <c r="F11905" t="s">
        <v>110</v>
      </c>
      <c r="G11905" t="s">
        <v>140</v>
      </c>
      <c r="H11905" t="s">
        <v>6399</v>
      </c>
      <c r="I11905" t="e" cm="1">
        <f t="array" ref="I11905">INDEX('2.1.trackMPD'!L:L/(24*60*60),
       MATCH(1,
             (A11905='2.1.trackMPD'!A:A)*
             (C11905='2.1.trackMPD'!D:D)*
             (D11905/10^6='2.1.trackMPD'!H:H)*
             (E11905='2.1.trackMPD'!F:F),
0))</f>
        <v>#VALUE!</v>
      </c>
    </row>
    <row r="11906" spans="1:9" x14ac:dyDescent="0.2">
      <c r="A11906" t="s">
        <v>31</v>
      </c>
      <c r="B11906" t="s">
        <v>168</v>
      </c>
      <c r="C11906">
        <f>_xlfn.XLOOKUP(B11906,'2.1.trackMPD'!$R$7:$R$29,'2.1.trackMPD'!$T$7:$T$29)</f>
        <v>6</v>
      </c>
      <c r="D11906">
        <v>1000</v>
      </c>
      <c r="E11906" t="s">
        <v>6400</v>
      </c>
      <c r="F11906" t="s">
        <v>110</v>
      </c>
      <c r="G11906" t="s">
        <v>124</v>
      </c>
      <c r="H11906" t="s">
        <v>6398</v>
      </c>
      <c r="I11906" cm="1">
        <f t="array" ref="I11906">INDEX('2.1.trackMPD'!I:I/(24*60*60),
       MATCH(1,
             (A11906='2.1.trackMPD'!A:A)*
             (C11906='2.1.trackMPD'!D:D)*
             (D11906/10^6='2.1.trackMPD'!H:H)*
             (E11906='2.1.trackMPD'!F:F),
0))</f>
        <v>5.8096051192054514E-2</v>
      </c>
    </row>
    <row r="11907" spans="1:9" x14ac:dyDescent="0.2">
      <c r="A11907" t="s">
        <v>31</v>
      </c>
      <c r="B11907" t="s">
        <v>168</v>
      </c>
      <c r="C11907">
        <f>_xlfn.XLOOKUP(B11907,'2.1.trackMPD'!$R$7:$R$29,'2.1.trackMPD'!$T$7:$T$29)</f>
        <v>6</v>
      </c>
      <c r="D11907">
        <v>1000</v>
      </c>
      <c r="E11907" t="s">
        <v>6400</v>
      </c>
      <c r="F11907" t="s">
        <v>110</v>
      </c>
      <c r="G11907" t="s">
        <v>140</v>
      </c>
      <c r="H11907" t="s">
        <v>6398</v>
      </c>
      <c r="I11907" cm="1">
        <f t="array" ref="I11907">INDEX('2.1.trackMPD'!J:J/(24*60*60),
       MATCH(1,
             (A11907='2.1.trackMPD'!A:A)*
             (C11907='2.1.trackMPD'!D:D)*
             (D11907/10^6='2.1.trackMPD'!H:H)*
             (E11907='2.1.trackMPD'!F:F),
0))</f>
        <v>1.567885990178507E-2</v>
      </c>
    </row>
    <row r="11908" spans="1:9" x14ac:dyDescent="0.2">
      <c r="A11908" t="s">
        <v>31</v>
      </c>
      <c r="B11908" t="s">
        <v>168</v>
      </c>
      <c r="C11908">
        <f>_xlfn.XLOOKUP(B11908,'2.1.trackMPD'!$R$7:$R$29,'2.1.trackMPD'!$T$7:$T$29)</f>
        <v>6</v>
      </c>
      <c r="D11908">
        <v>1000</v>
      </c>
      <c r="E11908" t="s">
        <v>6400</v>
      </c>
      <c r="F11908" t="s">
        <v>111</v>
      </c>
      <c r="G11908" t="s">
        <v>124</v>
      </c>
      <c r="H11908" t="s">
        <v>6398</v>
      </c>
      <c r="I11908" t="e" cm="1">
        <f t="array" ref="I11908">INDEX('2.1.trackMPD'!M:M/(24*60*60),
       MATCH(1,
             (A11908='2.1.trackMPD'!A:A)*
             (C11908='2.1.trackMPD'!D:D)*
             (D11908/10^6='2.1.trackMPD'!H:H)*
             (E11908='2.1.trackMPD'!F:F),
0))</f>
        <v>#VALUE!</v>
      </c>
    </row>
    <row r="11909" spans="1:9" x14ac:dyDescent="0.2">
      <c r="A11909" t="s">
        <v>31</v>
      </c>
      <c r="B11909" t="s">
        <v>168</v>
      </c>
      <c r="C11909">
        <f>_xlfn.XLOOKUP(B11909,'2.1.trackMPD'!$R$7:$R$29,'2.1.trackMPD'!$T$7:$T$29)</f>
        <v>6</v>
      </c>
      <c r="D11909">
        <v>1000</v>
      </c>
      <c r="E11909" t="s">
        <v>6400</v>
      </c>
      <c r="F11909" t="s">
        <v>111</v>
      </c>
      <c r="G11909" t="s">
        <v>140</v>
      </c>
      <c r="H11909" t="s">
        <v>6398</v>
      </c>
      <c r="I11909" t="e" cm="1">
        <f t="array" ref="I11909">INDEX('2.1.trackMPD'!N:N/(24*60*60),
       MATCH(1,
             (A11909='2.1.trackMPD'!A:A)*
             (C11909='2.1.trackMPD'!D:D)*
             (D11909/10^6='2.1.trackMPD'!H:H)*
             (E11909='2.1.trackMPD'!F:F),
0))</f>
        <v>#VALUE!</v>
      </c>
    </row>
    <row r="11910" spans="1:9" x14ac:dyDescent="0.2">
      <c r="A11910" t="s">
        <v>31</v>
      </c>
      <c r="B11910" t="s">
        <v>168</v>
      </c>
      <c r="C11910">
        <f>_xlfn.XLOOKUP(B11910,'2.1.trackMPD'!$R$7:$R$29,'2.1.trackMPD'!$T$7:$T$29)</f>
        <v>6</v>
      </c>
      <c r="D11910">
        <v>1000</v>
      </c>
      <c r="E11910" t="s">
        <v>6400</v>
      </c>
      <c r="F11910" t="s">
        <v>110</v>
      </c>
      <c r="G11910" t="s">
        <v>124</v>
      </c>
      <c r="H11910" t="s">
        <v>6399</v>
      </c>
      <c r="I11910" t="e" cm="1">
        <f t="array" ref="I11910">INDEX('2.1.trackMPD'!K:K/(24*60*60),
       MATCH(1,
             (A11910='2.1.trackMPD'!A:A)*
             (C11910='2.1.trackMPD'!D:D)*
             (D11910/10^6='2.1.trackMPD'!H:H)*
             (E11910='2.1.trackMPD'!F:F),
0))</f>
        <v>#VALUE!</v>
      </c>
    </row>
    <row r="11911" spans="1:9" x14ac:dyDescent="0.2">
      <c r="A11911" t="s">
        <v>31</v>
      </c>
      <c r="B11911" t="s">
        <v>168</v>
      </c>
      <c r="C11911">
        <f>_xlfn.XLOOKUP(B11911,'2.1.trackMPD'!$R$7:$R$29,'2.1.trackMPD'!$T$7:$T$29)</f>
        <v>6</v>
      </c>
      <c r="D11911">
        <v>1000</v>
      </c>
      <c r="E11911" t="s">
        <v>6400</v>
      </c>
      <c r="F11911" t="s">
        <v>110</v>
      </c>
      <c r="G11911" t="s">
        <v>140</v>
      </c>
      <c r="H11911" t="s">
        <v>6399</v>
      </c>
      <c r="I11911" t="e" cm="1">
        <f t="array" ref="I11911">INDEX('2.1.trackMPD'!L:L/(24*60*60),
       MATCH(1,
             (A11911='2.1.trackMPD'!A:A)*
             (C11911='2.1.trackMPD'!D:D)*
             (D11911/10^6='2.1.trackMPD'!H:H)*
             (E11911='2.1.trackMPD'!F:F),
0))</f>
        <v>#VALUE!</v>
      </c>
    </row>
    <row r="11912" spans="1:9" x14ac:dyDescent="0.2">
      <c r="A11912" t="s">
        <v>31</v>
      </c>
      <c r="B11912" t="s">
        <v>168</v>
      </c>
      <c r="C11912">
        <f>_xlfn.XLOOKUP(B11912,'2.1.trackMPD'!$R$7:$R$29,'2.1.trackMPD'!$T$7:$T$29)</f>
        <v>6</v>
      </c>
      <c r="D11912">
        <v>5000</v>
      </c>
      <c r="E11912" t="s">
        <v>6400</v>
      </c>
      <c r="F11912" t="s">
        <v>110</v>
      </c>
      <c r="G11912" t="s">
        <v>124</v>
      </c>
      <c r="H11912" t="s">
        <v>6398</v>
      </c>
      <c r="I11912" cm="1">
        <f t="array" ref="I11912">INDEX('2.1.trackMPD'!I:I/(24*60*60),
       MATCH(1,
             (A11912='2.1.trackMPD'!A:A)*
             (C11912='2.1.trackMPD'!D:D)*
             (D11912/10^6='2.1.trackMPD'!H:H)*
             (E11912='2.1.trackMPD'!F:F),
0))</f>
        <v>0.14054113169626969</v>
      </c>
    </row>
    <row r="11913" spans="1:9" x14ac:dyDescent="0.2">
      <c r="A11913" t="s">
        <v>31</v>
      </c>
      <c r="B11913" t="s">
        <v>168</v>
      </c>
      <c r="C11913">
        <f>_xlfn.XLOOKUP(B11913,'2.1.trackMPD'!$R$7:$R$29,'2.1.trackMPD'!$T$7:$T$29)</f>
        <v>6</v>
      </c>
      <c r="D11913">
        <v>5000</v>
      </c>
      <c r="E11913" t="s">
        <v>6400</v>
      </c>
      <c r="F11913" t="s">
        <v>110</v>
      </c>
      <c r="G11913" t="s">
        <v>140</v>
      </c>
      <c r="H11913" t="s">
        <v>6398</v>
      </c>
      <c r="I11913" cm="1">
        <f t="array" ref="I11913">INDEX('2.1.trackMPD'!J:J/(24*60*60),
       MATCH(1,
             (A11913='2.1.trackMPD'!A:A)*
             (C11913='2.1.trackMPD'!D:D)*
             (D11913/10^6='2.1.trackMPD'!H:H)*
             (E11913='2.1.trackMPD'!F:F),
0))</f>
        <v>1.5568371183156597E-2</v>
      </c>
    </row>
    <row r="11914" spans="1:9" x14ac:dyDescent="0.2">
      <c r="A11914" t="s">
        <v>31</v>
      </c>
      <c r="B11914" t="s">
        <v>168</v>
      </c>
      <c r="C11914">
        <f>_xlfn.XLOOKUP(B11914,'2.1.trackMPD'!$R$7:$R$29,'2.1.trackMPD'!$T$7:$T$29)</f>
        <v>6</v>
      </c>
      <c r="D11914">
        <v>5000</v>
      </c>
      <c r="E11914" t="s">
        <v>6400</v>
      </c>
      <c r="F11914" t="s">
        <v>111</v>
      </c>
      <c r="G11914" t="s">
        <v>124</v>
      </c>
      <c r="H11914" t="s">
        <v>6398</v>
      </c>
      <c r="I11914" t="e" cm="1">
        <f t="array" ref="I11914">INDEX('2.1.trackMPD'!M:M/(24*60*60),
       MATCH(1,
             (A11914='2.1.trackMPD'!A:A)*
             (C11914='2.1.trackMPD'!D:D)*
             (D11914/10^6='2.1.trackMPD'!H:H)*
             (E11914='2.1.trackMPD'!F:F),
0))</f>
        <v>#VALUE!</v>
      </c>
    </row>
    <row r="11915" spans="1:9" x14ac:dyDescent="0.2">
      <c r="A11915" t="s">
        <v>31</v>
      </c>
      <c r="B11915" t="s">
        <v>168</v>
      </c>
      <c r="C11915">
        <f>_xlfn.XLOOKUP(B11915,'2.1.trackMPD'!$R$7:$R$29,'2.1.trackMPD'!$T$7:$T$29)</f>
        <v>6</v>
      </c>
      <c r="D11915">
        <v>5000</v>
      </c>
      <c r="E11915" t="s">
        <v>6400</v>
      </c>
      <c r="F11915" t="s">
        <v>111</v>
      </c>
      <c r="G11915" t="s">
        <v>140</v>
      </c>
      <c r="H11915" t="s">
        <v>6398</v>
      </c>
      <c r="I11915" t="e" cm="1">
        <f t="array" ref="I11915">INDEX('2.1.trackMPD'!N:N/(24*60*60),
       MATCH(1,
             (A11915='2.1.trackMPD'!A:A)*
             (C11915='2.1.trackMPD'!D:D)*
             (D11915/10^6='2.1.trackMPD'!H:H)*
             (E11915='2.1.trackMPD'!F:F),
0))</f>
        <v>#VALUE!</v>
      </c>
    </row>
    <row r="11916" spans="1:9" x14ac:dyDescent="0.2">
      <c r="A11916" t="s">
        <v>31</v>
      </c>
      <c r="B11916" t="s">
        <v>168</v>
      </c>
      <c r="C11916">
        <f>_xlfn.XLOOKUP(B11916,'2.1.trackMPD'!$R$7:$R$29,'2.1.trackMPD'!$T$7:$T$29)</f>
        <v>6</v>
      </c>
      <c r="D11916">
        <v>5000</v>
      </c>
      <c r="E11916" t="s">
        <v>6400</v>
      </c>
      <c r="F11916" t="s">
        <v>110</v>
      </c>
      <c r="G11916" t="s">
        <v>124</v>
      </c>
      <c r="H11916" t="s">
        <v>6399</v>
      </c>
      <c r="I11916" t="e" cm="1">
        <f t="array" ref="I11916">INDEX('2.1.trackMPD'!K:K/(24*60*60),
       MATCH(1,
             (A11916='2.1.trackMPD'!A:A)*
             (C11916='2.1.trackMPD'!D:D)*
             (D11916/10^6='2.1.trackMPD'!H:H)*
             (E11916='2.1.trackMPD'!F:F),
0))</f>
        <v>#VALUE!</v>
      </c>
    </row>
    <row r="11917" spans="1:9" x14ac:dyDescent="0.2">
      <c r="A11917" t="s">
        <v>31</v>
      </c>
      <c r="B11917" t="s">
        <v>168</v>
      </c>
      <c r="C11917">
        <f>_xlfn.XLOOKUP(B11917,'2.1.trackMPD'!$R$7:$R$29,'2.1.trackMPD'!$T$7:$T$29)</f>
        <v>6</v>
      </c>
      <c r="D11917">
        <v>5000</v>
      </c>
      <c r="E11917" t="s">
        <v>6400</v>
      </c>
      <c r="F11917" t="s">
        <v>110</v>
      </c>
      <c r="G11917" t="s">
        <v>140</v>
      </c>
      <c r="H11917" t="s">
        <v>6399</v>
      </c>
      <c r="I11917" t="e" cm="1">
        <f t="array" ref="I11917">INDEX('2.1.trackMPD'!L:L/(24*60*60),
       MATCH(1,
             (A11917='2.1.trackMPD'!A:A)*
             (C11917='2.1.trackMPD'!D:D)*
             (D11917/10^6='2.1.trackMPD'!H:H)*
             (E11917='2.1.trackMPD'!F:F),
0))</f>
        <v>#VALUE!</v>
      </c>
    </row>
    <row r="11918" spans="1:9" x14ac:dyDescent="0.2">
      <c r="A11918" t="s">
        <v>31</v>
      </c>
      <c r="B11918" t="s">
        <v>168</v>
      </c>
      <c r="C11918">
        <f>_xlfn.XLOOKUP(B11918,'2.1.trackMPD'!$R$7:$R$29,'2.1.trackMPD'!$T$7:$T$29)</f>
        <v>6</v>
      </c>
      <c r="D11918">
        <v>1</v>
      </c>
      <c r="E11918" t="s">
        <v>6401</v>
      </c>
      <c r="F11918" t="s">
        <v>110</v>
      </c>
      <c r="G11918" t="s">
        <v>124</v>
      </c>
      <c r="H11918" t="s">
        <v>6398</v>
      </c>
      <c r="I11918" t="e" cm="1">
        <f t="array" ref="I11918">INDEX('2.1.trackMPD'!I:I/(24*60*60),
       MATCH(1,
             (A11918='2.1.trackMPD'!A:A)*
             (C11918='2.1.trackMPD'!D:D)*
             (D11918/10^6='2.1.trackMPD'!H:H)*
             (E11918='2.1.trackMPD'!F:F),
0))</f>
        <v>#N/A</v>
      </c>
    </row>
    <row r="11919" spans="1:9" x14ac:dyDescent="0.2">
      <c r="A11919" t="s">
        <v>31</v>
      </c>
      <c r="B11919" t="s">
        <v>168</v>
      </c>
      <c r="C11919">
        <f>_xlfn.XLOOKUP(B11919,'2.1.trackMPD'!$R$7:$R$29,'2.1.trackMPD'!$T$7:$T$29)</f>
        <v>6</v>
      </c>
      <c r="D11919">
        <v>1</v>
      </c>
      <c r="E11919" t="s">
        <v>6401</v>
      </c>
      <c r="F11919" t="s">
        <v>110</v>
      </c>
      <c r="G11919" t="s">
        <v>140</v>
      </c>
      <c r="H11919" t="s">
        <v>6398</v>
      </c>
      <c r="I11919" t="e" cm="1">
        <f t="array" ref="I11919">INDEX('2.1.trackMPD'!J:J/(24*60*60),
       MATCH(1,
             (A11919='2.1.trackMPD'!A:A)*
             (C11919='2.1.trackMPD'!D:D)*
             (D11919/10^6='2.1.trackMPD'!H:H)*
             (E11919='2.1.trackMPD'!F:F),
0))</f>
        <v>#N/A</v>
      </c>
    </row>
    <row r="11920" spans="1:9" x14ac:dyDescent="0.2">
      <c r="A11920" t="s">
        <v>31</v>
      </c>
      <c r="B11920" t="s">
        <v>168</v>
      </c>
      <c r="C11920">
        <f>_xlfn.XLOOKUP(B11920,'2.1.trackMPD'!$R$7:$R$29,'2.1.trackMPD'!$T$7:$T$29)</f>
        <v>6</v>
      </c>
      <c r="D11920">
        <v>1</v>
      </c>
      <c r="E11920" t="s">
        <v>6401</v>
      </c>
      <c r="F11920" t="s">
        <v>111</v>
      </c>
      <c r="G11920" t="s">
        <v>124</v>
      </c>
      <c r="H11920" t="s">
        <v>6398</v>
      </c>
      <c r="I11920" t="e" cm="1">
        <f t="array" ref="I11920">INDEX('2.1.trackMPD'!M:M/(24*60*60),
       MATCH(1,
             (A11920='2.1.trackMPD'!A:A)*
             (C11920='2.1.trackMPD'!D:D)*
             (D11920/10^6='2.1.trackMPD'!H:H)*
             (E11920='2.1.trackMPD'!F:F),
0))</f>
        <v>#N/A</v>
      </c>
    </row>
    <row r="11921" spans="1:9" x14ac:dyDescent="0.2">
      <c r="A11921" t="s">
        <v>31</v>
      </c>
      <c r="B11921" t="s">
        <v>168</v>
      </c>
      <c r="C11921">
        <f>_xlfn.XLOOKUP(B11921,'2.1.trackMPD'!$R$7:$R$29,'2.1.trackMPD'!$T$7:$T$29)</f>
        <v>6</v>
      </c>
      <c r="D11921">
        <v>1</v>
      </c>
      <c r="E11921" t="s">
        <v>6401</v>
      </c>
      <c r="F11921" t="s">
        <v>111</v>
      </c>
      <c r="G11921" t="s">
        <v>140</v>
      </c>
      <c r="H11921" t="s">
        <v>6398</v>
      </c>
      <c r="I11921" t="e" cm="1">
        <f t="array" ref="I11921">INDEX('2.1.trackMPD'!N:N/(24*60*60),
       MATCH(1,
             (A11921='2.1.trackMPD'!A:A)*
             (C11921='2.1.trackMPD'!D:D)*
             (D11921/10^6='2.1.trackMPD'!H:H)*
             (E11921='2.1.trackMPD'!F:F),
0))</f>
        <v>#N/A</v>
      </c>
    </row>
    <row r="11922" spans="1:9" x14ac:dyDescent="0.2">
      <c r="A11922" t="s">
        <v>31</v>
      </c>
      <c r="B11922" t="s">
        <v>168</v>
      </c>
      <c r="C11922">
        <f>_xlfn.XLOOKUP(B11922,'2.1.trackMPD'!$R$7:$R$29,'2.1.trackMPD'!$T$7:$T$29)</f>
        <v>6</v>
      </c>
      <c r="D11922">
        <v>1</v>
      </c>
      <c r="E11922" t="s">
        <v>6401</v>
      </c>
      <c r="F11922" t="s">
        <v>110</v>
      </c>
      <c r="G11922" t="s">
        <v>124</v>
      </c>
      <c r="H11922" t="s">
        <v>6399</v>
      </c>
      <c r="I11922" t="e" cm="1">
        <f t="array" ref="I11922">INDEX('2.1.trackMPD'!K:K/(24*60*60),
       MATCH(1,
             (A11922='2.1.trackMPD'!A:A)*
             (C11922='2.1.trackMPD'!D:D)*
             (D11922/10^6='2.1.trackMPD'!H:H)*
             (E11922='2.1.trackMPD'!F:F),
0))</f>
        <v>#N/A</v>
      </c>
    </row>
    <row r="11923" spans="1:9" x14ac:dyDescent="0.2">
      <c r="A11923" t="s">
        <v>31</v>
      </c>
      <c r="B11923" t="s">
        <v>168</v>
      </c>
      <c r="C11923">
        <f>_xlfn.XLOOKUP(B11923,'2.1.trackMPD'!$R$7:$R$29,'2.1.trackMPD'!$T$7:$T$29)</f>
        <v>6</v>
      </c>
      <c r="D11923">
        <v>1</v>
      </c>
      <c r="E11923" t="s">
        <v>6401</v>
      </c>
      <c r="F11923" t="s">
        <v>110</v>
      </c>
      <c r="G11923" t="s">
        <v>140</v>
      </c>
      <c r="H11923" t="s">
        <v>6399</v>
      </c>
      <c r="I11923" t="e" cm="1">
        <f t="array" ref="I11923">INDEX('2.1.trackMPD'!L:L/(24*60*60),
       MATCH(1,
             (A11923='2.1.trackMPD'!A:A)*
             (C11923='2.1.trackMPD'!D:D)*
             (D11923/10^6='2.1.trackMPD'!H:H)*
             (E11923='2.1.trackMPD'!F:F),
0))</f>
        <v>#N/A</v>
      </c>
    </row>
    <row r="11924" spans="1:9" x14ac:dyDescent="0.2">
      <c r="A11924" t="s">
        <v>31</v>
      </c>
      <c r="B11924" t="s">
        <v>168</v>
      </c>
      <c r="C11924">
        <f>_xlfn.XLOOKUP(B11924,'2.1.trackMPD'!$R$7:$R$29,'2.1.trackMPD'!$T$7:$T$29)</f>
        <v>6</v>
      </c>
      <c r="D11924">
        <v>10</v>
      </c>
      <c r="E11924" t="s">
        <v>6401</v>
      </c>
      <c r="F11924" t="s">
        <v>110</v>
      </c>
      <c r="G11924" t="s">
        <v>124</v>
      </c>
      <c r="H11924" t="s">
        <v>6398</v>
      </c>
      <c r="I11924" t="e" cm="1">
        <f t="array" ref="I11924">INDEX('2.1.trackMPD'!I:I/(24*60*60),
       MATCH(1,
             (A11924='2.1.trackMPD'!A:A)*
             (C11924='2.1.trackMPD'!D:D)*
             (D11924/10^6='2.1.trackMPD'!H:H)*
             (E11924='2.1.trackMPD'!F:F),
0))</f>
        <v>#N/A</v>
      </c>
    </row>
    <row r="11925" spans="1:9" x14ac:dyDescent="0.2">
      <c r="A11925" t="s">
        <v>31</v>
      </c>
      <c r="B11925" t="s">
        <v>168</v>
      </c>
      <c r="C11925">
        <f>_xlfn.XLOOKUP(B11925,'2.1.trackMPD'!$R$7:$R$29,'2.1.trackMPD'!$T$7:$T$29)</f>
        <v>6</v>
      </c>
      <c r="D11925">
        <v>10</v>
      </c>
      <c r="E11925" t="s">
        <v>6401</v>
      </c>
      <c r="F11925" t="s">
        <v>110</v>
      </c>
      <c r="G11925" t="s">
        <v>140</v>
      </c>
      <c r="H11925" t="s">
        <v>6398</v>
      </c>
      <c r="I11925" t="e" cm="1">
        <f t="array" ref="I11925">INDEX('2.1.trackMPD'!J:J/(24*60*60),
       MATCH(1,
             (A11925='2.1.trackMPD'!A:A)*
             (C11925='2.1.trackMPD'!D:D)*
             (D11925/10^6='2.1.trackMPD'!H:H)*
             (E11925='2.1.trackMPD'!F:F),
0))</f>
        <v>#N/A</v>
      </c>
    </row>
    <row r="11926" spans="1:9" x14ac:dyDescent="0.2">
      <c r="A11926" t="s">
        <v>31</v>
      </c>
      <c r="B11926" t="s">
        <v>168</v>
      </c>
      <c r="C11926">
        <f>_xlfn.XLOOKUP(B11926,'2.1.trackMPD'!$R$7:$R$29,'2.1.trackMPD'!$T$7:$T$29)</f>
        <v>6</v>
      </c>
      <c r="D11926">
        <v>10</v>
      </c>
      <c r="E11926" t="s">
        <v>6401</v>
      </c>
      <c r="F11926" t="s">
        <v>111</v>
      </c>
      <c r="G11926" t="s">
        <v>124</v>
      </c>
      <c r="H11926" t="s">
        <v>6398</v>
      </c>
      <c r="I11926" t="e" cm="1">
        <f t="array" ref="I11926">INDEX('2.1.trackMPD'!M:M/(24*60*60),
       MATCH(1,
             (A11926='2.1.trackMPD'!A:A)*
             (C11926='2.1.trackMPD'!D:D)*
             (D11926/10^6='2.1.trackMPD'!H:H)*
             (E11926='2.1.trackMPD'!F:F),
0))</f>
        <v>#N/A</v>
      </c>
    </row>
    <row r="11927" spans="1:9" x14ac:dyDescent="0.2">
      <c r="A11927" t="s">
        <v>31</v>
      </c>
      <c r="B11927" t="s">
        <v>168</v>
      </c>
      <c r="C11927">
        <f>_xlfn.XLOOKUP(B11927,'2.1.trackMPD'!$R$7:$R$29,'2.1.trackMPD'!$T$7:$T$29)</f>
        <v>6</v>
      </c>
      <c r="D11927">
        <v>10</v>
      </c>
      <c r="E11927" t="s">
        <v>6401</v>
      </c>
      <c r="F11927" t="s">
        <v>111</v>
      </c>
      <c r="G11927" t="s">
        <v>140</v>
      </c>
      <c r="H11927" t="s">
        <v>6398</v>
      </c>
      <c r="I11927" t="e" cm="1">
        <f t="array" ref="I11927">INDEX('2.1.trackMPD'!N:N/(24*60*60),
       MATCH(1,
             (A11927='2.1.trackMPD'!A:A)*
             (C11927='2.1.trackMPD'!D:D)*
             (D11927/10^6='2.1.trackMPD'!H:H)*
             (E11927='2.1.trackMPD'!F:F),
0))</f>
        <v>#N/A</v>
      </c>
    </row>
    <row r="11928" spans="1:9" x14ac:dyDescent="0.2">
      <c r="A11928" t="s">
        <v>31</v>
      </c>
      <c r="B11928" t="s">
        <v>168</v>
      </c>
      <c r="C11928">
        <f>_xlfn.XLOOKUP(B11928,'2.1.trackMPD'!$R$7:$R$29,'2.1.trackMPD'!$T$7:$T$29)</f>
        <v>6</v>
      </c>
      <c r="D11928">
        <v>10</v>
      </c>
      <c r="E11928" t="s">
        <v>6401</v>
      </c>
      <c r="F11928" t="s">
        <v>110</v>
      </c>
      <c r="G11928" t="s">
        <v>124</v>
      </c>
      <c r="H11928" t="s">
        <v>6399</v>
      </c>
      <c r="I11928" t="e" cm="1">
        <f t="array" ref="I11928">INDEX('2.1.trackMPD'!K:K/(24*60*60),
       MATCH(1,
             (A11928='2.1.trackMPD'!A:A)*
             (C11928='2.1.trackMPD'!D:D)*
             (D11928/10^6='2.1.trackMPD'!H:H)*
             (E11928='2.1.trackMPD'!F:F),
0))</f>
        <v>#N/A</v>
      </c>
    </row>
    <row r="11929" spans="1:9" x14ac:dyDescent="0.2">
      <c r="A11929" t="s">
        <v>31</v>
      </c>
      <c r="B11929" t="s">
        <v>168</v>
      </c>
      <c r="C11929">
        <f>_xlfn.XLOOKUP(B11929,'2.1.trackMPD'!$R$7:$R$29,'2.1.trackMPD'!$T$7:$T$29)</f>
        <v>6</v>
      </c>
      <c r="D11929">
        <v>10</v>
      </c>
      <c r="E11929" t="s">
        <v>6401</v>
      </c>
      <c r="F11929" t="s">
        <v>110</v>
      </c>
      <c r="G11929" t="s">
        <v>140</v>
      </c>
      <c r="H11929" t="s">
        <v>6399</v>
      </c>
      <c r="I11929" t="e" cm="1">
        <f t="array" ref="I11929">INDEX('2.1.trackMPD'!L:L/(24*60*60),
       MATCH(1,
             (A11929='2.1.trackMPD'!A:A)*
             (C11929='2.1.trackMPD'!D:D)*
             (D11929/10^6='2.1.trackMPD'!H:H)*
             (E11929='2.1.trackMPD'!F:F),
0))</f>
        <v>#N/A</v>
      </c>
    </row>
    <row r="11930" spans="1:9" x14ac:dyDescent="0.2">
      <c r="A11930" t="s">
        <v>31</v>
      </c>
      <c r="B11930" t="s">
        <v>168</v>
      </c>
      <c r="C11930">
        <f>_xlfn.XLOOKUP(B11930,'2.1.trackMPD'!$R$7:$R$29,'2.1.trackMPD'!$T$7:$T$29)</f>
        <v>6</v>
      </c>
      <c r="D11930">
        <v>100</v>
      </c>
      <c r="E11930" t="s">
        <v>6401</v>
      </c>
      <c r="F11930" t="s">
        <v>110</v>
      </c>
      <c r="G11930" t="s">
        <v>124</v>
      </c>
      <c r="H11930" t="s">
        <v>6398</v>
      </c>
      <c r="I11930" t="e" cm="1">
        <f t="array" ref="I11930">INDEX('2.1.trackMPD'!I:I/(24*60*60),
       MATCH(1,
             (A11930='2.1.trackMPD'!A:A)*
             (C11930='2.1.trackMPD'!D:D)*
             (D11930/10^6='2.1.trackMPD'!H:H)*
             (E11930='2.1.trackMPD'!F:F),
0))</f>
        <v>#N/A</v>
      </c>
    </row>
    <row r="11931" spans="1:9" x14ac:dyDescent="0.2">
      <c r="A11931" t="s">
        <v>31</v>
      </c>
      <c r="B11931" t="s">
        <v>168</v>
      </c>
      <c r="C11931">
        <f>_xlfn.XLOOKUP(B11931,'2.1.trackMPD'!$R$7:$R$29,'2.1.trackMPD'!$T$7:$T$29)</f>
        <v>6</v>
      </c>
      <c r="D11931">
        <v>100</v>
      </c>
      <c r="E11931" t="s">
        <v>6401</v>
      </c>
      <c r="F11931" t="s">
        <v>110</v>
      </c>
      <c r="G11931" t="s">
        <v>140</v>
      </c>
      <c r="H11931" t="s">
        <v>6398</v>
      </c>
      <c r="I11931" t="e" cm="1">
        <f t="array" ref="I11931">INDEX('2.1.trackMPD'!J:J/(24*60*60),
       MATCH(1,
             (A11931='2.1.trackMPD'!A:A)*
             (C11931='2.1.trackMPD'!D:D)*
             (D11931/10^6='2.1.trackMPD'!H:H)*
             (E11931='2.1.trackMPD'!F:F),
0))</f>
        <v>#N/A</v>
      </c>
    </row>
    <row r="11932" spans="1:9" x14ac:dyDescent="0.2">
      <c r="A11932" t="s">
        <v>31</v>
      </c>
      <c r="B11932" t="s">
        <v>168</v>
      </c>
      <c r="C11932">
        <f>_xlfn.XLOOKUP(B11932,'2.1.trackMPD'!$R$7:$R$29,'2.1.trackMPD'!$T$7:$T$29)</f>
        <v>6</v>
      </c>
      <c r="D11932">
        <v>100</v>
      </c>
      <c r="E11932" t="s">
        <v>6401</v>
      </c>
      <c r="F11932" t="s">
        <v>111</v>
      </c>
      <c r="G11932" t="s">
        <v>124</v>
      </c>
      <c r="H11932" t="s">
        <v>6398</v>
      </c>
      <c r="I11932" t="e" cm="1">
        <f t="array" ref="I11932">INDEX('2.1.trackMPD'!M:M/(24*60*60),
       MATCH(1,
             (A11932='2.1.trackMPD'!A:A)*
             (C11932='2.1.trackMPD'!D:D)*
             (D11932/10^6='2.1.trackMPD'!H:H)*
             (E11932='2.1.trackMPD'!F:F),
0))</f>
        <v>#N/A</v>
      </c>
    </row>
    <row r="11933" spans="1:9" x14ac:dyDescent="0.2">
      <c r="A11933" t="s">
        <v>31</v>
      </c>
      <c r="B11933" t="s">
        <v>168</v>
      </c>
      <c r="C11933">
        <f>_xlfn.XLOOKUP(B11933,'2.1.trackMPD'!$R$7:$R$29,'2.1.trackMPD'!$T$7:$T$29)</f>
        <v>6</v>
      </c>
      <c r="D11933">
        <v>100</v>
      </c>
      <c r="E11933" t="s">
        <v>6401</v>
      </c>
      <c r="F11933" t="s">
        <v>111</v>
      </c>
      <c r="G11933" t="s">
        <v>140</v>
      </c>
      <c r="H11933" t="s">
        <v>6398</v>
      </c>
      <c r="I11933" t="e" cm="1">
        <f t="array" ref="I11933">INDEX('2.1.trackMPD'!N:N/(24*60*60),
       MATCH(1,
             (A11933='2.1.trackMPD'!A:A)*
             (C11933='2.1.trackMPD'!D:D)*
             (D11933/10^6='2.1.trackMPD'!H:H)*
             (E11933='2.1.trackMPD'!F:F),
0))</f>
        <v>#N/A</v>
      </c>
    </row>
    <row r="11934" spans="1:9" x14ac:dyDescent="0.2">
      <c r="A11934" t="s">
        <v>31</v>
      </c>
      <c r="B11934" t="s">
        <v>168</v>
      </c>
      <c r="C11934">
        <f>_xlfn.XLOOKUP(B11934,'2.1.trackMPD'!$R$7:$R$29,'2.1.trackMPD'!$T$7:$T$29)</f>
        <v>6</v>
      </c>
      <c r="D11934">
        <v>100</v>
      </c>
      <c r="E11934" t="s">
        <v>6401</v>
      </c>
      <c r="F11934" t="s">
        <v>110</v>
      </c>
      <c r="G11934" t="s">
        <v>124</v>
      </c>
      <c r="H11934" t="s">
        <v>6399</v>
      </c>
      <c r="I11934" t="e" cm="1">
        <f t="array" ref="I11934">INDEX('2.1.trackMPD'!K:K/(24*60*60),
       MATCH(1,
             (A11934='2.1.trackMPD'!A:A)*
             (C11934='2.1.trackMPD'!D:D)*
             (D11934/10^6='2.1.trackMPD'!H:H)*
             (E11934='2.1.trackMPD'!F:F),
0))</f>
        <v>#N/A</v>
      </c>
    </row>
    <row r="11935" spans="1:9" x14ac:dyDescent="0.2">
      <c r="A11935" t="s">
        <v>31</v>
      </c>
      <c r="B11935" t="s">
        <v>168</v>
      </c>
      <c r="C11935">
        <f>_xlfn.XLOOKUP(B11935,'2.1.trackMPD'!$R$7:$R$29,'2.1.trackMPD'!$T$7:$T$29)</f>
        <v>6</v>
      </c>
      <c r="D11935">
        <v>100</v>
      </c>
      <c r="E11935" t="s">
        <v>6401</v>
      </c>
      <c r="F11935" t="s">
        <v>110</v>
      </c>
      <c r="G11935" t="s">
        <v>140</v>
      </c>
      <c r="H11935" t="s">
        <v>6399</v>
      </c>
      <c r="I11935" t="e" cm="1">
        <f t="array" ref="I11935">INDEX('2.1.trackMPD'!L:L/(24*60*60),
       MATCH(1,
             (A11935='2.1.trackMPD'!A:A)*
             (C11935='2.1.trackMPD'!D:D)*
             (D11935/10^6='2.1.trackMPD'!H:H)*
             (E11935='2.1.trackMPD'!F:F),
0))</f>
        <v>#N/A</v>
      </c>
    </row>
    <row r="11936" spans="1:9" x14ac:dyDescent="0.2">
      <c r="A11936" t="s">
        <v>31</v>
      </c>
      <c r="B11936" s="261" t="s">
        <v>15</v>
      </c>
      <c r="C11936">
        <f>_xlfn.XLOOKUP(B11936,'2.1.trackMPD'!$R$7:$R$29,'2.1.trackMPD'!$T$7:$T$29)</f>
        <v>6</v>
      </c>
      <c r="D11936" s="261">
        <v>1</v>
      </c>
      <c r="E11936" s="261" t="s">
        <v>6396</v>
      </c>
      <c r="F11936" s="261" t="s">
        <v>110</v>
      </c>
      <c r="G11936" s="261" t="s">
        <v>124</v>
      </c>
      <c r="H11936" s="261" t="s">
        <v>6398</v>
      </c>
      <c r="I11936" cm="1">
        <f t="array" ref="I11936">INDEX('2.1.trackMPD'!I:I/(24*60*60),
       MATCH(1,
             (A11936='2.1.trackMPD'!A:A)*
             (C11936='2.1.trackMPD'!D:D)*
             (D11936/10^6='2.1.trackMPD'!H:H)*
             (E11936='2.1.trackMPD'!F:F),
0))</f>
        <v>1.101242398427765E-6</v>
      </c>
    </row>
    <row r="11937" spans="1:9" x14ac:dyDescent="0.2">
      <c r="A11937" t="s">
        <v>31</v>
      </c>
      <c r="B11937" s="261" t="s">
        <v>15</v>
      </c>
      <c r="C11937">
        <f>_xlfn.XLOOKUP(B11937,'2.1.trackMPD'!$R$7:$R$29,'2.1.trackMPD'!$T$7:$T$29)</f>
        <v>6</v>
      </c>
      <c r="D11937" s="261">
        <v>1</v>
      </c>
      <c r="E11937" s="261" t="s">
        <v>6396</v>
      </c>
      <c r="F11937" s="261" t="s">
        <v>110</v>
      </c>
      <c r="G11937" s="261" t="s">
        <v>140</v>
      </c>
      <c r="H11937" s="261" t="s">
        <v>6398</v>
      </c>
      <c r="I11937" cm="1">
        <f t="array" ref="I11937">INDEX('2.1.trackMPD'!J:J/(24*60*60),
       MATCH(1,
             (A11937='2.1.trackMPD'!A:A)*
             (C11937='2.1.trackMPD'!D:D)*
             (D11937/10^6='2.1.trackMPD'!H:H)*
             (E11937='2.1.trackMPD'!F:F),
0))</f>
        <v>3.9361908041803592E-5</v>
      </c>
    </row>
    <row r="11938" spans="1:9" x14ac:dyDescent="0.2">
      <c r="A11938" t="s">
        <v>31</v>
      </c>
      <c r="B11938" s="261" t="s">
        <v>15</v>
      </c>
      <c r="C11938">
        <f>_xlfn.XLOOKUP(B11938,'2.1.trackMPD'!$R$7:$R$29,'2.1.trackMPD'!$T$7:$T$29)</f>
        <v>6</v>
      </c>
      <c r="D11938" s="261">
        <v>1</v>
      </c>
      <c r="E11938" s="261" t="s">
        <v>6396</v>
      </c>
      <c r="F11938" s="261" t="s">
        <v>111</v>
      </c>
      <c r="G11938" s="261" t="s">
        <v>124</v>
      </c>
      <c r="H11938" s="261" t="s">
        <v>6398</v>
      </c>
      <c r="I11938" t="e" cm="1">
        <f t="array" ref="I11938">INDEX('2.1.trackMPD'!M:M/(24*60*60),
       MATCH(1,
             (A11938='2.1.trackMPD'!A:A)*
             (C11938='2.1.trackMPD'!D:D)*
             (D11938/10^6='2.1.trackMPD'!H:H)*
             (E11938='2.1.trackMPD'!F:F),
0))</f>
        <v>#VALUE!</v>
      </c>
    </row>
    <row r="11939" spans="1:9" x14ac:dyDescent="0.2">
      <c r="A11939" t="s">
        <v>31</v>
      </c>
      <c r="B11939" s="261" t="s">
        <v>15</v>
      </c>
      <c r="C11939">
        <f>_xlfn.XLOOKUP(B11939,'2.1.trackMPD'!$R$7:$R$29,'2.1.trackMPD'!$T$7:$T$29)</f>
        <v>6</v>
      </c>
      <c r="D11939" s="261">
        <v>1</v>
      </c>
      <c r="E11939" s="261" t="s">
        <v>6396</v>
      </c>
      <c r="F11939" s="261" t="s">
        <v>111</v>
      </c>
      <c r="G11939" s="261" t="s">
        <v>140</v>
      </c>
      <c r="H11939" s="261" t="s">
        <v>6398</v>
      </c>
      <c r="I11939" t="e" cm="1">
        <f t="array" ref="I11939">INDEX('2.1.trackMPD'!N:N/(24*60*60),
       MATCH(1,
             (A11939='2.1.trackMPD'!A:A)*
             (C11939='2.1.trackMPD'!D:D)*
             (D11939/10^6='2.1.trackMPD'!H:H)*
             (E11939='2.1.trackMPD'!F:F),
0))</f>
        <v>#VALUE!</v>
      </c>
    </row>
    <row r="11940" spans="1:9" x14ac:dyDescent="0.2">
      <c r="A11940" t="s">
        <v>31</v>
      </c>
      <c r="B11940" s="261" t="s">
        <v>15</v>
      </c>
      <c r="C11940">
        <f>_xlfn.XLOOKUP(B11940,'2.1.trackMPD'!$R$7:$R$29,'2.1.trackMPD'!$T$7:$T$29)</f>
        <v>6</v>
      </c>
      <c r="D11940" s="261">
        <v>1</v>
      </c>
      <c r="E11940" s="261" t="s">
        <v>6396</v>
      </c>
      <c r="F11940" s="261" t="s">
        <v>110</v>
      </c>
      <c r="G11940" s="261" t="s">
        <v>124</v>
      </c>
      <c r="H11940" s="261" t="s">
        <v>6399</v>
      </c>
      <c r="I11940" t="e" cm="1">
        <f t="array" ref="I11940">INDEX('2.1.trackMPD'!K:K/(24*60*60),
       MATCH(1,
             (A11940='2.1.trackMPD'!A:A)*
             (C11940='2.1.trackMPD'!D:D)*
             (D11940/10^6='2.1.trackMPD'!H:H)*
             (E11940='2.1.trackMPD'!F:F),
0))</f>
        <v>#VALUE!</v>
      </c>
    </row>
    <row r="11941" spans="1:9" x14ac:dyDescent="0.2">
      <c r="A11941" t="s">
        <v>31</v>
      </c>
      <c r="B11941" s="261" t="s">
        <v>15</v>
      </c>
      <c r="C11941">
        <f>_xlfn.XLOOKUP(B11941,'2.1.trackMPD'!$R$7:$R$29,'2.1.trackMPD'!$T$7:$T$29)</f>
        <v>6</v>
      </c>
      <c r="D11941" s="261">
        <v>1</v>
      </c>
      <c r="E11941" s="261" t="s">
        <v>6396</v>
      </c>
      <c r="F11941" s="261" t="s">
        <v>110</v>
      </c>
      <c r="G11941" s="261" t="s">
        <v>140</v>
      </c>
      <c r="H11941" s="261" t="s">
        <v>6399</v>
      </c>
      <c r="I11941" t="e" cm="1">
        <f t="array" ref="I11941">INDEX('2.1.trackMPD'!L:L/(24*60*60),
       MATCH(1,
             (A11941='2.1.trackMPD'!A:A)*
             (C11941='2.1.trackMPD'!D:D)*
             (D11941/10^6='2.1.trackMPD'!H:H)*
             (E11941='2.1.trackMPD'!F:F),
0))</f>
        <v>#VALUE!</v>
      </c>
    </row>
    <row r="11942" spans="1:9" x14ac:dyDescent="0.2">
      <c r="A11942" t="s">
        <v>31</v>
      </c>
      <c r="B11942" s="261" t="s">
        <v>15</v>
      </c>
      <c r="C11942">
        <f>_xlfn.XLOOKUP(B11942,'2.1.trackMPD'!$R$7:$R$29,'2.1.trackMPD'!$T$7:$T$29)</f>
        <v>6</v>
      </c>
      <c r="D11942" s="261">
        <v>10</v>
      </c>
      <c r="E11942" s="261" t="s">
        <v>6396</v>
      </c>
      <c r="F11942" s="261" t="s">
        <v>110</v>
      </c>
      <c r="G11942" s="261" t="s">
        <v>124</v>
      </c>
      <c r="H11942" s="261" t="s">
        <v>6398</v>
      </c>
      <c r="I11942" cm="1">
        <f t="array" ref="I11942">INDEX('2.1.trackMPD'!I:I/(24*60*60),
       MATCH(1,
             (A11942='2.1.trackMPD'!A:A)*
             (C11942='2.1.trackMPD'!D:D)*
             (D11942/10^6='2.1.trackMPD'!H:H)*
             (E11942='2.1.trackMPD'!F:F),
0))</f>
        <v>8.6623987627657981E-6</v>
      </c>
    </row>
    <row r="11943" spans="1:9" x14ac:dyDescent="0.2">
      <c r="A11943" t="s">
        <v>31</v>
      </c>
      <c r="B11943" s="261" t="s">
        <v>15</v>
      </c>
      <c r="C11943">
        <f>_xlfn.XLOOKUP(B11943,'2.1.trackMPD'!$R$7:$R$29,'2.1.trackMPD'!$T$7:$T$29)</f>
        <v>6</v>
      </c>
      <c r="D11943" s="261">
        <v>10</v>
      </c>
      <c r="E11943" s="261" t="s">
        <v>6396</v>
      </c>
      <c r="F11943" s="261" t="s">
        <v>110</v>
      </c>
      <c r="G11943" s="261" t="s">
        <v>140</v>
      </c>
      <c r="H11943" s="261" t="s">
        <v>6398</v>
      </c>
      <c r="I11943" cm="1">
        <f t="array" ref="I11943">INDEX('2.1.trackMPD'!J:J/(24*60*60),
       MATCH(1,
             (A11943='2.1.trackMPD'!A:A)*
             (C11943='2.1.trackMPD'!D:D)*
             (D11943/10^6='2.1.trackMPD'!H:H)*
             (E11943='2.1.trackMPD'!F:F),
0))</f>
        <v>5.4243065608556479E-5</v>
      </c>
    </row>
    <row r="11944" spans="1:9" x14ac:dyDescent="0.2">
      <c r="A11944" t="s">
        <v>31</v>
      </c>
      <c r="B11944" s="261" t="s">
        <v>15</v>
      </c>
      <c r="C11944">
        <f>_xlfn.XLOOKUP(B11944,'2.1.trackMPD'!$R$7:$R$29,'2.1.trackMPD'!$T$7:$T$29)</f>
        <v>6</v>
      </c>
      <c r="D11944" s="261">
        <v>10</v>
      </c>
      <c r="E11944" s="261" t="s">
        <v>6396</v>
      </c>
      <c r="F11944" s="261" t="s">
        <v>111</v>
      </c>
      <c r="G11944" s="261" t="s">
        <v>124</v>
      </c>
      <c r="H11944" s="261" t="s">
        <v>6398</v>
      </c>
      <c r="I11944" t="e" cm="1">
        <f t="array" ref="I11944">INDEX('2.1.trackMPD'!M:M/(24*60*60),
       MATCH(1,
             (A11944='2.1.trackMPD'!A:A)*
             (C11944='2.1.trackMPD'!D:D)*
             (D11944/10^6='2.1.trackMPD'!H:H)*
             (E11944='2.1.trackMPD'!F:F),
0))</f>
        <v>#VALUE!</v>
      </c>
    </row>
    <row r="11945" spans="1:9" x14ac:dyDescent="0.2">
      <c r="A11945" t="s">
        <v>31</v>
      </c>
      <c r="B11945" s="261" t="s">
        <v>15</v>
      </c>
      <c r="C11945">
        <f>_xlfn.XLOOKUP(B11945,'2.1.trackMPD'!$R$7:$R$29,'2.1.trackMPD'!$T$7:$T$29)</f>
        <v>6</v>
      </c>
      <c r="D11945" s="261">
        <v>10</v>
      </c>
      <c r="E11945" s="261" t="s">
        <v>6396</v>
      </c>
      <c r="F11945" s="261" t="s">
        <v>111</v>
      </c>
      <c r="G11945" s="261" t="s">
        <v>140</v>
      </c>
      <c r="H11945" s="261" t="s">
        <v>6398</v>
      </c>
      <c r="I11945" t="e" cm="1">
        <f t="array" ref="I11945">INDEX('2.1.trackMPD'!N:N/(24*60*60),
       MATCH(1,
             (A11945='2.1.trackMPD'!A:A)*
             (C11945='2.1.trackMPD'!D:D)*
             (D11945/10^6='2.1.trackMPD'!H:H)*
             (E11945='2.1.trackMPD'!F:F),
0))</f>
        <v>#VALUE!</v>
      </c>
    </row>
    <row r="11946" spans="1:9" x14ac:dyDescent="0.2">
      <c r="A11946" t="s">
        <v>31</v>
      </c>
      <c r="B11946" s="261" t="s">
        <v>15</v>
      </c>
      <c r="C11946">
        <f>_xlfn.XLOOKUP(B11946,'2.1.trackMPD'!$R$7:$R$29,'2.1.trackMPD'!$T$7:$T$29)</f>
        <v>6</v>
      </c>
      <c r="D11946" s="261">
        <v>10</v>
      </c>
      <c r="E11946" s="261" t="s">
        <v>6396</v>
      </c>
      <c r="F11946" s="261" t="s">
        <v>110</v>
      </c>
      <c r="G11946" s="261" t="s">
        <v>124</v>
      </c>
      <c r="H11946" s="261" t="s">
        <v>6399</v>
      </c>
      <c r="I11946" t="e" cm="1">
        <f t="array" ref="I11946">INDEX('2.1.trackMPD'!K:K/(24*60*60),
       MATCH(1,
             (A11946='2.1.trackMPD'!A:A)*
             (C11946='2.1.trackMPD'!D:D)*
             (D11946/10^6='2.1.trackMPD'!H:H)*
             (E11946='2.1.trackMPD'!F:F),
0))</f>
        <v>#VALUE!</v>
      </c>
    </row>
    <row r="11947" spans="1:9" x14ac:dyDescent="0.2">
      <c r="A11947" t="s">
        <v>31</v>
      </c>
      <c r="B11947" s="261" t="s">
        <v>15</v>
      </c>
      <c r="C11947">
        <f>_xlfn.XLOOKUP(B11947,'2.1.trackMPD'!$R$7:$R$29,'2.1.trackMPD'!$T$7:$T$29)</f>
        <v>6</v>
      </c>
      <c r="D11947" s="261">
        <v>10</v>
      </c>
      <c r="E11947" s="261" t="s">
        <v>6396</v>
      </c>
      <c r="F11947" s="261" t="s">
        <v>110</v>
      </c>
      <c r="G11947" s="261" t="s">
        <v>140</v>
      </c>
      <c r="H11947" s="261" t="s">
        <v>6399</v>
      </c>
      <c r="I11947" t="e" cm="1">
        <f t="array" ref="I11947">INDEX('2.1.trackMPD'!L:L/(24*60*60),
       MATCH(1,
             (A11947='2.1.trackMPD'!A:A)*
             (C11947='2.1.trackMPD'!D:D)*
             (D11947/10^6='2.1.trackMPD'!H:H)*
             (E11947='2.1.trackMPD'!F:F),
0))</f>
        <v>#VALUE!</v>
      </c>
    </row>
    <row r="11948" spans="1:9" x14ac:dyDescent="0.2">
      <c r="A11948" t="s">
        <v>31</v>
      </c>
      <c r="B11948" s="261" t="s">
        <v>15</v>
      </c>
      <c r="C11948">
        <f>_xlfn.XLOOKUP(B11948,'2.1.trackMPD'!$R$7:$R$29,'2.1.trackMPD'!$T$7:$T$29)</f>
        <v>6</v>
      </c>
      <c r="D11948" s="261">
        <v>100</v>
      </c>
      <c r="E11948" s="261" t="s">
        <v>6396</v>
      </c>
      <c r="F11948" s="261" t="s">
        <v>110</v>
      </c>
      <c r="G11948" s="261" t="s">
        <v>124</v>
      </c>
      <c r="H11948" s="261" t="s">
        <v>6398</v>
      </c>
      <c r="I11948" cm="1">
        <f t="array" ref="I11948">INDEX('2.1.trackMPD'!I:I/(24*60*60),
       MATCH(1,
             (A11948='2.1.trackMPD'!A:A)*
             (C11948='2.1.trackMPD'!D:D)*
             (D11948/10^6='2.1.trackMPD'!H:H)*
             (E11948='2.1.trackMPD'!F:F),
0))</f>
        <v>1.7762771145175809E-3</v>
      </c>
    </row>
    <row r="11949" spans="1:9" x14ac:dyDescent="0.2">
      <c r="A11949" t="s">
        <v>31</v>
      </c>
      <c r="B11949" s="261" t="s">
        <v>15</v>
      </c>
      <c r="C11949">
        <f>_xlfn.XLOOKUP(B11949,'2.1.trackMPD'!$R$7:$R$29,'2.1.trackMPD'!$T$7:$T$29)</f>
        <v>6</v>
      </c>
      <c r="D11949" s="261">
        <v>100</v>
      </c>
      <c r="E11949" s="261" t="s">
        <v>6396</v>
      </c>
      <c r="F11949" s="261" t="s">
        <v>110</v>
      </c>
      <c r="G11949" s="261" t="s">
        <v>140</v>
      </c>
      <c r="H11949" s="261" t="s">
        <v>6398</v>
      </c>
      <c r="I11949" cm="1">
        <f t="array" ref="I11949">INDEX('2.1.trackMPD'!J:J/(24*60*60),
       MATCH(1,
             (A11949='2.1.trackMPD'!A:A)*
             (C11949='2.1.trackMPD'!D:D)*
             (D11949/10^6='2.1.trackMPD'!H:H)*
             (E11949='2.1.trackMPD'!F:F),
0))</f>
        <v>4.3002192392828705E-3</v>
      </c>
    </row>
    <row r="11950" spans="1:9" x14ac:dyDescent="0.2">
      <c r="A11950" t="s">
        <v>31</v>
      </c>
      <c r="B11950" s="261" t="s">
        <v>15</v>
      </c>
      <c r="C11950">
        <f>_xlfn.XLOOKUP(B11950,'2.1.trackMPD'!$R$7:$R$29,'2.1.trackMPD'!$T$7:$T$29)</f>
        <v>6</v>
      </c>
      <c r="D11950" s="261">
        <v>100</v>
      </c>
      <c r="E11950" s="261" t="s">
        <v>6396</v>
      </c>
      <c r="F11950" s="261" t="s">
        <v>111</v>
      </c>
      <c r="G11950" s="261" t="s">
        <v>124</v>
      </c>
      <c r="H11950" s="261" t="s">
        <v>6398</v>
      </c>
      <c r="I11950" t="e" cm="1">
        <f t="array" ref="I11950">INDEX('2.1.trackMPD'!M:M/(24*60*60),
       MATCH(1,
             (A11950='2.1.trackMPD'!A:A)*
             (C11950='2.1.trackMPD'!D:D)*
             (D11950/10^6='2.1.trackMPD'!H:H)*
             (E11950='2.1.trackMPD'!F:F),
0))</f>
        <v>#VALUE!</v>
      </c>
    </row>
    <row r="11951" spans="1:9" x14ac:dyDescent="0.2">
      <c r="A11951" t="s">
        <v>31</v>
      </c>
      <c r="B11951" s="261" t="s">
        <v>15</v>
      </c>
      <c r="C11951">
        <f>_xlfn.XLOOKUP(B11951,'2.1.trackMPD'!$R$7:$R$29,'2.1.trackMPD'!$T$7:$T$29)</f>
        <v>6</v>
      </c>
      <c r="D11951" s="261">
        <v>100</v>
      </c>
      <c r="E11951" s="261" t="s">
        <v>6396</v>
      </c>
      <c r="F11951" s="261" t="s">
        <v>111</v>
      </c>
      <c r="G11951" s="261" t="s">
        <v>140</v>
      </c>
      <c r="H11951" s="261" t="s">
        <v>6398</v>
      </c>
      <c r="I11951" t="e" cm="1">
        <f t="array" ref="I11951">INDEX('2.1.trackMPD'!N:N/(24*60*60),
       MATCH(1,
             (A11951='2.1.trackMPD'!A:A)*
             (C11951='2.1.trackMPD'!D:D)*
             (D11951/10^6='2.1.trackMPD'!H:H)*
             (E11951='2.1.trackMPD'!F:F),
0))</f>
        <v>#VALUE!</v>
      </c>
    </row>
    <row r="11952" spans="1:9" x14ac:dyDescent="0.2">
      <c r="A11952" t="s">
        <v>31</v>
      </c>
      <c r="B11952" s="261" t="s">
        <v>15</v>
      </c>
      <c r="C11952">
        <f>_xlfn.XLOOKUP(B11952,'2.1.trackMPD'!$R$7:$R$29,'2.1.trackMPD'!$T$7:$T$29)</f>
        <v>6</v>
      </c>
      <c r="D11952" s="261">
        <v>100</v>
      </c>
      <c r="E11952" s="261" t="s">
        <v>6396</v>
      </c>
      <c r="F11952" s="261" t="s">
        <v>110</v>
      </c>
      <c r="G11952" s="261" t="s">
        <v>124</v>
      </c>
      <c r="H11952" s="261" t="s">
        <v>6399</v>
      </c>
      <c r="I11952" t="e" cm="1">
        <f t="array" ref="I11952">INDEX('2.1.trackMPD'!K:K/(24*60*60),
       MATCH(1,
             (A11952='2.1.trackMPD'!A:A)*
             (C11952='2.1.trackMPD'!D:D)*
             (D11952/10^6='2.1.trackMPD'!H:H)*
             (E11952='2.1.trackMPD'!F:F),
0))</f>
        <v>#VALUE!</v>
      </c>
    </row>
    <row r="11953" spans="1:9" x14ac:dyDescent="0.2">
      <c r="A11953" t="s">
        <v>31</v>
      </c>
      <c r="B11953" s="261" t="s">
        <v>15</v>
      </c>
      <c r="C11953">
        <f>_xlfn.XLOOKUP(B11953,'2.1.trackMPD'!$R$7:$R$29,'2.1.trackMPD'!$T$7:$T$29)</f>
        <v>6</v>
      </c>
      <c r="D11953" s="261">
        <v>100</v>
      </c>
      <c r="E11953" s="261" t="s">
        <v>6396</v>
      </c>
      <c r="F11953" s="261" t="s">
        <v>110</v>
      </c>
      <c r="G11953" s="261" t="s">
        <v>140</v>
      </c>
      <c r="H11953" s="261" t="s">
        <v>6399</v>
      </c>
      <c r="I11953" t="e" cm="1">
        <f t="array" ref="I11953">INDEX('2.1.trackMPD'!L:L/(24*60*60),
       MATCH(1,
             (A11953='2.1.trackMPD'!A:A)*
             (C11953='2.1.trackMPD'!D:D)*
             (D11953/10^6='2.1.trackMPD'!H:H)*
             (E11953='2.1.trackMPD'!F:F),
0))</f>
        <v>#VALUE!</v>
      </c>
    </row>
    <row r="11954" spans="1:9" x14ac:dyDescent="0.2">
      <c r="A11954" t="s">
        <v>31</v>
      </c>
      <c r="B11954" s="261" t="s">
        <v>15</v>
      </c>
      <c r="C11954">
        <f>_xlfn.XLOOKUP(B11954,'2.1.trackMPD'!$R$7:$R$29,'2.1.trackMPD'!$T$7:$T$29)</f>
        <v>6</v>
      </c>
      <c r="D11954" s="261">
        <v>1000</v>
      </c>
      <c r="E11954" s="261" t="s">
        <v>6396</v>
      </c>
      <c r="F11954" s="261" t="s">
        <v>110</v>
      </c>
      <c r="G11954" s="261" t="s">
        <v>124</v>
      </c>
      <c r="H11954" s="261" t="s">
        <v>6398</v>
      </c>
      <c r="I11954" cm="1">
        <f t="array" ref="I11954">INDEX('2.1.trackMPD'!I:I/(24*60*60),
       MATCH(1,
             (A11954='2.1.trackMPD'!A:A)*
             (C11954='2.1.trackMPD'!D:D)*
             (D11954/10^6='2.1.trackMPD'!H:H)*
             (E11954='2.1.trackMPD'!F:F),
0))</f>
        <v>6.4375647192498262E-2</v>
      </c>
    </row>
    <row r="11955" spans="1:9" x14ac:dyDescent="0.2">
      <c r="A11955" t="s">
        <v>31</v>
      </c>
      <c r="B11955" s="261" t="s">
        <v>15</v>
      </c>
      <c r="C11955">
        <f>_xlfn.XLOOKUP(B11955,'2.1.trackMPD'!$R$7:$R$29,'2.1.trackMPD'!$T$7:$T$29)</f>
        <v>6</v>
      </c>
      <c r="D11955" s="261">
        <v>1000</v>
      </c>
      <c r="E11955" s="261" t="s">
        <v>6396</v>
      </c>
      <c r="F11955" s="261" t="s">
        <v>110</v>
      </c>
      <c r="G11955" s="261" t="s">
        <v>140</v>
      </c>
      <c r="H11955" s="261" t="s">
        <v>6398</v>
      </c>
      <c r="I11955" cm="1">
        <f t="array" ref="I11955">INDEX('2.1.trackMPD'!J:J/(24*60*60),
       MATCH(1,
             (A11955='2.1.trackMPD'!A:A)*
             (C11955='2.1.trackMPD'!D:D)*
             (D11955/10^6='2.1.trackMPD'!H:H)*
             (E11955='2.1.trackMPD'!F:F),
0))</f>
        <v>1.5660378886726157E-2</v>
      </c>
    </row>
    <row r="11956" spans="1:9" x14ac:dyDescent="0.2">
      <c r="A11956" t="s">
        <v>31</v>
      </c>
      <c r="B11956" s="261" t="s">
        <v>15</v>
      </c>
      <c r="C11956">
        <f>_xlfn.XLOOKUP(B11956,'2.1.trackMPD'!$R$7:$R$29,'2.1.trackMPD'!$T$7:$T$29)</f>
        <v>6</v>
      </c>
      <c r="D11956" s="261">
        <v>1000</v>
      </c>
      <c r="E11956" s="261" t="s">
        <v>6396</v>
      </c>
      <c r="F11956" s="261" t="s">
        <v>111</v>
      </c>
      <c r="G11956" s="261" t="s">
        <v>124</v>
      </c>
      <c r="H11956" s="261" t="s">
        <v>6398</v>
      </c>
      <c r="I11956" t="e" cm="1">
        <f t="array" ref="I11956">INDEX('2.1.trackMPD'!M:M/(24*60*60),
       MATCH(1,
             (A11956='2.1.trackMPD'!A:A)*
             (C11956='2.1.trackMPD'!D:D)*
             (D11956/10^6='2.1.trackMPD'!H:H)*
             (E11956='2.1.trackMPD'!F:F),
0))</f>
        <v>#VALUE!</v>
      </c>
    </row>
    <row r="11957" spans="1:9" x14ac:dyDescent="0.2">
      <c r="A11957" t="s">
        <v>31</v>
      </c>
      <c r="B11957" s="261" t="s">
        <v>15</v>
      </c>
      <c r="C11957">
        <f>_xlfn.XLOOKUP(B11957,'2.1.trackMPD'!$R$7:$R$29,'2.1.trackMPD'!$T$7:$T$29)</f>
        <v>6</v>
      </c>
      <c r="D11957" s="261">
        <v>1000</v>
      </c>
      <c r="E11957" s="261" t="s">
        <v>6396</v>
      </c>
      <c r="F11957" s="261" t="s">
        <v>111</v>
      </c>
      <c r="G11957" s="261" t="s">
        <v>140</v>
      </c>
      <c r="H11957" s="261" t="s">
        <v>6398</v>
      </c>
      <c r="I11957" t="e" cm="1">
        <f t="array" ref="I11957">INDEX('2.1.trackMPD'!N:N/(24*60*60),
       MATCH(1,
             (A11957='2.1.trackMPD'!A:A)*
             (C11957='2.1.trackMPD'!D:D)*
             (D11957/10^6='2.1.trackMPD'!H:H)*
             (E11957='2.1.trackMPD'!F:F),
0))</f>
        <v>#VALUE!</v>
      </c>
    </row>
    <row r="11958" spans="1:9" x14ac:dyDescent="0.2">
      <c r="A11958" t="s">
        <v>31</v>
      </c>
      <c r="B11958" s="261" t="s">
        <v>15</v>
      </c>
      <c r="C11958">
        <f>_xlfn.XLOOKUP(B11958,'2.1.trackMPD'!$R$7:$R$29,'2.1.trackMPD'!$T$7:$T$29)</f>
        <v>6</v>
      </c>
      <c r="D11958" s="261">
        <v>1000</v>
      </c>
      <c r="E11958" s="261" t="s">
        <v>6396</v>
      </c>
      <c r="F11958" s="261" t="s">
        <v>110</v>
      </c>
      <c r="G11958" s="261" t="s">
        <v>124</v>
      </c>
      <c r="H11958" s="261" t="s">
        <v>6399</v>
      </c>
      <c r="I11958" t="e" cm="1">
        <f t="array" ref="I11958">INDEX('2.1.trackMPD'!K:K/(24*60*60),
       MATCH(1,
             (A11958='2.1.trackMPD'!A:A)*
             (C11958='2.1.trackMPD'!D:D)*
             (D11958/10^6='2.1.trackMPD'!H:H)*
             (E11958='2.1.trackMPD'!F:F),
0))</f>
        <v>#VALUE!</v>
      </c>
    </row>
    <row r="11959" spans="1:9" x14ac:dyDescent="0.2">
      <c r="A11959" t="s">
        <v>31</v>
      </c>
      <c r="B11959" s="261" t="s">
        <v>15</v>
      </c>
      <c r="C11959">
        <f>_xlfn.XLOOKUP(B11959,'2.1.trackMPD'!$R$7:$R$29,'2.1.trackMPD'!$T$7:$T$29)</f>
        <v>6</v>
      </c>
      <c r="D11959" s="261">
        <v>1000</v>
      </c>
      <c r="E11959" s="261" t="s">
        <v>6396</v>
      </c>
      <c r="F11959" s="261" t="s">
        <v>110</v>
      </c>
      <c r="G11959" s="261" t="s">
        <v>140</v>
      </c>
      <c r="H11959" s="261" t="s">
        <v>6399</v>
      </c>
      <c r="I11959" t="e" cm="1">
        <f t="array" ref="I11959">INDEX('2.1.trackMPD'!L:L/(24*60*60),
       MATCH(1,
             (A11959='2.1.trackMPD'!A:A)*
             (C11959='2.1.trackMPD'!D:D)*
             (D11959/10^6='2.1.trackMPD'!H:H)*
             (E11959='2.1.trackMPD'!F:F),
0))</f>
        <v>#VALUE!</v>
      </c>
    </row>
    <row r="11960" spans="1:9" x14ac:dyDescent="0.2">
      <c r="A11960" t="s">
        <v>31</v>
      </c>
      <c r="B11960" s="261" t="s">
        <v>15</v>
      </c>
      <c r="C11960">
        <f>_xlfn.XLOOKUP(B11960,'2.1.trackMPD'!$R$7:$R$29,'2.1.trackMPD'!$T$7:$T$29)</f>
        <v>6</v>
      </c>
      <c r="D11960" s="261">
        <v>5000</v>
      </c>
      <c r="E11960" s="261" t="s">
        <v>6396</v>
      </c>
      <c r="F11960" s="261" t="s">
        <v>110</v>
      </c>
      <c r="G11960" s="261" t="s">
        <v>124</v>
      </c>
      <c r="H11960" s="261" t="s">
        <v>6398</v>
      </c>
      <c r="I11960" cm="1">
        <f t="array" ref="I11960">INDEX('2.1.trackMPD'!I:I/(24*60*60),
       MATCH(1,
             (A11960='2.1.trackMPD'!A:A)*
             (C11960='2.1.trackMPD'!D:D)*
             (D11960/10^6='2.1.trackMPD'!H:H)*
             (E11960='2.1.trackMPD'!F:F),
0))</f>
        <v>0.25310599045567711</v>
      </c>
    </row>
    <row r="11961" spans="1:9" x14ac:dyDescent="0.2">
      <c r="A11961" t="s">
        <v>31</v>
      </c>
      <c r="B11961" s="261" t="s">
        <v>15</v>
      </c>
      <c r="C11961">
        <f>_xlfn.XLOOKUP(B11961,'2.1.trackMPD'!$R$7:$R$29,'2.1.trackMPD'!$T$7:$T$29)</f>
        <v>6</v>
      </c>
      <c r="D11961" s="261">
        <v>5000</v>
      </c>
      <c r="E11961" s="261" t="s">
        <v>6396</v>
      </c>
      <c r="F11961" s="261" t="s">
        <v>110</v>
      </c>
      <c r="G11961" s="261" t="s">
        <v>140</v>
      </c>
      <c r="H11961" s="261" t="s">
        <v>6398</v>
      </c>
      <c r="I11961" cm="1">
        <f t="array" ref="I11961">INDEX('2.1.trackMPD'!J:J/(24*60*60),
       MATCH(1,
             (A11961='2.1.trackMPD'!A:A)*
             (C11961='2.1.trackMPD'!D:D)*
             (D11961/10^6='2.1.trackMPD'!H:H)*
             (E11961='2.1.trackMPD'!F:F),
0))</f>
        <v>1.5534065122313657E-2</v>
      </c>
    </row>
    <row r="11962" spans="1:9" x14ac:dyDescent="0.2">
      <c r="A11962" t="s">
        <v>31</v>
      </c>
      <c r="B11962" s="261" t="s">
        <v>15</v>
      </c>
      <c r="C11962">
        <f>_xlfn.XLOOKUP(B11962,'2.1.trackMPD'!$R$7:$R$29,'2.1.trackMPD'!$T$7:$T$29)</f>
        <v>6</v>
      </c>
      <c r="D11962" s="261">
        <v>5000</v>
      </c>
      <c r="E11962" s="261" t="s">
        <v>6396</v>
      </c>
      <c r="F11962" s="261" t="s">
        <v>111</v>
      </c>
      <c r="G11962" s="261" t="s">
        <v>124</v>
      </c>
      <c r="H11962" s="261" t="s">
        <v>6398</v>
      </c>
      <c r="I11962" t="e" cm="1">
        <f t="array" ref="I11962">INDEX('2.1.trackMPD'!M:M/(24*60*60),
       MATCH(1,
             (A11962='2.1.trackMPD'!A:A)*
             (C11962='2.1.trackMPD'!D:D)*
             (D11962/10^6='2.1.trackMPD'!H:H)*
             (E11962='2.1.trackMPD'!F:F),
0))</f>
        <v>#VALUE!</v>
      </c>
    </row>
    <row r="11963" spans="1:9" x14ac:dyDescent="0.2">
      <c r="A11963" t="s">
        <v>31</v>
      </c>
      <c r="B11963" s="261" t="s">
        <v>15</v>
      </c>
      <c r="C11963">
        <f>_xlfn.XLOOKUP(B11963,'2.1.trackMPD'!$R$7:$R$29,'2.1.trackMPD'!$T$7:$T$29)</f>
        <v>6</v>
      </c>
      <c r="D11963" s="261">
        <v>5000</v>
      </c>
      <c r="E11963" s="261" t="s">
        <v>6396</v>
      </c>
      <c r="F11963" s="261" t="s">
        <v>111</v>
      </c>
      <c r="G11963" s="261" t="s">
        <v>140</v>
      </c>
      <c r="H11963" s="261" t="s">
        <v>6398</v>
      </c>
      <c r="I11963" t="e" cm="1">
        <f t="array" ref="I11963">INDEX('2.1.trackMPD'!N:N/(24*60*60),
       MATCH(1,
             (A11963='2.1.trackMPD'!A:A)*
             (C11963='2.1.trackMPD'!D:D)*
             (D11963/10^6='2.1.trackMPD'!H:H)*
             (E11963='2.1.trackMPD'!F:F),
0))</f>
        <v>#VALUE!</v>
      </c>
    </row>
    <row r="11964" spans="1:9" x14ac:dyDescent="0.2">
      <c r="A11964" t="s">
        <v>31</v>
      </c>
      <c r="B11964" s="261" t="s">
        <v>15</v>
      </c>
      <c r="C11964">
        <f>_xlfn.XLOOKUP(B11964,'2.1.trackMPD'!$R$7:$R$29,'2.1.trackMPD'!$T$7:$T$29)</f>
        <v>6</v>
      </c>
      <c r="D11964" s="261">
        <v>5000</v>
      </c>
      <c r="E11964" s="261" t="s">
        <v>6396</v>
      </c>
      <c r="F11964" s="261" t="s">
        <v>110</v>
      </c>
      <c r="G11964" s="261" t="s">
        <v>124</v>
      </c>
      <c r="H11964" s="261" t="s">
        <v>6399</v>
      </c>
      <c r="I11964" t="e" cm="1">
        <f t="array" ref="I11964">INDEX('2.1.trackMPD'!K:K/(24*60*60),
       MATCH(1,
             (A11964='2.1.trackMPD'!A:A)*
             (C11964='2.1.trackMPD'!D:D)*
             (D11964/10^6='2.1.trackMPD'!H:H)*
             (E11964='2.1.trackMPD'!F:F),
0))</f>
        <v>#VALUE!</v>
      </c>
    </row>
    <row r="11965" spans="1:9" x14ac:dyDescent="0.2">
      <c r="A11965" t="s">
        <v>31</v>
      </c>
      <c r="B11965" s="261" t="s">
        <v>15</v>
      </c>
      <c r="C11965">
        <f>_xlfn.XLOOKUP(B11965,'2.1.trackMPD'!$R$7:$R$29,'2.1.trackMPD'!$T$7:$T$29)</f>
        <v>6</v>
      </c>
      <c r="D11965" s="261">
        <v>5000</v>
      </c>
      <c r="E11965" s="261" t="s">
        <v>6396</v>
      </c>
      <c r="F11965" s="261" t="s">
        <v>110</v>
      </c>
      <c r="G11965" s="261" t="s">
        <v>140</v>
      </c>
      <c r="H11965" s="261" t="s">
        <v>6399</v>
      </c>
      <c r="I11965" t="e" cm="1">
        <f t="array" ref="I11965">INDEX('2.1.trackMPD'!L:L/(24*60*60),
       MATCH(1,
             (A11965='2.1.trackMPD'!A:A)*
             (C11965='2.1.trackMPD'!D:D)*
             (D11965/10^6='2.1.trackMPD'!H:H)*
             (E11965='2.1.trackMPD'!F:F),
0))</f>
        <v>#VALUE!</v>
      </c>
    </row>
    <row r="11966" spans="1:9" x14ac:dyDescent="0.2">
      <c r="A11966" t="s">
        <v>31</v>
      </c>
      <c r="B11966" s="261" t="s">
        <v>15</v>
      </c>
      <c r="C11966">
        <f>_xlfn.XLOOKUP(B11966,'2.1.trackMPD'!$R$7:$R$29,'2.1.trackMPD'!$T$7:$T$29)</f>
        <v>6</v>
      </c>
      <c r="D11966" s="261">
        <v>1</v>
      </c>
      <c r="E11966" s="261" t="s">
        <v>6400</v>
      </c>
      <c r="F11966" s="261" t="s">
        <v>110</v>
      </c>
      <c r="G11966" s="261" t="s">
        <v>124</v>
      </c>
      <c r="H11966" s="261" t="s">
        <v>6398</v>
      </c>
      <c r="I11966" cm="1">
        <f t="array" ref="I11966">INDEX('2.1.trackMPD'!I:I/(24*60*60),
       MATCH(1,
             (A11966='2.1.trackMPD'!A:A)*
             (C11966='2.1.trackMPD'!D:D)*
             (D11966/10^6='2.1.trackMPD'!H:H)*
             (E11966='2.1.trackMPD'!F:F),
0))</f>
        <v>1.7482747305485069E-6</v>
      </c>
    </row>
    <row r="11967" spans="1:9" x14ac:dyDescent="0.2">
      <c r="A11967" t="s">
        <v>31</v>
      </c>
      <c r="B11967" s="261" t="s">
        <v>15</v>
      </c>
      <c r="C11967">
        <f>_xlfn.XLOOKUP(B11967,'2.1.trackMPD'!$R$7:$R$29,'2.1.trackMPD'!$T$7:$T$29)</f>
        <v>6</v>
      </c>
      <c r="D11967" s="261">
        <v>1</v>
      </c>
      <c r="E11967" s="261" t="s">
        <v>6400</v>
      </c>
      <c r="F11967" s="261" t="s">
        <v>110</v>
      </c>
      <c r="G11967" s="261" t="s">
        <v>140</v>
      </c>
      <c r="H11967" s="261" t="s">
        <v>6398</v>
      </c>
      <c r="I11967" cm="1">
        <f t="array" ref="I11967">INDEX('2.1.trackMPD'!J:J/(24*60*60),
       MATCH(1,
             (A11967='2.1.trackMPD'!A:A)*
             (C11967='2.1.trackMPD'!D:D)*
             (D11967/10^6='2.1.trackMPD'!H:H)*
             (E11967='2.1.trackMPD'!F:F),
0))</f>
        <v>3.7088197611824881E-5</v>
      </c>
    </row>
    <row r="11968" spans="1:9" x14ac:dyDescent="0.2">
      <c r="A11968" t="s">
        <v>31</v>
      </c>
      <c r="B11968" s="261" t="s">
        <v>15</v>
      </c>
      <c r="C11968">
        <f>_xlfn.XLOOKUP(B11968,'2.1.trackMPD'!$R$7:$R$29,'2.1.trackMPD'!$T$7:$T$29)</f>
        <v>6</v>
      </c>
      <c r="D11968" s="261">
        <v>1</v>
      </c>
      <c r="E11968" s="261" t="s">
        <v>6400</v>
      </c>
      <c r="F11968" s="261" t="s">
        <v>111</v>
      </c>
      <c r="G11968" s="261" t="s">
        <v>124</v>
      </c>
      <c r="H11968" s="261" t="s">
        <v>6398</v>
      </c>
      <c r="I11968" t="e" cm="1">
        <f t="array" ref="I11968">INDEX('2.1.trackMPD'!M:M/(24*60*60),
       MATCH(1,
             (A11968='2.1.trackMPD'!A:A)*
             (C11968='2.1.trackMPD'!D:D)*
             (D11968/10^6='2.1.trackMPD'!H:H)*
             (E11968='2.1.trackMPD'!F:F),
0))</f>
        <v>#VALUE!</v>
      </c>
    </row>
    <row r="11969" spans="1:9" x14ac:dyDescent="0.2">
      <c r="A11969" t="s">
        <v>31</v>
      </c>
      <c r="B11969" s="261" t="s">
        <v>15</v>
      </c>
      <c r="C11969">
        <f>_xlfn.XLOOKUP(B11969,'2.1.trackMPD'!$R$7:$R$29,'2.1.trackMPD'!$T$7:$T$29)</f>
        <v>6</v>
      </c>
      <c r="D11969" s="261">
        <v>1</v>
      </c>
      <c r="E11969" s="261" t="s">
        <v>6400</v>
      </c>
      <c r="F11969" s="261" t="s">
        <v>111</v>
      </c>
      <c r="G11969" s="261" t="s">
        <v>140</v>
      </c>
      <c r="H11969" s="261" t="s">
        <v>6398</v>
      </c>
      <c r="I11969" t="e" cm="1">
        <f t="array" ref="I11969">INDEX('2.1.trackMPD'!N:N/(24*60*60),
       MATCH(1,
             (A11969='2.1.trackMPD'!A:A)*
             (C11969='2.1.trackMPD'!D:D)*
             (D11969/10^6='2.1.trackMPD'!H:H)*
             (E11969='2.1.trackMPD'!F:F),
0))</f>
        <v>#VALUE!</v>
      </c>
    </row>
    <row r="11970" spans="1:9" x14ac:dyDescent="0.2">
      <c r="A11970" t="s">
        <v>31</v>
      </c>
      <c r="B11970" s="261" t="s">
        <v>15</v>
      </c>
      <c r="C11970">
        <f>_xlfn.XLOOKUP(B11970,'2.1.trackMPD'!$R$7:$R$29,'2.1.trackMPD'!$T$7:$T$29)</f>
        <v>6</v>
      </c>
      <c r="D11970" s="261">
        <v>1</v>
      </c>
      <c r="E11970" s="261" t="s">
        <v>6400</v>
      </c>
      <c r="F11970" s="261" t="s">
        <v>110</v>
      </c>
      <c r="G11970" s="261" t="s">
        <v>124</v>
      </c>
      <c r="H11970" s="261" t="s">
        <v>6399</v>
      </c>
      <c r="I11970" t="e" cm="1">
        <f t="array" ref="I11970">INDEX('2.1.trackMPD'!K:K/(24*60*60),
       MATCH(1,
             (A11970='2.1.trackMPD'!A:A)*
             (C11970='2.1.trackMPD'!D:D)*
             (D11970/10^6='2.1.trackMPD'!H:H)*
             (E11970='2.1.trackMPD'!F:F),
0))</f>
        <v>#VALUE!</v>
      </c>
    </row>
    <row r="11971" spans="1:9" x14ac:dyDescent="0.2">
      <c r="A11971" t="s">
        <v>31</v>
      </c>
      <c r="B11971" s="261" t="s">
        <v>15</v>
      </c>
      <c r="C11971">
        <f>_xlfn.XLOOKUP(B11971,'2.1.trackMPD'!$R$7:$R$29,'2.1.trackMPD'!$T$7:$T$29)</f>
        <v>6</v>
      </c>
      <c r="D11971" s="261">
        <v>1</v>
      </c>
      <c r="E11971" s="261" t="s">
        <v>6400</v>
      </c>
      <c r="F11971" s="261" t="s">
        <v>110</v>
      </c>
      <c r="G11971" s="261" t="s">
        <v>140</v>
      </c>
      <c r="H11971" s="261" t="s">
        <v>6399</v>
      </c>
      <c r="I11971" t="e" cm="1">
        <f t="array" ref="I11971">INDEX('2.1.trackMPD'!L:L/(24*60*60),
       MATCH(1,
             (A11971='2.1.trackMPD'!A:A)*
             (C11971='2.1.trackMPD'!D:D)*
             (D11971/10^6='2.1.trackMPD'!H:H)*
             (E11971='2.1.trackMPD'!F:F),
0))</f>
        <v>#VALUE!</v>
      </c>
    </row>
    <row r="11972" spans="1:9" x14ac:dyDescent="0.2">
      <c r="A11972" t="s">
        <v>31</v>
      </c>
      <c r="B11972" s="261" t="s">
        <v>15</v>
      </c>
      <c r="C11972">
        <f>_xlfn.XLOOKUP(B11972,'2.1.trackMPD'!$R$7:$R$29,'2.1.trackMPD'!$T$7:$T$29)</f>
        <v>6</v>
      </c>
      <c r="D11972" s="261">
        <v>10</v>
      </c>
      <c r="E11972" s="261" t="s">
        <v>6400</v>
      </c>
      <c r="F11972" s="261" t="s">
        <v>110</v>
      </c>
      <c r="G11972" s="261" t="s">
        <v>124</v>
      </c>
      <c r="H11972" s="261" t="s">
        <v>6398</v>
      </c>
      <c r="I11972" cm="1">
        <f t="array" ref="I11972">INDEX('2.1.trackMPD'!I:I/(24*60*60),
       MATCH(1,
             (A11972='2.1.trackMPD'!A:A)*
             (C11972='2.1.trackMPD'!D:D)*
             (D11972/10^6='2.1.trackMPD'!H:H)*
             (E11972='2.1.trackMPD'!F:F),
0))</f>
        <v>7.1603868355447347E-5</v>
      </c>
    </row>
    <row r="11973" spans="1:9" x14ac:dyDescent="0.2">
      <c r="A11973" t="s">
        <v>31</v>
      </c>
      <c r="B11973" s="261" t="s">
        <v>15</v>
      </c>
      <c r="C11973">
        <f>_xlfn.XLOOKUP(B11973,'2.1.trackMPD'!$R$7:$R$29,'2.1.trackMPD'!$T$7:$T$29)</f>
        <v>6</v>
      </c>
      <c r="D11973" s="261">
        <v>10</v>
      </c>
      <c r="E11973" s="261" t="s">
        <v>6400</v>
      </c>
      <c r="F11973" s="261" t="s">
        <v>110</v>
      </c>
      <c r="G11973" s="261" t="s">
        <v>140</v>
      </c>
      <c r="H11973" s="261" t="s">
        <v>6398</v>
      </c>
      <c r="I11973" cm="1">
        <f t="array" ref="I11973">INDEX('2.1.trackMPD'!J:J/(24*60*60),
       MATCH(1,
             (A11973='2.1.trackMPD'!A:A)*
             (C11973='2.1.trackMPD'!D:D)*
             (D11973/10^6='2.1.trackMPD'!H:H)*
             (E11973='2.1.trackMPD'!F:F),
0))</f>
        <v>1.8169765780324653E-4</v>
      </c>
    </row>
    <row r="11974" spans="1:9" x14ac:dyDescent="0.2">
      <c r="A11974" t="s">
        <v>31</v>
      </c>
      <c r="B11974" s="261" t="s">
        <v>15</v>
      </c>
      <c r="C11974">
        <f>_xlfn.XLOOKUP(B11974,'2.1.trackMPD'!$R$7:$R$29,'2.1.trackMPD'!$T$7:$T$29)</f>
        <v>6</v>
      </c>
      <c r="D11974" s="261">
        <v>10</v>
      </c>
      <c r="E11974" s="261" t="s">
        <v>6400</v>
      </c>
      <c r="F11974" s="261" t="s">
        <v>111</v>
      </c>
      <c r="G11974" s="261" t="s">
        <v>124</v>
      </c>
      <c r="H11974" s="261" t="s">
        <v>6398</v>
      </c>
      <c r="I11974" t="e" cm="1">
        <f t="array" ref="I11974">INDEX('2.1.trackMPD'!M:M/(24*60*60),
       MATCH(1,
             (A11974='2.1.trackMPD'!A:A)*
             (C11974='2.1.trackMPD'!D:D)*
             (D11974/10^6='2.1.trackMPD'!H:H)*
             (E11974='2.1.trackMPD'!F:F),
0))</f>
        <v>#VALUE!</v>
      </c>
    </row>
    <row r="11975" spans="1:9" x14ac:dyDescent="0.2">
      <c r="A11975" t="s">
        <v>31</v>
      </c>
      <c r="B11975" s="261" t="s">
        <v>15</v>
      </c>
      <c r="C11975">
        <f>_xlfn.XLOOKUP(B11975,'2.1.trackMPD'!$R$7:$R$29,'2.1.trackMPD'!$T$7:$T$29)</f>
        <v>6</v>
      </c>
      <c r="D11975" s="261">
        <v>10</v>
      </c>
      <c r="E11975" s="261" t="s">
        <v>6400</v>
      </c>
      <c r="F11975" s="261" t="s">
        <v>111</v>
      </c>
      <c r="G11975" s="261" t="s">
        <v>140</v>
      </c>
      <c r="H11975" s="261" t="s">
        <v>6398</v>
      </c>
      <c r="I11975" t="e" cm="1">
        <f t="array" ref="I11975">INDEX('2.1.trackMPD'!N:N/(24*60*60),
       MATCH(1,
             (A11975='2.1.trackMPD'!A:A)*
             (C11975='2.1.trackMPD'!D:D)*
             (D11975/10^6='2.1.trackMPD'!H:H)*
             (E11975='2.1.trackMPD'!F:F),
0))</f>
        <v>#VALUE!</v>
      </c>
    </row>
    <row r="11976" spans="1:9" x14ac:dyDescent="0.2">
      <c r="A11976" t="s">
        <v>31</v>
      </c>
      <c r="B11976" s="261" t="s">
        <v>15</v>
      </c>
      <c r="C11976">
        <f>_xlfn.XLOOKUP(B11976,'2.1.trackMPD'!$R$7:$R$29,'2.1.trackMPD'!$T$7:$T$29)</f>
        <v>6</v>
      </c>
      <c r="D11976" s="261">
        <v>10</v>
      </c>
      <c r="E11976" s="261" t="s">
        <v>6400</v>
      </c>
      <c r="F11976" s="261" t="s">
        <v>110</v>
      </c>
      <c r="G11976" s="261" t="s">
        <v>124</v>
      </c>
      <c r="H11976" s="261" t="s">
        <v>6399</v>
      </c>
      <c r="I11976" t="e" cm="1">
        <f t="array" ref="I11976">INDEX('2.1.trackMPD'!K:K/(24*60*60),
       MATCH(1,
             (A11976='2.1.trackMPD'!A:A)*
             (C11976='2.1.trackMPD'!D:D)*
             (D11976/10^6='2.1.trackMPD'!H:H)*
             (E11976='2.1.trackMPD'!F:F),
0))</f>
        <v>#VALUE!</v>
      </c>
    </row>
    <row r="11977" spans="1:9" x14ac:dyDescent="0.2">
      <c r="A11977" t="s">
        <v>31</v>
      </c>
      <c r="B11977" s="261" t="s">
        <v>15</v>
      </c>
      <c r="C11977">
        <f>_xlfn.XLOOKUP(B11977,'2.1.trackMPD'!$R$7:$R$29,'2.1.trackMPD'!$T$7:$T$29)</f>
        <v>6</v>
      </c>
      <c r="D11977" s="261">
        <v>10</v>
      </c>
      <c r="E11977" s="261" t="s">
        <v>6400</v>
      </c>
      <c r="F11977" s="261" t="s">
        <v>110</v>
      </c>
      <c r="G11977" s="261" t="s">
        <v>140</v>
      </c>
      <c r="H11977" s="261" t="s">
        <v>6399</v>
      </c>
      <c r="I11977" t="e" cm="1">
        <f t="array" ref="I11977">INDEX('2.1.trackMPD'!L:L/(24*60*60),
       MATCH(1,
             (A11977='2.1.trackMPD'!A:A)*
             (C11977='2.1.trackMPD'!D:D)*
             (D11977/10^6='2.1.trackMPD'!H:H)*
             (E11977='2.1.trackMPD'!F:F),
0))</f>
        <v>#VALUE!</v>
      </c>
    </row>
    <row r="11978" spans="1:9" x14ac:dyDescent="0.2">
      <c r="A11978" t="s">
        <v>31</v>
      </c>
      <c r="B11978" s="261" t="s">
        <v>15</v>
      </c>
      <c r="C11978">
        <f>_xlfn.XLOOKUP(B11978,'2.1.trackMPD'!$R$7:$R$29,'2.1.trackMPD'!$T$7:$T$29)</f>
        <v>6</v>
      </c>
      <c r="D11978" s="261">
        <v>100</v>
      </c>
      <c r="E11978" s="261" t="s">
        <v>6400</v>
      </c>
      <c r="F11978" s="261" t="s">
        <v>110</v>
      </c>
      <c r="G11978" s="261" t="s">
        <v>124</v>
      </c>
      <c r="H11978" s="261" t="s">
        <v>6398</v>
      </c>
      <c r="I11978" cm="1">
        <f t="array" ref="I11978">INDEX('2.1.trackMPD'!I:I/(24*60*60),
       MATCH(1,
             (A11978='2.1.trackMPD'!A:A)*
             (C11978='2.1.trackMPD'!D:D)*
             (D11978/10^6='2.1.trackMPD'!H:H)*
             (E11978='2.1.trackMPD'!F:F),
0))</f>
        <v>5.1764828803544331E-3</v>
      </c>
    </row>
    <row r="11979" spans="1:9" x14ac:dyDescent="0.2">
      <c r="A11979" t="s">
        <v>31</v>
      </c>
      <c r="B11979" s="261" t="s">
        <v>15</v>
      </c>
      <c r="C11979">
        <f>_xlfn.XLOOKUP(B11979,'2.1.trackMPD'!$R$7:$R$29,'2.1.trackMPD'!$T$7:$T$29)</f>
        <v>6</v>
      </c>
      <c r="D11979" s="261">
        <v>100</v>
      </c>
      <c r="E11979" s="261" t="s">
        <v>6400</v>
      </c>
      <c r="F11979" s="261" t="s">
        <v>110</v>
      </c>
      <c r="G11979" s="261" t="s">
        <v>140</v>
      </c>
      <c r="H11979" s="261" t="s">
        <v>6398</v>
      </c>
      <c r="I11979" cm="1">
        <f t="array" ref="I11979">INDEX('2.1.trackMPD'!J:J/(24*60*60),
       MATCH(1,
             (A11979='2.1.trackMPD'!A:A)*
             (C11979='2.1.trackMPD'!D:D)*
             (D11979/10^6='2.1.trackMPD'!H:H)*
             (E11979='2.1.trackMPD'!F:F),
0))</f>
        <v>8.3103213332789347E-3</v>
      </c>
    </row>
    <row r="11980" spans="1:9" x14ac:dyDescent="0.2">
      <c r="A11980" t="s">
        <v>31</v>
      </c>
      <c r="B11980" s="261" t="s">
        <v>15</v>
      </c>
      <c r="C11980">
        <f>_xlfn.XLOOKUP(B11980,'2.1.trackMPD'!$R$7:$R$29,'2.1.trackMPD'!$T$7:$T$29)</f>
        <v>6</v>
      </c>
      <c r="D11980" s="261">
        <v>100</v>
      </c>
      <c r="E11980" s="261" t="s">
        <v>6400</v>
      </c>
      <c r="F11980" s="261" t="s">
        <v>111</v>
      </c>
      <c r="G11980" s="261" t="s">
        <v>124</v>
      </c>
      <c r="H11980" s="261" t="s">
        <v>6398</v>
      </c>
      <c r="I11980" t="e" cm="1">
        <f t="array" ref="I11980">INDEX('2.1.trackMPD'!M:M/(24*60*60),
       MATCH(1,
             (A11980='2.1.trackMPD'!A:A)*
             (C11980='2.1.trackMPD'!D:D)*
             (D11980/10^6='2.1.trackMPD'!H:H)*
             (E11980='2.1.trackMPD'!F:F),
0))</f>
        <v>#VALUE!</v>
      </c>
    </row>
    <row r="11981" spans="1:9" x14ac:dyDescent="0.2">
      <c r="A11981" t="s">
        <v>31</v>
      </c>
      <c r="B11981" s="261" t="s">
        <v>15</v>
      </c>
      <c r="C11981">
        <f>_xlfn.XLOOKUP(B11981,'2.1.trackMPD'!$R$7:$R$29,'2.1.trackMPD'!$T$7:$T$29)</f>
        <v>6</v>
      </c>
      <c r="D11981" s="261">
        <v>100</v>
      </c>
      <c r="E11981" s="261" t="s">
        <v>6400</v>
      </c>
      <c r="F11981" s="261" t="s">
        <v>111</v>
      </c>
      <c r="G11981" s="261" t="s">
        <v>140</v>
      </c>
      <c r="H11981" s="261" t="s">
        <v>6398</v>
      </c>
      <c r="I11981" t="e" cm="1">
        <f t="array" ref="I11981">INDEX('2.1.trackMPD'!N:N/(24*60*60),
       MATCH(1,
             (A11981='2.1.trackMPD'!A:A)*
             (C11981='2.1.trackMPD'!D:D)*
             (D11981/10^6='2.1.trackMPD'!H:H)*
             (E11981='2.1.trackMPD'!F:F),
0))</f>
        <v>#VALUE!</v>
      </c>
    </row>
    <row r="11982" spans="1:9" x14ac:dyDescent="0.2">
      <c r="A11982" t="s">
        <v>31</v>
      </c>
      <c r="B11982" s="261" t="s">
        <v>15</v>
      </c>
      <c r="C11982">
        <f>_xlfn.XLOOKUP(B11982,'2.1.trackMPD'!$R$7:$R$29,'2.1.trackMPD'!$T$7:$T$29)</f>
        <v>6</v>
      </c>
      <c r="D11982" s="261">
        <v>100</v>
      </c>
      <c r="E11982" s="261" t="s">
        <v>6400</v>
      </c>
      <c r="F11982" s="261" t="s">
        <v>110</v>
      </c>
      <c r="G11982" s="261" t="s">
        <v>124</v>
      </c>
      <c r="H11982" s="261" t="s">
        <v>6399</v>
      </c>
      <c r="I11982" t="e" cm="1">
        <f t="array" ref="I11982">INDEX('2.1.trackMPD'!K:K/(24*60*60),
       MATCH(1,
             (A11982='2.1.trackMPD'!A:A)*
             (C11982='2.1.trackMPD'!D:D)*
             (D11982/10^6='2.1.trackMPD'!H:H)*
             (E11982='2.1.trackMPD'!F:F),
0))</f>
        <v>#VALUE!</v>
      </c>
    </row>
    <row r="11983" spans="1:9" x14ac:dyDescent="0.2">
      <c r="A11983" t="s">
        <v>31</v>
      </c>
      <c r="B11983" s="261" t="s">
        <v>15</v>
      </c>
      <c r="C11983">
        <f>_xlfn.XLOOKUP(B11983,'2.1.trackMPD'!$R$7:$R$29,'2.1.trackMPD'!$T$7:$T$29)</f>
        <v>6</v>
      </c>
      <c r="D11983" s="261">
        <v>100</v>
      </c>
      <c r="E11983" s="261" t="s">
        <v>6400</v>
      </c>
      <c r="F11983" s="261" t="s">
        <v>110</v>
      </c>
      <c r="G11983" s="261" t="s">
        <v>140</v>
      </c>
      <c r="H11983" s="261" t="s">
        <v>6399</v>
      </c>
      <c r="I11983" t="e" cm="1">
        <f t="array" ref="I11983">INDEX('2.1.trackMPD'!L:L/(24*60*60),
       MATCH(1,
             (A11983='2.1.trackMPD'!A:A)*
             (C11983='2.1.trackMPD'!D:D)*
             (D11983/10^6='2.1.trackMPD'!H:H)*
             (E11983='2.1.trackMPD'!F:F),
0))</f>
        <v>#VALUE!</v>
      </c>
    </row>
    <row r="11984" spans="1:9" x14ac:dyDescent="0.2">
      <c r="A11984" t="s">
        <v>31</v>
      </c>
      <c r="B11984" s="261" t="s">
        <v>15</v>
      </c>
      <c r="C11984">
        <f>_xlfn.XLOOKUP(B11984,'2.1.trackMPD'!$R$7:$R$29,'2.1.trackMPD'!$T$7:$T$29)</f>
        <v>6</v>
      </c>
      <c r="D11984" s="261">
        <v>1000</v>
      </c>
      <c r="E11984" s="261" t="s">
        <v>6400</v>
      </c>
      <c r="F11984" s="261" t="s">
        <v>110</v>
      </c>
      <c r="G11984" s="261" t="s">
        <v>124</v>
      </c>
      <c r="H11984" s="261" t="s">
        <v>6398</v>
      </c>
      <c r="I11984" cm="1">
        <f t="array" ref="I11984">INDEX('2.1.trackMPD'!I:I/(24*60*60),
       MATCH(1,
             (A11984='2.1.trackMPD'!A:A)*
             (C11984='2.1.trackMPD'!D:D)*
             (D11984/10^6='2.1.trackMPD'!H:H)*
             (E11984='2.1.trackMPD'!F:F),
0))</f>
        <v>5.8096051192054514E-2</v>
      </c>
    </row>
    <row r="11985" spans="1:9" x14ac:dyDescent="0.2">
      <c r="A11985" t="s">
        <v>31</v>
      </c>
      <c r="B11985" s="261" t="s">
        <v>15</v>
      </c>
      <c r="C11985">
        <f>_xlfn.XLOOKUP(B11985,'2.1.trackMPD'!$R$7:$R$29,'2.1.trackMPD'!$T$7:$T$29)</f>
        <v>6</v>
      </c>
      <c r="D11985" s="261">
        <v>1000</v>
      </c>
      <c r="E11985" s="261" t="s">
        <v>6400</v>
      </c>
      <c r="F11985" s="261" t="s">
        <v>110</v>
      </c>
      <c r="G11985" s="261" t="s">
        <v>140</v>
      </c>
      <c r="H11985" s="261" t="s">
        <v>6398</v>
      </c>
      <c r="I11985" cm="1">
        <f t="array" ref="I11985">INDEX('2.1.trackMPD'!J:J/(24*60*60),
       MATCH(1,
             (A11985='2.1.trackMPD'!A:A)*
             (C11985='2.1.trackMPD'!D:D)*
             (D11985/10^6='2.1.trackMPD'!H:H)*
             (E11985='2.1.trackMPD'!F:F),
0))</f>
        <v>1.567885990178507E-2</v>
      </c>
    </row>
    <row r="11986" spans="1:9" x14ac:dyDescent="0.2">
      <c r="A11986" t="s">
        <v>31</v>
      </c>
      <c r="B11986" s="261" t="s">
        <v>15</v>
      </c>
      <c r="C11986">
        <f>_xlfn.XLOOKUP(B11986,'2.1.trackMPD'!$R$7:$R$29,'2.1.trackMPD'!$T$7:$T$29)</f>
        <v>6</v>
      </c>
      <c r="D11986" s="261">
        <v>1000</v>
      </c>
      <c r="E11986" s="261" t="s">
        <v>6400</v>
      </c>
      <c r="F11986" s="261" t="s">
        <v>111</v>
      </c>
      <c r="G11986" s="261" t="s">
        <v>124</v>
      </c>
      <c r="H11986" s="261" t="s">
        <v>6398</v>
      </c>
      <c r="I11986" t="e" cm="1">
        <f t="array" ref="I11986">INDEX('2.1.trackMPD'!M:M/(24*60*60),
       MATCH(1,
             (A11986='2.1.trackMPD'!A:A)*
             (C11986='2.1.trackMPD'!D:D)*
             (D11986/10^6='2.1.trackMPD'!H:H)*
             (E11986='2.1.trackMPD'!F:F),
0))</f>
        <v>#VALUE!</v>
      </c>
    </row>
    <row r="11987" spans="1:9" x14ac:dyDescent="0.2">
      <c r="A11987" t="s">
        <v>31</v>
      </c>
      <c r="B11987" s="261" t="s">
        <v>15</v>
      </c>
      <c r="C11987">
        <f>_xlfn.XLOOKUP(B11987,'2.1.trackMPD'!$R$7:$R$29,'2.1.trackMPD'!$T$7:$T$29)</f>
        <v>6</v>
      </c>
      <c r="D11987" s="261">
        <v>1000</v>
      </c>
      <c r="E11987" s="261" t="s">
        <v>6400</v>
      </c>
      <c r="F11987" s="261" t="s">
        <v>111</v>
      </c>
      <c r="G11987" s="261" t="s">
        <v>140</v>
      </c>
      <c r="H11987" s="261" t="s">
        <v>6398</v>
      </c>
      <c r="I11987" t="e" cm="1">
        <f t="array" ref="I11987">INDEX('2.1.trackMPD'!N:N/(24*60*60),
       MATCH(1,
             (A11987='2.1.trackMPD'!A:A)*
             (C11987='2.1.trackMPD'!D:D)*
             (D11987/10^6='2.1.trackMPD'!H:H)*
             (E11987='2.1.trackMPD'!F:F),
0))</f>
        <v>#VALUE!</v>
      </c>
    </row>
    <row r="11988" spans="1:9" x14ac:dyDescent="0.2">
      <c r="A11988" t="s">
        <v>31</v>
      </c>
      <c r="B11988" s="261" t="s">
        <v>15</v>
      </c>
      <c r="C11988">
        <f>_xlfn.XLOOKUP(B11988,'2.1.trackMPD'!$R$7:$R$29,'2.1.trackMPD'!$T$7:$T$29)</f>
        <v>6</v>
      </c>
      <c r="D11988" s="261">
        <v>1000</v>
      </c>
      <c r="E11988" s="261" t="s">
        <v>6400</v>
      </c>
      <c r="F11988" s="261" t="s">
        <v>110</v>
      </c>
      <c r="G11988" s="261" t="s">
        <v>124</v>
      </c>
      <c r="H11988" s="261" t="s">
        <v>6399</v>
      </c>
      <c r="I11988" t="e" cm="1">
        <f t="array" ref="I11988">INDEX('2.1.trackMPD'!K:K/(24*60*60),
       MATCH(1,
             (A11988='2.1.trackMPD'!A:A)*
             (C11988='2.1.trackMPD'!D:D)*
             (D11988/10^6='2.1.trackMPD'!H:H)*
             (E11988='2.1.trackMPD'!F:F),
0))</f>
        <v>#VALUE!</v>
      </c>
    </row>
    <row r="11989" spans="1:9" x14ac:dyDescent="0.2">
      <c r="A11989" t="s">
        <v>31</v>
      </c>
      <c r="B11989" s="261" t="s">
        <v>15</v>
      </c>
      <c r="C11989">
        <f>_xlfn.XLOOKUP(B11989,'2.1.trackMPD'!$R$7:$R$29,'2.1.trackMPD'!$T$7:$T$29)</f>
        <v>6</v>
      </c>
      <c r="D11989" s="261">
        <v>1000</v>
      </c>
      <c r="E11989" s="261" t="s">
        <v>6400</v>
      </c>
      <c r="F11989" s="261" t="s">
        <v>110</v>
      </c>
      <c r="G11989" s="261" t="s">
        <v>140</v>
      </c>
      <c r="H11989" s="261" t="s">
        <v>6399</v>
      </c>
      <c r="I11989" t="e" cm="1">
        <f t="array" ref="I11989">INDEX('2.1.trackMPD'!L:L/(24*60*60),
       MATCH(1,
             (A11989='2.1.trackMPD'!A:A)*
             (C11989='2.1.trackMPD'!D:D)*
             (D11989/10^6='2.1.trackMPD'!H:H)*
             (E11989='2.1.trackMPD'!F:F),
0))</f>
        <v>#VALUE!</v>
      </c>
    </row>
    <row r="11990" spans="1:9" x14ac:dyDescent="0.2">
      <c r="A11990" t="s">
        <v>31</v>
      </c>
      <c r="B11990" s="261" t="s">
        <v>15</v>
      </c>
      <c r="C11990">
        <f>_xlfn.XLOOKUP(B11990,'2.1.trackMPD'!$R$7:$R$29,'2.1.trackMPD'!$T$7:$T$29)</f>
        <v>6</v>
      </c>
      <c r="D11990" s="261">
        <v>5000</v>
      </c>
      <c r="E11990" s="261" t="s">
        <v>6400</v>
      </c>
      <c r="F11990" s="261" t="s">
        <v>110</v>
      </c>
      <c r="G11990" s="261" t="s">
        <v>124</v>
      </c>
      <c r="H11990" s="261" t="s">
        <v>6398</v>
      </c>
      <c r="I11990" cm="1">
        <f t="array" ref="I11990">INDEX('2.1.trackMPD'!I:I/(24*60*60),
       MATCH(1,
             (A11990='2.1.trackMPD'!A:A)*
             (C11990='2.1.trackMPD'!D:D)*
             (D11990/10^6='2.1.trackMPD'!H:H)*
             (E11990='2.1.trackMPD'!F:F),
0))</f>
        <v>0.14054113169626969</v>
      </c>
    </row>
    <row r="11991" spans="1:9" x14ac:dyDescent="0.2">
      <c r="A11991" t="s">
        <v>31</v>
      </c>
      <c r="B11991" s="261" t="s">
        <v>15</v>
      </c>
      <c r="C11991">
        <f>_xlfn.XLOOKUP(B11991,'2.1.trackMPD'!$R$7:$R$29,'2.1.trackMPD'!$T$7:$T$29)</f>
        <v>6</v>
      </c>
      <c r="D11991" s="261">
        <v>5000</v>
      </c>
      <c r="E11991" s="261" t="s">
        <v>6400</v>
      </c>
      <c r="F11991" s="261" t="s">
        <v>110</v>
      </c>
      <c r="G11991" s="261" t="s">
        <v>140</v>
      </c>
      <c r="H11991" s="261" t="s">
        <v>6398</v>
      </c>
      <c r="I11991" cm="1">
        <f t="array" ref="I11991">INDEX('2.1.trackMPD'!J:J/(24*60*60),
       MATCH(1,
             (A11991='2.1.trackMPD'!A:A)*
             (C11991='2.1.trackMPD'!D:D)*
             (D11991/10^6='2.1.trackMPD'!H:H)*
             (E11991='2.1.trackMPD'!F:F),
0))</f>
        <v>1.5568371183156597E-2</v>
      </c>
    </row>
    <row r="11992" spans="1:9" x14ac:dyDescent="0.2">
      <c r="A11992" t="s">
        <v>31</v>
      </c>
      <c r="B11992" s="261" t="s">
        <v>15</v>
      </c>
      <c r="C11992">
        <f>_xlfn.XLOOKUP(B11992,'2.1.trackMPD'!$R$7:$R$29,'2.1.trackMPD'!$T$7:$T$29)</f>
        <v>6</v>
      </c>
      <c r="D11992" s="261">
        <v>5000</v>
      </c>
      <c r="E11992" s="261" t="s">
        <v>6400</v>
      </c>
      <c r="F11992" s="261" t="s">
        <v>111</v>
      </c>
      <c r="G11992" s="261" t="s">
        <v>124</v>
      </c>
      <c r="H11992" s="261" t="s">
        <v>6398</v>
      </c>
      <c r="I11992" t="e" cm="1">
        <f t="array" ref="I11992">INDEX('2.1.trackMPD'!M:M/(24*60*60),
       MATCH(1,
             (A11992='2.1.trackMPD'!A:A)*
             (C11992='2.1.trackMPD'!D:D)*
             (D11992/10^6='2.1.trackMPD'!H:H)*
             (E11992='2.1.trackMPD'!F:F),
0))</f>
        <v>#VALUE!</v>
      </c>
    </row>
    <row r="11993" spans="1:9" x14ac:dyDescent="0.2">
      <c r="A11993" t="s">
        <v>31</v>
      </c>
      <c r="B11993" s="261" t="s">
        <v>15</v>
      </c>
      <c r="C11993">
        <f>_xlfn.XLOOKUP(B11993,'2.1.trackMPD'!$R$7:$R$29,'2.1.trackMPD'!$T$7:$T$29)</f>
        <v>6</v>
      </c>
      <c r="D11993" s="261">
        <v>5000</v>
      </c>
      <c r="E11993" s="261" t="s">
        <v>6400</v>
      </c>
      <c r="F11993" s="261" t="s">
        <v>111</v>
      </c>
      <c r="G11993" s="261" t="s">
        <v>140</v>
      </c>
      <c r="H11993" s="261" t="s">
        <v>6398</v>
      </c>
      <c r="I11993" t="e" cm="1">
        <f t="array" ref="I11993">INDEX('2.1.trackMPD'!N:N/(24*60*60),
       MATCH(1,
             (A11993='2.1.trackMPD'!A:A)*
             (C11993='2.1.trackMPD'!D:D)*
             (D11993/10^6='2.1.trackMPD'!H:H)*
             (E11993='2.1.trackMPD'!F:F),
0))</f>
        <v>#VALUE!</v>
      </c>
    </row>
    <row r="11994" spans="1:9" x14ac:dyDescent="0.2">
      <c r="A11994" t="s">
        <v>31</v>
      </c>
      <c r="B11994" s="261" t="s">
        <v>15</v>
      </c>
      <c r="C11994">
        <f>_xlfn.XLOOKUP(B11994,'2.1.trackMPD'!$R$7:$R$29,'2.1.trackMPD'!$T$7:$T$29)</f>
        <v>6</v>
      </c>
      <c r="D11994" s="261">
        <v>5000</v>
      </c>
      <c r="E11994" s="261" t="s">
        <v>6400</v>
      </c>
      <c r="F11994" s="261" t="s">
        <v>110</v>
      </c>
      <c r="G11994" s="261" t="s">
        <v>124</v>
      </c>
      <c r="H11994" s="261" t="s">
        <v>6399</v>
      </c>
      <c r="I11994" t="e" cm="1">
        <f t="array" ref="I11994">INDEX('2.1.trackMPD'!K:K/(24*60*60),
       MATCH(1,
             (A11994='2.1.trackMPD'!A:A)*
             (C11994='2.1.trackMPD'!D:D)*
             (D11994/10^6='2.1.trackMPD'!H:H)*
             (E11994='2.1.trackMPD'!F:F),
0))</f>
        <v>#VALUE!</v>
      </c>
    </row>
    <row r="11995" spans="1:9" x14ac:dyDescent="0.2">
      <c r="A11995" t="s">
        <v>31</v>
      </c>
      <c r="B11995" s="261" t="s">
        <v>15</v>
      </c>
      <c r="C11995">
        <f>_xlfn.XLOOKUP(B11995,'2.1.trackMPD'!$R$7:$R$29,'2.1.trackMPD'!$T$7:$T$29)</f>
        <v>6</v>
      </c>
      <c r="D11995" s="261">
        <v>5000</v>
      </c>
      <c r="E11995" s="261" t="s">
        <v>6400</v>
      </c>
      <c r="F11995" s="261" t="s">
        <v>110</v>
      </c>
      <c r="G11995" s="261" t="s">
        <v>140</v>
      </c>
      <c r="H11995" s="261" t="s">
        <v>6399</v>
      </c>
      <c r="I11995" t="e" cm="1">
        <f t="array" ref="I11995">INDEX('2.1.trackMPD'!L:L/(24*60*60),
       MATCH(1,
             (A11995='2.1.trackMPD'!A:A)*
             (C11995='2.1.trackMPD'!D:D)*
             (D11995/10^6='2.1.trackMPD'!H:H)*
             (E11995='2.1.trackMPD'!F:F),
0))</f>
        <v>#VALUE!</v>
      </c>
    </row>
    <row r="11996" spans="1:9" x14ac:dyDescent="0.2">
      <c r="A11996" t="s">
        <v>31</v>
      </c>
      <c r="B11996" s="261" t="s">
        <v>15</v>
      </c>
      <c r="C11996">
        <f>_xlfn.XLOOKUP(B11996,'2.1.trackMPD'!$R$7:$R$29,'2.1.trackMPD'!$T$7:$T$29)</f>
        <v>6</v>
      </c>
      <c r="D11996" s="261">
        <v>1</v>
      </c>
      <c r="E11996" s="261" t="s">
        <v>6401</v>
      </c>
      <c r="F11996" s="261" t="s">
        <v>110</v>
      </c>
      <c r="G11996" s="261" t="s">
        <v>124</v>
      </c>
      <c r="H11996" s="261" t="s">
        <v>6398</v>
      </c>
      <c r="I11996" t="e" cm="1">
        <f t="array" ref="I11996">INDEX('2.1.trackMPD'!I:I/(24*60*60),
       MATCH(1,
             (A11996='2.1.trackMPD'!A:A)*
             (C11996='2.1.trackMPD'!D:D)*
             (D11996/10^6='2.1.trackMPD'!H:H)*
             (E11996='2.1.trackMPD'!F:F),
0))</f>
        <v>#N/A</v>
      </c>
    </row>
    <row r="11997" spans="1:9" x14ac:dyDescent="0.2">
      <c r="A11997" t="s">
        <v>31</v>
      </c>
      <c r="B11997" s="261" t="s">
        <v>15</v>
      </c>
      <c r="C11997">
        <f>_xlfn.XLOOKUP(B11997,'2.1.trackMPD'!$R$7:$R$29,'2.1.trackMPD'!$T$7:$T$29)</f>
        <v>6</v>
      </c>
      <c r="D11997" s="261">
        <v>1</v>
      </c>
      <c r="E11997" s="261" t="s">
        <v>6401</v>
      </c>
      <c r="F11997" s="261" t="s">
        <v>110</v>
      </c>
      <c r="G11997" s="261" t="s">
        <v>140</v>
      </c>
      <c r="H11997" s="261" t="s">
        <v>6398</v>
      </c>
      <c r="I11997" t="e" cm="1">
        <f t="array" ref="I11997">INDEX('2.1.trackMPD'!J:J/(24*60*60),
       MATCH(1,
             (A11997='2.1.trackMPD'!A:A)*
             (C11997='2.1.trackMPD'!D:D)*
             (D11997/10^6='2.1.trackMPD'!H:H)*
             (E11997='2.1.trackMPD'!F:F),
0))</f>
        <v>#N/A</v>
      </c>
    </row>
    <row r="11998" spans="1:9" x14ac:dyDescent="0.2">
      <c r="A11998" t="s">
        <v>31</v>
      </c>
      <c r="B11998" s="261" t="s">
        <v>15</v>
      </c>
      <c r="C11998">
        <f>_xlfn.XLOOKUP(B11998,'2.1.trackMPD'!$R$7:$R$29,'2.1.trackMPD'!$T$7:$T$29)</f>
        <v>6</v>
      </c>
      <c r="D11998" s="261">
        <v>1</v>
      </c>
      <c r="E11998" s="261" t="s">
        <v>6401</v>
      </c>
      <c r="F11998" s="261" t="s">
        <v>111</v>
      </c>
      <c r="G11998" s="261" t="s">
        <v>124</v>
      </c>
      <c r="H11998" s="261" t="s">
        <v>6398</v>
      </c>
      <c r="I11998" t="e" cm="1">
        <f t="array" ref="I11998">INDEX('2.1.trackMPD'!M:M/(24*60*60),
       MATCH(1,
             (A11998='2.1.trackMPD'!A:A)*
             (C11998='2.1.trackMPD'!D:D)*
             (D11998/10^6='2.1.trackMPD'!H:H)*
             (E11998='2.1.trackMPD'!F:F),
0))</f>
        <v>#N/A</v>
      </c>
    </row>
    <row r="11999" spans="1:9" x14ac:dyDescent="0.2">
      <c r="A11999" t="s">
        <v>31</v>
      </c>
      <c r="B11999" s="261" t="s">
        <v>15</v>
      </c>
      <c r="C11999">
        <f>_xlfn.XLOOKUP(B11999,'2.1.trackMPD'!$R$7:$R$29,'2.1.trackMPD'!$T$7:$T$29)</f>
        <v>6</v>
      </c>
      <c r="D11999" s="261">
        <v>1</v>
      </c>
      <c r="E11999" s="261" t="s">
        <v>6401</v>
      </c>
      <c r="F11999" s="261" t="s">
        <v>111</v>
      </c>
      <c r="G11999" s="261" t="s">
        <v>140</v>
      </c>
      <c r="H11999" s="261" t="s">
        <v>6398</v>
      </c>
      <c r="I11999" t="e" cm="1">
        <f t="array" ref="I11999">INDEX('2.1.trackMPD'!N:N/(24*60*60),
       MATCH(1,
             (A11999='2.1.trackMPD'!A:A)*
             (C11999='2.1.trackMPD'!D:D)*
             (D11999/10^6='2.1.trackMPD'!H:H)*
             (E11999='2.1.trackMPD'!F:F),
0))</f>
        <v>#N/A</v>
      </c>
    </row>
    <row r="12000" spans="1:9" x14ac:dyDescent="0.2">
      <c r="A12000" t="s">
        <v>31</v>
      </c>
      <c r="B12000" s="261" t="s">
        <v>15</v>
      </c>
      <c r="C12000">
        <f>_xlfn.XLOOKUP(B12000,'2.1.trackMPD'!$R$7:$R$29,'2.1.trackMPD'!$T$7:$T$29)</f>
        <v>6</v>
      </c>
      <c r="D12000" s="261">
        <v>1</v>
      </c>
      <c r="E12000" s="261" t="s">
        <v>6401</v>
      </c>
      <c r="F12000" s="261" t="s">
        <v>110</v>
      </c>
      <c r="G12000" s="261" t="s">
        <v>124</v>
      </c>
      <c r="H12000" s="261" t="s">
        <v>6399</v>
      </c>
      <c r="I12000" t="e" cm="1">
        <f t="array" ref="I12000">INDEX('2.1.trackMPD'!K:K/(24*60*60),
       MATCH(1,
             (A12000='2.1.trackMPD'!A:A)*
             (C12000='2.1.trackMPD'!D:D)*
             (D12000/10^6='2.1.trackMPD'!H:H)*
             (E12000='2.1.trackMPD'!F:F),
0))</f>
        <v>#N/A</v>
      </c>
    </row>
    <row r="12001" spans="1:9" x14ac:dyDescent="0.2">
      <c r="A12001" t="s">
        <v>31</v>
      </c>
      <c r="B12001" s="261" t="s">
        <v>15</v>
      </c>
      <c r="C12001">
        <f>_xlfn.XLOOKUP(B12001,'2.1.trackMPD'!$R$7:$R$29,'2.1.trackMPD'!$T$7:$T$29)</f>
        <v>6</v>
      </c>
      <c r="D12001" s="261">
        <v>1</v>
      </c>
      <c r="E12001" s="261" t="s">
        <v>6401</v>
      </c>
      <c r="F12001" s="261" t="s">
        <v>110</v>
      </c>
      <c r="G12001" s="261" t="s">
        <v>140</v>
      </c>
      <c r="H12001" s="261" t="s">
        <v>6399</v>
      </c>
      <c r="I12001" t="e" cm="1">
        <f t="array" ref="I12001">INDEX('2.1.trackMPD'!L:L/(24*60*60),
       MATCH(1,
             (A12001='2.1.trackMPD'!A:A)*
             (C12001='2.1.trackMPD'!D:D)*
             (D12001/10^6='2.1.trackMPD'!H:H)*
             (E12001='2.1.trackMPD'!F:F),
0))</f>
        <v>#N/A</v>
      </c>
    </row>
    <row r="12002" spans="1:9" x14ac:dyDescent="0.2">
      <c r="A12002" t="s">
        <v>31</v>
      </c>
      <c r="B12002" s="261" t="s">
        <v>15</v>
      </c>
      <c r="C12002">
        <f>_xlfn.XLOOKUP(B12002,'2.1.trackMPD'!$R$7:$R$29,'2.1.trackMPD'!$T$7:$T$29)</f>
        <v>6</v>
      </c>
      <c r="D12002" s="261">
        <v>10</v>
      </c>
      <c r="E12002" s="261" t="s">
        <v>6401</v>
      </c>
      <c r="F12002" s="261" t="s">
        <v>110</v>
      </c>
      <c r="G12002" s="261" t="s">
        <v>124</v>
      </c>
      <c r="H12002" s="261" t="s">
        <v>6398</v>
      </c>
      <c r="I12002" t="e" cm="1">
        <f t="array" ref="I12002">INDEX('2.1.trackMPD'!I:I/(24*60*60),
       MATCH(1,
             (A12002='2.1.trackMPD'!A:A)*
             (C12002='2.1.trackMPD'!D:D)*
             (D12002/10^6='2.1.trackMPD'!H:H)*
             (E12002='2.1.trackMPD'!F:F),
0))</f>
        <v>#N/A</v>
      </c>
    </row>
    <row r="12003" spans="1:9" x14ac:dyDescent="0.2">
      <c r="A12003" t="s">
        <v>31</v>
      </c>
      <c r="B12003" s="261" t="s">
        <v>15</v>
      </c>
      <c r="C12003">
        <f>_xlfn.XLOOKUP(B12003,'2.1.trackMPD'!$R$7:$R$29,'2.1.trackMPD'!$T$7:$T$29)</f>
        <v>6</v>
      </c>
      <c r="D12003" s="261">
        <v>10</v>
      </c>
      <c r="E12003" s="261" t="s">
        <v>6401</v>
      </c>
      <c r="F12003" s="261" t="s">
        <v>110</v>
      </c>
      <c r="G12003" s="261" t="s">
        <v>140</v>
      </c>
      <c r="H12003" s="261" t="s">
        <v>6398</v>
      </c>
      <c r="I12003" t="e" cm="1">
        <f t="array" ref="I12003">INDEX('2.1.trackMPD'!J:J/(24*60*60),
       MATCH(1,
             (A12003='2.1.trackMPD'!A:A)*
             (C12003='2.1.trackMPD'!D:D)*
             (D12003/10^6='2.1.trackMPD'!H:H)*
             (E12003='2.1.trackMPD'!F:F),
0))</f>
        <v>#N/A</v>
      </c>
    </row>
    <row r="12004" spans="1:9" x14ac:dyDescent="0.2">
      <c r="A12004" t="s">
        <v>31</v>
      </c>
      <c r="B12004" s="261" t="s">
        <v>15</v>
      </c>
      <c r="C12004">
        <f>_xlfn.XLOOKUP(B12004,'2.1.trackMPD'!$R$7:$R$29,'2.1.trackMPD'!$T$7:$T$29)</f>
        <v>6</v>
      </c>
      <c r="D12004" s="261">
        <v>10</v>
      </c>
      <c r="E12004" s="261" t="s">
        <v>6401</v>
      </c>
      <c r="F12004" s="261" t="s">
        <v>111</v>
      </c>
      <c r="G12004" s="261" t="s">
        <v>124</v>
      </c>
      <c r="H12004" s="261" t="s">
        <v>6398</v>
      </c>
      <c r="I12004" t="e" cm="1">
        <f t="array" ref="I12004">INDEX('2.1.trackMPD'!M:M/(24*60*60),
       MATCH(1,
             (A12004='2.1.trackMPD'!A:A)*
             (C12004='2.1.trackMPD'!D:D)*
             (D12004/10^6='2.1.trackMPD'!H:H)*
             (E12004='2.1.trackMPD'!F:F),
0))</f>
        <v>#N/A</v>
      </c>
    </row>
    <row r="12005" spans="1:9" x14ac:dyDescent="0.2">
      <c r="A12005" t="s">
        <v>31</v>
      </c>
      <c r="B12005" s="261" t="s">
        <v>15</v>
      </c>
      <c r="C12005">
        <f>_xlfn.XLOOKUP(B12005,'2.1.trackMPD'!$R$7:$R$29,'2.1.trackMPD'!$T$7:$T$29)</f>
        <v>6</v>
      </c>
      <c r="D12005" s="261">
        <v>10</v>
      </c>
      <c r="E12005" s="261" t="s">
        <v>6401</v>
      </c>
      <c r="F12005" s="261" t="s">
        <v>111</v>
      </c>
      <c r="G12005" s="261" t="s">
        <v>140</v>
      </c>
      <c r="H12005" s="261" t="s">
        <v>6398</v>
      </c>
      <c r="I12005" t="e" cm="1">
        <f t="array" ref="I12005">INDEX('2.1.trackMPD'!N:N/(24*60*60),
       MATCH(1,
             (A12005='2.1.trackMPD'!A:A)*
             (C12005='2.1.trackMPD'!D:D)*
             (D12005/10^6='2.1.trackMPD'!H:H)*
             (E12005='2.1.trackMPD'!F:F),
0))</f>
        <v>#N/A</v>
      </c>
    </row>
    <row r="12006" spans="1:9" x14ac:dyDescent="0.2">
      <c r="A12006" t="s">
        <v>31</v>
      </c>
      <c r="B12006" s="261" t="s">
        <v>15</v>
      </c>
      <c r="C12006">
        <f>_xlfn.XLOOKUP(B12006,'2.1.trackMPD'!$R$7:$R$29,'2.1.trackMPD'!$T$7:$T$29)</f>
        <v>6</v>
      </c>
      <c r="D12006" s="261">
        <v>10</v>
      </c>
      <c r="E12006" s="261" t="s">
        <v>6401</v>
      </c>
      <c r="F12006" s="261" t="s">
        <v>110</v>
      </c>
      <c r="G12006" s="261" t="s">
        <v>124</v>
      </c>
      <c r="H12006" s="261" t="s">
        <v>6399</v>
      </c>
      <c r="I12006" t="e" cm="1">
        <f t="array" ref="I12006">INDEX('2.1.trackMPD'!K:K/(24*60*60),
       MATCH(1,
             (A12006='2.1.trackMPD'!A:A)*
             (C12006='2.1.trackMPD'!D:D)*
             (D12006/10^6='2.1.trackMPD'!H:H)*
             (E12006='2.1.trackMPD'!F:F),
0))</f>
        <v>#N/A</v>
      </c>
    </row>
    <row r="12007" spans="1:9" x14ac:dyDescent="0.2">
      <c r="A12007" t="s">
        <v>31</v>
      </c>
      <c r="B12007" s="261" t="s">
        <v>15</v>
      </c>
      <c r="C12007">
        <f>_xlfn.XLOOKUP(B12007,'2.1.trackMPD'!$R$7:$R$29,'2.1.trackMPD'!$T$7:$T$29)</f>
        <v>6</v>
      </c>
      <c r="D12007" s="261">
        <v>10</v>
      </c>
      <c r="E12007" s="261" t="s">
        <v>6401</v>
      </c>
      <c r="F12007" s="261" t="s">
        <v>110</v>
      </c>
      <c r="G12007" s="261" t="s">
        <v>140</v>
      </c>
      <c r="H12007" s="261" t="s">
        <v>6399</v>
      </c>
      <c r="I12007" t="e" cm="1">
        <f t="array" ref="I12007">INDEX('2.1.trackMPD'!L:L/(24*60*60),
       MATCH(1,
             (A12007='2.1.trackMPD'!A:A)*
             (C12007='2.1.trackMPD'!D:D)*
             (D12007/10^6='2.1.trackMPD'!H:H)*
             (E12007='2.1.trackMPD'!F:F),
0))</f>
        <v>#N/A</v>
      </c>
    </row>
    <row r="12008" spans="1:9" x14ac:dyDescent="0.2">
      <c r="A12008" t="s">
        <v>31</v>
      </c>
      <c r="B12008" s="261" t="s">
        <v>15</v>
      </c>
      <c r="C12008">
        <f>_xlfn.XLOOKUP(B12008,'2.1.trackMPD'!$R$7:$R$29,'2.1.trackMPD'!$T$7:$T$29)</f>
        <v>6</v>
      </c>
      <c r="D12008" s="261">
        <v>100</v>
      </c>
      <c r="E12008" s="261" t="s">
        <v>6401</v>
      </c>
      <c r="F12008" s="261" t="s">
        <v>110</v>
      </c>
      <c r="G12008" s="261" t="s">
        <v>124</v>
      </c>
      <c r="H12008" s="261" t="s">
        <v>6398</v>
      </c>
      <c r="I12008" t="e" cm="1">
        <f t="array" ref="I12008">INDEX('2.1.trackMPD'!I:I/(24*60*60),
       MATCH(1,
             (A12008='2.1.trackMPD'!A:A)*
             (C12008='2.1.trackMPD'!D:D)*
             (D12008/10^6='2.1.trackMPD'!H:H)*
             (E12008='2.1.trackMPD'!F:F),
0))</f>
        <v>#N/A</v>
      </c>
    </row>
    <row r="12009" spans="1:9" x14ac:dyDescent="0.2">
      <c r="A12009" t="s">
        <v>31</v>
      </c>
      <c r="B12009" s="261" t="s">
        <v>15</v>
      </c>
      <c r="C12009">
        <f>_xlfn.XLOOKUP(B12009,'2.1.trackMPD'!$R$7:$R$29,'2.1.trackMPD'!$T$7:$T$29)</f>
        <v>6</v>
      </c>
      <c r="D12009" s="261">
        <v>100</v>
      </c>
      <c r="E12009" s="261" t="s">
        <v>6401</v>
      </c>
      <c r="F12009" s="261" t="s">
        <v>110</v>
      </c>
      <c r="G12009" s="261" t="s">
        <v>140</v>
      </c>
      <c r="H12009" s="261" t="s">
        <v>6398</v>
      </c>
      <c r="I12009" t="e" cm="1">
        <f t="array" ref="I12009">INDEX('2.1.trackMPD'!J:J/(24*60*60),
       MATCH(1,
             (A12009='2.1.trackMPD'!A:A)*
             (C12009='2.1.trackMPD'!D:D)*
             (D12009/10^6='2.1.trackMPD'!H:H)*
             (E12009='2.1.trackMPD'!F:F),
0))</f>
        <v>#N/A</v>
      </c>
    </row>
    <row r="12010" spans="1:9" x14ac:dyDescent="0.2">
      <c r="A12010" t="s">
        <v>31</v>
      </c>
      <c r="B12010" s="261" t="s">
        <v>15</v>
      </c>
      <c r="C12010">
        <f>_xlfn.XLOOKUP(B12010,'2.1.trackMPD'!$R$7:$R$29,'2.1.trackMPD'!$T$7:$T$29)</f>
        <v>6</v>
      </c>
      <c r="D12010" s="261">
        <v>100</v>
      </c>
      <c r="E12010" s="261" t="s">
        <v>6401</v>
      </c>
      <c r="F12010" s="261" t="s">
        <v>111</v>
      </c>
      <c r="G12010" s="261" t="s">
        <v>124</v>
      </c>
      <c r="H12010" s="261" t="s">
        <v>6398</v>
      </c>
      <c r="I12010" t="e" cm="1">
        <f t="array" ref="I12010">INDEX('2.1.trackMPD'!M:M/(24*60*60),
       MATCH(1,
             (A12010='2.1.trackMPD'!A:A)*
             (C12010='2.1.trackMPD'!D:D)*
             (D12010/10^6='2.1.trackMPD'!H:H)*
             (E12010='2.1.trackMPD'!F:F),
0))</f>
        <v>#N/A</v>
      </c>
    </row>
    <row r="12011" spans="1:9" x14ac:dyDescent="0.2">
      <c r="A12011" t="s">
        <v>31</v>
      </c>
      <c r="B12011" s="261" t="s">
        <v>15</v>
      </c>
      <c r="C12011">
        <f>_xlfn.XLOOKUP(B12011,'2.1.trackMPD'!$R$7:$R$29,'2.1.trackMPD'!$T$7:$T$29)</f>
        <v>6</v>
      </c>
      <c r="D12011" s="261">
        <v>100</v>
      </c>
      <c r="E12011" s="261" t="s">
        <v>6401</v>
      </c>
      <c r="F12011" s="261" t="s">
        <v>111</v>
      </c>
      <c r="G12011" s="261" t="s">
        <v>140</v>
      </c>
      <c r="H12011" s="261" t="s">
        <v>6398</v>
      </c>
      <c r="I12011" t="e" cm="1">
        <f t="array" ref="I12011">INDEX('2.1.trackMPD'!N:N/(24*60*60),
       MATCH(1,
             (A12011='2.1.trackMPD'!A:A)*
             (C12011='2.1.trackMPD'!D:D)*
             (D12011/10^6='2.1.trackMPD'!H:H)*
             (E12011='2.1.trackMPD'!F:F),
0))</f>
        <v>#N/A</v>
      </c>
    </row>
    <row r="12012" spans="1:9" x14ac:dyDescent="0.2">
      <c r="A12012" t="s">
        <v>31</v>
      </c>
      <c r="B12012" s="261" t="s">
        <v>15</v>
      </c>
      <c r="C12012">
        <f>_xlfn.XLOOKUP(B12012,'2.1.trackMPD'!$R$7:$R$29,'2.1.trackMPD'!$T$7:$T$29)</f>
        <v>6</v>
      </c>
      <c r="D12012" s="261">
        <v>100</v>
      </c>
      <c r="E12012" s="261" t="s">
        <v>6401</v>
      </c>
      <c r="F12012" s="261" t="s">
        <v>110</v>
      </c>
      <c r="G12012" s="261" t="s">
        <v>124</v>
      </c>
      <c r="H12012" s="261" t="s">
        <v>6399</v>
      </c>
      <c r="I12012" t="e" cm="1">
        <f t="array" ref="I12012">INDEX('2.1.trackMPD'!K:K/(24*60*60),
       MATCH(1,
             (A12012='2.1.trackMPD'!A:A)*
             (C12012='2.1.trackMPD'!D:D)*
             (D12012/10^6='2.1.trackMPD'!H:H)*
             (E12012='2.1.trackMPD'!F:F),
0))</f>
        <v>#N/A</v>
      </c>
    </row>
    <row r="12013" spans="1:9" x14ac:dyDescent="0.2">
      <c r="A12013" t="s">
        <v>31</v>
      </c>
      <c r="B12013" s="261" t="s">
        <v>15</v>
      </c>
      <c r="C12013">
        <f>_xlfn.XLOOKUP(B12013,'2.1.trackMPD'!$R$7:$R$29,'2.1.trackMPD'!$T$7:$T$29)</f>
        <v>6</v>
      </c>
      <c r="D12013" s="261">
        <v>100</v>
      </c>
      <c r="E12013" s="261" t="s">
        <v>6401</v>
      </c>
      <c r="F12013" s="261" t="s">
        <v>110</v>
      </c>
      <c r="G12013" s="261" t="s">
        <v>140</v>
      </c>
      <c r="H12013" s="261" t="s">
        <v>6399</v>
      </c>
      <c r="I12013" t="e" cm="1">
        <f t="array" ref="I12013">INDEX('2.1.trackMPD'!L:L/(24*60*60),
       MATCH(1,
             (A12013='2.1.trackMPD'!A:A)*
             (C12013='2.1.trackMPD'!D:D)*
             (D12013/10^6='2.1.trackMPD'!H:H)*
             (E12013='2.1.trackMPD'!F:F),
0))</f>
        <v>#N/A</v>
      </c>
    </row>
    <row r="12014" spans="1:9" x14ac:dyDescent="0.2">
      <c r="A12014" t="s">
        <v>31</v>
      </c>
      <c r="B12014" s="261" t="s">
        <v>9</v>
      </c>
      <c r="C12014">
        <f>_xlfn.XLOOKUP(B12014,'2.1.trackMPD'!$R$7:$R$29,'2.1.trackMPD'!$T$7:$T$29)</f>
        <v>6</v>
      </c>
      <c r="D12014" s="261">
        <v>1</v>
      </c>
      <c r="E12014" s="261" t="s">
        <v>6396</v>
      </c>
      <c r="F12014" s="261" t="s">
        <v>110</v>
      </c>
      <c r="G12014" s="261" t="s">
        <v>124</v>
      </c>
      <c r="H12014" s="261" t="s">
        <v>6398</v>
      </c>
      <c r="I12014" cm="1">
        <f t="array" ref="I12014">INDEX('2.1.trackMPD'!I:I/(24*60*60),
       MATCH(1,
             (A12014='2.1.trackMPD'!A:A)*
             (C12014='2.1.trackMPD'!D:D)*
             (D12014/10^6='2.1.trackMPD'!H:H)*
             (E12014='2.1.trackMPD'!F:F),
0))</f>
        <v>1.101242398427765E-6</v>
      </c>
    </row>
    <row r="12015" spans="1:9" x14ac:dyDescent="0.2">
      <c r="A12015" t="s">
        <v>31</v>
      </c>
      <c r="B12015" s="261" t="s">
        <v>9</v>
      </c>
      <c r="C12015">
        <f>_xlfn.XLOOKUP(B12015,'2.1.trackMPD'!$R$7:$R$29,'2.1.trackMPD'!$T$7:$T$29)</f>
        <v>6</v>
      </c>
      <c r="D12015" s="261">
        <v>1</v>
      </c>
      <c r="E12015" s="261" t="s">
        <v>6396</v>
      </c>
      <c r="F12015" s="261" t="s">
        <v>110</v>
      </c>
      <c r="G12015" s="261" t="s">
        <v>140</v>
      </c>
      <c r="H12015" s="261" t="s">
        <v>6398</v>
      </c>
      <c r="I12015" cm="1">
        <f t="array" ref="I12015">INDEX('2.1.trackMPD'!J:J/(24*60*60),
       MATCH(1,
             (A12015='2.1.trackMPD'!A:A)*
             (C12015='2.1.trackMPD'!D:D)*
             (D12015/10^6='2.1.trackMPD'!H:H)*
             (E12015='2.1.trackMPD'!F:F),
0))</f>
        <v>3.9361908041803592E-5</v>
      </c>
    </row>
    <row r="12016" spans="1:9" x14ac:dyDescent="0.2">
      <c r="A12016" t="s">
        <v>31</v>
      </c>
      <c r="B12016" s="261" t="s">
        <v>9</v>
      </c>
      <c r="C12016">
        <f>_xlfn.XLOOKUP(B12016,'2.1.trackMPD'!$R$7:$R$29,'2.1.trackMPD'!$T$7:$T$29)</f>
        <v>6</v>
      </c>
      <c r="D12016" s="261">
        <v>1</v>
      </c>
      <c r="E12016" s="261" t="s">
        <v>6396</v>
      </c>
      <c r="F12016" s="261" t="s">
        <v>111</v>
      </c>
      <c r="G12016" s="261" t="s">
        <v>124</v>
      </c>
      <c r="H12016" s="261" t="s">
        <v>6398</v>
      </c>
      <c r="I12016" t="e" cm="1">
        <f t="array" ref="I12016">INDEX('2.1.trackMPD'!M:M/(24*60*60),
       MATCH(1,
             (A12016='2.1.trackMPD'!A:A)*
             (C12016='2.1.trackMPD'!D:D)*
             (D12016/10^6='2.1.trackMPD'!H:H)*
             (E12016='2.1.trackMPD'!F:F),
0))</f>
        <v>#VALUE!</v>
      </c>
    </row>
    <row r="12017" spans="1:9" x14ac:dyDescent="0.2">
      <c r="A12017" t="s">
        <v>31</v>
      </c>
      <c r="B12017" s="261" t="s">
        <v>9</v>
      </c>
      <c r="C12017">
        <f>_xlfn.XLOOKUP(B12017,'2.1.trackMPD'!$R$7:$R$29,'2.1.trackMPD'!$T$7:$T$29)</f>
        <v>6</v>
      </c>
      <c r="D12017" s="261">
        <v>1</v>
      </c>
      <c r="E12017" s="261" t="s">
        <v>6396</v>
      </c>
      <c r="F12017" s="261" t="s">
        <v>111</v>
      </c>
      <c r="G12017" s="261" t="s">
        <v>140</v>
      </c>
      <c r="H12017" s="261" t="s">
        <v>6398</v>
      </c>
      <c r="I12017" t="e" cm="1">
        <f t="array" ref="I12017">INDEX('2.1.trackMPD'!N:N/(24*60*60),
       MATCH(1,
             (A12017='2.1.trackMPD'!A:A)*
             (C12017='2.1.trackMPD'!D:D)*
             (D12017/10^6='2.1.trackMPD'!H:H)*
             (E12017='2.1.trackMPD'!F:F),
0))</f>
        <v>#VALUE!</v>
      </c>
    </row>
    <row r="12018" spans="1:9" x14ac:dyDescent="0.2">
      <c r="A12018" t="s">
        <v>31</v>
      </c>
      <c r="B12018" s="261" t="s">
        <v>9</v>
      </c>
      <c r="C12018">
        <f>_xlfn.XLOOKUP(B12018,'2.1.trackMPD'!$R$7:$R$29,'2.1.trackMPD'!$T$7:$T$29)</f>
        <v>6</v>
      </c>
      <c r="D12018" s="261">
        <v>1</v>
      </c>
      <c r="E12018" s="261" t="s">
        <v>6396</v>
      </c>
      <c r="F12018" s="261" t="s">
        <v>110</v>
      </c>
      <c r="G12018" s="261" t="s">
        <v>124</v>
      </c>
      <c r="H12018" s="261" t="s">
        <v>6399</v>
      </c>
      <c r="I12018" t="e" cm="1">
        <f t="array" ref="I12018">INDEX('2.1.trackMPD'!K:K/(24*60*60),
       MATCH(1,
             (A12018='2.1.trackMPD'!A:A)*
             (C12018='2.1.trackMPD'!D:D)*
             (D12018/10^6='2.1.trackMPD'!H:H)*
             (E12018='2.1.trackMPD'!F:F),
0))</f>
        <v>#VALUE!</v>
      </c>
    </row>
    <row r="12019" spans="1:9" x14ac:dyDescent="0.2">
      <c r="A12019" t="s">
        <v>31</v>
      </c>
      <c r="B12019" s="261" t="s">
        <v>9</v>
      </c>
      <c r="C12019">
        <f>_xlfn.XLOOKUP(B12019,'2.1.trackMPD'!$R$7:$R$29,'2.1.trackMPD'!$T$7:$T$29)</f>
        <v>6</v>
      </c>
      <c r="D12019" s="261">
        <v>1</v>
      </c>
      <c r="E12019" s="261" t="s">
        <v>6396</v>
      </c>
      <c r="F12019" s="261" t="s">
        <v>110</v>
      </c>
      <c r="G12019" s="261" t="s">
        <v>140</v>
      </c>
      <c r="H12019" s="261" t="s">
        <v>6399</v>
      </c>
      <c r="I12019" t="e" cm="1">
        <f t="array" ref="I12019">INDEX('2.1.trackMPD'!L:L/(24*60*60),
       MATCH(1,
             (A12019='2.1.trackMPD'!A:A)*
             (C12019='2.1.trackMPD'!D:D)*
             (D12019/10^6='2.1.trackMPD'!H:H)*
             (E12019='2.1.trackMPD'!F:F),
0))</f>
        <v>#VALUE!</v>
      </c>
    </row>
    <row r="12020" spans="1:9" x14ac:dyDescent="0.2">
      <c r="A12020" t="s">
        <v>31</v>
      </c>
      <c r="B12020" s="261" t="s">
        <v>9</v>
      </c>
      <c r="C12020">
        <f>_xlfn.XLOOKUP(B12020,'2.1.trackMPD'!$R$7:$R$29,'2.1.trackMPD'!$T$7:$T$29)</f>
        <v>6</v>
      </c>
      <c r="D12020" s="261">
        <v>10</v>
      </c>
      <c r="E12020" s="261" t="s">
        <v>6396</v>
      </c>
      <c r="F12020" s="261" t="s">
        <v>110</v>
      </c>
      <c r="G12020" s="261" t="s">
        <v>124</v>
      </c>
      <c r="H12020" s="261" t="s">
        <v>6398</v>
      </c>
      <c r="I12020" cm="1">
        <f t="array" ref="I12020">INDEX('2.1.trackMPD'!I:I/(24*60*60),
       MATCH(1,
             (A12020='2.1.trackMPD'!A:A)*
             (C12020='2.1.trackMPD'!D:D)*
             (D12020/10^6='2.1.trackMPD'!H:H)*
             (E12020='2.1.trackMPD'!F:F),
0))</f>
        <v>8.6623987627657981E-6</v>
      </c>
    </row>
    <row r="12021" spans="1:9" x14ac:dyDescent="0.2">
      <c r="A12021" t="s">
        <v>31</v>
      </c>
      <c r="B12021" s="261" t="s">
        <v>9</v>
      </c>
      <c r="C12021">
        <f>_xlfn.XLOOKUP(B12021,'2.1.trackMPD'!$R$7:$R$29,'2.1.trackMPD'!$T$7:$T$29)</f>
        <v>6</v>
      </c>
      <c r="D12021" s="261">
        <v>10</v>
      </c>
      <c r="E12021" s="261" t="s">
        <v>6396</v>
      </c>
      <c r="F12021" s="261" t="s">
        <v>110</v>
      </c>
      <c r="G12021" s="261" t="s">
        <v>140</v>
      </c>
      <c r="H12021" s="261" t="s">
        <v>6398</v>
      </c>
      <c r="I12021" cm="1">
        <f t="array" ref="I12021">INDEX('2.1.trackMPD'!J:J/(24*60*60),
       MATCH(1,
             (A12021='2.1.trackMPD'!A:A)*
             (C12021='2.1.trackMPD'!D:D)*
             (D12021/10^6='2.1.trackMPD'!H:H)*
             (E12021='2.1.trackMPD'!F:F),
0))</f>
        <v>5.4243065608556479E-5</v>
      </c>
    </row>
    <row r="12022" spans="1:9" x14ac:dyDescent="0.2">
      <c r="A12022" t="s">
        <v>31</v>
      </c>
      <c r="B12022" s="261" t="s">
        <v>9</v>
      </c>
      <c r="C12022">
        <f>_xlfn.XLOOKUP(B12022,'2.1.trackMPD'!$R$7:$R$29,'2.1.trackMPD'!$T$7:$T$29)</f>
        <v>6</v>
      </c>
      <c r="D12022" s="261">
        <v>10</v>
      </c>
      <c r="E12022" s="261" t="s">
        <v>6396</v>
      </c>
      <c r="F12022" s="261" t="s">
        <v>111</v>
      </c>
      <c r="G12022" s="261" t="s">
        <v>124</v>
      </c>
      <c r="H12022" s="261" t="s">
        <v>6398</v>
      </c>
      <c r="I12022" t="e" cm="1">
        <f t="array" ref="I12022">INDEX('2.1.trackMPD'!M:M/(24*60*60),
       MATCH(1,
             (A12022='2.1.trackMPD'!A:A)*
             (C12022='2.1.trackMPD'!D:D)*
             (D12022/10^6='2.1.trackMPD'!H:H)*
             (E12022='2.1.trackMPD'!F:F),
0))</f>
        <v>#VALUE!</v>
      </c>
    </row>
    <row r="12023" spans="1:9" x14ac:dyDescent="0.2">
      <c r="A12023" t="s">
        <v>31</v>
      </c>
      <c r="B12023" s="261" t="s">
        <v>9</v>
      </c>
      <c r="C12023">
        <f>_xlfn.XLOOKUP(B12023,'2.1.trackMPD'!$R$7:$R$29,'2.1.trackMPD'!$T$7:$T$29)</f>
        <v>6</v>
      </c>
      <c r="D12023" s="261">
        <v>10</v>
      </c>
      <c r="E12023" s="261" t="s">
        <v>6396</v>
      </c>
      <c r="F12023" s="261" t="s">
        <v>111</v>
      </c>
      <c r="G12023" s="261" t="s">
        <v>140</v>
      </c>
      <c r="H12023" s="261" t="s">
        <v>6398</v>
      </c>
      <c r="I12023" t="e" cm="1">
        <f t="array" ref="I12023">INDEX('2.1.trackMPD'!N:N/(24*60*60),
       MATCH(1,
             (A12023='2.1.trackMPD'!A:A)*
             (C12023='2.1.trackMPD'!D:D)*
             (D12023/10^6='2.1.trackMPD'!H:H)*
             (E12023='2.1.trackMPD'!F:F),
0))</f>
        <v>#VALUE!</v>
      </c>
    </row>
    <row r="12024" spans="1:9" x14ac:dyDescent="0.2">
      <c r="A12024" t="s">
        <v>31</v>
      </c>
      <c r="B12024" s="261" t="s">
        <v>9</v>
      </c>
      <c r="C12024">
        <f>_xlfn.XLOOKUP(B12024,'2.1.trackMPD'!$R$7:$R$29,'2.1.trackMPD'!$T$7:$T$29)</f>
        <v>6</v>
      </c>
      <c r="D12024" s="261">
        <v>10</v>
      </c>
      <c r="E12024" s="261" t="s">
        <v>6396</v>
      </c>
      <c r="F12024" s="261" t="s">
        <v>110</v>
      </c>
      <c r="G12024" s="261" t="s">
        <v>124</v>
      </c>
      <c r="H12024" s="261" t="s">
        <v>6399</v>
      </c>
      <c r="I12024" t="e" cm="1">
        <f t="array" ref="I12024">INDEX('2.1.trackMPD'!K:K/(24*60*60),
       MATCH(1,
             (A12024='2.1.trackMPD'!A:A)*
             (C12024='2.1.trackMPD'!D:D)*
             (D12024/10^6='2.1.trackMPD'!H:H)*
             (E12024='2.1.trackMPD'!F:F),
0))</f>
        <v>#VALUE!</v>
      </c>
    </row>
    <row r="12025" spans="1:9" x14ac:dyDescent="0.2">
      <c r="A12025" t="s">
        <v>31</v>
      </c>
      <c r="B12025" s="261" t="s">
        <v>9</v>
      </c>
      <c r="C12025">
        <f>_xlfn.XLOOKUP(B12025,'2.1.trackMPD'!$R$7:$R$29,'2.1.trackMPD'!$T$7:$T$29)</f>
        <v>6</v>
      </c>
      <c r="D12025" s="261">
        <v>10</v>
      </c>
      <c r="E12025" s="261" t="s">
        <v>6396</v>
      </c>
      <c r="F12025" s="261" t="s">
        <v>110</v>
      </c>
      <c r="G12025" s="261" t="s">
        <v>140</v>
      </c>
      <c r="H12025" s="261" t="s">
        <v>6399</v>
      </c>
      <c r="I12025" t="e" cm="1">
        <f t="array" ref="I12025">INDEX('2.1.trackMPD'!L:L/(24*60*60),
       MATCH(1,
             (A12025='2.1.trackMPD'!A:A)*
             (C12025='2.1.trackMPD'!D:D)*
             (D12025/10^6='2.1.trackMPD'!H:H)*
             (E12025='2.1.trackMPD'!F:F),
0))</f>
        <v>#VALUE!</v>
      </c>
    </row>
    <row r="12026" spans="1:9" x14ac:dyDescent="0.2">
      <c r="A12026" t="s">
        <v>31</v>
      </c>
      <c r="B12026" s="261" t="s">
        <v>9</v>
      </c>
      <c r="C12026">
        <f>_xlfn.XLOOKUP(B12026,'2.1.trackMPD'!$R$7:$R$29,'2.1.trackMPD'!$T$7:$T$29)</f>
        <v>6</v>
      </c>
      <c r="D12026" s="261">
        <v>100</v>
      </c>
      <c r="E12026" s="261" t="s">
        <v>6396</v>
      </c>
      <c r="F12026" s="261" t="s">
        <v>110</v>
      </c>
      <c r="G12026" s="261" t="s">
        <v>124</v>
      </c>
      <c r="H12026" s="261" t="s">
        <v>6398</v>
      </c>
      <c r="I12026" cm="1">
        <f t="array" ref="I12026">INDEX('2.1.trackMPD'!I:I/(24*60*60),
       MATCH(1,
             (A12026='2.1.trackMPD'!A:A)*
             (C12026='2.1.trackMPD'!D:D)*
             (D12026/10^6='2.1.trackMPD'!H:H)*
             (E12026='2.1.trackMPD'!F:F),
0))</f>
        <v>1.7762771145175809E-3</v>
      </c>
    </row>
    <row r="12027" spans="1:9" x14ac:dyDescent="0.2">
      <c r="A12027" t="s">
        <v>31</v>
      </c>
      <c r="B12027" s="261" t="s">
        <v>9</v>
      </c>
      <c r="C12027">
        <f>_xlfn.XLOOKUP(B12027,'2.1.trackMPD'!$R$7:$R$29,'2.1.trackMPD'!$T$7:$T$29)</f>
        <v>6</v>
      </c>
      <c r="D12027" s="261">
        <v>100</v>
      </c>
      <c r="E12027" s="261" t="s">
        <v>6396</v>
      </c>
      <c r="F12027" s="261" t="s">
        <v>110</v>
      </c>
      <c r="G12027" s="261" t="s">
        <v>140</v>
      </c>
      <c r="H12027" s="261" t="s">
        <v>6398</v>
      </c>
      <c r="I12027" cm="1">
        <f t="array" ref="I12027">INDEX('2.1.trackMPD'!J:J/(24*60*60),
       MATCH(1,
             (A12027='2.1.trackMPD'!A:A)*
             (C12027='2.1.trackMPD'!D:D)*
             (D12027/10^6='2.1.trackMPD'!H:H)*
             (E12027='2.1.trackMPD'!F:F),
0))</f>
        <v>4.3002192392828705E-3</v>
      </c>
    </row>
    <row r="12028" spans="1:9" x14ac:dyDescent="0.2">
      <c r="A12028" t="s">
        <v>31</v>
      </c>
      <c r="B12028" s="261" t="s">
        <v>9</v>
      </c>
      <c r="C12028">
        <f>_xlfn.XLOOKUP(B12028,'2.1.trackMPD'!$R$7:$R$29,'2.1.trackMPD'!$T$7:$T$29)</f>
        <v>6</v>
      </c>
      <c r="D12028" s="261">
        <v>100</v>
      </c>
      <c r="E12028" s="261" t="s">
        <v>6396</v>
      </c>
      <c r="F12028" s="261" t="s">
        <v>111</v>
      </c>
      <c r="G12028" s="261" t="s">
        <v>124</v>
      </c>
      <c r="H12028" s="261" t="s">
        <v>6398</v>
      </c>
      <c r="I12028" t="e" cm="1">
        <f t="array" ref="I12028">INDEX('2.1.trackMPD'!M:M/(24*60*60),
       MATCH(1,
             (A12028='2.1.trackMPD'!A:A)*
             (C12028='2.1.trackMPD'!D:D)*
             (D12028/10^6='2.1.trackMPD'!H:H)*
             (E12028='2.1.trackMPD'!F:F),
0))</f>
        <v>#VALUE!</v>
      </c>
    </row>
    <row r="12029" spans="1:9" x14ac:dyDescent="0.2">
      <c r="A12029" t="s">
        <v>31</v>
      </c>
      <c r="B12029" s="261" t="s">
        <v>9</v>
      </c>
      <c r="C12029">
        <f>_xlfn.XLOOKUP(B12029,'2.1.trackMPD'!$R$7:$R$29,'2.1.trackMPD'!$T$7:$T$29)</f>
        <v>6</v>
      </c>
      <c r="D12029" s="261">
        <v>100</v>
      </c>
      <c r="E12029" s="261" t="s">
        <v>6396</v>
      </c>
      <c r="F12029" s="261" t="s">
        <v>111</v>
      </c>
      <c r="G12029" s="261" t="s">
        <v>140</v>
      </c>
      <c r="H12029" s="261" t="s">
        <v>6398</v>
      </c>
      <c r="I12029" t="e" cm="1">
        <f t="array" ref="I12029">INDEX('2.1.trackMPD'!N:N/(24*60*60),
       MATCH(1,
             (A12029='2.1.trackMPD'!A:A)*
             (C12029='2.1.trackMPD'!D:D)*
             (D12029/10^6='2.1.trackMPD'!H:H)*
             (E12029='2.1.trackMPD'!F:F),
0))</f>
        <v>#VALUE!</v>
      </c>
    </row>
    <row r="12030" spans="1:9" x14ac:dyDescent="0.2">
      <c r="A12030" t="s">
        <v>31</v>
      </c>
      <c r="B12030" s="261" t="s">
        <v>9</v>
      </c>
      <c r="C12030">
        <f>_xlfn.XLOOKUP(B12030,'2.1.trackMPD'!$R$7:$R$29,'2.1.trackMPD'!$T$7:$T$29)</f>
        <v>6</v>
      </c>
      <c r="D12030" s="261">
        <v>100</v>
      </c>
      <c r="E12030" s="261" t="s">
        <v>6396</v>
      </c>
      <c r="F12030" s="261" t="s">
        <v>110</v>
      </c>
      <c r="G12030" s="261" t="s">
        <v>124</v>
      </c>
      <c r="H12030" s="261" t="s">
        <v>6399</v>
      </c>
      <c r="I12030" t="e" cm="1">
        <f t="array" ref="I12030">INDEX('2.1.trackMPD'!K:K/(24*60*60),
       MATCH(1,
             (A12030='2.1.trackMPD'!A:A)*
             (C12030='2.1.trackMPD'!D:D)*
             (D12030/10^6='2.1.trackMPD'!H:H)*
             (E12030='2.1.trackMPD'!F:F),
0))</f>
        <v>#VALUE!</v>
      </c>
    </row>
    <row r="12031" spans="1:9" x14ac:dyDescent="0.2">
      <c r="A12031" t="s">
        <v>31</v>
      </c>
      <c r="B12031" s="261" t="s">
        <v>9</v>
      </c>
      <c r="C12031">
        <f>_xlfn.XLOOKUP(B12031,'2.1.trackMPD'!$R$7:$R$29,'2.1.trackMPD'!$T$7:$T$29)</f>
        <v>6</v>
      </c>
      <c r="D12031" s="261">
        <v>100</v>
      </c>
      <c r="E12031" s="261" t="s">
        <v>6396</v>
      </c>
      <c r="F12031" s="261" t="s">
        <v>110</v>
      </c>
      <c r="G12031" s="261" t="s">
        <v>140</v>
      </c>
      <c r="H12031" s="261" t="s">
        <v>6399</v>
      </c>
      <c r="I12031" t="e" cm="1">
        <f t="array" ref="I12031">INDEX('2.1.trackMPD'!L:L/(24*60*60),
       MATCH(1,
             (A12031='2.1.trackMPD'!A:A)*
             (C12031='2.1.trackMPD'!D:D)*
             (D12031/10^6='2.1.trackMPD'!H:H)*
             (E12031='2.1.trackMPD'!F:F),
0))</f>
        <v>#VALUE!</v>
      </c>
    </row>
    <row r="12032" spans="1:9" x14ac:dyDescent="0.2">
      <c r="A12032" t="s">
        <v>31</v>
      </c>
      <c r="B12032" s="261" t="s">
        <v>9</v>
      </c>
      <c r="C12032">
        <f>_xlfn.XLOOKUP(B12032,'2.1.trackMPD'!$R$7:$R$29,'2.1.trackMPD'!$T$7:$T$29)</f>
        <v>6</v>
      </c>
      <c r="D12032" s="261">
        <v>1000</v>
      </c>
      <c r="E12032" s="261" t="s">
        <v>6396</v>
      </c>
      <c r="F12032" s="261" t="s">
        <v>110</v>
      </c>
      <c r="G12032" s="261" t="s">
        <v>124</v>
      </c>
      <c r="H12032" s="261" t="s">
        <v>6398</v>
      </c>
      <c r="I12032" cm="1">
        <f t="array" ref="I12032">INDEX('2.1.trackMPD'!I:I/(24*60*60),
       MATCH(1,
             (A12032='2.1.trackMPD'!A:A)*
             (C12032='2.1.trackMPD'!D:D)*
             (D12032/10^6='2.1.trackMPD'!H:H)*
             (E12032='2.1.trackMPD'!F:F),
0))</f>
        <v>6.4375647192498262E-2</v>
      </c>
    </row>
    <row r="12033" spans="1:9" x14ac:dyDescent="0.2">
      <c r="A12033" t="s">
        <v>31</v>
      </c>
      <c r="B12033" s="261" t="s">
        <v>9</v>
      </c>
      <c r="C12033">
        <f>_xlfn.XLOOKUP(B12033,'2.1.trackMPD'!$R$7:$R$29,'2.1.trackMPD'!$T$7:$T$29)</f>
        <v>6</v>
      </c>
      <c r="D12033" s="261">
        <v>1000</v>
      </c>
      <c r="E12033" s="261" t="s">
        <v>6396</v>
      </c>
      <c r="F12033" s="261" t="s">
        <v>110</v>
      </c>
      <c r="G12033" s="261" t="s">
        <v>140</v>
      </c>
      <c r="H12033" s="261" t="s">
        <v>6398</v>
      </c>
      <c r="I12033" cm="1">
        <f t="array" ref="I12033">INDEX('2.1.trackMPD'!J:J/(24*60*60),
       MATCH(1,
             (A12033='2.1.trackMPD'!A:A)*
             (C12033='2.1.trackMPD'!D:D)*
             (D12033/10^6='2.1.trackMPD'!H:H)*
             (E12033='2.1.trackMPD'!F:F),
0))</f>
        <v>1.5660378886726157E-2</v>
      </c>
    </row>
    <row r="12034" spans="1:9" x14ac:dyDescent="0.2">
      <c r="A12034" t="s">
        <v>31</v>
      </c>
      <c r="B12034" s="261" t="s">
        <v>9</v>
      </c>
      <c r="C12034">
        <f>_xlfn.XLOOKUP(B12034,'2.1.trackMPD'!$R$7:$R$29,'2.1.trackMPD'!$T$7:$T$29)</f>
        <v>6</v>
      </c>
      <c r="D12034" s="261">
        <v>1000</v>
      </c>
      <c r="E12034" s="261" t="s">
        <v>6396</v>
      </c>
      <c r="F12034" s="261" t="s">
        <v>111</v>
      </c>
      <c r="G12034" s="261" t="s">
        <v>124</v>
      </c>
      <c r="H12034" s="261" t="s">
        <v>6398</v>
      </c>
      <c r="I12034" t="e" cm="1">
        <f t="array" ref="I12034">INDEX('2.1.trackMPD'!M:M/(24*60*60),
       MATCH(1,
             (A12034='2.1.trackMPD'!A:A)*
             (C12034='2.1.trackMPD'!D:D)*
             (D12034/10^6='2.1.trackMPD'!H:H)*
             (E12034='2.1.trackMPD'!F:F),
0))</f>
        <v>#VALUE!</v>
      </c>
    </row>
    <row r="12035" spans="1:9" x14ac:dyDescent="0.2">
      <c r="A12035" t="s">
        <v>31</v>
      </c>
      <c r="B12035" s="261" t="s">
        <v>9</v>
      </c>
      <c r="C12035">
        <f>_xlfn.XLOOKUP(B12035,'2.1.trackMPD'!$R$7:$R$29,'2.1.trackMPD'!$T$7:$T$29)</f>
        <v>6</v>
      </c>
      <c r="D12035" s="261">
        <v>1000</v>
      </c>
      <c r="E12035" s="261" t="s">
        <v>6396</v>
      </c>
      <c r="F12035" s="261" t="s">
        <v>111</v>
      </c>
      <c r="G12035" s="261" t="s">
        <v>140</v>
      </c>
      <c r="H12035" s="261" t="s">
        <v>6398</v>
      </c>
      <c r="I12035" t="e" cm="1">
        <f t="array" ref="I12035">INDEX('2.1.trackMPD'!N:N/(24*60*60),
       MATCH(1,
             (A12035='2.1.trackMPD'!A:A)*
             (C12035='2.1.trackMPD'!D:D)*
             (D12035/10^6='2.1.trackMPD'!H:H)*
             (E12035='2.1.trackMPD'!F:F),
0))</f>
        <v>#VALUE!</v>
      </c>
    </row>
    <row r="12036" spans="1:9" x14ac:dyDescent="0.2">
      <c r="A12036" t="s">
        <v>31</v>
      </c>
      <c r="B12036" s="261" t="s">
        <v>9</v>
      </c>
      <c r="C12036">
        <f>_xlfn.XLOOKUP(B12036,'2.1.trackMPD'!$R$7:$R$29,'2.1.trackMPD'!$T$7:$T$29)</f>
        <v>6</v>
      </c>
      <c r="D12036" s="261">
        <v>1000</v>
      </c>
      <c r="E12036" s="261" t="s">
        <v>6396</v>
      </c>
      <c r="F12036" s="261" t="s">
        <v>110</v>
      </c>
      <c r="G12036" s="261" t="s">
        <v>124</v>
      </c>
      <c r="H12036" s="261" t="s">
        <v>6399</v>
      </c>
      <c r="I12036" t="e" cm="1">
        <f t="array" ref="I12036">INDEX('2.1.trackMPD'!K:K/(24*60*60),
       MATCH(1,
             (A12036='2.1.trackMPD'!A:A)*
             (C12036='2.1.trackMPD'!D:D)*
             (D12036/10^6='2.1.trackMPD'!H:H)*
             (E12036='2.1.trackMPD'!F:F),
0))</f>
        <v>#VALUE!</v>
      </c>
    </row>
    <row r="12037" spans="1:9" x14ac:dyDescent="0.2">
      <c r="A12037" t="s">
        <v>31</v>
      </c>
      <c r="B12037" s="261" t="s">
        <v>9</v>
      </c>
      <c r="C12037">
        <f>_xlfn.XLOOKUP(B12037,'2.1.trackMPD'!$R$7:$R$29,'2.1.trackMPD'!$T$7:$T$29)</f>
        <v>6</v>
      </c>
      <c r="D12037" s="261">
        <v>1000</v>
      </c>
      <c r="E12037" s="261" t="s">
        <v>6396</v>
      </c>
      <c r="F12037" s="261" t="s">
        <v>110</v>
      </c>
      <c r="G12037" s="261" t="s">
        <v>140</v>
      </c>
      <c r="H12037" s="261" t="s">
        <v>6399</v>
      </c>
      <c r="I12037" t="e" cm="1">
        <f t="array" ref="I12037">INDEX('2.1.trackMPD'!L:L/(24*60*60),
       MATCH(1,
             (A12037='2.1.trackMPD'!A:A)*
             (C12037='2.1.trackMPD'!D:D)*
             (D12037/10^6='2.1.trackMPD'!H:H)*
             (E12037='2.1.trackMPD'!F:F),
0))</f>
        <v>#VALUE!</v>
      </c>
    </row>
    <row r="12038" spans="1:9" x14ac:dyDescent="0.2">
      <c r="A12038" t="s">
        <v>31</v>
      </c>
      <c r="B12038" s="261" t="s">
        <v>9</v>
      </c>
      <c r="C12038">
        <f>_xlfn.XLOOKUP(B12038,'2.1.trackMPD'!$R$7:$R$29,'2.1.trackMPD'!$T$7:$T$29)</f>
        <v>6</v>
      </c>
      <c r="D12038" s="261">
        <v>5000</v>
      </c>
      <c r="E12038" s="261" t="s">
        <v>6396</v>
      </c>
      <c r="F12038" s="261" t="s">
        <v>110</v>
      </c>
      <c r="G12038" s="261" t="s">
        <v>124</v>
      </c>
      <c r="H12038" s="261" t="s">
        <v>6398</v>
      </c>
      <c r="I12038" cm="1">
        <f t="array" ref="I12038">INDEX('2.1.trackMPD'!I:I/(24*60*60),
       MATCH(1,
             (A12038='2.1.trackMPD'!A:A)*
             (C12038='2.1.trackMPD'!D:D)*
             (D12038/10^6='2.1.trackMPD'!H:H)*
             (E12038='2.1.trackMPD'!F:F),
0))</f>
        <v>0.25310599045567711</v>
      </c>
    </row>
    <row r="12039" spans="1:9" x14ac:dyDescent="0.2">
      <c r="A12039" t="s">
        <v>31</v>
      </c>
      <c r="B12039" s="261" t="s">
        <v>9</v>
      </c>
      <c r="C12039">
        <f>_xlfn.XLOOKUP(B12039,'2.1.trackMPD'!$R$7:$R$29,'2.1.trackMPD'!$T$7:$T$29)</f>
        <v>6</v>
      </c>
      <c r="D12039" s="261">
        <v>5000</v>
      </c>
      <c r="E12039" s="261" t="s">
        <v>6396</v>
      </c>
      <c r="F12039" s="261" t="s">
        <v>110</v>
      </c>
      <c r="G12039" s="261" t="s">
        <v>140</v>
      </c>
      <c r="H12039" s="261" t="s">
        <v>6398</v>
      </c>
      <c r="I12039" cm="1">
        <f t="array" ref="I12039">INDEX('2.1.trackMPD'!J:J/(24*60*60),
       MATCH(1,
             (A12039='2.1.trackMPD'!A:A)*
             (C12039='2.1.trackMPD'!D:D)*
             (D12039/10^6='2.1.trackMPD'!H:H)*
             (E12039='2.1.trackMPD'!F:F),
0))</f>
        <v>1.5534065122313657E-2</v>
      </c>
    </row>
    <row r="12040" spans="1:9" x14ac:dyDescent="0.2">
      <c r="A12040" t="s">
        <v>31</v>
      </c>
      <c r="B12040" s="261" t="s">
        <v>9</v>
      </c>
      <c r="C12040">
        <f>_xlfn.XLOOKUP(B12040,'2.1.trackMPD'!$R$7:$R$29,'2.1.trackMPD'!$T$7:$T$29)</f>
        <v>6</v>
      </c>
      <c r="D12040" s="261">
        <v>5000</v>
      </c>
      <c r="E12040" s="261" t="s">
        <v>6396</v>
      </c>
      <c r="F12040" s="261" t="s">
        <v>111</v>
      </c>
      <c r="G12040" s="261" t="s">
        <v>124</v>
      </c>
      <c r="H12040" s="261" t="s">
        <v>6398</v>
      </c>
      <c r="I12040" t="e" cm="1">
        <f t="array" ref="I12040">INDEX('2.1.trackMPD'!M:M/(24*60*60),
       MATCH(1,
             (A12040='2.1.trackMPD'!A:A)*
             (C12040='2.1.trackMPD'!D:D)*
             (D12040/10^6='2.1.trackMPD'!H:H)*
             (E12040='2.1.trackMPD'!F:F),
0))</f>
        <v>#VALUE!</v>
      </c>
    </row>
    <row r="12041" spans="1:9" x14ac:dyDescent="0.2">
      <c r="A12041" t="s">
        <v>31</v>
      </c>
      <c r="B12041" s="261" t="s">
        <v>9</v>
      </c>
      <c r="C12041">
        <f>_xlfn.XLOOKUP(B12041,'2.1.trackMPD'!$R$7:$R$29,'2.1.trackMPD'!$T$7:$T$29)</f>
        <v>6</v>
      </c>
      <c r="D12041" s="261">
        <v>5000</v>
      </c>
      <c r="E12041" s="261" t="s">
        <v>6396</v>
      </c>
      <c r="F12041" s="261" t="s">
        <v>111</v>
      </c>
      <c r="G12041" s="261" t="s">
        <v>140</v>
      </c>
      <c r="H12041" s="261" t="s">
        <v>6398</v>
      </c>
      <c r="I12041" t="e" cm="1">
        <f t="array" ref="I12041">INDEX('2.1.trackMPD'!N:N/(24*60*60),
       MATCH(1,
             (A12041='2.1.trackMPD'!A:A)*
             (C12041='2.1.trackMPD'!D:D)*
             (D12041/10^6='2.1.trackMPD'!H:H)*
             (E12041='2.1.trackMPD'!F:F),
0))</f>
        <v>#VALUE!</v>
      </c>
    </row>
    <row r="12042" spans="1:9" x14ac:dyDescent="0.2">
      <c r="A12042" t="s">
        <v>31</v>
      </c>
      <c r="B12042" s="261" t="s">
        <v>9</v>
      </c>
      <c r="C12042">
        <f>_xlfn.XLOOKUP(B12042,'2.1.trackMPD'!$R$7:$R$29,'2.1.trackMPD'!$T$7:$T$29)</f>
        <v>6</v>
      </c>
      <c r="D12042" s="261">
        <v>5000</v>
      </c>
      <c r="E12042" s="261" t="s">
        <v>6396</v>
      </c>
      <c r="F12042" s="261" t="s">
        <v>110</v>
      </c>
      <c r="G12042" s="261" t="s">
        <v>124</v>
      </c>
      <c r="H12042" s="261" t="s">
        <v>6399</v>
      </c>
      <c r="I12042" t="e" cm="1">
        <f t="array" ref="I12042">INDEX('2.1.trackMPD'!K:K/(24*60*60),
       MATCH(1,
             (A12042='2.1.trackMPD'!A:A)*
             (C12042='2.1.trackMPD'!D:D)*
             (D12042/10^6='2.1.trackMPD'!H:H)*
             (E12042='2.1.trackMPD'!F:F),
0))</f>
        <v>#VALUE!</v>
      </c>
    </row>
    <row r="12043" spans="1:9" x14ac:dyDescent="0.2">
      <c r="A12043" t="s">
        <v>31</v>
      </c>
      <c r="B12043" s="261" t="s">
        <v>9</v>
      </c>
      <c r="C12043">
        <f>_xlfn.XLOOKUP(B12043,'2.1.trackMPD'!$R$7:$R$29,'2.1.trackMPD'!$T$7:$T$29)</f>
        <v>6</v>
      </c>
      <c r="D12043" s="261">
        <v>5000</v>
      </c>
      <c r="E12043" s="261" t="s">
        <v>6396</v>
      </c>
      <c r="F12043" s="261" t="s">
        <v>110</v>
      </c>
      <c r="G12043" s="261" t="s">
        <v>140</v>
      </c>
      <c r="H12043" s="261" t="s">
        <v>6399</v>
      </c>
      <c r="I12043" t="e" cm="1">
        <f t="array" ref="I12043">INDEX('2.1.trackMPD'!L:L/(24*60*60),
       MATCH(1,
             (A12043='2.1.trackMPD'!A:A)*
             (C12043='2.1.trackMPD'!D:D)*
             (D12043/10^6='2.1.trackMPD'!H:H)*
             (E12043='2.1.trackMPD'!F:F),
0))</f>
        <v>#VALUE!</v>
      </c>
    </row>
    <row r="12044" spans="1:9" x14ac:dyDescent="0.2">
      <c r="A12044" t="s">
        <v>31</v>
      </c>
      <c r="B12044" s="261" t="s">
        <v>9</v>
      </c>
      <c r="C12044">
        <f>_xlfn.XLOOKUP(B12044,'2.1.trackMPD'!$R$7:$R$29,'2.1.trackMPD'!$T$7:$T$29)</f>
        <v>6</v>
      </c>
      <c r="D12044" s="261">
        <v>1</v>
      </c>
      <c r="E12044" s="261" t="s">
        <v>6400</v>
      </c>
      <c r="F12044" s="261" t="s">
        <v>110</v>
      </c>
      <c r="G12044" s="261" t="s">
        <v>124</v>
      </c>
      <c r="H12044" s="261" t="s">
        <v>6398</v>
      </c>
      <c r="I12044" cm="1">
        <f t="array" ref="I12044">INDEX('2.1.trackMPD'!I:I/(24*60*60),
       MATCH(1,
             (A12044='2.1.trackMPD'!A:A)*
             (C12044='2.1.trackMPD'!D:D)*
             (D12044/10^6='2.1.trackMPD'!H:H)*
             (E12044='2.1.trackMPD'!F:F),
0))</f>
        <v>1.7482747305485069E-6</v>
      </c>
    </row>
    <row r="12045" spans="1:9" x14ac:dyDescent="0.2">
      <c r="A12045" t="s">
        <v>31</v>
      </c>
      <c r="B12045" s="261" t="s">
        <v>9</v>
      </c>
      <c r="C12045">
        <f>_xlfn.XLOOKUP(B12045,'2.1.trackMPD'!$R$7:$R$29,'2.1.trackMPD'!$T$7:$T$29)</f>
        <v>6</v>
      </c>
      <c r="D12045" s="261">
        <v>1</v>
      </c>
      <c r="E12045" s="261" t="s">
        <v>6400</v>
      </c>
      <c r="F12045" s="261" t="s">
        <v>110</v>
      </c>
      <c r="G12045" s="261" t="s">
        <v>140</v>
      </c>
      <c r="H12045" s="261" t="s">
        <v>6398</v>
      </c>
      <c r="I12045" cm="1">
        <f t="array" ref="I12045">INDEX('2.1.trackMPD'!J:J/(24*60*60),
       MATCH(1,
             (A12045='2.1.trackMPD'!A:A)*
             (C12045='2.1.trackMPD'!D:D)*
             (D12045/10^6='2.1.trackMPD'!H:H)*
             (E12045='2.1.trackMPD'!F:F),
0))</f>
        <v>3.7088197611824881E-5</v>
      </c>
    </row>
    <row r="12046" spans="1:9" x14ac:dyDescent="0.2">
      <c r="A12046" t="s">
        <v>31</v>
      </c>
      <c r="B12046" s="261" t="s">
        <v>9</v>
      </c>
      <c r="C12046">
        <f>_xlfn.XLOOKUP(B12046,'2.1.trackMPD'!$R$7:$R$29,'2.1.trackMPD'!$T$7:$T$29)</f>
        <v>6</v>
      </c>
      <c r="D12046" s="261">
        <v>1</v>
      </c>
      <c r="E12046" s="261" t="s">
        <v>6400</v>
      </c>
      <c r="F12046" s="261" t="s">
        <v>111</v>
      </c>
      <c r="G12046" s="261" t="s">
        <v>124</v>
      </c>
      <c r="H12046" s="261" t="s">
        <v>6398</v>
      </c>
      <c r="I12046" t="e" cm="1">
        <f t="array" ref="I12046">INDEX('2.1.trackMPD'!M:M/(24*60*60),
       MATCH(1,
             (A12046='2.1.trackMPD'!A:A)*
             (C12046='2.1.trackMPD'!D:D)*
             (D12046/10^6='2.1.trackMPD'!H:H)*
             (E12046='2.1.trackMPD'!F:F),
0))</f>
        <v>#VALUE!</v>
      </c>
    </row>
    <row r="12047" spans="1:9" x14ac:dyDescent="0.2">
      <c r="A12047" t="s">
        <v>31</v>
      </c>
      <c r="B12047" s="261" t="s">
        <v>9</v>
      </c>
      <c r="C12047">
        <f>_xlfn.XLOOKUP(B12047,'2.1.trackMPD'!$R$7:$R$29,'2.1.trackMPD'!$T$7:$T$29)</f>
        <v>6</v>
      </c>
      <c r="D12047" s="261">
        <v>1</v>
      </c>
      <c r="E12047" s="261" t="s">
        <v>6400</v>
      </c>
      <c r="F12047" s="261" t="s">
        <v>111</v>
      </c>
      <c r="G12047" s="261" t="s">
        <v>140</v>
      </c>
      <c r="H12047" s="261" t="s">
        <v>6398</v>
      </c>
      <c r="I12047" t="e" cm="1">
        <f t="array" ref="I12047">INDEX('2.1.trackMPD'!N:N/(24*60*60),
       MATCH(1,
             (A12047='2.1.trackMPD'!A:A)*
             (C12047='2.1.trackMPD'!D:D)*
             (D12047/10^6='2.1.trackMPD'!H:H)*
             (E12047='2.1.trackMPD'!F:F),
0))</f>
        <v>#VALUE!</v>
      </c>
    </row>
    <row r="12048" spans="1:9" x14ac:dyDescent="0.2">
      <c r="A12048" t="s">
        <v>31</v>
      </c>
      <c r="B12048" s="261" t="s">
        <v>9</v>
      </c>
      <c r="C12048">
        <f>_xlfn.XLOOKUP(B12048,'2.1.trackMPD'!$R$7:$R$29,'2.1.trackMPD'!$T$7:$T$29)</f>
        <v>6</v>
      </c>
      <c r="D12048" s="261">
        <v>1</v>
      </c>
      <c r="E12048" s="261" t="s">
        <v>6400</v>
      </c>
      <c r="F12048" s="261" t="s">
        <v>110</v>
      </c>
      <c r="G12048" s="261" t="s">
        <v>124</v>
      </c>
      <c r="H12048" s="261" t="s">
        <v>6399</v>
      </c>
      <c r="I12048" t="e" cm="1">
        <f t="array" ref="I12048">INDEX('2.1.trackMPD'!K:K/(24*60*60),
       MATCH(1,
             (A12048='2.1.trackMPD'!A:A)*
             (C12048='2.1.trackMPD'!D:D)*
             (D12048/10^6='2.1.trackMPD'!H:H)*
             (E12048='2.1.trackMPD'!F:F),
0))</f>
        <v>#VALUE!</v>
      </c>
    </row>
    <row r="12049" spans="1:9" x14ac:dyDescent="0.2">
      <c r="A12049" t="s">
        <v>31</v>
      </c>
      <c r="B12049" s="261" t="s">
        <v>9</v>
      </c>
      <c r="C12049">
        <f>_xlfn.XLOOKUP(B12049,'2.1.trackMPD'!$R$7:$R$29,'2.1.trackMPD'!$T$7:$T$29)</f>
        <v>6</v>
      </c>
      <c r="D12049" s="261">
        <v>1</v>
      </c>
      <c r="E12049" s="261" t="s">
        <v>6400</v>
      </c>
      <c r="F12049" s="261" t="s">
        <v>110</v>
      </c>
      <c r="G12049" s="261" t="s">
        <v>140</v>
      </c>
      <c r="H12049" s="261" t="s">
        <v>6399</v>
      </c>
      <c r="I12049" t="e" cm="1">
        <f t="array" ref="I12049">INDEX('2.1.trackMPD'!L:L/(24*60*60),
       MATCH(1,
             (A12049='2.1.trackMPD'!A:A)*
             (C12049='2.1.trackMPD'!D:D)*
             (D12049/10^6='2.1.trackMPD'!H:H)*
             (E12049='2.1.trackMPD'!F:F),
0))</f>
        <v>#VALUE!</v>
      </c>
    </row>
    <row r="12050" spans="1:9" x14ac:dyDescent="0.2">
      <c r="A12050" t="s">
        <v>31</v>
      </c>
      <c r="B12050" s="261" t="s">
        <v>9</v>
      </c>
      <c r="C12050">
        <f>_xlfn.XLOOKUP(B12050,'2.1.trackMPD'!$R$7:$R$29,'2.1.trackMPD'!$T$7:$T$29)</f>
        <v>6</v>
      </c>
      <c r="D12050" s="261">
        <v>10</v>
      </c>
      <c r="E12050" s="261" t="s">
        <v>6400</v>
      </c>
      <c r="F12050" s="261" t="s">
        <v>110</v>
      </c>
      <c r="G12050" s="261" t="s">
        <v>124</v>
      </c>
      <c r="H12050" s="261" t="s">
        <v>6398</v>
      </c>
      <c r="I12050" cm="1">
        <f t="array" ref="I12050">INDEX('2.1.trackMPD'!I:I/(24*60*60),
       MATCH(1,
             (A12050='2.1.trackMPD'!A:A)*
             (C12050='2.1.trackMPD'!D:D)*
             (D12050/10^6='2.1.trackMPD'!H:H)*
             (E12050='2.1.trackMPD'!F:F),
0))</f>
        <v>7.1603868355447347E-5</v>
      </c>
    </row>
    <row r="12051" spans="1:9" x14ac:dyDescent="0.2">
      <c r="A12051" t="s">
        <v>31</v>
      </c>
      <c r="B12051" s="261" t="s">
        <v>9</v>
      </c>
      <c r="C12051">
        <f>_xlfn.XLOOKUP(B12051,'2.1.trackMPD'!$R$7:$R$29,'2.1.trackMPD'!$T$7:$T$29)</f>
        <v>6</v>
      </c>
      <c r="D12051" s="261">
        <v>10</v>
      </c>
      <c r="E12051" s="261" t="s">
        <v>6400</v>
      </c>
      <c r="F12051" s="261" t="s">
        <v>110</v>
      </c>
      <c r="G12051" s="261" t="s">
        <v>140</v>
      </c>
      <c r="H12051" s="261" t="s">
        <v>6398</v>
      </c>
      <c r="I12051" cm="1">
        <f t="array" ref="I12051">INDEX('2.1.trackMPD'!J:J/(24*60*60),
       MATCH(1,
             (A12051='2.1.trackMPD'!A:A)*
             (C12051='2.1.trackMPD'!D:D)*
             (D12051/10^6='2.1.trackMPD'!H:H)*
             (E12051='2.1.trackMPD'!F:F),
0))</f>
        <v>1.8169765780324653E-4</v>
      </c>
    </row>
    <row r="12052" spans="1:9" x14ac:dyDescent="0.2">
      <c r="A12052" t="s">
        <v>31</v>
      </c>
      <c r="B12052" s="261" t="s">
        <v>9</v>
      </c>
      <c r="C12052">
        <f>_xlfn.XLOOKUP(B12052,'2.1.trackMPD'!$R$7:$R$29,'2.1.trackMPD'!$T$7:$T$29)</f>
        <v>6</v>
      </c>
      <c r="D12052" s="261">
        <v>10</v>
      </c>
      <c r="E12052" s="261" t="s">
        <v>6400</v>
      </c>
      <c r="F12052" s="261" t="s">
        <v>111</v>
      </c>
      <c r="G12052" s="261" t="s">
        <v>124</v>
      </c>
      <c r="H12052" s="261" t="s">
        <v>6398</v>
      </c>
      <c r="I12052" t="e" cm="1">
        <f t="array" ref="I12052">INDEX('2.1.trackMPD'!M:M/(24*60*60),
       MATCH(1,
             (A12052='2.1.trackMPD'!A:A)*
             (C12052='2.1.trackMPD'!D:D)*
             (D12052/10^6='2.1.trackMPD'!H:H)*
             (E12052='2.1.trackMPD'!F:F),
0))</f>
        <v>#VALUE!</v>
      </c>
    </row>
    <row r="12053" spans="1:9" x14ac:dyDescent="0.2">
      <c r="A12053" t="s">
        <v>31</v>
      </c>
      <c r="B12053" s="261" t="s">
        <v>9</v>
      </c>
      <c r="C12053">
        <f>_xlfn.XLOOKUP(B12053,'2.1.trackMPD'!$R$7:$R$29,'2.1.trackMPD'!$T$7:$T$29)</f>
        <v>6</v>
      </c>
      <c r="D12053" s="261">
        <v>10</v>
      </c>
      <c r="E12053" s="261" t="s">
        <v>6400</v>
      </c>
      <c r="F12053" s="261" t="s">
        <v>111</v>
      </c>
      <c r="G12053" s="261" t="s">
        <v>140</v>
      </c>
      <c r="H12053" s="261" t="s">
        <v>6398</v>
      </c>
      <c r="I12053" t="e" cm="1">
        <f t="array" ref="I12053">INDEX('2.1.trackMPD'!N:N/(24*60*60),
       MATCH(1,
             (A12053='2.1.trackMPD'!A:A)*
             (C12053='2.1.trackMPD'!D:D)*
             (D12053/10^6='2.1.trackMPD'!H:H)*
             (E12053='2.1.trackMPD'!F:F),
0))</f>
        <v>#VALUE!</v>
      </c>
    </row>
    <row r="12054" spans="1:9" x14ac:dyDescent="0.2">
      <c r="A12054" t="s">
        <v>31</v>
      </c>
      <c r="B12054" s="261" t="s">
        <v>9</v>
      </c>
      <c r="C12054">
        <f>_xlfn.XLOOKUP(B12054,'2.1.trackMPD'!$R$7:$R$29,'2.1.trackMPD'!$T$7:$T$29)</f>
        <v>6</v>
      </c>
      <c r="D12054" s="261">
        <v>10</v>
      </c>
      <c r="E12054" s="261" t="s">
        <v>6400</v>
      </c>
      <c r="F12054" s="261" t="s">
        <v>110</v>
      </c>
      <c r="G12054" s="261" t="s">
        <v>124</v>
      </c>
      <c r="H12054" s="261" t="s">
        <v>6399</v>
      </c>
      <c r="I12054" t="e" cm="1">
        <f t="array" ref="I12054">INDEX('2.1.trackMPD'!K:K/(24*60*60),
       MATCH(1,
             (A12054='2.1.trackMPD'!A:A)*
             (C12054='2.1.trackMPD'!D:D)*
             (D12054/10^6='2.1.trackMPD'!H:H)*
             (E12054='2.1.trackMPD'!F:F),
0))</f>
        <v>#VALUE!</v>
      </c>
    </row>
    <row r="12055" spans="1:9" x14ac:dyDescent="0.2">
      <c r="A12055" t="s">
        <v>31</v>
      </c>
      <c r="B12055" s="261" t="s">
        <v>9</v>
      </c>
      <c r="C12055">
        <f>_xlfn.XLOOKUP(B12055,'2.1.trackMPD'!$R$7:$R$29,'2.1.trackMPD'!$T$7:$T$29)</f>
        <v>6</v>
      </c>
      <c r="D12055" s="261">
        <v>10</v>
      </c>
      <c r="E12055" s="261" t="s">
        <v>6400</v>
      </c>
      <c r="F12055" s="261" t="s">
        <v>110</v>
      </c>
      <c r="G12055" s="261" t="s">
        <v>140</v>
      </c>
      <c r="H12055" s="261" t="s">
        <v>6399</v>
      </c>
      <c r="I12055" t="e" cm="1">
        <f t="array" ref="I12055">INDEX('2.1.trackMPD'!L:L/(24*60*60),
       MATCH(1,
             (A12055='2.1.trackMPD'!A:A)*
             (C12055='2.1.trackMPD'!D:D)*
             (D12055/10^6='2.1.trackMPD'!H:H)*
             (E12055='2.1.trackMPD'!F:F),
0))</f>
        <v>#VALUE!</v>
      </c>
    </row>
    <row r="12056" spans="1:9" x14ac:dyDescent="0.2">
      <c r="A12056" t="s">
        <v>31</v>
      </c>
      <c r="B12056" s="261" t="s">
        <v>9</v>
      </c>
      <c r="C12056">
        <f>_xlfn.XLOOKUP(B12056,'2.1.trackMPD'!$R$7:$R$29,'2.1.trackMPD'!$T$7:$T$29)</f>
        <v>6</v>
      </c>
      <c r="D12056" s="261">
        <v>100</v>
      </c>
      <c r="E12056" s="261" t="s">
        <v>6400</v>
      </c>
      <c r="F12056" s="261" t="s">
        <v>110</v>
      </c>
      <c r="G12056" s="261" t="s">
        <v>124</v>
      </c>
      <c r="H12056" s="261" t="s">
        <v>6398</v>
      </c>
      <c r="I12056" cm="1">
        <f t="array" ref="I12056">INDEX('2.1.trackMPD'!I:I/(24*60*60),
       MATCH(1,
             (A12056='2.1.trackMPD'!A:A)*
             (C12056='2.1.trackMPD'!D:D)*
             (D12056/10^6='2.1.trackMPD'!H:H)*
             (E12056='2.1.trackMPD'!F:F),
0))</f>
        <v>5.1764828803544331E-3</v>
      </c>
    </row>
    <row r="12057" spans="1:9" x14ac:dyDescent="0.2">
      <c r="A12057" t="s">
        <v>31</v>
      </c>
      <c r="B12057" s="261" t="s">
        <v>9</v>
      </c>
      <c r="C12057">
        <f>_xlfn.XLOOKUP(B12057,'2.1.trackMPD'!$R$7:$R$29,'2.1.trackMPD'!$T$7:$T$29)</f>
        <v>6</v>
      </c>
      <c r="D12057" s="261">
        <v>100</v>
      </c>
      <c r="E12057" s="261" t="s">
        <v>6400</v>
      </c>
      <c r="F12057" s="261" t="s">
        <v>110</v>
      </c>
      <c r="G12057" s="261" t="s">
        <v>140</v>
      </c>
      <c r="H12057" s="261" t="s">
        <v>6398</v>
      </c>
      <c r="I12057" cm="1">
        <f t="array" ref="I12057">INDEX('2.1.trackMPD'!J:J/(24*60*60),
       MATCH(1,
             (A12057='2.1.trackMPD'!A:A)*
             (C12057='2.1.trackMPD'!D:D)*
             (D12057/10^6='2.1.trackMPD'!H:H)*
             (E12057='2.1.trackMPD'!F:F),
0))</f>
        <v>8.3103213332789347E-3</v>
      </c>
    </row>
    <row r="12058" spans="1:9" x14ac:dyDescent="0.2">
      <c r="A12058" t="s">
        <v>31</v>
      </c>
      <c r="B12058" s="261" t="s">
        <v>9</v>
      </c>
      <c r="C12058">
        <f>_xlfn.XLOOKUP(B12058,'2.1.trackMPD'!$R$7:$R$29,'2.1.trackMPD'!$T$7:$T$29)</f>
        <v>6</v>
      </c>
      <c r="D12058" s="261">
        <v>100</v>
      </c>
      <c r="E12058" s="261" t="s">
        <v>6400</v>
      </c>
      <c r="F12058" s="261" t="s">
        <v>111</v>
      </c>
      <c r="G12058" s="261" t="s">
        <v>124</v>
      </c>
      <c r="H12058" s="261" t="s">
        <v>6398</v>
      </c>
      <c r="I12058" t="e" cm="1">
        <f t="array" ref="I12058">INDEX('2.1.trackMPD'!M:M/(24*60*60),
       MATCH(1,
             (A12058='2.1.trackMPD'!A:A)*
             (C12058='2.1.trackMPD'!D:D)*
             (D12058/10^6='2.1.trackMPD'!H:H)*
             (E12058='2.1.trackMPD'!F:F),
0))</f>
        <v>#VALUE!</v>
      </c>
    </row>
    <row r="12059" spans="1:9" x14ac:dyDescent="0.2">
      <c r="A12059" t="s">
        <v>31</v>
      </c>
      <c r="B12059" s="261" t="s">
        <v>9</v>
      </c>
      <c r="C12059">
        <f>_xlfn.XLOOKUP(B12059,'2.1.trackMPD'!$R$7:$R$29,'2.1.trackMPD'!$T$7:$T$29)</f>
        <v>6</v>
      </c>
      <c r="D12059" s="261">
        <v>100</v>
      </c>
      <c r="E12059" s="261" t="s">
        <v>6400</v>
      </c>
      <c r="F12059" s="261" t="s">
        <v>111</v>
      </c>
      <c r="G12059" s="261" t="s">
        <v>140</v>
      </c>
      <c r="H12059" s="261" t="s">
        <v>6398</v>
      </c>
      <c r="I12059" t="e" cm="1">
        <f t="array" ref="I12059">INDEX('2.1.trackMPD'!N:N/(24*60*60),
       MATCH(1,
             (A12059='2.1.trackMPD'!A:A)*
             (C12059='2.1.trackMPD'!D:D)*
             (D12059/10^6='2.1.trackMPD'!H:H)*
             (E12059='2.1.trackMPD'!F:F),
0))</f>
        <v>#VALUE!</v>
      </c>
    </row>
    <row r="12060" spans="1:9" x14ac:dyDescent="0.2">
      <c r="A12060" t="s">
        <v>31</v>
      </c>
      <c r="B12060" s="261" t="s">
        <v>9</v>
      </c>
      <c r="C12060">
        <f>_xlfn.XLOOKUP(B12060,'2.1.trackMPD'!$R$7:$R$29,'2.1.trackMPD'!$T$7:$T$29)</f>
        <v>6</v>
      </c>
      <c r="D12060" s="261">
        <v>100</v>
      </c>
      <c r="E12060" s="261" t="s">
        <v>6400</v>
      </c>
      <c r="F12060" s="261" t="s">
        <v>110</v>
      </c>
      <c r="G12060" s="261" t="s">
        <v>124</v>
      </c>
      <c r="H12060" s="261" t="s">
        <v>6399</v>
      </c>
      <c r="I12060" t="e" cm="1">
        <f t="array" ref="I12060">INDEX('2.1.trackMPD'!K:K/(24*60*60),
       MATCH(1,
             (A12060='2.1.trackMPD'!A:A)*
             (C12060='2.1.trackMPD'!D:D)*
             (D12060/10^6='2.1.trackMPD'!H:H)*
             (E12060='2.1.trackMPD'!F:F),
0))</f>
        <v>#VALUE!</v>
      </c>
    </row>
    <row r="12061" spans="1:9" x14ac:dyDescent="0.2">
      <c r="A12061" t="s">
        <v>31</v>
      </c>
      <c r="B12061" s="261" t="s">
        <v>9</v>
      </c>
      <c r="C12061">
        <f>_xlfn.XLOOKUP(B12061,'2.1.trackMPD'!$R$7:$R$29,'2.1.trackMPD'!$T$7:$T$29)</f>
        <v>6</v>
      </c>
      <c r="D12061" s="261">
        <v>100</v>
      </c>
      <c r="E12061" s="261" t="s">
        <v>6400</v>
      </c>
      <c r="F12061" s="261" t="s">
        <v>110</v>
      </c>
      <c r="G12061" s="261" t="s">
        <v>140</v>
      </c>
      <c r="H12061" s="261" t="s">
        <v>6399</v>
      </c>
      <c r="I12061" t="e" cm="1">
        <f t="array" ref="I12061">INDEX('2.1.trackMPD'!L:L/(24*60*60),
       MATCH(1,
             (A12061='2.1.trackMPD'!A:A)*
             (C12061='2.1.trackMPD'!D:D)*
             (D12061/10^6='2.1.trackMPD'!H:H)*
             (E12061='2.1.trackMPD'!F:F),
0))</f>
        <v>#VALUE!</v>
      </c>
    </row>
    <row r="12062" spans="1:9" x14ac:dyDescent="0.2">
      <c r="A12062" t="s">
        <v>31</v>
      </c>
      <c r="B12062" s="261" t="s">
        <v>9</v>
      </c>
      <c r="C12062">
        <f>_xlfn.XLOOKUP(B12062,'2.1.trackMPD'!$R$7:$R$29,'2.1.trackMPD'!$T$7:$T$29)</f>
        <v>6</v>
      </c>
      <c r="D12062" s="261">
        <v>1000</v>
      </c>
      <c r="E12062" s="261" t="s">
        <v>6400</v>
      </c>
      <c r="F12062" s="261" t="s">
        <v>110</v>
      </c>
      <c r="G12062" s="261" t="s">
        <v>124</v>
      </c>
      <c r="H12062" s="261" t="s">
        <v>6398</v>
      </c>
      <c r="I12062" cm="1">
        <f t="array" ref="I12062">INDEX('2.1.trackMPD'!I:I/(24*60*60),
       MATCH(1,
             (A12062='2.1.trackMPD'!A:A)*
             (C12062='2.1.trackMPD'!D:D)*
             (D12062/10^6='2.1.trackMPD'!H:H)*
             (E12062='2.1.trackMPD'!F:F),
0))</f>
        <v>5.8096051192054514E-2</v>
      </c>
    </row>
    <row r="12063" spans="1:9" x14ac:dyDescent="0.2">
      <c r="A12063" t="s">
        <v>31</v>
      </c>
      <c r="B12063" s="261" t="s">
        <v>9</v>
      </c>
      <c r="C12063">
        <f>_xlfn.XLOOKUP(B12063,'2.1.trackMPD'!$R$7:$R$29,'2.1.trackMPD'!$T$7:$T$29)</f>
        <v>6</v>
      </c>
      <c r="D12063" s="261">
        <v>1000</v>
      </c>
      <c r="E12063" s="261" t="s">
        <v>6400</v>
      </c>
      <c r="F12063" s="261" t="s">
        <v>110</v>
      </c>
      <c r="G12063" s="261" t="s">
        <v>140</v>
      </c>
      <c r="H12063" s="261" t="s">
        <v>6398</v>
      </c>
      <c r="I12063" cm="1">
        <f t="array" ref="I12063">INDEX('2.1.trackMPD'!J:J/(24*60*60),
       MATCH(1,
             (A12063='2.1.trackMPD'!A:A)*
             (C12063='2.1.trackMPD'!D:D)*
             (D12063/10^6='2.1.trackMPD'!H:H)*
             (E12063='2.1.trackMPD'!F:F),
0))</f>
        <v>1.567885990178507E-2</v>
      </c>
    </row>
    <row r="12064" spans="1:9" x14ac:dyDescent="0.2">
      <c r="A12064" t="s">
        <v>31</v>
      </c>
      <c r="B12064" s="261" t="s">
        <v>9</v>
      </c>
      <c r="C12064">
        <f>_xlfn.XLOOKUP(B12064,'2.1.trackMPD'!$R$7:$R$29,'2.1.trackMPD'!$T$7:$T$29)</f>
        <v>6</v>
      </c>
      <c r="D12064" s="261">
        <v>1000</v>
      </c>
      <c r="E12064" s="261" t="s">
        <v>6400</v>
      </c>
      <c r="F12064" s="261" t="s">
        <v>111</v>
      </c>
      <c r="G12064" s="261" t="s">
        <v>124</v>
      </c>
      <c r="H12064" s="261" t="s">
        <v>6398</v>
      </c>
      <c r="I12064" t="e" cm="1">
        <f t="array" ref="I12064">INDEX('2.1.trackMPD'!M:M/(24*60*60),
       MATCH(1,
             (A12064='2.1.trackMPD'!A:A)*
             (C12064='2.1.trackMPD'!D:D)*
             (D12064/10^6='2.1.trackMPD'!H:H)*
             (E12064='2.1.trackMPD'!F:F),
0))</f>
        <v>#VALUE!</v>
      </c>
    </row>
    <row r="12065" spans="1:9" x14ac:dyDescent="0.2">
      <c r="A12065" t="s">
        <v>31</v>
      </c>
      <c r="B12065" s="261" t="s">
        <v>9</v>
      </c>
      <c r="C12065">
        <f>_xlfn.XLOOKUP(B12065,'2.1.trackMPD'!$R$7:$R$29,'2.1.trackMPD'!$T$7:$T$29)</f>
        <v>6</v>
      </c>
      <c r="D12065" s="261">
        <v>1000</v>
      </c>
      <c r="E12065" s="261" t="s">
        <v>6400</v>
      </c>
      <c r="F12065" s="261" t="s">
        <v>111</v>
      </c>
      <c r="G12065" s="261" t="s">
        <v>140</v>
      </c>
      <c r="H12065" s="261" t="s">
        <v>6398</v>
      </c>
      <c r="I12065" t="e" cm="1">
        <f t="array" ref="I12065">INDEX('2.1.trackMPD'!N:N/(24*60*60),
       MATCH(1,
             (A12065='2.1.trackMPD'!A:A)*
             (C12065='2.1.trackMPD'!D:D)*
             (D12065/10^6='2.1.trackMPD'!H:H)*
             (E12065='2.1.trackMPD'!F:F),
0))</f>
        <v>#VALUE!</v>
      </c>
    </row>
    <row r="12066" spans="1:9" x14ac:dyDescent="0.2">
      <c r="A12066" t="s">
        <v>31</v>
      </c>
      <c r="B12066" s="261" t="s">
        <v>9</v>
      </c>
      <c r="C12066">
        <f>_xlfn.XLOOKUP(B12066,'2.1.trackMPD'!$R$7:$R$29,'2.1.trackMPD'!$T$7:$T$29)</f>
        <v>6</v>
      </c>
      <c r="D12066" s="261">
        <v>1000</v>
      </c>
      <c r="E12066" s="261" t="s">
        <v>6400</v>
      </c>
      <c r="F12066" s="261" t="s">
        <v>110</v>
      </c>
      <c r="G12066" s="261" t="s">
        <v>124</v>
      </c>
      <c r="H12066" s="261" t="s">
        <v>6399</v>
      </c>
      <c r="I12066" t="e" cm="1">
        <f t="array" ref="I12066">INDEX('2.1.trackMPD'!K:K/(24*60*60),
       MATCH(1,
             (A12066='2.1.trackMPD'!A:A)*
             (C12066='2.1.trackMPD'!D:D)*
             (D12066/10^6='2.1.trackMPD'!H:H)*
             (E12066='2.1.trackMPD'!F:F),
0))</f>
        <v>#VALUE!</v>
      </c>
    </row>
    <row r="12067" spans="1:9" x14ac:dyDescent="0.2">
      <c r="A12067" t="s">
        <v>31</v>
      </c>
      <c r="B12067" s="261" t="s">
        <v>9</v>
      </c>
      <c r="C12067">
        <f>_xlfn.XLOOKUP(B12067,'2.1.trackMPD'!$R$7:$R$29,'2.1.trackMPD'!$T$7:$T$29)</f>
        <v>6</v>
      </c>
      <c r="D12067" s="261">
        <v>1000</v>
      </c>
      <c r="E12067" s="261" t="s">
        <v>6400</v>
      </c>
      <c r="F12067" s="261" t="s">
        <v>110</v>
      </c>
      <c r="G12067" s="261" t="s">
        <v>140</v>
      </c>
      <c r="H12067" s="261" t="s">
        <v>6399</v>
      </c>
      <c r="I12067" t="e" cm="1">
        <f t="array" ref="I12067">INDEX('2.1.trackMPD'!L:L/(24*60*60),
       MATCH(1,
             (A12067='2.1.trackMPD'!A:A)*
             (C12067='2.1.trackMPD'!D:D)*
             (D12067/10^6='2.1.trackMPD'!H:H)*
             (E12067='2.1.trackMPD'!F:F),
0))</f>
        <v>#VALUE!</v>
      </c>
    </row>
    <row r="12068" spans="1:9" x14ac:dyDescent="0.2">
      <c r="A12068" t="s">
        <v>31</v>
      </c>
      <c r="B12068" s="261" t="s">
        <v>9</v>
      </c>
      <c r="C12068">
        <f>_xlfn.XLOOKUP(B12068,'2.1.trackMPD'!$R$7:$R$29,'2.1.trackMPD'!$T$7:$T$29)</f>
        <v>6</v>
      </c>
      <c r="D12068" s="261">
        <v>5000</v>
      </c>
      <c r="E12068" s="261" t="s">
        <v>6400</v>
      </c>
      <c r="F12068" s="261" t="s">
        <v>110</v>
      </c>
      <c r="G12068" s="261" t="s">
        <v>124</v>
      </c>
      <c r="H12068" s="261" t="s">
        <v>6398</v>
      </c>
      <c r="I12068" cm="1">
        <f t="array" ref="I12068">INDEX('2.1.trackMPD'!I:I/(24*60*60),
       MATCH(1,
             (A12068='2.1.trackMPD'!A:A)*
             (C12068='2.1.trackMPD'!D:D)*
             (D12068/10^6='2.1.trackMPD'!H:H)*
             (E12068='2.1.trackMPD'!F:F),
0))</f>
        <v>0.14054113169626969</v>
      </c>
    </row>
    <row r="12069" spans="1:9" x14ac:dyDescent="0.2">
      <c r="A12069" t="s">
        <v>31</v>
      </c>
      <c r="B12069" s="261" t="s">
        <v>9</v>
      </c>
      <c r="C12069">
        <f>_xlfn.XLOOKUP(B12069,'2.1.trackMPD'!$R$7:$R$29,'2.1.trackMPD'!$T$7:$T$29)</f>
        <v>6</v>
      </c>
      <c r="D12069" s="261">
        <v>5000</v>
      </c>
      <c r="E12069" s="261" t="s">
        <v>6400</v>
      </c>
      <c r="F12069" s="261" t="s">
        <v>110</v>
      </c>
      <c r="G12069" s="261" t="s">
        <v>140</v>
      </c>
      <c r="H12069" s="261" t="s">
        <v>6398</v>
      </c>
      <c r="I12069" cm="1">
        <f t="array" ref="I12069">INDEX('2.1.trackMPD'!J:J/(24*60*60),
       MATCH(1,
             (A12069='2.1.trackMPD'!A:A)*
             (C12069='2.1.trackMPD'!D:D)*
             (D12069/10^6='2.1.trackMPD'!H:H)*
             (E12069='2.1.trackMPD'!F:F),
0))</f>
        <v>1.5568371183156597E-2</v>
      </c>
    </row>
    <row r="12070" spans="1:9" x14ac:dyDescent="0.2">
      <c r="A12070" t="s">
        <v>31</v>
      </c>
      <c r="B12070" s="261" t="s">
        <v>9</v>
      </c>
      <c r="C12070">
        <f>_xlfn.XLOOKUP(B12070,'2.1.trackMPD'!$R$7:$R$29,'2.1.trackMPD'!$T$7:$T$29)</f>
        <v>6</v>
      </c>
      <c r="D12070" s="261">
        <v>5000</v>
      </c>
      <c r="E12070" s="261" t="s">
        <v>6400</v>
      </c>
      <c r="F12070" s="261" t="s">
        <v>111</v>
      </c>
      <c r="G12070" s="261" t="s">
        <v>124</v>
      </c>
      <c r="H12070" s="261" t="s">
        <v>6398</v>
      </c>
      <c r="I12070" t="e" cm="1">
        <f t="array" ref="I12070">INDEX('2.1.trackMPD'!M:M/(24*60*60),
       MATCH(1,
             (A12070='2.1.trackMPD'!A:A)*
             (C12070='2.1.trackMPD'!D:D)*
             (D12070/10^6='2.1.trackMPD'!H:H)*
             (E12070='2.1.trackMPD'!F:F),
0))</f>
        <v>#VALUE!</v>
      </c>
    </row>
    <row r="12071" spans="1:9" x14ac:dyDescent="0.2">
      <c r="A12071" t="s">
        <v>31</v>
      </c>
      <c r="B12071" s="261" t="s">
        <v>9</v>
      </c>
      <c r="C12071">
        <f>_xlfn.XLOOKUP(B12071,'2.1.trackMPD'!$R$7:$R$29,'2.1.trackMPD'!$T$7:$T$29)</f>
        <v>6</v>
      </c>
      <c r="D12071" s="261">
        <v>5000</v>
      </c>
      <c r="E12071" s="261" t="s">
        <v>6400</v>
      </c>
      <c r="F12071" s="261" t="s">
        <v>111</v>
      </c>
      <c r="G12071" s="261" t="s">
        <v>140</v>
      </c>
      <c r="H12071" s="261" t="s">
        <v>6398</v>
      </c>
      <c r="I12071" t="e" cm="1">
        <f t="array" ref="I12071">INDEX('2.1.trackMPD'!N:N/(24*60*60),
       MATCH(1,
             (A12071='2.1.trackMPD'!A:A)*
             (C12071='2.1.trackMPD'!D:D)*
             (D12071/10^6='2.1.trackMPD'!H:H)*
             (E12071='2.1.trackMPD'!F:F),
0))</f>
        <v>#VALUE!</v>
      </c>
    </row>
    <row r="12072" spans="1:9" x14ac:dyDescent="0.2">
      <c r="A12072" t="s">
        <v>31</v>
      </c>
      <c r="B12072" s="261" t="s">
        <v>9</v>
      </c>
      <c r="C12072">
        <f>_xlfn.XLOOKUP(B12072,'2.1.trackMPD'!$R$7:$R$29,'2.1.trackMPD'!$T$7:$T$29)</f>
        <v>6</v>
      </c>
      <c r="D12072" s="261">
        <v>5000</v>
      </c>
      <c r="E12072" s="261" t="s">
        <v>6400</v>
      </c>
      <c r="F12072" s="261" t="s">
        <v>110</v>
      </c>
      <c r="G12072" s="261" t="s">
        <v>124</v>
      </c>
      <c r="H12072" s="261" t="s">
        <v>6399</v>
      </c>
      <c r="I12072" t="e" cm="1">
        <f t="array" ref="I12072">INDEX('2.1.trackMPD'!K:K/(24*60*60),
       MATCH(1,
             (A12072='2.1.trackMPD'!A:A)*
             (C12072='2.1.trackMPD'!D:D)*
             (D12072/10^6='2.1.trackMPD'!H:H)*
             (E12072='2.1.trackMPD'!F:F),
0))</f>
        <v>#VALUE!</v>
      </c>
    </row>
    <row r="12073" spans="1:9" x14ac:dyDescent="0.2">
      <c r="A12073" t="s">
        <v>31</v>
      </c>
      <c r="B12073" s="261" t="s">
        <v>9</v>
      </c>
      <c r="C12073">
        <f>_xlfn.XLOOKUP(B12073,'2.1.trackMPD'!$R$7:$R$29,'2.1.trackMPD'!$T$7:$T$29)</f>
        <v>6</v>
      </c>
      <c r="D12073" s="261">
        <v>5000</v>
      </c>
      <c r="E12073" s="261" t="s">
        <v>6400</v>
      </c>
      <c r="F12073" s="261" t="s">
        <v>110</v>
      </c>
      <c r="G12073" s="261" t="s">
        <v>140</v>
      </c>
      <c r="H12073" s="261" t="s">
        <v>6399</v>
      </c>
      <c r="I12073" t="e" cm="1">
        <f t="array" ref="I12073">INDEX('2.1.trackMPD'!L:L/(24*60*60),
       MATCH(1,
             (A12073='2.1.trackMPD'!A:A)*
             (C12073='2.1.trackMPD'!D:D)*
             (D12073/10^6='2.1.trackMPD'!H:H)*
             (E12073='2.1.trackMPD'!F:F),
0))</f>
        <v>#VALUE!</v>
      </c>
    </row>
    <row r="12074" spans="1:9" x14ac:dyDescent="0.2">
      <c r="A12074" t="s">
        <v>31</v>
      </c>
      <c r="B12074" s="261" t="s">
        <v>9</v>
      </c>
      <c r="C12074">
        <f>_xlfn.XLOOKUP(B12074,'2.1.trackMPD'!$R$7:$R$29,'2.1.trackMPD'!$T$7:$T$29)</f>
        <v>6</v>
      </c>
      <c r="D12074" s="261">
        <v>1</v>
      </c>
      <c r="E12074" s="261" t="s">
        <v>6401</v>
      </c>
      <c r="F12074" s="261" t="s">
        <v>110</v>
      </c>
      <c r="G12074" s="261" t="s">
        <v>124</v>
      </c>
      <c r="H12074" s="261" t="s">
        <v>6398</v>
      </c>
      <c r="I12074" t="e" cm="1">
        <f t="array" ref="I12074">INDEX('2.1.trackMPD'!I:I/(24*60*60),
       MATCH(1,
             (A12074='2.1.trackMPD'!A:A)*
             (C12074='2.1.trackMPD'!D:D)*
             (D12074/10^6='2.1.trackMPD'!H:H)*
             (E12074='2.1.trackMPD'!F:F),
0))</f>
        <v>#N/A</v>
      </c>
    </row>
    <row r="12075" spans="1:9" x14ac:dyDescent="0.2">
      <c r="A12075" t="s">
        <v>31</v>
      </c>
      <c r="B12075" s="261" t="s">
        <v>9</v>
      </c>
      <c r="C12075">
        <f>_xlfn.XLOOKUP(B12075,'2.1.trackMPD'!$R$7:$R$29,'2.1.trackMPD'!$T$7:$T$29)</f>
        <v>6</v>
      </c>
      <c r="D12075" s="261">
        <v>1</v>
      </c>
      <c r="E12075" s="261" t="s">
        <v>6401</v>
      </c>
      <c r="F12075" s="261" t="s">
        <v>110</v>
      </c>
      <c r="G12075" s="261" t="s">
        <v>140</v>
      </c>
      <c r="H12075" s="261" t="s">
        <v>6398</v>
      </c>
      <c r="I12075" t="e" cm="1">
        <f t="array" ref="I12075">INDEX('2.1.trackMPD'!J:J/(24*60*60),
       MATCH(1,
             (A12075='2.1.trackMPD'!A:A)*
             (C12075='2.1.trackMPD'!D:D)*
             (D12075/10^6='2.1.trackMPD'!H:H)*
             (E12075='2.1.trackMPD'!F:F),
0))</f>
        <v>#N/A</v>
      </c>
    </row>
    <row r="12076" spans="1:9" x14ac:dyDescent="0.2">
      <c r="A12076" t="s">
        <v>31</v>
      </c>
      <c r="B12076" s="261" t="s">
        <v>9</v>
      </c>
      <c r="C12076">
        <f>_xlfn.XLOOKUP(B12076,'2.1.trackMPD'!$R$7:$R$29,'2.1.trackMPD'!$T$7:$T$29)</f>
        <v>6</v>
      </c>
      <c r="D12076" s="261">
        <v>1</v>
      </c>
      <c r="E12076" s="261" t="s">
        <v>6401</v>
      </c>
      <c r="F12076" s="261" t="s">
        <v>111</v>
      </c>
      <c r="G12076" s="261" t="s">
        <v>124</v>
      </c>
      <c r="H12076" s="261" t="s">
        <v>6398</v>
      </c>
      <c r="I12076" t="e" cm="1">
        <f t="array" ref="I12076">INDEX('2.1.trackMPD'!M:M/(24*60*60),
       MATCH(1,
             (A12076='2.1.trackMPD'!A:A)*
             (C12076='2.1.trackMPD'!D:D)*
             (D12076/10^6='2.1.trackMPD'!H:H)*
             (E12076='2.1.trackMPD'!F:F),
0))</f>
        <v>#N/A</v>
      </c>
    </row>
    <row r="12077" spans="1:9" x14ac:dyDescent="0.2">
      <c r="A12077" t="s">
        <v>31</v>
      </c>
      <c r="B12077" s="261" t="s">
        <v>9</v>
      </c>
      <c r="C12077">
        <f>_xlfn.XLOOKUP(B12077,'2.1.trackMPD'!$R$7:$R$29,'2.1.trackMPD'!$T$7:$T$29)</f>
        <v>6</v>
      </c>
      <c r="D12077" s="261">
        <v>1</v>
      </c>
      <c r="E12077" s="261" t="s">
        <v>6401</v>
      </c>
      <c r="F12077" s="261" t="s">
        <v>111</v>
      </c>
      <c r="G12077" s="261" t="s">
        <v>140</v>
      </c>
      <c r="H12077" s="261" t="s">
        <v>6398</v>
      </c>
      <c r="I12077" t="e" cm="1">
        <f t="array" ref="I12077">INDEX('2.1.trackMPD'!N:N/(24*60*60),
       MATCH(1,
             (A12077='2.1.trackMPD'!A:A)*
             (C12077='2.1.trackMPD'!D:D)*
             (D12077/10^6='2.1.trackMPD'!H:H)*
             (E12077='2.1.trackMPD'!F:F),
0))</f>
        <v>#N/A</v>
      </c>
    </row>
    <row r="12078" spans="1:9" x14ac:dyDescent="0.2">
      <c r="A12078" t="s">
        <v>31</v>
      </c>
      <c r="B12078" s="261" t="s">
        <v>9</v>
      </c>
      <c r="C12078">
        <f>_xlfn.XLOOKUP(B12078,'2.1.trackMPD'!$R$7:$R$29,'2.1.trackMPD'!$T$7:$T$29)</f>
        <v>6</v>
      </c>
      <c r="D12078" s="261">
        <v>1</v>
      </c>
      <c r="E12078" s="261" t="s">
        <v>6401</v>
      </c>
      <c r="F12078" s="261" t="s">
        <v>110</v>
      </c>
      <c r="G12078" s="261" t="s">
        <v>124</v>
      </c>
      <c r="H12078" s="261" t="s">
        <v>6399</v>
      </c>
      <c r="I12078" t="e" cm="1">
        <f t="array" ref="I12078">INDEX('2.1.trackMPD'!K:K/(24*60*60),
       MATCH(1,
             (A12078='2.1.trackMPD'!A:A)*
             (C12078='2.1.trackMPD'!D:D)*
             (D12078/10^6='2.1.trackMPD'!H:H)*
             (E12078='2.1.trackMPD'!F:F),
0))</f>
        <v>#N/A</v>
      </c>
    </row>
    <row r="12079" spans="1:9" x14ac:dyDescent="0.2">
      <c r="A12079" t="s">
        <v>31</v>
      </c>
      <c r="B12079" s="261" t="s">
        <v>9</v>
      </c>
      <c r="C12079">
        <f>_xlfn.XLOOKUP(B12079,'2.1.trackMPD'!$R$7:$R$29,'2.1.trackMPD'!$T$7:$T$29)</f>
        <v>6</v>
      </c>
      <c r="D12079" s="261">
        <v>1</v>
      </c>
      <c r="E12079" s="261" t="s">
        <v>6401</v>
      </c>
      <c r="F12079" s="261" t="s">
        <v>110</v>
      </c>
      <c r="G12079" s="261" t="s">
        <v>140</v>
      </c>
      <c r="H12079" s="261" t="s">
        <v>6399</v>
      </c>
      <c r="I12079" t="e" cm="1">
        <f t="array" ref="I12079">INDEX('2.1.trackMPD'!L:L/(24*60*60),
       MATCH(1,
             (A12079='2.1.trackMPD'!A:A)*
             (C12079='2.1.trackMPD'!D:D)*
             (D12079/10^6='2.1.trackMPD'!H:H)*
             (E12079='2.1.trackMPD'!F:F),
0))</f>
        <v>#N/A</v>
      </c>
    </row>
    <row r="12080" spans="1:9" x14ac:dyDescent="0.2">
      <c r="A12080" t="s">
        <v>31</v>
      </c>
      <c r="B12080" s="261" t="s">
        <v>9</v>
      </c>
      <c r="C12080">
        <f>_xlfn.XLOOKUP(B12080,'2.1.trackMPD'!$R$7:$R$29,'2.1.trackMPD'!$T$7:$T$29)</f>
        <v>6</v>
      </c>
      <c r="D12080" s="261">
        <v>10</v>
      </c>
      <c r="E12080" s="261" t="s">
        <v>6401</v>
      </c>
      <c r="F12080" s="261" t="s">
        <v>110</v>
      </c>
      <c r="G12080" s="261" t="s">
        <v>124</v>
      </c>
      <c r="H12080" s="261" t="s">
        <v>6398</v>
      </c>
      <c r="I12080" t="e" cm="1">
        <f t="array" ref="I12080">INDEX('2.1.trackMPD'!I:I/(24*60*60),
       MATCH(1,
             (A12080='2.1.trackMPD'!A:A)*
             (C12080='2.1.trackMPD'!D:D)*
             (D12080/10^6='2.1.trackMPD'!H:H)*
             (E12080='2.1.trackMPD'!F:F),
0))</f>
        <v>#N/A</v>
      </c>
    </row>
    <row r="12081" spans="1:9" x14ac:dyDescent="0.2">
      <c r="A12081" t="s">
        <v>31</v>
      </c>
      <c r="B12081" s="261" t="s">
        <v>9</v>
      </c>
      <c r="C12081">
        <f>_xlfn.XLOOKUP(B12081,'2.1.trackMPD'!$R$7:$R$29,'2.1.trackMPD'!$T$7:$T$29)</f>
        <v>6</v>
      </c>
      <c r="D12081" s="261">
        <v>10</v>
      </c>
      <c r="E12081" s="261" t="s">
        <v>6401</v>
      </c>
      <c r="F12081" s="261" t="s">
        <v>110</v>
      </c>
      <c r="G12081" s="261" t="s">
        <v>140</v>
      </c>
      <c r="H12081" s="261" t="s">
        <v>6398</v>
      </c>
      <c r="I12081" t="e" cm="1">
        <f t="array" ref="I12081">INDEX('2.1.trackMPD'!J:J/(24*60*60),
       MATCH(1,
             (A12081='2.1.trackMPD'!A:A)*
             (C12081='2.1.trackMPD'!D:D)*
             (D12081/10^6='2.1.trackMPD'!H:H)*
             (E12081='2.1.trackMPD'!F:F),
0))</f>
        <v>#N/A</v>
      </c>
    </row>
    <row r="12082" spans="1:9" x14ac:dyDescent="0.2">
      <c r="A12082" t="s">
        <v>31</v>
      </c>
      <c r="B12082" s="261" t="s">
        <v>9</v>
      </c>
      <c r="C12082">
        <f>_xlfn.XLOOKUP(B12082,'2.1.trackMPD'!$R$7:$R$29,'2.1.trackMPD'!$T$7:$T$29)</f>
        <v>6</v>
      </c>
      <c r="D12082" s="261">
        <v>10</v>
      </c>
      <c r="E12082" s="261" t="s">
        <v>6401</v>
      </c>
      <c r="F12082" s="261" t="s">
        <v>111</v>
      </c>
      <c r="G12082" s="261" t="s">
        <v>124</v>
      </c>
      <c r="H12082" s="261" t="s">
        <v>6398</v>
      </c>
      <c r="I12082" t="e" cm="1">
        <f t="array" ref="I12082">INDEX('2.1.trackMPD'!M:M/(24*60*60),
       MATCH(1,
             (A12082='2.1.trackMPD'!A:A)*
             (C12082='2.1.trackMPD'!D:D)*
             (D12082/10^6='2.1.trackMPD'!H:H)*
             (E12082='2.1.trackMPD'!F:F),
0))</f>
        <v>#N/A</v>
      </c>
    </row>
    <row r="12083" spans="1:9" x14ac:dyDescent="0.2">
      <c r="A12083" t="s">
        <v>31</v>
      </c>
      <c r="B12083" s="261" t="s">
        <v>9</v>
      </c>
      <c r="C12083">
        <f>_xlfn.XLOOKUP(B12083,'2.1.trackMPD'!$R$7:$R$29,'2.1.trackMPD'!$T$7:$T$29)</f>
        <v>6</v>
      </c>
      <c r="D12083" s="261">
        <v>10</v>
      </c>
      <c r="E12083" s="261" t="s">
        <v>6401</v>
      </c>
      <c r="F12083" s="261" t="s">
        <v>111</v>
      </c>
      <c r="G12083" s="261" t="s">
        <v>140</v>
      </c>
      <c r="H12083" s="261" t="s">
        <v>6398</v>
      </c>
      <c r="I12083" t="e" cm="1">
        <f t="array" ref="I12083">INDEX('2.1.trackMPD'!N:N/(24*60*60),
       MATCH(1,
             (A12083='2.1.trackMPD'!A:A)*
             (C12083='2.1.trackMPD'!D:D)*
             (D12083/10^6='2.1.trackMPD'!H:H)*
             (E12083='2.1.trackMPD'!F:F),
0))</f>
        <v>#N/A</v>
      </c>
    </row>
    <row r="12084" spans="1:9" x14ac:dyDescent="0.2">
      <c r="A12084" t="s">
        <v>31</v>
      </c>
      <c r="B12084" s="261" t="s">
        <v>9</v>
      </c>
      <c r="C12084">
        <f>_xlfn.XLOOKUP(B12084,'2.1.trackMPD'!$R$7:$R$29,'2.1.trackMPD'!$T$7:$T$29)</f>
        <v>6</v>
      </c>
      <c r="D12084" s="261">
        <v>10</v>
      </c>
      <c r="E12084" s="261" t="s">
        <v>6401</v>
      </c>
      <c r="F12084" s="261" t="s">
        <v>110</v>
      </c>
      <c r="G12084" s="261" t="s">
        <v>124</v>
      </c>
      <c r="H12084" s="261" t="s">
        <v>6399</v>
      </c>
      <c r="I12084" t="e" cm="1">
        <f t="array" ref="I12084">INDEX('2.1.trackMPD'!K:K/(24*60*60),
       MATCH(1,
             (A12084='2.1.trackMPD'!A:A)*
             (C12084='2.1.trackMPD'!D:D)*
             (D12084/10^6='2.1.trackMPD'!H:H)*
             (E12084='2.1.trackMPD'!F:F),
0))</f>
        <v>#N/A</v>
      </c>
    </row>
    <row r="12085" spans="1:9" x14ac:dyDescent="0.2">
      <c r="A12085" t="s">
        <v>31</v>
      </c>
      <c r="B12085" s="261" t="s">
        <v>9</v>
      </c>
      <c r="C12085">
        <f>_xlfn.XLOOKUP(B12085,'2.1.trackMPD'!$R$7:$R$29,'2.1.trackMPD'!$T$7:$T$29)</f>
        <v>6</v>
      </c>
      <c r="D12085" s="261">
        <v>10</v>
      </c>
      <c r="E12085" s="261" t="s">
        <v>6401</v>
      </c>
      <c r="F12085" s="261" t="s">
        <v>110</v>
      </c>
      <c r="G12085" s="261" t="s">
        <v>140</v>
      </c>
      <c r="H12085" s="261" t="s">
        <v>6399</v>
      </c>
      <c r="I12085" t="e" cm="1">
        <f t="array" ref="I12085">INDEX('2.1.trackMPD'!L:L/(24*60*60),
       MATCH(1,
             (A12085='2.1.trackMPD'!A:A)*
             (C12085='2.1.trackMPD'!D:D)*
             (D12085/10^6='2.1.trackMPD'!H:H)*
             (E12085='2.1.trackMPD'!F:F),
0))</f>
        <v>#N/A</v>
      </c>
    </row>
    <row r="12086" spans="1:9" x14ac:dyDescent="0.2">
      <c r="A12086" t="s">
        <v>31</v>
      </c>
      <c r="B12086" s="261" t="s">
        <v>9</v>
      </c>
      <c r="C12086">
        <f>_xlfn.XLOOKUP(B12086,'2.1.trackMPD'!$R$7:$R$29,'2.1.trackMPD'!$T$7:$T$29)</f>
        <v>6</v>
      </c>
      <c r="D12086" s="261">
        <v>100</v>
      </c>
      <c r="E12086" s="261" t="s">
        <v>6401</v>
      </c>
      <c r="F12086" s="261" t="s">
        <v>110</v>
      </c>
      <c r="G12086" s="261" t="s">
        <v>124</v>
      </c>
      <c r="H12086" s="261" t="s">
        <v>6398</v>
      </c>
      <c r="I12086" t="e" cm="1">
        <f t="array" ref="I12086">INDEX('2.1.trackMPD'!I:I/(24*60*60),
       MATCH(1,
             (A12086='2.1.trackMPD'!A:A)*
             (C12086='2.1.trackMPD'!D:D)*
             (D12086/10^6='2.1.trackMPD'!H:H)*
             (E12086='2.1.trackMPD'!F:F),
0))</f>
        <v>#N/A</v>
      </c>
    </row>
    <row r="12087" spans="1:9" x14ac:dyDescent="0.2">
      <c r="A12087" t="s">
        <v>31</v>
      </c>
      <c r="B12087" s="261" t="s">
        <v>9</v>
      </c>
      <c r="C12087">
        <f>_xlfn.XLOOKUP(B12087,'2.1.trackMPD'!$R$7:$R$29,'2.1.trackMPD'!$T$7:$T$29)</f>
        <v>6</v>
      </c>
      <c r="D12087" s="261">
        <v>100</v>
      </c>
      <c r="E12087" s="261" t="s">
        <v>6401</v>
      </c>
      <c r="F12087" s="261" t="s">
        <v>110</v>
      </c>
      <c r="G12087" s="261" t="s">
        <v>140</v>
      </c>
      <c r="H12087" s="261" t="s">
        <v>6398</v>
      </c>
      <c r="I12087" t="e" cm="1">
        <f t="array" ref="I12087">INDEX('2.1.trackMPD'!J:J/(24*60*60),
       MATCH(1,
             (A12087='2.1.trackMPD'!A:A)*
             (C12087='2.1.trackMPD'!D:D)*
             (D12087/10^6='2.1.trackMPD'!H:H)*
             (E12087='2.1.trackMPD'!F:F),
0))</f>
        <v>#N/A</v>
      </c>
    </row>
    <row r="12088" spans="1:9" x14ac:dyDescent="0.2">
      <c r="A12088" t="s">
        <v>31</v>
      </c>
      <c r="B12088" s="261" t="s">
        <v>9</v>
      </c>
      <c r="C12088">
        <f>_xlfn.XLOOKUP(B12088,'2.1.trackMPD'!$R$7:$R$29,'2.1.trackMPD'!$T$7:$T$29)</f>
        <v>6</v>
      </c>
      <c r="D12088" s="261">
        <v>100</v>
      </c>
      <c r="E12088" s="261" t="s">
        <v>6401</v>
      </c>
      <c r="F12088" s="261" t="s">
        <v>111</v>
      </c>
      <c r="G12088" s="261" t="s">
        <v>124</v>
      </c>
      <c r="H12088" s="261" t="s">
        <v>6398</v>
      </c>
      <c r="I12088" t="e" cm="1">
        <f t="array" ref="I12088">INDEX('2.1.trackMPD'!M:M/(24*60*60),
       MATCH(1,
             (A12088='2.1.trackMPD'!A:A)*
             (C12088='2.1.trackMPD'!D:D)*
             (D12088/10^6='2.1.trackMPD'!H:H)*
             (E12088='2.1.trackMPD'!F:F),
0))</f>
        <v>#N/A</v>
      </c>
    </row>
    <row r="12089" spans="1:9" x14ac:dyDescent="0.2">
      <c r="A12089" t="s">
        <v>31</v>
      </c>
      <c r="B12089" s="261" t="s">
        <v>9</v>
      </c>
      <c r="C12089">
        <f>_xlfn.XLOOKUP(B12089,'2.1.trackMPD'!$R$7:$R$29,'2.1.trackMPD'!$T$7:$T$29)</f>
        <v>6</v>
      </c>
      <c r="D12089" s="261">
        <v>100</v>
      </c>
      <c r="E12089" s="261" t="s">
        <v>6401</v>
      </c>
      <c r="F12089" s="261" t="s">
        <v>111</v>
      </c>
      <c r="G12089" s="261" t="s">
        <v>140</v>
      </c>
      <c r="H12089" s="261" t="s">
        <v>6398</v>
      </c>
      <c r="I12089" t="e" cm="1">
        <f t="array" ref="I12089">INDEX('2.1.trackMPD'!N:N/(24*60*60),
       MATCH(1,
             (A12089='2.1.trackMPD'!A:A)*
             (C12089='2.1.trackMPD'!D:D)*
             (D12089/10^6='2.1.trackMPD'!H:H)*
             (E12089='2.1.trackMPD'!F:F),
0))</f>
        <v>#N/A</v>
      </c>
    </row>
    <row r="12090" spans="1:9" x14ac:dyDescent="0.2">
      <c r="A12090" t="s">
        <v>31</v>
      </c>
      <c r="B12090" s="261" t="s">
        <v>9</v>
      </c>
      <c r="C12090">
        <f>_xlfn.XLOOKUP(B12090,'2.1.trackMPD'!$R$7:$R$29,'2.1.trackMPD'!$T$7:$T$29)</f>
        <v>6</v>
      </c>
      <c r="D12090" s="261">
        <v>100</v>
      </c>
      <c r="E12090" s="261" t="s">
        <v>6401</v>
      </c>
      <c r="F12090" s="261" t="s">
        <v>110</v>
      </c>
      <c r="G12090" s="261" t="s">
        <v>124</v>
      </c>
      <c r="H12090" s="261" t="s">
        <v>6399</v>
      </c>
      <c r="I12090" t="e" cm="1">
        <f t="array" ref="I12090">INDEX('2.1.trackMPD'!K:K/(24*60*60),
       MATCH(1,
             (A12090='2.1.trackMPD'!A:A)*
             (C12090='2.1.trackMPD'!D:D)*
             (D12090/10^6='2.1.trackMPD'!H:H)*
             (E12090='2.1.trackMPD'!F:F),
0))</f>
        <v>#N/A</v>
      </c>
    </row>
    <row r="12091" spans="1:9" x14ac:dyDescent="0.2">
      <c r="A12091" t="s">
        <v>31</v>
      </c>
      <c r="B12091" s="261" t="s">
        <v>9</v>
      </c>
      <c r="C12091">
        <f>_xlfn.XLOOKUP(B12091,'2.1.trackMPD'!$R$7:$R$29,'2.1.trackMPD'!$T$7:$T$29)</f>
        <v>6</v>
      </c>
      <c r="D12091" s="261">
        <v>100</v>
      </c>
      <c r="E12091" s="261" t="s">
        <v>6401</v>
      </c>
      <c r="F12091" s="261" t="s">
        <v>110</v>
      </c>
      <c r="G12091" s="261" t="s">
        <v>140</v>
      </c>
      <c r="H12091" s="261" t="s">
        <v>6399</v>
      </c>
      <c r="I12091" t="e" cm="1">
        <f t="array" ref="I12091">INDEX('2.1.trackMPD'!L:L/(24*60*60),
       MATCH(1,
             (A12091='2.1.trackMPD'!A:A)*
             (C12091='2.1.trackMPD'!D:D)*
             (D12091/10^6='2.1.trackMPD'!H:H)*
             (E12091='2.1.trackMPD'!F:F),
0))</f>
        <v>#N/A</v>
      </c>
    </row>
    <row r="12092" spans="1:9" x14ac:dyDescent="0.2">
      <c r="A12092" t="s">
        <v>31</v>
      </c>
      <c r="B12092" s="261" t="s">
        <v>146</v>
      </c>
      <c r="C12092">
        <f>_xlfn.XLOOKUP(B12092,'2.1.trackMPD'!$R$7:$R$29,'2.1.trackMPD'!$T$7:$T$29)</f>
        <v>6</v>
      </c>
      <c r="D12092" s="261">
        <v>1</v>
      </c>
      <c r="E12092" s="261" t="s">
        <v>6396</v>
      </c>
      <c r="F12092" s="261" t="s">
        <v>110</v>
      </c>
      <c r="G12092" s="261" t="s">
        <v>124</v>
      </c>
      <c r="H12092" s="261" t="s">
        <v>6398</v>
      </c>
      <c r="I12092" cm="1">
        <f t="array" ref="I12092">INDEX('2.1.trackMPD'!I:I/(24*60*60),
       MATCH(1,
             (A12092='2.1.trackMPD'!A:A)*
             (C12092='2.1.trackMPD'!D:D)*
             (D12092/10^6='2.1.trackMPD'!H:H)*
             (E12092='2.1.trackMPD'!F:F),
0))</f>
        <v>1.101242398427765E-6</v>
      </c>
    </row>
    <row r="12093" spans="1:9" x14ac:dyDescent="0.2">
      <c r="A12093" t="s">
        <v>31</v>
      </c>
      <c r="B12093" s="261" t="s">
        <v>146</v>
      </c>
      <c r="C12093">
        <f>_xlfn.XLOOKUP(B12093,'2.1.trackMPD'!$R$7:$R$29,'2.1.trackMPD'!$T$7:$T$29)</f>
        <v>6</v>
      </c>
      <c r="D12093" s="261">
        <v>1</v>
      </c>
      <c r="E12093" s="261" t="s">
        <v>6396</v>
      </c>
      <c r="F12093" s="261" t="s">
        <v>110</v>
      </c>
      <c r="G12093" s="261" t="s">
        <v>140</v>
      </c>
      <c r="H12093" s="261" t="s">
        <v>6398</v>
      </c>
      <c r="I12093" cm="1">
        <f t="array" ref="I12093">INDEX('2.1.trackMPD'!J:J/(24*60*60),
       MATCH(1,
             (A12093='2.1.trackMPD'!A:A)*
             (C12093='2.1.trackMPD'!D:D)*
             (D12093/10^6='2.1.trackMPD'!H:H)*
             (E12093='2.1.trackMPD'!F:F),
0))</f>
        <v>3.9361908041803592E-5</v>
      </c>
    </row>
    <row r="12094" spans="1:9" x14ac:dyDescent="0.2">
      <c r="A12094" t="s">
        <v>31</v>
      </c>
      <c r="B12094" s="261" t="s">
        <v>146</v>
      </c>
      <c r="C12094">
        <f>_xlfn.XLOOKUP(B12094,'2.1.trackMPD'!$R$7:$R$29,'2.1.trackMPD'!$T$7:$T$29)</f>
        <v>6</v>
      </c>
      <c r="D12094" s="261">
        <v>1</v>
      </c>
      <c r="E12094" s="261" t="s">
        <v>6396</v>
      </c>
      <c r="F12094" s="261" t="s">
        <v>111</v>
      </c>
      <c r="G12094" s="261" t="s">
        <v>124</v>
      </c>
      <c r="H12094" s="261" t="s">
        <v>6398</v>
      </c>
      <c r="I12094" t="e" cm="1">
        <f t="array" ref="I12094">INDEX('2.1.trackMPD'!M:M/(24*60*60),
       MATCH(1,
             (A12094='2.1.trackMPD'!A:A)*
             (C12094='2.1.trackMPD'!D:D)*
             (D12094/10^6='2.1.trackMPD'!H:H)*
             (E12094='2.1.trackMPD'!F:F),
0))</f>
        <v>#VALUE!</v>
      </c>
    </row>
    <row r="12095" spans="1:9" x14ac:dyDescent="0.2">
      <c r="A12095" t="s">
        <v>31</v>
      </c>
      <c r="B12095" s="261" t="s">
        <v>146</v>
      </c>
      <c r="C12095">
        <f>_xlfn.XLOOKUP(B12095,'2.1.trackMPD'!$R$7:$R$29,'2.1.trackMPD'!$T$7:$T$29)</f>
        <v>6</v>
      </c>
      <c r="D12095" s="261">
        <v>1</v>
      </c>
      <c r="E12095" s="261" t="s">
        <v>6396</v>
      </c>
      <c r="F12095" s="261" t="s">
        <v>111</v>
      </c>
      <c r="G12095" s="261" t="s">
        <v>140</v>
      </c>
      <c r="H12095" s="261" t="s">
        <v>6398</v>
      </c>
      <c r="I12095" t="e" cm="1">
        <f t="array" ref="I12095">INDEX('2.1.trackMPD'!N:N/(24*60*60),
       MATCH(1,
             (A12095='2.1.trackMPD'!A:A)*
             (C12095='2.1.trackMPD'!D:D)*
             (D12095/10^6='2.1.trackMPD'!H:H)*
             (E12095='2.1.trackMPD'!F:F),
0))</f>
        <v>#VALUE!</v>
      </c>
    </row>
    <row r="12096" spans="1:9" x14ac:dyDescent="0.2">
      <c r="A12096" t="s">
        <v>31</v>
      </c>
      <c r="B12096" s="261" t="s">
        <v>146</v>
      </c>
      <c r="C12096">
        <f>_xlfn.XLOOKUP(B12096,'2.1.trackMPD'!$R$7:$R$29,'2.1.trackMPD'!$T$7:$T$29)</f>
        <v>6</v>
      </c>
      <c r="D12096" s="261">
        <v>1</v>
      </c>
      <c r="E12096" s="261" t="s">
        <v>6396</v>
      </c>
      <c r="F12096" s="261" t="s">
        <v>110</v>
      </c>
      <c r="G12096" s="261" t="s">
        <v>124</v>
      </c>
      <c r="H12096" s="261" t="s">
        <v>6399</v>
      </c>
      <c r="I12096" t="e" cm="1">
        <f t="array" ref="I12096">INDEX('2.1.trackMPD'!K:K/(24*60*60),
       MATCH(1,
             (A12096='2.1.trackMPD'!A:A)*
             (C12096='2.1.trackMPD'!D:D)*
             (D12096/10^6='2.1.trackMPD'!H:H)*
             (E12096='2.1.trackMPD'!F:F),
0))</f>
        <v>#VALUE!</v>
      </c>
    </row>
    <row r="12097" spans="1:9" x14ac:dyDescent="0.2">
      <c r="A12097" t="s">
        <v>31</v>
      </c>
      <c r="B12097" s="261" t="s">
        <v>146</v>
      </c>
      <c r="C12097">
        <f>_xlfn.XLOOKUP(B12097,'2.1.trackMPD'!$R$7:$R$29,'2.1.trackMPD'!$T$7:$T$29)</f>
        <v>6</v>
      </c>
      <c r="D12097" s="261">
        <v>1</v>
      </c>
      <c r="E12097" s="261" t="s">
        <v>6396</v>
      </c>
      <c r="F12097" s="261" t="s">
        <v>110</v>
      </c>
      <c r="G12097" s="261" t="s">
        <v>140</v>
      </c>
      <c r="H12097" s="261" t="s">
        <v>6399</v>
      </c>
      <c r="I12097" t="e" cm="1">
        <f t="array" ref="I12097">INDEX('2.1.trackMPD'!L:L/(24*60*60),
       MATCH(1,
             (A12097='2.1.trackMPD'!A:A)*
             (C12097='2.1.trackMPD'!D:D)*
             (D12097/10^6='2.1.trackMPD'!H:H)*
             (E12097='2.1.trackMPD'!F:F),
0))</f>
        <v>#VALUE!</v>
      </c>
    </row>
    <row r="12098" spans="1:9" x14ac:dyDescent="0.2">
      <c r="A12098" t="s">
        <v>31</v>
      </c>
      <c r="B12098" s="261" t="s">
        <v>146</v>
      </c>
      <c r="C12098">
        <f>_xlfn.XLOOKUP(B12098,'2.1.trackMPD'!$R$7:$R$29,'2.1.trackMPD'!$T$7:$T$29)</f>
        <v>6</v>
      </c>
      <c r="D12098" s="261">
        <v>10</v>
      </c>
      <c r="E12098" s="261" t="s">
        <v>6396</v>
      </c>
      <c r="F12098" s="261" t="s">
        <v>110</v>
      </c>
      <c r="G12098" s="261" t="s">
        <v>124</v>
      </c>
      <c r="H12098" s="261" t="s">
        <v>6398</v>
      </c>
      <c r="I12098" cm="1">
        <f t="array" ref="I12098">INDEX('2.1.trackMPD'!I:I/(24*60*60),
       MATCH(1,
             (A12098='2.1.trackMPD'!A:A)*
             (C12098='2.1.trackMPD'!D:D)*
             (D12098/10^6='2.1.trackMPD'!H:H)*
             (E12098='2.1.trackMPD'!F:F),
0))</f>
        <v>8.6623987627657981E-6</v>
      </c>
    </row>
    <row r="12099" spans="1:9" x14ac:dyDescent="0.2">
      <c r="A12099" t="s">
        <v>31</v>
      </c>
      <c r="B12099" s="261" t="s">
        <v>146</v>
      </c>
      <c r="C12099">
        <f>_xlfn.XLOOKUP(B12099,'2.1.trackMPD'!$R$7:$R$29,'2.1.trackMPD'!$T$7:$T$29)</f>
        <v>6</v>
      </c>
      <c r="D12099" s="261">
        <v>10</v>
      </c>
      <c r="E12099" s="261" t="s">
        <v>6396</v>
      </c>
      <c r="F12099" s="261" t="s">
        <v>110</v>
      </c>
      <c r="G12099" s="261" t="s">
        <v>140</v>
      </c>
      <c r="H12099" s="261" t="s">
        <v>6398</v>
      </c>
      <c r="I12099" cm="1">
        <f t="array" ref="I12099">INDEX('2.1.trackMPD'!J:J/(24*60*60),
       MATCH(1,
             (A12099='2.1.trackMPD'!A:A)*
             (C12099='2.1.trackMPD'!D:D)*
             (D12099/10^6='2.1.trackMPD'!H:H)*
             (E12099='2.1.trackMPD'!F:F),
0))</f>
        <v>5.4243065608556479E-5</v>
      </c>
    </row>
    <row r="12100" spans="1:9" x14ac:dyDescent="0.2">
      <c r="A12100" t="s">
        <v>31</v>
      </c>
      <c r="B12100" s="261" t="s">
        <v>146</v>
      </c>
      <c r="C12100">
        <f>_xlfn.XLOOKUP(B12100,'2.1.trackMPD'!$R$7:$R$29,'2.1.trackMPD'!$T$7:$T$29)</f>
        <v>6</v>
      </c>
      <c r="D12100" s="261">
        <v>10</v>
      </c>
      <c r="E12100" s="261" t="s">
        <v>6396</v>
      </c>
      <c r="F12100" s="261" t="s">
        <v>111</v>
      </c>
      <c r="G12100" s="261" t="s">
        <v>124</v>
      </c>
      <c r="H12100" s="261" t="s">
        <v>6398</v>
      </c>
      <c r="I12100" t="e" cm="1">
        <f t="array" ref="I12100">INDEX('2.1.trackMPD'!M:M/(24*60*60),
       MATCH(1,
             (A12100='2.1.trackMPD'!A:A)*
             (C12100='2.1.trackMPD'!D:D)*
             (D12100/10^6='2.1.trackMPD'!H:H)*
             (E12100='2.1.trackMPD'!F:F),
0))</f>
        <v>#VALUE!</v>
      </c>
    </row>
    <row r="12101" spans="1:9" x14ac:dyDescent="0.2">
      <c r="A12101" t="s">
        <v>31</v>
      </c>
      <c r="B12101" s="261" t="s">
        <v>146</v>
      </c>
      <c r="C12101">
        <f>_xlfn.XLOOKUP(B12101,'2.1.trackMPD'!$R$7:$R$29,'2.1.trackMPD'!$T$7:$T$29)</f>
        <v>6</v>
      </c>
      <c r="D12101" s="261">
        <v>10</v>
      </c>
      <c r="E12101" s="261" t="s">
        <v>6396</v>
      </c>
      <c r="F12101" s="261" t="s">
        <v>111</v>
      </c>
      <c r="G12101" s="261" t="s">
        <v>140</v>
      </c>
      <c r="H12101" s="261" t="s">
        <v>6398</v>
      </c>
      <c r="I12101" t="e" cm="1">
        <f t="array" ref="I12101">INDEX('2.1.trackMPD'!N:N/(24*60*60),
       MATCH(1,
             (A12101='2.1.trackMPD'!A:A)*
             (C12101='2.1.trackMPD'!D:D)*
             (D12101/10^6='2.1.trackMPD'!H:H)*
             (E12101='2.1.trackMPD'!F:F),
0))</f>
        <v>#VALUE!</v>
      </c>
    </row>
    <row r="12102" spans="1:9" x14ac:dyDescent="0.2">
      <c r="A12102" t="s">
        <v>31</v>
      </c>
      <c r="B12102" s="261" t="s">
        <v>146</v>
      </c>
      <c r="C12102">
        <f>_xlfn.XLOOKUP(B12102,'2.1.trackMPD'!$R$7:$R$29,'2.1.trackMPD'!$T$7:$T$29)</f>
        <v>6</v>
      </c>
      <c r="D12102" s="261">
        <v>10</v>
      </c>
      <c r="E12102" s="261" t="s">
        <v>6396</v>
      </c>
      <c r="F12102" s="261" t="s">
        <v>110</v>
      </c>
      <c r="G12102" s="261" t="s">
        <v>124</v>
      </c>
      <c r="H12102" s="261" t="s">
        <v>6399</v>
      </c>
      <c r="I12102" t="e" cm="1">
        <f t="array" ref="I12102">INDEX('2.1.trackMPD'!K:K/(24*60*60),
       MATCH(1,
             (A12102='2.1.trackMPD'!A:A)*
             (C12102='2.1.trackMPD'!D:D)*
             (D12102/10^6='2.1.trackMPD'!H:H)*
             (E12102='2.1.trackMPD'!F:F),
0))</f>
        <v>#VALUE!</v>
      </c>
    </row>
    <row r="12103" spans="1:9" x14ac:dyDescent="0.2">
      <c r="A12103" t="s">
        <v>31</v>
      </c>
      <c r="B12103" s="261" t="s">
        <v>146</v>
      </c>
      <c r="C12103">
        <f>_xlfn.XLOOKUP(B12103,'2.1.trackMPD'!$R$7:$R$29,'2.1.trackMPD'!$T$7:$T$29)</f>
        <v>6</v>
      </c>
      <c r="D12103" s="261">
        <v>10</v>
      </c>
      <c r="E12103" s="261" t="s">
        <v>6396</v>
      </c>
      <c r="F12103" s="261" t="s">
        <v>110</v>
      </c>
      <c r="G12103" s="261" t="s">
        <v>140</v>
      </c>
      <c r="H12103" s="261" t="s">
        <v>6399</v>
      </c>
      <c r="I12103" t="e" cm="1">
        <f t="array" ref="I12103">INDEX('2.1.trackMPD'!L:L/(24*60*60),
       MATCH(1,
             (A12103='2.1.trackMPD'!A:A)*
             (C12103='2.1.trackMPD'!D:D)*
             (D12103/10^6='2.1.trackMPD'!H:H)*
             (E12103='2.1.trackMPD'!F:F),
0))</f>
        <v>#VALUE!</v>
      </c>
    </row>
    <row r="12104" spans="1:9" x14ac:dyDescent="0.2">
      <c r="A12104" t="s">
        <v>31</v>
      </c>
      <c r="B12104" s="261" t="s">
        <v>146</v>
      </c>
      <c r="C12104">
        <f>_xlfn.XLOOKUP(B12104,'2.1.trackMPD'!$R$7:$R$29,'2.1.trackMPD'!$T$7:$T$29)</f>
        <v>6</v>
      </c>
      <c r="D12104" s="261">
        <v>100</v>
      </c>
      <c r="E12104" s="261" t="s">
        <v>6396</v>
      </c>
      <c r="F12104" s="261" t="s">
        <v>110</v>
      </c>
      <c r="G12104" s="261" t="s">
        <v>124</v>
      </c>
      <c r="H12104" s="261" t="s">
        <v>6398</v>
      </c>
      <c r="I12104" cm="1">
        <f t="array" ref="I12104">INDEX('2.1.trackMPD'!I:I/(24*60*60),
       MATCH(1,
             (A12104='2.1.trackMPD'!A:A)*
             (C12104='2.1.trackMPD'!D:D)*
             (D12104/10^6='2.1.trackMPD'!H:H)*
             (E12104='2.1.trackMPD'!F:F),
0))</f>
        <v>1.7762771145175809E-3</v>
      </c>
    </row>
    <row r="12105" spans="1:9" x14ac:dyDescent="0.2">
      <c r="A12105" t="s">
        <v>31</v>
      </c>
      <c r="B12105" s="261" t="s">
        <v>146</v>
      </c>
      <c r="C12105">
        <f>_xlfn.XLOOKUP(B12105,'2.1.trackMPD'!$R$7:$R$29,'2.1.trackMPD'!$T$7:$T$29)</f>
        <v>6</v>
      </c>
      <c r="D12105" s="261">
        <v>100</v>
      </c>
      <c r="E12105" s="261" t="s">
        <v>6396</v>
      </c>
      <c r="F12105" s="261" t="s">
        <v>110</v>
      </c>
      <c r="G12105" s="261" t="s">
        <v>140</v>
      </c>
      <c r="H12105" s="261" t="s">
        <v>6398</v>
      </c>
      <c r="I12105" cm="1">
        <f t="array" ref="I12105">INDEX('2.1.trackMPD'!J:J/(24*60*60),
       MATCH(1,
             (A12105='2.1.trackMPD'!A:A)*
             (C12105='2.1.trackMPD'!D:D)*
             (D12105/10^6='2.1.trackMPD'!H:H)*
             (E12105='2.1.trackMPD'!F:F),
0))</f>
        <v>4.3002192392828705E-3</v>
      </c>
    </row>
    <row r="12106" spans="1:9" x14ac:dyDescent="0.2">
      <c r="A12106" t="s">
        <v>31</v>
      </c>
      <c r="B12106" s="261" t="s">
        <v>146</v>
      </c>
      <c r="C12106">
        <f>_xlfn.XLOOKUP(B12106,'2.1.trackMPD'!$R$7:$R$29,'2.1.trackMPD'!$T$7:$T$29)</f>
        <v>6</v>
      </c>
      <c r="D12106" s="261">
        <v>100</v>
      </c>
      <c r="E12106" s="261" t="s">
        <v>6396</v>
      </c>
      <c r="F12106" s="261" t="s">
        <v>111</v>
      </c>
      <c r="G12106" s="261" t="s">
        <v>124</v>
      </c>
      <c r="H12106" s="261" t="s">
        <v>6398</v>
      </c>
      <c r="I12106" t="e" cm="1">
        <f t="array" ref="I12106">INDEX('2.1.trackMPD'!M:M/(24*60*60),
       MATCH(1,
             (A12106='2.1.trackMPD'!A:A)*
             (C12106='2.1.trackMPD'!D:D)*
             (D12106/10^6='2.1.trackMPD'!H:H)*
             (E12106='2.1.trackMPD'!F:F),
0))</f>
        <v>#VALUE!</v>
      </c>
    </row>
    <row r="12107" spans="1:9" x14ac:dyDescent="0.2">
      <c r="A12107" t="s">
        <v>31</v>
      </c>
      <c r="B12107" s="261" t="s">
        <v>146</v>
      </c>
      <c r="C12107">
        <f>_xlfn.XLOOKUP(B12107,'2.1.trackMPD'!$R$7:$R$29,'2.1.trackMPD'!$T$7:$T$29)</f>
        <v>6</v>
      </c>
      <c r="D12107" s="261">
        <v>100</v>
      </c>
      <c r="E12107" s="261" t="s">
        <v>6396</v>
      </c>
      <c r="F12107" s="261" t="s">
        <v>111</v>
      </c>
      <c r="G12107" s="261" t="s">
        <v>140</v>
      </c>
      <c r="H12107" s="261" t="s">
        <v>6398</v>
      </c>
      <c r="I12107" t="e" cm="1">
        <f t="array" ref="I12107">INDEX('2.1.trackMPD'!N:N/(24*60*60),
       MATCH(1,
             (A12107='2.1.trackMPD'!A:A)*
             (C12107='2.1.trackMPD'!D:D)*
             (D12107/10^6='2.1.trackMPD'!H:H)*
             (E12107='2.1.trackMPD'!F:F),
0))</f>
        <v>#VALUE!</v>
      </c>
    </row>
    <row r="12108" spans="1:9" x14ac:dyDescent="0.2">
      <c r="A12108" t="s">
        <v>31</v>
      </c>
      <c r="B12108" s="261" t="s">
        <v>146</v>
      </c>
      <c r="C12108">
        <f>_xlfn.XLOOKUP(B12108,'2.1.trackMPD'!$R$7:$R$29,'2.1.trackMPD'!$T$7:$T$29)</f>
        <v>6</v>
      </c>
      <c r="D12108" s="261">
        <v>100</v>
      </c>
      <c r="E12108" s="261" t="s">
        <v>6396</v>
      </c>
      <c r="F12108" s="261" t="s">
        <v>110</v>
      </c>
      <c r="G12108" s="261" t="s">
        <v>124</v>
      </c>
      <c r="H12108" s="261" t="s">
        <v>6399</v>
      </c>
      <c r="I12108" t="e" cm="1">
        <f t="array" ref="I12108">INDEX('2.1.trackMPD'!K:K/(24*60*60),
       MATCH(1,
             (A12108='2.1.trackMPD'!A:A)*
             (C12108='2.1.trackMPD'!D:D)*
             (D12108/10^6='2.1.trackMPD'!H:H)*
             (E12108='2.1.trackMPD'!F:F),
0))</f>
        <v>#VALUE!</v>
      </c>
    </row>
    <row r="12109" spans="1:9" x14ac:dyDescent="0.2">
      <c r="A12109" t="s">
        <v>31</v>
      </c>
      <c r="B12109" s="261" t="s">
        <v>146</v>
      </c>
      <c r="C12109">
        <f>_xlfn.XLOOKUP(B12109,'2.1.trackMPD'!$R$7:$R$29,'2.1.trackMPD'!$T$7:$T$29)</f>
        <v>6</v>
      </c>
      <c r="D12109" s="261">
        <v>100</v>
      </c>
      <c r="E12109" s="261" t="s">
        <v>6396</v>
      </c>
      <c r="F12109" s="261" t="s">
        <v>110</v>
      </c>
      <c r="G12109" s="261" t="s">
        <v>140</v>
      </c>
      <c r="H12109" s="261" t="s">
        <v>6399</v>
      </c>
      <c r="I12109" t="e" cm="1">
        <f t="array" ref="I12109">INDEX('2.1.trackMPD'!L:L/(24*60*60),
       MATCH(1,
             (A12109='2.1.trackMPD'!A:A)*
             (C12109='2.1.trackMPD'!D:D)*
             (D12109/10^6='2.1.trackMPD'!H:H)*
             (E12109='2.1.trackMPD'!F:F),
0))</f>
        <v>#VALUE!</v>
      </c>
    </row>
    <row r="12110" spans="1:9" x14ac:dyDescent="0.2">
      <c r="A12110" t="s">
        <v>31</v>
      </c>
      <c r="B12110" s="261" t="s">
        <v>146</v>
      </c>
      <c r="C12110">
        <f>_xlfn.XLOOKUP(B12110,'2.1.trackMPD'!$R$7:$R$29,'2.1.trackMPD'!$T$7:$T$29)</f>
        <v>6</v>
      </c>
      <c r="D12110" s="261">
        <v>1000</v>
      </c>
      <c r="E12110" s="261" t="s">
        <v>6396</v>
      </c>
      <c r="F12110" s="261" t="s">
        <v>110</v>
      </c>
      <c r="G12110" s="261" t="s">
        <v>124</v>
      </c>
      <c r="H12110" s="261" t="s">
        <v>6398</v>
      </c>
      <c r="I12110" cm="1">
        <f t="array" ref="I12110">INDEX('2.1.trackMPD'!I:I/(24*60*60),
       MATCH(1,
             (A12110='2.1.trackMPD'!A:A)*
             (C12110='2.1.trackMPD'!D:D)*
             (D12110/10^6='2.1.trackMPD'!H:H)*
             (E12110='2.1.trackMPD'!F:F),
0))</f>
        <v>6.4375647192498262E-2</v>
      </c>
    </row>
    <row r="12111" spans="1:9" x14ac:dyDescent="0.2">
      <c r="A12111" t="s">
        <v>31</v>
      </c>
      <c r="B12111" s="261" t="s">
        <v>146</v>
      </c>
      <c r="C12111">
        <f>_xlfn.XLOOKUP(B12111,'2.1.trackMPD'!$R$7:$R$29,'2.1.trackMPD'!$T$7:$T$29)</f>
        <v>6</v>
      </c>
      <c r="D12111" s="261">
        <v>1000</v>
      </c>
      <c r="E12111" s="261" t="s">
        <v>6396</v>
      </c>
      <c r="F12111" s="261" t="s">
        <v>110</v>
      </c>
      <c r="G12111" s="261" t="s">
        <v>140</v>
      </c>
      <c r="H12111" s="261" t="s">
        <v>6398</v>
      </c>
      <c r="I12111" cm="1">
        <f t="array" ref="I12111">INDEX('2.1.trackMPD'!J:J/(24*60*60),
       MATCH(1,
             (A12111='2.1.trackMPD'!A:A)*
             (C12111='2.1.trackMPD'!D:D)*
             (D12111/10^6='2.1.trackMPD'!H:H)*
             (E12111='2.1.trackMPD'!F:F),
0))</f>
        <v>1.5660378886726157E-2</v>
      </c>
    </row>
    <row r="12112" spans="1:9" x14ac:dyDescent="0.2">
      <c r="A12112" t="s">
        <v>31</v>
      </c>
      <c r="B12112" s="261" t="s">
        <v>146</v>
      </c>
      <c r="C12112">
        <f>_xlfn.XLOOKUP(B12112,'2.1.trackMPD'!$R$7:$R$29,'2.1.trackMPD'!$T$7:$T$29)</f>
        <v>6</v>
      </c>
      <c r="D12112" s="261">
        <v>1000</v>
      </c>
      <c r="E12112" s="261" t="s">
        <v>6396</v>
      </c>
      <c r="F12112" s="261" t="s">
        <v>111</v>
      </c>
      <c r="G12112" s="261" t="s">
        <v>124</v>
      </c>
      <c r="H12112" s="261" t="s">
        <v>6398</v>
      </c>
      <c r="I12112" t="e" cm="1">
        <f t="array" ref="I12112">INDEX('2.1.trackMPD'!M:M/(24*60*60),
       MATCH(1,
             (A12112='2.1.trackMPD'!A:A)*
             (C12112='2.1.trackMPD'!D:D)*
             (D12112/10^6='2.1.trackMPD'!H:H)*
             (E12112='2.1.trackMPD'!F:F),
0))</f>
        <v>#VALUE!</v>
      </c>
    </row>
    <row r="12113" spans="1:9" x14ac:dyDescent="0.2">
      <c r="A12113" t="s">
        <v>31</v>
      </c>
      <c r="B12113" s="261" t="s">
        <v>146</v>
      </c>
      <c r="C12113">
        <f>_xlfn.XLOOKUP(B12113,'2.1.trackMPD'!$R$7:$R$29,'2.1.trackMPD'!$T$7:$T$29)</f>
        <v>6</v>
      </c>
      <c r="D12113" s="261">
        <v>1000</v>
      </c>
      <c r="E12113" s="261" t="s">
        <v>6396</v>
      </c>
      <c r="F12113" s="261" t="s">
        <v>111</v>
      </c>
      <c r="G12113" s="261" t="s">
        <v>140</v>
      </c>
      <c r="H12113" s="261" t="s">
        <v>6398</v>
      </c>
      <c r="I12113" t="e" cm="1">
        <f t="array" ref="I12113">INDEX('2.1.trackMPD'!N:N/(24*60*60),
       MATCH(1,
             (A12113='2.1.trackMPD'!A:A)*
             (C12113='2.1.trackMPD'!D:D)*
             (D12113/10^6='2.1.trackMPD'!H:H)*
             (E12113='2.1.trackMPD'!F:F),
0))</f>
        <v>#VALUE!</v>
      </c>
    </row>
    <row r="12114" spans="1:9" x14ac:dyDescent="0.2">
      <c r="A12114" t="s">
        <v>31</v>
      </c>
      <c r="B12114" s="261" t="s">
        <v>146</v>
      </c>
      <c r="C12114">
        <f>_xlfn.XLOOKUP(B12114,'2.1.trackMPD'!$R$7:$R$29,'2.1.trackMPD'!$T$7:$T$29)</f>
        <v>6</v>
      </c>
      <c r="D12114" s="261">
        <v>1000</v>
      </c>
      <c r="E12114" s="261" t="s">
        <v>6396</v>
      </c>
      <c r="F12114" s="261" t="s">
        <v>110</v>
      </c>
      <c r="G12114" s="261" t="s">
        <v>124</v>
      </c>
      <c r="H12114" s="261" t="s">
        <v>6399</v>
      </c>
      <c r="I12114" t="e" cm="1">
        <f t="array" ref="I12114">INDEX('2.1.trackMPD'!K:K/(24*60*60),
       MATCH(1,
             (A12114='2.1.trackMPD'!A:A)*
             (C12114='2.1.trackMPD'!D:D)*
             (D12114/10^6='2.1.trackMPD'!H:H)*
             (E12114='2.1.trackMPD'!F:F),
0))</f>
        <v>#VALUE!</v>
      </c>
    </row>
    <row r="12115" spans="1:9" x14ac:dyDescent="0.2">
      <c r="A12115" t="s">
        <v>31</v>
      </c>
      <c r="B12115" s="261" t="s">
        <v>146</v>
      </c>
      <c r="C12115">
        <f>_xlfn.XLOOKUP(B12115,'2.1.trackMPD'!$R$7:$R$29,'2.1.trackMPD'!$T$7:$T$29)</f>
        <v>6</v>
      </c>
      <c r="D12115" s="261">
        <v>1000</v>
      </c>
      <c r="E12115" s="261" t="s">
        <v>6396</v>
      </c>
      <c r="F12115" s="261" t="s">
        <v>110</v>
      </c>
      <c r="G12115" s="261" t="s">
        <v>140</v>
      </c>
      <c r="H12115" s="261" t="s">
        <v>6399</v>
      </c>
      <c r="I12115" t="e" cm="1">
        <f t="array" ref="I12115">INDEX('2.1.trackMPD'!L:L/(24*60*60),
       MATCH(1,
             (A12115='2.1.trackMPD'!A:A)*
             (C12115='2.1.trackMPD'!D:D)*
             (D12115/10^6='2.1.trackMPD'!H:H)*
             (E12115='2.1.trackMPD'!F:F),
0))</f>
        <v>#VALUE!</v>
      </c>
    </row>
    <row r="12116" spans="1:9" x14ac:dyDescent="0.2">
      <c r="A12116" t="s">
        <v>31</v>
      </c>
      <c r="B12116" s="261" t="s">
        <v>146</v>
      </c>
      <c r="C12116">
        <f>_xlfn.XLOOKUP(B12116,'2.1.trackMPD'!$R$7:$R$29,'2.1.trackMPD'!$T$7:$T$29)</f>
        <v>6</v>
      </c>
      <c r="D12116" s="261">
        <v>5000</v>
      </c>
      <c r="E12116" s="261" t="s">
        <v>6396</v>
      </c>
      <c r="F12116" s="261" t="s">
        <v>110</v>
      </c>
      <c r="G12116" s="261" t="s">
        <v>124</v>
      </c>
      <c r="H12116" s="261" t="s">
        <v>6398</v>
      </c>
      <c r="I12116" cm="1">
        <f t="array" ref="I12116">INDEX('2.1.trackMPD'!I:I/(24*60*60),
       MATCH(1,
             (A12116='2.1.trackMPD'!A:A)*
             (C12116='2.1.trackMPD'!D:D)*
             (D12116/10^6='2.1.trackMPD'!H:H)*
             (E12116='2.1.trackMPD'!F:F),
0))</f>
        <v>0.25310599045567711</v>
      </c>
    </row>
    <row r="12117" spans="1:9" x14ac:dyDescent="0.2">
      <c r="A12117" t="s">
        <v>31</v>
      </c>
      <c r="B12117" s="261" t="s">
        <v>146</v>
      </c>
      <c r="C12117">
        <f>_xlfn.XLOOKUP(B12117,'2.1.trackMPD'!$R$7:$R$29,'2.1.trackMPD'!$T$7:$T$29)</f>
        <v>6</v>
      </c>
      <c r="D12117" s="261">
        <v>5000</v>
      </c>
      <c r="E12117" s="261" t="s">
        <v>6396</v>
      </c>
      <c r="F12117" s="261" t="s">
        <v>110</v>
      </c>
      <c r="G12117" s="261" t="s">
        <v>140</v>
      </c>
      <c r="H12117" s="261" t="s">
        <v>6398</v>
      </c>
      <c r="I12117" cm="1">
        <f t="array" ref="I12117">INDEX('2.1.trackMPD'!J:J/(24*60*60),
       MATCH(1,
             (A12117='2.1.trackMPD'!A:A)*
             (C12117='2.1.trackMPD'!D:D)*
             (D12117/10^6='2.1.trackMPD'!H:H)*
             (E12117='2.1.trackMPD'!F:F),
0))</f>
        <v>1.5534065122313657E-2</v>
      </c>
    </row>
    <row r="12118" spans="1:9" x14ac:dyDescent="0.2">
      <c r="A12118" t="s">
        <v>31</v>
      </c>
      <c r="B12118" s="261" t="s">
        <v>146</v>
      </c>
      <c r="C12118">
        <f>_xlfn.XLOOKUP(B12118,'2.1.trackMPD'!$R$7:$R$29,'2.1.trackMPD'!$T$7:$T$29)</f>
        <v>6</v>
      </c>
      <c r="D12118" s="261">
        <v>5000</v>
      </c>
      <c r="E12118" s="261" t="s">
        <v>6396</v>
      </c>
      <c r="F12118" s="261" t="s">
        <v>111</v>
      </c>
      <c r="G12118" s="261" t="s">
        <v>124</v>
      </c>
      <c r="H12118" s="261" t="s">
        <v>6398</v>
      </c>
      <c r="I12118" t="e" cm="1">
        <f t="array" ref="I12118">INDEX('2.1.trackMPD'!M:M/(24*60*60),
       MATCH(1,
             (A12118='2.1.trackMPD'!A:A)*
             (C12118='2.1.trackMPD'!D:D)*
             (D12118/10^6='2.1.trackMPD'!H:H)*
             (E12118='2.1.trackMPD'!F:F),
0))</f>
        <v>#VALUE!</v>
      </c>
    </row>
    <row r="12119" spans="1:9" x14ac:dyDescent="0.2">
      <c r="A12119" t="s">
        <v>31</v>
      </c>
      <c r="B12119" s="261" t="s">
        <v>146</v>
      </c>
      <c r="C12119">
        <f>_xlfn.XLOOKUP(B12119,'2.1.trackMPD'!$R$7:$R$29,'2.1.trackMPD'!$T$7:$T$29)</f>
        <v>6</v>
      </c>
      <c r="D12119" s="261">
        <v>5000</v>
      </c>
      <c r="E12119" s="261" t="s">
        <v>6396</v>
      </c>
      <c r="F12119" s="261" t="s">
        <v>111</v>
      </c>
      <c r="G12119" s="261" t="s">
        <v>140</v>
      </c>
      <c r="H12119" s="261" t="s">
        <v>6398</v>
      </c>
      <c r="I12119" t="e" cm="1">
        <f t="array" ref="I12119">INDEX('2.1.trackMPD'!N:N/(24*60*60),
       MATCH(1,
             (A12119='2.1.trackMPD'!A:A)*
             (C12119='2.1.trackMPD'!D:D)*
             (D12119/10^6='2.1.trackMPD'!H:H)*
             (E12119='2.1.trackMPD'!F:F),
0))</f>
        <v>#VALUE!</v>
      </c>
    </row>
    <row r="12120" spans="1:9" x14ac:dyDescent="0.2">
      <c r="A12120" t="s">
        <v>31</v>
      </c>
      <c r="B12120" s="261" t="s">
        <v>146</v>
      </c>
      <c r="C12120">
        <f>_xlfn.XLOOKUP(B12120,'2.1.trackMPD'!$R$7:$R$29,'2.1.trackMPD'!$T$7:$T$29)</f>
        <v>6</v>
      </c>
      <c r="D12120" s="261">
        <v>5000</v>
      </c>
      <c r="E12120" s="261" t="s">
        <v>6396</v>
      </c>
      <c r="F12120" s="261" t="s">
        <v>110</v>
      </c>
      <c r="G12120" s="261" t="s">
        <v>124</v>
      </c>
      <c r="H12120" s="261" t="s">
        <v>6399</v>
      </c>
      <c r="I12120" t="e" cm="1">
        <f t="array" ref="I12120">INDEX('2.1.trackMPD'!K:K/(24*60*60),
       MATCH(1,
             (A12120='2.1.trackMPD'!A:A)*
             (C12120='2.1.trackMPD'!D:D)*
             (D12120/10^6='2.1.trackMPD'!H:H)*
             (E12120='2.1.trackMPD'!F:F),
0))</f>
        <v>#VALUE!</v>
      </c>
    </row>
    <row r="12121" spans="1:9" x14ac:dyDescent="0.2">
      <c r="A12121" t="s">
        <v>31</v>
      </c>
      <c r="B12121" s="261" t="s">
        <v>146</v>
      </c>
      <c r="C12121">
        <f>_xlfn.XLOOKUP(B12121,'2.1.trackMPD'!$R$7:$R$29,'2.1.trackMPD'!$T$7:$T$29)</f>
        <v>6</v>
      </c>
      <c r="D12121" s="261">
        <v>5000</v>
      </c>
      <c r="E12121" s="261" t="s">
        <v>6396</v>
      </c>
      <c r="F12121" s="261" t="s">
        <v>110</v>
      </c>
      <c r="G12121" s="261" t="s">
        <v>140</v>
      </c>
      <c r="H12121" s="261" t="s">
        <v>6399</v>
      </c>
      <c r="I12121" t="e" cm="1">
        <f t="array" ref="I12121">INDEX('2.1.trackMPD'!L:L/(24*60*60),
       MATCH(1,
             (A12121='2.1.trackMPD'!A:A)*
             (C12121='2.1.trackMPD'!D:D)*
             (D12121/10^6='2.1.trackMPD'!H:H)*
             (E12121='2.1.trackMPD'!F:F),
0))</f>
        <v>#VALUE!</v>
      </c>
    </row>
    <row r="12122" spans="1:9" x14ac:dyDescent="0.2">
      <c r="A12122" t="s">
        <v>31</v>
      </c>
      <c r="B12122" s="261" t="s">
        <v>146</v>
      </c>
      <c r="C12122">
        <f>_xlfn.XLOOKUP(B12122,'2.1.trackMPD'!$R$7:$R$29,'2.1.trackMPD'!$T$7:$T$29)</f>
        <v>6</v>
      </c>
      <c r="D12122" s="261">
        <v>1</v>
      </c>
      <c r="E12122" s="261" t="s">
        <v>6400</v>
      </c>
      <c r="F12122" s="261" t="s">
        <v>110</v>
      </c>
      <c r="G12122" s="261" t="s">
        <v>124</v>
      </c>
      <c r="H12122" s="261" t="s">
        <v>6398</v>
      </c>
      <c r="I12122" cm="1">
        <f t="array" ref="I12122">INDEX('2.1.trackMPD'!I:I/(24*60*60),
       MATCH(1,
             (A12122='2.1.trackMPD'!A:A)*
             (C12122='2.1.trackMPD'!D:D)*
             (D12122/10^6='2.1.trackMPD'!H:H)*
             (E12122='2.1.trackMPD'!F:F),
0))</f>
        <v>1.7482747305485069E-6</v>
      </c>
    </row>
    <row r="12123" spans="1:9" x14ac:dyDescent="0.2">
      <c r="A12123" t="s">
        <v>31</v>
      </c>
      <c r="B12123" s="261" t="s">
        <v>146</v>
      </c>
      <c r="C12123">
        <f>_xlfn.XLOOKUP(B12123,'2.1.trackMPD'!$R$7:$R$29,'2.1.trackMPD'!$T$7:$T$29)</f>
        <v>6</v>
      </c>
      <c r="D12123" s="261">
        <v>1</v>
      </c>
      <c r="E12123" s="261" t="s">
        <v>6400</v>
      </c>
      <c r="F12123" s="261" t="s">
        <v>110</v>
      </c>
      <c r="G12123" s="261" t="s">
        <v>140</v>
      </c>
      <c r="H12123" s="261" t="s">
        <v>6398</v>
      </c>
      <c r="I12123" cm="1">
        <f t="array" ref="I12123">INDEX('2.1.trackMPD'!J:J/(24*60*60),
       MATCH(1,
             (A12123='2.1.trackMPD'!A:A)*
             (C12123='2.1.trackMPD'!D:D)*
             (D12123/10^6='2.1.trackMPD'!H:H)*
             (E12123='2.1.trackMPD'!F:F),
0))</f>
        <v>3.7088197611824881E-5</v>
      </c>
    </row>
    <row r="12124" spans="1:9" x14ac:dyDescent="0.2">
      <c r="A12124" t="s">
        <v>31</v>
      </c>
      <c r="B12124" s="261" t="s">
        <v>146</v>
      </c>
      <c r="C12124">
        <f>_xlfn.XLOOKUP(B12124,'2.1.trackMPD'!$R$7:$R$29,'2.1.trackMPD'!$T$7:$T$29)</f>
        <v>6</v>
      </c>
      <c r="D12124" s="261">
        <v>1</v>
      </c>
      <c r="E12124" s="261" t="s">
        <v>6400</v>
      </c>
      <c r="F12124" s="261" t="s">
        <v>111</v>
      </c>
      <c r="G12124" s="261" t="s">
        <v>124</v>
      </c>
      <c r="H12124" s="261" t="s">
        <v>6398</v>
      </c>
      <c r="I12124" t="e" cm="1">
        <f t="array" ref="I12124">INDEX('2.1.trackMPD'!M:M/(24*60*60),
       MATCH(1,
             (A12124='2.1.trackMPD'!A:A)*
             (C12124='2.1.trackMPD'!D:D)*
             (D12124/10^6='2.1.trackMPD'!H:H)*
             (E12124='2.1.trackMPD'!F:F),
0))</f>
        <v>#VALUE!</v>
      </c>
    </row>
    <row r="12125" spans="1:9" x14ac:dyDescent="0.2">
      <c r="A12125" t="s">
        <v>31</v>
      </c>
      <c r="B12125" s="261" t="s">
        <v>146</v>
      </c>
      <c r="C12125">
        <f>_xlfn.XLOOKUP(B12125,'2.1.trackMPD'!$R$7:$R$29,'2.1.trackMPD'!$T$7:$T$29)</f>
        <v>6</v>
      </c>
      <c r="D12125" s="261">
        <v>1</v>
      </c>
      <c r="E12125" s="261" t="s">
        <v>6400</v>
      </c>
      <c r="F12125" s="261" t="s">
        <v>111</v>
      </c>
      <c r="G12125" s="261" t="s">
        <v>140</v>
      </c>
      <c r="H12125" s="261" t="s">
        <v>6398</v>
      </c>
      <c r="I12125" t="e" cm="1">
        <f t="array" ref="I12125">INDEX('2.1.trackMPD'!N:N/(24*60*60),
       MATCH(1,
             (A12125='2.1.trackMPD'!A:A)*
             (C12125='2.1.trackMPD'!D:D)*
             (D12125/10^6='2.1.trackMPD'!H:H)*
             (E12125='2.1.trackMPD'!F:F),
0))</f>
        <v>#VALUE!</v>
      </c>
    </row>
    <row r="12126" spans="1:9" x14ac:dyDescent="0.2">
      <c r="A12126" t="s">
        <v>31</v>
      </c>
      <c r="B12126" s="261" t="s">
        <v>146</v>
      </c>
      <c r="C12126">
        <f>_xlfn.XLOOKUP(B12126,'2.1.trackMPD'!$R$7:$R$29,'2.1.trackMPD'!$T$7:$T$29)</f>
        <v>6</v>
      </c>
      <c r="D12126" s="261">
        <v>1</v>
      </c>
      <c r="E12126" s="261" t="s">
        <v>6400</v>
      </c>
      <c r="F12126" s="261" t="s">
        <v>110</v>
      </c>
      <c r="G12126" s="261" t="s">
        <v>124</v>
      </c>
      <c r="H12126" s="261" t="s">
        <v>6399</v>
      </c>
      <c r="I12126" t="e" cm="1">
        <f t="array" ref="I12126">INDEX('2.1.trackMPD'!K:K/(24*60*60),
       MATCH(1,
             (A12126='2.1.trackMPD'!A:A)*
             (C12126='2.1.trackMPD'!D:D)*
             (D12126/10^6='2.1.trackMPD'!H:H)*
             (E12126='2.1.trackMPD'!F:F),
0))</f>
        <v>#VALUE!</v>
      </c>
    </row>
    <row r="12127" spans="1:9" x14ac:dyDescent="0.2">
      <c r="A12127" t="s">
        <v>31</v>
      </c>
      <c r="B12127" s="261" t="s">
        <v>146</v>
      </c>
      <c r="C12127">
        <f>_xlfn.XLOOKUP(B12127,'2.1.trackMPD'!$R$7:$R$29,'2.1.trackMPD'!$T$7:$T$29)</f>
        <v>6</v>
      </c>
      <c r="D12127" s="261">
        <v>1</v>
      </c>
      <c r="E12127" s="261" t="s">
        <v>6400</v>
      </c>
      <c r="F12127" s="261" t="s">
        <v>110</v>
      </c>
      <c r="G12127" s="261" t="s">
        <v>140</v>
      </c>
      <c r="H12127" s="261" t="s">
        <v>6399</v>
      </c>
      <c r="I12127" t="e" cm="1">
        <f t="array" ref="I12127">INDEX('2.1.trackMPD'!L:L/(24*60*60),
       MATCH(1,
             (A12127='2.1.trackMPD'!A:A)*
             (C12127='2.1.trackMPD'!D:D)*
             (D12127/10^6='2.1.trackMPD'!H:H)*
             (E12127='2.1.trackMPD'!F:F),
0))</f>
        <v>#VALUE!</v>
      </c>
    </row>
    <row r="12128" spans="1:9" x14ac:dyDescent="0.2">
      <c r="A12128" t="s">
        <v>31</v>
      </c>
      <c r="B12128" s="261" t="s">
        <v>146</v>
      </c>
      <c r="C12128">
        <f>_xlfn.XLOOKUP(B12128,'2.1.trackMPD'!$R$7:$R$29,'2.1.trackMPD'!$T$7:$T$29)</f>
        <v>6</v>
      </c>
      <c r="D12128" s="261">
        <v>10</v>
      </c>
      <c r="E12128" s="261" t="s">
        <v>6400</v>
      </c>
      <c r="F12128" s="261" t="s">
        <v>110</v>
      </c>
      <c r="G12128" s="261" t="s">
        <v>124</v>
      </c>
      <c r="H12128" s="261" t="s">
        <v>6398</v>
      </c>
      <c r="I12128" cm="1">
        <f t="array" ref="I12128">INDEX('2.1.trackMPD'!I:I/(24*60*60),
       MATCH(1,
             (A12128='2.1.trackMPD'!A:A)*
             (C12128='2.1.trackMPD'!D:D)*
             (D12128/10^6='2.1.trackMPD'!H:H)*
             (E12128='2.1.trackMPD'!F:F),
0))</f>
        <v>7.1603868355447347E-5</v>
      </c>
    </row>
    <row r="12129" spans="1:9" x14ac:dyDescent="0.2">
      <c r="A12129" t="s">
        <v>31</v>
      </c>
      <c r="B12129" s="261" t="s">
        <v>146</v>
      </c>
      <c r="C12129">
        <f>_xlfn.XLOOKUP(B12129,'2.1.trackMPD'!$R$7:$R$29,'2.1.trackMPD'!$T$7:$T$29)</f>
        <v>6</v>
      </c>
      <c r="D12129" s="261">
        <v>10</v>
      </c>
      <c r="E12129" s="261" t="s">
        <v>6400</v>
      </c>
      <c r="F12129" s="261" t="s">
        <v>110</v>
      </c>
      <c r="G12129" s="261" t="s">
        <v>140</v>
      </c>
      <c r="H12129" s="261" t="s">
        <v>6398</v>
      </c>
      <c r="I12129" cm="1">
        <f t="array" ref="I12129">INDEX('2.1.trackMPD'!J:J/(24*60*60),
       MATCH(1,
             (A12129='2.1.trackMPD'!A:A)*
             (C12129='2.1.trackMPD'!D:D)*
             (D12129/10^6='2.1.trackMPD'!H:H)*
             (E12129='2.1.trackMPD'!F:F),
0))</f>
        <v>1.8169765780324653E-4</v>
      </c>
    </row>
    <row r="12130" spans="1:9" x14ac:dyDescent="0.2">
      <c r="A12130" t="s">
        <v>31</v>
      </c>
      <c r="B12130" s="261" t="s">
        <v>146</v>
      </c>
      <c r="C12130">
        <f>_xlfn.XLOOKUP(B12130,'2.1.trackMPD'!$R$7:$R$29,'2.1.trackMPD'!$T$7:$T$29)</f>
        <v>6</v>
      </c>
      <c r="D12130" s="261">
        <v>10</v>
      </c>
      <c r="E12130" s="261" t="s">
        <v>6400</v>
      </c>
      <c r="F12130" s="261" t="s">
        <v>111</v>
      </c>
      <c r="G12130" s="261" t="s">
        <v>124</v>
      </c>
      <c r="H12130" s="261" t="s">
        <v>6398</v>
      </c>
      <c r="I12130" t="e" cm="1">
        <f t="array" ref="I12130">INDEX('2.1.trackMPD'!M:M/(24*60*60),
       MATCH(1,
             (A12130='2.1.trackMPD'!A:A)*
             (C12130='2.1.trackMPD'!D:D)*
             (D12130/10^6='2.1.trackMPD'!H:H)*
             (E12130='2.1.trackMPD'!F:F),
0))</f>
        <v>#VALUE!</v>
      </c>
    </row>
    <row r="12131" spans="1:9" x14ac:dyDescent="0.2">
      <c r="A12131" t="s">
        <v>31</v>
      </c>
      <c r="B12131" s="261" t="s">
        <v>146</v>
      </c>
      <c r="C12131">
        <f>_xlfn.XLOOKUP(B12131,'2.1.trackMPD'!$R$7:$R$29,'2.1.trackMPD'!$T$7:$T$29)</f>
        <v>6</v>
      </c>
      <c r="D12131" s="261">
        <v>10</v>
      </c>
      <c r="E12131" s="261" t="s">
        <v>6400</v>
      </c>
      <c r="F12131" s="261" t="s">
        <v>111</v>
      </c>
      <c r="G12131" s="261" t="s">
        <v>140</v>
      </c>
      <c r="H12131" s="261" t="s">
        <v>6398</v>
      </c>
      <c r="I12131" t="e" cm="1">
        <f t="array" ref="I12131">INDEX('2.1.trackMPD'!N:N/(24*60*60),
       MATCH(1,
             (A12131='2.1.trackMPD'!A:A)*
             (C12131='2.1.trackMPD'!D:D)*
             (D12131/10^6='2.1.trackMPD'!H:H)*
             (E12131='2.1.trackMPD'!F:F),
0))</f>
        <v>#VALUE!</v>
      </c>
    </row>
    <row r="12132" spans="1:9" x14ac:dyDescent="0.2">
      <c r="A12132" t="s">
        <v>31</v>
      </c>
      <c r="B12132" s="261" t="s">
        <v>146</v>
      </c>
      <c r="C12132">
        <f>_xlfn.XLOOKUP(B12132,'2.1.trackMPD'!$R$7:$R$29,'2.1.trackMPD'!$T$7:$T$29)</f>
        <v>6</v>
      </c>
      <c r="D12132" s="261">
        <v>10</v>
      </c>
      <c r="E12132" s="261" t="s">
        <v>6400</v>
      </c>
      <c r="F12132" s="261" t="s">
        <v>110</v>
      </c>
      <c r="G12132" s="261" t="s">
        <v>124</v>
      </c>
      <c r="H12132" s="261" t="s">
        <v>6399</v>
      </c>
      <c r="I12132" t="e" cm="1">
        <f t="array" ref="I12132">INDEX('2.1.trackMPD'!K:K/(24*60*60),
       MATCH(1,
             (A12132='2.1.trackMPD'!A:A)*
             (C12132='2.1.trackMPD'!D:D)*
             (D12132/10^6='2.1.trackMPD'!H:H)*
             (E12132='2.1.trackMPD'!F:F),
0))</f>
        <v>#VALUE!</v>
      </c>
    </row>
    <row r="12133" spans="1:9" x14ac:dyDescent="0.2">
      <c r="A12133" t="s">
        <v>31</v>
      </c>
      <c r="B12133" s="261" t="s">
        <v>146</v>
      </c>
      <c r="C12133">
        <f>_xlfn.XLOOKUP(B12133,'2.1.trackMPD'!$R$7:$R$29,'2.1.trackMPD'!$T$7:$T$29)</f>
        <v>6</v>
      </c>
      <c r="D12133" s="261">
        <v>10</v>
      </c>
      <c r="E12133" s="261" t="s">
        <v>6400</v>
      </c>
      <c r="F12133" s="261" t="s">
        <v>110</v>
      </c>
      <c r="G12133" s="261" t="s">
        <v>140</v>
      </c>
      <c r="H12133" s="261" t="s">
        <v>6399</v>
      </c>
      <c r="I12133" t="e" cm="1">
        <f t="array" ref="I12133">INDEX('2.1.trackMPD'!L:L/(24*60*60),
       MATCH(1,
             (A12133='2.1.trackMPD'!A:A)*
             (C12133='2.1.trackMPD'!D:D)*
             (D12133/10^6='2.1.trackMPD'!H:H)*
             (E12133='2.1.trackMPD'!F:F),
0))</f>
        <v>#VALUE!</v>
      </c>
    </row>
    <row r="12134" spans="1:9" x14ac:dyDescent="0.2">
      <c r="A12134" t="s">
        <v>31</v>
      </c>
      <c r="B12134" s="261" t="s">
        <v>146</v>
      </c>
      <c r="C12134">
        <f>_xlfn.XLOOKUP(B12134,'2.1.trackMPD'!$R$7:$R$29,'2.1.trackMPD'!$T$7:$T$29)</f>
        <v>6</v>
      </c>
      <c r="D12134" s="261">
        <v>100</v>
      </c>
      <c r="E12134" s="261" t="s">
        <v>6400</v>
      </c>
      <c r="F12134" s="261" t="s">
        <v>110</v>
      </c>
      <c r="G12134" s="261" t="s">
        <v>124</v>
      </c>
      <c r="H12134" s="261" t="s">
        <v>6398</v>
      </c>
      <c r="I12134" cm="1">
        <f t="array" ref="I12134">INDEX('2.1.trackMPD'!I:I/(24*60*60),
       MATCH(1,
             (A12134='2.1.trackMPD'!A:A)*
             (C12134='2.1.trackMPD'!D:D)*
             (D12134/10^6='2.1.trackMPD'!H:H)*
             (E12134='2.1.trackMPD'!F:F),
0))</f>
        <v>5.1764828803544331E-3</v>
      </c>
    </row>
    <row r="12135" spans="1:9" x14ac:dyDescent="0.2">
      <c r="A12135" t="s">
        <v>31</v>
      </c>
      <c r="B12135" s="261" t="s">
        <v>146</v>
      </c>
      <c r="C12135">
        <f>_xlfn.XLOOKUP(B12135,'2.1.trackMPD'!$R$7:$R$29,'2.1.trackMPD'!$T$7:$T$29)</f>
        <v>6</v>
      </c>
      <c r="D12135" s="261">
        <v>100</v>
      </c>
      <c r="E12135" s="261" t="s">
        <v>6400</v>
      </c>
      <c r="F12135" s="261" t="s">
        <v>110</v>
      </c>
      <c r="G12135" s="261" t="s">
        <v>140</v>
      </c>
      <c r="H12135" s="261" t="s">
        <v>6398</v>
      </c>
      <c r="I12135" cm="1">
        <f t="array" ref="I12135">INDEX('2.1.trackMPD'!J:J/(24*60*60),
       MATCH(1,
             (A12135='2.1.trackMPD'!A:A)*
             (C12135='2.1.trackMPD'!D:D)*
             (D12135/10^6='2.1.trackMPD'!H:H)*
             (E12135='2.1.trackMPD'!F:F),
0))</f>
        <v>8.3103213332789347E-3</v>
      </c>
    </row>
    <row r="12136" spans="1:9" x14ac:dyDescent="0.2">
      <c r="A12136" t="s">
        <v>31</v>
      </c>
      <c r="B12136" s="261" t="s">
        <v>146</v>
      </c>
      <c r="C12136">
        <f>_xlfn.XLOOKUP(B12136,'2.1.trackMPD'!$R$7:$R$29,'2.1.trackMPD'!$T$7:$T$29)</f>
        <v>6</v>
      </c>
      <c r="D12136" s="261">
        <v>100</v>
      </c>
      <c r="E12136" s="261" t="s">
        <v>6400</v>
      </c>
      <c r="F12136" s="261" t="s">
        <v>111</v>
      </c>
      <c r="G12136" s="261" t="s">
        <v>124</v>
      </c>
      <c r="H12136" s="261" t="s">
        <v>6398</v>
      </c>
      <c r="I12136" t="e" cm="1">
        <f t="array" ref="I12136">INDEX('2.1.trackMPD'!M:M/(24*60*60),
       MATCH(1,
             (A12136='2.1.trackMPD'!A:A)*
             (C12136='2.1.trackMPD'!D:D)*
             (D12136/10^6='2.1.trackMPD'!H:H)*
             (E12136='2.1.trackMPD'!F:F),
0))</f>
        <v>#VALUE!</v>
      </c>
    </row>
    <row r="12137" spans="1:9" x14ac:dyDescent="0.2">
      <c r="A12137" t="s">
        <v>31</v>
      </c>
      <c r="B12137" s="261" t="s">
        <v>146</v>
      </c>
      <c r="C12137">
        <f>_xlfn.XLOOKUP(B12137,'2.1.trackMPD'!$R$7:$R$29,'2.1.trackMPD'!$T$7:$T$29)</f>
        <v>6</v>
      </c>
      <c r="D12137" s="261">
        <v>100</v>
      </c>
      <c r="E12137" s="261" t="s">
        <v>6400</v>
      </c>
      <c r="F12137" s="261" t="s">
        <v>111</v>
      </c>
      <c r="G12137" s="261" t="s">
        <v>140</v>
      </c>
      <c r="H12137" s="261" t="s">
        <v>6398</v>
      </c>
      <c r="I12137" t="e" cm="1">
        <f t="array" ref="I12137">INDEX('2.1.trackMPD'!N:N/(24*60*60),
       MATCH(1,
             (A12137='2.1.trackMPD'!A:A)*
             (C12137='2.1.trackMPD'!D:D)*
             (D12137/10^6='2.1.trackMPD'!H:H)*
             (E12137='2.1.trackMPD'!F:F),
0))</f>
        <v>#VALUE!</v>
      </c>
    </row>
    <row r="12138" spans="1:9" x14ac:dyDescent="0.2">
      <c r="A12138" t="s">
        <v>31</v>
      </c>
      <c r="B12138" s="261" t="s">
        <v>146</v>
      </c>
      <c r="C12138">
        <f>_xlfn.XLOOKUP(B12138,'2.1.trackMPD'!$R$7:$R$29,'2.1.trackMPD'!$T$7:$T$29)</f>
        <v>6</v>
      </c>
      <c r="D12138" s="261">
        <v>100</v>
      </c>
      <c r="E12138" s="261" t="s">
        <v>6400</v>
      </c>
      <c r="F12138" s="261" t="s">
        <v>110</v>
      </c>
      <c r="G12138" s="261" t="s">
        <v>124</v>
      </c>
      <c r="H12138" s="261" t="s">
        <v>6399</v>
      </c>
      <c r="I12138" t="e" cm="1">
        <f t="array" ref="I12138">INDEX('2.1.trackMPD'!K:K/(24*60*60),
       MATCH(1,
             (A12138='2.1.trackMPD'!A:A)*
             (C12138='2.1.trackMPD'!D:D)*
             (D12138/10^6='2.1.trackMPD'!H:H)*
             (E12138='2.1.trackMPD'!F:F),
0))</f>
        <v>#VALUE!</v>
      </c>
    </row>
    <row r="12139" spans="1:9" x14ac:dyDescent="0.2">
      <c r="A12139" t="s">
        <v>31</v>
      </c>
      <c r="B12139" s="261" t="s">
        <v>146</v>
      </c>
      <c r="C12139">
        <f>_xlfn.XLOOKUP(B12139,'2.1.trackMPD'!$R$7:$R$29,'2.1.trackMPD'!$T$7:$T$29)</f>
        <v>6</v>
      </c>
      <c r="D12139" s="261">
        <v>100</v>
      </c>
      <c r="E12139" s="261" t="s">
        <v>6400</v>
      </c>
      <c r="F12139" s="261" t="s">
        <v>110</v>
      </c>
      <c r="G12139" s="261" t="s">
        <v>140</v>
      </c>
      <c r="H12139" s="261" t="s">
        <v>6399</v>
      </c>
      <c r="I12139" t="e" cm="1">
        <f t="array" ref="I12139">INDEX('2.1.trackMPD'!L:L/(24*60*60),
       MATCH(1,
             (A12139='2.1.trackMPD'!A:A)*
             (C12139='2.1.trackMPD'!D:D)*
             (D12139/10^6='2.1.trackMPD'!H:H)*
             (E12139='2.1.trackMPD'!F:F),
0))</f>
        <v>#VALUE!</v>
      </c>
    </row>
    <row r="12140" spans="1:9" x14ac:dyDescent="0.2">
      <c r="A12140" t="s">
        <v>31</v>
      </c>
      <c r="B12140" s="261" t="s">
        <v>146</v>
      </c>
      <c r="C12140">
        <f>_xlfn.XLOOKUP(B12140,'2.1.trackMPD'!$R$7:$R$29,'2.1.trackMPD'!$T$7:$T$29)</f>
        <v>6</v>
      </c>
      <c r="D12140" s="261">
        <v>1000</v>
      </c>
      <c r="E12140" s="261" t="s">
        <v>6400</v>
      </c>
      <c r="F12140" s="261" t="s">
        <v>110</v>
      </c>
      <c r="G12140" s="261" t="s">
        <v>124</v>
      </c>
      <c r="H12140" s="261" t="s">
        <v>6398</v>
      </c>
      <c r="I12140" cm="1">
        <f t="array" ref="I12140">INDEX('2.1.trackMPD'!I:I/(24*60*60),
       MATCH(1,
             (A12140='2.1.trackMPD'!A:A)*
             (C12140='2.1.trackMPD'!D:D)*
             (D12140/10^6='2.1.trackMPD'!H:H)*
             (E12140='2.1.trackMPD'!F:F),
0))</f>
        <v>5.8096051192054514E-2</v>
      </c>
    </row>
    <row r="12141" spans="1:9" x14ac:dyDescent="0.2">
      <c r="A12141" t="s">
        <v>31</v>
      </c>
      <c r="B12141" s="261" t="s">
        <v>146</v>
      </c>
      <c r="C12141">
        <f>_xlfn.XLOOKUP(B12141,'2.1.trackMPD'!$R$7:$R$29,'2.1.trackMPD'!$T$7:$T$29)</f>
        <v>6</v>
      </c>
      <c r="D12141" s="261">
        <v>1000</v>
      </c>
      <c r="E12141" s="261" t="s">
        <v>6400</v>
      </c>
      <c r="F12141" s="261" t="s">
        <v>110</v>
      </c>
      <c r="G12141" s="261" t="s">
        <v>140</v>
      </c>
      <c r="H12141" s="261" t="s">
        <v>6398</v>
      </c>
      <c r="I12141" cm="1">
        <f t="array" ref="I12141">INDEX('2.1.trackMPD'!J:J/(24*60*60),
       MATCH(1,
             (A12141='2.1.trackMPD'!A:A)*
             (C12141='2.1.trackMPD'!D:D)*
             (D12141/10^6='2.1.trackMPD'!H:H)*
             (E12141='2.1.trackMPD'!F:F),
0))</f>
        <v>1.567885990178507E-2</v>
      </c>
    </row>
    <row r="12142" spans="1:9" x14ac:dyDescent="0.2">
      <c r="A12142" t="s">
        <v>31</v>
      </c>
      <c r="B12142" s="261" t="s">
        <v>146</v>
      </c>
      <c r="C12142">
        <f>_xlfn.XLOOKUP(B12142,'2.1.trackMPD'!$R$7:$R$29,'2.1.trackMPD'!$T$7:$T$29)</f>
        <v>6</v>
      </c>
      <c r="D12142" s="261">
        <v>1000</v>
      </c>
      <c r="E12142" s="261" t="s">
        <v>6400</v>
      </c>
      <c r="F12142" s="261" t="s">
        <v>111</v>
      </c>
      <c r="G12142" s="261" t="s">
        <v>124</v>
      </c>
      <c r="H12142" s="261" t="s">
        <v>6398</v>
      </c>
      <c r="I12142" t="e" cm="1">
        <f t="array" ref="I12142">INDEX('2.1.trackMPD'!M:M/(24*60*60),
       MATCH(1,
             (A12142='2.1.trackMPD'!A:A)*
             (C12142='2.1.trackMPD'!D:D)*
             (D12142/10^6='2.1.trackMPD'!H:H)*
             (E12142='2.1.trackMPD'!F:F),
0))</f>
        <v>#VALUE!</v>
      </c>
    </row>
    <row r="12143" spans="1:9" x14ac:dyDescent="0.2">
      <c r="A12143" t="s">
        <v>31</v>
      </c>
      <c r="B12143" s="261" t="s">
        <v>146</v>
      </c>
      <c r="C12143">
        <f>_xlfn.XLOOKUP(B12143,'2.1.trackMPD'!$R$7:$R$29,'2.1.trackMPD'!$T$7:$T$29)</f>
        <v>6</v>
      </c>
      <c r="D12143" s="261">
        <v>1000</v>
      </c>
      <c r="E12143" s="261" t="s">
        <v>6400</v>
      </c>
      <c r="F12143" s="261" t="s">
        <v>111</v>
      </c>
      <c r="G12143" s="261" t="s">
        <v>140</v>
      </c>
      <c r="H12143" s="261" t="s">
        <v>6398</v>
      </c>
      <c r="I12143" t="e" cm="1">
        <f t="array" ref="I12143">INDEX('2.1.trackMPD'!N:N/(24*60*60),
       MATCH(1,
             (A12143='2.1.trackMPD'!A:A)*
             (C12143='2.1.trackMPD'!D:D)*
             (D12143/10^6='2.1.trackMPD'!H:H)*
             (E12143='2.1.trackMPD'!F:F),
0))</f>
        <v>#VALUE!</v>
      </c>
    </row>
    <row r="12144" spans="1:9" x14ac:dyDescent="0.2">
      <c r="A12144" t="s">
        <v>31</v>
      </c>
      <c r="B12144" s="261" t="s">
        <v>146</v>
      </c>
      <c r="C12144">
        <f>_xlfn.XLOOKUP(B12144,'2.1.trackMPD'!$R$7:$R$29,'2.1.trackMPD'!$T$7:$T$29)</f>
        <v>6</v>
      </c>
      <c r="D12144" s="261">
        <v>1000</v>
      </c>
      <c r="E12144" s="261" t="s">
        <v>6400</v>
      </c>
      <c r="F12144" s="261" t="s">
        <v>110</v>
      </c>
      <c r="G12144" s="261" t="s">
        <v>124</v>
      </c>
      <c r="H12144" s="261" t="s">
        <v>6399</v>
      </c>
      <c r="I12144" t="e" cm="1">
        <f t="array" ref="I12144">INDEX('2.1.trackMPD'!K:K/(24*60*60),
       MATCH(1,
             (A12144='2.1.trackMPD'!A:A)*
             (C12144='2.1.trackMPD'!D:D)*
             (D12144/10^6='2.1.trackMPD'!H:H)*
             (E12144='2.1.trackMPD'!F:F),
0))</f>
        <v>#VALUE!</v>
      </c>
    </row>
    <row r="12145" spans="1:9" x14ac:dyDescent="0.2">
      <c r="A12145" t="s">
        <v>31</v>
      </c>
      <c r="B12145" s="261" t="s">
        <v>146</v>
      </c>
      <c r="C12145">
        <f>_xlfn.XLOOKUP(B12145,'2.1.trackMPD'!$R$7:$R$29,'2.1.trackMPD'!$T$7:$T$29)</f>
        <v>6</v>
      </c>
      <c r="D12145" s="261">
        <v>1000</v>
      </c>
      <c r="E12145" s="261" t="s">
        <v>6400</v>
      </c>
      <c r="F12145" s="261" t="s">
        <v>110</v>
      </c>
      <c r="G12145" s="261" t="s">
        <v>140</v>
      </c>
      <c r="H12145" s="261" t="s">
        <v>6399</v>
      </c>
      <c r="I12145" t="e" cm="1">
        <f t="array" ref="I12145">INDEX('2.1.trackMPD'!L:L/(24*60*60),
       MATCH(1,
             (A12145='2.1.trackMPD'!A:A)*
             (C12145='2.1.trackMPD'!D:D)*
             (D12145/10^6='2.1.trackMPD'!H:H)*
             (E12145='2.1.trackMPD'!F:F),
0))</f>
        <v>#VALUE!</v>
      </c>
    </row>
    <row r="12146" spans="1:9" x14ac:dyDescent="0.2">
      <c r="A12146" t="s">
        <v>31</v>
      </c>
      <c r="B12146" s="261" t="s">
        <v>146</v>
      </c>
      <c r="C12146">
        <f>_xlfn.XLOOKUP(B12146,'2.1.trackMPD'!$R$7:$R$29,'2.1.trackMPD'!$T$7:$T$29)</f>
        <v>6</v>
      </c>
      <c r="D12146" s="261">
        <v>5000</v>
      </c>
      <c r="E12146" s="261" t="s">
        <v>6400</v>
      </c>
      <c r="F12146" s="261" t="s">
        <v>110</v>
      </c>
      <c r="G12146" s="261" t="s">
        <v>124</v>
      </c>
      <c r="H12146" s="261" t="s">
        <v>6398</v>
      </c>
      <c r="I12146" cm="1">
        <f t="array" ref="I12146">INDEX('2.1.trackMPD'!I:I/(24*60*60),
       MATCH(1,
             (A12146='2.1.trackMPD'!A:A)*
             (C12146='2.1.trackMPD'!D:D)*
             (D12146/10^6='2.1.trackMPD'!H:H)*
             (E12146='2.1.trackMPD'!F:F),
0))</f>
        <v>0.14054113169626969</v>
      </c>
    </row>
    <row r="12147" spans="1:9" x14ac:dyDescent="0.2">
      <c r="A12147" t="s">
        <v>31</v>
      </c>
      <c r="B12147" s="261" t="s">
        <v>146</v>
      </c>
      <c r="C12147">
        <f>_xlfn.XLOOKUP(B12147,'2.1.trackMPD'!$R$7:$R$29,'2.1.trackMPD'!$T$7:$T$29)</f>
        <v>6</v>
      </c>
      <c r="D12147" s="261">
        <v>5000</v>
      </c>
      <c r="E12147" s="261" t="s">
        <v>6400</v>
      </c>
      <c r="F12147" s="261" t="s">
        <v>110</v>
      </c>
      <c r="G12147" s="261" t="s">
        <v>140</v>
      </c>
      <c r="H12147" s="261" t="s">
        <v>6398</v>
      </c>
      <c r="I12147" cm="1">
        <f t="array" ref="I12147">INDEX('2.1.trackMPD'!J:J/(24*60*60),
       MATCH(1,
             (A12147='2.1.trackMPD'!A:A)*
             (C12147='2.1.trackMPD'!D:D)*
             (D12147/10^6='2.1.trackMPD'!H:H)*
             (E12147='2.1.trackMPD'!F:F),
0))</f>
        <v>1.5568371183156597E-2</v>
      </c>
    </row>
    <row r="12148" spans="1:9" x14ac:dyDescent="0.2">
      <c r="A12148" t="s">
        <v>31</v>
      </c>
      <c r="B12148" s="261" t="s">
        <v>146</v>
      </c>
      <c r="C12148">
        <f>_xlfn.XLOOKUP(B12148,'2.1.trackMPD'!$R$7:$R$29,'2.1.trackMPD'!$T$7:$T$29)</f>
        <v>6</v>
      </c>
      <c r="D12148" s="261">
        <v>5000</v>
      </c>
      <c r="E12148" s="261" t="s">
        <v>6400</v>
      </c>
      <c r="F12148" s="261" t="s">
        <v>111</v>
      </c>
      <c r="G12148" s="261" t="s">
        <v>124</v>
      </c>
      <c r="H12148" s="261" t="s">
        <v>6398</v>
      </c>
      <c r="I12148" t="e" cm="1">
        <f t="array" ref="I12148">INDEX('2.1.trackMPD'!M:M/(24*60*60),
       MATCH(1,
             (A12148='2.1.trackMPD'!A:A)*
             (C12148='2.1.trackMPD'!D:D)*
             (D12148/10^6='2.1.trackMPD'!H:H)*
             (E12148='2.1.trackMPD'!F:F),
0))</f>
        <v>#VALUE!</v>
      </c>
    </row>
    <row r="12149" spans="1:9" x14ac:dyDescent="0.2">
      <c r="A12149" t="s">
        <v>31</v>
      </c>
      <c r="B12149" s="261" t="s">
        <v>146</v>
      </c>
      <c r="C12149">
        <f>_xlfn.XLOOKUP(B12149,'2.1.trackMPD'!$R$7:$R$29,'2.1.trackMPD'!$T$7:$T$29)</f>
        <v>6</v>
      </c>
      <c r="D12149" s="261">
        <v>5000</v>
      </c>
      <c r="E12149" s="261" t="s">
        <v>6400</v>
      </c>
      <c r="F12149" s="261" t="s">
        <v>111</v>
      </c>
      <c r="G12149" s="261" t="s">
        <v>140</v>
      </c>
      <c r="H12149" s="261" t="s">
        <v>6398</v>
      </c>
      <c r="I12149" t="e" cm="1">
        <f t="array" ref="I12149">INDEX('2.1.trackMPD'!N:N/(24*60*60),
       MATCH(1,
             (A12149='2.1.trackMPD'!A:A)*
             (C12149='2.1.trackMPD'!D:D)*
             (D12149/10^6='2.1.trackMPD'!H:H)*
             (E12149='2.1.trackMPD'!F:F),
0))</f>
        <v>#VALUE!</v>
      </c>
    </row>
    <row r="12150" spans="1:9" x14ac:dyDescent="0.2">
      <c r="A12150" t="s">
        <v>31</v>
      </c>
      <c r="B12150" s="261" t="s">
        <v>146</v>
      </c>
      <c r="C12150">
        <f>_xlfn.XLOOKUP(B12150,'2.1.trackMPD'!$R$7:$R$29,'2.1.trackMPD'!$T$7:$T$29)</f>
        <v>6</v>
      </c>
      <c r="D12150" s="261">
        <v>5000</v>
      </c>
      <c r="E12150" s="261" t="s">
        <v>6400</v>
      </c>
      <c r="F12150" s="261" t="s">
        <v>110</v>
      </c>
      <c r="G12150" s="261" t="s">
        <v>124</v>
      </c>
      <c r="H12150" s="261" t="s">
        <v>6399</v>
      </c>
      <c r="I12150" t="e" cm="1">
        <f t="array" ref="I12150">INDEX('2.1.trackMPD'!K:K/(24*60*60),
       MATCH(1,
             (A12150='2.1.trackMPD'!A:A)*
             (C12150='2.1.trackMPD'!D:D)*
             (D12150/10^6='2.1.trackMPD'!H:H)*
             (E12150='2.1.trackMPD'!F:F),
0))</f>
        <v>#VALUE!</v>
      </c>
    </row>
    <row r="12151" spans="1:9" x14ac:dyDescent="0.2">
      <c r="A12151" t="s">
        <v>31</v>
      </c>
      <c r="B12151" s="261" t="s">
        <v>146</v>
      </c>
      <c r="C12151">
        <f>_xlfn.XLOOKUP(B12151,'2.1.trackMPD'!$R$7:$R$29,'2.1.trackMPD'!$T$7:$T$29)</f>
        <v>6</v>
      </c>
      <c r="D12151" s="261">
        <v>5000</v>
      </c>
      <c r="E12151" s="261" t="s">
        <v>6400</v>
      </c>
      <c r="F12151" s="261" t="s">
        <v>110</v>
      </c>
      <c r="G12151" s="261" t="s">
        <v>140</v>
      </c>
      <c r="H12151" s="261" t="s">
        <v>6399</v>
      </c>
      <c r="I12151" t="e" cm="1">
        <f t="array" ref="I12151">INDEX('2.1.trackMPD'!L:L/(24*60*60),
       MATCH(1,
             (A12151='2.1.trackMPD'!A:A)*
             (C12151='2.1.trackMPD'!D:D)*
             (D12151/10^6='2.1.trackMPD'!H:H)*
             (E12151='2.1.trackMPD'!F:F),
0))</f>
        <v>#VALUE!</v>
      </c>
    </row>
    <row r="12152" spans="1:9" x14ac:dyDescent="0.2">
      <c r="A12152" t="s">
        <v>31</v>
      </c>
      <c r="B12152" s="261" t="s">
        <v>146</v>
      </c>
      <c r="C12152">
        <f>_xlfn.XLOOKUP(B12152,'2.1.trackMPD'!$R$7:$R$29,'2.1.trackMPD'!$T$7:$T$29)</f>
        <v>6</v>
      </c>
      <c r="D12152" s="261">
        <v>1</v>
      </c>
      <c r="E12152" s="261" t="s">
        <v>6401</v>
      </c>
      <c r="F12152" s="261" t="s">
        <v>110</v>
      </c>
      <c r="G12152" s="261" t="s">
        <v>124</v>
      </c>
      <c r="H12152" s="261" t="s">
        <v>6398</v>
      </c>
      <c r="I12152" t="e" cm="1">
        <f t="array" ref="I12152">INDEX('2.1.trackMPD'!I:I/(24*60*60),
       MATCH(1,
             (A12152='2.1.trackMPD'!A:A)*
             (C12152='2.1.trackMPD'!D:D)*
             (D12152/10^6='2.1.trackMPD'!H:H)*
             (E12152='2.1.trackMPD'!F:F),
0))</f>
        <v>#N/A</v>
      </c>
    </row>
    <row r="12153" spans="1:9" x14ac:dyDescent="0.2">
      <c r="A12153" t="s">
        <v>31</v>
      </c>
      <c r="B12153" s="261" t="s">
        <v>146</v>
      </c>
      <c r="C12153">
        <f>_xlfn.XLOOKUP(B12153,'2.1.trackMPD'!$R$7:$R$29,'2.1.trackMPD'!$T$7:$T$29)</f>
        <v>6</v>
      </c>
      <c r="D12153" s="261">
        <v>1</v>
      </c>
      <c r="E12153" s="261" t="s">
        <v>6401</v>
      </c>
      <c r="F12153" s="261" t="s">
        <v>110</v>
      </c>
      <c r="G12153" s="261" t="s">
        <v>140</v>
      </c>
      <c r="H12153" s="261" t="s">
        <v>6398</v>
      </c>
      <c r="I12153" t="e" cm="1">
        <f t="array" ref="I12153">INDEX('2.1.trackMPD'!J:J/(24*60*60),
       MATCH(1,
             (A12153='2.1.trackMPD'!A:A)*
             (C12153='2.1.trackMPD'!D:D)*
             (D12153/10^6='2.1.trackMPD'!H:H)*
             (E12153='2.1.trackMPD'!F:F),
0))</f>
        <v>#N/A</v>
      </c>
    </row>
    <row r="12154" spans="1:9" x14ac:dyDescent="0.2">
      <c r="A12154" t="s">
        <v>31</v>
      </c>
      <c r="B12154" s="261" t="s">
        <v>146</v>
      </c>
      <c r="C12154">
        <f>_xlfn.XLOOKUP(B12154,'2.1.trackMPD'!$R$7:$R$29,'2.1.trackMPD'!$T$7:$T$29)</f>
        <v>6</v>
      </c>
      <c r="D12154" s="261">
        <v>1</v>
      </c>
      <c r="E12154" s="261" t="s">
        <v>6401</v>
      </c>
      <c r="F12154" s="261" t="s">
        <v>111</v>
      </c>
      <c r="G12154" s="261" t="s">
        <v>124</v>
      </c>
      <c r="H12154" s="261" t="s">
        <v>6398</v>
      </c>
      <c r="I12154" t="e" cm="1">
        <f t="array" ref="I12154">INDEX('2.1.trackMPD'!M:M/(24*60*60),
       MATCH(1,
             (A12154='2.1.trackMPD'!A:A)*
             (C12154='2.1.trackMPD'!D:D)*
             (D12154/10^6='2.1.trackMPD'!H:H)*
             (E12154='2.1.trackMPD'!F:F),
0))</f>
        <v>#N/A</v>
      </c>
    </row>
    <row r="12155" spans="1:9" x14ac:dyDescent="0.2">
      <c r="A12155" t="s">
        <v>31</v>
      </c>
      <c r="B12155" s="261" t="s">
        <v>146</v>
      </c>
      <c r="C12155">
        <f>_xlfn.XLOOKUP(B12155,'2.1.trackMPD'!$R$7:$R$29,'2.1.trackMPD'!$T$7:$T$29)</f>
        <v>6</v>
      </c>
      <c r="D12155" s="261">
        <v>1</v>
      </c>
      <c r="E12155" s="261" t="s">
        <v>6401</v>
      </c>
      <c r="F12155" s="261" t="s">
        <v>111</v>
      </c>
      <c r="G12155" s="261" t="s">
        <v>140</v>
      </c>
      <c r="H12155" s="261" t="s">
        <v>6398</v>
      </c>
      <c r="I12155" t="e" cm="1">
        <f t="array" ref="I12155">INDEX('2.1.trackMPD'!N:N/(24*60*60),
       MATCH(1,
             (A12155='2.1.trackMPD'!A:A)*
             (C12155='2.1.trackMPD'!D:D)*
             (D12155/10^6='2.1.trackMPD'!H:H)*
             (E12155='2.1.trackMPD'!F:F),
0))</f>
        <v>#N/A</v>
      </c>
    </row>
    <row r="12156" spans="1:9" x14ac:dyDescent="0.2">
      <c r="A12156" t="s">
        <v>31</v>
      </c>
      <c r="B12156" s="261" t="s">
        <v>146</v>
      </c>
      <c r="C12156">
        <f>_xlfn.XLOOKUP(B12156,'2.1.trackMPD'!$R$7:$R$29,'2.1.trackMPD'!$T$7:$T$29)</f>
        <v>6</v>
      </c>
      <c r="D12156" s="261">
        <v>1</v>
      </c>
      <c r="E12156" s="261" t="s">
        <v>6401</v>
      </c>
      <c r="F12156" s="261" t="s">
        <v>110</v>
      </c>
      <c r="G12156" s="261" t="s">
        <v>124</v>
      </c>
      <c r="H12156" s="261" t="s">
        <v>6399</v>
      </c>
      <c r="I12156" t="e" cm="1">
        <f t="array" ref="I12156">INDEX('2.1.trackMPD'!K:K/(24*60*60),
       MATCH(1,
             (A12156='2.1.trackMPD'!A:A)*
             (C12156='2.1.trackMPD'!D:D)*
             (D12156/10^6='2.1.trackMPD'!H:H)*
             (E12156='2.1.trackMPD'!F:F),
0))</f>
        <v>#N/A</v>
      </c>
    </row>
    <row r="12157" spans="1:9" x14ac:dyDescent="0.2">
      <c r="A12157" t="s">
        <v>31</v>
      </c>
      <c r="B12157" s="261" t="s">
        <v>146</v>
      </c>
      <c r="C12157">
        <f>_xlfn.XLOOKUP(B12157,'2.1.trackMPD'!$R$7:$R$29,'2.1.trackMPD'!$T$7:$T$29)</f>
        <v>6</v>
      </c>
      <c r="D12157" s="261">
        <v>1</v>
      </c>
      <c r="E12157" s="261" t="s">
        <v>6401</v>
      </c>
      <c r="F12157" s="261" t="s">
        <v>110</v>
      </c>
      <c r="G12157" s="261" t="s">
        <v>140</v>
      </c>
      <c r="H12157" s="261" t="s">
        <v>6399</v>
      </c>
      <c r="I12157" t="e" cm="1">
        <f t="array" ref="I12157">INDEX('2.1.trackMPD'!L:L/(24*60*60),
       MATCH(1,
             (A12157='2.1.trackMPD'!A:A)*
             (C12157='2.1.trackMPD'!D:D)*
             (D12157/10^6='2.1.trackMPD'!H:H)*
             (E12157='2.1.trackMPD'!F:F),
0))</f>
        <v>#N/A</v>
      </c>
    </row>
    <row r="12158" spans="1:9" x14ac:dyDescent="0.2">
      <c r="A12158" t="s">
        <v>31</v>
      </c>
      <c r="B12158" s="261" t="s">
        <v>146</v>
      </c>
      <c r="C12158">
        <f>_xlfn.XLOOKUP(B12158,'2.1.trackMPD'!$R$7:$R$29,'2.1.trackMPD'!$T$7:$T$29)</f>
        <v>6</v>
      </c>
      <c r="D12158" s="261">
        <v>10</v>
      </c>
      <c r="E12158" s="261" t="s">
        <v>6401</v>
      </c>
      <c r="F12158" s="261" t="s">
        <v>110</v>
      </c>
      <c r="G12158" s="261" t="s">
        <v>124</v>
      </c>
      <c r="H12158" s="261" t="s">
        <v>6398</v>
      </c>
      <c r="I12158" t="e" cm="1">
        <f t="array" ref="I12158">INDEX('2.1.trackMPD'!I:I/(24*60*60),
       MATCH(1,
             (A12158='2.1.trackMPD'!A:A)*
             (C12158='2.1.trackMPD'!D:D)*
             (D12158/10^6='2.1.trackMPD'!H:H)*
             (E12158='2.1.trackMPD'!F:F),
0))</f>
        <v>#N/A</v>
      </c>
    </row>
    <row r="12159" spans="1:9" x14ac:dyDescent="0.2">
      <c r="A12159" t="s">
        <v>31</v>
      </c>
      <c r="B12159" s="261" t="s">
        <v>146</v>
      </c>
      <c r="C12159">
        <f>_xlfn.XLOOKUP(B12159,'2.1.trackMPD'!$R$7:$R$29,'2.1.trackMPD'!$T$7:$T$29)</f>
        <v>6</v>
      </c>
      <c r="D12159" s="261">
        <v>10</v>
      </c>
      <c r="E12159" s="261" t="s">
        <v>6401</v>
      </c>
      <c r="F12159" s="261" t="s">
        <v>110</v>
      </c>
      <c r="G12159" s="261" t="s">
        <v>140</v>
      </c>
      <c r="H12159" s="261" t="s">
        <v>6398</v>
      </c>
      <c r="I12159" t="e" cm="1">
        <f t="array" ref="I12159">INDEX('2.1.trackMPD'!J:J/(24*60*60),
       MATCH(1,
             (A12159='2.1.trackMPD'!A:A)*
             (C12159='2.1.trackMPD'!D:D)*
             (D12159/10^6='2.1.trackMPD'!H:H)*
             (E12159='2.1.trackMPD'!F:F),
0))</f>
        <v>#N/A</v>
      </c>
    </row>
    <row r="12160" spans="1:9" x14ac:dyDescent="0.2">
      <c r="A12160" t="s">
        <v>31</v>
      </c>
      <c r="B12160" s="261" t="s">
        <v>146</v>
      </c>
      <c r="C12160">
        <f>_xlfn.XLOOKUP(B12160,'2.1.trackMPD'!$R$7:$R$29,'2.1.trackMPD'!$T$7:$T$29)</f>
        <v>6</v>
      </c>
      <c r="D12160" s="261">
        <v>10</v>
      </c>
      <c r="E12160" s="261" t="s">
        <v>6401</v>
      </c>
      <c r="F12160" s="261" t="s">
        <v>111</v>
      </c>
      <c r="G12160" s="261" t="s">
        <v>124</v>
      </c>
      <c r="H12160" s="261" t="s">
        <v>6398</v>
      </c>
      <c r="I12160" t="e" cm="1">
        <f t="array" ref="I12160">INDEX('2.1.trackMPD'!M:M/(24*60*60),
       MATCH(1,
             (A12160='2.1.trackMPD'!A:A)*
             (C12160='2.1.trackMPD'!D:D)*
             (D12160/10^6='2.1.trackMPD'!H:H)*
             (E12160='2.1.trackMPD'!F:F),
0))</f>
        <v>#N/A</v>
      </c>
    </row>
    <row r="12161" spans="1:9" x14ac:dyDescent="0.2">
      <c r="A12161" t="s">
        <v>31</v>
      </c>
      <c r="B12161" s="261" t="s">
        <v>146</v>
      </c>
      <c r="C12161">
        <f>_xlfn.XLOOKUP(B12161,'2.1.trackMPD'!$R$7:$R$29,'2.1.trackMPD'!$T$7:$T$29)</f>
        <v>6</v>
      </c>
      <c r="D12161" s="261">
        <v>10</v>
      </c>
      <c r="E12161" s="261" t="s">
        <v>6401</v>
      </c>
      <c r="F12161" s="261" t="s">
        <v>111</v>
      </c>
      <c r="G12161" s="261" t="s">
        <v>140</v>
      </c>
      <c r="H12161" s="261" t="s">
        <v>6398</v>
      </c>
      <c r="I12161" t="e" cm="1">
        <f t="array" ref="I12161">INDEX('2.1.trackMPD'!N:N/(24*60*60),
       MATCH(1,
             (A12161='2.1.trackMPD'!A:A)*
             (C12161='2.1.trackMPD'!D:D)*
             (D12161/10^6='2.1.trackMPD'!H:H)*
             (E12161='2.1.trackMPD'!F:F),
0))</f>
        <v>#N/A</v>
      </c>
    </row>
    <row r="12162" spans="1:9" x14ac:dyDescent="0.2">
      <c r="A12162" t="s">
        <v>31</v>
      </c>
      <c r="B12162" s="261" t="s">
        <v>146</v>
      </c>
      <c r="C12162">
        <f>_xlfn.XLOOKUP(B12162,'2.1.trackMPD'!$R$7:$R$29,'2.1.trackMPD'!$T$7:$T$29)</f>
        <v>6</v>
      </c>
      <c r="D12162" s="261">
        <v>10</v>
      </c>
      <c r="E12162" s="261" t="s">
        <v>6401</v>
      </c>
      <c r="F12162" s="261" t="s">
        <v>110</v>
      </c>
      <c r="G12162" s="261" t="s">
        <v>124</v>
      </c>
      <c r="H12162" s="261" t="s">
        <v>6399</v>
      </c>
      <c r="I12162" t="e" cm="1">
        <f t="array" ref="I12162">INDEX('2.1.trackMPD'!K:K/(24*60*60),
       MATCH(1,
             (A12162='2.1.trackMPD'!A:A)*
             (C12162='2.1.trackMPD'!D:D)*
             (D12162/10^6='2.1.trackMPD'!H:H)*
             (E12162='2.1.trackMPD'!F:F),
0))</f>
        <v>#N/A</v>
      </c>
    </row>
    <row r="12163" spans="1:9" x14ac:dyDescent="0.2">
      <c r="A12163" t="s">
        <v>31</v>
      </c>
      <c r="B12163" s="261" t="s">
        <v>146</v>
      </c>
      <c r="C12163">
        <f>_xlfn.XLOOKUP(B12163,'2.1.trackMPD'!$R$7:$R$29,'2.1.trackMPD'!$T$7:$T$29)</f>
        <v>6</v>
      </c>
      <c r="D12163" s="261">
        <v>10</v>
      </c>
      <c r="E12163" s="261" t="s">
        <v>6401</v>
      </c>
      <c r="F12163" s="261" t="s">
        <v>110</v>
      </c>
      <c r="G12163" s="261" t="s">
        <v>140</v>
      </c>
      <c r="H12163" s="261" t="s">
        <v>6399</v>
      </c>
      <c r="I12163" t="e" cm="1">
        <f t="array" ref="I12163">INDEX('2.1.trackMPD'!L:L/(24*60*60),
       MATCH(1,
             (A12163='2.1.trackMPD'!A:A)*
             (C12163='2.1.trackMPD'!D:D)*
             (D12163/10^6='2.1.trackMPD'!H:H)*
             (E12163='2.1.trackMPD'!F:F),
0))</f>
        <v>#N/A</v>
      </c>
    </row>
    <row r="12164" spans="1:9" x14ac:dyDescent="0.2">
      <c r="A12164" t="s">
        <v>31</v>
      </c>
      <c r="B12164" s="261" t="s">
        <v>146</v>
      </c>
      <c r="C12164">
        <f>_xlfn.XLOOKUP(B12164,'2.1.trackMPD'!$R$7:$R$29,'2.1.trackMPD'!$T$7:$T$29)</f>
        <v>6</v>
      </c>
      <c r="D12164" s="261">
        <v>100</v>
      </c>
      <c r="E12164" s="261" t="s">
        <v>6401</v>
      </c>
      <c r="F12164" s="261" t="s">
        <v>110</v>
      </c>
      <c r="G12164" s="261" t="s">
        <v>124</v>
      </c>
      <c r="H12164" s="261" t="s">
        <v>6398</v>
      </c>
      <c r="I12164" t="e" cm="1">
        <f t="array" ref="I12164">INDEX('2.1.trackMPD'!I:I/(24*60*60),
       MATCH(1,
             (A12164='2.1.trackMPD'!A:A)*
             (C12164='2.1.trackMPD'!D:D)*
             (D12164/10^6='2.1.trackMPD'!H:H)*
             (E12164='2.1.trackMPD'!F:F),
0))</f>
        <v>#N/A</v>
      </c>
    </row>
    <row r="12165" spans="1:9" x14ac:dyDescent="0.2">
      <c r="A12165" t="s">
        <v>31</v>
      </c>
      <c r="B12165" s="261" t="s">
        <v>146</v>
      </c>
      <c r="C12165">
        <f>_xlfn.XLOOKUP(B12165,'2.1.trackMPD'!$R$7:$R$29,'2.1.trackMPD'!$T$7:$T$29)</f>
        <v>6</v>
      </c>
      <c r="D12165" s="261">
        <v>100</v>
      </c>
      <c r="E12165" s="261" t="s">
        <v>6401</v>
      </c>
      <c r="F12165" s="261" t="s">
        <v>110</v>
      </c>
      <c r="G12165" s="261" t="s">
        <v>140</v>
      </c>
      <c r="H12165" s="261" t="s">
        <v>6398</v>
      </c>
      <c r="I12165" t="e" cm="1">
        <f t="array" ref="I12165">INDEX('2.1.trackMPD'!J:J/(24*60*60),
       MATCH(1,
             (A12165='2.1.trackMPD'!A:A)*
             (C12165='2.1.trackMPD'!D:D)*
             (D12165/10^6='2.1.trackMPD'!H:H)*
             (E12165='2.1.trackMPD'!F:F),
0))</f>
        <v>#N/A</v>
      </c>
    </row>
    <row r="12166" spans="1:9" x14ac:dyDescent="0.2">
      <c r="A12166" t="s">
        <v>31</v>
      </c>
      <c r="B12166" s="261" t="s">
        <v>146</v>
      </c>
      <c r="C12166">
        <f>_xlfn.XLOOKUP(B12166,'2.1.trackMPD'!$R$7:$R$29,'2.1.trackMPD'!$T$7:$T$29)</f>
        <v>6</v>
      </c>
      <c r="D12166" s="261">
        <v>100</v>
      </c>
      <c r="E12166" s="261" t="s">
        <v>6401</v>
      </c>
      <c r="F12166" s="261" t="s">
        <v>111</v>
      </c>
      <c r="G12166" s="261" t="s">
        <v>124</v>
      </c>
      <c r="H12166" s="261" t="s">
        <v>6398</v>
      </c>
      <c r="I12166" t="e" cm="1">
        <f t="array" ref="I12166">INDEX('2.1.trackMPD'!M:M/(24*60*60),
       MATCH(1,
             (A12166='2.1.trackMPD'!A:A)*
             (C12166='2.1.trackMPD'!D:D)*
             (D12166/10^6='2.1.trackMPD'!H:H)*
             (E12166='2.1.trackMPD'!F:F),
0))</f>
        <v>#N/A</v>
      </c>
    </row>
    <row r="12167" spans="1:9" x14ac:dyDescent="0.2">
      <c r="A12167" t="s">
        <v>31</v>
      </c>
      <c r="B12167" s="261" t="s">
        <v>146</v>
      </c>
      <c r="C12167">
        <f>_xlfn.XLOOKUP(B12167,'2.1.trackMPD'!$R$7:$R$29,'2.1.trackMPD'!$T$7:$T$29)</f>
        <v>6</v>
      </c>
      <c r="D12167" s="261">
        <v>100</v>
      </c>
      <c r="E12167" s="261" t="s">
        <v>6401</v>
      </c>
      <c r="F12167" s="261" t="s">
        <v>111</v>
      </c>
      <c r="G12167" s="261" t="s">
        <v>140</v>
      </c>
      <c r="H12167" s="261" t="s">
        <v>6398</v>
      </c>
      <c r="I12167" t="e" cm="1">
        <f t="array" ref="I12167">INDEX('2.1.trackMPD'!N:N/(24*60*60),
       MATCH(1,
             (A12167='2.1.trackMPD'!A:A)*
             (C12167='2.1.trackMPD'!D:D)*
             (D12167/10^6='2.1.trackMPD'!H:H)*
             (E12167='2.1.trackMPD'!F:F),
0))</f>
        <v>#N/A</v>
      </c>
    </row>
    <row r="12168" spans="1:9" x14ac:dyDescent="0.2">
      <c r="A12168" t="s">
        <v>31</v>
      </c>
      <c r="B12168" s="261" t="s">
        <v>146</v>
      </c>
      <c r="C12168">
        <f>_xlfn.XLOOKUP(B12168,'2.1.trackMPD'!$R$7:$R$29,'2.1.trackMPD'!$T$7:$T$29)</f>
        <v>6</v>
      </c>
      <c r="D12168" s="261">
        <v>100</v>
      </c>
      <c r="E12168" s="261" t="s">
        <v>6401</v>
      </c>
      <c r="F12168" s="261" t="s">
        <v>110</v>
      </c>
      <c r="G12168" s="261" t="s">
        <v>124</v>
      </c>
      <c r="H12168" s="261" t="s">
        <v>6399</v>
      </c>
      <c r="I12168" t="e" cm="1">
        <f t="array" ref="I12168">INDEX('2.1.trackMPD'!K:K/(24*60*60),
       MATCH(1,
             (A12168='2.1.trackMPD'!A:A)*
             (C12168='2.1.trackMPD'!D:D)*
             (D12168/10^6='2.1.trackMPD'!H:H)*
             (E12168='2.1.trackMPD'!F:F),
0))</f>
        <v>#N/A</v>
      </c>
    </row>
    <row r="12169" spans="1:9" x14ac:dyDescent="0.2">
      <c r="A12169" t="s">
        <v>31</v>
      </c>
      <c r="B12169" s="261" t="s">
        <v>146</v>
      </c>
      <c r="C12169">
        <f>_xlfn.XLOOKUP(B12169,'2.1.trackMPD'!$R$7:$R$29,'2.1.trackMPD'!$T$7:$T$29)</f>
        <v>6</v>
      </c>
      <c r="D12169" s="261">
        <v>100</v>
      </c>
      <c r="E12169" s="261" t="s">
        <v>6401</v>
      </c>
      <c r="F12169" s="261" t="s">
        <v>110</v>
      </c>
      <c r="G12169" s="261" t="s">
        <v>140</v>
      </c>
      <c r="H12169" s="261" t="s">
        <v>6399</v>
      </c>
      <c r="I12169" t="e" cm="1">
        <f t="array" ref="I12169">INDEX('2.1.trackMPD'!L:L/(24*60*60),
       MATCH(1,
             (A12169='2.1.trackMPD'!A:A)*
             (C12169='2.1.trackMPD'!D:D)*
             (D12169/10^6='2.1.trackMPD'!H:H)*
             (E12169='2.1.trackMPD'!F:F),
0))</f>
        <v>#N/A</v>
      </c>
    </row>
    <row r="12170" spans="1:9" x14ac:dyDescent="0.2">
      <c r="A12170" t="s">
        <v>31</v>
      </c>
      <c r="B12170" s="261" t="s">
        <v>147</v>
      </c>
      <c r="C12170">
        <f>_xlfn.XLOOKUP(B12170,'2.1.trackMPD'!$R$7:$R$29,'2.1.trackMPD'!$T$7:$T$29)</f>
        <v>6</v>
      </c>
      <c r="D12170" s="261">
        <v>1</v>
      </c>
      <c r="E12170" s="261" t="s">
        <v>6396</v>
      </c>
      <c r="F12170" s="261" t="s">
        <v>110</v>
      </c>
      <c r="G12170" s="261" t="s">
        <v>124</v>
      </c>
      <c r="H12170" s="261" t="s">
        <v>6398</v>
      </c>
      <c r="I12170" cm="1">
        <f t="array" ref="I12170">INDEX('2.1.trackMPD'!I:I/(24*60*60),
       MATCH(1,
             (A12170='2.1.trackMPD'!A:A)*
             (C12170='2.1.trackMPD'!D:D)*
             (D12170/10^6='2.1.trackMPD'!H:H)*
             (E12170='2.1.trackMPD'!F:F),
0))</f>
        <v>1.101242398427765E-6</v>
      </c>
    </row>
    <row r="12171" spans="1:9" x14ac:dyDescent="0.2">
      <c r="A12171" t="s">
        <v>31</v>
      </c>
      <c r="B12171" s="261" t="s">
        <v>147</v>
      </c>
      <c r="C12171">
        <f>_xlfn.XLOOKUP(B12171,'2.1.trackMPD'!$R$7:$R$29,'2.1.trackMPD'!$T$7:$T$29)</f>
        <v>6</v>
      </c>
      <c r="D12171" s="261">
        <v>1</v>
      </c>
      <c r="E12171" s="261" t="s">
        <v>6396</v>
      </c>
      <c r="F12171" s="261" t="s">
        <v>110</v>
      </c>
      <c r="G12171" s="261" t="s">
        <v>140</v>
      </c>
      <c r="H12171" s="261" t="s">
        <v>6398</v>
      </c>
      <c r="I12171" cm="1">
        <f t="array" ref="I12171">INDEX('2.1.trackMPD'!J:J/(24*60*60),
       MATCH(1,
             (A12171='2.1.trackMPD'!A:A)*
             (C12171='2.1.trackMPD'!D:D)*
             (D12171/10^6='2.1.trackMPD'!H:H)*
             (E12171='2.1.trackMPD'!F:F),
0))</f>
        <v>3.9361908041803592E-5</v>
      </c>
    </row>
    <row r="12172" spans="1:9" x14ac:dyDescent="0.2">
      <c r="A12172" t="s">
        <v>31</v>
      </c>
      <c r="B12172" s="261" t="s">
        <v>147</v>
      </c>
      <c r="C12172">
        <f>_xlfn.XLOOKUP(B12172,'2.1.trackMPD'!$R$7:$R$29,'2.1.trackMPD'!$T$7:$T$29)</f>
        <v>6</v>
      </c>
      <c r="D12172" s="261">
        <v>1</v>
      </c>
      <c r="E12172" s="261" t="s">
        <v>6396</v>
      </c>
      <c r="F12172" s="261" t="s">
        <v>111</v>
      </c>
      <c r="G12172" s="261" t="s">
        <v>124</v>
      </c>
      <c r="H12172" s="261" t="s">
        <v>6398</v>
      </c>
      <c r="I12172" t="e" cm="1">
        <f t="array" ref="I12172">INDEX('2.1.trackMPD'!M:M/(24*60*60),
       MATCH(1,
             (A12172='2.1.trackMPD'!A:A)*
             (C12172='2.1.trackMPD'!D:D)*
             (D12172/10^6='2.1.trackMPD'!H:H)*
             (E12172='2.1.trackMPD'!F:F),
0))</f>
        <v>#VALUE!</v>
      </c>
    </row>
    <row r="12173" spans="1:9" x14ac:dyDescent="0.2">
      <c r="A12173" t="s">
        <v>31</v>
      </c>
      <c r="B12173" s="261" t="s">
        <v>147</v>
      </c>
      <c r="C12173">
        <f>_xlfn.XLOOKUP(B12173,'2.1.trackMPD'!$R$7:$R$29,'2.1.trackMPD'!$T$7:$T$29)</f>
        <v>6</v>
      </c>
      <c r="D12173" s="261">
        <v>1</v>
      </c>
      <c r="E12173" s="261" t="s">
        <v>6396</v>
      </c>
      <c r="F12173" s="261" t="s">
        <v>111</v>
      </c>
      <c r="G12173" s="261" t="s">
        <v>140</v>
      </c>
      <c r="H12173" s="261" t="s">
        <v>6398</v>
      </c>
      <c r="I12173" t="e" cm="1">
        <f t="array" ref="I12173">INDEX('2.1.trackMPD'!N:N/(24*60*60),
       MATCH(1,
             (A12173='2.1.trackMPD'!A:A)*
             (C12173='2.1.trackMPD'!D:D)*
             (D12173/10^6='2.1.trackMPD'!H:H)*
             (E12173='2.1.trackMPD'!F:F),
0))</f>
        <v>#VALUE!</v>
      </c>
    </row>
    <row r="12174" spans="1:9" x14ac:dyDescent="0.2">
      <c r="A12174" t="s">
        <v>31</v>
      </c>
      <c r="B12174" s="261" t="s">
        <v>147</v>
      </c>
      <c r="C12174">
        <f>_xlfn.XLOOKUP(B12174,'2.1.trackMPD'!$R$7:$R$29,'2.1.trackMPD'!$T$7:$T$29)</f>
        <v>6</v>
      </c>
      <c r="D12174" s="261">
        <v>1</v>
      </c>
      <c r="E12174" s="261" t="s">
        <v>6396</v>
      </c>
      <c r="F12174" s="261" t="s">
        <v>110</v>
      </c>
      <c r="G12174" s="261" t="s">
        <v>124</v>
      </c>
      <c r="H12174" s="261" t="s">
        <v>6399</v>
      </c>
      <c r="I12174" t="e" cm="1">
        <f t="array" ref="I12174">INDEX('2.1.trackMPD'!K:K/(24*60*60),
       MATCH(1,
             (A12174='2.1.trackMPD'!A:A)*
             (C12174='2.1.trackMPD'!D:D)*
             (D12174/10^6='2.1.trackMPD'!H:H)*
             (E12174='2.1.trackMPD'!F:F),
0))</f>
        <v>#VALUE!</v>
      </c>
    </row>
    <row r="12175" spans="1:9" x14ac:dyDescent="0.2">
      <c r="A12175" t="s">
        <v>31</v>
      </c>
      <c r="B12175" s="261" t="s">
        <v>147</v>
      </c>
      <c r="C12175">
        <f>_xlfn.XLOOKUP(B12175,'2.1.trackMPD'!$R$7:$R$29,'2.1.trackMPD'!$T$7:$T$29)</f>
        <v>6</v>
      </c>
      <c r="D12175" s="261">
        <v>1</v>
      </c>
      <c r="E12175" s="261" t="s">
        <v>6396</v>
      </c>
      <c r="F12175" s="261" t="s">
        <v>110</v>
      </c>
      <c r="G12175" s="261" t="s">
        <v>140</v>
      </c>
      <c r="H12175" s="261" t="s">
        <v>6399</v>
      </c>
      <c r="I12175" t="e" cm="1">
        <f t="array" ref="I12175">INDEX('2.1.trackMPD'!L:L/(24*60*60),
       MATCH(1,
             (A12175='2.1.trackMPD'!A:A)*
             (C12175='2.1.trackMPD'!D:D)*
             (D12175/10^6='2.1.trackMPD'!H:H)*
             (E12175='2.1.trackMPD'!F:F),
0))</f>
        <v>#VALUE!</v>
      </c>
    </row>
    <row r="12176" spans="1:9" x14ac:dyDescent="0.2">
      <c r="A12176" t="s">
        <v>31</v>
      </c>
      <c r="B12176" s="261" t="s">
        <v>147</v>
      </c>
      <c r="C12176">
        <f>_xlfn.XLOOKUP(B12176,'2.1.trackMPD'!$R$7:$R$29,'2.1.trackMPD'!$T$7:$T$29)</f>
        <v>6</v>
      </c>
      <c r="D12176" s="261">
        <v>10</v>
      </c>
      <c r="E12176" s="261" t="s">
        <v>6396</v>
      </c>
      <c r="F12176" s="261" t="s">
        <v>110</v>
      </c>
      <c r="G12176" s="261" t="s">
        <v>124</v>
      </c>
      <c r="H12176" s="261" t="s">
        <v>6398</v>
      </c>
      <c r="I12176" cm="1">
        <f t="array" ref="I12176">INDEX('2.1.trackMPD'!I:I/(24*60*60),
       MATCH(1,
             (A12176='2.1.trackMPD'!A:A)*
             (C12176='2.1.trackMPD'!D:D)*
             (D12176/10^6='2.1.trackMPD'!H:H)*
             (E12176='2.1.trackMPD'!F:F),
0))</f>
        <v>8.6623987627657981E-6</v>
      </c>
    </row>
    <row r="12177" spans="1:9" x14ac:dyDescent="0.2">
      <c r="A12177" t="s">
        <v>31</v>
      </c>
      <c r="B12177" s="261" t="s">
        <v>147</v>
      </c>
      <c r="C12177">
        <f>_xlfn.XLOOKUP(B12177,'2.1.trackMPD'!$R$7:$R$29,'2.1.trackMPD'!$T$7:$T$29)</f>
        <v>6</v>
      </c>
      <c r="D12177" s="261">
        <v>10</v>
      </c>
      <c r="E12177" s="261" t="s">
        <v>6396</v>
      </c>
      <c r="F12177" s="261" t="s">
        <v>110</v>
      </c>
      <c r="G12177" s="261" t="s">
        <v>140</v>
      </c>
      <c r="H12177" s="261" t="s">
        <v>6398</v>
      </c>
      <c r="I12177" cm="1">
        <f t="array" ref="I12177">INDEX('2.1.trackMPD'!J:J/(24*60*60),
       MATCH(1,
             (A12177='2.1.trackMPD'!A:A)*
             (C12177='2.1.trackMPD'!D:D)*
             (D12177/10^6='2.1.trackMPD'!H:H)*
             (E12177='2.1.trackMPD'!F:F),
0))</f>
        <v>5.4243065608556479E-5</v>
      </c>
    </row>
    <row r="12178" spans="1:9" x14ac:dyDescent="0.2">
      <c r="A12178" t="s">
        <v>31</v>
      </c>
      <c r="B12178" s="261" t="s">
        <v>147</v>
      </c>
      <c r="C12178">
        <f>_xlfn.XLOOKUP(B12178,'2.1.trackMPD'!$R$7:$R$29,'2.1.trackMPD'!$T$7:$T$29)</f>
        <v>6</v>
      </c>
      <c r="D12178" s="261">
        <v>10</v>
      </c>
      <c r="E12178" s="261" t="s">
        <v>6396</v>
      </c>
      <c r="F12178" s="261" t="s">
        <v>111</v>
      </c>
      <c r="G12178" s="261" t="s">
        <v>124</v>
      </c>
      <c r="H12178" s="261" t="s">
        <v>6398</v>
      </c>
      <c r="I12178" t="e" cm="1">
        <f t="array" ref="I12178">INDEX('2.1.trackMPD'!M:M/(24*60*60),
       MATCH(1,
             (A12178='2.1.trackMPD'!A:A)*
             (C12178='2.1.trackMPD'!D:D)*
             (D12178/10^6='2.1.trackMPD'!H:H)*
             (E12178='2.1.trackMPD'!F:F),
0))</f>
        <v>#VALUE!</v>
      </c>
    </row>
    <row r="12179" spans="1:9" x14ac:dyDescent="0.2">
      <c r="A12179" t="s">
        <v>31</v>
      </c>
      <c r="B12179" s="261" t="s">
        <v>147</v>
      </c>
      <c r="C12179">
        <f>_xlfn.XLOOKUP(B12179,'2.1.trackMPD'!$R$7:$R$29,'2.1.trackMPD'!$T$7:$T$29)</f>
        <v>6</v>
      </c>
      <c r="D12179" s="261">
        <v>10</v>
      </c>
      <c r="E12179" s="261" t="s">
        <v>6396</v>
      </c>
      <c r="F12179" s="261" t="s">
        <v>111</v>
      </c>
      <c r="G12179" s="261" t="s">
        <v>140</v>
      </c>
      <c r="H12179" s="261" t="s">
        <v>6398</v>
      </c>
      <c r="I12179" t="e" cm="1">
        <f t="array" ref="I12179">INDEX('2.1.trackMPD'!N:N/(24*60*60),
       MATCH(1,
             (A12179='2.1.trackMPD'!A:A)*
             (C12179='2.1.trackMPD'!D:D)*
             (D12179/10^6='2.1.trackMPD'!H:H)*
             (E12179='2.1.trackMPD'!F:F),
0))</f>
        <v>#VALUE!</v>
      </c>
    </row>
    <row r="12180" spans="1:9" x14ac:dyDescent="0.2">
      <c r="A12180" t="s">
        <v>31</v>
      </c>
      <c r="B12180" s="261" t="s">
        <v>147</v>
      </c>
      <c r="C12180">
        <f>_xlfn.XLOOKUP(B12180,'2.1.trackMPD'!$R$7:$R$29,'2.1.trackMPD'!$T$7:$T$29)</f>
        <v>6</v>
      </c>
      <c r="D12180" s="261">
        <v>10</v>
      </c>
      <c r="E12180" s="261" t="s">
        <v>6396</v>
      </c>
      <c r="F12180" s="261" t="s">
        <v>110</v>
      </c>
      <c r="G12180" s="261" t="s">
        <v>124</v>
      </c>
      <c r="H12180" s="261" t="s">
        <v>6399</v>
      </c>
      <c r="I12180" t="e" cm="1">
        <f t="array" ref="I12180">INDEX('2.1.trackMPD'!K:K/(24*60*60),
       MATCH(1,
             (A12180='2.1.trackMPD'!A:A)*
             (C12180='2.1.trackMPD'!D:D)*
             (D12180/10^6='2.1.trackMPD'!H:H)*
             (E12180='2.1.trackMPD'!F:F),
0))</f>
        <v>#VALUE!</v>
      </c>
    </row>
    <row r="12181" spans="1:9" x14ac:dyDescent="0.2">
      <c r="A12181" t="s">
        <v>31</v>
      </c>
      <c r="B12181" s="261" t="s">
        <v>147</v>
      </c>
      <c r="C12181">
        <f>_xlfn.XLOOKUP(B12181,'2.1.trackMPD'!$R$7:$R$29,'2.1.trackMPD'!$T$7:$T$29)</f>
        <v>6</v>
      </c>
      <c r="D12181" s="261">
        <v>10</v>
      </c>
      <c r="E12181" s="261" t="s">
        <v>6396</v>
      </c>
      <c r="F12181" s="261" t="s">
        <v>110</v>
      </c>
      <c r="G12181" s="261" t="s">
        <v>140</v>
      </c>
      <c r="H12181" s="261" t="s">
        <v>6399</v>
      </c>
      <c r="I12181" t="e" cm="1">
        <f t="array" ref="I12181">INDEX('2.1.trackMPD'!L:L/(24*60*60),
       MATCH(1,
             (A12181='2.1.trackMPD'!A:A)*
             (C12181='2.1.trackMPD'!D:D)*
             (D12181/10^6='2.1.trackMPD'!H:H)*
             (E12181='2.1.trackMPD'!F:F),
0))</f>
        <v>#VALUE!</v>
      </c>
    </row>
    <row r="12182" spans="1:9" x14ac:dyDescent="0.2">
      <c r="A12182" t="s">
        <v>31</v>
      </c>
      <c r="B12182" s="261" t="s">
        <v>147</v>
      </c>
      <c r="C12182">
        <f>_xlfn.XLOOKUP(B12182,'2.1.trackMPD'!$R$7:$R$29,'2.1.trackMPD'!$T$7:$T$29)</f>
        <v>6</v>
      </c>
      <c r="D12182" s="261">
        <v>100</v>
      </c>
      <c r="E12182" s="261" t="s">
        <v>6396</v>
      </c>
      <c r="F12182" s="261" t="s">
        <v>110</v>
      </c>
      <c r="G12182" s="261" t="s">
        <v>124</v>
      </c>
      <c r="H12182" s="261" t="s">
        <v>6398</v>
      </c>
      <c r="I12182" cm="1">
        <f t="array" ref="I12182">INDEX('2.1.trackMPD'!I:I/(24*60*60),
       MATCH(1,
             (A12182='2.1.trackMPD'!A:A)*
             (C12182='2.1.trackMPD'!D:D)*
             (D12182/10^6='2.1.trackMPD'!H:H)*
             (E12182='2.1.trackMPD'!F:F),
0))</f>
        <v>1.7762771145175809E-3</v>
      </c>
    </row>
    <row r="12183" spans="1:9" x14ac:dyDescent="0.2">
      <c r="A12183" t="s">
        <v>31</v>
      </c>
      <c r="B12183" s="261" t="s">
        <v>147</v>
      </c>
      <c r="C12183">
        <f>_xlfn.XLOOKUP(B12183,'2.1.trackMPD'!$R$7:$R$29,'2.1.trackMPD'!$T$7:$T$29)</f>
        <v>6</v>
      </c>
      <c r="D12183" s="261">
        <v>100</v>
      </c>
      <c r="E12183" s="261" t="s">
        <v>6396</v>
      </c>
      <c r="F12183" s="261" t="s">
        <v>110</v>
      </c>
      <c r="G12183" s="261" t="s">
        <v>140</v>
      </c>
      <c r="H12183" s="261" t="s">
        <v>6398</v>
      </c>
      <c r="I12183" cm="1">
        <f t="array" ref="I12183">INDEX('2.1.trackMPD'!J:J/(24*60*60),
       MATCH(1,
             (A12183='2.1.trackMPD'!A:A)*
             (C12183='2.1.trackMPD'!D:D)*
             (D12183/10^6='2.1.trackMPD'!H:H)*
             (E12183='2.1.trackMPD'!F:F),
0))</f>
        <v>4.3002192392828705E-3</v>
      </c>
    </row>
    <row r="12184" spans="1:9" x14ac:dyDescent="0.2">
      <c r="A12184" t="s">
        <v>31</v>
      </c>
      <c r="B12184" s="261" t="s">
        <v>147</v>
      </c>
      <c r="C12184">
        <f>_xlfn.XLOOKUP(B12184,'2.1.trackMPD'!$R$7:$R$29,'2.1.trackMPD'!$T$7:$T$29)</f>
        <v>6</v>
      </c>
      <c r="D12184" s="261">
        <v>100</v>
      </c>
      <c r="E12184" s="261" t="s">
        <v>6396</v>
      </c>
      <c r="F12184" s="261" t="s">
        <v>111</v>
      </c>
      <c r="G12184" s="261" t="s">
        <v>124</v>
      </c>
      <c r="H12184" s="261" t="s">
        <v>6398</v>
      </c>
      <c r="I12184" t="e" cm="1">
        <f t="array" ref="I12184">INDEX('2.1.trackMPD'!M:M/(24*60*60),
       MATCH(1,
             (A12184='2.1.trackMPD'!A:A)*
             (C12184='2.1.trackMPD'!D:D)*
             (D12184/10^6='2.1.trackMPD'!H:H)*
             (E12184='2.1.trackMPD'!F:F),
0))</f>
        <v>#VALUE!</v>
      </c>
    </row>
    <row r="12185" spans="1:9" x14ac:dyDescent="0.2">
      <c r="A12185" t="s">
        <v>31</v>
      </c>
      <c r="B12185" s="261" t="s">
        <v>147</v>
      </c>
      <c r="C12185">
        <f>_xlfn.XLOOKUP(B12185,'2.1.trackMPD'!$R$7:$R$29,'2.1.trackMPD'!$T$7:$T$29)</f>
        <v>6</v>
      </c>
      <c r="D12185" s="261">
        <v>100</v>
      </c>
      <c r="E12185" s="261" t="s">
        <v>6396</v>
      </c>
      <c r="F12185" s="261" t="s">
        <v>111</v>
      </c>
      <c r="G12185" s="261" t="s">
        <v>140</v>
      </c>
      <c r="H12185" s="261" t="s">
        <v>6398</v>
      </c>
      <c r="I12185" t="e" cm="1">
        <f t="array" ref="I12185">INDEX('2.1.trackMPD'!N:N/(24*60*60),
       MATCH(1,
             (A12185='2.1.trackMPD'!A:A)*
             (C12185='2.1.trackMPD'!D:D)*
             (D12185/10^6='2.1.trackMPD'!H:H)*
             (E12185='2.1.trackMPD'!F:F),
0))</f>
        <v>#VALUE!</v>
      </c>
    </row>
    <row r="12186" spans="1:9" x14ac:dyDescent="0.2">
      <c r="A12186" t="s">
        <v>31</v>
      </c>
      <c r="B12186" s="261" t="s">
        <v>147</v>
      </c>
      <c r="C12186">
        <f>_xlfn.XLOOKUP(B12186,'2.1.trackMPD'!$R$7:$R$29,'2.1.trackMPD'!$T$7:$T$29)</f>
        <v>6</v>
      </c>
      <c r="D12186" s="261">
        <v>100</v>
      </c>
      <c r="E12186" s="261" t="s">
        <v>6396</v>
      </c>
      <c r="F12186" s="261" t="s">
        <v>110</v>
      </c>
      <c r="G12186" s="261" t="s">
        <v>124</v>
      </c>
      <c r="H12186" s="261" t="s">
        <v>6399</v>
      </c>
      <c r="I12186" t="e" cm="1">
        <f t="array" ref="I12186">INDEX('2.1.trackMPD'!K:K/(24*60*60),
       MATCH(1,
             (A12186='2.1.trackMPD'!A:A)*
             (C12186='2.1.trackMPD'!D:D)*
             (D12186/10^6='2.1.trackMPD'!H:H)*
             (E12186='2.1.trackMPD'!F:F),
0))</f>
        <v>#VALUE!</v>
      </c>
    </row>
    <row r="12187" spans="1:9" x14ac:dyDescent="0.2">
      <c r="A12187" t="s">
        <v>31</v>
      </c>
      <c r="B12187" s="261" t="s">
        <v>147</v>
      </c>
      <c r="C12187">
        <f>_xlfn.XLOOKUP(B12187,'2.1.trackMPD'!$R$7:$R$29,'2.1.trackMPD'!$T$7:$T$29)</f>
        <v>6</v>
      </c>
      <c r="D12187" s="261">
        <v>100</v>
      </c>
      <c r="E12187" s="261" t="s">
        <v>6396</v>
      </c>
      <c r="F12187" s="261" t="s">
        <v>110</v>
      </c>
      <c r="G12187" s="261" t="s">
        <v>140</v>
      </c>
      <c r="H12187" s="261" t="s">
        <v>6399</v>
      </c>
      <c r="I12187" t="e" cm="1">
        <f t="array" ref="I12187">INDEX('2.1.trackMPD'!L:L/(24*60*60),
       MATCH(1,
             (A12187='2.1.trackMPD'!A:A)*
             (C12187='2.1.trackMPD'!D:D)*
             (D12187/10^6='2.1.trackMPD'!H:H)*
             (E12187='2.1.trackMPD'!F:F),
0))</f>
        <v>#VALUE!</v>
      </c>
    </row>
    <row r="12188" spans="1:9" x14ac:dyDescent="0.2">
      <c r="A12188" t="s">
        <v>31</v>
      </c>
      <c r="B12188" s="261" t="s">
        <v>147</v>
      </c>
      <c r="C12188">
        <f>_xlfn.XLOOKUP(B12188,'2.1.trackMPD'!$R$7:$R$29,'2.1.trackMPD'!$T$7:$T$29)</f>
        <v>6</v>
      </c>
      <c r="D12188" s="261">
        <v>1000</v>
      </c>
      <c r="E12188" s="261" t="s">
        <v>6396</v>
      </c>
      <c r="F12188" s="261" t="s">
        <v>110</v>
      </c>
      <c r="G12188" s="261" t="s">
        <v>124</v>
      </c>
      <c r="H12188" s="261" t="s">
        <v>6398</v>
      </c>
      <c r="I12188" cm="1">
        <f t="array" ref="I12188">INDEX('2.1.trackMPD'!I:I/(24*60*60),
       MATCH(1,
             (A12188='2.1.trackMPD'!A:A)*
             (C12188='2.1.trackMPD'!D:D)*
             (D12188/10^6='2.1.trackMPD'!H:H)*
             (E12188='2.1.trackMPD'!F:F),
0))</f>
        <v>6.4375647192498262E-2</v>
      </c>
    </row>
    <row r="12189" spans="1:9" x14ac:dyDescent="0.2">
      <c r="A12189" t="s">
        <v>31</v>
      </c>
      <c r="B12189" s="261" t="s">
        <v>147</v>
      </c>
      <c r="C12189">
        <f>_xlfn.XLOOKUP(B12189,'2.1.trackMPD'!$R$7:$R$29,'2.1.trackMPD'!$T$7:$T$29)</f>
        <v>6</v>
      </c>
      <c r="D12189" s="261">
        <v>1000</v>
      </c>
      <c r="E12189" s="261" t="s">
        <v>6396</v>
      </c>
      <c r="F12189" s="261" t="s">
        <v>110</v>
      </c>
      <c r="G12189" s="261" t="s">
        <v>140</v>
      </c>
      <c r="H12189" s="261" t="s">
        <v>6398</v>
      </c>
      <c r="I12189" cm="1">
        <f t="array" ref="I12189">INDEX('2.1.trackMPD'!J:J/(24*60*60),
       MATCH(1,
             (A12189='2.1.trackMPD'!A:A)*
             (C12189='2.1.trackMPD'!D:D)*
             (D12189/10^6='2.1.trackMPD'!H:H)*
             (E12189='2.1.trackMPD'!F:F),
0))</f>
        <v>1.5660378886726157E-2</v>
      </c>
    </row>
    <row r="12190" spans="1:9" x14ac:dyDescent="0.2">
      <c r="A12190" t="s">
        <v>31</v>
      </c>
      <c r="B12190" s="261" t="s">
        <v>147</v>
      </c>
      <c r="C12190">
        <f>_xlfn.XLOOKUP(B12190,'2.1.trackMPD'!$R$7:$R$29,'2.1.trackMPD'!$T$7:$T$29)</f>
        <v>6</v>
      </c>
      <c r="D12190" s="261">
        <v>1000</v>
      </c>
      <c r="E12190" s="261" t="s">
        <v>6396</v>
      </c>
      <c r="F12190" s="261" t="s">
        <v>111</v>
      </c>
      <c r="G12190" s="261" t="s">
        <v>124</v>
      </c>
      <c r="H12190" s="261" t="s">
        <v>6398</v>
      </c>
      <c r="I12190" t="e" cm="1">
        <f t="array" ref="I12190">INDEX('2.1.trackMPD'!M:M/(24*60*60),
       MATCH(1,
             (A12190='2.1.trackMPD'!A:A)*
             (C12190='2.1.trackMPD'!D:D)*
             (D12190/10^6='2.1.trackMPD'!H:H)*
             (E12190='2.1.trackMPD'!F:F),
0))</f>
        <v>#VALUE!</v>
      </c>
    </row>
    <row r="12191" spans="1:9" x14ac:dyDescent="0.2">
      <c r="A12191" t="s">
        <v>31</v>
      </c>
      <c r="B12191" s="261" t="s">
        <v>147</v>
      </c>
      <c r="C12191">
        <f>_xlfn.XLOOKUP(B12191,'2.1.trackMPD'!$R$7:$R$29,'2.1.trackMPD'!$T$7:$T$29)</f>
        <v>6</v>
      </c>
      <c r="D12191" s="261">
        <v>1000</v>
      </c>
      <c r="E12191" s="261" t="s">
        <v>6396</v>
      </c>
      <c r="F12191" s="261" t="s">
        <v>111</v>
      </c>
      <c r="G12191" s="261" t="s">
        <v>140</v>
      </c>
      <c r="H12191" s="261" t="s">
        <v>6398</v>
      </c>
      <c r="I12191" t="e" cm="1">
        <f t="array" ref="I12191">INDEX('2.1.trackMPD'!N:N/(24*60*60),
       MATCH(1,
             (A12191='2.1.trackMPD'!A:A)*
             (C12191='2.1.trackMPD'!D:D)*
             (D12191/10^6='2.1.trackMPD'!H:H)*
             (E12191='2.1.trackMPD'!F:F),
0))</f>
        <v>#VALUE!</v>
      </c>
    </row>
    <row r="12192" spans="1:9" x14ac:dyDescent="0.2">
      <c r="A12192" t="s">
        <v>31</v>
      </c>
      <c r="B12192" s="261" t="s">
        <v>147</v>
      </c>
      <c r="C12192">
        <f>_xlfn.XLOOKUP(B12192,'2.1.trackMPD'!$R$7:$R$29,'2.1.trackMPD'!$T$7:$T$29)</f>
        <v>6</v>
      </c>
      <c r="D12192" s="261">
        <v>1000</v>
      </c>
      <c r="E12192" s="261" t="s">
        <v>6396</v>
      </c>
      <c r="F12192" s="261" t="s">
        <v>110</v>
      </c>
      <c r="G12192" s="261" t="s">
        <v>124</v>
      </c>
      <c r="H12192" s="261" t="s">
        <v>6399</v>
      </c>
      <c r="I12192" t="e" cm="1">
        <f t="array" ref="I12192">INDEX('2.1.trackMPD'!K:K/(24*60*60),
       MATCH(1,
             (A12192='2.1.trackMPD'!A:A)*
             (C12192='2.1.trackMPD'!D:D)*
             (D12192/10^6='2.1.trackMPD'!H:H)*
             (E12192='2.1.trackMPD'!F:F),
0))</f>
        <v>#VALUE!</v>
      </c>
    </row>
    <row r="12193" spans="1:9" x14ac:dyDescent="0.2">
      <c r="A12193" t="s">
        <v>31</v>
      </c>
      <c r="B12193" s="261" t="s">
        <v>147</v>
      </c>
      <c r="C12193">
        <f>_xlfn.XLOOKUP(B12193,'2.1.trackMPD'!$R$7:$R$29,'2.1.trackMPD'!$T$7:$T$29)</f>
        <v>6</v>
      </c>
      <c r="D12193" s="261">
        <v>1000</v>
      </c>
      <c r="E12193" s="261" t="s">
        <v>6396</v>
      </c>
      <c r="F12193" s="261" t="s">
        <v>110</v>
      </c>
      <c r="G12193" s="261" t="s">
        <v>140</v>
      </c>
      <c r="H12193" s="261" t="s">
        <v>6399</v>
      </c>
      <c r="I12193" t="e" cm="1">
        <f t="array" ref="I12193">INDEX('2.1.trackMPD'!L:L/(24*60*60),
       MATCH(1,
             (A12193='2.1.trackMPD'!A:A)*
             (C12193='2.1.trackMPD'!D:D)*
             (D12193/10^6='2.1.trackMPD'!H:H)*
             (E12193='2.1.trackMPD'!F:F),
0))</f>
        <v>#VALUE!</v>
      </c>
    </row>
    <row r="12194" spans="1:9" x14ac:dyDescent="0.2">
      <c r="A12194" t="s">
        <v>31</v>
      </c>
      <c r="B12194" s="261" t="s">
        <v>147</v>
      </c>
      <c r="C12194">
        <f>_xlfn.XLOOKUP(B12194,'2.1.trackMPD'!$R$7:$R$29,'2.1.trackMPD'!$T$7:$T$29)</f>
        <v>6</v>
      </c>
      <c r="D12194" s="261">
        <v>5000</v>
      </c>
      <c r="E12194" s="261" t="s">
        <v>6396</v>
      </c>
      <c r="F12194" s="261" t="s">
        <v>110</v>
      </c>
      <c r="G12194" s="261" t="s">
        <v>124</v>
      </c>
      <c r="H12194" s="261" t="s">
        <v>6398</v>
      </c>
      <c r="I12194" cm="1">
        <f t="array" ref="I12194">INDEX('2.1.trackMPD'!I:I/(24*60*60),
       MATCH(1,
             (A12194='2.1.trackMPD'!A:A)*
             (C12194='2.1.trackMPD'!D:D)*
             (D12194/10^6='2.1.trackMPD'!H:H)*
             (E12194='2.1.trackMPD'!F:F),
0))</f>
        <v>0.25310599045567711</v>
      </c>
    </row>
    <row r="12195" spans="1:9" x14ac:dyDescent="0.2">
      <c r="A12195" t="s">
        <v>31</v>
      </c>
      <c r="B12195" s="261" t="s">
        <v>147</v>
      </c>
      <c r="C12195">
        <f>_xlfn.XLOOKUP(B12195,'2.1.trackMPD'!$R$7:$R$29,'2.1.trackMPD'!$T$7:$T$29)</f>
        <v>6</v>
      </c>
      <c r="D12195" s="261">
        <v>5000</v>
      </c>
      <c r="E12195" s="261" t="s">
        <v>6396</v>
      </c>
      <c r="F12195" s="261" t="s">
        <v>110</v>
      </c>
      <c r="G12195" s="261" t="s">
        <v>140</v>
      </c>
      <c r="H12195" s="261" t="s">
        <v>6398</v>
      </c>
      <c r="I12195" cm="1">
        <f t="array" ref="I12195">INDEX('2.1.trackMPD'!J:J/(24*60*60),
       MATCH(1,
             (A12195='2.1.trackMPD'!A:A)*
             (C12195='2.1.trackMPD'!D:D)*
             (D12195/10^6='2.1.trackMPD'!H:H)*
             (E12195='2.1.trackMPD'!F:F),
0))</f>
        <v>1.5534065122313657E-2</v>
      </c>
    </row>
    <row r="12196" spans="1:9" x14ac:dyDescent="0.2">
      <c r="A12196" t="s">
        <v>31</v>
      </c>
      <c r="B12196" s="261" t="s">
        <v>147</v>
      </c>
      <c r="C12196">
        <f>_xlfn.XLOOKUP(B12196,'2.1.trackMPD'!$R$7:$R$29,'2.1.trackMPD'!$T$7:$T$29)</f>
        <v>6</v>
      </c>
      <c r="D12196" s="261">
        <v>5000</v>
      </c>
      <c r="E12196" s="261" t="s">
        <v>6396</v>
      </c>
      <c r="F12196" s="261" t="s">
        <v>111</v>
      </c>
      <c r="G12196" s="261" t="s">
        <v>124</v>
      </c>
      <c r="H12196" s="261" t="s">
        <v>6398</v>
      </c>
      <c r="I12196" t="e" cm="1">
        <f t="array" ref="I12196">INDEX('2.1.trackMPD'!M:M/(24*60*60),
       MATCH(1,
             (A12196='2.1.trackMPD'!A:A)*
             (C12196='2.1.trackMPD'!D:D)*
             (D12196/10^6='2.1.trackMPD'!H:H)*
             (E12196='2.1.trackMPD'!F:F),
0))</f>
        <v>#VALUE!</v>
      </c>
    </row>
    <row r="12197" spans="1:9" x14ac:dyDescent="0.2">
      <c r="A12197" t="s">
        <v>31</v>
      </c>
      <c r="B12197" s="261" t="s">
        <v>147</v>
      </c>
      <c r="C12197">
        <f>_xlfn.XLOOKUP(B12197,'2.1.trackMPD'!$R$7:$R$29,'2.1.trackMPD'!$T$7:$T$29)</f>
        <v>6</v>
      </c>
      <c r="D12197" s="261">
        <v>5000</v>
      </c>
      <c r="E12197" s="261" t="s">
        <v>6396</v>
      </c>
      <c r="F12197" s="261" t="s">
        <v>111</v>
      </c>
      <c r="G12197" s="261" t="s">
        <v>140</v>
      </c>
      <c r="H12197" s="261" t="s">
        <v>6398</v>
      </c>
      <c r="I12197" t="e" cm="1">
        <f t="array" ref="I12197">INDEX('2.1.trackMPD'!N:N/(24*60*60),
       MATCH(1,
             (A12197='2.1.trackMPD'!A:A)*
             (C12197='2.1.trackMPD'!D:D)*
             (D12197/10^6='2.1.trackMPD'!H:H)*
             (E12197='2.1.trackMPD'!F:F),
0))</f>
        <v>#VALUE!</v>
      </c>
    </row>
    <row r="12198" spans="1:9" x14ac:dyDescent="0.2">
      <c r="A12198" t="s">
        <v>31</v>
      </c>
      <c r="B12198" s="261" t="s">
        <v>147</v>
      </c>
      <c r="C12198">
        <f>_xlfn.XLOOKUP(B12198,'2.1.trackMPD'!$R$7:$R$29,'2.1.trackMPD'!$T$7:$T$29)</f>
        <v>6</v>
      </c>
      <c r="D12198" s="261">
        <v>5000</v>
      </c>
      <c r="E12198" s="261" t="s">
        <v>6396</v>
      </c>
      <c r="F12198" s="261" t="s">
        <v>110</v>
      </c>
      <c r="G12198" s="261" t="s">
        <v>124</v>
      </c>
      <c r="H12198" s="261" t="s">
        <v>6399</v>
      </c>
      <c r="I12198" t="e" cm="1">
        <f t="array" ref="I12198">INDEX('2.1.trackMPD'!K:K/(24*60*60),
       MATCH(1,
             (A12198='2.1.trackMPD'!A:A)*
             (C12198='2.1.trackMPD'!D:D)*
             (D12198/10^6='2.1.trackMPD'!H:H)*
             (E12198='2.1.trackMPD'!F:F),
0))</f>
        <v>#VALUE!</v>
      </c>
    </row>
    <row r="12199" spans="1:9" x14ac:dyDescent="0.2">
      <c r="A12199" t="s">
        <v>31</v>
      </c>
      <c r="B12199" s="261" t="s">
        <v>147</v>
      </c>
      <c r="C12199">
        <f>_xlfn.XLOOKUP(B12199,'2.1.trackMPD'!$R$7:$R$29,'2.1.trackMPD'!$T$7:$T$29)</f>
        <v>6</v>
      </c>
      <c r="D12199" s="261">
        <v>5000</v>
      </c>
      <c r="E12199" s="261" t="s">
        <v>6396</v>
      </c>
      <c r="F12199" s="261" t="s">
        <v>110</v>
      </c>
      <c r="G12199" s="261" t="s">
        <v>140</v>
      </c>
      <c r="H12199" s="261" t="s">
        <v>6399</v>
      </c>
      <c r="I12199" t="e" cm="1">
        <f t="array" ref="I12199">INDEX('2.1.trackMPD'!L:L/(24*60*60),
       MATCH(1,
             (A12199='2.1.trackMPD'!A:A)*
             (C12199='2.1.trackMPD'!D:D)*
             (D12199/10^6='2.1.trackMPD'!H:H)*
             (E12199='2.1.trackMPD'!F:F),
0))</f>
        <v>#VALUE!</v>
      </c>
    </row>
    <row r="12200" spans="1:9" x14ac:dyDescent="0.2">
      <c r="A12200" t="s">
        <v>31</v>
      </c>
      <c r="B12200" s="261" t="s">
        <v>147</v>
      </c>
      <c r="C12200">
        <f>_xlfn.XLOOKUP(B12200,'2.1.trackMPD'!$R$7:$R$29,'2.1.trackMPD'!$T$7:$T$29)</f>
        <v>6</v>
      </c>
      <c r="D12200" s="261">
        <v>1</v>
      </c>
      <c r="E12200" s="261" t="s">
        <v>6400</v>
      </c>
      <c r="F12200" s="261" t="s">
        <v>110</v>
      </c>
      <c r="G12200" s="261" t="s">
        <v>124</v>
      </c>
      <c r="H12200" s="261" t="s">
        <v>6398</v>
      </c>
      <c r="I12200" cm="1">
        <f t="array" ref="I12200">INDEX('2.1.trackMPD'!I:I/(24*60*60),
       MATCH(1,
             (A12200='2.1.trackMPD'!A:A)*
             (C12200='2.1.trackMPD'!D:D)*
             (D12200/10^6='2.1.trackMPD'!H:H)*
             (E12200='2.1.trackMPD'!F:F),
0))</f>
        <v>1.7482747305485069E-6</v>
      </c>
    </row>
    <row r="12201" spans="1:9" x14ac:dyDescent="0.2">
      <c r="A12201" t="s">
        <v>31</v>
      </c>
      <c r="B12201" s="261" t="s">
        <v>147</v>
      </c>
      <c r="C12201">
        <f>_xlfn.XLOOKUP(B12201,'2.1.trackMPD'!$R$7:$R$29,'2.1.trackMPD'!$T$7:$T$29)</f>
        <v>6</v>
      </c>
      <c r="D12201" s="261">
        <v>1</v>
      </c>
      <c r="E12201" s="261" t="s">
        <v>6400</v>
      </c>
      <c r="F12201" s="261" t="s">
        <v>110</v>
      </c>
      <c r="G12201" s="261" t="s">
        <v>140</v>
      </c>
      <c r="H12201" s="261" t="s">
        <v>6398</v>
      </c>
      <c r="I12201" cm="1">
        <f t="array" ref="I12201">INDEX('2.1.trackMPD'!J:J/(24*60*60),
       MATCH(1,
             (A12201='2.1.trackMPD'!A:A)*
             (C12201='2.1.trackMPD'!D:D)*
             (D12201/10^6='2.1.trackMPD'!H:H)*
             (E12201='2.1.trackMPD'!F:F),
0))</f>
        <v>3.7088197611824881E-5</v>
      </c>
    </row>
    <row r="12202" spans="1:9" x14ac:dyDescent="0.2">
      <c r="A12202" t="s">
        <v>31</v>
      </c>
      <c r="B12202" s="261" t="s">
        <v>147</v>
      </c>
      <c r="C12202">
        <f>_xlfn.XLOOKUP(B12202,'2.1.trackMPD'!$R$7:$R$29,'2.1.trackMPD'!$T$7:$T$29)</f>
        <v>6</v>
      </c>
      <c r="D12202" s="261">
        <v>1</v>
      </c>
      <c r="E12202" s="261" t="s">
        <v>6400</v>
      </c>
      <c r="F12202" s="261" t="s">
        <v>111</v>
      </c>
      <c r="G12202" s="261" t="s">
        <v>124</v>
      </c>
      <c r="H12202" s="261" t="s">
        <v>6398</v>
      </c>
      <c r="I12202" t="e" cm="1">
        <f t="array" ref="I12202">INDEX('2.1.trackMPD'!M:M/(24*60*60),
       MATCH(1,
             (A12202='2.1.trackMPD'!A:A)*
             (C12202='2.1.trackMPD'!D:D)*
             (D12202/10^6='2.1.trackMPD'!H:H)*
             (E12202='2.1.trackMPD'!F:F),
0))</f>
        <v>#VALUE!</v>
      </c>
    </row>
    <row r="12203" spans="1:9" x14ac:dyDescent="0.2">
      <c r="A12203" t="s">
        <v>31</v>
      </c>
      <c r="B12203" s="261" t="s">
        <v>147</v>
      </c>
      <c r="C12203">
        <f>_xlfn.XLOOKUP(B12203,'2.1.trackMPD'!$R$7:$R$29,'2.1.trackMPD'!$T$7:$T$29)</f>
        <v>6</v>
      </c>
      <c r="D12203" s="261">
        <v>1</v>
      </c>
      <c r="E12203" s="261" t="s">
        <v>6400</v>
      </c>
      <c r="F12203" s="261" t="s">
        <v>111</v>
      </c>
      <c r="G12203" s="261" t="s">
        <v>140</v>
      </c>
      <c r="H12203" s="261" t="s">
        <v>6398</v>
      </c>
      <c r="I12203" t="e" cm="1">
        <f t="array" ref="I12203">INDEX('2.1.trackMPD'!N:N/(24*60*60),
       MATCH(1,
             (A12203='2.1.trackMPD'!A:A)*
             (C12203='2.1.trackMPD'!D:D)*
             (D12203/10^6='2.1.trackMPD'!H:H)*
             (E12203='2.1.trackMPD'!F:F),
0))</f>
        <v>#VALUE!</v>
      </c>
    </row>
    <row r="12204" spans="1:9" x14ac:dyDescent="0.2">
      <c r="A12204" t="s">
        <v>31</v>
      </c>
      <c r="B12204" s="261" t="s">
        <v>147</v>
      </c>
      <c r="C12204">
        <f>_xlfn.XLOOKUP(B12204,'2.1.trackMPD'!$R$7:$R$29,'2.1.trackMPD'!$T$7:$T$29)</f>
        <v>6</v>
      </c>
      <c r="D12204" s="261">
        <v>1</v>
      </c>
      <c r="E12204" s="261" t="s">
        <v>6400</v>
      </c>
      <c r="F12204" s="261" t="s">
        <v>110</v>
      </c>
      <c r="G12204" s="261" t="s">
        <v>124</v>
      </c>
      <c r="H12204" s="261" t="s">
        <v>6399</v>
      </c>
      <c r="I12204" t="e" cm="1">
        <f t="array" ref="I12204">INDEX('2.1.trackMPD'!K:K/(24*60*60),
       MATCH(1,
             (A12204='2.1.trackMPD'!A:A)*
             (C12204='2.1.trackMPD'!D:D)*
             (D12204/10^6='2.1.trackMPD'!H:H)*
             (E12204='2.1.trackMPD'!F:F),
0))</f>
        <v>#VALUE!</v>
      </c>
    </row>
    <row r="12205" spans="1:9" x14ac:dyDescent="0.2">
      <c r="A12205" t="s">
        <v>31</v>
      </c>
      <c r="B12205" s="261" t="s">
        <v>147</v>
      </c>
      <c r="C12205">
        <f>_xlfn.XLOOKUP(B12205,'2.1.trackMPD'!$R$7:$R$29,'2.1.trackMPD'!$T$7:$T$29)</f>
        <v>6</v>
      </c>
      <c r="D12205" s="261">
        <v>1</v>
      </c>
      <c r="E12205" s="261" t="s">
        <v>6400</v>
      </c>
      <c r="F12205" s="261" t="s">
        <v>110</v>
      </c>
      <c r="G12205" s="261" t="s">
        <v>140</v>
      </c>
      <c r="H12205" s="261" t="s">
        <v>6399</v>
      </c>
      <c r="I12205" t="e" cm="1">
        <f t="array" ref="I12205">INDEX('2.1.trackMPD'!L:L/(24*60*60),
       MATCH(1,
             (A12205='2.1.trackMPD'!A:A)*
             (C12205='2.1.trackMPD'!D:D)*
             (D12205/10^6='2.1.trackMPD'!H:H)*
             (E12205='2.1.trackMPD'!F:F),
0))</f>
        <v>#VALUE!</v>
      </c>
    </row>
    <row r="12206" spans="1:9" x14ac:dyDescent="0.2">
      <c r="A12206" t="s">
        <v>31</v>
      </c>
      <c r="B12206" s="261" t="s">
        <v>147</v>
      </c>
      <c r="C12206">
        <f>_xlfn.XLOOKUP(B12206,'2.1.trackMPD'!$R$7:$R$29,'2.1.trackMPD'!$T$7:$T$29)</f>
        <v>6</v>
      </c>
      <c r="D12206" s="261">
        <v>10</v>
      </c>
      <c r="E12206" s="261" t="s">
        <v>6400</v>
      </c>
      <c r="F12206" s="261" t="s">
        <v>110</v>
      </c>
      <c r="G12206" s="261" t="s">
        <v>124</v>
      </c>
      <c r="H12206" s="261" t="s">
        <v>6398</v>
      </c>
      <c r="I12206" cm="1">
        <f t="array" ref="I12206">INDEX('2.1.trackMPD'!I:I/(24*60*60),
       MATCH(1,
             (A12206='2.1.trackMPD'!A:A)*
             (C12206='2.1.trackMPD'!D:D)*
             (D12206/10^6='2.1.trackMPD'!H:H)*
             (E12206='2.1.trackMPD'!F:F),
0))</f>
        <v>7.1603868355447347E-5</v>
      </c>
    </row>
    <row r="12207" spans="1:9" x14ac:dyDescent="0.2">
      <c r="A12207" t="s">
        <v>31</v>
      </c>
      <c r="B12207" s="261" t="s">
        <v>147</v>
      </c>
      <c r="C12207">
        <f>_xlfn.XLOOKUP(B12207,'2.1.trackMPD'!$R$7:$R$29,'2.1.trackMPD'!$T$7:$T$29)</f>
        <v>6</v>
      </c>
      <c r="D12207" s="261">
        <v>10</v>
      </c>
      <c r="E12207" s="261" t="s">
        <v>6400</v>
      </c>
      <c r="F12207" s="261" t="s">
        <v>110</v>
      </c>
      <c r="G12207" s="261" t="s">
        <v>140</v>
      </c>
      <c r="H12207" s="261" t="s">
        <v>6398</v>
      </c>
      <c r="I12207" cm="1">
        <f t="array" ref="I12207">INDEX('2.1.trackMPD'!J:J/(24*60*60),
       MATCH(1,
             (A12207='2.1.trackMPD'!A:A)*
             (C12207='2.1.trackMPD'!D:D)*
             (D12207/10^6='2.1.trackMPD'!H:H)*
             (E12207='2.1.trackMPD'!F:F),
0))</f>
        <v>1.8169765780324653E-4</v>
      </c>
    </row>
    <row r="12208" spans="1:9" x14ac:dyDescent="0.2">
      <c r="A12208" t="s">
        <v>31</v>
      </c>
      <c r="B12208" s="261" t="s">
        <v>147</v>
      </c>
      <c r="C12208">
        <f>_xlfn.XLOOKUP(B12208,'2.1.trackMPD'!$R$7:$R$29,'2.1.trackMPD'!$T$7:$T$29)</f>
        <v>6</v>
      </c>
      <c r="D12208" s="261">
        <v>10</v>
      </c>
      <c r="E12208" s="261" t="s">
        <v>6400</v>
      </c>
      <c r="F12208" s="261" t="s">
        <v>111</v>
      </c>
      <c r="G12208" s="261" t="s">
        <v>124</v>
      </c>
      <c r="H12208" s="261" t="s">
        <v>6398</v>
      </c>
      <c r="I12208" t="e" cm="1">
        <f t="array" ref="I12208">INDEX('2.1.trackMPD'!M:M/(24*60*60),
       MATCH(1,
             (A12208='2.1.trackMPD'!A:A)*
             (C12208='2.1.trackMPD'!D:D)*
             (D12208/10^6='2.1.trackMPD'!H:H)*
             (E12208='2.1.trackMPD'!F:F),
0))</f>
        <v>#VALUE!</v>
      </c>
    </row>
    <row r="12209" spans="1:9" x14ac:dyDescent="0.2">
      <c r="A12209" t="s">
        <v>31</v>
      </c>
      <c r="B12209" s="261" t="s">
        <v>147</v>
      </c>
      <c r="C12209">
        <f>_xlfn.XLOOKUP(B12209,'2.1.trackMPD'!$R$7:$R$29,'2.1.trackMPD'!$T$7:$T$29)</f>
        <v>6</v>
      </c>
      <c r="D12209" s="261">
        <v>10</v>
      </c>
      <c r="E12209" s="261" t="s">
        <v>6400</v>
      </c>
      <c r="F12209" s="261" t="s">
        <v>111</v>
      </c>
      <c r="G12209" s="261" t="s">
        <v>140</v>
      </c>
      <c r="H12209" s="261" t="s">
        <v>6398</v>
      </c>
      <c r="I12209" t="e" cm="1">
        <f t="array" ref="I12209">INDEX('2.1.trackMPD'!N:N/(24*60*60),
       MATCH(1,
             (A12209='2.1.trackMPD'!A:A)*
             (C12209='2.1.trackMPD'!D:D)*
             (D12209/10^6='2.1.trackMPD'!H:H)*
             (E12209='2.1.trackMPD'!F:F),
0))</f>
        <v>#VALUE!</v>
      </c>
    </row>
    <row r="12210" spans="1:9" x14ac:dyDescent="0.2">
      <c r="A12210" t="s">
        <v>31</v>
      </c>
      <c r="B12210" s="261" t="s">
        <v>147</v>
      </c>
      <c r="C12210">
        <f>_xlfn.XLOOKUP(B12210,'2.1.trackMPD'!$R$7:$R$29,'2.1.trackMPD'!$T$7:$T$29)</f>
        <v>6</v>
      </c>
      <c r="D12210" s="261">
        <v>10</v>
      </c>
      <c r="E12210" s="261" t="s">
        <v>6400</v>
      </c>
      <c r="F12210" s="261" t="s">
        <v>110</v>
      </c>
      <c r="G12210" s="261" t="s">
        <v>124</v>
      </c>
      <c r="H12210" s="261" t="s">
        <v>6399</v>
      </c>
      <c r="I12210" t="e" cm="1">
        <f t="array" ref="I12210">INDEX('2.1.trackMPD'!K:K/(24*60*60),
       MATCH(1,
             (A12210='2.1.trackMPD'!A:A)*
             (C12210='2.1.trackMPD'!D:D)*
             (D12210/10^6='2.1.trackMPD'!H:H)*
             (E12210='2.1.trackMPD'!F:F),
0))</f>
        <v>#VALUE!</v>
      </c>
    </row>
    <row r="12211" spans="1:9" x14ac:dyDescent="0.2">
      <c r="A12211" t="s">
        <v>31</v>
      </c>
      <c r="B12211" s="261" t="s">
        <v>147</v>
      </c>
      <c r="C12211">
        <f>_xlfn.XLOOKUP(B12211,'2.1.trackMPD'!$R$7:$R$29,'2.1.trackMPD'!$T$7:$T$29)</f>
        <v>6</v>
      </c>
      <c r="D12211" s="261">
        <v>10</v>
      </c>
      <c r="E12211" s="261" t="s">
        <v>6400</v>
      </c>
      <c r="F12211" s="261" t="s">
        <v>110</v>
      </c>
      <c r="G12211" s="261" t="s">
        <v>140</v>
      </c>
      <c r="H12211" s="261" t="s">
        <v>6399</v>
      </c>
      <c r="I12211" t="e" cm="1">
        <f t="array" ref="I12211">INDEX('2.1.trackMPD'!L:L/(24*60*60),
       MATCH(1,
             (A12211='2.1.trackMPD'!A:A)*
             (C12211='2.1.trackMPD'!D:D)*
             (D12211/10^6='2.1.trackMPD'!H:H)*
             (E12211='2.1.trackMPD'!F:F),
0))</f>
        <v>#VALUE!</v>
      </c>
    </row>
    <row r="12212" spans="1:9" x14ac:dyDescent="0.2">
      <c r="A12212" t="s">
        <v>31</v>
      </c>
      <c r="B12212" s="261" t="s">
        <v>147</v>
      </c>
      <c r="C12212">
        <f>_xlfn.XLOOKUP(B12212,'2.1.trackMPD'!$R$7:$R$29,'2.1.trackMPD'!$T$7:$T$29)</f>
        <v>6</v>
      </c>
      <c r="D12212" s="261">
        <v>100</v>
      </c>
      <c r="E12212" s="261" t="s">
        <v>6400</v>
      </c>
      <c r="F12212" s="261" t="s">
        <v>110</v>
      </c>
      <c r="G12212" s="261" t="s">
        <v>124</v>
      </c>
      <c r="H12212" s="261" t="s">
        <v>6398</v>
      </c>
      <c r="I12212" cm="1">
        <f t="array" ref="I12212">INDEX('2.1.trackMPD'!I:I/(24*60*60),
       MATCH(1,
             (A12212='2.1.trackMPD'!A:A)*
             (C12212='2.1.trackMPD'!D:D)*
             (D12212/10^6='2.1.trackMPD'!H:H)*
             (E12212='2.1.trackMPD'!F:F),
0))</f>
        <v>5.1764828803544331E-3</v>
      </c>
    </row>
    <row r="12213" spans="1:9" x14ac:dyDescent="0.2">
      <c r="A12213" t="s">
        <v>31</v>
      </c>
      <c r="B12213" s="261" t="s">
        <v>147</v>
      </c>
      <c r="C12213">
        <f>_xlfn.XLOOKUP(B12213,'2.1.trackMPD'!$R$7:$R$29,'2.1.trackMPD'!$T$7:$T$29)</f>
        <v>6</v>
      </c>
      <c r="D12213" s="261">
        <v>100</v>
      </c>
      <c r="E12213" s="261" t="s">
        <v>6400</v>
      </c>
      <c r="F12213" s="261" t="s">
        <v>110</v>
      </c>
      <c r="G12213" s="261" t="s">
        <v>140</v>
      </c>
      <c r="H12213" s="261" t="s">
        <v>6398</v>
      </c>
      <c r="I12213" cm="1">
        <f t="array" ref="I12213">INDEX('2.1.trackMPD'!J:J/(24*60*60),
       MATCH(1,
             (A12213='2.1.trackMPD'!A:A)*
             (C12213='2.1.trackMPD'!D:D)*
             (D12213/10^6='2.1.trackMPD'!H:H)*
             (E12213='2.1.trackMPD'!F:F),
0))</f>
        <v>8.3103213332789347E-3</v>
      </c>
    </row>
    <row r="12214" spans="1:9" x14ac:dyDescent="0.2">
      <c r="A12214" t="s">
        <v>31</v>
      </c>
      <c r="B12214" s="261" t="s">
        <v>147</v>
      </c>
      <c r="C12214">
        <f>_xlfn.XLOOKUP(B12214,'2.1.trackMPD'!$R$7:$R$29,'2.1.trackMPD'!$T$7:$T$29)</f>
        <v>6</v>
      </c>
      <c r="D12214" s="261">
        <v>100</v>
      </c>
      <c r="E12214" s="261" t="s">
        <v>6400</v>
      </c>
      <c r="F12214" s="261" t="s">
        <v>111</v>
      </c>
      <c r="G12214" s="261" t="s">
        <v>124</v>
      </c>
      <c r="H12214" s="261" t="s">
        <v>6398</v>
      </c>
      <c r="I12214" t="e" cm="1">
        <f t="array" ref="I12214">INDEX('2.1.trackMPD'!M:M/(24*60*60),
       MATCH(1,
             (A12214='2.1.trackMPD'!A:A)*
             (C12214='2.1.trackMPD'!D:D)*
             (D12214/10^6='2.1.trackMPD'!H:H)*
             (E12214='2.1.trackMPD'!F:F),
0))</f>
        <v>#VALUE!</v>
      </c>
    </row>
    <row r="12215" spans="1:9" x14ac:dyDescent="0.2">
      <c r="A12215" t="s">
        <v>31</v>
      </c>
      <c r="B12215" s="261" t="s">
        <v>147</v>
      </c>
      <c r="C12215">
        <f>_xlfn.XLOOKUP(B12215,'2.1.trackMPD'!$R$7:$R$29,'2.1.trackMPD'!$T$7:$T$29)</f>
        <v>6</v>
      </c>
      <c r="D12215" s="261">
        <v>100</v>
      </c>
      <c r="E12215" s="261" t="s">
        <v>6400</v>
      </c>
      <c r="F12215" s="261" t="s">
        <v>111</v>
      </c>
      <c r="G12215" s="261" t="s">
        <v>140</v>
      </c>
      <c r="H12215" s="261" t="s">
        <v>6398</v>
      </c>
      <c r="I12215" t="e" cm="1">
        <f t="array" ref="I12215">INDEX('2.1.trackMPD'!N:N/(24*60*60),
       MATCH(1,
             (A12215='2.1.trackMPD'!A:A)*
             (C12215='2.1.trackMPD'!D:D)*
             (D12215/10^6='2.1.trackMPD'!H:H)*
             (E12215='2.1.trackMPD'!F:F),
0))</f>
        <v>#VALUE!</v>
      </c>
    </row>
    <row r="12216" spans="1:9" x14ac:dyDescent="0.2">
      <c r="A12216" t="s">
        <v>31</v>
      </c>
      <c r="B12216" s="261" t="s">
        <v>147</v>
      </c>
      <c r="C12216">
        <f>_xlfn.XLOOKUP(B12216,'2.1.trackMPD'!$R$7:$R$29,'2.1.trackMPD'!$T$7:$T$29)</f>
        <v>6</v>
      </c>
      <c r="D12216" s="261">
        <v>100</v>
      </c>
      <c r="E12216" s="261" t="s">
        <v>6400</v>
      </c>
      <c r="F12216" s="261" t="s">
        <v>110</v>
      </c>
      <c r="G12216" s="261" t="s">
        <v>124</v>
      </c>
      <c r="H12216" s="261" t="s">
        <v>6399</v>
      </c>
      <c r="I12216" t="e" cm="1">
        <f t="array" ref="I12216">INDEX('2.1.trackMPD'!K:K/(24*60*60),
       MATCH(1,
             (A12216='2.1.trackMPD'!A:A)*
             (C12216='2.1.trackMPD'!D:D)*
             (D12216/10^6='2.1.trackMPD'!H:H)*
             (E12216='2.1.trackMPD'!F:F),
0))</f>
        <v>#VALUE!</v>
      </c>
    </row>
    <row r="12217" spans="1:9" x14ac:dyDescent="0.2">
      <c r="A12217" t="s">
        <v>31</v>
      </c>
      <c r="B12217" s="261" t="s">
        <v>147</v>
      </c>
      <c r="C12217">
        <f>_xlfn.XLOOKUP(B12217,'2.1.trackMPD'!$R$7:$R$29,'2.1.trackMPD'!$T$7:$T$29)</f>
        <v>6</v>
      </c>
      <c r="D12217" s="261">
        <v>100</v>
      </c>
      <c r="E12217" s="261" t="s">
        <v>6400</v>
      </c>
      <c r="F12217" s="261" t="s">
        <v>110</v>
      </c>
      <c r="G12217" s="261" t="s">
        <v>140</v>
      </c>
      <c r="H12217" s="261" t="s">
        <v>6399</v>
      </c>
      <c r="I12217" t="e" cm="1">
        <f t="array" ref="I12217">INDEX('2.1.trackMPD'!L:L/(24*60*60),
       MATCH(1,
             (A12217='2.1.trackMPD'!A:A)*
             (C12217='2.1.trackMPD'!D:D)*
             (D12217/10^6='2.1.trackMPD'!H:H)*
             (E12217='2.1.trackMPD'!F:F),
0))</f>
        <v>#VALUE!</v>
      </c>
    </row>
    <row r="12218" spans="1:9" x14ac:dyDescent="0.2">
      <c r="A12218" t="s">
        <v>31</v>
      </c>
      <c r="B12218" s="261" t="s">
        <v>147</v>
      </c>
      <c r="C12218">
        <f>_xlfn.XLOOKUP(B12218,'2.1.trackMPD'!$R$7:$R$29,'2.1.trackMPD'!$T$7:$T$29)</f>
        <v>6</v>
      </c>
      <c r="D12218" s="261">
        <v>1000</v>
      </c>
      <c r="E12218" s="261" t="s">
        <v>6400</v>
      </c>
      <c r="F12218" s="261" t="s">
        <v>110</v>
      </c>
      <c r="G12218" s="261" t="s">
        <v>124</v>
      </c>
      <c r="H12218" s="261" t="s">
        <v>6398</v>
      </c>
      <c r="I12218" cm="1">
        <f t="array" ref="I12218">INDEX('2.1.trackMPD'!I:I/(24*60*60),
       MATCH(1,
             (A12218='2.1.trackMPD'!A:A)*
             (C12218='2.1.trackMPD'!D:D)*
             (D12218/10^6='2.1.trackMPD'!H:H)*
             (E12218='2.1.trackMPD'!F:F),
0))</f>
        <v>5.8096051192054514E-2</v>
      </c>
    </row>
    <row r="12219" spans="1:9" x14ac:dyDescent="0.2">
      <c r="A12219" t="s">
        <v>31</v>
      </c>
      <c r="B12219" s="261" t="s">
        <v>147</v>
      </c>
      <c r="C12219">
        <f>_xlfn.XLOOKUP(B12219,'2.1.trackMPD'!$R$7:$R$29,'2.1.trackMPD'!$T$7:$T$29)</f>
        <v>6</v>
      </c>
      <c r="D12219" s="261">
        <v>1000</v>
      </c>
      <c r="E12219" s="261" t="s">
        <v>6400</v>
      </c>
      <c r="F12219" s="261" t="s">
        <v>110</v>
      </c>
      <c r="G12219" s="261" t="s">
        <v>140</v>
      </c>
      <c r="H12219" s="261" t="s">
        <v>6398</v>
      </c>
      <c r="I12219" cm="1">
        <f t="array" ref="I12219">INDEX('2.1.trackMPD'!J:J/(24*60*60),
       MATCH(1,
             (A12219='2.1.trackMPD'!A:A)*
             (C12219='2.1.trackMPD'!D:D)*
             (D12219/10^6='2.1.trackMPD'!H:H)*
             (E12219='2.1.trackMPD'!F:F),
0))</f>
        <v>1.567885990178507E-2</v>
      </c>
    </row>
    <row r="12220" spans="1:9" x14ac:dyDescent="0.2">
      <c r="A12220" t="s">
        <v>31</v>
      </c>
      <c r="B12220" s="261" t="s">
        <v>147</v>
      </c>
      <c r="C12220">
        <f>_xlfn.XLOOKUP(B12220,'2.1.trackMPD'!$R$7:$R$29,'2.1.trackMPD'!$T$7:$T$29)</f>
        <v>6</v>
      </c>
      <c r="D12220" s="261">
        <v>1000</v>
      </c>
      <c r="E12220" s="261" t="s">
        <v>6400</v>
      </c>
      <c r="F12220" s="261" t="s">
        <v>111</v>
      </c>
      <c r="G12220" s="261" t="s">
        <v>124</v>
      </c>
      <c r="H12220" s="261" t="s">
        <v>6398</v>
      </c>
      <c r="I12220" t="e" cm="1">
        <f t="array" ref="I12220">INDEX('2.1.trackMPD'!M:M/(24*60*60),
       MATCH(1,
             (A12220='2.1.trackMPD'!A:A)*
             (C12220='2.1.trackMPD'!D:D)*
             (D12220/10^6='2.1.trackMPD'!H:H)*
             (E12220='2.1.trackMPD'!F:F),
0))</f>
        <v>#VALUE!</v>
      </c>
    </row>
    <row r="12221" spans="1:9" x14ac:dyDescent="0.2">
      <c r="A12221" t="s">
        <v>31</v>
      </c>
      <c r="B12221" s="261" t="s">
        <v>147</v>
      </c>
      <c r="C12221">
        <f>_xlfn.XLOOKUP(B12221,'2.1.trackMPD'!$R$7:$R$29,'2.1.trackMPD'!$T$7:$T$29)</f>
        <v>6</v>
      </c>
      <c r="D12221" s="261">
        <v>1000</v>
      </c>
      <c r="E12221" s="261" t="s">
        <v>6400</v>
      </c>
      <c r="F12221" s="261" t="s">
        <v>111</v>
      </c>
      <c r="G12221" s="261" t="s">
        <v>140</v>
      </c>
      <c r="H12221" s="261" t="s">
        <v>6398</v>
      </c>
      <c r="I12221" t="e" cm="1">
        <f t="array" ref="I12221">INDEX('2.1.trackMPD'!N:N/(24*60*60),
       MATCH(1,
             (A12221='2.1.trackMPD'!A:A)*
             (C12221='2.1.trackMPD'!D:D)*
             (D12221/10^6='2.1.trackMPD'!H:H)*
             (E12221='2.1.trackMPD'!F:F),
0))</f>
        <v>#VALUE!</v>
      </c>
    </row>
    <row r="12222" spans="1:9" x14ac:dyDescent="0.2">
      <c r="A12222" t="s">
        <v>31</v>
      </c>
      <c r="B12222" s="261" t="s">
        <v>147</v>
      </c>
      <c r="C12222">
        <f>_xlfn.XLOOKUP(B12222,'2.1.trackMPD'!$R$7:$R$29,'2.1.trackMPD'!$T$7:$T$29)</f>
        <v>6</v>
      </c>
      <c r="D12222" s="261">
        <v>1000</v>
      </c>
      <c r="E12222" s="261" t="s">
        <v>6400</v>
      </c>
      <c r="F12222" s="261" t="s">
        <v>110</v>
      </c>
      <c r="G12222" s="261" t="s">
        <v>124</v>
      </c>
      <c r="H12222" s="261" t="s">
        <v>6399</v>
      </c>
      <c r="I12222" t="e" cm="1">
        <f t="array" ref="I12222">INDEX('2.1.trackMPD'!K:K/(24*60*60),
       MATCH(1,
             (A12222='2.1.trackMPD'!A:A)*
             (C12222='2.1.trackMPD'!D:D)*
             (D12222/10^6='2.1.trackMPD'!H:H)*
             (E12222='2.1.trackMPD'!F:F),
0))</f>
        <v>#VALUE!</v>
      </c>
    </row>
    <row r="12223" spans="1:9" x14ac:dyDescent="0.2">
      <c r="A12223" t="s">
        <v>31</v>
      </c>
      <c r="B12223" s="261" t="s">
        <v>147</v>
      </c>
      <c r="C12223">
        <f>_xlfn.XLOOKUP(B12223,'2.1.trackMPD'!$R$7:$R$29,'2.1.trackMPD'!$T$7:$T$29)</f>
        <v>6</v>
      </c>
      <c r="D12223" s="261">
        <v>1000</v>
      </c>
      <c r="E12223" s="261" t="s">
        <v>6400</v>
      </c>
      <c r="F12223" s="261" t="s">
        <v>110</v>
      </c>
      <c r="G12223" s="261" t="s">
        <v>140</v>
      </c>
      <c r="H12223" s="261" t="s">
        <v>6399</v>
      </c>
      <c r="I12223" t="e" cm="1">
        <f t="array" ref="I12223">INDEX('2.1.trackMPD'!L:L/(24*60*60),
       MATCH(1,
             (A12223='2.1.trackMPD'!A:A)*
             (C12223='2.1.trackMPD'!D:D)*
             (D12223/10^6='2.1.trackMPD'!H:H)*
             (E12223='2.1.trackMPD'!F:F),
0))</f>
        <v>#VALUE!</v>
      </c>
    </row>
    <row r="12224" spans="1:9" x14ac:dyDescent="0.2">
      <c r="A12224" t="s">
        <v>31</v>
      </c>
      <c r="B12224" s="261" t="s">
        <v>147</v>
      </c>
      <c r="C12224">
        <f>_xlfn.XLOOKUP(B12224,'2.1.trackMPD'!$R$7:$R$29,'2.1.trackMPD'!$T$7:$T$29)</f>
        <v>6</v>
      </c>
      <c r="D12224" s="261">
        <v>5000</v>
      </c>
      <c r="E12224" s="261" t="s">
        <v>6400</v>
      </c>
      <c r="F12224" s="261" t="s">
        <v>110</v>
      </c>
      <c r="G12224" s="261" t="s">
        <v>124</v>
      </c>
      <c r="H12224" s="261" t="s">
        <v>6398</v>
      </c>
      <c r="I12224" cm="1">
        <f t="array" ref="I12224">INDEX('2.1.trackMPD'!I:I/(24*60*60),
       MATCH(1,
             (A12224='2.1.trackMPD'!A:A)*
             (C12224='2.1.trackMPD'!D:D)*
             (D12224/10^6='2.1.trackMPD'!H:H)*
             (E12224='2.1.trackMPD'!F:F),
0))</f>
        <v>0.14054113169626969</v>
      </c>
    </row>
    <row r="12225" spans="1:9" x14ac:dyDescent="0.2">
      <c r="A12225" t="s">
        <v>31</v>
      </c>
      <c r="B12225" s="261" t="s">
        <v>147</v>
      </c>
      <c r="C12225">
        <f>_xlfn.XLOOKUP(B12225,'2.1.trackMPD'!$R$7:$R$29,'2.1.trackMPD'!$T$7:$T$29)</f>
        <v>6</v>
      </c>
      <c r="D12225" s="261">
        <v>5000</v>
      </c>
      <c r="E12225" s="261" t="s">
        <v>6400</v>
      </c>
      <c r="F12225" s="261" t="s">
        <v>110</v>
      </c>
      <c r="G12225" s="261" t="s">
        <v>140</v>
      </c>
      <c r="H12225" s="261" t="s">
        <v>6398</v>
      </c>
      <c r="I12225" cm="1">
        <f t="array" ref="I12225">INDEX('2.1.trackMPD'!J:J/(24*60*60),
       MATCH(1,
             (A12225='2.1.trackMPD'!A:A)*
             (C12225='2.1.trackMPD'!D:D)*
             (D12225/10^6='2.1.trackMPD'!H:H)*
             (E12225='2.1.trackMPD'!F:F),
0))</f>
        <v>1.5568371183156597E-2</v>
      </c>
    </row>
    <row r="12226" spans="1:9" x14ac:dyDescent="0.2">
      <c r="A12226" t="s">
        <v>31</v>
      </c>
      <c r="B12226" s="261" t="s">
        <v>147</v>
      </c>
      <c r="C12226">
        <f>_xlfn.XLOOKUP(B12226,'2.1.trackMPD'!$R$7:$R$29,'2.1.trackMPD'!$T$7:$T$29)</f>
        <v>6</v>
      </c>
      <c r="D12226" s="261">
        <v>5000</v>
      </c>
      <c r="E12226" s="261" t="s">
        <v>6400</v>
      </c>
      <c r="F12226" s="261" t="s">
        <v>111</v>
      </c>
      <c r="G12226" s="261" t="s">
        <v>124</v>
      </c>
      <c r="H12226" s="261" t="s">
        <v>6398</v>
      </c>
      <c r="I12226" t="e" cm="1">
        <f t="array" ref="I12226">INDEX('2.1.trackMPD'!M:M/(24*60*60),
       MATCH(1,
             (A12226='2.1.trackMPD'!A:A)*
             (C12226='2.1.trackMPD'!D:D)*
             (D12226/10^6='2.1.trackMPD'!H:H)*
             (E12226='2.1.trackMPD'!F:F),
0))</f>
        <v>#VALUE!</v>
      </c>
    </row>
    <row r="12227" spans="1:9" x14ac:dyDescent="0.2">
      <c r="A12227" t="s">
        <v>31</v>
      </c>
      <c r="B12227" s="261" t="s">
        <v>147</v>
      </c>
      <c r="C12227">
        <f>_xlfn.XLOOKUP(B12227,'2.1.trackMPD'!$R$7:$R$29,'2.1.trackMPD'!$T$7:$T$29)</f>
        <v>6</v>
      </c>
      <c r="D12227" s="261">
        <v>5000</v>
      </c>
      <c r="E12227" s="261" t="s">
        <v>6400</v>
      </c>
      <c r="F12227" s="261" t="s">
        <v>111</v>
      </c>
      <c r="G12227" s="261" t="s">
        <v>140</v>
      </c>
      <c r="H12227" s="261" t="s">
        <v>6398</v>
      </c>
      <c r="I12227" t="e" cm="1">
        <f t="array" ref="I12227">INDEX('2.1.trackMPD'!N:N/(24*60*60),
       MATCH(1,
             (A12227='2.1.trackMPD'!A:A)*
             (C12227='2.1.trackMPD'!D:D)*
             (D12227/10^6='2.1.trackMPD'!H:H)*
             (E12227='2.1.trackMPD'!F:F),
0))</f>
        <v>#VALUE!</v>
      </c>
    </row>
    <row r="12228" spans="1:9" x14ac:dyDescent="0.2">
      <c r="A12228" t="s">
        <v>31</v>
      </c>
      <c r="B12228" s="261" t="s">
        <v>147</v>
      </c>
      <c r="C12228">
        <f>_xlfn.XLOOKUP(B12228,'2.1.trackMPD'!$R$7:$R$29,'2.1.trackMPD'!$T$7:$T$29)</f>
        <v>6</v>
      </c>
      <c r="D12228" s="261">
        <v>5000</v>
      </c>
      <c r="E12228" s="261" t="s">
        <v>6400</v>
      </c>
      <c r="F12228" s="261" t="s">
        <v>110</v>
      </c>
      <c r="G12228" s="261" t="s">
        <v>124</v>
      </c>
      <c r="H12228" s="261" t="s">
        <v>6399</v>
      </c>
      <c r="I12228" t="e" cm="1">
        <f t="array" ref="I12228">INDEX('2.1.trackMPD'!K:K/(24*60*60),
       MATCH(1,
             (A12228='2.1.trackMPD'!A:A)*
             (C12228='2.1.trackMPD'!D:D)*
             (D12228/10^6='2.1.trackMPD'!H:H)*
             (E12228='2.1.trackMPD'!F:F),
0))</f>
        <v>#VALUE!</v>
      </c>
    </row>
    <row r="12229" spans="1:9" x14ac:dyDescent="0.2">
      <c r="A12229" t="s">
        <v>31</v>
      </c>
      <c r="B12229" s="261" t="s">
        <v>147</v>
      </c>
      <c r="C12229">
        <f>_xlfn.XLOOKUP(B12229,'2.1.trackMPD'!$R$7:$R$29,'2.1.trackMPD'!$T$7:$T$29)</f>
        <v>6</v>
      </c>
      <c r="D12229" s="261">
        <v>5000</v>
      </c>
      <c r="E12229" s="261" t="s">
        <v>6400</v>
      </c>
      <c r="F12229" s="261" t="s">
        <v>110</v>
      </c>
      <c r="G12229" s="261" t="s">
        <v>140</v>
      </c>
      <c r="H12229" s="261" t="s">
        <v>6399</v>
      </c>
      <c r="I12229" t="e" cm="1">
        <f t="array" ref="I12229">INDEX('2.1.trackMPD'!L:L/(24*60*60),
       MATCH(1,
             (A12229='2.1.trackMPD'!A:A)*
             (C12229='2.1.trackMPD'!D:D)*
             (D12229/10^6='2.1.trackMPD'!H:H)*
             (E12229='2.1.trackMPD'!F:F),
0))</f>
        <v>#VALUE!</v>
      </c>
    </row>
    <row r="12230" spans="1:9" x14ac:dyDescent="0.2">
      <c r="A12230" t="s">
        <v>31</v>
      </c>
      <c r="B12230" s="261" t="s">
        <v>147</v>
      </c>
      <c r="C12230">
        <f>_xlfn.XLOOKUP(B12230,'2.1.trackMPD'!$R$7:$R$29,'2.1.trackMPD'!$T$7:$T$29)</f>
        <v>6</v>
      </c>
      <c r="D12230" s="261">
        <v>1</v>
      </c>
      <c r="E12230" s="261" t="s">
        <v>6401</v>
      </c>
      <c r="F12230" s="261" t="s">
        <v>110</v>
      </c>
      <c r="G12230" s="261" t="s">
        <v>124</v>
      </c>
      <c r="H12230" s="261" t="s">
        <v>6398</v>
      </c>
      <c r="I12230" t="e" cm="1">
        <f t="array" ref="I12230">INDEX('2.1.trackMPD'!I:I/(24*60*60),
       MATCH(1,
             (A12230='2.1.trackMPD'!A:A)*
             (C12230='2.1.trackMPD'!D:D)*
             (D12230/10^6='2.1.trackMPD'!H:H)*
             (E12230='2.1.trackMPD'!F:F),
0))</f>
        <v>#N/A</v>
      </c>
    </row>
    <row r="12231" spans="1:9" x14ac:dyDescent="0.2">
      <c r="A12231" t="s">
        <v>31</v>
      </c>
      <c r="B12231" s="261" t="s">
        <v>147</v>
      </c>
      <c r="C12231">
        <f>_xlfn.XLOOKUP(B12231,'2.1.trackMPD'!$R$7:$R$29,'2.1.trackMPD'!$T$7:$T$29)</f>
        <v>6</v>
      </c>
      <c r="D12231" s="261">
        <v>1</v>
      </c>
      <c r="E12231" s="261" t="s">
        <v>6401</v>
      </c>
      <c r="F12231" s="261" t="s">
        <v>110</v>
      </c>
      <c r="G12231" s="261" t="s">
        <v>140</v>
      </c>
      <c r="H12231" s="261" t="s">
        <v>6398</v>
      </c>
      <c r="I12231" t="e" cm="1">
        <f t="array" ref="I12231">INDEX('2.1.trackMPD'!J:J/(24*60*60),
       MATCH(1,
             (A12231='2.1.trackMPD'!A:A)*
             (C12231='2.1.trackMPD'!D:D)*
             (D12231/10^6='2.1.trackMPD'!H:H)*
             (E12231='2.1.trackMPD'!F:F),
0))</f>
        <v>#N/A</v>
      </c>
    </row>
    <row r="12232" spans="1:9" x14ac:dyDescent="0.2">
      <c r="A12232" t="s">
        <v>31</v>
      </c>
      <c r="B12232" s="261" t="s">
        <v>147</v>
      </c>
      <c r="C12232">
        <f>_xlfn.XLOOKUP(B12232,'2.1.trackMPD'!$R$7:$R$29,'2.1.trackMPD'!$T$7:$T$29)</f>
        <v>6</v>
      </c>
      <c r="D12232" s="261">
        <v>1</v>
      </c>
      <c r="E12232" s="261" t="s">
        <v>6401</v>
      </c>
      <c r="F12232" s="261" t="s">
        <v>111</v>
      </c>
      <c r="G12232" s="261" t="s">
        <v>124</v>
      </c>
      <c r="H12232" s="261" t="s">
        <v>6398</v>
      </c>
      <c r="I12232" t="e" cm="1">
        <f t="array" ref="I12232">INDEX('2.1.trackMPD'!M:M/(24*60*60),
       MATCH(1,
             (A12232='2.1.trackMPD'!A:A)*
             (C12232='2.1.trackMPD'!D:D)*
             (D12232/10^6='2.1.trackMPD'!H:H)*
             (E12232='2.1.trackMPD'!F:F),
0))</f>
        <v>#N/A</v>
      </c>
    </row>
    <row r="12233" spans="1:9" x14ac:dyDescent="0.2">
      <c r="A12233" t="s">
        <v>31</v>
      </c>
      <c r="B12233" s="261" t="s">
        <v>147</v>
      </c>
      <c r="C12233">
        <f>_xlfn.XLOOKUP(B12233,'2.1.trackMPD'!$R$7:$R$29,'2.1.trackMPD'!$T$7:$T$29)</f>
        <v>6</v>
      </c>
      <c r="D12233" s="261">
        <v>1</v>
      </c>
      <c r="E12233" s="261" t="s">
        <v>6401</v>
      </c>
      <c r="F12233" s="261" t="s">
        <v>111</v>
      </c>
      <c r="G12233" s="261" t="s">
        <v>140</v>
      </c>
      <c r="H12233" s="261" t="s">
        <v>6398</v>
      </c>
      <c r="I12233" t="e" cm="1">
        <f t="array" ref="I12233">INDEX('2.1.trackMPD'!N:N/(24*60*60),
       MATCH(1,
             (A12233='2.1.trackMPD'!A:A)*
             (C12233='2.1.trackMPD'!D:D)*
             (D12233/10^6='2.1.trackMPD'!H:H)*
             (E12233='2.1.trackMPD'!F:F),
0))</f>
        <v>#N/A</v>
      </c>
    </row>
    <row r="12234" spans="1:9" x14ac:dyDescent="0.2">
      <c r="A12234" t="s">
        <v>31</v>
      </c>
      <c r="B12234" s="261" t="s">
        <v>147</v>
      </c>
      <c r="C12234">
        <f>_xlfn.XLOOKUP(B12234,'2.1.trackMPD'!$R$7:$R$29,'2.1.trackMPD'!$T$7:$T$29)</f>
        <v>6</v>
      </c>
      <c r="D12234" s="261">
        <v>1</v>
      </c>
      <c r="E12234" s="261" t="s">
        <v>6401</v>
      </c>
      <c r="F12234" s="261" t="s">
        <v>110</v>
      </c>
      <c r="G12234" s="261" t="s">
        <v>124</v>
      </c>
      <c r="H12234" s="261" t="s">
        <v>6399</v>
      </c>
      <c r="I12234" t="e" cm="1">
        <f t="array" ref="I12234">INDEX('2.1.trackMPD'!K:K/(24*60*60),
       MATCH(1,
             (A12234='2.1.trackMPD'!A:A)*
             (C12234='2.1.trackMPD'!D:D)*
             (D12234/10^6='2.1.trackMPD'!H:H)*
             (E12234='2.1.trackMPD'!F:F),
0))</f>
        <v>#N/A</v>
      </c>
    </row>
    <row r="12235" spans="1:9" x14ac:dyDescent="0.2">
      <c r="A12235" t="s">
        <v>31</v>
      </c>
      <c r="B12235" s="261" t="s">
        <v>147</v>
      </c>
      <c r="C12235">
        <f>_xlfn.XLOOKUP(B12235,'2.1.trackMPD'!$R$7:$R$29,'2.1.trackMPD'!$T$7:$T$29)</f>
        <v>6</v>
      </c>
      <c r="D12235" s="261">
        <v>1</v>
      </c>
      <c r="E12235" s="261" t="s">
        <v>6401</v>
      </c>
      <c r="F12235" s="261" t="s">
        <v>110</v>
      </c>
      <c r="G12235" s="261" t="s">
        <v>140</v>
      </c>
      <c r="H12235" s="261" t="s">
        <v>6399</v>
      </c>
      <c r="I12235" t="e" cm="1">
        <f t="array" ref="I12235">INDEX('2.1.trackMPD'!L:L/(24*60*60),
       MATCH(1,
             (A12235='2.1.trackMPD'!A:A)*
             (C12235='2.1.trackMPD'!D:D)*
             (D12235/10^6='2.1.trackMPD'!H:H)*
             (E12235='2.1.trackMPD'!F:F),
0))</f>
        <v>#N/A</v>
      </c>
    </row>
    <row r="12236" spans="1:9" x14ac:dyDescent="0.2">
      <c r="A12236" t="s">
        <v>31</v>
      </c>
      <c r="B12236" s="261" t="s">
        <v>147</v>
      </c>
      <c r="C12236">
        <f>_xlfn.XLOOKUP(B12236,'2.1.trackMPD'!$R$7:$R$29,'2.1.trackMPD'!$T$7:$T$29)</f>
        <v>6</v>
      </c>
      <c r="D12236" s="261">
        <v>10</v>
      </c>
      <c r="E12236" s="261" t="s">
        <v>6401</v>
      </c>
      <c r="F12236" s="261" t="s">
        <v>110</v>
      </c>
      <c r="G12236" s="261" t="s">
        <v>124</v>
      </c>
      <c r="H12236" s="261" t="s">
        <v>6398</v>
      </c>
      <c r="I12236" t="e" cm="1">
        <f t="array" ref="I12236">INDEX('2.1.trackMPD'!I:I/(24*60*60),
       MATCH(1,
             (A12236='2.1.trackMPD'!A:A)*
             (C12236='2.1.trackMPD'!D:D)*
             (D12236/10^6='2.1.trackMPD'!H:H)*
             (E12236='2.1.trackMPD'!F:F),
0))</f>
        <v>#N/A</v>
      </c>
    </row>
    <row r="12237" spans="1:9" x14ac:dyDescent="0.2">
      <c r="A12237" t="s">
        <v>31</v>
      </c>
      <c r="B12237" s="261" t="s">
        <v>147</v>
      </c>
      <c r="C12237">
        <f>_xlfn.XLOOKUP(B12237,'2.1.trackMPD'!$R$7:$R$29,'2.1.trackMPD'!$T$7:$T$29)</f>
        <v>6</v>
      </c>
      <c r="D12237" s="261">
        <v>10</v>
      </c>
      <c r="E12237" s="261" t="s">
        <v>6401</v>
      </c>
      <c r="F12237" s="261" t="s">
        <v>110</v>
      </c>
      <c r="G12237" s="261" t="s">
        <v>140</v>
      </c>
      <c r="H12237" s="261" t="s">
        <v>6398</v>
      </c>
      <c r="I12237" t="e" cm="1">
        <f t="array" ref="I12237">INDEX('2.1.trackMPD'!J:J/(24*60*60),
       MATCH(1,
             (A12237='2.1.trackMPD'!A:A)*
             (C12237='2.1.trackMPD'!D:D)*
             (D12237/10^6='2.1.trackMPD'!H:H)*
             (E12237='2.1.trackMPD'!F:F),
0))</f>
        <v>#N/A</v>
      </c>
    </row>
    <row r="12238" spans="1:9" x14ac:dyDescent="0.2">
      <c r="A12238" t="s">
        <v>31</v>
      </c>
      <c r="B12238" s="261" t="s">
        <v>147</v>
      </c>
      <c r="C12238">
        <f>_xlfn.XLOOKUP(B12238,'2.1.trackMPD'!$R$7:$R$29,'2.1.trackMPD'!$T$7:$T$29)</f>
        <v>6</v>
      </c>
      <c r="D12238" s="261">
        <v>10</v>
      </c>
      <c r="E12238" s="261" t="s">
        <v>6401</v>
      </c>
      <c r="F12238" s="261" t="s">
        <v>111</v>
      </c>
      <c r="G12238" s="261" t="s">
        <v>124</v>
      </c>
      <c r="H12238" s="261" t="s">
        <v>6398</v>
      </c>
      <c r="I12238" t="e" cm="1">
        <f t="array" ref="I12238">INDEX('2.1.trackMPD'!M:M/(24*60*60),
       MATCH(1,
             (A12238='2.1.trackMPD'!A:A)*
             (C12238='2.1.trackMPD'!D:D)*
             (D12238/10^6='2.1.trackMPD'!H:H)*
             (E12238='2.1.trackMPD'!F:F),
0))</f>
        <v>#N/A</v>
      </c>
    </row>
    <row r="12239" spans="1:9" x14ac:dyDescent="0.2">
      <c r="A12239" t="s">
        <v>31</v>
      </c>
      <c r="B12239" s="261" t="s">
        <v>147</v>
      </c>
      <c r="C12239">
        <f>_xlfn.XLOOKUP(B12239,'2.1.trackMPD'!$R$7:$R$29,'2.1.trackMPD'!$T$7:$T$29)</f>
        <v>6</v>
      </c>
      <c r="D12239" s="261">
        <v>10</v>
      </c>
      <c r="E12239" s="261" t="s">
        <v>6401</v>
      </c>
      <c r="F12239" s="261" t="s">
        <v>111</v>
      </c>
      <c r="G12239" s="261" t="s">
        <v>140</v>
      </c>
      <c r="H12239" s="261" t="s">
        <v>6398</v>
      </c>
      <c r="I12239" t="e" cm="1">
        <f t="array" ref="I12239">INDEX('2.1.trackMPD'!N:N/(24*60*60),
       MATCH(1,
             (A12239='2.1.trackMPD'!A:A)*
             (C12239='2.1.trackMPD'!D:D)*
             (D12239/10^6='2.1.trackMPD'!H:H)*
             (E12239='2.1.trackMPD'!F:F),
0))</f>
        <v>#N/A</v>
      </c>
    </row>
    <row r="12240" spans="1:9" x14ac:dyDescent="0.2">
      <c r="A12240" t="s">
        <v>31</v>
      </c>
      <c r="B12240" s="261" t="s">
        <v>147</v>
      </c>
      <c r="C12240">
        <f>_xlfn.XLOOKUP(B12240,'2.1.trackMPD'!$R$7:$R$29,'2.1.trackMPD'!$T$7:$T$29)</f>
        <v>6</v>
      </c>
      <c r="D12240" s="261">
        <v>10</v>
      </c>
      <c r="E12240" s="261" t="s">
        <v>6401</v>
      </c>
      <c r="F12240" s="261" t="s">
        <v>110</v>
      </c>
      <c r="G12240" s="261" t="s">
        <v>124</v>
      </c>
      <c r="H12240" s="261" t="s">
        <v>6399</v>
      </c>
      <c r="I12240" t="e" cm="1">
        <f t="array" ref="I12240">INDEX('2.1.trackMPD'!K:K/(24*60*60),
       MATCH(1,
             (A12240='2.1.trackMPD'!A:A)*
             (C12240='2.1.trackMPD'!D:D)*
             (D12240/10^6='2.1.trackMPD'!H:H)*
             (E12240='2.1.trackMPD'!F:F),
0))</f>
        <v>#N/A</v>
      </c>
    </row>
    <row r="12241" spans="1:9" x14ac:dyDescent="0.2">
      <c r="A12241" t="s">
        <v>31</v>
      </c>
      <c r="B12241" s="261" t="s">
        <v>147</v>
      </c>
      <c r="C12241">
        <f>_xlfn.XLOOKUP(B12241,'2.1.trackMPD'!$R$7:$R$29,'2.1.trackMPD'!$T$7:$T$29)</f>
        <v>6</v>
      </c>
      <c r="D12241" s="261">
        <v>10</v>
      </c>
      <c r="E12241" s="261" t="s">
        <v>6401</v>
      </c>
      <c r="F12241" s="261" t="s">
        <v>110</v>
      </c>
      <c r="G12241" s="261" t="s">
        <v>140</v>
      </c>
      <c r="H12241" s="261" t="s">
        <v>6399</v>
      </c>
      <c r="I12241" t="e" cm="1">
        <f t="array" ref="I12241">INDEX('2.1.trackMPD'!L:L/(24*60*60),
       MATCH(1,
             (A12241='2.1.trackMPD'!A:A)*
             (C12241='2.1.trackMPD'!D:D)*
             (D12241/10^6='2.1.trackMPD'!H:H)*
             (E12241='2.1.trackMPD'!F:F),
0))</f>
        <v>#N/A</v>
      </c>
    </row>
    <row r="12242" spans="1:9" x14ac:dyDescent="0.2">
      <c r="A12242" t="s">
        <v>31</v>
      </c>
      <c r="B12242" s="261" t="s">
        <v>147</v>
      </c>
      <c r="C12242">
        <f>_xlfn.XLOOKUP(B12242,'2.1.trackMPD'!$R$7:$R$29,'2.1.trackMPD'!$T$7:$T$29)</f>
        <v>6</v>
      </c>
      <c r="D12242" s="261">
        <v>100</v>
      </c>
      <c r="E12242" s="261" t="s">
        <v>6401</v>
      </c>
      <c r="F12242" s="261" t="s">
        <v>110</v>
      </c>
      <c r="G12242" s="261" t="s">
        <v>124</v>
      </c>
      <c r="H12242" s="261" t="s">
        <v>6398</v>
      </c>
      <c r="I12242" t="e" cm="1">
        <f t="array" ref="I12242">INDEX('2.1.trackMPD'!I:I/(24*60*60),
       MATCH(1,
             (A12242='2.1.trackMPD'!A:A)*
             (C12242='2.1.trackMPD'!D:D)*
             (D12242/10^6='2.1.trackMPD'!H:H)*
             (E12242='2.1.trackMPD'!F:F),
0))</f>
        <v>#N/A</v>
      </c>
    </row>
    <row r="12243" spans="1:9" x14ac:dyDescent="0.2">
      <c r="A12243" t="s">
        <v>31</v>
      </c>
      <c r="B12243" s="261" t="s">
        <v>147</v>
      </c>
      <c r="C12243">
        <f>_xlfn.XLOOKUP(B12243,'2.1.trackMPD'!$R$7:$R$29,'2.1.trackMPD'!$T$7:$T$29)</f>
        <v>6</v>
      </c>
      <c r="D12243" s="261">
        <v>100</v>
      </c>
      <c r="E12243" s="261" t="s">
        <v>6401</v>
      </c>
      <c r="F12243" s="261" t="s">
        <v>110</v>
      </c>
      <c r="G12243" s="261" t="s">
        <v>140</v>
      </c>
      <c r="H12243" s="261" t="s">
        <v>6398</v>
      </c>
      <c r="I12243" t="e" cm="1">
        <f t="array" ref="I12243">INDEX('2.1.trackMPD'!J:J/(24*60*60),
       MATCH(1,
             (A12243='2.1.trackMPD'!A:A)*
             (C12243='2.1.trackMPD'!D:D)*
             (D12243/10^6='2.1.trackMPD'!H:H)*
             (E12243='2.1.trackMPD'!F:F),
0))</f>
        <v>#N/A</v>
      </c>
    </row>
    <row r="12244" spans="1:9" x14ac:dyDescent="0.2">
      <c r="A12244" t="s">
        <v>31</v>
      </c>
      <c r="B12244" s="261" t="s">
        <v>147</v>
      </c>
      <c r="C12244">
        <f>_xlfn.XLOOKUP(B12244,'2.1.trackMPD'!$R$7:$R$29,'2.1.trackMPD'!$T$7:$T$29)</f>
        <v>6</v>
      </c>
      <c r="D12244" s="261">
        <v>100</v>
      </c>
      <c r="E12244" s="261" t="s">
        <v>6401</v>
      </c>
      <c r="F12244" s="261" t="s">
        <v>111</v>
      </c>
      <c r="G12244" s="261" t="s">
        <v>124</v>
      </c>
      <c r="H12244" s="261" t="s">
        <v>6398</v>
      </c>
      <c r="I12244" t="e" cm="1">
        <f t="array" ref="I12244">INDEX('2.1.trackMPD'!M:M/(24*60*60),
       MATCH(1,
             (A12244='2.1.trackMPD'!A:A)*
             (C12244='2.1.trackMPD'!D:D)*
             (D12244/10^6='2.1.trackMPD'!H:H)*
             (E12244='2.1.trackMPD'!F:F),
0))</f>
        <v>#N/A</v>
      </c>
    </row>
    <row r="12245" spans="1:9" x14ac:dyDescent="0.2">
      <c r="A12245" t="s">
        <v>31</v>
      </c>
      <c r="B12245" s="261" t="s">
        <v>147</v>
      </c>
      <c r="C12245">
        <f>_xlfn.XLOOKUP(B12245,'2.1.trackMPD'!$R$7:$R$29,'2.1.trackMPD'!$T$7:$T$29)</f>
        <v>6</v>
      </c>
      <c r="D12245" s="261">
        <v>100</v>
      </c>
      <c r="E12245" s="261" t="s">
        <v>6401</v>
      </c>
      <c r="F12245" s="261" t="s">
        <v>111</v>
      </c>
      <c r="G12245" s="261" t="s">
        <v>140</v>
      </c>
      <c r="H12245" s="261" t="s">
        <v>6398</v>
      </c>
      <c r="I12245" t="e" cm="1">
        <f t="array" ref="I12245">INDEX('2.1.trackMPD'!N:N/(24*60*60),
       MATCH(1,
             (A12245='2.1.trackMPD'!A:A)*
             (C12245='2.1.trackMPD'!D:D)*
             (D12245/10^6='2.1.trackMPD'!H:H)*
             (E12245='2.1.trackMPD'!F:F),
0))</f>
        <v>#N/A</v>
      </c>
    </row>
    <row r="12246" spans="1:9" x14ac:dyDescent="0.2">
      <c r="A12246" t="s">
        <v>31</v>
      </c>
      <c r="B12246" s="261" t="s">
        <v>147</v>
      </c>
      <c r="C12246">
        <f>_xlfn.XLOOKUP(B12246,'2.1.trackMPD'!$R$7:$R$29,'2.1.trackMPD'!$T$7:$T$29)</f>
        <v>6</v>
      </c>
      <c r="D12246" s="261">
        <v>100</v>
      </c>
      <c r="E12246" s="261" t="s">
        <v>6401</v>
      </c>
      <c r="F12246" s="261" t="s">
        <v>110</v>
      </c>
      <c r="G12246" s="261" t="s">
        <v>124</v>
      </c>
      <c r="H12246" s="261" t="s">
        <v>6399</v>
      </c>
      <c r="I12246" t="e" cm="1">
        <f t="array" ref="I12246">INDEX('2.1.trackMPD'!K:K/(24*60*60),
       MATCH(1,
             (A12246='2.1.trackMPD'!A:A)*
             (C12246='2.1.trackMPD'!D:D)*
             (D12246/10^6='2.1.trackMPD'!H:H)*
             (E12246='2.1.trackMPD'!F:F),
0))</f>
        <v>#N/A</v>
      </c>
    </row>
    <row r="12247" spans="1:9" x14ac:dyDescent="0.2">
      <c r="A12247" t="s">
        <v>31</v>
      </c>
      <c r="B12247" s="261" t="s">
        <v>147</v>
      </c>
      <c r="C12247">
        <f>_xlfn.XLOOKUP(B12247,'2.1.trackMPD'!$R$7:$R$29,'2.1.trackMPD'!$T$7:$T$29)</f>
        <v>6</v>
      </c>
      <c r="D12247" s="261">
        <v>100</v>
      </c>
      <c r="E12247" s="261" t="s">
        <v>6401</v>
      </c>
      <c r="F12247" s="261" t="s">
        <v>110</v>
      </c>
      <c r="G12247" s="261" t="s">
        <v>140</v>
      </c>
      <c r="H12247" s="261" t="s">
        <v>6399</v>
      </c>
      <c r="I12247" t="e" cm="1">
        <f t="array" ref="I12247">INDEX('2.1.trackMPD'!L:L/(24*60*60),
       MATCH(1,
             (A12247='2.1.trackMPD'!A:A)*
             (C12247='2.1.trackMPD'!D:D)*
             (D12247/10^6='2.1.trackMPD'!H:H)*
             (E12247='2.1.trackMPD'!F:F),
0))</f>
        <v>#N/A</v>
      </c>
    </row>
    <row r="12248" spans="1:9" x14ac:dyDescent="0.2">
      <c r="A12248" t="s">
        <v>31</v>
      </c>
      <c r="B12248" s="261" t="s">
        <v>148</v>
      </c>
      <c r="C12248">
        <f>_xlfn.XLOOKUP(B12248,'2.1.trackMPD'!$R$7:$R$29,'2.1.trackMPD'!$T$7:$T$29)</f>
        <v>6</v>
      </c>
      <c r="D12248" s="261">
        <v>1</v>
      </c>
      <c r="E12248" s="261" t="s">
        <v>6396</v>
      </c>
      <c r="F12248" s="261" t="s">
        <v>110</v>
      </c>
      <c r="G12248" s="261" t="s">
        <v>124</v>
      </c>
      <c r="H12248" s="261" t="s">
        <v>6398</v>
      </c>
      <c r="I12248" cm="1">
        <f t="array" ref="I12248">INDEX('2.1.trackMPD'!I:I/(24*60*60),
       MATCH(1,
             (A12248='2.1.trackMPD'!A:A)*
             (C12248='2.1.trackMPD'!D:D)*
             (D12248/10^6='2.1.trackMPD'!H:H)*
             (E12248='2.1.trackMPD'!F:F),
0))</f>
        <v>1.101242398427765E-6</v>
      </c>
    </row>
    <row r="12249" spans="1:9" x14ac:dyDescent="0.2">
      <c r="A12249" t="s">
        <v>31</v>
      </c>
      <c r="B12249" s="261" t="s">
        <v>148</v>
      </c>
      <c r="C12249">
        <f>_xlfn.XLOOKUP(B12249,'2.1.trackMPD'!$R$7:$R$29,'2.1.trackMPD'!$T$7:$T$29)</f>
        <v>6</v>
      </c>
      <c r="D12249" s="261">
        <v>1</v>
      </c>
      <c r="E12249" s="261" t="s">
        <v>6396</v>
      </c>
      <c r="F12249" s="261" t="s">
        <v>110</v>
      </c>
      <c r="G12249" s="261" t="s">
        <v>140</v>
      </c>
      <c r="H12249" s="261" t="s">
        <v>6398</v>
      </c>
      <c r="I12249" cm="1">
        <f t="array" ref="I12249">INDEX('2.1.trackMPD'!J:J/(24*60*60),
       MATCH(1,
             (A12249='2.1.trackMPD'!A:A)*
             (C12249='2.1.trackMPD'!D:D)*
             (D12249/10^6='2.1.trackMPD'!H:H)*
             (E12249='2.1.trackMPD'!F:F),
0))</f>
        <v>3.9361908041803592E-5</v>
      </c>
    </row>
    <row r="12250" spans="1:9" x14ac:dyDescent="0.2">
      <c r="A12250" t="s">
        <v>31</v>
      </c>
      <c r="B12250" s="261" t="s">
        <v>148</v>
      </c>
      <c r="C12250">
        <f>_xlfn.XLOOKUP(B12250,'2.1.trackMPD'!$R$7:$R$29,'2.1.trackMPD'!$T$7:$T$29)</f>
        <v>6</v>
      </c>
      <c r="D12250" s="261">
        <v>1</v>
      </c>
      <c r="E12250" s="261" t="s">
        <v>6396</v>
      </c>
      <c r="F12250" s="261" t="s">
        <v>111</v>
      </c>
      <c r="G12250" s="261" t="s">
        <v>124</v>
      </c>
      <c r="H12250" s="261" t="s">
        <v>6398</v>
      </c>
      <c r="I12250" t="e" cm="1">
        <f t="array" ref="I12250">INDEX('2.1.trackMPD'!M:M/(24*60*60),
       MATCH(1,
             (A12250='2.1.trackMPD'!A:A)*
             (C12250='2.1.trackMPD'!D:D)*
             (D12250/10^6='2.1.trackMPD'!H:H)*
             (E12250='2.1.trackMPD'!F:F),
0))</f>
        <v>#VALUE!</v>
      </c>
    </row>
    <row r="12251" spans="1:9" x14ac:dyDescent="0.2">
      <c r="A12251" t="s">
        <v>31</v>
      </c>
      <c r="B12251" s="261" t="s">
        <v>148</v>
      </c>
      <c r="C12251">
        <f>_xlfn.XLOOKUP(B12251,'2.1.trackMPD'!$R$7:$R$29,'2.1.trackMPD'!$T$7:$T$29)</f>
        <v>6</v>
      </c>
      <c r="D12251" s="261">
        <v>1</v>
      </c>
      <c r="E12251" s="261" t="s">
        <v>6396</v>
      </c>
      <c r="F12251" s="261" t="s">
        <v>111</v>
      </c>
      <c r="G12251" s="261" t="s">
        <v>140</v>
      </c>
      <c r="H12251" s="261" t="s">
        <v>6398</v>
      </c>
      <c r="I12251" t="e" cm="1">
        <f t="array" ref="I12251">INDEX('2.1.trackMPD'!N:N/(24*60*60),
       MATCH(1,
             (A12251='2.1.trackMPD'!A:A)*
             (C12251='2.1.trackMPD'!D:D)*
             (D12251/10^6='2.1.trackMPD'!H:H)*
             (E12251='2.1.trackMPD'!F:F),
0))</f>
        <v>#VALUE!</v>
      </c>
    </row>
    <row r="12252" spans="1:9" x14ac:dyDescent="0.2">
      <c r="A12252" t="s">
        <v>31</v>
      </c>
      <c r="B12252" s="261" t="s">
        <v>148</v>
      </c>
      <c r="C12252">
        <f>_xlfn.XLOOKUP(B12252,'2.1.trackMPD'!$R$7:$R$29,'2.1.trackMPD'!$T$7:$T$29)</f>
        <v>6</v>
      </c>
      <c r="D12252" s="261">
        <v>1</v>
      </c>
      <c r="E12252" s="261" t="s">
        <v>6396</v>
      </c>
      <c r="F12252" s="261" t="s">
        <v>110</v>
      </c>
      <c r="G12252" s="261" t="s">
        <v>124</v>
      </c>
      <c r="H12252" s="261" t="s">
        <v>6399</v>
      </c>
      <c r="I12252" t="e" cm="1">
        <f t="array" ref="I12252">INDEX('2.1.trackMPD'!K:K/(24*60*60),
       MATCH(1,
             (A12252='2.1.trackMPD'!A:A)*
             (C12252='2.1.trackMPD'!D:D)*
             (D12252/10^6='2.1.trackMPD'!H:H)*
             (E12252='2.1.trackMPD'!F:F),
0))</f>
        <v>#VALUE!</v>
      </c>
    </row>
    <row r="12253" spans="1:9" x14ac:dyDescent="0.2">
      <c r="A12253" t="s">
        <v>31</v>
      </c>
      <c r="B12253" s="261" t="s">
        <v>148</v>
      </c>
      <c r="C12253">
        <f>_xlfn.XLOOKUP(B12253,'2.1.trackMPD'!$R$7:$R$29,'2.1.trackMPD'!$T$7:$T$29)</f>
        <v>6</v>
      </c>
      <c r="D12253" s="261">
        <v>1</v>
      </c>
      <c r="E12253" s="261" t="s">
        <v>6396</v>
      </c>
      <c r="F12253" s="261" t="s">
        <v>110</v>
      </c>
      <c r="G12253" s="261" t="s">
        <v>140</v>
      </c>
      <c r="H12253" s="261" t="s">
        <v>6399</v>
      </c>
      <c r="I12253" t="e" cm="1">
        <f t="array" ref="I12253">INDEX('2.1.trackMPD'!L:L/(24*60*60),
       MATCH(1,
             (A12253='2.1.trackMPD'!A:A)*
             (C12253='2.1.trackMPD'!D:D)*
             (D12253/10^6='2.1.trackMPD'!H:H)*
             (E12253='2.1.trackMPD'!F:F),
0))</f>
        <v>#VALUE!</v>
      </c>
    </row>
    <row r="12254" spans="1:9" x14ac:dyDescent="0.2">
      <c r="A12254" t="s">
        <v>31</v>
      </c>
      <c r="B12254" s="261" t="s">
        <v>148</v>
      </c>
      <c r="C12254">
        <f>_xlfn.XLOOKUP(B12254,'2.1.trackMPD'!$R$7:$R$29,'2.1.trackMPD'!$T$7:$T$29)</f>
        <v>6</v>
      </c>
      <c r="D12254" s="261">
        <v>10</v>
      </c>
      <c r="E12254" s="261" t="s">
        <v>6396</v>
      </c>
      <c r="F12254" s="261" t="s">
        <v>110</v>
      </c>
      <c r="G12254" s="261" t="s">
        <v>124</v>
      </c>
      <c r="H12254" s="261" t="s">
        <v>6398</v>
      </c>
      <c r="I12254" cm="1">
        <f t="array" ref="I12254">INDEX('2.1.trackMPD'!I:I/(24*60*60),
       MATCH(1,
             (A12254='2.1.trackMPD'!A:A)*
             (C12254='2.1.trackMPD'!D:D)*
             (D12254/10^6='2.1.trackMPD'!H:H)*
             (E12254='2.1.trackMPD'!F:F),
0))</f>
        <v>8.6623987627657981E-6</v>
      </c>
    </row>
    <row r="12255" spans="1:9" x14ac:dyDescent="0.2">
      <c r="A12255" t="s">
        <v>31</v>
      </c>
      <c r="B12255" s="261" t="s">
        <v>148</v>
      </c>
      <c r="C12255">
        <f>_xlfn.XLOOKUP(B12255,'2.1.trackMPD'!$R$7:$R$29,'2.1.trackMPD'!$T$7:$T$29)</f>
        <v>6</v>
      </c>
      <c r="D12255" s="261">
        <v>10</v>
      </c>
      <c r="E12255" s="261" t="s">
        <v>6396</v>
      </c>
      <c r="F12255" s="261" t="s">
        <v>110</v>
      </c>
      <c r="G12255" s="261" t="s">
        <v>140</v>
      </c>
      <c r="H12255" s="261" t="s">
        <v>6398</v>
      </c>
      <c r="I12255" cm="1">
        <f t="array" ref="I12255">INDEX('2.1.trackMPD'!J:J/(24*60*60),
       MATCH(1,
             (A12255='2.1.trackMPD'!A:A)*
             (C12255='2.1.trackMPD'!D:D)*
             (D12255/10^6='2.1.trackMPD'!H:H)*
             (E12255='2.1.trackMPD'!F:F),
0))</f>
        <v>5.4243065608556479E-5</v>
      </c>
    </row>
    <row r="12256" spans="1:9" x14ac:dyDescent="0.2">
      <c r="A12256" t="s">
        <v>31</v>
      </c>
      <c r="B12256" s="261" t="s">
        <v>148</v>
      </c>
      <c r="C12256">
        <f>_xlfn.XLOOKUP(B12256,'2.1.trackMPD'!$R$7:$R$29,'2.1.trackMPD'!$T$7:$T$29)</f>
        <v>6</v>
      </c>
      <c r="D12256" s="261">
        <v>10</v>
      </c>
      <c r="E12256" s="261" t="s">
        <v>6396</v>
      </c>
      <c r="F12256" s="261" t="s">
        <v>111</v>
      </c>
      <c r="G12256" s="261" t="s">
        <v>124</v>
      </c>
      <c r="H12256" s="261" t="s">
        <v>6398</v>
      </c>
      <c r="I12256" t="e" cm="1">
        <f t="array" ref="I12256">INDEX('2.1.trackMPD'!M:M/(24*60*60),
       MATCH(1,
             (A12256='2.1.trackMPD'!A:A)*
             (C12256='2.1.trackMPD'!D:D)*
             (D12256/10^6='2.1.trackMPD'!H:H)*
             (E12256='2.1.trackMPD'!F:F),
0))</f>
        <v>#VALUE!</v>
      </c>
    </row>
    <row r="12257" spans="1:9" x14ac:dyDescent="0.2">
      <c r="A12257" t="s">
        <v>31</v>
      </c>
      <c r="B12257" s="261" t="s">
        <v>148</v>
      </c>
      <c r="C12257">
        <f>_xlfn.XLOOKUP(B12257,'2.1.trackMPD'!$R$7:$R$29,'2.1.trackMPD'!$T$7:$T$29)</f>
        <v>6</v>
      </c>
      <c r="D12257" s="261">
        <v>10</v>
      </c>
      <c r="E12257" s="261" t="s">
        <v>6396</v>
      </c>
      <c r="F12257" s="261" t="s">
        <v>111</v>
      </c>
      <c r="G12257" s="261" t="s">
        <v>140</v>
      </c>
      <c r="H12257" s="261" t="s">
        <v>6398</v>
      </c>
      <c r="I12257" t="e" cm="1">
        <f t="array" ref="I12257">INDEX('2.1.trackMPD'!N:N/(24*60*60),
       MATCH(1,
             (A12257='2.1.trackMPD'!A:A)*
             (C12257='2.1.trackMPD'!D:D)*
             (D12257/10^6='2.1.trackMPD'!H:H)*
             (E12257='2.1.trackMPD'!F:F),
0))</f>
        <v>#VALUE!</v>
      </c>
    </row>
    <row r="12258" spans="1:9" x14ac:dyDescent="0.2">
      <c r="A12258" t="s">
        <v>31</v>
      </c>
      <c r="B12258" s="261" t="s">
        <v>148</v>
      </c>
      <c r="C12258">
        <f>_xlfn.XLOOKUP(B12258,'2.1.trackMPD'!$R$7:$R$29,'2.1.trackMPD'!$T$7:$T$29)</f>
        <v>6</v>
      </c>
      <c r="D12258" s="261">
        <v>10</v>
      </c>
      <c r="E12258" s="261" t="s">
        <v>6396</v>
      </c>
      <c r="F12258" s="261" t="s">
        <v>110</v>
      </c>
      <c r="G12258" s="261" t="s">
        <v>124</v>
      </c>
      <c r="H12258" s="261" t="s">
        <v>6399</v>
      </c>
      <c r="I12258" t="e" cm="1">
        <f t="array" ref="I12258">INDEX('2.1.trackMPD'!K:K/(24*60*60),
       MATCH(1,
             (A12258='2.1.trackMPD'!A:A)*
             (C12258='2.1.trackMPD'!D:D)*
             (D12258/10^6='2.1.trackMPD'!H:H)*
             (E12258='2.1.trackMPD'!F:F),
0))</f>
        <v>#VALUE!</v>
      </c>
    </row>
    <row r="12259" spans="1:9" x14ac:dyDescent="0.2">
      <c r="A12259" t="s">
        <v>31</v>
      </c>
      <c r="B12259" s="261" t="s">
        <v>148</v>
      </c>
      <c r="C12259">
        <f>_xlfn.XLOOKUP(B12259,'2.1.trackMPD'!$R$7:$R$29,'2.1.trackMPD'!$T$7:$T$29)</f>
        <v>6</v>
      </c>
      <c r="D12259" s="261">
        <v>10</v>
      </c>
      <c r="E12259" s="261" t="s">
        <v>6396</v>
      </c>
      <c r="F12259" s="261" t="s">
        <v>110</v>
      </c>
      <c r="G12259" s="261" t="s">
        <v>140</v>
      </c>
      <c r="H12259" s="261" t="s">
        <v>6399</v>
      </c>
      <c r="I12259" t="e" cm="1">
        <f t="array" ref="I12259">INDEX('2.1.trackMPD'!L:L/(24*60*60),
       MATCH(1,
             (A12259='2.1.trackMPD'!A:A)*
             (C12259='2.1.trackMPD'!D:D)*
             (D12259/10^6='2.1.trackMPD'!H:H)*
             (E12259='2.1.trackMPD'!F:F),
0))</f>
        <v>#VALUE!</v>
      </c>
    </row>
    <row r="12260" spans="1:9" x14ac:dyDescent="0.2">
      <c r="A12260" t="s">
        <v>31</v>
      </c>
      <c r="B12260" s="261" t="s">
        <v>148</v>
      </c>
      <c r="C12260">
        <f>_xlfn.XLOOKUP(B12260,'2.1.trackMPD'!$R$7:$R$29,'2.1.trackMPD'!$T$7:$T$29)</f>
        <v>6</v>
      </c>
      <c r="D12260" s="261">
        <v>100</v>
      </c>
      <c r="E12260" s="261" t="s">
        <v>6396</v>
      </c>
      <c r="F12260" s="261" t="s">
        <v>110</v>
      </c>
      <c r="G12260" s="261" t="s">
        <v>124</v>
      </c>
      <c r="H12260" s="261" t="s">
        <v>6398</v>
      </c>
      <c r="I12260" cm="1">
        <f t="array" ref="I12260">INDEX('2.1.trackMPD'!I:I/(24*60*60),
       MATCH(1,
             (A12260='2.1.trackMPD'!A:A)*
             (C12260='2.1.trackMPD'!D:D)*
             (D12260/10^6='2.1.trackMPD'!H:H)*
             (E12260='2.1.trackMPD'!F:F),
0))</f>
        <v>1.7762771145175809E-3</v>
      </c>
    </row>
    <row r="12261" spans="1:9" x14ac:dyDescent="0.2">
      <c r="A12261" t="s">
        <v>31</v>
      </c>
      <c r="B12261" s="261" t="s">
        <v>148</v>
      </c>
      <c r="C12261">
        <f>_xlfn.XLOOKUP(B12261,'2.1.trackMPD'!$R$7:$R$29,'2.1.trackMPD'!$T$7:$T$29)</f>
        <v>6</v>
      </c>
      <c r="D12261" s="261">
        <v>100</v>
      </c>
      <c r="E12261" s="261" t="s">
        <v>6396</v>
      </c>
      <c r="F12261" s="261" t="s">
        <v>110</v>
      </c>
      <c r="G12261" s="261" t="s">
        <v>140</v>
      </c>
      <c r="H12261" s="261" t="s">
        <v>6398</v>
      </c>
      <c r="I12261" cm="1">
        <f t="array" ref="I12261">INDEX('2.1.trackMPD'!J:J/(24*60*60),
       MATCH(1,
             (A12261='2.1.trackMPD'!A:A)*
             (C12261='2.1.trackMPD'!D:D)*
             (D12261/10^6='2.1.trackMPD'!H:H)*
             (E12261='2.1.trackMPD'!F:F),
0))</f>
        <v>4.3002192392828705E-3</v>
      </c>
    </row>
    <row r="12262" spans="1:9" x14ac:dyDescent="0.2">
      <c r="A12262" t="s">
        <v>31</v>
      </c>
      <c r="B12262" s="261" t="s">
        <v>148</v>
      </c>
      <c r="C12262">
        <f>_xlfn.XLOOKUP(B12262,'2.1.trackMPD'!$R$7:$R$29,'2.1.trackMPD'!$T$7:$T$29)</f>
        <v>6</v>
      </c>
      <c r="D12262" s="261">
        <v>100</v>
      </c>
      <c r="E12262" s="261" t="s">
        <v>6396</v>
      </c>
      <c r="F12262" s="261" t="s">
        <v>111</v>
      </c>
      <c r="G12262" s="261" t="s">
        <v>124</v>
      </c>
      <c r="H12262" s="261" t="s">
        <v>6398</v>
      </c>
      <c r="I12262" t="e" cm="1">
        <f t="array" ref="I12262">INDEX('2.1.trackMPD'!M:M/(24*60*60),
       MATCH(1,
             (A12262='2.1.trackMPD'!A:A)*
             (C12262='2.1.trackMPD'!D:D)*
             (D12262/10^6='2.1.trackMPD'!H:H)*
             (E12262='2.1.trackMPD'!F:F),
0))</f>
        <v>#VALUE!</v>
      </c>
    </row>
    <row r="12263" spans="1:9" x14ac:dyDescent="0.2">
      <c r="A12263" t="s">
        <v>31</v>
      </c>
      <c r="B12263" s="261" t="s">
        <v>148</v>
      </c>
      <c r="C12263">
        <f>_xlfn.XLOOKUP(B12263,'2.1.trackMPD'!$R$7:$R$29,'2.1.trackMPD'!$T$7:$T$29)</f>
        <v>6</v>
      </c>
      <c r="D12263" s="261">
        <v>100</v>
      </c>
      <c r="E12263" s="261" t="s">
        <v>6396</v>
      </c>
      <c r="F12263" s="261" t="s">
        <v>111</v>
      </c>
      <c r="G12263" s="261" t="s">
        <v>140</v>
      </c>
      <c r="H12263" s="261" t="s">
        <v>6398</v>
      </c>
      <c r="I12263" t="e" cm="1">
        <f t="array" ref="I12263">INDEX('2.1.trackMPD'!N:N/(24*60*60),
       MATCH(1,
             (A12263='2.1.trackMPD'!A:A)*
             (C12263='2.1.trackMPD'!D:D)*
             (D12263/10^6='2.1.trackMPD'!H:H)*
             (E12263='2.1.trackMPD'!F:F),
0))</f>
        <v>#VALUE!</v>
      </c>
    </row>
    <row r="12264" spans="1:9" x14ac:dyDescent="0.2">
      <c r="A12264" t="s">
        <v>31</v>
      </c>
      <c r="B12264" s="261" t="s">
        <v>148</v>
      </c>
      <c r="C12264">
        <f>_xlfn.XLOOKUP(B12264,'2.1.trackMPD'!$R$7:$R$29,'2.1.trackMPD'!$T$7:$T$29)</f>
        <v>6</v>
      </c>
      <c r="D12264" s="261">
        <v>100</v>
      </c>
      <c r="E12264" s="261" t="s">
        <v>6396</v>
      </c>
      <c r="F12264" s="261" t="s">
        <v>110</v>
      </c>
      <c r="G12264" s="261" t="s">
        <v>124</v>
      </c>
      <c r="H12264" s="261" t="s">
        <v>6399</v>
      </c>
      <c r="I12264" t="e" cm="1">
        <f t="array" ref="I12264">INDEX('2.1.trackMPD'!K:K/(24*60*60),
       MATCH(1,
             (A12264='2.1.trackMPD'!A:A)*
             (C12264='2.1.trackMPD'!D:D)*
             (D12264/10^6='2.1.trackMPD'!H:H)*
             (E12264='2.1.trackMPD'!F:F),
0))</f>
        <v>#VALUE!</v>
      </c>
    </row>
    <row r="12265" spans="1:9" x14ac:dyDescent="0.2">
      <c r="A12265" t="s">
        <v>31</v>
      </c>
      <c r="B12265" s="261" t="s">
        <v>148</v>
      </c>
      <c r="C12265">
        <f>_xlfn.XLOOKUP(B12265,'2.1.trackMPD'!$R$7:$R$29,'2.1.trackMPD'!$T$7:$T$29)</f>
        <v>6</v>
      </c>
      <c r="D12265" s="261">
        <v>100</v>
      </c>
      <c r="E12265" s="261" t="s">
        <v>6396</v>
      </c>
      <c r="F12265" s="261" t="s">
        <v>110</v>
      </c>
      <c r="G12265" s="261" t="s">
        <v>140</v>
      </c>
      <c r="H12265" s="261" t="s">
        <v>6399</v>
      </c>
      <c r="I12265" t="e" cm="1">
        <f t="array" ref="I12265">INDEX('2.1.trackMPD'!L:L/(24*60*60),
       MATCH(1,
             (A12265='2.1.trackMPD'!A:A)*
             (C12265='2.1.trackMPD'!D:D)*
             (D12265/10^6='2.1.trackMPD'!H:H)*
             (E12265='2.1.trackMPD'!F:F),
0))</f>
        <v>#VALUE!</v>
      </c>
    </row>
    <row r="12266" spans="1:9" x14ac:dyDescent="0.2">
      <c r="A12266" t="s">
        <v>31</v>
      </c>
      <c r="B12266" s="261" t="s">
        <v>148</v>
      </c>
      <c r="C12266">
        <f>_xlfn.XLOOKUP(B12266,'2.1.trackMPD'!$R$7:$R$29,'2.1.trackMPD'!$T$7:$T$29)</f>
        <v>6</v>
      </c>
      <c r="D12266" s="261">
        <v>1000</v>
      </c>
      <c r="E12266" s="261" t="s">
        <v>6396</v>
      </c>
      <c r="F12266" s="261" t="s">
        <v>110</v>
      </c>
      <c r="G12266" s="261" t="s">
        <v>124</v>
      </c>
      <c r="H12266" s="261" t="s">
        <v>6398</v>
      </c>
      <c r="I12266" cm="1">
        <f t="array" ref="I12266">INDEX('2.1.trackMPD'!I:I/(24*60*60),
       MATCH(1,
             (A12266='2.1.trackMPD'!A:A)*
             (C12266='2.1.trackMPD'!D:D)*
             (D12266/10^6='2.1.trackMPD'!H:H)*
             (E12266='2.1.trackMPD'!F:F),
0))</f>
        <v>6.4375647192498262E-2</v>
      </c>
    </row>
    <row r="12267" spans="1:9" x14ac:dyDescent="0.2">
      <c r="A12267" t="s">
        <v>31</v>
      </c>
      <c r="B12267" s="261" t="s">
        <v>148</v>
      </c>
      <c r="C12267">
        <f>_xlfn.XLOOKUP(B12267,'2.1.trackMPD'!$R$7:$R$29,'2.1.trackMPD'!$T$7:$T$29)</f>
        <v>6</v>
      </c>
      <c r="D12267" s="261">
        <v>1000</v>
      </c>
      <c r="E12267" s="261" t="s">
        <v>6396</v>
      </c>
      <c r="F12267" s="261" t="s">
        <v>110</v>
      </c>
      <c r="G12267" s="261" t="s">
        <v>140</v>
      </c>
      <c r="H12267" s="261" t="s">
        <v>6398</v>
      </c>
      <c r="I12267" cm="1">
        <f t="array" ref="I12267">INDEX('2.1.trackMPD'!J:J/(24*60*60),
       MATCH(1,
             (A12267='2.1.trackMPD'!A:A)*
             (C12267='2.1.trackMPD'!D:D)*
             (D12267/10^6='2.1.trackMPD'!H:H)*
             (E12267='2.1.trackMPD'!F:F),
0))</f>
        <v>1.5660378886726157E-2</v>
      </c>
    </row>
    <row r="12268" spans="1:9" x14ac:dyDescent="0.2">
      <c r="A12268" t="s">
        <v>31</v>
      </c>
      <c r="B12268" s="261" t="s">
        <v>148</v>
      </c>
      <c r="C12268">
        <f>_xlfn.XLOOKUP(B12268,'2.1.trackMPD'!$R$7:$R$29,'2.1.trackMPD'!$T$7:$T$29)</f>
        <v>6</v>
      </c>
      <c r="D12268" s="261">
        <v>1000</v>
      </c>
      <c r="E12268" s="261" t="s">
        <v>6396</v>
      </c>
      <c r="F12268" s="261" t="s">
        <v>111</v>
      </c>
      <c r="G12268" s="261" t="s">
        <v>124</v>
      </c>
      <c r="H12268" s="261" t="s">
        <v>6398</v>
      </c>
      <c r="I12268" t="e" cm="1">
        <f t="array" ref="I12268">INDEX('2.1.trackMPD'!M:M/(24*60*60),
       MATCH(1,
             (A12268='2.1.trackMPD'!A:A)*
             (C12268='2.1.trackMPD'!D:D)*
             (D12268/10^6='2.1.trackMPD'!H:H)*
             (E12268='2.1.trackMPD'!F:F),
0))</f>
        <v>#VALUE!</v>
      </c>
    </row>
    <row r="12269" spans="1:9" x14ac:dyDescent="0.2">
      <c r="A12269" t="s">
        <v>31</v>
      </c>
      <c r="B12269" s="261" t="s">
        <v>148</v>
      </c>
      <c r="C12269">
        <f>_xlfn.XLOOKUP(B12269,'2.1.trackMPD'!$R$7:$R$29,'2.1.trackMPD'!$T$7:$T$29)</f>
        <v>6</v>
      </c>
      <c r="D12269" s="261">
        <v>1000</v>
      </c>
      <c r="E12269" s="261" t="s">
        <v>6396</v>
      </c>
      <c r="F12269" s="261" t="s">
        <v>111</v>
      </c>
      <c r="G12269" s="261" t="s">
        <v>140</v>
      </c>
      <c r="H12269" s="261" t="s">
        <v>6398</v>
      </c>
      <c r="I12269" t="e" cm="1">
        <f t="array" ref="I12269">INDEX('2.1.trackMPD'!N:N/(24*60*60),
       MATCH(1,
             (A12269='2.1.trackMPD'!A:A)*
             (C12269='2.1.trackMPD'!D:D)*
             (D12269/10^6='2.1.trackMPD'!H:H)*
             (E12269='2.1.trackMPD'!F:F),
0))</f>
        <v>#VALUE!</v>
      </c>
    </row>
    <row r="12270" spans="1:9" x14ac:dyDescent="0.2">
      <c r="A12270" t="s">
        <v>31</v>
      </c>
      <c r="B12270" s="261" t="s">
        <v>148</v>
      </c>
      <c r="C12270">
        <f>_xlfn.XLOOKUP(B12270,'2.1.trackMPD'!$R$7:$R$29,'2.1.trackMPD'!$T$7:$T$29)</f>
        <v>6</v>
      </c>
      <c r="D12270" s="261">
        <v>1000</v>
      </c>
      <c r="E12270" s="261" t="s">
        <v>6396</v>
      </c>
      <c r="F12270" s="261" t="s">
        <v>110</v>
      </c>
      <c r="G12270" s="261" t="s">
        <v>124</v>
      </c>
      <c r="H12270" s="261" t="s">
        <v>6399</v>
      </c>
      <c r="I12270" t="e" cm="1">
        <f t="array" ref="I12270">INDEX('2.1.trackMPD'!K:K/(24*60*60),
       MATCH(1,
             (A12270='2.1.trackMPD'!A:A)*
             (C12270='2.1.trackMPD'!D:D)*
             (D12270/10^6='2.1.trackMPD'!H:H)*
             (E12270='2.1.trackMPD'!F:F),
0))</f>
        <v>#VALUE!</v>
      </c>
    </row>
    <row r="12271" spans="1:9" x14ac:dyDescent="0.2">
      <c r="A12271" t="s">
        <v>31</v>
      </c>
      <c r="B12271" s="261" t="s">
        <v>148</v>
      </c>
      <c r="C12271">
        <f>_xlfn.XLOOKUP(B12271,'2.1.trackMPD'!$R$7:$R$29,'2.1.trackMPD'!$T$7:$T$29)</f>
        <v>6</v>
      </c>
      <c r="D12271" s="261">
        <v>1000</v>
      </c>
      <c r="E12271" s="261" t="s">
        <v>6396</v>
      </c>
      <c r="F12271" s="261" t="s">
        <v>110</v>
      </c>
      <c r="G12271" s="261" t="s">
        <v>140</v>
      </c>
      <c r="H12271" s="261" t="s">
        <v>6399</v>
      </c>
      <c r="I12271" t="e" cm="1">
        <f t="array" ref="I12271">INDEX('2.1.trackMPD'!L:L/(24*60*60),
       MATCH(1,
             (A12271='2.1.trackMPD'!A:A)*
             (C12271='2.1.trackMPD'!D:D)*
             (D12271/10^6='2.1.trackMPD'!H:H)*
             (E12271='2.1.trackMPD'!F:F),
0))</f>
        <v>#VALUE!</v>
      </c>
    </row>
    <row r="12272" spans="1:9" x14ac:dyDescent="0.2">
      <c r="A12272" t="s">
        <v>31</v>
      </c>
      <c r="B12272" s="261" t="s">
        <v>148</v>
      </c>
      <c r="C12272">
        <f>_xlfn.XLOOKUP(B12272,'2.1.trackMPD'!$R$7:$R$29,'2.1.trackMPD'!$T$7:$T$29)</f>
        <v>6</v>
      </c>
      <c r="D12272" s="261">
        <v>5000</v>
      </c>
      <c r="E12272" s="261" t="s">
        <v>6396</v>
      </c>
      <c r="F12272" s="261" t="s">
        <v>110</v>
      </c>
      <c r="G12272" s="261" t="s">
        <v>124</v>
      </c>
      <c r="H12272" s="261" t="s">
        <v>6398</v>
      </c>
      <c r="I12272" cm="1">
        <f t="array" ref="I12272">INDEX('2.1.trackMPD'!I:I/(24*60*60),
       MATCH(1,
             (A12272='2.1.trackMPD'!A:A)*
             (C12272='2.1.trackMPD'!D:D)*
             (D12272/10^6='2.1.trackMPD'!H:H)*
             (E12272='2.1.trackMPD'!F:F),
0))</f>
        <v>0.25310599045567711</v>
      </c>
    </row>
    <row r="12273" spans="1:9" x14ac:dyDescent="0.2">
      <c r="A12273" t="s">
        <v>31</v>
      </c>
      <c r="B12273" s="261" t="s">
        <v>148</v>
      </c>
      <c r="C12273">
        <f>_xlfn.XLOOKUP(B12273,'2.1.trackMPD'!$R$7:$R$29,'2.1.trackMPD'!$T$7:$T$29)</f>
        <v>6</v>
      </c>
      <c r="D12273" s="261">
        <v>5000</v>
      </c>
      <c r="E12273" s="261" t="s">
        <v>6396</v>
      </c>
      <c r="F12273" s="261" t="s">
        <v>110</v>
      </c>
      <c r="G12273" s="261" t="s">
        <v>140</v>
      </c>
      <c r="H12273" s="261" t="s">
        <v>6398</v>
      </c>
      <c r="I12273" cm="1">
        <f t="array" ref="I12273">INDEX('2.1.trackMPD'!J:J/(24*60*60),
       MATCH(1,
             (A12273='2.1.trackMPD'!A:A)*
             (C12273='2.1.trackMPD'!D:D)*
             (D12273/10^6='2.1.trackMPD'!H:H)*
             (E12273='2.1.trackMPD'!F:F),
0))</f>
        <v>1.5534065122313657E-2</v>
      </c>
    </row>
    <row r="12274" spans="1:9" x14ac:dyDescent="0.2">
      <c r="A12274" t="s">
        <v>31</v>
      </c>
      <c r="B12274" s="261" t="s">
        <v>148</v>
      </c>
      <c r="C12274">
        <f>_xlfn.XLOOKUP(B12274,'2.1.trackMPD'!$R$7:$R$29,'2.1.trackMPD'!$T$7:$T$29)</f>
        <v>6</v>
      </c>
      <c r="D12274" s="261">
        <v>5000</v>
      </c>
      <c r="E12274" s="261" t="s">
        <v>6396</v>
      </c>
      <c r="F12274" s="261" t="s">
        <v>111</v>
      </c>
      <c r="G12274" s="261" t="s">
        <v>124</v>
      </c>
      <c r="H12274" s="261" t="s">
        <v>6398</v>
      </c>
      <c r="I12274" t="e" cm="1">
        <f t="array" ref="I12274">INDEX('2.1.trackMPD'!M:M/(24*60*60),
       MATCH(1,
             (A12274='2.1.trackMPD'!A:A)*
             (C12274='2.1.trackMPD'!D:D)*
             (D12274/10^6='2.1.trackMPD'!H:H)*
             (E12274='2.1.trackMPD'!F:F),
0))</f>
        <v>#VALUE!</v>
      </c>
    </row>
    <row r="12275" spans="1:9" x14ac:dyDescent="0.2">
      <c r="A12275" t="s">
        <v>31</v>
      </c>
      <c r="B12275" s="261" t="s">
        <v>148</v>
      </c>
      <c r="C12275">
        <f>_xlfn.XLOOKUP(B12275,'2.1.trackMPD'!$R$7:$R$29,'2.1.trackMPD'!$T$7:$T$29)</f>
        <v>6</v>
      </c>
      <c r="D12275" s="261">
        <v>5000</v>
      </c>
      <c r="E12275" s="261" t="s">
        <v>6396</v>
      </c>
      <c r="F12275" s="261" t="s">
        <v>111</v>
      </c>
      <c r="G12275" s="261" t="s">
        <v>140</v>
      </c>
      <c r="H12275" s="261" t="s">
        <v>6398</v>
      </c>
      <c r="I12275" t="e" cm="1">
        <f t="array" ref="I12275">INDEX('2.1.trackMPD'!N:N/(24*60*60),
       MATCH(1,
             (A12275='2.1.trackMPD'!A:A)*
             (C12275='2.1.trackMPD'!D:D)*
             (D12275/10^6='2.1.trackMPD'!H:H)*
             (E12275='2.1.trackMPD'!F:F),
0))</f>
        <v>#VALUE!</v>
      </c>
    </row>
    <row r="12276" spans="1:9" x14ac:dyDescent="0.2">
      <c r="A12276" t="s">
        <v>31</v>
      </c>
      <c r="B12276" s="261" t="s">
        <v>148</v>
      </c>
      <c r="C12276">
        <f>_xlfn.XLOOKUP(B12276,'2.1.trackMPD'!$R$7:$R$29,'2.1.trackMPD'!$T$7:$T$29)</f>
        <v>6</v>
      </c>
      <c r="D12276" s="261">
        <v>5000</v>
      </c>
      <c r="E12276" s="261" t="s">
        <v>6396</v>
      </c>
      <c r="F12276" s="261" t="s">
        <v>110</v>
      </c>
      <c r="G12276" s="261" t="s">
        <v>124</v>
      </c>
      <c r="H12276" s="261" t="s">
        <v>6399</v>
      </c>
      <c r="I12276" t="e" cm="1">
        <f t="array" ref="I12276">INDEX('2.1.trackMPD'!K:K/(24*60*60),
       MATCH(1,
             (A12276='2.1.trackMPD'!A:A)*
             (C12276='2.1.trackMPD'!D:D)*
             (D12276/10^6='2.1.trackMPD'!H:H)*
             (E12276='2.1.trackMPD'!F:F),
0))</f>
        <v>#VALUE!</v>
      </c>
    </row>
    <row r="12277" spans="1:9" x14ac:dyDescent="0.2">
      <c r="A12277" t="s">
        <v>31</v>
      </c>
      <c r="B12277" s="261" t="s">
        <v>148</v>
      </c>
      <c r="C12277">
        <f>_xlfn.XLOOKUP(B12277,'2.1.trackMPD'!$R$7:$R$29,'2.1.trackMPD'!$T$7:$T$29)</f>
        <v>6</v>
      </c>
      <c r="D12277" s="261">
        <v>5000</v>
      </c>
      <c r="E12277" s="261" t="s">
        <v>6396</v>
      </c>
      <c r="F12277" s="261" t="s">
        <v>110</v>
      </c>
      <c r="G12277" s="261" t="s">
        <v>140</v>
      </c>
      <c r="H12277" s="261" t="s">
        <v>6399</v>
      </c>
      <c r="I12277" t="e" cm="1">
        <f t="array" ref="I12277">INDEX('2.1.trackMPD'!L:L/(24*60*60),
       MATCH(1,
             (A12277='2.1.trackMPD'!A:A)*
             (C12277='2.1.trackMPD'!D:D)*
             (D12277/10^6='2.1.trackMPD'!H:H)*
             (E12277='2.1.trackMPD'!F:F),
0))</f>
        <v>#VALUE!</v>
      </c>
    </row>
    <row r="12278" spans="1:9" x14ac:dyDescent="0.2">
      <c r="A12278" t="s">
        <v>31</v>
      </c>
      <c r="B12278" s="261" t="s">
        <v>148</v>
      </c>
      <c r="C12278">
        <f>_xlfn.XLOOKUP(B12278,'2.1.trackMPD'!$R$7:$R$29,'2.1.trackMPD'!$T$7:$T$29)</f>
        <v>6</v>
      </c>
      <c r="D12278" s="261">
        <v>1</v>
      </c>
      <c r="E12278" s="261" t="s">
        <v>6400</v>
      </c>
      <c r="F12278" s="261" t="s">
        <v>110</v>
      </c>
      <c r="G12278" s="261" t="s">
        <v>124</v>
      </c>
      <c r="H12278" s="261" t="s">
        <v>6398</v>
      </c>
      <c r="I12278" cm="1">
        <f t="array" ref="I12278">INDEX('2.1.trackMPD'!I:I/(24*60*60),
       MATCH(1,
             (A12278='2.1.trackMPD'!A:A)*
             (C12278='2.1.trackMPD'!D:D)*
             (D12278/10^6='2.1.trackMPD'!H:H)*
             (E12278='2.1.trackMPD'!F:F),
0))</f>
        <v>1.7482747305485069E-6</v>
      </c>
    </row>
    <row r="12279" spans="1:9" x14ac:dyDescent="0.2">
      <c r="A12279" t="s">
        <v>31</v>
      </c>
      <c r="B12279" s="261" t="s">
        <v>148</v>
      </c>
      <c r="C12279">
        <f>_xlfn.XLOOKUP(B12279,'2.1.trackMPD'!$R$7:$R$29,'2.1.trackMPD'!$T$7:$T$29)</f>
        <v>6</v>
      </c>
      <c r="D12279" s="261">
        <v>1</v>
      </c>
      <c r="E12279" s="261" t="s">
        <v>6400</v>
      </c>
      <c r="F12279" s="261" t="s">
        <v>110</v>
      </c>
      <c r="G12279" s="261" t="s">
        <v>140</v>
      </c>
      <c r="H12279" s="261" t="s">
        <v>6398</v>
      </c>
      <c r="I12279" cm="1">
        <f t="array" ref="I12279">INDEX('2.1.trackMPD'!J:J/(24*60*60),
       MATCH(1,
             (A12279='2.1.trackMPD'!A:A)*
             (C12279='2.1.trackMPD'!D:D)*
             (D12279/10^6='2.1.trackMPD'!H:H)*
             (E12279='2.1.trackMPD'!F:F),
0))</f>
        <v>3.7088197611824881E-5</v>
      </c>
    </row>
    <row r="12280" spans="1:9" x14ac:dyDescent="0.2">
      <c r="A12280" t="s">
        <v>31</v>
      </c>
      <c r="B12280" s="261" t="s">
        <v>148</v>
      </c>
      <c r="C12280">
        <f>_xlfn.XLOOKUP(B12280,'2.1.trackMPD'!$R$7:$R$29,'2.1.trackMPD'!$T$7:$T$29)</f>
        <v>6</v>
      </c>
      <c r="D12280" s="261">
        <v>1</v>
      </c>
      <c r="E12280" s="261" t="s">
        <v>6400</v>
      </c>
      <c r="F12280" s="261" t="s">
        <v>111</v>
      </c>
      <c r="G12280" s="261" t="s">
        <v>124</v>
      </c>
      <c r="H12280" s="261" t="s">
        <v>6398</v>
      </c>
      <c r="I12280" t="e" cm="1">
        <f t="array" ref="I12280">INDEX('2.1.trackMPD'!M:M/(24*60*60),
       MATCH(1,
             (A12280='2.1.trackMPD'!A:A)*
             (C12280='2.1.trackMPD'!D:D)*
             (D12280/10^6='2.1.trackMPD'!H:H)*
             (E12280='2.1.trackMPD'!F:F),
0))</f>
        <v>#VALUE!</v>
      </c>
    </row>
    <row r="12281" spans="1:9" x14ac:dyDescent="0.2">
      <c r="A12281" t="s">
        <v>31</v>
      </c>
      <c r="B12281" s="261" t="s">
        <v>148</v>
      </c>
      <c r="C12281">
        <f>_xlfn.XLOOKUP(B12281,'2.1.trackMPD'!$R$7:$R$29,'2.1.trackMPD'!$T$7:$T$29)</f>
        <v>6</v>
      </c>
      <c r="D12281" s="261">
        <v>1</v>
      </c>
      <c r="E12281" s="261" t="s">
        <v>6400</v>
      </c>
      <c r="F12281" s="261" t="s">
        <v>111</v>
      </c>
      <c r="G12281" s="261" t="s">
        <v>140</v>
      </c>
      <c r="H12281" s="261" t="s">
        <v>6398</v>
      </c>
      <c r="I12281" t="e" cm="1">
        <f t="array" ref="I12281">INDEX('2.1.trackMPD'!N:N/(24*60*60),
       MATCH(1,
             (A12281='2.1.trackMPD'!A:A)*
             (C12281='2.1.trackMPD'!D:D)*
             (D12281/10^6='2.1.trackMPD'!H:H)*
             (E12281='2.1.trackMPD'!F:F),
0))</f>
        <v>#VALUE!</v>
      </c>
    </row>
    <row r="12282" spans="1:9" x14ac:dyDescent="0.2">
      <c r="A12282" t="s">
        <v>31</v>
      </c>
      <c r="B12282" s="261" t="s">
        <v>148</v>
      </c>
      <c r="C12282">
        <f>_xlfn.XLOOKUP(B12282,'2.1.trackMPD'!$R$7:$R$29,'2.1.trackMPD'!$T$7:$T$29)</f>
        <v>6</v>
      </c>
      <c r="D12282" s="261">
        <v>1</v>
      </c>
      <c r="E12282" s="261" t="s">
        <v>6400</v>
      </c>
      <c r="F12282" s="261" t="s">
        <v>110</v>
      </c>
      <c r="G12282" s="261" t="s">
        <v>124</v>
      </c>
      <c r="H12282" s="261" t="s">
        <v>6399</v>
      </c>
      <c r="I12282" t="e" cm="1">
        <f t="array" ref="I12282">INDEX('2.1.trackMPD'!K:K/(24*60*60),
       MATCH(1,
             (A12282='2.1.trackMPD'!A:A)*
             (C12282='2.1.trackMPD'!D:D)*
             (D12282/10^6='2.1.trackMPD'!H:H)*
             (E12282='2.1.trackMPD'!F:F),
0))</f>
        <v>#VALUE!</v>
      </c>
    </row>
    <row r="12283" spans="1:9" x14ac:dyDescent="0.2">
      <c r="A12283" t="s">
        <v>31</v>
      </c>
      <c r="B12283" s="261" t="s">
        <v>148</v>
      </c>
      <c r="C12283">
        <f>_xlfn.XLOOKUP(B12283,'2.1.trackMPD'!$R$7:$R$29,'2.1.trackMPD'!$T$7:$T$29)</f>
        <v>6</v>
      </c>
      <c r="D12283" s="261">
        <v>1</v>
      </c>
      <c r="E12283" s="261" t="s">
        <v>6400</v>
      </c>
      <c r="F12283" s="261" t="s">
        <v>110</v>
      </c>
      <c r="G12283" s="261" t="s">
        <v>140</v>
      </c>
      <c r="H12283" s="261" t="s">
        <v>6399</v>
      </c>
      <c r="I12283" t="e" cm="1">
        <f t="array" ref="I12283">INDEX('2.1.trackMPD'!L:L/(24*60*60),
       MATCH(1,
             (A12283='2.1.trackMPD'!A:A)*
             (C12283='2.1.trackMPD'!D:D)*
             (D12283/10^6='2.1.trackMPD'!H:H)*
             (E12283='2.1.trackMPD'!F:F),
0))</f>
        <v>#VALUE!</v>
      </c>
    </row>
    <row r="12284" spans="1:9" x14ac:dyDescent="0.2">
      <c r="A12284" t="s">
        <v>31</v>
      </c>
      <c r="B12284" s="261" t="s">
        <v>148</v>
      </c>
      <c r="C12284">
        <f>_xlfn.XLOOKUP(B12284,'2.1.trackMPD'!$R$7:$R$29,'2.1.trackMPD'!$T$7:$T$29)</f>
        <v>6</v>
      </c>
      <c r="D12284" s="261">
        <v>10</v>
      </c>
      <c r="E12284" s="261" t="s">
        <v>6400</v>
      </c>
      <c r="F12284" s="261" t="s">
        <v>110</v>
      </c>
      <c r="G12284" s="261" t="s">
        <v>124</v>
      </c>
      <c r="H12284" s="261" t="s">
        <v>6398</v>
      </c>
      <c r="I12284" cm="1">
        <f t="array" ref="I12284">INDEX('2.1.trackMPD'!I:I/(24*60*60),
       MATCH(1,
             (A12284='2.1.trackMPD'!A:A)*
             (C12284='2.1.trackMPD'!D:D)*
             (D12284/10^6='2.1.trackMPD'!H:H)*
             (E12284='2.1.trackMPD'!F:F),
0))</f>
        <v>7.1603868355447347E-5</v>
      </c>
    </row>
    <row r="12285" spans="1:9" x14ac:dyDescent="0.2">
      <c r="A12285" t="s">
        <v>31</v>
      </c>
      <c r="B12285" s="261" t="s">
        <v>148</v>
      </c>
      <c r="C12285">
        <f>_xlfn.XLOOKUP(B12285,'2.1.trackMPD'!$R$7:$R$29,'2.1.trackMPD'!$T$7:$T$29)</f>
        <v>6</v>
      </c>
      <c r="D12285" s="261">
        <v>10</v>
      </c>
      <c r="E12285" s="261" t="s">
        <v>6400</v>
      </c>
      <c r="F12285" s="261" t="s">
        <v>110</v>
      </c>
      <c r="G12285" s="261" t="s">
        <v>140</v>
      </c>
      <c r="H12285" s="261" t="s">
        <v>6398</v>
      </c>
      <c r="I12285" cm="1">
        <f t="array" ref="I12285">INDEX('2.1.trackMPD'!J:J/(24*60*60),
       MATCH(1,
             (A12285='2.1.trackMPD'!A:A)*
             (C12285='2.1.trackMPD'!D:D)*
             (D12285/10^6='2.1.trackMPD'!H:H)*
             (E12285='2.1.trackMPD'!F:F),
0))</f>
        <v>1.8169765780324653E-4</v>
      </c>
    </row>
    <row r="12286" spans="1:9" x14ac:dyDescent="0.2">
      <c r="A12286" t="s">
        <v>31</v>
      </c>
      <c r="B12286" s="261" t="s">
        <v>148</v>
      </c>
      <c r="C12286">
        <f>_xlfn.XLOOKUP(B12286,'2.1.trackMPD'!$R$7:$R$29,'2.1.trackMPD'!$T$7:$T$29)</f>
        <v>6</v>
      </c>
      <c r="D12286" s="261">
        <v>10</v>
      </c>
      <c r="E12286" s="261" t="s">
        <v>6400</v>
      </c>
      <c r="F12286" s="261" t="s">
        <v>111</v>
      </c>
      <c r="G12286" s="261" t="s">
        <v>124</v>
      </c>
      <c r="H12286" s="261" t="s">
        <v>6398</v>
      </c>
      <c r="I12286" t="e" cm="1">
        <f t="array" ref="I12286">INDEX('2.1.trackMPD'!M:M/(24*60*60),
       MATCH(1,
             (A12286='2.1.trackMPD'!A:A)*
             (C12286='2.1.trackMPD'!D:D)*
             (D12286/10^6='2.1.trackMPD'!H:H)*
             (E12286='2.1.trackMPD'!F:F),
0))</f>
        <v>#VALUE!</v>
      </c>
    </row>
    <row r="12287" spans="1:9" x14ac:dyDescent="0.2">
      <c r="A12287" t="s">
        <v>31</v>
      </c>
      <c r="B12287" s="261" t="s">
        <v>148</v>
      </c>
      <c r="C12287">
        <f>_xlfn.XLOOKUP(B12287,'2.1.trackMPD'!$R$7:$R$29,'2.1.trackMPD'!$T$7:$T$29)</f>
        <v>6</v>
      </c>
      <c r="D12287" s="261">
        <v>10</v>
      </c>
      <c r="E12287" s="261" t="s">
        <v>6400</v>
      </c>
      <c r="F12287" s="261" t="s">
        <v>111</v>
      </c>
      <c r="G12287" s="261" t="s">
        <v>140</v>
      </c>
      <c r="H12287" s="261" t="s">
        <v>6398</v>
      </c>
      <c r="I12287" t="e" cm="1">
        <f t="array" ref="I12287">INDEX('2.1.trackMPD'!N:N/(24*60*60),
       MATCH(1,
             (A12287='2.1.trackMPD'!A:A)*
             (C12287='2.1.trackMPD'!D:D)*
             (D12287/10^6='2.1.trackMPD'!H:H)*
             (E12287='2.1.trackMPD'!F:F),
0))</f>
        <v>#VALUE!</v>
      </c>
    </row>
    <row r="12288" spans="1:9" x14ac:dyDescent="0.2">
      <c r="A12288" t="s">
        <v>31</v>
      </c>
      <c r="B12288" s="261" t="s">
        <v>148</v>
      </c>
      <c r="C12288">
        <f>_xlfn.XLOOKUP(B12288,'2.1.trackMPD'!$R$7:$R$29,'2.1.trackMPD'!$T$7:$T$29)</f>
        <v>6</v>
      </c>
      <c r="D12288" s="261">
        <v>10</v>
      </c>
      <c r="E12288" s="261" t="s">
        <v>6400</v>
      </c>
      <c r="F12288" s="261" t="s">
        <v>110</v>
      </c>
      <c r="G12288" s="261" t="s">
        <v>124</v>
      </c>
      <c r="H12288" s="261" t="s">
        <v>6399</v>
      </c>
      <c r="I12288" t="e" cm="1">
        <f t="array" ref="I12288">INDEX('2.1.trackMPD'!K:K/(24*60*60),
       MATCH(1,
             (A12288='2.1.trackMPD'!A:A)*
             (C12288='2.1.trackMPD'!D:D)*
             (D12288/10^6='2.1.trackMPD'!H:H)*
             (E12288='2.1.trackMPD'!F:F),
0))</f>
        <v>#VALUE!</v>
      </c>
    </row>
    <row r="12289" spans="1:9" x14ac:dyDescent="0.2">
      <c r="A12289" t="s">
        <v>31</v>
      </c>
      <c r="B12289" s="261" t="s">
        <v>148</v>
      </c>
      <c r="C12289">
        <f>_xlfn.XLOOKUP(B12289,'2.1.trackMPD'!$R$7:$R$29,'2.1.trackMPD'!$T$7:$T$29)</f>
        <v>6</v>
      </c>
      <c r="D12289" s="261">
        <v>10</v>
      </c>
      <c r="E12289" s="261" t="s">
        <v>6400</v>
      </c>
      <c r="F12289" s="261" t="s">
        <v>110</v>
      </c>
      <c r="G12289" s="261" t="s">
        <v>140</v>
      </c>
      <c r="H12289" s="261" t="s">
        <v>6399</v>
      </c>
      <c r="I12289" t="e" cm="1">
        <f t="array" ref="I12289">INDEX('2.1.trackMPD'!L:L/(24*60*60),
       MATCH(1,
             (A12289='2.1.trackMPD'!A:A)*
             (C12289='2.1.trackMPD'!D:D)*
             (D12289/10^6='2.1.trackMPD'!H:H)*
             (E12289='2.1.trackMPD'!F:F),
0))</f>
        <v>#VALUE!</v>
      </c>
    </row>
    <row r="12290" spans="1:9" x14ac:dyDescent="0.2">
      <c r="A12290" t="s">
        <v>31</v>
      </c>
      <c r="B12290" s="261" t="s">
        <v>148</v>
      </c>
      <c r="C12290">
        <f>_xlfn.XLOOKUP(B12290,'2.1.trackMPD'!$R$7:$R$29,'2.1.trackMPD'!$T$7:$T$29)</f>
        <v>6</v>
      </c>
      <c r="D12290" s="261">
        <v>100</v>
      </c>
      <c r="E12290" s="261" t="s">
        <v>6400</v>
      </c>
      <c r="F12290" s="261" t="s">
        <v>110</v>
      </c>
      <c r="G12290" s="261" t="s">
        <v>124</v>
      </c>
      <c r="H12290" s="261" t="s">
        <v>6398</v>
      </c>
      <c r="I12290" cm="1">
        <f t="array" ref="I12290">INDEX('2.1.trackMPD'!I:I/(24*60*60),
       MATCH(1,
             (A12290='2.1.trackMPD'!A:A)*
             (C12290='2.1.trackMPD'!D:D)*
             (D12290/10^6='2.1.trackMPD'!H:H)*
             (E12290='2.1.trackMPD'!F:F),
0))</f>
        <v>5.1764828803544331E-3</v>
      </c>
    </row>
    <row r="12291" spans="1:9" x14ac:dyDescent="0.2">
      <c r="A12291" t="s">
        <v>31</v>
      </c>
      <c r="B12291" s="261" t="s">
        <v>148</v>
      </c>
      <c r="C12291">
        <f>_xlfn.XLOOKUP(B12291,'2.1.trackMPD'!$R$7:$R$29,'2.1.trackMPD'!$T$7:$T$29)</f>
        <v>6</v>
      </c>
      <c r="D12291" s="261">
        <v>100</v>
      </c>
      <c r="E12291" s="261" t="s">
        <v>6400</v>
      </c>
      <c r="F12291" s="261" t="s">
        <v>110</v>
      </c>
      <c r="G12291" s="261" t="s">
        <v>140</v>
      </c>
      <c r="H12291" s="261" t="s">
        <v>6398</v>
      </c>
      <c r="I12291" cm="1">
        <f t="array" ref="I12291">INDEX('2.1.trackMPD'!J:J/(24*60*60),
       MATCH(1,
             (A12291='2.1.trackMPD'!A:A)*
             (C12291='2.1.trackMPD'!D:D)*
             (D12291/10^6='2.1.trackMPD'!H:H)*
             (E12291='2.1.trackMPD'!F:F),
0))</f>
        <v>8.3103213332789347E-3</v>
      </c>
    </row>
    <row r="12292" spans="1:9" x14ac:dyDescent="0.2">
      <c r="A12292" t="s">
        <v>31</v>
      </c>
      <c r="B12292" s="261" t="s">
        <v>148</v>
      </c>
      <c r="C12292">
        <f>_xlfn.XLOOKUP(B12292,'2.1.trackMPD'!$R$7:$R$29,'2.1.trackMPD'!$T$7:$T$29)</f>
        <v>6</v>
      </c>
      <c r="D12292" s="261">
        <v>100</v>
      </c>
      <c r="E12292" s="261" t="s">
        <v>6400</v>
      </c>
      <c r="F12292" s="261" t="s">
        <v>111</v>
      </c>
      <c r="G12292" s="261" t="s">
        <v>124</v>
      </c>
      <c r="H12292" s="261" t="s">
        <v>6398</v>
      </c>
      <c r="I12292" t="e" cm="1">
        <f t="array" ref="I12292">INDEX('2.1.trackMPD'!M:M/(24*60*60),
       MATCH(1,
             (A12292='2.1.trackMPD'!A:A)*
             (C12292='2.1.trackMPD'!D:D)*
             (D12292/10^6='2.1.trackMPD'!H:H)*
             (E12292='2.1.trackMPD'!F:F),
0))</f>
        <v>#VALUE!</v>
      </c>
    </row>
    <row r="12293" spans="1:9" x14ac:dyDescent="0.2">
      <c r="A12293" t="s">
        <v>31</v>
      </c>
      <c r="B12293" s="261" t="s">
        <v>148</v>
      </c>
      <c r="C12293">
        <f>_xlfn.XLOOKUP(B12293,'2.1.trackMPD'!$R$7:$R$29,'2.1.trackMPD'!$T$7:$T$29)</f>
        <v>6</v>
      </c>
      <c r="D12293" s="261">
        <v>100</v>
      </c>
      <c r="E12293" s="261" t="s">
        <v>6400</v>
      </c>
      <c r="F12293" s="261" t="s">
        <v>111</v>
      </c>
      <c r="G12293" s="261" t="s">
        <v>140</v>
      </c>
      <c r="H12293" s="261" t="s">
        <v>6398</v>
      </c>
      <c r="I12293" t="e" cm="1">
        <f t="array" ref="I12293">INDEX('2.1.trackMPD'!N:N/(24*60*60),
       MATCH(1,
             (A12293='2.1.trackMPD'!A:A)*
             (C12293='2.1.trackMPD'!D:D)*
             (D12293/10^6='2.1.trackMPD'!H:H)*
             (E12293='2.1.trackMPD'!F:F),
0))</f>
        <v>#VALUE!</v>
      </c>
    </row>
    <row r="12294" spans="1:9" x14ac:dyDescent="0.2">
      <c r="A12294" t="s">
        <v>31</v>
      </c>
      <c r="B12294" s="261" t="s">
        <v>148</v>
      </c>
      <c r="C12294">
        <f>_xlfn.XLOOKUP(B12294,'2.1.trackMPD'!$R$7:$R$29,'2.1.trackMPD'!$T$7:$T$29)</f>
        <v>6</v>
      </c>
      <c r="D12294" s="261">
        <v>100</v>
      </c>
      <c r="E12294" s="261" t="s">
        <v>6400</v>
      </c>
      <c r="F12294" s="261" t="s">
        <v>110</v>
      </c>
      <c r="G12294" s="261" t="s">
        <v>124</v>
      </c>
      <c r="H12294" s="261" t="s">
        <v>6399</v>
      </c>
      <c r="I12294" t="e" cm="1">
        <f t="array" ref="I12294">INDEX('2.1.trackMPD'!K:K/(24*60*60),
       MATCH(1,
             (A12294='2.1.trackMPD'!A:A)*
             (C12294='2.1.trackMPD'!D:D)*
             (D12294/10^6='2.1.trackMPD'!H:H)*
             (E12294='2.1.trackMPD'!F:F),
0))</f>
        <v>#VALUE!</v>
      </c>
    </row>
    <row r="12295" spans="1:9" x14ac:dyDescent="0.2">
      <c r="A12295" t="s">
        <v>31</v>
      </c>
      <c r="B12295" s="261" t="s">
        <v>148</v>
      </c>
      <c r="C12295">
        <f>_xlfn.XLOOKUP(B12295,'2.1.trackMPD'!$R$7:$R$29,'2.1.trackMPD'!$T$7:$T$29)</f>
        <v>6</v>
      </c>
      <c r="D12295" s="261">
        <v>100</v>
      </c>
      <c r="E12295" s="261" t="s">
        <v>6400</v>
      </c>
      <c r="F12295" s="261" t="s">
        <v>110</v>
      </c>
      <c r="G12295" s="261" t="s">
        <v>140</v>
      </c>
      <c r="H12295" s="261" t="s">
        <v>6399</v>
      </c>
      <c r="I12295" t="e" cm="1">
        <f t="array" ref="I12295">INDEX('2.1.trackMPD'!L:L/(24*60*60),
       MATCH(1,
             (A12295='2.1.trackMPD'!A:A)*
             (C12295='2.1.trackMPD'!D:D)*
             (D12295/10^6='2.1.trackMPD'!H:H)*
             (E12295='2.1.trackMPD'!F:F),
0))</f>
        <v>#VALUE!</v>
      </c>
    </row>
    <row r="12296" spans="1:9" x14ac:dyDescent="0.2">
      <c r="A12296" t="s">
        <v>31</v>
      </c>
      <c r="B12296" s="261" t="s">
        <v>148</v>
      </c>
      <c r="C12296">
        <f>_xlfn.XLOOKUP(B12296,'2.1.trackMPD'!$R$7:$R$29,'2.1.trackMPD'!$T$7:$T$29)</f>
        <v>6</v>
      </c>
      <c r="D12296" s="261">
        <v>1000</v>
      </c>
      <c r="E12296" s="261" t="s">
        <v>6400</v>
      </c>
      <c r="F12296" s="261" t="s">
        <v>110</v>
      </c>
      <c r="G12296" s="261" t="s">
        <v>124</v>
      </c>
      <c r="H12296" s="261" t="s">
        <v>6398</v>
      </c>
      <c r="I12296" cm="1">
        <f t="array" ref="I12296">INDEX('2.1.trackMPD'!I:I/(24*60*60),
       MATCH(1,
             (A12296='2.1.trackMPD'!A:A)*
             (C12296='2.1.trackMPD'!D:D)*
             (D12296/10^6='2.1.trackMPD'!H:H)*
             (E12296='2.1.trackMPD'!F:F),
0))</f>
        <v>5.8096051192054514E-2</v>
      </c>
    </row>
    <row r="12297" spans="1:9" x14ac:dyDescent="0.2">
      <c r="A12297" t="s">
        <v>31</v>
      </c>
      <c r="B12297" s="261" t="s">
        <v>148</v>
      </c>
      <c r="C12297">
        <f>_xlfn.XLOOKUP(B12297,'2.1.trackMPD'!$R$7:$R$29,'2.1.trackMPD'!$T$7:$T$29)</f>
        <v>6</v>
      </c>
      <c r="D12297" s="261">
        <v>1000</v>
      </c>
      <c r="E12297" s="261" t="s">
        <v>6400</v>
      </c>
      <c r="F12297" s="261" t="s">
        <v>110</v>
      </c>
      <c r="G12297" s="261" t="s">
        <v>140</v>
      </c>
      <c r="H12297" s="261" t="s">
        <v>6398</v>
      </c>
      <c r="I12297" cm="1">
        <f t="array" ref="I12297">INDEX('2.1.trackMPD'!J:J/(24*60*60),
       MATCH(1,
             (A12297='2.1.trackMPD'!A:A)*
             (C12297='2.1.trackMPD'!D:D)*
             (D12297/10^6='2.1.trackMPD'!H:H)*
             (E12297='2.1.trackMPD'!F:F),
0))</f>
        <v>1.567885990178507E-2</v>
      </c>
    </row>
    <row r="12298" spans="1:9" x14ac:dyDescent="0.2">
      <c r="A12298" t="s">
        <v>31</v>
      </c>
      <c r="B12298" s="261" t="s">
        <v>148</v>
      </c>
      <c r="C12298">
        <f>_xlfn.XLOOKUP(B12298,'2.1.trackMPD'!$R$7:$R$29,'2.1.trackMPD'!$T$7:$T$29)</f>
        <v>6</v>
      </c>
      <c r="D12298" s="261">
        <v>1000</v>
      </c>
      <c r="E12298" s="261" t="s">
        <v>6400</v>
      </c>
      <c r="F12298" s="261" t="s">
        <v>111</v>
      </c>
      <c r="G12298" s="261" t="s">
        <v>124</v>
      </c>
      <c r="H12298" s="261" t="s">
        <v>6398</v>
      </c>
      <c r="I12298" t="e" cm="1">
        <f t="array" ref="I12298">INDEX('2.1.trackMPD'!M:M/(24*60*60),
       MATCH(1,
             (A12298='2.1.trackMPD'!A:A)*
             (C12298='2.1.trackMPD'!D:D)*
             (D12298/10^6='2.1.trackMPD'!H:H)*
             (E12298='2.1.trackMPD'!F:F),
0))</f>
        <v>#VALUE!</v>
      </c>
    </row>
    <row r="12299" spans="1:9" x14ac:dyDescent="0.2">
      <c r="A12299" t="s">
        <v>31</v>
      </c>
      <c r="B12299" s="261" t="s">
        <v>148</v>
      </c>
      <c r="C12299">
        <f>_xlfn.XLOOKUP(B12299,'2.1.trackMPD'!$R$7:$R$29,'2.1.trackMPD'!$T$7:$T$29)</f>
        <v>6</v>
      </c>
      <c r="D12299" s="261">
        <v>1000</v>
      </c>
      <c r="E12299" s="261" t="s">
        <v>6400</v>
      </c>
      <c r="F12299" s="261" t="s">
        <v>111</v>
      </c>
      <c r="G12299" s="261" t="s">
        <v>140</v>
      </c>
      <c r="H12299" s="261" t="s">
        <v>6398</v>
      </c>
      <c r="I12299" t="e" cm="1">
        <f t="array" ref="I12299">INDEX('2.1.trackMPD'!N:N/(24*60*60),
       MATCH(1,
             (A12299='2.1.trackMPD'!A:A)*
             (C12299='2.1.trackMPD'!D:D)*
             (D12299/10^6='2.1.trackMPD'!H:H)*
             (E12299='2.1.trackMPD'!F:F),
0))</f>
        <v>#VALUE!</v>
      </c>
    </row>
    <row r="12300" spans="1:9" x14ac:dyDescent="0.2">
      <c r="A12300" t="s">
        <v>31</v>
      </c>
      <c r="B12300" s="261" t="s">
        <v>148</v>
      </c>
      <c r="C12300">
        <f>_xlfn.XLOOKUP(B12300,'2.1.trackMPD'!$R$7:$R$29,'2.1.trackMPD'!$T$7:$T$29)</f>
        <v>6</v>
      </c>
      <c r="D12300" s="261">
        <v>1000</v>
      </c>
      <c r="E12300" s="261" t="s">
        <v>6400</v>
      </c>
      <c r="F12300" s="261" t="s">
        <v>110</v>
      </c>
      <c r="G12300" s="261" t="s">
        <v>124</v>
      </c>
      <c r="H12300" s="261" t="s">
        <v>6399</v>
      </c>
      <c r="I12300" t="e" cm="1">
        <f t="array" ref="I12300">INDEX('2.1.trackMPD'!K:K/(24*60*60),
       MATCH(1,
             (A12300='2.1.trackMPD'!A:A)*
             (C12300='2.1.trackMPD'!D:D)*
             (D12300/10^6='2.1.trackMPD'!H:H)*
             (E12300='2.1.trackMPD'!F:F),
0))</f>
        <v>#VALUE!</v>
      </c>
    </row>
    <row r="12301" spans="1:9" x14ac:dyDescent="0.2">
      <c r="A12301" t="s">
        <v>31</v>
      </c>
      <c r="B12301" s="261" t="s">
        <v>148</v>
      </c>
      <c r="C12301">
        <f>_xlfn.XLOOKUP(B12301,'2.1.trackMPD'!$R$7:$R$29,'2.1.trackMPD'!$T$7:$T$29)</f>
        <v>6</v>
      </c>
      <c r="D12301" s="261">
        <v>1000</v>
      </c>
      <c r="E12301" s="261" t="s">
        <v>6400</v>
      </c>
      <c r="F12301" s="261" t="s">
        <v>110</v>
      </c>
      <c r="G12301" s="261" t="s">
        <v>140</v>
      </c>
      <c r="H12301" s="261" t="s">
        <v>6399</v>
      </c>
      <c r="I12301" t="e" cm="1">
        <f t="array" ref="I12301">INDEX('2.1.trackMPD'!L:L/(24*60*60),
       MATCH(1,
             (A12301='2.1.trackMPD'!A:A)*
             (C12301='2.1.trackMPD'!D:D)*
             (D12301/10^6='2.1.trackMPD'!H:H)*
             (E12301='2.1.trackMPD'!F:F),
0))</f>
        <v>#VALUE!</v>
      </c>
    </row>
    <row r="12302" spans="1:9" x14ac:dyDescent="0.2">
      <c r="A12302" t="s">
        <v>31</v>
      </c>
      <c r="B12302" s="261" t="s">
        <v>148</v>
      </c>
      <c r="C12302">
        <f>_xlfn.XLOOKUP(B12302,'2.1.trackMPD'!$R$7:$R$29,'2.1.trackMPD'!$T$7:$T$29)</f>
        <v>6</v>
      </c>
      <c r="D12302" s="261">
        <v>5000</v>
      </c>
      <c r="E12302" s="261" t="s">
        <v>6400</v>
      </c>
      <c r="F12302" s="261" t="s">
        <v>110</v>
      </c>
      <c r="G12302" s="261" t="s">
        <v>124</v>
      </c>
      <c r="H12302" s="261" t="s">
        <v>6398</v>
      </c>
      <c r="I12302" cm="1">
        <f t="array" ref="I12302">INDEX('2.1.trackMPD'!I:I/(24*60*60),
       MATCH(1,
             (A12302='2.1.trackMPD'!A:A)*
             (C12302='2.1.trackMPD'!D:D)*
             (D12302/10^6='2.1.trackMPD'!H:H)*
             (E12302='2.1.trackMPD'!F:F),
0))</f>
        <v>0.14054113169626969</v>
      </c>
    </row>
    <row r="12303" spans="1:9" x14ac:dyDescent="0.2">
      <c r="A12303" t="s">
        <v>31</v>
      </c>
      <c r="B12303" s="261" t="s">
        <v>148</v>
      </c>
      <c r="C12303">
        <f>_xlfn.XLOOKUP(B12303,'2.1.trackMPD'!$R$7:$R$29,'2.1.trackMPD'!$T$7:$T$29)</f>
        <v>6</v>
      </c>
      <c r="D12303" s="261">
        <v>5000</v>
      </c>
      <c r="E12303" s="261" t="s">
        <v>6400</v>
      </c>
      <c r="F12303" s="261" t="s">
        <v>110</v>
      </c>
      <c r="G12303" s="261" t="s">
        <v>140</v>
      </c>
      <c r="H12303" s="261" t="s">
        <v>6398</v>
      </c>
      <c r="I12303" cm="1">
        <f t="array" ref="I12303">INDEX('2.1.trackMPD'!J:J/(24*60*60),
       MATCH(1,
             (A12303='2.1.trackMPD'!A:A)*
             (C12303='2.1.trackMPD'!D:D)*
             (D12303/10^6='2.1.trackMPD'!H:H)*
             (E12303='2.1.trackMPD'!F:F),
0))</f>
        <v>1.5568371183156597E-2</v>
      </c>
    </row>
    <row r="12304" spans="1:9" x14ac:dyDescent="0.2">
      <c r="A12304" t="s">
        <v>31</v>
      </c>
      <c r="B12304" s="261" t="s">
        <v>148</v>
      </c>
      <c r="C12304">
        <f>_xlfn.XLOOKUP(B12304,'2.1.trackMPD'!$R$7:$R$29,'2.1.trackMPD'!$T$7:$T$29)</f>
        <v>6</v>
      </c>
      <c r="D12304" s="261">
        <v>5000</v>
      </c>
      <c r="E12304" s="261" t="s">
        <v>6400</v>
      </c>
      <c r="F12304" s="261" t="s">
        <v>111</v>
      </c>
      <c r="G12304" s="261" t="s">
        <v>124</v>
      </c>
      <c r="H12304" s="261" t="s">
        <v>6398</v>
      </c>
      <c r="I12304" t="e" cm="1">
        <f t="array" ref="I12304">INDEX('2.1.trackMPD'!M:M/(24*60*60),
       MATCH(1,
             (A12304='2.1.trackMPD'!A:A)*
             (C12304='2.1.trackMPD'!D:D)*
             (D12304/10^6='2.1.trackMPD'!H:H)*
             (E12304='2.1.trackMPD'!F:F),
0))</f>
        <v>#VALUE!</v>
      </c>
    </row>
    <row r="12305" spans="1:9" x14ac:dyDescent="0.2">
      <c r="A12305" t="s">
        <v>31</v>
      </c>
      <c r="B12305" s="261" t="s">
        <v>148</v>
      </c>
      <c r="C12305">
        <f>_xlfn.XLOOKUP(B12305,'2.1.trackMPD'!$R$7:$R$29,'2.1.trackMPD'!$T$7:$T$29)</f>
        <v>6</v>
      </c>
      <c r="D12305" s="261">
        <v>5000</v>
      </c>
      <c r="E12305" s="261" t="s">
        <v>6400</v>
      </c>
      <c r="F12305" s="261" t="s">
        <v>111</v>
      </c>
      <c r="G12305" s="261" t="s">
        <v>140</v>
      </c>
      <c r="H12305" s="261" t="s">
        <v>6398</v>
      </c>
      <c r="I12305" t="e" cm="1">
        <f t="array" ref="I12305">INDEX('2.1.trackMPD'!N:N/(24*60*60),
       MATCH(1,
             (A12305='2.1.trackMPD'!A:A)*
             (C12305='2.1.trackMPD'!D:D)*
             (D12305/10^6='2.1.trackMPD'!H:H)*
             (E12305='2.1.trackMPD'!F:F),
0))</f>
        <v>#VALUE!</v>
      </c>
    </row>
    <row r="12306" spans="1:9" x14ac:dyDescent="0.2">
      <c r="A12306" t="s">
        <v>31</v>
      </c>
      <c r="B12306" s="261" t="s">
        <v>148</v>
      </c>
      <c r="C12306">
        <f>_xlfn.XLOOKUP(B12306,'2.1.trackMPD'!$R$7:$R$29,'2.1.trackMPD'!$T$7:$T$29)</f>
        <v>6</v>
      </c>
      <c r="D12306" s="261">
        <v>5000</v>
      </c>
      <c r="E12306" s="261" t="s">
        <v>6400</v>
      </c>
      <c r="F12306" s="261" t="s">
        <v>110</v>
      </c>
      <c r="G12306" s="261" t="s">
        <v>124</v>
      </c>
      <c r="H12306" s="261" t="s">
        <v>6399</v>
      </c>
      <c r="I12306" t="e" cm="1">
        <f t="array" ref="I12306">INDEX('2.1.trackMPD'!K:K/(24*60*60),
       MATCH(1,
             (A12306='2.1.trackMPD'!A:A)*
             (C12306='2.1.trackMPD'!D:D)*
             (D12306/10^6='2.1.trackMPD'!H:H)*
             (E12306='2.1.trackMPD'!F:F),
0))</f>
        <v>#VALUE!</v>
      </c>
    </row>
    <row r="12307" spans="1:9" x14ac:dyDescent="0.2">
      <c r="A12307" t="s">
        <v>31</v>
      </c>
      <c r="B12307" s="261" t="s">
        <v>148</v>
      </c>
      <c r="C12307">
        <f>_xlfn.XLOOKUP(B12307,'2.1.trackMPD'!$R$7:$R$29,'2.1.trackMPD'!$T$7:$T$29)</f>
        <v>6</v>
      </c>
      <c r="D12307" s="261">
        <v>5000</v>
      </c>
      <c r="E12307" s="261" t="s">
        <v>6400</v>
      </c>
      <c r="F12307" s="261" t="s">
        <v>110</v>
      </c>
      <c r="G12307" s="261" t="s">
        <v>140</v>
      </c>
      <c r="H12307" s="261" t="s">
        <v>6399</v>
      </c>
      <c r="I12307" t="e" cm="1">
        <f t="array" ref="I12307">INDEX('2.1.trackMPD'!L:L/(24*60*60),
       MATCH(1,
             (A12307='2.1.trackMPD'!A:A)*
             (C12307='2.1.trackMPD'!D:D)*
             (D12307/10^6='2.1.trackMPD'!H:H)*
             (E12307='2.1.trackMPD'!F:F),
0))</f>
        <v>#VALUE!</v>
      </c>
    </row>
    <row r="12308" spans="1:9" x14ac:dyDescent="0.2">
      <c r="A12308" t="s">
        <v>31</v>
      </c>
      <c r="B12308" s="261" t="s">
        <v>148</v>
      </c>
      <c r="C12308">
        <f>_xlfn.XLOOKUP(B12308,'2.1.trackMPD'!$R$7:$R$29,'2.1.trackMPD'!$T$7:$T$29)</f>
        <v>6</v>
      </c>
      <c r="D12308" s="261">
        <v>1</v>
      </c>
      <c r="E12308" s="261" t="s">
        <v>6401</v>
      </c>
      <c r="F12308" s="261" t="s">
        <v>110</v>
      </c>
      <c r="G12308" s="261" t="s">
        <v>124</v>
      </c>
      <c r="H12308" s="261" t="s">
        <v>6398</v>
      </c>
      <c r="I12308" t="e" cm="1">
        <f t="array" ref="I12308">INDEX('2.1.trackMPD'!I:I/(24*60*60),
       MATCH(1,
             (A12308='2.1.trackMPD'!A:A)*
             (C12308='2.1.trackMPD'!D:D)*
             (D12308/10^6='2.1.trackMPD'!H:H)*
             (E12308='2.1.trackMPD'!F:F),
0))</f>
        <v>#N/A</v>
      </c>
    </row>
    <row r="12309" spans="1:9" x14ac:dyDescent="0.2">
      <c r="A12309" t="s">
        <v>31</v>
      </c>
      <c r="B12309" s="261" t="s">
        <v>148</v>
      </c>
      <c r="C12309">
        <f>_xlfn.XLOOKUP(B12309,'2.1.trackMPD'!$R$7:$R$29,'2.1.trackMPD'!$T$7:$T$29)</f>
        <v>6</v>
      </c>
      <c r="D12309" s="261">
        <v>1</v>
      </c>
      <c r="E12309" s="261" t="s">
        <v>6401</v>
      </c>
      <c r="F12309" s="261" t="s">
        <v>110</v>
      </c>
      <c r="G12309" s="261" t="s">
        <v>140</v>
      </c>
      <c r="H12309" s="261" t="s">
        <v>6398</v>
      </c>
      <c r="I12309" t="e" cm="1">
        <f t="array" ref="I12309">INDEX('2.1.trackMPD'!J:J/(24*60*60),
       MATCH(1,
             (A12309='2.1.trackMPD'!A:A)*
             (C12309='2.1.trackMPD'!D:D)*
             (D12309/10^6='2.1.trackMPD'!H:H)*
             (E12309='2.1.trackMPD'!F:F),
0))</f>
        <v>#N/A</v>
      </c>
    </row>
    <row r="12310" spans="1:9" x14ac:dyDescent="0.2">
      <c r="A12310" t="s">
        <v>31</v>
      </c>
      <c r="B12310" s="261" t="s">
        <v>148</v>
      </c>
      <c r="C12310">
        <f>_xlfn.XLOOKUP(B12310,'2.1.trackMPD'!$R$7:$R$29,'2.1.trackMPD'!$T$7:$T$29)</f>
        <v>6</v>
      </c>
      <c r="D12310" s="261">
        <v>1</v>
      </c>
      <c r="E12310" s="261" t="s">
        <v>6401</v>
      </c>
      <c r="F12310" s="261" t="s">
        <v>111</v>
      </c>
      <c r="G12310" s="261" t="s">
        <v>124</v>
      </c>
      <c r="H12310" s="261" t="s">
        <v>6398</v>
      </c>
      <c r="I12310" t="e" cm="1">
        <f t="array" ref="I12310">INDEX('2.1.trackMPD'!M:M/(24*60*60),
       MATCH(1,
             (A12310='2.1.trackMPD'!A:A)*
             (C12310='2.1.trackMPD'!D:D)*
             (D12310/10^6='2.1.trackMPD'!H:H)*
             (E12310='2.1.trackMPD'!F:F),
0))</f>
        <v>#N/A</v>
      </c>
    </row>
    <row r="12311" spans="1:9" x14ac:dyDescent="0.2">
      <c r="A12311" t="s">
        <v>31</v>
      </c>
      <c r="B12311" s="261" t="s">
        <v>148</v>
      </c>
      <c r="C12311">
        <f>_xlfn.XLOOKUP(B12311,'2.1.trackMPD'!$R$7:$R$29,'2.1.trackMPD'!$T$7:$T$29)</f>
        <v>6</v>
      </c>
      <c r="D12311" s="261">
        <v>1</v>
      </c>
      <c r="E12311" s="261" t="s">
        <v>6401</v>
      </c>
      <c r="F12311" s="261" t="s">
        <v>111</v>
      </c>
      <c r="G12311" s="261" t="s">
        <v>140</v>
      </c>
      <c r="H12311" s="261" t="s">
        <v>6398</v>
      </c>
      <c r="I12311" t="e" cm="1">
        <f t="array" ref="I12311">INDEX('2.1.trackMPD'!N:N/(24*60*60),
       MATCH(1,
             (A12311='2.1.trackMPD'!A:A)*
             (C12311='2.1.trackMPD'!D:D)*
             (D12311/10^6='2.1.trackMPD'!H:H)*
             (E12311='2.1.trackMPD'!F:F),
0))</f>
        <v>#N/A</v>
      </c>
    </row>
    <row r="12312" spans="1:9" x14ac:dyDescent="0.2">
      <c r="A12312" t="s">
        <v>31</v>
      </c>
      <c r="B12312" s="261" t="s">
        <v>148</v>
      </c>
      <c r="C12312">
        <f>_xlfn.XLOOKUP(B12312,'2.1.trackMPD'!$R$7:$R$29,'2.1.trackMPD'!$T$7:$T$29)</f>
        <v>6</v>
      </c>
      <c r="D12312" s="261">
        <v>1</v>
      </c>
      <c r="E12312" s="261" t="s">
        <v>6401</v>
      </c>
      <c r="F12312" s="261" t="s">
        <v>110</v>
      </c>
      <c r="G12312" s="261" t="s">
        <v>124</v>
      </c>
      <c r="H12312" s="261" t="s">
        <v>6399</v>
      </c>
      <c r="I12312" t="e" cm="1">
        <f t="array" ref="I12312">INDEX('2.1.trackMPD'!K:K/(24*60*60),
       MATCH(1,
             (A12312='2.1.trackMPD'!A:A)*
             (C12312='2.1.trackMPD'!D:D)*
             (D12312/10^6='2.1.trackMPD'!H:H)*
             (E12312='2.1.trackMPD'!F:F),
0))</f>
        <v>#N/A</v>
      </c>
    </row>
    <row r="12313" spans="1:9" x14ac:dyDescent="0.2">
      <c r="A12313" t="s">
        <v>31</v>
      </c>
      <c r="B12313" s="261" t="s">
        <v>148</v>
      </c>
      <c r="C12313">
        <f>_xlfn.XLOOKUP(B12313,'2.1.trackMPD'!$R$7:$R$29,'2.1.trackMPD'!$T$7:$T$29)</f>
        <v>6</v>
      </c>
      <c r="D12313" s="261">
        <v>1</v>
      </c>
      <c r="E12313" s="261" t="s">
        <v>6401</v>
      </c>
      <c r="F12313" s="261" t="s">
        <v>110</v>
      </c>
      <c r="G12313" s="261" t="s">
        <v>140</v>
      </c>
      <c r="H12313" s="261" t="s">
        <v>6399</v>
      </c>
      <c r="I12313" t="e" cm="1">
        <f t="array" ref="I12313">INDEX('2.1.trackMPD'!L:L/(24*60*60),
       MATCH(1,
             (A12313='2.1.trackMPD'!A:A)*
             (C12313='2.1.trackMPD'!D:D)*
             (D12313/10^6='2.1.trackMPD'!H:H)*
             (E12313='2.1.trackMPD'!F:F),
0))</f>
        <v>#N/A</v>
      </c>
    </row>
    <row r="12314" spans="1:9" x14ac:dyDescent="0.2">
      <c r="A12314" t="s">
        <v>31</v>
      </c>
      <c r="B12314" s="261" t="s">
        <v>148</v>
      </c>
      <c r="C12314">
        <f>_xlfn.XLOOKUP(B12314,'2.1.trackMPD'!$R$7:$R$29,'2.1.trackMPD'!$T$7:$T$29)</f>
        <v>6</v>
      </c>
      <c r="D12314" s="261">
        <v>10</v>
      </c>
      <c r="E12314" s="261" t="s">
        <v>6401</v>
      </c>
      <c r="F12314" s="261" t="s">
        <v>110</v>
      </c>
      <c r="G12314" s="261" t="s">
        <v>124</v>
      </c>
      <c r="H12314" s="261" t="s">
        <v>6398</v>
      </c>
      <c r="I12314" t="e" cm="1">
        <f t="array" ref="I12314">INDEX('2.1.trackMPD'!I:I/(24*60*60),
       MATCH(1,
             (A12314='2.1.trackMPD'!A:A)*
             (C12314='2.1.trackMPD'!D:D)*
             (D12314/10^6='2.1.trackMPD'!H:H)*
             (E12314='2.1.trackMPD'!F:F),
0))</f>
        <v>#N/A</v>
      </c>
    </row>
    <row r="12315" spans="1:9" x14ac:dyDescent="0.2">
      <c r="A12315" t="s">
        <v>31</v>
      </c>
      <c r="B12315" s="261" t="s">
        <v>148</v>
      </c>
      <c r="C12315">
        <f>_xlfn.XLOOKUP(B12315,'2.1.trackMPD'!$R$7:$R$29,'2.1.trackMPD'!$T$7:$T$29)</f>
        <v>6</v>
      </c>
      <c r="D12315" s="261">
        <v>10</v>
      </c>
      <c r="E12315" s="261" t="s">
        <v>6401</v>
      </c>
      <c r="F12315" s="261" t="s">
        <v>110</v>
      </c>
      <c r="G12315" s="261" t="s">
        <v>140</v>
      </c>
      <c r="H12315" s="261" t="s">
        <v>6398</v>
      </c>
      <c r="I12315" t="e" cm="1">
        <f t="array" ref="I12315">INDEX('2.1.trackMPD'!J:J/(24*60*60),
       MATCH(1,
             (A12315='2.1.trackMPD'!A:A)*
             (C12315='2.1.trackMPD'!D:D)*
             (D12315/10^6='2.1.trackMPD'!H:H)*
             (E12315='2.1.trackMPD'!F:F),
0))</f>
        <v>#N/A</v>
      </c>
    </row>
    <row r="12316" spans="1:9" x14ac:dyDescent="0.2">
      <c r="A12316" t="s">
        <v>31</v>
      </c>
      <c r="B12316" s="261" t="s">
        <v>148</v>
      </c>
      <c r="C12316">
        <f>_xlfn.XLOOKUP(B12316,'2.1.trackMPD'!$R$7:$R$29,'2.1.trackMPD'!$T$7:$T$29)</f>
        <v>6</v>
      </c>
      <c r="D12316" s="261">
        <v>10</v>
      </c>
      <c r="E12316" s="261" t="s">
        <v>6401</v>
      </c>
      <c r="F12316" s="261" t="s">
        <v>111</v>
      </c>
      <c r="G12316" s="261" t="s">
        <v>124</v>
      </c>
      <c r="H12316" s="261" t="s">
        <v>6398</v>
      </c>
      <c r="I12316" t="e" cm="1">
        <f t="array" ref="I12316">INDEX('2.1.trackMPD'!M:M/(24*60*60),
       MATCH(1,
             (A12316='2.1.trackMPD'!A:A)*
             (C12316='2.1.trackMPD'!D:D)*
             (D12316/10^6='2.1.trackMPD'!H:H)*
             (E12316='2.1.trackMPD'!F:F),
0))</f>
        <v>#N/A</v>
      </c>
    </row>
    <row r="12317" spans="1:9" x14ac:dyDescent="0.2">
      <c r="A12317" t="s">
        <v>31</v>
      </c>
      <c r="B12317" s="261" t="s">
        <v>148</v>
      </c>
      <c r="C12317">
        <f>_xlfn.XLOOKUP(B12317,'2.1.trackMPD'!$R$7:$R$29,'2.1.trackMPD'!$T$7:$T$29)</f>
        <v>6</v>
      </c>
      <c r="D12317" s="261">
        <v>10</v>
      </c>
      <c r="E12317" s="261" t="s">
        <v>6401</v>
      </c>
      <c r="F12317" s="261" t="s">
        <v>111</v>
      </c>
      <c r="G12317" s="261" t="s">
        <v>140</v>
      </c>
      <c r="H12317" s="261" t="s">
        <v>6398</v>
      </c>
      <c r="I12317" t="e" cm="1">
        <f t="array" ref="I12317">INDEX('2.1.trackMPD'!N:N/(24*60*60),
       MATCH(1,
             (A12317='2.1.trackMPD'!A:A)*
             (C12317='2.1.trackMPD'!D:D)*
             (D12317/10^6='2.1.trackMPD'!H:H)*
             (E12317='2.1.trackMPD'!F:F),
0))</f>
        <v>#N/A</v>
      </c>
    </row>
    <row r="12318" spans="1:9" x14ac:dyDescent="0.2">
      <c r="A12318" t="s">
        <v>31</v>
      </c>
      <c r="B12318" s="261" t="s">
        <v>148</v>
      </c>
      <c r="C12318">
        <f>_xlfn.XLOOKUP(B12318,'2.1.trackMPD'!$R$7:$R$29,'2.1.trackMPD'!$T$7:$T$29)</f>
        <v>6</v>
      </c>
      <c r="D12318" s="261">
        <v>10</v>
      </c>
      <c r="E12318" s="261" t="s">
        <v>6401</v>
      </c>
      <c r="F12318" s="261" t="s">
        <v>110</v>
      </c>
      <c r="G12318" s="261" t="s">
        <v>124</v>
      </c>
      <c r="H12318" s="261" t="s">
        <v>6399</v>
      </c>
      <c r="I12318" t="e" cm="1">
        <f t="array" ref="I12318">INDEX('2.1.trackMPD'!K:K/(24*60*60),
       MATCH(1,
             (A12318='2.1.trackMPD'!A:A)*
             (C12318='2.1.trackMPD'!D:D)*
             (D12318/10^6='2.1.trackMPD'!H:H)*
             (E12318='2.1.trackMPD'!F:F),
0))</f>
        <v>#N/A</v>
      </c>
    </row>
    <row r="12319" spans="1:9" x14ac:dyDescent="0.2">
      <c r="A12319" t="s">
        <v>31</v>
      </c>
      <c r="B12319" s="261" t="s">
        <v>148</v>
      </c>
      <c r="C12319">
        <f>_xlfn.XLOOKUP(B12319,'2.1.trackMPD'!$R$7:$R$29,'2.1.trackMPD'!$T$7:$T$29)</f>
        <v>6</v>
      </c>
      <c r="D12319" s="261">
        <v>10</v>
      </c>
      <c r="E12319" s="261" t="s">
        <v>6401</v>
      </c>
      <c r="F12319" s="261" t="s">
        <v>110</v>
      </c>
      <c r="G12319" s="261" t="s">
        <v>140</v>
      </c>
      <c r="H12319" s="261" t="s">
        <v>6399</v>
      </c>
      <c r="I12319" t="e" cm="1">
        <f t="array" ref="I12319">INDEX('2.1.trackMPD'!L:L/(24*60*60),
       MATCH(1,
             (A12319='2.1.trackMPD'!A:A)*
             (C12319='2.1.trackMPD'!D:D)*
             (D12319/10^6='2.1.trackMPD'!H:H)*
             (E12319='2.1.trackMPD'!F:F),
0))</f>
        <v>#N/A</v>
      </c>
    </row>
    <row r="12320" spans="1:9" x14ac:dyDescent="0.2">
      <c r="A12320" t="s">
        <v>31</v>
      </c>
      <c r="B12320" s="261" t="s">
        <v>148</v>
      </c>
      <c r="C12320">
        <f>_xlfn.XLOOKUP(B12320,'2.1.trackMPD'!$R$7:$R$29,'2.1.trackMPD'!$T$7:$T$29)</f>
        <v>6</v>
      </c>
      <c r="D12320" s="261">
        <v>100</v>
      </c>
      <c r="E12320" s="261" t="s">
        <v>6401</v>
      </c>
      <c r="F12320" s="261" t="s">
        <v>110</v>
      </c>
      <c r="G12320" s="261" t="s">
        <v>124</v>
      </c>
      <c r="H12320" s="261" t="s">
        <v>6398</v>
      </c>
      <c r="I12320" t="e" cm="1">
        <f t="array" ref="I12320">INDEX('2.1.trackMPD'!I:I/(24*60*60),
       MATCH(1,
             (A12320='2.1.trackMPD'!A:A)*
             (C12320='2.1.trackMPD'!D:D)*
             (D12320/10^6='2.1.trackMPD'!H:H)*
             (E12320='2.1.trackMPD'!F:F),
0))</f>
        <v>#N/A</v>
      </c>
    </row>
    <row r="12321" spans="1:9" x14ac:dyDescent="0.2">
      <c r="A12321" t="s">
        <v>31</v>
      </c>
      <c r="B12321" s="261" t="s">
        <v>148</v>
      </c>
      <c r="C12321">
        <f>_xlfn.XLOOKUP(B12321,'2.1.trackMPD'!$R$7:$R$29,'2.1.trackMPD'!$T$7:$T$29)</f>
        <v>6</v>
      </c>
      <c r="D12321" s="261">
        <v>100</v>
      </c>
      <c r="E12321" s="261" t="s">
        <v>6401</v>
      </c>
      <c r="F12321" s="261" t="s">
        <v>110</v>
      </c>
      <c r="G12321" s="261" t="s">
        <v>140</v>
      </c>
      <c r="H12321" s="261" t="s">
        <v>6398</v>
      </c>
      <c r="I12321" t="e" cm="1">
        <f t="array" ref="I12321">INDEX('2.1.trackMPD'!J:J/(24*60*60),
       MATCH(1,
             (A12321='2.1.trackMPD'!A:A)*
             (C12321='2.1.trackMPD'!D:D)*
             (D12321/10^6='2.1.trackMPD'!H:H)*
             (E12321='2.1.trackMPD'!F:F),
0))</f>
        <v>#N/A</v>
      </c>
    </row>
    <row r="12322" spans="1:9" x14ac:dyDescent="0.2">
      <c r="A12322" t="s">
        <v>31</v>
      </c>
      <c r="B12322" s="261" t="s">
        <v>148</v>
      </c>
      <c r="C12322">
        <f>_xlfn.XLOOKUP(B12322,'2.1.trackMPD'!$R$7:$R$29,'2.1.trackMPD'!$T$7:$T$29)</f>
        <v>6</v>
      </c>
      <c r="D12322" s="261">
        <v>100</v>
      </c>
      <c r="E12322" s="261" t="s">
        <v>6401</v>
      </c>
      <c r="F12322" s="261" t="s">
        <v>111</v>
      </c>
      <c r="G12322" s="261" t="s">
        <v>124</v>
      </c>
      <c r="H12322" s="261" t="s">
        <v>6398</v>
      </c>
      <c r="I12322" t="e" cm="1">
        <f t="array" ref="I12322">INDEX('2.1.trackMPD'!M:M/(24*60*60),
       MATCH(1,
             (A12322='2.1.trackMPD'!A:A)*
             (C12322='2.1.trackMPD'!D:D)*
             (D12322/10^6='2.1.trackMPD'!H:H)*
             (E12322='2.1.trackMPD'!F:F),
0))</f>
        <v>#N/A</v>
      </c>
    </row>
    <row r="12323" spans="1:9" x14ac:dyDescent="0.2">
      <c r="A12323" t="s">
        <v>31</v>
      </c>
      <c r="B12323" s="261" t="s">
        <v>148</v>
      </c>
      <c r="C12323">
        <f>_xlfn.XLOOKUP(B12323,'2.1.trackMPD'!$R$7:$R$29,'2.1.trackMPD'!$T$7:$T$29)</f>
        <v>6</v>
      </c>
      <c r="D12323" s="261">
        <v>100</v>
      </c>
      <c r="E12323" s="261" t="s">
        <v>6401</v>
      </c>
      <c r="F12323" s="261" t="s">
        <v>111</v>
      </c>
      <c r="G12323" s="261" t="s">
        <v>140</v>
      </c>
      <c r="H12323" s="261" t="s">
        <v>6398</v>
      </c>
      <c r="I12323" t="e" cm="1">
        <f t="array" ref="I12323">INDEX('2.1.trackMPD'!N:N/(24*60*60),
       MATCH(1,
             (A12323='2.1.trackMPD'!A:A)*
             (C12323='2.1.trackMPD'!D:D)*
             (D12323/10^6='2.1.trackMPD'!H:H)*
             (E12323='2.1.trackMPD'!F:F),
0))</f>
        <v>#N/A</v>
      </c>
    </row>
    <row r="12324" spans="1:9" x14ac:dyDescent="0.2">
      <c r="A12324" t="s">
        <v>31</v>
      </c>
      <c r="B12324" s="261" t="s">
        <v>148</v>
      </c>
      <c r="C12324">
        <f>_xlfn.XLOOKUP(B12324,'2.1.trackMPD'!$R$7:$R$29,'2.1.trackMPD'!$T$7:$T$29)</f>
        <v>6</v>
      </c>
      <c r="D12324" s="261">
        <v>100</v>
      </c>
      <c r="E12324" s="261" t="s">
        <v>6401</v>
      </c>
      <c r="F12324" s="261" t="s">
        <v>110</v>
      </c>
      <c r="G12324" s="261" t="s">
        <v>124</v>
      </c>
      <c r="H12324" s="261" t="s">
        <v>6399</v>
      </c>
      <c r="I12324" t="e" cm="1">
        <f t="array" ref="I12324">INDEX('2.1.trackMPD'!K:K/(24*60*60),
       MATCH(1,
             (A12324='2.1.trackMPD'!A:A)*
             (C12324='2.1.trackMPD'!D:D)*
             (D12324/10^6='2.1.trackMPD'!H:H)*
             (E12324='2.1.trackMPD'!F:F),
0))</f>
        <v>#N/A</v>
      </c>
    </row>
    <row r="12325" spans="1:9" x14ac:dyDescent="0.2">
      <c r="A12325" t="s">
        <v>31</v>
      </c>
      <c r="B12325" s="261" t="s">
        <v>148</v>
      </c>
      <c r="C12325">
        <f>_xlfn.XLOOKUP(B12325,'2.1.trackMPD'!$R$7:$R$29,'2.1.trackMPD'!$T$7:$T$29)</f>
        <v>6</v>
      </c>
      <c r="D12325" s="261">
        <v>100</v>
      </c>
      <c r="E12325" s="261" t="s">
        <v>6401</v>
      </c>
      <c r="F12325" s="261" t="s">
        <v>110</v>
      </c>
      <c r="G12325" s="261" t="s">
        <v>140</v>
      </c>
      <c r="H12325" s="261" t="s">
        <v>6399</v>
      </c>
      <c r="I12325" t="e" cm="1">
        <f t="array" ref="I12325">INDEX('2.1.trackMPD'!L:L/(24*60*60),
       MATCH(1,
             (A12325='2.1.trackMPD'!A:A)*
             (C12325='2.1.trackMPD'!D:D)*
             (D12325/10^6='2.1.trackMPD'!H:H)*
             (E12325='2.1.trackMPD'!F:F),
0))</f>
        <v>#N/A</v>
      </c>
    </row>
    <row r="12326" spans="1:9" x14ac:dyDescent="0.2">
      <c r="A12326" t="s">
        <v>31</v>
      </c>
      <c r="B12326" s="261" t="s">
        <v>149</v>
      </c>
      <c r="C12326">
        <f>_xlfn.XLOOKUP(B12326,'2.1.trackMPD'!$R$7:$R$29,'2.1.trackMPD'!$T$7:$T$29)</f>
        <v>6</v>
      </c>
      <c r="D12326" s="261">
        <v>1</v>
      </c>
      <c r="E12326" s="261" t="s">
        <v>6396</v>
      </c>
      <c r="F12326" s="261" t="s">
        <v>110</v>
      </c>
      <c r="G12326" s="261" t="s">
        <v>124</v>
      </c>
      <c r="H12326" s="261" t="s">
        <v>6398</v>
      </c>
      <c r="I12326" cm="1">
        <f t="array" ref="I12326">INDEX('2.1.trackMPD'!I:I/(24*60*60),
       MATCH(1,
             (A12326='2.1.trackMPD'!A:A)*
             (C12326='2.1.trackMPD'!D:D)*
             (D12326/10^6='2.1.trackMPD'!H:H)*
             (E12326='2.1.trackMPD'!F:F),
0))</f>
        <v>1.101242398427765E-6</v>
      </c>
    </row>
    <row r="12327" spans="1:9" x14ac:dyDescent="0.2">
      <c r="A12327" t="s">
        <v>31</v>
      </c>
      <c r="B12327" s="261" t="s">
        <v>149</v>
      </c>
      <c r="C12327">
        <f>_xlfn.XLOOKUP(B12327,'2.1.trackMPD'!$R$7:$R$29,'2.1.trackMPD'!$T$7:$T$29)</f>
        <v>6</v>
      </c>
      <c r="D12327" s="261">
        <v>1</v>
      </c>
      <c r="E12327" s="261" t="s">
        <v>6396</v>
      </c>
      <c r="F12327" s="261" t="s">
        <v>110</v>
      </c>
      <c r="G12327" s="261" t="s">
        <v>140</v>
      </c>
      <c r="H12327" s="261" t="s">
        <v>6398</v>
      </c>
      <c r="I12327" cm="1">
        <f t="array" ref="I12327">INDEX('2.1.trackMPD'!J:J/(24*60*60),
       MATCH(1,
             (A12327='2.1.trackMPD'!A:A)*
             (C12327='2.1.trackMPD'!D:D)*
             (D12327/10^6='2.1.trackMPD'!H:H)*
             (E12327='2.1.trackMPD'!F:F),
0))</f>
        <v>3.9361908041803592E-5</v>
      </c>
    </row>
    <row r="12328" spans="1:9" x14ac:dyDescent="0.2">
      <c r="A12328" t="s">
        <v>31</v>
      </c>
      <c r="B12328" s="261" t="s">
        <v>149</v>
      </c>
      <c r="C12328">
        <f>_xlfn.XLOOKUP(B12328,'2.1.trackMPD'!$R$7:$R$29,'2.1.trackMPD'!$T$7:$T$29)</f>
        <v>6</v>
      </c>
      <c r="D12328" s="261">
        <v>1</v>
      </c>
      <c r="E12328" s="261" t="s">
        <v>6396</v>
      </c>
      <c r="F12328" s="261" t="s">
        <v>111</v>
      </c>
      <c r="G12328" s="261" t="s">
        <v>124</v>
      </c>
      <c r="H12328" s="261" t="s">
        <v>6398</v>
      </c>
      <c r="I12328" t="e" cm="1">
        <f t="array" ref="I12328">INDEX('2.1.trackMPD'!M:M/(24*60*60),
       MATCH(1,
             (A12328='2.1.trackMPD'!A:A)*
             (C12328='2.1.trackMPD'!D:D)*
             (D12328/10^6='2.1.trackMPD'!H:H)*
             (E12328='2.1.trackMPD'!F:F),
0))</f>
        <v>#VALUE!</v>
      </c>
    </row>
    <row r="12329" spans="1:9" x14ac:dyDescent="0.2">
      <c r="A12329" t="s">
        <v>31</v>
      </c>
      <c r="B12329" s="261" t="s">
        <v>149</v>
      </c>
      <c r="C12329">
        <f>_xlfn.XLOOKUP(B12329,'2.1.trackMPD'!$R$7:$R$29,'2.1.trackMPD'!$T$7:$T$29)</f>
        <v>6</v>
      </c>
      <c r="D12329" s="261">
        <v>1</v>
      </c>
      <c r="E12329" s="261" t="s">
        <v>6396</v>
      </c>
      <c r="F12329" s="261" t="s">
        <v>111</v>
      </c>
      <c r="G12329" s="261" t="s">
        <v>140</v>
      </c>
      <c r="H12329" s="261" t="s">
        <v>6398</v>
      </c>
      <c r="I12329" t="e" cm="1">
        <f t="array" ref="I12329">INDEX('2.1.trackMPD'!N:N/(24*60*60),
       MATCH(1,
             (A12329='2.1.trackMPD'!A:A)*
             (C12329='2.1.trackMPD'!D:D)*
             (D12329/10^6='2.1.trackMPD'!H:H)*
             (E12329='2.1.trackMPD'!F:F),
0))</f>
        <v>#VALUE!</v>
      </c>
    </row>
    <row r="12330" spans="1:9" x14ac:dyDescent="0.2">
      <c r="A12330" t="s">
        <v>31</v>
      </c>
      <c r="B12330" s="261" t="s">
        <v>149</v>
      </c>
      <c r="C12330">
        <f>_xlfn.XLOOKUP(B12330,'2.1.trackMPD'!$R$7:$R$29,'2.1.trackMPD'!$T$7:$T$29)</f>
        <v>6</v>
      </c>
      <c r="D12330" s="261">
        <v>1</v>
      </c>
      <c r="E12330" s="261" t="s">
        <v>6396</v>
      </c>
      <c r="F12330" s="261" t="s">
        <v>110</v>
      </c>
      <c r="G12330" s="261" t="s">
        <v>124</v>
      </c>
      <c r="H12330" s="261" t="s">
        <v>6399</v>
      </c>
      <c r="I12330" t="e" cm="1">
        <f t="array" ref="I12330">INDEX('2.1.trackMPD'!K:K/(24*60*60),
       MATCH(1,
             (A12330='2.1.trackMPD'!A:A)*
             (C12330='2.1.trackMPD'!D:D)*
             (D12330/10^6='2.1.trackMPD'!H:H)*
             (E12330='2.1.trackMPD'!F:F),
0))</f>
        <v>#VALUE!</v>
      </c>
    </row>
    <row r="12331" spans="1:9" x14ac:dyDescent="0.2">
      <c r="A12331" t="s">
        <v>31</v>
      </c>
      <c r="B12331" s="261" t="s">
        <v>149</v>
      </c>
      <c r="C12331">
        <f>_xlfn.XLOOKUP(B12331,'2.1.trackMPD'!$R$7:$R$29,'2.1.trackMPD'!$T$7:$T$29)</f>
        <v>6</v>
      </c>
      <c r="D12331" s="261">
        <v>1</v>
      </c>
      <c r="E12331" s="261" t="s">
        <v>6396</v>
      </c>
      <c r="F12331" s="261" t="s">
        <v>110</v>
      </c>
      <c r="G12331" s="261" t="s">
        <v>140</v>
      </c>
      <c r="H12331" s="261" t="s">
        <v>6399</v>
      </c>
      <c r="I12331" t="e" cm="1">
        <f t="array" ref="I12331">INDEX('2.1.trackMPD'!L:L/(24*60*60),
       MATCH(1,
             (A12331='2.1.trackMPD'!A:A)*
             (C12331='2.1.trackMPD'!D:D)*
             (D12331/10^6='2.1.trackMPD'!H:H)*
             (E12331='2.1.trackMPD'!F:F),
0))</f>
        <v>#VALUE!</v>
      </c>
    </row>
    <row r="12332" spans="1:9" x14ac:dyDescent="0.2">
      <c r="A12332" t="s">
        <v>31</v>
      </c>
      <c r="B12332" s="261" t="s">
        <v>149</v>
      </c>
      <c r="C12332">
        <f>_xlfn.XLOOKUP(B12332,'2.1.trackMPD'!$R$7:$R$29,'2.1.trackMPD'!$T$7:$T$29)</f>
        <v>6</v>
      </c>
      <c r="D12332" s="261">
        <v>10</v>
      </c>
      <c r="E12332" s="261" t="s">
        <v>6396</v>
      </c>
      <c r="F12332" s="261" t="s">
        <v>110</v>
      </c>
      <c r="G12332" s="261" t="s">
        <v>124</v>
      </c>
      <c r="H12332" s="261" t="s">
        <v>6398</v>
      </c>
      <c r="I12332" cm="1">
        <f t="array" ref="I12332">INDEX('2.1.trackMPD'!I:I/(24*60*60),
       MATCH(1,
             (A12332='2.1.trackMPD'!A:A)*
             (C12332='2.1.trackMPD'!D:D)*
             (D12332/10^6='2.1.trackMPD'!H:H)*
             (E12332='2.1.trackMPD'!F:F),
0))</f>
        <v>8.6623987627657981E-6</v>
      </c>
    </row>
    <row r="12333" spans="1:9" x14ac:dyDescent="0.2">
      <c r="A12333" t="s">
        <v>31</v>
      </c>
      <c r="B12333" s="261" t="s">
        <v>149</v>
      </c>
      <c r="C12333">
        <f>_xlfn.XLOOKUP(B12333,'2.1.trackMPD'!$R$7:$R$29,'2.1.trackMPD'!$T$7:$T$29)</f>
        <v>6</v>
      </c>
      <c r="D12333" s="261">
        <v>10</v>
      </c>
      <c r="E12333" s="261" t="s">
        <v>6396</v>
      </c>
      <c r="F12333" s="261" t="s">
        <v>110</v>
      </c>
      <c r="G12333" s="261" t="s">
        <v>140</v>
      </c>
      <c r="H12333" s="261" t="s">
        <v>6398</v>
      </c>
      <c r="I12333" cm="1">
        <f t="array" ref="I12333">INDEX('2.1.trackMPD'!J:J/(24*60*60),
       MATCH(1,
             (A12333='2.1.trackMPD'!A:A)*
             (C12333='2.1.trackMPD'!D:D)*
             (D12333/10^6='2.1.trackMPD'!H:H)*
             (E12333='2.1.trackMPD'!F:F),
0))</f>
        <v>5.4243065608556479E-5</v>
      </c>
    </row>
    <row r="12334" spans="1:9" x14ac:dyDescent="0.2">
      <c r="A12334" t="s">
        <v>31</v>
      </c>
      <c r="B12334" s="261" t="s">
        <v>149</v>
      </c>
      <c r="C12334">
        <f>_xlfn.XLOOKUP(B12334,'2.1.trackMPD'!$R$7:$R$29,'2.1.trackMPD'!$T$7:$T$29)</f>
        <v>6</v>
      </c>
      <c r="D12334" s="261">
        <v>10</v>
      </c>
      <c r="E12334" s="261" t="s">
        <v>6396</v>
      </c>
      <c r="F12334" s="261" t="s">
        <v>111</v>
      </c>
      <c r="G12334" s="261" t="s">
        <v>124</v>
      </c>
      <c r="H12334" s="261" t="s">
        <v>6398</v>
      </c>
      <c r="I12334" t="e" cm="1">
        <f t="array" ref="I12334">INDEX('2.1.trackMPD'!M:M/(24*60*60),
       MATCH(1,
             (A12334='2.1.trackMPD'!A:A)*
             (C12334='2.1.trackMPD'!D:D)*
             (D12334/10^6='2.1.trackMPD'!H:H)*
             (E12334='2.1.trackMPD'!F:F),
0))</f>
        <v>#VALUE!</v>
      </c>
    </row>
    <row r="12335" spans="1:9" x14ac:dyDescent="0.2">
      <c r="A12335" t="s">
        <v>31</v>
      </c>
      <c r="B12335" s="261" t="s">
        <v>149</v>
      </c>
      <c r="C12335">
        <f>_xlfn.XLOOKUP(B12335,'2.1.trackMPD'!$R$7:$R$29,'2.1.trackMPD'!$T$7:$T$29)</f>
        <v>6</v>
      </c>
      <c r="D12335" s="261">
        <v>10</v>
      </c>
      <c r="E12335" s="261" t="s">
        <v>6396</v>
      </c>
      <c r="F12335" s="261" t="s">
        <v>111</v>
      </c>
      <c r="G12335" s="261" t="s">
        <v>140</v>
      </c>
      <c r="H12335" s="261" t="s">
        <v>6398</v>
      </c>
      <c r="I12335" t="e" cm="1">
        <f t="array" ref="I12335">INDEX('2.1.trackMPD'!N:N/(24*60*60),
       MATCH(1,
             (A12335='2.1.trackMPD'!A:A)*
             (C12335='2.1.trackMPD'!D:D)*
             (D12335/10^6='2.1.trackMPD'!H:H)*
             (E12335='2.1.trackMPD'!F:F),
0))</f>
        <v>#VALUE!</v>
      </c>
    </row>
    <row r="12336" spans="1:9" x14ac:dyDescent="0.2">
      <c r="A12336" t="s">
        <v>31</v>
      </c>
      <c r="B12336" s="261" t="s">
        <v>149</v>
      </c>
      <c r="C12336">
        <f>_xlfn.XLOOKUP(B12336,'2.1.trackMPD'!$R$7:$R$29,'2.1.trackMPD'!$T$7:$T$29)</f>
        <v>6</v>
      </c>
      <c r="D12336" s="261">
        <v>10</v>
      </c>
      <c r="E12336" s="261" t="s">
        <v>6396</v>
      </c>
      <c r="F12336" s="261" t="s">
        <v>110</v>
      </c>
      <c r="G12336" s="261" t="s">
        <v>124</v>
      </c>
      <c r="H12336" s="261" t="s">
        <v>6399</v>
      </c>
      <c r="I12336" t="e" cm="1">
        <f t="array" ref="I12336">INDEX('2.1.trackMPD'!K:K/(24*60*60),
       MATCH(1,
             (A12336='2.1.trackMPD'!A:A)*
             (C12336='2.1.trackMPD'!D:D)*
             (D12336/10^6='2.1.trackMPD'!H:H)*
             (E12336='2.1.trackMPD'!F:F),
0))</f>
        <v>#VALUE!</v>
      </c>
    </row>
    <row r="12337" spans="1:9" x14ac:dyDescent="0.2">
      <c r="A12337" t="s">
        <v>31</v>
      </c>
      <c r="B12337" s="261" t="s">
        <v>149</v>
      </c>
      <c r="C12337">
        <f>_xlfn.XLOOKUP(B12337,'2.1.trackMPD'!$R$7:$R$29,'2.1.trackMPD'!$T$7:$T$29)</f>
        <v>6</v>
      </c>
      <c r="D12337" s="261">
        <v>10</v>
      </c>
      <c r="E12337" s="261" t="s">
        <v>6396</v>
      </c>
      <c r="F12337" s="261" t="s">
        <v>110</v>
      </c>
      <c r="G12337" s="261" t="s">
        <v>140</v>
      </c>
      <c r="H12337" s="261" t="s">
        <v>6399</v>
      </c>
      <c r="I12337" t="e" cm="1">
        <f t="array" ref="I12337">INDEX('2.1.trackMPD'!L:L/(24*60*60),
       MATCH(1,
             (A12337='2.1.trackMPD'!A:A)*
             (C12337='2.1.trackMPD'!D:D)*
             (D12337/10^6='2.1.trackMPD'!H:H)*
             (E12337='2.1.trackMPD'!F:F),
0))</f>
        <v>#VALUE!</v>
      </c>
    </row>
    <row r="12338" spans="1:9" x14ac:dyDescent="0.2">
      <c r="A12338" t="s">
        <v>31</v>
      </c>
      <c r="B12338" s="261" t="s">
        <v>149</v>
      </c>
      <c r="C12338">
        <f>_xlfn.XLOOKUP(B12338,'2.1.trackMPD'!$R$7:$R$29,'2.1.trackMPD'!$T$7:$T$29)</f>
        <v>6</v>
      </c>
      <c r="D12338" s="261">
        <v>100</v>
      </c>
      <c r="E12338" s="261" t="s">
        <v>6396</v>
      </c>
      <c r="F12338" s="261" t="s">
        <v>110</v>
      </c>
      <c r="G12338" s="261" t="s">
        <v>124</v>
      </c>
      <c r="H12338" s="261" t="s">
        <v>6398</v>
      </c>
      <c r="I12338" cm="1">
        <f t="array" ref="I12338">INDEX('2.1.trackMPD'!I:I/(24*60*60),
       MATCH(1,
             (A12338='2.1.trackMPD'!A:A)*
             (C12338='2.1.trackMPD'!D:D)*
             (D12338/10^6='2.1.trackMPD'!H:H)*
             (E12338='2.1.trackMPD'!F:F),
0))</f>
        <v>1.7762771145175809E-3</v>
      </c>
    </row>
    <row r="12339" spans="1:9" x14ac:dyDescent="0.2">
      <c r="A12339" t="s">
        <v>31</v>
      </c>
      <c r="B12339" s="261" t="s">
        <v>149</v>
      </c>
      <c r="C12339">
        <f>_xlfn.XLOOKUP(B12339,'2.1.trackMPD'!$R$7:$R$29,'2.1.trackMPD'!$T$7:$T$29)</f>
        <v>6</v>
      </c>
      <c r="D12339" s="261">
        <v>100</v>
      </c>
      <c r="E12339" s="261" t="s">
        <v>6396</v>
      </c>
      <c r="F12339" s="261" t="s">
        <v>110</v>
      </c>
      <c r="G12339" s="261" t="s">
        <v>140</v>
      </c>
      <c r="H12339" s="261" t="s">
        <v>6398</v>
      </c>
      <c r="I12339" cm="1">
        <f t="array" ref="I12339">INDEX('2.1.trackMPD'!J:J/(24*60*60),
       MATCH(1,
             (A12339='2.1.trackMPD'!A:A)*
             (C12339='2.1.trackMPD'!D:D)*
             (D12339/10^6='2.1.trackMPD'!H:H)*
             (E12339='2.1.trackMPD'!F:F),
0))</f>
        <v>4.3002192392828705E-3</v>
      </c>
    </row>
    <row r="12340" spans="1:9" x14ac:dyDescent="0.2">
      <c r="A12340" t="s">
        <v>31</v>
      </c>
      <c r="B12340" s="261" t="s">
        <v>149</v>
      </c>
      <c r="C12340">
        <f>_xlfn.XLOOKUP(B12340,'2.1.trackMPD'!$R$7:$R$29,'2.1.trackMPD'!$T$7:$T$29)</f>
        <v>6</v>
      </c>
      <c r="D12340" s="261">
        <v>100</v>
      </c>
      <c r="E12340" s="261" t="s">
        <v>6396</v>
      </c>
      <c r="F12340" s="261" t="s">
        <v>111</v>
      </c>
      <c r="G12340" s="261" t="s">
        <v>124</v>
      </c>
      <c r="H12340" s="261" t="s">
        <v>6398</v>
      </c>
      <c r="I12340" t="e" cm="1">
        <f t="array" ref="I12340">INDEX('2.1.trackMPD'!M:M/(24*60*60),
       MATCH(1,
             (A12340='2.1.trackMPD'!A:A)*
             (C12340='2.1.trackMPD'!D:D)*
             (D12340/10^6='2.1.trackMPD'!H:H)*
             (E12340='2.1.trackMPD'!F:F),
0))</f>
        <v>#VALUE!</v>
      </c>
    </row>
    <row r="12341" spans="1:9" x14ac:dyDescent="0.2">
      <c r="A12341" t="s">
        <v>31</v>
      </c>
      <c r="B12341" s="261" t="s">
        <v>149</v>
      </c>
      <c r="C12341">
        <f>_xlfn.XLOOKUP(B12341,'2.1.trackMPD'!$R$7:$R$29,'2.1.trackMPD'!$T$7:$T$29)</f>
        <v>6</v>
      </c>
      <c r="D12341" s="261">
        <v>100</v>
      </c>
      <c r="E12341" s="261" t="s">
        <v>6396</v>
      </c>
      <c r="F12341" s="261" t="s">
        <v>111</v>
      </c>
      <c r="G12341" s="261" t="s">
        <v>140</v>
      </c>
      <c r="H12341" s="261" t="s">
        <v>6398</v>
      </c>
      <c r="I12341" t="e" cm="1">
        <f t="array" ref="I12341">INDEX('2.1.trackMPD'!N:N/(24*60*60),
       MATCH(1,
             (A12341='2.1.trackMPD'!A:A)*
             (C12341='2.1.trackMPD'!D:D)*
             (D12341/10^6='2.1.trackMPD'!H:H)*
             (E12341='2.1.trackMPD'!F:F),
0))</f>
        <v>#VALUE!</v>
      </c>
    </row>
    <row r="12342" spans="1:9" x14ac:dyDescent="0.2">
      <c r="A12342" t="s">
        <v>31</v>
      </c>
      <c r="B12342" s="261" t="s">
        <v>149</v>
      </c>
      <c r="C12342">
        <f>_xlfn.XLOOKUP(B12342,'2.1.trackMPD'!$R$7:$R$29,'2.1.trackMPD'!$T$7:$T$29)</f>
        <v>6</v>
      </c>
      <c r="D12342" s="261">
        <v>100</v>
      </c>
      <c r="E12342" s="261" t="s">
        <v>6396</v>
      </c>
      <c r="F12342" s="261" t="s">
        <v>110</v>
      </c>
      <c r="G12342" s="261" t="s">
        <v>124</v>
      </c>
      <c r="H12342" s="261" t="s">
        <v>6399</v>
      </c>
      <c r="I12342" t="e" cm="1">
        <f t="array" ref="I12342">INDEX('2.1.trackMPD'!K:K/(24*60*60),
       MATCH(1,
             (A12342='2.1.trackMPD'!A:A)*
             (C12342='2.1.trackMPD'!D:D)*
             (D12342/10^6='2.1.trackMPD'!H:H)*
             (E12342='2.1.trackMPD'!F:F),
0))</f>
        <v>#VALUE!</v>
      </c>
    </row>
    <row r="12343" spans="1:9" x14ac:dyDescent="0.2">
      <c r="A12343" t="s">
        <v>31</v>
      </c>
      <c r="B12343" s="261" t="s">
        <v>149</v>
      </c>
      <c r="C12343">
        <f>_xlfn.XLOOKUP(B12343,'2.1.trackMPD'!$R$7:$R$29,'2.1.trackMPD'!$T$7:$T$29)</f>
        <v>6</v>
      </c>
      <c r="D12343" s="261">
        <v>100</v>
      </c>
      <c r="E12343" s="261" t="s">
        <v>6396</v>
      </c>
      <c r="F12343" s="261" t="s">
        <v>110</v>
      </c>
      <c r="G12343" s="261" t="s">
        <v>140</v>
      </c>
      <c r="H12343" s="261" t="s">
        <v>6399</v>
      </c>
      <c r="I12343" t="e" cm="1">
        <f t="array" ref="I12343">INDEX('2.1.trackMPD'!L:L/(24*60*60),
       MATCH(1,
             (A12343='2.1.trackMPD'!A:A)*
             (C12343='2.1.trackMPD'!D:D)*
             (D12343/10^6='2.1.trackMPD'!H:H)*
             (E12343='2.1.trackMPD'!F:F),
0))</f>
        <v>#VALUE!</v>
      </c>
    </row>
    <row r="12344" spans="1:9" x14ac:dyDescent="0.2">
      <c r="A12344" t="s">
        <v>31</v>
      </c>
      <c r="B12344" s="261" t="s">
        <v>149</v>
      </c>
      <c r="C12344">
        <f>_xlfn.XLOOKUP(B12344,'2.1.trackMPD'!$R$7:$R$29,'2.1.trackMPD'!$T$7:$T$29)</f>
        <v>6</v>
      </c>
      <c r="D12344" s="261">
        <v>1000</v>
      </c>
      <c r="E12344" s="261" t="s">
        <v>6396</v>
      </c>
      <c r="F12344" s="261" t="s">
        <v>110</v>
      </c>
      <c r="G12344" s="261" t="s">
        <v>124</v>
      </c>
      <c r="H12344" s="261" t="s">
        <v>6398</v>
      </c>
      <c r="I12344" cm="1">
        <f t="array" ref="I12344">INDEX('2.1.trackMPD'!I:I/(24*60*60),
       MATCH(1,
             (A12344='2.1.trackMPD'!A:A)*
             (C12344='2.1.trackMPD'!D:D)*
             (D12344/10^6='2.1.trackMPD'!H:H)*
             (E12344='2.1.trackMPD'!F:F),
0))</f>
        <v>6.4375647192498262E-2</v>
      </c>
    </row>
    <row r="12345" spans="1:9" x14ac:dyDescent="0.2">
      <c r="A12345" t="s">
        <v>31</v>
      </c>
      <c r="B12345" s="261" t="s">
        <v>149</v>
      </c>
      <c r="C12345">
        <f>_xlfn.XLOOKUP(B12345,'2.1.trackMPD'!$R$7:$R$29,'2.1.trackMPD'!$T$7:$T$29)</f>
        <v>6</v>
      </c>
      <c r="D12345" s="261">
        <v>1000</v>
      </c>
      <c r="E12345" s="261" t="s">
        <v>6396</v>
      </c>
      <c r="F12345" s="261" t="s">
        <v>110</v>
      </c>
      <c r="G12345" s="261" t="s">
        <v>140</v>
      </c>
      <c r="H12345" s="261" t="s">
        <v>6398</v>
      </c>
      <c r="I12345" cm="1">
        <f t="array" ref="I12345">INDEX('2.1.trackMPD'!J:J/(24*60*60),
       MATCH(1,
             (A12345='2.1.trackMPD'!A:A)*
             (C12345='2.1.trackMPD'!D:D)*
             (D12345/10^6='2.1.trackMPD'!H:H)*
             (E12345='2.1.trackMPD'!F:F),
0))</f>
        <v>1.5660378886726157E-2</v>
      </c>
    </row>
    <row r="12346" spans="1:9" x14ac:dyDescent="0.2">
      <c r="A12346" t="s">
        <v>31</v>
      </c>
      <c r="B12346" s="261" t="s">
        <v>149</v>
      </c>
      <c r="C12346">
        <f>_xlfn.XLOOKUP(B12346,'2.1.trackMPD'!$R$7:$R$29,'2.1.trackMPD'!$T$7:$T$29)</f>
        <v>6</v>
      </c>
      <c r="D12346" s="261">
        <v>1000</v>
      </c>
      <c r="E12346" s="261" t="s">
        <v>6396</v>
      </c>
      <c r="F12346" s="261" t="s">
        <v>111</v>
      </c>
      <c r="G12346" s="261" t="s">
        <v>124</v>
      </c>
      <c r="H12346" s="261" t="s">
        <v>6398</v>
      </c>
      <c r="I12346" t="e" cm="1">
        <f t="array" ref="I12346">INDEX('2.1.trackMPD'!M:M/(24*60*60),
       MATCH(1,
             (A12346='2.1.trackMPD'!A:A)*
             (C12346='2.1.trackMPD'!D:D)*
             (D12346/10^6='2.1.trackMPD'!H:H)*
             (E12346='2.1.trackMPD'!F:F),
0))</f>
        <v>#VALUE!</v>
      </c>
    </row>
    <row r="12347" spans="1:9" x14ac:dyDescent="0.2">
      <c r="A12347" t="s">
        <v>31</v>
      </c>
      <c r="B12347" s="261" t="s">
        <v>149</v>
      </c>
      <c r="C12347">
        <f>_xlfn.XLOOKUP(B12347,'2.1.trackMPD'!$R$7:$R$29,'2.1.trackMPD'!$T$7:$T$29)</f>
        <v>6</v>
      </c>
      <c r="D12347" s="261">
        <v>1000</v>
      </c>
      <c r="E12347" s="261" t="s">
        <v>6396</v>
      </c>
      <c r="F12347" s="261" t="s">
        <v>111</v>
      </c>
      <c r="G12347" s="261" t="s">
        <v>140</v>
      </c>
      <c r="H12347" s="261" t="s">
        <v>6398</v>
      </c>
      <c r="I12347" t="e" cm="1">
        <f t="array" ref="I12347">INDEX('2.1.trackMPD'!N:N/(24*60*60),
       MATCH(1,
             (A12347='2.1.trackMPD'!A:A)*
             (C12347='2.1.trackMPD'!D:D)*
             (D12347/10^6='2.1.trackMPD'!H:H)*
             (E12347='2.1.trackMPD'!F:F),
0))</f>
        <v>#VALUE!</v>
      </c>
    </row>
    <row r="12348" spans="1:9" x14ac:dyDescent="0.2">
      <c r="A12348" t="s">
        <v>31</v>
      </c>
      <c r="B12348" s="261" t="s">
        <v>149</v>
      </c>
      <c r="C12348">
        <f>_xlfn.XLOOKUP(B12348,'2.1.trackMPD'!$R$7:$R$29,'2.1.trackMPD'!$T$7:$T$29)</f>
        <v>6</v>
      </c>
      <c r="D12348" s="261">
        <v>1000</v>
      </c>
      <c r="E12348" s="261" t="s">
        <v>6396</v>
      </c>
      <c r="F12348" s="261" t="s">
        <v>110</v>
      </c>
      <c r="G12348" s="261" t="s">
        <v>124</v>
      </c>
      <c r="H12348" s="261" t="s">
        <v>6399</v>
      </c>
      <c r="I12348" t="e" cm="1">
        <f t="array" ref="I12348">INDEX('2.1.trackMPD'!K:K/(24*60*60),
       MATCH(1,
             (A12348='2.1.trackMPD'!A:A)*
             (C12348='2.1.trackMPD'!D:D)*
             (D12348/10^6='2.1.trackMPD'!H:H)*
             (E12348='2.1.trackMPD'!F:F),
0))</f>
        <v>#VALUE!</v>
      </c>
    </row>
    <row r="12349" spans="1:9" x14ac:dyDescent="0.2">
      <c r="A12349" t="s">
        <v>31</v>
      </c>
      <c r="B12349" s="261" t="s">
        <v>149</v>
      </c>
      <c r="C12349">
        <f>_xlfn.XLOOKUP(B12349,'2.1.trackMPD'!$R$7:$R$29,'2.1.trackMPD'!$T$7:$T$29)</f>
        <v>6</v>
      </c>
      <c r="D12349" s="261">
        <v>1000</v>
      </c>
      <c r="E12349" s="261" t="s">
        <v>6396</v>
      </c>
      <c r="F12349" s="261" t="s">
        <v>110</v>
      </c>
      <c r="G12349" s="261" t="s">
        <v>140</v>
      </c>
      <c r="H12349" s="261" t="s">
        <v>6399</v>
      </c>
      <c r="I12349" t="e" cm="1">
        <f t="array" ref="I12349">INDEX('2.1.trackMPD'!L:L/(24*60*60),
       MATCH(1,
             (A12349='2.1.trackMPD'!A:A)*
             (C12349='2.1.trackMPD'!D:D)*
             (D12349/10^6='2.1.trackMPD'!H:H)*
             (E12349='2.1.trackMPD'!F:F),
0))</f>
        <v>#VALUE!</v>
      </c>
    </row>
    <row r="12350" spans="1:9" x14ac:dyDescent="0.2">
      <c r="A12350" t="s">
        <v>31</v>
      </c>
      <c r="B12350" s="261" t="s">
        <v>149</v>
      </c>
      <c r="C12350">
        <f>_xlfn.XLOOKUP(B12350,'2.1.trackMPD'!$R$7:$R$29,'2.1.trackMPD'!$T$7:$T$29)</f>
        <v>6</v>
      </c>
      <c r="D12350" s="261">
        <v>5000</v>
      </c>
      <c r="E12350" s="261" t="s">
        <v>6396</v>
      </c>
      <c r="F12350" s="261" t="s">
        <v>110</v>
      </c>
      <c r="G12350" s="261" t="s">
        <v>124</v>
      </c>
      <c r="H12350" s="261" t="s">
        <v>6398</v>
      </c>
      <c r="I12350" cm="1">
        <f t="array" ref="I12350">INDEX('2.1.trackMPD'!I:I/(24*60*60),
       MATCH(1,
             (A12350='2.1.trackMPD'!A:A)*
             (C12350='2.1.trackMPD'!D:D)*
             (D12350/10^6='2.1.trackMPD'!H:H)*
             (E12350='2.1.trackMPD'!F:F),
0))</f>
        <v>0.25310599045567711</v>
      </c>
    </row>
    <row r="12351" spans="1:9" x14ac:dyDescent="0.2">
      <c r="A12351" t="s">
        <v>31</v>
      </c>
      <c r="B12351" s="261" t="s">
        <v>149</v>
      </c>
      <c r="C12351">
        <f>_xlfn.XLOOKUP(B12351,'2.1.trackMPD'!$R$7:$R$29,'2.1.trackMPD'!$T$7:$T$29)</f>
        <v>6</v>
      </c>
      <c r="D12351" s="261">
        <v>5000</v>
      </c>
      <c r="E12351" s="261" t="s">
        <v>6396</v>
      </c>
      <c r="F12351" s="261" t="s">
        <v>110</v>
      </c>
      <c r="G12351" s="261" t="s">
        <v>140</v>
      </c>
      <c r="H12351" s="261" t="s">
        <v>6398</v>
      </c>
      <c r="I12351" cm="1">
        <f t="array" ref="I12351">INDEX('2.1.trackMPD'!J:J/(24*60*60),
       MATCH(1,
             (A12351='2.1.trackMPD'!A:A)*
             (C12351='2.1.trackMPD'!D:D)*
             (D12351/10^6='2.1.trackMPD'!H:H)*
             (E12351='2.1.trackMPD'!F:F),
0))</f>
        <v>1.5534065122313657E-2</v>
      </c>
    </row>
    <row r="12352" spans="1:9" x14ac:dyDescent="0.2">
      <c r="A12352" t="s">
        <v>31</v>
      </c>
      <c r="B12352" s="261" t="s">
        <v>149</v>
      </c>
      <c r="C12352">
        <f>_xlfn.XLOOKUP(B12352,'2.1.trackMPD'!$R$7:$R$29,'2.1.trackMPD'!$T$7:$T$29)</f>
        <v>6</v>
      </c>
      <c r="D12352" s="261">
        <v>5000</v>
      </c>
      <c r="E12352" s="261" t="s">
        <v>6396</v>
      </c>
      <c r="F12352" s="261" t="s">
        <v>111</v>
      </c>
      <c r="G12352" s="261" t="s">
        <v>124</v>
      </c>
      <c r="H12352" s="261" t="s">
        <v>6398</v>
      </c>
      <c r="I12352" t="e" cm="1">
        <f t="array" ref="I12352">INDEX('2.1.trackMPD'!M:M/(24*60*60),
       MATCH(1,
             (A12352='2.1.trackMPD'!A:A)*
             (C12352='2.1.trackMPD'!D:D)*
             (D12352/10^6='2.1.trackMPD'!H:H)*
             (E12352='2.1.trackMPD'!F:F),
0))</f>
        <v>#VALUE!</v>
      </c>
    </row>
    <row r="12353" spans="1:9" x14ac:dyDescent="0.2">
      <c r="A12353" t="s">
        <v>31</v>
      </c>
      <c r="B12353" s="261" t="s">
        <v>149</v>
      </c>
      <c r="C12353">
        <f>_xlfn.XLOOKUP(B12353,'2.1.trackMPD'!$R$7:$R$29,'2.1.trackMPD'!$T$7:$T$29)</f>
        <v>6</v>
      </c>
      <c r="D12353" s="261">
        <v>5000</v>
      </c>
      <c r="E12353" s="261" t="s">
        <v>6396</v>
      </c>
      <c r="F12353" s="261" t="s">
        <v>111</v>
      </c>
      <c r="G12353" s="261" t="s">
        <v>140</v>
      </c>
      <c r="H12353" s="261" t="s">
        <v>6398</v>
      </c>
      <c r="I12353" t="e" cm="1">
        <f t="array" ref="I12353">INDEX('2.1.trackMPD'!N:N/(24*60*60),
       MATCH(1,
             (A12353='2.1.trackMPD'!A:A)*
             (C12353='2.1.trackMPD'!D:D)*
             (D12353/10^6='2.1.trackMPD'!H:H)*
             (E12353='2.1.trackMPD'!F:F),
0))</f>
        <v>#VALUE!</v>
      </c>
    </row>
    <row r="12354" spans="1:9" x14ac:dyDescent="0.2">
      <c r="A12354" t="s">
        <v>31</v>
      </c>
      <c r="B12354" s="261" t="s">
        <v>149</v>
      </c>
      <c r="C12354">
        <f>_xlfn.XLOOKUP(B12354,'2.1.trackMPD'!$R$7:$R$29,'2.1.trackMPD'!$T$7:$T$29)</f>
        <v>6</v>
      </c>
      <c r="D12354" s="261">
        <v>5000</v>
      </c>
      <c r="E12354" s="261" t="s">
        <v>6396</v>
      </c>
      <c r="F12354" s="261" t="s">
        <v>110</v>
      </c>
      <c r="G12354" s="261" t="s">
        <v>124</v>
      </c>
      <c r="H12354" s="261" t="s">
        <v>6399</v>
      </c>
      <c r="I12354" t="e" cm="1">
        <f t="array" ref="I12354">INDEX('2.1.trackMPD'!K:K/(24*60*60),
       MATCH(1,
             (A12354='2.1.trackMPD'!A:A)*
             (C12354='2.1.trackMPD'!D:D)*
             (D12354/10^6='2.1.trackMPD'!H:H)*
             (E12354='2.1.trackMPD'!F:F),
0))</f>
        <v>#VALUE!</v>
      </c>
    </row>
    <row r="12355" spans="1:9" x14ac:dyDescent="0.2">
      <c r="A12355" t="s">
        <v>31</v>
      </c>
      <c r="B12355" s="261" t="s">
        <v>149</v>
      </c>
      <c r="C12355">
        <f>_xlfn.XLOOKUP(B12355,'2.1.trackMPD'!$R$7:$R$29,'2.1.trackMPD'!$T$7:$T$29)</f>
        <v>6</v>
      </c>
      <c r="D12355" s="261">
        <v>5000</v>
      </c>
      <c r="E12355" s="261" t="s">
        <v>6396</v>
      </c>
      <c r="F12355" s="261" t="s">
        <v>110</v>
      </c>
      <c r="G12355" s="261" t="s">
        <v>140</v>
      </c>
      <c r="H12355" s="261" t="s">
        <v>6399</v>
      </c>
      <c r="I12355" t="e" cm="1">
        <f t="array" ref="I12355">INDEX('2.1.trackMPD'!L:L/(24*60*60),
       MATCH(1,
             (A12355='2.1.trackMPD'!A:A)*
             (C12355='2.1.trackMPD'!D:D)*
             (D12355/10^6='2.1.trackMPD'!H:H)*
             (E12355='2.1.trackMPD'!F:F),
0))</f>
        <v>#VALUE!</v>
      </c>
    </row>
    <row r="12356" spans="1:9" x14ac:dyDescent="0.2">
      <c r="A12356" t="s">
        <v>31</v>
      </c>
      <c r="B12356" s="261" t="s">
        <v>149</v>
      </c>
      <c r="C12356">
        <f>_xlfn.XLOOKUP(B12356,'2.1.trackMPD'!$R$7:$R$29,'2.1.trackMPD'!$T$7:$T$29)</f>
        <v>6</v>
      </c>
      <c r="D12356" s="261">
        <v>1</v>
      </c>
      <c r="E12356" s="261" t="s">
        <v>6400</v>
      </c>
      <c r="F12356" s="261" t="s">
        <v>110</v>
      </c>
      <c r="G12356" s="261" t="s">
        <v>124</v>
      </c>
      <c r="H12356" s="261" t="s">
        <v>6398</v>
      </c>
      <c r="I12356" cm="1">
        <f t="array" ref="I12356">INDEX('2.1.trackMPD'!I:I/(24*60*60),
       MATCH(1,
             (A12356='2.1.trackMPD'!A:A)*
             (C12356='2.1.trackMPD'!D:D)*
             (D12356/10^6='2.1.trackMPD'!H:H)*
             (E12356='2.1.trackMPD'!F:F),
0))</f>
        <v>1.7482747305485069E-6</v>
      </c>
    </row>
    <row r="12357" spans="1:9" x14ac:dyDescent="0.2">
      <c r="A12357" t="s">
        <v>31</v>
      </c>
      <c r="B12357" s="261" t="s">
        <v>149</v>
      </c>
      <c r="C12357">
        <f>_xlfn.XLOOKUP(B12357,'2.1.trackMPD'!$R$7:$R$29,'2.1.trackMPD'!$T$7:$T$29)</f>
        <v>6</v>
      </c>
      <c r="D12357" s="261">
        <v>1</v>
      </c>
      <c r="E12357" s="261" t="s">
        <v>6400</v>
      </c>
      <c r="F12357" s="261" t="s">
        <v>110</v>
      </c>
      <c r="G12357" s="261" t="s">
        <v>140</v>
      </c>
      <c r="H12357" s="261" t="s">
        <v>6398</v>
      </c>
      <c r="I12357" cm="1">
        <f t="array" ref="I12357">INDEX('2.1.trackMPD'!J:J/(24*60*60),
       MATCH(1,
             (A12357='2.1.trackMPD'!A:A)*
             (C12357='2.1.trackMPD'!D:D)*
             (D12357/10^6='2.1.trackMPD'!H:H)*
             (E12357='2.1.trackMPD'!F:F),
0))</f>
        <v>3.7088197611824881E-5</v>
      </c>
    </row>
    <row r="12358" spans="1:9" x14ac:dyDescent="0.2">
      <c r="A12358" t="s">
        <v>31</v>
      </c>
      <c r="B12358" s="261" t="s">
        <v>149</v>
      </c>
      <c r="C12358">
        <f>_xlfn.XLOOKUP(B12358,'2.1.trackMPD'!$R$7:$R$29,'2.1.trackMPD'!$T$7:$T$29)</f>
        <v>6</v>
      </c>
      <c r="D12358" s="261">
        <v>1</v>
      </c>
      <c r="E12358" s="261" t="s">
        <v>6400</v>
      </c>
      <c r="F12358" s="261" t="s">
        <v>111</v>
      </c>
      <c r="G12358" s="261" t="s">
        <v>124</v>
      </c>
      <c r="H12358" s="261" t="s">
        <v>6398</v>
      </c>
      <c r="I12358" t="e" cm="1">
        <f t="array" ref="I12358">INDEX('2.1.trackMPD'!M:M/(24*60*60),
       MATCH(1,
             (A12358='2.1.trackMPD'!A:A)*
             (C12358='2.1.trackMPD'!D:D)*
             (D12358/10^6='2.1.trackMPD'!H:H)*
             (E12358='2.1.trackMPD'!F:F),
0))</f>
        <v>#VALUE!</v>
      </c>
    </row>
    <row r="12359" spans="1:9" x14ac:dyDescent="0.2">
      <c r="A12359" t="s">
        <v>31</v>
      </c>
      <c r="B12359" s="261" t="s">
        <v>149</v>
      </c>
      <c r="C12359">
        <f>_xlfn.XLOOKUP(B12359,'2.1.trackMPD'!$R$7:$R$29,'2.1.trackMPD'!$T$7:$T$29)</f>
        <v>6</v>
      </c>
      <c r="D12359" s="261">
        <v>1</v>
      </c>
      <c r="E12359" s="261" t="s">
        <v>6400</v>
      </c>
      <c r="F12359" s="261" t="s">
        <v>111</v>
      </c>
      <c r="G12359" s="261" t="s">
        <v>140</v>
      </c>
      <c r="H12359" s="261" t="s">
        <v>6398</v>
      </c>
      <c r="I12359" t="e" cm="1">
        <f t="array" ref="I12359">INDEX('2.1.trackMPD'!N:N/(24*60*60),
       MATCH(1,
             (A12359='2.1.trackMPD'!A:A)*
             (C12359='2.1.trackMPD'!D:D)*
             (D12359/10^6='2.1.trackMPD'!H:H)*
             (E12359='2.1.trackMPD'!F:F),
0))</f>
        <v>#VALUE!</v>
      </c>
    </row>
    <row r="12360" spans="1:9" x14ac:dyDescent="0.2">
      <c r="A12360" t="s">
        <v>31</v>
      </c>
      <c r="B12360" s="261" t="s">
        <v>149</v>
      </c>
      <c r="C12360">
        <f>_xlfn.XLOOKUP(B12360,'2.1.trackMPD'!$R$7:$R$29,'2.1.trackMPD'!$T$7:$T$29)</f>
        <v>6</v>
      </c>
      <c r="D12360" s="261">
        <v>1</v>
      </c>
      <c r="E12360" s="261" t="s">
        <v>6400</v>
      </c>
      <c r="F12360" s="261" t="s">
        <v>110</v>
      </c>
      <c r="G12360" s="261" t="s">
        <v>124</v>
      </c>
      <c r="H12360" s="261" t="s">
        <v>6399</v>
      </c>
      <c r="I12360" t="e" cm="1">
        <f t="array" ref="I12360">INDEX('2.1.trackMPD'!K:K/(24*60*60),
       MATCH(1,
             (A12360='2.1.trackMPD'!A:A)*
             (C12360='2.1.trackMPD'!D:D)*
             (D12360/10^6='2.1.trackMPD'!H:H)*
             (E12360='2.1.trackMPD'!F:F),
0))</f>
        <v>#VALUE!</v>
      </c>
    </row>
    <row r="12361" spans="1:9" x14ac:dyDescent="0.2">
      <c r="A12361" t="s">
        <v>31</v>
      </c>
      <c r="B12361" s="261" t="s">
        <v>149</v>
      </c>
      <c r="C12361">
        <f>_xlfn.XLOOKUP(B12361,'2.1.trackMPD'!$R$7:$R$29,'2.1.trackMPD'!$T$7:$T$29)</f>
        <v>6</v>
      </c>
      <c r="D12361" s="261">
        <v>1</v>
      </c>
      <c r="E12361" s="261" t="s">
        <v>6400</v>
      </c>
      <c r="F12361" s="261" t="s">
        <v>110</v>
      </c>
      <c r="G12361" s="261" t="s">
        <v>140</v>
      </c>
      <c r="H12361" s="261" t="s">
        <v>6399</v>
      </c>
      <c r="I12361" t="e" cm="1">
        <f t="array" ref="I12361">INDEX('2.1.trackMPD'!L:L/(24*60*60),
       MATCH(1,
             (A12361='2.1.trackMPD'!A:A)*
             (C12361='2.1.trackMPD'!D:D)*
             (D12361/10^6='2.1.trackMPD'!H:H)*
             (E12361='2.1.trackMPD'!F:F),
0))</f>
        <v>#VALUE!</v>
      </c>
    </row>
    <row r="12362" spans="1:9" x14ac:dyDescent="0.2">
      <c r="A12362" t="s">
        <v>31</v>
      </c>
      <c r="B12362" s="261" t="s">
        <v>149</v>
      </c>
      <c r="C12362">
        <f>_xlfn.XLOOKUP(B12362,'2.1.trackMPD'!$R$7:$R$29,'2.1.trackMPD'!$T$7:$T$29)</f>
        <v>6</v>
      </c>
      <c r="D12362" s="261">
        <v>10</v>
      </c>
      <c r="E12362" s="261" t="s">
        <v>6400</v>
      </c>
      <c r="F12362" s="261" t="s">
        <v>110</v>
      </c>
      <c r="G12362" s="261" t="s">
        <v>124</v>
      </c>
      <c r="H12362" s="261" t="s">
        <v>6398</v>
      </c>
      <c r="I12362" cm="1">
        <f t="array" ref="I12362">INDEX('2.1.trackMPD'!I:I/(24*60*60),
       MATCH(1,
             (A12362='2.1.trackMPD'!A:A)*
             (C12362='2.1.trackMPD'!D:D)*
             (D12362/10^6='2.1.trackMPD'!H:H)*
             (E12362='2.1.trackMPD'!F:F),
0))</f>
        <v>7.1603868355447347E-5</v>
      </c>
    </row>
    <row r="12363" spans="1:9" x14ac:dyDescent="0.2">
      <c r="A12363" t="s">
        <v>31</v>
      </c>
      <c r="B12363" s="261" t="s">
        <v>149</v>
      </c>
      <c r="C12363">
        <f>_xlfn.XLOOKUP(B12363,'2.1.trackMPD'!$R$7:$R$29,'2.1.trackMPD'!$T$7:$T$29)</f>
        <v>6</v>
      </c>
      <c r="D12363" s="261">
        <v>10</v>
      </c>
      <c r="E12363" s="261" t="s">
        <v>6400</v>
      </c>
      <c r="F12363" s="261" t="s">
        <v>110</v>
      </c>
      <c r="G12363" s="261" t="s">
        <v>140</v>
      </c>
      <c r="H12363" s="261" t="s">
        <v>6398</v>
      </c>
      <c r="I12363" cm="1">
        <f t="array" ref="I12363">INDEX('2.1.trackMPD'!J:J/(24*60*60),
       MATCH(1,
             (A12363='2.1.trackMPD'!A:A)*
             (C12363='2.1.trackMPD'!D:D)*
             (D12363/10^6='2.1.trackMPD'!H:H)*
             (E12363='2.1.trackMPD'!F:F),
0))</f>
        <v>1.8169765780324653E-4</v>
      </c>
    </row>
    <row r="12364" spans="1:9" x14ac:dyDescent="0.2">
      <c r="A12364" t="s">
        <v>31</v>
      </c>
      <c r="B12364" s="261" t="s">
        <v>149</v>
      </c>
      <c r="C12364">
        <f>_xlfn.XLOOKUP(B12364,'2.1.trackMPD'!$R$7:$R$29,'2.1.trackMPD'!$T$7:$T$29)</f>
        <v>6</v>
      </c>
      <c r="D12364" s="261">
        <v>10</v>
      </c>
      <c r="E12364" s="261" t="s">
        <v>6400</v>
      </c>
      <c r="F12364" s="261" t="s">
        <v>111</v>
      </c>
      <c r="G12364" s="261" t="s">
        <v>124</v>
      </c>
      <c r="H12364" s="261" t="s">
        <v>6398</v>
      </c>
      <c r="I12364" t="e" cm="1">
        <f t="array" ref="I12364">INDEX('2.1.trackMPD'!M:M/(24*60*60),
       MATCH(1,
             (A12364='2.1.trackMPD'!A:A)*
             (C12364='2.1.trackMPD'!D:D)*
             (D12364/10^6='2.1.trackMPD'!H:H)*
             (E12364='2.1.trackMPD'!F:F),
0))</f>
        <v>#VALUE!</v>
      </c>
    </row>
    <row r="12365" spans="1:9" x14ac:dyDescent="0.2">
      <c r="A12365" t="s">
        <v>31</v>
      </c>
      <c r="B12365" s="261" t="s">
        <v>149</v>
      </c>
      <c r="C12365">
        <f>_xlfn.XLOOKUP(B12365,'2.1.trackMPD'!$R$7:$R$29,'2.1.trackMPD'!$T$7:$T$29)</f>
        <v>6</v>
      </c>
      <c r="D12365" s="261">
        <v>10</v>
      </c>
      <c r="E12365" s="261" t="s">
        <v>6400</v>
      </c>
      <c r="F12365" s="261" t="s">
        <v>111</v>
      </c>
      <c r="G12365" s="261" t="s">
        <v>140</v>
      </c>
      <c r="H12365" s="261" t="s">
        <v>6398</v>
      </c>
      <c r="I12365" t="e" cm="1">
        <f t="array" ref="I12365">INDEX('2.1.trackMPD'!N:N/(24*60*60),
       MATCH(1,
             (A12365='2.1.trackMPD'!A:A)*
             (C12365='2.1.trackMPD'!D:D)*
             (D12365/10^6='2.1.trackMPD'!H:H)*
             (E12365='2.1.trackMPD'!F:F),
0))</f>
        <v>#VALUE!</v>
      </c>
    </row>
    <row r="12366" spans="1:9" x14ac:dyDescent="0.2">
      <c r="A12366" t="s">
        <v>31</v>
      </c>
      <c r="B12366" s="261" t="s">
        <v>149</v>
      </c>
      <c r="C12366">
        <f>_xlfn.XLOOKUP(B12366,'2.1.trackMPD'!$R$7:$R$29,'2.1.trackMPD'!$T$7:$T$29)</f>
        <v>6</v>
      </c>
      <c r="D12366" s="261">
        <v>10</v>
      </c>
      <c r="E12366" s="261" t="s">
        <v>6400</v>
      </c>
      <c r="F12366" s="261" t="s">
        <v>110</v>
      </c>
      <c r="G12366" s="261" t="s">
        <v>124</v>
      </c>
      <c r="H12366" s="261" t="s">
        <v>6399</v>
      </c>
      <c r="I12366" t="e" cm="1">
        <f t="array" ref="I12366">INDEX('2.1.trackMPD'!K:K/(24*60*60),
       MATCH(1,
             (A12366='2.1.trackMPD'!A:A)*
             (C12366='2.1.trackMPD'!D:D)*
             (D12366/10^6='2.1.trackMPD'!H:H)*
             (E12366='2.1.trackMPD'!F:F),
0))</f>
        <v>#VALUE!</v>
      </c>
    </row>
    <row r="12367" spans="1:9" x14ac:dyDescent="0.2">
      <c r="A12367" t="s">
        <v>31</v>
      </c>
      <c r="B12367" s="261" t="s">
        <v>149</v>
      </c>
      <c r="C12367">
        <f>_xlfn.XLOOKUP(B12367,'2.1.trackMPD'!$R$7:$R$29,'2.1.trackMPD'!$T$7:$T$29)</f>
        <v>6</v>
      </c>
      <c r="D12367" s="261">
        <v>10</v>
      </c>
      <c r="E12367" s="261" t="s">
        <v>6400</v>
      </c>
      <c r="F12367" s="261" t="s">
        <v>110</v>
      </c>
      <c r="G12367" s="261" t="s">
        <v>140</v>
      </c>
      <c r="H12367" s="261" t="s">
        <v>6399</v>
      </c>
      <c r="I12367" t="e" cm="1">
        <f t="array" ref="I12367">INDEX('2.1.trackMPD'!L:L/(24*60*60),
       MATCH(1,
             (A12367='2.1.trackMPD'!A:A)*
             (C12367='2.1.trackMPD'!D:D)*
             (D12367/10^6='2.1.trackMPD'!H:H)*
             (E12367='2.1.trackMPD'!F:F),
0))</f>
        <v>#VALUE!</v>
      </c>
    </row>
    <row r="12368" spans="1:9" x14ac:dyDescent="0.2">
      <c r="A12368" t="s">
        <v>31</v>
      </c>
      <c r="B12368" s="261" t="s">
        <v>149</v>
      </c>
      <c r="C12368">
        <f>_xlfn.XLOOKUP(B12368,'2.1.trackMPD'!$R$7:$R$29,'2.1.trackMPD'!$T$7:$T$29)</f>
        <v>6</v>
      </c>
      <c r="D12368" s="261">
        <v>100</v>
      </c>
      <c r="E12368" s="261" t="s">
        <v>6400</v>
      </c>
      <c r="F12368" s="261" t="s">
        <v>110</v>
      </c>
      <c r="G12368" s="261" t="s">
        <v>124</v>
      </c>
      <c r="H12368" s="261" t="s">
        <v>6398</v>
      </c>
      <c r="I12368" cm="1">
        <f t="array" ref="I12368">INDEX('2.1.trackMPD'!I:I/(24*60*60),
       MATCH(1,
             (A12368='2.1.trackMPD'!A:A)*
             (C12368='2.1.trackMPD'!D:D)*
             (D12368/10^6='2.1.trackMPD'!H:H)*
             (E12368='2.1.trackMPD'!F:F),
0))</f>
        <v>5.1764828803544331E-3</v>
      </c>
    </row>
    <row r="12369" spans="1:9" x14ac:dyDescent="0.2">
      <c r="A12369" t="s">
        <v>31</v>
      </c>
      <c r="B12369" s="261" t="s">
        <v>149</v>
      </c>
      <c r="C12369">
        <f>_xlfn.XLOOKUP(B12369,'2.1.trackMPD'!$R$7:$R$29,'2.1.trackMPD'!$T$7:$T$29)</f>
        <v>6</v>
      </c>
      <c r="D12369" s="261">
        <v>100</v>
      </c>
      <c r="E12369" s="261" t="s">
        <v>6400</v>
      </c>
      <c r="F12369" s="261" t="s">
        <v>110</v>
      </c>
      <c r="G12369" s="261" t="s">
        <v>140</v>
      </c>
      <c r="H12369" s="261" t="s">
        <v>6398</v>
      </c>
      <c r="I12369" cm="1">
        <f t="array" ref="I12369">INDEX('2.1.trackMPD'!J:J/(24*60*60),
       MATCH(1,
             (A12369='2.1.trackMPD'!A:A)*
             (C12369='2.1.trackMPD'!D:D)*
             (D12369/10^6='2.1.trackMPD'!H:H)*
             (E12369='2.1.trackMPD'!F:F),
0))</f>
        <v>8.3103213332789347E-3</v>
      </c>
    </row>
    <row r="12370" spans="1:9" x14ac:dyDescent="0.2">
      <c r="A12370" t="s">
        <v>31</v>
      </c>
      <c r="B12370" s="261" t="s">
        <v>149</v>
      </c>
      <c r="C12370">
        <f>_xlfn.XLOOKUP(B12370,'2.1.trackMPD'!$R$7:$R$29,'2.1.trackMPD'!$T$7:$T$29)</f>
        <v>6</v>
      </c>
      <c r="D12370" s="261">
        <v>100</v>
      </c>
      <c r="E12370" s="261" t="s">
        <v>6400</v>
      </c>
      <c r="F12370" s="261" t="s">
        <v>111</v>
      </c>
      <c r="G12370" s="261" t="s">
        <v>124</v>
      </c>
      <c r="H12370" s="261" t="s">
        <v>6398</v>
      </c>
      <c r="I12370" t="e" cm="1">
        <f t="array" ref="I12370">INDEX('2.1.trackMPD'!M:M/(24*60*60),
       MATCH(1,
             (A12370='2.1.trackMPD'!A:A)*
             (C12370='2.1.trackMPD'!D:D)*
             (D12370/10^6='2.1.trackMPD'!H:H)*
             (E12370='2.1.trackMPD'!F:F),
0))</f>
        <v>#VALUE!</v>
      </c>
    </row>
    <row r="12371" spans="1:9" x14ac:dyDescent="0.2">
      <c r="A12371" t="s">
        <v>31</v>
      </c>
      <c r="B12371" s="261" t="s">
        <v>149</v>
      </c>
      <c r="C12371">
        <f>_xlfn.XLOOKUP(B12371,'2.1.trackMPD'!$R$7:$R$29,'2.1.trackMPD'!$T$7:$T$29)</f>
        <v>6</v>
      </c>
      <c r="D12371" s="261">
        <v>100</v>
      </c>
      <c r="E12371" s="261" t="s">
        <v>6400</v>
      </c>
      <c r="F12371" s="261" t="s">
        <v>111</v>
      </c>
      <c r="G12371" s="261" t="s">
        <v>140</v>
      </c>
      <c r="H12371" s="261" t="s">
        <v>6398</v>
      </c>
      <c r="I12371" t="e" cm="1">
        <f t="array" ref="I12371">INDEX('2.1.trackMPD'!N:N/(24*60*60),
       MATCH(1,
             (A12371='2.1.trackMPD'!A:A)*
             (C12371='2.1.trackMPD'!D:D)*
             (D12371/10^6='2.1.trackMPD'!H:H)*
             (E12371='2.1.trackMPD'!F:F),
0))</f>
        <v>#VALUE!</v>
      </c>
    </row>
    <row r="12372" spans="1:9" x14ac:dyDescent="0.2">
      <c r="A12372" t="s">
        <v>31</v>
      </c>
      <c r="B12372" s="261" t="s">
        <v>149</v>
      </c>
      <c r="C12372">
        <f>_xlfn.XLOOKUP(B12372,'2.1.trackMPD'!$R$7:$R$29,'2.1.trackMPD'!$T$7:$T$29)</f>
        <v>6</v>
      </c>
      <c r="D12372" s="261">
        <v>100</v>
      </c>
      <c r="E12372" s="261" t="s">
        <v>6400</v>
      </c>
      <c r="F12372" s="261" t="s">
        <v>110</v>
      </c>
      <c r="G12372" s="261" t="s">
        <v>124</v>
      </c>
      <c r="H12372" s="261" t="s">
        <v>6399</v>
      </c>
      <c r="I12372" t="e" cm="1">
        <f t="array" ref="I12372">INDEX('2.1.trackMPD'!K:K/(24*60*60),
       MATCH(1,
             (A12372='2.1.trackMPD'!A:A)*
             (C12372='2.1.trackMPD'!D:D)*
             (D12372/10^6='2.1.trackMPD'!H:H)*
             (E12372='2.1.trackMPD'!F:F),
0))</f>
        <v>#VALUE!</v>
      </c>
    </row>
    <row r="12373" spans="1:9" x14ac:dyDescent="0.2">
      <c r="A12373" t="s">
        <v>31</v>
      </c>
      <c r="B12373" s="261" t="s">
        <v>149</v>
      </c>
      <c r="C12373">
        <f>_xlfn.XLOOKUP(B12373,'2.1.trackMPD'!$R$7:$R$29,'2.1.trackMPD'!$T$7:$T$29)</f>
        <v>6</v>
      </c>
      <c r="D12373" s="261">
        <v>100</v>
      </c>
      <c r="E12373" s="261" t="s">
        <v>6400</v>
      </c>
      <c r="F12373" s="261" t="s">
        <v>110</v>
      </c>
      <c r="G12373" s="261" t="s">
        <v>140</v>
      </c>
      <c r="H12373" s="261" t="s">
        <v>6399</v>
      </c>
      <c r="I12373" t="e" cm="1">
        <f t="array" ref="I12373">INDEX('2.1.trackMPD'!L:L/(24*60*60),
       MATCH(1,
             (A12373='2.1.trackMPD'!A:A)*
             (C12373='2.1.trackMPD'!D:D)*
             (D12373/10^6='2.1.trackMPD'!H:H)*
             (E12373='2.1.trackMPD'!F:F),
0))</f>
        <v>#VALUE!</v>
      </c>
    </row>
    <row r="12374" spans="1:9" x14ac:dyDescent="0.2">
      <c r="A12374" t="s">
        <v>31</v>
      </c>
      <c r="B12374" s="261" t="s">
        <v>149</v>
      </c>
      <c r="C12374">
        <f>_xlfn.XLOOKUP(B12374,'2.1.trackMPD'!$R$7:$R$29,'2.1.trackMPD'!$T$7:$T$29)</f>
        <v>6</v>
      </c>
      <c r="D12374" s="261">
        <v>1000</v>
      </c>
      <c r="E12374" s="261" t="s">
        <v>6400</v>
      </c>
      <c r="F12374" s="261" t="s">
        <v>110</v>
      </c>
      <c r="G12374" s="261" t="s">
        <v>124</v>
      </c>
      <c r="H12374" s="261" t="s">
        <v>6398</v>
      </c>
      <c r="I12374" cm="1">
        <f t="array" ref="I12374">INDEX('2.1.trackMPD'!I:I/(24*60*60),
       MATCH(1,
             (A12374='2.1.trackMPD'!A:A)*
             (C12374='2.1.trackMPD'!D:D)*
             (D12374/10^6='2.1.trackMPD'!H:H)*
             (E12374='2.1.trackMPD'!F:F),
0))</f>
        <v>5.8096051192054514E-2</v>
      </c>
    </row>
    <row r="12375" spans="1:9" x14ac:dyDescent="0.2">
      <c r="A12375" t="s">
        <v>31</v>
      </c>
      <c r="B12375" s="261" t="s">
        <v>149</v>
      </c>
      <c r="C12375">
        <f>_xlfn.XLOOKUP(B12375,'2.1.trackMPD'!$R$7:$R$29,'2.1.trackMPD'!$T$7:$T$29)</f>
        <v>6</v>
      </c>
      <c r="D12375" s="261">
        <v>1000</v>
      </c>
      <c r="E12375" s="261" t="s">
        <v>6400</v>
      </c>
      <c r="F12375" s="261" t="s">
        <v>110</v>
      </c>
      <c r="G12375" s="261" t="s">
        <v>140</v>
      </c>
      <c r="H12375" s="261" t="s">
        <v>6398</v>
      </c>
      <c r="I12375" cm="1">
        <f t="array" ref="I12375">INDEX('2.1.trackMPD'!J:J/(24*60*60),
       MATCH(1,
             (A12375='2.1.trackMPD'!A:A)*
             (C12375='2.1.trackMPD'!D:D)*
             (D12375/10^6='2.1.trackMPD'!H:H)*
             (E12375='2.1.trackMPD'!F:F),
0))</f>
        <v>1.567885990178507E-2</v>
      </c>
    </row>
    <row r="12376" spans="1:9" x14ac:dyDescent="0.2">
      <c r="A12376" t="s">
        <v>31</v>
      </c>
      <c r="B12376" s="261" t="s">
        <v>149</v>
      </c>
      <c r="C12376">
        <f>_xlfn.XLOOKUP(B12376,'2.1.trackMPD'!$R$7:$R$29,'2.1.trackMPD'!$T$7:$T$29)</f>
        <v>6</v>
      </c>
      <c r="D12376" s="261">
        <v>1000</v>
      </c>
      <c r="E12376" s="261" t="s">
        <v>6400</v>
      </c>
      <c r="F12376" s="261" t="s">
        <v>111</v>
      </c>
      <c r="G12376" s="261" t="s">
        <v>124</v>
      </c>
      <c r="H12376" s="261" t="s">
        <v>6398</v>
      </c>
      <c r="I12376" t="e" cm="1">
        <f t="array" ref="I12376">INDEX('2.1.trackMPD'!M:M/(24*60*60),
       MATCH(1,
             (A12376='2.1.trackMPD'!A:A)*
             (C12376='2.1.trackMPD'!D:D)*
             (D12376/10^6='2.1.trackMPD'!H:H)*
             (E12376='2.1.trackMPD'!F:F),
0))</f>
        <v>#VALUE!</v>
      </c>
    </row>
    <row r="12377" spans="1:9" x14ac:dyDescent="0.2">
      <c r="A12377" t="s">
        <v>31</v>
      </c>
      <c r="B12377" s="261" t="s">
        <v>149</v>
      </c>
      <c r="C12377">
        <f>_xlfn.XLOOKUP(B12377,'2.1.trackMPD'!$R$7:$R$29,'2.1.trackMPD'!$T$7:$T$29)</f>
        <v>6</v>
      </c>
      <c r="D12377" s="261">
        <v>1000</v>
      </c>
      <c r="E12377" s="261" t="s">
        <v>6400</v>
      </c>
      <c r="F12377" s="261" t="s">
        <v>111</v>
      </c>
      <c r="G12377" s="261" t="s">
        <v>140</v>
      </c>
      <c r="H12377" s="261" t="s">
        <v>6398</v>
      </c>
      <c r="I12377" t="e" cm="1">
        <f t="array" ref="I12377">INDEX('2.1.trackMPD'!N:N/(24*60*60),
       MATCH(1,
             (A12377='2.1.trackMPD'!A:A)*
             (C12377='2.1.trackMPD'!D:D)*
             (D12377/10^6='2.1.trackMPD'!H:H)*
             (E12377='2.1.trackMPD'!F:F),
0))</f>
        <v>#VALUE!</v>
      </c>
    </row>
    <row r="12378" spans="1:9" x14ac:dyDescent="0.2">
      <c r="A12378" t="s">
        <v>31</v>
      </c>
      <c r="B12378" s="261" t="s">
        <v>149</v>
      </c>
      <c r="C12378">
        <f>_xlfn.XLOOKUP(B12378,'2.1.trackMPD'!$R$7:$R$29,'2.1.trackMPD'!$T$7:$T$29)</f>
        <v>6</v>
      </c>
      <c r="D12378" s="261">
        <v>1000</v>
      </c>
      <c r="E12378" s="261" t="s">
        <v>6400</v>
      </c>
      <c r="F12378" s="261" t="s">
        <v>110</v>
      </c>
      <c r="G12378" s="261" t="s">
        <v>124</v>
      </c>
      <c r="H12378" s="261" t="s">
        <v>6399</v>
      </c>
      <c r="I12378" t="e" cm="1">
        <f t="array" ref="I12378">INDEX('2.1.trackMPD'!K:K/(24*60*60),
       MATCH(1,
             (A12378='2.1.trackMPD'!A:A)*
             (C12378='2.1.trackMPD'!D:D)*
             (D12378/10^6='2.1.trackMPD'!H:H)*
             (E12378='2.1.trackMPD'!F:F),
0))</f>
        <v>#VALUE!</v>
      </c>
    </row>
    <row r="12379" spans="1:9" x14ac:dyDescent="0.2">
      <c r="A12379" t="s">
        <v>31</v>
      </c>
      <c r="B12379" s="261" t="s">
        <v>149</v>
      </c>
      <c r="C12379">
        <f>_xlfn.XLOOKUP(B12379,'2.1.trackMPD'!$R$7:$R$29,'2.1.trackMPD'!$T$7:$T$29)</f>
        <v>6</v>
      </c>
      <c r="D12379" s="261">
        <v>1000</v>
      </c>
      <c r="E12379" s="261" t="s">
        <v>6400</v>
      </c>
      <c r="F12379" s="261" t="s">
        <v>110</v>
      </c>
      <c r="G12379" s="261" t="s">
        <v>140</v>
      </c>
      <c r="H12379" s="261" t="s">
        <v>6399</v>
      </c>
      <c r="I12379" t="e" cm="1">
        <f t="array" ref="I12379">INDEX('2.1.trackMPD'!L:L/(24*60*60),
       MATCH(1,
             (A12379='2.1.trackMPD'!A:A)*
             (C12379='2.1.trackMPD'!D:D)*
             (D12379/10^6='2.1.trackMPD'!H:H)*
             (E12379='2.1.trackMPD'!F:F),
0))</f>
        <v>#VALUE!</v>
      </c>
    </row>
    <row r="12380" spans="1:9" x14ac:dyDescent="0.2">
      <c r="A12380" t="s">
        <v>31</v>
      </c>
      <c r="B12380" s="261" t="s">
        <v>149</v>
      </c>
      <c r="C12380">
        <f>_xlfn.XLOOKUP(B12380,'2.1.trackMPD'!$R$7:$R$29,'2.1.trackMPD'!$T$7:$T$29)</f>
        <v>6</v>
      </c>
      <c r="D12380" s="261">
        <v>5000</v>
      </c>
      <c r="E12380" s="261" t="s">
        <v>6400</v>
      </c>
      <c r="F12380" s="261" t="s">
        <v>110</v>
      </c>
      <c r="G12380" s="261" t="s">
        <v>124</v>
      </c>
      <c r="H12380" s="261" t="s">
        <v>6398</v>
      </c>
      <c r="I12380" cm="1">
        <f t="array" ref="I12380">INDEX('2.1.trackMPD'!I:I/(24*60*60),
       MATCH(1,
             (A12380='2.1.trackMPD'!A:A)*
             (C12380='2.1.trackMPD'!D:D)*
             (D12380/10^6='2.1.trackMPD'!H:H)*
             (E12380='2.1.trackMPD'!F:F),
0))</f>
        <v>0.14054113169626969</v>
      </c>
    </row>
    <row r="12381" spans="1:9" x14ac:dyDescent="0.2">
      <c r="A12381" t="s">
        <v>31</v>
      </c>
      <c r="B12381" s="261" t="s">
        <v>149</v>
      </c>
      <c r="C12381">
        <f>_xlfn.XLOOKUP(B12381,'2.1.trackMPD'!$R$7:$R$29,'2.1.trackMPD'!$T$7:$T$29)</f>
        <v>6</v>
      </c>
      <c r="D12381" s="261">
        <v>5000</v>
      </c>
      <c r="E12381" s="261" t="s">
        <v>6400</v>
      </c>
      <c r="F12381" s="261" t="s">
        <v>110</v>
      </c>
      <c r="G12381" s="261" t="s">
        <v>140</v>
      </c>
      <c r="H12381" s="261" t="s">
        <v>6398</v>
      </c>
      <c r="I12381" cm="1">
        <f t="array" ref="I12381">INDEX('2.1.trackMPD'!J:J/(24*60*60),
       MATCH(1,
             (A12381='2.1.trackMPD'!A:A)*
             (C12381='2.1.trackMPD'!D:D)*
             (D12381/10^6='2.1.trackMPD'!H:H)*
             (E12381='2.1.trackMPD'!F:F),
0))</f>
        <v>1.5568371183156597E-2</v>
      </c>
    </row>
    <row r="12382" spans="1:9" x14ac:dyDescent="0.2">
      <c r="A12382" t="s">
        <v>31</v>
      </c>
      <c r="B12382" s="261" t="s">
        <v>149</v>
      </c>
      <c r="C12382">
        <f>_xlfn.XLOOKUP(B12382,'2.1.trackMPD'!$R$7:$R$29,'2.1.trackMPD'!$T$7:$T$29)</f>
        <v>6</v>
      </c>
      <c r="D12382" s="261">
        <v>5000</v>
      </c>
      <c r="E12382" s="261" t="s">
        <v>6400</v>
      </c>
      <c r="F12382" s="261" t="s">
        <v>111</v>
      </c>
      <c r="G12382" s="261" t="s">
        <v>124</v>
      </c>
      <c r="H12382" s="261" t="s">
        <v>6398</v>
      </c>
      <c r="I12382" t="e" cm="1">
        <f t="array" ref="I12382">INDEX('2.1.trackMPD'!M:M/(24*60*60),
       MATCH(1,
             (A12382='2.1.trackMPD'!A:A)*
             (C12382='2.1.trackMPD'!D:D)*
             (D12382/10^6='2.1.trackMPD'!H:H)*
             (E12382='2.1.trackMPD'!F:F),
0))</f>
        <v>#VALUE!</v>
      </c>
    </row>
    <row r="12383" spans="1:9" x14ac:dyDescent="0.2">
      <c r="A12383" t="s">
        <v>31</v>
      </c>
      <c r="B12383" s="261" t="s">
        <v>149</v>
      </c>
      <c r="C12383">
        <f>_xlfn.XLOOKUP(B12383,'2.1.trackMPD'!$R$7:$R$29,'2.1.trackMPD'!$T$7:$T$29)</f>
        <v>6</v>
      </c>
      <c r="D12383" s="261">
        <v>5000</v>
      </c>
      <c r="E12383" s="261" t="s">
        <v>6400</v>
      </c>
      <c r="F12383" s="261" t="s">
        <v>111</v>
      </c>
      <c r="G12383" s="261" t="s">
        <v>140</v>
      </c>
      <c r="H12383" s="261" t="s">
        <v>6398</v>
      </c>
      <c r="I12383" t="e" cm="1">
        <f t="array" ref="I12383">INDEX('2.1.trackMPD'!N:N/(24*60*60),
       MATCH(1,
             (A12383='2.1.trackMPD'!A:A)*
             (C12383='2.1.trackMPD'!D:D)*
             (D12383/10^6='2.1.trackMPD'!H:H)*
             (E12383='2.1.trackMPD'!F:F),
0))</f>
        <v>#VALUE!</v>
      </c>
    </row>
    <row r="12384" spans="1:9" x14ac:dyDescent="0.2">
      <c r="A12384" t="s">
        <v>31</v>
      </c>
      <c r="B12384" s="261" t="s">
        <v>149</v>
      </c>
      <c r="C12384">
        <f>_xlfn.XLOOKUP(B12384,'2.1.trackMPD'!$R$7:$R$29,'2.1.trackMPD'!$T$7:$T$29)</f>
        <v>6</v>
      </c>
      <c r="D12384" s="261">
        <v>5000</v>
      </c>
      <c r="E12384" s="261" t="s">
        <v>6400</v>
      </c>
      <c r="F12384" s="261" t="s">
        <v>110</v>
      </c>
      <c r="G12384" s="261" t="s">
        <v>124</v>
      </c>
      <c r="H12384" s="261" t="s">
        <v>6399</v>
      </c>
      <c r="I12384" t="e" cm="1">
        <f t="array" ref="I12384">INDEX('2.1.trackMPD'!K:K/(24*60*60),
       MATCH(1,
             (A12384='2.1.trackMPD'!A:A)*
             (C12384='2.1.trackMPD'!D:D)*
             (D12384/10^6='2.1.trackMPD'!H:H)*
             (E12384='2.1.trackMPD'!F:F),
0))</f>
        <v>#VALUE!</v>
      </c>
    </row>
    <row r="12385" spans="1:9" x14ac:dyDescent="0.2">
      <c r="A12385" t="s">
        <v>31</v>
      </c>
      <c r="B12385" s="261" t="s">
        <v>149</v>
      </c>
      <c r="C12385">
        <f>_xlfn.XLOOKUP(B12385,'2.1.trackMPD'!$R$7:$R$29,'2.1.trackMPD'!$T$7:$T$29)</f>
        <v>6</v>
      </c>
      <c r="D12385" s="261">
        <v>5000</v>
      </c>
      <c r="E12385" s="261" t="s">
        <v>6400</v>
      </c>
      <c r="F12385" s="261" t="s">
        <v>110</v>
      </c>
      <c r="G12385" s="261" t="s">
        <v>140</v>
      </c>
      <c r="H12385" s="261" t="s">
        <v>6399</v>
      </c>
      <c r="I12385" t="e" cm="1">
        <f t="array" ref="I12385">INDEX('2.1.trackMPD'!L:L/(24*60*60),
       MATCH(1,
             (A12385='2.1.trackMPD'!A:A)*
             (C12385='2.1.trackMPD'!D:D)*
             (D12385/10^6='2.1.trackMPD'!H:H)*
             (E12385='2.1.trackMPD'!F:F),
0))</f>
        <v>#VALUE!</v>
      </c>
    </row>
    <row r="12386" spans="1:9" x14ac:dyDescent="0.2">
      <c r="A12386" t="s">
        <v>31</v>
      </c>
      <c r="B12386" s="261" t="s">
        <v>149</v>
      </c>
      <c r="C12386">
        <f>_xlfn.XLOOKUP(B12386,'2.1.trackMPD'!$R$7:$R$29,'2.1.trackMPD'!$T$7:$T$29)</f>
        <v>6</v>
      </c>
      <c r="D12386" s="261">
        <v>1</v>
      </c>
      <c r="E12386" s="261" t="s">
        <v>6401</v>
      </c>
      <c r="F12386" s="261" t="s">
        <v>110</v>
      </c>
      <c r="G12386" s="261" t="s">
        <v>124</v>
      </c>
      <c r="H12386" s="261" t="s">
        <v>6398</v>
      </c>
      <c r="I12386" t="e" cm="1">
        <f t="array" ref="I12386">INDEX('2.1.trackMPD'!I:I/(24*60*60),
       MATCH(1,
             (A12386='2.1.trackMPD'!A:A)*
             (C12386='2.1.trackMPD'!D:D)*
             (D12386/10^6='2.1.trackMPD'!H:H)*
             (E12386='2.1.trackMPD'!F:F),
0))</f>
        <v>#N/A</v>
      </c>
    </row>
    <row r="12387" spans="1:9" x14ac:dyDescent="0.2">
      <c r="A12387" t="s">
        <v>31</v>
      </c>
      <c r="B12387" s="261" t="s">
        <v>149</v>
      </c>
      <c r="C12387">
        <f>_xlfn.XLOOKUP(B12387,'2.1.trackMPD'!$R$7:$R$29,'2.1.trackMPD'!$T$7:$T$29)</f>
        <v>6</v>
      </c>
      <c r="D12387" s="261">
        <v>1</v>
      </c>
      <c r="E12387" s="261" t="s">
        <v>6401</v>
      </c>
      <c r="F12387" s="261" t="s">
        <v>110</v>
      </c>
      <c r="G12387" s="261" t="s">
        <v>140</v>
      </c>
      <c r="H12387" s="261" t="s">
        <v>6398</v>
      </c>
      <c r="I12387" t="e" cm="1">
        <f t="array" ref="I12387">INDEX('2.1.trackMPD'!J:J/(24*60*60),
       MATCH(1,
             (A12387='2.1.trackMPD'!A:A)*
             (C12387='2.1.trackMPD'!D:D)*
             (D12387/10^6='2.1.trackMPD'!H:H)*
             (E12387='2.1.trackMPD'!F:F),
0))</f>
        <v>#N/A</v>
      </c>
    </row>
    <row r="12388" spans="1:9" x14ac:dyDescent="0.2">
      <c r="A12388" t="s">
        <v>31</v>
      </c>
      <c r="B12388" s="261" t="s">
        <v>149</v>
      </c>
      <c r="C12388">
        <f>_xlfn.XLOOKUP(B12388,'2.1.trackMPD'!$R$7:$R$29,'2.1.trackMPD'!$T$7:$T$29)</f>
        <v>6</v>
      </c>
      <c r="D12388" s="261">
        <v>1</v>
      </c>
      <c r="E12388" s="261" t="s">
        <v>6401</v>
      </c>
      <c r="F12388" s="261" t="s">
        <v>111</v>
      </c>
      <c r="G12388" s="261" t="s">
        <v>124</v>
      </c>
      <c r="H12388" s="261" t="s">
        <v>6398</v>
      </c>
      <c r="I12388" t="e" cm="1">
        <f t="array" ref="I12388">INDEX('2.1.trackMPD'!M:M/(24*60*60),
       MATCH(1,
             (A12388='2.1.trackMPD'!A:A)*
             (C12388='2.1.trackMPD'!D:D)*
             (D12388/10^6='2.1.trackMPD'!H:H)*
             (E12388='2.1.trackMPD'!F:F),
0))</f>
        <v>#N/A</v>
      </c>
    </row>
    <row r="12389" spans="1:9" x14ac:dyDescent="0.2">
      <c r="A12389" t="s">
        <v>31</v>
      </c>
      <c r="B12389" s="261" t="s">
        <v>149</v>
      </c>
      <c r="C12389">
        <f>_xlfn.XLOOKUP(B12389,'2.1.trackMPD'!$R$7:$R$29,'2.1.trackMPD'!$T$7:$T$29)</f>
        <v>6</v>
      </c>
      <c r="D12389" s="261">
        <v>1</v>
      </c>
      <c r="E12389" s="261" t="s">
        <v>6401</v>
      </c>
      <c r="F12389" s="261" t="s">
        <v>111</v>
      </c>
      <c r="G12389" s="261" t="s">
        <v>140</v>
      </c>
      <c r="H12389" s="261" t="s">
        <v>6398</v>
      </c>
      <c r="I12389" t="e" cm="1">
        <f t="array" ref="I12389">INDEX('2.1.trackMPD'!N:N/(24*60*60),
       MATCH(1,
             (A12389='2.1.trackMPD'!A:A)*
             (C12389='2.1.trackMPD'!D:D)*
             (D12389/10^6='2.1.trackMPD'!H:H)*
             (E12389='2.1.trackMPD'!F:F),
0))</f>
        <v>#N/A</v>
      </c>
    </row>
    <row r="12390" spans="1:9" x14ac:dyDescent="0.2">
      <c r="A12390" t="s">
        <v>31</v>
      </c>
      <c r="B12390" s="261" t="s">
        <v>149</v>
      </c>
      <c r="C12390">
        <f>_xlfn.XLOOKUP(B12390,'2.1.trackMPD'!$R$7:$R$29,'2.1.trackMPD'!$T$7:$T$29)</f>
        <v>6</v>
      </c>
      <c r="D12390" s="261">
        <v>1</v>
      </c>
      <c r="E12390" s="261" t="s">
        <v>6401</v>
      </c>
      <c r="F12390" s="261" t="s">
        <v>110</v>
      </c>
      <c r="G12390" s="261" t="s">
        <v>124</v>
      </c>
      <c r="H12390" s="261" t="s">
        <v>6399</v>
      </c>
      <c r="I12390" t="e" cm="1">
        <f t="array" ref="I12390">INDEX('2.1.trackMPD'!K:K/(24*60*60),
       MATCH(1,
             (A12390='2.1.trackMPD'!A:A)*
             (C12390='2.1.trackMPD'!D:D)*
             (D12390/10^6='2.1.trackMPD'!H:H)*
             (E12390='2.1.trackMPD'!F:F),
0))</f>
        <v>#N/A</v>
      </c>
    </row>
    <row r="12391" spans="1:9" x14ac:dyDescent="0.2">
      <c r="A12391" t="s">
        <v>31</v>
      </c>
      <c r="B12391" s="261" t="s">
        <v>149</v>
      </c>
      <c r="C12391">
        <f>_xlfn.XLOOKUP(B12391,'2.1.trackMPD'!$R$7:$R$29,'2.1.trackMPD'!$T$7:$T$29)</f>
        <v>6</v>
      </c>
      <c r="D12391" s="261">
        <v>1</v>
      </c>
      <c r="E12391" s="261" t="s">
        <v>6401</v>
      </c>
      <c r="F12391" s="261" t="s">
        <v>110</v>
      </c>
      <c r="G12391" s="261" t="s">
        <v>140</v>
      </c>
      <c r="H12391" s="261" t="s">
        <v>6399</v>
      </c>
      <c r="I12391" t="e" cm="1">
        <f t="array" ref="I12391">INDEX('2.1.trackMPD'!L:L/(24*60*60),
       MATCH(1,
             (A12391='2.1.trackMPD'!A:A)*
             (C12391='2.1.trackMPD'!D:D)*
             (D12391/10^6='2.1.trackMPD'!H:H)*
             (E12391='2.1.trackMPD'!F:F),
0))</f>
        <v>#N/A</v>
      </c>
    </row>
    <row r="12392" spans="1:9" x14ac:dyDescent="0.2">
      <c r="A12392" t="s">
        <v>31</v>
      </c>
      <c r="B12392" s="261" t="s">
        <v>149</v>
      </c>
      <c r="C12392">
        <f>_xlfn.XLOOKUP(B12392,'2.1.trackMPD'!$R$7:$R$29,'2.1.trackMPD'!$T$7:$T$29)</f>
        <v>6</v>
      </c>
      <c r="D12392" s="261">
        <v>10</v>
      </c>
      <c r="E12392" s="261" t="s">
        <v>6401</v>
      </c>
      <c r="F12392" s="261" t="s">
        <v>110</v>
      </c>
      <c r="G12392" s="261" t="s">
        <v>124</v>
      </c>
      <c r="H12392" s="261" t="s">
        <v>6398</v>
      </c>
      <c r="I12392" t="e" cm="1">
        <f t="array" ref="I12392">INDEX('2.1.trackMPD'!I:I/(24*60*60),
       MATCH(1,
             (A12392='2.1.trackMPD'!A:A)*
             (C12392='2.1.trackMPD'!D:D)*
             (D12392/10^6='2.1.trackMPD'!H:H)*
             (E12392='2.1.trackMPD'!F:F),
0))</f>
        <v>#N/A</v>
      </c>
    </row>
    <row r="12393" spans="1:9" x14ac:dyDescent="0.2">
      <c r="A12393" t="s">
        <v>31</v>
      </c>
      <c r="B12393" s="261" t="s">
        <v>149</v>
      </c>
      <c r="C12393">
        <f>_xlfn.XLOOKUP(B12393,'2.1.trackMPD'!$R$7:$R$29,'2.1.trackMPD'!$T$7:$T$29)</f>
        <v>6</v>
      </c>
      <c r="D12393" s="261">
        <v>10</v>
      </c>
      <c r="E12393" s="261" t="s">
        <v>6401</v>
      </c>
      <c r="F12393" s="261" t="s">
        <v>110</v>
      </c>
      <c r="G12393" s="261" t="s">
        <v>140</v>
      </c>
      <c r="H12393" s="261" t="s">
        <v>6398</v>
      </c>
      <c r="I12393" t="e" cm="1">
        <f t="array" ref="I12393">INDEX('2.1.trackMPD'!J:J/(24*60*60),
       MATCH(1,
             (A12393='2.1.trackMPD'!A:A)*
             (C12393='2.1.trackMPD'!D:D)*
             (D12393/10^6='2.1.trackMPD'!H:H)*
             (E12393='2.1.trackMPD'!F:F),
0))</f>
        <v>#N/A</v>
      </c>
    </row>
    <row r="12394" spans="1:9" x14ac:dyDescent="0.2">
      <c r="A12394" t="s">
        <v>31</v>
      </c>
      <c r="B12394" s="261" t="s">
        <v>149</v>
      </c>
      <c r="C12394">
        <f>_xlfn.XLOOKUP(B12394,'2.1.trackMPD'!$R$7:$R$29,'2.1.trackMPD'!$T$7:$T$29)</f>
        <v>6</v>
      </c>
      <c r="D12394" s="261">
        <v>10</v>
      </c>
      <c r="E12394" s="261" t="s">
        <v>6401</v>
      </c>
      <c r="F12394" s="261" t="s">
        <v>111</v>
      </c>
      <c r="G12394" s="261" t="s">
        <v>124</v>
      </c>
      <c r="H12394" s="261" t="s">
        <v>6398</v>
      </c>
      <c r="I12394" t="e" cm="1">
        <f t="array" ref="I12394">INDEX('2.1.trackMPD'!M:M/(24*60*60),
       MATCH(1,
             (A12394='2.1.trackMPD'!A:A)*
             (C12394='2.1.trackMPD'!D:D)*
             (D12394/10^6='2.1.trackMPD'!H:H)*
             (E12394='2.1.trackMPD'!F:F),
0))</f>
        <v>#N/A</v>
      </c>
    </row>
    <row r="12395" spans="1:9" x14ac:dyDescent="0.2">
      <c r="A12395" t="s">
        <v>31</v>
      </c>
      <c r="B12395" s="261" t="s">
        <v>149</v>
      </c>
      <c r="C12395">
        <f>_xlfn.XLOOKUP(B12395,'2.1.trackMPD'!$R$7:$R$29,'2.1.trackMPD'!$T$7:$T$29)</f>
        <v>6</v>
      </c>
      <c r="D12395" s="261">
        <v>10</v>
      </c>
      <c r="E12395" s="261" t="s">
        <v>6401</v>
      </c>
      <c r="F12395" s="261" t="s">
        <v>111</v>
      </c>
      <c r="G12395" s="261" t="s">
        <v>140</v>
      </c>
      <c r="H12395" s="261" t="s">
        <v>6398</v>
      </c>
      <c r="I12395" t="e" cm="1">
        <f t="array" ref="I12395">INDEX('2.1.trackMPD'!N:N/(24*60*60),
       MATCH(1,
             (A12395='2.1.trackMPD'!A:A)*
             (C12395='2.1.trackMPD'!D:D)*
             (D12395/10^6='2.1.trackMPD'!H:H)*
             (E12395='2.1.trackMPD'!F:F),
0))</f>
        <v>#N/A</v>
      </c>
    </row>
    <row r="12396" spans="1:9" x14ac:dyDescent="0.2">
      <c r="A12396" t="s">
        <v>31</v>
      </c>
      <c r="B12396" s="261" t="s">
        <v>149</v>
      </c>
      <c r="C12396">
        <f>_xlfn.XLOOKUP(B12396,'2.1.trackMPD'!$R$7:$R$29,'2.1.trackMPD'!$T$7:$T$29)</f>
        <v>6</v>
      </c>
      <c r="D12396" s="261">
        <v>10</v>
      </c>
      <c r="E12396" s="261" t="s">
        <v>6401</v>
      </c>
      <c r="F12396" s="261" t="s">
        <v>110</v>
      </c>
      <c r="G12396" s="261" t="s">
        <v>124</v>
      </c>
      <c r="H12396" s="261" t="s">
        <v>6399</v>
      </c>
      <c r="I12396" t="e" cm="1">
        <f t="array" ref="I12396">INDEX('2.1.trackMPD'!K:K/(24*60*60),
       MATCH(1,
             (A12396='2.1.trackMPD'!A:A)*
             (C12396='2.1.trackMPD'!D:D)*
             (D12396/10^6='2.1.trackMPD'!H:H)*
             (E12396='2.1.trackMPD'!F:F),
0))</f>
        <v>#N/A</v>
      </c>
    </row>
    <row r="12397" spans="1:9" x14ac:dyDescent="0.2">
      <c r="A12397" t="s">
        <v>31</v>
      </c>
      <c r="B12397" s="261" t="s">
        <v>149</v>
      </c>
      <c r="C12397">
        <f>_xlfn.XLOOKUP(B12397,'2.1.trackMPD'!$R$7:$R$29,'2.1.trackMPD'!$T$7:$T$29)</f>
        <v>6</v>
      </c>
      <c r="D12397" s="261">
        <v>10</v>
      </c>
      <c r="E12397" s="261" t="s">
        <v>6401</v>
      </c>
      <c r="F12397" s="261" t="s">
        <v>110</v>
      </c>
      <c r="G12397" s="261" t="s">
        <v>140</v>
      </c>
      <c r="H12397" s="261" t="s">
        <v>6399</v>
      </c>
      <c r="I12397" t="e" cm="1">
        <f t="array" ref="I12397">INDEX('2.1.trackMPD'!L:L/(24*60*60),
       MATCH(1,
             (A12397='2.1.trackMPD'!A:A)*
             (C12397='2.1.trackMPD'!D:D)*
             (D12397/10^6='2.1.trackMPD'!H:H)*
             (E12397='2.1.trackMPD'!F:F),
0))</f>
        <v>#N/A</v>
      </c>
    </row>
    <row r="12398" spans="1:9" x14ac:dyDescent="0.2">
      <c r="A12398" t="s">
        <v>31</v>
      </c>
      <c r="B12398" s="261" t="s">
        <v>149</v>
      </c>
      <c r="C12398">
        <f>_xlfn.XLOOKUP(B12398,'2.1.trackMPD'!$R$7:$R$29,'2.1.trackMPD'!$T$7:$T$29)</f>
        <v>6</v>
      </c>
      <c r="D12398" s="261">
        <v>100</v>
      </c>
      <c r="E12398" s="261" t="s">
        <v>6401</v>
      </c>
      <c r="F12398" s="261" t="s">
        <v>110</v>
      </c>
      <c r="G12398" s="261" t="s">
        <v>124</v>
      </c>
      <c r="H12398" s="261" t="s">
        <v>6398</v>
      </c>
      <c r="I12398" t="e" cm="1">
        <f t="array" ref="I12398">INDEX('2.1.trackMPD'!I:I/(24*60*60),
       MATCH(1,
             (A12398='2.1.trackMPD'!A:A)*
             (C12398='2.1.trackMPD'!D:D)*
             (D12398/10^6='2.1.trackMPD'!H:H)*
             (E12398='2.1.trackMPD'!F:F),
0))</f>
        <v>#N/A</v>
      </c>
    </row>
    <row r="12399" spans="1:9" x14ac:dyDescent="0.2">
      <c r="A12399" t="s">
        <v>31</v>
      </c>
      <c r="B12399" s="261" t="s">
        <v>149</v>
      </c>
      <c r="C12399">
        <f>_xlfn.XLOOKUP(B12399,'2.1.trackMPD'!$R$7:$R$29,'2.1.trackMPD'!$T$7:$T$29)</f>
        <v>6</v>
      </c>
      <c r="D12399" s="261">
        <v>100</v>
      </c>
      <c r="E12399" s="261" t="s">
        <v>6401</v>
      </c>
      <c r="F12399" s="261" t="s">
        <v>110</v>
      </c>
      <c r="G12399" s="261" t="s">
        <v>140</v>
      </c>
      <c r="H12399" s="261" t="s">
        <v>6398</v>
      </c>
      <c r="I12399" t="e" cm="1">
        <f t="array" ref="I12399">INDEX('2.1.trackMPD'!J:J/(24*60*60),
       MATCH(1,
             (A12399='2.1.trackMPD'!A:A)*
             (C12399='2.1.trackMPD'!D:D)*
             (D12399/10^6='2.1.trackMPD'!H:H)*
             (E12399='2.1.trackMPD'!F:F),
0))</f>
        <v>#N/A</v>
      </c>
    </row>
    <row r="12400" spans="1:9" x14ac:dyDescent="0.2">
      <c r="A12400" t="s">
        <v>31</v>
      </c>
      <c r="B12400" s="261" t="s">
        <v>149</v>
      </c>
      <c r="C12400">
        <f>_xlfn.XLOOKUP(B12400,'2.1.trackMPD'!$R$7:$R$29,'2.1.trackMPD'!$T$7:$T$29)</f>
        <v>6</v>
      </c>
      <c r="D12400" s="261">
        <v>100</v>
      </c>
      <c r="E12400" s="261" t="s">
        <v>6401</v>
      </c>
      <c r="F12400" s="261" t="s">
        <v>111</v>
      </c>
      <c r="G12400" s="261" t="s">
        <v>124</v>
      </c>
      <c r="H12400" s="261" t="s">
        <v>6398</v>
      </c>
      <c r="I12400" t="e" cm="1">
        <f t="array" ref="I12400">INDEX('2.1.trackMPD'!M:M/(24*60*60),
       MATCH(1,
             (A12400='2.1.trackMPD'!A:A)*
             (C12400='2.1.trackMPD'!D:D)*
             (D12400/10^6='2.1.trackMPD'!H:H)*
             (E12400='2.1.trackMPD'!F:F),
0))</f>
        <v>#N/A</v>
      </c>
    </row>
    <row r="12401" spans="1:9" x14ac:dyDescent="0.2">
      <c r="A12401" t="s">
        <v>31</v>
      </c>
      <c r="B12401" s="261" t="s">
        <v>149</v>
      </c>
      <c r="C12401">
        <f>_xlfn.XLOOKUP(B12401,'2.1.trackMPD'!$R$7:$R$29,'2.1.trackMPD'!$T$7:$T$29)</f>
        <v>6</v>
      </c>
      <c r="D12401" s="261">
        <v>100</v>
      </c>
      <c r="E12401" s="261" t="s">
        <v>6401</v>
      </c>
      <c r="F12401" s="261" t="s">
        <v>111</v>
      </c>
      <c r="G12401" s="261" t="s">
        <v>140</v>
      </c>
      <c r="H12401" s="261" t="s">
        <v>6398</v>
      </c>
      <c r="I12401" t="e" cm="1">
        <f t="array" ref="I12401">INDEX('2.1.trackMPD'!N:N/(24*60*60),
       MATCH(1,
             (A12401='2.1.trackMPD'!A:A)*
             (C12401='2.1.trackMPD'!D:D)*
             (D12401/10^6='2.1.trackMPD'!H:H)*
             (E12401='2.1.trackMPD'!F:F),
0))</f>
        <v>#N/A</v>
      </c>
    </row>
    <row r="12402" spans="1:9" x14ac:dyDescent="0.2">
      <c r="A12402" t="s">
        <v>31</v>
      </c>
      <c r="B12402" s="261" t="s">
        <v>149</v>
      </c>
      <c r="C12402">
        <f>_xlfn.XLOOKUP(B12402,'2.1.trackMPD'!$R$7:$R$29,'2.1.trackMPD'!$T$7:$T$29)</f>
        <v>6</v>
      </c>
      <c r="D12402" s="261">
        <v>100</v>
      </c>
      <c r="E12402" s="261" t="s">
        <v>6401</v>
      </c>
      <c r="F12402" s="261" t="s">
        <v>110</v>
      </c>
      <c r="G12402" s="261" t="s">
        <v>124</v>
      </c>
      <c r="H12402" s="261" t="s">
        <v>6399</v>
      </c>
      <c r="I12402" t="e" cm="1">
        <f t="array" ref="I12402">INDEX('2.1.trackMPD'!K:K/(24*60*60),
       MATCH(1,
             (A12402='2.1.trackMPD'!A:A)*
             (C12402='2.1.trackMPD'!D:D)*
             (D12402/10^6='2.1.trackMPD'!H:H)*
             (E12402='2.1.trackMPD'!F:F),
0))</f>
        <v>#N/A</v>
      </c>
    </row>
    <row r="12403" spans="1:9" x14ac:dyDescent="0.2">
      <c r="A12403" t="s">
        <v>31</v>
      </c>
      <c r="B12403" s="261" t="s">
        <v>149</v>
      </c>
      <c r="C12403">
        <f>_xlfn.XLOOKUP(B12403,'2.1.trackMPD'!$R$7:$R$29,'2.1.trackMPD'!$T$7:$T$29)</f>
        <v>6</v>
      </c>
      <c r="D12403" s="261">
        <v>100</v>
      </c>
      <c r="E12403" s="261" t="s">
        <v>6401</v>
      </c>
      <c r="F12403" s="261" t="s">
        <v>110</v>
      </c>
      <c r="G12403" s="261" t="s">
        <v>140</v>
      </c>
      <c r="H12403" s="261" t="s">
        <v>6399</v>
      </c>
      <c r="I12403" t="e" cm="1">
        <f t="array" ref="I12403">INDEX('2.1.trackMPD'!L:L/(24*60*60),
       MATCH(1,
             (A12403='2.1.trackMPD'!A:A)*
             (C12403='2.1.trackMPD'!D:D)*
             (D12403/10^6='2.1.trackMPD'!H:H)*
             (E12403='2.1.trackMPD'!F:F),
0))</f>
        <v>#N/A</v>
      </c>
    </row>
    <row r="12404" spans="1:9" x14ac:dyDescent="0.2">
      <c r="A12404" t="s">
        <v>31</v>
      </c>
      <c r="B12404" s="261" t="s">
        <v>150</v>
      </c>
      <c r="C12404">
        <f>_xlfn.XLOOKUP(B12404,'2.1.trackMPD'!$R$7:$R$29,'2.1.trackMPD'!$T$7:$T$29)</f>
        <v>6</v>
      </c>
      <c r="D12404" s="261">
        <v>1</v>
      </c>
      <c r="E12404" s="261" t="s">
        <v>6396</v>
      </c>
      <c r="F12404" s="261" t="s">
        <v>110</v>
      </c>
      <c r="G12404" s="261" t="s">
        <v>124</v>
      </c>
      <c r="H12404" s="261" t="s">
        <v>6398</v>
      </c>
      <c r="I12404" cm="1">
        <f t="array" ref="I12404">INDEX('2.1.trackMPD'!I:I/(24*60*60),
       MATCH(1,
             (A12404='2.1.trackMPD'!A:A)*
             (C12404='2.1.trackMPD'!D:D)*
             (D12404/10^6='2.1.trackMPD'!H:H)*
             (E12404='2.1.trackMPD'!F:F),
0))</f>
        <v>1.101242398427765E-6</v>
      </c>
    </row>
    <row r="12405" spans="1:9" x14ac:dyDescent="0.2">
      <c r="A12405" t="s">
        <v>31</v>
      </c>
      <c r="B12405" s="261" t="s">
        <v>150</v>
      </c>
      <c r="C12405">
        <f>_xlfn.XLOOKUP(B12405,'2.1.trackMPD'!$R$7:$R$29,'2.1.trackMPD'!$T$7:$T$29)</f>
        <v>6</v>
      </c>
      <c r="D12405" s="261">
        <v>1</v>
      </c>
      <c r="E12405" s="261" t="s">
        <v>6396</v>
      </c>
      <c r="F12405" s="261" t="s">
        <v>110</v>
      </c>
      <c r="G12405" s="261" t="s">
        <v>140</v>
      </c>
      <c r="H12405" s="261" t="s">
        <v>6398</v>
      </c>
      <c r="I12405" cm="1">
        <f t="array" ref="I12405">INDEX('2.1.trackMPD'!J:J/(24*60*60),
       MATCH(1,
             (A12405='2.1.trackMPD'!A:A)*
             (C12405='2.1.trackMPD'!D:D)*
             (D12405/10^6='2.1.trackMPD'!H:H)*
             (E12405='2.1.trackMPD'!F:F),
0))</f>
        <v>3.9361908041803592E-5</v>
      </c>
    </row>
    <row r="12406" spans="1:9" x14ac:dyDescent="0.2">
      <c r="A12406" t="s">
        <v>31</v>
      </c>
      <c r="B12406" s="261" t="s">
        <v>150</v>
      </c>
      <c r="C12406">
        <f>_xlfn.XLOOKUP(B12406,'2.1.trackMPD'!$R$7:$R$29,'2.1.trackMPD'!$T$7:$T$29)</f>
        <v>6</v>
      </c>
      <c r="D12406" s="261">
        <v>1</v>
      </c>
      <c r="E12406" s="261" t="s">
        <v>6396</v>
      </c>
      <c r="F12406" s="261" t="s">
        <v>111</v>
      </c>
      <c r="G12406" s="261" t="s">
        <v>124</v>
      </c>
      <c r="H12406" s="261" t="s">
        <v>6398</v>
      </c>
      <c r="I12406" t="e" cm="1">
        <f t="array" ref="I12406">INDEX('2.1.trackMPD'!M:M/(24*60*60),
       MATCH(1,
             (A12406='2.1.trackMPD'!A:A)*
             (C12406='2.1.trackMPD'!D:D)*
             (D12406/10^6='2.1.trackMPD'!H:H)*
             (E12406='2.1.trackMPD'!F:F),
0))</f>
        <v>#VALUE!</v>
      </c>
    </row>
    <row r="12407" spans="1:9" x14ac:dyDescent="0.2">
      <c r="A12407" t="s">
        <v>31</v>
      </c>
      <c r="B12407" s="261" t="s">
        <v>150</v>
      </c>
      <c r="C12407">
        <f>_xlfn.XLOOKUP(B12407,'2.1.trackMPD'!$R$7:$R$29,'2.1.trackMPD'!$T$7:$T$29)</f>
        <v>6</v>
      </c>
      <c r="D12407" s="261">
        <v>1</v>
      </c>
      <c r="E12407" s="261" t="s">
        <v>6396</v>
      </c>
      <c r="F12407" s="261" t="s">
        <v>111</v>
      </c>
      <c r="G12407" s="261" t="s">
        <v>140</v>
      </c>
      <c r="H12407" s="261" t="s">
        <v>6398</v>
      </c>
      <c r="I12407" t="e" cm="1">
        <f t="array" ref="I12407">INDEX('2.1.trackMPD'!N:N/(24*60*60),
       MATCH(1,
             (A12407='2.1.trackMPD'!A:A)*
             (C12407='2.1.trackMPD'!D:D)*
             (D12407/10^6='2.1.trackMPD'!H:H)*
             (E12407='2.1.trackMPD'!F:F),
0))</f>
        <v>#VALUE!</v>
      </c>
    </row>
    <row r="12408" spans="1:9" x14ac:dyDescent="0.2">
      <c r="A12408" t="s">
        <v>31</v>
      </c>
      <c r="B12408" s="261" t="s">
        <v>150</v>
      </c>
      <c r="C12408">
        <f>_xlfn.XLOOKUP(B12408,'2.1.trackMPD'!$R$7:$R$29,'2.1.trackMPD'!$T$7:$T$29)</f>
        <v>6</v>
      </c>
      <c r="D12408" s="261">
        <v>1</v>
      </c>
      <c r="E12408" s="261" t="s">
        <v>6396</v>
      </c>
      <c r="F12408" s="261" t="s">
        <v>110</v>
      </c>
      <c r="G12408" s="261" t="s">
        <v>124</v>
      </c>
      <c r="H12408" s="261" t="s">
        <v>6399</v>
      </c>
      <c r="I12408" t="e" cm="1">
        <f t="array" ref="I12408">INDEX('2.1.trackMPD'!K:K/(24*60*60),
       MATCH(1,
             (A12408='2.1.trackMPD'!A:A)*
             (C12408='2.1.trackMPD'!D:D)*
             (D12408/10^6='2.1.trackMPD'!H:H)*
             (E12408='2.1.trackMPD'!F:F),
0))</f>
        <v>#VALUE!</v>
      </c>
    </row>
    <row r="12409" spans="1:9" x14ac:dyDescent="0.2">
      <c r="A12409" t="s">
        <v>31</v>
      </c>
      <c r="B12409" s="261" t="s">
        <v>150</v>
      </c>
      <c r="C12409">
        <f>_xlfn.XLOOKUP(B12409,'2.1.trackMPD'!$R$7:$R$29,'2.1.trackMPD'!$T$7:$T$29)</f>
        <v>6</v>
      </c>
      <c r="D12409" s="261">
        <v>1</v>
      </c>
      <c r="E12409" s="261" t="s">
        <v>6396</v>
      </c>
      <c r="F12409" s="261" t="s">
        <v>110</v>
      </c>
      <c r="G12409" s="261" t="s">
        <v>140</v>
      </c>
      <c r="H12409" s="261" t="s">
        <v>6399</v>
      </c>
      <c r="I12409" t="e" cm="1">
        <f t="array" ref="I12409">INDEX('2.1.trackMPD'!L:L/(24*60*60),
       MATCH(1,
             (A12409='2.1.trackMPD'!A:A)*
             (C12409='2.1.trackMPD'!D:D)*
             (D12409/10^6='2.1.trackMPD'!H:H)*
             (E12409='2.1.trackMPD'!F:F),
0))</f>
        <v>#VALUE!</v>
      </c>
    </row>
    <row r="12410" spans="1:9" x14ac:dyDescent="0.2">
      <c r="A12410" t="s">
        <v>31</v>
      </c>
      <c r="B12410" s="261" t="s">
        <v>150</v>
      </c>
      <c r="C12410">
        <f>_xlfn.XLOOKUP(B12410,'2.1.trackMPD'!$R$7:$R$29,'2.1.trackMPD'!$T$7:$T$29)</f>
        <v>6</v>
      </c>
      <c r="D12410" s="261">
        <v>10</v>
      </c>
      <c r="E12410" s="261" t="s">
        <v>6396</v>
      </c>
      <c r="F12410" s="261" t="s">
        <v>110</v>
      </c>
      <c r="G12410" s="261" t="s">
        <v>124</v>
      </c>
      <c r="H12410" s="261" t="s">
        <v>6398</v>
      </c>
      <c r="I12410" cm="1">
        <f t="array" ref="I12410">INDEX('2.1.trackMPD'!I:I/(24*60*60),
       MATCH(1,
             (A12410='2.1.trackMPD'!A:A)*
             (C12410='2.1.trackMPD'!D:D)*
             (D12410/10^6='2.1.trackMPD'!H:H)*
             (E12410='2.1.trackMPD'!F:F),
0))</f>
        <v>8.6623987627657981E-6</v>
      </c>
    </row>
    <row r="12411" spans="1:9" x14ac:dyDescent="0.2">
      <c r="A12411" t="s">
        <v>31</v>
      </c>
      <c r="B12411" s="261" t="s">
        <v>150</v>
      </c>
      <c r="C12411">
        <f>_xlfn.XLOOKUP(B12411,'2.1.trackMPD'!$R$7:$R$29,'2.1.trackMPD'!$T$7:$T$29)</f>
        <v>6</v>
      </c>
      <c r="D12411" s="261">
        <v>10</v>
      </c>
      <c r="E12411" s="261" t="s">
        <v>6396</v>
      </c>
      <c r="F12411" s="261" t="s">
        <v>110</v>
      </c>
      <c r="G12411" s="261" t="s">
        <v>140</v>
      </c>
      <c r="H12411" s="261" t="s">
        <v>6398</v>
      </c>
      <c r="I12411" cm="1">
        <f t="array" ref="I12411">INDEX('2.1.trackMPD'!J:J/(24*60*60),
       MATCH(1,
             (A12411='2.1.trackMPD'!A:A)*
             (C12411='2.1.trackMPD'!D:D)*
             (D12411/10^6='2.1.trackMPD'!H:H)*
             (E12411='2.1.trackMPD'!F:F),
0))</f>
        <v>5.4243065608556479E-5</v>
      </c>
    </row>
    <row r="12412" spans="1:9" x14ac:dyDescent="0.2">
      <c r="A12412" t="s">
        <v>31</v>
      </c>
      <c r="B12412" s="261" t="s">
        <v>150</v>
      </c>
      <c r="C12412">
        <f>_xlfn.XLOOKUP(B12412,'2.1.trackMPD'!$R$7:$R$29,'2.1.trackMPD'!$T$7:$T$29)</f>
        <v>6</v>
      </c>
      <c r="D12412" s="261">
        <v>10</v>
      </c>
      <c r="E12412" s="261" t="s">
        <v>6396</v>
      </c>
      <c r="F12412" s="261" t="s">
        <v>111</v>
      </c>
      <c r="G12412" s="261" t="s">
        <v>124</v>
      </c>
      <c r="H12412" s="261" t="s">
        <v>6398</v>
      </c>
      <c r="I12412" t="e" cm="1">
        <f t="array" ref="I12412">INDEX('2.1.trackMPD'!M:M/(24*60*60),
       MATCH(1,
             (A12412='2.1.trackMPD'!A:A)*
             (C12412='2.1.trackMPD'!D:D)*
             (D12412/10^6='2.1.trackMPD'!H:H)*
             (E12412='2.1.trackMPD'!F:F),
0))</f>
        <v>#VALUE!</v>
      </c>
    </row>
    <row r="12413" spans="1:9" x14ac:dyDescent="0.2">
      <c r="A12413" t="s">
        <v>31</v>
      </c>
      <c r="B12413" s="261" t="s">
        <v>150</v>
      </c>
      <c r="C12413">
        <f>_xlfn.XLOOKUP(B12413,'2.1.trackMPD'!$R$7:$R$29,'2.1.trackMPD'!$T$7:$T$29)</f>
        <v>6</v>
      </c>
      <c r="D12413" s="261">
        <v>10</v>
      </c>
      <c r="E12413" s="261" t="s">
        <v>6396</v>
      </c>
      <c r="F12413" s="261" t="s">
        <v>111</v>
      </c>
      <c r="G12413" s="261" t="s">
        <v>140</v>
      </c>
      <c r="H12413" s="261" t="s">
        <v>6398</v>
      </c>
      <c r="I12413" t="e" cm="1">
        <f t="array" ref="I12413">INDEX('2.1.trackMPD'!N:N/(24*60*60),
       MATCH(1,
             (A12413='2.1.trackMPD'!A:A)*
             (C12413='2.1.trackMPD'!D:D)*
             (D12413/10^6='2.1.trackMPD'!H:H)*
             (E12413='2.1.trackMPD'!F:F),
0))</f>
        <v>#VALUE!</v>
      </c>
    </row>
    <row r="12414" spans="1:9" x14ac:dyDescent="0.2">
      <c r="A12414" t="s">
        <v>31</v>
      </c>
      <c r="B12414" s="261" t="s">
        <v>150</v>
      </c>
      <c r="C12414">
        <f>_xlfn.XLOOKUP(B12414,'2.1.trackMPD'!$R$7:$R$29,'2.1.trackMPD'!$T$7:$T$29)</f>
        <v>6</v>
      </c>
      <c r="D12414" s="261">
        <v>10</v>
      </c>
      <c r="E12414" s="261" t="s">
        <v>6396</v>
      </c>
      <c r="F12414" s="261" t="s">
        <v>110</v>
      </c>
      <c r="G12414" s="261" t="s">
        <v>124</v>
      </c>
      <c r="H12414" s="261" t="s">
        <v>6399</v>
      </c>
      <c r="I12414" t="e" cm="1">
        <f t="array" ref="I12414">INDEX('2.1.trackMPD'!K:K/(24*60*60),
       MATCH(1,
             (A12414='2.1.trackMPD'!A:A)*
             (C12414='2.1.trackMPD'!D:D)*
             (D12414/10^6='2.1.trackMPD'!H:H)*
             (E12414='2.1.trackMPD'!F:F),
0))</f>
        <v>#VALUE!</v>
      </c>
    </row>
    <row r="12415" spans="1:9" x14ac:dyDescent="0.2">
      <c r="A12415" t="s">
        <v>31</v>
      </c>
      <c r="B12415" s="261" t="s">
        <v>150</v>
      </c>
      <c r="C12415">
        <f>_xlfn.XLOOKUP(B12415,'2.1.trackMPD'!$R$7:$R$29,'2.1.trackMPD'!$T$7:$T$29)</f>
        <v>6</v>
      </c>
      <c r="D12415" s="261">
        <v>10</v>
      </c>
      <c r="E12415" s="261" t="s">
        <v>6396</v>
      </c>
      <c r="F12415" s="261" t="s">
        <v>110</v>
      </c>
      <c r="G12415" s="261" t="s">
        <v>140</v>
      </c>
      <c r="H12415" s="261" t="s">
        <v>6399</v>
      </c>
      <c r="I12415" t="e" cm="1">
        <f t="array" ref="I12415">INDEX('2.1.trackMPD'!L:L/(24*60*60),
       MATCH(1,
             (A12415='2.1.trackMPD'!A:A)*
             (C12415='2.1.trackMPD'!D:D)*
             (D12415/10^6='2.1.trackMPD'!H:H)*
             (E12415='2.1.trackMPD'!F:F),
0))</f>
        <v>#VALUE!</v>
      </c>
    </row>
    <row r="12416" spans="1:9" x14ac:dyDescent="0.2">
      <c r="A12416" t="s">
        <v>31</v>
      </c>
      <c r="B12416" s="261" t="s">
        <v>150</v>
      </c>
      <c r="C12416">
        <f>_xlfn.XLOOKUP(B12416,'2.1.trackMPD'!$R$7:$R$29,'2.1.trackMPD'!$T$7:$T$29)</f>
        <v>6</v>
      </c>
      <c r="D12416" s="261">
        <v>100</v>
      </c>
      <c r="E12416" s="261" t="s">
        <v>6396</v>
      </c>
      <c r="F12416" s="261" t="s">
        <v>110</v>
      </c>
      <c r="G12416" s="261" t="s">
        <v>124</v>
      </c>
      <c r="H12416" s="261" t="s">
        <v>6398</v>
      </c>
      <c r="I12416" cm="1">
        <f t="array" ref="I12416">INDEX('2.1.trackMPD'!I:I/(24*60*60),
       MATCH(1,
             (A12416='2.1.trackMPD'!A:A)*
             (C12416='2.1.trackMPD'!D:D)*
             (D12416/10^6='2.1.trackMPD'!H:H)*
             (E12416='2.1.trackMPD'!F:F),
0))</f>
        <v>1.7762771145175809E-3</v>
      </c>
    </row>
    <row r="12417" spans="1:9" x14ac:dyDescent="0.2">
      <c r="A12417" t="s">
        <v>31</v>
      </c>
      <c r="B12417" s="261" t="s">
        <v>150</v>
      </c>
      <c r="C12417">
        <f>_xlfn.XLOOKUP(B12417,'2.1.trackMPD'!$R$7:$R$29,'2.1.trackMPD'!$T$7:$T$29)</f>
        <v>6</v>
      </c>
      <c r="D12417" s="261">
        <v>100</v>
      </c>
      <c r="E12417" s="261" t="s">
        <v>6396</v>
      </c>
      <c r="F12417" s="261" t="s">
        <v>110</v>
      </c>
      <c r="G12417" s="261" t="s">
        <v>140</v>
      </c>
      <c r="H12417" s="261" t="s">
        <v>6398</v>
      </c>
      <c r="I12417" cm="1">
        <f t="array" ref="I12417">INDEX('2.1.trackMPD'!J:J/(24*60*60),
       MATCH(1,
             (A12417='2.1.trackMPD'!A:A)*
             (C12417='2.1.trackMPD'!D:D)*
             (D12417/10^6='2.1.trackMPD'!H:H)*
             (E12417='2.1.trackMPD'!F:F),
0))</f>
        <v>4.3002192392828705E-3</v>
      </c>
    </row>
    <row r="12418" spans="1:9" x14ac:dyDescent="0.2">
      <c r="A12418" t="s">
        <v>31</v>
      </c>
      <c r="B12418" s="261" t="s">
        <v>150</v>
      </c>
      <c r="C12418">
        <f>_xlfn.XLOOKUP(B12418,'2.1.trackMPD'!$R$7:$R$29,'2.1.trackMPD'!$T$7:$T$29)</f>
        <v>6</v>
      </c>
      <c r="D12418" s="261">
        <v>100</v>
      </c>
      <c r="E12418" s="261" t="s">
        <v>6396</v>
      </c>
      <c r="F12418" s="261" t="s">
        <v>111</v>
      </c>
      <c r="G12418" s="261" t="s">
        <v>124</v>
      </c>
      <c r="H12418" s="261" t="s">
        <v>6398</v>
      </c>
      <c r="I12418" t="e" cm="1">
        <f t="array" ref="I12418">INDEX('2.1.trackMPD'!M:M/(24*60*60),
       MATCH(1,
             (A12418='2.1.trackMPD'!A:A)*
             (C12418='2.1.trackMPD'!D:D)*
             (D12418/10^6='2.1.trackMPD'!H:H)*
             (E12418='2.1.trackMPD'!F:F),
0))</f>
        <v>#VALUE!</v>
      </c>
    </row>
    <row r="12419" spans="1:9" x14ac:dyDescent="0.2">
      <c r="A12419" t="s">
        <v>31</v>
      </c>
      <c r="B12419" s="261" t="s">
        <v>150</v>
      </c>
      <c r="C12419">
        <f>_xlfn.XLOOKUP(B12419,'2.1.trackMPD'!$R$7:$R$29,'2.1.trackMPD'!$T$7:$T$29)</f>
        <v>6</v>
      </c>
      <c r="D12419" s="261">
        <v>100</v>
      </c>
      <c r="E12419" s="261" t="s">
        <v>6396</v>
      </c>
      <c r="F12419" s="261" t="s">
        <v>111</v>
      </c>
      <c r="G12419" s="261" t="s">
        <v>140</v>
      </c>
      <c r="H12419" s="261" t="s">
        <v>6398</v>
      </c>
      <c r="I12419" t="e" cm="1">
        <f t="array" ref="I12419">INDEX('2.1.trackMPD'!N:N/(24*60*60),
       MATCH(1,
             (A12419='2.1.trackMPD'!A:A)*
             (C12419='2.1.trackMPD'!D:D)*
             (D12419/10^6='2.1.trackMPD'!H:H)*
             (E12419='2.1.trackMPD'!F:F),
0))</f>
        <v>#VALUE!</v>
      </c>
    </row>
    <row r="12420" spans="1:9" x14ac:dyDescent="0.2">
      <c r="A12420" t="s">
        <v>31</v>
      </c>
      <c r="B12420" s="261" t="s">
        <v>150</v>
      </c>
      <c r="C12420">
        <f>_xlfn.XLOOKUP(B12420,'2.1.trackMPD'!$R$7:$R$29,'2.1.trackMPD'!$T$7:$T$29)</f>
        <v>6</v>
      </c>
      <c r="D12420" s="261">
        <v>100</v>
      </c>
      <c r="E12420" s="261" t="s">
        <v>6396</v>
      </c>
      <c r="F12420" s="261" t="s">
        <v>110</v>
      </c>
      <c r="G12420" s="261" t="s">
        <v>124</v>
      </c>
      <c r="H12420" s="261" t="s">
        <v>6399</v>
      </c>
      <c r="I12420" t="e" cm="1">
        <f t="array" ref="I12420">INDEX('2.1.trackMPD'!K:K/(24*60*60),
       MATCH(1,
             (A12420='2.1.trackMPD'!A:A)*
             (C12420='2.1.trackMPD'!D:D)*
             (D12420/10^6='2.1.trackMPD'!H:H)*
             (E12420='2.1.trackMPD'!F:F),
0))</f>
        <v>#VALUE!</v>
      </c>
    </row>
    <row r="12421" spans="1:9" x14ac:dyDescent="0.2">
      <c r="A12421" t="s">
        <v>31</v>
      </c>
      <c r="B12421" s="261" t="s">
        <v>150</v>
      </c>
      <c r="C12421">
        <f>_xlfn.XLOOKUP(B12421,'2.1.trackMPD'!$R$7:$R$29,'2.1.trackMPD'!$T$7:$T$29)</f>
        <v>6</v>
      </c>
      <c r="D12421" s="261">
        <v>100</v>
      </c>
      <c r="E12421" s="261" t="s">
        <v>6396</v>
      </c>
      <c r="F12421" s="261" t="s">
        <v>110</v>
      </c>
      <c r="G12421" s="261" t="s">
        <v>140</v>
      </c>
      <c r="H12421" s="261" t="s">
        <v>6399</v>
      </c>
      <c r="I12421" t="e" cm="1">
        <f t="array" ref="I12421">INDEX('2.1.trackMPD'!L:L/(24*60*60),
       MATCH(1,
             (A12421='2.1.trackMPD'!A:A)*
             (C12421='2.1.trackMPD'!D:D)*
             (D12421/10^6='2.1.trackMPD'!H:H)*
             (E12421='2.1.trackMPD'!F:F),
0))</f>
        <v>#VALUE!</v>
      </c>
    </row>
    <row r="12422" spans="1:9" x14ac:dyDescent="0.2">
      <c r="A12422" t="s">
        <v>31</v>
      </c>
      <c r="B12422" s="261" t="s">
        <v>150</v>
      </c>
      <c r="C12422">
        <f>_xlfn.XLOOKUP(B12422,'2.1.trackMPD'!$R$7:$R$29,'2.1.trackMPD'!$T$7:$T$29)</f>
        <v>6</v>
      </c>
      <c r="D12422" s="261">
        <v>1000</v>
      </c>
      <c r="E12422" s="261" t="s">
        <v>6396</v>
      </c>
      <c r="F12422" s="261" t="s">
        <v>110</v>
      </c>
      <c r="G12422" s="261" t="s">
        <v>124</v>
      </c>
      <c r="H12422" s="261" t="s">
        <v>6398</v>
      </c>
      <c r="I12422" cm="1">
        <f t="array" ref="I12422">INDEX('2.1.trackMPD'!I:I/(24*60*60),
       MATCH(1,
             (A12422='2.1.trackMPD'!A:A)*
             (C12422='2.1.trackMPD'!D:D)*
             (D12422/10^6='2.1.trackMPD'!H:H)*
             (E12422='2.1.trackMPD'!F:F),
0))</f>
        <v>6.4375647192498262E-2</v>
      </c>
    </row>
    <row r="12423" spans="1:9" x14ac:dyDescent="0.2">
      <c r="A12423" t="s">
        <v>31</v>
      </c>
      <c r="B12423" s="261" t="s">
        <v>150</v>
      </c>
      <c r="C12423">
        <f>_xlfn.XLOOKUP(B12423,'2.1.trackMPD'!$R$7:$R$29,'2.1.trackMPD'!$T$7:$T$29)</f>
        <v>6</v>
      </c>
      <c r="D12423" s="261">
        <v>1000</v>
      </c>
      <c r="E12423" s="261" t="s">
        <v>6396</v>
      </c>
      <c r="F12423" s="261" t="s">
        <v>110</v>
      </c>
      <c r="G12423" s="261" t="s">
        <v>140</v>
      </c>
      <c r="H12423" s="261" t="s">
        <v>6398</v>
      </c>
      <c r="I12423" cm="1">
        <f t="array" ref="I12423">INDEX('2.1.trackMPD'!J:J/(24*60*60),
       MATCH(1,
             (A12423='2.1.trackMPD'!A:A)*
             (C12423='2.1.trackMPD'!D:D)*
             (D12423/10^6='2.1.trackMPD'!H:H)*
             (E12423='2.1.trackMPD'!F:F),
0))</f>
        <v>1.5660378886726157E-2</v>
      </c>
    </row>
    <row r="12424" spans="1:9" x14ac:dyDescent="0.2">
      <c r="A12424" t="s">
        <v>31</v>
      </c>
      <c r="B12424" s="261" t="s">
        <v>150</v>
      </c>
      <c r="C12424">
        <f>_xlfn.XLOOKUP(B12424,'2.1.trackMPD'!$R$7:$R$29,'2.1.trackMPD'!$T$7:$T$29)</f>
        <v>6</v>
      </c>
      <c r="D12424" s="261">
        <v>1000</v>
      </c>
      <c r="E12424" s="261" t="s">
        <v>6396</v>
      </c>
      <c r="F12424" s="261" t="s">
        <v>111</v>
      </c>
      <c r="G12424" s="261" t="s">
        <v>124</v>
      </c>
      <c r="H12424" s="261" t="s">
        <v>6398</v>
      </c>
      <c r="I12424" t="e" cm="1">
        <f t="array" ref="I12424">INDEX('2.1.trackMPD'!M:M/(24*60*60),
       MATCH(1,
             (A12424='2.1.trackMPD'!A:A)*
             (C12424='2.1.trackMPD'!D:D)*
             (D12424/10^6='2.1.trackMPD'!H:H)*
             (E12424='2.1.trackMPD'!F:F),
0))</f>
        <v>#VALUE!</v>
      </c>
    </row>
    <row r="12425" spans="1:9" x14ac:dyDescent="0.2">
      <c r="A12425" t="s">
        <v>31</v>
      </c>
      <c r="B12425" s="261" t="s">
        <v>150</v>
      </c>
      <c r="C12425">
        <f>_xlfn.XLOOKUP(B12425,'2.1.trackMPD'!$R$7:$R$29,'2.1.trackMPD'!$T$7:$T$29)</f>
        <v>6</v>
      </c>
      <c r="D12425" s="261">
        <v>1000</v>
      </c>
      <c r="E12425" s="261" t="s">
        <v>6396</v>
      </c>
      <c r="F12425" s="261" t="s">
        <v>111</v>
      </c>
      <c r="G12425" s="261" t="s">
        <v>140</v>
      </c>
      <c r="H12425" s="261" t="s">
        <v>6398</v>
      </c>
      <c r="I12425" t="e" cm="1">
        <f t="array" ref="I12425">INDEX('2.1.trackMPD'!N:N/(24*60*60),
       MATCH(1,
             (A12425='2.1.trackMPD'!A:A)*
             (C12425='2.1.trackMPD'!D:D)*
             (D12425/10^6='2.1.trackMPD'!H:H)*
             (E12425='2.1.trackMPD'!F:F),
0))</f>
        <v>#VALUE!</v>
      </c>
    </row>
    <row r="12426" spans="1:9" x14ac:dyDescent="0.2">
      <c r="A12426" t="s">
        <v>31</v>
      </c>
      <c r="B12426" s="261" t="s">
        <v>150</v>
      </c>
      <c r="C12426">
        <f>_xlfn.XLOOKUP(B12426,'2.1.trackMPD'!$R$7:$R$29,'2.1.trackMPD'!$T$7:$T$29)</f>
        <v>6</v>
      </c>
      <c r="D12426" s="261">
        <v>1000</v>
      </c>
      <c r="E12426" s="261" t="s">
        <v>6396</v>
      </c>
      <c r="F12426" s="261" t="s">
        <v>110</v>
      </c>
      <c r="G12426" s="261" t="s">
        <v>124</v>
      </c>
      <c r="H12426" s="261" t="s">
        <v>6399</v>
      </c>
      <c r="I12426" t="e" cm="1">
        <f t="array" ref="I12426">INDEX('2.1.trackMPD'!K:K/(24*60*60),
       MATCH(1,
             (A12426='2.1.trackMPD'!A:A)*
             (C12426='2.1.trackMPD'!D:D)*
             (D12426/10^6='2.1.trackMPD'!H:H)*
             (E12426='2.1.trackMPD'!F:F),
0))</f>
        <v>#VALUE!</v>
      </c>
    </row>
    <row r="12427" spans="1:9" x14ac:dyDescent="0.2">
      <c r="A12427" t="s">
        <v>31</v>
      </c>
      <c r="B12427" s="261" t="s">
        <v>150</v>
      </c>
      <c r="C12427">
        <f>_xlfn.XLOOKUP(B12427,'2.1.trackMPD'!$R$7:$R$29,'2.1.trackMPD'!$T$7:$T$29)</f>
        <v>6</v>
      </c>
      <c r="D12427" s="261">
        <v>1000</v>
      </c>
      <c r="E12427" s="261" t="s">
        <v>6396</v>
      </c>
      <c r="F12427" s="261" t="s">
        <v>110</v>
      </c>
      <c r="G12427" s="261" t="s">
        <v>140</v>
      </c>
      <c r="H12427" s="261" t="s">
        <v>6399</v>
      </c>
      <c r="I12427" t="e" cm="1">
        <f t="array" ref="I12427">INDEX('2.1.trackMPD'!L:L/(24*60*60),
       MATCH(1,
             (A12427='2.1.trackMPD'!A:A)*
             (C12427='2.1.trackMPD'!D:D)*
             (D12427/10^6='2.1.trackMPD'!H:H)*
             (E12427='2.1.trackMPD'!F:F),
0))</f>
        <v>#VALUE!</v>
      </c>
    </row>
    <row r="12428" spans="1:9" x14ac:dyDescent="0.2">
      <c r="A12428" t="s">
        <v>31</v>
      </c>
      <c r="B12428" s="261" t="s">
        <v>150</v>
      </c>
      <c r="C12428">
        <f>_xlfn.XLOOKUP(B12428,'2.1.trackMPD'!$R$7:$R$29,'2.1.trackMPD'!$T$7:$T$29)</f>
        <v>6</v>
      </c>
      <c r="D12428" s="261">
        <v>5000</v>
      </c>
      <c r="E12428" s="261" t="s">
        <v>6396</v>
      </c>
      <c r="F12428" s="261" t="s">
        <v>110</v>
      </c>
      <c r="G12428" s="261" t="s">
        <v>124</v>
      </c>
      <c r="H12428" s="261" t="s">
        <v>6398</v>
      </c>
      <c r="I12428" cm="1">
        <f t="array" ref="I12428">INDEX('2.1.trackMPD'!I:I/(24*60*60),
       MATCH(1,
             (A12428='2.1.trackMPD'!A:A)*
             (C12428='2.1.trackMPD'!D:D)*
             (D12428/10^6='2.1.trackMPD'!H:H)*
             (E12428='2.1.trackMPD'!F:F),
0))</f>
        <v>0.25310599045567711</v>
      </c>
    </row>
    <row r="12429" spans="1:9" x14ac:dyDescent="0.2">
      <c r="A12429" t="s">
        <v>31</v>
      </c>
      <c r="B12429" s="261" t="s">
        <v>150</v>
      </c>
      <c r="C12429">
        <f>_xlfn.XLOOKUP(B12429,'2.1.trackMPD'!$R$7:$R$29,'2.1.trackMPD'!$T$7:$T$29)</f>
        <v>6</v>
      </c>
      <c r="D12429" s="261">
        <v>5000</v>
      </c>
      <c r="E12429" s="261" t="s">
        <v>6396</v>
      </c>
      <c r="F12429" s="261" t="s">
        <v>110</v>
      </c>
      <c r="G12429" s="261" t="s">
        <v>140</v>
      </c>
      <c r="H12429" s="261" t="s">
        <v>6398</v>
      </c>
      <c r="I12429" cm="1">
        <f t="array" ref="I12429">INDEX('2.1.trackMPD'!J:J/(24*60*60),
       MATCH(1,
             (A12429='2.1.trackMPD'!A:A)*
             (C12429='2.1.trackMPD'!D:D)*
             (D12429/10^6='2.1.trackMPD'!H:H)*
             (E12429='2.1.trackMPD'!F:F),
0))</f>
        <v>1.5534065122313657E-2</v>
      </c>
    </row>
    <row r="12430" spans="1:9" x14ac:dyDescent="0.2">
      <c r="A12430" t="s">
        <v>31</v>
      </c>
      <c r="B12430" s="261" t="s">
        <v>150</v>
      </c>
      <c r="C12430">
        <f>_xlfn.XLOOKUP(B12430,'2.1.trackMPD'!$R$7:$R$29,'2.1.trackMPD'!$T$7:$T$29)</f>
        <v>6</v>
      </c>
      <c r="D12430" s="261">
        <v>5000</v>
      </c>
      <c r="E12430" s="261" t="s">
        <v>6396</v>
      </c>
      <c r="F12430" s="261" t="s">
        <v>111</v>
      </c>
      <c r="G12430" s="261" t="s">
        <v>124</v>
      </c>
      <c r="H12430" s="261" t="s">
        <v>6398</v>
      </c>
      <c r="I12430" t="e" cm="1">
        <f t="array" ref="I12430">INDEX('2.1.trackMPD'!M:M/(24*60*60),
       MATCH(1,
             (A12430='2.1.trackMPD'!A:A)*
             (C12430='2.1.trackMPD'!D:D)*
             (D12430/10^6='2.1.trackMPD'!H:H)*
             (E12430='2.1.trackMPD'!F:F),
0))</f>
        <v>#VALUE!</v>
      </c>
    </row>
    <row r="12431" spans="1:9" x14ac:dyDescent="0.2">
      <c r="A12431" t="s">
        <v>31</v>
      </c>
      <c r="B12431" s="261" t="s">
        <v>150</v>
      </c>
      <c r="C12431">
        <f>_xlfn.XLOOKUP(B12431,'2.1.trackMPD'!$R$7:$R$29,'2.1.trackMPD'!$T$7:$T$29)</f>
        <v>6</v>
      </c>
      <c r="D12431" s="261">
        <v>5000</v>
      </c>
      <c r="E12431" s="261" t="s">
        <v>6396</v>
      </c>
      <c r="F12431" s="261" t="s">
        <v>111</v>
      </c>
      <c r="G12431" s="261" t="s">
        <v>140</v>
      </c>
      <c r="H12431" s="261" t="s">
        <v>6398</v>
      </c>
      <c r="I12431" t="e" cm="1">
        <f t="array" ref="I12431">INDEX('2.1.trackMPD'!N:N/(24*60*60),
       MATCH(1,
             (A12431='2.1.trackMPD'!A:A)*
             (C12431='2.1.trackMPD'!D:D)*
             (D12431/10^6='2.1.trackMPD'!H:H)*
             (E12431='2.1.trackMPD'!F:F),
0))</f>
        <v>#VALUE!</v>
      </c>
    </row>
    <row r="12432" spans="1:9" x14ac:dyDescent="0.2">
      <c r="A12432" t="s">
        <v>31</v>
      </c>
      <c r="B12432" s="261" t="s">
        <v>150</v>
      </c>
      <c r="C12432">
        <f>_xlfn.XLOOKUP(B12432,'2.1.trackMPD'!$R$7:$R$29,'2.1.trackMPD'!$T$7:$T$29)</f>
        <v>6</v>
      </c>
      <c r="D12432" s="261">
        <v>5000</v>
      </c>
      <c r="E12432" s="261" t="s">
        <v>6396</v>
      </c>
      <c r="F12432" s="261" t="s">
        <v>110</v>
      </c>
      <c r="G12432" s="261" t="s">
        <v>124</v>
      </c>
      <c r="H12432" s="261" t="s">
        <v>6399</v>
      </c>
      <c r="I12432" t="e" cm="1">
        <f t="array" ref="I12432">INDEX('2.1.trackMPD'!K:K/(24*60*60),
       MATCH(1,
             (A12432='2.1.trackMPD'!A:A)*
             (C12432='2.1.trackMPD'!D:D)*
             (D12432/10^6='2.1.trackMPD'!H:H)*
             (E12432='2.1.trackMPD'!F:F),
0))</f>
        <v>#VALUE!</v>
      </c>
    </row>
    <row r="12433" spans="1:9" x14ac:dyDescent="0.2">
      <c r="A12433" t="s">
        <v>31</v>
      </c>
      <c r="B12433" s="261" t="s">
        <v>150</v>
      </c>
      <c r="C12433">
        <f>_xlfn.XLOOKUP(B12433,'2.1.trackMPD'!$R$7:$R$29,'2.1.trackMPD'!$T$7:$T$29)</f>
        <v>6</v>
      </c>
      <c r="D12433" s="261">
        <v>5000</v>
      </c>
      <c r="E12433" s="261" t="s">
        <v>6396</v>
      </c>
      <c r="F12433" s="261" t="s">
        <v>110</v>
      </c>
      <c r="G12433" s="261" t="s">
        <v>140</v>
      </c>
      <c r="H12433" s="261" t="s">
        <v>6399</v>
      </c>
      <c r="I12433" t="e" cm="1">
        <f t="array" ref="I12433">INDEX('2.1.trackMPD'!L:L/(24*60*60),
       MATCH(1,
             (A12433='2.1.trackMPD'!A:A)*
             (C12433='2.1.trackMPD'!D:D)*
             (D12433/10^6='2.1.trackMPD'!H:H)*
             (E12433='2.1.trackMPD'!F:F),
0))</f>
        <v>#VALUE!</v>
      </c>
    </row>
    <row r="12434" spans="1:9" x14ac:dyDescent="0.2">
      <c r="A12434" t="s">
        <v>31</v>
      </c>
      <c r="B12434" s="261" t="s">
        <v>150</v>
      </c>
      <c r="C12434">
        <f>_xlfn.XLOOKUP(B12434,'2.1.trackMPD'!$R$7:$R$29,'2.1.trackMPD'!$T$7:$T$29)</f>
        <v>6</v>
      </c>
      <c r="D12434" s="261">
        <v>1</v>
      </c>
      <c r="E12434" s="261" t="s">
        <v>6400</v>
      </c>
      <c r="F12434" s="261" t="s">
        <v>110</v>
      </c>
      <c r="G12434" s="261" t="s">
        <v>124</v>
      </c>
      <c r="H12434" s="261" t="s">
        <v>6398</v>
      </c>
      <c r="I12434" cm="1">
        <f t="array" ref="I12434">INDEX('2.1.trackMPD'!I:I/(24*60*60),
       MATCH(1,
             (A12434='2.1.trackMPD'!A:A)*
             (C12434='2.1.trackMPD'!D:D)*
             (D12434/10^6='2.1.trackMPD'!H:H)*
             (E12434='2.1.trackMPD'!F:F),
0))</f>
        <v>1.7482747305485069E-6</v>
      </c>
    </row>
    <row r="12435" spans="1:9" x14ac:dyDescent="0.2">
      <c r="A12435" t="s">
        <v>31</v>
      </c>
      <c r="B12435" s="261" t="s">
        <v>150</v>
      </c>
      <c r="C12435">
        <f>_xlfn.XLOOKUP(B12435,'2.1.trackMPD'!$R$7:$R$29,'2.1.trackMPD'!$T$7:$T$29)</f>
        <v>6</v>
      </c>
      <c r="D12435" s="261">
        <v>1</v>
      </c>
      <c r="E12435" s="261" t="s">
        <v>6400</v>
      </c>
      <c r="F12435" s="261" t="s">
        <v>110</v>
      </c>
      <c r="G12435" s="261" t="s">
        <v>140</v>
      </c>
      <c r="H12435" s="261" t="s">
        <v>6398</v>
      </c>
      <c r="I12435" cm="1">
        <f t="array" ref="I12435">INDEX('2.1.trackMPD'!J:J/(24*60*60),
       MATCH(1,
             (A12435='2.1.trackMPD'!A:A)*
             (C12435='2.1.trackMPD'!D:D)*
             (D12435/10^6='2.1.trackMPD'!H:H)*
             (E12435='2.1.trackMPD'!F:F),
0))</f>
        <v>3.7088197611824881E-5</v>
      </c>
    </row>
    <row r="12436" spans="1:9" x14ac:dyDescent="0.2">
      <c r="A12436" t="s">
        <v>31</v>
      </c>
      <c r="B12436" s="261" t="s">
        <v>150</v>
      </c>
      <c r="C12436">
        <f>_xlfn.XLOOKUP(B12436,'2.1.trackMPD'!$R$7:$R$29,'2.1.trackMPD'!$T$7:$T$29)</f>
        <v>6</v>
      </c>
      <c r="D12436" s="261">
        <v>1</v>
      </c>
      <c r="E12436" s="261" t="s">
        <v>6400</v>
      </c>
      <c r="F12436" s="261" t="s">
        <v>111</v>
      </c>
      <c r="G12436" s="261" t="s">
        <v>124</v>
      </c>
      <c r="H12436" s="261" t="s">
        <v>6398</v>
      </c>
      <c r="I12436" t="e" cm="1">
        <f t="array" ref="I12436">INDEX('2.1.trackMPD'!M:M/(24*60*60),
       MATCH(1,
             (A12436='2.1.trackMPD'!A:A)*
             (C12436='2.1.trackMPD'!D:D)*
             (D12436/10^6='2.1.trackMPD'!H:H)*
             (E12436='2.1.trackMPD'!F:F),
0))</f>
        <v>#VALUE!</v>
      </c>
    </row>
    <row r="12437" spans="1:9" x14ac:dyDescent="0.2">
      <c r="A12437" t="s">
        <v>31</v>
      </c>
      <c r="B12437" s="261" t="s">
        <v>150</v>
      </c>
      <c r="C12437">
        <f>_xlfn.XLOOKUP(B12437,'2.1.trackMPD'!$R$7:$R$29,'2.1.trackMPD'!$T$7:$T$29)</f>
        <v>6</v>
      </c>
      <c r="D12437" s="261">
        <v>1</v>
      </c>
      <c r="E12437" s="261" t="s">
        <v>6400</v>
      </c>
      <c r="F12437" s="261" t="s">
        <v>111</v>
      </c>
      <c r="G12437" s="261" t="s">
        <v>140</v>
      </c>
      <c r="H12437" s="261" t="s">
        <v>6398</v>
      </c>
      <c r="I12437" t="e" cm="1">
        <f t="array" ref="I12437">INDEX('2.1.trackMPD'!N:N/(24*60*60),
       MATCH(1,
             (A12437='2.1.trackMPD'!A:A)*
             (C12437='2.1.trackMPD'!D:D)*
             (D12437/10^6='2.1.trackMPD'!H:H)*
             (E12437='2.1.trackMPD'!F:F),
0))</f>
        <v>#VALUE!</v>
      </c>
    </row>
    <row r="12438" spans="1:9" x14ac:dyDescent="0.2">
      <c r="A12438" t="s">
        <v>31</v>
      </c>
      <c r="B12438" s="261" t="s">
        <v>150</v>
      </c>
      <c r="C12438">
        <f>_xlfn.XLOOKUP(B12438,'2.1.trackMPD'!$R$7:$R$29,'2.1.trackMPD'!$T$7:$T$29)</f>
        <v>6</v>
      </c>
      <c r="D12438" s="261">
        <v>1</v>
      </c>
      <c r="E12438" s="261" t="s">
        <v>6400</v>
      </c>
      <c r="F12438" s="261" t="s">
        <v>110</v>
      </c>
      <c r="G12438" s="261" t="s">
        <v>124</v>
      </c>
      <c r="H12438" s="261" t="s">
        <v>6399</v>
      </c>
      <c r="I12438" t="e" cm="1">
        <f t="array" ref="I12438">INDEX('2.1.trackMPD'!K:K/(24*60*60),
       MATCH(1,
             (A12438='2.1.trackMPD'!A:A)*
             (C12438='2.1.trackMPD'!D:D)*
             (D12438/10^6='2.1.trackMPD'!H:H)*
             (E12438='2.1.trackMPD'!F:F),
0))</f>
        <v>#VALUE!</v>
      </c>
    </row>
    <row r="12439" spans="1:9" x14ac:dyDescent="0.2">
      <c r="A12439" t="s">
        <v>31</v>
      </c>
      <c r="B12439" s="261" t="s">
        <v>150</v>
      </c>
      <c r="C12439">
        <f>_xlfn.XLOOKUP(B12439,'2.1.trackMPD'!$R$7:$R$29,'2.1.trackMPD'!$T$7:$T$29)</f>
        <v>6</v>
      </c>
      <c r="D12439" s="261">
        <v>1</v>
      </c>
      <c r="E12439" s="261" t="s">
        <v>6400</v>
      </c>
      <c r="F12439" s="261" t="s">
        <v>110</v>
      </c>
      <c r="G12439" s="261" t="s">
        <v>140</v>
      </c>
      <c r="H12439" s="261" t="s">
        <v>6399</v>
      </c>
      <c r="I12439" t="e" cm="1">
        <f t="array" ref="I12439">INDEX('2.1.trackMPD'!L:L/(24*60*60),
       MATCH(1,
             (A12439='2.1.trackMPD'!A:A)*
             (C12439='2.1.trackMPD'!D:D)*
             (D12439/10^6='2.1.trackMPD'!H:H)*
             (E12439='2.1.trackMPD'!F:F),
0))</f>
        <v>#VALUE!</v>
      </c>
    </row>
    <row r="12440" spans="1:9" x14ac:dyDescent="0.2">
      <c r="A12440" t="s">
        <v>31</v>
      </c>
      <c r="B12440" s="261" t="s">
        <v>150</v>
      </c>
      <c r="C12440">
        <f>_xlfn.XLOOKUP(B12440,'2.1.trackMPD'!$R$7:$R$29,'2.1.trackMPD'!$T$7:$T$29)</f>
        <v>6</v>
      </c>
      <c r="D12440" s="261">
        <v>10</v>
      </c>
      <c r="E12440" s="261" t="s">
        <v>6400</v>
      </c>
      <c r="F12440" s="261" t="s">
        <v>110</v>
      </c>
      <c r="G12440" s="261" t="s">
        <v>124</v>
      </c>
      <c r="H12440" s="261" t="s">
        <v>6398</v>
      </c>
      <c r="I12440" cm="1">
        <f t="array" ref="I12440">INDEX('2.1.trackMPD'!I:I/(24*60*60),
       MATCH(1,
             (A12440='2.1.trackMPD'!A:A)*
             (C12440='2.1.trackMPD'!D:D)*
             (D12440/10^6='2.1.trackMPD'!H:H)*
             (E12440='2.1.trackMPD'!F:F),
0))</f>
        <v>7.1603868355447347E-5</v>
      </c>
    </row>
    <row r="12441" spans="1:9" x14ac:dyDescent="0.2">
      <c r="A12441" t="s">
        <v>31</v>
      </c>
      <c r="B12441" s="261" t="s">
        <v>150</v>
      </c>
      <c r="C12441">
        <f>_xlfn.XLOOKUP(B12441,'2.1.trackMPD'!$R$7:$R$29,'2.1.trackMPD'!$T$7:$T$29)</f>
        <v>6</v>
      </c>
      <c r="D12441" s="261">
        <v>10</v>
      </c>
      <c r="E12441" s="261" t="s">
        <v>6400</v>
      </c>
      <c r="F12441" s="261" t="s">
        <v>110</v>
      </c>
      <c r="G12441" s="261" t="s">
        <v>140</v>
      </c>
      <c r="H12441" s="261" t="s">
        <v>6398</v>
      </c>
      <c r="I12441" cm="1">
        <f t="array" ref="I12441">INDEX('2.1.trackMPD'!J:J/(24*60*60),
       MATCH(1,
             (A12441='2.1.trackMPD'!A:A)*
             (C12441='2.1.trackMPD'!D:D)*
             (D12441/10^6='2.1.trackMPD'!H:H)*
             (E12441='2.1.trackMPD'!F:F),
0))</f>
        <v>1.8169765780324653E-4</v>
      </c>
    </row>
    <row r="12442" spans="1:9" x14ac:dyDescent="0.2">
      <c r="A12442" t="s">
        <v>31</v>
      </c>
      <c r="B12442" s="261" t="s">
        <v>150</v>
      </c>
      <c r="C12442">
        <f>_xlfn.XLOOKUP(B12442,'2.1.trackMPD'!$R$7:$R$29,'2.1.trackMPD'!$T$7:$T$29)</f>
        <v>6</v>
      </c>
      <c r="D12442" s="261">
        <v>10</v>
      </c>
      <c r="E12442" s="261" t="s">
        <v>6400</v>
      </c>
      <c r="F12442" s="261" t="s">
        <v>111</v>
      </c>
      <c r="G12442" s="261" t="s">
        <v>124</v>
      </c>
      <c r="H12442" s="261" t="s">
        <v>6398</v>
      </c>
      <c r="I12442" t="e" cm="1">
        <f t="array" ref="I12442">INDEX('2.1.trackMPD'!M:M/(24*60*60),
       MATCH(1,
             (A12442='2.1.trackMPD'!A:A)*
             (C12442='2.1.trackMPD'!D:D)*
             (D12442/10^6='2.1.trackMPD'!H:H)*
             (E12442='2.1.trackMPD'!F:F),
0))</f>
        <v>#VALUE!</v>
      </c>
    </row>
    <row r="12443" spans="1:9" x14ac:dyDescent="0.2">
      <c r="A12443" t="s">
        <v>31</v>
      </c>
      <c r="B12443" s="261" t="s">
        <v>150</v>
      </c>
      <c r="C12443">
        <f>_xlfn.XLOOKUP(B12443,'2.1.trackMPD'!$R$7:$R$29,'2.1.trackMPD'!$T$7:$T$29)</f>
        <v>6</v>
      </c>
      <c r="D12443" s="261">
        <v>10</v>
      </c>
      <c r="E12443" s="261" t="s">
        <v>6400</v>
      </c>
      <c r="F12443" s="261" t="s">
        <v>111</v>
      </c>
      <c r="G12443" s="261" t="s">
        <v>140</v>
      </c>
      <c r="H12443" s="261" t="s">
        <v>6398</v>
      </c>
      <c r="I12443" t="e" cm="1">
        <f t="array" ref="I12443">INDEX('2.1.trackMPD'!N:N/(24*60*60),
       MATCH(1,
             (A12443='2.1.trackMPD'!A:A)*
             (C12443='2.1.trackMPD'!D:D)*
             (D12443/10^6='2.1.trackMPD'!H:H)*
             (E12443='2.1.trackMPD'!F:F),
0))</f>
        <v>#VALUE!</v>
      </c>
    </row>
    <row r="12444" spans="1:9" x14ac:dyDescent="0.2">
      <c r="A12444" t="s">
        <v>31</v>
      </c>
      <c r="B12444" s="261" t="s">
        <v>150</v>
      </c>
      <c r="C12444">
        <f>_xlfn.XLOOKUP(B12444,'2.1.trackMPD'!$R$7:$R$29,'2.1.trackMPD'!$T$7:$T$29)</f>
        <v>6</v>
      </c>
      <c r="D12444" s="261">
        <v>10</v>
      </c>
      <c r="E12444" s="261" t="s">
        <v>6400</v>
      </c>
      <c r="F12444" s="261" t="s">
        <v>110</v>
      </c>
      <c r="G12444" s="261" t="s">
        <v>124</v>
      </c>
      <c r="H12444" s="261" t="s">
        <v>6399</v>
      </c>
      <c r="I12444" t="e" cm="1">
        <f t="array" ref="I12444">INDEX('2.1.trackMPD'!K:K/(24*60*60),
       MATCH(1,
             (A12444='2.1.trackMPD'!A:A)*
             (C12444='2.1.trackMPD'!D:D)*
             (D12444/10^6='2.1.trackMPD'!H:H)*
             (E12444='2.1.trackMPD'!F:F),
0))</f>
        <v>#VALUE!</v>
      </c>
    </row>
    <row r="12445" spans="1:9" x14ac:dyDescent="0.2">
      <c r="A12445" t="s">
        <v>31</v>
      </c>
      <c r="B12445" s="261" t="s">
        <v>150</v>
      </c>
      <c r="C12445">
        <f>_xlfn.XLOOKUP(B12445,'2.1.trackMPD'!$R$7:$R$29,'2.1.trackMPD'!$T$7:$T$29)</f>
        <v>6</v>
      </c>
      <c r="D12445" s="261">
        <v>10</v>
      </c>
      <c r="E12445" s="261" t="s">
        <v>6400</v>
      </c>
      <c r="F12445" s="261" t="s">
        <v>110</v>
      </c>
      <c r="G12445" s="261" t="s">
        <v>140</v>
      </c>
      <c r="H12445" s="261" t="s">
        <v>6399</v>
      </c>
      <c r="I12445" t="e" cm="1">
        <f t="array" ref="I12445">INDEX('2.1.trackMPD'!L:L/(24*60*60),
       MATCH(1,
             (A12445='2.1.trackMPD'!A:A)*
             (C12445='2.1.trackMPD'!D:D)*
             (D12445/10^6='2.1.trackMPD'!H:H)*
             (E12445='2.1.trackMPD'!F:F),
0))</f>
        <v>#VALUE!</v>
      </c>
    </row>
    <row r="12446" spans="1:9" x14ac:dyDescent="0.2">
      <c r="A12446" t="s">
        <v>31</v>
      </c>
      <c r="B12446" s="261" t="s">
        <v>150</v>
      </c>
      <c r="C12446">
        <f>_xlfn.XLOOKUP(B12446,'2.1.trackMPD'!$R$7:$R$29,'2.1.trackMPD'!$T$7:$T$29)</f>
        <v>6</v>
      </c>
      <c r="D12446" s="261">
        <v>100</v>
      </c>
      <c r="E12446" s="261" t="s">
        <v>6400</v>
      </c>
      <c r="F12446" s="261" t="s">
        <v>110</v>
      </c>
      <c r="G12446" s="261" t="s">
        <v>124</v>
      </c>
      <c r="H12446" s="261" t="s">
        <v>6398</v>
      </c>
      <c r="I12446" cm="1">
        <f t="array" ref="I12446">INDEX('2.1.trackMPD'!I:I/(24*60*60),
       MATCH(1,
             (A12446='2.1.trackMPD'!A:A)*
             (C12446='2.1.trackMPD'!D:D)*
             (D12446/10^6='2.1.trackMPD'!H:H)*
             (E12446='2.1.trackMPD'!F:F),
0))</f>
        <v>5.1764828803544331E-3</v>
      </c>
    </row>
    <row r="12447" spans="1:9" x14ac:dyDescent="0.2">
      <c r="A12447" t="s">
        <v>31</v>
      </c>
      <c r="B12447" s="261" t="s">
        <v>150</v>
      </c>
      <c r="C12447">
        <f>_xlfn.XLOOKUP(B12447,'2.1.trackMPD'!$R$7:$R$29,'2.1.trackMPD'!$T$7:$T$29)</f>
        <v>6</v>
      </c>
      <c r="D12447" s="261">
        <v>100</v>
      </c>
      <c r="E12447" s="261" t="s">
        <v>6400</v>
      </c>
      <c r="F12447" s="261" t="s">
        <v>110</v>
      </c>
      <c r="G12447" s="261" t="s">
        <v>140</v>
      </c>
      <c r="H12447" s="261" t="s">
        <v>6398</v>
      </c>
      <c r="I12447" cm="1">
        <f t="array" ref="I12447">INDEX('2.1.trackMPD'!J:J/(24*60*60),
       MATCH(1,
             (A12447='2.1.trackMPD'!A:A)*
             (C12447='2.1.trackMPD'!D:D)*
             (D12447/10^6='2.1.trackMPD'!H:H)*
             (E12447='2.1.trackMPD'!F:F),
0))</f>
        <v>8.3103213332789347E-3</v>
      </c>
    </row>
    <row r="12448" spans="1:9" x14ac:dyDescent="0.2">
      <c r="A12448" t="s">
        <v>31</v>
      </c>
      <c r="B12448" s="261" t="s">
        <v>150</v>
      </c>
      <c r="C12448">
        <f>_xlfn.XLOOKUP(B12448,'2.1.trackMPD'!$R$7:$R$29,'2.1.trackMPD'!$T$7:$T$29)</f>
        <v>6</v>
      </c>
      <c r="D12448" s="261">
        <v>100</v>
      </c>
      <c r="E12448" s="261" t="s">
        <v>6400</v>
      </c>
      <c r="F12448" s="261" t="s">
        <v>111</v>
      </c>
      <c r="G12448" s="261" t="s">
        <v>124</v>
      </c>
      <c r="H12448" s="261" t="s">
        <v>6398</v>
      </c>
      <c r="I12448" t="e" cm="1">
        <f t="array" ref="I12448">INDEX('2.1.trackMPD'!M:M/(24*60*60),
       MATCH(1,
             (A12448='2.1.trackMPD'!A:A)*
             (C12448='2.1.trackMPD'!D:D)*
             (D12448/10^6='2.1.trackMPD'!H:H)*
             (E12448='2.1.trackMPD'!F:F),
0))</f>
        <v>#VALUE!</v>
      </c>
    </row>
    <row r="12449" spans="1:9" x14ac:dyDescent="0.2">
      <c r="A12449" t="s">
        <v>31</v>
      </c>
      <c r="B12449" s="261" t="s">
        <v>150</v>
      </c>
      <c r="C12449">
        <f>_xlfn.XLOOKUP(B12449,'2.1.trackMPD'!$R$7:$R$29,'2.1.trackMPD'!$T$7:$T$29)</f>
        <v>6</v>
      </c>
      <c r="D12449" s="261">
        <v>100</v>
      </c>
      <c r="E12449" s="261" t="s">
        <v>6400</v>
      </c>
      <c r="F12449" s="261" t="s">
        <v>111</v>
      </c>
      <c r="G12449" s="261" t="s">
        <v>140</v>
      </c>
      <c r="H12449" s="261" t="s">
        <v>6398</v>
      </c>
      <c r="I12449" t="e" cm="1">
        <f t="array" ref="I12449">INDEX('2.1.trackMPD'!N:N/(24*60*60),
       MATCH(1,
             (A12449='2.1.trackMPD'!A:A)*
             (C12449='2.1.trackMPD'!D:D)*
             (D12449/10^6='2.1.trackMPD'!H:H)*
             (E12449='2.1.trackMPD'!F:F),
0))</f>
        <v>#VALUE!</v>
      </c>
    </row>
    <row r="12450" spans="1:9" x14ac:dyDescent="0.2">
      <c r="A12450" t="s">
        <v>31</v>
      </c>
      <c r="B12450" s="261" t="s">
        <v>150</v>
      </c>
      <c r="C12450">
        <f>_xlfn.XLOOKUP(B12450,'2.1.trackMPD'!$R$7:$R$29,'2.1.trackMPD'!$T$7:$T$29)</f>
        <v>6</v>
      </c>
      <c r="D12450" s="261">
        <v>100</v>
      </c>
      <c r="E12450" s="261" t="s">
        <v>6400</v>
      </c>
      <c r="F12450" s="261" t="s">
        <v>110</v>
      </c>
      <c r="G12450" s="261" t="s">
        <v>124</v>
      </c>
      <c r="H12450" s="261" t="s">
        <v>6399</v>
      </c>
      <c r="I12450" t="e" cm="1">
        <f t="array" ref="I12450">INDEX('2.1.trackMPD'!K:K/(24*60*60),
       MATCH(1,
             (A12450='2.1.trackMPD'!A:A)*
             (C12450='2.1.trackMPD'!D:D)*
             (D12450/10^6='2.1.trackMPD'!H:H)*
             (E12450='2.1.trackMPD'!F:F),
0))</f>
        <v>#VALUE!</v>
      </c>
    </row>
    <row r="12451" spans="1:9" x14ac:dyDescent="0.2">
      <c r="A12451" t="s">
        <v>31</v>
      </c>
      <c r="B12451" s="261" t="s">
        <v>150</v>
      </c>
      <c r="C12451">
        <f>_xlfn.XLOOKUP(B12451,'2.1.trackMPD'!$R$7:$R$29,'2.1.trackMPD'!$T$7:$T$29)</f>
        <v>6</v>
      </c>
      <c r="D12451" s="261">
        <v>100</v>
      </c>
      <c r="E12451" s="261" t="s">
        <v>6400</v>
      </c>
      <c r="F12451" s="261" t="s">
        <v>110</v>
      </c>
      <c r="G12451" s="261" t="s">
        <v>140</v>
      </c>
      <c r="H12451" s="261" t="s">
        <v>6399</v>
      </c>
      <c r="I12451" t="e" cm="1">
        <f t="array" ref="I12451">INDEX('2.1.trackMPD'!L:L/(24*60*60),
       MATCH(1,
             (A12451='2.1.trackMPD'!A:A)*
             (C12451='2.1.trackMPD'!D:D)*
             (D12451/10^6='2.1.trackMPD'!H:H)*
             (E12451='2.1.trackMPD'!F:F),
0))</f>
        <v>#VALUE!</v>
      </c>
    </row>
    <row r="12452" spans="1:9" x14ac:dyDescent="0.2">
      <c r="A12452" t="s">
        <v>31</v>
      </c>
      <c r="B12452" s="261" t="s">
        <v>150</v>
      </c>
      <c r="C12452">
        <f>_xlfn.XLOOKUP(B12452,'2.1.trackMPD'!$R$7:$R$29,'2.1.trackMPD'!$T$7:$T$29)</f>
        <v>6</v>
      </c>
      <c r="D12452" s="261">
        <v>1000</v>
      </c>
      <c r="E12452" s="261" t="s">
        <v>6400</v>
      </c>
      <c r="F12452" s="261" t="s">
        <v>110</v>
      </c>
      <c r="G12452" s="261" t="s">
        <v>124</v>
      </c>
      <c r="H12452" s="261" t="s">
        <v>6398</v>
      </c>
      <c r="I12452" cm="1">
        <f t="array" ref="I12452">INDEX('2.1.trackMPD'!I:I/(24*60*60),
       MATCH(1,
             (A12452='2.1.trackMPD'!A:A)*
             (C12452='2.1.trackMPD'!D:D)*
             (D12452/10^6='2.1.trackMPD'!H:H)*
             (E12452='2.1.trackMPD'!F:F),
0))</f>
        <v>5.8096051192054514E-2</v>
      </c>
    </row>
    <row r="12453" spans="1:9" x14ac:dyDescent="0.2">
      <c r="A12453" t="s">
        <v>31</v>
      </c>
      <c r="B12453" s="261" t="s">
        <v>150</v>
      </c>
      <c r="C12453">
        <f>_xlfn.XLOOKUP(B12453,'2.1.trackMPD'!$R$7:$R$29,'2.1.trackMPD'!$T$7:$T$29)</f>
        <v>6</v>
      </c>
      <c r="D12453" s="261">
        <v>1000</v>
      </c>
      <c r="E12453" s="261" t="s">
        <v>6400</v>
      </c>
      <c r="F12453" s="261" t="s">
        <v>110</v>
      </c>
      <c r="G12453" s="261" t="s">
        <v>140</v>
      </c>
      <c r="H12453" s="261" t="s">
        <v>6398</v>
      </c>
      <c r="I12453" cm="1">
        <f t="array" ref="I12453">INDEX('2.1.trackMPD'!J:J/(24*60*60),
       MATCH(1,
             (A12453='2.1.trackMPD'!A:A)*
             (C12453='2.1.trackMPD'!D:D)*
             (D12453/10^6='2.1.trackMPD'!H:H)*
             (E12453='2.1.trackMPD'!F:F),
0))</f>
        <v>1.567885990178507E-2</v>
      </c>
    </row>
    <row r="12454" spans="1:9" x14ac:dyDescent="0.2">
      <c r="A12454" t="s">
        <v>31</v>
      </c>
      <c r="B12454" s="261" t="s">
        <v>150</v>
      </c>
      <c r="C12454">
        <f>_xlfn.XLOOKUP(B12454,'2.1.trackMPD'!$R$7:$R$29,'2.1.trackMPD'!$T$7:$T$29)</f>
        <v>6</v>
      </c>
      <c r="D12454" s="261">
        <v>1000</v>
      </c>
      <c r="E12454" s="261" t="s">
        <v>6400</v>
      </c>
      <c r="F12454" s="261" t="s">
        <v>111</v>
      </c>
      <c r="G12454" s="261" t="s">
        <v>124</v>
      </c>
      <c r="H12454" s="261" t="s">
        <v>6398</v>
      </c>
      <c r="I12454" t="e" cm="1">
        <f t="array" ref="I12454">INDEX('2.1.trackMPD'!M:M/(24*60*60),
       MATCH(1,
             (A12454='2.1.trackMPD'!A:A)*
             (C12454='2.1.trackMPD'!D:D)*
             (D12454/10^6='2.1.trackMPD'!H:H)*
             (E12454='2.1.trackMPD'!F:F),
0))</f>
        <v>#VALUE!</v>
      </c>
    </row>
    <row r="12455" spans="1:9" x14ac:dyDescent="0.2">
      <c r="A12455" t="s">
        <v>31</v>
      </c>
      <c r="B12455" s="261" t="s">
        <v>150</v>
      </c>
      <c r="C12455">
        <f>_xlfn.XLOOKUP(B12455,'2.1.trackMPD'!$R$7:$R$29,'2.1.trackMPD'!$T$7:$T$29)</f>
        <v>6</v>
      </c>
      <c r="D12455" s="261">
        <v>1000</v>
      </c>
      <c r="E12455" s="261" t="s">
        <v>6400</v>
      </c>
      <c r="F12455" s="261" t="s">
        <v>111</v>
      </c>
      <c r="G12455" s="261" t="s">
        <v>140</v>
      </c>
      <c r="H12455" s="261" t="s">
        <v>6398</v>
      </c>
      <c r="I12455" t="e" cm="1">
        <f t="array" ref="I12455">INDEX('2.1.trackMPD'!N:N/(24*60*60),
       MATCH(1,
             (A12455='2.1.trackMPD'!A:A)*
             (C12455='2.1.trackMPD'!D:D)*
             (D12455/10^6='2.1.trackMPD'!H:H)*
             (E12455='2.1.trackMPD'!F:F),
0))</f>
        <v>#VALUE!</v>
      </c>
    </row>
    <row r="12456" spans="1:9" x14ac:dyDescent="0.2">
      <c r="A12456" t="s">
        <v>31</v>
      </c>
      <c r="B12456" s="261" t="s">
        <v>150</v>
      </c>
      <c r="C12456">
        <f>_xlfn.XLOOKUP(B12456,'2.1.trackMPD'!$R$7:$R$29,'2.1.trackMPD'!$T$7:$T$29)</f>
        <v>6</v>
      </c>
      <c r="D12456" s="261">
        <v>1000</v>
      </c>
      <c r="E12456" s="261" t="s">
        <v>6400</v>
      </c>
      <c r="F12456" s="261" t="s">
        <v>110</v>
      </c>
      <c r="G12456" s="261" t="s">
        <v>124</v>
      </c>
      <c r="H12456" s="261" t="s">
        <v>6399</v>
      </c>
      <c r="I12456" t="e" cm="1">
        <f t="array" ref="I12456">INDEX('2.1.trackMPD'!K:K/(24*60*60),
       MATCH(1,
             (A12456='2.1.trackMPD'!A:A)*
             (C12456='2.1.trackMPD'!D:D)*
             (D12456/10^6='2.1.trackMPD'!H:H)*
             (E12456='2.1.trackMPD'!F:F),
0))</f>
        <v>#VALUE!</v>
      </c>
    </row>
    <row r="12457" spans="1:9" x14ac:dyDescent="0.2">
      <c r="A12457" t="s">
        <v>31</v>
      </c>
      <c r="B12457" s="261" t="s">
        <v>150</v>
      </c>
      <c r="C12457">
        <f>_xlfn.XLOOKUP(B12457,'2.1.trackMPD'!$R$7:$R$29,'2.1.trackMPD'!$T$7:$T$29)</f>
        <v>6</v>
      </c>
      <c r="D12457" s="261">
        <v>1000</v>
      </c>
      <c r="E12457" s="261" t="s">
        <v>6400</v>
      </c>
      <c r="F12457" s="261" t="s">
        <v>110</v>
      </c>
      <c r="G12457" s="261" t="s">
        <v>140</v>
      </c>
      <c r="H12457" s="261" t="s">
        <v>6399</v>
      </c>
      <c r="I12457" t="e" cm="1">
        <f t="array" ref="I12457">INDEX('2.1.trackMPD'!L:L/(24*60*60),
       MATCH(1,
             (A12457='2.1.trackMPD'!A:A)*
             (C12457='2.1.trackMPD'!D:D)*
             (D12457/10^6='2.1.trackMPD'!H:H)*
             (E12457='2.1.trackMPD'!F:F),
0))</f>
        <v>#VALUE!</v>
      </c>
    </row>
    <row r="12458" spans="1:9" x14ac:dyDescent="0.2">
      <c r="A12458" t="s">
        <v>31</v>
      </c>
      <c r="B12458" s="261" t="s">
        <v>150</v>
      </c>
      <c r="C12458">
        <f>_xlfn.XLOOKUP(B12458,'2.1.trackMPD'!$R$7:$R$29,'2.1.trackMPD'!$T$7:$T$29)</f>
        <v>6</v>
      </c>
      <c r="D12458" s="261">
        <v>5000</v>
      </c>
      <c r="E12458" s="261" t="s">
        <v>6400</v>
      </c>
      <c r="F12458" s="261" t="s">
        <v>110</v>
      </c>
      <c r="G12458" s="261" t="s">
        <v>124</v>
      </c>
      <c r="H12458" s="261" t="s">
        <v>6398</v>
      </c>
      <c r="I12458" cm="1">
        <f t="array" ref="I12458">INDEX('2.1.trackMPD'!I:I/(24*60*60),
       MATCH(1,
             (A12458='2.1.trackMPD'!A:A)*
             (C12458='2.1.trackMPD'!D:D)*
             (D12458/10^6='2.1.trackMPD'!H:H)*
             (E12458='2.1.trackMPD'!F:F),
0))</f>
        <v>0.14054113169626969</v>
      </c>
    </row>
    <row r="12459" spans="1:9" x14ac:dyDescent="0.2">
      <c r="A12459" t="s">
        <v>31</v>
      </c>
      <c r="B12459" s="261" t="s">
        <v>150</v>
      </c>
      <c r="C12459">
        <f>_xlfn.XLOOKUP(B12459,'2.1.trackMPD'!$R$7:$R$29,'2.1.trackMPD'!$T$7:$T$29)</f>
        <v>6</v>
      </c>
      <c r="D12459" s="261">
        <v>5000</v>
      </c>
      <c r="E12459" s="261" t="s">
        <v>6400</v>
      </c>
      <c r="F12459" s="261" t="s">
        <v>110</v>
      </c>
      <c r="G12459" s="261" t="s">
        <v>140</v>
      </c>
      <c r="H12459" s="261" t="s">
        <v>6398</v>
      </c>
      <c r="I12459" cm="1">
        <f t="array" ref="I12459">INDEX('2.1.trackMPD'!J:J/(24*60*60),
       MATCH(1,
             (A12459='2.1.trackMPD'!A:A)*
             (C12459='2.1.trackMPD'!D:D)*
             (D12459/10^6='2.1.trackMPD'!H:H)*
             (E12459='2.1.trackMPD'!F:F),
0))</f>
        <v>1.5568371183156597E-2</v>
      </c>
    </row>
    <row r="12460" spans="1:9" x14ac:dyDescent="0.2">
      <c r="A12460" t="s">
        <v>31</v>
      </c>
      <c r="B12460" s="261" t="s">
        <v>150</v>
      </c>
      <c r="C12460">
        <f>_xlfn.XLOOKUP(B12460,'2.1.trackMPD'!$R$7:$R$29,'2.1.trackMPD'!$T$7:$T$29)</f>
        <v>6</v>
      </c>
      <c r="D12460" s="261">
        <v>5000</v>
      </c>
      <c r="E12460" s="261" t="s">
        <v>6400</v>
      </c>
      <c r="F12460" s="261" t="s">
        <v>111</v>
      </c>
      <c r="G12460" s="261" t="s">
        <v>124</v>
      </c>
      <c r="H12460" s="261" t="s">
        <v>6398</v>
      </c>
      <c r="I12460" t="e" cm="1">
        <f t="array" ref="I12460">INDEX('2.1.trackMPD'!M:M/(24*60*60),
       MATCH(1,
             (A12460='2.1.trackMPD'!A:A)*
             (C12460='2.1.trackMPD'!D:D)*
             (D12460/10^6='2.1.trackMPD'!H:H)*
             (E12460='2.1.trackMPD'!F:F),
0))</f>
        <v>#VALUE!</v>
      </c>
    </row>
    <row r="12461" spans="1:9" x14ac:dyDescent="0.2">
      <c r="A12461" t="s">
        <v>31</v>
      </c>
      <c r="B12461" s="261" t="s">
        <v>150</v>
      </c>
      <c r="C12461">
        <f>_xlfn.XLOOKUP(B12461,'2.1.trackMPD'!$R$7:$R$29,'2.1.trackMPD'!$T$7:$T$29)</f>
        <v>6</v>
      </c>
      <c r="D12461" s="261">
        <v>5000</v>
      </c>
      <c r="E12461" s="261" t="s">
        <v>6400</v>
      </c>
      <c r="F12461" s="261" t="s">
        <v>111</v>
      </c>
      <c r="G12461" s="261" t="s">
        <v>140</v>
      </c>
      <c r="H12461" s="261" t="s">
        <v>6398</v>
      </c>
      <c r="I12461" t="e" cm="1">
        <f t="array" ref="I12461">INDEX('2.1.trackMPD'!N:N/(24*60*60),
       MATCH(1,
             (A12461='2.1.trackMPD'!A:A)*
             (C12461='2.1.trackMPD'!D:D)*
             (D12461/10^6='2.1.trackMPD'!H:H)*
             (E12461='2.1.trackMPD'!F:F),
0))</f>
        <v>#VALUE!</v>
      </c>
    </row>
    <row r="12462" spans="1:9" x14ac:dyDescent="0.2">
      <c r="A12462" t="s">
        <v>31</v>
      </c>
      <c r="B12462" s="261" t="s">
        <v>150</v>
      </c>
      <c r="C12462">
        <f>_xlfn.XLOOKUP(B12462,'2.1.trackMPD'!$R$7:$R$29,'2.1.trackMPD'!$T$7:$T$29)</f>
        <v>6</v>
      </c>
      <c r="D12462" s="261">
        <v>5000</v>
      </c>
      <c r="E12462" s="261" t="s">
        <v>6400</v>
      </c>
      <c r="F12462" s="261" t="s">
        <v>110</v>
      </c>
      <c r="G12462" s="261" t="s">
        <v>124</v>
      </c>
      <c r="H12462" s="261" t="s">
        <v>6399</v>
      </c>
      <c r="I12462" t="e" cm="1">
        <f t="array" ref="I12462">INDEX('2.1.trackMPD'!K:K/(24*60*60),
       MATCH(1,
             (A12462='2.1.trackMPD'!A:A)*
             (C12462='2.1.trackMPD'!D:D)*
             (D12462/10^6='2.1.trackMPD'!H:H)*
             (E12462='2.1.trackMPD'!F:F),
0))</f>
        <v>#VALUE!</v>
      </c>
    </row>
    <row r="12463" spans="1:9" x14ac:dyDescent="0.2">
      <c r="A12463" t="s">
        <v>31</v>
      </c>
      <c r="B12463" s="261" t="s">
        <v>150</v>
      </c>
      <c r="C12463">
        <f>_xlfn.XLOOKUP(B12463,'2.1.trackMPD'!$R$7:$R$29,'2.1.trackMPD'!$T$7:$T$29)</f>
        <v>6</v>
      </c>
      <c r="D12463" s="261">
        <v>5000</v>
      </c>
      <c r="E12463" s="261" t="s">
        <v>6400</v>
      </c>
      <c r="F12463" s="261" t="s">
        <v>110</v>
      </c>
      <c r="G12463" s="261" t="s">
        <v>140</v>
      </c>
      <c r="H12463" s="261" t="s">
        <v>6399</v>
      </c>
      <c r="I12463" t="e" cm="1">
        <f t="array" ref="I12463">INDEX('2.1.trackMPD'!L:L/(24*60*60),
       MATCH(1,
             (A12463='2.1.trackMPD'!A:A)*
             (C12463='2.1.trackMPD'!D:D)*
             (D12463/10^6='2.1.trackMPD'!H:H)*
             (E12463='2.1.trackMPD'!F:F),
0))</f>
        <v>#VALUE!</v>
      </c>
    </row>
    <row r="12464" spans="1:9" x14ac:dyDescent="0.2">
      <c r="A12464" t="s">
        <v>31</v>
      </c>
      <c r="B12464" s="261" t="s">
        <v>150</v>
      </c>
      <c r="C12464">
        <f>_xlfn.XLOOKUP(B12464,'2.1.trackMPD'!$R$7:$R$29,'2.1.trackMPD'!$T$7:$T$29)</f>
        <v>6</v>
      </c>
      <c r="D12464" s="261">
        <v>1</v>
      </c>
      <c r="E12464" s="261" t="s">
        <v>6401</v>
      </c>
      <c r="F12464" s="261" t="s">
        <v>110</v>
      </c>
      <c r="G12464" s="261" t="s">
        <v>124</v>
      </c>
      <c r="H12464" s="261" t="s">
        <v>6398</v>
      </c>
      <c r="I12464" t="e" cm="1">
        <f t="array" ref="I12464">INDEX('2.1.trackMPD'!I:I/(24*60*60),
       MATCH(1,
             (A12464='2.1.trackMPD'!A:A)*
             (C12464='2.1.trackMPD'!D:D)*
             (D12464/10^6='2.1.trackMPD'!H:H)*
             (E12464='2.1.trackMPD'!F:F),
0))</f>
        <v>#N/A</v>
      </c>
    </row>
    <row r="12465" spans="1:9" x14ac:dyDescent="0.2">
      <c r="A12465" t="s">
        <v>31</v>
      </c>
      <c r="B12465" s="261" t="s">
        <v>150</v>
      </c>
      <c r="C12465">
        <f>_xlfn.XLOOKUP(B12465,'2.1.trackMPD'!$R$7:$R$29,'2.1.trackMPD'!$T$7:$T$29)</f>
        <v>6</v>
      </c>
      <c r="D12465" s="261">
        <v>1</v>
      </c>
      <c r="E12465" s="261" t="s">
        <v>6401</v>
      </c>
      <c r="F12465" s="261" t="s">
        <v>110</v>
      </c>
      <c r="G12465" s="261" t="s">
        <v>140</v>
      </c>
      <c r="H12465" s="261" t="s">
        <v>6398</v>
      </c>
      <c r="I12465" t="e" cm="1">
        <f t="array" ref="I12465">INDEX('2.1.trackMPD'!J:J/(24*60*60),
       MATCH(1,
             (A12465='2.1.trackMPD'!A:A)*
             (C12465='2.1.trackMPD'!D:D)*
             (D12465/10^6='2.1.trackMPD'!H:H)*
             (E12465='2.1.trackMPD'!F:F),
0))</f>
        <v>#N/A</v>
      </c>
    </row>
    <row r="12466" spans="1:9" x14ac:dyDescent="0.2">
      <c r="A12466" t="s">
        <v>31</v>
      </c>
      <c r="B12466" s="261" t="s">
        <v>150</v>
      </c>
      <c r="C12466">
        <f>_xlfn.XLOOKUP(B12466,'2.1.trackMPD'!$R$7:$R$29,'2.1.trackMPD'!$T$7:$T$29)</f>
        <v>6</v>
      </c>
      <c r="D12466" s="261">
        <v>1</v>
      </c>
      <c r="E12466" s="261" t="s">
        <v>6401</v>
      </c>
      <c r="F12466" s="261" t="s">
        <v>111</v>
      </c>
      <c r="G12466" s="261" t="s">
        <v>124</v>
      </c>
      <c r="H12466" s="261" t="s">
        <v>6398</v>
      </c>
      <c r="I12466" t="e" cm="1">
        <f t="array" ref="I12466">INDEX('2.1.trackMPD'!M:M/(24*60*60),
       MATCH(1,
             (A12466='2.1.trackMPD'!A:A)*
             (C12466='2.1.trackMPD'!D:D)*
             (D12466/10^6='2.1.trackMPD'!H:H)*
             (E12466='2.1.trackMPD'!F:F),
0))</f>
        <v>#N/A</v>
      </c>
    </row>
    <row r="12467" spans="1:9" x14ac:dyDescent="0.2">
      <c r="A12467" t="s">
        <v>31</v>
      </c>
      <c r="B12467" s="261" t="s">
        <v>150</v>
      </c>
      <c r="C12467">
        <f>_xlfn.XLOOKUP(B12467,'2.1.trackMPD'!$R$7:$R$29,'2.1.trackMPD'!$T$7:$T$29)</f>
        <v>6</v>
      </c>
      <c r="D12467" s="261">
        <v>1</v>
      </c>
      <c r="E12467" s="261" t="s">
        <v>6401</v>
      </c>
      <c r="F12467" s="261" t="s">
        <v>111</v>
      </c>
      <c r="G12467" s="261" t="s">
        <v>140</v>
      </c>
      <c r="H12467" s="261" t="s">
        <v>6398</v>
      </c>
      <c r="I12467" t="e" cm="1">
        <f t="array" ref="I12467">INDEX('2.1.trackMPD'!N:N/(24*60*60),
       MATCH(1,
             (A12467='2.1.trackMPD'!A:A)*
             (C12467='2.1.trackMPD'!D:D)*
             (D12467/10^6='2.1.trackMPD'!H:H)*
             (E12467='2.1.trackMPD'!F:F),
0))</f>
        <v>#N/A</v>
      </c>
    </row>
    <row r="12468" spans="1:9" x14ac:dyDescent="0.2">
      <c r="A12468" t="s">
        <v>31</v>
      </c>
      <c r="B12468" s="261" t="s">
        <v>150</v>
      </c>
      <c r="C12468">
        <f>_xlfn.XLOOKUP(B12468,'2.1.trackMPD'!$R$7:$R$29,'2.1.trackMPD'!$T$7:$T$29)</f>
        <v>6</v>
      </c>
      <c r="D12468" s="261">
        <v>1</v>
      </c>
      <c r="E12468" s="261" t="s">
        <v>6401</v>
      </c>
      <c r="F12468" s="261" t="s">
        <v>110</v>
      </c>
      <c r="G12468" s="261" t="s">
        <v>124</v>
      </c>
      <c r="H12468" s="261" t="s">
        <v>6399</v>
      </c>
      <c r="I12468" t="e" cm="1">
        <f t="array" ref="I12468">INDEX('2.1.trackMPD'!K:K/(24*60*60),
       MATCH(1,
             (A12468='2.1.trackMPD'!A:A)*
             (C12468='2.1.trackMPD'!D:D)*
             (D12468/10^6='2.1.trackMPD'!H:H)*
             (E12468='2.1.trackMPD'!F:F),
0))</f>
        <v>#N/A</v>
      </c>
    </row>
    <row r="12469" spans="1:9" x14ac:dyDescent="0.2">
      <c r="A12469" t="s">
        <v>31</v>
      </c>
      <c r="B12469" s="261" t="s">
        <v>150</v>
      </c>
      <c r="C12469">
        <f>_xlfn.XLOOKUP(B12469,'2.1.trackMPD'!$R$7:$R$29,'2.1.trackMPD'!$T$7:$T$29)</f>
        <v>6</v>
      </c>
      <c r="D12469" s="261">
        <v>1</v>
      </c>
      <c r="E12469" s="261" t="s">
        <v>6401</v>
      </c>
      <c r="F12469" s="261" t="s">
        <v>110</v>
      </c>
      <c r="G12469" s="261" t="s">
        <v>140</v>
      </c>
      <c r="H12469" s="261" t="s">
        <v>6399</v>
      </c>
      <c r="I12469" t="e" cm="1">
        <f t="array" ref="I12469">INDEX('2.1.trackMPD'!L:L/(24*60*60),
       MATCH(1,
             (A12469='2.1.trackMPD'!A:A)*
             (C12469='2.1.trackMPD'!D:D)*
             (D12469/10^6='2.1.trackMPD'!H:H)*
             (E12469='2.1.trackMPD'!F:F),
0))</f>
        <v>#N/A</v>
      </c>
    </row>
    <row r="12470" spans="1:9" x14ac:dyDescent="0.2">
      <c r="A12470" t="s">
        <v>31</v>
      </c>
      <c r="B12470" s="261" t="s">
        <v>150</v>
      </c>
      <c r="C12470">
        <f>_xlfn.XLOOKUP(B12470,'2.1.trackMPD'!$R$7:$R$29,'2.1.trackMPD'!$T$7:$T$29)</f>
        <v>6</v>
      </c>
      <c r="D12470" s="261">
        <v>10</v>
      </c>
      <c r="E12470" s="261" t="s">
        <v>6401</v>
      </c>
      <c r="F12470" s="261" t="s">
        <v>110</v>
      </c>
      <c r="G12470" s="261" t="s">
        <v>124</v>
      </c>
      <c r="H12470" s="261" t="s">
        <v>6398</v>
      </c>
      <c r="I12470" t="e" cm="1">
        <f t="array" ref="I12470">INDEX('2.1.trackMPD'!I:I/(24*60*60),
       MATCH(1,
             (A12470='2.1.trackMPD'!A:A)*
             (C12470='2.1.trackMPD'!D:D)*
             (D12470/10^6='2.1.trackMPD'!H:H)*
             (E12470='2.1.trackMPD'!F:F),
0))</f>
        <v>#N/A</v>
      </c>
    </row>
    <row r="12471" spans="1:9" x14ac:dyDescent="0.2">
      <c r="A12471" t="s">
        <v>31</v>
      </c>
      <c r="B12471" s="261" t="s">
        <v>150</v>
      </c>
      <c r="C12471">
        <f>_xlfn.XLOOKUP(B12471,'2.1.trackMPD'!$R$7:$R$29,'2.1.trackMPD'!$T$7:$T$29)</f>
        <v>6</v>
      </c>
      <c r="D12471" s="261">
        <v>10</v>
      </c>
      <c r="E12471" s="261" t="s">
        <v>6401</v>
      </c>
      <c r="F12471" s="261" t="s">
        <v>110</v>
      </c>
      <c r="G12471" s="261" t="s">
        <v>140</v>
      </c>
      <c r="H12471" s="261" t="s">
        <v>6398</v>
      </c>
      <c r="I12471" t="e" cm="1">
        <f t="array" ref="I12471">INDEX('2.1.trackMPD'!J:J/(24*60*60),
       MATCH(1,
             (A12471='2.1.trackMPD'!A:A)*
             (C12471='2.1.trackMPD'!D:D)*
             (D12471/10^6='2.1.trackMPD'!H:H)*
             (E12471='2.1.trackMPD'!F:F),
0))</f>
        <v>#N/A</v>
      </c>
    </row>
    <row r="12472" spans="1:9" x14ac:dyDescent="0.2">
      <c r="A12472" t="s">
        <v>31</v>
      </c>
      <c r="B12472" s="261" t="s">
        <v>150</v>
      </c>
      <c r="C12472">
        <f>_xlfn.XLOOKUP(B12472,'2.1.trackMPD'!$R$7:$R$29,'2.1.trackMPD'!$T$7:$T$29)</f>
        <v>6</v>
      </c>
      <c r="D12472" s="261">
        <v>10</v>
      </c>
      <c r="E12472" s="261" t="s">
        <v>6401</v>
      </c>
      <c r="F12472" s="261" t="s">
        <v>111</v>
      </c>
      <c r="G12472" s="261" t="s">
        <v>124</v>
      </c>
      <c r="H12472" s="261" t="s">
        <v>6398</v>
      </c>
      <c r="I12472" t="e" cm="1">
        <f t="array" ref="I12472">INDEX('2.1.trackMPD'!M:M/(24*60*60),
       MATCH(1,
             (A12472='2.1.trackMPD'!A:A)*
             (C12472='2.1.trackMPD'!D:D)*
             (D12472/10^6='2.1.trackMPD'!H:H)*
             (E12472='2.1.trackMPD'!F:F),
0))</f>
        <v>#N/A</v>
      </c>
    </row>
    <row r="12473" spans="1:9" x14ac:dyDescent="0.2">
      <c r="A12473" t="s">
        <v>31</v>
      </c>
      <c r="B12473" s="261" t="s">
        <v>150</v>
      </c>
      <c r="C12473">
        <f>_xlfn.XLOOKUP(B12473,'2.1.trackMPD'!$R$7:$R$29,'2.1.trackMPD'!$T$7:$T$29)</f>
        <v>6</v>
      </c>
      <c r="D12473" s="261">
        <v>10</v>
      </c>
      <c r="E12473" s="261" t="s">
        <v>6401</v>
      </c>
      <c r="F12473" s="261" t="s">
        <v>111</v>
      </c>
      <c r="G12473" s="261" t="s">
        <v>140</v>
      </c>
      <c r="H12473" s="261" t="s">
        <v>6398</v>
      </c>
      <c r="I12473" t="e" cm="1">
        <f t="array" ref="I12473">INDEX('2.1.trackMPD'!N:N/(24*60*60),
       MATCH(1,
             (A12473='2.1.trackMPD'!A:A)*
             (C12473='2.1.trackMPD'!D:D)*
             (D12473/10^6='2.1.trackMPD'!H:H)*
             (E12473='2.1.trackMPD'!F:F),
0))</f>
        <v>#N/A</v>
      </c>
    </row>
    <row r="12474" spans="1:9" x14ac:dyDescent="0.2">
      <c r="A12474" t="s">
        <v>31</v>
      </c>
      <c r="B12474" s="261" t="s">
        <v>150</v>
      </c>
      <c r="C12474">
        <f>_xlfn.XLOOKUP(B12474,'2.1.trackMPD'!$R$7:$R$29,'2.1.trackMPD'!$T$7:$T$29)</f>
        <v>6</v>
      </c>
      <c r="D12474" s="261">
        <v>10</v>
      </c>
      <c r="E12474" s="261" t="s">
        <v>6401</v>
      </c>
      <c r="F12474" s="261" t="s">
        <v>110</v>
      </c>
      <c r="G12474" s="261" t="s">
        <v>124</v>
      </c>
      <c r="H12474" s="261" t="s">
        <v>6399</v>
      </c>
      <c r="I12474" t="e" cm="1">
        <f t="array" ref="I12474">INDEX('2.1.trackMPD'!K:K/(24*60*60),
       MATCH(1,
             (A12474='2.1.trackMPD'!A:A)*
             (C12474='2.1.trackMPD'!D:D)*
             (D12474/10^6='2.1.trackMPD'!H:H)*
             (E12474='2.1.trackMPD'!F:F),
0))</f>
        <v>#N/A</v>
      </c>
    </row>
    <row r="12475" spans="1:9" x14ac:dyDescent="0.2">
      <c r="A12475" t="s">
        <v>31</v>
      </c>
      <c r="B12475" s="261" t="s">
        <v>150</v>
      </c>
      <c r="C12475">
        <f>_xlfn.XLOOKUP(B12475,'2.1.trackMPD'!$R$7:$R$29,'2.1.trackMPD'!$T$7:$T$29)</f>
        <v>6</v>
      </c>
      <c r="D12475" s="261">
        <v>10</v>
      </c>
      <c r="E12475" s="261" t="s">
        <v>6401</v>
      </c>
      <c r="F12475" s="261" t="s">
        <v>110</v>
      </c>
      <c r="G12475" s="261" t="s">
        <v>140</v>
      </c>
      <c r="H12475" s="261" t="s">
        <v>6399</v>
      </c>
      <c r="I12475" t="e" cm="1">
        <f t="array" ref="I12475">INDEX('2.1.trackMPD'!L:L/(24*60*60),
       MATCH(1,
             (A12475='2.1.trackMPD'!A:A)*
             (C12475='2.1.trackMPD'!D:D)*
             (D12475/10^6='2.1.trackMPD'!H:H)*
             (E12475='2.1.trackMPD'!F:F),
0))</f>
        <v>#N/A</v>
      </c>
    </row>
    <row r="12476" spans="1:9" x14ac:dyDescent="0.2">
      <c r="A12476" t="s">
        <v>31</v>
      </c>
      <c r="B12476" s="261" t="s">
        <v>150</v>
      </c>
      <c r="C12476">
        <f>_xlfn.XLOOKUP(B12476,'2.1.trackMPD'!$R$7:$R$29,'2.1.trackMPD'!$T$7:$T$29)</f>
        <v>6</v>
      </c>
      <c r="D12476" s="261">
        <v>100</v>
      </c>
      <c r="E12476" s="261" t="s">
        <v>6401</v>
      </c>
      <c r="F12476" s="261" t="s">
        <v>110</v>
      </c>
      <c r="G12476" s="261" t="s">
        <v>124</v>
      </c>
      <c r="H12476" s="261" t="s">
        <v>6398</v>
      </c>
      <c r="I12476" t="e" cm="1">
        <f t="array" ref="I12476">INDEX('2.1.trackMPD'!I:I/(24*60*60),
       MATCH(1,
             (A12476='2.1.trackMPD'!A:A)*
             (C12476='2.1.trackMPD'!D:D)*
             (D12476/10^6='2.1.trackMPD'!H:H)*
             (E12476='2.1.trackMPD'!F:F),
0))</f>
        <v>#N/A</v>
      </c>
    </row>
    <row r="12477" spans="1:9" x14ac:dyDescent="0.2">
      <c r="A12477" t="s">
        <v>31</v>
      </c>
      <c r="B12477" s="261" t="s">
        <v>150</v>
      </c>
      <c r="C12477">
        <f>_xlfn.XLOOKUP(B12477,'2.1.trackMPD'!$R$7:$R$29,'2.1.trackMPD'!$T$7:$T$29)</f>
        <v>6</v>
      </c>
      <c r="D12477" s="261">
        <v>100</v>
      </c>
      <c r="E12477" s="261" t="s">
        <v>6401</v>
      </c>
      <c r="F12477" s="261" t="s">
        <v>110</v>
      </c>
      <c r="G12477" s="261" t="s">
        <v>140</v>
      </c>
      <c r="H12477" s="261" t="s">
        <v>6398</v>
      </c>
      <c r="I12477" t="e" cm="1">
        <f t="array" ref="I12477">INDEX('2.1.trackMPD'!J:J/(24*60*60),
       MATCH(1,
             (A12477='2.1.trackMPD'!A:A)*
             (C12477='2.1.trackMPD'!D:D)*
             (D12477/10^6='2.1.trackMPD'!H:H)*
             (E12477='2.1.trackMPD'!F:F),
0))</f>
        <v>#N/A</v>
      </c>
    </row>
    <row r="12478" spans="1:9" x14ac:dyDescent="0.2">
      <c r="A12478" t="s">
        <v>31</v>
      </c>
      <c r="B12478" s="261" t="s">
        <v>150</v>
      </c>
      <c r="C12478">
        <f>_xlfn.XLOOKUP(B12478,'2.1.trackMPD'!$R$7:$R$29,'2.1.trackMPD'!$T$7:$T$29)</f>
        <v>6</v>
      </c>
      <c r="D12478" s="261">
        <v>100</v>
      </c>
      <c r="E12478" s="261" t="s">
        <v>6401</v>
      </c>
      <c r="F12478" s="261" t="s">
        <v>111</v>
      </c>
      <c r="G12478" s="261" t="s">
        <v>124</v>
      </c>
      <c r="H12478" s="261" t="s">
        <v>6398</v>
      </c>
      <c r="I12478" t="e" cm="1">
        <f t="array" ref="I12478">INDEX('2.1.trackMPD'!M:M/(24*60*60),
       MATCH(1,
             (A12478='2.1.trackMPD'!A:A)*
             (C12478='2.1.trackMPD'!D:D)*
             (D12478/10^6='2.1.trackMPD'!H:H)*
             (E12478='2.1.trackMPD'!F:F),
0))</f>
        <v>#N/A</v>
      </c>
    </row>
    <row r="12479" spans="1:9" x14ac:dyDescent="0.2">
      <c r="A12479" t="s">
        <v>31</v>
      </c>
      <c r="B12479" s="261" t="s">
        <v>150</v>
      </c>
      <c r="C12479">
        <f>_xlfn.XLOOKUP(B12479,'2.1.trackMPD'!$R$7:$R$29,'2.1.trackMPD'!$T$7:$T$29)</f>
        <v>6</v>
      </c>
      <c r="D12479" s="261">
        <v>100</v>
      </c>
      <c r="E12479" s="261" t="s">
        <v>6401</v>
      </c>
      <c r="F12479" s="261" t="s">
        <v>111</v>
      </c>
      <c r="G12479" s="261" t="s">
        <v>140</v>
      </c>
      <c r="H12479" s="261" t="s">
        <v>6398</v>
      </c>
      <c r="I12479" t="e" cm="1">
        <f t="array" ref="I12479">INDEX('2.1.trackMPD'!N:N/(24*60*60),
       MATCH(1,
             (A12479='2.1.trackMPD'!A:A)*
             (C12479='2.1.trackMPD'!D:D)*
             (D12479/10^6='2.1.trackMPD'!H:H)*
             (E12479='2.1.trackMPD'!F:F),
0))</f>
        <v>#N/A</v>
      </c>
    </row>
    <row r="12480" spans="1:9" x14ac:dyDescent="0.2">
      <c r="A12480" t="s">
        <v>31</v>
      </c>
      <c r="B12480" s="261" t="s">
        <v>150</v>
      </c>
      <c r="C12480">
        <f>_xlfn.XLOOKUP(B12480,'2.1.trackMPD'!$R$7:$R$29,'2.1.trackMPD'!$T$7:$T$29)</f>
        <v>6</v>
      </c>
      <c r="D12480" s="261">
        <v>100</v>
      </c>
      <c r="E12480" s="261" t="s">
        <v>6401</v>
      </c>
      <c r="F12480" s="261" t="s">
        <v>110</v>
      </c>
      <c r="G12480" s="261" t="s">
        <v>124</v>
      </c>
      <c r="H12480" s="261" t="s">
        <v>6399</v>
      </c>
      <c r="I12480" t="e" cm="1">
        <f t="array" ref="I12480">INDEX('2.1.trackMPD'!K:K/(24*60*60),
       MATCH(1,
             (A12480='2.1.trackMPD'!A:A)*
             (C12480='2.1.trackMPD'!D:D)*
             (D12480/10^6='2.1.trackMPD'!H:H)*
             (E12480='2.1.trackMPD'!F:F),
0))</f>
        <v>#N/A</v>
      </c>
    </row>
    <row r="12481" spans="1:9" x14ac:dyDescent="0.2">
      <c r="A12481" t="s">
        <v>31</v>
      </c>
      <c r="B12481" s="261" t="s">
        <v>150</v>
      </c>
      <c r="C12481">
        <f>_xlfn.XLOOKUP(B12481,'2.1.trackMPD'!$R$7:$R$29,'2.1.trackMPD'!$T$7:$T$29)</f>
        <v>6</v>
      </c>
      <c r="D12481" s="261">
        <v>100</v>
      </c>
      <c r="E12481" s="261" t="s">
        <v>6401</v>
      </c>
      <c r="F12481" s="261" t="s">
        <v>110</v>
      </c>
      <c r="G12481" s="261" t="s">
        <v>140</v>
      </c>
      <c r="H12481" s="261" t="s">
        <v>6399</v>
      </c>
      <c r="I12481" t="e" cm="1">
        <f t="array" ref="I12481">INDEX('2.1.trackMPD'!L:L/(24*60*60),
       MATCH(1,
             (A12481='2.1.trackMPD'!A:A)*
             (C12481='2.1.trackMPD'!D:D)*
             (D12481/10^6='2.1.trackMPD'!H:H)*
             (E12481='2.1.trackMPD'!F:F),
0))</f>
        <v>#N/A</v>
      </c>
    </row>
    <row r="12482" spans="1:9" x14ac:dyDescent="0.2">
      <c r="A12482" t="s">
        <v>31</v>
      </c>
      <c r="B12482" s="261" t="s">
        <v>151</v>
      </c>
      <c r="C12482">
        <f>_xlfn.XLOOKUP(B12482,'2.1.trackMPD'!$R$7:$R$29,'2.1.trackMPD'!$T$7:$T$29)</f>
        <v>6</v>
      </c>
      <c r="D12482" s="261">
        <v>1</v>
      </c>
      <c r="E12482" s="261" t="s">
        <v>6396</v>
      </c>
      <c r="F12482" s="261" t="s">
        <v>110</v>
      </c>
      <c r="G12482" s="261" t="s">
        <v>124</v>
      </c>
      <c r="H12482" s="261" t="s">
        <v>6398</v>
      </c>
      <c r="I12482" cm="1">
        <f t="array" ref="I12482">INDEX('2.1.trackMPD'!I:I/(24*60*60),
       MATCH(1,
             (A12482='2.1.trackMPD'!A:A)*
             (C12482='2.1.trackMPD'!D:D)*
             (D12482/10^6='2.1.trackMPD'!H:H)*
             (E12482='2.1.trackMPD'!F:F),
0))</f>
        <v>1.101242398427765E-6</v>
      </c>
    </row>
    <row r="12483" spans="1:9" x14ac:dyDescent="0.2">
      <c r="A12483" t="s">
        <v>31</v>
      </c>
      <c r="B12483" s="261" t="s">
        <v>151</v>
      </c>
      <c r="C12483">
        <f>_xlfn.XLOOKUP(B12483,'2.1.trackMPD'!$R$7:$R$29,'2.1.trackMPD'!$T$7:$T$29)</f>
        <v>6</v>
      </c>
      <c r="D12483" s="261">
        <v>1</v>
      </c>
      <c r="E12483" s="261" t="s">
        <v>6396</v>
      </c>
      <c r="F12483" s="261" t="s">
        <v>110</v>
      </c>
      <c r="G12483" s="261" t="s">
        <v>140</v>
      </c>
      <c r="H12483" s="261" t="s">
        <v>6398</v>
      </c>
      <c r="I12483" cm="1">
        <f t="array" ref="I12483">INDEX('2.1.trackMPD'!J:J/(24*60*60),
       MATCH(1,
             (A12483='2.1.trackMPD'!A:A)*
             (C12483='2.1.trackMPD'!D:D)*
             (D12483/10^6='2.1.trackMPD'!H:H)*
             (E12483='2.1.trackMPD'!F:F),
0))</f>
        <v>3.9361908041803592E-5</v>
      </c>
    </row>
    <row r="12484" spans="1:9" x14ac:dyDescent="0.2">
      <c r="A12484" t="s">
        <v>31</v>
      </c>
      <c r="B12484" s="261" t="s">
        <v>151</v>
      </c>
      <c r="C12484">
        <f>_xlfn.XLOOKUP(B12484,'2.1.trackMPD'!$R$7:$R$29,'2.1.trackMPD'!$T$7:$T$29)</f>
        <v>6</v>
      </c>
      <c r="D12484" s="261">
        <v>1</v>
      </c>
      <c r="E12484" s="261" t="s">
        <v>6396</v>
      </c>
      <c r="F12484" s="261" t="s">
        <v>111</v>
      </c>
      <c r="G12484" s="261" t="s">
        <v>124</v>
      </c>
      <c r="H12484" s="261" t="s">
        <v>6398</v>
      </c>
      <c r="I12484" t="e" cm="1">
        <f t="array" ref="I12484">INDEX('2.1.trackMPD'!M:M/(24*60*60),
       MATCH(1,
             (A12484='2.1.trackMPD'!A:A)*
             (C12484='2.1.trackMPD'!D:D)*
             (D12484/10^6='2.1.trackMPD'!H:H)*
             (E12484='2.1.trackMPD'!F:F),
0))</f>
        <v>#VALUE!</v>
      </c>
    </row>
    <row r="12485" spans="1:9" x14ac:dyDescent="0.2">
      <c r="A12485" t="s">
        <v>31</v>
      </c>
      <c r="B12485" s="261" t="s">
        <v>151</v>
      </c>
      <c r="C12485">
        <f>_xlfn.XLOOKUP(B12485,'2.1.trackMPD'!$R$7:$R$29,'2.1.trackMPD'!$T$7:$T$29)</f>
        <v>6</v>
      </c>
      <c r="D12485" s="261">
        <v>1</v>
      </c>
      <c r="E12485" s="261" t="s">
        <v>6396</v>
      </c>
      <c r="F12485" s="261" t="s">
        <v>111</v>
      </c>
      <c r="G12485" s="261" t="s">
        <v>140</v>
      </c>
      <c r="H12485" s="261" t="s">
        <v>6398</v>
      </c>
      <c r="I12485" t="e" cm="1">
        <f t="array" ref="I12485">INDEX('2.1.trackMPD'!N:N/(24*60*60),
       MATCH(1,
             (A12485='2.1.trackMPD'!A:A)*
             (C12485='2.1.trackMPD'!D:D)*
             (D12485/10^6='2.1.trackMPD'!H:H)*
             (E12485='2.1.trackMPD'!F:F),
0))</f>
        <v>#VALUE!</v>
      </c>
    </row>
    <row r="12486" spans="1:9" x14ac:dyDescent="0.2">
      <c r="A12486" t="s">
        <v>31</v>
      </c>
      <c r="B12486" s="261" t="s">
        <v>151</v>
      </c>
      <c r="C12486">
        <f>_xlfn.XLOOKUP(B12486,'2.1.trackMPD'!$R$7:$R$29,'2.1.trackMPD'!$T$7:$T$29)</f>
        <v>6</v>
      </c>
      <c r="D12486" s="261">
        <v>1</v>
      </c>
      <c r="E12486" s="261" t="s">
        <v>6396</v>
      </c>
      <c r="F12486" s="261" t="s">
        <v>110</v>
      </c>
      <c r="G12486" s="261" t="s">
        <v>124</v>
      </c>
      <c r="H12486" s="261" t="s">
        <v>6399</v>
      </c>
      <c r="I12486" t="e" cm="1">
        <f t="array" ref="I12486">INDEX('2.1.trackMPD'!K:K/(24*60*60),
       MATCH(1,
             (A12486='2.1.trackMPD'!A:A)*
             (C12486='2.1.trackMPD'!D:D)*
             (D12486/10^6='2.1.trackMPD'!H:H)*
             (E12486='2.1.trackMPD'!F:F),
0))</f>
        <v>#VALUE!</v>
      </c>
    </row>
    <row r="12487" spans="1:9" x14ac:dyDescent="0.2">
      <c r="A12487" t="s">
        <v>31</v>
      </c>
      <c r="B12487" s="261" t="s">
        <v>151</v>
      </c>
      <c r="C12487">
        <f>_xlfn.XLOOKUP(B12487,'2.1.trackMPD'!$R$7:$R$29,'2.1.trackMPD'!$T$7:$T$29)</f>
        <v>6</v>
      </c>
      <c r="D12487" s="261">
        <v>1</v>
      </c>
      <c r="E12487" s="261" t="s">
        <v>6396</v>
      </c>
      <c r="F12487" s="261" t="s">
        <v>110</v>
      </c>
      <c r="G12487" s="261" t="s">
        <v>140</v>
      </c>
      <c r="H12487" s="261" t="s">
        <v>6399</v>
      </c>
      <c r="I12487" t="e" cm="1">
        <f t="array" ref="I12487">INDEX('2.1.trackMPD'!L:L/(24*60*60),
       MATCH(1,
             (A12487='2.1.trackMPD'!A:A)*
             (C12487='2.1.trackMPD'!D:D)*
             (D12487/10^6='2.1.trackMPD'!H:H)*
             (E12487='2.1.trackMPD'!F:F),
0))</f>
        <v>#VALUE!</v>
      </c>
    </row>
    <row r="12488" spans="1:9" x14ac:dyDescent="0.2">
      <c r="A12488" t="s">
        <v>31</v>
      </c>
      <c r="B12488" s="261" t="s">
        <v>151</v>
      </c>
      <c r="C12488">
        <f>_xlfn.XLOOKUP(B12488,'2.1.trackMPD'!$R$7:$R$29,'2.1.trackMPD'!$T$7:$T$29)</f>
        <v>6</v>
      </c>
      <c r="D12488" s="261">
        <v>10</v>
      </c>
      <c r="E12488" s="261" t="s">
        <v>6396</v>
      </c>
      <c r="F12488" s="261" t="s">
        <v>110</v>
      </c>
      <c r="G12488" s="261" t="s">
        <v>124</v>
      </c>
      <c r="H12488" s="261" t="s">
        <v>6398</v>
      </c>
      <c r="I12488" cm="1">
        <f t="array" ref="I12488">INDEX('2.1.trackMPD'!I:I/(24*60*60),
       MATCH(1,
             (A12488='2.1.trackMPD'!A:A)*
             (C12488='2.1.trackMPD'!D:D)*
             (D12488/10^6='2.1.trackMPD'!H:H)*
             (E12488='2.1.trackMPD'!F:F),
0))</f>
        <v>8.6623987627657981E-6</v>
      </c>
    </row>
    <row r="12489" spans="1:9" x14ac:dyDescent="0.2">
      <c r="A12489" t="s">
        <v>31</v>
      </c>
      <c r="B12489" s="261" t="s">
        <v>151</v>
      </c>
      <c r="C12489">
        <f>_xlfn.XLOOKUP(B12489,'2.1.trackMPD'!$R$7:$R$29,'2.1.trackMPD'!$T$7:$T$29)</f>
        <v>6</v>
      </c>
      <c r="D12489" s="261">
        <v>10</v>
      </c>
      <c r="E12489" s="261" t="s">
        <v>6396</v>
      </c>
      <c r="F12489" s="261" t="s">
        <v>110</v>
      </c>
      <c r="G12489" s="261" t="s">
        <v>140</v>
      </c>
      <c r="H12489" s="261" t="s">
        <v>6398</v>
      </c>
      <c r="I12489" cm="1">
        <f t="array" ref="I12489">INDEX('2.1.trackMPD'!J:J/(24*60*60),
       MATCH(1,
             (A12489='2.1.trackMPD'!A:A)*
             (C12489='2.1.trackMPD'!D:D)*
             (D12489/10^6='2.1.trackMPD'!H:H)*
             (E12489='2.1.trackMPD'!F:F),
0))</f>
        <v>5.4243065608556479E-5</v>
      </c>
    </row>
    <row r="12490" spans="1:9" x14ac:dyDescent="0.2">
      <c r="A12490" t="s">
        <v>31</v>
      </c>
      <c r="B12490" s="261" t="s">
        <v>151</v>
      </c>
      <c r="C12490">
        <f>_xlfn.XLOOKUP(B12490,'2.1.trackMPD'!$R$7:$R$29,'2.1.trackMPD'!$T$7:$T$29)</f>
        <v>6</v>
      </c>
      <c r="D12490" s="261">
        <v>10</v>
      </c>
      <c r="E12490" s="261" t="s">
        <v>6396</v>
      </c>
      <c r="F12490" s="261" t="s">
        <v>111</v>
      </c>
      <c r="G12490" s="261" t="s">
        <v>124</v>
      </c>
      <c r="H12490" s="261" t="s">
        <v>6398</v>
      </c>
      <c r="I12490" t="e" cm="1">
        <f t="array" ref="I12490">INDEX('2.1.trackMPD'!M:M/(24*60*60),
       MATCH(1,
             (A12490='2.1.trackMPD'!A:A)*
             (C12490='2.1.trackMPD'!D:D)*
             (D12490/10^6='2.1.trackMPD'!H:H)*
             (E12490='2.1.trackMPD'!F:F),
0))</f>
        <v>#VALUE!</v>
      </c>
    </row>
    <row r="12491" spans="1:9" x14ac:dyDescent="0.2">
      <c r="A12491" t="s">
        <v>31</v>
      </c>
      <c r="B12491" s="261" t="s">
        <v>151</v>
      </c>
      <c r="C12491">
        <f>_xlfn.XLOOKUP(B12491,'2.1.trackMPD'!$R$7:$R$29,'2.1.trackMPD'!$T$7:$T$29)</f>
        <v>6</v>
      </c>
      <c r="D12491" s="261">
        <v>10</v>
      </c>
      <c r="E12491" s="261" t="s">
        <v>6396</v>
      </c>
      <c r="F12491" s="261" t="s">
        <v>111</v>
      </c>
      <c r="G12491" s="261" t="s">
        <v>140</v>
      </c>
      <c r="H12491" s="261" t="s">
        <v>6398</v>
      </c>
      <c r="I12491" t="e" cm="1">
        <f t="array" ref="I12491">INDEX('2.1.trackMPD'!N:N/(24*60*60),
       MATCH(1,
             (A12491='2.1.trackMPD'!A:A)*
             (C12491='2.1.trackMPD'!D:D)*
             (D12491/10^6='2.1.trackMPD'!H:H)*
             (E12491='2.1.trackMPD'!F:F),
0))</f>
        <v>#VALUE!</v>
      </c>
    </row>
    <row r="12492" spans="1:9" x14ac:dyDescent="0.2">
      <c r="A12492" t="s">
        <v>31</v>
      </c>
      <c r="B12492" s="261" t="s">
        <v>151</v>
      </c>
      <c r="C12492">
        <f>_xlfn.XLOOKUP(B12492,'2.1.trackMPD'!$R$7:$R$29,'2.1.trackMPD'!$T$7:$T$29)</f>
        <v>6</v>
      </c>
      <c r="D12492" s="261">
        <v>10</v>
      </c>
      <c r="E12492" s="261" t="s">
        <v>6396</v>
      </c>
      <c r="F12492" s="261" t="s">
        <v>110</v>
      </c>
      <c r="G12492" s="261" t="s">
        <v>124</v>
      </c>
      <c r="H12492" s="261" t="s">
        <v>6399</v>
      </c>
      <c r="I12492" t="e" cm="1">
        <f t="array" ref="I12492">INDEX('2.1.trackMPD'!K:K/(24*60*60),
       MATCH(1,
             (A12492='2.1.trackMPD'!A:A)*
             (C12492='2.1.trackMPD'!D:D)*
             (D12492/10^6='2.1.trackMPD'!H:H)*
             (E12492='2.1.trackMPD'!F:F),
0))</f>
        <v>#VALUE!</v>
      </c>
    </row>
    <row r="12493" spans="1:9" x14ac:dyDescent="0.2">
      <c r="A12493" t="s">
        <v>31</v>
      </c>
      <c r="B12493" s="261" t="s">
        <v>151</v>
      </c>
      <c r="C12493">
        <f>_xlfn.XLOOKUP(B12493,'2.1.trackMPD'!$R$7:$R$29,'2.1.trackMPD'!$T$7:$T$29)</f>
        <v>6</v>
      </c>
      <c r="D12493" s="261">
        <v>10</v>
      </c>
      <c r="E12493" s="261" t="s">
        <v>6396</v>
      </c>
      <c r="F12493" s="261" t="s">
        <v>110</v>
      </c>
      <c r="G12493" s="261" t="s">
        <v>140</v>
      </c>
      <c r="H12493" s="261" t="s">
        <v>6399</v>
      </c>
      <c r="I12493" t="e" cm="1">
        <f t="array" ref="I12493">INDEX('2.1.trackMPD'!L:L/(24*60*60),
       MATCH(1,
             (A12493='2.1.trackMPD'!A:A)*
             (C12493='2.1.trackMPD'!D:D)*
             (D12493/10^6='2.1.trackMPD'!H:H)*
             (E12493='2.1.trackMPD'!F:F),
0))</f>
        <v>#VALUE!</v>
      </c>
    </row>
    <row r="12494" spans="1:9" x14ac:dyDescent="0.2">
      <c r="A12494" t="s">
        <v>31</v>
      </c>
      <c r="B12494" s="261" t="s">
        <v>151</v>
      </c>
      <c r="C12494">
        <f>_xlfn.XLOOKUP(B12494,'2.1.trackMPD'!$R$7:$R$29,'2.1.trackMPD'!$T$7:$T$29)</f>
        <v>6</v>
      </c>
      <c r="D12494" s="261">
        <v>100</v>
      </c>
      <c r="E12494" s="261" t="s">
        <v>6396</v>
      </c>
      <c r="F12494" s="261" t="s">
        <v>110</v>
      </c>
      <c r="G12494" s="261" t="s">
        <v>124</v>
      </c>
      <c r="H12494" s="261" t="s">
        <v>6398</v>
      </c>
      <c r="I12494" cm="1">
        <f t="array" ref="I12494">INDEX('2.1.trackMPD'!I:I/(24*60*60),
       MATCH(1,
             (A12494='2.1.trackMPD'!A:A)*
             (C12494='2.1.trackMPD'!D:D)*
             (D12494/10^6='2.1.trackMPD'!H:H)*
             (E12494='2.1.trackMPD'!F:F),
0))</f>
        <v>1.7762771145175809E-3</v>
      </c>
    </row>
    <row r="12495" spans="1:9" x14ac:dyDescent="0.2">
      <c r="A12495" t="s">
        <v>31</v>
      </c>
      <c r="B12495" s="261" t="s">
        <v>151</v>
      </c>
      <c r="C12495">
        <f>_xlfn.XLOOKUP(B12495,'2.1.trackMPD'!$R$7:$R$29,'2.1.trackMPD'!$T$7:$T$29)</f>
        <v>6</v>
      </c>
      <c r="D12495" s="261">
        <v>100</v>
      </c>
      <c r="E12495" s="261" t="s">
        <v>6396</v>
      </c>
      <c r="F12495" s="261" t="s">
        <v>110</v>
      </c>
      <c r="G12495" s="261" t="s">
        <v>140</v>
      </c>
      <c r="H12495" s="261" t="s">
        <v>6398</v>
      </c>
      <c r="I12495" cm="1">
        <f t="array" ref="I12495">INDEX('2.1.trackMPD'!J:J/(24*60*60),
       MATCH(1,
             (A12495='2.1.trackMPD'!A:A)*
             (C12495='2.1.trackMPD'!D:D)*
             (D12495/10^6='2.1.trackMPD'!H:H)*
             (E12495='2.1.trackMPD'!F:F),
0))</f>
        <v>4.3002192392828705E-3</v>
      </c>
    </row>
    <row r="12496" spans="1:9" x14ac:dyDescent="0.2">
      <c r="A12496" t="s">
        <v>31</v>
      </c>
      <c r="B12496" s="261" t="s">
        <v>151</v>
      </c>
      <c r="C12496">
        <f>_xlfn.XLOOKUP(B12496,'2.1.trackMPD'!$R$7:$R$29,'2.1.trackMPD'!$T$7:$T$29)</f>
        <v>6</v>
      </c>
      <c r="D12496" s="261">
        <v>100</v>
      </c>
      <c r="E12496" s="261" t="s">
        <v>6396</v>
      </c>
      <c r="F12496" s="261" t="s">
        <v>111</v>
      </c>
      <c r="G12496" s="261" t="s">
        <v>124</v>
      </c>
      <c r="H12496" s="261" t="s">
        <v>6398</v>
      </c>
      <c r="I12496" t="e" cm="1">
        <f t="array" ref="I12496">INDEX('2.1.trackMPD'!M:M/(24*60*60),
       MATCH(1,
             (A12496='2.1.trackMPD'!A:A)*
             (C12496='2.1.trackMPD'!D:D)*
             (D12496/10^6='2.1.trackMPD'!H:H)*
             (E12496='2.1.trackMPD'!F:F),
0))</f>
        <v>#VALUE!</v>
      </c>
    </row>
    <row r="12497" spans="1:9" x14ac:dyDescent="0.2">
      <c r="A12497" t="s">
        <v>31</v>
      </c>
      <c r="B12497" s="261" t="s">
        <v>151</v>
      </c>
      <c r="C12497">
        <f>_xlfn.XLOOKUP(B12497,'2.1.trackMPD'!$R$7:$R$29,'2.1.trackMPD'!$T$7:$T$29)</f>
        <v>6</v>
      </c>
      <c r="D12497" s="261">
        <v>100</v>
      </c>
      <c r="E12497" s="261" t="s">
        <v>6396</v>
      </c>
      <c r="F12497" s="261" t="s">
        <v>111</v>
      </c>
      <c r="G12497" s="261" t="s">
        <v>140</v>
      </c>
      <c r="H12497" s="261" t="s">
        <v>6398</v>
      </c>
      <c r="I12497" t="e" cm="1">
        <f t="array" ref="I12497">INDEX('2.1.trackMPD'!N:N/(24*60*60),
       MATCH(1,
             (A12497='2.1.trackMPD'!A:A)*
             (C12497='2.1.trackMPD'!D:D)*
             (D12497/10^6='2.1.trackMPD'!H:H)*
             (E12497='2.1.trackMPD'!F:F),
0))</f>
        <v>#VALUE!</v>
      </c>
    </row>
    <row r="12498" spans="1:9" x14ac:dyDescent="0.2">
      <c r="A12498" t="s">
        <v>31</v>
      </c>
      <c r="B12498" s="261" t="s">
        <v>151</v>
      </c>
      <c r="C12498">
        <f>_xlfn.XLOOKUP(B12498,'2.1.trackMPD'!$R$7:$R$29,'2.1.trackMPD'!$T$7:$T$29)</f>
        <v>6</v>
      </c>
      <c r="D12498" s="261">
        <v>100</v>
      </c>
      <c r="E12498" s="261" t="s">
        <v>6396</v>
      </c>
      <c r="F12498" s="261" t="s">
        <v>110</v>
      </c>
      <c r="G12498" s="261" t="s">
        <v>124</v>
      </c>
      <c r="H12498" s="261" t="s">
        <v>6399</v>
      </c>
      <c r="I12498" t="e" cm="1">
        <f t="array" ref="I12498">INDEX('2.1.trackMPD'!K:K/(24*60*60),
       MATCH(1,
             (A12498='2.1.trackMPD'!A:A)*
             (C12498='2.1.trackMPD'!D:D)*
             (D12498/10^6='2.1.trackMPD'!H:H)*
             (E12498='2.1.trackMPD'!F:F),
0))</f>
        <v>#VALUE!</v>
      </c>
    </row>
    <row r="12499" spans="1:9" x14ac:dyDescent="0.2">
      <c r="A12499" t="s">
        <v>31</v>
      </c>
      <c r="B12499" s="261" t="s">
        <v>151</v>
      </c>
      <c r="C12499">
        <f>_xlfn.XLOOKUP(B12499,'2.1.trackMPD'!$R$7:$R$29,'2.1.trackMPD'!$T$7:$T$29)</f>
        <v>6</v>
      </c>
      <c r="D12499" s="261">
        <v>100</v>
      </c>
      <c r="E12499" s="261" t="s">
        <v>6396</v>
      </c>
      <c r="F12499" s="261" t="s">
        <v>110</v>
      </c>
      <c r="G12499" s="261" t="s">
        <v>140</v>
      </c>
      <c r="H12499" s="261" t="s">
        <v>6399</v>
      </c>
      <c r="I12499" t="e" cm="1">
        <f t="array" ref="I12499">INDEX('2.1.trackMPD'!L:L/(24*60*60),
       MATCH(1,
             (A12499='2.1.trackMPD'!A:A)*
             (C12499='2.1.trackMPD'!D:D)*
             (D12499/10^6='2.1.trackMPD'!H:H)*
             (E12499='2.1.trackMPD'!F:F),
0))</f>
        <v>#VALUE!</v>
      </c>
    </row>
    <row r="12500" spans="1:9" x14ac:dyDescent="0.2">
      <c r="A12500" t="s">
        <v>31</v>
      </c>
      <c r="B12500" s="261" t="s">
        <v>151</v>
      </c>
      <c r="C12500">
        <f>_xlfn.XLOOKUP(B12500,'2.1.trackMPD'!$R$7:$R$29,'2.1.trackMPD'!$T$7:$T$29)</f>
        <v>6</v>
      </c>
      <c r="D12500" s="261">
        <v>1000</v>
      </c>
      <c r="E12500" s="261" t="s">
        <v>6396</v>
      </c>
      <c r="F12500" s="261" t="s">
        <v>110</v>
      </c>
      <c r="G12500" s="261" t="s">
        <v>124</v>
      </c>
      <c r="H12500" s="261" t="s">
        <v>6398</v>
      </c>
      <c r="I12500" cm="1">
        <f t="array" ref="I12500">INDEX('2.1.trackMPD'!I:I/(24*60*60),
       MATCH(1,
             (A12500='2.1.trackMPD'!A:A)*
             (C12500='2.1.trackMPD'!D:D)*
             (D12500/10^6='2.1.trackMPD'!H:H)*
             (E12500='2.1.trackMPD'!F:F),
0))</f>
        <v>6.4375647192498262E-2</v>
      </c>
    </row>
    <row r="12501" spans="1:9" x14ac:dyDescent="0.2">
      <c r="A12501" t="s">
        <v>31</v>
      </c>
      <c r="B12501" s="261" t="s">
        <v>151</v>
      </c>
      <c r="C12501">
        <f>_xlfn.XLOOKUP(B12501,'2.1.trackMPD'!$R$7:$R$29,'2.1.trackMPD'!$T$7:$T$29)</f>
        <v>6</v>
      </c>
      <c r="D12501" s="261">
        <v>1000</v>
      </c>
      <c r="E12501" s="261" t="s">
        <v>6396</v>
      </c>
      <c r="F12501" s="261" t="s">
        <v>110</v>
      </c>
      <c r="G12501" s="261" t="s">
        <v>140</v>
      </c>
      <c r="H12501" s="261" t="s">
        <v>6398</v>
      </c>
      <c r="I12501" cm="1">
        <f t="array" ref="I12501">INDEX('2.1.trackMPD'!J:J/(24*60*60),
       MATCH(1,
             (A12501='2.1.trackMPD'!A:A)*
             (C12501='2.1.trackMPD'!D:D)*
             (D12501/10^6='2.1.trackMPD'!H:H)*
             (E12501='2.1.trackMPD'!F:F),
0))</f>
        <v>1.5660378886726157E-2</v>
      </c>
    </row>
    <row r="12502" spans="1:9" x14ac:dyDescent="0.2">
      <c r="A12502" t="s">
        <v>31</v>
      </c>
      <c r="B12502" s="261" t="s">
        <v>151</v>
      </c>
      <c r="C12502">
        <f>_xlfn.XLOOKUP(B12502,'2.1.trackMPD'!$R$7:$R$29,'2.1.trackMPD'!$T$7:$T$29)</f>
        <v>6</v>
      </c>
      <c r="D12502" s="261">
        <v>1000</v>
      </c>
      <c r="E12502" s="261" t="s">
        <v>6396</v>
      </c>
      <c r="F12502" s="261" t="s">
        <v>111</v>
      </c>
      <c r="G12502" s="261" t="s">
        <v>124</v>
      </c>
      <c r="H12502" s="261" t="s">
        <v>6398</v>
      </c>
      <c r="I12502" t="e" cm="1">
        <f t="array" ref="I12502">INDEX('2.1.trackMPD'!M:M/(24*60*60),
       MATCH(1,
             (A12502='2.1.trackMPD'!A:A)*
             (C12502='2.1.trackMPD'!D:D)*
             (D12502/10^6='2.1.trackMPD'!H:H)*
             (E12502='2.1.trackMPD'!F:F),
0))</f>
        <v>#VALUE!</v>
      </c>
    </row>
    <row r="12503" spans="1:9" x14ac:dyDescent="0.2">
      <c r="A12503" t="s">
        <v>31</v>
      </c>
      <c r="B12503" s="261" t="s">
        <v>151</v>
      </c>
      <c r="C12503">
        <f>_xlfn.XLOOKUP(B12503,'2.1.trackMPD'!$R$7:$R$29,'2.1.trackMPD'!$T$7:$T$29)</f>
        <v>6</v>
      </c>
      <c r="D12503" s="261">
        <v>1000</v>
      </c>
      <c r="E12503" s="261" t="s">
        <v>6396</v>
      </c>
      <c r="F12503" s="261" t="s">
        <v>111</v>
      </c>
      <c r="G12503" s="261" t="s">
        <v>140</v>
      </c>
      <c r="H12503" s="261" t="s">
        <v>6398</v>
      </c>
      <c r="I12503" t="e" cm="1">
        <f t="array" ref="I12503">INDEX('2.1.trackMPD'!N:N/(24*60*60),
       MATCH(1,
             (A12503='2.1.trackMPD'!A:A)*
             (C12503='2.1.trackMPD'!D:D)*
             (D12503/10^6='2.1.trackMPD'!H:H)*
             (E12503='2.1.trackMPD'!F:F),
0))</f>
        <v>#VALUE!</v>
      </c>
    </row>
    <row r="12504" spans="1:9" x14ac:dyDescent="0.2">
      <c r="A12504" t="s">
        <v>31</v>
      </c>
      <c r="B12504" s="261" t="s">
        <v>151</v>
      </c>
      <c r="C12504">
        <f>_xlfn.XLOOKUP(B12504,'2.1.trackMPD'!$R$7:$R$29,'2.1.trackMPD'!$T$7:$T$29)</f>
        <v>6</v>
      </c>
      <c r="D12504" s="261">
        <v>1000</v>
      </c>
      <c r="E12504" s="261" t="s">
        <v>6396</v>
      </c>
      <c r="F12504" s="261" t="s">
        <v>110</v>
      </c>
      <c r="G12504" s="261" t="s">
        <v>124</v>
      </c>
      <c r="H12504" s="261" t="s">
        <v>6399</v>
      </c>
      <c r="I12504" t="e" cm="1">
        <f t="array" ref="I12504">INDEX('2.1.trackMPD'!K:K/(24*60*60),
       MATCH(1,
             (A12504='2.1.trackMPD'!A:A)*
             (C12504='2.1.trackMPD'!D:D)*
             (D12504/10^6='2.1.trackMPD'!H:H)*
             (E12504='2.1.trackMPD'!F:F),
0))</f>
        <v>#VALUE!</v>
      </c>
    </row>
    <row r="12505" spans="1:9" x14ac:dyDescent="0.2">
      <c r="A12505" t="s">
        <v>31</v>
      </c>
      <c r="B12505" s="261" t="s">
        <v>151</v>
      </c>
      <c r="C12505">
        <f>_xlfn.XLOOKUP(B12505,'2.1.trackMPD'!$R$7:$R$29,'2.1.trackMPD'!$T$7:$T$29)</f>
        <v>6</v>
      </c>
      <c r="D12505" s="261">
        <v>1000</v>
      </c>
      <c r="E12505" s="261" t="s">
        <v>6396</v>
      </c>
      <c r="F12505" s="261" t="s">
        <v>110</v>
      </c>
      <c r="G12505" s="261" t="s">
        <v>140</v>
      </c>
      <c r="H12505" s="261" t="s">
        <v>6399</v>
      </c>
      <c r="I12505" t="e" cm="1">
        <f t="array" ref="I12505">INDEX('2.1.trackMPD'!L:L/(24*60*60),
       MATCH(1,
             (A12505='2.1.trackMPD'!A:A)*
             (C12505='2.1.trackMPD'!D:D)*
             (D12505/10^6='2.1.trackMPD'!H:H)*
             (E12505='2.1.trackMPD'!F:F),
0))</f>
        <v>#VALUE!</v>
      </c>
    </row>
    <row r="12506" spans="1:9" x14ac:dyDescent="0.2">
      <c r="A12506" t="s">
        <v>31</v>
      </c>
      <c r="B12506" s="261" t="s">
        <v>151</v>
      </c>
      <c r="C12506">
        <f>_xlfn.XLOOKUP(B12506,'2.1.trackMPD'!$R$7:$R$29,'2.1.trackMPD'!$T$7:$T$29)</f>
        <v>6</v>
      </c>
      <c r="D12506" s="261">
        <v>5000</v>
      </c>
      <c r="E12506" s="261" t="s">
        <v>6396</v>
      </c>
      <c r="F12506" s="261" t="s">
        <v>110</v>
      </c>
      <c r="G12506" s="261" t="s">
        <v>124</v>
      </c>
      <c r="H12506" s="261" t="s">
        <v>6398</v>
      </c>
      <c r="I12506" cm="1">
        <f t="array" ref="I12506">INDEX('2.1.trackMPD'!I:I/(24*60*60),
       MATCH(1,
             (A12506='2.1.trackMPD'!A:A)*
             (C12506='2.1.trackMPD'!D:D)*
             (D12506/10^6='2.1.trackMPD'!H:H)*
             (E12506='2.1.trackMPD'!F:F),
0))</f>
        <v>0.25310599045567711</v>
      </c>
    </row>
    <row r="12507" spans="1:9" x14ac:dyDescent="0.2">
      <c r="A12507" t="s">
        <v>31</v>
      </c>
      <c r="B12507" s="261" t="s">
        <v>151</v>
      </c>
      <c r="C12507">
        <f>_xlfn.XLOOKUP(B12507,'2.1.trackMPD'!$R$7:$R$29,'2.1.trackMPD'!$T$7:$T$29)</f>
        <v>6</v>
      </c>
      <c r="D12507" s="261">
        <v>5000</v>
      </c>
      <c r="E12507" s="261" t="s">
        <v>6396</v>
      </c>
      <c r="F12507" s="261" t="s">
        <v>110</v>
      </c>
      <c r="G12507" s="261" t="s">
        <v>140</v>
      </c>
      <c r="H12507" s="261" t="s">
        <v>6398</v>
      </c>
      <c r="I12507" cm="1">
        <f t="array" ref="I12507">INDEX('2.1.trackMPD'!J:J/(24*60*60),
       MATCH(1,
             (A12507='2.1.trackMPD'!A:A)*
             (C12507='2.1.trackMPD'!D:D)*
             (D12507/10^6='2.1.trackMPD'!H:H)*
             (E12507='2.1.trackMPD'!F:F),
0))</f>
        <v>1.5534065122313657E-2</v>
      </c>
    </row>
    <row r="12508" spans="1:9" x14ac:dyDescent="0.2">
      <c r="A12508" t="s">
        <v>31</v>
      </c>
      <c r="B12508" s="261" t="s">
        <v>151</v>
      </c>
      <c r="C12508">
        <f>_xlfn.XLOOKUP(B12508,'2.1.trackMPD'!$R$7:$R$29,'2.1.trackMPD'!$T$7:$T$29)</f>
        <v>6</v>
      </c>
      <c r="D12508" s="261">
        <v>5000</v>
      </c>
      <c r="E12508" s="261" t="s">
        <v>6396</v>
      </c>
      <c r="F12508" s="261" t="s">
        <v>111</v>
      </c>
      <c r="G12508" s="261" t="s">
        <v>124</v>
      </c>
      <c r="H12508" s="261" t="s">
        <v>6398</v>
      </c>
      <c r="I12508" t="e" cm="1">
        <f t="array" ref="I12508">INDEX('2.1.trackMPD'!M:M/(24*60*60),
       MATCH(1,
             (A12508='2.1.trackMPD'!A:A)*
             (C12508='2.1.trackMPD'!D:D)*
             (D12508/10^6='2.1.trackMPD'!H:H)*
             (E12508='2.1.trackMPD'!F:F),
0))</f>
        <v>#VALUE!</v>
      </c>
    </row>
    <row r="12509" spans="1:9" x14ac:dyDescent="0.2">
      <c r="A12509" t="s">
        <v>31</v>
      </c>
      <c r="B12509" s="261" t="s">
        <v>151</v>
      </c>
      <c r="C12509">
        <f>_xlfn.XLOOKUP(B12509,'2.1.trackMPD'!$R$7:$R$29,'2.1.trackMPD'!$T$7:$T$29)</f>
        <v>6</v>
      </c>
      <c r="D12509" s="261">
        <v>5000</v>
      </c>
      <c r="E12509" s="261" t="s">
        <v>6396</v>
      </c>
      <c r="F12509" s="261" t="s">
        <v>111</v>
      </c>
      <c r="G12509" s="261" t="s">
        <v>140</v>
      </c>
      <c r="H12509" s="261" t="s">
        <v>6398</v>
      </c>
      <c r="I12509" t="e" cm="1">
        <f t="array" ref="I12509">INDEX('2.1.trackMPD'!N:N/(24*60*60),
       MATCH(1,
             (A12509='2.1.trackMPD'!A:A)*
             (C12509='2.1.trackMPD'!D:D)*
             (D12509/10^6='2.1.trackMPD'!H:H)*
             (E12509='2.1.trackMPD'!F:F),
0))</f>
        <v>#VALUE!</v>
      </c>
    </row>
    <row r="12510" spans="1:9" x14ac:dyDescent="0.2">
      <c r="A12510" t="s">
        <v>31</v>
      </c>
      <c r="B12510" s="261" t="s">
        <v>151</v>
      </c>
      <c r="C12510">
        <f>_xlfn.XLOOKUP(B12510,'2.1.trackMPD'!$R$7:$R$29,'2.1.trackMPD'!$T$7:$T$29)</f>
        <v>6</v>
      </c>
      <c r="D12510" s="261">
        <v>5000</v>
      </c>
      <c r="E12510" s="261" t="s">
        <v>6396</v>
      </c>
      <c r="F12510" s="261" t="s">
        <v>110</v>
      </c>
      <c r="G12510" s="261" t="s">
        <v>124</v>
      </c>
      <c r="H12510" s="261" t="s">
        <v>6399</v>
      </c>
      <c r="I12510" t="e" cm="1">
        <f t="array" ref="I12510">INDEX('2.1.trackMPD'!K:K/(24*60*60),
       MATCH(1,
             (A12510='2.1.trackMPD'!A:A)*
             (C12510='2.1.trackMPD'!D:D)*
             (D12510/10^6='2.1.trackMPD'!H:H)*
             (E12510='2.1.trackMPD'!F:F),
0))</f>
        <v>#VALUE!</v>
      </c>
    </row>
    <row r="12511" spans="1:9" x14ac:dyDescent="0.2">
      <c r="A12511" t="s">
        <v>31</v>
      </c>
      <c r="B12511" s="261" t="s">
        <v>151</v>
      </c>
      <c r="C12511">
        <f>_xlfn.XLOOKUP(B12511,'2.1.trackMPD'!$R$7:$R$29,'2.1.trackMPD'!$T$7:$T$29)</f>
        <v>6</v>
      </c>
      <c r="D12511" s="261">
        <v>5000</v>
      </c>
      <c r="E12511" s="261" t="s">
        <v>6396</v>
      </c>
      <c r="F12511" s="261" t="s">
        <v>110</v>
      </c>
      <c r="G12511" s="261" t="s">
        <v>140</v>
      </c>
      <c r="H12511" s="261" t="s">
        <v>6399</v>
      </c>
      <c r="I12511" t="e" cm="1">
        <f t="array" ref="I12511">INDEX('2.1.trackMPD'!L:L/(24*60*60),
       MATCH(1,
             (A12511='2.1.trackMPD'!A:A)*
             (C12511='2.1.trackMPD'!D:D)*
             (D12511/10^6='2.1.trackMPD'!H:H)*
             (E12511='2.1.trackMPD'!F:F),
0))</f>
        <v>#VALUE!</v>
      </c>
    </row>
    <row r="12512" spans="1:9" x14ac:dyDescent="0.2">
      <c r="A12512" t="s">
        <v>31</v>
      </c>
      <c r="B12512" s="261" t="s">
        <v>151</v>
      </c>
      <c r="C12512">
        <f>_xlfn.XLOOKUP(B12512,'2.1.trackMPD'!$R$7:$R$29,'2.1.trackMPD'!$T$7:$T$29)</f>
        <v>6</v>
      </c>
      <c r="D12512" s="261">
        <v>1</v>
      </c>
      <c r="E12512" s="261" t="s">
        <v>6400</v>
      </c>
      <c r="F12512" s="261" t="s">
        <v>110</v>
      </c>
      <c r="G12512" s="261" t="s">
        <v>124</v>
      </c>
      <c r="H12512" s="261" t="s">
        <v>6398</v>
      </c>
      <c r="I12512" cm="1">
        <f t="array" ref="I12512">INDEX('2.1.trackMPD'!I:I/(24*60*60),
       MATCH(1,
             (A12512='2.1.trackMPD'!A:A)*
             (C12512='2.1.trackMPD'!D:D)*
             (D12512/10^6='2.1.trackMPD'!H:H)*
             (E12512='2.1.trackMPD'!F:F),
0))</f>
        <v>1.7482747305485069E-6</v>
      </c>
    </row>
    <row r="12513" spans="1:9" x14ac:dyDescent="0.2">
      <c r="A12513" t="s">
        <v>31</v>
      </c>
      <c r="B12513" s="261" t="s">
        <v>151</v>
      </c>
      <c r="C12513">
        <f>_xlfn.XLOOKUP(B12513,'2.1.trackMPD'!$R$7:$R$29,'2.1.trackMPD'!$T$7:$T$29)</f>
        <v>6</v>
      </c>
      <c r="D12513" s="261">
        <v>1</v>
      </c>
      <c r="E12513" s="261" t="s">
        <v>6400</v>
      </c>
      <c r="F12513" s="261" t="s">
        <v>110</v>
      </c>
      <c r="G12513" s="261" t="s">
        <v>140</v>
      </c>
      <c r="H12513" s="261" t="s">
        <v>6398</v>
      </c>
      <c r="I12513" cm="1">
        <f t="array" ref="I12513">INDEX('2.1.trackMPD'!J:J/(24*60*60),
       MATCH(1,
             (A12513='2.1.trackMPD'!A:A)*
             (C12513='2.1.trackMPD'!D:D)*
             (D12513/10^6='2.1.trackMPD'!H:H)*
             (E12513='2.1.trackMPD'!F:F),
0))</f>
        <v>3.7088197611824881E-5</v>
      </c>
    </row>
    <row r="12514" spans="1:9" x14ac:dyDescent="0.2">
      <c r="A12514" t="s">
        <v>31</v>
      </c>
      <c r="B12514" s="261" t="s">
        <v>151</v>
      </c>
      <c r="C12514">
        <f>_xlfn.XLOOKUP(B12514,'2.1.trackMPD'!$R$7:$R$29,'2.1.trackMPD'!$T$7:$T$29)</f>
        <v>6</v>
      </c>
      <c r="D12514" s="261">
        <v>1</v>
      </c>
      <c r="E12514" s="261" t="s">
        <v>6400</v>
      </c>
      <c r="F12514" s="261" t="s">
        <v>111</v>
      </c>
      <c r="G12514" s="261" t="s">
        <v>124</v>
      </c>
      <c r="H12514" s="261" t="s">
        <v>6398</v>
      </c>
      <c r="I12514" t="e" cm="1">
        <f t="array" ref="I12514">INDEX('2.1.trackMPD'!M:M/(24*60*60),
       MATCH(1,
             (A12514='2.1.trackMPD'!A:A)*
             (C12514='2.1.trackMPD'!D:D)*
             (D12514/10^6='2.1.trackMPD'!H:H)*
             (E12514='2.1.trackMPD'!F:F),
0))</f>
        <v>#VALUE!</v>
      </c>
    </row>
    <row r="12515" spans="1:9" x14ac:dyDescent="0.2">
      <c r="A12515" t="s">
        <v>31</v>
      </c>
      <c r="B12515" s="261" t="s">
        <v>151</v>
      </c>
      <c r="C12515">
        <f>_xlfn.XLOOKUP(B12515,'2.1.trackMPD'!$R$7:$R$29,'2.1.trackMPD'!$T$7:$T$29)</f>
        <v>6</v>
      </c>
      <c r="D12515" s="261">
        <v>1</v>
      </c>
      <c r="E12515" s="261" t="s">
        <v>6400</v>
      </c>
      <c r="F12515" s="261" t="s">
        <v>111</v>
      </c>
      <c r="G12515" s="261" t="s">
        <v>140</v>
      </c>
      <c r="H12515" s="261" t="s">
        <v>6398</v>
      </c>
      <c r="I12515" t="e" cm="1">
        <f t="array" ref="I12515">INDEX('2.1.trackMPD'!N:N/(24*60*60),
       MATCH(1,
             (A12515='2.1.trackMPD'!A:A)*
             (C12515='2.1.trackMPD'!D:D)*
             (D12515/10^6='2.1.trackMPD'!H:H)*
             (E12515='2.1.trackMPD'!F:F),
0))</f>
        <v>#VALUE!</v>
      </c>
    </row>
    <row r="12516" spans="1:9" x14ac:dyDescent="0.2">
      <c r="A12516" t="s">
        <v>31</v>
      </c>
      <c r="B12516" s="261" t="s">
        <v>151</v>
      </c>
      <c r="C12516">
        <f>_xlfn.XLOOKUP(B12516,'2.1.trackMPD'!$R$7:$R$29,'2.1.trackMPD'!$T$7:$T$29)</f>
        <v>6</v>
      </c>
      <c r="D12516" s="261">
        <v>1</v>
      </c>
      <c r="E12516" s="261" t="s">
        <v>6400</v>
      </c>
      <c r="F12516" s="261" t="s">
        <v>110</v>
      </c>
      <c r="G12516" s="261" t="s">
        <v>124</v>
      </c>
      <c r="H12516" s="261" t="s">
        <v>6399</v>
      </c>
      <c r="I12516" t="e" cm="1">
        <f t="array" ref="I12516">INDEX('2.1.trackMPD'!K:K/(24*60*60),
       MATCH(1,
             (A12516='2.1.trackMPD'!A:A)*
             (C12516='2.1.trackMPD'!D:D)*
             (D12516/10^6='2.1.trackMPD'!H:H)*
             (E12516='2.1.trackMPD'!F:F),
0))</f>
        <v>#VALUE!</v>
      </c>
    </row>
    <row r="12517" spans="1:9" x14ac:dyDescent="0.2">
      <c r="A12517" t="s">
        <v>31</v>
      </c>
      <c r="B12517" s="261" t="s">
        <v>151</v>
      </c>
      <c r="C12517">
        <f>_xlfn.XLOOKUP(B12517,'2.1.trackMPD'!$R$7:$R$29,'2.1.trackMPD'!$T$7:$T$29)</f>
        <v>6</v>
      </c>
      <c r="D12517" s="261">
        <v>1</v>
      </c>
      <c r="E12517" s="261" t="s">
        <v>6400</v>
      </c>
      <c r="F12517" s="261" t="s">
        <v>110</v>
      </c>
      <c r="G12517" s="261" t="s">
        <v>140</v>
      </c>
      <c r="H12517" s="261" t="s">
        <v>6399</v>
      </c>
      <c r="I12517" t="e" cm="1">
        <f t="array" ref="I12517">INDEX('2.1.trackMPD'!L:L/(24*60*60),
       MATCH(1,
             (A12517='2.1.trackMPD'!A:A)*
             (C12517='2.1.trackMPD'!D:D)*
             (D12517/10^6='2.1.trackMPD'!H:H)*
             (E12517='2.1.trackMPD'!F:F),
0))</f>
        <v>#VALUE!</v>
      </c>
    </row>
    <row r="12518" spans="1:9" x14ac:dyDescent="0.2">
      <c r="A12518" t="s">
        <v>31</v>
      </c>
      <c r="B12518" s="261" t="s">
        <v>151</v>
      </c>
      <c r="C12518">
        <f>_xlfn.XLOOKUP(B12518,'2.1.trackMPD'!$R$7:$R$29,'2.1.trackMPD'!$T$7:$T$29)</f>
        <v>6</v>
      </c>
      <c r="D12518" s="261">
        <v>10</v>
      </c>
      <c r="E12518" s="261" t="s">
        <v>6400</v>
      </c>
      <c r="F12518" s="261" t="s">
        <v>110</v>
      </c>
      <c r="G12518" s="261" t="s">
        <v>124</v>
      </c>
      <c r="H12518" s="261" t="s">
        <v>6398</v>
      </c>
      <c r="I12518" cm="1">
        <f t="array" ref="I12518">INDEX('2.1.trackMPD'!I:I/(24*60*60),
       MATCH(1,
             (A12518='2.1.trackMPD'!A:A)*
             (C12518='2.1.trackMPD'!D:D)*
             (D12518/10^6='2.1.trackMPD'!H:H)*
             (E12518='2.1.trackMPD'!F:F),
0))</f>
        <v>7.1603868355447347E-5</v>
      </c>
    </row>
    <row r="12519" spans="1:9" x14ac:dyDescent="0.2">
      <c r="A12519" t="s">
        <v>31</v>
      </c>
      <c r="B12519" s="261" t="s">
        <v>151</v>
      </c>
      <c r="C12519">
        <f>_xlfn.XLOOKUP(B12519,'2.1.trackMPD'!$R$7:$R$29,'2.1.trackMPD'!$T$7:$T$29)</f>
        <v>6</v>
      </c>
      <c r="D12519" s="261">
        <v>10</v>
      </c>
      <c r="E12519" s="261" t="s">
        <v>6400</v>
      </c>
      <c r="F12519" s="261" t="s">
        <v>110</v>
      </c>
      <c r="G12519" s="261" t="s">
        <v>140</v>
      </c>
      <c r="H12519" s="261" t="s">
        <v>6398</v>
      </c>
      <c r="I12519" cm="1">
        <f t="array" ref="I12519">INDEX('2.1.trackMPD'!J:J/(24*60*60),
       MATCH(1,
             (A12519='2.1.trackMPD'!A:A)*
             (C12519='2.1.trackMPD'!D:D)*
             (D12519/10^6='2.1.trackMPD'!H:H)*
             (E12519='2.1.trackMPD'!F:F),
0))</f>
        <v>1.8169765780324653E-4</v>
      </c>
    </row>
    <row r="12520" spans="1:9" x14ac:dyDescent="0.2">
      <c r="A12520" t="s">
        <v>31</v>
      </c>
      <c r="B12520" s="261" t="s">
        <v>151</v>
      </c>
      <c r="C12520">
        <f>_xlfn.XLOOKUP(B12520,'2.1.trackMPD'!$R$7:$R$29,'2.1.trackMPD'!$T$7:$T$29)</f>
        <v>6</v>
      </c>
      <c r="D12520" s="261">
        <v>10</v>
      </c>
      <c r="E12520" s="261" t="s">
        <v>6400</v>
      </c>
      <c r="F12520" s="261" t="s">
        <v>111</v>
      </c>
      <c r="G12520" s="261" t="s">
        <v>124</v>
      </c>
      <c r="H12520" s="261" t="s">
        <v>6398</v>
      </c>
      <c r="I12520" t="e" cm="1">
        <f t="array" ref="I12520">INDEX('2.1.trackMPD'!M:M/(24*60*60),
       MATCH(1,
             (A12520='2.1.trackMPD'!A:A)*
             (C12520='2.1.trackMPD'!D:D)*
             (D12520/10^6='2.1.trackMPD'!H:H)*
             (E12520='2.1.trackMPD'!F:F),
0))</f>
        <v>#VALUE!</v>
      </c>
    </row>
    <row r="12521" spans="1:9" x14ac:dyDescent="0.2">
      <c r="A12521" t="s">
        <v>31</v>
      </c>
      <c r="B12521" s="261" t="s">
        <v>151</v>
      </c>
      <c r="C12521">
        <f>_xlfn.XLOOKUP(B12521,'2.1.trackMPD'!$R$7:$R$29,'2.1.trackMPD'!$T$7:$T$29)</f>
        <v>6</v>
      </c>
      <c r="D12521" s="261">
        <v>10</v>
      </c>
      <c r="E12521" s="261" t="s">
        <v>6400</v>
      </c>
      <c r="F12521" s="261" t="s">
        <v>111</v>
      </c>
      <c r="G12521" s="261" t="s">
        <v>140</v>
      </c>
      <c r="H12521" s="261" t="s">
        <v>6398</v>
      </c>
      <c r="I12521" t="e" cm="1">
        <f t="array" ref="I12521">INDEX('2.1.trackMPD'!N:N/(24*60*60),
       MATCH(1,
             (A12521='2.1.trackMPD'!A:A)*
             (C12521='2.1.trackMPD'!D:D)*
             (D12521/10^6='2.1.trackMPD'!H:H)*
             (E12521='2.1.trackMPD'!F:F),
0))</f>
        <v>#VALUE!</v>
      </c>
    </row>
    <row r="12522" spans="1:9" x14ac:dyDescent="0.2">
      <c r="A12522" t="s">
        <v>31</v>
      </c>
      <c r="B12522" s="261" t="s">
        <v>151</v>
      </c>
      <c r="C12522">
        <f>_xlfn.XLOOKUP(B12522,'2.1.trackMPD'!$R$7:$R$29,'2.1.trackMPD'!$T$7:$T$29)</f>
        <v>6</v>
      </c>
      <c r="D12522" s="261">
        <v>10</v>
      </c>
      <c r="E12522" s="261" t="s">
        <v>6400</v>
      </c>
      <c r="F12522" s="261" t="s">
        <v>110</v>
      </c>
      <c r="G12522" s="261" t="s">
        <v>124</v>
      </c>
      <c r="H12522" s="261" t="s">
        <v>6399</v>
      </c>
      <c r="I12522" t="e" cm="1">
        <f t="array" ref="I12522">INDEX('2.1.trackMPD'!K:K/(24*60*60),
       MATCH(1,
             (A12522='2.1.trackMPD'!A:A)*
             (C12522='2.1.trackMPD'!D:D)*
             (D12522/10^6='2.1.trackMPD'!H:H)*
             (E12522='2.1.trackMPD'!F:F),
0))</f>
        <v>#VALUE!</v>
      </c>
    </row>
    <row r="12523" spans="1:9" x14ac:dyDescent="0.2">
      <c r="A12523" t="s">
        <v>31</v>
      </c>
      <c r="B12523" s="261" t="s">
        <v>151</v>
      </c>
      <c r="C12523">
        <f>_xlfn.XLOOKUP(B12523,'2.1.trackMPD'!$R$7:$R$29,'2.1.trackMPD'!$T$7:$T$29)</f>
        <v>6</v>
      </c>
      <c r="D12523" s="261">
        <v>10</v>
      </c>
      <c r="E12523" s="261" t="s">
        <v>6400</v>
      </c>
      <c r="F12523" s="261" t="s">
        <v>110</v>
      </c>
      <c r="G12523" s="261" t="s">
        <v>140</v>
      </c>
      <c r="H12523" s="261" t="s">
        <v>6399</v>
      </c>
      <c r="I12523" t="e" cm="1">
        <f t="array" ref="I12523">INDEX('2.1.trackMPD'!L:L/(24*60*60),
       MATCH(1,
             (A12523='2.1.trackMPD'!A:A)*
             (C12523='2.1.trackMPD'!D:D)*
             (D12523/10^6='2.1.trackMPD'!H:H)*
             (E12523='2.1.trackMPD'!F:F),
0))</f>
        <v>#VALUE!</v>
      </c>
    </row>
    <row r="12524" spans="1:9" x14ac:dyDescent="0.2">
      <c r="A12524" t="s">
        <v>31</v>
      </c>
      <c r="B12524" s="261" t="s">
        <v>151</v>
      </c>
      <c r="C12524">
        <f>_xlfn.XLOOKUP(B12524,'2.1.trackMPD'!$R$7:$R$29,'2.1.trackMPD'!$T$7:$T$29)</f>
        <v>6</v>
      </c>
      <c r="D12524" s="261">
        <v>100</v>
      </c>
      <c r="E12524" s="261" t="s">
        <v>6400</v>
      </c>
      <c r="F12524" s="261" t="s">
        <v>110</v>
      </c>
      <c r="G12524" s="261" t="s">
        <v>124</v>
      </c>
      <c r="H12524" s="261" t="s">
        <v>6398</v>
      </c>
      <c r="I12524" cm="1">
        <f t="array" ref="I12524">INDEX('2.1.trackMPD'!I:I/(24*60*60),
       MATCH(1,
             (A12524='2.1.trackMPD'!A:A)*
             (C12524='2.1.trackMPD'!D:D)*
             (D12524/10^6='2.1.trackMPD'!H:H)*
             (E12524='2.1.trackMPD'!F:F),
0))</f>
        <v>5.1764828803544331E-3</v>
      </c>
    </row>
    <row r="12525" spans="1:9" x14ac:dyDescent="0.2">
      <c r="A12525" t="s">
        <v>31</v>
      </c>
      <c r="B12525" s="261" t="s">
        <v>151</v>
      </c>
      <c r="C12525">
        <f>_xlfn.XLOOKUP(B12525,'2.1.trackMPD'!$R$7:$R$29,'2.1.trackMPD'!$T$7:$T$29)</f>
        <v>6</v>
      </c>
      <c r="D12525" s="261">
        <v>100</v>
      </c>
      <c r="E12525" s="261" t="s">
        <v>6400</v>
      </c>
      <c r="F12525" s="261" t="s">
        <v>110</v>
      </c>
      <c r="G12525" s="261" t="s">
        <v>140</v>
      </c>
      <c r="H12525" s="261" t="s">
        <v>6398</v>
      </c>
      <c r="I12525" cm="1">
        <f t="array" ref="I12525">INDEX('2.1.trackMPD'!J:J/(24*60*60),
       MATCH(1,
             (A12525='2.1.trackMPD'!A:A)*
             (C12525='2.1.trackMPD'!D:D)*
             (D12525/10^6='2.1.trackMPD'!H:H)*
             (E12525='2.1.trackMPD'!F:F),
0))</f>
        <v>8.3103213332789347E-3</v>
      </c>
    </row>
    <row r="12526" spans="1:9" x14ac:dyDescent="0.2">
      <c r="A12526" t="s">
        <v>31</v>
      </c>
      <c r="B12526" s="261" t="s">
        <v>151</v>
      </c>
      <c r="C12526">
        <f>_xlfn.XLOOKUP(B12526,'2.1.trackMPD'!$R$7:$R$29,'2.1.trackMPD'!$T$7:$T$29)</f>
        <v>6</v>
      </c>
      <c r="D12526" s="261">
        <v>100</v>
      </c>
      <c r="E12526" s="261" t="s">
        <v>6400</v>
      </c>
      <c r="F12526" s="261" t="s">
        <v>111</v>
      </c>
      <c r="G12526" s="261" t="s">
        <v>124</v>
      </c>
      <c r="H12526" s="261" t="s">
        <v>6398</v>
      </c>
      <c r="I12526" t="e" cm="1">
        <f t="array" ref="I12526">INDEX('2.1.trackMPD'!M:M/(24*60*60),
       MATCH(1,
             (A12526='2.1.trackMPD'!A:A)*
             (C12526='2.1.trackMPD'!D:D)*
             (D12526/10^6='2.1.trackMPD'!H:H)*
             (E12526='2.1.trackMPD'!F:F),
0))</f>
        <v>#VALUE!</v>
      </c>
    </row>
    <row r="12527" spans="1:9" x14ac:dyDescent="0.2">
      <c r="A12527" t="s">
        <v>31</v>
      </c>
      <c r="B12527" s="261" t="s">
        <v>151</v>
      </c>
      <c r="C12527">
        <f>_xlfn.XLOOKUP(B12527,'2.1.trackMPD'!$R$7:$R$29,'2.1.trackMPD'!$T$7:$T$29)</f>
        <v>6</v>
      </c>
      <c r="D12527" s="261">
        <v>100</v>
      </c>
      <c r="E12527" s="261" t="s">
        <v>6400</v>
      </c>
      <c r="F12527" s="261" t="s">
        <v>111</v>
      </c>
      <c r="G12527" s="261" t="s">
        <v>140</v>
      </c>
      <c r="H12527" s="261" t="s">
        <v>6398</v>
      </c>
      <c r="I12527" t="e" cm="1">
        <f t="array" ref="I12527">INDEX('2.1.trackMPD'!N:N/(24*60*60),
       MATCH(1,
             (A12527='2.1.trackMPD'!A:A)*
             (C12527='2.1.trackMPD'!D:D)*
             (D12527/10^6='2.1.trackMPD'!H:H)*
             (E12527='2.1.trackMPD'!F:F),
0))</f>
        <v>#VALUE!</v>
      </c>
    </row>
    <row r="12528" spans="1:9" x14ac:dyDescent="0.2">
      <c r="A12528" t="s">
        <v>31</v>
      </c>
      <c r="B12528" s="261" t="s">
        <v>151</v>
      </c>
      <c r="C12528">
        <f>_xlfn.XLOOKUP(B12528,'2.1.trackMPD'!$R$7:$R$29,'2.1.trackMPD'!$T$7:$T$29)</f>
        <v>6</v>
      </c>
      <c r="D12528" s="261">
        <v>100</v>
      </c>
      <c r="E12528" s="261" t="s">
        <v>6400</v>
      </c>
      <c r="F12528" s="261" t="s">
        <v>110</v>
      </c>
      <c r="G12528" s="261" t="s">
        <v>124</v>
      </c>
      <c r="H12528" s="261" t="s">
        <v>6399</v>
      </c>
      <c r="I12528" t="e" cm="1">
        <f t="array" ref="I12528">INDEX('2.1.trackMPD'!K:K/(24*60*60),
       MATCH(1,
             (A12528='2.1.trackMPD'!A:A)*
             (C12528='2.1.trackMPD'!D:D)*
             (D12528/10^6='2.1.trackMPD'!H:H)*
             (E12528='2.1.trackMPD'!F:F),
0))</f>
        <v>#VALUE!</v>
      </c>
    </row>
    <row r="12529" spans="1:9" x14ac:dyDescent="0.2">
      <c r="A12529" t="s">
        <v>31</v>
      </c>
      <c r="B12529" s="261" t="s">
        <v>151</v>
      </c>
      <c r="C12529">
        <f>_xlfn.XLOOKUP(B12529,'2.1.trackMPD'!$R$7:$R$29,'2.1.trackMPD'!$T$7:$T$29)</f>
        <v>6</v>
      </c>
      <c r="D12529" s="261">
        <v>100</v>
      </c>
      <c r="E12529" s="261" t="s">
        <v>6400</v>
      </c>
      <c r="F12529" s="261" t="s">
        <v>110</v>
      </c>
      <c r="G12529" s="261" t="s">
        <v>140</v>
      </c>
      <c r="H12529" s="261" t="s">
        <v>6399</v>
      </c>
      <c r="I12529" t="e" cm="1">
        <f t="array" ref="I12529">INDEX('2.1.trackMPD'!L:L/(24*60*60),
       MATCH(1,
             (A12529='2.1.trackMPD'!A:A)*
             (C12529='2.1.trackMPD'!D:D)*
             (D12529/10^6='2.1.trackMPD'!H:H)*
             (E12529='2.1.trackMPD'!F:F),
0))</f>
        <v>#VALUE!</v>
      </c>
    </row>
    <row r="12530" spans="1:9" x14ac:dyDescent="0.2">
      <c r="A12530" t="s">
        <v>31</v>
      </c>
      <c r="B12530" s="261" t="s">
        <v>151</v>
      </c>
      <c r="C12530">
        <f>_xlfn.XLOOKUP(B12530,'2.1.trackMPD'!$R$7:$R$29,'2.1.trackMPD'!$T$7:$T$29)</f>
        <v>6</v>
      </c>
      <c r="D12530" s="261">
        <v>1000</v>
      </c>
      <c r="E12530" s="261" t="s">
        <v>6400</v>
      </c>
      <c r="F12530" s="261" t="s">
        <v>110</v>
      </c>
      <c r="G12530" s="261" t="s">
        <v>124</v>
      </c>
      <c r="H12530" s="261" t="s">
        <v>6398</v>
      </c>
      <c r="I12530" cm="1">
        <f t="array" ref="I12530">INDEX('2.1.trackMPD'!I:I/(24*60*60),
       MATCH(1,
             (A12530='2.1.trackMPD'!A:A)*
             (C12530='2.1.trackMPD'!D:D)*
             (D12530/10^6='2.1.trackMPD'!H:H)*
             (E12530='2.1.trackMPD'!F:F),
0))</f>
        <v>5.8096051192054514E-2</v>
      </c>
    </row>
    <row r="12531" spans="1:9" x14ac:dyDescent="0.2">
      <c r="A12531" t="s">
        <v>31</v>
      </c>
      <c r="B12531" s="261" t="s">
        <v>151</v>
      </c>
      <c r="C12531">
        <f>_xlfn.XLOOKUP(B12531,'2.1.trackMPD'!$R$7:$R$29,'2.1.trackMPD'!$T$7:$T$29)</f>
        <v>6</v>
      </c>
      <c r="D12531" s="261">
        <v>1000</v>
      </c>
      <c r="E12531" s="261" t="s">
        <v>6400</v>
      </c>
      <c r="F12531" s="261" t="s">
        <v>110</v>
      </c>
      <c r="G12531" s="261" t="s">
        <v>140</v>
      </c>
      <c r="H12531" s="261" t="s">
        <v>6398</v>
      </c>
      <c r="I12531" cm="1">
        <f t="array" ref="I12531">INDEX('2.1.trackMPD'!J:J/(24*60*60),
       MATCH(1,
             (A12531='2.1.trackMPD'!A:A)*
             (C12531='2.1.trackMPD'!D:D)*
             (D12531/10^6='2.1.trackMPD'!H:H)*
             (E12531='2.1.trackMPD'!F:F),
0))</f>
        <v>1.567885990178507E-2</v>
      </c>
    </row>
    <row r="12532" spans="1:9" x14ac:dyDescent="0.2">
      <c r="A12532" t="s">
        <v>31</v>
      </c>
      <c r="B12532" s="261" t="s">
        <v>151</v>
      </c>
      <c r="C12532">
        <f>_xlfn.XLOOKUP(B12532,'2.1.trackMPD'!$R$7:$R$29,'2.1.trackMPD'!$T$7:$T$29)</f>
        <v>6</v>
      </c>
      <c r="D12532" s="261">
        <v>1000</v>
      </c>
      <c r="E12532" s="261" t="s">
        <v>6400</v>
      </c>
      <c r="F12532" s="261" t="s">
        <v>111</v>
      </c>
      <c r="G12532" s="261" t="s">
        <v>124</v>
      </c>
      <c r="H12532" s="261" t="s">
        <v>6398</v>
      </c>
      <c r="I12532" t="e" cm="1">
        <f t="array" ref="I12532">INDEX('2.1.trackMPD'!M:M/(24*60*60),
       MATCH(1,
             (A12532='2.1.trackMPD'!A:A)*
             (C12532='2.1.trackMPD'!D:D)*
             (D12532/10^6='2.1.trackMPD'!H:H)*
             (E12532='2.1.trackMPD'!F:F),
0))</f>
        <v>#VALUE!</v>
      </c>
    </row>
    <row r="12533" spans="1:9" x14ac:dyDescent="0.2">
      <c r="A12533" t="s">
        <v>31</v>
      </c>
      <c r="B12533" s="261" t="s">
        <v>151</v>
      </c>
      <c r="C12533">
        <f>_xlfn.XLOOKUP(B12533,'2.1.trackMPD'!$R$7:$R$29,'2.1.trackMPD'!$T$7:$T$29)</f>
        <v>6</v>
      </c>
      <c r="D12533" s="261">
        <v>1000</v>
      </c>
      <c r="E12533" s="261" t="s">
        <v>6400</v>
      </c>
      <c r="F12533" s="261" t="s">
        <v>111</v>
      </c>
      <c r="G12533" s="261" t="s">
        <v>140</v>
      </c>
      <c r="H12533" s="261" t="s">
        <v>6398</v>
      </c>
      <c r="I12533" t="e" cm="1">
        <f t="array" ref="I12533">INDEX('2.1.trackMPD'!N:N/(24*60*60),
       MATCH(1,
             (A12533='2.1.trackMPD'!A:A)*
             (C12533='2.1.trackMPD'!D:D)*
             (D12533/10^6='2.1.trackMPD'!H:H)*
             (E12533='2.1.trackMPD'!F:F),
0))</f>
        <v>#VALUE!</v>
      </c>
    </row>
    <row r="12534" spans="1:9" x14ac:dyDescent="0.2">
      <c r="A12534" t="s">
        <v>31</v>
      </c>
      <c r="B12534" s="261" t="s">
        <v>151</v>
      </c>
      <c r="C12534">
        <f>_xlfn.XLOOKUP(B12534,'2.1.trackMPD'!$R$7:$R$29,'2.1.trackMPD'!$T$7:$T$29)</f>
        <v>6</v>
      </c>
      <c r="D12534" s="261">
        <v>1000</v>
      </c>
      <c r="E12534" s="261" t="s">
        <v>6400</v>
      </c>
      <c r="F12534" s="261" t="s">
        <v>110</v>
      </c>
      <c r="G12534" s="261" t="s">
        <v>124</v>
      </c>
      <c r="H12534" s="261" t="s">
        <v>6399</v>
      </c>
      <c r="I12534" t="e" cm="1">
        <f t="array" ref="I12534">INDEX('2.1.trackMPD'!K:K/(24*60*60),
       MATCH(1,
             (A12534='2.1.trackMPD'!A:A)*
             (C12534='2.1.trackMPD'!D:D)*
             (D12534/10^6='2.1.trackMPD'!H:H)*
             (E12534='2.1.trackMPD'!F:F),
0))</f>
        <v>#VALUE!</v>
      </c>
    </row>
    <row r="12535" spans="1:9" x14ac:dyDescent="0.2">
      <c r="A12535" t="s">
        <v>31</v>
      </c>
      <c r="B12535" s="261" t="s">
        <v>151</v>
      </c>
      <c r="C12535">
        <f>_xlfn.XLOOKUP(B12535,'2.1.trackMPD'!$R$7:$R$29,'2.1.trackMPD'!$T$7:$T$29)</f>
        <v>6</v>
      </c>
      <c r="D12535" s="261">
        <v>1000</v>
      </c>
      <c r="E12535" s="261" t="s">
        <v>6400</v>
      </c>
      <c r="F12535" s="261" t="s">
        <v>110</v>
      </c>
      <c r="G12535" s="261" t="s">
        <v>140</v>
      </c>
      <c r="H12535" s="261" t="s">
        <v>6399</v>
      </c>
      <c r="I12535" t="e" cm="1">
        <f t="array" ref="I12535">INDEX('2.1.trackMPD'!L:L/(24*60*60),
       MATCH(1,
             (A12535='2.1.trackMPD'!A:A)*
             (C12535='2.1.trackMPD'!D:D)*
             (D12535/10^6='2.1.trackMPD'!H:H)*
             (E12535='2.1.trackMPD'!F:F),
0))</f>
        <v>#VALUE!</v>
      </c>
    </row>
    <row r="12536" spans="1:9" x14ac:dyDescent="0.2">
      <c r="A12536" t="s">
        <v>31</v>
      </c>
      <c r="B12536" s="261" t="s">
        <v>151</v>
      </c>
      <c r="C12536">
        <f>_xlfn.XLOOKUP(B12536,'2.1.trackMPD'!$R$7:$R$29,'2.1.trackMPD'!$T$7:$T$29)</f>
        <v>6</v>
      </c>
      <c r="D12536" s="261">
        <v>5000</v>
      </c>
      <c r="E12536" s="261" t="s">
        <v>6400</v>
      </c>
      <c r="F12536" s="261" t="s">
        <v>110</v>
      </c>
      <c r="G12536" s="261" t="s">
        <v>124</v>
      </c>
      <c r="H12536" s="261" t="s">
        <v>6398</v>
      </c>
      <c r="I12536" cm="1">
        <f t="array" ref="I12536">INDEX('2.1.trackMPD'!I:I/(24*60*60),
       MATCH(1,
             (A12536='2.1.trackMPD'!A:A)*
             (C12536='2.1.trackMPD'!D:D)*
             (D12536/10^6='2.1.trackMPD'!H:H)*
             (E12536='2.1.trackMPD'!F:F),
0))</f>
        <v>0.14054113169626969</v>
      </c>
    </row>
    <row r="12537" spans="1:9" x14ac:dyDescent="0.2">
      <c r="A12537" t="s">
        <v>31</v>
      </c>
      <c r="B12537" s="261" t="s">
        <v>151</v>
      </c>
      <c r="C12537">
        <f>_xlfn.XLOOKUP(B12537,'2.1.trackMPD'!$R$7:$R$29,'2.1.trackMPD'!$T$7:$T$29)</f>
        <v>6</v>
      </c>
      <c r="D12537" s="261">
        <v>5000</v>
      </c>
      <c r="E12537" s="261" t="s">
        <v>6400</v>
      </c>
      <c r="F12537" s="261" t="s">
        <v>110</v>
      </c>
      <c r="G12537" s="261" t="s">
        <v>140</v>
      </c>
      <c r="H12537" s="261" t="s">
        <v>6398</v>
      </c>
      <c r="I12537" cm="1">
        <f t="array" ref="I12537">INDEX('2.1.trackMPD'!J:J/(24*60*60),
       MATCH(1,
             (A12537='2.1.trackMPD'!A:A)*
             (C12537='2.1.trackMPD'!D:D)*
             (D12537/10^6='2.1.trackMPD'!H:H)*
             (E12537='2.1.trackMPD'!F:F),
0))</f>
        <v>1.5568371183156597E-2</v>
      </c>
    </row>
    <row r="12538" spans="1:9" x14ac:dyDescent="0.2">
      <c r="A12538" t="s">
        <v>31</v>
      </c>
      <c r="B12538" s="261" t="s">
        <v>151</v>
      </c>
      <c r="C12538">
        <f>_xlfn.XLOOKUP(B12538,'2.1.trackMPD'!$R$7:$R$29,'2.1.trackMPD'!$T$7:$T$29)</f>
        <v>6</v>
      </c>
      <c r="D12538" s="261">
        <v>5000</v>
      </c>
      <c r="E12538" s="261" t="s">
        <v>6400</v>
      </c>
      <c r="F12538" s="261" t="s">
        <v>111</v>
      </c>
      <c r="G12538" s="261" t="s">
        <v>124</v>
      </c>
      <c r="H12538" s="261" t="s">
        <v>6398</v>
      </c>
      <c r="I12538" t="e" cm="1">
        <f t="array" ref="I12538">INDEX('2.1.trackMPD'!M:M/(24*60*60),
       MATCH(1,
             (A12538='2.1.trackMPD'!A:A)*
             (C12538='2.1.trackMPD'!D:D)*
             (D12538/10^6='2.1.trackMPD'!H:H)*
             (E12538='2.1.trackMPD'!F:F),
0))</f>
        <v>#VALUE!</v>
      </c>
    </row>
    <row r="12539" spans="1:9" x14ac:dyDescent="0.2">
      <c r="A12539" t="s">
        <v>31</v>
      </c>
      <c r="B12539" s="261" t="s">
        <v>151</v>
      </c>
      <c r="C12539">
        <f>_xlfn.XLOOKUP(B12539,'2.1.trackMPD'!$R$7:$R$29,'2.1.trackMPD'!$T$7:$T$29)</f>
        <v>6</v>
      </c>
      <c r="D12539" s="261">
        <v>5000</v>
      </c>
      <c r="E12539" s="261" t="s">
        <v>6400</v>
      </c>
      <c r="F12539" s="261" t="s">
        <v>111</v>
      </c>
      <c r="G12539" s="261" t="s">
        <v>140</v>
      </c>
      <c r="H12539" s="261" t="s">
        <v>6398</v>
      </c>
      <c r="I12539" t="e" cm="1">
        <f t="array" ref="I12539">INDEX('2.1.trackMPD'!N:N/(24*60*60),
       MATCH(1,
             (A12539='2.1.trackMPD'!A:A)*
             (C12539='2.1.trackMPD'!D:D)*
             (D12539/10^6='2.1.trackMPD'!H:H)*
             (E12539='2.1.trackMPD'!F:F),
0))</f>
        <v>#VALUE!</v>
      </c>
    </row>
    <row r="12540" spans="1:9" x14ac:dyDescent="0.2">
      <c r="A12540" t="s">
        <v>31</v>
      </c>
      <c r="B12540" s="261" t="s">
        <v>151</v>
      </c>
      <c r="C12540">
        <f>_xlfn.XLOOKUP(B12540,'2.1.trackMPD'!$R$7:$R$29,'2.1.trackMPD'!$T$7:$T$29)</f>
        <v>6</v>
      </c>
      <c r="D12540" s="261">
        <v>5000</v>
      </c>
      <c r="E12540" s="261" t="s">
        <v>6400</v>
      </c>
      <c r="F12540" s="261" t="s">
        <v>110</v>
      </c>
      <c r="G12540" s="261" t="s">
        <v>124</v>
      </c>
      <c r="H12540" s="261" t="s">
        <v>6399</v>
      </c>
      <c r="I12540" t="e" cm="1">
        <f t="array" ref="I12540">INDEX('2.1.trackMPD'!K:K/(24*60*60),
       MATCH(1,
             (A12540='2.1.trackMPD'!A:A)*
             (C12540='2.1.trackMPD'!D:D)*
             (D12540/10^6='2.1.trackMPD'!H:H)*
             (E12540='2.1.trackMPD'!F:F),
0))</f>
        <v>#VALUE!</v>
      </c>
    </row>
    <row r="12541" spans="1:9" x14ac:dyDescent="0.2">
      <c r="A12541" t="s">
        <v>31</v>
      </c>
      <c r="B12541" s="261" t="s">
        <v>151</v>
      </c>
      <c r="C12541">
        <f>_xlfn.XLOOKUP(B12541,'2.1.trackMPD'!$R$7:$R$29,'2.1.trackMPD'!$T$7:$T$29)</f>
        <v>6</v>
      </c>
      <c r="D12541" s="261">
        <v>5000</v>
      </c>
      <c r="E12541" s="261" t="s">
        <v>6400</v>
      </c>
      <c r="F12541" s="261" t="s">
        <v>110</v>
      </c>
      <c r="G12541" s="261" t="s">
        <v>140</v>
      </c>
      <c r="H12541" s="261" t="s">
        <v>6399</v>
      </c>
      <c r="I12541" t="e" cm="1">
        <f t="array" ref="I12541">INDEX('2.1.trackMPD'!L:L/(24*60*60),
       MATCH(1,
             (A12541='2.1.trackMPD'!A:A)*
             (C12541='2.1.trackMPD'!D:D)*
             (D12541/10^6='2.1.trackMPD'!H:H)*
             (E12541='2.1.trackMPD'!F:F),
0))</f>
        <v>#VALUE!</v>
      </c>
    </row>
    <row r="12542" spans="1:9" x14ac:dyDescent="0.2">
      <c r="A12542" t="s">
        <v>31</v>
      </c>
      <c r="B12542" s="261" t="s">
        <v>151</v>
      </c>
      <c r="C12542">
        <f>_xlfn.XLOOKUP(B12542,'2.1.trackMPD'!$R$7:$R$29,'2.1.trackMPD'!$T$7:$T$29)</f>
        <v>6</v>
      </c>
      <c r="D12542" s="261">
        <v>1</v>
      </c>
      <c r="E12542" s="261" t="s">
        <v>6401</v>
      </c>
      <c r="F12542" s="261" t="s">
        <v>110</v>
      </c>
      <c r="G12542" s="261" t="s">
        <v>124</v>
      </c>
      <c r="H12542" s="261" t="s">
        <v>6398</v>
      </c>
      <c r="I12542" t="e" cm="1">
        <f t="array" ref="I12542">INDEX('2.1.trackMPD'!I:I/(24*60*60),
       MATCH(1,
             (A12542='2.1.trackMPD'!A:A)*
             (C12542='2.1.trackMPD'!D:D)*
             (D12542/10^6='2.1.trackMPD'!H:H)*
             (E12542='2.1.trackMPD'!F:F),
0))</f>
        <v>#N/A</v>
      </c>
    </row>
    <row r="12543" spans="1:9" x14ac:dyDescent="0.2">
      <c r="A12543" t="s">
        <v>31</v>
      </c>
      <c r="B12543" s="261" t="s">
        <v>151</v>
      </c>
      <c r="C12543">
        <f>_xlfn.XLOOKUP(B12543,'2.1.trackMPD'!$R$7:$R$29,'2.1.trackMPD'!$T$7:$T$29)</f>
        <v>6</v>
      </c>
      <c r="D12543" s="261">
        <v>1</v>
      </c>
      <c r="E12543" s="261" t="s">
        <v>6401</v>
      </c>
      <c r="F12543" s="261" t="s">
        <v>110</v>
      </c>
      <c r="G12543" s="261" t="s">
        <v>140</v>
      </c>
      <c r="H12543" s="261" t="s">
        <v>6398</v>
      </c>
      <c r="I12543" t="e" cm="1">
        <f t="array" ref="I12543">INDEX('2.1.trackMPD'!J:J/(24*60*60),
       MATCH(1,
             (A12543='2.1.trackMPD'!A:A)*
             (C12543='2.1.trackMPD'!D:D)*
             (D12543/10^6='2.1.trackMPD'!H:H)*
             (E12543='2.1.trackMPD'!F:F),
0))</f>
        <v>#N/A</v>
      </c>
    </row>
    <row r="12544" spans="1:9" x14ac:dyDescent="0.2">
      <c r="A12544" t="s">
        <v>31</v>
      </c>
      <c r="B12544" s="261" t="s">
        <v>151</v>
      </c>
      <c r="C12544">
        <f>_xlfn.XLOOKUP(B12544,'2.1.trackMPD'!$R$7:$R$29,'2.1.trackMPD'!$T$7:$T$29)</f>
        <v>6</v>
      </c>
      <c r="D12544" s="261">
        <v>1</v>
      </c>
      <c r="E12544" s="261" t="s">
        <v>6401</v>
      </c>
      <c r="F12544" s="261" t="s">
        <v>111</v>
      </c>
      <c r="G12544" s="261" t="s">
        <v>124</v>
      </c>
      <c r="H12544" s="261" t="s">
        <v>6398</v>
      </c>
      <c r="I12544" t="e" cm="1">
        <f t="array" ref="I12544">INDEX('2.1.trackMPD'!M:M/(24*60*60),
       MATCH(1,
             (A12544='2.1.trackMPD'!A:A)*
             (C12544='2.1.trackMPD'!D:D)*
             (D12544/10^6='2.1.trackMPD'!H:H)*
             (E12544='2.1.trackMPD'!F:F),
0))</f>
        <v>#N/A</v>
      </c>
    </row>
    <row r="12545" spans="1:9" x14ac:dyDescent="0.2">
      <c r="A12545" t="s">
        <v>31</v>
      </c>
      <c r="B12545" s="261" t="s">
        <v>151</v>
      </c>
      <c r="C12545">
        <f>_xlfn.XLOOKUP(B12545,'2.1.trackMPD'!$R$7:$R$29,'2.1.trackMPD'!$T$7:$T$29)</f>
        <v>6</v>
      </c>
      <c r="D12545" s="261">
        <v>1</v>
      </c>
      <c r="E12545" s="261" t="s">
        <v>6401</v>
      </c>
      <c r="F12545" s="261" t="s">
        <v>111</v>
      </c>
      <c r="G12545" s="261" t="s">
        <v>140</v>
      </c>
      <c r="H12545" s="261" t="s">
        <v>6398</v>
      </c>
      <c r="I12545" t="e" cm="1">
        <f t="array" ref="I12545">INDEX('2.1.trackMPD'!N:N/(24*60*60),
       MATCH(1,
             (A12545='2.1.trackMPD'!A:A)*
             (C12545='2.1.trackMPD'!D:D)*
             (D12545/10^6='2.1.trackMPD'!H:H)*
             (E12545='2.1.trackMPD'!F:F),
0))</f>
        <v>#N/A</v>
      </c>
    </row>
    <row r="12546" spans="1:9" x14ac:dyDescent="0.2">
      <c r="A12546" t="s">
        <v>31</v>
      </c>
      <c r="B12546" s="261" t="s">
        <v>151</v>
      </c>
      <c r="C12546">
        <f>_xlfn.XLOOKUP(B12546,'2.1.trackMPD'!$R$7:$R$29,'2.1.trackMPD'!$T$7:$T$29)</f>
        <v>6</v>
      </c>
      <c r="D12546" s="261">
        <v>1</v>
      </c>
      <c r="E12546" s="261" t="s">
        <v>6401</v>
      </c>
      <c r="F12546" s="261" t="s">
        <v>110</v>
      </c>
      <c r="G12546" s="261" t="s">
        <v>124</v>
      </c>
      <c r="H12546" s="261" t="s">
        <v>6399</v>
      </c>
      <c r="I12546" t="e" cm="1">
        <f t="array" ref="I12546">INDEX('2.1.trackMPD'!K:K/(24*60*60),
       MATCH(1,
             (A12546='2.1.trackMPD'!A:A)*
             (C12546='2.1.trackMPD'!D:D)*
             (D12546/10^6='2.1.trackMPD'!H:H)*
             (E12546='2.1.trackMPD'!F:F),
0))</f>
        <v>#N/A</v>
      </c>
    </row>
    <row r="12547" spans="1:9" x14ac:dyDescent="0.2">
      <c r="A12547" t="s">
        <v>31</v>
      </c>
      <c r="B12547" s="261" t="s">
        <v>151</v>
      </c>
      <c r="C12547">
        <f>_xlfn.XLOOKUP(B12547,'2.1.trackMPD'!$R$7:$R$29,'2.1.trackMPD'!$T$7:$T$29)</f>
        <v>6</v>
      </c>
      <c r="D12547" s="261">
        <v>1</v>
      </c>
      <c r="E12547" s="261" t="s">
        <v>6401</v>
      </c>
      <c r="F12547" s="261" t="s">
        <v>110</v>
      </c>
      <c r="G12547" s="261" t="s">
        <v>140</v>
      </c>
      <c r="H12547" s="261" t="s">
        <v>6399</v>
      </c>
      <c r="I12547" t="e" cm="1">
        <f t="array" ref="I12547">INDEX('2.1.trackMPD'!L:L/(24*60*60),
       MATCH(1,
             (A12547='2.1.trackMPD'!A:A)*
             (C12547='2.1.trackMPD'!D:D)*
             (D12547/10^6='2.1.trackMPD'!H:H)*
             (E12547='2.1.trackMPD'!F:F),
0))</f>
        <v>#N/A</v>
      </c>
    </row>
    <row r="12548" spans="1:9" x14ac:dyDescent="0.2">
      <c r="A12548" t="s">
        <v>31</v>
      </c>
      <c r="B12548" s="261" t="s">
        <v>151</v>
      </c>
      <c r="C12548">
        <f>_xlfn.XLOOKUP(B12548,'2.1.trackMPD'!$R$7:$R$29,'2.1.trackMPD'!$T$7:$T$29)</f>
        <v>6</v>
      </c>
      <c r="D12548" s="261">
        <v>10</v>
      </c>
      <c r="E12548" s="261" t="s">
        <v>6401</v>
      </c>
      <c r="F12548" s="261" t="s">
        <v>110</v>
      </c>
      <c r="G12548" s="261" t="s">
        <v>124</v>
      </c>
      <c r="H12548" s="261" t="s">
        <v>6398</v>
      </c>
      <c r="I12548" t="e" cm="1">
        <f t="array" ref="I12548">INDEX('2.1.trackMPD'!I:I/(24*60*60),
       MATCH(1,
             (A12548='2.1.trackMPD'!A:A)*
             (C12548='2.1.trackMPD'!D:D)*
             (D12548/10^6='2.1.trackMPD'!H:H)*
             (E12548='2.1.trackMPD'!F:F),
0))</f>
        <v>#N/A</v>
      </c>
    </row>
    <row r="12549" spans="1:9" x14ac:dyDescent="0.2">
      <c r="A12549" t="s">
        <v>31</v>
      </c>
      <c r="B12549" s="261" t="s">
        <v>151</v>
      </c>
      <c r="C12549">
        <f>_xlfn.XLOOKUP(B12549,'2.1.trackMPD'!$R$7:$R$29,'2.1.trackMPD'!$T$7:$T$29)</f>
        <v>6</v>
      </c>
      <c r="D12549" s="261">
        <v>10</v>
      </c>
      <c r="E12549" s="261" t="s">
        <v>6401</v>
      </c>
      <c r="F12549" s="261" t="s">
        <v>110</v>
      </c>
      <c r="G12549" s="261" t="s">
        <v>140</v>
      </c>
      <c r="H12549" s="261" t="s">
        <v>6398</v>
      </c>
      <c r="I12549" t="e" cm="1">
        <f t="array" ref="I12549">INDEX('2.1.trackMPD'!J:J/(24*60*60),
       MATCH(1,
             (A12549='2.1.trackMPD'!A:A)*
             (C12549='2.1.trackMPD'!D:D)*
             (D12549/10^6='2.1.trackMPD'!H:H)*
             (E12549='2.1.trackMPD'!F:F),
0))</f>
        <v>#N/A</v>
      </c>
    </row>
    <row r="12550" spans="1:9" x14ac:dyDescent="0.2">
      <c r="A12550" t="s">
        <v>31</v>
      </c>
      <c r="B12550" s="261" t="s">
        <v>151</v>
      </c>
      <c r="C12550">
        <f>_xlfn.XLOOKUP(B12550,'2.1.trackMPD'!$R$7:$R$29,'2.1.trackMPD'!$T$7:$T$29)</f>
        <v>6</v>
      </c>
      <c r="D12550" s="261">
        <v>10</v>
      </c>
      <c r="E12550" s="261" t="s">
        <v>6401</v>
      </c>
      <c r="F12550" s="261" t="s">
        <v>111</v>
      </c>
      <c r="G12550" s="261" t="s">
        <v>124</v>
      </c>
      <c r="H12550" s="261" t="s">
        <v>6398</v>
      </c>
      <c r="I12550" t="e" cm="1">
        <f t="array" ref="I12550">INDEX('2.1.trackMPD'!M:M/(24*60*60),
       MATCH(1,
             (A12550='2.1.trackMPD'!A:A)*
             (C12550='2.1.trackMPD'!D:D)*
             (D12550/10^6='2.1.trackMPD'!H:H)*
             (E12550='2.1.trackMPD'!F:F),
0))</f>
        <v>#N/A</v>
      </c>
    </row>
    <row r="12551" spans="1:9" x14ac:dyDescent="0.2">
      <c r="A12551" t="s">
        <v>31</v>
      </c>
      <c r="B12551" s="261" t="s">
        <v>151</v>
      </c>
      <c r="C12551">
        <f>_xlfn.XLOOKUP(B12551,'2.1.trackMPD'!$R$7:$R$29,'2.1.trackMPD'!$T$7:$T$29)</f>
        <v>6</v>
      </c>
      <c r="D12551" s="261">
        <v>10</v>
      </c>
      <c r="E12551" s="261" t="s">
        <v>6401</v>
      </c>
      <c r="F12551" s="261" t="s">
        <v>111</v>
      </c>
      <c r="G12551" s="261" t="s">
        <v>140</v>
      </c>
      <c r="H12551" s="261" t="s">
        <v>6398</v>
      </c>
      <c r="I12551" t="e" cm="1">
        <f t="array" ref="I12551">INDEX('2.1.trackMPD'!N:N/(24*60*60),
       MATCH(1,
             (A12551='2.1.trackMPD'!A:A)*
             (C12551='2.1.trackMPD'!D:D)*
             (D12551/10^6='2.1.trackMPD'!H:H)*
             (E12551='2.1.trackMPD'!F:F),
0))</f>
        <v>#N/A</v>
      </c>
    </row>
    <row r="12552" spans="1:9" x14ac:dyDescent="0.2">
      <c r="A12552" t="s">
        <v>31</v>
      </c>
      <c r="B12552" s="261" t="s">
        <v>151</v>
      </c>
      <c r="C12552">
        <f>_xlfn.XLOOKUP(B12552,'2.1.trackMPD'!$R$7:$R$29,'2.1.trackMPD'!$T$7:$T$29)</f>
        <v>6</v>
      </c>
      <c r="D12552" s="261">
        <v>10</v>
      </c>
      <c r="E12552" s="261" t="s">
        <v>6401</v>
      </c>
      <c r="F12552" s="261" t="s">
        <v>110</v>
      </c>
      <c r="G12552" s="261" t="s">
        <v>124</v>
      </c>
      <c r="H12552" s="261" t="s">
        <v>6399</v>
      </c>
      <c r="I12552" t="e" cm="1">
        <f t="array" ref="I12552">INDEX('2.1.trackMPD'!K:K/(24*60*60),
       MATCH(1,
             (A12552='2.1.trackMPD'!A:A)*
             (C12552='2.1.trackMPD'!D:D)*
             (D12552/10^6='2.1.trackMPD'!H:H)*
             (E12552='2.1.trackMPD'!F:F),
0))</f>
        <v>#N/A</v>
      </c>
    </row>
    <row r="12553" spans="1:9" x14ac:dyDescent="0.2">
      <c r="A12553" t="s">
        <v>31</v>
      </c>
      <c r="B12553" s="261" t="s">
        <v>151</v>
      </c>
      <c r="C12553">
        <f>_xlfn.XLOOKUP(B12553,'2.1.trackMPD'!$R$7:$R$29,'2.1.trackMPD'!$T$7:$T$29)</f>
        <v>6</v>
      </c>
      <c r="D12553" s="261">
        <v>10</v>
      </c>
      <c r="E12553" s="261" t="s">
        <v>6401</v>
      </c>
      <c r="F12553" s="261" t="s">
        <v>110</v>
      </c>
      <c r="G12553" s="261" t="s">
        <v>140</v>
      </c>
      <c r="H12553" s="261" t="s">
        <v>6399</v>
      </c>
      <c r="I12553" t="e" cm="1">
        <f t="array" ref="I12553">INDEX('2.1.trackMPD'!L:L/(24*60*60),
       MATCH(1,
             (A12553='2.1.trackMPD'!A:A)*
             (C12553='2.1.trackMPD'!D:D)*
             (D12553/10^6='2.1.trackMPD'!H:H)*
             (E12553='2.1.trackMPD'!F:F),
0))</f>
        <v>#N/A</v>
      </c>
    </row>
    <row r="12554" spans="1:9" x14ac:dyDescent="0.2">
      <c r="A12554" t="s">
        <v>31</v>
      </c>
      <c r="B12554" s="261" t="s">
        <v>151</v>
      </c>
      <c r="C12554">
        <f>_xlfn.XLOOKUP(B12554,'2.1.trackMPD'!$R$7:$R$29,'2.1.trackMPD'!$T$7:$T$29)</f>
        <v>6</v>
      </c>
      <c r="D12554" s="261">
        <v>100</v>
      </c>
      <c r="E12554" s="261" t="s">
        <v>6401</v>
      </c>
      <c r="F12554" s="261" t="s">
        <v>110</v>
      </c>
      <c r="G12554" s="261" t="s">
        <v>124</v>
      </c>
      <c r="H12554" s="261" t="s">
        <v>6398</v>
      </c>
      <c r="I12554" t="e" cm="1">
        <f t="array" ref="I12554">INDEX('2.1.trackMPD'!I:I/(24*60*60),
       MATCH(1,
             (A12554='2.1.trackMPD'!A:A)*
             (C12554='2.1.trackMPD'!D:D)*
             (D12554/10^6='2.1.trackMPD'!H:H)*
             (E12554='2.1.trackMPD'!F:F),
0))</f>
        <v>#N/A</v>
      </c>
    </row>
    <row r="12555" spans="1:9" x14ac:dyDescent="0.2">
      <c r="A12555" t="s">
        <v>31</v>
      </c>
      <c r="B12555" s="261" t="s">
        <v>151</v>
      </c>
      <c r="C12555">
        <f>_xlfn.XLOOKUP(B12555,'2.1.trackMPD'!$R$7:$R$29,'2.1.trackMPD'!$T$7:$T$29)</f>
        <v>6</v>
      </c>
      <c r="D12555" s="261">
        <v>100</v>
      </c>
      <c r="E12555" s="261" t="s">
        <v>6401</v>
      </c>
      <c r="F12555" s="261" t="s">
        <v>110</v>
      </c>
      <c r="G12555" s="261" t="s">
        <v>140</v>
      </c>
      <c r="H12555" s="261" t="s">
        <v>6398</v>
      </c>
      <c r="I12555" t="e" cm="1">
        <f t="array" ref="I12555">INDEX('2.1.trackMPD'!J:J/(24*60*60),
       MATCH(1,
             (A12555='2.1.trackMPD'!A:A)*
             (C12555='2.1.trackMPD'!D:D)*
             (D12555/10^6='2.1.trackMPD'!H:H)*
             (E12555='2.1.trackMPD'!F:F),
0))</f>
        <v>#N/A</v>
      </c>
    </row>
    <row r="12556" spans="1:9" x14ac:dyDescent="0.2">
      <c r="A12556" t="s">
        <v>31</v>
      </c>
      <c r="B12556" s="261" t="s">
        <v>151</v>
      </c>
      <c r="C12556">
        <f>_xlfn.XLOOKUP(B12556,'2.1.trackMPD'!$R$7:$R$29,'2.1.trackMPD'!$T$7:$T$29)</f>
        <v>6</v>
      </c>
      <c r="D12556" s="261">
        <v>100</v>
      </c>
      <c r="E12556" s="261" t="s">
        <v>6401</v>
      </c>
      <c r="F12556" s="261" t="s">
        <v>111</v>
      </c>
      <c r="G12556" s="261" t="s">
        <v>124</v>
      </c>
      <c r="H12556" s="261" t="s">
        <v>6398</v>
      </c>
      <c r="I12556" t="e" cm="1">
        <f t="array" ref="I12556">INDEX('2.1.trackMPD'!M:M/(24*60*60),
       MATCH(1,
             (A12556='2.1.trackMPD'!A:A)*
             (C12556='2.1.trackMPD'!D:D)*
             (D12556/10^6='2.1.trackMPD'!H:H)*
             (E12556='2.1.trackMPD'!F:F),
0))</f>
        <v>#N/A</v>
      </c>
    </row>
    <row r="12557" spans="1:9" x14ac:dyDescent="0.2">
      <c r="A12557" t="s">
        <v>31</v>
      </c>
      <c r="B12557" s="261" t="s">
        <v>151</v>
      </c>
      <c r="C12557">
        <f>_xlfn.XLOOKUP(B12557,'2.1.trackMPD'!$R$7:$R$29,'2.1.trackMPD'!$T$7:$T$29)</f>
        <v>6</v>
      </c>
      <c r="D12557" s="261">
        <v>100</v>
      </c>
      <c r="E12557" s="261" t="s">
        <v>6401</v>
      </c>
      <c r="F12557" s="261" t="s">
        <v>111</v>
      </c>
      <c r="G12557" s="261" t="s">
        <v>140</v>
      </c>
      <c r="H12557" s="261" t="s">
        <v>6398</v>
      </c>
      <c r="I12557" t="e" cm="1">
        <f t="array" ref="I12557">INDEX('2.1.trackMPD'!N:N/(24*60*60),
       MATCH(1,
             (A12557='2.1.trackMPD'!A:A)*
             (C12557='2.1.trackMPD'!D:D)*
             (D12557/10^6='2.1.trackMPD'!H:H)*
             (E12557='2.1.trackMPD'!F:F),
0))</f>
        <v>#N/A</v>
      </c>
    </row>
    <row r="12558" spans="1:9" x14ac:dyDescent="0.2">
      <c r="A12558" t="s">
        <v>31</v>
      </c>
      <c r="B12558" s="261" t="s">
        <v>151</v>
      </c>
      <c r="C12558">
        <f>_xlfn.XLOOKUP(B12558,'2.1.trackMPD'!$R$7:$R$29,'2.1.trackMPD'!$T$7:$T$29)</f>
        <v>6</v>
      </c>
      <c r="D12558" s="261">
        <v>100</v>
      </c>
      <c r="E12558" s="261" t="s">
        <v>6401</v>
      </c>
      <c r="F12558" s="261" t="s">
        <v>110</v>
      </c>
      <c r="G12558" s="261" t="s">
        <v>124</v>
      </c>
      <c r="H12558" s="261" t="s">
        <v>6399</v>
      </c>
      <c r="I12558" t="e" cm="1">
        <f t="array" ref="I12558">INDEX('2.1.trackMPD'!K:K/(24*60*60),
       MATCH(1,
             (A12558='2.1.trackMPD'!A:A)*
             (C12558='2.1.trackMPD'!D:D)*
             (D12558/10^6='2.1.trackMPD'!H:H)*
             (E12558='2.1.trackMPD'!F:F),
0))</f>
        <v>#N/A</v>
      </c>
    </row>
    <row r="12559" spans="1:9" x14ac:dyDescent="0.2">
      <c r="A12559" t="s">
        <v>31</v>
      </c>
      <c r="B12559" s="261" t="s">
        <v>151</v>
      </c>
      <c r="C12559">
        <f>_xlfn.XLOOKUP(B12559,'2.1.trackMPD'!$R$7:$R$29,'2.1.trackMPD'!$T$7:$T$29)</f>
        <v>6</v>
      </c>
      <c r="D12559" s="261">
        <v>100</v>
      </c>
      <c r="E12559" s="261" t="s">
        <v>6401</v>
      </c>
      <c r="F12559" s="261" t="s">
        <v>110</v>
      </c>
      <c r="G12559" s="261" t="s">
        <v>140</v>
      </c>
      <c r="H12559" s="261" t="s">
        <v>6399</v>
      </c>
      <c r="I12559" t="e" cm="1">
        <f t="array" ref="I12559">INDEX('2.1.trackMPD'!L:L/(24*60*60),
       MATCH(1,
             (A12559='2.1.trackMPD'!A:A)*
             (C12559='2.1.trackMPD'!D:D)*
             (D12559/10^6='2.1.trackMPD'!H:H)*
             (E12559='2.1.trackMPD'!F:F),
0))</f>
        <v>#N/A</v>
      </c>
    </row>
    <row r="12560" spans="1:9" x14ac:dyDescent="0.2">
      <c r="A12560" t="s">
        <v>22</v>
      </c>
      <c r="B12560" t="s">
        <v>5</v>
      </c>
      <c r="C12560">
        <f>_xlfn.XLOOKUP(B12560,'2.1.trackMPD'!$R$7:$R$29,'2.1.trackMPD'!$T$7:$T$29)</f>
        <v>1</v>
      </c>
      <c r="D12560">
        <v>1</v>
      </c>
      <c r="E12560" t="s">
        <v>6396</v>
      </c>
      <c r="F12560" t="s">
        <v>110</v>
      </c>
      <c r="G12560" t="s">
        <v>124</v>
      </c>
      <c r="H12560" t="s">
        <v>6398</v>
      </c>
      <c r="I12560" s="268"/>
    </row>
    <row r="12561" spans="1:9" x14ac:dyDescent="0.2">
      <c r="A12561" t="s">
        <v>22</v>
      </c>
      <c r="B12561" t="s">
        <v>5</v>
      </c>
      <c r="C12561">
        <f>_xlfn.XLOOKUP(B12561,'2.1.trackMPD'!$R$7:$R$29,'2.1.trackMPD'!$T$7:$T$29)</f>
        <v>1</v>
      </c>
      <c r="D12561">
        <v>1</v>
      </c>
      <c r="E12561" t="s">
        <v>6396</v>
      </c>
      <c r="F12561" t="s">
        <v>110</v>
      </c>
      <c r="G12561" t="s">
        <v>140</v>
      </c>
      <c r="H12561" t="s">
        <v>6398</v>
      </c>
      <c r="I12561" s="268"/>
    </row>
    <row r="12562" spans="1:9" x14ac:dyDescent="0.2">
      <c r="A12562" t="s">
        <v>22</v>
      </c>
      <c r="B12562" t="s">
        <v>5</v>
      </c>
      <c r="C12562">
        <f>_xlfn.XLOOKUP(B12562,'2.1.trackMPD'!$R$7:$R$29,'2.1.trackMPD'!$T$7:$T$29)</f>
        <v>1</v>
      </c>
      <c r="D12562">
        <v>1</v>
      </c>
      <c r="E12562" t="s">
        <v>6396</v>
      </c>
      <c r="F12562" t="s">
        <v>111</v>
      </c>
      <c r="G12562" t="s">
        <v>124</v>
      </c>
      <c r="H12562" t="s">
        <v>6398</v>
      </c>
      <c r="I12562" s="261"/>
    </row>
    <row r="12563" spans="1:9" x14ac:dyDescent="0.2">
      <c r="A12563" t="s">
        <v>22</v>
      </c>
      <c r="B12563" t="s">
        <v>5</v>
      </c>
      <c r="C12563">
        <f>_xlfn.XLOOKUP(B12563,'2.1.trackMPD'!$R$7:$R$29,'2.1.trackMPD'!$T$7:$T$29)</f>
        <v>1</v>
      </c>
      <c r="D12563">
        <v>1</v>
      </c>
      <c r="E12563" t="s">
        <v>6396</v>
      </c>
      <c r="F12563" t="s">
        <v>111</v>
      </c>
      <c r="G12563" t="s">
        <v>140</v>
      </c>
      <c r="H12563" t="s">
        <v>6398</v>
      </c>
      <c r="I12563" s="261"/>
    </row>
    <row r="12564" spans="1:9" x14ac:dyDescent="0.2">
      <c r="A12564" t="s">
        <v>22</v>
      </c>
      <c r="B12564" t="s">
        <v>5</v>
      </c>
      <c r="C12564">
        <f>_xlfn.XLOOKUP(B12564,'2.1.trackMPD'!$R$7:$R$29,'2.1.trackMPD'!$T$7:$T$29)</f>
        <v>1</v>
      </c>
      <c r="D12564">
        <v>1</v>
      </c>
      <c r="E12564" t="s">
        <v>6396</v>
      </c>
      <c r="F12564" t="s">
        <v>110</v>
      </c>
      <c r="G12564" t="s">
        <v>124</v>
      </c>
      <c r="H12564" t="s">
        <v>6399</v>
      </c>
      <c r="I12564" s="261"/>
    </row>
    <row r="12565" spans="1:9" x14ac:dyDescent="0.2">
      <c r="A12565" t="s">
        <v>22</v>
      </c>
      <c r="B12565" t="s">
        <v>5</v>
      </c>
      <c r="C12565">
        <f>_xlfn.XLOOKUP(B12565,'2.1.trackMPD'!$R$7:$R$29,'2.1.trackMPD'!$T$7:$T$29)</f>
        <v>1</v>
      </c>
      <c r="D12565">
        <v>1</v>
      </c>
      <c r="E12565" t="s">
        <v>6396</v>
      </c>
      <c r="F12565" t="s">
        <v>110</v>
      </c>
      <c r="G12565" t="s">
        <v>140</v>
      </c>
      <c r="H12565" t="s">
        <v>6399</v>
      </c>
    </row>
    <row r="12566" spans="1:9" x14ac:dyDescent="0.2">
      <c r="A12566" t="s">
        <v>22</v>
      </c>
      <c r="B12566" t="s">
        <v>5</v>
      </c>
      <c r="C12566">
        <f>_xlfn.XLOOKUP(B12566,'2.1.trackMPD'!$R$7:$R$29,'2.1.trackMPD'!$T$7:$T$29)</f>
        <v>1</v>
      </c>
      <c r="D12566">
        <v>10</v>
      </c>
      <c r="E12566" t="s">
        <v>6396</v>
      </c>
      <c r="F12566" t="s">
        <v>110</v>
      </c>
      <c r="G12566" t="s">
        <v>124</v>
      </c>
      <c r="H12566" t="s">
        <v>6398</v>
      </c>
      <c r="I12566" s="268"/>
    </row>
    <row r="12567" spans="1:9" x14ac:dyDescent="0.2">
      <c r="A12567" t="s">
        <v>22</v>
      </c>
      <c r="B12567" t="s">
        <v>5</v>
      </c>
      <c r="C12567">
        <f>_xlfn.XLOOKUP(B12567,'2.1.trackMPD'!$R$7:$R$29,'2.1.trackMPD'!$T$7:$T$29)</f>
        <v>1</v>
      </c>
      <c r="D12567">
        <v>10</v>
      </c>
      <c r="E12567" t="s">
        <v>6396</v>
      </c>
      <c r="F12567" t="s">
        <v>110</v>
      </c>
      <c r="G12567" t="s">
        <v>140</v>
      </c>
      <c r="H12567" t="s">
        <v>6398</v>
      </c>
      <c r="I12567" s="268"/>
    </row>
    <row r="12568" spans="1:9" x14ac:dyDescent="0.2">
      <c r="A12568" t="s">
        <v>22</v>
      </c>
      <c r="B12568" t="s">
        <v>5</v>
      </c>
      <c r="C12568">
        <f>_xlfn.XLOOKUP(B12568,'2.1.trackMPD'!$R$7:$R$29,'2.1.trackMPD'!$T$7:$T$29)</f>
        <v>1</v>
      </c>
      <c r="D12568">
        <v>10</v>
      </c>
      <c r="E12568" t="s">
        <v>6396</v>
      </c>
      <c r="F12568" t="s">
        <v>111</v>
      </c>
      <c r="G12568" t="s">
        <v>124</v>
      </c>
      <c r="H12568" t="s">
        <v>6398</v>
      </c>
      <c r="I12568" s="261"/>
    </row>
    <row r="12569" spans="1:9" x14ac:dyDescent="0.2">
      <c r="A12569" t="s">
        <v>22</v>
      </c>
      <c r="B12569" t="s">
        <v>5</v>
      </c>
      <c r="C12569">
        <f>_xlfn.XLOOKUP(B12569,'2.1.trackMPD'!$R$7:$R$29,'2.1.trackMPD'!$T$7:$T$29)</f>
        <v>1</v>
      </c>
      <c r="D12569">
        <v>10</v>
      </c>
      <c r="E12569" t="s">
        <v>6396</v>
      </c>
      <c r="F12569" t="s">
        <v>111</v>
      </c>
      <c r="G12569" t="s">
        <v>140</v>
      </c>
      <c r="H12569" t="s">
        <v>6398</v>
      </c>
      <c r="I12569" s="261"/>
    </row>
    <row r="12570" spans="1:9" x14ac:dyDescent="0.2">
      <c r="A12570" t="s">
        <v>22</v>
      </c>
      <c r="B12570" t="s">
        <v>5</v>
      </c>
      <c r="C12570">
        <f>_xlfn.XLOOKUP(B12570,'2.1.trackMPD'!$R$7:$R$29,'2.1.trackMPD'!$T$7:$T$29)</f>
        <v>1</v>
      </c>
      <c r="D12570">
        <v>10</v>
      </c>
      <c r="E12570" t="s">
        <v>6396</v>
      </c>
      <c r="F12570" t="s">
        <v>110</v>
      </c>
      <c r="G12570" t="s">
        <v>124</v>
      </c>
      <c r="H12570" t="s">
        <v>6399</v>
      </c>
      <c r="I12570" s="261"/>
    </row>
    <row r="12571" spans="1:9" x14ac:dyDescent="0.2">
      <c r="A12571" t="s">
        <v>22</v>
      </c>
      <c r="B12571" t="s">
        <v>5</v>
      </c>
      <c r="C12571">
        <f>_xlfn.XLOOKUP(B12571,'2.1.trackMPD'!$R$7:$R$29,'2.1.trackMPD'!$T$7:$T$29)</f>
        <v>1</v>
      </c>
      <c r="D12571">
        <v>10</v>
      </c>
      <c r="E12571" t="s">
        <v>6396</v>
      </c>
      <c r="F12571" t="s">
        <v>110</v>
      </c>
      <c r="G12571" t="s">
        <v>140</v>
      </c>
      <c r="H12571" t="s">
        <v>6399</v>
      </c>
      <c r="I12571" s="261"/>
    </row>
    <row r="12572" spans="1:9" x14ac:dyDescent="0.2">
      <c r="A12572" t="s">
        <v>22</v>
      </c>
      <c r="B12572" t="s">
        <v>5</v>
      </c>
      <c r="C12572">
        <f>_xlfn.XLOOKUP(B12572,'2.1.trackMPD'!$R$7:$R$29,'2.1.trackMPD'!$T$7:$T$29)</f>
        <v>1</v>
      </c>
      <c r="D12572">
        <v>100</v>
      </c>
      <c r="E12572" t="s">
        <v>6396</v>
      </c>
      <c r="F12572" t="s">
        <v>110</v>
      </c>
      <c r="G12572" t="s">
        <v>124</v>
      </c>
      <c r="H12572" t="s">
        <v>6398</v>
      </c>
      <c r="I12572" s="268"/>
    </row>
    <row r="12573" spans="1:9" x14ac:dyDescent="0.2">
      <c r="A12573" t="s">
        <v>22</v>
      </c>
      <c r="B12573" t="s">
        <v>5</v>
      </c>
      <c r="C12573">
        <f>_xlfn.XLOOKUP(B12573,'2.1.trackMPD'!$R$7:$R$29,'2.1.trackMPD'!$T$7:$T$29)</f>
        <v>1</v>
      </c>
      <c r="D12573">
        <v>100</v>
      </c>
      <c r="E12573" t="s">
        <v>6396</v>
      </c>
      <c r="F12573" t="s">
        <v>110</v>
      </c>
      <c r="G12573" t="s">
        <v>140</v>
      </c>
      <c r="H12573" t="s">
        <v>6398</v>
      </c>
      <c r="I12573" s="261"/>
    </row>
    <row r="12574" spans="1:9" x14ac:dyDescent="0.2">
      <c r="A12574" t="s">
        <v>22</v>
      </c>
      <c r="B12574" t="s">
        <v>5</v>
      </c>
      <c r="C12574">
        <f>_xlfn.XLOOKUP(B12574,'2.1.trackMPD'!$R$7:$R$29,'2.1.trackMPD'!$T$7:$T$29)</f>
        <v>1</v>
      </c>
      <c r="D12574">
        <v>100</v>
      </c>
      <c r="E12574" t="s">
        <v>6396</v>
      </c>
      <c r="F12574" t="s">
        <v>111</v>
      </c>
      <c r="G12574" t="s">
        <v>124</v>
      </c>
      <c r="H12574" t="s">
        <v>6398</v>
      </c>
      <c r="I12574" s="261"/>
    </row>
    <row r="12575" spans="1:9" x14ac:dyDescent="0.2">
      <c r="A12575" t="s">
        <v>22</v>
      </c>
      <c r="B12575" t="s">
        <v>5</v>
      </c>
      <c r="C12575">
        <f>_xlfn.XLOOKUP(B12575,'2.1.trackMPD'!$R$7:$R$29,'2.1.trackMPD'!$T$7:$T$29)</f>
        <v>1</v>
      </c>
      <c r="D12575">
        <v>100</v>
      </c>
      <c r="E12575" t="s">
        <v>6396</v>
      </c>
      <c r="F12575" t="s">
        <v>111</v>
      </c>
      <c r="G12575" t="s">
        <v>140</v>
      </c>
      <c r="H12575" t="s">
        <v>6398</v>
      </c>
      <c r="I12575" s="261"/>
    </row>
    <row r="12576" spans="1:9" x14ac:dyDescent="0.2">
      <c r="A12576" t="s">
        <v>22</v>
      </c>
      <c r="B12576" t="s">
        <v>5</v>
      </c>
      <c r="C12576">
        <f>_xlfn.XLOOKUP(B12576,'2.1.trackMPD'!$R$7:$R$29,'2.1.trackMPD'!$T$7:$T$29)</f>
        <v>1</v>
      </c>
      <c r="D12576">
        <v>100</v>
      </c>
      <c r="E12576" t="s">
        <v>6396</v>
      </c>
      <c r="F12576" t="s">
        <v>110</v>
      </c>
      <c r="G12576" t="s">
        <v>124</v>
      </c>
      <c r="H12576" t="s">
        <v>6399</v>
      </c>
      <c r="I12576" s="261"/>
    </row>
    <row r="12577" spans="1:9" x14ac:dyDescent="0.2">
      <c r="A12577" t="s">
        <v>22</v>
      </c>
      <c r="B12577" t="s">
        <v>5</v>
      </c>
      <c r="C12577">
        <f>_xlfn.XLOOKUP(B12577,'2.1.trackMPD'!$R$7:$R$29,'2.1.trackMPD'!$T$7:$T$29)</f>
        <v>1</v>
      </c>
      <c r="D12577">
        <v>100</v>
      </c>
      <c r="E12577" t="s">
        <v>6396</v>
      </c>
      <c r="F12577" t="s">
        <v>110</v>
      </c>
      <c r="G12577" t="s">
        <v>140</v>
      </c>
      <c r="H12577" t="s">
        <v>6399</v>
      </c>
      <c r="I12577" s="261"/>
    </row>
    <row r="12578" spans="1:9" x14ac:dyDescent="0.2">
      <c r="A12578" t="s">
        <v>22</v>
      </c>
      <c r="B12578" t="s">
        <v>5</v>
      </c>
      <c r="C12578">
        <f>_xlfn.XLOOKUP(B12578,'2.1.trackMPD'!$R$7:$R$29,'2.1.trackMPD'!$T$7:$T$29)</f>
        <v>1</v>
      </c>
      <c r="D12578">
        <v>1000</v>
      </c>
      <c r="E12578" t="s">
        <v>6396</v>
      </c>
      <c r="F12578" t="s">
        <v>110</v>
      </c>
      <c r="G12578" t="s">
        <v>124</v>
      </c>
      <c r="H12578" t="s">
        <v>6398</v>
      </c>
      <c r="I12578" s="268"/>
    </row>
    <row r="12579" spans="1:9" x14ac:dyDescent="0.2">
      <c r="A12579" t="s">
        <v>22</v>
      </c>
      <c r="B12579" t="s">
        <v>5</v>
      </c>
      <c r="C12579">
        <f>_xlfn.XLOOKUP(B12579,'2.1.trackMPD'!$R$7:$R$29,'2.1.trackMPD'!$T$7:$T$29)</f>
        <v>1</v>
      </c>
      <c r="D12579">
        <v>1000</v>
      </c>
      <c r="E12579" t="s">
        <v>6396</v>
      </c>
      <c r="F12579" t="s">
        <v>110</v>
      </c>
      <c r="G12579" t="s">
        <v>140</v>
      </c>
      <c r="H12579" t="s">
        <v>6398</v>
      </c>
      <c r="I12579" s="268"/>
    </row>
    <row r="12580" spans="1:9" x14ac:dyDescent="0.2">
      <c r="A12580" t="s">
        <v>22</v>
      </c>
      <c r="B12580" t="s">
        <v>5</v>
      </c>
      <c r="C12580">
        <f>_xlfn.XLOOKUP(B12580,'2.1.trackMPD'!$R$7:$R$29,'2.1.trackMPD'!$T$7:$T$29)</f>
        <v>1</v>
      </c>
      <c r="D12580">
        <v>1000</v>
      </c>
      <c r="E12580" t="s">
        <v>6396</v>
      </c>
      <c r="F12580" t="s">
        <v>111</v>
      </c>
      <c r="G12580" t="s">
        <v>124</v>
      </c>
      <c r="H12580" t="s">
        <v>6398</v>
      </c>
      <c r="I12580" s="261"/>
    </row>
    <row r="12581" spans="1:9" x14ac:dyDescent="0.2">
      <c r="A12581" t="s">
        <v>22</v>
      </c>
      <c r="B12581" t="s">
        <v>5</v>
      </c>
      <c r="C12581">
        <f>_xlfn.XLOOKUP(B12581,'2.1.trackMPD'!$R$7:$R$29,'2.1.trackMPD'!$T$7:$T$29)</f>
        <v>1</v>
      </c>
      <c r="D12581">
        <v>1000</v>
      </c>
      <c r="E12581" t="s">
        <v>6396</v>
      </c>
      <c r="F12581" t="s">
        <v>111</v>
      </c>
      <c r="G12581" t="s">
        <v>140</v>
      </c>
      <c r="H12581" t="s">
        <v>6398</v>
      </c>
      <c r="I12581" s="261"/>
    </row>
    <row r="12582" spans="1:9" x14ac:dyDescent="0.2">
      <c r="A12582" t="s">
        <v>22</v>
      </c>
      <c r="B12582" t="s">
        <v>5</v>
      </c>
      <c r="C12582">
        <f>_xlfn.XLOOKUP(B12582,'2.1.trackMPD'!$R$7:$R$29,'2.1.trackMPD'!$T$7:$T$29)</f>
        <v>1</v>
      </c>
      <c r="D12582">
        <v>1000</v>
      </c>
      <c r="E12582" t="s">
        <v>6396</v>
      </c>
      <c r="F12582" t="s">
        <v>110</v>
      </c>
      <c r="G12582" t="s">
        <v>124</v>
      </c>
      <c r="H12582" t="s">
        <v>6399</v>
      </c>
      <c r="I12582" s="261"/>
    </row>
    <row r="12583" spans="1:9" x14ac:dyDescent="0.2">
      <c r="A12583" t="s">
        <v>22</v>
      </c>
      <c r="B12583" t="s">
        <v>5</v>
      </c>
      <c r="C12583">
        <f>_xlfn.XLOOKUP(B12583,'2.1.trackMPD'!$R$7:$R$29,'2.1.trackMPD'!$T$7:$T$29)</f>
        <v>1</v>
      </c>
      <c r="D12583">
        <v>1000</v>
      </c>
      <c r="E12583" t="s">
        <v>6396</v>
      </c>
      <c r="F12583" t="s">
        <v>110</v>
      </c>
      <c r="G12583" t="s">
        <v>140</v>
      </c>
      <c r="H12583" t="s">
        <v>6399</v>
      </c>
      <c r="I12583" s="261"/>
    </row>
    <row r="12584" spans="1:9" x14ac:dyDescent="0.2">
      <c r="A12584" t="s">
        <v>22</v>
      </c>
      <c r="B12584" t="s">
        <v>5</v>
      </c>
      <c r="C12584">
        <f>_xlfn.XLOOKUP(B12584,'2.1.trackMPD'!$R$7:$R$29,'2.1.trackMPD'!$T$7:$T$29)</f>
        <v>1</v>
      </c>
      <c r="D12584">
        <v>5000</v>
      </c>
      <c r="E12584" t="s">
        <v>6396</v>
      </c>
      <c r="F12584" t="s">
        <v>110</v>
      </c>
      <c r="G12584" t="s">
        <v>124</v>
      </c>
      <c r="H12584" t="s">
        <v>6398</v>
      </c>
      <c r="I12584" s="268"/>
    </row>
    <row r="12585" spans="1:9" x14ac:dyDescent="0.2">
      <c r="A12585" t="s">
        <v>22</v>
      </c>
      <c r="B12585" t="s">
        <v>5</v>
      </c>
      <c r="C12585">
        <f>_xlfn.XLOOKUP(B12585,'2.1.trackMPD'!$R$7:$R$29,'2.1.trackMPD'!$T$7:$T$29)</f>
        <v>1</v>
      </c>
      <c r="D12585">
        <v>5000</v>
      </c>
      <c r="E12585" t="s">
        <v>6396</v>
      </c>
      <c r="F12585" t="s">
        <v>110</v>
      </c>
      <c r="G12585" t="s">
        <v>140</v>
      </c>
      <c r="H12585" t="s">
        <v>6398</v>
      </c>
      <c r="I12585" s="268"/>
    </row>
    <row r="12586" spans="1:9" x14ac:dyDescent="0.2">
      <c r="A12586" t="s">
        <v>22</v>
      </c>
      <c r="B12586" t="s">
        <v>5</v>
      </c>
      <c r="C12586">
        <f>_xlfn.XLOOKUP(B12586,'2.1.trackMPD'!$R$7:$R$29,'2.1.trackMPD'!$T$7:$T$29)</f>
        <v>1</v>
      </c>
      <c r="D12586">
        <v>5000</v>
      </c>
      <c r="E12586" t="s">
        <v>6396</v>
      </c>
      <c r="F12586" t="s">
        <v>111</v>
      </c>
      <c r="G12586" t="s">
        <v>124</v>
      </c>
      <c r="H12586" t="s">
        <v>6398</v>
      </c>
      <c r="I12586" s="261"/>
    </row>
    <row r="12587" spans="1:9" x14ac:dyDescent="0.2">
      <c r="A12587" t="s">
        <v>22</v>
      </c>
      <c r="B12587" t="s">
        <v>5</v>
      </c>
      <c r="C12587">
        <f>_xlfn.XLOOKUP(B12587,'2.1.trackMPD'!$R$7:$R$29,'2.1.trackMPD'!$T$7:$T$29)</f>
        <v>1</v>
      </c>
      <c r="D12587">
        <v>5000</v>
      </c>
      <c r="E12587" t="s">
        <v>6396</v>
      </c>
      <c r="F12587" t="s">
        <v>111</v>
      </c>
      <c r="G12587" t="s">
        <v>140</v>
      </c>
      <c r="H12587" t="s">
        <v>6398</v>
      </c>
      <c r="I12587" s="261"/>
    </row>
    <row r="12588" spans="1:9" x14ac:dyDescent="0.2">
      <c r="A12588" t="s">
        <v>22</v>
      </c>
      <c r="B12588" t="s">
        <v>5</v>
      </c>
      <c r="C12588">
        <f>_xlfn.XLOOKUP(B12588,'2.1.trackMPD'!$R$7:$R$29,'2.1.trackMPD'!$T$7:$T$29)</f>
        <v>1</v>
      </c>
      <c r="D12588">
        <v>5000</v>
      </c>
      <c r="E12588" t="s">
        <v>6396</v>
      </c>
      <c r="F12588" t="s">
        <v>110</v>
      </c>
      <c r="G12588" t="s">
        <v>124</v>
      </c>
      <c r="H12588" t="s">
        <v>6399</v>
      </c>
      <c r="I12588" s="261"/>
    </row>
    <row r="12589" spans="1:9" x14ac:dyDescent="0.2">
      <c r="A12589" t="s">
        <v>22</v>
      </c>
      <c r="B12589" t="s">
        <v>5</v>
      </c>
      <c r="C12589">
        <f>_xlfn.XLOOKUP(B12589,'2.1.trackMPD'!$R$7:$R$29,'2.1.trackMPD'!$T$7:$T$29)</f>
        <v>1</v>
      </c>
      <c r="D12589">
        <v>5000</v>
      </c>
      <c r="E12589" t="s">
        <v>6396</v>
      </c>
      <c r="F12589" t="s">
        <v>110</v>
      </c>
      <c r="G12589" t="s">
        <v>140</v>
      </c>
      <c r="H12589" t="s">
        <v>6399</v>
      </c>
      <c r="I12589" s="261"/>
    </row>
    <row r="12590" spans="1:9" x14ac:dyDescent="0.2">
      <c r="A12590" t="s">
        <v>22</v>
      </c>
      <c r="B12590" t="s">
        <v>5</v>
      </c>
      <c r="C12590">
        <f>_xlfn.XLOOKUP(B12590,'2.1.trackMPD'!$R$7:$R$29,'2.1.trackMPD'!$T$7:$T$29)</f>
        <v>1</v>
      </c>
      <c r="D12590">
        <v>1</v>
      </c>
      <c r="E12590" t="s">
        <v>6400</v>
      </c>
      <c r="F12590" t="s">
        <v>110</v>
      </c>
      <c r="G12590" t="s">
        <v>124</v>
      </c>
      <c r="H12590" t="s">
        <v>6398</v>
      </c>
      <c r="I12590" s="268"/>
    </row>
    <row r="12591" spans="1:9" x14ac:dyDescent="0.2">
      <c r="A12591" t="s">
        <v>22</v>
      </c>
      <c r="B12591" t="s">
        <v>5</v>
      </c>
      <c r="C12591">
        <f>_xlfn.XLOOKUP(B12591,'2.1.trackMPD'!$R$7:$R$29,'2.1.trackMPD'!$T$7:$T$29)</f>
        <v>1</v>
      </c>
      <c r="D12591">
        <v>1</v>
      </c>
      <c r="E12591" t="s">
        <v>6400</v>
      </c>
      <c r="F12591" t="s">
        <v>110</v>
      </c>
      <c r="G12591" t="s">
        <v>140</v>
      </c>
      <c r="H12591" t="s">
        <v>6398</v>
      </c>
      <c r="I12591" s="268"/>
    </row>
    <row r="12592" spans="1:9" x14ac:dyDescent="0.2">
      <c r="A12592" t="s">
        <v>22</v>
      </c>
      <c r="B12592" t="s">
        <v>5</v>
      </c>
      <c r="C12592">
        <f>_xlfn.XLOOKUP(B12592,'2.1.trackMPD'!$R$7:$R$29,'2.1.trackMPD'!$T$7:$T$29)</f>
        <v>1</v>
      </c>
      <c r="D12592">
        <v>1</v>
      </c>
      <c r="E12592" t="s">
        <v>6400</v>
      </c>
      <c r="F12592" t="s">
        <v>111</v>
      </c>
      <c r="G12592" t="s">
        <v>124</v>
      </c>
      <c r="H12592" t="s">
        <v>6398</v>
      </c>
      <c r="I12592" s="261"/>
    </row>
    <row r="12593" spans="1:9" x14ac:dyDescent="0.2">
      <c r="A12593" t="s">
        <v>22</v>
      </c>
      <c r="B12593" t="s">
        <v>5</v>
      </c>
      <c r="C12593">
        <f>_xlfn.XLOOKUP(B12593,'2.1.trackMPD'!$R$7:$R$29,'2.1.trackMPD'!$T$7:$T$29)</f>
        <v>1</v>
      </c>
      <c r="D12593">
        <v>1</v>
      </c>
      <c r="E12593" t="s">
        <v>6400</v>
      </c>
      <c r="F12593" t="s">
        <v>111</v>
      </c>
      <c r="G12593" t="s">
        <v>140</v>
      </c>
      <c r="H12593" t="s">
        <v>6398</v>
      </c>
      <c r="I12593" s="261"/>
    </row>
    <row r="12594" spans="1:9" x14ac:dyDescent="0.2">
      <c r="A12594" t="s">
        <v>22</v>
      </c>
      <c r="B12594" t="s">
        <v>5</v>
      </c>
      <c r="C12594">
        <f>_xlfn.XLOOKUP(B12594,'2.1.trackMPD'!$R$7:$R$29,'2.1.trackMPD'!$T$7:$T$29)</f>
        <v>1</v>
      </c>
      <c r="D12594">
        <v>1</v>
      </c>
      <c r="E12594" t="s">
        <v>6400</v>
      </c>
      <c r="F12594" t="s">
        <v>110</v>
      </c>
      <c r="G12594" t="s">
        <v>124</v>
      </c>
      <c r="H12594" t="s">
        <v>6399</v>
      </c>
      <c r="I12594" s="261"/>
    </row>
    <row r="12595" spans="1:9" x14ac:dyDescent="0.2">
      <c r="A12595" t="s">
        <v>22</v>
      </c>
      <c r="B12595" t="s">
        <v>5</v>
      </c>
      <c r="C12595">
        <f>_xlfn.XLOOKUP(B12595,'2.1.trackMPD'!$R$7:$R$29,'2.1.trackMPD'!$T$7:$T$29)</f>
        <v>1</v>
      </c>
      <c r="D12595">
        <v>1</v>
      </c>
      <c r="E12595" t="s">
        <v>6400</v>
      </c>
      <c r="F12595" t="s">
        <v>110</v>
      </c>
      <c r="G12595" t="s">
        <v>140</v>
      </c>
      <c r="H12595" t="s">
        <v>6399</v>
      </c>
      <c r="I12595" s="261"/>
    </row>
    <row r="12596" spans="1:9" x14ac:dyDescent="0.2">
      <c r="A12596" t="s">
        <v>22</v>
      </c>
      <c r="B12596" t="s">
        <v>5</v>
      </c>
      <c r="C12596">
        <f>_xlfn.XLOOKUP(B12596,'2.1.trackMPD'!$R$7:$R$29,'2.1.trackMPD'!$T$7:$T$29)</f>
        <v>1</v>
      </c>
      <c r="D12596">
        <v>10</v>
      </c>
      <c r="E12596" t="s">
        <v>6400</v>
      </c>
      <c r="F12596" t="s">
        <v>110</v>
      </c>
      <c r="G12596" t="s">
        <v>124</v>
      </c>
      <c r="H12596" t="s">
        <v>6398</v>
      </c>
      <c r="I12596" s="268"/>
    </row>
    <row r="12597" spans="1:9" x14ac:dyDescent="0.2">
      <c r="A12597" t="s">
        <v>22</v>
      </c>
      <c r="B12597" t="s">
        <v>5</v>
      </c>
      <c r="C12597">
        <f>_xlfn.XLOOKUP(B12597,'2.1.trackMPD'!$R$7:$R$29,'2.1.trackMPD'!$T$7:$T$29)</f>
        <v>1</v>
      </c>
      <c r="D12597">
        <v>10</v>
      </c>
      <c r="E12597" t="s">
        <v>6400</v>
      </c>
      <c r="F12597" t="s">
        <v>110</v>
      </c>
      <c r="G12597" t="s">
        <v>140</v>
      </c>
      <c r="H12597" t="s">
        <v>6398</v>
      </c>
      <c r="I12597" s="261"/>
    </row>
    <row r="12598" spans="1:9" x14ac:dyDescent="0.2">
      <c r="A12598" t="s">
        <v>22</v>
      </c>
      <c r="B12598" t="s">
        <v>5</v>
      </c>
      <c r="C12598">
        <f>_xlfn.XLOOKUP(B12598,'2.1.trackMPD'!$R$7:$R$29,'2.1.trackMPD'!$T$7:$T$29)</f>
        <v>1</v>
      </c>
      <c r="D12598">
        <v>10</v>
      </c>
      <c r="E12598" t="s">
        <v>6400</v>
      </c>
      <c r="F12598" t="s">
        <v>111</v>
      </c>
      <c r="G12598" t="s">
        <v>124</v>
      </c>
      <c r="H12598" t="s">
        <v>6398</v>
      </c>
      <c r="I12598" s="261"/>
    </row>
    <row r="12599" spans="1:9" x14ac:dyDescent="0.2">
      <c r="A12599" t="s">
        <v>22</v>
      </c>
      <c r="B12599" t="s">
        <v>5</v>
      </c>
      <c r="C12599">
        <f>_xlfn.XLOOKUP(B12599,'2.1.trackMPD'!$R$7:$R$29,'2.1.trackMPD'!$T$7:$T$29)</f>
        <v>1</v>
      </c>
      <c r="D12599">
        <v>10</v>
      </c>
      <c r="E12599" t="s">
        <v>6400</v>
      </c>
      <c r="F12599" t="s">
        <v>111</v>
      </c>
      <c r="G12599" t="s">
        <v>140</v>
      </c>
      <c r="H12599" t="s">
        <v>6398</v>
      </c>
      <c r="I12599" s="261"/>
    </row>
    <row r="12600" spans="1:9" x14ac:dyDescent="0.2">
      <c r="A12600" t="s">
        <v>22</v>
      </c>
      <c r="B12600" t="s">
        <v>5</v>
      </c>
      <c r="C12600">
        <f>_xlfn.XLOOKUP(B12600,'2.1.trackMPD'!$R$7:$R$29,'2.1.trackMPD'!$T$7:$T$29)</f>
        <v>1</v>
      </c>
      <c r="D12600">
        <v>10</v>
      </c>
      <c r="E12600" t="s">
        <v>6400</v>
      </c>
      <c r="F12600" t="s">
        <v>110</v>
      </c>
      <c r="G12600" t="s">
        <v>124</v>
      </c>
      <c r="H12600" t="s">
        <v>6399</v>
      </c>
      <c r="I12600" s="261"/>
    </row>
    <row r="12601" spans="1:9" x14ac:dyDescent="0.2">
      <c r="A12601" t="s">
        <v>22</v>
      </c>
      <c r="B12601" t="s">
        <v>5</v>
      </c>
      <c r="C12601">
        <f>_xlfn.XLOOKUP(B12601,'2.1.trackMPD'!$R$7:$R$29,'2.1.trackMPD'!$T$7:$T$29)</f>
        <v>1</v>
      </c>
      <c r="D12601">
        <v>10</v>
      </c>
      <c r="E12601" t="s">
        <v>6400</v>
      </c>
      <c r="F12601" t="s">
        <v>110</v>
      </c>
      <c r="G12601" t="s">
        <v>140</v>
      </c>
      <c r="H12601" t="s">
        <v>6399</v>
      </c>
      <c r="I12601" s="261"/>
    </row>
    <row r="12602" spans="1:9" x14ac:dyDescent="0.2">
      <c r="A12602" t="s">
        <v>22</v>
      </c>
      <c r="B12602" t="s">
        <v>5</v>
      </c>
      <c r="C12602">
        <f>_xlfn.XLOOKUP(B12602,'2.1.trackMPD'!$R$7:$R$29,'2.1.trackMPD'!$T$7:$T$29)</f>
        <v>1</v>
      </c>
      <c r="D12602">
        <v>100</v>
      </c>
      <c r="E12602" t="s">
        <v>6400</v>
      </c>
      <c r="F12602" t="s">
        <v>110</v>
      </c>
      <c r="G12602" t="s">
        <v>124</v>
      </c>
      <c r="H12602" t="s">
        <v>6398</v>
      </c>
      <c r="I12602" s="268"/>
    </row>
    <row r="12603" spans="1:9" x14ac:dyDescent="0.2">
      <c r="A12603" t="s">
        <v>22</v>
      </c>
      <c r="B12603" t="s">
        <v>5</v>
      </c>
      <c r="C12603">
        <f>_xlfn.XLOOKUP(B12603,'2.1.trackMPD'!$R$7:$R$29,'2.1.trackMPD'!$T$7:$T$29)</f>
        <v>1</v>
      </c>
      <c r="D12603">
        <v>100</v>
      </c>
      <c r="E12603" t="s">
        <v>6400</v>
      </c>
      <c r="F12603" t="s">
        <v>110</v>
      </c>
      <c r="G12603" t="s">
        <v>140</v>
      </c>
      <c r="H12603" t="s">
        <v>6398</v>
      </c>
      <c r="I12603" s="261"/>
    </row>
    <row r="12604" spans="1:9" x14ac:dyDescent="0.2">
      <c r="A12604" t="s">
        <v>22</v>
      </c>
      <c r="B12604" t="s">
        <v>5</v>
      </c>
      <c r="C12604">
        <f>_xlfn.XLOOKUP(B12604,'2.1.trackMPD'!$R$7:$R$29,'2.1.trackMPD'!$T$7:$T$29)</f>
        <v>1</v>
      </c>
      <c r="D12604">
        <v>100</v>
      </c>
      <c r="E12604" t="s">
        <v>6400</v>
      </c>
      <c r="F12604" t="s">
        <v>111</v>
      </c>
      <c r="G12604" t="s">
        <v>124</v>
      </c>
      <c r="H12604" t="s">
        <v>6398</v>
      </c>
      <c r="I12604" s="261"/>
    </row>
    <row r="12605" spans="1:9" x14ac:dyDescent="0.2">
      <c r="A12605" t="s">
        <v>22</v>
      </c>
      <c r="B12605" t="s">
        <v>5</v>
      </c>
      <c r="C12605">
        <f>_xlfn.XLOOKUP(B12605,'2.1.trackMPD'!$R$7:$R$29,'2.1.trackMPD'!$T$7:$T$29)</f>
        <v>1</v>
      </c>
      <c r="D12605">
        <v>100</v>
      </c>
      <c r="E12605" t="s">
        <v>6400</v>
      </c>
      <c r="F12605" t="s">
        <v>111</v>
      </c>
      <c r="G12605" t="s">
        <v>140</v>
      </c>
      <c r="H12605" t="s">
        <v>6398</v>
      </c>
      <c r="I12605" s="261"/>
    </row>
    <row r="12606" spans="1:9" x14ac:dyDescent="0.2">
      <c r="A12606" t="s">
        <v>22</v>
      </c>
      <c r="B12606" t="s">
        <v>5</v>
      </c>
      <c r="C12606">
        <f>_xlfn.XLOOKUP(B12606,'2.1.trackMPD'!$R$7:$R$29,'2.1.trackMPD'!$T$7:$T$29)</f>
        <v>1</v>
      </c>
      <c r="D12606">
        <v>100</v>
      </c>
      <c r="E12606" t="s">
        <v>6400</v>
      </c>
      <c r="F12606" t="s">
        <v>110</v>
      </c>
      <c r="G12606" t="s">
        <v>124</v>
      </c>
      <c r="H12606" t="s">
        <v>6399</v>
      </c>
      <c r="I12606" s="261"/>
    </row>
    <row r="12607" spans="1:9" x14ac:dyDescent="0.2">
      <c r="A12607" t="s">
        <v>22</v>
      </c>
      <c r="B12607" t="s">
        <v>5</v>
      </c>
      <c r="C12607">
        <f>_xlfn.XLOOKUP(B12607,'2.1.trackMPD'!$R$7:$R$29,'2.1.trackMPD'!$T$7:$T$29)</f>
        <v>1</v>
      </c>
      <c r="D12607">
        <v>100</v>
      </c>
      <c r="E12607" t="s">
        <v>6400</v>
      </c>
      <c r="F12607" t="s">
        <v>110</v>
      </c>
      <c r="G12607" t="s">
        <v>140</v>
      </c>
      <c r="H12607" t="s">
        <v>6399</v>
      </c>
      <c r="I12607" s="261"/>
    </row>
    <row r="12608" spans="1:9" x14ac:dyDescent="0.2">
      <c r="A12608" t="s">
        <v>22</v>
      </c>
      <c r="B12608" t="s">
        <v>5</v>
      </c>
      <c r="C12608">
        <f>_xlfn.XLOOKUP(B12608,'2.1.trackMPD'!$R$7:$R$29,'2.1.trackMPD'!$T$7:$T$29)</f>
        <v>1</v>
      </c>
      <c r="D12608">
        <v>1000</v>
      </c>
      <c r="E12608" t="s">
        <v>6400</v>
      </c>
      <c r="F12608" t="s">
        <v>110</v>
      </c>
      <c r="G12608" t="s">
        <v>124</v>
      </c>
      <c r="H12608" t="s">
        <v>6398</v>
      </c>
      <c r="I12608" s="268"/>
    </row>
    <row r="12609" spans="1:9" x14ac:dyDescent="0.2">
      <c r="A12609" t="s">
        <v>22</v>
      </c>
      <c r="B12609" t="s">
        <v>5</v>
      </c>
      <c r="C12609">
        <f>_xlfn.XLOOKUP(B12609,'2.1.trackMPD'!$R$7:$R$29,'2.1.trackMPD'!$T$7:$T$29)</f>
        <v>1</v>
      </c>
      <c r="D12609">
        <v>1000</v>
      </c>
      <c r="E12609" t="s">
        <v>6400</v>
      </c>
      <c r="F12609" t="s">
        <v>110</v>
      </c>
      <c r="G12609" t="s">
        <v>140</v>
      </c>
      <c r="H12609" t="s">
        <v>6398</v>
      </c>
      <c r="I12609" s="268"/>
    </row>
    <row r="12610" spans="1:9" x14ac:dyDescent="0.2">
      <c r="A12610" t="s">
        <v>22</v>
      </c>
      <c r="B12610" t="s">
        <v>5</v>
      </c>
      <c r="C12610">
        <f>_xlfn.XLOOKUP(B12610,'2.1.trackMPD'!$R$7:$R$29,'2.1.trackMPD'!$T$7:$T$29)</f>
        <v>1</v>
      </c>
      <c r="D12610">
        <v>1000</v>
      </c>
      <c r="E12610" t="s">
        <v>6400</v>
      </c>
      <c r="F12610" t="s">
        <v>111</v>
      </c>
      <c r="G12610" t="s">
        <v>124</v>
      </c>
      <c r="H12610" t="s">
        <v>6398</v>
      </c>
      <c r="I12610" s="261"/>
    </row>
    <row r="12611" spans="1:9" x14ac:dyDescent="0.2">
      <c r="A12611" t="s">
        <v>22</v>
      </c>
      <c r="B12611" t="s">
        <v>5</v>
      </c>
      <c r="C12611">
        <f>_xlfn.XLOOKUP(B12611,'2.1.trackMPD'!$R$7:$R$29,'2.1.trackMPD'!$T$7:$T$29)</f>
        <v>1</v>
      </c>
      <c r="D12611">
        <v>1000</v>
      </c>
      <c r="E12611" t="s">
        <v>6400</v>
      </c>
      <c r="F12611" t="s">
        <v>111</v>
      </c>
      <c r="G12611" t="s">
        <v>140</v>
      </c>
      <c r="H12611" t="s">
        <v>6398</v>
      </c>
      <c r="I12611" s="261"/>
    </row>
    <row r="12612" spans="1:9" x14ac:dyDescent="0.2">
      <c r="A12612" t="s">
        <v>22</v>
      </c>
      <c r="B12612" t="s">
        <v>5</v>
      </c>
      <c r="C12612">
        <f>_xlfn.XLOOKUP(B12612,'2.1.trackMPD'!$R$7:$R$29,'2.1.trackMPD'!$T$7:$T$29)</f>
        <v>1</v>
      </c>
      <c r="D12612">
        <v>1000</v>
      </c>
      <c r="E12612" t="s">
        <v>6400</v>
      </c>
      <c r="F12612" t="s">
        <v>110</v>
      </c>
      <c r="G12612" t="s">
        <v>124</v>
      </c>
      <c r="H12612" t="s">
        <v>6399</v>
      </c>
      <c r="I12612" s="261"/>
    </row>
    <row r="12613" spans="1:9" x14ac:dyDescent="0.2">
      <c r="A12613" t="s">
        <v>22</v>
      </c>
      <c r="B12613" t="s">
        <v>5</v>
      </c>
      <c r="C12613">
        <f>_xlfn.XLOOKUP(B12613,'2.1.trackMPD'!$R$7:$R$29,'2.1.trackMPD'!$T$7:$T$29)</f>
        <v>1</v>
      </c>
      <c r="D12613">
        <v>1000</v>
      </c>
      <c r="E12613" t="s">
        <v>6400</v>
      </c>
      <c r="F12613" t="s">
        <v>110</v>
      </c>
      <c r="G12613" t="s">
        <v>140</v>
      </c>
      <c r="H12613" t="s">
        <v>6399</v>
      </c>
      <c r="I12613" s="261"/>
    </row>
    <row r="12614" spans="1:9" x14ac:dyDescent="0.2">
      <c r="A12614" t="s">
        <v>22</v>
      </c>
      <c r="B12614" t="s">
        <v>5</v>
      </c>
      <c r="C12614">
        <f>_xlfn.XLOOKUP(B12614,'2.1.trackMPD'!$R$7:$R$29,'2.1.trackMPD'!$T$7:$T$29)</f>
        <v>1</v>
      </c>
      <c r="D12614">
        <v>5000</v>
      </c>
      <c r="E12614" t="s">
        <v>6400</v>
      </c>
      <c r="F12614" t="s">
        <v>110</v>
      </c>
      <c r="G12614" t="s">
        <v>124</v>
      </c>
      <c r="H12614" t="s">
        <v>6398</v>
      </c>
      <c r="I12614" s="268"/>
    </row>
    <row r="12615" spans="1:9" x14ac:dyDescent="0.2">
      <c r="A12615" t="s">
        <v>22</v>
      </c>
      <c r="B12615" t="s">
        <v>5</v>
      </c>
      <c r="C12615">
        <f>_xlfn.XLOOKUP(B12615,'2.1.trackMPD'!$R$7:$R$29,'2.1.trackMPD'!$T$7:$T$29)</f>
        <v>1</v>
      </c>
      <c r="D12615">
        <v>5000</v>
      </c>
      <c r="E12615" t="s">
        <v>6400</v>
      </c>
      <c r="F12615" t="s">
        <v>110</v>
      </c>
      <c r="G12615" t="s">
        <v>140</v>
      </c>
      <c r="H12615" t="s">
        <v>6398</v>
      </c>
      <c r="I12615" s="268"/>
    </row>
    <row r="12616" spans="1:9" x14ac:dyDescent="0.2">
      <c r="A12616" t="s">
        <v>22</v>
      </c>
      <c r="B12616" t="s">
        <v>5</v>
      </c>
      <c r="C12616">
        <f>_xlfn.XLOOKUP(B12616,'2.1.trackMPD'!$R$7:$R$29,'2.1.trackMPD'!$T$7:$T$29)</f>
        <v>1</v>
      </c>
      <c r="D12616">
        <v>5000</v>
      </c>
      <c r="E12616" t="s">
        <v>6400</v>
      </c>
      <c r="F12616" t="s">
        <v>111</v>
      </c>
      <c r="G12616" t="s">
        <v>124</v>
      </c>
      <c r="H12616" t="s">
        <v>6398</v>
      </c>
      <c r="I12616" s="261"/>
    </row>
    <row r="12617" spans="1:9" x14ac:dyDescent="0.2">
      <c r="A12617" t="s">
        <v>22</v>
      </c>
      <c r="B12617" t="s">
        <v>5</v>
      </c>
      <c r="C12617">
        <f>_xlfn.XLOOKUP(B12617,'2.1.trackMPD'!$R$7:$R$29,'2.1.trackMPD'!$T$7:$T$29)</f>
        <v>1</v>
      </c>
      <c r="D12617">
        <v>5000</v>
      </c>
      <c r="E12617" t="s">
        <v>6400</v>
      </c>
      <c r="F12617" t="s">
        <v>111</v>
      </c>
      <c r="G12617" t="s">
        <v>140</v>
      </c>
      <c r="H12617" t="s">
        <v>6398</v>
      </c>
      <c r="I12617" s="261"/>
    </row>
    <row r="12618" spans="1:9" x14ac:dyDescent="0.2">
      <c r="A12618" t="s">
        <v>22</v>
      </c>
      <c r="B12618" t="s">
        <v>5</v>
      </c>
      <c r="C12618">
        <f>_xlfn.XLOOKUP(B12618,'2.1.trackMPD'!$R$7:$R$29,'2.1.trackMPD'!$T$7:$T$29)</f>
        <v>1</v>
      </c>
      <c r="D12618">
        <v>5000</v>
      </c>
      <c r="E12618" t="s">
        <v>6400</v>
      </c>
      <c r="F12618" t="s">
        <v>110</v>
      </c>
      <c r="G12618" t="s">
        <v>124</v>
      </c>
      <c r="H12618" t="s">
        <v>6399</v>
      </c>
      <c r="I12618" s="261"/>
    </row>
    <row r="12619" spans="1:9" x14ac:dyDescent="0.2">
      <c r="A12619" t="s">
        <v>22</v>
      </c>
      <c r="B12619" t="s">
        <v>5</v>
      </c>
      <c r="C12619">
        <f>_xlfn.XLOOKUP(B12619,'2.1.trackMPD'!$R$7:$R$29,'2.1.trackMPD'!$T$7:$T$29)</f>
        <v>1</v>
      </c>
      <c r="D12619">
        <v>5000</v>
      </c>
      <c r="E12619" t="s">
        <v>6400</v>
      </c>
      <c r="F12619" t="s">
        <v>110</v>
      </c>
      <c r="G12619" t="s">
        <v>140</v>
      </c>
      <c r="H12619" t="s">
        <v>6399</v>
      </c>
      <c r="I12619" s="261"/>
    </row>
    <row r="12620" spans="1:9" x14ac:dyDescent="0.2">
      <c r="A12620" t="s">
        <v>22</v>
      </c>
      <c r="B12620" t="s">
        <v>5</v>
      </c>
      <c r="C12620">
        <f>_xlfn.XLOOKUP(B12620,'2.1.trackMPD'!$R$7:$R$29,'2.1.trackMPD'!$T$7:$T$29)</f>
        <v>1</v>
      </c>
      <c r="D12620">
        <v>1</v>
      </c>
      <c r="E12620" t="s">
        <v>6401</v>
      </c>
      <c r="F12620" t="s">
        <v>110</v>
      </c>
      <c r="G12620" t="s">
        <v>124</v>
      </c>
      <c r="H12620" t="s">
        <v>6398</v>
      </c>
      <c r="I12620" s="261"/>
    </row>
    <row r="12621" spans="1:9" x14ac:dyDescent="0.2">
      <c r="A12621" t="s">
        <v>22</v>
      </c>
      <c r="B12621" t="s">
        <v>5</v>
      </c>
      <c r="C12621">
        <f>_xlfn.XLOOKUP(B12621,'2.1.trackMPD'!$R$7:$R$29,'2.1.trackMPD'!$T$7:$T$29)</f>
        <v>1</v>
      </c>
      <c r="D12621">
        <v>1</v>
      </c>
      <c r="E12621" t="s">
        <v>6401</v>
      </c>
      <c r="F12621" t="s">
        <v>110</v>
      </c>
      <c r="G12621" t="s">
        <v>140</v>
      </c>
      <c r="H12621" t="s">
        <v>6398</v>
      </c>
      <c r="I12621" s="261"/>
    </row>
    <row r="12622" spans="1:9" x14ac:dyDescent="0.2">
      <c r="A12622" t="s">
        <v>22</v>
      </c>
      <c r="B12622" t="s">
        <v>5</v>
      </c>
      <c r="C12622">
        <f>_xlfn.XLOOKUP(B12622,'2.1.trackMPD'!$R$7:$R$29,'2.1.trackMPD'!$T$7:$T$29)</f>
        <v>1</v>
      </c>
      <c r="D12622">
        <v>1</v>
      </c>
      <c r="E12622" t="s">
        <v>6401</v>
      </c>
      <c r="F12622" t="s">
        <v>111</v>
      </c>
      <c r="G12622" t="s">
        <v>124</v>
      </c>
      <c r="H12622" t="s">
        <v>6398</v>
      </c>
      <c r="I12622" s="261"/>
    </row>
    <row r="12623" spans="1:9" x14ac:dyDescent="0.2">
      <c r="A12623" t="s">
        <v>22</v>
      </c>
      <c r="B12623" t="s">
        <v>5</v>
      </c>
      <c r="C12623">
        <f>_xlfn.XLOOKUP(B12623,'2.1.trackMPD'!$R$7:$R$29,'2.1.trackMPD'!$T$7:$T$29)</f>
        <v>1</v>
      </c>
      <c r="D12623">
        <v>1</v>
      </c>
      <c r="E12623" t="s">
        <v>6401</v>
      </c>
      <c r="F12623" t="s">
        <v>111</v>
      </c>
      <c r="G12623" t="s">
        <v>140</v>
      </c>
      <c r="H12623" t="s">
        <v>6398</v>
      </c>
      <c r="I12623" s="261"/>
    </row>
    <row r="12624" spans="1:9" x14ac:dyDescent="0.2">
      <c r="A12624" t="s">
        <v>22</v>
      </c>
      <c r="B12624" t="s">
        <v>5</v>
      </c>
      <c r="C12624">
        <f>_xlfn.XLOOKUP(B12624,'2.1.trackMPD'!$R$7:$R$29,'2.1.trackMPD'!$T$7:$T$29)</f>
        <v>1</v>
      </c>
      <c r="D12624">
        <v>1</v>
      </c>
      <c r="E12624" t="s">
        <v>6401</v>
      </c>
      <c r="F12624" t="s">
        <v>110</v>
      </c>
      <c r="G12624" t="s">
        <v>124</v>
      </c>
      <c r="H12624" t="s">
        <v>6399</v>
      </c>
      <c r="I12624" s="261"/>
    </row>
    <row r="12625" spans="1:9" x14ac:dyDescent="0.2">
      <c r="A12625" t="s">
        <v>22</v>
      </c>
      <c r="B12625" t="s">
        <v>5</v>
      </c>
      <c r="C12625">
        <f>_xlfn.XLOOKUP(B12625,'2.1.trackMPD'!$R$7:$R$29,'2.1.trackMPD'!$T$7:$T$29)</f>
        <v>1</v>
      </c>
      <c r="D12625">
        <v>1</v>
      </c>
      <c r="E12625" t="s">
        <v>6401</v>
      </c>
      <c r="F12625" t="s">
        <v>110</v>
      </c>
      <c r="G12625" t="s">
        <v>140</v>
      </c>
      <c r="H12625" t="s">
        <v>6399</v>
      </c>
      <c r="I12625" s="261"/>
    </row>
    <row r="12626" spans="1:9" x14ac:dyDescent="0.2">
      <c r="A12626" t="s">
        <v>22</v>
      </c>
      <c r="B12626" t="s">
        <v>5</v>
      </c>
      <c r="C12626">
        <f>_xlfn.XLOOKUP(B12626,'2.1.trackMPD'!$R$7:$R$29,'2.1.trackMPD'!$T$7:$T$29)</f>
        <v>1</v>
      </c>
      <c r="D12626">
        <v>10</v>
      </c>
      <c r="E12626" t="s">
        <v>6401</v>
      </c>
      <c r="F12626" t="s">
        <v>110</v>
      </c>
      <c r="G12626" t="s">
        <v>124</v>
      </c>
      <c r="H12626" t="s">
        <v>6398</v>
      </c>
      <c r="I12626" s="261"/>
    </row>
    <row r="12627" spans="1:9" x14ac:dyDescent="0.2">
      <c r="A12627" t="s">
        <v>22</v>
      </c>
      <c r="B12627" t="s">
        <v>5</v>
      </c>
      <c r="C12627">
        <f>_xlfn.XLOOKUP(B12627,'2.1.trackMPD'!$R$7:$R$29,'2.1.trackMPD'!$T$7:$T$29)</f>
        <v>1</v>
      </c>
      <c r="D12627">
        <v>10</v>
      </c>
      <c r="E12627" t="s">
        <v>6401</v>
      </c>
      <c r="F12627" t="s">
        <v>110</v>
      </c>
      <c r="G12627" t="s">
        <v>140</v>
      </c>
      <c r="H12627" t="s">
        <v>6398</v>
      </c>
      <c r="I12627" s="261"/>
    </row>
    <row r="12628" spans="1:9" x14ac:dyDescent="0.2">
      <c r="A12628" t="s">
        <v>22</v>
      </c>
      <c r="B12628" t="s">
        <v>5</v>
      </c>
      <c r="C12628">
        <f>_xlfn.XLOOKUP(B12628,'2.1.trackMPD'!$R$7:$R$29,'2.1.trackMPD'!$T$7:$T$29)</f>
        <v>1</v>
      </c>
      <c r="D12628">
        <v>10</v>
      </c>
      <c r="E12628" t="s">
        <v>6401</v>
      </c>
      <c r="F12628" t="s">
        <v>111</v>
      </c>
      <c r="G12628" t="s">
        <v>124</v>
      </c>
      <c r="H12628" t="s">
        <v>6398</v>
      </c>
      <c r="I12628" s="261"/>
    </row>
    <row r="12629" spans="1:9" x14ac:dyDescent="0.2">
      <c r="A12629" t="s">
        <v>22</v>
      </c>
      <c r="B12629" t="s">
        <v>5</v>
      </c>
      <c r="C12629">
        <f>_xlfn.XLOOKUP(B12629,'2.1.trackMPD'!$R$7:$R$29,'2.1.trackMPD'!$T$7:$T$29)</f>
        <v>1</v>
      </c>
      <c r="D12629">
        <v>10</v>
      </c>
      <c r="E12629" t="s">
        <v>6401</v>
      </c>
      <c r="F12629" t="s">
        <v>111</v>
      </c>
      <c r="G12629" t="s">
        <v>140</v>
      </c>
      <c r="H12629" t="s">
        <v>6398</v>
      </c>
      <c r="I12629" s="261"/>
    </row>
    <row r="12630" spans="1:9" x14ac:dyDescent="0.2">
      <c r="A12630" t="s">
        <v>22</v>
      </c>
      <c r="B12630" t="s">
        <v>5</v>
      </c>
      <c r="C12630">
        <f>_xlfn.XLOOKUP(B12630,'2.1.trackMPD'!$R$7:$R$29,'2.1.trackMPD'!$T$7:$T$29)</f>
        <v>1</v>
      </c>
      <c r="D12630">
        <v>10</v>
      </c>
      <c r="E12630" t="s">
        <v>6401</v>
      </c>
      <c r="F12630" t="s">
        <v>110</v>
      </c>
      <c r="G12630" t="s">
        <v>124</v>
      </c>
      <c r="H12630" t="s">
        <v>6399</v>
      </c>
      <c r="I12630" s="261"/>
    </row>
    <row r="12631" spans="1:9" x14ac:dyDescent="0.2">
      <c r="A12631" t="s">
        <v>22</v>
      </c>
      <c r="B12631" t="s">
        <v>5</v>
      </c>
      <c r="C12631">
        <f>_xlfn.XLOOKUP(B12631,'2.1.trackMPD'!$R$7:$R$29,'2.1.trackMPD'!$T$7:$T$29)</f>
        <v>1</v>
      </c>
      <c r="D12631">
        <v>10</v>
      </c>
      <c r="E12631" t="s">
        <v>6401</v>
      </c>
      <c r="F12631" t="s">
        <v>110</v>
      </c>
      <c r="G12631" t="s">
        <v>140</v>
      </c>
      <c r="H12631" t="s">
        <v>6399</v>
      </c>
      <c r="I12631" s="261"/>
    </row>
    <row r="12632" spans="1:9" x14ac:dyDescent="0.2">
      <c r="A12632" t="s">
        <v>22</v>
      </c>
      <c r="B12632" t="s">
        <v>5</v>
      </c>
      <c r="C12632">
        <f>_xlfn.XLOOKUP(B12632,'2.1.trackMPD'!$R$7:$R$29,'2.1.trackMPD'!$T$7:$T$29)</f>
        <v>1</v>
      </c>
      <c r="D12632">
        <v>100</v>
      </c>
      <c r="E12632" t="s">
        <v>6401</v>
      </c>
      <c r="F12632" t="s">
        <v>110</v>
      </c>
      <c r="G12632" t="s">
        <v>124</v>
      </c>
      <c r="H12632" t="s">
        <v>6398</v>
      </c>
      <c r="I12632" s="261"/>
    </row>
    <row r="12633" spans="1:9" x14ac:dyDescent="0.2">
      <c r="A12633" t="s">
        <v>22</v>
      </c>
      <c r="B12633" t="s">
        <v>5</v>
      </c>
      <c r="C12633">
        <f>_xlfn.XLOOKUP(B12633,'2.1.trackMPD'!$R$7:$R$29,'2.1.trackMPD'!$T$7:$T$29)</f>
        <v>1</v>
      </c>
      <c r="D12633">
        <v>100</v>
      </c>
      <c r="E12633" t="s">
        <v>6401</v>
      </c>
      <c r="F12633" t="s">
        <v>110</v>
      </c>
      <c r="G12633" t="s">
        <v>140</v>
      </c>
      <c r="H12633" t="s">
        <v>6398</v>
      </c>
      <c r="I12633" s="261"/>
    </row>
    <row r="12634" spans="1:9" x14ac:dyDescent="0.2">
      <c r="A12634" t="s">
        <v>22</v>
      </c>
      <c r="B12634" t="s">
        <v>5</v>
      </c>
      <c r="C12634">
        <f>_xlfn.XLOOKUP(B12634,'2.1.trackMPD'!$R$7:$R$29,'2.1.trackMPD'!$T$7:$T$29)</f>
        <v>1</v>
      </c>
      <c r="D12634">
        <v>100</v>
      </c>
      <c r="E12634" t="s">
        <v>6401</v>
      </c>
      <c r="F12634" t="s">
        <v>111</v>
      </c>
      <c r="G12634" t="s">
        <v>124</v>
      </c>
      <c r="H12634" t="s">
        <v>6398</v>
      </c>
      <c r="I12634" s="261"/>
    </row>
    <row r="12635" spans="1:9" x14ac:dyDescent="0.2">
      <c r="A12635" t="s">
        <v>22</v>
      </c>
      <c r="B12635" t="s">
        <v>5</v>
      </c>
      <c r="C12635">
        <f>_xlfn.XLOOKUP(B12635,'2.1.trackMPD'!$R$7:$R$29,'2.1.trackMPD'!$T$7:$T$29)</f>
        <v>1</v>
      </c>
      <c r="D12635">
        <v>100</v>
      </c>
      <c r="E12635" t="s">
        <v>6401</v>
      </c>
      <c r="F12635" t="s">
        <v>111</v>
      </c>
      <c r="G12635" t="s">
        <v>140</v>
      </c>
      <c r="H12635" t="s">
        <v>6398</v>
      </c>
      <c r="I12635" s="261"/>
    </row>
    <row r="12636" spans="1:9" x14ac:dyDescent="0.2">
      <c r="A12636" t="s">
        <v>22</v>
      </c>
      <c r="B12636" t="s">
        <v>5</v>
      </c>
      <c r="C12636">
        <f>_xlfn.XLOOKUP(B12636,'2.1.trackMPD'!$R$7:$R$29,'2.1.trackMPD'!$T$7:$T$29)</f>
        <v>1</v>
      </c>
      <c r="D12636">
        <v>100</v>
      </c>
      <c r="E12636" t="s">
        <v>6401</v>
      </c>
      <c r="F12636" t="s">
        <v>110</v>
      </c>
      <c r="G12636" t="s">
        <v>124</v>
      </c>
      <c r="H12636" t="s">
        <v>6399</v>
      </c>
      <c r="I12636" s="261"/>
    </row>
    <row r="12637" spans="1:9" x14ac:dyDescent="0.2">
      <c r="A12637" t="s">
        <v>22</v>
      </c>
      <c r="B12637" t="s">
        <v>5</v>
      </c>
      <c r="C12637">
        <f>_xlfn.XLOOKUP(B12637,'2.1.trackMPD'!$R$7:$R$29,'2.1.trackMPD'!$T$7:$T$29)</f>
        <v>1</v>
      </c>
      <c r="D12637">
        <v>100</v>
      </c>
      <c r="E12637" t="s">
        <v>6401</v>
      </c>
      <c r="F12637" t="s">
        <v>110</v>
      </c>
      <c r="G12637" t="s">
        <v>140</v>
      </c>
      <c r="H12637" t="s">
        <v>6399</v>
      </c>
      <c r="I12637" s="261"/>
    </row>
    <row r="12638" spans="1:9" x14ac:dyDescent="0.2">
      <c r="A12638" t="s">
        <v>22</v>
      </c>
      <c r="B12638" t="s">
        <v>0</v>
      </c>
      <c r="C12638">
        <f>_xlfn.XLOOKUP(B12638,'2.1.trackMPD'!$R$7:$R$29,'2.1.trackMPD'!$T$7:$T$29)</f>
        <v>4</v>
      </c>
      <c r="D12638">
        <v>1</v>
      </c>
      <c r="E12638" t="s">
        <v>6396</v>
      </c>
      <c r="F12638" t="s">
        <v>110</v>
      </c>
      <c r="G12638" t="s">
        <v>124</v>
      </c>
      <c r="H12638" t="s">
        <v>6398</v>
      </c>
    </row>
    <row r="12639" spans="1:9" x14ac:dyDescent="0.2">
      <c r="A12639" t="s">
        <v>22</v>
      </c>
      <c r="B12639" t="s">
        <v>0</v>
      </c>
      <c r="C12639">
        <f>_xlfn.XLOOKUP(B12639,'2.1.trackMPD'!$R$7:$R$29,'2.1.trackMPD'!$T$7:$T$29)</f>
        <v>4</v>
      </c>
      <c r="D12639">
        <v>1</v>
      </c>
      <c r="E12639" t="s">
        <v>6396</v>
      </c>
      <c r="F12639" t="s">
        <v>110</v>
      </c>
      <c r="G12639" t="s">
        <v>140</v>
      </c>
      <c r="H12639" t="s">
        <v>6398</v>
      </c>
    </row>
    <row r="12640" spans="1:9" x14ac:dyDescent="0.2">
      <c r="A12640" t="s">
        <v>22</v>
      </c>
      <c r="B12640" t="s">
        <v>0</v>
      </c>
      <c r="C12640">
        <f>_xlfn.XLOOKUP(B12640,'2.1.trackMPD'!$R$7:$R$29,'2.1.trackMPD'!$T$7:$T$29)</f>
        <v>4</v>
      </c>
      <c r="D12640">
        <v>1</v>
      </c>
      <c r="E12640" t="s">
        <v>6396</v>
      </c>
      <c r="F12640" t="s">
        <v>111</v>
      </c>
      <c r="G12640" t="s">
        <v>124</v>
      </c>
      <c r="H12640" t="s">
        <v>6398</v>
      </c>
    </row>
    <row r="12641" spans="1:9" x14ac:dyDescent="0.2">
      <c r="A12641" t="s">
        <v>22</v>
      </c>
      <c r="B12641" t="s">
        <v>0</v>
      </c>
      <c r="C12641">
        <f>_xlfn.XLOOKUP(B12641,'2.1.trackMPD'!$R$7:$R$29,'2.1.trackMPD'!$T$7:$T$29)</f>
        <v>4</v>
      </c>
      <c r="D12641">
        <v>1</v>
      </c>
      <c r="E12641" t="s">
        <v>6396</v>
      </c>
      <c r="F12641" t="s">
        <v>111</v>
      </c>
      <c r="G12641" t="s">
        <v>140</v>
      </c>
      <c r="H12641" t="s">
        <v>6398</v>
      </c>
    </row>
    <row r="12642" spans="1:9" x14ac:dyDescent="0.2">
      <c r="A12642" t="s">
        <v>22</v>
      </c>
      <c r="B12642" t="s">
        <v>0</v>
      </c>
      <c r="C12642">
        <f>_xlfn.XLOOKUP(B12642,'2.1.trackMPD'!$R$7:$R$29,'2.1.trackMPD'!$T$7:$T$29)</f>
        <v>4</v>
      </c>
      <c r="D12642">
        <v>1</v>
      </c>
      <c r="E12642" t="s">
        <v>6396</v>
      </c>
      <c r="F12642" t="s">
        <v>110</v>
      </c>
      <c r="G12642" t="s">
        <v>124</v>
      </c>
      <c r="H12642" t="s">
        <v>6399</v>
      </c>
    </row>
    <row r="12643" spans="1:9" x14ac:dyDescent="0.2">
      <c r="A12643" t="s">
        <v>22</v>
      </c>
      <c r="B12643" t="s">
        <v>0</v>
      </c>
      <c r="C12643">
        <f>_xlfn.XLOOKUP(B12643,'2.1.trackMPD'!$R$7:$R$29,'2.1.trackMPD'!$T$7:$T$29)</f>
        <v>4</v>
      </c>
      <c r="D12643">
        <v>1</v>
      </c>
      <c r="E12643" t="s">
        <v>6396</v>
      </c>
      <c r="F12643" t="s">
        <v>110</v>
      </c>
      <c r="G12643" t="s">
        <v>140</v>
      </c>
      <c r="H12643" t="s">
        <v>6399</v>
      </c>
    </row>
    <row r="12644" spans="1:9" x14ac:dyDescent="0.2">
      <c r="A12644" t="s">
        <v>22</v>
      </c>
      <c r="B12644" t="s">
        <v>0</v>
      </c>
      <c r="C12644">
        <f>_xlfn.XLOOKUP(B12644,'2.1.trackMPD'!$R$7:$R$29,'2.1.trackMPD'!$T$7:$T$29)</f>
        <v>4</v>
      </c>
      <c r="D12644">
        <v>10</v>
      </c>
      <c r="E12644" t="s">
        <v>6396</v>
      </c>
      <c r="F12644" t="s">
        <v>110</v>
      </c>
      <c r="G12644" t="s">
        <v>124</v>
      </c>
      <c r="H12644" t="s">
        <v>6398</v>
      </c>
      <c r="I12644">
        <v>5.6699999999999998E-8</v>
      </c>
    </row>
    <row r="12645" spans="1:9" x14ac:dyDescent="0.2">
      <c r="A12645" t="s">
        <v>22</v>
      </c>
      <c r="B12645" t="s">
        <v>0</v>
      </c>
      <c r="C12645">
        <f>_xlfn.XLOOKUP(B12645,'2.1.trackMPD'!$R$7:$R$29,'2.1.trackMPD'!$T$7:$T$29)</f>
        <v>4</v>
      </c>
      <c r="D12645">
        <v>10</v>
      </c>
      <c r="E12645" t="s">
        <v>6396</v>
      </c>
      <c r="F12645" t="s">
        <v>110</v>
      </c>
      <c r="G12645" t="s">
        <v>140</v>
      </c>
      <c r="H12645" t="s">
        <v>6398</v>
      </c>
      <c r="I12645">
        <v>5.6699999999999998E-8</v>
      </c>
    </row>
    <row r="12646" spans="1:9" x14ac:dyDescent="0.2">
      <c r="A12646" t="s">
        <v>22</v>
      </c>
      <c r="B12646" t="s">
        <v>0</v>
      </c>
      <c r="C12646">
        <f>_xlfn.XLOOKUP(B12646,'2.1.trackMPD'!$R$7:$R$29,'2.1.trackMPD'!$T$7:$T$29)</f>
        <v>4</v>
      </c>
      <c r="D12646">
        <v>10</v>
      </c>
      <c r="E12646" t="s">
        <v>6396</v>
      </c>
      <c r="F12646" t="s">
        <v>111</v>
      </c>
      <c r="G12646" t="s">
        <v>124</v>
      </c>
      <c r="H12646" t="s">
        <v>6398</v>
      </c>
      <c r="I12646">
        <v>5.6699999999999998E-8</v>
      </c>
    </row>
    <row r="12647" spans="1:9" x14ac:dyDescent="0.2">
      <c r="A12647" t="s">
        <v>22</v>
      </c>
      <c r="B12647" t="s">
        <v>0</v>
      </c>
      <c r="C12647">
        <f>_xlfn.XLOOKUP(B12647,'2.1.trackMPD'!$R$7:$R$29,'2.1.trackMPD'!$T$7:$T$29)</f>
        <v>4</v>
      </c>
      <c r="D12647">
        <v>10</v>
      </c>
      <c r="E12647" t="s">
        <v>6396</v>
      </c>
      <c r="F12647" t="s">
        <v>111</v>
      </c>
      <c r="G12647" t="s">
        <v>140</v>
      </c>
      <c r="H12647" t="s">
        <v>6398</v>
      </c>
      <c r="I12647">
        <v>5.6699999999999998E-8</v>
      </c>
    </row>
    <row r="12648" spans="1:9" x14ac:dyDescent="0.2">
      <c r="A12648" t="s">
        <v>22</v>
      </c>
      <c r="B12648" t="s">
        <v>0</v>
      </c>
      <c r="C12648">
        <f>_xlfn.XLOOKUP(B12648,'2.1.trackMPD'!$R$7:$R$29,'2.1.trackMPD'!$T$7:$T$29)</f>
        <v>4</v>
      </c>
      <c r="D12648">
        <v>10</v>
      </c>
      <c r="E12648" t="s">
        <v>6396</v>
      </c>
      <c r="F12648" t="s">
        <v>110</v>
      </c>
      <c r="G12648" t="s">
        <v>124</v>
      </c>
      <c r="H12648" t="s">
        <v>6399</v>
      </c>
    </row>
    <row r="12649" spans="1:9" x14ac:dyDescent="0.2">
      <c r="A12649" t="s">
        <v>22</v>
      </c>
      <c r="B12649" t="s">
        <v>0</v>
      </c>
      <c r="C12649">
        <f>_xlfn.XLOOKUP(B12649,'2.1.trackMPD'!$R$7:$R$29,'2.1.trackMPD'!$T$7:$T$29)</f>
        <v>4</v>
      </c>
      <c r="D12649">
        <v>10</v>
      </c>
      <c r="E12649" t="s">
        <v>6396</v>
      </c>
      <c r="F12649" t="s">
        <v>110</v>
      </c>
      <c r="G12649" t="s">
        <v>140</v>
      </c>
      <c r="H12649" t="s">
        <v>6399</v>
      </c>
    </row>
    <row r="12650" spans="1:9" x14ac:dyDescent="0.2">
      <c r="A12650" t="s">
        <v>22</v>
      </c>
      <c r="B12650" t="s">
        <v>0</v>
      </c>
      <c r="C12650">
        <f>_xlfn.XLOOKUP(B12650,'2.1.trackMPD'!$R$7:$R$29,'2.1.trackMPD'!$T$7:$T$29)</f>
        <v>4</v>
      </c>
      <c r="D12650">
        <v>100</v>
      </c>
      <c r="E12650" t="s">
        <v>6396</v>
      </c>
      <c r="F12650" t="s">
        <v>110</v>
      </c>
      <c r="G12650" t="s">
        <v>124</v>
      </c>
      <c r="H12650" t="s">
        <v>6398</v>
      </c>
      <c r="I12650">
        <v>5.6699999999999998E-8</v>
      </c>
    </row>
    <row r="12651" spans="1:9" x14ac:dyDescent="0.2">
      <c r="A12651" t="s">
        <v>22</v>
      </c>
      <c r="B12651" t="s">
        <v>0</v>
      </c>
      <c r="C12651">
        <f>_xlfn.XLOOKUP(B12651,'2.1.trackMPD'!$R$7:$R$29,'2.1.trackMPD'!$T$7:$T$29)</f>
        <v>4</v>
      </c>
      <c r="D12651">
        <v>100</v>
      </c>
      <c r="E12651" t="s">
        <v>6396</v>
      </c>
      <c r="F12651" t="s">
        <v>110</v>
      </c>
      <c r="G12651" t="s">
        <v>140</v>
      </c>
      <c r="H12651" t="s">
        <v>6398</v>
      </c>
      <c r="I12651">
        <v>5.6699999999999998E-8</v>
      </c>
    </row>
    <row r="12652" spans="1:9" x14ac:dyDescent="0.2">
      <c r="A12652" t="s">
        <v>22</v>
      </c>
      <c r="B12652" t="s">
        <v>0</v>
      </c>
      <c r="C12652">
        <f>_xlfn.XLOOKUP(B12652,'2.1.trackMPD'!$R$7:$R$29,'2.1.trackMPD'!$T$7:$T$29)</f>
        <v>4</v>
      </c>
      <c r="D12652">
        <v>100</v>
      </c>
      <c r="E12652" t="s">
        <v>6396</v>
      </c>
      <c r="F12652" t="s">
        <v>111</v>
      </c>
      <c r="G12652" t="s">
        <v>124</v>
      </c>
      <c r="H12652" t="s">
        <v>6398</v>
      </c>
      <c r="I12652">
        <v>5.6699999999999998E-8</v>
      </c>
    </row>
    <row r="12653" spans="1:9" x14ac:dyDescent="0.2">
      <c r="A12653" t="s">
        <v>22</v>
      </c>
      <c r="B12653" t="s">
        <v>0</v>
      </c>
      <c r="C12653">
        <f>_xlfn.XLOOKUP(B12653,'2.1.trackMPD'!$R$7:$R$29,'2.1.trackMPD'!$T$7:$T$29)</f>
        <v>4</v>
      </c>
      <c r="D12653">
        <v>100</v>
      </c>
      <c r="E12653" t="s">
        <v>6396</v>
      </c>
      <c r="F12653" t="s">
        <v>111</v>
      </c>
      <c r="G12653" t="s">
        <v>140</v>
      </c>
      <c r="H12653" t="s">
        <v>6398</v>
      </c>
      <c r="I12653">
        <v>5.6699999999999998E-8</v>
      </c>
    </row>
    <row r="12654" spans="1:9" x14ac:dyDescent="0.2">
      <c r="A12654" t="s">
        <v>22</v>
      </c>
      <c r="B12654" t="s">
        <v>0</v>
      </c>
      <c r="C12654">
        <f>_xlfn.XLOOKUP(B12654,'2.1.trackMPD'!$R$7:$R$29,'2.1.trackMPD'!$T$7:$T$29)</f>
        <v>4</v>
      </c>
      <c r="D12654">
        <v>100</v>
      </c>
      <c r="E12654" t="s">
        <v>6396</v>
      </c>
      <c r="F12654" t="s">
        <v>110</v>
      </c>
      <c r="G12654" t="s">
        <v>124</v>
      </c>
      <c r="H12654" t="s">
        <v>6399</v>
      </c>
    </row>
    <row r="12655" spans="1:9" x14ac:dyDescent="0.2">
      <c r="A12655" t="s">
        <v>22</v>
      </c>
      <c r="B12655" t="s">
        <v>0</v>
      </c>
      <c r="C12655">
        <f>_xlfn.XLOOKUP(B12655,'2.1.trackMPD'!$R$7:$R$29,'2.1.trackMPD'!$T$7:$T$29)</f>
        <v>4</v>
      </c>
      <c r="D12655">
        <v>100</v>
      </c>
      <c r="E12655" t="s">
        <v>6396</v>
      </c>
      <c r="F12655" t="s">
        <v>110</v>
      </c>
      <c r="G12655" t="s">
        <v>140</v>
      </c>
      <c r="H12655" t="s">
        <v>6399</v>
      </c>
    </row>
    <row r="12656" spans="1:9" x14ac:dyDescent="0.2">
      <c r="A12656" t="s">
        <v>22</v>
      </c>
      <c r="B12656" t="s">
        <v>0</v>
      </c>
      <c r="C12656">
        <f>_xlfn.XLOOKUP(B12656,'2.1.trackMPD'!$R$7:$R$29,'2.1.trackMPD'!$T$7:$T$29)</f>
        <v>4</v>
      </c>
      <c r="D12656">
        <v>1000</v>
      </c>
      <c r="E12656" t="s">
        <v>6396</v>
      </c>
      <c r="F12656" t="s">
        <v>110</v>
      </c>
      <c r="G12656" t="s">
        <v>124</v>
      </c>
      <c r="H12656" t="s">
        <v>6398</v>
      </c>
      <c r="I12656">
        <v>5.6699999999999998E-8</v>
      </c>
    </row>
    <row r="12657" spans="1:9" x14ac:dyDescent="0.2">
      <c r="A12657" t="s">
        <v>22</v>
      </c>
      <c r="B12657" t="s">
        <v>0</v>
      </c>
      <c r="C12657">
        <f>_xlfn.XLOOKUP(B12657,'2.1.trackMPD'!$R$7:$R$29,'2.1.trackMPD'!$T$7:$T$29)</f>
        <v>4</v>
      </c>
      <c r="D12657">
        <v>1000</v>
      </c>
      <c r="E12657" t="s">
        <v>6396</v>
      </c>
      <c r="F12657" t="s">
        <v>110</v>
      </c>
      <c r="G12657" t="s">
        <v>140</v>
      </c>
      <c r="H12657" t="s">
        <v>6398</v>
      </c>
      <c r="I12657">
        <v>5.6699999999999998E-8</v>
      </c>
    </row>
    <row r="12658" spans="1:9" x14ac:dyDescent="0.2">
      <c r="A12658" t="s">
        <v>22</v>
      </c>
      <c r="B12658" t="s">
        <v>0</v>
      </c>
      <c r="C12658">
        <f>_xlfn.XLOOKUP(B12658,'2.1.trackMPD'!$R$7:$R$29,'2.1.trackMPD'!$T$7:$T$29)</f>
        <v>4</v>
      </c>
      <c r="D12658">
        <v>1000</v>
      </c>
      <c r="E12658" t="s">
        <v>6396</v>
      </c>
      <c r="F12658" t="s">
        <v>111</v>
      </c>
      <c r="G12658" t="s">
        <v>124</v>
      </c>
      <c r="H12658" t="s">
        <v>6398</v>
      </c>
      <c r="I12658">
        <v>5.6699999999999998E-8</v>
      </c>
    </row>
    <row r="12659" spans="1:9" x14ac:dyDescent="0.2">
      <c r="A12659" t="s">
        <v>22</v>
      </c>
      <c r="B12659" t="s">
        <v>0</v>
      </c>
      <c r="C12659">
        <f>_xlfn.XLOOKUP(B12659,'2.1.trackMPD'!$R$7:$R$29,'2.1.trackMPD'!$T$7:$T$29)</f>
        <v>4</v>
      </c>
      <c r="D12659">
        <v>1000</v>
      </c>
      <c r="E12659" t="s">
        <v>6396</v>
      </c>
      <c r="F12659" t="s">
        <v>111</v>
      </c>
      <c r="G12659" t="s">
        <v>140</v>
      </c>
      <c r="H12659" t="s">
        <v>6398</v>
      </c>
      <c r="I12659">
        <v>5.6699999999999998E-8</v>
      </c>
    </row>
    <row r="12660" spans="1:9" x14ac:dyDescent="0.2">
      <c r="A12660" t="s">
        <v>22</v>
      </c>
      <c r="B12660" t="s">
        <v>0</v>
      </c>
      <c r="C12660">
        <f>_xlfn.XLOOKUP(B12660,'2.1.trackMPD'!$R$7:$R$29,'2.1.trackMPD'!$T$7:$T$29)</f>
        <v>4</v>
      </c>
      <c r="D12660">
        <v>1000</v>
      </c>
      <c r="E12660" t="s">
        <v>6396</v>
      </c>
      <c r="F12660" t="s">
        <v>110</v>
      </c>
      <c r="G12660" t="s">
        <v>124</v>
      </c>
      <c r="H12660" t="s">
        <v>6399</v>
      </c>
    </row>
    <row r="12661" spans="1:9" x14ac:dyDescent="0.2">
      <c r="A12661" t="s">
        <v>22</v>
      </c>
      <c r="B12661" t="s">
        <v>0</v>
      </c>
      <c r="C12661">
        <f>_xlfn.XLOOKUP(B12661,'2.1.trackMPD'!$R$7:$R$29,'2.1.trackMPD'!$T$7:$T$29)</f>
        <v>4</v>
      </c>
      <c r="D12661">
        <v>1000</v>
      </c>
      <c r="E12661" t="s">
        <v>6396</v>
      </c>
      <c r="F12661" t="s">
        <v>110</v>
      </c>
      <c r="G12661" t="s">
        <v>140</v>
      </c>
      <c r="H12661" t="s">
        <v>6399</v>
      </c>
    </row>
    <row r="12662" spans="1:9" x14ac:dyDescent="0.2">
      <c r="A12662" t="s">
        <v>22</v>
      </c>
      <c r="B12662" t="s">
        <v>0</v>
      </c>
      <c r="C12662">
        <f>_xlfn.XLOOKUP(B12662,'2.1.trackMPD'!$R$7:$R$29,'2.1.trackMPD'!$T$7:$T$29)</f>
        <v>4</v>
      </c>
      <c r="D12662">
        <v>5000</v>
      </c>
      <c r="E12662" t="s">
        <v>6396</v>
      </c>
      <c r="F12662" t="s">
        <v>110</v>
      </c>
      <c r="G12662" t="s">
        <v>124</v>
      </c>
      <c r="H12662" t="s">
        <v>6398</v>
      </c>
      <c r="I12662">
        <v>5.6699999999999998E-8</v>
      </c>
    </row>
    <row r="12663" spans="1:9" x14ac:dyDescent="0.2">
      <c r="A12663" t="s">
        <v>22</v>
      </c>
      <c r="B12663" t="s">
        <v>0</v>
      </c>
      <c r="C12663">
        <f>_xlfn.XLOOKUP(B12663,'2.1.trackMPD'!$R$7:$R$29,'2.1.trackMPD'!$T$7:$T$29)</f>
        <v>4</v>
      </c>
      <c r="D12663">
        <v>5000</v>
      </c>
      <c r="E12663" t="s">
        <v>6396</v>
      </c>
      <c r="F12663" t="s">
        <v>110</v>
      </c>
      <c r="G12663" t="s">
        <v>140</v>
      </c>
      <c r="H12663" t="s">
        <v>6398</v>
      </c>
      <c r="I12663">
        <v>5.6699999999999998E-8</v>
      </c>
    </row>
    <row r="12664" spans="1:9" x14ac:dyDescent="0.2">
      <c r="A12664" t="s">
        <v>22</v>
      </c>
      <c r="B12664" t="s">
        <v>0</v>
      </c>
      <c r="C12664">
        <f>_xlfn.XLOOKUP(B12664,'2.1.trackMPD'!$R$7:$R$29,'2.1.trackMPD'!$T$7:$T$29)</f>
        <v>4</v>
      </c>
      <c r="D12664">
        <v>5000</v>
      </c>
      <c r="E12664" t="s">
        <v>6396</v>
      </c>
      <c r="F12664" t="s">
        <v>111</v>
      </c>
      <c r="G12664" t="s">
        <v>124</v>
      </c>
      <c r="H12664" t="s">
        <v>6398</v>
      </c>
      <c r="I12664">
        <v>5.6699999999999998E-8</v>
      </c>
    </row>
    <row r="12665" spans="1:9" x14ac:dyDescent="0.2">
      <c r="A12665" t="s">
        <v>22</v>
      </c>
      <c r="B12665" t="s">
        <v>0</v>
      </c>
      <c r="C12665">
        <f>_xlfn.XLOOKUP(B12665,'2.1.trackMPD'!$R$7:$R$29,'2.1.trackMPD'!$T$7:$T$29)</f>
        <v>4</v>
      </c>
      <c r="D12665">
        <v>5000</v>
      </c>
      <c r="E12665" t="s">
        <v>6396</v>
      </c>
      <c r="F12665" t="s">
        <v>111</v>
      </c>
      <c r="G12665" t="s">
        <v>140</v>
      </c>
      <c r="H12665" t="s">
        <v>6398</v>
      </c>
      <c r="I12665">
        <v>5.6699999999999998E-8</v>
      </c>
    </row>
    <row r="12666" spans="1:9" x14ac:dyDescent="0.2">
      <c r="A12666" t="s">
        <v>22</v>
      </c>
      <c r="B12666" t="s">
        <v>0</v>
      </c>
      <c r="C12666">
        <f>_xlfn.XLOOKUP(B12666,'2.1.trackMPD'!$R$7:$R$29,'2.1.trackMPD'!$T$7:$T$29)</f>
        <v>4</v>
      </c>
      <c r="D12666">
        <v>5000</v>
      </c>
      <c r="E12666" t="s">
        <v>6396</v>
      </c>
      <c r="F12666" t="s">
        <v>110</v>
      </c>
      <c r="G12666" t="s">
        <v>124</v>
      </c>
      <c r="H12666" t="s">
        <v>6399</v>
      </c>
    </row>
    <row r="12667" spans="1:9" x14ac:dyDescent="0.2">
      <c r="A12667" t="s">
        <v>22</v>
      </c>
      <c r="B12667" t="s">
        <v>0</v>
      </c>
      <c r="C12667">
        <f>_xlfn.XLOOKUP(B12667,'2.1.trackMPD'!$R$7:$R$29,'2.1.trackMPD'!$T$7:$T$29)</f>
        <v>4</v>
      </c>
      <c r="D12667">
        <v>5000</v>
      </c>
      <c r="E12667" t="s">
        <v>6396</v>
      </c>
      <c r="F12667" t="s">
        <v>110</v>
      </c>
      <c r="G12667" t="s">
        <v>140</v>
      </c>
      <c r="H12667" t="s">
        <v>6399</v>
      </c>
    </row>
    <row r="12668" spans="1:9" x14ac:dyDescent="0.2">
      <c r="A12668" t="s">
        <v>22</v>
      </c>
      <c r="B12668" t="s">
        <v>0</v>
      </c>
      <c r="C12668">
        <f>_xlfn.XLOOKUP(B12668,'2.1.trackMPD'!$R$7:$R$29,'2.1.trackMPD'!$T$7:$T$29)</f>
        <v>4</v>
      </c>
      <c r="D12668">
        <v>1</v>
      </c>
      <c r="E12668" t="s">
        <v>6400</v>
      </c>
      <c r="F12668" t="s">
        <v>110</v>
      </c>
      <c r="G12668" t="s">
        <v>124</v>
      </c>
      <c r="H12668" t="s">
        <v>6398</v>
      </c>
      <c r="I12668">
        <v>5.6699999999999998E-8</v>
      </c>
    </row>
    <row r="12669" spans="1:9" x14ac:dyDescent="0.2">
      <c r="A12669" t="s">
        <v>22</v>
      </c>
      <c r="B12669" t="s">
        <v>0</v>
      </c>
      <c r="C12669">
        <f>_xlfn.XLOOKUP(B12669,'2.1.trackMPD'!$R$7:$R$29,'2.1.trackMPD'!$T$7:$T$29)</f>
        <v>4</v>
      </c>
      <c r="D12669">
        <v>1</v>
      </c>
      <c r="E12669" t="s">
        <v>6400</v>
      </c>
      <c r="F12669" t="s">
        <v>110</v>
      </c>
      <c r="G12669" t="s">
        <v>140</v>
      </c>
      <c r="H12669" t="s">
        <v>6398</v>
      </c>
      <c r="I12669">
        <v>5.6699999999999998E-8</v>
      </c>
    </row>
    <row r="12670" spans="1:9" x14ac:dyDescent="0.2">
      <c r="A12670" t="s">
        <v>22</v>
      </c>
      <c r="B12670" t="s">
        <v>0</v>
      </c>
      <c r="C12670">
        <f>_xlfn.XLOOKUP(B12670,'2.1.trackMPD'!$R$7:$R$29,'2.1.trackMPD'!$T$7:$T$29)</f>
        <v>4</v>
      </c>
      <c r="D12670">
        <v>1</v>
      </c>
      <c r="E12670" t="s">
        <v>6400</v>
      </c>
      <c r="F12670" t="s">
        <v>111</v>
      </c>
      <c r="G12670" t="s">
        <v>124</v>
      </c>
      <c r="H12670" t="s">
        <v>6398</v>
      </c>
      <c r="I12670">
        <v>5.6699999999999998E-8</v>
      </c>
    </row>
    <row r="12671" spans="1:9" x14ac:dyDescent="0.2">
      <c r="A12671" t="s">
        <v>22</v>
      </c>
      <c r="B12671" t="s">
        <v>0</v>
      </c>
      <c r="C12671">
        <f>_xlfn.XLOOKUP(B12671,'2.1.trackMPD'!$R$7:$R$29,'2.1.trackMPD'!$T$7:$T$29)</f>
        <v>4</v>
      </c>
      <c r="D12671">
        <v>1</v>
      </c>
      <c r="E12671" t="s">
        <v>6400</v>
      </c>
      <c r="F12671" t="s">
        <v>111</v>
      </c>
      <c r="G12671" t="s">
        <v>140</v>
      </c>
      <c r="H12671" t="s">
        <v>6398</v>
      </c>
      <c r="I12671">
        <v>5.6699999999999998E-8</v>
      </c>
    </row>
    <row r="12672" spans="1:9" x14ac:dyDescent="0.2">
      <c r="A12672" t="s">
        <v>22</v>
      </c>
      <c r="B12672" t="s">
        <v>0</v>
      </c>
      <c r="C12672">
        <f>_xlfn.XLOOKUP(B12672,'2.1.trackMPD'!$R$7:$R$29,'2.1.trackMPD'!$T$7:$T$29)</f>
        <v>4</v>
      </c>
      <c r="D12672">
        <v>1</v>
      </c>
      <c r="E12672" t="s">
        <v>6400</v>
      </c>
      <c r="F12672" t="s">
        <v>110</v>
      </c>
      <c r="G12672" t="s">
        <v>124</v>
      </c>
      <c r="H12672" t="s">
        <v>6399</v>
      </c>
    </row>
    <row r="12673" spans="1:9" x14ac:dyDescent="0.2">
      <c r="A12673" t="s">
        <v>22</v>
      </c>
      <c r="B12673" t="s">
        <v>0</v>
      </c>
      <c r="C12673">
        <f>_xlfn.XLOOKUP(B12673,'2.1.trackMPD'!$R$7:$R$29,'2.1.trackMPD'!$T$7:$T$29)</f>
        <v>4</v>
      </c>
      <c r="D12673">
        <v>1</v>
      </c>
      <c r="E12673" t="s">
        <v>6400</v>
      </c>
      <c r="F12673" t="s">
        <v>110</v>
      </c>
      <c r="G12673" t="s">
        <v>140</v>
      </c>
      <c r="H12673" t="s">
        <v>6399</v>
      </c>
    </row>
    <row r="12674" spans="1:9" x14ac:dyDescent="0.2">
      <c r="A12674" t="s">
        <v>22</v>
      </c>
      <c r="B12674" t="s">
        <v>0</v>
      </c>
      <c r="C12674">
        <f>_xlfn.XLOOKUP(B12674,'2.1.trackMPD'!$R$7:$R$29,'2.1.trackMPD'!$T$7:$T$29)</f>
        <v>4</v>
      </c>
      <c r="D12674">
        <v>10</v>
      </c>
      <c r="E12674" t="s">
        <v>6400</v>
      </c>
      <c r="F12674" t="s">
        <v>110</v>
      </c>
      <c r="G12674" t="s">
        <v>124</v>
      </c>
      <c r="H12674" t="s">
        <v>6398</v>
      </c>
      <c r="I12674">
        <v>5.6699999999999998E-8</v>
      </c>
    </row>
    <row r="12675" spans="1:9" x14ac:dyDescent="0.2">
      <c r="A12675" t="s">
        <v>22</v>
      </c>
      <c r="B12675" t="s">
        <v>0</v>
      </c>
      <c r="C12675">
        <f>_xlfn.XLOOKUP(B12675,'2.1.trackMPD'!$R$7:$R$29,'2.1.trackMPD'!$T$7:$T$29)</f>
        <v>4</v>
      </c>
      <c r="D12675">
        <v>10</v>
      </c>
      <c r="E12675" t="s">
        <v>6400</v>
      </c>
      <c r="F12675" t="s">
        <v>110</v>
      </c>
      <c r="G12675" t="s">
        <v>140</v>
      </c>
      <c r="H12675" t="s">
        <v>6398</v>
      </c>
      <c r="I12675">
        <v>5.6699999999999998E-8</v>
      </c>
    </row>
    <row r="12676" spans="1:9" x14ac:dyDescent="0.2">
      <c r="A12676" t="s">
        <v>22</v>
      </c>
      <c r="B12676" t="s">
        <v>0</v>
      </c>
      <c r="C12676">
        <f>_xlfn.XLOOKUP(B12676,'2.1.trackMPD'!$R$7:$R$29,'2.1.trackMPD'!$T$7:$T$29)</f>
        <v>4</v>
      </c>
      <c r="D12676">
        <v>10</v>
      </c>
      <c r="E12676" t="s">
        <v>6400</v>
      </c>
      <c r="F12676" t="s">
        <v>111</v>
      </c>
      <c r="G12676" t="s">
        <v>124</v>
      </c>
      <c r="H12676" t="s">
        <v>6398</v>
      </c>
      <c r="I12676">
        <v>5.6699999999999998E-8</v>
      </c>
    </row>
    <row r="12677" spans="1:9" x14ac:dyDescent="0.2">
      <c r="A12677" t="s">
        <v>22</v>
      </c>
      <c r="B12677" t="s">
        <v>0</v>
      </c>
      <c r="C12677">
        <f>_xlfn.XLOOKUP(B12677,'2.1.trackMPD'!$R$7:$R$29,'2.1.trackMPD'!$T$7:$T$29)</f>
        <v>4</v>
      </c>
      <c r="D12677">
        <v>10</v>
      </c>
      <c r="E12677" t="s">
        <v>6400</v>
      </c>
      <c r="F12677" t="s">
        <v>111</v>
      </c>
      <c r="G12677" t="s">
        <v>140</v>
      </c>
      <c r="H12677" t="s">
        <v>6398</v>
      </c>
      <c r="I12677">
        <v>5.6699999999999998E-8</v>
      </c>
    </row>
    <row r="12678" spans="1:9" x14ac:dyDescent="0.2">
      <c r="A12678" t="s">
        <v>22</v>
      </c>
      <c r="B12678" t="s">
        <v>0</v>
      </c>
      <c r="C12678">
        <f>_xlfn.XLOOKUP(B12678,'2.1.trackMPD'!$R$7:$R$29,'2.1.trackMPD'!$T$7:$T$29)</f>
        <v>4</v>
      </c>
      <c r="D12678">
        <v>10</v>
      </c>
      <c r="E12678" t="s">
        <v>6400</v>
      </c>
      <c r="F12678" t="s">
        <v>110</v>
      </c>
      <c r="G12678" t="s">
        <v>124</v>
      </c>
      <c r="H12678" t="s">
        <v>6399</v>
      </c>
    </row>
    <row r="12679" spans="1:9" x14ac:dyDescent="0.2">
      <c r="A12679" t="s">
        <v>22</v>
      </c>
      <c r="B12679" t="s">
        <v>0</v>
      </c>
      <c r="C12679">
        <f>_xlfn.XLOOKUP(B12679,'2.1.trackMPD'!$R$7:$R$29,'2.1.trackMPD'!$T$7:$T$29)</f>
        <v>4</v>
      </c>
      <c r="D12679">
        <v>10</v>
      </c>
      <c r="E12679" t="s">
        <v>6400</v>
      </c>
      <c r="F12679" t="s">
        <v>110</v>
      </c>
      <c r="G12679" t="s">
        <v>140</v>
      </c>
      <c r="H12679" t="s">
        <v>6399</v>
      </c>
    </row>
    <row r="12680" spans="1:9" x14ac:dyDescent="0.2">
      <c r="A12680" t="s">
        <v>22</v>
      </c>
      <c r="B12680" t="s">
        <v>0</v>
      </c>
      <c r="C12680">
        <f>_xlfn.XLOOKUP(B12680,'2.1.trackMPD'!$R$7:$R$29,'2.1.trackMPD'!$T$7:$T$29)</f>
        <v>4</v>
      </c>
      <c r="D12680">
        <v>100</v>
      </c>
      <c r="E12680" t="s">
        <v>6400</v>
      </c>
      <c r="F12680" t="s">
        <v>110</v>
      </c>
      <c r="G12680" t="s">
        <v>124</v>
      </c>
      <c r="H12680" t="s">
        <v>6398</v>
      </c>
      <c r="I12680">
        <v>5.6699999999999998E-8</v>
      </c>
    </row>
    <row r="12681" spans="1:9" x14ac:dyDescent="0.2">
      <c r="A12681" t="s">
        <v>22</v>
      </c>
      <c r="B12681" t="s">
        <v>0</v>
      </c>
      <c r="C12681">
        <f>_xlfn.XLOOKUP(B12681,'2.1.trackMPD'!$R$7:$R$29,'2.1.trackMPD'!$T$7:$T$29)</f>
        <v>4</v>
      </c>
      <c r="D12681">
        <v>100</v>
      </c>
      <c r="E12681" t="s">
        <v>6400</v>
      </c>
      <c r="F12681" t="s">
        <v>110</v>
      </c>
      <c r="G12681" t="s">
        <v>140</v>
      </c>
      <c r="H12681" t="s">
        <v>6398</v>
      </c>
      <c r="I12681">
        <v>5.6699999999999998E-8</v>
      </c>
    </row>
    <row r="12682" spans="1:9" x14ac:dyDescent="0.2">
      <c r="A12682" t="s">
        <v>22</v>
      </c>
      <c r="B12682" t="s">
        <v>0</v>
      </c>
      <c r="C12682">
        <f>_xlfn.XLOOKUP(B12682,'2.1.trackMPD'!$R$7:$R$29,'2.1.trackMPD'!$T$7:$T$29)</f>
        <v>4</v>
      </c>
      <c r="D12682">
        <v>100</v>
      </c>
      <c r="E12682" t="s">
        <v>6400</v>
      </c>
      <c r="F12682" t="s">
        <v>111</v>
      </c>
      <c r="G12682" t="s">
        <v>124</v>
      </c>
      <c r="H12682" t="s">
        <v>6398</v>
      </c>
      <c r="I12682">
        <v>5.6699999999999998E-8</v>
      </c>
    </row>
    <row r="12683" spans="1:9" x14ac:dyDescent="0.2">
      <c r="A12683" t="s">
        <v>22</v>
      </c>
      <c r="B12683" t="s">
        <v>0</v>
      </c>
      <c r="C12683">
        <f>_xlfn.XLOOKUP(B12683,'2.1.trackMPD'!$R$7:$R$29,'2.1.trackMPD'!$T$7:$T$29)</f>
        <v>4</v>
      </c>
      <c r="D12683">
        <v>100</v>
      </c>
      <c r="E12683" t="s">
        <v>6400</v>
      </c>
      <c r="F12683" t="s">
        <v>111</v>
      </c>
      <c r="G12683" t="s">
        <v>140</v>
      </c>
      <c r="H12683" t="s">
        <v>6398</v>
      </c>
      <c r="I12683">
        <v>5.6699999999999998E-8</v>
      </c>
    </row>
    <row r="12684" spans="1:9" x14ac:dyDescent="0.2">
      <c r="A12684" t="s">
        <v>22</v>
      </c>
      <c r="B12684" t="s">
        <v>0</v>
      </c>
      <c r="C12684">
        <f>_xlfn.XLOOKUP(B12684,'2.1.trackMPD'!$R$7:$R$29,'2.1.trackMPD'!$T$7:$T$29)</f>
        <v>4</v>
      </c>
      <c r="D12684">
        <v>100</v>
      </c>
      <c r="E12684" t="s">
        <v>6400</v>
      </c>
      <c r="F12684" t="s">
        <v>110</v>
      </c>
      <c r="G12684" t="s">
        <v>124</v>
      </c>
      <c r="H12684" t="s">
        <v>6399</v>
      </c>
    </row>
    <row r="12685" spans="1:9" x14ac:dyDescent="0.2">
      <c r="A12685" t="s">
        <v>22</v>
      </c>
      <c r="B12685" t="s">
        <v>0</v>
      </c>
      <c r="C12685">
        <f>_xlfn.XLOOKUP(B12685,'2.1.trackMPD'!$R$7:$R$29,'2.1.trackMPD'!$T$7:$T$29)</f>
        <v>4</v>
      </c>
      <c r="D12685">
        <v>100</v>
      </c>
      <c r="E12685" t="s">
        <v>6400</v>
      </c>
      <c r="F12685" t="s">
        <v>110</v>
      </c>
      <c r="G12685" t="s">
        <v>140</v>
      </c>
      <c r="H12685" t="s">
        <v>6399</v>
      </c>
    </row>
    <row r="12686" spans="1:9" x14ac:dyDescent="0.2">
      <c r="A12686" t="s">
        <v>22</v>
      </c>
      <c r="B12686" t="s">
        <v>0</v>
      </c>
      <c r="C12686">
        <f>_xlfn.XLOOKUP(B12686,'2.1.trackMPD'!$R$7:$R$29,'2.1.trackMPD'!$T$7:$T$29)</f>
        <v>4</v>
      </c>
      <c r="D12686">
        <v>1000</v>
      </c>
      <c r="E12686" t="s">
        <v>6400</v>
      </c>
      <c r="F12686" t="s">
        <v>110</v>
      </c>
      <c r="G12686" t="s">
        <v>124</v>
      </c>
      <c r="H12686" t="s">
        <v>6398</v>
      </c>
      <c r="I12686">
        <v>5.6699999999999998E-8</v>
      </c>
    </row>
    <row r="12687" spans="1:9" x14ac:dyDescent="0.2">
      <c r="A12687" t="s">
        <v>22</v>
      </c>
      <c r="B12687" t="s">
        <v>0</v>
      </c>
      <c r="C12687">
        <f>_xlfn.XLOOKUP(B12687,'2.1.trackMPD'!$R$7:$R$29,'2.1.trackMPD'!$T$7:$T$29)</f>
        <v>4</v>
      </c>
      <c r="D12687">
        <v>1000</v>
      </c>
      <c r="E12687" t="s">
        <v>6400</v>
      </c>
      <c r="F12687" t="s">
        <v>110</v>
      </c>
      <c r="G12687" t="s">
        <v>140</v>
      </c>
      <c r="H12687" t="s">
        <v>6398</v>
      </c>
      <c r="I12687">
        <v>5.6699999999999998E-8</v>
      </c>
    </row>
    <row r="12688" spans="1:9" x14ac:dyDescent="0.2">
      <c r="A12688" t="s">
        <v>22</v>
      </c>
      <c r="B12688" t="s">
        <v>0</v>
      </c>
      <c r="C12688">
        <f>_xlfn.XLOOKUP(B12688,'2.1.trackMPD'!$R$7:$R$29,'2.1.trackMPD'!$T$7:$T$29)</f>
        <v>4</v>
      </c>
      <c r="D12688">
        <v>1000</v>
      </c>
      <c r="E12688" t="s">
        <v>6400</v>
      </c>
      <c r="F12688" t="s">
        <v>111</v>
      </c>
      <c r="G12688" t="s">
        <v>124</v>
      </c>
      <c r="H12688" t="s">
        <v>6398</v>
      </c>
      <c r="I12688">
        <v>5.6699999999999998E-8</v>
      </c>
    </row>
    <row r="12689" spans="1:9" x14ac:dyDescent="0.2">
      <c r="A12689" t="s">
        <v>22</v>
      </c>
      <c r="B12689" t="s">
        <v>0</v>
      </c>
      <c r="C12689">
        <f>_xlfn.XLOOKUP(B12689,'2.1.trackMPD'!$R$7:$R$29,'2.1.trackMPD'!$T$7:$T$29)</f>
        <v>4</v>
      </c>
      <c r="D12689">
        <v>1000</v>
      </c>
      <c r="E12689" t="s">
        <v>6400</v>
      </c>
      <c r="F12689" t="s">
        <v>111</v>
      </c>
      <c r="G12689" t="s">
        <v>140</v>
      </c>
      <c r="H12689" t="s">
        <v>6398</v>
      </c>
      <c r="I12689">
        <v>5.6699999999999998E-8</v>
      </c>
    </row>
    <row r="12690" spans="1:9" x14ac:dyDescent="0.2">
      <c r="A12690" t="s">
        <v>22</v>
      </c>
      <c r="B12690" t="s">
        <v>0</v>
      </c>
      <c r="C12690">
        <f>_xlfn.XLOOKUP(B12690,'2.1.trackMPD'!$R$7:$R$29,'2.1.trackMPD'!$T$7:$T$29)</f>
        <v>4</v>
      </c>
      <c r="D12690">
        <v>1000</v>
      </c>
      <c r="E12690" t="s">
        <v>6400</v>
      </c>
      <c r="F12690" t="s">
        <v>110</v>
      </c>
      <c r="G12690" t="s">
        <v>124</v>
      </c>
      <c r="H12690" t="s">
        <v>6399</v>
      </c>
    </row>
    <row r="12691" spans="1:9" x14ac:dyDescent="0.2">
      <c r="A12691" t="s">
        <v>22</v>
      </c>
      <c r="B12691" t="s">
        <v>0</v>
      </c>
      <c r="C12691">
        <f>_xlfn.XLOOKUP(B12691,'2.1.trackMPD'!$R$7:$R$29,'2.1.trackMPD'!$T$7:$T$29)</f>
        <v>4</v>
      </c>
      <c r="D12691">
        <v>1000</v>
      </c>
      <c r="E12691" t="s">
        <v>6400</v>
      </c>
      <c r="F12691" t="s">
        <v>110</v>
      </c>
      <c r="G12691" t="s">
        <v>140</v>
      </c>
      <c r="H12691" t="s">
        <v>6399</v>
      </c>
    </row>
    <row r="12692" spans="1:9" x14ac:dyDescent="0.2">
      <c r="A12692" t="s">
        <v>22</v>
      </c>
      <c r="B12692" t="s">
        <v>0</v>
      </c>
      <c r="C12692">
        <f>_xlfn.XLOOKUP(B12692,'2.1.trackMPD'!$R$7:$R$29,'2.1.trackMPD'!$T$7:$T$29)</f>
        <v>4</v>
      </c>
      <c r="D12692">
        <v>5000</v>
      </c>
      <c r="E12692" t="s">
        <v>6400</v>
      </c>
      <c r="F12692" t="s">
        <v>110</v>
      </c>
      <c r="G12692" t="s">
        <v>124</v>
      </c>
      <c r="H12692" t="s">
        <v>6398</v>
      </c>
      <c r="I12692">
        <v>5.6699999999999998E-8</v>
      </c>
    </row>
    <row r="12693" spans="1:9" x14ac:dyDescent="0.2">
      <c r="A12693" t="s">
        <v>22</v>
      </c>
      <c r="B12693" t="s">
        <v>0</v>
      </c>
      <c r="C12693">
        <f>_xlfn.XLOOKUP(B12693,'2.1.trackMPD'!$R$7:$R$29,'2.1.trackMPD'!$T$7:$T$29)</f>
        <v>4</v>
      </c>
      <c r="D12693">
        <v>5000</v>
      </c>
      <c r="E12693" t="s">
        <v>6400</v>
      </c>
      <c r="F12693" t="s">
        <v>110</v>
      </c>
      <c r="G12693" t="s">
        <v>140</v>
      </c>
      <c r="H12693" t="s">
        <v>6398</v>
      </c>
      <c r="I12693">
        <v>5.6699999999999998E-8</v>
      </c>
    </row>
    <row r="12694" spans="1:9" x14ac:dyDescent="0.2">
      <c r="A12694" t="s">
        <v>22</v>
      </c>
      <c r="B12694" t="s">
        <v>0</v>
      </c>
      <c r="C12694">
        <f>_xlfn.XLOOKUP(B12694,'2.1.trackMPD'!$R$7:$R$29,'2.1.trackMPD'!$T$7:$T$29)</f>
        <v>4</v>
      </c>
      <c r="D12694">
        <v>5000</v>
      </c>
      <c r="E12694" t="s">
        <v>6400</v>
      </c>
      <c r="F12694" t="s">
        <v>111</v>
      </c>
      <c r="G12694" t="s">
        <v>124</v>
      </c>
      <c r="H12694" t="s">
        <v>6398</v>
      </c>
      <c r="I12694">
        <v>5.6699999999999998E-8</v>
      </c>
    </row>
    <row r="12695" spans="1:9" x14ac:dyDescent="0.2">
      <c r="A12695" t="s">
        <v>22</v>
      </c>
      <c r="B12695" t="s">
        <v>0</v>
      </c>
      <c r="C12695">
        <f>_xlfn.XLOOKUP(B12695,'2.1.trackMPD'!$R$7:$R$29,'2.1.trackMPD'!$T$7:$T$29)</f>
        <v>4</v>
      </c>
      <c r="D12695">
        <v>5000</v>
      </c>
      <c r="E12695" t="s">
        <v>6400</v>
      </c>
      <c r="F12695" t="s">
        <v>111</v>
      </c>
      <c r="G12695" t="s">
        <v>140</v>
      </c>
      <c r="H12695" t="s">
        <v>6398</v>
      </c>
      <c r="I12695">
        <v>5.6699999999999998E-8</v>
      </c>
    </row>
    <row r="12696" spans="1:9" x14ac:dyDescent="0.2">
      <c r="A12696" t="s">
        <v>22</v>
      </c>
      <c r="B12696" t="s">
        <v>0</v>
      </c>
      <c r="C12696">
        <f>_xlfn.XLOOKUP(B12696,'2.1.trackMPD'!$R$7:$R$29,'2.1.trackMPD'!$T$7:$T$29)</f>
        <v>4</v>
      </c>
      <c r="D12696">
        <v>5000</v>
      </c>
      <c r="E12696" t="s">
        <v>6400</v>
      </c>
      <c r="F12696" t="s">
        <v>110</v>
      </c>
      <c r="G12696" t="s">
        <v>124</v>
      </c>
      <c r="H12696" t="s">
        <v>6399</v>
      </c>
    </row>
    <row r="12697" spans="1:9" x14ac:dyDescent="0.2">
      <c r="A12697" t="s">
        <v>22</v>
      </c>
      <c r="B12697" t="s">
        <v>0</v>
      </c>
      <c r="C12697">
        <f>_xlfn.XLOOKUP(B12697,'2.1.trackMPD'!$R$7:$R$29,'2.1.trackMPD'!$T$7:$T$29)</f>
        <v>4</v>
      </c>
      <c r="D12697">
        <v>5000</v>
      </c>
      <c r="E12697" t="s">
        <v>6400</v>
      </c>
      <c r="F12697" t="s">
        <v>110</v>
      </c>
      <c r="G12697" t="s">
        <v>140</v>
      </c>
      <c r="H12697" t="s">
        <v>6399</v>
      </c>
    </row>
    <row r="12698" spans="1:9" x14ac:dyDescent="0.2">
      <c r="A12698" t="s">
        <v>22</v>
      </c>
      <c r="B12698" t="s">
        <v>0</v>
      </c>
      <c r="C12698">
        <f>_xlfn.XLOOKUP(B12698,'2.1.trackMPD'!$R$7:$R$29,'2.1.trackMPD'!$T$7:$T$29)</f>
        <v>4</v>
      </c>
      <c r="D12698">
        <v>1</v>
      </c>
      <c r="E12698" t="s">
        <v>6401</v>
      </c>
      <c r="F12698" t="s">
        <v>110</v>
      </c>
      <c r="G12698" t="s">
        <v>124</v>
      </c>
      <c r="H12698" t="s">
        <v>6398</v>
      </c>
      <c r="I12698">
        <v>5.6699999999999998E-8</v>
      </c>
    </row>
    <row r="12699" spans="1:9" x14ac:dyDescent="0.2">
      <c r="A12699" t="s">
        <v>22</v>
      </c>
      <c r="B12699" t="s">
        <v>0</v>
      </c>
      <c r="C12699">
        <f>_xlfn.XLOOKUP(B12699,'2.1.trackMPD'!$R$7:$R$29,'2.1.trackMPD'!$T$7:$T$29)</f>
        <v>4</v>
      </c>
      <c r="D12699">
        <v>1</v>
      </c>
      <c r="E12699" t="s">
        <v>6401</v>
      </c>
      <c r="F12699" t="s">
        <v>110</v>
      </c>
      <c r="G12699" t="s">
        <v>140</v>
      </c>
      <c r="H12699" t="s">
        <v>6398</v>
      </c>
      <c r="I12699">
        <v>5.6699999999999998E-8</v>
      </c>
    </row>
    <row r="12700" spans="1:9" x14ac:dyDescent="0.2">
      <c r="A12700" t="s">
        <v>22</v>
      </c>
      <c r="B12700" t="s">
        <v>0</v>
      </c>
      <c r="C12700">
        <f>_xlfn.XLOOKUP(B12700,'2.1.trackMPD'!$R$7:$R$29,'2.1.trackMPD'!$T$7:$T$29)</f>
        <v>4</v>
      </c>
      <c r="D12700">
        <v>1</v>
      </c>
      <c r="E12700" t="s">
        <v>6401</v>
      </c>
      <c r="F12700" t="s">
        <v>111</v>
      </c>
      <c r="G12700" t="s">
        <v>124</v>
      </c>
      <c r="H12700" t="s">
        <v>6398</v>
      </c>
      <c r="I12700">
        <v>5.6699999999999998E-8</v>
      </c>
    </row>
    <row r="12701" spans="1:9" x14ac:dyDescent="0.2">
      <c r="A12701" t="s">
        <v>22</v>
      </c>
      <c r="B12701" t="s">
        <v>0</v>
      </c>
      <c r="C12701">
        <f>_xlfn.XLOOKUP(B12701,'2.1.trackMPD'!$R$7:$R$29,'2.1.trackMPD'!$T$7:$T$29)</f>
        <v>4</v>
      </c>
      <c r="D12701">
        <v>1</v>
      </c>
      <c r="E12701" t="s">
        <v>6401</v>
      </c>
      <c r="F12701" t="s">
        <v>111</v>
      </c>
      <c r="G12701" t="s">
        <v>140</v>
      </c>
      <c r="H12701" t="s">
        <v>6398</v>
      </c>
      <c r="I12701">
        <v>5.6699999999999998E-8</v>
      </c>
    </row>
    <row r="12702" spans="1:9" x14ac:dyDescent="0.2">
      <c r="A12702" t="s">
        <v>22</v>
      </c>
      <c r="B12702" t="s">
        <v>0</v>
      </c>
      <c r="C12702">
        <f>_xlfn.XLOOKUP(B12702,'2.1.trackMPD'!$R$7:$R$29,'2.1.trackMPD'!$T$7:$T$29)</f>
        <v>4</v>
      </c>
      <c r="D12702">
        <v>1</v>
      </c>
      <c r="E12702" t="s">
        <v>6401</v>
      </c>
      <c r="F12702" t="s">
        <v>110</v>
      </c>
      <c r="G12702" t="s">
        <v>124</v>
      </c>
      <c r="H12702" t="s">
        <v>6399</v>
      </c>
    </row>
    <row r="12703" spans="1:9" x14ac:dyDescent="0.2">
      <c r="A12703" t="s">
        <v>22</v>
      </c>
      <c r="B12703" t="s">
        <v>0</v>
      </c>
      <c r="C12703">
        <f>_xlfn.XLOOKUP(B12703,'2.1.trackMPD'!$R$7:$R$29,'2.1.trackMPD'!$T$7:$T$29)</f>
        <v>4</v>
      </c>
      <c r="D12703">
        <v>1</v>
      </c>
      <c r="E12703" t="s">
        <v>6401</v>
      </c>
      <c r="F12703" t="s">
        <v>110</v>
      </c>
      <c r="G12703" t="s">
        <v>140</v>
      </c>
      <c r="H12703" t="s">
        <v>6399</v>
      </c>
    </row>
    <row r="12704" spans="1:9" x14ac:dyDescent="0.2">
      <c r="A12704" t="s">
        <v>22</v>
      </c>
      <c r="B12704" t="s">
        <v>0</v>
      </c>
      <c r="C12704">
        <f>_xlfn.XLOOKUP(B12704,'2.1.trackMPD'!$R$7:$R$29,'2.1.trackMPD'!$T$7:$T$29)</f>
        <v>4</v>
      </c>
      <c r="D12704">
        <v>10</v>
      </c>
      <c r="E12704" t="s">
        <v>6401</v>
      </c>
      <c r="F12704" t="s">
        <v>110</v>
      </c>
      <c r="G12704" t="s">
        <v>124</v>
      </c>
      <c r="H12704" t="s">
        <v>6398</v>
      </c>
      <c r="I12704">
        <v>5.6699999999999998E-8</v>
      </c>
    </row>
    <row r="12705" spans="1:9" x14ac:dyDescent="0.2">
      <c r="A12705" t="s">
        <v>22</v>
      </c>
      <c r="B12705" t="s">
        <v>0</v>
      </c>
      <c r="C12705">
        <f>_xlfn.XLOOKUP(B12705,'2.1.trackMPD'!$R$7:$R$29,'2.1.trackMPD'!$T$7:$T$29)</f>
        <v>4</v>
      </c>
      <c r="D12705">
        <v>10</v>
      </c>
      <c r="E12705" t="s">
        <v>6401</v>
      </c>
      <c r="F12705" t="s">
        <v>110</v>
      </c>
      <c r="G12705" t="s">
        <v>140</v>
      </c>
      <c r="H12705" t="s">
        <v>6398</v>
      </c>
      <c r="I12705">
        <v>5.6699999999999998E-8</v>
      </c>
    </row>
    <row r="12706" spans="1:9" x14ac:dyDescent="0.2">
      <c r="A12706" t="s">
        <v>22</v>
      </c>
      <c r="B12706" t="s">
        <v>0</v>
      </c>
      <c r="C12706">
        <f>_xlfn.XLOOKUP(B12706,'2.1.trackMPD'!$R$7:$R$29,'2.1.trackMPD'!$T$7:$T$29)</f>
        <v>4</v>
      </c>
      <c r="D12706">
        <v>10</v>
      </c>
      <c r="E12706" t="s">
        <v>6401</v>
      </c>
      <c r="F12706" t="s">
        <v>111</v>
      </c>
      <c r="G12706" t="s">
        <v>124</v>
      </c>
      <c r="H12706" t="s">
        <v>6398</v>
      </c>
      <c r="I12706">
        <v>5.6699999999999998E-8</v>
      </c>
    </row>
    <row r="12707" spans="1:9" x14ac:dyDescent="0.2">
      <c r="A12707" t="s">
        <v>22</v>
      </c>
      <c r="B12707" t="s">
        <v>0</v>
      </c>
      <c r="C12707">
        <f>_xlfn.XLOOKUP(B12707,'2.1.trackMPD'!$R$7:$R$29,'2.1.trackMPD'!$T$7:$T$29)</f>
        <v>4</v>
      </c>
      <c r="D12707">
        <v>10</v>
      </c>
      <c r="E12707" t="s">
        <v>6401</v>
      </c>
      <c r="F12707" t="s">
        <v>111</v>
      </c>
      <c r="G12707" t="s">
        <v>140</v>
      </c>
      <c r="H12707" t="s">
        <v>6398</v>
      </c>
      <c r="I12707">
        <v>5.6699999999999998E-8</v>
      </c>
    </row>
    <row r="12708" spans="1:9" x14ac:dyDescent="0.2">
      <c r="A12708" t="s">
        <v>22</v>
      </c>
      <c r="B12708" t="s">
        <v>0</v>
      </c>
      <c r="C12708">
        <f>_xlfn.XLOOKUP(B12708,'2.1.trackMPD'!$R$7:$R$29,'2.1.trackMPD'!$T$7:$T$29)</f>
        <v>4</v>
      </c>
      <c r="D12708">
        <v>10</v>
      </c>
      <c r="E12708" t="s">
        <v>6401</v>
      </c>
      <c r="F12708" t="s">
        <v>110</v>
      </c>
      <c r="G12708" t="s">
        <v>124</v>
      </c>
      <c r="H12708" t="s">
        <v>6399</v>
      </c>
    </row>
    <row r="12709" spans="1:9" x14ac:dyDescent="0.2">
      <c r="A12709" t="s">
        <v>22</v>
      </c>
      <c r="B12709" t="s">
        <v>0</v>
      </c>
      <c r="C12709">
        <f>_xlfn.XLOOKUP(B12709,'2.1.trackMPD'!$R$7:$R$29,'2.1.trackMPD'!$T$7:$T$29)</f>
        <v>4</v>
      </c>
      <c r="D12709">
        <v>10</v>
      </c>
      <c r="E12709" t="s">
        <v>6401</v>
      </c>
      <c r="F12709" t="s">
        <v>110</v>
      </c>
      <c r="G12709" t="s">
        <v>140</v>
      </c>
      <c r="H12709" t="s">
        <v>6399</v>
      </c>
    </row>
    <row r="12710" spans="1:9" x14ac:dyDescent="0.2">
      <c r="A12710" t="s">
        <v>22</v>
      </c>
      <c r="B12710" t="s">
        <v>0</v>
      </c>
      <c r="C12710">
        <f>_xlfn.XLOOKUP(B12710,'2.1.trackMPD'!$R$7:$R$29,'2.1.trackMPD'!$T$7:$T$29)</f>
        <v>4</v>
      </c>
      <c r="D12710">
        <v>100</v>
      </c>
      <c r="E12710" t="s">
        <v>6401</v>
      </c>
      <c r="F12710" t="s">
        <v>110</v>
      </c>
      <c r="G12710" t="s">
        <v>124</v>
      </c>
      <c r="H12710" t="s">
        <v>6398</v>
      </c>
      <c r="I12710">
        <v>5.6699999999999998E-8</v>
      </c>
    </row>
    <row r="12711" spans="1:9" x14ac:dyDescent="0.2">
      <c r="A12711" t="s">
        <v>22</v>
      </c>
      <c r="B12711" t="s">
        <v>0</v>
      </c>
      <c r="C12711">
        <f>_xlfn.XLOOKUP(B12711,'2.1.trackMPD'!$R$7:$R$29,'2.1.trackMPD'!$T$7:$T$29)</f>
        <v>4</v>
      </c>
      <c r="D12711">
        <v>100</v>
      </c>
      <c r="E12711" t="s">
        <v>6401</v>
      </c>
      <c r="F12711" t="s">
        <v>110</v>
      </c>
      <c r="G12711" t="s">
        <v>140</v>
      </c>
      <c r="H12711" t="s">
        <v>6398</v>
      </c>
      <c r="I12711">
        <v>5.6699999999999998E-8</v>
      </c>
    </row>
    <row r="12712" spans="1:9" x14ac:dyDescent="0.2">
      <c r="A12712" t="s">
        <v>22</v>
      </c>
      <c r="B12712" t="s">
        <v>0</v>
      </c>
      <c r="C12712">
        <f>_xlfn.XLOOKUP(B12712,'2.1.trackMPD'!$R$7:$R$29,'2.1.trackMPD'!$T$7:$T$29)</f>
        <v>4</v>
      </c>
      <c r="D12712">
        <v>100</v>
      </c>
      <c r="E12712" t="s">
        <v>6401</v>
      </c>
      <c r="F12712" t="s">
        <v>111</v>
      </c>
      <c r="G12712" t="s">
        <v>124</v>
      </c>
      <c r="H12712" t="s">
        <v>6398</v>
      </c>
      <c r="I12712">
        <v>5.6699999999999998E-8</v>
      </c>
    </row>
    <row r="12713" spans="1:9" x14ac:dyDescent="0.2">
      <c r="A12713" t="s">
        <v>22</v>
      </c>
      <c r="B12713" t="s">
        <v>0</v>
      </c>
      <c r="C12713">
        <f>_xlfn.XLOOKUP(B12713,'2.1.trackMPD'!$R$7:$R$29,'2.1.trackMPD'!$T$7:$T$29)</f>
        <v>4</v>
      </c>
      <c r="D12713">
        <v>100</v>
      </c>
      <c r="E12713" t="s">
        <v>6401</v>
      </c>
      <c r="F12713" t="s">
        <v>111</v>
      </c>
      <c r="G12713" t="s">
        <v>140</v>
      </c>
      <c r="H12713" t="s">
        <v>6398</v>
      </c>
      <c r="I12713">
        <v>5.6699999999999998E-8</v>
      </c>
    </row>
    <row r="12714" spans="1:9" x14ac:dyDescent="0.2">
      <c r="A12714" t="s">
        <v>22</v>
      </c>
      <c r="B12714" t="s">
        <v>0</v>
      </c>
      <c r="C12714">
        <f>_xlfn.XLOOKUP(B12714,'2.1.trackMPD'!$R$7:$R$29,'2.1.trackMPD'!$T$7:$T$29)</f>
        <v>4</v>
      </c>
      <c r="D12714">
        <v>100</v>
      </c>
      <c r="E12714" t="s">
        <v>6401</v>
      </c>
      <c r="F12714" t="s">
        <v>110</v>
      </c>
      <c r="G12714" t="s">
        <v>124</v>
      </c>
      <c r="H12714" t="s">
        <v>6399</v>
      </c>
    </row>
    <row r="12715" spans="1:9" x14ac:dyDescent="0.2">
      <c r="A12715" t="s">
        <v>22</v>
      </c>
      <c r="B12715" t="s">
        <v>0</v>
      </c>
      <c r="C12715">
        <f>_xlfn.XLOOKUP(B12715,'2.1.trackMPD'!$R$7:$R$29,'2.1.trackMPD'!$T$7:$T$29)</f>
        <v>4</v>
      </c>
      <c r="D12715">
        <v>100</v>
      </c>
      <c r="E12715" t="s">
        <v>6401</v>
      </c>
      <c r="F12715" t="s">
        <v>110</v>
      </c>
      <c r="G12715" t="s">
        <v>140</v>
      </c>
      <c r="H12715" t="s">
        <v>6399</v>
      </c>
    </row>
    <row r="12716" spans="1:9" x14ac:dyDescent="0.2">
      <c r="A12716" t="s">
        <v>22</v>
      </c>
      <c r="B12716" t="s">
        <v>1</v>
      </c>
      <c r="C12716">
        <f>_xlfn.XLOOKUP(B12716,'2.1.trackMPD'!$R$7:$R$29,'2.1.trackMPD'!$T$7:$T$29)</f>
        <v>3</v>
      </c>
      <c r="D12716">
        <v>1</v>
      </c>
      <c r="E12716" t="s">
        <v>6396</v>
      </c>
      <c r="F12716" t="s">
        <v>110</v>
      </c>
      <c r="G12716" t="s">
        <v>124</v>
      </c>
      <c r="H12716" t="s">
        <v>6398</v>
      </c>
      <c r="I12716">
        <v>5.6699999999999998E-8</v>
      </c>
    </row>
    <row r="12717" spans="1:9" x14ac:dyDescent="0.2">
      <c r="A12717" t="s">
        <v>22</v>
      </c>
      <c r="B12717" t="s">
        <v>1</v>
      </c>
      <c r="C12717">
        <f>_xlfn.XLOOKUP(B12717,'2.1.trackMPD'!$R$7:$R$29,'2.1.trackMPD'!$T$7:$T$29)</f>
        <v>3</v>
      </c>
      <c r="D12717">
        <v>1</v>
      </c>
      <c r="E12717" t="s">
        <v>6396</v>
      </c>
      <c r="F12717" t="s">
        <v>110</v>
      </c>
      <c r="G12717" t="s">
        <v>140</v>
      </c>
      <c r="H12717" t="s">
        <v>6398</v>
      </c>
      <c r="I12717">
        <v>5.6699999999999998E-8</v>
      </c>
    </row>
    <row r="12718" spans="1:9" x14ac:dyDescent="0.2">
      <c r="A12718" t="s">
        <v>22</v>
      </c>
      <c r="B12718" t="s">
        <v>1</v>
      </c>
      <c r="C12718">
        <f>_xlfn.XLOOKUP(B12718,'2.1.trackMPD'!$R$7:$R$29,'2.1.trackMPD'!$T$7:$T$29)</f>
        <v>3</v>
      </c>
      <c r="D12718">
        <v>1</v>
      </c>
      <c r="E12718" t="s">
        <v>6396</v>
      </c>
      <c r="F12718" t="s">
        <v>111</v>
      </c>
      <c r="G12718" t="s">
        <v>124</v>
      </c>
      <c r="H12718" t="s">
        <v>6398</v>
      </c>
      <c r="I12718">
        <v>5.6699999999999998E-8</v>
      </c>
    </row>
    <row r="12719" spans="1:9" x14ac:dyDescent="0.2">
      <c r="A12719" t="s">
        <v>22</v>
      </c>
      <c r="B12719" t="s">
        <v>1</v>
      </c>
      <c r="C12719">
        <f>_xlfn.XLOOKUP(B12719,'2.1.trackMPD'!$R$7:$R$29,'2.1.trackMPD'!$T$7:$T$29)</f>
        <v>3</v>
      </c>
      <c r="D12719">
        <v>1</v>
      </c>
      <c r="E12719" t="s">
        <v>6396</v>
      </c>
      <c r="F12719" t="s">
        <v>111</v>
      </c>
      <c r="G12719" t="s">
        <v>140</v>
      </c>
      <c r="H12719" t="s">
        <v>6398</v>
      </c>
      <c r="I12719">
        <v>5.6699999999999998E-8</v>
      </c>
    </row>
    <row r="12720" spans="1:9" x14ac:dyDescent="0.2">
      <c r="A12720" t="s">
        <v>22</v>
      </c>
      <c r="B12720" t="s">
        <v>1</v>
      </c>
      <c r="C12720">
        <f>_xlfn.XLOOKUP(B12720,'2.1.trackMPD'!$R$7:$R$29,'2.1.trackMPD'!$T$7:$T$29)</f>
        <v>3</v>
      </c>
      <c r="D12720">
        <v>1</v>
      </c>
      <c r="E12720" t="s">
        <v>6396</v>
      </c>
      <c r="F12720" t="s">
        <v>110</v>
      </c>
      <c r="G12720" t="s">
        <v>124</v>
      </c>
      <c r="H12720" t="s">
        <v>6399</v>
      </c>
    </row>
    <row r="12721" spans="1:9" x14ac:dyDescent="0.2">
      <c r="A12721" t="s">
        <v>22</v>
      </c>
      <c r="B12721" t="s">
        <v>1</v>
      </c>
      <c r="C12721">
        <f>_xlfn.XLOOKUP(B12721,'2.1.trackMPD'!$R$7:$R$29,'2.1.trackMPD'!$T$7:$T$29)</f>
        <v>3</v>
      </c>
      <c r="D12721">
        <v>1</v>
      </c>
      <c r="E12721" t="s">
        <v>6396</v>
      </c>
      <c r="F12721" t="s">
        <v>110</v>
      </c>
      <c r="G12721" t="s">
        <v>140</v>
      </c>
      <c r="H12721" t="s">
        <v>6399</v>
      </c>
    </row>
    <row r="12722" spans="1:9" x14ac:dyDescent="0.2">
      <c r="A12722" t="s">
        <v>22</v>
      </c>
      <c r="B12722" t="s">
        <v>1</v>
      </c>
      <c r="C12722">
        <f>_xlfn.XLOOKUP(B12722,'2.1.trackMPD'!$R$7:$R$29,'2.1.trackMPD'!$T$7:$T$29)</f>
        <v>3</v>
      </c>
      <c r="D12722">
        <v>10</v>
      </c>
      <c r="E12722" t="s">
        <v>6396</v>
      </c>
      <c r="F12722" t="s">
        <v>110</v>
      </c>
      <c r="G12722" t="s">
        <v>124</v>
      </c>
      <c r="H12722" t="s">
        <v>6398</v>
      </c>
      <c r="I12722">
        <v>5.6699999999999998E-8</v>
      </c>
    </row>
    <row r="12723" spans="1:9" x14ac:dyDescent="0.2">
      <c r="A12723" t="s">
        <v>22</v>
      </c>
      <c r="B12723" t="s">
        <v>1</v>
      </c>
      <c r="C12723">
        <f>_xlfn.XLOOKUP(B12723,'2.1.trackMPD'!$R$7:$R$29,'2.1.trackMPD'!$T$7:$T$29)</f>
        <v>3</v>
      </c>
      <c r="D12723">
        <v>10</v>
      </c>
      <c r="E12723" t="s">
        <v>6396</v>
      </c>
      <c r="F12723" t="s">
        <v>110</v>
      </c>
      <c r="G12723" t="s">
        <v>140</v>
      </c>
      <c r="H12723" t="s">
        <v>6398</v>
      </c>
      <c r="I12723">
        <v>5.6699999999999998E-8</v>
      </c>
    </row>
    <row r="12724" spans="1:9" x14ac:dyDescent="0.2">
      <c r="A12724" t="s">
        <v>22</v>
      </c>
      <c r="B12724" t="s">
        <v>1</v>
      </c>
      <c r="C12724">
        <f>_xlfn.XLOOKUP(B12724,'2.1.trackMPD'!$R$7:$R$29,'2.1.trackMPD'!$T$7:$T$29)</f>
        <v>3</v>
      </c>
      <c r="D12724">
        <v>10</v>
      </c>
      <c r="E12724" t="s">
        <v>6396</v>
      </c>
      <c r="F12724" t="s">
        <v>111</v>
      </c>
      <c r="G12724" t="s">
        <v>124</v>
      </c>
      <c r="H12724" t="s">
        <v>6398</v>
      </c>
      <c r="I12724">
        <v>5.6699999999999998E-8</v>
      </c>
    </row>
    <row r="12725" spans="1:9" x14ac:dyDescent="0.2">
      <c r="A12725" t="s">
        <v>22</v>
      </c>
      <c r="B12725" t="s">
        <v>1</v>
      </c>
      <c r="C12725">
        <f>_xlfn.XLOOKUP(B12725,'2.1.trackMPD'!$R$7:$R$29,'2.1.trackMPD'!$T$7:$T$29)</f>
        <v>3</v>
      </c>
      <c r="D12725">
        <v>10</v>
      </c>
      <c r="E12725" t="s">
        <v>6396</v>
      </c>
      <c r="F12725" t="s">
        <v>111</v>
      </c>
      <c r="G12725" t="s">
        <v>140</v>
      </c>
      <c r="H12725" t="s">
        <v>6398</v>
      </c>
      <c r="I12725">
        <v>5.6699999999999998E-8</v>
      </c>
    </row>
    <row r="12726" spans="1:9" x14ac:dyDescent="0.2">
      <c r="A12726" t="s">
        <v>22</v>
      </c>
      <c r="B12726" t="s">
        <v>1</v>
      </c>
      <c r="C12726">
        <f>_xlfn.XLOOKUP(B12726,'2.1.trackMPD'!$R$7:$R$29,'2.1.trackMPD'!$T$7:$T$29)</f>
        <v>3</v>
      </c>
      <c r="D12726">
        <v>10</v>
      </c>
      <c r="E12726" t="s">
        <v>6396</v>
      </c>
      <c r="F12726" t="s">
        <v>110</v>
      </c>
      <c r="G12726" t="s">
        <v>124</v>
      </c>
      <c r="H12726" t="s">
        <v>6399</v>
      </c>
    </row>
    <row r="12727" spans="1:9" x14ac:dyDescent="0.2">
      <c r="A12727" t="s">
        <v>22</v>
      </c>
      <c r="B12727" t="s">
        <v>1</v>
      </c>
      <c r="C12727">
        <f>_xlfn.XLOOKUP(B12727,'2.1.trackMPD'!$R$7:$R$29,'2.1.trackMPD'!$T$7:$T$29)</f>
        <v>3</v>
      </c>
      <c r="D12727">
        <v>10</v>
      </c>
      <c r="E12727" t="s">
        <v>6396</v>
      </c>
      <c r="F12727" t="s">
        <v>110</v>
      </c>
      <c r="G12727" t="s">
        <v>140</v>
      </c>
      <c r="H12727" t="s">
        <v>6399</v>
      </c>
    </row>
    <row r="12728" spans="1:9" x14ac:dyDescent="0.2">
      <c r="A12728" t="s">
        <v>22</v>
      </c>
      <c r="B12728" t="s">
        <v>1</v>
      </c>
      <c r="C12728">
        <f>_xlfn.XLOOKUP(B12728,'2.1.trackMPD'!$R$7:$R$29,'2.1.trackMPD'!$T$7:$T$29)</f>
        <v>3</v>
      </c>
      <c r="D12728">
        <v>100</v>
      </c>
      <c r="E12728" t="s">
        <v>6396</v>
      </c>
      <c r="F12728" t="s">
        <v>110</v>
      </c>
      <c r="G12728" t="s">
        <v>124</v>
      </c>
      <c r="H12728" t="s">
        <v>6398</v>
      </c>
      <c r="I12728">
        <v>5.6699999999999998E-8</v>
      </c>
    </row>
    <row r="12729" spans="1:9" x14ac:dyDescent="0.2">
      <c r="A12729" t="s">
        <v>22</v>
      </c>
      <c r="B12729" t="s">
        <v>1</v>
      </c>
      <c r="C12729">
        <f>_xlfn.XLOOKUP(B12729,'2.1.trackMPD'!$R$7:$R$29,'2.1.trackMPD'!$T$7:$T$29)</f>
        <v>3</v>
      </c>
      <c r="D12729">
        <v>100</v>
      </c>
      <c r="E12729" t="s">
        <v>6396</v>
      </c>
      <c r="F12729" t="s">
        <v>110</v>
      </c>
      <c r="G12729" t="s">
        <v>140</v>
      </c>
      <c r="H12729" t="s">
        <v>6398</v>
      </c>
      <c r="I12729">
        <v>5.6699999999999998E-8</v>
      </c>
    </row>
    <row r="12730" spans="1:9" x14ac:dyDescent="0.2">
      <c r="A12730" t="s">
        <v>22</v>
      </c>
      <c r="B12730" t="s">
        <v>1</v>
      </c>
      <c r="C12730">
        <f>_xlfn.XLOOKUP(B12730,'2.1.trackMPD'!$R$7:$R$29,'2.1.trackMPD'!$T$7:$T$29)</f>
        <v>3</v>
      </c>
      <c r="D12730">
        <v>100</v>
      </c>
      <c r="E12730" t="s">
        <v>6396</v>
      </c>
      <c r="F12730" t="s">
        <v>111</v>
      </c>
      <c r="G12730" t="s">
        <v>124</v>
      </c>
      <c r="H12730" t="s">
        <v>6398</v>
      </c>
      <c r="I12730">
        <v>5.6699999999999998E-8</v>
      </c>
    </row>
    <row r="12731" spans="1:9" x14ac:dyDescent="0.2">
      <c r="A12731" t="s">
        <v>22</v>
      </c>
      <c r="B12731" t="s">
        <v>1</v>
      </c>
      <c r="C12731">
        <f>_xlfn.XLOOKUP(B12731,'2.1.trackMPD'!$R$7:$R$29,'2.1.trackMPD'!$T$7:$T$29)</f>
        <v>3</v>
      </c>
      <c r="D12731">
        <v>100</v>
      </c>
      <c r="E12731" t="s">
        <v>6396</v>
      </c>
      <c r="F12731" t="s">
        <v>111</v>
      </c>
      <c r="G12731" t="s">
        <v>140</v>
      </c>
      <c r="H12731" t="s">
        <v>6398</v>
      </c>
      <c r="I12731">
        <v>5.6699999999999998E-8</v>
      </c>
    </row>
    <row r="12732" spans="1:9" x14ac:dyDescent="0.2">
      <c r="A12732" t="s">
        <v>22</v>
      </c>
      <c r="B12732" t="s">
        <v>1</v>
      </c>
      <c r="C12732">
        <f>_xlfn.XLOOKUP(B12732,'2.1.trackMPD'!$R$7:$R$29,'2.1.trackMPD'!$T$7:$T$29)</f>
        <v>3</v>
      </c>
      <c r="D12732">
        <v>100</v>
      </c>
      <c r="E12732" t="s">
        <v>6396</v>
      </c>
      <c r="F12732" t="s">
        <v>110</v>
      </c>
      <c r="G12732" t="s">
        <v>124</v>
      </c>
      <c r="H12732" t="s">
        <v>6399</v>
      </c>
    </row>
    <row r="12733" spans="1:9" x14ac:dyDescent="0.2">
      <c r="A12733" t="s">
        <v>22</v>
      </c>
      <c r="B12733" t="s">
        <v>1</v>
      </c>
      <c r="C12733">
        <f>_xlfn.XLOOKUP(B12733,'2.1.trackMPD'!$R$7:$R$29,'2.1.trackMPD'!$T$7:$T$29)</f>
        <v>3</v>
      </c>
      <c r="D12733">
        <v>100</v>
      </c>
      <c r="E12733" t="s">
        <v>6396</v>
      </c>
      <c r="F12733" t="s">
        <v>110</v>
      </c>
      <c r="G12733" t="s">
        <v>140</v>
      </c>
      <c r="H12733" t="s">
        <v>6399</v>
      </c>
    </row>
    <row r="12734" spans="1:9" x14ac:dyDescent="0.2">
      <c r="A12734" t="s">
        <v>22</v>
      </c>
      <c r="B12734" t="s">
        <v>1</v>
      </c>
      <c r="C12734">
        <f>_xlfn.XLOOKUP(B12734,'2.1.trackMPD'!$R$7:$R$29,'2.1.trackMPD'!$T$7:$T$29)</f>
        <v>3</v>
      </c>
      <c r="D12734">
        <v>1000</v>
      </c>
      <c r="E12734" t="s">
        <v>6396</v>
      </c>
      <c r="F12734" t="s">
        <v>110</v>
      </c>
      <c r="G12734" t="s">
        <v>124</v>
      </c>
      <c r="H12734" t="s">
        <v>6398</v>
      </c>
      <c r="I12734">
        <v>5.6699999999999998E-8</v>
      </c>
    </row>
    <row r="12735" spans="1:9" x14ac:dyDescent="0.2">
      <c r="A12735" t="s">
        <v>22</v>
      </c>
      <c r="B12735" t="s">
        <v>1</v>
      </c>
      <c r="C12735">
        <f>_xlfn.XLOOKUP(B12735,'2.1.trackMPD'!$R$7:$R$29,'2.1.trackMPD'!$T$7:$T$29)</f>
        <v>3</v>
      </c>
      <c r="D12735">
        <v>1000</v>
      </c>
      <c r="E12735" t="s">
        <v>6396</v>
      </c>
      <c r="F12735" t="s">
        <v>110</v>
      </c>
      <c r="G12735" t="s">
        <v>140</v>
      </c>
      <c r="H12735" t="s">
        <v>6398</v>
      </c>
      <c r="I12735">
        <v>5.6699999999999998E-8</v>
      </c>
    </row>
    <row r="12736" spans="1:9" x14ac:dyDescent="0.2">
      <c r="A12736" t="s">
        <v>22</v>
      </c>
      <c r="B12736" t="s">
        <v>1</v>
      </c>
      <c r="C12736">
        <f>_xlfn.XLOOKUP(B12736,'2.1.trackMPD'!$R$7:$R$29,'2.1.trackMPD'!$T$7:$T$29)</f>
        <v>3</v>
      </c>
      <c r="D12736">
        <v>1000</v>
      </c>
      <c r="E12736" t="s">
        <v>6396</v>
      </c>
      <c r="F12736" t="s">
        <v>111</v>
      </c>
      <c r="G12736" t="s">
        <v>124</v>
      </c>
      <c r="H12736" t="s">
        <v>6398</v>
      </c>
      <c r="I12736">
        <v>5.6699999999999998E-8</v>
      </c>
    </row>
    <row r="12737" spans="1:9" x14ac:dyDescent="0.2">
      <c r="A12737" t="s">
        <v>22</v>
      </c>
      <c r="B12737" t="s">
        <v>1</v>
      </c>
      <c r="C12737">
        <f>_xlfn.XLOOKUP(B12737,'2.1.trackMPD'!$R$7:$R$29,'2.1.trackMPD'!$T$7:$T$29)</f>
        <v>3</v>
      </c>
      <c r="D12737">
        <v>1000</v>
      </c>
      <c r="E12737" t="s">
        <v>6396</v>
      </c>
      <c r="F12737" t="s">
        <v>111</v>
      </c>
      <c r="G12737" t="s">
        <v>140</v>
      </c>
      <c r="H12737" t="s">
        <v>6398</v>
      </c>
      <c r="I12737">
        <v>5.6699999999999998E-8</v>
      </c>
    </row>
    <row r="12738" spans="1:9" x14ac:dyDescent="0.2">
      <c r="A12738" t="s">
        <v>22</v>
      </c>
      <c r="B12738" t="s">
        <v>1</v>
      </c>
      <c r="C12738">
        <f>_xlfn.XLOOKUP(B12738,'2.1.trackMPD'!$R$7:$R$29,'2.1.trackMPD'!$T$7:$T$29)</f>
        <v>3</v>
      </c>
      <c r="D12738">
        <v>1000</v>
      </c>
      <c r="E12738" t="s">
        <v>6396</v>
      </c>
      <c r="F12738" t="s">
        <v>110</v>
      </c>
      <c r="G12738" t="s">
        <v>124</v>
      </c>
      <c r="H12738" t="s">
        <v>6399</v>
      </c>
    </row>
    <row r="12739" spans="1:9" x14ac:dyDescent="0.2">
      <c r="A12739" t="s">
        <v>22</v>
      </c>
      <c r="B12739" t="s">
        <v>1</v>
      </c>
      <c r="C12739">
        <f>_xlfn.XLOOKUP(B12739,'2.1.trackMPD'!$R$7:$R$29,'2.1.trackMPD'!$T$7:$T$29)</f>
        <v>3</v>
      </c>
      <c r="D12739">
        <v>1000</v>
      </c>
      <c r="E12739" t="s">
        <v>6396</v>
      </c>
      <c r="F12739" t="s">
        <v>110</v>
      </c>
      <c r="G12739" t="s">
        <v>140</v>
      </c>
      <c r="H12739" t="s">
        <v>6399</v>
      </c>
    </row>
    <row r="12740" spans="1:9" x14ac:dyDescent="0.2">
      <c r="A12740" t="s">
        <v>22</v>
      </c>
      <c r="B12740" t="s">
        <v>1</v>
      </c>
      <c r="C12740">
        <f>_xlfn.XLOOKUP(B12740,'2.1.trackMPD'!$R$7:$R$29,'2.1.trackMPD'!$T$7:$T$29)</f>
        <v>3</v>
      </c>
      <c r="D12740">
        <v>5000</v>
      </c>
      <c r="E12740" t="s">
        <v>6396</v>
      </c>
      <c r="F12740" t="s">
        <v>110</v>
      </c>
      <c r="G12740" t="s">
        <v>124</v>
      </c>
      <c r="H12740" t="s">
        <v>6398</v>
      </c>
      <c r="I12740">
        <v>5.6699999999999998E-8</v>
      </c>
    </row>
    <row r="12741" spans="1:9" x14ac:dyDescent="0.2">
      <c r="A12741" t="s">
        <v>22</v>
      </c>
      <c r="B12741" t="s">
        <v>1</v>
      </c>
      <c r="C12741">
        <f>_xlfn.XLOOKUP(B12741,'2.1.trackMPD'!$R$7:$R$29,'2.1.trackMPD'!$T$7:$T$29)</f>
        <v>3</v>
      </c>
      <c r="D12741">
        <v>5000</v>
      </c>
      <c r="E12741" t="s">
        <v>6396</v>
      </c>
      <c r="F12741" t="s">
        <v>110</v>
      </c>
      <c r="G12741" t="s">
        <v>140</v>
      </c>
      <c r="H12741" t="s">
        <v>6398</v>
      </c>
      <c r="I12741">
        <v>5.6699999999999998E-8</v>
      </c>
    </row>
    <row r="12742" spans="1:9" x14ac:dyDescent="0.2">
      <c r="A12742" t="s">
        <v>22</v>
      </c>
      <c r="B12742" t="s">
        <v>1</v>
      </c>
      <c r="C12742">
        <f>_xlfn.XLOOKUP(B12742,'2.1.trackMPD'!$R$7:$R$29,'2.1.trackMPD'!$T$7:$T$29)</f>
        <v>3</v>
      </c>
      <c r="D12742">
        <v>5000</v>
      </c>
      <c r="E12742" t="s">
        <v>6396</v>
      </c>
      <c r="F12742" t="s">
        <v>111</v>
      </c>
      <c r="G12742" t="s">
        <v>124</v>
      </c>
      <c r="H12742" t="s">
        <v>6398</v>
      </c>
      <c r="I12742">
        <v>5.6699999999999998E-8</v>
      </c>
    </row>
    <row r="12743" spans="1:9" x14ac:dyDescent="0.2">
      <c r="A12743" t="s">
        <v>22</v>
      </c>
      <c r="B12743" t="s">
        <v>1</v>
      </c>
      <c r="C12743">
        <f>_xlfn.XLOOKUP(B12743,'2.1.trackMPD'!$R$7:$R$29,'2.1.trackMPD'!$T$7:$T$29)</f>
        <v>3</v>
      </c>
      <c r="D12743">
        <v>5000</v>
      </c>
      <c r="E12743" t="s">
        <v>6396</v>
      </c>
      <c r="F12743" t="s">
        <v>111</v>
      </c>
      <c r="G12743" t="s">
        <v>140</v>
      </c>
      <c r="H12743" t="s">
        <v>6398</v>
      </c>
      <c r="I12743">
        <v>5.6699999999999998E-8</v>
      </c>
    </row>
    <row r="12744" spans="1:9" x14ac:dyDescent="0.2">
      <c r="A12744" t="s">
        <v>22</v>
      </c>
      <c r="B12744" t="s">
        <v>1</v>
      </c>
      <c r="C12744">
        <f>_xlfn.XLOOKUP(B12744,'2.1.trackMPD'!$R$7:$R$29,'2.1.trackMPD'!$T$7:$T$29)</f>
        <v>3</v>
      </c>
      <c r="D12744">
        <v>5000</v>
      </c>
      <c r="E12744" t="s">
        <v>6396</v>
      </c>
      <c r="F12744" t="s">
        <v>110</v>
      </c>
      <c r="G12744" t="s">
        <v>124</v>
      </c>
      <c r="H12744" t="s">
        <v>6399</v>
      </c>
    </row>
    <row r="12745" spans="1:9" x14ac:dyDescent="0.2">
      <c r="A12745" t="s">
        <v>22</v>
      </c>
      <c r="B12745" t="s">
        <v>1</v>
      </c>
      <c r="C12745">
        <f>_xlfn.XLOOKUP(B12745,'2.1.trackMPD'!$R$7:$R$29,'2.1.trackMPD'!$T$7:$T$29)</f>
        <v>3</v>
      </c>
      <c r="D12745">
        <v>5000</v>
      </c>
      <c r="E12745" t="s">
        <v>6396</v>
      </c>
      <c r="F12745" t="s">
        <v>110</v>
      </c>
      <c r="G12745" t="s">
        <v>140</v>
      </c>
      <c r="H12745" t="s">
        <v>6399</v>
      </c>
    </row>
    <row r="12746" spans="1:9" x14ac:dyDescent="0.2">
      <c r="A12746" t="s">
        <v>22</v>
      </c>
      <c r="B12746" t="s">
        <v>1</v>
      </c>
      <c r="C12746">
        <f>_xlfn.XLOOKUP(B12746,'2.1.trackMPD'!$R$7:$R$29,'2.1.trackMPD'!$T$7:$T$29)</f>
        <v>3</v>
      </c>
      <c r="D12746">
        <v>1</v>
      </c>
      <c r="E12746" t="s">
        <v>6400</v>
      </c>
      <c r="F12746" t="s">
        <v>110</v>
      </c>
      <c r="G12746" t="s">
        <v>124</v>
      </c>
      <c r="H12746" t="s">
        <v>6398</v>
      </c>
      <c r="I12746">
        <v>5.6699999999999998E-8</v>
      </c>
    </row>
    <row r="12747" spans="1:9" x14ac:dyDescent="0.2">
      <c r="A12747" t="s">
        <v>22</v>
      </c>
      <c r="B12747" t="s">
        <v>1</v>
      </c>
      <c r="C12747">
        <f>_xlfn.XLOOKUP(B12747,'2.1.trackMPD'!$R$7:$R$29,'2.1.trackMPD'!$T$7:$T$29)</f>
        <v>3</v>
      </c>
      <c r="D12747">
        <v>1</v>
      </c>
      <c r="E12747" t="s">
        <v>6400</v>
      </c>
      <c r="F12747" t="s">
        <v>110</v>
      </c>
      <c r="G12747" t="s">
        <v>140</v>
      </c>
      <c r="H12747" t="s">
        <v>6398</v>
      </c>
      <c r="I12747">
        <v>5.6699999999999998E-8</v>
      </c>
    </row>
    <row r="12748" spans="1:9" x14ac:dyDescent="0.2">
      <c r="A12748" t="s">
        <v>22</v>
      </c>
      <c r="B12748" t="s">
        <v>1</v>
      </c>
      <c r="C12748">
        <f>_xlfn.XLOOKUP(B12748,'2.1.trackMPD'!$R$7:$R$29,'2.1.trackMPD'!$T$7:$T$29)</f>
        <v>3</v>
      </c>
      <c r="D12748">
        <v>1</v>
      </c>
      <c r="E12748" t="s">
        <v>6400</v>
      </c>
      <c r="F12748" t="s">
        <v>111</v>
      </c>
      <c r="G12748" t="s">
        <v>124</v>
      </c>
      <c r="H12748" t="s">
        <v>6398</v>
      </c>
      <c r="I12748">
        <v>5.6699999999999998E-8</v>
      </c>
    </row>
    <row r="12749" spans="1:9" x14ac:dyDescent="0.2">
      <c r="A12749" t="s">
        <v>22</v>
      </c>
      <c r="B12749" t="s">
        <v>1</v>
      </c>
      <c r="C12749">
        <f>_xlfn.XLOOKUP(B12749,'2.1.trackMPD'!$R$7:$R$29,'2.1.trackMPD'!$T$7:$T$29)</f>
        <v>3</v>
      </c>
      <c r="D12749">
        <v>1</v>
      </c>
      <c r="E12749" t="s">
        <v>6400</v>
      </c>
      <c r="F12749" t="s">
        <v>111</v>
      </c>
      <c r="G12749" t="s">
        <v>140</v>
      </c>
      <c r="H12749" t="s">
        <v>6398</v>
      </c>
      <c r="I12749">
        <v>5.6699999999999998E-8</v>
      </c>
    </row>
    <row r="12750" spans="1:9" x14ac:dyDescent="0.2">
      <c r="A12750" t="s">
        <v>22</v>
      </c>
      <c r="B12750" t="s">
        <v>1</v>
      </c>
      <c r="C12750">
        <f>_xlfn.XLOOKUP(B12750,'2.1.trackMPD'!$R$7:$R$29,'2.1.trackMPD'!$T$7:$T$29)</f>
        <v>3</v>
      </c>
      <c r="D12750">
        <v>1</v>
      </c>
      <c r="E12750" t="s">
        <v>6400</v>
      </c>
      <c r="F12750" t="s">
        <v>110</v>
      </c>
      <c r="G12750" t="s">
        <v>124</v>
      </c>
      <c r="H12750" t="s">
        <v>6399</v>
      </c>
    </row>
    <row r="12751" spans="1:9" x14ac:dyDescent="0.2">
      <c r="A12751" t="s">
        <v>22</v>
      </c>
      <c r="B12751" t="s">
        <v>1</v>
      </c>
      <c r="C12751">
        <f>_xlfn.XLOOKUP(B12751,'2.1.trackMPD'!$R$7:$R$29,'2.1.trackMPD'!$T$7:$T$29)</f>
        <v>3</v>
      </c>
      <c r="D12751">
        <v>1</v>
      </c>
      <c r="E12751" t="s">
        <v>6400</v>
      </c>
      <c r="F12751" t="s">
        <v>110</v>
      </c>
      <c r="G12751" t="s">
        <v>140</v>
      </c>
      <c r="H12751" t="s">
        <v>6399</v>
      </c>
    </row>
    <row r="12752" spans="1:9" x14ac:dyDescent="0.2">
      <c r="A12752" t="s">
        <v>22</v>
      </c>
      <c r="B12752" t="s">
        <v>1</v>
      </c>
      <c r="C12752">
        <f>_xlfn.XLOOKUP(B12752,'2.1.trackMPD'!$R$7:$R$29,'2.1.trackMPD'!$T$7:$T$29)</f>
        <v>3</v>
      </c>
      <c r="D12752">
        <v>10</v>
      </c>
      <c r="E12752" t="s">
        <v>6400</v>
      </c>
      <c r="F12752" t="s">
        <v>110</v>
      </c>
      <c r="G12752" t="s">
        <v>124</v>
      </c>
      <c r="H12752" t="s">
        <v>6398</v>
      </c>
      <c r="I12752">
        <v>5.6699999999999998E-8</v>
      </c>
    </row>
    <row r="12753" spans="1:9" x14ac:dyDescent="0.2">
      <c r="A12753" t="s">
        <v>22</v>
      </c>
      <c r="B12753" t="s">
        <v>1</v>
      </c>
      <c r="C12753">
        <f>_xlfn.XLOOKUP(B12753,'2.1.trackMPD'!$R$7:$R$29,'2.1.trackMPD'!$T$7:$T$29)</f>
        <v>3</v>
      </c>
      <c r="D12753">
        <v>10</v>
      </c>
      <c r="E12753" t="s">
        <v>6400</v>
      </c>
      <c r="F12753" t="s">
        <v>110</v>
      </c>
      <c r="G12753" t="s">
        <v>140</v>
      </c>
      <c r="H12753" t="s">
        <v>6398</v>
      </c>
      <c r="I12753">
        <v>5.6699999999999998E-8</v>
      </c>
    </row>
    <row r="12754" spans="1:9" x14ac:dyDescent="0.2">
      <c r="A12754" t="s">
        <v>22</v>
      </c>
      <c r="B12754" t="s">
        <v>1</v>
      </c>
      <c r="C12754">
        <f>_xlfn.XLOOKUP(B12754,'2.1.trackMPD'!$R$7:$R$29,'2.1.trackMPD'!$T$7:$T$29)</f>
        <v>3</v>
      </c>
      <c r="D12754">
        <v>10</v>
      </c>
      <c r="E12754" t="s">
        <v>6400</v>
      </c>
      <c r="F12754" t="s">
        <v>111</v>
      </c>
      <c r="G12754" t="s">
        <v>124</v>
      </c>
      <c r="H12754" t="s">
        <v>6398</v>
      </c>
      <c r="I12754">
        <v>5.6699999999999998E-8</v>
      </c>
    </row>
    <row r="12755" spans="1:9" x14ac:dyDescent="0.2">
      <c r="A12755" t="s">
        <v>22</v>
      </c>
      <c r="B12755" t="s">
        <v>1</v>
      </c>
      <c r="C12755">
        <f>_xlfn.XLOOKUP(B12755,'2.1.trackMPD'!$R$7:$R$29,'2.1.trackMPD'!$T$7:$T$29)</f>
        <v>3</v>
      </c>
      <c r="D12755">
        <v>10</v>
      </c>
      <c r="E12755" t="s">
        <v>6400</v>
      </c>
      <c r="F12755" t="s">
        <v>111</v>
      </c>
      <c r="G12755" t="s">
        <v>140</v>
      </c>
      <c r="H12755" t="s">
        <v>6398</v>
      </c>
      <c r="I12755">
        <v>5.6699999999999998E-8</v>
      </c>
    </row>
    <row r="12756" spans="1:9" x14ac:dyDescent="0.2">
      <c r="A12756" t="s">
        <v>22</v>
      </c>
      <c r="B12756" t="s">
        <v>1</v>
      </c>
      <c r="C12756">
        <f>_xlfn.XLOOKUP(B12756,'2.1.trackMPD'!$R$7:$R$29,'2.1.trackMPD'!$T$7:$T$29)</f>
        <v>3</v>
      </c>
      <c r="D12756">
        <v>10</v>
      </c>
      <c r="E12756" t="s">
        <v>6400</v>
      </c>
      <c r="F12756" t="s">
        <v>110</v>
      </c>
      <c r="G12756" t="s">
        <v>124</v>
      </c>
      <c r="H12756" t="s">
        <v>6399</v>
      </c>
    </row>
    <row r="12757" spans="1:9" x14ac:dyDescent="0.2">
      <c r="A12757" t="s">
        <v>22</v>
      </c>
      <c r="B12757" t="s">
        <v>1</v>
      </c>
      <c r="C12757">
        <f>_xlfn.XLOOKUP(B12757,'2.1.trackMPD'!$R$7:$R$29,'2.1.trackMPD'!$T$7:$T$29)</f>
        <v>3</v>
      </c>
      <c r="D12757">
        <v>10</v>
      </c>
      <c r="E12757" t="s">
        <v>6400</v>
      </c>
      <c r="F12757" t="s">
        <v>110</v>
      </c>
      <c r="G12757" t="s">
        <v>140</v>
      </c>
      <c r="H12757" t="s">
        <v>6399</v>
      </c>
    </row>
    <row r="12758" spans="1:9" x14ac:dyDescent="0.2">
      <c r="A12758" t="s">
        <v>22</v>
      </c>
      <c r="B12758" t="s">
        <v>1</v>
      </c>
      <c r="C12758">
        <f>_xlfn.XLOOKUP(B12758,'2.1.trackMPD'!$R$7:$R$29,'2.1.trackMPD'!$T$7:$T$29)</f>
        <v>3</v>
      </c>
      <c r="D12758">
        <v>100</v>
      </c>
      <c r="E12758" t="s">
        <v>6400</v>
      </c>
      <c r="F12758" t="s">
        <v>110</v>
      </c>
      <c r="G12758" t="s">
        <v>124</v>
      </c>
      <c r="H12758" t="s">
        <v>6398</v>
      </c>
      <c r="I12758">
        <v>5.6699999999999998E-8</v>
      </c>
    </row>
    <row r="12759" spans="1:9" x14ac:dyDescent="0.2">
      <c r="A12759" t="s">
        <v>22</v>
      </c>
      <c r="B12759" t="s">
        <v>1</v>
      </c>
      <c r="C12759">
        <f>_xlfn.XLOOKUP(B12759,'2.1.trackMPD'!$R$7:$R$29,'2.1.trackMPD'!$T$7:$T$29)</f>
        <v>3</v>
      </c>
      <c r="D12759">
        <v>100</v>
      </c>
      <c r="E12759" t="s">
        <v>6400</v>
      </c>
      <c r="F12759" t="s">
        <v>110</v>
      </c>
      <c r="G12759" t="s">
        <v>140</v>
      </c>
      <c r="H12759" t="s">
        <v>6398</v>
      </c>
      <c r="I12759">
        <v>5.6699999999999998E-8</v>
      </c>
    </row>
    <row r="12760" spans="1:9" x14ac:dyDescent="0.2">
      <c r="A12760" t="s">
        <v>22</v>
      </c>
      <c r="B12760" t="s">
        <v>1</v>
      </c>
      <c r="C12760">
        <f>_xlfn.XLOOKUP(B12760,'2.1.trackMPD'!$R$7:$R$29,'2.1.trackMPD'!$T$7:$T$29)</f>
        <v>3</v>
      </c>
      <c r="D12760">
        <v>100</v>
      </c>
      <c r="E12760" t="s">
        <v>6400</v>
      </c>
      <c r="F12760" t="s">
        <v>111</v>
      </c>
      <c r="G12760" t="s">
        <v>124</v>
      </c>
      <c r="H12760" t="s">
        <v>6398</v>
      </c>
      <c r="I12760">
        <v>5.6699999999999998E-8</v>
      </c>
    </row>
    <row r="12761" spans="1:9" x14ac:dyDescent="0.2">
      <c r="A12761" t="s">
        <v>22</v>
      </c>
      <c r="B12761" t="s">
        <v>1</v>
      </c>
      <c r="C12761">
        <f>_xlfn.XLOOKUP(B12761,'2.1.trackMPD'!$R$7:$R$29,'2.1.trackMPD'!$T$7:$T$29)</f>
        <v>3</v>
      </c>
      <c r="D12761">
        <v>100</v>
      </c>
      <c r="E12761" t="s">
        <v>6400</v>
      </c>
      <c r="F12761" t="s">
        <v>111</v>
      </c>
      <c r="G12761" t="s">
        <v>140</v>
      </c>
      <c r="H12761" t="s">
        <v>6398</v>
      </c>
      <c r="I12761">
        <v>5.6699999999999998E-8</v>
      </c>
    </row>
    <row r="12762" spans="1:9" x14ac:dyDescent="0.2">
      <c r="A12762" t="s">
        <v>22</v>
      </c>
      <c r="B12762" t="s">
        <v>1</v>
      </c>
      <c r="C12762">
        <f>_xlfn.XLOOKUP(B12762,'2.1.trackMPD'!$R$7:$R$29,'2.1.trackMPD'!$T$7:$T$29)</f>
        <v>3</v>
      </c>
      <c r="D12762">
        <v>100</v>
      </c>
      <c r="E12762" t="s">
        <v>6400</v>
      </c>
      <c r="F12762" t="s">
        <v>110</v>
      </c>
      <c r="G12762" t="s">
        <v>124</v>
      </c>
      <c r="H12762" t="s">
        <v>6399</v>
      </c>
    </row>
    <row r="12763" spans="1:9" x14ac:dyDescent="0.2">
      <c r="A12763" t="s">
        <v>22</v>
      </c>
      <c r="B12763" t="s">
        <v>1</v>
      </c>
      <c r="C12763">
        <f>_xlfn.XLOOKUP(B12763,'2.1.trackMPD'!$R$7:$R$29,'2.1.trackMPD'!$T$7:$T$29)</f>
        <v>3</v>
      </c>
      <c r="D12763">
        <v>100</v>
      </c>
      <c r="E12763" t="s">
        <v>6400</v>
      </c>
      <c r="F12763" t="s">
        <v>110</v>
      </c>
      <c r="G12763" t="s">
        <v>140</v>
      </c>
      <c r="H12763" t="s">
        <v>6399</v>
      </c>
    </row>
    <row r="12764" spans="1:9" x14ac:dyDescent="0.2">
      <c r="A12764" t="s">
        <v>22</v>
      </c>
      <c r="B12764" t="s">
        <v>1</v>
      </c>
      <c r="C12764">
        <f>_xlfn.XLOOKUP(B12764,'2.1.trackMPD'!$R$7:$R$29,'2.1.trackMPD'!$T$7:$T$29)</f>
        <v>3</v>
      </c>
      <c r="D12764">
        <v>1000</v>
      </c>
      <c r="E12764" t="s">
        <v>6400</v>
      </c>
      <c r="F12764" t="s">
        <v>110</v>
      </c>
      <c r="G12764" t="s">
        <v>124</v>
      </c>
      <c r="H12764" t="s">
        <v>6398</v>
      </c>
      <c r="I12764">
        <v>5.6699999999999998E-8</v>
      </c>
    </row>
    <row r="12765" spans="1:9" x14ac:dyDescent="0.2">
      <c r="A12765" t="s">
        <v>22</v>
      </c>
      <c r="B12765" t="s">
        <v>1</v>
      </c>
      <c r="C12765">
        <f>_xlfn.XLOOKUP(B12765,'2.1.trackMPD'!$R$7:$R$29,'2.1.trackMPD'!$T$7:$T$29)</f>
        <v>3</v>
      </c>
      <c r="D12765">
        <v>1000</v>
      </c>
      <c r="E12765" t="s">
        <v>6400</v>
      </c>
      <c r="F12765" t="s">
        <v>110</v>
      </c>
      <c r="G12765" t="s">
        <v>140</v>
      </c>
      <c r="H12765" t="s">
        <v>6398</v>
      </c>
      <c r="I12765">
        <v>5.6699999999999998E-8</v>
      </c>
    </row>
    <row r="12766" spans="1:9" x14ac:dyDescent="0.2">
      <c r="A12766" t="s">
        <v>22</v>
      </c>
      <c r="B12766" t="s">
        <v>1</v>
      </c>
      <c r="C12766">
        <f>_xlfn.XLOOKUP(B12766,'2.1.trackMPD'!$R$7:$R$29,'2.1.trackMPD'!$T$7:$T$29)</f>
        <v>3</v>
      </c>
      <c r="D12766">
        <v>1000</v>
      </c>
      <c r="E12766" t="s">
        <v>6400</v>
      </c>
      <c r="F12766" t="s">
        <v>111</v>
      </c>
      <c r="G12766" t="s">
        <v>124</v>
      </c>
      <c r="H12766" t="s">
        <v>6398</v>
      </c>
      <c r="I12766">
        <v>5.6699999999999998E-8</v>
      </c>
    </row>
    <row r="12767" spans="1:9" x14ac:dyDescent="0.2">
      <c r="A12767" t="s">
        <v>22</v>
      </c>
      <c r="B12767" t="s">
        <v>1</v>
      </c>
      <c r="C12767">
        <f>_xlfn.XLOOKUP(B12767,'2.1.trackMPD'!$R$7:$R$29,'2.1.trackMPD'!$T$7:$T$29)</f>
        <v>3</v>
      </c>
      <c r="D12767">
        <v>1000</v>
      </c>
      <c r="E12767" t="s">
        <v>6400</v>
      </c>
      <c r="F12767" t="s">
        <v>111</v>
      </c>
      <c r="G12767" t="s">
        <v>140</v>
      </c>
      <c r="H12767" t="s">
        <v>6398</v>
      </c>
      <c r="I12767">
        <v>5.6699999999999998E-8</v>
      </c>
    </row>
    <row r="12768" spans="1:9" x14ac:dyDescent="0.2">
      <c r="A12768" t="s">
        <v>22</v>
      </c>
      <c r="B12768" t="s">
        <v>1</v>
      </c>
      <c r="C12768">
        <f>_xlfn.XLOOKUP(B12768,'2.1.trackMPD'!$R$7:$R$29,'2.1.trackMPD'!$T$7:$T$29)</f>
        <v>3</v>
      </c>
      <c r="D12768">
        <v>1000</v>
      </c>
      <c r="E12768" t="s">
        <v>6400</v>
      </c>
      <c r="F12768" t="s">
        <v>110</v>
      </c>
      <c r="G12768" t="s">
        <v>124</v>
      </c>
      <c r="H12768" t="s">
        <v>6399</v>
      </c>
    </row>
    <row r="12769" spans="1:9" x14ac:dyDescent="0.2">
      <c r="A12769" t="s">
        <v>22</v>
      </c>
      <c r="B12769" t="s">
        <v>1</v>
      </c>
      <c r="C12769">
        <f>_xlfn.XLOOKUP(B12769,'2.1.trackMPD'!$R$7:$R$29,'2.1.trackMPD'!$T$7:$T$29)</f>
        <v>3</v>
      </c>
      <c r="D12769">
        <v>1000</v>
      </c>
      <c r="E12769" t="s">
        <v>6400</v>
      </c>
      <c r="F12769" t="s">
        <v>110</v>
      </c>
      <c r="G12769" t="s">
        <v>140</v>
      </c>
      <c r="H12769" t="s">
        <v>6399</v>
      </c>
    </row>
    <row r="12770" spans="1:9" x14ac:dyDescent="0.2">
      <c r="A12770" t="s">
        <v>22</v>
      </c>
      <c r="B12770" t="s">
        <v>1</v>
      </c>
      <c r="C12770">
        <f>_xlfn.XLOOKUP(B12770,'2.1.trackMPD'!$R$7:$R$29,'2.1.trackMPD'!$T$7:$T$29)</f>
        <v>3</v>
      </c>
      <c r="D12770">
        <v>5000</v>
      </c>
      <c r="E12770" t="s">
        <v>6400</v>
      </c>
      <c r="F12770" t="s">
        <v>110</v>
      </c>
      <c r="G12770" t="s">
        <v>124</v>
      </c>
      <c r="H12770" t="s">
        <v>6398</v>
      </c>
      <c r="I12770">
        <v>5.6699999999999998E-8</v>
      </c>
    </row>
    <row r="12771" spans="1:9" x14ac:dyDescent="0.2">
      <c r="A12771" t="s">
        <v>22</v>
      </c>
      <c r="B12771" t="s">
        <v>1</v>
      </c>
      <c r="C12771">
        <f>_xlfn.XLOOKUP(B12771,'2.1.trackMPD'!$R$7:$R$29,'2.1.trackMPD'!$T$7:$T$29)</f>
        <v>3</v>
      </c>
      <c r="D12771">
        <v>5000</v>
      </c>
      <c r="E12771" t="s">
        <v>6400</v>
      </c>
      <c r="F12771" t="s">
        <v>110</v>
      </c>
      <c r="G12771" t="s">
        <v>140</v>
      </c>
      <c r="H12771" t="s">
        <v>6398</v>
      </c>
      <c r="I12771">
        <v>5.6699999999999998E-8</v>
      </c>
    </row>
    <row r="12772" spans="1:9" x14ac:dyDescent="0.2">
      <c r="A12772" t="s">
        <v>22</v>
      </c>
      <c r="B12772" t="s">
        <v>1</v>
      </c>
      <c r="C12772">
        <f>_xlfn.XLOOKUP(B12772,'2.1.trackMPD'!$R$7:$R$29,'2.1.trackMPD'!$T$7:$T$29)</f>
        <v>3</v>
      </c>
      <c r="D12772">
        <v>5000</v>
      </c>
      <c r="E12772" t="s">
        <v>6400</v>
      </c>
      <c r="F12772" t="s">
        <v>111</v>
      </c>
      <c r="G12772" t="s">
        <v>124</v>
      </c>
      <c r="H12772" t="s">
        <v>6398</v>
      </c>
      <c r="I12772">
        <v>5.6699999999999998E-8</v>
      </c>
    </row>
    <row r="12773" spans="1:9" x14ac:dyDescent="0.2">
      <c r="A12773" t="s">
        <v>22</v>
      </c>
      <c r="B12773" t="s">
        <v>1</v>
      </c>
      <c r="C12773">
        <f>_xlfn.XLOOKUP(B12773,'2.1.trackMPD'!$R$7:$R$29,'2.1.trackMPD'!$T$7:$T$29)</f>
        <v>3</v>
      </c>
      <c r="D12773">
        <v>5000</v>
      </c>
      <c r="E12773" t="s">
        <v>6400</v>
      </c>
      <c r="F12773" t="s">
        <v>111</v>
      </c>
      <c r="G12773" t="s">
        <v>140</v>
      </c>
      <c r="H12773" t="s">
        <v>6398</v>
      </c>
      <c r="I12773">
        <v>5.6699999999999998E-8</v>
      </c>
    </row>
    <row r="12774" spans="1:9" x14ac:dyDescent="0.2">
      <c r="A12774" t="s">
        <v>22</v>
      </c>
      <c r="B12774" t="s">
        <v>1</v>
      </c>
      <c r="C12774">
        <f>_xlfn.XLOOKUP(B12774,'2.1.trackMPD'!$R$7:$R$29,'2.1.trackMPD'!$T$7:$T$29)</f>
        <v>3</v>
      </c>
      <c r="D12774">
        <v>5000</v>
      </c>
      <c r="E12774" t="s">
        <v>6400</v>
      </c>
      <c r="F12774" t="s">
        <v>110</v>
      </c>
      <c r="G12774" t="s">
        <v>124</v>
      </c>
      <c r="H12774" t="s">
        <v>6399</v>
      </c>
    </row>
    <row r="12775" spans="1:9" x14ac:dyDescent="0.2">
      <c r="A12775" t="s">
        <v>22</v>
      </c>
      <c r="B12775" t="s">
        <v>1</v>
      </c>
      <c r="C12775">
        <f>_xlfn.XLOOKUP(B12775,'2.1.trackMPD'!$R$7:$R$29,'2.1.trackMPD'!$T$7:$T$29)</f>
        <v>3</v>
      </c>
      <c r="D12775">
        <v>5000</v>
      </c>
      <c r="E12775" t="s">
        <v>6400</v>
      </c>
      <c r="F12775" t="s">
        <v>110</v>
      </c>
      <c r="G12775" t="s">
        <v>140</v>
      </c>
      <c r="H12775" t="s">
        <v>6399</v>
      </c>
    </row>
    <row r="12776" spans="1:9" x14ac:dyDescent="0.2">
      <c r="A12776" t="s">
        <v>22</v>
      </c>
      <c r="B12776" t="s">
        <v>1</v>
      </c>
      <c r="C12776">
        <f>_xlfn.XLOOKUP(B12776,'2.1.trackMPD'!$R$7:$R$29,'2.1.trackMPD'!$T$7:$T$29)</f>
        <v>3</v>
      </c>
      <c r="D12776">
        <v>1</v>
      </c>
      <c r="E12776" t="s">
        <v>6401</v>
      </c>
      <c r="F12776" t="s">
        <v>110</v>
      </c>
      <c r="G12776" t="s">
        <v>124</v>
      </c>
      <c r="H12776" t="s">
        <v>6398</v>
      </c>
      <c r="I12776">
        <v>5.6699999999999998E-8</v>
      </c>
    </row>
    <row r="12777" spans="1:9" x14ac:dyDescent="0.2">
      <c r="A12777" t="s">
        <v>22</v>
      </c>
      <c r="B12777" t="s">
        <v>1</v>
      </c>
      <c r="C12777">
        <f>_xlfn.XLOOKUP(B12777,'2.1.trackMPD'!$R$7:$R$29,'2.1.trackMPD'!$T$7:$T$29)</f>
        <v>3</v>
      </c>
      <c r="D12777">
        <v>1</v>
      </c>
      <c r="E12777" t="s">
        <v>6401</v>
      </c>
      <c r="F12777" t="s">
        <v>110</v>
      </c>
      <c r="G12777" t="s">
        <v>140</v>
      </c>
      <c r="H12777" t="s">
        <v>6398</v>
      </c>
      <c r="I12777">
        <v>5.6699999999999998E-8</v>
      </c>
    </row>
    <row r="12778" spans="1:9" x14ac:dyDescent="0.2">
      <c r="A12778" t="s">
        <v>22</v>
      </c>
      <c r="B12778" t="s">
        <v>1</v>
      </c>
      <c r="C12778">
        <f>_xlfn.XLOOKUP(B12778,'2.1.trackMPD'!$R$7:$R$29,'2.1.trackMPD'!$T$7:$T$29)</f>
        <v>3</v>
      </c>
      <c r="D12778">
        <v>1</v>
      </c>
      <c r="E12778" t="s">
        <v>6401</v>
      </c>
      <c r="F12778" t="s">
        <v>111</v>
      </c>
      <c r="G12778" t="s">
        <v>124</v>
      </c>
      <c r="H12778" t="s">
        <v>6398</v>
      </c>
      <c r="I12778">
        <v>5.6699999999999998E-8</v>
      </c>
    </row>
    <row r="12779" spans="1:9" x14ac:dyDescent="0.2">
      <c r="A12779" t="s">
        <v>22</v>
      </c>
      <c r="B12779" t="s">
        <v>1</v>
      </c>
      <c r="C12779">
        <f>_xlfn.XLOOKUP(B12779,'2.1.trackMPD'!$R$7:$R$29,'2.1.trackMPD'!$T$7:$T$29)</f>
        <v>3</v>
      </c>
      <c r="D12779">
        <v>1</v>
      </c>
      <c r="E12779" t="s">
        <v>6401</v>
      </c>
      <c r="F12779" t="s">
        <v>111</v>
      </c>
      <c r="G12779" t="s">
        <v>140</v>
      </c>
      <c r="H12779" t="s">
        <v>6398</v>
      </c>
      <c r="I12779">
        <v>5.6699999999999998E-8</v>
      </c>
    </row>
    <row r="12780" spans="1:9" x14ac:dyDescent="0.2">
      <c r="A12780" t="s">
        <v>22</v>
      </c>
      <c r="B12780" t="s">
        <v>1</v>
      </c>
      <c r="C12780">
        <f>_xlfn.XLOOKUP(B12780,'2.1.trackMPD'!$R$7:$R$29,'2.1.trackMPD'!$T$7:$T$29)</f>
        <v>3</v>
      </c>
      <c r="D12780">
        <v>1</v>
      </c>
      <c r="E12780" t="s">
        <v>6401</v>
      </c>
      <c r="F12780" t="s">
        <v>110</v>
      </c>
      <c r="G12780" t="s">
        <v>124</v>
      </c>
      <c r="H12780" t="s">
        <v>6399</v>
      </c>
    </row>
    <row r="12781" spans="1:9" x14ac:dyDescent="0.2">
      <c r="A12781" t="s">
        <v>22</v>
      </c>
      <c r="B12781" t="s">
        <v>1</v>
      </c>
      <c r="C12781">
        <f>_xlfn.XLOOKUP(B12781,'2.1.trackMPD'!$R$7:$R$29,'2.1.trackMPD'!$T$7:$T$29)</f>
        <v>3</v>
      </c>
      <c r="D12781">
        <v>1</v>
      </c>
      <c r="E12781" t="s">
        <v>6401</v>
      </c>
      <c r="F12781" t="s">
        <v>110</v>
      </c>
      <c r="G12781" t="s">
        <v>140</v>
      </c>
      <c r="H12781" t="s">
        <v>6399</v>
      </c>
    </row>
    <row r="12782" spans="1:9" x14ac:dyDescent="0.2">
      <c r="A12782" t="s">
        <v>22</v>
      </c>
      <c r="B12782" t="s">
        <v>1</v>
      </c>
      <c r="C12782">
        <f>_xlfn.XLOOKUP(B12782,'2.1.trackMPD'!$R$7:$R$29,'2.1.trackMPD'!$T$7:$T$29)</f>
        <v>3</v>
      </c>
      <c r="D12782">
        <v>10</v>
      </c>
      <c r="E12782" t="s">
        <v>6401</v>
      </c>
      <c r="F12782" t="s">
        <v>110</v>
      </c>
      <c r="G12782" t="s">
        <v>124</v>
      </c>
      <c r="H12782" t="s">
        <v>6398</v>
      </c>
      <c r="I12782">
        <v>5.6699999999999998E-8</v>
      </c>
    </row>
    <row r="12783" spans="1:9" x14ac:dyDescent="0.2">
      <c r="A12783" t="s">
        <v>22</v>
      </c>
      <c r="B12783" t="s">
        <v>1</v>
      </c>
      <c r="C12783">
        <f>_xlfn.XLOOKUP(B12783,'2.1.trackMPD'!$R$7:$R$29,'2.1.trackMPD'!$T$7:$T$29)</f>
        <v>3</v>
      </c>
      <c r="D12783">
        <v>10</v>
      </c>
      <c r="E12783" t="s">
        <v>6401</v>
      </c>
      <c r="F12783" t="s">
        <v>110</v>
      </c>
      <c r="G12783" t="s">
        <v>140</v>
      </c>
      <c r="H12783" t="s">
        <v>6398</v>
      </c>
      <c r="I12783">
        <v>5.6699999999999998E-8</v>
      </c>
    </row>
    <row r="12784" spans="1:9" x14ac:dyDescent="0.2">
      <c r="A12784" t="s">
        <v>22</v>
      </c>
      <c r="B12784" t="s">
        <v>1</v>
      </c>
      <c r="C12784">
        <f>_xlfn.XLOOKUP(B12784,'2.1.trackMPD'!$R$7:$R$29,'2.1.trackMPD'!$T$7:$T$29)</f>
        <v>3</v>
      </c>
      <c r="D12784">
        <v>10</v>
      </c>
      <c r="E12784" t="s">
        <v>6401</v>
      </c>
      <c r="F12784" t="s">
        <v>111</v>
      </c>
      <c r="G12784" t="s">
        <v>124</v>
      </c>
      <c r="H12784" t="s">
        <v>6398</v>
      </c>
      <c r="I12784">
        <v>5.6699999999999998E-8</v>
      </c>
    </row>
    <row r="12785" spans="1:9" x14ac:dyDescent="0.2">
      <c r="A12785" t="s">
        <v>22</v>
      </c>
      <c r="B12785" t="s">
        <v>1</v>
      </c>
      <c r="C12785">
        <f>_xlfn.XLOOKUP(B12785,'2.1.trackMPD'!$R$7:$R$29,'2.1.trackMPD'!$T$7:$T$29)</f>
        <v>3</v>
      </c>
      <c r="D12785">
        <v>10</v>
      </c>
      <c r="E12785" t="s">
        <v>6401</v>
      </c>
      <c r="F12785" t="s">
        <v>111</v>
      </c>
      <c r="G12785" t="s">
        <v>140</v>
      </c>
      <c r="H12785" t="s">
        <v>6398</v>
      </c>
      <c r="I12785">
        <v>5.6699999999999998E-8</v>
      </c>
    </row>
    <row r="12786" spans="1:9" x14ac:dyDescent="0.2">
      <c r="A12786" t="s">
        <v>22</v>
      </c>
      <c r="B12786" t="s">
        <v>1</v>
      </c>
      <c r="C12786">
        <f>_xlfn.XLOOKUP(B12786,'2.1.trackMPD'!$R$7:$R$29,'2.1.trackMPD'!$T$7:$T$29)</f>
        <v>3</v>
      </c>
      <c r="D12786">
        <v>10</v>
      </c>
      <c r="E12786" t="s">
        <v>6401</v>
      </c>
      <c r="F12786" t="s">
        <v>110</v>
      </c>
      <c r="G12786" t="s">
        <v>124</v>
      </c>
      <c r="H12786" t="s">
        <v>6399</v>
      </c>
    </row>
    <row r="12787" spans="1:9" x14ac:dyDescent="0.2">
      <c r="A12787" t="s">
        <v>22</v>
      </c>
      <c r="B12787" t="s">
        <v>1</v>
      </c>
      <c r="C12787">
        <f>_xlfn.XLOOKUP(B12787,'2.1.trackMPD'!$R$7:$R$29,'2.1.trackMPD'!$T$7:$T$29)</f>
        <v>3</v>
      </c>
      <c r="D12787">
        <v>10</v>
      </c>
      <c r="E12787" t="s">
        <v>6401</v>
      </c>
      <c r="F12787" t="s">
        <v>110</v>
      </c>
      <c r="G12787" t="s">
        <v>140</v>
      </c>
      <c r="H12787" t="s">
        <v>6399</v>
      </c>
    </row>
    <row r="12788" spans="1:9" x14ac:dyDescent="0.2">
      <c r="A12788" t="s">
        <v>22</v>
      </c>
      <c r="B12788" t="s">
        <v>1</v>
      </c>
      <c r="C12788">
        <f>_xlfn.XLOOKUP(B12788,'2.1.trackMPD'!$R$7:$R$29,'2.1.trackMPD'!$T$7:$T$29)</f>
        <v>3</v>
      </c>
      <c r="D12788">
        <v>100</v>
      </c>
      <c r="E12788" t="s">
        <v>6401</v>
      </c>
      <c r="F12788" t="s">
        <v>110</v>
      </c>
      <c r="G12788" t="s">
        <v>124</v>
      </c>
      <c r="H12788" t="s">
        <v>6398</v>
      </c>
      <c r="I12788">
        <v>5.6699999999999998E-8</v>
      </c>
    </row>
    <row r="12789" spans="1:9" x14ac:dyDescent="0.2">
      <c r="A12789" t="s">
        <v>22</v>
      </c>
      <c r="B12789" t="s">
        <v>1</v>
      </c>
      <c r="C12789">
        <f>_xlfn.XLOOKUP(B12789,'2.1.trackMPD'!$R$7:$R$29,'2.1.trackMPD'!$T$7:$T$29)</f>
        <v>3</v>
      </c>
      <c r="D12789">
        <v>100</v>
      </c>
      <c r="E12789" t="s">
        <v>6401</v>
      </c>
      <c r="F12789" t="s">
        <v>110</v>
      </c>
      <c r="G12789" t="s">
        <v>140</v>
      </c>
      <c r="H12789" t="s">
        <v>6398</v>
      </c>
      <c r="I12789">
        <v>5.6699999999999998E-8</v>
      </c>
    </row>
    <row r="12790" spans="1:9" x14ac:dyDescent="0.2">
      <c r="A12790" t="s">
        <v>22</v>
      </c>
      <c r="B12790" t="s">
        <v>1</v>
      </c>
      <c r="C12790">
        <f>_xlfn.XLOOKUP(B12790,'2.1.trackMPD'!$R$7:$R$29,'2.1.trackMPD'!$T$7:$T$29)</f>
        <v>3</v>
      </c>
      <c r="D12790">
        <v>100</v>
      </c>
      <c r="E12790" t="s">
        <v>6401</v>
      </c>
      <c r="F12790" t="s">
        <v>111</v>
      </c>
      <c r="G12790" t="s">
        <v>124</v>
      </c>
      <c r="H12790" t="s">
        <v>6398</v>
      </c>
      <c r="I12790">
        <v>5.6699999999999998E-8</v>
      </c>
    </row>
    <row r="12791" spans="1:9" x14ac:dyDescent="0.2">
      <c r="A12791" t="s">
        <v>22</v>
      </c>
      <c r="B12791" t="s">
        <v>1</v>
      </c>
      <c r="C12791">
        <f>_xlfn.XLOOKUP(B12791,'2.1.trackMPD'!$R$7:$R$29,'2.1.trackMPD'!$T$7:$T$29)</f>
        <v>3</v>
      </c>
      <c r="D12791">
        <v>100</v>
      </c>
      <c r="E12791" t="s">
        <v>6401</v>
      </c>
      <c r="F12791" t="s">
        <v>111</v>
      </c>
      <c r="G12791" t="s">
        <v>140</v>
      </c>
      <c r="H12791" t="s">
        <v>6398</v>
      </c>
      <c r="I12791">
        <v>5.6699999999999998E-8</v>
      </c>
    </row>
    <row r="12792" spans="1:9" x14ac:dyDescent="0.2">
      <c r="A12792" t="s">
        <v>22</v>
      </c>
      <c r="B12792" t="s">
        <v>1</v>
      </c>
      <c r="C12792">
        <f>_xlfn.XLOOKUP(B12792,'2.1.trackMPD'!$R$7:$R$29,'2.1.trackMPD'!$T$7:$T$29)</f>
        <v>3</v>
      </c>
      <c r="D12792">
        <v>100</v>
      </c>
      <c r="E12792" t="s">
        <v>6401</v>
      </c>
      <c r="F12792" t="s">
        <v>110</v>
      </c>
      <c r="G12792" t="s">
        <v>124</v>
      </c>
      <c r="H12792" t="s">
        <v>6399</v>
      </c>
    </row>
    <row r="12793" spans="1:9" x14ac:dyDescent="0.2">
      <c r="A12793" t="s">
        <v>22</v>
      </c>
      <c r="B12793" t="s">
        <v>1</v>
      </c>
      <c r="C12793">
        <f>_xlfn.XLOOKUP(B12793,'2.1.trackMPD'!$R$7:$R$29,'2.1.trackMPD'!$T$7:$T$29)</f>
        <v>3</v>
      </c>
      <c r="D12793">
        <v>100</v>
      </c>
      <c r="E12793" t="s">
        <v>6401</v>
      </c>
      <c r="F12793" t="s">
        <v>110</v>
      </c>
      <c r="G12793" t="s">
        <v>140</v>
      </c>
      <c r="H12793" t="s">
        <v>6399</v>
      </c>
    </row>
    <row r="12794" spans="1:9" x14ac:dyDescent="0.2">
      <c r="A12794" t="s">
        <v>22</v>
      </c>
      <c r="B12794" t="s">
        <v>13</v>
      </c>
      <c r="C12794">
        <f>_xlfn.XLOOKUP(B12794,'2.1.trackMPD'!$R$7:$R$29,'2.1.trackMPD'!$T$7:$T$29)</f>
        <v>6</v>
      </c>
      <c r="D12794">
        <v>1</v>
      </c>
      <c r="E12794" t="s">
        <v>6396</v>
      </c>
      <c r="F12794" t="s">
        <v>110</v>
      </c>
      <c r="G12794" t="s">
        <v>124</v>
      </c>
      <c r="H12794" t="s">
        <v>6398</v>
      </c>
    </row>
    <row r="12795" spans="1:9" x14ac:dyDescent="0.2">
      <c r="A12795" t="s">
        <v>22</v>
      </c>
      <c r="B12795" t="s">
        <v>13</v>
      </c>
      <c r="C12795">
        <f>_xlfn.XLOOKUP(B12795,'2.1.trackMPD'!$R$7:$R$29,'2.1.trackMPD'!$T$7:$T$29)</f>
        <v>6</v>
      </c>
      <c r="D12795">
        <v>1</v>
      </c>
      <c r="E12795" t="s">
        <v>6396</v>
      </c>
      <c r="F12795" t="s">
        <v>110</v>
      </c>
      <c r="G12795" t="s">
        <v>140</v>
      </c>
      <c r="H12795" t="s">
        <v>6398</v>
      </c>
    </row>
    <row r="12796" spans="1:9" x14ac:dyDescent="0.2">
      <c r="A12796" t="s">
        <v>22</v>
      </c>
      <c r="B12796" t="s">
        <v>13</v>
      </c>
      <c r="C12796">
        <f>_xlfn.XLOOKUP(B12796,'2.1.trackMPD'!$R$7:$R$29,'2.1.trackMPD'!$T$7:$T$29)</f>
        <v>6</v>
      </c>
      <c r="D12796">
        <v>1</v>
      </c>
      <c r="E12796" t="s">
        <v>6396</v>
      </c>
      <c r="F12796" t="s">
        <v>111</v>
      </c>
      <c r="G12796" t="s">
        <v>124</v>
      </c>
      <c r="H12796" t="s">
        <v>6398</v>
      </c>
    </row>
    <row r="12797" spans="1:9" x14ac:dyDescent="0.2">
      <c r="A12797" t="s">
        <v>22</v>
      </c>
      <c r="B12797" t="s">
        <v>13</v>
      </c>
      <c r="C12797">
        <f>_xlfn.XLOOKUP(B12797,'2.1.trackMPD'!$R$7:$R$29,'2.1.trackMPD'!$T$7:$T$29)</f>
        <v>6</v>
      </c>
      <c r="D12797">
        <v>1</v>
      </c>
      <c r="E12797" t="s">
        <v>6396</v>
      </c>
      <c r="F12797" t="s">
        <v>111</v>
      </c>
      <c r="G12797" t="s">
        <v>140</v>
      </c>
      <c r="H12797" t="s">
        <v>6398</v>
      </c>
    </row>
    <row r="12798" spans="1:9" x14ac:dyDescent="0.2">
      <c r="A12798" t="s">
        <v>22</v>
      </c>
      <c r="B12798" t="s">
        <v>13</v>
      </c>
      <c r="C12798">
        <f>_xlfn.XLOOKUP(B12798,'2.1.trackMPD'!$R$7:$R$29,'2.1.trackMPD'!$T$7:$T$29)</f>
        <v>6</v>
      </c>
      <c r="D12798">
        <v>1</v>
      </c>
      <c r="E12798" t="s">
        <v>6396</v>
      </c>
      <c r="F12798" t="s">
        <v>110</v>
      </c>
      <c r="G12798" t="s">
        <v>124</v>
      </c>
      <c r="H12798" t="s">
        <v>6399</v>
      </c>
    </row>
    <row r="12799" spans="1:9" x14ac:dyDescent="0.2">
      <c r="A12799" t="s">
        <v>22</v>
      </c>
      <c r="B12799" t="s">
        <v>13</v>
      </c>
      <c r="C12799">
        <f>_xlfn.XLOOKUP(B12799,'2.1.trackMPD'!$R$7:$R$29,'2.1.trackMPD'!$T$7:$T$29)</f>
        <v>6</v>
      </c>
      <c r="D12799">
        <v>1</v>
      </c>
      <c r="E12799" t="s">
        <v>6396</v>
      </c>
      <c r="F12799" t="s">
        <v>110</v>
      </c>
      <c r="G12799" t="s">
        <v>140</v>
      </c>
      <c r="H12799" t="s">
        <v>6399</v>
      </c>
    </row>
    <row r="12800" spans="1:9" x14ac:dyDescent="0.2">
      <c r="A12800" t="s">
        <v>22</v>
      </c>
      <c r="B12800" t="s">
        <v>13</v>
      </c>
      <c r="C12800">
        <f>_xlfn.XLOOKUP(B12800,'2.1.trackMPD'!$R$7:$R$29,'2.1.trackMPD'!$T$7:$T$29)</f>
        <v>6</v>
      </c>
      <c r="D12800">
        <v>10</v>
      </c>
      <c r="E12800" t="s">
        <v>6396</v>
      </c>
      <c r="F12800" t="s">
        <v>110</v>
      </c>
      <c r="G12800" t="s">
        <v>124</v>
      </c>
      <c r="H12800" t="s">
        <v>6398</v>
      </c>
    </row>
    <row r="12801" spans="1:8" x14ac:dyDescent="0.2">
      <c r="A12801" t="s">
        <v>22</v>
      </c>
      <c r="B12801" t="s">
        <v>13</v>
      </c>
      <c r="C12801">
        <f>_xlfn.XLOOKUP(B12801,'2.1.trackMPD'!$R$7:$R$29,'2.1.trackMPD'!$T$7:$T$29)</f>
        <v>6</v>
      </c>
      <c r="D12801">
        <v>10</v>
      </c>
      <c r="E12801" t="s">
        <v>6396</v>
      </c>
      <c r="F12801" t="s">
        <v>110</v>
      </c>
      <c r="G12801" t="s">
        <v>140</v>
      </c>
      <c r="H12801" t="s">
        <v>6398</v>
      </c>
    </row>
    <row r="12802" spans="1:8" x14ac:dyDescent="0.2">
      <c r="A12802" t="s">
        <v>22</v>
      </c>
      <c r="B12802" t="s">
        <v>13</v>
      </c>
      <c r="C12802">
        <f>_xlfn.XLOOKUP(B12802,'2.1.trackMPD'!$R$7:$R$29,'2.1.trackMPD'!$T$7:$T$29)</f>
        <v>6</v>
      </c>
      <c r="D12802">
        <v>10</v>
      </c>
      <c r="E12802" t="s">
        <v>6396</v>
      </c>
      <c r="F12802" t="s">
        <v>111</v>
      </c>
      <c r="G12802" t="s">
        <v>124</v>
      </c>
      <c r="H12802" t="s">
        <v>6398</v>
      </c>
    </row>
    <row r="12803" spans="1:8" x14ac:dyDescent="0.2">
      <c r="A12803" t="s">
        <v>22</v>
      </c>
      <c r="B12803" t="s">
        <v>13</v>
      </c>
      <c r="C12803">
        <f>_xlfn.XLOOKUP(B12803,'2.1.trackMPD'!$R$7:$R$29,'2.1.trackMPD'!$T$7:$T$29)</f>
        <v>6</v>
      </c>
      <c r="D12803">
        <v>10</v>
      </c>
      <c r="E12803" t="s">
        <v>6396</v>
      </c>
      <c r="F12803" t="s">
        <v>111</v>
      </c>
      <c r="G12803" t="s">
        <v>140</v>
      </c>
      <c r="H12803" t="s">
        <v>6398</v>
      </c>
    </row>
    <row r="12804" spans="1:8" x14ac:dyDescent="0.2">
      <c r="A12804" t="s">
        <v>22</v>
      </c>
      <c r="B12804" t="s">
        <v>13</v>
      </c>
      <c r="C12804">
        <f>_xlfn.XLOOKUP(B12804,'2.1.trackMPD'!$R$7:$R$29,'2.1.trackMPD'!$T$7:$T$29)</f>
        <v>6</v>
      </c>
      <c r="D12804">
        <v>10</v>
      </c>
      <c r="E12804" t="s">
        <v>6396</v>
      </c>
      <c r="F12804" t="s">
        <v>110</v>
      </c>
      <c r="G12804" t="s">
        <v>124</v>
      </c>
      <c r="H12804" t="s">
        <v>6399</v>
      </c>
    </row>
    <row r="12805" spans="1:8" x14ac:dyDescent="0.2">
      <c r="A12805" t="s">
        <v>22</v>
      </c>
      <c r="B12805" t="s">
        <v>13</v>
      </c>
      <c r="C12805">
        <f>_xlfn.XLOOKUP(B12805,'2.1.trackMPD'!$R$7:$R$29,'2.1.trackMPD'!$T$7:$T$29)</f>
        <v>6</v>
      </c>
      <c r="D12805">
        <v>10</v>
      </c>
      <c r="E12805" t="s">
        <v>6396</v>
      </c>
      <c r="F12805" t="s">
        <v>110</v>
      </c>
      <c r="G12805" t="s">
        <v>140</v>
      </c>
      <c r="H12805" t="s">
        <v>6399</v>
      </c>
    </row>
    <row r="12806" spans="1:8" x14ac:dyDescent="0.2">
      <c r="A12806" t="s">
        <v>22</v>
      </c>
      <c r="B12806" t="s">
        <v>13</v>
      </c>
      <c r="C12806">
        <f>_xlfn.XLOOKUP(B12806,'2.1.trackMPD'!$R$7:$R$29,'2.1.trackMPD'!$T$7:$T$29)</f>
        <v>6</v>
      </c>
      <c r="D12806">
        <v>100</v>
      </c>
      <c r="E12806" t="s">
        <v>6396</v>
      </c>
      <c r="F12806" t="s">
        <v>110</v>
      </c>
      <c r="G12806" t="s">
        <v>124</v>
      </c>
      <c r="H12806" t="s">
        <v>6398</v>
      </c>
    </row>
    <row r="12807" spans="1:8" x14ac:dyDescent="0.2">
      <c r="A12807" t="s">
        <v>22</v>
      </c>
      <c r="B12807" t="s">
        <v>13</v>
      </c>
      <c r="C12807">
        <f>_xlfn.XLOOKUP(B12807,'2.1.trackMPD'!$R$7:$R$29,'2.1.trackMPD'!$T$7:$T$29)</f>
        <v>6</v>
      </c>
      <c r="D12807">
        <v>100</v>
      </c>
      <c r="E12807" t="s">
        <v>6396</v>
      </c>
      <c r="F12807" t="s">
        <v>110</v>
      </c>
      <c r="G12807" t="s">
        <v>140</v>
      </c>
      <c r="H12807" t="s">
        <v>6398</v>
      </c>
    </row>
    <row r="12808" spans="1:8" x14ac:dyDescent="0.2">
      <c r="A12808" t="s">
        <v>22</v>
      </c>
      <c r="B12808" t="s">
        <v>13</v>
      </c>
      <c r="C12808">
        <f>_xlfn.XLOOKUP(B12808,'2.1.trackMPD'!$R$7:$R$29,'2.1.trackMPD'!$T$7:$T$29)</f>
        <v>6</v>
      </c>
      <c r="D12808">
        <v>100</v>
      </c>
      <c r="E12808" t="s">
        <v>6396</v>
      </c>
      <c r="F12808" t="s">
        <v>111</v>
      </c>
      <c r="G12808" t="s">
        <v>124</v>
      </c>
      <c r="H12808" t="s">
        <v>6398</v>
      </c>
    </row>
    <row r="12809" spans="1:8" x14ac:dyDescent="0.2">
      <c r="A12809" t="s">
        <v>22</v>
      </c>
      <c r="B12809" t="s">
        <v>13</v>
      </c>
      <c r="C12809">
        <f>_xlfn.XLOOKUP(B12809,'2.1.trackMPD'!$R$7:$R$29,'2.1.trackMPD'!$T$7:$T$29)</f>
        <v>6</v>
      </c>
      <c r="D12809">
        <v>100</v>
      </c>
      <c r="E12809" t="s">
        <v>6396</v>
      </c>
      <c r="F12809" t="s">
        <v>111</v>
      </c>
      <c r="G12809" t="s">
        <v>140</v>
      </c>
      <c r="H12809" t="s">
        <v>6398</v>
      </c>
    </row>
    <row r="12810" spans="1:8" x14ac:dyDescent="0.2">
      <c r="A12810" t="s">
        <v>22</v>
      </c>
      <c r="B12810" t="s">
        <v>13</v>
      </c>
      <c r="C12810">
        <f>_xlfn.XLOOKUP(B12810,'2.1.trackMPD'!$R$7:$R$29,'2.1.trackMPD'!$T$7:$T$29)</f>
        <v>6</v>
      </c>
      <c r="D12810">
        <v>100</v>
      </c>
      <c r="E12810" t="s">
        <v>6396</v>
      </c>
      <c r="F12810" t="s">
        <v>110</v>
      </c>
      <c r="G12810" t="s">
        <v>124</v>
      </c>
      <c r="H12810" t="s">
        <v>6399</v>
      </c>
    </row>
    <row r="12811" spans="1:8" x14ac:dyDescent="0.2">
      <c r="A12811" t="s">
        <v>22</v>
      </c>
      <c r="B12811" t="s">
        <v>13</v>
      </c>
      <c r="C12811">
        <f>_xlfn.XLOOKUP(B12811,'2.1.trackMPD'!$R$7:$R$29,'2.1.trackMPD'!$T$7:$T$29)</f>
        <v>6</v>
      </c>
      <c r="D12811">
        <v>100</v>
      </c>
      <c r="E12811" t="s">
        <v>6396</v>
      </c>
      <c r="F12811" t="s">
        <v>110</v>
      </c>
      <c r="G12811" t="s">
        <v>140</v>
      </c>
      <c r="H12811" t="s">
        <v>6399</v>
      </c>
    </row>
    <row r="12812" spans="1:8" x14ac:dyDescent="0.2">
      <c r="A12812" t="s">
        <v>22</v>
      </c>
      <c r="B12812" t="s">
        <v>13</v>
      </c>
      <c r="C12812">
        <f>_xlfn.XLOOKUP(B12812,'2.1.trackMPD'!$R$7:$R$29,'2.1.trackMPD'!$T$7:$T$29)</f>
        <v>6</v>
      </c>
      <c r="D12812">
        <v>1000</v>
      </c>
      <c r="E12812" t="s">
        <v>6396</v>
      </c>
      <c r="F12812" t="s">
        <v>110</v>
      </c>
      <c r="G12812" t="s">
        <v>124</v>
      </c>
      <c r="H12812" t="s">
        <v>6398</v>
      </c>
    </row>
    <row r="12813" spans="1:8" x14ac:dyDescent="0.2">
      <c r="A12813" t="s">
        <v>22</v>
      </c>
      <c r="B12813" t="s">
        <v>13</v>
      </c>
      <c r="C12813">
        <f>_xlfn.XLOOKUP(B12813,'2.1.trackMPD'!$R$7:$R$29,'2.1.trackMPD'!$T$7:$T$29)</f>
        <v>6</v>
      </c>
      <c r="D12813">
        <v>1000</v>
      </c>
      <c r="E12813" t="s">
        <v>6396</v>
      </c>
      <c r="F12813" t="s">
        <v>110</v>
      </c>
      <c r="G12813" t="s">
        <v>140</v>
      </c>
      <c r="H12813" t="s">
        <v>6398</v>
      </c>
    </row>
    <row r="12814" spans="1:8" x14ac:dyDescent="0.2">
      <c r="A12814" t="s">
        <v>22</v>
      </c>
      <c r="B12814" t="s">
        <v>13</v>
      </c>
      <c r="C12814">
        <f>_xlfn.XLOOKUP(B12814,'2.1.trackMPD'!$R$7:$R$29,'2.1.trackMPD'!$T$7:$T$29)</f>
        <v>6</v>
      </c>
      <c r="D12814">
        <v>1000</v>
      </c>
      <c r="E12814" t="s">
        <v>6396</v>
      </c>
      <c r="F12814" t="s">
        <v>111</v>
      </c>
      <c r="G12814" t="s">
        <v>124</v>
      </c>
      <c r="H12814" t="s">
        <v>6398</v>
      </c>
    </row>
    <row r="12815" spans="1:8" x14ac:dyDescent="0.2">
      <c r="A12815" t="s">
        <v>22</v>
      </c>
      <c r="B12815" t="s">
        <v>13</v>
      </c>
      <c r="C12815">
        <f>_xlfn.XLOOKUP(B12815,'2.1.trackMPD'!$R$7:$R$29,'2.1.trackMPD'!$T$7:$T$29)</f>
        <v>6</v>
      </c>
      <c r="D12815">
        <v>1000</v>
      </c>
      <c r="E12815" t="s">
        <v>6396</v>
      </c>
      <c r="F12815" t="s">
        <v>111</v>
      </c>
      <c r="G12815" t="s">
        <v>140</v>
      </c>
      <c r="H12815" t="s">
        <v>6398</v>
      </c>
    </row>
    <row r="12816" spans="1:8" x14ac:dyDescent="0.2">
      <c r="A12816" t="s">
        <v>22</v>
      </c>
      <c r="B12816" t="s">
        <v>13</v>
      </c>
      <c r="C12816">
        <f>_xlfn.XLOOKUP(B12816,'2.1.trackMPD'!$R$7:$R$29,'2.1.trackMPD'!$T$7:$T$29)</f>
        <v>6</v>
      </c>
      <c r="D12816">
        <v>1000</v>
      </c>
      <c r="E12816" t="s">
        <v>6396</v>
      </c>
      <c r="F12816" t="s">
        <v>110</v>
      </c>
      <c r="G12816" t="s">
        <v>124</v>
      </c>
      <c r="H12816" t="s">
        <v>6399</v>
      </c>
    </row>
    <row r="12817" spans="1:8" x14ac:dyDescent="0.2">
      <c r="A12817" t="s">
        <v>22</v>
      </c>
      <c r="B12817" t="s">
        <v>13</v>
      </c>
      <c r="C12817">
        <f>_xlfn.XLOOKUP(B12817,'2.1.trackMPD'!$R$7:$R$29,'2.1.trackMPD'!$T$7:$T$29)</f>
        <v>6</v>
      </c>
      <c r="D12817">
        <v>1000</v>
      </c>
      <c r="E12817" t="s">
        <v>6396</v>
      </c>
      <c r="F12817" t="s">
        <v>110</v>
      </c>
      <c r="G12817" t="s">
        <v>140</v>
      </c>
      <c r="H12817" t="s">
        <v>6399</v>
      </c>
    </row>
    <row r="12818" spans="1:8" x14ac:dyDescent="0.2">
      <c r="A12818" t="s">
        <v>22</v>
      </c>
      <c r="B12818" t="s">
        <v>13</v>
      </c>
      <c r="C12818">
        <f>_xlfn.XLOOKUP(B12818,'2.1.trackMPD'!$R$7:$R$29,'2.1.trackMPD'!$T$7:$T$29)</f>
        <v>6</v>
      </c>
      <c r="D12818">
        <v>5000</v>
      </c>
      <c r="E12818" t="s">
        <v>6396</v>
      </c>
      <c r="F12818" t="s">
        <v>110</v>
      </c>
      <c r="G12818" t="s">
        <v>124</v>
      </c>
      <c r="H12818" t="s">
        <v>6398</v>
      </c>
    </row>
    <row r="12819" spans="1:8" x14ac:dyDescent="0.2">
      <c r="A12819" t="s">
        <v>22</v>
      </c>
      <c r="B12819" t="s">
        <v>13</v>
      </c>
      <c r="C12819">
        <f>_xlfn.XLOOKUP(B12819,'2.1.trackMPD'!$R$7:$R$29,'2.1.trackMPD'!$T$7:$T$29)</f>
        <v>6</v>
      </c>
      <c r="D12819">
        <v>5000</v>
      </c>
      <c r="E12819" t="s">
        <v>6396</v>
      </c>
      <c r="F12819" t="s">
        <v>110</v>
      </c>
      <c r="G12819" t="s">
        <v>140</v>
      </c>
      <c r="H12819" t="s">
        <v>6398</v>
      </c>
    </row>
    <row r="12820" spans="1:8" x14ac:dyDescent="0.2">
      <c r="A12820" t="s">
        <v>22</v>
      </c>
      <c r="B12820" t="s">
        <v>13</v>
      </c>
      <c r="C12820">
        <f>_xlfn.XLOOKUP(B12820,'2.1.trackMPD'!$R$7:$R$29,'2.1.trackMPD'!$T$7:$T$29)</f>
        <v>6</v>
      </c>
      <c r="D12820">
        <v>5000</v>
      </c>
      <c r="E12820" t="s">
        <v>6396</v>
      </c>
      <c r="F12820" t="s">
        <v>111</v>
      </c>
      <c r="G12820" t="s">
        <v>124</v>
      </c>
      <c r="H12820" t="s">
        <v>6398</v>
      </c>
    </row>
    <row r="12821" spans="1:8" x14ac:dyDescent="0.2">
      <c r="A12821" t="s">
        <v>22</v>
      </c>
      <c r="B12821" t="s">
        <v>13</v>
      </c>
      <c r="C12821">
        <f>_xlfn.XLOOKUP(B12821,'2.1.trackMPD'!$R$7:$R$29,'2.1.trackMPD'!$T$7:$T$29)</f>
        <v>6</v>
      </c>
      <c r="D12821">
        <v>5000</v>
      </c>
      <c r="E12821" t="s">
        <v>6396</v>
      </c>
      <c r="F12821" t="s">
        <v>111</v>
      </c>
      <c r="G12821" t="s">
        <v>140</v>
      </c>
      <c r="H12821" t="s">
        <v>6398</v>
      </c>
    </row>
    <row r="12822" spans="1:8" x14ac:dyDescent="0.2">
      <c r="A12822" t="s">
        <v>22</v>
      </c>
      <c r="B12822" t="s">
        <v>13</v>
      </c>
      <c r="C12822">
        <f>_xlfn.XLOOKUP(B12822,'2.1.trackMPD'!$R$7:$R$29,'2.1.trackMPD'!$T$7:$T$29)</f>
        <v>6</v>
      </c>
      <c r="D12822">
        <v>5000</v>
      </c>
      <c r="E12822" t="s">
        <v>6396</v>
      </c>
      <c r="F12822" t="s">
        <v>110</v>
      </c>
      <c r="G12822" t="s">
        <v>124</v>
      </c>
      <c r="H12822" t="s">
        <v>6399</v>
      </c>
    </row>
    <row r="12823" spans="1:8" x14ac:dyDescent="0.2">
      <c r="A12823" t="s">
        <v>22</v>
      </c>
      <c r="B12823" t="s">
        <v>13</v>
      </c>
      <c r="C12823">
        <f>_xlfn.XLOOKUP(B12823,'2.1.trackMPD'!$R$7:$R$29,'2.1.trackMPD'!$T$7:$T$29)</f>
        <v>6</v>
      </c>
      <c r="D12823">
        <v>5000</v>
      </c>
      <c r="E12823" t="s">
        <v>6396</v>
      </c>
      <c r="F12823" t="s">
        <v>110</v>
      </c>
      <c r="G12823" t="s">
        <v>140</v>
      </c>
      <c r="H12823" t="s">
        <v>6399</v>
      </c>
    </row>
    <row r="12824" spans="1:8" x14ac:dyDescent="0.2">
      <c r="A12824" t="s">
        <v>22</v>
      </c>
      <c r="B12824" t="s">
        <v>13</v>
      </c>
      <c r="C12824">
        <f>_xlfn.XLOOKUP(B12824,'2.1.trackMPD'!$R$7:$R$29,'2.1.trackMPD'!$T$7:$T$29)</f>
        <v>6</v>
      </c>
      <c r="D12824">
        <v>1</v>
      </c>
      <c r="E12824" t="s">
        <v>6400</v>
      </c>
      <c r="F12824" t="s">
        <v>110</v>
      </c>
      <c r="G12824" t="s">
        <v>124</v>
      </c>
      <c r="H12824" t="s">
        <v>6398</v>
      </c>
    </row>
    <row r="12825" spans="1:8" x14ac:dyDescent="0.2">
      <c r="A12825" t="s">
        <v>22</v>
      </c>
      <c r="B12825" t="s">
        <v>13</v>
      </c>
      <c r="C12825">
        <f>_xlfn.XLOOKUP(B12825,'2.1.trackMPD'!$R$7:$R$29,'2.1.trackMPD'!$T$7:$T$29)</f>
        <v>6</v>
      </c>
      <c r="D12825">
        <v>1</v>
      </c>
      <c r="E12825" t="s">
        <v>6400</v>
      </c>
      <c r="F12825" t="s">
        <v>110</v>
      </c>
      <c r="G12825" t="s">
        <v>140</v>
      </c>
      <c r="H12825" t="s">
        <v>6398</v>
      </c>
    </row>
    <row r="12826" spans="1:8" x14ac:dyDescent="0.2">
      <c r="A12826" t="s">
        <v>22</v>
      </c>
      <c r="B12826" t="s">
        <v>13</v>
      </c>
      <c r="C12826">
        <f>_xlfn.XLOOKUP(B12826,'2.1.trackMPD'!$R$7:$R$29,'2.1.trackMPD'!$T$7:$T$29)</f>
        <v>6</v>
      </c>
      <c r="D12826">
        <v>1</v>
      </c>
      <c r="E12826" t="s">
        <v>6400</v>
      </c>
      <c r="F12826" t="s">
        <v>111</v>
      </c>
      <c r="G12826" t="s">
        <v>124</v>
      </c>
      <c r="H12826" t="s">
        <v>6398</v>
      </c>
    </row>
    <row r="12827" spans="1:8" x14ac:dyDescent="0.2">
      <c r="A12827" t="s">
        <v>22</v>
      </c>
      <c r="B12827" t="s">
        <v>13</v>
      </c>
      <c r="C12827">
        <f>_xlfn.XLOOKUP(B12827,'2.1.trackMPD'!$R$7:$R$29,'2.1.trackMPD'!$T$7:$T$29)</f>
        <v>6</v>
      </c>
      <c r="D12827">
        <v>1</v>
      </c>
      <c r="E12827" t="s">
        <v>6400</v>
      </c>
      <c r="F12827" t="s">
        <v>111</v>
      </c>
      <c r="G12827" t="s">
        <v>140</v>
      </c>
      <c r="H12827" t="s">
        <v>6398</v>
      </c>
    </row>
    <row r="12828" spans="1:8" x14ac:dyDescent="0.2">
      <c r="A12828" t="s">
        <v>22</v>
      </c>
      <c r="B12828" t="s">
        <v>13</v>
      </c>
      <c r="C12828">
        <f>_xlfn.XLOOKUP(B12828,'2.1.trackMPD'!$R$7:$R$29,'2.1.trackMPD'!$T$7:$T$29)</f>
        <v>6</v>
      </c>
      <c r="D12828">
        <v>1</v>
      </c>
      <c r="E12828" t="s">
        <v>6400</v>
      </c>
      <c r="F12828" t="s">
        <v>110</v>
      </c>
      <c r="G12828" t="s">
        <v>124</v>
      </c>
      <c r="H12828" t="s">
        <v>6399</v>
      </c>
    </row>
    <row r="12829" spans="1:8" x14ac:dyDescent="0.2">
      <c r="A12829" t="s">
        <v>22</v>
      </c>
      <c r="B12829" t="s">
        <v>13</v>
      </c>
      <c r="C12829">
        <f>_xlfn.XLOOKUP(B12829,'2.1.trackMPD'!$R$7:$R$29,'2.1.trackMPD'!$T$7:$T$29)</f>
        <v>6</v>
      </c>
      <c r="D12829">
        <v>1</v>
      </c>
      <c r="E12829" t="s">
        <v>6400</v>
      </c>
      <c r="F12829" t="s">
        <v>110</v>
      </c>
      <c r="G12829" t="s">
        <v>140</v>
      </c>
      <c r="H12829" t="s">
        <v>6399</v>
      </c>
    </row>
    <row r="12830" spans="1:8" x14ac:dyDescent="0.2">
      <c r="A12830" t="s">
        <v>22</v>
      </c>
      <c r="B12830" t="s">
        <v>13</v>
      </c>
      <c r="C12830">
        <f>_xlfn.XLOOKUP(B12830,'2.1.trackMPD'!$R$7:$R$29,'2.1.trackMPD'!$T$7:$T$29)</f>
        <v>6</v>
      </c>
      <c r="D12830">
        <v>10</v>
      </c>
      <c r="E12830" t="s">
        <v>6400</v>
      </c>
      <c r="F12830" t="s">
        <v>110</v>
      </c>
      <c r="G12830" t="s">
        <v>124</v>
      </c>
      <c r="H12830" t="s">
        <v>6398</v>
      </c>
    </row>
    <row r="12831" spans="1:8" x14ac:dyDescent="0.2">
      <c r="A12831" t="s">
        <v>22</v>
      </c>
      <c r="B12831" t="s">
        <v>13</v>
      </c>
      <c r="C12831">
        <f>_xlfn.XLOOKUP(B12831,'2.1.trackMPD'!$R$7:$R$29,'2.1.trackMPD'!$T$7:$T$29)</f>
        <v>6</v>
      </c>
      <c r="D12831">
        <v>10</v>
      </c>
      <c r="E12831" t="s">
        <v>6400</v>
      </c>
      <c r="F12831" t="s">
        <v>110</v>
      </c>
      <c r="G12831" t="s">
        <v>140</v>
      </c>
      <c r="H12831" t="s">
        <v>6398</v>
      </c>
    </row>
    <row r="12832" spans="1:8" x14ac:dyDescent="0.2">
      <c r="A12832" t="s">
        <v>22</v>
      </c>
      <c r="B12832" t="s">
        <v>13</v>
      </c>
      <c r="C12832">
        <f>_xlfn.XLOOKUP(B12832,'2.1.trackMPD'!$R$7:$R$29,'2.1.trackMPD'!$T$7:$T$29)</f>
        <v>6</v>
      </c>
      <c r="D12832">
        <v>10</v>
      </c>
      <c r="E12832" t="s">
        <v>6400</v>
      </c>
      <c r="F12832" t="s">
        <v>111</v>
      </c>
      <c r="G12832" t="s">
        <v>124</v>
      </c>
      <c r="H12832" t="s">
        <v>6398</v>
      </c>
    </row>
    <row r="12833" spans="1:8" x14ac:dyDescent="0.2">
      <c r="A12833" t="s">
        <v>22</v>
      </c>
      <c r="B12833" t="s">
        <v>13</v>
      </c>
      <c r="C12833">
        <f>_xlfn.XLOOKUP(B12833,'2.1.trackMPD'!$R$7:$R$29,'2.1.trackMPD'!$T$7:$T$29)</f>
        <v>6</v>
      </c>
      <c r="D12833">
        <v>10</v>
      </c>
      <c r="E12833" t="s">
        <v>6400</v>
      </c>
      <c r="F12833" t="s">
        <v>111</v>
      </c>
      <c r="G12833" t="s">
        <v>140</v>
      </c>
      <c r="H12833" t="s">
        <v>6398</v>
      </c>
    </row>
    <row r="12834" spans="1:8" x14ac:dyDescent="0.2">
      <c r="A12834" t="s">
        <v>22</v>
      </c>
      <c r="B12834" t="s">
        <v>13</v>
      </c>
      <c r="C12834">
        <f>_xlfn.XLOOKUP(B12834,'2.1.trackMPD'!$R$7:$R$29,'2.1.trackMPD'!$T$7:$T$29)</f>
        <v>6</v>
      </c>
      <c r="D12834">
        <v>10</v>
      </c>
      <c r="E12834" t="s">
        <v>6400</v>
      </c>
      <c r="F12834" t="s">
        <v>110</v>
      </c>
      <c r="G12834" t="s">
        <v>124</v>
      </c>
      <c r="H12834" t="s">
        <v>6399</v>
      </c>
    </row>
    <row r="12835" spans="1:8" x14ac:dyDescent="0.2">
      <c r="A12835" t="s">
        <v>22</v>
      </c>
      <c r="B12835" t="s">
        <v>13</v>
      </c>
      <c r="C12835">
        <f>_xlfn.XLOOKUP(B12835,'2.1.trackMPD'!$R$7:$R$29,'2.1.trackMPD'!$T$7:$T$29)</f>
        <v>6</v>
      </c>
      <c r="D12835">
        <v>10</v>
      </c>
      <c r="E12835" t="s">
        <v>6400</v>
      </c>
      <c r="F12835" t="s">
        <v>110</v>
      </c>
      <c r="G12835" t="s">
        <v>140</v>
      </c>
      <c r="H12835" t="s">
        <v>6399</v>
      </c>
    </row>
    <row r="12836" spans="1:8" x14ac:dyDescent="0.2">
      <c r="A12836" t="s">
        <v>22</v>
      </c>
      <c r="B12836" t="s">
        <v>13</v>
      </c>
      <c r="C12836">
        <f>_xlfn.XLOOKUP(B12836,'2.1.trackMPD'!$R$7:$R$29,'2.1.trackMPD'!$T$7:$T$29)</f>
        <v>6</v>
      </c>
      <c r="D12836">
        <v>100</v>
      </c>
      <c r="E12836" t="s">
        <v>6400</v>
      </c>
      <c r="F12836" t="s">
        <v>110</v>
      </c>
      <c r="G12836" t="s">
        <v>124</v>
      </c>
      <c r="H12836" t="s">
        <v>6398</v>
      </c>
    </row>
    <row r="12837" spans="1:8" x14ac:dyDescent="0.2">
      <c r="A12837" t="s">
        <v>22</v>
      </c>
      <c r="B12837" t="s">
        <v>13</v>
      </c>
      <c r="C12837">
        <f>_xlfn.XLOOKUP(B12837,'2.1.trackMPD'!$R$7:$R$29,'2.1.trackMPD'!$T$7:$T$29)</f>
        <v>6</v>
      </c>
      <c r="D12837">
        <v>100</v>
      </c>
      <c r="E12837" t="s">
        <v>6400</v>
      </c>
      <c r="F12837" t="s">
        <v>110</v>
      </c>
      <c r="G12837" t="s">
        <v>140</v>
      </c>
      <c r="H12837" t="s">
        <v>6398</v>
      </c>
    </row>
    <row r="12838" spans="1:8" x14ac:dyDescent="0.2">
      <c r="A12838" t="s">
        <v>22</v>
      </c>
      <c r="B12838" t="s">
        <v>13</v>
      </c>
      <c r="C12838">
        <f>_xlfn.XLOOKUP(B12838,'2.1.trackMPD'!$R$7:$R$29,'2.1.trackMPD'!$T$7:$T$29)</f>
        <v>6</v>
      </c>
      <c r="D12838">
        <v>100</v>
      </c>
      <c r="E12838" t="s">
        <v>6400</v>
      </c>
      <c r="F12838" t="s">
        <v>111</v>
      </c>
      <c r="G12838" t="s">
        <v>124</v>
      </c>
      <c r="H12838" t="s">
        <v>6398</v>
      </c>
    </row>
    <row r="12839" spans="1:8" x14ac:dyDescent="0.2">
      <c r="A12839" t="s">
        <v>22</v>
      </c>
      <c r="B12839" t="s">
        <v>13</v>
      </c>
      <c r="C12839">
        <f>_xlfn.XLOOKUP(B12839,'2.1.trackMPD'!$R$7:$R$29,'2.1.trackMPD'!$T$7:$T$29)</f>
        <v>6</v>
      </c>
      <c r="D12839">
        <v>100</v>
      </c>
      <c r="E12839" t="s">
        <v>6400</v>
      </c>
      <c r="F12839" t="s">
        <v>111</v>
      </c>
      <c r="G12839" t="s">
        <v>140</v>
      </c>
      <c r="H12839" t="s">
        <v>6398</v>
      </c>
    </row>
    <row r="12840" spans="1:8" x14ac:dyDescent="0.2">
      <c r="A12840" t="s">
        <v>22</v>
      </c>
      <c r="B12840" t="s">
        <v>13</v>
      </c>
      <c r="C12840">
        <f>_xlfn.XLOOKUP(B12840,'2.1.trackMPD'!$R$7:$R$29,'2.1.trackMPD'!$T$7:$T$29)</f>
        <v>6</v>
      </c>
      <c r="D12840">
        <v>100</v>
      </c>
      <c r="E12840" t="s">
        <v>6400</v>
      </c>
      <c r="F12840" t="s">
        <v>110</v>
      </c>
      <c r="G12840" t="s">
        <v>124</v>
      </c>
      <c r="H12840" t="s">
        <v>6399</v>
      </c>
    </row>
    <row r="12841" spans="1:8" x14ac:dyDescent="0.2">
      <c r="A12841" t="s">
        <v>22</v>
      </c>
      <c r="B12841" t="s">
        <v>13</v>
      </c>
      <c r="C12841">
        <f>_xlfn.XLOOKUP(B12841,'2.1.trackMPD'!$R$7:$R$29,'2.1.trackMPD'!$T$7:$T$29)</f>
        <v>6</v>
      </c>
      <c r="D12841">
        <v>100</v>
      </c>
      <c r="E12841" t="s">
        <v>6400</v>
      </c>
      <c r="F12841" t="s">
        <v>110</v>
      </c>
      <c r="G12841" t="s">
        <v>140</v>
      </c>
      <c r="H12841" t="s">
        <v>6399</v>
      </c>
    </row>
    <row r="12842" spans="1:8" x14ac:dyDescent="0.2">
      <c r="A12842" t="s">
        <v>22</v>
      </c>
      <c r="B12842" t="s">
        <v>13</v>
      </c>
      <c r="C12842">
        <f>_xlfn.XLOOKUP(B12842,'2.1.trackMPD'!$R$7:$R$29,'2.1.trackMPD'!$T$7:$T$29)</f>
        <v>6</v>
      </c>
      <c r="D12842">
        <v>1000</v>
      </c>
      <c r="E12842" t="s">
        <v>6400</v>
      </c>
      <c r="F12842" t="s">
        <v>110</v>
      </c>
      <c r="G12842" t="s">
        <v>124</v>
      </c>
      <c r="H12842" t="s">
        <v>6398</v>
      </c>
    </row>
    <row r="12843" spans="1:8" x14ac:dyDescent="0.2">
      <c r="A12843" t="s">
        <v>22</v>
      </c>
      <c r="B12843" t="s">
        <v>13</v>
      </c>
      <c r="C12843">
        <f>_xlfn.XLOOKUP(B12843,'2.1.trackMPD'!$R$7:$R$29,'2.1.trackMPD'!$T$7:$T$29)</f>
        <v>6</v>
      </c>
      <c r="D12843">
        <v>1000</v>
      </c>
      <c r="E12843" t="s">
        <v>6400</v>
      </c>
      <c r="F12843" t="s">
        <v>110</v>
      </c>
      <c r="G12843" t="s">
        <v>140</v>
      </c>
      <c r="H12843" t="s">
        <v>6398</v>
      </c>
    </row>
    <row r="12844" spans="1:8" x14ac:dyDescent="0.2">
      <c r="A12844" t="s">
        <v>22</v>
      </c>
      <c r="B12844" t="s">
        <v>13</v>
      </c>
      <c r="C12844">
        <f>_xlfn.XLOOKUP(B12844,'2.1.trackMPD'!$R$7:$R$29,'2.1.trackMPD'!$T$7:$T$29)</f>
        <v>6</v>
      </c>
      <c r="D12844">
        <v>1000</v>
      </c>
      <c r="E12844" t="s">
        <v>6400</v>
      </c>
      <c r="F12844" t="s">
        <v>111</v>
      </c>
      <c r="G12844" t="s">
        <v>124</v>
      </c>
      <c r="H12844" t="s">
        <v>6398</v>
      </c>
    </row>
    <row r="12845" spans="1:8" x14ac:dyDescent="0.2">
      <c r="A12845" t="s">
        <v>22</v>
      </c>
      <c r="B12845" t="s">
        <v>13</v>
      </c>
      <c r="C12845">
        <f>_xlfn.XLOOKUP(B12845,'2.1.trackMPD'!$R$7:$R$29,'2.1.trackMPD'!$T$7:$T$29)</f>
        <v>6</v>
      </c>
      <c r="D12845">
        <v>1000</v>
      </c>
      <c r="E12845" t="s">
        <v>6400</v>
      </c>
      <c r="F12845" t="s">
        <v>111</v>
      </c>
      <c r="G12845" t="s">
        <v>140</v>
      </c>
      <c r="H12845" t="s">
        <v>6398</v>
      </c>
    </row>
    <row r="12846" spans="1:8" x14ac:dyDescent="0.2">
      <c r="A12846" t="s">
        <v>22</v>
      </c>
      <c r="B12846" t="s">
        <v>13</v>
      </c>
      <c r="C12846">
        <f>_xlfn.XLOOKUP(B12846,'2.1.trackMPD'!$R$7:$R$29,'2.1.trackMPD'!$T$7:$T$29)</f>
        <v>6</v>
      </c>
      <c r="D12846">
        <v>1000</v>
      </c>
      <c r="E12846" t="s">
        <v>6400</v>
      </c>
      <c r="F12846" t="s">
        <v>110</v>
      </c>
      <c r="G12846" t="s">
        <v>124</v>
      </c>
      <c r="H12846" t="s">
        <v>6399</v>
      </c>
    </row>
    <row r="12847" spans="1:8" x14ac:dyDescent="0.2">
      <c r="A12847" t="s">
        <v>22</v>
      </c>
      <c r="B12847" t="s">
        <v>13</v>
      </c>
      <c r="C12847">
        <f>_xlfn.XLOOKUP(B12847,'2.1.trackMPD'!$R$7:$R$29,'2.1.trackMPD'!$T$7:$T$29)</f>
        <v>6</v>
      </c>
      <c r="D12847">
        <v>1000</v>
      </c>
      <c r="E12847" t="s">
        <v>6400</v>
      </c>
      <c r="F12847" t="s">
        <v>110</v>
      </c>
      <c r="G12847" t="s">
        <v>140</v>
      </c>
      <c r="H12847" t="s">
        <v>6399</v>
      </c>
    </row>
    <row r="12848" spans="1:8" x14ac:dyDescent="0.2">
      <c r="A12848" t="s">
        <v>22</v>
      </c>
      <c r="B12848" t="s">
        <v>13</v>
      </c>
      <c r="C12848">
        <f>_xlfn.XLOOKUP(B12848,'2.1.trackMPD'!$R$7:$R$29,'2.1.trackMPD'!$T$7:$T$29)</f>
        <v>6</v>
      </c>
      <c r="D12848">
        <v>5000</v>
      </c>
      <c r="E12848" t="s">
        <v>6400</v>
      </c>
      <c r="F12848" t="s">
        <v>110</v>
      </c>
      <c r="G12848" t="s">
        <v>124</v>
      </c>
      <c r="H12848" t="s">
        <v>6398</v>
      </c>
    </row>
    <row r="12849" spans="1:8" x14ac:dyDescent="0.2">
      <c r="A12849" t="s">
        <v>22</v>
      </c>
      <c r="B12849" t="s">
        <v>13</v>
      </c>
      <c r="C12849">
        <f>_xlfn.XLOOKUP(B12849,'2.1.trackMPD'!$R$7:$R$29,'2.1.trackMPD'!$T$7:$T$29)</f>
        <v>6</v>
      </c>
      <c r="D12849">
        <v>5000</v>
      </c>
      <c r="E12849" t="s">
        <v>6400</v>
      </c>
      <c r="F12849" t="s">
        <v>110</v>
      </c>
      <c r="G12849" t="s">
        <v>140</v>
      </c>
      <c r="H12849" t="s">
        <v>6398</v>
      </c>
    </row>
    <row r="12850" spans="1:8" x14ac:dyDescent="0.2">
      <c r="A12850" t="s">
        <v>22</v>
      </c>
      <c r="B12850" t="s">
        <v>13</v>
      </c>
      <c r="C12850">
        <f>_xlfn.XLOOKUP(B12850,'2.1.trackMPD'!$R$7:$R$29,'2.1.trackMPD'!$T$7:$T$29)</f>
        <v>6</v>
      </c>
      <c r="D12850">
        <v>5000</v>
      </c>
      <c r="E12850" t="s">
        <v>6400</v>
      </c>
      <c r="F12850" t="s">
        <v>111</v>
      </c>
      <c r="G12850" t="s">
        <v>124</v>
      </c>
      <c r="H12850" t="s">
        <v>6398</v>
      </c>
    </row>
    <row r="12851" spans="1:8" x14ac:dyDescent="0.2">
      <c r="A12851" t="s">
        <v>22</v>
      </c>
      <c r="B12851" t="s">
        <v>13</v>
      </c>
      <c r="C12851">
        <f>_xlfn.XLOOKUP(B12851,'2.1.trackMPD'!$R$7:$R$29,'2.1.trackMPD'!$T$7:$T$29)</f>
        <v>6</v>
      </c>
      <c r="D12851">
        <v>5000</v>
      </c>
      <c r="E12851" t="s">
        <v>6400</v>
      </c>
      <c r="F12851" t="s">
        <v>111</v>
      </c>
      <c r="G12851" t="s">
        <v>140</v>
      </c>
      <c r="H12851" t="s">
        <v>6398</v>
      </c>
    </row>
    <row r="12852" spans="1:8" x14ac:dyDescent="0.2">
      <c r="A12852" t="s">
        <v>22</v>
      </c>
      <c r="B12852" t="s">
        <v>13</v>
      </c>
      <c r="C12852">
        <f>_xlfn.XLOOKUP(B12852,'2.1.trackMPD'!$R$7:$R$29,'2.1.trackMPD'!$T$7:$T$29)</f>
        <v>6</v>
      </c>
      <c r="D12852">
        <v>5000</v>
      </c>
      <c r="E12852" t="s">
        <v>6400</v>
      </c>
      <c r="F12852" t="s">
        <v>110</v>
      </c>
      <c r="G12852" t="s">
        <v>124</v>
      </c>
      <c r="H12852" t="s">
        <v>6399</v>
      </c>
    </row>
    <row r="12853" spans="1:8" x14ac:dyDescent="0.2">
      <c r="A12853" t="s">
        <v>22</v>
      </c>
      <c r="B12853" t="s">
        <v>13</v>
      </c>
      <c r="C12853">
        <f>_xlfn.XLOOKUP(B12853,'2.1.trackMPD'!$R$7:$R$29,'2.1.trackMPD'!$T$7:$T$29)</f>
        <v>6</v>
      </c>
      <c r="D12853">
        <v>5000</v>
      </c>
      <c r="E12853" t="s">
        <v>6400</v>
      </c>
      <c r="F12853" t="s">
        <v>110</v>
      </c>
      <c r="G12853" t="s">
        <v>140</v>
      </c>
      <c r="H12853" t="s">
        <v>6399</v>
      </c>
    </row>
    <row r="12854" spans="1:8" x14ac:dyDescent="0.2">
      <c r="A12854" t="s">
        <v>22</v>
      </c>
      <c r="B12854" t="s">
        <v>13</v>
      </c>
      <c r="C12854">
        <f>_xlfn.XLOOKUP(B12854,'2.1.trackMPD'!$R$7:$R$29,'2.1.trackMPD'!$T$7:$T$29)</f>
        <v>6</v>
      </c>
      <c r="D12854">
        <v>1</v>
      </c>
      <c r="E12854" t="s">
        <v>6401</v>
      </c>
      <c r="F12854" t="s">
        <v>110</v>
      </c>
      <c r="G12854" t="s">
        <v>124</v>
      </c>
      <c r="H12854" t="s">
        <v>6398</v>
      </c>
    </row>
    <row r="12855" spans="1:8" x14ac:dyDescent="0.2">
      <c r="A12855" t="s">
        <v>22</v>
      </c>
      <c r="B12855" t="s">
        <v>13</v>
      </c>
      <c r="C12855">
        <f>_xlfn.XLOOKUP(B12855,'2.1.trackMPD'!$R$7:$R$29,'2.1.trackMPD'!$T$7:$T$29)</f>
        <v>6</v>
      </c>
      <c r="D12855">
        <v>1</v>
      </c>
      <c r="E12855" t="s">
        <v>6401</v>
      </c>
      <c r="F12855" t="s">
        <v>110</v>
      </c>
      <c r="G12855" t="s">
        <v>140</v>
      </c>
      <c r="H12855" t="s">
        <v>6398</v>
      </c>
    </row>
    <row r="12856" spans="1:8" x14ac:dyDescent="0.2">
      <c r="A12856" t="s">
        <v>22</v>
      </c>
      <c r="B12856" t="s">
        <v>13</v>
      </c>
      <c r="C12856">
        <f>_xlfn.XLOOKUP(B12856,'2.1.trackMPD'!$R$7:$R$29,'2.1.trackMPD'!$T$7:$T$29)</f>
        <v>6</v>
      </c>
      <c r="D12856">
        <v>1</v>
      </c>
      <c r="E12856" t="s">
        <v>6401</v>
      </c>
      <c r="F12856" t="s">
        <v>111</v>
      </c>
      <c r="G12856" t="s">
        <v>124</v>
      </c>
      <c r="H12856" t="s">
        <v>6398</v>
      </c>
    </row>
    <row r="12857" spans="1:8" x14ac:dyDescent="0.2">
      <c r="A12857" t="s">
        <v>22</v>
      </c>
      <c r="B12857" t="s">
        <v>13</v>
      </c>
      <c r="C12857">
        <f>_xlfn.XLOOKUP(B12857,'2.1.trackMPD'!$R$7:$R$29,'2.1.trackMPD'!$T$7:$T$29)</f>
        <v>6</v>
      </c>
      <c r="D12857">
        <v>1</v>
      </c>
      <c r="E12857" t="s">
        <v>6401</v>
      </c>
      <c r="F12857" t="s">
        <v>111</v>
      </c>
      <c r="G12857" t="s">
        <v>140</v>
      </c>
      <c r="H12857" t="s">
        <v>6398</v>
      </c>
    </row>
    <row r="12858" spans="1:8" x14ac:dyDescent="0.2">
      <c r="A12858" t="s">
        <v>22</v>
      </c>
      <c r="B12858" t="s">
        <v>13</v>
      </c>
      <c r="C12858">
        <f>_xlfn.XLOOKUP(B12858,'2.1.trackMPD'!$R$7:$R$29,'2.1.trackMPD'!$T$7:$T$29)</f>
        <v>6</v>
      </c>
      <c r="D12858">
        <v>1</v>
      </c>
      <c r="E12858" t="s">
        <v>6401</v>
      </c>
      <c r="F12858" t="s">
        <v>110</v>
      </c>
      <c r="G12858" t="s">
        <v>124</v>
      </c>
      <c r="H12858" t="s">
        <v>6399</v>
      </c>
    </row>
    <row r="12859" spans="1:8" x14ac:dyDescent="0.2">
      <c r="A12859" t="s">
        <v>22</v>
      </c>
      <c r="B12859" t="s">
        <v>13</v>
      </c>
      <c r="C12859">
        <f>_xlfn.XLOOKUP(B12859,'2.1.trackMPD'!$R$7:$R$29,'2.1.trackMPD'!$T$7:$T$29)</f>
        <v>6</v>
      </c>
      <c r="D12859">
        <v>1</v>
      </c>
      <c r="E12859" t="s">
        <v>6401</v>
      </c>
      <c r="F12859" t="s">
        <v>110</v>
      </c>
      <c r="G12859" t="s">
        <v>140</v>
      </c>
      <c r="H12859" t="s">
        <v>6399</v>
      </c>
    </row>
    <row r="12860" spans="1:8" x14ac:dyDescent="0.2">
      <c r="A12860" t="s">
        <v>22</v>
      </c>
      <c r="B12860" t="s">
        <v>13</v>
      </c>
      <c r="C12860">
        <f>_xlfn.XLOOKUP(B12860,'2.1.trackMPD'!$R$7:$R$29,'2.1.trackMPD'!$T$7:$T$29)</f>
        <v>6</v>
      </c>
      <c r="D12860">
        <v>10</v>
      </c>
      <c r="E12860" t="s">
        <v>6401</v>
      </c>
      <c r="F12860" t="s">
        <v>110</v>
      </c>
      <c r="G12860" t="s">
        <v>124</v>
      </c>
      <c r="H12860" t="s">
        <v>6398</v>
      </c>
    </row>
    <row r="12861" spans="1:8" x14ac:dyDescent="0.2">
      <c r="A12861" t="s">
        <v>22</v>
      </c>
      <c r="B12861" t="s">
        <v>13</v>
      </c>
      <c r="C12861">
        <f>_xlfn.XLOOKUP(B12861,'2.1.trackMPD'!$R$7:$R$29,'2.1.trackMPD'!$T$7:$T$29)</f>
        <v>6</v>
      </c>
      <c r="D12861">
        <v>10</v>
      </c>
      <c r="E12861" t="s">
        <v>6401</v>
      </c>
      <c r="F12861" t="s">
        <v>110</v>
      </c>
      <c r="G12861" t="s">
        <v>140</v>
      </c>
      <c r="H12861" t="s">
        <v>6398</v>
      </c>
    </row>
    <row r="12862" spans="1:8" x14ac:dyDescent="0.2">
      <c r="A12862" t="s">
        <v>22</v>
      </c>
      <c r="B12862" t="s">
        <v>13</v>
      </c>
      <c r="C12862">
        <f>_xlfn.XLOOKUP(B12862,'2.1.trackMPD'!$R$7:$R$29,'2.1.trackMPD'!$T$7:$T$29)</f>
        <v>6</v>
      </c>
      <c r="D12862">
        <v>10</v>
      </c>
      <c r="E12862" t="s">
        <v>6401</v>
      </c>
      <c r="F12862" t="s">
        <v>111</v>
      </c>
      <c r="G12862" t="s">
        <v>124</v>
      </c>
      <c r="H12862" t="s">
        <v>6398</v>
      </c>
    </row>
    <row r="12863" spans="1:8" x14ac:dyDescent="0.2">
      <c r="A12863" t="s">
        <v>22</v>
      </c>
      <c r="B12863" t="s">
        <v>13</v>
      </c>
      <c r="C12863">
        <f>_xlfn.XLOOKUP(B12863,'2.1.trackMPD'!$R$7:$R$29,'2.1.trackMPD'!$T$7:$T$29)</f>
        <v>6</v>
      </c>
      <c r="D12863">
        <v>10</v>
      </c>
      <c r="E12863" t="s">
        <v>6401</v>
      </c>
      <c r="F12863" t="s">
        <v>111</v>
      </c>
      <c r="G12863" t="s">
        <v>140</v>
      </c>
      <c r="H12863" t="s">
        <v>6398</v>
      </c>
    </row>
    <row r="12864" spans="1:8" x14ac:dyDescent="0.2">
      <c r="A12864" t="s">
        <v>22</v>
      </c>
      <c r="B12864" t="s">
        <v>13</v>
      </c>
      <c r="C12864">
        <f>_xlfn.XLOOKUP(B12864,'2.1.trackMPD'!$R$7:$R$29,'2.1.trackMPD'!$T$7:$T$29)</f>
        <v>6</v>
      </c>
      <c r="D12864">
        <v>10</v>
      </c>
      <c r="E12864" t="s">
        <v>6401</v>
      </c>
      <c r="F12864" t="s">
        <v>110</v>
      </c>
      <c r="G12864" t="s">
        <v>124</v>
      </c>
      <c r="H12864" t="s">
        <v>6399</v>
      </c>
    </row>
    <row r="12865" spans="1:8" x14ac:dyDescent="0.2">
      <c r="A12865" t="s">
        <v>22</v>
      </c>
      <c r="B12865" t="s">
        <v>13</v>
      </c>
      <c r="C12865">
        <f>_xlfn.XLOOKUP(B12865,'2.1.trackMPD'!$R$7:$R$29,'2.1.trackMPD'!$T$7:$T$29)</f>
        <v>6</v>
      </c>
      <c r="D12865">
        <v>10</v>
      </c>
      <c r="E12865" t="s">
        <v>6401</v>
      </c>
      <c r="F12865" t="s">
        <v>110</v>
      </c>
      <c r="G12865" t="s">
        <v>140</v>
      </c>
      <c r="H12865" t="s">
        <v>6399</v>
      </c>
    </row>
    <row r="12866" spans="1:8" x14ac:dyDescent="0.2">
      <c r="A12866" t="s">
        <v>22</v>
      </c>
      <c r="B12866" t="s">
        <v>13</v>
      </c>
      <c r="C12866">
        <f>_xlfn.XLOOKUP(B12866,'2.1.trackMPD'!$R$7:$R$29,'2.1.trackMPD'!$T$7:$T$29)</f>
        <v>6</v>
      </c>
      <c r="D12866">
        <v>100</v>
      </c>
      <c r="E12866" t="s">
        <v>6401</v>
      </c>
      <c r="F12866" t="s">
        <v>110</v>
      </c>
      <c r="G12866" t="s">
        <v>124</v>
      </c>
      <c r="H12866" t="s">
        <v>6398</v>
      </c>
    </row>
    <row r="12867" spans="1:8" x14ac:dyDescent="0.2">
      <c r="A12867" t="s">
        <v>22</v>
      </c>
      <c r="B12867" t="s">
        <v>13</v>
      </c>
      <c r="C12867">
        <f>_xlfn.XLOOKUP(B12867,'2.1.trackMPD'!$R$7:$R$29,'2.1.trackMPD'!$T$7:$T$29)</f>
        <v>6</v>
      </c>
      <c r="D12867">
        <v>100</v>
      </c>
      <c r="E12867" t="s">
        <v>6401</v>
      </c>
      <c r="F12867" t="s">
        <v>110</v>
      </c>
      <c r="G12867" t="s">
        <v>140</v>
      </c>
      <c r="H12867" t="s">
        <v>6398</v>
      </c>
    </row>
    <row r="12868" spans="1:8" x14ac:dyDescent="0.2">
      <c r="A12868" t="s">
        <v>22</v>
      </c>
      <c r="B12868" t="s">
        <v>13</v>
      </c>
      <c r="C12868">
        <f>_xlfn.XLOOKUP(B12868,'2.1.trackMPD'!$R$7:$R$29,'2.1.trackMPD'!$T$7:$T$29)</f>
        <v>6</v>
      </c>
      <c r="D12868">
        <v>100</v>
      </c>
      <c r="E12868" t="s">
        <v>6401</v>
      </c>
      <c r="F12868" t="s">
        <v>111</v>
      </c>
      <c r="G12868" t="s">
        <v>124</v>
      </c>
      <c r="H12868" t="s">
        <v>6398</v>
      </c>
    </row>
    <row r="12869" spans="1:8" x14ac:dyDescent="0.2">
      <c r="A12869" t="s">
        <v>22</v>
      </c>
      <c r="B12869" t="s">
        <v>13</v>
      </c>
      <c r="C12869">
        <f>_xlfn.XLOOKUP(B12869,'2.1.trackMPD'!$R$7:$R$29,'2.1.trackMPD'!$T$7:$T$29)</f>
        <v>6</v>
      </c>
      <c r="D12869">
        <v>100</v>
      </c>
      <c r="E12869" t="s">
        <v>6401</v>
      </c>
      <c r="F12869" t="s">
        <v>111</v>
      </c>
      <c r="G12869" t="s">
        <v>140</v>
      </c>
      <c r="H12869" t="s">
        <v>6398</v>
      </c>
    </row>
    <row r="12870" spans="1:8" x14ac:dyDescent="0.2">
      <c r="A12870" t="s">
        <v>22</v>
      </c>
      <c r="B12870" t="s">
        <v>13</v>
      </c>
      <c r="C12870">
        <f>_xlfn.XLOOKUP(B12870,'2.1.trackMPD'!$R$7:$R$29,'2.1.trackMPD'!$T$7:$T$29)</f>
        <v>6</v>
      </c>
      <c r="D12870">
        <v>100</v>
      </c>
      <c r="E12870" t="s">
        <v>6401</v>
      </c>
      <c r="F12870" t="s">
        <v>110</v>
      </c>
      <c r="G12870" t="s">
        <v>124</v>
      </c>
      <c r="H12870" t="s">
        <v>6399</v>
      </c>
    </row>
    <row r="12871" spans="1:8" x14ac:dyDescent="0.2">
      <c r="A12871" t="s">
        <v>22</v>
      </c>
      <c r="B12871" t="s">
        <v>13</v>
      </c>
      <c r="C12871">
        <f>_xlfn.XLOOKUP(B12871,'2.1.trackMPD'!$R$7:$R$29,'2.1.trackMPD'!$T$7:$T$29)</f>
        <v>6</v>
      </c>
      <c r="D12871">
        <v>100</v>
      </c>
      <c r="E12871" t="s">
        <v>6401</v>
      </c>
      <c r="F12871" t="s">
        <v>110</v>
      </c>
      <c r="G12871" t="s">
        <v>140</v>
      </c>
      <c r="H12871" t="s">
        <v>6399</v>
      </c>
    </row>
    <row r="12872" spans="1:8" x14ac:dyDescent="0.2">
      <c r="A12872" t="s">
        <v>22</v>
      </c>
      <c r="B12872" t="s">
        <v>2</v>
      </c>
      <c r="C12872">
        <f>_xlfn.XLOOKUP(B12872,'2.1.trackMPD'!$R$7:$R$29,'2.1.trackMPD'!$T$7:$T$29)</f>
        <v>6</v>
      </c>
      <c r="D12872">
        <v>1</v>
      </c>
      <c r="E12872" t="s">
        <v>6396</v>
      </c>
      <c r="F12872" t="s">
        <v>110</v>
      </c>
      <c r="G12872" t="s">
        <v>124</v>
      </c>
      <c r="H12872" t="s">
        <v>6398</v>
      </c>
    </row>
    <row r="12873" spans="1:8" x14ac:dyDescent="0.2">
      <c r="A12873" t="s">
        <v>22</v>
      </c>
      <c r="B12873" t="s">
        <v>2</v>
      </c>
      <c r="C12873">
        <f>_xlfn.XLOOKUP(B12873,'2.1.trackMPD'!$R$7:$R$29,'2.1.trackMPD'!$T$7:$T$29)</f>
        <v>6</v>
      </c>
      <c r="D12873">
        <v>1</v>
      </c>
      <c r="E12873" t="s">
        <v>6396</v>
      </c>
      <c r="F12873" t="s">
        <v>110</v>
      </c>
      <c r="G12873" t="s">
        <v>140</v>
      </c>
      <c r="H12873" t="s">
        <v>6398</v>
      </c>
    </row>
    <row r="12874" spans="1:8" x14ac:dyDescent="0.2">
      <c r="A12874" t="s">
        <v>22</v>
      </c>
      <c r="B12874" t="s">
        <v>2</v>
      </c>
      <c r="C12874">
        <f>_xlfn.XLOOKUP(B12874,'2.1.trackMPD'!$R$7:$R$29,'2.1.trackMPD'!$T$7:$T$29)</f>
        <v>6</v>
      </c>
      <c r="D12874">
        <v>1</v>
      </c>
      <c r="E12874" t="s">
        <v>6396</v>
      </c>
      <c r="F12874" t="s">
        <v>111</v>
      </c>
      <c r="G12874" t="s">
        <v>124</v>
      </c>
      <c r="H12874" t="s">
        <v>6398</v>
      </c>
    </row>
    <row r="12875" spans="1:8" x14ac:dyDescent="0.2">
      <c r="A12875" t="s">
        <v>22</v>
      </c>
      <c r="B12875" t="s">
        <v>2</v>
      </c>
      <c r="C12875">
        <f>_xlfn.XLOOKUP(B12875,'2.1.trackMPD'!$R$7:$R$29,'2.1.trackMPD'!$T$7:$T$29)</f>
        <v>6</v>
      </c>
      <c r="D12875">
        <v>1</v>
      </c>
      <c r="E12875" t="s">
        <v>6396</v>
      </c>
      <c r="F12875" t="s">
        <v>111</v>
      </c>
      <c r="G12875" t="s">
        <v>140</v>
      </c>
      <c r="H12875" t="s">
        <v>6398</v>
      </c>
    </row>
    <row r="12876" spans="1:8" x14ac:dyDescent="0.2">
      <c r="A12876" t="s">
        <v>22</v>
      </c>
      <c r="B12876" t="s">
        <v>2</v>
      </c>
      <c r="C12876">
        <f>_xlfn.XLOOKUP(B12876,'2.1.trackMPD'!$R$7:$R$29,'2.1.trackMPD'!$T$7:$T$29)</f>
        <v>6</v>
      </c>
      <c r="D12876">
        <v>1</v>
      </c>
      <c r="E12876" t="s">
        <v>6396</v>
      </c>
      <c r="F12876" t="s">
        <v>110</v>
      </c>
      <c r="G12876" t="s">
        <v>124</v>
      </c>
      <c r="H12876" t="s">
        <v>6399</v>
      </c>
    </row>
    <row r="12877" spans="1:8" x14ac:dyDescent="0.2">
      <c r="A12877" t="s">
        <v>22</v>
      </c>
      <c r="B12877" t="s">
        <v>2</v>
      </c>
      <c r="C12877">
        <f>_xlfn.XLOOKUP(B12877,'2.1.trackMPD'!$R$7:$R$29,'2.1.trackMPD'!$T$7:$T$29)</f>
        <v>6</v>
      </c>
      <c r="D12877">
        <v>1</v>
      </c>
      <c r="E12877" t="s">
        <v>6396</v>
      </c>
      <c r="F12877" t="s">
        <v>110</v>
      </c>
      <c r="G12877" t="s">
        <v>140</v>
      </c>
      <c r="H12877" t="s">
        <v>6399</v>
      </c>
    </row>
    <row r="12878" spans="1:8" x14ac:dyDescent="0.2">
      <c r="A12878" t="s">
        <v>22</v>
      </c>
      <c r="B12878" t="s">
        <v>2</v>
      </c>
      <c r="C12878">
        <f>_xlfn.XLOOKUP(B12878,'2.1.trackMPD'!$R$7:$R$29,'2.1.trackMPD'!$T$7:$T$29)</f>
        <v>6</v>
      </c>
      <c r="D12878">
        <v>10</v>
      </c>
      <c r="E12878" t="s">
        <v>6396</v>
      </c>
      <c r="F12878" t="s">
        <v>110</v>
      </c>
      <c r="G12878" t="s">
        <v>124</v>
      </c>
      <c r="H12878" t="s">
        <v>6398</v>
      </c>
    </row>
    <row r="12879" spans="1:8" x14ac:dyDescent="0.2">
      <c r="A12879" t="s">
        <v>22</v>
      </c>
      <c r="B12879" t="s">
        <v>2</v>
      </c>
      <c r="C12879">
        <f>_xlfn.XLOOKUP(B12879,'2.1.trackMPD'!$R$7:$R$29,'2.1.trackMPD'!$T$7:$T$29)</f>
        <v>6</v>
      </c>
      <c r="D12879">
        <v>10</v>
      </c>
      <c r="E12879" t="s">
        <v>6396</v>
      </c>
      <c r="F12879" t="s">
        <v>110</v>
      </c>
      <c r="G12879" t="s">
        <v>140</v>
      </c>
      <c r="H12879" t="s">
        <v>6398</v>
      </c>
    </row>
    <row r="12880" spans="1:8" x14ac:dyDescent="0.2">
      <c r="A12880" t="s">
        <v>22</v>
      </c>
      <c r="B12880" t="s">
        <v>2</v>
      </c>
      <c r="C12880">
        <f>_xlfn.XLOOKUP(B12880,'2.1.trackMPD'!$R$7:$R$29,'2.1.trackMPD'!$T$7:$T$29)</f>
        <v>6</v>
      </c>
      <c r="D12880">
        <v>10</v>
      </c>
      <c r="E12880" t="s">
        <v>6396</v>
      </c>
      <c r="F12880" t="s">
        <v>111</v>
      </c>
      <c r="G12880" t="s">
        <v>124</v>
      </c>
      <c r="H12880" t="s">
        <v>6398</v>
      </c>
    </row>
    <row r="12881" spans="1:8" x14ac:dyDescent="0.2">
      <c r="A12881" t="s">
        <v>22</v>
      </c>
      <c r="B12881" t="s">
        <v>2</v>
      </c>
      <c r="C12881">
        <f>_xlfn.XLOOKUP(B12881,'2.1.trackMPD'!$R$7:$R$29,'2.1.trackMPD'!$T$7:$T$29)</f>
        <v>6</v>
      </c>
      <c r="D12881">
        <v>10</v>
      </c>
      <c r="E12881" t="s">
        <v>6396</v>
      </c>
      <c r="F12881" t="s">
        <v>111</v>
      </c>
      <c r="G12881" t="s">
        <v>140</v>
      </c>
      <c r="H12881" t="s">
        <v>6398</v>
      </c>
    </row>
    <row r="12882" spans="1:8" x14ac:dyDescent="0.2">
      <c r="A12882" t="s">
        <v>22</v>
      </c>
      <c r="B12882" t="s">
        <v>2</v>
      </c>
      <c r="C12882">
        <f>_xlfn.XLOOKUP(B12882,'2.1.trackMPD'!$R$7:$R$29,'2.1.trackMPD'!$T$7:$T$29)</f>
        <v>6</v>
      </c>
      <c r="D12882">
        <v>10</v>
      </c>
      <c r="E12882" t="s">
        <v>6396</v>
      </c>
      <c r="F12882" t="s">
        <v>110</v>
      </c>
      <c r="G12882" t="s">
        <v>124</v>
      </c>
      <c r="H12882" t="s">
        <v>6399</v>
      </c>
    </row>
    <row r="12883" spans="1:8" x14ac:dyDescent="0.2">
      <c r="A12883" t="s">
        <v>22</v>
      </c>
      <c r="B12883" t="s">
        <v>2</v>
      </c>
      <c r="C12883">
        <f>_xlfn.XLOOKUP(B12883,'2.1.trackMPD'!$R$7:$R$29,'2.1.trackMPD'!$T$7:$T$29)</f>
        <v>6</v>
      </c>
      <c r="D12883">
        <v>10</v>
      </c>
      <c r="E12883" t="s">
        <v>6396</v>
      </c>
      <c r="F12883" t="s">
        <v>110</v>
      </c>
      <c r="G12883" t="s">
        <v>140</v>
      </c>
      <c r="H12883" t="s">
        <v>6399</v>
      </c>
    </row>
    <row r="12884" spans="1:8" x14ac:dyDescent="0.2">
      <c r="A12884" t="s">
        <v>22</v>
      </c>
      <c r="B12884" t="s">
        <v>2</v>
      </c>
      <c r="C12884">
        <f>_xlfn.XLOOKUP(B12884,'2.1.trackMPD'!$R$7:$R$29,'2.1.trackMPD'!$T$7:$T$29)</f>
        <v>6</v>
      </c>
      <c r="D12884">
        <v>100</v>
      </c>
      <c r="E12884" t="s">
        <v>6396</v>
      </c>
      <c r="F12884" t="s">
        <v>110</v>
      </c>
      <c r="G12884" t="s">
        <v>124</v>
      </c>
      <c r="H12884" t="s">
        <v>6398</v>
      </c>
    </row>
    <row r="12885" spans="1:8" x14ac:dyDescent="0.2">
      <c r="A12885" t="s">
        <v>22</v>
      </c>
      <c r="B12885" t="s">
        <v>2</v>
      </c>
      <c r="C12885">
        <f>_xlfn.XLOOKUP(B12885,'2.1.trackMPD'!$R$7:$R$29,'2.1.trackMPD'!$T$7:$T$29)</f>
        <v>6</v>
      </c>
      <c r="D12885">
        <v>100</v>
      </c>
      <c r="E12885" t="s">
        <v>6396</v>
      </c>
      <c r="F12885" t="s">
        <v>110</v>
      </c>
      <c r="G12885" t="s">
        <v>140</v>
      </c>
      <c r="H12885" t="s">
        <v>6398</v>
      </c>
    </row>
    <row r="12886" spans="1:8" x14ac:dyDescent="0.2">
      <c r="A12886" t="s">
        <v>22</v>
      </c>
      <c r="B12886" t="s">
        <v>2</v>
      </c>
      <c r="C12886">
        <f>_xlfn.XLOOKUP(B12886,'2.1.trackMPD'!$R$7:$R$29,'2.1.trackMPD'!$T$7:$T$29)</f>
        <v>6</v>
      </c>
      <c r="D12886">
        <v>100</v>
      </c>
      <c r="E12886" t="s">
        <v>6396</v>
      </c>
      <c r="F12886" t="s">
        <v>111</v>
      </c>
      <c r="G12886" t="s">
        <v>124</v>
      </c>
      <c r="H12886" t="s">
        <v>6398</v>
      </c>
    </row>
    <row r="12887" spans="1:8" x14ac:dyDescent="0.2">
      <c r="A12887" t="s">
        <v>22</v>
      </c>
      <c r="B12887" t="s">
        <v>2</v>
      </c>
      <c r="C12887">
        <f>_xlfn.XLOOKUP(B12887,'2.1.trackMPD'!$R$7:$R$29,'2.1.trackMPD'!$T$7:$T$29)</f>
        <v>6</v>
      </c>
      <c r="D12887">
        <v>100</v>
      </c>
      <c r="E12887" t="s">
        <v>6396</v>
      </c>
      <c r="F12887" t="s">
        <v>111</v>
      </c>
      <c r="G12887" t="s">
        <v>140</v>
      </c>
      <c r="H12887" t="s">
        <v>6398</v>
      </c>
    </row>
    <row r="12888" spans="1:8" x14ac:dyDescent="0.2">
      <c r="A12888" t="s">
        <v>22</v>
      </c>
      <c r="B12888" t="s">
        <v>2</v>
      </c>
      <c r="C12888">
        <f>_xlfn.XLOOKUP(B12888,'2.1.trackMPD'!$R$7:$R$29,'2.1.trackMPD'!$T$7:$T$29)</f>
        <v>6</v>
      </c>
      <c r="D12888">
        <v>100</v>
      </c>
      <c r="E12888" t="s">
        <v>6396</v>
      </c>
      <c r="F12888" t="s">
        <v>110</v>
      </c>
      <c r="G12888" t="s">
        <v>124</v>
      </c>
      <c r="H12888" t="s">
        <v>6399</v>
      </c>
    </row>
    <row r="12889" spans="1:8" x14ac:dyDescent="0.2">
      <c r="A12889" t="s">
        <v>22</v>
      </c>
      <c r="B12889" t="s">
        <v>2</v>
      </c>
      <c r="C12889">
        <f>_xlfn.XLOOKUP(B12889,'2.1.trackMPD'!$R$7:$R$29,'2.1.trackMPD'!$T$7:$T$29)</f>
        <v>6</v>
      </c>
      <c r="D12889">
        <v>100</v>
      </c>
      <c r="E12889" t="s">
        <v>6396</v>
      </c>
      <c r="F12889" t="s">
        <v>110</v>
      </c>
      <c r="G12889" t="s">
        <v>140</v>
      </c>
      <c r="H12889" t="s">
        <v>6399</v>
      </c>
    </row>
    <row r="12890" spans="1:8" x14ac:dyDescent="0.2">
      <c r="A12890" t="s">
        <v>22</v>
      </c>
      <c r="B12890" t="s">
        <v>2</v>
      </c>
      <c r="C12890">
        <f>_xlfn.XLOOKUP(B12890,'2.1.trackMPD'!$R$7:$R$29,'2.1.trackMPD'!$T$7:$T$29)</f>
        <v>6</v>
      </c>
      <c r="D12890">
        <v>1000</v>
      </c>
      <c r="E12890" t="s">
        <v>6396</v>
      </c>
      <c r="F12890" t="s">
        <v>110</v>
      </c>
      <c r="G12890" t="s">
        <v>124</v>
      </c>
      <c r="H12890" t="s">
        <v>6398</v>
      </c>
    </row>
    <row r="12891" spans="1:8" x14ac:dyDescent="0.2">
      <c r="A12891" t="s">
        <v>22</v>
      </c>
      <c r="B12891" t="s">
        <v>2</v>
      </c>
      <c r="C12891">
        <f>_xlfn.XLOOKUP(B12891,'2.1.trackMPD'!$R$7:$R$29,'2.1.trackMPD'!$T$7:$T$29)</f>
        <v>6</v>
      </c>
      <c r="D12891">
        <v>1000</v>
      </c>
      <c r="E12891" t="s">
        <v>6396</v>
      </c>
      <c r="F12891" t="s">
        <v>110</v>
      </c>
      <c r="G12891" t="s">
        <v>140</v>
      </c>
      <c r="H12891" t="s">
        <v>6398</v>
      </c>
    </row>
    <row r="12892" spans="1:8" x14ac:dyDescent="0.2">
      <c r="A12892" t="s">
        <v>22</v>
      </c>
      <c r="B12892" t="s">
        <v>2</v>
      </c>
      <c r="C12892">
        <f>_xlfn.XLOOKUP(B12892,'2.1.trackMPD'!$R$7:$R$29,'2.1.trackMPD'!$T$7:$T$29)</f>
        <v>6</v>
      </c>
      <c r="D12892">
        <v>1000</v>
      </c>
      <c r="E12892" t="s">
        <v>6396</v>
      </c>
      <c r="F12892" t="s">
        <v>111</v>
      </c>
      <c r="G12892" t="s">
        <v>124</v>
      </c>
      <c r="H12892" t="s">
        <v>6398</v>
      </c>
    </row>
    <row r="12893" spans="1:8" x14ac:dyDescent="0.2">
      <c r="A12893" t="s">
        <v>22</v>
      </c>
      <c r="B12893" t="s">
        <v>2</v>
      </c>
      <c r="C12893">
        <f>_xlfn.XLOOKUP(B12893,'2.1.trackMPD'!$R$7:$R$29,'2.1.trackMPD'!$T$7:$T$29)</f>
        <v>6</v>
      </c>
      <c r="D12893">
        <v>1000</v>
      </c>
      <c r="E12893" t="s">
        <v>6396</v>
      </c>
      <c r="F12893" t="s">
        <v>111</v>
      </c>
      <c r="G12893" t="s">
        <v>140</v>
      </c>
      <c r="H12893" t="s">
        <v>6398</v>
      </c>
    </row>
    <row r="12894" spans="1:8" x14ac:dyDescent="0.2">
      <c r="A12894" t="s">
        <v>22</v>
      </c>
      <c r="B12894" t="s">
        <v>2</v>
      </c>
      <c r="C12894">
        <f>_xlfn.XLOOKUP(B12894,'2.1.trackMPD'!$R$7:$R$29,'2.1.trackMPD'!$T$7:$T$29)</f>
        <v>6</v>
      </c>
      <c r="D12894">
        <v>1000</v>
      </c>
      <c r="E12894" t="s">
        <v>6396</v>
      </c>
      <c r="F12894" t="s">
        <v>110</v>
      </c>
      <c r="G12894" t="s">
        <v>124</v>
      </c>
      <c r="H12894" t="s">
        <v>6399</v>
      </c>
    </row>
    <row r="12895" spans="1:8" x14ac:dyDescent="0.2">
      <c r="A12895" t="s">
        <v>22</v>
      </c>
      <c r="B12895" t="s">
        <v>2</v>
      </c>
      <c r="C12895">
        <f>_xlfn.XLOOKUP(B12895,'2.1.trackMPD'!$R$7:$R$29,'2.1.trackMPD'!$T$7:$T$29)</f>
        <v>6</v>
      </c>
      <c r="D12895">
        <v>1000</v>
      </c>
      <c r="E12895" t="s">
        <v>6396</v>
      </c>
      <c r="F12895" t="s">
        <v>110</v>
      </c>
      <c r="G12895" t="s">
        <v>140</v>
      </c>
      <c r="H12895" t="s">
        <v>6399</v>
      </c>
    </row>
    <row r="12896" spans="1:8" x14ac:dyDescent="0.2">
      <c r="A12896" t="s">
        <v>22</v>
      </c>
      <c r="B12896" t="s">
        <v>2</v>
      </c>
      <c r="C12896">
        <f>_xlfn.XLOOKUP(B12896,'2.1.trackMPD'!$R$7:$R$29,'2.1.trackMPD'!$T$7:$T$29)</f>
        <v>6</v>
      </c>
      <c r="D12896">
        <v>5000</v>
      </c>
      <c r="E12896" t="s">
        <v>6396</v>
      </c>
      <c r="F12896" t="s">
        <v>110</v>
      </c>
      <c r="G12896" t="s">
        <v>124</v>
      </c>
      <c r="H12896" t="s">
        <v>6398</v>
      </c>
    </row>
    <row r="12897" spans="1:8" x14ac:dyDescent="0.2">
      <c r="A12897" t="s">
        <v>22</v>
      </c>
      <c r="B12897" t="s">
        <v>2</v>
      </c>
      <c r="C12897">
        <f>_xlfn.XLOOKUP(B12897,'2.1.trackMPD'!$R$7:$R$29,'2.1.trackMPD'!$T$7:$T$29)</f>
        <v>6</v>
      </c>
      <c r="D12897">
        <v>5000</v>
      </c>
      <c r="E12897" t="s">
        <v>6396</v>
      </c>
      <c r="F12897" t="s">
        <v>110</v>
      </c>
      <c r="G12897" t="s">
        <v>140</v>
      </c>
      <c r="H12897" t="s">
        <v>6398</v>
      </c>
    </row>
    <row r="12898" spans="1:8" x14ac:dyDescent="0.2">
      <c r="A12898" t="s">
        <v>22</v>
      </c>
      <c r="B12898" t="s">
        <v>2</v>
      </c>
      <c r="C12898">
        <f>_xlfn.XLOOKUP(B12898,'2.1.trackMPD'!$R$7:$R$29,'2.1.trackMPD'!$T$7:$T$29)</f>
        <v>6</v>
      </c>
      <c r="D12898">
        <v>5000</v>
      </c>
      <c r="E12898" t="s">
        <v>6396</v>
      </c>
      <c r="F12898" t="s">
        <v>111</v>
      </c>
      <c r="G12898" t="s">
        <v>124</v>
      </c>
      <c r="H12898" t="s">
        <v>6398</v>
      </c>
    </row>
    <row r="12899" spans="1:8" x14ac:dyDescent="0.2">
      <c r="A12899" t="s">
        <v>22</v>
      </c>
      <c r="B12899" t="s">
        <v>2</v>
      </c>
      <c r="C12899">
        <f>_xlfn.XLOOKUP(B12899,'2.1.trackMPD'!$R$7:$R$29,'2.1.trackMPD'!$T$7:$T$29)</f>
        <v>6</v>
      </c>
      <c r="D12899">
        <v>5000</v>
      </c>
      <c r="E12899" t="s">
        <v>6396</v>
      </c>
      <c r="F12899" t="s">
        <v>111</v>
      </c>
      <c r="G12899" t="s">
        <v>140</v>
      </c>
      <c r="H12899" t="s">
        <v>6398</v>
      </c>
    </row>
    <row r="12900" spans="1:8" x14ac:dyDescent="0.2">
      <c r="A12900" t="s">
        <v>22</v>
      </c>
      <c r="B12900" t="s">
        <v>2</v>
      </c>
      <c r="C12900">
        <f>_xlfn.XLOOKUP(B12900,'2.1.trackMPD'!$R$7:$R$29,'2.1.trackMPD'!$T$7:$T$29)</f>
        <v>6</v>
      </c>
      <c r="D12900">
        <v>5000</v>
      </c>
      <c r="E12900" t="s">
        <v>6396</v>
      </c>
      <c r="F12900" t="s">
        <v>110</v>
      </c>
      <c r="G12900" t="s">
        <v>124</v>
      </c>
      <c r="H12900" t="s">
        <v>6399</v>
      </c>
    </row>
    <row r="12901" spans="1:8" x14ac:dyDescent="0.2">
      <c r="A12901" t="s">
        <v>22</v>
      </c>
      <c r="B12901" t="s">
        <v>2</v>
      </c>
      <c r="C12901">
        <f>_xlfn.XLOOKUP(B12901,'2.1.trackMPD'!$R$7:$R$29,'2.1.trackMPD'!$T$7:$T$29)</f>
        <v>6</v>
      </c>
      <c r="D12901">
        <v>5000</v>
      </c>
      <c r="E12901" t="s">
        <v>6396</v>
      </c>
      <c r="F12901" t="s">
        <v>110</v>
      </c>
      <c r="G12901" t="s">
        <v>140</v>
      </c>
      <c r="H12901" t="s">
        <v>6399</v>
      </c>
    </row>
    <row r="12902" spans="1:8" x14ac:dyDescent="0.2">
      <c r="A12902" t="s">
        <v>22</v>
      </c>
      <c r="B12902" t="s">
        <v>2</v>
      </c>
      <c r="C12902">
        <f>_xlfn.XLOOKUP(B12902,'2.1.trackMPD'!$R$7:$R$29,'2.1.trackMPD'!$T$7:$T$29)</f>
        <v>6</v>
      </c>
      <c r="D12902">
        <v>1</v>
      </c>
      <c r="E12902" t="s">
        <v>6400</v>
      </c>
      <c r="F12902" t="s">
        <v>110</v>
      </c>
      <c r="G12902" t="s">
        <v>124</v>
      </c>
      <c r="H12902" t="s">
        <v>6398</v>
      </c>
    </row>
    <row r="12903" spans="1:8" x14ac:dyDescent="0.2">
      <c r="A12903" t="s">
        <v>22</v>
      </c>
      <c r="B12903" t="s">
        <v>2</v>
      </c>
      <c r="C12903">
        <f>_xlfn.XLOOKUP(B12903,'2.1.trackMPD'!$R$7:$R$29,'2.1.trackMPD'!$T$7:$T$29)</f>
        <v>6</v>
      </c>
      <c r="D12903">
        <v>1</v>
      </c>
      <c r="E12903" t="s">
        <v>6400</v>
      </c>
      <c r="F12903" t="s">
        <v>110</v>
      </c>
      <c r="G12903" t="s">
        <v>140</v>
      </c>
      <c r="H12903" t="s">
        <v>6398</v>
      </c>
    </row>
    <row r="12904" spans="1:8" x14ac:dyDescent="0.2">
      <c r="A12904" t="s">
        <v>22</v>
      </c>
      <c r="B12904" t="s">
        <v>2</v>
      </c>
      <c r="C12904">
        <f>_xlfn.XLOOKUP(B12904,'2.1.trackMPD'!$R$7:$R$29,'2.1.trackMPD'!$T$7:$T$29)</f>
        <v>6</v>
      </c>
      <c r="D12904">
        <v>1</v>
      </c>
      <c r="E12904" t="s">
        <v>6400</v>
      </c>
      <c r="F12904" t="s">
        <v>111</v>
      </c>
      <c r="G12904" t="s">
        <v>124</v>
      </c>
      <c r="H12904" t="s">
        <v>6398</v>
      </c>
    </row>
    <row r="12905" spans="1:8" x14ac:dyDescent="0.2">
      <c r="A12905" t="s">
        <v>22</v>
      </c>
      <c r="B12905" t="s">
        <v>2</v>
      </c>
      <c r="C12905">
        <f>_xlfn.XLOOKUP(B12905,'2.1.trackMPD'!$R$7:$R$29,'2.1.trackMPD'!$T$7:$T$29)</f>
        <v>6</v>
      </c>
      <c r="D12905">
        <v>1</v>
      </c>
      <c r="E12905" t="s">
        <v>6400</v>
      </c>
      <c r="F12905" t="s">
        <v>111</v>
      </c>
      <c r="G12905" t="s">
        <v>140</v>
      </c>
      <c r="H12905" t="s">
        <v>6398</v>
      </c>
    </row>
    <row r="12906" spans="1:8" x14ac:dyDescent="0.2">
      <c r="A12906" t="s">
        <v>22</v>
      </c>
      <c r="B12906" t="s">
        <v>2</v>
      </c>
      <c r="C12906">
        <f>_xlfn.XLOOKUP(B12906,'2.1.trackMPD'!$R$7:$R$29,'2.1.trackMPD'!$T$7:$T$29)</f>
        <v>6</v>
      </c>
      <c r="D12906">
        <v>1</v>
      </c>
      <c r="E12906" t="s">
        <v>6400</v>
      </c>
      <c r="F12906" t="s">
        <v>110</v>
      </c>
      <c r="G12906" t="s">
        <v>124</v>
      </c>
      <c r="H12906" t="s">
        <v>6399</v>
      </c>
    </row>
    <row r="12907" spans="1:8" x14ac:dyDescent="0.2">
      <c r="A12907" t="s">
        <v>22</v>
      </c>
      <c r="B12907" t="s">
        <v>2</v>
      </c>
      <c r="C12907">
        <f>_xlfn.XLOOKUP(B12907,'2.1.trackMPD'!$R$7:$R$29,'2.1.trackMPD'!$T$7:$T$29)</f>
        <v>6</v>
      </c>
      <c r="D12907">
        <v>1</v>
      </c>
      <c r="E12907" t="s">
        <v>6400</v>
      </c>
      <c r="F12907" t="s">
        <v>110</v>
      </c>
      <c r="G12907" t="s">
        <v>140</v>
      </c>
      <c r="H12907" t="s">
        <v>6399</v>
      </c>
    </row>
    <row r="12908" spans="1:8" x14ac:dyDescent="0.2">
      <c r="A12908" t="s">
        <v>22</v>
      </c>
      <c r="B12908" t="s">
        <v>2</v>
      </c>
      <c r="C12908">
        <f>_xlfn.XLOOKUP(B12908,'2.1.trackMPD'!$R$7:$R$29,'2.1.trackMPD'!$T$7:$T$29)</f>
        <v>6</v>
      </c>
      <c r="D12908">
        <v>10</v>
      </c>
      <c r="E12908" t="s">
        <v>6400</v>
      </c>
      <c r="F12908" t="s">
        <v>110</v>
      </c>
      <c r="G12908" t="s">
        <v>124</v>
      </c>
      <c r="H12908" t="s">
        <v>6398</v>
      </c>
    </row>
    <row r="12909" spans="1:8" x14ac:dyDescent="0.2">
      <c r="A12909" t="s">
        <v>22</v>
      </c>
      <c r="B12909" t="s">
        <v>2</v>
      </c>
      <c r="C12909">
        <f>_xlfn.XLOOKUP(B12909,'2.1.trackMPD'!$R$7:$R$29,'2.1.trackMPD'!$T$7:$T$29)</f>
        <v>6</v>
      </c>
      <c r="D12909">
        <v>10</v>
      </c>
      <c r="E12909" t="s">
        <v>6400</v>
      </c>
      <c r="F12909" t="s">
        <v>110</v>
      </c>
      <c r="G12909" t="s">
        <v>140</v>
      </c>
      <c r="H12909" t="s">
        <v>6398</v>
      </c>
    </row>
    <row r="12910" spans="1:8" x14ac:dyDescent="0.2">
      <c r="A12910" t="s">
        <v>22</v>
      </c>
      <c r="B12910" t="s">
        <v>2</v>
      </c>
      <c r="C12910">
        <f>_xlfn.XLOOKUP(B12910,'2.1.trackMPD'!$R$7:$R$29,'2.1.trackMPD'!$T$7:$T$29)</f>
        <v>6</v>
      </c>
      <c r="D12910">
        <v>10</v>
      </c>
      <c r="E12910" t="s">
        <v>6400</v>
      </c>
      <c r="F12910" t="s">
        <v>111</v>
      </c>
      <c r="G12910" t="s">
        <v>124</v>
      </c>
      <c r="H12910" t="s">
        <v>6398</v>
      </c>
    </row>
    <row r="12911" spans="1:8" x14ac:dyDescent="0.2">
      <c r="A12911" t="s">
        <v>22</v>
      </c>
      <c r="B12911" t="s">
        <v>2</v>
      </c>
      <c r="C12911">
        <f>_xlfn.XLOOKUP(B12911,'2.1.trackMPD'!$R$7:$R$29,'2.1.trackMPD'!$T$7:$T$29)</f>
        <v>6</v>
      </c>
      <c r="D12911">
        <v>10</v>
      </c>
      <c r="E12911" t="s">
        <v>6400</v>
      </c>
      <c r="F12911" t="s">
        <v>111</v>
      </c>
      <c r="G12911" t="s">
        <v>140</v>
      </c>
      <c r="H12911" t="s">
        <v>6398</v>
      </c>
    </row>
    <row r="12912" spans="1:8" x14ac:dyDescent="0.2">
      <c r="A12912" t="s">
        <v>22</v>
      </c>
      <c r="B12912" t="s">
        <v>2</v>
      </c>
      <c r="C12912">
        <f>_xlfn.XLOOKUP(B12912,'2.1.trackMPD'!$R$7:$R$29,'2.1.trackMPD'!$T$7:$T$29)</f>
        <v>6</v>
      </c>
      <c r="D12912">
        <v>10</v>
      </c>
      <c r="E12912" t="s">
        <v>6400</v>
      </c>
      <c r="F12912" t="s">
        <v>110</v>
      </c>
      <c r="G12912" t="s">
        <v>124</v>
      </c>
      <c r="H12912" t="s">
        <v>6399</v>
      </c>
    </row>
    <row r="12913" spans="1:8" x14ac:dyDescent="0.2">
      <c r="A12913" t="s">
        <v>22</v>
      </c>
      <c r="B12913" t="s">
        <v>2</v>
      </c>
      <c r="C12913">
        <f>_xlfn.XLOOKUP(B12913,'2.1.trackMPD'!$R$7:$R$29,'2.1.trackMPD'!$T$7:$T$29)</f>
        <v>6</v>
      </c>
      <c r="D12913">
        <v>10</v>
      </c>
      <c r="E12913" t="s">
        <v>6400</v>
      </c>
      <c r="F12913" t="s">
        <v>110</v>
      </c>
      <c r="G12913" t="s">
        <v>140</v>
      </c>
      <c r="H12913" t="s">
        <v>6399</v>
      </c>
    </row>
    <row r="12914" spans="1:8" x14ac:dyDescent="0.2">
      <c r="A12914" t="s">
        <v>22</v>
      </c>
      <c r="B12914" t="s">
        <v>2</v>
      </c>
      <c r="C12914">
        <f>_xlfn.XLOOKUP(B12914,'2.1.trackMPD'!$R$7:$R$29,'2.1.trackMPD'!$T$7:$T$29)</f>
        <v>6</v>
      </c>
      <c r="D12914">
        <v>100</v>
      </c>
      <c r="E12914" t="s">
        <v>6400</v>
      </c>
      <c r="F12914" t="s">
        <v>110</v>
      </c>
      <c r="G12914" t="s">
        <v>124</v>
      </c>
      <c r="H12914" t="s">
        <v>6398</v>
      </c>
    </row>
    <row r="12915" spans="1:8" x14ac:dyDescent="0.2">
      <c r="A12915" t="s">
        <v>22</v>
      </c>
      <c r="B12915" t="s">
        <v>2</v>
      </c>
      <c r="C12915">
        <f>_xlfn.XLOOKUP(B12915,'2.1.trackMPD'!$R$7:$R$29,'2.1.trackMPD'!$T$7:$T$29)</f>
        <v>6</v>
      </c>
      <c r="D12915">
        <v>100</v>
      </c>
      <c r="E12915" t="s">
        <v>6400</v>
      </c>
      <c r="F12915" t="s">
        <v>110</v>
      </c>
      <c r="G12915" t="s">
        <v>140</v>
      </c>
      <c r="H12915" t="s">
        <v>6398</v>
      </c>
    </row>
    <row r="12916" spans="1:8" x14ac:dyDescent="0.2">
      <c r="A12916" t="s">
        <v>22</v>
      </c>
      <c r="B12916" t="s">
        <v>2</v>
      </c>
      <c r="C12916">
        <f>_xlfn.XLOOKUP(B12916,'2.1.trackMPD'!$R$7:$R$29,'2.1.trackMPD'!$T$7:$T$29)</f>
        <v>6</v>
      </c>
      <c r="D12916">
        <v>100</v>
      </c>
      <c r="E12916" t="s">
        <v>6400</v>
      </c>
      <c r="F12916" t="s">
        <v>111</v>
      </c>
      <c r="G12916" t="s">
        <v>124</v>
      </c>
      <c r="H12916" t="s">
        <v>6398</v>
      </c>
    </row>
    <row r="12917" spans="1:8" x14ac:dyDescent="0.2">
      <c r="A12917" t="s">
        <v>22</v>
      </c>
      <c r="B12917" t="s">
        <v>2</v>
      </c>
      <c r="C12917">
        <f>_xlfn.XLOOKUP(B12917,'2.1.trackMPD'!$R$7:$R$29,'2.1.trackMPD'!$T$7:$T$29)</f>
        <v>6</v>
      </c>
      <c r="D12917">
        <v>100</v>
      </c>
      <c r="E12917" t="s">
        <v>6400</v>
      </c>
      <c r="F12917" t="s">
        <v>111</v>
      </c>
      <c r="G12917" t="s">
        <v>140</v>
      </c>
      <c r="H12917" t="s">
        <v>6398</v>
      </c>
    </row>
    <row r="12918" spans="1:8" x14ac:dyDescent="0.2">
      <c r="A12918" t="s">
        <v>22</v>
      </c>
      <c r="B12918" t="s">
        <v>2</v>
      </c>
      <c r="C12918">
        <f>_xlfn.XLOOKUP(B12918,'2.1.trackMPD'!$R$7:$R$29,'2.1.trackMPD'!$T$7:$T$29)</f>
        <v>6</v>
      </c>
      <c r="D12918">
        <v>100</v>
      </c>
      <c r="E12918" t="s">
        <v>6400</v>
      </c>
      <c r="F12918" t="s">
        <v>110</v>
      </c>
      <c r="G12918" t="s">
        <v>124</v>
      </c>
      <c r="H12918" t="s">
        <v>6399</v>
      </c>
    </row>
    <row r="12919" spans="1:8" x14ac:dyDescent="0.2">
      <c r="A12919" t="s">
        <v>22</v>
      </c>
      <c r="B12919" t="s">
        <v>2</v>
      </c>
      <c r="C12919">
        <f>_xlfn.XLOOKUP(B12919,'2.1.trackMPD'!$R$7:$R$29,'2.1.trackMPD'!$T$7:$T$29)</f>
        <v>6</v>
      </c>
      <c r="D12919">
        <v>100</v>
      </c>
      <c r="E12919" t="s">
        <v>6400</v>
      </c>
      <c r="F12919" t="s">
        <v>110</v>
      </c>
      <c r="G12919" t="s">
        <v>140</v>
      </c>
      <c r="H12919" t="s">
        <v>6399</v>
      </c>
    </row>
    <row r="12920" spans="1:8" x14ac:dyDescent="0.2">
      <c r="A12920" t="s">
        <v>22</v>
      </c>
      <c r="B12920" t="s">
        <v>2</v>
      </c>
      <c r="C12920">
        <f>_xlfn.XLOOKUP(B12920,'2.1.trackMPD'!$R$7:$R$29,'2.1.trackMPD'!$T$7:$T$29)</f>
        <v>6</v>
      </c>
      <c r="D12920">
        <v>1000</v>
      </c>
      <c r="E12920" t="s">
        <v>6400</v>
      </c>
      <c r="F12920" t="s">
        <v>110</v>
      </c>
      <c r="G12920" t="s">
        <v>124</v>
      </c>
      <c r="H12920" t="s">
        <v>6398</v>
      </c>
    </row>
    <row r="12921" spans="1:8" x14ac:dyDescent="0.2">
      <c r="A12921" t="s">
        <v>22</v>
      </c>
      <c r="B12921" t="s">
        <v>2</v>
      </c>
      <c r="C12921">
        <f>_xlfn.XLOOKUP(B12921,'2.1.trackMPD'!$R$7:$R$29,'2.1.trackMPD'!$T$7:$T$29)</f>
        <v>6</v>
      </c>
      <c r="D12921">
        <v>1000</v>
      </c>
      <c r="E12921" t="s">
        <v>6400</v>
      </c>
      <c r="F12921" t="s">
        <v>110</v>
      </c>
      <c r="G12921" t="s">
        <v>140</v>
      </c>
      <c r="H12921" t="s">
        <v>6398</v>
      </c>
    </row>
    <row r="12922" spans="1:8" x14ac:dyDescent="0.2">
      <c r="A12922" t="s">
        <v>22</v>
      </c>
      <c r="B12922" t="s">
        <v>2</v>
      </c>
      <c r="C12922">
        <f>_xlfn.XLOOKUP(B12922,'2.1.trackMPD'!$R$7:$R$29,'2.1.trackMPD'!$T$7:$T$29)</f>
        <v>6</v>
      </c>
      <c r="D12922">
        <v>1000</v>
      </c>
      <c r="E12922" t="s">
        <v>6400</v>
      </c>
      <c r="F12922" t="s">
        <v>111</v>
      </c>
      <c r="G12922" t="s">
        <v>124</v>
      </c>
      <c r="H12922" t="s">
        <v>6398</v>
      </c>
    </row>
    <row r="12923" spans="1:8" x14ac:dyDescent="0.2">
      <c r="A12923" t="s">
        <v>22</v>
      </c>
      <c r="B12923" t="s">
        <v>2</v>
      </c>
      <c r="C12923">
        <f>_xlfn.XLOOKUP(B12923,'2.1.trackMPD'!$R$7:$R$29,'2.1.trackMPD'!$T$7:$T$29)</f>
        <v>6</v>
      </c>
      <c r="D12923">
        <v>1000</v>
      </c>
      <c r="E12923" t="s">
        <v>6400</v>
      </c>
      <c r="F12923" t="s">
        <v>111</v>
      </c>
      <c r="G12923" t="s">
        <v>140</v>
      </c>
      <c r="H12923" t="s">
        <v>6398</v>
      </c>
    </row>
    <row r="12924" spans="1:8" x14ac:dyDescent="0.2">
      <c r="A12924" t="s">
        <v>22</v>
      </c>
      <c r="B12924" t="s">
        <v>2</v>
      </c>
      <c r="C12924">
        <f>_xlfn.XLOOKUP(B12924,'2.1.trackMPD'!$R$7:$R$29,'2.1.trackMPD'!$T$7:$T$29)</f>
        <v>6</v>
      </c>
      <c r="D12924">
        <v>1000</v>
      </c>
      <c r="E12924" t="s">
        <v>6400</v>
      </c>
      <c r="F12924" t="s">
        <v>110</v>
      </c>
      <c r="G12924" t="s">
        <v>124</v>
      </c>
      <c r="H12924" t="s">
        <v>6399</v>
      </c>
    </row>
    <row r="12925" spans="1:8" x14ac:dyDescent="0.2">
      <c r="A12925" t="s">
        <v>22</v>
      </c>
      <c r="B12925" t="s">
        <v>2</v>
      </c>
      <c r="C12925">
        <f>_xlfn.XLOOKUP(B12925,'2.1.trackMPD'!$R$7:$R$29,'2.1.trackMPD'!$T$7:$T$29)</f>
        <v>6</v>
      </c>
      <c r="D12925">
        <v>1000</v>
      </c>
      <c r="E12925" t="s">
        <v>6400</v>
      </c>
      <c r="F12925" t="s">
        <v>110</v>
      </c>
      <c r="G12925" t="s">
        <v>140</v>
      </c>
      <c r="H12925" t="s">
        <v>6399</v>
      </c>
    </row>
    <row r="12926" spans="1:8" x14ac:dyDescent="0.2">
      <c r="A12926" t="s">
        <v>22</v>
      </c>
      <c r="B12926" t="s">
        <v>2</v>
      </c>
      <c r="C12926">
        <f>_xlfn.XLOOKUP(B12926,'2.1.trackMPD'!$R$7:$R$29,'2.1.trackMPD'!$T$7:$T$29)</f>
        <v>6</v>
      </c>
      <c r="D12926">
        <v>5000</v>
      </c>
      <c r="E12926" t="s">
        <v>6400</v>
      </c>
      <c r="F12926" t="s">
        <v>110</v>
      </c>
      <c r="G12926" t="s">
        <v>124</v>
      </c>
      <c r="H12926" t="s">
        <v>6398</v>
      </c>
    </row>
    <row r="12927" spans="1:8" x14ac:dyDescent="0.2">
      <c r="A12927" t="s">
        <v>22</v>
      </c>
      <c r="B12927" t="s">
        <v>2</v>
      </c>
      <c r="C12927">
        <f>_xlfn.XLOOKUP(B12927,'2.1.trackMPD'!$R$7:$R$29,'2.1.trackMPD'!$T$7:$T$29)</f>
        <v>6</v>
      </c>
      <c r="D12927">
        <v>5000</v>
      </c>
      <c r="E12927" t="s">
        <v>6400</v>
      </c>
      <c r="F12927" t="s">
        <v>110</v>
      </c>
      <c r="G12927" t="s">
        <v>140</v>
      </c>
      <c r="H12927" t="s">
        <v>6398</v>
      </c>
    </row>
    <row r="12928" spans="1:8" x14ac:dyDescent="0.2">
      <c r="A12928" t="s">
        <v>22</v>
      </c>
      <c r="B12928" t="s">
        <v>2</v>
      </c>
      <c r="C12928">
        <f>_xlfn.XLOOKUP(B12928,'2.1.trackMPD'!$R$7:$R$29,'2.1.trackMPD'!$T$7:$T$29)</f>
        <v>6</v>
      </c>
      <c r="D12928">
        <v>5000</v>
      </c>
      <c r="E12928" t="s">
        <v>6400</v>
      </c>
      <c r="F12928" t="s">
        <v>111</v>
      </c>
      <c r="G12928" t="s">
        <v>124</v>
      </c>
      <c r="H12928" t="s">
        <v>6398</v>
      </c>
    </row>
    <row r="12929" spans="1:8" x14ac:dyDescent="0.2">
      <c r="A12929" t="s">
        <v>22</v>
      </c>
      <c r="B12929" t="s">
        <v>2</v>
      </c>
      <c r="C12929">
        <f>_xlfn.XLOOKUP(B12929,'2.1.trackMPD'!$R$7:$R$29,'2.1.trackMPD'!$T$7:$T$29)</f>
        <v>6</v>
      </c>
      <c r="D12929">
        <v>5000</v>
      </c>
      <c r="E12929" t="s">
        <v>6400</v>
      </c>
      <c r="F12929" t="s">
        <v>111</v>
      </c>
      <c r="G12929" t="s">
        <v>140</v>
      </c>
      <c r="H12929" t="s">
        <v>6398</v>
      </c>
    </row>
    <row r="12930" spans="1:8" x14ac:dyDescent="0.2">
      <c r="A12930" t="s">
        <v>22</v>
      </c>
      <c r="B12930" t="s">
        <v>2</v>
      </c>
      <c r="C12930">
        <f>_xlfn.XLOOKUP(B12930,'2.1.trackMPD'!$R$7:$R$29,'2.1.trackMPD'!$T$7:$T$29)</f>
        <v>6</v>
      </c>
      <c r="D12930">
        <v>5000</v>
      </c>
      <c r="E12930" t="s">
        <v>6400</v>
      </c>
      <c r="F12930" t="s">
        <v>110</v>
      </c>
      <c r="G12930" t="s">
        <v>124</v>
      </c>
      <c r="H12930" t="s">
        <v>6399</v>
      </c>
    </row>
    <row r="12931" spans="1:8" x14ac:dyDescent="0.2">
      <c r="A12931" t="s">
        <v>22</v>
      </c>
      <c r="B12931" t="s">
        <v>2</v>
      </c>
      <c r="C12931">
        <f>_xlfn.XLOOKUP(B12931,'2.1.trackMPD'!$R$7:$R$29,'2.1.trackMPD'!$T$7:$T$29)</f>
        <v>6</v>
      </c>
      <c r="D12931">
        <v>5000</v>
      </c>
      <c r="E12931" t="s">
        <v>6400</v>
      </c>
      <c r="F12931" t="s">
        <v>110</v>
      </c>
      <c r="G12931" t="s">
        <v>140</v>
      </c>
      <c r="H12931" t="s">
        <v>6399</v>
      </c>
    </row>
    <row r="12932" spans="1:8" x14ac:dyDescent="0.2">
      <c r="A12932" t="s">
        <v>22</v>
      </c>
      <c r="B12932" t="s">
        <v>2</v>
      </c>
      <c r="C12932">
        <f>_xlfn.XLOOKUP(B12932,'2.1.trackMPD'!$R$7:$R$29,'2.1.trackMPD'!$T$7:$T$29)</f>
        <v>6</v>
      </c>
      <c r="D12932">
        <v>1</v>
      </c>
      <c r="E12932" t="s">
        <v>6401</v>
      </c>
      <c r="F12932" t="s">
        <v>110</v>
      </c>
      <c r="G12932" t="s">
        <v>124</v>
      </c>
      <c r="H12932" t="s">
        <v>6398</v>
      </c>
    </row>
    <row r="12933" spans="1:8" x14ac:dyDescent="0.2">
      <c r="A12933" t="s">
        <v>22</v>
      </c>
      <c r="B12933" t="s">
        <v>2</v>
      </c>
      <c r="C12933">
        <f>_xlfn.XLOOKUP(B12933,'2.1.trackMPD'!$R$7:$R$29,'2.1.trackMPD'!$T$7:$T$29)</f>
        <v>6</v>
      </c>
      <c r="D12933">
        <v>1</v>
      </c>
      <c r="E12933" t="s">
        <v>6401</v>
      </c>
      <c r="F12933" t="s">
        <v>110</v>
      </c>
      <c r="G12933" t="s">
        <v>140</v>
      </c>
      <c r="H12933" t="s">
        <v>6398</v>
      </c>
    </row>
    <row r="12934" spans="1:8" x14ac:dyDescent="0.2">
      <c r="A12934" t="s">
        <v>22</v>
      </c>
      <c r="B12934" t="s">
        <v>2</v>
      </c>
      <c r="C12934">
        <f>_xlfn.XLOOKUP(B12934,'2.1.trackMPD'!$R$7:$R$29,'2.1.trackMPD'!$T$7:$T$29)</f>
        <v>6</v>
      </c>
      <c r="D12934">
        <v>1</v>
      </c>
      <c r="E12934" t="s">
        <v>6401</v>
      </c>
      <c r="F12934" t="s">
        <v>111</v>
      </c>
      <c r="G12934" t="s">
        <v>124</v>
      </c>
      <c r="H12934" t="s">
        <v>6398</v>
      </c>
    </row>
    <row r="12935" spans="1:8" x14ac:dyDescent="0.2">
      <c r="A12935" t="s">
        <v>22</v>
      </c>
      <c r="B12935" t="s">
        <v>2</v>
      </c>
      <c r="C12935">
        <f>_xlfn.XLOOKUP(B12935,'2.1.trackMPD'!$R$7:$R$29,'2.1.trackMPD'!$T$7:$T$29)</f>
        <v>6</v>
      </c>
      <c r="D12935">
        <v>1</v>
      </c>
      <c r="E12935" t="s">
        <v>6401</v>
      </c>
      <c r="F12935" t="s">
        <v>111</v>
      </c>
      <c r="G12935" t="s">
        <v>140</v>
      </c>
      <c r="H12935" t="s">
        <v>6398</v>
      </c>
    </row>
    <row r="12936" spans="1:8" x14ac:dyDescent="0.2">
      <c r="A12936" t="s">
        <v>22</v>
      </c>
      <c r="B12936" t="s">
        <v>2</v>
      </c>
      <c r="C12936">
        <f>_xlfn.XLOOKUP(B12936,'2.1.trackMPD'!$R$7:$R$29,'2.1.trackMPD'!$T$7:$T$29)</f>
        <v>6</v>
      </c>
      <c r="D12936">
        <v>1</v>
      </c>
      <c r="E12936" t="s">
        <v>6401</v>
      </c>
      <c r="F12936" t="s">
        <v>110</v>
      </c>
      <c r="G12936" t="s">
        <v>124</v>
      </c>
      <c r="H12936" t="s">
        <v>6399</v>
      </c>
    </row>
    <row r="12937" spans="1:8" x14ac:dyDescent="0.2">
      <c r="A12937" t="s">
        <v>22</v>
      </c>
      <c r="B12937" t="s">
        <v>2</v>
      </c>
      <c r="C12937">
        <f>_xlfn.XLOOKUP(B12937,'2.1.trackMPD'!$R$7:$R$29,'2.1.trackMPD'!$T$7:$T$29)</f>
        <v>6</v>
      </c>
      <c r="D12937">
        <v>1</v>
      </c>
      <c r="E12937" t="s">
        <v>6401</v>
      </c>
      <c r="F12937" t="s">
        <v>110</v>
      </c>
      <c r="G12937" t="s">
        <v>140</v>
      </c>
      <c r="H12937" t="s">
        <v>6399</v>
      </c>
    </row>
    <row r="12938" spans="1:8" x14ac:dyDescent="0.2">
      <c r="A12938" t="s">
        <v>22</v>
      </c>
      <c r="B12938" t="s">
        <v>2</v>
      </c>
      <c r="C12938">
        <f>_xlfn.XLOOKUP(B12938,'2.1.trackMPD'!$R$7:$R$29,'2.1.trackMPD'!$T$7:$T$29)</f>
        <v>6</v>
      </c>
      <c r="D12938">
        <v>10</v>
      </c>
      <c r="E12938" t="s">
        <v>6401</v>
      </c>
      <c r="F12938" t="s">
        <v>110</v>
      </c>
      <c r="G12938" t="s">
        <v>124</v>
      </c>
      <c r="H12938" t="s">
        <v>6398</v>
      </c>
    </row>
    <row r="12939" spans="1:8" x14ac:dyDescent="0.2">
      <c r="A12939" t="s">
        <v>22</v>
      </c>
      <c r="B12939" t="s">
        <v>2</v>
      </c>
      <c r="C12939">
        <f>_xlfn.XLOOKUP(B12939,'2.1.trackMPD'!$R$7:$R$29,'2.1.trackMPD'!$T$7:$T$29)</f>
        <v>6</v>
      </c>
      <c r="D12939">
        <v>10</v>
      </c>
      <c r="E12939" t="s">
        <v>6401</v>
      </c>
      <c r="F12939" t="s">
        <v>110</v>
      </c>
      <c r="G12939" t="s">
        <v>140</v>
      </c>
      <c r="H12939" t="s">
        <v>6398</v>
      </c>
    </row>
    <row r="12940" spans="1:8" x14ac:dyDescent="0.2">
      <c r="A12940" t="s">
        <v>22</v>
      </c>
      <c r="B12940" t="s">
        <v>2</v>
      </c>
      <c r="C12940">
        <f>_xlfn.XLOOKUP(B12940,'2.1.trackMPD'!$R$7:$R$29,'2.1.trackMPD'!$T$7:$T$29)</f>
        <v>6</v>
      </c>
      <c r="D12940">
        <v>10</v>
      </c>
      <c r="E12940" t="s">
        <v>6401</v>
      </c>
      <c r="F12940" t="s">
        <v>111</v>
      </c>
      <c r="G12940" t="s">
        <v>124</v>
      </c>
      <c r="H12940" t="s">
        <v>6398</v>
      </c>
    </row>
    <row r="12941" spans="1:8" x14ac:dyDescent="0.2">
      <c r="A12941" t="s">
        <v>22</v>
      </c>
      <c r="B12941" t="s">
        <v>2</v>
      </c>
      <c r="C12941">
        <f>_xlfn.XLOOKUP(B12941,'2.1.trackMPD'!$R$7:$R$29,'2.1.trackMPD'!$T$7:$T$29)</f>
        <v>6</v>
      </c>
      <c r="D12941">
        <v>10</v>
      </c>
      <c r="E12941" t="s">
        <v>6401</v>
      </c>
      <c r="F12941" t="s">
        <v>111</v>
      </c>
      <c r="G12941" t="s">
        <v>140</v>
      </c>
      <c r="H12941" t="s">
        <v>6398</v>
      </c>
    </row>
    <row r="12942" spans="1:8" x14ac:dyDescent="0.2">
      <c r="A12942" t="s">
        <v>22</v>
      </c>
      <c r="B12942" t="s">
        <v>2</v>
      </c>
      <c r="C12942">
        <f>_xlfn.XLOOKUP(B12942,'2.1.trackMPD'!$R$7:$R$29,'2.1.trackMPD'!$T$7:$T$29)</f>
        <v>6</v>
      </c>
      <c r="D12942">
        <v>10</v>
      </c>
      <c r="E12942" t="s">
        <v>6401</v>
      </c>
      <c r="F12942" t="s">
        <v>110</v>
      </c>
      <c r="G12942" t="s">
        <v>124</v>
      </c>
      <c r="H12942" t="s">
        <v>6399</v>
      </c>
    </row>
    <row r="12943" spans="1:8" x14ac:dyDescent="0.2">
      <c r="A12943" t="s">
        <v>22</v>
      </c>
      <c r="B12943" t="s">
        <v>2</v>
      </c>
      <c r="C12943">
        <f>_xlfn.XLOOKUP(B12943,'2.1.trackMPD'!$R$7:$R$29,'2.1.trackMPD'!$T$7:$T$29)</f>
        <v>6</v>
      </c>
      <c r="D12943">
        <v>10</v>
      </c>
      <c r="E12943" t="s">
        <v>6401</v>
      </c>
      <c r="F12943" t="s">
        <v>110</v>
      </c>
      <c r="G12943" t="s">
        <v>140</v>
      </c>
      <c r="H12943" t="s">
        <v>6399</v>
      </c>
    </row>
    <row r="12944" spans="1:8" x14ac:dyDescent="0.2">
      <c r="A12944" t="s">
        <v>22</v>
      </c>
      <c r="B12944" t="s">
        <v>2</v>
      </c>
      <c r="C12944">
        <f>_xlfn.XLOOKUP(B12944,'2.1.trackMPD'!$R$7:$R$29,'2.1.trackMPD'!$T$7:$T$29)</f>
        <v>6</v>
      </c>
      <c r="D12944">
        <v>100</v>
      </c>
      <c r="E12944" t="s">
        <v>6401</v>
      </c>
      <c r="F12944" t="s">
        <v>110</v>
      </c>
      <c r="G12944" t="s">
        <v>124</v>
      </c>
      <c r="H12944" t="s">
        <v>6398</v>
      </c>
    </row>
    <row r="12945" spans="1:8" x14ac:dyDescent="0.2">
      <c r="A12945" t="s">
        <v>22</v>
      </c>
      <c r="B12945" t="s">
        <v>2</v>
      </c>
      <c r="C12945">
        <f>_xlfn.XLOOKUP(B12945,'2.1.trackMPD'!$R$7:$R$29,'2.1.trackMPD'!$T$7:$T$29)</f>
        <v>6</v>
      </c>
      <c r="D12945">
        <v>100</v>
      </c>
      <c r="E12945" t="s">
        <v>6401</v>
      </c>
      <c r="F12945" t="s">
        <v>110</v>
      </c>
      <c r="G12945" t="s">
        <v>140</v>
      </c>
      <c r="H12945" t="s">
        <v>6398</v>
      </c>
    </row>
    <row r="12946" spans="1:8" x14ac:dyDescent="0.2">
      <c r="A12946" t="s">
        <v>22</v>
      </c>
      <c r="B12946" t="s">
        <v>2</v>
      </c>
      <c r="C12946">
        <f>_xlfn.XLOOKUP(B12946,'2.1.trackMPD'!$R$7:$R$29,'2.1.trackMPD'!$T$7:$T$29)</f>
        <v>6</v>
      </c>
      <c r="D12946">
        <v>100</v>
      </c>
      <c r="E12946" t="s">
        <v>6401</v>
      </c>
      <c r="F12946" t="s">
        <v>111</v>
      </c>
      <c r="G12946" t="s">
        <v>124</v>
      </c>
      <c r="H12946" t="s">
        <v>6398</v>
      </c>
    </row>
    <row r="12947" spans="1:8" x14ac:dyDescent="0.2">
      <c r="A12947" t="s">
        <v>22</v>
      </c>
      <c r="B12947" t="s">
        <v>2</v>
      </c>
      <c r="C12947">
        <f>_xlfn.XLOOKUP(B12947,'2.1.trackMPD'!$R$7:$R$29,'2.1.trackMPD'!$T$7:$T$29)</f>
        <v>6</v>
      </c>
      <c r="D12947">
        <v>100</v>
      </c>
      <c r="E12947" t="s">
        <v>6401</v>
      </c>
      <c r="F12947" t="s">
        <v>111</v>
      </c>
      <c r="G12947" t="s">
        <v>140</v>
      </c>
      <c r="H12947" t="s">
        <v>6398</v>
      </c>
    </row>
    <row r="12948" spans="1:8" x14ac:dyDescent="0.2">
      <c r="A12948" t="s">
        <v>22</v>
      </c>
      <c r="B12948" t="s">
        <v>2</v>
      </c>
      <c r="C12948">
        <f>_xlfn.XLOOKUP(B12948,'2.1.trackMPD'!$R$7:$R$29,'2.1.trackMPD'!$T$7:$T$29)</f>
        <v>6</v>
      </c>
      <c r="D12948">
        <v>100</v>
      </c>
      <c r="E12948" t="s">
        <v>6401</v>
      </c>
      <c r="F12948" t="s">
        <v>110</v>
      </c>
      <c r="G12948" t="s">
        <v>124</v>
      </c>
      <c r="H12948" t="s">
        <v>6399</v>
      </c>
    </row>
    <row r="12949" spans="1:8" x14ac:dyDescent="0.2">
      <c r="A12949" t="s">
        <v>22</v>
      </c>
      <c r="B12949" t="s">
        <v>2</v>
      </c>
      <c r="C12949">
        <f>_xlfn.XLOOKUP(B12949,'2.1.trackMPD'!$R$7:$R$29,'2.1.trackMPD'!$T$7:$T$29)</f>
        <v>6</v>
      </c>
      <c r="D12949">
        <v>100</v>
      </c>
      <c r="E12949" t="s">
        <v>6401</v>
      </c>
      <c r="F12949" t="s">
        <v>110</v>
      </c>
      <c r="G12949" t="s">
        <v>140</v>
      </c>
      <c r="H12949" t="s">
        <v>6399</v>
      </c>
    </row>
    <row r="12950" spans="1:8" x14ac:dyDescent="0.2">
      <c r="A12950" t="s">
        <v>22</v>
      </c>
      <c r="B12950" t="s">
        <v>3</v>
      </c>
      <c r="C12950">
        <f>_xlfn.XLOOKUP(B12950,'2.1.trackMPD'!$R$7:$R$29,'2.1.trackMPD'!$T$7:$T$29)</f>
        <v>2</v>
      </c>
      <c r="D12950">
        <v>1</v>
      </c>
      <c r="E12950" t="s">
        <v>6396</v>
      </c>
      <c r="F12950" t="s">
        <v>110</v>
      </c>
      <c r="G12950" t="s">
        <v>124</v>
      </c>
      <c r="H12950" t="s">
        <v>6398</v>
      </c>
    </row>
    <row r="12951" spans="1:8" x14ac:dyDescent="0.2">
      <c r="A12951" t="s">
        <v>22</v>
      </c>
      <c r="B12951" t="s">
        <v>3</v>
      </c>
      <c r="C12951">
        <f>_xlfn.XLOOKUP(B12951,'2.1.trackMPD'!$R$7:$R$29,'2.1.trackMPD'!$T$7:$T$29)</f>
        <v>2</v>
      </c>
      <c r="D12951">
        <v>1</v>
      </c>
      <c r="E12951" t="s">
        <v>6396</v>
      </c>
      <c r="F12951" t="s">
        <v>110</v>
      </c>
      <c r="G12951" t="s">
        <v>140</v>
      </c>
      <c r="H12951" t="s">
        <v>6398</v>
      </c>
    </row>
    <row r="12952" spans="1:8" x14ac:dyDescent="0.2">
      <c r="A12952" t="s">
        <v>22</v>
      </c>
      <c r="B12952" t="s">
        <v>3</v>
      </c>
      <c r="C12952">
        <f>_xlfn.XLOOKUP(B12952,'2.1.trackMPD'!$R$7:$R$29,'2.1.trackMPD'!$T$7:$T$29)</f>
        <v>2</v>
      </c>
      <c r="D12952">
        <v>1</v>
      </c>
      <c r="E12952" t="s">
        <v>6396</v>
      </c>
      <c r="F12952" t="s">
        <v>111</v>
      </c>
      <c r="G12952" t="s">
        <v>124</v>
      </c>
      <c r="H12952" t="s">
        <v>6398</v>
      </c>
    </row>
    <row r="12953" spans="1:8" x14ac:dyDescent="0.2">
      <c r="A12953" t="s">
        <v>22</v>
      </c>
      <c r="B12953" t="s">
        <v>3</v>
      </c>
      <c r="C12953">
        <f>_xlfn.XLOOKUP(B12953,'2.1.trackMPD'!$R$7:$R$29,'2.1.trackMPD'!$T$7:$T$29)</f>
        <v>2</v>
      </c>
      <c r="D12953">
        <v>1</v>
      </c>
      <c r="E12953" t="s">
        <v>6396</v>
      </c>
      <c r="F12953" t="s">
        <v>111</v>
      </c>
      <c r="G12953" t="s">
        <v>140</v>
      </c>
      <c r="H12953" t="s">
        <v>6398</v>
      </c>
    </row>
    <row r="12954" spans="1:8" x14ac:dyDescent="0.2">
      <c r="A12954" t="s">
        <v>22</v>
      </c>
      <c r="B12954" t="s">
        <v>3</v>
      </c>
      <c r="C12954">
        <f>_xlfn.XLOOKUP(B12954,'2.1.trackMPD'!$R$7:$R$29,'2.1.trackMPD'!$T$7:$T$29)</f>
        <v>2</v>
      </c>
      <c r="D12954">
        <v>1</v>
      </c>
      <c r="E12954" t="s">
        <v>6396</v>
      </c>
      <c r="F12954" t="s">
        <v>110</v>
      </c>
      <c r="G12954" t="s">
        <v>124</v>
      </c>
      <c r="H12954" t="s">
        <v>6399</v>
      </c>
    </row>
    <row r="12955" spans="1:8" x14ac:dyDescent="0.2">
      <c r="A12955" t="s">
        <v>22</v>
      </c>
      <c r="B12955" t="s">
        <v>3</v>
      </c>
      <c r="C12955">
        <f>_xlfn.XLOOKUP(B12955,'2.1.trackMPD'!$R$7:$R$29,'2.1.trackMPD'!$T$7:$T$29)</f>
        <v>2</v>
      </c>
      <c r="D12955">
        <v>1</v>
      </c>
      <c r="E12955" t="s">
        <v>6396</v>
      </c>
      <c r="F12955" t="s">
        <v>110</v>
      </c>
      <c r="G12955" t="s">
        <v>140</v>
      </c>
      <c r="H12955" t="s">
        <v>6399</v>
      </c>
    </row>
    <row r="12956" spans="1:8" x14ac:dyDescent="0.2">
      <c r="A12956" t="s">
        <v>22</v>
      </c>
      <c r="B12956" t="s">
        <v>3</v>
      </c>
      <c r="C12956">
        <f>_xlfn.XLOOKUP(B12956,'2.1.trackMPD'!$R$7:$R$29,'2.1.trackMPD'!$T$7:$T$29)</f>
        <v>2</v>
      </c>
      <c r="D12956">
        <v>10</v>
      </c>
      <c r="E12956" t="s">
        <v>6396</v>
      </c>
      <c r="F12956" t="s">
        <v>110</v>
      </c>
      <c r="G12956" t="s">
        <v>124</v>
      </c>
      <c r="H12956" t="s">
        <v>6398</v>
      </c>
    </row>
    <row r="12957" spans="1:8" x14ac:dyDescent="0.2">
      <c r="A12957" t="s">
        <v>22</v>
      </c>
      <c r="B12957" t="s">
        <v>3</v>
      </c>
      <c r="C12957">
        <f>_xlfn.XLOOKUP(B12957,'2.1.trackMPD'!$R$7:$R$29,'2.1.trackMPD'!$T$7:$T$29)</f>
        <v>2</v>
      </c>
      <c r="D12957">
        <v>10</v>
      </c>
      <c r="E12957" t="s">
        <v>6396</v>
      </c>
      <c r="F12957" t="s">
        <v>110</v>
      </c>
      <c r="G12957" t="s">
        <v>140</v>
      </c>
      <c r="H12957" t="s">
        <v>6398</v>
      </c>
    </row>
    <row r="12958" spans="1:8" x14ac:dyDescent="0.2">
      <c r="A12958" t="s">
        <v>22</v>
      </c>
      <c r="B12958" t="s">
        <v>3</v>
      </c>
      <c r="C12958">
        <f>_xlfn.XLOOKUP(B12958,'2.1.trackMPD'!$R$7:$R$29,'2.1.trackMPD'!$T$7:$T$29)</f>
        <v>2</v>
      </c>
      <c r="D12958">
        <v>10</v>
      </c>
      <c r="E12958" t="s">
        <v>6396</v>
      </c>
      <c r="F12958" t="s">
        <v>111</v>
      </c>
      <c r="G12958" t="s">
        <v>124</v>
      </c>
      <c r="H12958" t="s">
        <v>6398</v>
      </c>
    </row>
    <row r="12959" spans="1:8" x14ac:dyDescent="0.2">
      <c r="A12959" t="s">
        <v>22</v>
      </c>
      <c r="B12959" t="s">
        <v>3</v>
      </c>
      <c r="C12959">
        <f>_xlfn.XLOOKUP(B12959,'2.1.trackMPD'!$R$7:$R$29,'2.1.trackMPD'!$T$7:$T$29)</f>
        <v>2</v>
      </c>
      <c r="D12959">
        <v>10</v>
      </c>
      <c r="E12959" t="s">
        <v>6396</v>
      </c>
      <c r="F12959" t="s">
        <v>111</v>
      </c>
      <c r="G12959" t="s">
        <v>140</v>
      </c>
      <c r="H12959" t="s">
        <v>6398</v>
      </c>
    </row>
    <row r="12960" spans="1:8" x14ac:dyDescent="0.2">
      <c r="A12960" t="s">
        <v>22</v>
      </c>
      <c r="B12960" t="s">
        <v>3</v>
      </c>
      <c r="C12960">
        <f>_xlfn.XLOOKUP(B12960,'2.1.trackMPD'!$R$7:$R$29,'2.1.trackMPD'!$T$7:$T$29)</f>
        <v>2</v>
      </c>
      <c r="D12960">
        <v>10</v>
      </c>
      <c r="E12960" t="s">
        <v>6396</v>
      </c>
      <c r="F12960" t="s">
        <v>110</v>
      </c>
      <c r="G12960" t="s">
        <v>124</v>
      </c>
      <c r="H12960" t="s">
        <v>6399</v>
      </c>
    </row>
    <row r="12961" spans="1:8" x14ac:dyDescent="0.2">
      <c r="A12961" t="s">
        <v>22</v>
      </c>
      <c r="B12961" t="s">
        <v>3</v>
      </c>
      <c r="C12961">
        <f>_xlfn.XLOOKUP(B12961,'2.1.trackMPD'!$R$7:$R$29,'2.1.trackMPD'!$T$7:$T$29)</f>
        <v>2</v>
      </c>
      <c r="D12961">
        <v>10</v>
      </c>
      <c r="E12961" t="s">
        <v>6396</v>
      </c>
      <c r="F12961" t="s">
        <v>110</v>
      </c>
      <c r="G12961" t="s">
        <v>140</v>
      </c>
      <c r="H12961" t="s">
        <v>6399</v>
      </c>
    </row>
    <row r="12962" spans="1:8" x14ac:dyDescent="0.2">
      <c r="A12962" t="s">
        <v>22</v>
      </c>
      <c r="B12962" t="s">
        <v>3</v>
      </c>
      <c r="C12962">
        <f>_xlfn.XLOOKUP(B12962,'2.1.trackMPD'!$R$7:$R$29,'2.1.trackMPD'!$T$7:$T$29)</f>
        <v>2</v>
      </c>
      <c r="D12962">
        <v>100</v>
      </c>
      <c r="E12962" t="s">
        <v>6396</v>
      </c>
      <c r="F12962" t="s">
        <v>110</v>
      </c>
      <c r="G12962" t="s">
        <v>124</v>
      </c>
      <c r="H12962" t="s">
        <v>6398</v>
      </c>
    </row>
    <row r="12963" spans="1:8" x14ac:dyDescent="0.2">
      <c r="A12963" t="s">
        <v>22</v>
      </c>
      <c r="B12963" t="s">
        <v>3</v>
      </c>
      <c r="C12963">
        <f>_xlfn.XLOOKUP(B12963,'2.1.trackMPD'!$R$7:$R$29,'2.1.trackMPD'!$T$7:$T$29)</f>
        <v>2</v>
      </c>
      <c r="D12963">
        <v>100</v>
      </c>
      <c r="E12963" t="s">
        <v>6396</v>
      </c>
      <c r="F12963" t="s">
        <v>110</v>
      </c>
      <c r="G12963" t="s">
        <v>140</v>
      </c>
      <c r="H12963" t="s">
        <v>6398</v>
      </c>
    </row>
    <row r="12964" spans="1:8" x14ac:dyDescent="0.2">
      <c r="A12964" t="s">
        <v>22</v>
      </c>
      <c r="B12964" t="s">
        <v>3</v>
      </c>
      <c r="C12964">
        <f>_xlfn.XLOOKUP(B12964,'2.1.trackMPD'!$R$7:$R$29,'2.1.trackMPD'!$T$7:$T$29)</f>
        <v>2</v>
      </c>
      <c r="D12964">
        <v>100</v>
      </c>
      <c r="E12964" t="s">
        <v>6396</v>
      </c>
      <c r="F12964" t="s">
        <v>111</v>
      </c>
      <c r="G12964" t="s">
        <v>124</v>
      </c>
      <c r="H12964" t="s">
        <v>6398</v>
      </c>
    </row>
    <row r="12965" spans="1:8" x14ac:dyDescent="0.2">
      <c r="A12965" t="s">
        <v>22</v>
      </c>
      <c r="B12965" t="s">
        <v>3</v>
      </c>
      <c r="C12965">
        <f>_xlfn.XLOOKUP(B12965,'2.1.trackMPD'!$R$7:$R$29,'2.1.trackMPD'!$T$7:$T$29)</f>
        <v>2</v>
      </c>
      <c r="D12965">
        <v>100</v>
      </c>
      <c r="E12965" t="s">
        <v>6396</v>
      </c>
      <c r="F12965" t="s">
        <v>111</v>
      </c>
      <c r="G12965" t="s">
        <v>140</v>
      </c>
      <c r="H12965" t="s">
        <v>6398</v>
      </c>
    </row>
    <row r="12966" spans="1:8" x14ac:dyDescent="0.2">
      <c r="A12966" t="s">
        <v>22</v>
      </c>
      <c r="B12966" t="s">
        <v>3</v>
      </c>
      <c r="C12966">
        <f>_xlfn.XLOOKUP(B12966,'2.1.trackMPD'!$R$7:$R$29,'2.1.trackMPD'!$T$7:$T$29)</f>
        <v>2</v>
      </c>
      <c r="D12966">
        <v>100</v>
      </c>
      <c r="E12966" t="s">
        <v>6396</v>
      </c>
      <c r="F12966" t="s">
        <v>110</v>
      </c>
      <c r="G12966" t="s">
        <v>124</v>
      </c>
      <c r="H12966" t="s">
        <v>6399</v>
      </c>
    </row>
    <row r="12967" spans="1:8" x14ac:dyDescent="0.2">
      <c r="A12967" t="s">
        <v>22</v>
      </c>
      <c r="B12967" t="s">
        <v>3</v>
      </c>
      <c r="C12967">
        <f>_xlfn.XLOOKUP(B12967,'2.1.trackMPD'!$R$7:$R$29,'2.1.trackMPD'!$T$7:$T$29)</f>
        <v>2</v>
      </c>
      <c r="D12967">
        <v>100</v>
      </c>
      <c r="E12967" t="s">
        <v>6396</v>
      </c>
      <c r="F12967" t="s">
        <v>110</v>
      </c>
      <c r="G12967" t="s">
        <v>140</v>
      </c>
      <c r="H12967" t="s">
        <v>6399</v>
      </c>
    </row>
    <row r="12968" spans="1:8" x14ac:dyDescent="0.2">
      <c r="A12968" t="s">
        <v>22</v>
      </c>
      <c r="B12968" t="s">
        <v>3</v>
      </c>
      <c r="C12968">
        <f>_xlfn.XLOOKUP(B12968,'2.1.trackMPD'!$R$7:$R$29,'2.1.trackMPD'!$T$7:$T$29)</f>
        <v>2</v>
      </c>
      <c r="D12968">
        <v>1000</v>
      </c>
      <c r="E12968" t="s">
        <v>6396</v>
      </c>
      <c r="F12968" t="s">
        <v>110</v>
      </c>
      <c r="G12968" t="s">
        <v>124</v>
      </c>
      <c r="H12968" t="s">
        <v>6398</v>
      </c>
    </row>
    <row r="12969" spans="1:8" x14ac:dyDescent="0.2">
      <c r="A12969" t="s">
        <v>22</v>
      </c>
      <c r="B12969" t="s">
        <v>3</v>
      </c>
      <c r="C12969">
        <f>_xlfn.XLOOKUP(B12969,'2.1.trackMPD'!$R$7:$R$29,'2.1.trackMPD'!$T$7:$T$29)</f>
        <v>2</v>
      </c>
      <c r="D12969">
        <v>1000</v>
      </c>
      <c r="E12969" t="s">
        <v>6396</v>
      </c>
      <c r="F12969" t="s">
        <v>110</v>
      </c>
      <c r="G12969" t="s">
        <v>140</v>
      </c>
      <c r="H12969" t="s">
        <v>6398</v>
      </c>
    </row>
    <row r="12970" spans="1:8" x14ac:dyDescent="0.2">
      <c r="A12970" t="s">
        <v>22</v>
      </c>
      <c r="B12970" t="s">
        <v>3</v>
      </c>
      <c r="C12970">
        <f>_xlfn.XLOOKUP(B12970,'2.1.trackMPD'!$R$7:$R$29,'2.1.trackMPD'!$T$7:$T$29)</f>
        <v>2</v>
      </c>
      <c r="D12970">
        <v>1000</v>
      </c>
      <c r="E12970" t="s">
        <v>6396</v>
      </c>
      <c r="F12970" t="s">
        <v>111</v>
      </c>
      <c r="G12970" t="s">
        <v>124</v>
      </c>
      <c r="H12970" t="s">
        <v>6398</v>
      </c>
    </row>
    <row r="12971" spans="1:8" x14ac:dyDescent="0.2">
      <c r="A12971" t="s">
        <v>22</v>
      </c>
      <c r="B12971" t="s">
        <v>3</v>
      </c>
      <c r="C12971">
        <f>_xlfn.XLOOKUP(B12971,'2.1.trackMPD'!$R$7:$R$29,'2.1.trackMPD'!$T$7:$T$29)</f>
        <v>2</v>
      </c>
      <c r="D12971">
        <v>1000</v>
      </c>
      <c r="E12971" t="s">
        <v>6396</v>
      </c>
      <c r="F12971" t="s">
        <v>111</v>
      </c>
      <c r="G12971" t="s">
        <v>140</v>
      </c>
      <c r="H12971" t="s">
        <v>6398</v>
      </c>
    </row>
    <row r="12972" spans="1:8" x14ac:dyDescent="0.2">
      <c r="A12972" t="s">
        <v>22</v>
      </c>
      <c r="B12972" t="s">
        <v>3</v>
      </c>
      <c r="C12972">
        <f>_xlfn.XLOOKUP(B12972,'2.1.trackMPD'!$R$7:$R$29,'2.1.trackMPD'!$T$7:$T$29)</f>
        <v>2</v>
      </c>
      <c r="D12972">
        <v>1000</v>
      </c>
      <c r="E12972" t="s">
        <v>6396</v>
      </c>
      <c r="F12972" t="s">
        <v>110</v>
      </c>
      <c r="G12972" t="s">
        <v>124</v>
      </c>
      <c r="H12972" t="s">
        <v>6399</v>
      </c>
    </row>
    <row r="12973" spans="1:8" x14ac:dyDescent="0.2">
      <c r="A12973" t="s">
        <v>22</v>
      </c>
      <c r="B12973" t="s">
        <v>3</v>
      </c>
      <c r="C12973">
        <f>_xlfn.XLOOKUP(B12973,'2.1.trackMPD'!$R$7:$R$29,'2.1.trackMPD'!$T$7:$T$29)</f>
        <v>2</v>
      </c>
      <c r="D12973">
        <v>1000</v>
      </c>
      <c r="E12973" t="s">
        <v>6396</v>
      </c>
      <c r="F12973" t="s">
        <v>110</v>
      </c>
      <c r="G12973" t="s">
        <v>140</v>
      </c>
      <c r="H12973" t="s">
        <v>6399</v>
      </c>
    </row>
    <row r="12974" spans="1:8" x14ac:dyDescent="0.2">
      <c r="A12974" t="s">
        <v>22</v>
      </c>
      <c r="B12974" t="s">
        <v>3</v>
      </c>
      <c r="C12974">
        <f>_xlfn.XLOOKUP(B12974,'2.1.trackMPD'!$R$7:$R$29,'2.1.trackMPD'!$T$7:$T$29)</f>
        <v>2</v>
      </c>
      <c r="D12974">
        <v>5000</v>
      </c>
      <c r="E12974" t="s">
        <v>6396</v>
      </c>
      <c r="F12974" t="s">
        <v>110</v>
      </c>
      <c r="G12974" t="s">
        <v>124</v>
      </c>
      <c r="H12974" t="s">
        <v>6398</v>
      </c>
    </row>
    <row r="12975" spans="1:8" x14ac:dyDescent="0.2">
      <c r="A12975" t="s">
        <v>22</v>
      </c>
      <c r="B12975" t="s">
        <v>3</v>
      </c>
      <c r="C12975">
        <f>_xlfn.XLOOKUP(B12975,'2.1.trackMPD'!$R$7:$R$29,'2.1.trackMPD'!$T$7:$T$29)</f>
        <v>2</v>
      </c>
      <c r="D12975">
        <v>5000</v>
      </c>
      <c r="E12975" t="s">
        <v>6396</v>
      </c>
      <c r="F12975" t="s">
        <v>110</v>
      </c>
      <c r="G12975" t="s">
        <v>140</v>
      </c>
      <c r="H12975" t="s">
        <v>6398</v>
      </c>
    </row>
    <row r="12976" spans="1:8" x14ac:dyDescent="0.2">
      <c r="A12976" t="s">
        <v>22</v>
      </c>
      <c r="B12976" t="s">
        <v>3</v>
      </c>
      <c r="C12976">
        <f>_xlfn.XLOOKUP(B12976,'2.1.trackMPD'!$R$7:$R$29,'2.1.trackMPD'!$T$7:$T$29)</f>
        <v>2</v>
      </c>
      <c r="D12976">
        <v>5000</v>
      </c>
      <c r="E12976" t="s">
        <v>6396</v>
      </c>
      <c r="F12976" t="s">
        <v>111</v>
      </c>
      <c r="G12976" t="s">
        <v>124</v>
      </c>
      <c r="H12976" t="s">
        <v>6398</v>
      </c>
    </row>
    <row r="12977" spans="1:8" x14ac:dyDescent="0.2">
      <c r="A12977" t="s">
        <v>22</v>
      </c>
      <c r="B12977" t="s">
        <v>3</v>
      </c>
      <c r="C12977">
        <f>_xlfn.XLOOKUP(B12977,'2.1.trackMPD'!$R$7:$R$29,'2.1.trackMPD'!$T$7:$T$29)</f>
        <v>2</v>
      </c>
      <c r="D12977">
        <v>5000</v>
      </c>
      <c r="E12977" t="s">
        <v>6396</v>
      </c>
      <c r="F12977" t="s">
        <v>111</v>
      </c>
      <c r="G12977" t="s">
        <v>140</v>
      </c>
      <c r="H12977" t="s">
        <v>6398</v>
      </c>
    </row>
    <row r="12978" spans="1:8" x14ac:dyDescent="0.2">
      <c r="A12978" t="s">
        <v>22</v>
      </c>
      <c r="B12978" t="s">
        <v>3</v>
      </c>
      <c r="C12978">
        <f>_xlfn.XLOOKUP(B12978,'2.1.trackMPD'!$R$7:$R$29,'2.1.trackMPD'!$T$7:$T$29)</f>
        <v>2</v>
      </c>
      <c r="D12978">
        <v>5000</v>
      </c>
      <c r="E12978" t="s">
        <v>6396</v>
      </c>
      <c r="F12978" t="s">
        <v>110</v>
      </c>
      <c r="G12978" t="s">
        <v>124</v>
      </c>
      <c r="H12978" t="s">
        <v>6399</v>
      </c>
    </row>
    <row r="12979" spans="1:8" x14ac:dyDescent="0.2">
      <c r="A12979" t="s">
        <v>22</v>
      </c>
      <c r="B12979" t="s">
        <v>3</v>
      </c>
      <c r="C12979">
        <f>_xlfn.XLOOKUP(B12979,'2.1.trackMPD'!$R$7:$R$29,'2.1.trackMPD'!$T$7:$T$29)</f>
        <v>2</v>
      </c>
      <c r="D12979">
        <v>5000</v>
      </c>
      <c r="E12979" t="s">
        <v>6396</v>
      </c>
      <c r="F12979" t="s">
        <v>110</v>
      </c>
      <c r="G12979" t="s">
        <v>140</v>
      </c>
      <c r="H12979" t="s">
        <v>6399</v>
      </c>
    </row>
    <row r="12980" spans="1:8" x14ac:dyDescent="0.2">
      <c r="A12980" t="s">
        <v>22</v>
      </c>
      <c r="B12980" t="s">
        <v>3</v>
      </c>
      <c r="C12980">
        <f>_xlfn.XLOOKUP(B12980,'2.1.trackMPD'!$R$7:$R$29,'2.1.trackMPD'!$T$7:$T$29)</f>
        <v>2</v>
      </c>
      <c r="D12980">
        <v>1</v>
      </c>
      <c r="E12980" t="s">
        <v>6400</v>
      </c>
      <c r="F12980" t="s">
        <v>110</v>
      </c>
      <c r="G12980" t="s">
        <v>124</v>
      </c>
      <c r="H12980" t="s">
        <v>6398</v>
      </c>
    </row>
    <row r="12981" spans="1:8" x14ac:dyDescent="0.2">
      <c r="A12981" t="s">
        <v>22</v>
      </c>
      <c r="B12981" t="s">
        <v>3</v>
      </c>
      <c r="C12981">
        <f>_xlfn.XLOOKUP(B12981,'2.1.trackMPD'!$R$7:$R$29,'2.1.trackMPD'!$T$7:$T$29)</f>
        <v>2</v>
      </c>
      <c r="D12981">
        <v>1</v>
      </c>
      <c r="E12981" t="s">
        <v>6400</v>
      </c>
      <c r="F12981" t="s">
        <v>110</v>
      </c>
      <c r="G12981" t="s">
        <v>140</v>
      </c>
      <c r="H12981" t="s">
        <v>6398</v>
      </c>
    </row>
    <row r="12982" spans="1:8" x14ac:dyDescent="0.2">
      <c r="A12982" t="s">
        <v>22</v>
      </c>
      <c r="B12982" t="s">
        <v>3</v>
      </c>
      <c r="C12982">
        <f>_xlfn.XLOOKUP(B12982,'2.1.trackMPD'!$R$7:$R$29,'2.1.trackMPD'!$T$7:$T$29)</f>
        <v>2</v>
      </c>
      <c r="D12982">
        <v>1</v>
      </c>
      <c r="E12982" t="s">
        <v>6400</v>
      </c>
      <c r="F12982" t="s">
        <v>111</v>
      </c>
      <c r="G12982" t="s">
        <v>124</v>
      </c>
      <c r="H12982" t="s">
        <v>6398</v>
      </c>
    </row>
    <row r="12983" spans="1:8" x14ac:dyDescent="0.2">
      <c r="A12983" t="s">
        <v>22</v>
      </c>
      <c r="B12983" t="s">
        <v>3</v>
      </c>
      <c r="C12983">
        <f>_xlfn.XLOOKUP(B12983,'2.1.trackMPD'!$R$7:$R$29,'2.1.trackMPD'!$T$7:$T$29)</f>
        <v>2</v>
      </c>
      <c r="D12983">
        <v>1</v>
      </c>
      <c r="E12983" t="s">
        <v>6400</v>
      </c>
      <c r="F12983" t="s">
        <v>111</v>
      </c>
      <c r="G12983" t="s">
        <v>140</v>
      </c>
      <c r="H12983" t="s">
        <v>6398</v>
      </c>
    </row>
    <row r="12984" spans="1:8" x14ac:dyDescent="0.2">
      <c r="A12984" t="s">
        <v>22</v>
      </c>
      <c r="B12984" t="s">
        <v>3</v>
      </c>
      <c r="C12984">
        <f>_xlfn.XLOOKUP(B12984,'2.1.trackMPD'!$R$7:$R$29,'2.1.trackMPD'!$T$7:$T$29)</f>
        <v>2</v>
      </c>
      <c r="D12984">
        <v>1</v>
      </c>
      <c r="E12984" t="s">
        <v>6400</v>
      </c>
      <c r="F12984" t="s">
        <v>110</v>
      </c>
      <c r="G12984" t="s">
        <v>124</v>
      </c>
      <c r="H12984" t="s">
        <v>6399</v>
      </c>
    </row>
    <row r="12985" spans="1:8" x14ac:dyDescent="0.2">
      <c r="A12985" t="s">
        <v>22</v>
      </c>
      <c r="B12985" t="s">
        <v>3</v>
      </c>
      <c r="C12985">
        <f>_xlfn.XLOOKUP(B12985,'2.1.trackMPD'!$R$7:$R$29,'2.1.trackMPD'!$T$7:$T$29)</f>
        <v>2</v>
      </c>
      <c r="D12985">
        <v>1</v>
      </c>
      <c r="E12985" t="s">
        <v>6400</v>
      </c>
      <c r="F12985" t="s">
        <v>110</v>
      </c>
      <c r="G12985" t="s">
        <v>140</v>
      </c>
      <c r="H12985" t="s">
        <v>6399</v>
      </c>
    </row>
    <row r="12986" spans="1:8" x14ac:dyDescent="0.2">
      <c r="A12986" t="s">
        <v>22</v>
      </c>
      <c r="B12986" t="s">
        <v>3</v>
      </c>
      <c r="C12986">
        <f>_xlfn.XLOOKUP(B12986,'2.1.trackMPD'!$R$7:$R$29,'2.1.trackMPD'!$T$7:$T$29)</f>
        <v>2</v>
      </c>
      <c r="D12986">
        <v>10</v>
      </c>
      <c r="E12986" t="s">
        <v>6400</v>
      </c>
      <c r="F12986" t="s">
        <v>110</v>
      </c>
      <c r="G12986" t="s">
        <v>124</v>
      </c>
      <c r="H12986" t="s">
        <v>6398</v>
      </c>
    </row>
    <row r="12987" spans="1:8" x14ac:dyDescent="0.2">
      <c r="A12987" t="s">
        <v>22</v>
      </c>
      <c r="B12987" t="s">
        <v>3</v>
      </c>
      <c r="C12987">
        <f>_xlfn.XLOOKUP(B12987,'2.1.trackMPD'!$R$7:$R$29,'2.1.trackMPD'!$T$7:$T$29)</f>
        <v>2</v>
      </c>
      <c r="D12987">
        <v>10</v>
      </c>
      <c r="E12987" t="s">
        <v>6400</v>
      </c>
      <c r="F12987" t="s">
        <v>110</v>
      </c>
      <c r="G12987" t="s">
        <v>140</v>
      </c>
      <c r="H12987" t="s">
        <v>6398</v>
      </c>
    </row>
    <row r="12988" spans="1:8" x14ac:dyDescent="0.2">
      <c r="A12988" t="s">
        <v>22</v>
      </c>
      <c r="B12988" t="s">
        <v>3</v>
      </c>
      <c r="C12988">
        <f>_xlfn.XLOOKUP(B12988,'2.1.trackMPD'!$R$7:$R$29,'2.1.trackMPD'!$T$7:$T$29)</f>
        <v>2</v>
      </c>
      <c r="D12988">
        <v>10</v>
      </c>
      <c r="E12988" t="s">
        <v>6400</v>
      </c>
      <c r="F12988" t="s">
        <v>111</v>
      </c>
      <c r="G12988" t="s">
        <v>124</v>
      </c>
      <c r="H12988" t="s">
        <v>6398</v>
      </c>
    </row>
    <row r="12989" spans="1:8" x14ac:dyDescent="0.2">
      <c r="A12989" t="s">
        <v>22</v>
      </c>
      <c r="B12989" t="s">
        <v>3</v>
      </c>
      <c r="C12989">
        <f>_xlfn.XLOOKUP(B12989,'2.1.trackMPD'!$R$7:$R$29,'2.1.trackMPD'!$T$7:$T$29)</f>
        <v>2</v>
      </c>
      <c r="D12989">
        <v>10</v>
      </c>
      <c r="E12989" t="s">
        <v>6400</v>
      </c>
      <c r="F12989" t="s">
        <v>111</v>
      </c>
      <c r="G12989" t="s">
        <v>140</v>
      </c>
      <c r="H12989" t="s">
        <v>6398</v>
      </c>
    </row>
    <row r="12990" spans="1:8" x14ac:dyDescent="0.2">
      <c r="A12990" t="s">
        <v>22</v>
      </c>
      <c r="B12990" t="s">
        <v>3</v>
      </c>
      <c r="C12990">
        <f>_xlfn.XLOOKUP(B12990,'2.1.trackMPD'!$R$7:$R$29,'2.1.trackMPD'!$T$7:$T$29)</f>
        <v>2</v>
      </c>
      <c r="D12990">
        <v>10</v>
      </c>
      <c r="E12990" t="s">
        <v>6400</v>
      </c>
      <c r="F12990" t="s">
        <v>110</v>
      </c>
      <c r="G12990" t="s">
        <v>124</v>
      </c>
      <c r="H12990" t="s">
        <v>6399</v>
      </c>
    </row>
    <row r="12991" spans="1:8" x14ac:dyDescent="0.2">
      <c r="A12991" t="s">
        <v>22</v>
      </c>
      <c r="B12991" t="s">
        <v>3</v>
      </c>
      <c r="C12991">
        <f>_xlfn.XLOOKUP(B12991,'2.1.trackMPD'!$R$7:$R$29,'2.1.trackMPD'!$T$7:$T$29)</f>
        <v>2</v>
      </c>
      <c r="D12991">
        <v>10</v>
      </c>
      <c r="E12991" t="s">
        <v>6400</v>
      </c>
      <c r="F12991" t="s">
        <v>110</v>
      </c>
      <c r="G12991" t="s">
        <v>140</v>
      </c>
      <c r="H12991" t="s">
        <v>6399</v>
      </c>
    </row>
    <row r="12992" spans="1:8" x14ac:dyDescent="0.2">
      <c r="A12992" t="s">
        <v>22</v>
      </c>
      <c r="B12992" t="s">
        <v>3</v>
      </c>
      <c r="C12992">
        <f>_xlfn.XLOOKUP(B12992,'2.1.trackMPD'!$R$7:$R$29,'2.1.trackMPD'!$T$7:$T$29)</f>
        <v>2</v>
      </c>
      <c r="D12992">
        <v>100</v>
      </c>
      <c r="E12992" t="s">
        <v>6400</v>
      </c>
      <c r="F12992" t="s">
        <v>110</v>
      </c>
      <c r="G12992" t="s">
        <v>124</v>
      </c>
      <c r="H12992" t="s">
        <v>6398</v>
      </c>
    </row>
    <row r="12993" spans="1:8" x14ac:dyDescent="0.2">
      <c r="A12993" t="s">
        <v>22</v>
      </c>
      <c r="B12993" t="s">
        <v>3</v>
      </c>
      <c r="C12993">
        <f>_xlfn.XLOOKUP(B12993,'2.1.trackMPD'!$R$7:$R$29,'2.1.trackMPD'!$T$7:$T$29)</f>
        <v>2</v>
      </c>
      <c r="D12993">
        <v>100</v>
      </c>
      <c r="E12993" t="s">
        <v>6400</v>
      </c>
      <c r="F12993" t="s">
        <v>110</v>
      </c>
      <c r="G12993" t="s">
        <v>140</v>
      </c>
      <c r="H12993" t="s">
        <v>6398</v>
      </c>
    </row>
    <row r="12994" spans="1:8" x14ac:dyDescent="0.2">
      <c r="A12994" t="s">
        <v>22</v>
      </c>
      <c r="B12994" t="s">
        <v>3</v>
      </c>
      <c r="C12994">
        <f>_xlfn.XLOOKUP(B12994,'2.1.trackMPD'!$R$7:$R$29,'2.1.trackMPD'!$T$7:$T$29)</f>
        <v>2</v>
      </c>
      <c r="D12994">
        <v>100</v>
      </c>
      <c r="E12994" t="s">
        <v>6400</v>
      </c>
      <c r="F12994" t="s">
        <v>111</v>
      </c>
      <c r="G12994" t="s">
        <v>124</v>
      </c>
      <c r="H12994" t="s">
        <v>6398</v>
      </c>
    </row>
    <row r="12995" spans="1:8" x14ac:dyDescent="0.2">
      <c r="A12995" t="s">
        <v>22</v>
      </c>
      <c r="B12995" t="s">
        <v>3</v>
      </c>
      <c r="C12995">
        <f>_xlfn.XLOOKUP(B12995,'2.1.trackMPD'!$R$7:$R$29,'2.1.trackMPD'!$T$7:$T$29)</f>
        <v>2</v>
      </c>
      <c r="D12995">
        <v>100</v>
      </c>
      <c r="E12995" t="s">
        <v>6400</v>
      </c>
      <c r="F12995" t="s">
        <v>111</v>
      </c>
      <c r="G12995" t="s">
        <v>140</v>
      </c>
      <c r="H12995" t="s">
        <v>6398</v>
      </c>
    </row>
    <row r="12996" spans="1:8" x14ac:dyDescent="0.2">
      <c r="A12996" t="s">
        <v>22</v>
      </c>
      <c r="B12996" t="s">
        <v>3</v>
      </c>
      <c r="C12996">
        <f>_xlfn.XLOOKUP(B12996,'2.1.trackMPD'!$R$7:$R$29,'2.1.trackMPD'!$T$7:$T$29)</f>
        <v>2</v>
      </c>
      <c r="D12996">
        <v>100</v>
      </c>
      <c r="E12996" t="s">
        <v>6400</v>
      </c>
      <c r="F12996" t="s">
        <v>110</v>
      </c>
      <c r="G12996" t="s">
        <v>124</v>
      </c>
      <c r="H12996" t="s">
        <v>6399</v>
      </c>
    </row>
    <row r="12997" spans="1:8" x14ac:dyDescent="0.2">
      <c r="A12997" t="s">
        <v>22</v>
      </c>
      <c r="B12997" t="s">
        <v>3</v>
      </c>
      <c r="C12997">
        <f>_xlfn.XLOOKUP(B12997,'2.1.trackMPD'!$R$7:$R$29,'2.1.trackMPD'!$T$7:$T$29)</f>
        <v>2</v>
      </c>
      <c r="D12997">
        <v>100</v>
      </c>
      <c r="E12997" t="s">
        <v>6400</v>
      </c>
      <c r="F12997" t="s">
        <v>110</v>
      </c>
      <c r="G12997" t="s">
        <v>140</v>
      </c>
      <c r="H12997" t="s">
        <v>6399</v>
      </c>
    </row>
    <row r="12998" spans="1:8" x14ac:dyDescent="0.2">
      <c r="A12998" t="s">
        <v>22</v>
      </c>
      <c r="B12998" t="s">
        <v>3</v>
      </c>
      <c r="C12998">
        <f>_xlfn.XLOOKUP(B12998,'2.1.trackMPD'!$R$7:$R$29,'2.1.trackMPD'!$T$7:$T$29)</f>
        <v>2</v>
      </c>
      <c r="D12998">
        <v>1000</v>
      </c>
      <c r="E12998" t="s">
        <v>6400</v>
      </c>
      <c r="F12998" t="s">
        <v>110</v>
      </c>
      <c r="G12998" t="s">
        <v>124</v>
      </c>
      <c r="H12998" t="s">
        <v>6398</v>
      </c>
    </row>
    <row r="12999" spans="1:8" x14ac:dyDescent="0.2">
      <c r="A12999" t="s">
        <v>22</v>
      </c>
      <c r="B12999" t="s">
        <v>3</v>
      </c>
      <c r="C12999">
        <f>_xlfn.XLOOKUP(B12999,'2.1.trackMPD'!$R$7:$R$29,'2.1.trackMPD'!$T$7:$T$29)</f>
        <v>2</v>
      </c>
      <c r="D12999">
        <v>1000</v>
      </c>
      <c r="E12999" t="s">
        <v>6400</v>
      </c>
      <c r="F12999" t="s">
        <v>110</v>
      </c>
      <c r="G12999" t="s">
        <v>140</v>
      </c>
      <c r="H12999" t="s">
        <v>6398</v>
      </c>
    </row>
    <row r="13000" spans="1:8" x14ac:dyDescent="0.2">
      <c r="A13000" t="s">
        <v>22</v>
      </c>
      <c r="B13000" t="s">
        <v>3</v>
      </c>
      <c r="C13000">
        <f>_xlfn.XLOOKUP(B13000,'2.1.trackMPD'!$R$7:$R$29,'2.1.trackMPD'!$T$7:$T$29)</f>
        <v>2</v>
      </c>
      <c r="D13000">
        <v>1000</v>
      </c>
      <c r="E13000" t="s">
        <v>6400</v>
      </c>
      <c r="F13000" t="s">
        <v>111</v>
      </c>
      <c r="G13000" t="s">
        <v>124</v>
      </c>
      <c r="H13000" t="s">
        <v>6398</v>
      </c>
    </row>
    <row r="13001" spans="1:8" x14ac:dyDescent="0.2">
      <c r="A13001" t="s">
        <v>22</v>
      </c>
      <c r="B13001" t="s">
        <v>3</v>
      </c>
      <c r="C13001">
        <f>_xlfn.XLOOKUP(B13001,'2.1.trackMPD'!$R$7:$R$29,'2.1.trackMPD'!$T$7:$T$29)</f>
        <v>2</v>
      </c>
      <c r="D13001">
        <v>1000</v>
      </c>
      <c r="E13001" t="s">
        <v>6400</v>
      </c>
      <c r="F13001" t="s">
        <v>111</v>
      </c>
      <c r="G13001" t="s">
        <v>140</v>
      </c>
      <c r="H13001" t="s">
        <v>6398</v>
      </c>
    </row>
    <row r="13002" spans="1:8" x14ac:dyDescent="0.2">
      <c r="A13002" t="s">
        <v>22</v>
      </c>
      <c r="B13002" t="s">
        <v>3</v>
      </c>
      <c r="C13002">
        <f>_xlfn.XLOOKUP(B13002,'2.1.trackMPD'!$R$7:$R$29,'2.1.trackMPD'!$T$7:$T$29)</f>
        <v>2</v>
      </c>
      <c r="D13002">
        <v>1000</v>
      </c>
      <c r="E13002" t="s">
        <v>6400</v>
      </c>
      <c r="F13002" t="s">
        <v>110</v>
      </c>
      <c r="G13002" t="s">
        <v>124</v>
      </c>
      <c r="H13002" t="s">
        <v>6399</v>
      </c>
    </row>
    <row r="13003" spans="1:8" x14ac:dyDescent="0.2">
      <c r="A13003" t="s">
        <v>22</v>
      </c>
      <c r="B13003" t="s">
        <v>3</v>
      </c>
      <c r="C13003">
        <f>_xlfn.XLOOKUP(B13003,'2.1.trackMPD'!$R$7:$R$29,'2.1.trackMPD'!$T$7:$T$29)</f>
        <v>2</v>
      </c>
      <c r="D13003">
        <v>1000</v>
      </c>
      <c r="E13003" t="s">
        <v>6400</v>
      </c>
      <c r="F13003" t="s">
        <v>110</v>
      </c>
      <c r="G13003" t="s">
        <v>140</v>
      </c>
      <c r="H13003" t="s">
        <v>6399</v>
      </c>
    </row>
    <row r="13004" spans="1:8" x14ac:dyDescent="0.2">
      <c r="A13004" t="s">
        <v>22</v>
      </c>
      <c r="B13004" t="s">
        <v>3</v>
      </c>
      <c r="C13004">
        <f>_xlfn.XLOOKUP(B13004,'2.1.trackMPD'!$R$7:$R$29,'2.1.trackMPD'!$T$7:$T$29)</f>
        <v>2</v>
      </c>
      <c r="D13004">
        <v>5000</v>
      </c>
      <c r="E13004" t="s">
        <v>6400</v>
      </c>
      <c r="F13004" t="s">
        <v>110</v>
      </c>
      <c r="G13004" t="s">
        <v>124</v>
      </c>
      <c r="H13004" t="s">
        <v>6398</v>
      </c>
    </row>
    <row r="13005" spans="1:8" x14ac:dyDescent="0.2">
      <c r="A13005" t="s">
        <v>22</v>
      </c>
      <c r="B13005" t="s">
        <v>3</v>
      </c>
      <c r="C13005">
        <f>_xlfn.XLOOKUP(B13005,'2.1.trackMPD'!$R$7:$R$29,'2.1.trackMPD'!$T$7:$T$29)</f>
        <v>2</v>
      </c>
      <c r="D13005">
        <v>5000</v>
      </c>
      <c r="E13005" t="s">
        <v>6400</v>
      </c>
      <c r="F13005" t="s">
        <v>110</v>
      </c>
      <c r="G13005" t="s">
        <v>140</v>
      </c>
      <c r="H13005" t="s">
        <v>6398</v>
      </c>
    </row>
    <row r="13006" spans="1:8" x14ac:dyDescent="0.2">
      <c r="A13006" t="s">
        <v>22</v>
      </c>
      <c r="B13006" t="s">
        <v>3</v>
      </c>
      <c r="C13006">
        <f>_xlfn.XLOOKUP(B13006,'2.1.trackMPD'!$R$7:$R$29,'2.1.trackMPD'!$T$7:$T$29)</f>
        <v>2</v>
      </c>
      <c r="D13006">
        <v>5000</v>
      </c>
      <c r="E13006" t="s">
        <v>6400</v>
      </c>
      <c r="F13006" t="s">
        <v>111</v>
      </c>
      <c r="G13006" t="s">
        <v>124</v>
      </c>
      <c r="H13006" t="s">
        <v>6398</v>
      </c>
    </row>
    <row r="13007" spans="1:8" x14ac:dyDescent="0.2">
      <c r="A13007" t="s">
        <v>22</v>
      </c>
      <c r="B13007" t="s">
        <v>3</v>
      </c>
      <c r="C13007">
        <f>_xlfn.XLOOKUP(B13007,'2.1.trackMPD'!$R$7:$R$29,'2.1.trackMPD'!$T$7:$T$29)</f>
        <v>2</v>
      </c>
      <c r="D13007">
        <v>5000</v>
      </c>
      <c r="E13007" t="s">
        <v>6400</v>
      </c>
      <c r="F13007" t="s">
        <v>111</v>
      </c>
      <c r="G13007" t="s">
        <v>140</v>
      </c>
      <c r="H13007" t="s">
        <v>6398</v>
      </c>
    </row>
    <row r="13008" spans="1:8" x14ac:dyDescent="0.2">
      <c r="A13008" t="s">
        <v>22</v>
      </c>
      <c r="B13008" t="s">
        <v>3</v>
      </c>
      <c r="C13008">
        <f>_xlfn.XLOOKUP(B13008,'2.1.trackMPD'!$R$7:$R$29,'2.1.trackMPD'!$T$7:$T$29)</f>
        <v>2</v>
      </c>
      <c r="D13008">
        <v>5000</v>
      </c>
      <c r="E13008" t="s">
        <v>6400</v>
      </c>
      <c r="F13008" t="s">
        <v>110</v>
      </c>
      <c r="G13008" t="s">
        <v>124</v>
      </c>
      <c r="H13008" t="s">
        <v>6399</v>
      </c>
    </row>
    <row r="13009" spans="1:8" x14ac:dyDescent="0.2">
      <c r="A13009" t="s">
        <v>22</v>
      </c>
      <c r="B13009" t="s">
        <v>3</v>
      </c>
      <c r="C13009">
        <f>_xlfn.XLOOKUP(B13009,'2.1.trackMPD'!$R$7:$R$29,'2.1.trackMPD'!$T$7:$T$29)</f>
        <v>2</v>
      </c>
      <c r="D13009">
        <v>5000</v>
      </c>
      <c r="E13009" t="s">
        <v>6400</v>
      </c>
      <c r="F13009" t="s">
        <v>110</v>
      </c>
      <c r="G13009" t="s">
        <v>140</v>
      </c>
      <c r="H13009" t="s">
        <v>6399</v>
      </c>
    </row>
    <row r="13010" spans="1:8" x14ac:dyDescent="0.2">
      <c r="A13010" t="s">
        <v>22</v>
      </c>
      <c r="B13010" t="s">
        <v>3</v>
      </c>
      <c r="C13010">
        <f>_xlfn.XLOOKUP(B13010,'2.1.trackMPD'!$R$7:$R$29,'2.1.trackMPD'!$T$7:$T$29)</f>
        <v>2</v>
      </c>
      <c r="D13010">
        <v>1</v>
      </c>
      <c r="E13010" t="s">
        <v>6401</v>
      </c>
      <c r="F13010" t="s">
        <v>110</v>
      </c>
      <c r="G13010" t="s">
        <v>124</v>
      </c>
      <c r="H13010" t="s">
        <v>6398</v>
      </c>
    </row>
    <row r="13011" spans="1:8" x14ac:dyDescent="0.2">
      <c r="A13011" t="s">
        <v>22</v>
      </c>
      <c r="B13011" t="s">
        <v>3</v>
      </c>
      <c r="C13011">
        <f>_xlfn.XLOOKUP(B13011,'2.1.trackMPD'!$R$7:$R$29,'2.1.trackMPD'!$T$7:$T$29)</f>
        <v>2</v>
      </c>
      <c r="D13011">
        <v>1</v>
      </c>
      <c r="E13011" t="s">
        <v>6401</v>
      </c>
      <c r="F13011" t="s">
        <v>110</v>
      </c>
      <c r="G13011" t="s">
        <v>140</v>
      </c>
      <c r="H13011" t="s">
        <v>6398</v>
      </c>
    </row>
    <row r="13012" spans="1:8" x14ac:dyDescent="0.2">
      <c r="A13012" t="s">
        <v>22</v>
      </c>
      <c r="B13012" t="s">
        <v>3</v>
      </c>
      <c r="C13012">
        <f>_xlfn.XLOOKUP(B13012,'2.1.trackMPD'!$R$7:$R$29,'2.1.trackMPD'!$T$7:$T$29)</f>
        <v>2</v>
      </c>
      <c r="D13012">
        <v>1</v>
      </c>
      <c r="E13012" t="s">
        <v>6401</v>
      </c>
      <c r="F13012" t="s">
        <v>111</v>
      </c>
      <c r="G13012" t="s">
        <v>124</v>
      </c>
      <c r="H13012" t="s">
        <v>6398</v>
      </c>
    </row>
    <row r="13013" spans="1:8" x14ac:dyDescent="0.2">
      <c r="A13013" t="s">
        <v>22</v>
      </c>
      <c r="B13013" t="s">
        <v>3</v>
      </c>
      <c r="C13013">
        <f>_xlfn.XLOOKUP(B13013,'2.1.trackMPD'!$R$7:$R$29,'2.1.trackMPD'!$T$7:$T$29)</f>
        <v>2</v>
      </c>
      <c r="D13013">
        <v>1</v>
      </c>
      <c r="E13013" t="s">
        <v>6401</v>
      </c>
      <c r="F13013" t="s">
        <v>111</v>
      </c>
      <c r="G13013" t="s">
        <v>140</v>
      </c>
      <c r="H13013" t="s">
        <v>6398</v>
      </c>
    </row>
    <row r="13014" spans="1:8" x14ac:dyDescent="0.2">
      <c r="A13014" t="s">
        <v>22</v>
      </c>
      <c r="B13014" t="s">
        <v>3</v>
      </c>
      <c r="C13014">
        <f>_xlfn.XLOOKUP(B13014,'2.1.trackMPD'!$R$7:$R$29,'2.1.trackMPD'!$T$7:$T$29)</f>
        <v>2</v>
      </c>
      <c r="D13014">
        <v>1</v>
      </c>
      <c r="E13014" t="s">
        <v>6401</v>
      </c>
      <c r="F13014" t="s">
        <v>110</v>
      </c>
      <c r="G13014" t="s">
        <v>124</v>
      </c>
      <c r="H13014" t="s">
        <v>6399</v>
      </c>
    </row>
    <row r="13015" spans="1:8" x14ac:dyDescent="0.2">
      <c r="A13015" t="s">
        <v>22</v>
      </c>
      <c r="B13015" t="s">
        <v>3</v>
      </c>
      <c r="C13015">
        <f>_xlfn.XLOOKUP(B13015,'2.1.trackMPD'!$R$7:$R$29,'2.1.trackMPD'!$T$7:$T$29)</f>
        <v>2</v>
      </c>
      <c r="D13015">
        <v>1</v>
      </c>
      <c r="E13015" t="s">
        <v>6401</v>
      </c>
      <c r="F13015" t="s">
        <v>110</v>
      </c>
      <c r="G13015" t="s">
        <v>140</v>
      </c>
      <c r="H13015" t="s">
        <v>6399</v>
      </c>
    </row>
    <row r="13016" spans="1:8" x14ac:dyDescent="0.2">
      <c r="A13016" t="s">
        <v>22</v>
      </c>
      <c r="B13016" t="s">
        <v>3</v>
      </c>
      <c r="C13016">
        <f>_xlfn.XLOOKUP(B13016,'2.1.trackMPD'!$R$7:$R$29,'2.1.trackMPD'!$T$7:$T$29)</f>
        <v>2</v>
      </c>
      <c r="D13016">
        <v>10</v>
      </c>
      <c r="E13016" t="s">
        <v>6401</v>
      </c>
      <c r="F13016" t="s">
        <v>110</v>
      </c>
      <c r="G13016" t="s">
        <v>124</v>
      </c>
      <c r="H13016" t="s">
        <v>6398</v>
      </c>
    </row>
    <row r="13017" spans="1:8" x14ac:dyDescent="0.2">
      <c r="A13017" t="s">
        <v>22</v>
      </c>
      <c r="B13017" t="s">
        <v>3</v>
      </c>
      <c r="C13017">
        <f>_xlfn.XLOOKUP(B13017,'2.1.trackMPD'!$R$7:$R$29,'2.1.trackMPD'!$T$7:$T$29)</f>
        <v>2</v>
      </c>
      <c r="D13017">
        <v>10</v>
      </c>
      <c r="E13017" t="s">
        <v>6401</v>
      </c>
      <c r="F13017" t="s">
        <v>110</v>
      </c>
      <c r="G13017" t="s">
        <v>140</v>
      </c>
      <c r="H13017" t="s">
        <v>6398</v>
      </c>
    </row>
    <row r="13018" spans="1:8" x14ac:dyDescent="0.2">
      <c r="A13018" t="s">
        <v>22</v>
      </c>
      <c r="B13018" t="s">
        <v>3</v>
      </c>
      <c r="C13018">
        <f>_xlfn.XLOOKUP(B13018,'2.1.trackMPD'!$R$7:$R$29,'2.1.trackMPD'!$T$7:$T$29)</f>
        <v>2</v>
      </c>
      <c r="D13018">
        <v>10</v>
      </c>
      <c r="E13018" t="s">
        <v>6401</v>
      </c>
      <c r="F13018" t="s">
        <v>111</v>
      </c>
      <c r="G13018" t="s">
        <v>124</v>
      </c>
      <c r="H13018" t="s">
        <v>6398</v>
      </c>
    </row>
    <row r="13019" spans="1:8" x14ac:dyDescent="0.2">
      <c r="A13019" t="s">
        <v>22</v>
      </c>
      <c r="B13019" t="s">
        <v>3</v>
      </c>
      <c r="C13019">
        <f>_xlfn.XLOOKUP(B13019,'2.1.trackMPD'!$R$7:$R$29,'2.1.trackMPD'!$T$7:$T$29)</f>
        <v>2</v>
      </c>
      <c r="D13019">
        <v>10</v>
      </c>
      <c r="E13019" t="s">
        <v>6401</v>
      </c>
      <c r="F13019" t="s">
        <v>111</v>
      </c>
      <c r="G13019" t="s">
        <v>140</v>
      </c>
      <c r="H13019" t="s">
        <v>6398</v>
      </c>
    </row>
    <row r="13020" spans="1:8" x14ac:dyDescent="0.2">
      <c r="A13020" t="s">
        <v>22</v>
      </c>
      <c r="B13020" t="s">
        <v>3</v>
      </c>
      <c r="C13020">
        <f>_xlfn.XLOOKUP(B13020,'2.1.trackMPD'!$R$7:$R$29,'2.1.trackMPD'!$T$7:$T$29)</f>
        <v>2</v>
      </c>
      <c r="D13020">
        <v>10</v>
      </c>
      <c r="E13020" t="s">
        <v>6401</v>
      </c>
      <c r="F13020" t="s">
        <v>110</v>
      </c>
      <c r="G13020" t="s">
        <v>124</v>
      </c>
      <c r="H13020" t="s">
        <v>6399</v>
      </c>
    </row>
    <row r="13021" spans="1:8" x14ac:dyDescent="0.2">
      <c r="A13021" t="s">
        <v>22</v>
      </c>
      <c r="B13021" t="s">
        <v>3</v>
      </c>
      <c r="C13021">
        <f>_xlfn.XLOOKUP(B13021,'2.1.trackMPD'!$R$7:$R$29,'2.1.trackMPD'!$T$7:$T$29)</f>
        <v>2</v>
      </c>
      <c r="D13021">
        <v>10</v>
      </c>
      <c r="E13021" t="s">
        <v>6401</v>
      </c>
      <c r="F13021" t="s">
        <v>110</v>
      </c>
      <c r="G13021" t="s">
        <v>140</v>
      </c>
      <c r="H13021" t="s">
        <v>6399</v>
      </c>
    </row>
    <row r="13022" spans="1:8" x14ac:dyDescent="0.2">
      <c r="A13022" t="s">
        <v>22</v>
      </c>
      <c r="B13022" t="s">
        <v>3</v>
      </c>
      <c r="C13022">
        <f>_xlfn.XLOOKUP(B13022,'2.1.trackMPD'!$R$7:$R$29,'2.1.trackMPD'!$T$7:$T$29)</f>
        <v>2</v>
      </c>
      <c r="D13022">
        <v>100</v>
      </c>
      <c r="E13022" t="s">
        <v>6401</v>
      </c>
      <c r="F13022" t="s">
        <v>110</v>
      </c>
      <c r="G13022" t="s">
        <v>124</v>
      </c>
      <c r="H13022" t="s">
        <v>6398</v>
      </c>
    </row>
    <row r="13023" spans="1:8" x14ac:dyDescent="0.2">
      <c r="A13023" t="s">
        <v>22</v>
      </c>
      <c r="B13023" t="s">
        <v>3</v>
      </c>
      <c r="C13023">
        <f>_xlfn.XLOOKUP(B13023,'2.1.trackMPD'!$R$7:$R$29,'2.1.trackMPD'!$T$7:$T$29)</f>
        <v>2</v>
      </c>
      <c r="D13023">
        <v>100</v>
      </c>
      <c r="E13023" t="s">
        <v>6401</v>
      </c>
      <c r="F13023" t="s">
        <v>110</v>
      </c>
      <c r="G13023" t="s">
        <v>140</v>
      </c>
      <c r="H13023" t="s">
        <v>6398</v>
      </c>
    </row>
    <row r="13024" spans="1:8" x14ac:dyDescent="0.2">
      <c r="A13024" t="s">
        <v>22</v>
      </c>
      <c r="B13024" t="s">
        <v>3</v>
      </c>
      <c r="C13024">
        <f>_xlfn.XLOOKUP(B13024,'2.1.trackMPD'!$R$7:$R$29,'2.1.trackMPD'!$T$7:$T$29)</f>
        <v>2</v>
      </c>
      <c r="D13024">
        <v>100</v>
      </c>
      <c r="E13024" t="s">
        <v>6401</v>
      </c>
      <c r="F13024" t="s">
        <v>111</v>
      </c>
      <c r="G13024" t="s">
        <v>124</v>
      </c>
      <c r="H13024" t="s">
        <v>6398</v>
      </c>
    </row>
    <row r="13025" spans="1:8" x14ac:dyDescent="0.2">
      <c r="A13025" t="s">
        <v>22</v>
      </c>
      <c r="B13025" t="s">
        <v>3</v>
      </c>
      <c r="C13025">
        <f>_xlfn.XLOOKUP(B13025,'2.1.trackMPD'!$R$7:$R$29,'2.1.trackMPD'!$T$7:$T$29)</f>
        <v>2</v>
      </c>
      <c r="D13025">
        <v>100</v>
      </c>
      <c r="E13025" t="s">
        <v>6401</v>
      </c>
      <c r="F13025" t="s">
        <v>111</v>
      </c>
      <c r="G13025" t="s">
        <v>140</v>
      </c>
      <c r="H13025" t="s">
        <v>6398</v>
      </c>
    </row>
    <row r="13026" spans="1:8" x14ac:dyDescent="0.2">
      <c r="A13026" t="s">
        <v>22</v>
      </c>
      <c r="B13026" t="s">
        <v>3</v>
      </c>
      <c r="C13026">
        <f>_xlfn.XLOOKUP(B13026,'2.1.trackMPD'!$R$7:$R$29,'2.1.trackMPD'!$T$7:$T$29)</f>
        <v>2</v>
      </c>
      <c r="D13026">
        <v>100</v>
      </c>
      <c r="E13026" t="s">
        <v>6401</v>
      </c>
      <c r="F13026" t="s">
        <v>110</v>
      </c>
      <c r="G13026" t="s">
        <v>124</v>
      </c>
      <c r="H13026" t="s">
        <v>6399</v>
      </c>
    </row>
    <row r="13027" spans="1:8" x14ac:dyDescent="0.2">
      <c r="A13027" t="s">
        <v>22</v>
      </c>
      <c r="B13027" t="s">
        <v>3</v>
      </c>
      <c r="C13027">
        <f>_xlfn.XLOOKUP(B13027,'2.1.trackMPD'!$R$7:$R$29,'2.1.trackMPD'!$T$7:$T$29)</f>
        <v>2</v>
      </c>
      <c r="D13027">
        <v>100</v>
      </c>
      <c r="E13027" t="s">
        <v>6401</v>
      </c>
      <c r="F13027" t="s">
        <v>110</v>
      </c>
      <c r="G13027" t="s">
        <v>140</v>
      </c>
      <c r="H13027" t="s">
        <v>6399</v>
      </c>
    </row>
    <row r="13028" spans="1:8" x14ac:dyDescent="0.2">
      <c r="A13028" t="s">
        <v>22</v>
      </c>
      <c r="B13028" t="s">
        <v>23</v>
      </c>
      <c r="C13028">
        <f>_xlfn.XLOOKUP(B13028,'2.1.trackMPD'!$R$7:$R$29,'2.1.trackMPD'!$T$7:$T$29)</f>
        <v>5</v>
      </c>
      <c r="D13028">
        <v>1</v>
      </c>
      <c r="E13028" t="s">
        <v>6396</v>
      </c>
      <c r="F13028" t="s">
        <v>110</v>
      </c>
      <c r="G13028" t="s">
        <v>124</v>
      </c>
      <c r="H13028" t="s">
        <v>6398</v>
      </c>
    </row>
    <row r="13029" spans="1:8" x14ac:dyDescent="0.2">
      <c r="A13029" t="s">
        <v>22</v>
      </c>
      <c r="B13029" t="s">
        <v>23</v>
      </c>
      <c r="C13029">
        <f>_xlfn.XLOOKUP(B13029,'2.1.trackMPD'!$R$7:$R$29,'2.1.trackMPD'!$T$7:$T$29)</f>
        <v>5</v>
      </c>
      <c r="D13029">
        <v>1</v>
      </c>
      <c r="E13029" t="s">
        <v>6396</v>
      </c>
      <c r="F13029" t="s">
        <v>110</v>
      </c>
      <c r="G13029" t="s">
        <v>140</v>
      </c>
      <c r="H13029" t="s">
        <v>6398</v>
      </c>
    </row>
    <row r="13030" spans="1:8" x14ac:dyDescent="0.2">
      <c r="A13030" t="s">
        <v>22</v>
      </c>
      <c r="B13030" t="s">
        <v>23</v>
      </c>
      <c r="C13030">
        <f>_xlfn.XLOOKUP(B13030,'2.1.trackMPD'!$R$7:$R$29,'2.1.trackMPD'!$T$7:$T$29)</f>
        <v>5</v>
      </c>
      <c r="D13030">
        <v>1</v>
      </c>
      <c r="E13030" t="s">
        <v>6396</v>
      </c>
      <c r="F13030" t="s">
        <v>111</v>
      </c>
      <c r="G13030" t="s">
        <v>124</v>
      </c>
      <c r="H13030" t="s">
        <v>6398</v>
      </c>
    </row>
    <row r="13031" spans="1:8" x14ac:dyDescent="0.2">
      <c r="A13031" t="s">
        <v>22</v>
      </c>
      <c r="B13031" t="s">
        <v>23</v>
      </c>
      <c r="C13031">
        <f>_xlfn.XLOOKUP(B13031,'2.1.trackMPD'!$R$7:$R$29,'2.1.trackMPD'!$T$7:$T$29)</f>
        <v>5</v>
      </c>
      <c r="D13031">
        <v>1</v>
      </c>
      <c r="E13031" t="s">
        <v>6396</v>
      </c>
      <c r="F13031" t="s">
        <v>111</v>
      </c>
      <c r="G13031" t="s">
        <v>140</v>
      </c>
      <c r="H13031" t="s">
        <v>6398</v>
      </c>
    </row>
    <row r="13032" spans="1:8" x14ac:dyDescent="0.2">
      <c r="A13032" t="s">
        <v>22</v>
      </c>
      <c r="B13032" t="s">
        <v>23</v>
      </c>
      <c r="C13032">
        <f>_xlfn.XLOOKUP(B13032,'2.1.trackMPD'!$R$7:$R$29,'2.1.trackMPD'!$T$7:$T$29)</f>
        <v>5</v>
      </c>
      <c r="D13032">
        <v>1</v>
      </c>
      <c r="E13032" t="s">
        <v>6396</v>
      </c>
      <c r="F13032" t="s">
        <v>110</v>
      </c>
      <c r="G13032" t="s">
        <v>124</v>
      </c>
      <c r="H13032" t="s">
        <v>6399</v>
      </c>
    </row>
    <row r="13033" spans="1:8" x14ac:dyDescent="0.2">
      <c r="A13033" t="s">
        <v>22</v>
      </c>
      <c r="B13033" t="s">
        <v>23</v>
      </c>
      <c r="C13033">
        <f>_xlfn.XLOOKUP(B13033,'2.1.trackMPD'!$R$7:$R$29,'2.1.trackMPD'!$T$7:$T$29)</f>
        <v>5</v>
      </c>
      <c r="D13033">
        <v>1</v>
      </c>
      <c r="E13033" t="s">
        <v>6396</v>
      </c>
      <c r="F13033" t="s">
        <v>110</v>
      </c>
      <c r="G13033" t="s">
        <v>140</v>
      </c>
      <c r="H13033" t="s">
        <v>6399</v>
      </c>
    </row>
    <row r="13034" spans="1:8" x14ac:dyDescent="0.2">
      <c r="A13034" t="s">
        <v>22</v>
      </c>
      <c r="B13034" t="s">
        <v>23</v>
      </c>
      <c r="C13034">
        <f>_xlfn.XLOOKUP(B13034,'2.1.trackMPD'!$R$7:$R$29,'2.1.trackMPD'!$T$7:$T$29)</f>
        <v>5</v>
      </c>
      <c r="D13034">
        <v>10</v>
      </c>
      <c r="E13034" t="s">
        <v>6396</v>
      </c>
      <c r="F13034" t="s">
        <v>110</v>
      </c>
      <c r="G13034" t="s">
        <v>124</v>
      </c>
      <c r="H13034" t="s">
        <v>6398</v>
      </c>
    </row>
    <row r="13035" spans="1:8" x14ac:dyDescent="0.2">
      <c r="A13035" t="s">
        <v>22</v>
      </c>
      <c r="B13035" t="s">
        <v>23</v>
      </c>
      <c r="C13035">
        <f>_xlfn.XLOOKUP(B13035,'2.1.trackMPD'!$R$7:$R$29,'2.1.trackMPD'!$T$7:$T$29)</f>
        <v>5</v>
      </c>
      <c r="D13035">
        <v>10</v>
      </c>
      <c r="E13035" t="s">
        <v>6396</v>
      </c>
      <c r="F13035" t="s">
        <v>110</v>
      </c>
      <c r="G13035" t="s">
        <v>140</v>
      </c>
      <c r="H13035" t="s">
        <v>6398</v>
      </c>
    </row>
    <row r="13036" spans="1:8" x14ac:dyDescent="0.2">
      <c r="A13036" t="s">
        <v>22</v>
      </c>
      <c r="B13036" t="s">
        <v>23</v>
      </c>
      <c r="C13036">
        <f>_xlfn.XLOOKUP(B13036,'2.1.trackMPD'!$R$7:$R$29,'2.1.trackMPD'!$T$7:$T$29)</f>
        <v>5</v>
      </c>
      <c r="D13036">
        <v>10</v>
      </c>
      <c r="E13036" t="s">
        <v>6396</v>
      </c>
      <c r="F13036" t="s">
        <v>111</v>
      </c>
      <c r="G13036" t="s">
        <v>124</v>
      </c>
      <c r="H13036" t="s">
        <v>6398</v>
      </c>
    </row>
    <row r="13037" spans="1:8" x14ac:dyDescent="0.2">
      <c r="A13037" t="s">
        <v>22</v>
      </c>
      <c r="B13037" t="s">
        <v>23</v>
      </c>
      <c r="C13037">
        <f>_xlfn.XLOOKUP(B13037,'2.1.trackMPD'!$R$7:$R$29,'2.1.trackMPD'!$T$7:$T$29)</f>
        <v>5</v>
      </c>
      <c r="D13037">
        <v>10</v>
      </c>
      <c r="E13037" t="s">
        <v>6396</v>
      </c>
      <c r="F13037" t="s">
        <v>111</v>
      </c>
      <c r="G13037" t="s">
        <v>140</v>
      </c>
      <c r="H13037" t="s">
        <v>6398</v>
      </c>
    </row>
    <row r="13038" spans="1:8" x14ac:dyDescent="0.2">
      <c r="A13038" t="s">
        <v>22</v>
      </c>
      <c r="B13038" t="s">
        <v>23</v>
      </c>
      <c r="C13038">
        <f>_xlfn.XLOOKUP(B13038,'2.1.trackMPD'!$R$7:$R$29,'2.1.trackMPD'!$T$7:$T$29)</f>
        <v>5</v>
      </c>
      <c r="D13038">
        <v>10</v>
      </c>
      <c r="E13038" t="s">
        <v>6396</v>
      </c>
      <c r="F13038" t="s">
        <v>110</v>
      </c>
      <c r="G13038" t="s">
        <v>124</v>
      </c>
      <c r="H13038" t="s">
        <v>6399</v>
      </c>
    </row>
    <row r="13039" spans="1:8" x14ac:dyDescent="0.2">
      <c r="A13039" t="s">
        <v>22</v>
      </c>
      <c r="B13039" t="s">
        <v>23</v>
      </c>
      <c r="C13039">
        <f>_xlfn.XLOOKUP(B13039,'2.1.trackMPD'!$R$7:$R$29,'2.1.trackMPD'!$T$7:$T$29)</f>
        <v>5</v>
      </c>
      <c r="D13039">
        <v>10</v>
      </c>
      <c r="E13039" t="s">
        <v>6396</v>
      </c>
      <c r="F13039" t="s">
        <v>110</v>
      </c>
      <c r="G13039" t="s">
        <v>140</v>
      </c>
      <c r="H13039" t="s">
        <v>6399</v>
      </c>
    </row>
    <row r="13040" spans="1:8" x14ac:dyDescent="0.2">
      <c r="A13040" t="s">
        <v>22</v>
      </c>
      <c r="B13040" t="s">
        <v>23</v>
      </c>
      <c r="C13040">
        <f>_xlfn.XLOOKUP(B13040,'2.1.trackMPD'!$R$7:$R$29,'2.1.trackMPD'!$T$7:$T$29)</f>
        <v>5</v>
      </c>
      <c r="D13040">
        <v>100</v>
      </c>
      <c r="E13040" t="s">
        <v>6396</v>
      </c>
      <c r="F13040" t="s">
        <v>110</v>
      </c>
      <c r="G13040" t="s">
        <v>124</v>
      </c>
      <c r="H13040" t="s">
        <v>6398</v>
      </c>
    </row>
    <row r="13041" spans="1:8" x14ac:dyDescent="0.2">
      <c r="A13041" t="s">
        <v>22</v>
      </c>
      <c r="B13041" t="s">
        <v>23</v>
      </c>
      <c r="C13041">
        <f>_xlfn.XLOOKUP(B13041,'2.1.trackMPD'!$R$7:$R$29,'2.1.trackMPD'!$T$7:$T$29)</f>
        <v>5</v>
      </c>
      <c r="D13041">
        <v>100</v>
      </c>
      <c r="E13041" t="s">
        <v>6396</v>
      </c>
      <c r="F13041" t="s">
        <v>110</v>
      </c>
      <c r="G13041" t="s">
        <v>140</v>
      </c>
      <c r="H13041" t="s">
        <v>6398</v>
      </c>
    </row>
    <row r="13042" spans="1:8" x14ac:dyDescent="0.2">
      <c r="A13042" t="s">
        <v>22</v>
      </c>
      <c r="B13042" t="s">
        <v>23</v>
      </c>
      <c r="C13042">
        <f>_xlfn.XLOOKUP(B13042,'2.1.trackMPD'!$R$7:$R$29,'2.1.trackMPD'!$T$7:$T$29)</f>
        <v>5</v>
      </c>
      <c r="D13042">
        <v>100</v>
      </c>
      <c r="E13042" t="s">
        <v>6396</v>
      </c>
      <c r="F13042" t="s">
        <v>111</v>
      </c>
      <c r="G13042" t="s">
        <v>124</v>
      </c>
      <c r="H13042" t="s">
        <v>6398</v>
      </c>
    </row>
    <row r="13043" spans="1:8" x14ac:dyDescent="0.2">
      <c r="A13043" t="s">
        <v>22</v>
      </c>
      <c r="B13043" t="s">
        <v>23</v>
      </c>
      <c r="C13043">
        <f>_xlfn.XLOOKUP(B13043,'2.1.trackMPD'!$R$7:$R$29,'2.1.trackMPD'!$T$7:$T$29)</f>
        <v>5</v>
      </c>
      <c r="D13043">
        <v>100</v>
      </c>
      <c r="E13043" t="s">
        <v>6396</v>
      </c>
      <c r="F13043" t="s">
        <v>111</v>
      </c>
      <c r="G13043" t="s">
        <v>140</v>
      </c>
      <c r="H13043" t="s">
        <v>6398</v>
      </c>
    </row>
    <row r="13044" spans="1:8" x14ac:dyDescent="0.2">
      <c r="A13044" t="s">
        <v>22</v>
      </c>
      <c r="B13044" t="s">
        <v>23</v>
      </c>
      <c r="C13044">
        <f>_xlfn.XLOOKUP(B13044,'2.1.trackMPD'!$R$7:$R$29,'2.1.trackMPD'!$T$7:$T$29)</f>
        <v>5</v>
      </c>
      <c r="D13044">
        <v>100</v>
      </c>
      <c r="E13044" t="s">
        <v>6396</v>
      </c>
      <c r="F13044" t="s">
        <v>110</v>
      </c>
      <c r="G13044" t="s">
        <v>124</v>
      </c>
      <c r="H13044" t="s">
        <v>6399</v>
      </c>
    </row>
    <row r="13045" spans="1:8" x14ac:dyDescent="0.2">
      <c r="A13045" t="s">
        <v>22</v>
      </c>
      <c r="B13045" t="s">
        <v>23</v>
      </c>
      <c r="C13045">
        <f>_xlfn.XLOOKUP(B13045,'2.1.trackMPD'!$R$7:$R$29,'2.1.trackMPD'!$T$7:$T$29)</f>
        <v>5</v>
      </c>
      <c r="D13045">
        <v>100</v>
      </c>
      <c r="E13045" t="s">
        <v>6396</v>
      </c>
      <c r="F13045" t="s">
        <v>110</v>
      </c>
      <c r="G13045" t="s">
        <v>140</v>
      </c>
      <c r="H13045" t="s">
        <v>6399</v>
      </c>
    </row>
    <row r="13046" spans="1:8" x14ac:dyDescent="0.2">
      <c r="A13046" t="s">
        <v>22</v>
      </c>
      <c r="B13046" t="s">
        <v>23</v>
      </c>
      <c r="C13046">
        <f>_xlfn.XLOOKUP(B13046,'2.1.trackMPD'!$R$7:$R$29,'2.1.trackMPD'!$T$7:$T$29)</f>
        <v>5</v>
      </c>
      <c r="D13046">
        <v>1000</v>
      </c>
      <c r="E13046" t="s">
        <v>6396</v>
      </c>
      <c r="F13046" t="s">
        <v>110</v>
      </c>
      <c r="G13046" t="s">
        <v>124</v>
      </c>
      <c r="H13046" t="s">
        <v>6398</v>
      </c>
    </row>
    <row r="13047" spans="1:8" x14ac:dyDescent="0.2">
      <c r="A13047" t="s">
        <v>22</v>
      </c>
      <c r="B13047" t="s">
        <v>23</v>
      </c>
      <c r="C13047">
        <f>_xlfn.XLOOKUP(B13047,'2.1.trackMPD'!$R$7:$R$29,'2.1.trackMPD'!$T$7:$T$29)</f>
        <v>5</v>
      </c>
      <c r="D13047">
        <v>1000</v>
      </c>
      <c r="E13047" t="s">
        <v>6396</v>
      </c>
      <c r="F13047" t="s">
        <v>110</v>
      </c>
      <c r="G13047" t="s">
        <v>140</v>
      </c>
      <c r="H13047" t="s">
        <v>6398</v>
      </c>
    </row>
    <row r="13048" spans="1:8" x14ac:dyDescent="0.2">
      <c r="A13048" t="s">
        <v>22</v>
      </c>
      <c r="B13048" t="s">
        <v>23</v>
      </c>
      <c r="C13048">
        <f>_xlfn.XLOOKUP(B13048,'2.1.trackMPD'!$R$7:$R$29,'2.1.trackMPD'!$T$7:$T$29)</f>
        <v>5</v>
      </c>
      <c r="D13048">
        <v>1000</v>
      </c>
      <c r="E13048" t="s">
        <v>6396</v>
      </c>
      <c r="F13048" t="s">
        <v>111</v>
      </c>
      <c r="G13048" t="s">
        <v>124</v>
      </c>
      <c r="H13048" t="s">
        <v>6398</v>
      </c>
    </row>
    <row r="13049" spans="1:8" x14ac:dyDescent="0.2">
      <c r="A13049" t="s">
        <v>22</v>
      </c>
      <c r="B13049" t="s">
        <v>23</v>
      </c>
      <c r="C13049">
        <f>_xlfn.XLOOKUP(B13049,'2.1.trackMPD'!$R$7:$R$29,'2.1.trackMPD'!$T$7:$T$29)</f>
        <v>5</v>
      </c>
      <c r="D13049">
        <v>1000</v>
      </c>
      <c r="E13049" t="s">
        <v>6396</v>
      </c>
      <c r="F13049" t="s">
        <v>111</v>
      </c>
      <c r="G13049" t="s">
        <v>140</v>
      </c>
      <c r="H13049" t="s">
        <v>6398</v>
      </c>
    </row>
    <row r="13050" spans="1:8" x14ac:dyDescent="0.2">
      <c r="A13050" t="s">
        <v>22</v>
      </c>
      <c r="B13050" t="s">
        <v>23</v>
      </c>
      <c r="C13050">
        <f>_xlfn.XLOOKUP(B13050,'2.1.trackMPD'!$R$7:$R$29,'2.1.trackMPD'!$T$7:$T$29)</f>
        <v>5</v>
      </c>
      <c r="D13050">
        <v>1000</v>
      </c>
      <c r="E13050" t="s">
        <v>6396</v>
      </c>
      <c r="F13050" t="s">
        <v>110</v>
      </c>
      <c r="G13050" t="s">
        <v>124</v>
      </c>
      <c r="H13050" t="s">
        <v>6399</v>
      </c>
    </row>
    <row r="13051" spans="1:8" x14ac:dyDescent="0.2">
      <c r="A13051" t="s">
        <v>22</v>
      </c>
      <c r="B13051" t="s">
        <v>23</v>
      </c>
      <c r="C13051">
        <f>_xlfn.XLOOKUP(B13051,'2.1.trackMPD'!$R$7:$R$29,'2.1.trackMPD'!$T$7:$T$29)</f>
        <v>5</v>
      </c>
      <c r="D13051">
        <v>1000</v>
      </c>
      <c r="E13051" t="s">
        <v>6396</v>
      </c>
      <c r="F13051" t="s">
        <v>110</v>
      </c>
      <c r="G13051" t="s">
        <v>140</v>
      </c>
      <c r="H13051" t="s">
        <v>6399</v>
      </c>
    </row>
    <row r="13052" spans="1:8" x14ac:dyDescent="0.2">
      <c r="A13052" t="s">
        <v>22</v>
      </c>
      <c r="B13052" t="s">
        <v>23</v>
      </c>
      <c r="C13052">
        <f>_xlfn.XLOOKUP(B13052,'2.1.trackMPD'!$R$7:$R$29,'2.1.trackMPD'!$T$7:$T$29)</f>
        <v>5</v>
      </c>
      <c r="D13052">
        <v>5000</v>
      </c>
      <c r="E13052" t="s">
        <v>6396</v>
      </c>
      <c r="F13052" t="s">
        <v>110</v>
      </c>
      <c r="G13052" t="s">
        <v>124</v>
      </c>
      <c r="H13052" t="s">
        <v>6398</v>
      </c>
    </row>
    <row r="13053" spans="1:8" x14ac:dyDescent="0.2">
      <c r="A13053" t="s">
        <v>22</v>
      </c>
      <c r="B13053" t="s">
        <v>23</v>
      </c>
      <c r="C13053">
        <f>_xlfn.XLOOKUP(B13053,'2.1.trackMPD'!$R$7:$R$29,'2.1.trackMPD'!$T$7:$T$29)</f>
        <v>5</v>
      </c>
      <c r="D13053">
        <v>5000</v>
      </c>
      <c r="E13053" t="s">
        <v>6396</v>
      </c>
      <c r="F13053" t="s">
        <v>110</v>
      </c>
      <c r="G13053" t="s">
        <v>140</v>
      </c>
      <c r="H13053" t="s">
        <v>6398</v>
      </c>
    </row>
    <row r="13054" spans="1:8" x14ac:dyDescent="0.2">
      <c r="A13054" t="s">
        <v>22</v>
      </c>
      <c r="B13054" t="s">
        <v>23</v>
      </c>
      <c r="C13054">
        <f>_xlfn.XLOOKUP(B13054,'2.1.trackMPD'!$R$7:$R$29,'2.1.trackMPD'!$T$7:$T$29)</f>
        <v>5</v>
      </c>
      <c r="D13054">
        <v>5000</v>
      </c>
      <c r="E13054" t="s">
        <v>6396</v>
      </c>
      <c r="F13054" t="s">
        <v>111</v>
      </c>
      <c r="G13054" t="s">
        <v>124</v>
      </c>
      <c r="H13054" t="s">
        <v>6398</v>
      </c>
    </row>
    <row r="13055" spans="1:8" x14ac:dyDescent="0.2">
      <c r="A13055" t="s">
        <v>22</v>
      </c>
      <c r="B13055" t="s">
        <v>23</v>
      </c>
      <c r="C13055">
        <f>_xlfn.XLOOKUP(B13055,'2.1.trackMPD'!$R$7:$R$29,'2.1.trackMPD'!$T$7:$T$29)</f>
        <v>5</v>
      </c>
      <c r="D13055">
        <v>5000</v>
      </c>
      <c r="E13055" t="s">
        <v>6396</v>
      </c>
      <c r="F13055" t="s">
        <v>111</v>
      </c>
      <c r="G13055" t="s">
        <v>140</v>
      </c>
      <c r="H13055" t="s">
        <v>6398</v>
      </c>
    </row>
    <row r="13056" spans="1:8" x14ac:dyDescent="0.2">
      <c r="A13056" t="s">
        <v>22</v>
      </c>
      <c r="B13056" t="s">
        <v>23</v>
      </c>
      <c r="C13056">
        <f>_xlfn.XLOOKUP(B13056,'2.1.trackMPD'!$R$7:$R$29,'2.1.trackMPD'!$T$7:$T$29)</f>
        <v>5</v>
      </c>
      <c r="D13056">
        <v>5000</v>
      </c>
      <c r="E13056" t="s">
        <v>6396</v>
      </c>
      <c r="F13056" t="s">
        <v>110</v>
      </c>
      <c r="G13056" t="s">
        <v>124</v>
      </c>
      <c r="H13056" t="s">
        <v>6399</v>
      </c>
    </row>
    <row r="13057" spans="1:8" x14ac:dyDescent="0.2">
      <c r="A13057" t="s">
        <v>22</v>
      </c>
      <c r="B13057" t="s">
        <v>23</v>
      </c>
      <c r="C13057">
        <f>_xlfn.XLOOKUP(B13057,'2.1.trackMPD'!$R$7:$R$29,'2.1.trackMPD'!$T$7:$T$29)</f>
        <v>5</v>
      </c>
      <c r="D13057">
        <v>5000</v>
      </c>
      <c r="E13057" t="s">
        <v>6396</v>
      </c>
      <c r="F13057" t="s">
        <v>110</v>
      </c>
      <c r="G13057" t="s">
        <v>140</v>
      </c>
      <c r="H13057" t="s">
        <v>6399</v>
      </c>
    </row>
    <row r="13058" spans="1:8" x14ac:dyDescent="0.2">
      <c r="A13058" t="s">
        <v>22</v>
      </c>
      <c r="B13058" t="s">
        <v>23</v>
      </c>
      <c r="C13058">
        <f>_xlfn.XLOOKUP(B13058,'2.1.trackMPD'!$R$7:$R$29,'2.1.trackMPD'!$T$7:$T$29)</f>
        <v>5</v>
      </c>
      <c r="D13058">
        <v>1</v>
      </c>
      <c r="E13058" t="s">
        <v>6400</v>
      </c>
      <c r="F13058" t="s">
        <v>110</v>
      </c>
      <c r="G13058" t="s">
        <v>124</v>
      </c>
      <c r="H13058" t="s">
        <v>6398</v>
      </c>
    </row>
    <row r="13059" spans="1:8" x14ac:dyDescent="0.2">
      <c r="A13059" t="s">
        <v>22</v>
      </c>
      <c r="B13059" t="s">
        <v>23</v>
      </c>
      <c r="C13059">
        <f>_xlfn.XLOOKUP(B13059,'2.1.trackMPD'!$R$7:$R$29,'2.1.trackMPD'!$T$7:$T$29)</f>
        <v>5</v>
      </c>
      <c r="D13059">
        <v>1</v>
      </c>
      <c r="E13059" t="s">
        <v>6400</v>
      </c>
      <c r="F13059" t="s">
        <v>110</v>
      </c>
      <c r="G13059" t="s">
        <v>140</v>
      </c>
      <c r="H13059" t="s">
        <v>6398</v>
      </c>
    </row>
    <row r="13060" spans="1:8" x14ac:dyDescent="0.2">
      <c r="A13060" t="s">
        <v>22</v>
      </c>
      <c r="B13060" t="s">
        <v>23</v>
      </c>
      <c r="C13060">
        <f>_xlfn.XLOOKUP(B13060,'2.1.trackMPD'!$R$7:$R$29,'2.1.trackMPD'!$T$7:$T$29)</f>
        <v>5</v>
      </c>
      <c r="D13060">
        <v>1</v>
      </c>
      <c r="E13060" t="s">
        <v>6400</v>
      </c>
      <c r="F13060" t="s">
        <v>111</v>
      </c>
      <c r="G13060" t="s">
        <v>124</v>
      </c>
      <c r="H13060" t="s">
        <v>6398</v>
      </c>
    </row>
    <row r="13061" spans="1:8" x14ac:dyDescent="0.2">
      <c r="A13061" t="s">
        <v>22</v>
      </c>
      <c r="B13061" t="s">
        <v>23</v>
      </c>
      <c r="C13061">
        <f>_xlfn.XLOOKUP(B13061,'2.1.trackMPD'!$R$7:$R$29,'2.1.trackMPD'!$T$7:$T$29)</f>
        <v>5</v>
      </c>
      <c r="D13061">
        <v>1</v>
      </c>
      <c r="E13061" t="s">
        <v>6400</v>
      </c>
      <c r="F13061" t="s">
        <v>111</v>
      </c>
      <c r="G13061" t="s">
        <v>140</v>
      </c>
      <c r="H13061" t="s">
        <v>6398</v>
      </c>
    </row>
    <row r="13062" spans="1:8" x14ac:dyDescent="0.2">
      <c r="A13062" t="s">
        <v>22</v>
      </c>
      <c r="B13062" t="s">
        <v>23</v>
      </c>
      <c r="C13062">
        <f>_xlfn.XLOOKUP(B13062,'2.1.trackMPD'!$R$7:$R$29,'2.1.trackMPD'!$T$7:$T$29)</f>
        <v>5</v>
      </c>
      <c r="D13062">
        <v>1</v>
      </c>
      <c r="E13062" t="s">
        <v>6400</v>
      </c>
      <c r="F13062" t="s">
        <v>110</v>
      </c>
      <c r="G13062" t="s">
        <v>124</v>
      </c>
      <c r="H13062" t="s">
        <v>6399</v>
      </c>
    </row>
    <row r="13063" spans="1:8" x14ac:dyDescent="0.2">
      <c r="A13063" t="s">
        <v>22</v>
      </c>
      <c r="B13063" t="s">
        <v>23</v>
      </c>
      <c r="C13063">
        <f>_xlfn.XLOOKUP(B13063,'2.1.trackMPD'!$R$7:$R$29,'2.1.trackMPD'!$T$7:$T$29)</f>
        <v>5</v>
      </c>
      <c r="D13063">
        <v>1</v>
      </c>
      <c r="E13063" t="s">
        <v>6400</v>
      </c>
      <c r="F13063" t="s">
        <v>110</v>
      </c>
      <c r="G13063" t="s">
        <v>140</v>
      </c>
      <c r="H13063" t="s">
        <v>6399</v>
      </c>
    </row>
    <row r="13064" spans="1:8" x14ac:dyDescent="0.2">
      <c r="A13064" t="s">
        <v>22</v>
      </c>
      <c r="B13064" t="s">
        <v>23</v>
      </c>
      <c r="C13064">
        <f>_xlfn.XLOOKUP(B13064,'2.1.trackMPD'!$R$7:$R$29,'2.1.trackMPD'!$T$7:$T$29)</f>
        <v>5</v>
      </c>
      <c r="D13064">
        <v>10</v>
      </c>
      <c r="E13064" t="s">
        <v>6400</v>
      </c>
      <c r="F13064" t="s">
        <v>110</v>
      </c>
      <c r="G13064" t="s">
        <v>124</v>
      </c>
      <c r="H13064" t="s">
        <v>6398</v>
      </c>
    </row>
    <row r="13065" spans="1:8" x14ac:dyDescent="0.2">
      <c r="A13065" t="s">
        <v>22</v>
      </c>
      <c r="B13065" t="s">
        <v>23</v>
      </c>
      <c r="C13065">
        <f>_xlfn.XLOOKUP(B13065,'2.1.trackMPD'!$R$7:$R$29,'2.1.trackMPD'!$T$7:$T$29)</f>
        <v>5</v>
      </c>
      <c r="D13065">
        <v>10</v>
      </c>
      <c r="E13065" t="s">
        <v>6400</v>
      </c>
      <c r="F13065" t="s">
        <v>110</v>
      </c>
      <c r="G13065" t="s">
        <v>140</v>
      </c>
      <c r="H13065" t="s">
        <v>6398</v>
      </c>
    </row>
    <row r="13066" spans="1:8" x14ac:dyDescent="0.2">
      <c r="A13066" t="s">
        <v>22</v>
      </c>
      <c r="B13066" t="s">
        <v>23</v>
      </c>
      <c r="C13066">
        <f>_xlfn.XLOOKUP(B13066,'2.1.trackMPD'!$R$7:$R$29,'2.1.trackMPD'!$T$7:$T$29)</f>
        <v>5</v>
      </c>
      <c r="D13066">
        <v>10</v>
      </c>
      <c r="E13066" t="s">
        <v>6400</v>
      </c>
      <c r="F13066" t="s">
        <v>111</v>
      </c>
      <c r="G13066" t="s">
        <v>124</v>
      </c>
      <c r="H13066" t="s">
        <v>6398</v>
      </c>
    </row>
    <row r="13067" spans="1:8" x14ac:dyDescent="0.2">
      <c r="A13067" t="s">
        <v>22</v>
      </c>
      <c r="B13067" t="s">
        <v>23</v>
      </c>
      <c r="C13067">
        <f>_xlfn.XLOOKUP(B13067,'2.1.trackMPD'!$R$7:$R$29,'2.1.trackMPD'!$T$7:$T$29)</f>
        <v>5</v>
      </c>
      <c r="D13067">
        <v>10</v>
      </c>
      <c r="E13067" t="s">
        <v>6400</v>
      </c>
      <c r="F13067" t="s">
        <v>111</v>
      </c>
      <c r="G13067" t="s">
        <v>140</v>
      </c>
      <c r="H13067" t="s">
        <v>6398</v>
      </c>
    </row>
    <row r="13068" spans="1:8" x14ac:dyDescent="0.2">
      <c r="A13068" t="s">
        <v>22</v>
      </c>
      <c r="B13068" t="s">
        <v>23</v>
      </c>
      <c r="C13068">
        <f>_xlfn.XLOOKUP(B13068,'2.1.trackMPD'!$R$7:$R$29,'2.1.trackMPD'!$T$7:$T$29)</f>
        <v>5</v>
      </c>
      <c r="D13068">
        <v>10</v>
      </c>
      <c r="E13068" t="s">
        <v>6400</v>
      </c>
      <c r="F13068" t="s">
        <v>110</v>
      </c>
      <c r="G13068" t="s">
        <v>124</v>
      </c>
      <c r="H13068" t="s">
        <v>6399</v>
      </c>
    </row>
    <row r="13069" spans="1:8" x14ac:dyDescent="0.2">
      <c r="A13069" t="s">
        <v>22</v>
      </c>
      <c r="B13069" t="s">
        <v>23</v>
      </c>
      <c r="C13069">
        <f>_xlfn.XLOOKUP(B13069,'2.1.trackMPD'!$R$7:$R$29,'2.1.trackMPD'!$T$7:$T$29)</f>
        <v>5</v>
      </c>
      <c r="D13069">
        <v>10</v>
      </c>
      <c r="E13069" t="s">
        <v>6400</v>
      </c>
      <c r="F13069" t="s">
        <v>110</v>
      </c>
      <c r="G13069" t="s">
        <v>140</v>
      </c>
      <c r="H13069" t="s">
        <v>6399</v>
      </c>
    </row>
    <row r="13070" spans="1:8" x14ac:dyDescent="0.2">
      <c r="A13070" t="s">
        <v>22</v>
      </c>
      <c r="B13070" t="s">
        <v>23</v>
      </c>
      <c r="C13070">
        <f>_xlfn.XLOOKUP(B13070,'2.1.trackMPD'!$R$7:$R$29,'2.1.trackMPD'!$T$7:$T$29)</f>
        <v>5</v>
      </c>
      <c r="D13070">
        <v>100</v>
      </c>
      <c r="E13070" t="s">
        <v>6400</v>
      </c>
      <c r="F13070" t="s">
        <v>110</v>
      </c>
      <c r="G13070" t="s">
        <v>124</v>
      </c>
      <c r="H13070" t="s">
        <v>6398</v>
      </c>
    </row>
    <row r="13071" spans="1:8" x14ac:dyDescent="0.2">
      <c r="A13071" t="s">
        <v>22</v>
      </c>
      <c r="B13071" t="s">
        <v>23</v>
      </c>
      <c r="C13071">
        <f>_xlfn.XLOOKUP(B13071,'2.1.trackMPD'!$R$7:$R$29,'2.1.trackMPD'!$T$7:$T$29)</f>
        <v>5</v>
      </c>
      <c r="D13071">
        <v>100</v>
      </c>
      <c r="E13071" t="s">
        <v>6400</v>
      </c>
      <c r="F13071" t="s">
        <v>110</v>
      </c>
      <c r="G13071" t="s">
        <v>140</v>
      </c>
      <c r="H13071" t="s">
        <v>6398</v>
      </c>
    </row>
    <row r="13072" spans="1:8" x14ac:dyDescent="0.2">
      <c r="A13072" t="s">
        <v>22</v>
      </c>
      <c r="B13072" t="s">
        <v>23</v>
      </c>
      <c r="C13072">
        <f>_xlfn.XLOOKUP(B13072,'2.1.trackMPD'!$R$7:$R$29,'2.1.trackMPD'!$T$7:$T$29)</f>
        <v>5</v>
      </c>
      <c r="D13072">
        <v>100</v>
      </c>
      <c r="E13072" t="s">
        <v>6400</v>
      </c>
      <c r="F13072" t="s">
        <v>111</v>
      </c>
      <c r="G13072" t="s">
        <v>124</v>
      </c>
      <c r="H13072" t="s">
        <v>6398</v>
      </c>
    </row>
    <row r="13073" spans="1:8" x14ac:dyDescent="0.2">
      <c r="A13073" t="s">
        <v>22</v>
      </c>
      <c r="B13073" t="s">
        <v>23</v>
      </c>
      <c r="C13073">
        <f>_xlfn.XLOOKUP(B13073,'2.1.trackMPD'!$R$7:$R$29,'2.1.trackMPD'!$T$7:$T$29)</f>
        <v>5</v>
      </c>
      <c r="D13073">
        <v>100</v>
      </c>
      <c r="E13073" t="s">
        <v>6400</v>
      </c>
      <c r="F13073" t="s">
        <v>111</v>
      </c>
      <c r="G13073" t="s">
        <v>140</v>
      </c>
      <c r="H13073" t="s">
        <v>6398</v>
      </c>
    </row>
    <row r="13074" spans="1:8" x14ac:dyDescent="0.2">
      <c r="A13074" t="s">
        <v>22</v>
      </c>
      <c r="B13074" t="s">
        <v>23</v>
      </c>
      <c r="C13074">
        <f>_xlfn.XLOOKUP(B13074,'2.1.trackMPD'!$R$7:$R$29,'2.1.trackMPD'!$T$7:$T$29)</f>
        <v>5</v>
      </c>
      <c r="D13074">
        <v>100</v>
      </c>
      <c r="E13074" t="s">
        <v>6400</v>
      </c>
      <c r="F13074" t="s">
        <v>110</v>
      </c>
      <c r="G13074" t="s">
        <v>124</v>
      </c>
      <c r="H13074" t="s">
        <v>6399</v>
      </c>
    </row>
    <row r="13075" spans="1:8" x14ac:dyDescent="0.2">
      <c r="A13075" t="s">
        <v>22</v>
      </c>
      <c r="B13075" t="s">
        <v>23</v>
      </c>
      <c r="C13075">
        <f>_xlfn.XLOOKUP(B13075,'2.1.trackMPD'!$R$7:$R$29,'2.1.trackMPD'!$T$7:$T$29)</f>
        <v>5</v>
      </c>
      <c r="D13075">
        <v>100</v>
      </c>
      <c r="E13075" t="s">
        <v>6400</v>
      </c>
      <c r="F13075" t="s">
        <v>110</v>
      </c>
      <c r="G13075" t="s">
        <v>140</v>
      </c>
      <c r="H13075" t="s">
        <v>6399</v>
      </c>
    </row>
    <row r="13076" spans="1:8" x14ac:dyDescent="0.2">
      <c r="A13076" t="s">
        <v>22</v>
      </c>
      <c r="B13076" t="s">
        <v>23</v>
      </c>
      <c r="C13076">
        <f>_xlfn.XLOOKUP(B13076,'2.1.trackMPD'!$R$7:$R$29,'2.1.trackMPD'!$T$7:$T$29)</f>
        <v>5</v>
      </c>
      <c r="D13076">
        <v>1000</v>
      </c>
      <c r="E13076" t="s">
        <v>6400</v>
      </c>
      <c r="F13076" t="s">
        <v>110</v>
      </c>
      <c r="G13076" t="s">
        <v>124</v>
      </c>
      <c r="H13076" t="s">
        <v>6398</v>
      </c>
    </row>
    <row r="13077" spans="1:8" x14ac:dyDescent="0.2">
      <c r="A13077" t="s">
        <v>22</v>
      </c>
      <c r="B13077" t="s">
        <v>23</v>
      </c>
      <c r="C13077">
        <f>_xlfn.XLOOKUP(B13077,'2.1.trackMPD'!$R$7:$R$29,'2.1.trackMPD'!$T$7:$T$29)</f>
        <v>5</v>
      </c>
      <c r="D13077">
        <v>1000</v>
      </c>
      <c r="E13077" t="s">
        <v>6400</v>
      </c>
      <c r="F13077" t="s">
        <v>110</v>
      </c>
      <c r="G13077" t="s">
        <v>140</v>
      </c>
      <c r="H13077" t="s">
        <v>6398</v>
      </c>
    </row>
    <row r="13078" spans="1:8" x14ac:dyDescent="0.2">
      <c r="A13078" t="s">
        <v>22</v>
      </c>
      <c r="B13078" t="s">
        <v>23</v>
      </c>
      <c r="C13078">
        <f>_xlfn.XLOOKUP(B13078,'2.1.trackMPD'!$R$7:$R$29,'2.1.trackMPD'!$T$7:$T$29)</f>
        <v>5</v>
      </c>
      <c r="D13078">
        <v>1000</v>
      </c>
      <c r="E13078" t="s">
        <v>6400</v>
      </c>
      <c r="F13078" t="s">
        <v>111</v>
      </c>
      <c r="G13078" t="s">
        <v>124</v>
      </c>
      <c r="H13078" t="s">
        <v>6398</v>
      </c>
    </row>
    <row r="13079" spans="1:8" x14ac:dyDescent="0.2">
      <c r="A13079" t="s">
        <v>22</v>
      </c>
      <c r="B13079" t="s">
        <v>23</v>
      </c>
      <c r="C13079">
        <f>_xlfn.XLOOKUP(B13079,'2.1.trackMPD'!$R$7:$R$29,'2.1.trackMPD'!$T$7:$T$29)</f>
        <v>5</v>
      </c>
      <c r="D13079">
        <v>1000</v>
      </c>
      <c r="E13079" t="s">
        <v>6400</v>
      </c>
      <c r="F13079" t="s">
        <v>111</v>
      </c>
      <c r="G13079" t="s">
        <v>140</v>
      </c>
      <c r="H13079" t="s">
        <v>6398</v>
      </c>
    </row>
    <row r="13080" spans="1:8" x14ac:dyDescent="0.2">
      <c r="A13080" t="s">
        <v>22</v>
      </c>
      <c r="B13080" t="s">
        <v>23</v>
      </c>
      <c r="C13080">
        <f>_xlfn.XLOOKUP(B13080,'2.1.trackMPD'!$R$7:$R$29,'2.1.trackMPD'!$T$7:$T$29)</f>
        <v>5</v>
      </c>
      <c r="D13080">
        <v>1000</v>
      </c>
      <c r="E13080" t="s">
        <v>6400</v>
      </c>
      <c r="F13080" t="s">
        <v>110</v>
      </c>
      <c r="G13080" t="s">
        <v>124</v>
      </c>
      <c r="H13080" t="s">
        <v>6399</v>
      </c>
    </row>
    <row r="13081" spans="1:8" x14ac:dyDescent="0.2">
      <c r="A13081" t="s">
        <v>22</v>
      </c>
      <c r="B13081" t="s">
        <v>23</v>
      </c>
      <c r="C13081">
        <f>_xlfn.XLOOKUP(B13081,'2.1.trackMPD'!$R$7:$R$29,'2.1.trackMPD'!$T$7:$T$29)</f>
        <v>5</v>
      </c>
      <c r="D13081">
        <v>1000</v>
      </c>
      <c r="E13081" t="s">
        <v>6400</v>
      </c>
      <c r="F13081" t="s">
        <v>110</v>
      </c>
      <c r="G13081" t="s">
        <v>140</v>
      </c>
      <c r="H13081" t="s">
        <v>6399</v>
      </c>
    </row>
    <row r="13082" spans="1:8" x14ac:dyDescent="0.2">
      <c r="A13082" t="s">
        <v>22</v>
      </c>
      <c r="B13082" t="s">
        <v>23</v>
      </c>
      <c r="C13082">
        <f>_xlfn.XLOOKUP(B13082,'2.1.trackMPD'!$R$7:$R$29,'2.1.trackMPD'!$T$7:$T$29)</f>
        <v>5</v>
      </c>
      <c r="D13082">
        <v>5000</v>
      </c>
      <c r="E13082" t="s">
        <v>6400</v>
      </c>
      <c r="F13082" t="s">
        <v>110</v>
      </c>
      <c r="G13082" t="s">
        <v>124</v>
      </c>
      <c r="H13082" t="s">
        <v>6398</v>
      </c>
    </row>
    <row r="13083" spans="1:8" x14ac:dyDescent="0.2">
      <c r="A13083" t="s">
        <v>22</v>
      </c>
      <c r="B13083" t="s">
        <v>23</v>
      </c>
      <c r="C13083">
        <f>_xlfn.XLOOKUP(B13083,'2.1.trackMPD'!$R$7:$R$29,'2.1.trackMPD'!$T$7:$T$29)</f>
        <v>5</v>
      </c>
      <c r="D13083">
        <v>5000</v>
      </c>
      <c r="E13083" t="s">
        <v>6400</v>
      </c>
      <c r="F13083" t="s">
        <v>110</v>
      </c>
      <c r="G13083" t="s">
        <v>140</v>
      </c>
      <c r="H13083" t="s">
        <v>6398</v>
      </c>
    </row>
    <row r="13084" spans="1:8" x14ac:dyDescent="0.2">
      <c r="A13084" t="s">
        <v>22</v>
      </c>
      <c r="B13084" t="s">
        <v>23</v>
      </c>
      <c r="C13084">
        <f>_xlfn.XLOOKUP(B13084,'2.1.trackMPD'!$R$7:$R$29,'2.1.trackMPD'!$T$7:$T$29)</f>
        <v>5</v>
      </c>
      <c r="D13084">
        <v>5000</v>
      </c>
      <c r="E13084" t="s">
        <v>6400</v>
      </c>
      <c r="F13084" t="s">
        <v>111</v>
      </c>
      <c r="G13084" t="s">
        <v>124</v>
      </c>
      <c r="H13084" t="s">
        <v>6398</v>
      </c>
    </row>
    <row r="13085" spans="1:8" x14ac:dyDescent="0.2">
      <c r="A13085" t="s">
        <v>22</v>
      </c>
      <c r="B13085" t="s">
        <v>23</v>
      </c>
      <c r="C13085">
        <f>_xlfn.XLOOKUP(B13085,'2.1.trackMPD'!$R$7:$R$29,'2.1.trackMPD'!$T$7:$T$29)</f>
        <v>5</v>
      </c>
      <c r="D13085">
        <v>5000</v>
      </c>
      <c r="E13085" t="s">
        <v>6400</v>
      </c>
      <c r="F13085" t="s">
        <v>111</v>
      </c>
      <c r="G13085" t="s">
        <v>140</v>
      </c>
      <c r="H13085" t="s">
        <v>6398</v>
      </c>
    </row>
    <row r="13086" spans="1:8" x14ac:dyDescent="0.2">
      <c r="A13086" t="s">
        <v>22</v>
      </c>
      <c r="B13086" t="s">
        <v>23</v>
      </c>
      <c r="C13086">
        <f>_xlfn.XLOOKUP(B13086,'2.1.trackMPD'!$R$7:$R$29,'2.1.trackMPD'!$T$7:$T$29)</f>
        <v>5</v>
      </c>
      <c r="D13086">
        <v>5000</v>
      </c>
      <c r="E13086" t="s">
        <v>6400</v>
      </c>
      <c r="F13086" t="s">
        <v>110</v>
      </c>
      <c r="G13086" t="s">
        <v>124</v>
      </c>
      <c r="H13086" t="s">
        <v>6399</v>
      </c>
    </row>
    <row r="13087" spans="1:8" x14ac:dyDescent="0.2">
      <c r="A13087" t="s">
        <v>22</v>
      </c>
      <c r="B13087" t="s">
        <v>23</v>
      </c>
      <c r="C13087">
        <f>_xlfn.XLOOKUP(B13087,'2.1.trackMPD'!$R$7:$R$29,'2.1.trackMPD'!$T$7:$T$29)</f>
        <v>5</v>
      </c>
      <c r="D13087">
        <v>5000</v>
      </c>
      <c r="E13087" t="s">
        <v>6400</v>
      </c>
      <c r="F13087" t="s">
        <v>110</v>
      </c>
      <c r="G13087" t="s">
        <v>140</v>
      </c>
      <c r="H13087" t="s">
        <v>6399</v>
      </c>
    </row>
    <row r="13088" spans="1:8" x14ac:dyDescent="0.2">
      <c r="A13088" t="s">
        <v>22</v>
      </c>
      <c r="B13088" t="s">
        <v>23</v>
      </c>
      <c r="C13088">
        <f>_xlfn.XLOOKUP(B13088,'2.1.trackMPD'!$R$7:$R$29,'2.1.trackMPD'!$T$7:$T$29)</f>
        <v>5</v>
      </c>
      <c r="D13088">
        <v>1</v>
      </c>
      <c r="E13088" t="s">
        <v>6401</v>
      </c>
      <c r="F13088" t="s">
        <v>110</v>
      </c>
      <c r="G13088" t="s">
        <v>124</v>
      </c>
      <c r="H13088" t="s">
        <v>6398</v>
      </c>
    </row>
    <row r="13089" spans="1:8" x14ac:dyDescent="0.2">
      <c r="A13089" t="s">
        <v>22</v>
      </c>
      <c r="B13089" t="s">
        <v>23</v>
      </c>
      <c r="C13089">
        <f>_xlfn.XLOOKUP(B13089,'2.1.trackMPD'!$R$7:$R$29,'2.1.trackMPD'!$T$7:$T$29)</f>
        <v>5</v>
      </c>
      <c r="D13089">
        <v>1</v>
      </c>
      <c r="E13089" t="s">
        <v>6401</v>
      </c>
      <c r="F13089" t="s">
        <v>110</v>
      </c>
      <c r="G13089" t="s">
        <v>140</v>
      </c>
      <c r="H13089" t="s">
        <v>6398</v>
      </c>
    </row>
    <row r="13090" spans="1:8" x14ac:dyDescent="0.2">
      <c r="A13090" t="s">
        <v>22</v>
      </c>
      <c r="B13090" t="s">
        <v>23</v>
      </c>
      <c r="C13090">
        <f>_xlfn.XLOOKUP(B13090,'2.1.trackMPD'!$R$7:$R$29,'2.1.trackMPD'!$T$7:$T$29)</f>
        <v>5</v>
      </c>
      <c r="D13090">
        <v>1</v>
      </c>
      <c r="E13090" t="s">
        <v>6401</v>
      </c>
      <c r="F13090" t="s">
        <v>111</v>
      </c>
      <c r="G13090" t="s">
        <v>124</v>
      </c>
      <c r="H13090" t="s">
        <v>6398</v>
      </c>
    </row>
    <row r="13091" spans="1:8" x14ac:dyDescent="0.2">
      <c r="A13091" t="s">
        <v>22</v>
      </c>
      <c r="B13091" t="s">
        <v>23</v>
      </c>
      <c r="C13091">
        <f>_xlfn.XLOOKUP(B13091,'2.1.trackMPD'!$R$7:$R$29,'2.1.trackMPD'!$T$7:$T$29)</f>
        <v>5</v>
      </c>
      <c r="D13091">
        <v>1</v>
      </c>
      <c r="E13091" t="s">
        <v>6401</v>
      </c>
      <c r="F13091" t="s">
        <v>111</v>
      </c>
      <c r="G13091" t="s">
        <v>140</v>
      </c>
      <c r="H13091" t="s">
        <v>6398</v>
      </c>
    </row>
    <row r="13092" spans="1:8" x14ac:dyDescent="0.2">
      <c r="A13092" t="s">
        <v>22</v>
      </c>
      <c r="B13092" t="s">
        <v>23</v>
      </c>
      <c r="C13092">
        <f>_xlfn.XLOOKUP(B13092,'2.1.trackMPD'!$R$7:$R$29,'2.1.trackMPD'!$T$7:$T$29)</f>
        <v>5</v>
      </c>
      <c r="D13092">
        <v>1</v>
      </c>
      <c r="E13092" t="s">
        <v>6401</v>
      </c>
      <c r="F13092" t="s">
        <v>110</v>
      </c>
      <c r="G13092" t="s">
        <v>124</v>
      </c>
      <c r="H13092" t="s">
        <v>6399</v>
      </c>
    </row>
    <row r="13093" spans="1:8" x14ac:dyDescent="0.2">
      <c r="A13093" t="s">
        <v>22</v>
      </c>
      <c r="B13093" t="s">
        <v>23</v>
      </c>
      <c r="C13093">
        <f>_xlfn.XLOOKUP(B13093,'2.1.trackMPD'!$R$7:$R$29,'2.1.trackMPD'!$T$7:$T$29)</f>
        <v>5</v>
      </c>
      <c r="D13093">
        <v>1</v>
      </c>
      <c r="E13093" t="s">
        <v>6401</v>
      </c>
      <c r="F13093" t="s">
        <v>110</v>
      </c>
      <c r="G13093" t="s">
        <v>140</v>
      </c>
      <c r="H13093" t="s">
        <v>6399</v>
      </c>
    </row>
    <row r="13094" spans="1:8" x14ac:dyDescent="0.2">
      <c r="A13094" t="s">
        <v>22</v>
      </c>
      <c r="B13094" t="s">
        <v>23</v>
      </c>
      <c r="C13094">
        <f>_xlfn.XLOOKUP(B13094,'2.1.trackMPD'!$R$7:$R$29,'2.1.trackMPD'!$T$7:$T$29)</f>
        <v>5</v>
      </c>
      <c r="D13094">
        <v>10</v>
      </c>
      <c r="E13094" t="s">
        <v>6401</v>
      </c>
      <c r="F13094" t="s">
        <v>110</v>
      </c>
      <c r="G13094" t="s">
        <v>124</v>
      </c>
      <c r="H13094" t="s">
        <v>6398</v>
      </c>
    </row>
    <row r="13095" spans="1:8" x14ac:dyDescent="0.2">
      <c r="A13095" t="s">
        <v>22</v>
      </c>
      <c r="B13095" t="s">
        <v>23</v>
      </c>
      <c r="C13095">
        <f>_xlfn.XLOOKUP(B13095,'2.1.trackMPD'!$R$7:$R$29,'2.1.trackMPD'!$T$7:$T$29)</f>
        <v>5</v>
      </c>
      <c r="D13095">
        <v>10</v>
      </c>
      <c r="E13095" t="s">
        <v>6401</v>
      </c>
      <c r="F13095" t="s">
        <v>110</v>
      </c>
      <c r="G13095" t="s">
        <v>140</v>
      </c>
      <c r="H13095" t="s">
        <v>6398</v>
      </c>
    </row>
    <row r="13096" spans="1:8" x14ac:dyDescent="0.2">
      <c r="A13096" t="s">
        <v>22</v>
      </c>
      <c r="B13096" t="s">
        <v>23</v>
      </c>
      <c r="C13096">
        <f>_xlfn.XLOOKUP(B13096,'2.1.trackMPD'!$R$7:$R$29,'2.1.trackMPD'!$T$7:$T$29)</f>
        <v>5</v>
      </c>
      <c r="D13096">
        <v>10</v>
      </c>
      <c r="E13096" t="s">
        <v>6401</v>
      </c>
      <c r="F13096" t="s">
        <v>111</v>
      </c>
      <c r="G13096" t="s">
        <v>124</v>
      </c>
      <c r="H13096" t="s">
        <v>6398</v>
      </c>
    </row>
    <row r="13097" spans="1:8" x14ac:dyDescent="0.2">
      <c r="A13097" t="s">
        <v>22</v>
      </c>
      <c r="B13097" t="s">
        <v>23</v>
      </c>
      <c r="C13097">
        <f>_xlfn.XLOOKUP(B13097,'2.1.trackMPD'!$R$7:$R$29,'2.1.trackMPD'!$T$7:$T$29)</f>
        <v>5</v>
      </c>
      <c r="D13097">
        <v>10</v>
      </c>
      <c r="E13097" t="s">
        <v>6401</v>
      </c>
      <c r="F13097" t="s">
        <v>111</v>
      </c>
      <c r="G13097" t="s">
        <v>140</v>
      </c>
      <c r="H13097" t="s">
        <v>6398</v>
      </c>
    </row>
    <row r="13098" spans="1:8" x14ac:dyDescent="0.2">
      <c r="A13098" t="s">
        <v>22</v>
      </c>
      <c r="B13098" t="s">
        <v>23</v>
      </c>
      <c r="C13098">
        <f>_xlfn.XLOOKUP(B13098,'2.1.trackMPD'!$R$7:$R$29,'2.1.trackMPD'!$T$7:$T$29)</f>
        <v>5</v>
      </c>
      <c r="D13098">
        <v>10</v>
      </c>
      <c r="E13098" t="s">
        <v>6401</v>
      </c>
      <c r="F13098" t="s">
        <v>110</v>
      </c>
      <c r="G13098" t="s">
        <v>124</v>
      </c>
      <c r="H13098" t="s">
        <v>6399</v>
      </c>
    </row>
    <row r="13099" spans="1:8" x14ac:dyDescent="0.2">
      <c r="A13099" t="s">
        <v>22</v>
      </c>
      <c r="B13099" t="s">
        <v>23</v>
      </c>
      <c r="C13099">
        <f>_xlfn.XLOOKUP(B13099,'2.1.trackMPD'!$R$7:$R$29,'2.1.trackMPD'!$T$7:$T$29)</f>
        <v>5</v>
      </c>
      <c r="D13099">
        <v>10</v>
      </c>
      <c r="E13099" t="s">
        <v>6401</v>
      </c>
      <c r="F13099" t="s">
        <v>110</v>
      </c>
      <c r="G13099" t="s">
        <v>140</v>
      </c>
      <c r="H13099" t="s">
        <v>6399</v>
      </c>
    </row>
    <row r="13100" spans="1:8" x14ac:dyDescent="0.2">
      <c r="A13100" t="s">
        <v>22</v>
      </c>
      <c r="B13100" t="s">
        <v>23</v>
      </c>
      <c r="C13100">
        <f>_xlfn.XLOOKUP(B13100,'2.1.trackMPD'!$R$7:$R$29,'2.1.trackMPD'!$T$7:$T$29)</f>
        <v>5</v>
      </c>
      <c r="D13100">
        <v>100</v>
      </c>
      <c r="E13100" t="s">
        <v>6401</v>
      </c>
      <c r="F13100" t="s">
        <v>110</v>
      </c>
      <c r="G13100" t="s">
        <v>124</v>
      </c>
      <c r="H13100" t="s">
        <v>6398</v>
      </c>
    </row>
    <row r="13101" spans="1:8" x14ac:dyDescent="0.2">
      <c r="A13101" t="s">
        <v>22</v>
      </c>
      <c r="B13101" t="s">
        <v>23</v>
      </c>
      <c r="C13101">
        <f>_xlfn.XLOOKUP(B13101,'2.1.trackMPD'!$R$7:$R$29,'2.1.trackMPD'!$T$7:$T$29)</f>
        <v>5</v>
      </c>
      <c r="D13101">
        <v>100</v>
      </c>
      <c r="E13101" t="s">
        <v>6401</v>
      </c>
      <c r="F13101" t="s">
        <v>110</v>
      </c>
      <c r="G13101" t="s">
        <v>140</v>
      </c>
      <c r="H13101" t="s">
        <v>6398</v>
      </c>
    </row>
    <row r="13102" spans="1:8" x14ac:dyDescent="0.2">
      <c r="A13102" t="s">
        <v>22</v>
      </c>
      <c r="B13102" t="s">
        <v>23</v>
      </c>
      <c r="C13102">
        <f>_xlfn.XLOOKUP(B13102,'2.1.trackMPD'!$R$7:$R$29,'2.1.trackMPD'!$T$7:$T$29)</f>
        <v>5</v>
      </c>
      <c r="D13102">
        <v>100</v>
      </c>
      <c r="E13102" t="s">
        <v>6401</v>
      </c>
      <c r="F13102" t="s">
        <v>111</v>
      </c>
      <c r="G13102" t="s">
        <v>124</v>
      </c>
      <c r="H13102" t="s">
        <v>6398</v>
      </c>
    </row>
    <row r="13103" spans="1:8" x14ac:dyDescent="0.2">
      <c r="A13103" t="s">
        <v>22</v>
      </c>
      <c r="B13103" t="s">
        <v>23</v>
      </c>
      <c r="C13103">
        <f>_xlfn.XLOOKUP(B13103,'2.1.trackMPD'!$R$7:$R$29,'2.1.trackMPD'!$T$7:$T$29)</f>
        <v>5</v>
      </c>
      <c r="D13103">
        <v>100</v>
      </c>
      <c r="E13103" t="s">
        <v>6401</v>
      </c>
      <c r="F13103" t="s">
        <v>111</v>
      </c>
      <c r="G13103" t="s">
        <v>140</v>
      </c>
      <c r="H13103" t="s">
        <v>6398</v>
      </c>
    </row>
    <row r="13104" spans="1:8" x14ac:dyDescent="0.2">
      <c r="A13104" t="s">
        <v>22</v>
      </c>
      <c r="B13104" t="s">
        <v>23</v>
      </c>
      <c r="C13104">
        <f>_xlfn.XLOOKUP(B13104,'2.1.trackMPD'!$R$7:$R$29,'2.1.trackMPD'!$T$7:$T$29)</f>
        <v>5</v>
      </c>
      <c r="D13104">
        <v>100</v>
      </c>
      <c r="E13104" t="s">
        <v>6401</v>
      </c>
      <c r="F13104" t="s">
        <v>110</v>
      </c>
      <c r="G13104" t="s">
        <v>124</v>
      </c>
      <c r="H13104" t="s">
        <v>6399</v>
      </c>
    </row>
    <row r="13105" spans="1:8" x14ac:dyDescent="0.2">
      <c r="A13105" t="s">
        <v>22</v>
      </c>
      <c r="B13105" t="s">
        <v>23</v>
      </c>
      <c r="C13105">
        <f>_xlfn.XLOOKUP(B13105,'2.1.trackMPD'!$R$7:$R$29,'2.1.trackMPD'!$T$7:$T$29)</f>
        <v>5</v>
      </c>
      <c r="D13105">
        <v>100</v>
      </c>
      <c r="E13105" t="s">
        <v>6401</v>
      </c>
      <c r="F13105" t="s">
        <v>110</v>
      </c>
      <c r="G13105" t="s">
        <v>140</v>
      </c>
      <c r="H13105" t="s">
        <v>6399</v>
      </c>
    </row>
    <row r="13106" spans="1:8" x14ac:dyDescent="0.2">
      <c r="A13106" t="s">
        <v>22</v>
      </c>
      <c r="B13106" t="s">
        <v>4</v>
      </c>
      <c r="C13106">
        <f>_xlfn.XLOOKUP(B13106,'2.1.trackMPD'!$R$7:$R$29,'2.1.trackMPD'!$T$7:$T$29)</f>
        <v>6</v>
      </c>
      <c r="D13106">
        <v>1</v>
      </c>
      <c r="E13106" t="s">
        <v>6396</v>
      </c>
      <c r="F13106" t="s">
        <v>110</v>
      </c>
      <c r="G13106" t="s">
        <v>124</v>
      </c>
      <c r="H13106" t="s">
        <v>6398</v>
      </c>
    </row>
    <row r="13107" spans="1:8" x14ac:dyDescent="0.2">
      <c r="A13107" t="s">
        <v>22</v>
      </c>
      <c r="B13107" t="s">
        <v>4</v>
      </c>
      <c r="C13107">
        <f>_xlfn.XLOOKUP(B13107,'2.1.trackMPD'!$R$7:$R$29,'2.1.trackMPD'!$T$7:$T$29)</f>
        <v>6</v>
      </c>
      <c r="D13107">
        <v>1</v>
      </c>
      <c r="E13107" t="s">
        <v>6396</v>
      </c>
      <c r="F13107" t="s">
        <v>110</v>
      </c>
      <c r="G13107" t="s">
        <v>140</v>
      </c>
      <c r="H13107" t="s">
        <v>6398</v>
      </c>
    </row>
    <row r="13108" spans="1:8" x14ac:dyDescent="0.2">
      <c r="A13108" t="s">
        <v>22</v>
      </c>
      <c r="B13108" t="s">
        <v>4</v>
      </c>
      <c r="C13108">
        <f>_xlfn.XLOOKUP(B13108,'2.1.trackMPD'!$R$7:$R$29,'2.1.trackMPD'!$T$7:$T$29)</f>
        <v>6</v>
      </c>
      <c r="D13108">
        <v>1</v>
      </c>
      <c r="E13108" t="s">
        <v>6396</v>
      </c>
      <c r="F13108" t="s">
        <v>111</v>
      </c>
      <c r="G13108" t="s">
        <v>124</v>
      </c>
      <c r="H13108" t="s">
        <v>6398</v>
      </c>
    </row>
    <row r="13109" spans="1:8" x14ac:dyDescent="0.2">
      <c r="A13109" t="s">
        <v>22</v>
      </c>
      <c r="B13109" t="s">
        <v>4</v>
      </c>
      <c r="C13109">
        <f>_xlfn.XLOOKUP(B13109,'2.1.trackMPD'!$R$7:$R$29,'2.1.trackMPD'!$T$7:$T$29)</f>
        <v>6</v>
      </c>
      <c r="D13109">
        <v>1</v>
      </c>
      <c r="E13109" t="s">
        <v>6396</v>
      </c>
      <c r="F13109" t="s">
        <v>111</v>
      </c>
      <c r="G13109" t="s">
        <v>140</v>
      </c>
      <c r="H13109" t="s">
        <v>6398</v>
      </c>
    </row>
    <row r="13110" spans="1:8" x14ac:dyDescent="0.2">
      <c r="A13110" t="s">
        <v>22</v>
      </c>
      <c r="B13110" t="s">
        <v>4</v>
      </c>
      <c r="C13110">
        <f>_xlfn.XLOOKUP(B13110,'2.1.trackMPD'!$R$7:$R$29,'2.1.trackMPD'!$T$7:$T$29)</f>
        <v>6</v>
      </c>
      <c r="D13110">
        <v>1</v>
      </c>
      <c r="E13110" t="s">
        <v>6396</v>
      </c>
      <c r="F13110" t="s">
        <v>110</v>
      </c>
      <c r="G13110" t="s">
        <v>124</v>
      </c>
      <c r="H13110" t="s">
        <v>6399</v>
      </c>
    </row>
    <row r="13111" spans="1:8" x14ac:dyDescent="0.2">
      <c r="A13111" t="s">
        <v>22</v>
      </c>
      <c r="B13111" t="s">
        <v>4</v>
      </c>
      <c r="C13111">
        <f>_xlfn.XLOOKUP(B13111,'2.1.trackMPD'!$R$7:$R$29,'2.1.trackMPD'!$T$7:$T$29)</f>
        <v>6</v>
      </c>
      <c r="D13111">
        <v>1</v>
      </c>
      <c r="E13111" t="s">
        <v>6396</v>
      </c>
      <c r="F13111" t="s">
        <v>110</v>
      </c>
      <c r="G13111" t="s">
        <v>140</v>
      </c>
      <c r="H13111" t="s">
        <v>6399</v>
      </c>
    </row>
    <row r="13112" spans="1:8" x14ac:dyDescent="0.2">
      <c r="A13112" t="s">
        <v>22</v>
      </c>
      <c r="B13112" t="s">
        <v>4</v>
      </c>
      <c r="C13112">
        <f>_xlfn.XLOOKUP(B13112,'2.1.trackMPD'!$R$7:$R$29,'2.1.trackMPD'!$T$7:$T$29)</f>
        <v>6</v>
      </c>
      <c r="D13112">
        <v>10</v>
      </c>
      <c r="E13112" t="s">
        <v>6396</v>
      </c>
      <c r="F13112" t="s">
        <v>110</v>
      </c>
      <c r="G13112" t="s">
        <v>124</v>
      </c>
      <c r="H13112" t="s">
        <v>6398</v>
      </c>
    </row>
    <row r="13113" spans="1:8" x14ac:dyDescent="0.2">
      <c r="A13113" t="s">
        <v>22</v>
      </c>
      <c r="B13113" t="s">
        <v>4</v>
      </c>
      <c r="C13113">
        <f>_xlfn.XLOOKUP(B13113,'2.1.trackMPD'!$R$7:$R$29,'2.1.trackMPD'!$T$7:$T$29)</f>
        <v>6</v>
      </c>
      <c r="D13113">
        <v>10</v>
      </c>
      <c r="E13113" t="s">
        <v>6396</v>
      </c>
      <c r="F13113" t="s">
        <v>110</v>
      </c>
      <c r="G13113" t="s">
        <v>140</v>
      </c>
      <c r="H13113" t="s">
        <v>6398</v>
      </c>
    </row>
    <row r="13114" spans="1:8" x14ac:dyDescent="0.2">
      <c r="A13114" t="s">
        <v>22</v>
      </c>
      <c r="B13114" t="s">
        <v>4</v>
      </c>
      <c r="C13114">
        <f>_xlfn.XLOOKUP(B13114,'2.1.trackMPD'!$R$7:$R$29,'2.1.trackMPD'!$T$7:$T$29)</f>
        <v>6</v>
      </c>
      <c r="D13114">
        <v>10</v>
      </c>
      <c r="E13114" t="s">
        <v>6396</v>
      </c>
      <c r="F13114" t="s">
        <v>111</v>
      </c>
      <c r="G13114" t="s">
        <v>124</v>
      </c>
      <c r="H13114" t="s">
        <v>6398</v>
      </c>
    </row>
    <row r="13115" spans="1:8" x14ac:dyDescent="0.2">
      <c r="A13115" t="s">
        <v>22</v>
      </c>
      <c r="B13115" t="s">
        <v>4</v>
      </c>
      <c r="C13115">
        <f>_xlfn.XLOOKUP(B13115,'2.1.trackMPD'!$R$7:$R$29,'2.1.trackMPD'!$T$7:$T$29)</f>
        <v>6</v>
      </c>
      <c r="D13115">
        <v>10</v>
      </c>
      <c r="E13115" t="s">
        <v>6396</v>
      </c>
      <c r="F13115" t="s">
        <v>111</v>
      </c>
      <c r="G13115" t="s">
        <v>140</v>
      </c>
      <c r="H13115" t="s">
        <v>6398</v>
      </c>
    </row>
    <row r="13116" spans="1:8" x14ac:dyDescent="0.2">
      <c r="A13116" t="s">
        <v>22</v>
      </c>
      <c r="B13116" t="s">
        <v>4</v>
      </c>
      <c r="C13116">
        <f>_xlfn.XLOOKUP(B13116,'2.1.trackMPD'!$R$7:$R$29,'2.1.trackMPD'!$T$7:$T$29)</f>
        <v>6</v>
      </c>
      <c r="D13116">
        <v>10</v>
      </c>
      <c r="E13116" t="s">
        <v>6396</v>
      </c>
      <c r="F13116" t="s">
        <v>110</v>
      </c>
      <c r="G13116" t="s">
        <v>124</v>
      </c>
      <c r="H13116" t="s">
        <v>6399</v>
      </c>
    </row>
    <row r="13117" spans="1:8" x14ac:dyDescent="0.2">
      <c r="A13117" t="s">
        <v>22</v>
      </c>
      <c r="B13117" t="s">
        <v>4</v>
      </c>
      <c r="C13117">
        <f>_xlfn.XLOOKUP(B13117,'2.1.trackMPD'!$R$7:$R$29,'2.1.trackMPD'!$T$7:$T$29)</f>
        <v>6</v>
      </c>
      <c r="D13117">
        <v>10</v>
      </c>
      <c r="E13117" t="s">
        <v>6396</v>
      </c>
      <c r="F13117" t="s">
        <v>110</v>
      </c>
      <c r="G13117" t="s">
        <v>140</v>
      </c>
      <c r="H13117" t="s">
        <v>6399</v>
      </c>
    </row>
    <row r="13118" spans="1:8" x14ac:dyDescent="0.2">
      <c r="A13118" t="s">
        <v>22</v>
      </c>
      <c r="B13118" t="s">
        <v>4</v>
      </c>
      <c r="C13118">
        <f>_xlfn.XLOOKUP(B13118,'2.1.trackMPD'!$R$7:$R$29,'2.1.trackMPD'!$T$7:$T$29)</f>
        <v>6</v>
      </c>
      <c r="D13118">
        <v>100</v>
      </c>
      <c r="E13118" t="s">
        <v>6396</v>
      </c>
      <c r="F13118" t="s">
        <v>110</v>
      </c>
      <c r="G13118" t="s">
        <v>124</v>
      </c>
      <c r="H13118" t="s">
        <v>6398</v>
      </c>
    </row>
    <row r="13119" spans="1:8" x14ac:dyDescent="0.2">
      <c r="A13119" t="s">
        <v>22</v>
      </c>
      <c r="B13119" t="s">
        <v>4</v>
      </c>
      <c r="C13119">
        <f>_xlfn.XLOOKUP(B13119,'2.1.trackMPD'!$R$7:$R$29,'2.1.trackMPD'!$T$7:$T$29)</f>
        <v>6</v>
      </c>
      <c r="D13119">
        <v>100</v>
      </c>
      <c r="E13119" t="s">
        <v>6396</v>
      </c>
      <c r="F13119" t="s">
        <v>110</v>
      </c>
      <c r="G13119" t="s">
        <v>140</v>
      </c>
      <c r="H13119" t="s">
        <v>6398</v>
      </c>
    </row>
    <row r="13120" spans="1:8" x14ac:dyDescent="0.2">
      <c r="A13120" t="s">
        <v>22</v>
      </c>
      <c r="B13120" t="s">
        <v>4</v>
      </c>
      <c r="C13120">
        <f>_xlfn.XLOOKUP(B13120,'2.1.trackMPD'!$R$7:$R$29,'2.1.trackMPD'!$T$7:$T$29)</f>
        <v>6</v>
      </c>
      <c r="D13120">
        <v>100</v>
      </c>
      <c r="E13120" t="s">
        <v>6396</v>
      </c>
      <c r="F13120" t="s">
        <v>111</v>
      </c>
      <c r="G13120" t="s">
        <v>124</v>
      </c>
      <c r="H13120" t="s">
        <v>6398</v>
      </c>
    </row>
    <row r="13121" spans="1:8" x14ac:dyDescent="0.2">
      <c r="A13121" t="s">
        <v>22</v>
      </c>
      <c r="B13121" t="s">
        <v>4</v>
      </c>
      <c r="C13121">
        <f>_xlfn.XLOOKUP(B13121,'2.1.trackMPD'!$R$7:$R$29,'2.1.trackMPD'!$T$7:$T$29)</f>
        <v>6</v>
      </c>
      <c r="D13121">
        <v>100</v>
      </c>
      <c r="E13121" t="s">
        <v>6396</v>
      </c>
      <c r="F13121" t="s">
        <v>111</v>
      </c>
      <c r="G13121" t="s">
        <v>140</v>
      </c>
      <c r="H13121" t="s">
        <v>6398</v>
      </c>
    </row>
    <row r="13122" spans="1:8" x14ac:dyDescent="0.2">
      <c r="A13122" t="s">
        <v>22</v>
      </c>
      <c r="B13122" t="s">
        <v>4</v>
      </c>
      <c r="C13122">
        <f>_xlfn.XLOOKUP(B13122,'2.1.trackMPD'!$R$7:$R$29,'2.1.trackMPD'!$T$7:$T$29)</f>
        <v>6</v>
      </c>
      <c r="D13122">
        <v>100</v>
      </c>
      <c r="E13122" t="s">
        <v>6396</v>
      </c>
      <c r="F13122" t="s">
        <v>110</v>
      </c>
      <c r="G13122" t="s">
        <v>124</v>
      </c>
      <c r="H13122" t="s">
        <v>6399</v>
      </c>
    </row>
    <row r="13123" spans="1:8" x14ac:dyDescent="0.2">
      <c r="A13123" t="s">
        <v>22</v>
      </c>
      <c r="B13123" t="s">
        <v>4</v>
      </c>
      <c r="C13123">
        <f>_xlfn.XLOOKUP(B13123,'2.1.trackMPD'!$R$7:$R$29,'2.1.trackMPD'!$T$7:$T$29)</f>
        <v>6</v>
      </c>
      <c r="D13123">
        <v>100</v>
      </c>
      <c r="E13123" t="s">
        <v>6396</v>
      </c>
      <c r="F13123" t="s">
        <v>110</v>
      </c>
      <c r="G13123" t="s">
        <v>140</v>
      </c>
      <c r="H13123" t="s">
        <v>6399</v>
      </c>
    </row>
    <row r="13124" spans="1:8" x14ac:dyDescent="0.2">
      <c r="A13124" t="s">
        <v>22</v>
      </c>
      <c r="B13124" t="s">
        <v>4</v>
      </c>
      <c r="C13124">
        <f>_xlfn.XLOOKUP(B13124,'2.1.trackMPD'!$R$7:$R$29,'2.1.trackMPD'!$T$7:$T$29)</f>
        <v>6</v>
      </c>
      <c r="D13124">
        <v>1000</v>
      </c>
      <c r="E13124" t="s">
        <v>6396</v>
      </c>
      <c r="F13124" t="s">
        <v>110</v>
      </c>
      <c r="G13124" t="s">
        <v>124</v>
      </c>
      <c r="H13124" t="s">
        <v>6398</v>
      </c>
    </row>
    <row r="13125" spans="1:8" x14ac:dyDescent="0.2">
      <c r="A13125" t="s">
        <v>22</v>
      </c>
      <c r="B13125" t="s">
        <v>4</v>
      </c>
      <c r="C13125">
        <f>_xlfn.XLOOKUP(B13125,'2.1.trackMPD'!$R$7:$R$29,'2.1.trackMPD'!$T$7:$T$29)</f>
        <v>6</v>
      </c>
      <c r="D13125">
        <v>1000</v>
      </c>
      <c r="E13125" t="s">
        <v>6396</v>
      </c>
      <c r="F13125" t="s">
        <v>110</v>
      </c>
      <c r="G13125" t="s">
        <v>140</v>
      </c>
      <c r="H13125" t="s">
        <v>6398</v>
      </c>
    </row>
    <row r="13126" spans="1:8" x14ac:dyDescent="0.2">
      <c r="A13126" t="s">
        <v>22</v>
      </c>
      <c r="B13126" t="s">
        <v>4</v>
      </c>
      <c r="C13126">
        <f>_xlfn.XLOOKUP(B13126,'2.1.trackMPD'!$R$7:$R$29,'2.1.trackMPD'!$T$7:$T$29)</f>
        <v>6</v>
      </c>
      <c r="D13126">
        <v>1000</v>
      </c>
      <c r="E13126" t="s">
        <v>6396</v>
      </c>
      <c r="F13126" t="s">
        <v>111</v>
      </c>
      <c r="G13126" t="s">
        <v>124</v>
      </c>
      <c r="H13126" t="s">
        <v>6398</v>
      </c>
    </row>
    <row r="13127" spans="1:8" x14ac:dyDescent="0.2">
      <c r="A13127" t="s">
        <v>22</v>
      </c>
      <c r="B13127" t="s">
        <v>4</v>
      </c>
      <c r="C13127">
        <f>_xlfn.XLOOKUP(B13127,'2.1.trackMPD'!$R$7:$R$29,'2.1.trackMPD'!$T$7:$T$29)</f>
        <v>6</v>
      </c>
      <c r="D13127">
        <v>1000</v>
      </c>
      <c r="E13127" t="s">
        <v>6396</v>
      </c>
      <c r="F13127" t="s">
        <v>111</v>
      </c>
      <c r="G13127" t="s">
        <v>140</v>
      </c>
      <c r="H13127" t="s">
        <v>6398</v>
      </c>
    </row>
    <row r="13128" spans="1:8" x14ac:dyDescent="0.2">
      <c r="A13128" t="s">
        <v>22</v>
      </c>
      <c r="B13128" t="s">
        <v>4</v>
      </c>
      <c r="C13128">
        <f>_xlfn.XLOOKUP(B13128,'2.1.trackMPD'!$R$7:$R$29,'2.1.trackMPD'!$T$7:$T$29)</f>
        <v>6</v>
      </c>
      <c r="D13128">
        <v>1000</v>
      </c>
      <c r="E13128" t="s">
        <v>6396</v>
      </c>
      <c r="F13128" t="s">
        <v>110</v>
      </c>
      <c r="G13128" t="s">
        <v>124</v>
      </c>
      <c r="H13128" t="s">
        <v>6399</v>
      </c>
    </row>
    <row r="13129" spans="1:8" x14ac:dyDescent="0.2">
      <c r="A13129" t="s">
        <v>22</v>
      </c>
      <c r="B13129" t="s">
        <v>4</v>
      </c>
      <c r="C13129">
        <f>_xlfn.XLOOKUP(B13129,'2.1.trackMPD'!$R$7:$R$29,'2.1.trackMPD'!$T$7:$T$29)</f>
        <v>6</v>
      </c>
      <c r="D13129">
        <v>1000</v>
      </c>
      <c r="E13129" t="s">
        <v>6396</v>
      </c>
      <c r="F13129" t="s">
        <v>110</v>
      </c>
      <c r="G13129" t="s">
        <v>140</v>
      </c>
      <c r="H13129" t="s">
        <v>6399</v>
      </c>
    </row>
    <row r="13130" spans="1:8" x14ac:dyDescent="0.2">
      <c r="A13130" t="s">
        <v>22</v>
      </c>
      <c r="B13130" t="s">
        <v>4</v>
      </c>
      <c r="C13130">
        <f>_xlfn.XLOOKUP(B13130,'2.1.trackMPD'!$R$7:$R$29,'2.1.trackMPD'!$T$7:$T$29)</f>
        <v>6</v>
      </c>
      <c r="D13130">
        <v>5000</v>
      </c>
      <c r="E13130" t="s">
        <v>6396</v>
      </c>
      <c r="F13130" t="s">
        <v>110</v>
      </c>
      <c r="G13130" t="s">
        <v>124</v>
      </c>
      <c r="H13130" t="s">
        <v>6398</v>
      </c>
    </row>
    <row r="13131" spans="1:8" x14ac:dyDescent="0.2">
      <c r="A13131" t="s">
        <v>22</v>
      </c>
      <c r="B13131" t="s">
        <v>4</v>
      </c>
      <c r="C13131">
        <f>_xlfn.XLOOKUP(B13131,'2.1.trackMPD'!$R$7:$R$29,'2.1.trackMPD'!$T$7:$T$29)</f>
        <v>6</v>
      </c>
      <c r="D13131">
        <v>5000</v>
      </c>
      <c r="E13131" t="s">
        <v>6396</v>
      </c>
      <c r="F13131" t="s">
        <v>110</v>
      </c>
      <c r="G13131" t="s">
        <v>140</v>
      </c>
      <c r="H13131" t="s">
        <v>6398</v>
      </c>
    </row>
    <row r="13132" spans="1:8" x14ac:dyDescent="0.2">
      <c r="A13132" t="s">
        <v>22</v>
      </c>
      <c r="B13132" t="s">
        <v>4</v>
      </c>
      <c r="C13132">
        <f>_xlfn.XLOOKUP(B13132,'2.1.trackMPD'!$R$7:$R$29,'2.1.trackMPD'!$T$7:$T$29)</f>
        <v>6</v>
      </c>
      <c r="D13132">
        <v>5000</v>
      </c>
      <c r="E13132" t="s">
        <v>6396</v>
      </c>
      <c r="F13132" t="s">
        <v>111</v>
      </c>
      <c r="G13132" t="s">
        <v>124</v>
      </c>
      <c r="H13132" t="s">
        <v>6398</v>
      </c>
    </row>
    <row r="13133" spans="1:8" x14ac:dyDescent="0.2">
      <c r="A13133" t="s">
        <v>22</v>
      </c>
      <c r="B13133" t="s">
        <v>4</v>
      </c>
      <c r="C13133">
        <f>_xlfn.XLOOKUP(B13133,'2.1.trackMPD'!$R$7:$R$29,'2.1.trackMPD'!$T$7:$T$29)</f>
        <v>6</v>
      </c>
      <c r="D13133">
        <v>5000</v>
      </c>
      <c r="E13133" t="s">
        <v>6396</v>
      </c>
      <c r="F13133" t="s">
        <v>111</v>
      </c>
      <c r="G13133" t="s">
        <v>140</v>
      </c>
      <c r="H13133" t="s">
        <v>6398</v>
      </c>
    </row>
    <row r="13134" spans="1:8" x14ac:dyDescent="0.2">
      <c r="A13134" t="s">
        <v>22</v>
      </c>
      <c r="B13134" t="s">
        <v>4</v>
      </c>
      <c r="C13134">
        <f>_xlfn.XLOOKUP(B13134,'2.1.trackMPD'!$R$7:$R$29,'2.1.trackMPD'!$T$7:$T$29)</f>
        <v>6</v>
      </c>
      <c r="D13134">
        <v>5000</v>
      </c>
      <c r="E13134" t="s">
        <v>6396</v>
      </c>
      <c r="F13134" t="s">
        <v>110</v>
      </c>
      <c r="G13134" t="s">
        <v>124</v>
      </c>
      <c r="H13134" t="s">
        <v>6399</v>
      </c>
    </row>
    <row r="13135" spans="1:8" x14ac:dyDescent="0.2">
      <c r="A13135" t="s">
        <v>22</v>
      </c>
      <c r="B13135" t="s">
        <v>4</v>
      </c>
      <c r="C13135">
        <f>_xlfn.XLOOKUP(B13135,'2.1.trackMPD'!$R$7:$R$29,'2.1.trackMPD'!$T$7:$T$29)</f>
        <v>6</v>
      </c>
      <c r="D13135">
        <v>5000</v>
      </c>
      <c r="E13135" t="s">
        <v>6396</v>
      </c>
      <c r="F13135" t="s">
        <v>110</v>
      </c>
      <c r="G13135" t="s">
        <v>140</v>
      </c>
      <c r="H13135" t="s">
        <v>6399</v>
      </c>
    </row>
    <row r="13136" spans="1:8" x14ac:dyDescent="0.2">
      <c r="A13136" t="s">
        <v>22</v>
      </c>
      <c r="B13136" t="s">
        <v>4</v>
      </c>
      <c r="C13136">
        <f>_xlfn.XLOOKUP(B13136,'2.1.trackMPD'!$R$7:$R$29,'2.1.trackMPD'!$T$7:$T$29)</f>
        <v>6</v>
      </c>
      <c r="D13136">
        <v>1</v>
      </c>
      <c r="E13136" t="s">
        <v>6400</v>
      </c>
      <c r="F13136" t="s">
        <v>110</v>
      </c>
      <c r="G13136" t="s">
        <v>124</v>
      </c>
      <c r="H13136" t="s">
        <v>6398</v>
      </c>
    </row>
    <row r="13137" spans="1:8" x14ac:dyDescent="0.2">
      <c r="A13137" t="s">
        <v>22</v>
      </c>
      <c r="B13137" t="s">
        <v>4</v>
      </c>
      <c r="C13137">
        <f>_xlfn.XLOOKUP(B13137,'2.1.trackMPD'!$R$7:$R$29,'2.1.trackMPD'!$T$7:$T$29)</f>
        <v>6</v>
      </c>
      <c r="D13137">
        <v>1</v>
      </c>
      <c r="E13137" t="s">
        <v>6400</v>
      </c>
      <c r="F13137" t="s">
        <v>110</v>
      </c>
      <c r="G13137" t="s">
        <v>140</v>
      </c>
      <c r="H13137" t="s">
        <v>6398</v>
      </c>
    </row>
    <row r="13138" spans="1:8" x14ac:dyDescent="0.2">
      <c r="A13138" t="s">
        <v>22</v>
      </c>
      <c r="B13138" t="s">
        <v>4</v>
      </c>
      <c r="C13138">
        <f>_xlfn.XLOOKUP(B13138,'2.1.trackMPD'!$R$7:$R$29,'2.1.trackMPD'!$T$7:$T$29)</f>
        <v>6</v>
      </c>
      <c r="D13138">
        <v>1</v>
      </c>
      <c r="E13138" t="s">
        <v>6400</v>
      </c>
      <c r="F13138" t="s">
        <v>111</v>
      </c>
      <c r="G13138" t="s">
        <v>124</v>
      </c>
      <c r="H13138" t="s">
        <v>6398</v>
      </c>
    </row>
    <row r="13139" spans="1:8" x14ac:dyDescent="0.2">
      <c r="A13139" t="s">
        <v>22</v>
      </c>
      <c r="B13139" t="s">
        <v>4</v>
      </c>
      <c r="C13139">
        <f>_xlfn.XLOOKUP(B13139,'2.1.trackMPD'!$R$7:$R$29,'2.1.trackMPD'!$T$7:$T$29)</f>
        <v>6</v>
      </c>
      <c r="D13139">
        <v>1</v>
      </c>
      <c r="E13139" t="s">
        <v>6400</v>
      </c>
      <c r="F13139" t="s">
        <v>111</v>
      </c>
      <c r="G13139" t="s">
        <v>140</v>
      </c>
      <c r="H13139" t="s">
        <v>6398</v>
      </c>
    </row>
    <row r="13140" spans="1:8" x14ac:dyDescent="0.2">
      <c r="A13140" t="s">
        <v>22</v>
      </c>
      <c r="B13140" t="s">
        <v>4</v>
      </c>
      <c r="C13140">
        <f>_xlfn.XLOOKUP(B13140,'2.1.trackMPD'!$R$7:$R$29,'2.1.trackMPD'!$T$7:$T$29)</f>
        <v>6</v>
      </c>
      <c r="D13140">
        <v>1</v>
      </c>
      <c r="E13140" t="s">
        <v>6400</v>
      </c>
      <c r="F13140" t="s">
        <v>110</v>
      </c>
      <c r="G13140" t="s">
        <v>124</v>
      </c>
      <c r="H13140" t="s">
        <v>6399</v>
      </c>
    </row>
    <row r="13141" spans="1:8" x14ac:dyDescent="0.2">
      <c r="A13141" t="s">
        <v>22</v>
      </c>
      <c r="B13141" t="s">
        <v>4</v>
      </c>
      <c r="C13141">
        <f>_xlfn.XLOOKUP(B13141,'2.1.trackMPD'!$R$7:$R$29,'2.1.trackMPD'!$T$7:$T$29)</f>
        <v>6</v>
      </c>
      <c r="D13141">
        <v>1</v>
      </c>
      <c r="E13141" t="s">
        <v>6400</v>
      </c>
      <c r="F13141" t="s">
        <v>110</v>
      </c>
      <c r="G13141" t="s">
        <v>140</v>
      </c>
      <c r="H13141" t="s">
        <v>6399</v>
      </c>
    </row>
    <row r="13142" spans="1:8" x14ac:dyDescent="0.2">
      <c r="A13142" t="s">
        <v>22</v>
      </c>
      <c r="B13142" t="s">
        <v>4</v>
      </c>
      <c r="C13142">
        <f>_xlfn.XLOOKUP(B13142,'2.1.trackMPD'!$R$7:$R$29,'2.1.trackMPD'!$T$7:$T$29)</f>
        <v>6</v>
      </c>
      <c r="D13142">
        <v>10</v>
      </c>
      <c r="E13142" t="s">
        <v>6400</v>
      </c>
      <c r="F13142" t="s">
        <v>110</v>
      </c>
      <c r="G13142" t="s">
        <v>124</v>
      </c>
      <c r="H13142" t="s">
        <v>6398</v>
      </c>
    </row>
    <row r="13143" spans="1:8" x14ac:dyDescent="0.2">
      <c r="A13143" t="s">
        <v>22</v>
      </c>
      <c r="B13143" t="s">
        <v>4</v>
      </c>
      <c r="C13143">
        <f>_xlfn.XLOOKUP(B13143,'2.1.trackMPD'!$R$7:$R$29,'2.1.trackMPD'!$T$7:$T$29)</f>
        <v>6</v>
      </c>
      <c r="D13143">
        <v>10</v>
      </c>
      <c r="E13143" t="s">
        <v>6400</v>
      </c>
      <c r="F13143" t="s">
        <v>110</v>
      </c>
      <c r="G13143" t="s">
        <v>140</v>
      </c>
      <c r="H13143" t="s">
        <v>6398</v>
      </c>
    </row>
    <row r="13144" spans="1:8" x14ac:dyDescent="0.2">
      <c r="A13144" t="s">
        <v>22</v>
      </c>
      <c r="B13144" t="s">
        <v>4</v>
      </c>
      <c r="C13144">
        <f>_xlfn.XLOOKUP(B13144,'2.1.trackMPD'!$R$7:$R$29,'2.1.trackMPD'!$T$7:$T$29)</f>
        <v>6</v>
      </c>
      <c r="D13144">
        <v>10</v>
      </c>
      <c r="E13144" t="s">
        <v>6400</v>
      </c>
      <c r="F13144" t="s">
        <v>111</v>
      </c>
      <c r="G13144" t="s">
        <v>124</v>
      </c>
      <c r="H13144" t="s">
        <v>6398</v>
      </c>
    </row>
    <row r="13145" spans="1:8" x14ac:dyDescent="0.2">
      <c r="A13145" t="s">
        <v>22</v>
      </c>
      <c r="B13145" t="s">
        <v>4</v>
      </c>
      <c r="C13145">
        <f>_xlfn.XLOOKUP(B13145,'2.1.trackMPD'!$R$7:$R$29,'2.1.trackMPD'!$T$7:$T$29)</f>
        <v>6</v>
      </c>
      <c r="D13145">
        <v>10</v>
      </c>
      <c r="E13145" t="s">
        <v>6400</v>
      </c>
      <c r="F13145" t="s">
        <v>111</v>
      </c>
      <c r="G13145" t="s">
        <v>140</v>
      </c>
      <c r="H13145" t="s">
        <v>6398</v>
      </c>
    </row>
    <row r="13146" spans="1:8" x14ac:dyDescent="0.2">
      <c r="A13146" t="s">
        <v>22</v>
      </c>
      <c r="B13146" t="s">
        <v>4</v>
      </c>
      <c r="C13146">
        <f>_xlfn.XLOOKUP(B13146,'2.1.trackMPD'!$R$7:$R$29,'2.1.trackMPD'!$T$7:$T$29)</f>
        <v>6</v>
      </c>
      <c r="D13146">
        <v>10</v>
      </c>
      <c r="E13146" t="s">
        <v>6400</v>
      </c>
      <c r="F13146" t="s">
        <v>110</v>
      </c>
      <c r="G13146" t="s">
        <v>124</v>
      </c>
      <c r="H13146" t="s">
        <v>6399</v>
      </c>
    </row>
    <row r="13147" spans="1:8" x14ac:dyDescent="0.2">
      <c r="A13147" t="s">
        <v>22</v>
      </c>
      <c r="B13147" t="s">
        <v>4</v>
      </c>
      <c r="C13147">
        <f>_xlfn.XLOOKUP(B13147,'2.1.trackMPD'!$R$7:$R$29,'2.1.trackMPD'!$T$7:$T$29)</f>
        <v>6</v>
      </c>
      <c r="D13147">
        <v>10</v>
      </c>
      <c r="E13147" t="s">
        <v>6400</v>
      </c>
      <c r="F13147" t="s">
        <v>110</v>
      </c>
      <c r="G13147" t="s">
        <v>140</v>
      </c>
      <c r="H13147" t="s">
        <v>6399</v>
      </c>
    </row>
    <row r="13148" spans="1:8" x14ac:dyDescent="0.2">
      <c r="A13148" t="s">
        <v>22</v>
      </c>
      <c r="B13148" t="s">
        <v>4</v>
      </c>
      <c r="C13148">
        <f>_xlfn.XLOOKUP(B13148,'2.1.trackMPD'!$R$7:$R$29,'2.1.trackMPD'!$T$7:$T$29)</f>
        <v>6</v>
      </c>
      <c r="D13148">
        <v>100</v>
      </c>
      <c r="E13148" t="s">
        <v>6400</v>
      </c>
      <c r="F13148" t="s">
        <v>110</v>
      </c>
      <c r="G13148" t="s">
        <v>124</v>
      </c>
      <c r="H13148" t="s">
        <v>6398</v>
      </c>
    </row>
    <row r="13149" spans="1:8" x14ac:dyDescent="0.2">
      <c r="A13149" t="s">
        <v>22</v>
      </c>
      <c r="B13149" t="s">
        <v>4</v>
      </c>
      <c r="C13149">
        <f>_xlfn.XLOOKUP(B13149,'2.1.trackMPD'!$R$7:$R$29,'2.1.trackMPD'!$T$7:$T$29)</f>
        <v>6</v>
      </c>
      <c r="D13149">
        <v>100</v>
      </c>
      <c r="E13149" t="s">
        <v>6400</v>
      </c>
      <c r="F13149" t="s">
        <v>110</v>
      </c>
      <c r="G13149" t="s">
        <v>140</v>
      </c>
      <c r="H13149" t="s">
        <v>6398</v>
      </c>
    </row>
    <row r="13150" spans="1:8" x14ac:dyDescent="0.2">
      <c r="A13150" t="s">
        <v>22</v>
      </c>
      <c r="B13150" t="s">
        <v>4</v>
      </c>
      <c r="C13150">
        <f>_xlfn.XLOOKUP(B13150,'2.1.trackMPD'!$R$7:$R$29,'2.1.trackMPD'!$T$7:$T$29)</f>
        <v>6</v>
      </c>
      <c r="D13150">
        <v>100</v>
      </c>
      <c r="E13150" t="s">
        <v>6400</v>
      </c>
      <c r="F13150" t="s">
        <v>111</v>
      </c>
      <c r="G13150" t="s">
        <v>124</v>
      </c>
      <c r="H13150" t="s">
        <v>6398</v>
      </c>
    </row>
    <row r="13151" spans="1:8" x14ac:dyDescent="0.2">
      <c r="A13151" t="s">
        <v>22</v>
      </c>
      <c r="B13151" t="s">
        <v>4</v>
      </c>
      <c r="C13151">
        <f>_xlfn.XLOOKUP(B13151,'2.1.trackMPD'!$R$7:$R$29,'2.1.trackMPD'!$T$7:$T$29)</f>
        <v>6</v>
      </c>
      <c r="D13151">
        <v>100</v>
      </c>
      <c r="E13151" t="s">
        <v>6400</v>
      </c>
      <c r="F13151" t="s">
        <v>111</v>
      </c>
      <c r="G13151" t="s">
        <v>140</v>
      </c>
      <c r="H13151" t="s">
        <v>6398</v>
      </c>
    </row>
    <row r="13152" spans="1:8" x14ac:dyDescent="0.2">
      <c r="A13152" t="s">
        <v>22</v>
      </c>
      <c r="B13152" t="s">
        <v>4</v>
      </c>
      <c r="C13152">
        <f>_xlfn.XLOOKUP(B13152,'2.1.trackMPD'!$R$7:$R$29,'2.1.trackMPD'!$T$7:$T$29)</f>
        <v>6</v>
      </c>
      <c r="D13152">
        <v>100</v>
      </c>
      <c r="E13152" t="s">
        <v>6400</v>
      </c>
      <c r="F13152" t="s">
        <v>110</v>
      </c>
      <c r="G13152" t="s">
        <v>124</v>
      </c>
      <c r="H13152" t="s">
        <v>6399</v>
      </c>
    </row>
    <row r="13153" spans="1:8" x14ac:dyDescent="0.2">
      <c r="A13153" t="s">
        <v>22</v>
      </c>
      <c r="B13153" t="s">
        <v>4</v>
      </c>
      <c r="C13153">
        <f>_xlfn.XLOOKUP(B13153,'2.1.trackMPD'!$R$7:$R$29,'2.1.trackMPD'!$T$7:$T$29)</f>
        <v>6</v>
      </c>
      <c r="D13153">
        <v>100</v>
      </c>
      <c r="E13153" t="s">
        <v>6400</v>
      </c>
      <c r="F13153" t="s">
        <v>110</v>
      </c>
      <c r="G13153" t="s">
        <v>140</v>
      </c>
      <c r="H13153" t="s">
        <v>6399</v>
      </c>
    </row>
    <row r="13154" spans="1:8" x14ac:dyDescent="0.2">
      <c r="A13154" t="s">
        <v>22</v>
      </c>
      <c r="B13154" t="s">
        <v>4</v>
      </c>
      <c r="C13154">
        <f>_xlfn.XLOOKUP(B13154,'2.1.trackMPD'!$R$7:$R$29,'2.1.trackMPD'!$T$7:$T$29)</f>
        <v>6</v>
      </c>
      <c r="D13154">
        <v>1000</v>
      </c>
      <c r="E13154" t="s">
        <v>6400</v>
      </c>
      <c r="F13154" t="s">
        <v>110</v>
      </c>
      <c r="G13154" t="s">
        <v>124</v>
      </c>
      <c r="H13154" t="s">
        <v>6398</v>
      </c>
    </row>
    <row r="13155" spans="1:8" x14ac:dyDescent="0.2">
      <c r="A13155" t="s">
        <v>22</v>
      </c>
      <c r="B13155" t="s">
        <v>4</v>
      </c>
      <c r="C13155">
        <f>_xlfn.XLOOKUP(B13155,'2.1.trackMPD'!$R$7:$R$29,'2.1.trackMPD'!$T$7:$T$29)</f>
        <v>6</v>
      </c>
      <c r="D13155">
        <v>1000</v>
      </c>
      <c r="E13155" t="s">
        <v>6400</v>
      </c>
      <c r="F13155" t="s">
        <v>110</v>
      </c>
      <c r="G13155" t="s">
        <v>140</v>
      </c>
      <c r="H13155" t="s">
        <v>6398</v>
      </c>
    </row>
    <row r="13156" spans="1:8" x14ac:dyDescent="0.2">
      <c r="A13156" t="s">
        <v>22</v>
      </c>
      <c r="B13156" t="s">
        <v>4</v>
      </c>
      <c r="C13156">
        <f>_xlfn.XLOOKUP(B13156,'2.1.trackMPD'!$R$7:$R$29,'2.1.trackMPD'!$T$7:$T$29)</f>
        <v>6</v>
      </c>
      <c r="D13156">
        <v>1000</v>
      </c>
      <c r="E13156" t="s">
        <v>6400</v>
      </c>
      <c r="F13156" t="s">
        <v>111</v>
      </c>
      <c r="G13156" t="s">
        <v>124</v>
      </c>
      <c r="H13156" t="s">
        <v>6398</v>
      </c>
    </row>
    <row r="13157" spans="1:8" x14ac:dyDescent="0.2">
      <c r="A13157" t="s">
        <v>22</v>
      </c>
      <c r="B13157" t="s">
        <v>4</v>
      </c>
      <c r="C13157">
        <f>_xlfn.XLOOKUP(B13157,'2.1.trackMPD'!$R$7:$R$29,'2.1.trackMPD'!$T$7:$T$29)</f>
        <v>6</v>
      </c>
      <c r="D13157">
        <v>1000</v>
      </c>
      <c r="E13157" t="s">
        <v>6400</v>
      </c>
      <c r="F13157" t="s">
        <v>111</v>
      </c>
      <c r="G13157" t="s">
        <v>140</v>
      </c>
      <c r="H13157" t="s">
        <v>6398</v>
      </c>
    </row>
    <row r="13158" spans="1:8" x14ac:dyDescent="0.2">
      <c r="A13158" t="s">
        <v>22</v>
      </c>
      <c r="B13158" t="s">
        <v>4</v>
      </c>
      <c r="C13158">
        <f>_xlfn.XLOOKUP(B13158,'2.1.trackMPD'!$R$7:$R$29,'2.1.trackMPD'!$T$7:$T$29)</f>
        <v>6</v>
      </c>
      <c r="D13158">
        <v>1000</v>
      </c>
      <c r="E13158" t="s">
        <v>6400</v>
      </c>
      <c r="F13158" t="s">
        <v>110</v>
      </c>
      <c r="G13158" t="s">
        <v>124</v>
      </c>
      <c r="H13158" t="s">
        <v>6399</v>
      </c>
    </row>
    <row r="13159" spans="1:8" x14ac:dyDescent="0.2">
      <c r="A13159" t="s">
        <v>22</v>
      </c>
      <c r="B13159" t="s">
        <v>4</v>
      </c>
      <c r="C13159">
        <f>_xlfn.XLOOKUP(B13159,'2.1.trackMPD'!$R$7:$R$29,'2.1.trackMPD'!$T$7:$T$29)</f>
        <v>6</v>
      </c>
      <c r="D13159">
        <v>1000</v>
      </c>
      <c r="E13159" t="s">
        <v>6400</v>
      </c>
      <c r="F13159" t="s">
        <v>110</v>
      </c>
      <c r="G13159" t="s">
        <v>140</v>
      </c>
      <c r="H13159" t="s">
        <v>6399</v>
      </c>
    </row>
    <row r="13160" spans="1:8" x14ac:dyDescent="0.2">
      <c r="A13160" t="s">
        <v>22</v>
      </c>
      <c r="B13160" t="s">
        <v>4</v>
      </c>
      <c r="C13160">
        <f>_xlfn.XLOOKUP(B13160,'2.1.trackMPD'!$R$7:$R$29,'2.1.trackMPD'!$T$7:$T$29)</f>
        <v>6</v>
      </c>
      <c r="D13160">
        <v>5000</v>
      </c>
      <c r="E13160" t="s">
        <v>6400</v>
      </c>
      <c r="F13160" t="s">
        <v>110</v>
      </c>
      <c r="G13160" t="s">
        <v>124</v>
      </c>
      <c r="H13160" t="s">
        <v>6398</v>
      </c>
    </row>
    <row r="13161" spans="1:8" x14ac:dyDescent="0.2">
      <c r="A13161" t="s">
        <v>22</v>
      </c>
      <c r="B13161" t="s">
        <v>4</v>
      </c>
      <c r="C13161">
        <f>_xlfn.XLOOKUP(B13161,'2.1.trackMPD'!$R$7:$R$29,'2.1.trackMPD'!$T$7:$T$29)</f>
        <v>6</v>
      </c>
      <c r="D13161">
        <v>5000</v>
      </c>
      <c r="E13161" t="s">
        <v>6400</v>
      </c>
      <c r="F13161" t="s">
        <v>110</v>
      </c>
      <c r="G13161" t="s">
        <v>140</v>
      </c>
      <c r="H13161" t="s">
        <v>6398</v>
      </c>
    </row>
    <row r="13162" spans="1:8" x14ac:dyDescent="0.2">
      <c r="A13162" t="s">
        <v>22</v>
      </c>
      <c r="B13162" t="s">
        <v>4</v>
      </c>
      <c r="C13162">
        <f>_xlfn.XLOOKUP(B13162,'2.1.trackMPD'!$R$7:$R$29,'2.1.trackMPD'!$T$7:$T$29)</f>
        <v>6</v>
      </c>
      <c r="D13162">
        <v>5000</v>
      </c>
      <c r="E13162" t="s">
        <v>6400</v>
      </c>
      <c r="F13162" t="s">
        <v>111</v>
      </c>
      <c r="G13162" t="s">
        <v>124</v>
      </c>
      <c r="H13162" t="s">
        <v>6398</v>
      </c>
    </row>
    <row r="13163" spans="1:8" x14ac:dyDescent="0.2">
      <c r="A13163" t="s">
        <v>22</v>
      </c>
      <c r="B13163" t="s">
        <v>4</v>
      </c>
      <c r="C13163">
        <f>_xlfn.XLOOKUP(B13163,'2.1.trackMPD'!$R$7:$R$29,'2.1.trackMPD'!$T$7:$T$29)</f>
        <v>6</v>
      </c>
      <c r="D13163">
        <v>5000</v>
      </c>
      <c r="E13163" t="s">
        <v>6400</v>
      </c>
      <c r="F13163" t="s">
        <v>111</v>
      </c>
      <c r="G13163" t="s">
        <v>140</v>
      </c>
      <c r="H13163" t="s">
        <v>6398</v>
      </c>
    </row>
    <row r="13164" spans="1:8" x14ac:dyDescent="0.2">
      <c r="A13164" t="s">
        <v>22</v>
      </c>
      <c r="B13164" t="s">
        <v>4</v>
      </c>
      <c r="C13164">
        <f>_xlfn.XLOOKUP(B13164,'2.1.trackMPD'!$R$7:$R$29,'2.1.trackMPD'!$T$7:$T$29)</f>
        <v>6</v>
      </c>
      <c r="D13164">
        <v>5000</v>
      </c>
      <c r="E13164" t="s">
        <v>6400</v>
      </c>
      <c r="F13164" t="s">
        <v>110</v>
      </c>
      <c r="G13164" t="s">
        <v>124</v>
      </c>
      <c r="H13164" t="s">
        <v>6399</v>
      </c>
    </row>
    <row r="13165" spans="1:8" x14ac:dyDescent="0.2">
      <c r="A13165" t="s">
        <v>22</v>
      </c>
      <c r="B13165" t="s">
        <v>4</v>
      </c>
      <c r="C13165">
        <f>_xlfn.XLOOKUP(B13165,'2.1.trackMPD'!$R$7:$R$29,'2.1.trackMPD'!$T$7:$T$29)</f>
        <v>6</v>
      </c>
      <c r="D13165">
        <v>5000</v>
      </c>
      <c r="E13165" t="s">
        <v>6400</v>
      </c>
      <c r="F13165" t="s">
        <v>110</v>
      </c>
      <c r="G13165" t="s">
        <v>140</v>
      </c>
      <c r="H13165" t="s">
        <v>6399</v>
      </c>
    </row>
    <row r="13166" spans="1:8" x14ac:dyDescent="0.2">
      <c r="A13166" t="s">
        <v>22</v>
      </c>
      <c r="B13166" t="s">
        <v>4</v>
      </c>
      <c r="C13166">
        <f>_xlfn.XLOOKUP(B13166,'2.1.trackMPD'!$R$7:$R$29,'2.1.trackMPD'!$T$7:$T$29)</f>
        <v>6</v>
      </c>
      <c r="D13166">
        <v>1</v>
      </c>
      <c r="E13166" t="s">
        <v>6401</v>
      </c>
      <c r="F13166" t="s">
        <v>110</v>
      </c>
      <c r="G13166" t="s">
        <v>124</v>
      </c>
      <c r="H13166" t="s">
        <v>6398</v>
      </c>
    </row>
    <row r="13167" spans="1:8" x14ac:dyDescent="0.2">
      <c r="A13167" t="s">
        <v>22</v>
      </c>
      <c r="B13167" t="s">
        <v>4</v>
      </c>
      <c r="C13167">
        <f>_xlfn.XLOOKUP(B13167,'2.1.trackMPD'!$R$7:$R$29,'2.1.trackMPD'!$T$7:$T$29)</f>
        <v>6</v>
      </c>
      <c r="D13167">
        <v>1</v>
      </c>
      <c r="E13167" t="s">
        <v>6401</v>
      </c>
      <c r="F13167" t="s">
        <v>110</v>
      </c>
      <c r="G13167" t="s">
        <v>140</v>
      </c>
      <c r="H13167" t="s">
        <v>6398</v>
      </c>
    </row>
    <row r="13168" spans="1:8" x14ac:dyDescent="0.2">
      <c r="A13168" t="s">
        <v>22</v>
      </c>
      <c r="B13168" t="s">
        <v>4</v>
      </c>
      <c r="C13168">
        <f>_xlfn.XLOOKUP(B13168,'2.1.trackMPD'!$R$7:$R$29,'2.1.trackMPD'!$T$7:$T$29)</f>
        <v>6</v>
      </c>
      <c r="D13168">
        <v>1</v>
      </c>
      <c r="E13168" t="s">
        <v>6401</v>
      </c>
      <c r="F13168" t="s">
        <v>111</v>
      </c>
      <c r="G13168" t="s">
        <v>124</v>
      </c>
      <c r="H13168" t="s">
        <v>6398</v>
      </c>
    </row>
    <row r="13169" spans="1:8" x14ac:dyDescent="0.2">
      <c r="A13169" t="s">
        <v>22</v>
      </c>
      <c r="B13169" t="s">
        <v>4</v>
      </c>
      <c r="C13169">
        <f>_xlfn.XLOOKUP(B13169,'2.1.trackMPD'!$R$7:$R$29,'2.1.trackMPD'!$T$7:$T$29)</f>
        <v>6</v>
      </c>
      <c r="D13169">
        <v>1</v>
      </c>
      <c r="E13169" t="s">
        <v>6401</v>
      </c>
      <c r="F13169" t="s">
        <v>111</v>
      </c>
      <c r="G13169" t="s">
        <v>140</v>
      </c>
      <c r="H13169" t="s">
        <v>6398</v>
      </c>
    </row>
    <row r="13170" spans="1:8" x14ac:dyDescent="0.2">
      <c r="A13170" t="s">
        <v>22</v>
      </c>
      <c r="B13170" t="s">
        <v>4</v>
      </c>
      <c r="C13170">
        <f>_xlfn.XLOOKUP(B13170,'2.1.trackMPD'!$R$7:$R$29,'2.1.trackMPD'!$T$7:$T$29)</f>
        <v>6</v>
      </c>
      <c r="D13170">
        <v>1</v>
      </c>
      <c r="E13170" t="s">
        <v>6401</v>
      </c>
      <c r="F13170" t="s">
        <v>110</v>
      </c>
      <c r="G13170" t="s">
        <v>124</v>
      </c>
      <c r="H13170" t="s">
        <v>6399</v>
      </c>
    </row>
    <row r="13171" spans="1:8" x14ac:dyDescent="0.2">
      <c r="A13171" t="s">
        <v>22</v>
      </c>
      <c r="B13171" t="s">
        <v>4</v>
      </c>
      <c r="C13171">
        <f>_xlfn.XLOOKUP(B13171,'2.1.trackMPD'!$R$7:$R$29,'2.1.trackMPD'!$T$7:$T$29)</f>
        <v>6</v>
      </c>
      <c r="D13171">
        <v>1</v>
      </c>
      <c r="E13171" t="s">
        <v>6401</v>
      </c>
      <c r="F13171" t="s">
        <v>110</v>
      </c>
      <c r="G13171" t="s">
        <v>140</v>
      </c>
      <c r="H13171" t="s">
        <v>6399</v>
      </c>
    </row>
    <row r="13172" spans="1:8" x14ac:dyDescent="0.2">
      <c r="A13172" t="s">
        <v>22</v>
      </c>
      <c r="B13172" t="s">
        <v>4</v>
      </c>
      <c r="C13172">
        <f>_xlfn.XLOOKUP(B13172,'2.1.trackMPD'!$R$7:$R$29,'2.1.trackMPD'!$T$7:$T$29)</f>
        <v>6</v>
      </c>
      <c r="D13172">
        <v>10</v>
      </c>
      <c r="E13172" t="s">
        <v>6401</v>
      </c>
      <c r="F13172" t="s">
        <v>110</v>
      </c>
      <c r="G13172" t="s">
        <v>124</v>
      </c>
      <c r="H13172" t="s">
        <v>6398</v>
      </c>
    </row>
    <row r="13173" spans="1:8" x14ac:dyDescent="0.2">
      <c r="A13173" t="s">
        <v>22</v>
      </c>
      <c r="B13173" t="s">
        <v>4</v>
      </c>
      <c r="C13173">
        <f>_xlfn.XLOOKUP(B13173,'2.1.trackMPD'!$R$7:$R$29,'2.1.trackMPD'!$T$7:$T$29)</f>
        <v>6</v>
      </c>
      <c r="D13173">
        <v>10</v>
      </c>
      <c r="E13173" t="s">
        <v>6401</v>
      </c>
      <c r="F13173" t="s">
        <v>110</v>
      </c>
      <c r="G13173" t="s">
        <v>140</v>
      </c>
      <c r="H13173" t="s">
        <v>6398</v>
      </c>
    </row>
    <row r="13174" spans="1:8" x14ac:dyDescent="0.2">
      <c r="A13174" t="s">
        <v>22</v>
      </c>
      <c r="B13174" t="s">
        <v>4</v>
      </c>
      <c r="C13174">
        <f>_xlfn.XLOOKUP(B13174,'2.1.trackMPD'!$R$7:$R$29,'2.1.trackMPD'!$T$7:$T$29)</f>
        <v>6</v>
      </c>
      <c r="D13174">
        <v>10</v>
      </c>
      <c r="E13174" t="s">
        <v>6401</v>
      </c>
      <c r="F13174" t="s">
        <v>111</v>
      </c>
      <c r="G13174" t="s">
        <v>124</v>
      </c>
      <c r="H13174" t="s">
        <v>6398</v>
      </c>
    </row>
    <row r="13175" spans="1:8" x14ac:dyDescent="0.2">
      <c r="A13175" t="s">
        <v>22</v>
      </c>
      <c r="B13175" t="s">
        <v>4</v>
      </c>
      <c r="C13175">
        <f>_xlfn.XLOOKUP(B13175,'2.1.trackMPD'!$R$7:$R$29,'2.1.trackMPD'!$T$7:$T$29)</f>
        <v>6</v>
      </c>
      <c r="D13175">
        <v>10</v>
      </c>
      <c r="E13175" t="s">
        <v>6401</v>
      </c>
      <c r="F13175" t="s">
        <v>111</v>
      </c>
      <c r="G13175" t="s">
        <v>140</v>
      </c>
      <c r="H13175" t="s">
        <v>6398</v>
      </c>
    </row>
    <row r="13176" spans="1:8" x14ac:dyDescent="0.2">
      <c r="A13176" t="s">
        <v>22</v>
      </c>
      <c r="B13176" t="s">
        <v>4</v>
      </c>
      <c r="C13176">
        <f>_xlfn.XLOOKUP(B13176,'2.1.trackMPD'!$R$7:$R$29,'2.1.trackMPD'!$T$7:$T$29)</f>
        <v>6</v>
      </c>
      <c r="D13176">
        <v>10</v>
      </c>
      <c r="E13176" t="s">
        <v>6401</v>
      </c>
      <c r="F13176" t="s">
        <v>110</v>
      </c>
      <c r="G13176" t="s">
        <v>124</v>
      </c>
      <c r="H13176" t="s">
        <v>6399</v>
      </c>
    </row>
    <row r="13177" spans="1:8" x14ac:dyDescent="0.2">
      <c r="A13177" t="s">
        <v>22</v>
      </c>
      <c r="B13177" t="s">
        <v>4</v>
      </c>
      <c r="C13177">
        <f>_xlfn.XLOOKUP(B13177,'2.1.trackMPD'!$R$7:$R$29,'2.1.trackMPD'!$T$7:$T$29)</f>
        <v>6</v>
      </c>
      <c r="D13177">
        <v>10</v>
      </c>
      <c r="E13177" t="s">
        <v>6401</v>
      </c>
      <c r="F13177" t="s">
        <v>110</v>
      </c>
      <c r="G13177" t="s">
        <v>140</v>
      </c>
      <c r="H13177" t="s">
        <v>6399</v>
      </c>
    </row>
    <row r="13178" spans="1:8" x14ac:dyDescent="0.2">
      <c r="A13178" t="s">
        <v>22</v>
      </c>
      <c r="B13178" t="s">
        <v>4</v>
      </c>
      <c r="C13178">
        <f>_xlfn.XLOOKUP(B13178,'2.1.trackMPD'!$R$7:$R$29,'2.1.trackMPD'!$T$7:$T$29)</f>
        <v>6</v>
      </c>
      <c r="D13178">
        <v>100</v>
      </c>
      <c r="E13178" t="s">
        <v>6401</v>
      </c>
      <c r="F13178" t="s">
        <v>110</v>
      </c>
      <c r="G13178" t="s">
        <v>124</v>
      </c>
      <c r="H13178" t="s">
        <v>6398</v>
      </c>
    </row>
    <row r="13179" spans="1:8" x14ac:dyDescent="0.2">
      <c r="A13179" t="s">
        <v>22</v>
      </c>
      <c r="B13179" t="s">
        <v>4</v>
      </c>
      <c r="C13179">
        <f>_xlfn.XLOOKUP(B13179,'2.1.trackMPD'!$R$7:$R$29,'2.1.trackMPD'!$T$7:$T$29)</f>
        <v>6</v>
      </c>
      <c r="D13179">
        <v>100</v>
      </c>
      <c r="E13179" t="s">
        <v>6401</v>
      </c>
      <c r="F13179" t="s">
        <v>110</v>
      </c>
      <c r="G13179" t="s">
        <v>140</v>
      </c>
      <c r="H13179" t="s">
        <v>6398</v>
      </c>
    </row>
    <row r="13180" spans="1:8" x14ac:dyDescent="0.2">
      <c r="A13180" t="s">
        <v>22</v>
      </c>
      <c r="B13180" t="s">
        <v>4</v>
      </c>
      <c r="C13180">
        <f>_xlfn.XLOOKUP(B13180,'2.1.trackMPD'!$R$7:$R$29,'2.1.trackMPD'!$T$7:$T$29)</f>
        <v>6</v>
      </c>
      <c r="D13180">
        <v>100</v>
      </c>
      <c r="E13180" t="s">
        <v>6401</v>
      </c>
      <c r="F13180" t="s">
        <v>111</v>
      </c>
      <c r="G13180" t="s">
        <v>124</v>
      </c>
      <c r="H13180" t="s">
        <v>6398</v>
      </c>
    </row>
    <row r="13181" spans="1:8" x14ac:dyDescent="0.2">
      <c r="A13181" t="s">
        <v>22</v>
      </c>
      <c r="B13181" t="s">
        <v>4</v>
      </c>
      <c r="C13181">
        <f>_xlfn.XLOOKUP(B13181,'2.1.trackMPD'!$R$7:$R$29,'2.1.trackMPD'!$T$7:$T$29)</f>
        <v>6</v>
      </c>
      <c r="D13181">
        <v>100</v>
      </c>
      <c r="E13181" t="s">
        <v>6401</v>
      </c>
      <c r="F13181" t="s">
        <v>111</v>
      </c>
      <c r="G13181" t="s">
        <v>140</v>
      </c>
      <c r="H13181" t="s">
        <v>6398</v>
      </c>
    </row>
    <row r="13182" spans="1:8" x14ac:dyDescent="0.2">
      <c r="A13182" t="s">
        <v>22</v>
      </c>
      <c r="B13182" t="s">
        <v>4</v>
      </c>
      <c r="C13182">
        <f>_xlfn.XLOOKUP(B13182,'2.1.trackMPD'!$R$7:$R$29,'2.1.trackMPD'!$T$7:$T$29)</f>
        <v>6</v>
      </c>
      <c r="D13182">
        <v>100</v>
      </c>
      <c r="E13182" t="s">
        <v>6401</v>
      </c>
      <c r="F13182" t="s">
        <v>110</v>
      </c>
      <c r="G13182" t="s">
        <v>124</v>
      </c>
      <c r="H13182" t="s">
        <v>6399</v>
      </c>
    </row>
    <row r="13183" spans="1:8" x14ac:dyDescent="0.2">
      <c r="A13183" t="s">
        <v>22</v>
      </c>
      <c r="B13183" t="s">
        <v>4</v>
      </c>
      <c r="C13183">
        <f>_xlfn.XLOOKUP(B13183,'2.1.trackMPD'!$R$7:$R$29,'2.1.trackMPD'!$T$7:$T$29)</f>
        <v>6</v>
      </c>
      <c r="D13183">
        <v>100</v>
      </c>
      <c r="E13183" t="s">
        <v>6401</v>
      </c>
      <c r="F13183" t="s">
        <v>110</v>
      </c>
      <c r="G13183" t="s">
        <v>140</v>
      </c>
      <c r="H13183" t="s">
        <v>6399</v>
      </c>
    </row>
    <row r="13184" spans="1:8" x14ac:dyDescent="0.2">
      <c r="A13184" t="s">
        <v>22</v>
      </c>
      <c r="B13184" t="s">
        <v>166</v>
      </c>
      <c r="C13184">
        <f>_xlfn.XLOOKUP(B13184,'2.1.trackMPD'!$R$7:$R$29,'2.1.trackMPD'!$T$7:$T$29)</f>
        <v>5</v>
      </c>
      <c r="D13184">
        <v>1</v>
      </c>
      <c r="E13184" t="s">
        <v>6396</v>
      </c>
      <c r="F13184" t="s">
        <v>110</v>
      </c>
      <c r="G13184" t="s">
        <v>124</v>
      </c>
      <c r="H13184" t="s">
        <v>6398</v>
      </c>
    </row>
    <row r="13185" spans="1:8" x14ac:dyDescent="0.2">
      <c r="A13185" t="s">
        <v>22</v>
      </c>
      <c r="B13185" t="s">
        <v>166</v>
      </c>
      <c r="C13185">
        <f>_xlfn.XLOOKUP(B13185,'2.1.trackMPD'!$R$7:$R$29,'2.1.trackMPD'!$T$7:$T$29)</f>
        <v>5</v>
      </c>
      <c r="D13185">
        <v>1</v>
      </c>
      <c r="E13185" t="s">
        <v>6396</v>
      </c>
      <c r="F13185" t="s">
        <v>110</v>
      </c>
      <c r="G13185" t="s">
        <v>140</v>
      </c>
      <c r="H13185" t="s">
        <v>6398</v>
      </c>
    </row>
    <row r="13186" spans="1:8" x14ac:dyDescent="0.2">
      <c r="A13186" t="s">
        <v>22</v>
      </c>
      <c r="B13186" t="s">
        <v>166</v>
      </c>
      <c r="C13186">
        <f>_xlfn.XLOOKUP(B13186,'2.1.trackMPD'!$R$7:$R$29,'2.1.trackMPD'!$T$7:$T$29)</f>
        <v>5</v>
      </c>
      <c r="D13186">
        <v>1</v>
      </c>
      <c r="E13186" t="s">
        <v>6396</v>
      </c>
      <c r="F13186" t="s">
        <v>111</v>
      </c>
      <c r="G13186" t="s">
        <v>124</v>
      </c>
      <c r="H13186" t="s">
        <v>6398</v>
      </c>
    </row>
    <row r="13187" spans="1:8" x14ac:dyDescent="0.2">
      <c r="A13187" t="s">
        <v>22</v>
      </c>
      <c r="B13187" t="s">
        <v>166</v>
      </c>
      <c r="C13187">
        <f>_xlfn.XLOOKUP(B13187,'2.1.trackMPD'!$R$7:$R$29,'2.1.trackMPD'!$T$7:$T$29)</f>
        <v>5</v>
      </c>
      <c r="D13187">
        <v>1</v>
      </c>
      <c r="E13187" t="s">
        <v>6396</v>
      </c>
      <c r="F13187" t="s">
        <v>111</v>
      </c>
      <c r="G13187" t="s">
        <v>140</v>
      </c>
      <c r="H13187" t="s">
        <v>6398</v>
      </c>
    </row>
    <row r="13188" spans="1:8" x14ac:dyDescent="0.2">
      <c r="A13188" t="s">
        <v>22</v>
      </c>
      <c r="B13188" t="s">
        <v>166</v>
      </c>
      <c r="C13188">
        <f>_xlfn.XLOOKUP(B13188,'2.1.trackMPD'!$R$7:$R$29,'2.1.trackMPD'!$T$7:$T$29)</f>
        <v>5</v>
      </c>
      <c r="D13188">
        <v>1</v>
      </c>
      <c r="E13188" t="s">
        <v>6396</v>
      </c>
      <c r="F13188" t="s">
        <v>110</v>
      </c>
      <c r="G13188" t="s">
        <v>124</v>
      </c>
      <c r="H13188" t="s">
        <v>6399</v>
      </c>
    </row>
    <row r="13189" spans="1:8" x14ac:dyDescent="0.2">
      <c r="A13189" t="s">
        <v>22</v>
      </c>
      <c r="B13189" t="s">
        <v>166</v>
      </c>
      <c r="C13189">
        <f>_xlfn.XLOOKUP(B13189,'2.1.trackMPD'!$R$7:$R$29,'2.1.trackMPD'!$T$7:$T$29)</f>
        <v>5</v>
      </c>
      <c r="D13189">
        <v>1</v>
      </c>
      <c r="E13189" t="s">
        <v>6396</v>
      </c>
      <c r="F13189" t="s">
        <v>110</v>
      </c>
      <c r="G13189" t="s">
        <v>140</v>
      </c>
      <c r="H13189" t="s">
        <v>6399</v>
      </c>
    </row>
    <row r="13190" spans="1:8" x14ac:dyDescent="0.2">
      <c r="A13190" t="s">
        <v>22</v>
      </c>
      <c r="B13190" t="s">
        <v>166</v>
      </c>
      <c r="C13190">
        <f>_xlfn.XLOOKUP(B13190,'2.1.trackMPD'!$R$7:$R$29,'2.1.trackMPD'!$T$7:$T$29)</f>
        <v>5</v>
      </c>
      <c r="D13190">
        <v>10</v>
      </c>
      <c r="E13190" t="s">
        <v>6396</v>
      </c>
      <c r="F13190" t="s">
        <v>110</v>
      </c>
      <c r="G13190" t="s">
        <v>124</v>
      </c>
      <c r="H13190" t="s">
        <v>6398</v>
      </c>
    </row>
    <row r="13191" spans="1:8" x14ac:dyDescent="0.2">
      <c r="A13191" t="s">
        <v>22</v>
      </c>
      <c r="B13191" t="s">
        <v>166</v>
      </c>
      <c r="C13191">
        <f>_xlfn.XLOOKUP(B13191,'2.1.trackMPD'!$R$7:$R$29,'2.1.trackMPD'!$T$7:$T$29)</f>
        <v>5</v>
      </c>
      <c r="D13191">
        <v>10</v>
      </c>
      <c r="E13191" t="s">
        <v>6396</v>
      </c>
      <c r="F13191" t="s">
        <v>110</v>
      </c>
      <c r="G13191" t="s">
        <v>140</v>
      </c>
      <c r="H13191" t="s">
        <v>6398</v>
      </c>
    </row>
    <row r="13192" spans="1:8" x14ac:dyDescent="0.2">
      <c r="A13192" t="s">
        <v>22</v>
      </c>
      <c r="B13192" t="s">
        <v>166</v>
      </c>
      <c r="C13192">
        <f>_xlfn.XLOOKUP(B13192,'2.1.trackMPD'!$R$7:$R$29,'2.1.trackMPD'!$T$7:$T$29)</f>
        <v>5</v>
      </c>
      <c r="D13192">
        <v>10</v>
      </c>
      <c r="E13192" t="s">
        <v>6396</v>
      </c>
      <c r="F13192" t="s">
        <v>111</v>
      </c>
      <c r="G13192" t="s">
        <v>124</v>
      </c>
      <c r="H13192" t="s">
        <v>6398</v>
      </c>
    </row>
    <row r="13193" spans="1:8" x14ac:dyDescent="0.2">
      <c r="A13193" t="s">
        <v>22</v>
      </c>
      <c r="B13193" t="s">
        <v>166</v>
      </c>
      <c r="C13193">
        <f>_xlfn.XLOOKUP(B13193,'2.1.trackMPD'!$R$7:$R$29,'2.1.trackMPD'!$T$7:$T$29)</f>
        <v>5</v>
      </c>
      <c r="D13193">
        <v>10</v>
      </c>
      <c r="E13193" t="s">
        <v>6396</v>
      </c>
      <c r="F13193" t="s">
        <v>111</v>
      </c>
      <c r="G13193" t="s">
        <v>140</v>
      </c>
      <c r="H13193" t="s">
        <v>6398</v>
      </c>
    </row>
    <row r="13194" spans="1:8" x14ac:dyDescent="0.2">
      <c r="A13194" t="s">
        <v>22</v>
      </c>
      <c r="B13194" t="s">
        <v>166</v>
      </c>
      <c r="C13194">
        <f>_xlfn.XLOOKUP(B13194,'2.1.trackMPD'!$R$7:$R$29,'2.1.trackMPD'!$T$7:$T$29)</f>
        <v>5</v>
      </c>
      <c r="D13194">
        <v>10</v>
      </c>
      <c r="E13194" t="s">
        <v>6396</v>
      </c>
      <c r="F13194" t="s">
        <v>110</v>
      </c>
      <c r="G13194" t="s">
        <v>124</v>
      </c>
      <c r="H13194" t="s">
        <v>6399</v>
      </c>
    </row>
    <row r="13195" spans="1:8" x14ac:dyDescent="0.2">
      <c r="A13195" t="s">
        <v>22</v>
      </c>
      <c r="B13195" t="s">
        <v>166</v>
      </c>
      <c r="C13195">
        <f>_xlfn.XLOOKUP(B13195,'2.1.trackMPD'!$R$7:$R$29,'2.1.trackMPD'!$T$7:$T$29)</f>
        <v>5</v>
      </c>
      <c r="D13195">
        <v>10</v>
      </c>
      <c r="E13195" t="s">
        <v>6396</v>
      </c>
      <c r="F13195" t="s">
        <v>110</v>
      </c>
      <c r="G13195" t="s">
        <v>140</v>
      </c>
      <c r="H13195" t="s">
        <v>6399</v>
      </c>
    </row>
    <row r="13196" spans="1:8" x14ac:dyDescent="0.2">
      <c r="A13196" t="s">
        <v>22</v>
      </c>
      <c r="B13196" t="s">
        <v>166</v>
      </c>
      <c r="C13196">
        <f>_xlfn.XLOOKUP(B13196,'2.1.trackMPD'!$R$7:$R$29,'2.1.trackMPD'!$T$7:$T$29)</f>
        <v>5</v>
      </c>
      <c r="D13196">
        <v>100</v>
      </c>
      <c r="E13196" t="s">
        <v>6396</v>
      </c>
      <c r="F13196" t="s">
        <v>110</v>
      </c>
      <c r="G13196" t="s">
        <v>124</v>
      </c>
      <c r="H13196" t="s">
        <v>6398</v>
      </c>
    </row>
    <row r="13197" spans="1:8" x14ac:dyDescent="0.2">
      <c r="A13197" t="s">
        <v>22</v>
      </c>
      <c r="B13197" t="s">
        <v>166</v>
      </c>
      <c r="C13197">
        <f>_xlfn.XLOOKUP(B13197,'2.1.trackMPD'!$R$7:$R$29,'2.1.trackMPD'!$T$7:$T$29)</f>
        <v>5</v>
      </c>
      <c r="D13197">
        <v>100</v>
      </c>
      <c r="E13197" t="s">
        <v>6396</v>
      </c>
      <c r="F13197" t="s">
        <v>110</v>
      </c>
      <c r="G13197" t="s">
        <v>140</v>
      </c>
      <c r="H13197" t="s">
        <v>6398</v>
      </c>
    </row>
    <row r="13198" spans="1:8" x14ac:dyDescent="0.2">
      <c r="A13198" t="s">
        <v>22</v>
      </c>
      <c r="B13198" t="s">
        <v>166</v>
      </c>
      <c r="C13198">
        <f>_xlfn.XLOOKUP(B13198,'2.1.trackMPD'!$R$7:$R$29,'2.1.trackMPD'!$T$7:$T$29)</f>
        <v>5</v>
      </c>
      <c r="D13198">
        <v>100</v>
      </c>
      <c r="E13198" t="s">
        <v>6396</v>
      </c>
      <c r="F13198" t="s">
        <v>111</v>
      </c>
      <c r="G13198" t="s">
        <v>124</v>
      </c>
      <c r="H13198" t="s">
        <v>6398</v>
      </c>
    </row>
    <row r="13199" spans="1:8" x14ac:dyDescent="0.2">
      <c r="A13199" t="s">
        <v>22</v>
      </c>
      <c r="B13199" t="s">
        <v>166</v>
      </c>
      <c r="C13199">
        <f>_xlfn.XLOOKUP(B13199,'2.1.trackMPD'!$R$7:$R$29,'2.1.trackMPD'!$T$7:$T$29)</f>
        <v>5</v>
      </c>
      <c r="D13199">
        <v>100</v>
      </c>
      <c r="E13199" t="s">
        <v>6396</v>
      </c>
      <c r="F13199" t="s">
        <v>111</v>
      </c>
      <c r="G13199" t="s">
        <v>140</v>
      </c>
      <c r="H13199" t="s">
        <v>6398</v>
      </c>
    </row>
    <row r="13200" spans="1:8" x14ac:dyDescent="0.2">
      <c r="A13200" t="s">
        <v>22</v>
      </c>
      <c r="B13200" t="s">
        <v>166</v>
      </c>
      <c r="C13200">
        <f>_xlfn.XLOOKUP(B13200,'2.1.trackMPD'!$R$7:$R$29,'2.1.trackMPD'!$T$7:$T$29)</f>
        <v>5</v>
      </c>
      <c r="D13200">
        <v>100</v>
      </c>
      <c r="E13200" t="s">
        <v>6396</v>
      </c>
      <c r="F13200" t="s">
        <v>110</v>
      </c>
      <c r="G13200" t="s">
        <v>124</v>
      </c>
      <c r="H13200" t="s">
        <v>6399</v>
      </c>
    </row>
    <row r="13201" spans="1:8" x14ac:dyDescent="0.2">
      <c r="A13201" t="s">
        <v>22</v>
      </c>
      <c r="B13201" t="s">
        <v>166</v>
      </c>
      <c r="C13201">
        <f>_xlfn.XLOOKUP(B13201,'2.1.trackMPD'!$R$7:$R$29,'2.1.trackMPD'!$T$7:$T$29)</f>
        <v>5</v>
      </c>
      <c r="D13201">
        <v>100</v>
      </c>
      <c r="E13201" t="s">
        <v>6396</v>
      </c>
      <c r="F13201" t="s">
        <v>110</v>
      </c>
      <c r="G13201" t="s">
        <v>140</v>
      </c>
      <c r="H13201" t="s">
        <v>6399</v>
      </c>
    </row>
    <row r="13202" spans="1:8" x14ac:dyDescent="0.2">
      <c r="A13202" t="s">
        <v>22</v>
      </c>
      <c r="B13202" t="s">
        <v>166</v>
      </c>
      <c r="C13202">
        <f>_xlfn.XLOOKUP(B13202,'2.1.trackMPD'!$R$7:$R$29,'2.1.trackMPD'!$T$7:$T$29)</f>
        <v>5</v>
      </c>
      <c r="D13202">
        <v>1000</v>
      </c>
      <c r="E13202" t="s">
        <v>6396</v>
      </c>
      <c r="F13202" t="s">
        <v>110</v>
      </c>
      <c r="G13202" t="s">
        <v>124</v>
      </c>
      <c r="H13202" t="s">
        <v>6398</v>
      </c>
    </row>
    <row r="13203" spans="1:8" x14ac:dyDescent="0.2">
      <c r="A13203" t="s">
        <v>22</v>
      </c>
      <c r="B13203" t="s">
        <v>166</v>
      </c>
      <c r="C13203">
        <f>_xlfn.XLOOKUP(B13203,'2.1.trackMPD'!$R$7:$R$29,'2.1.trackMPD'!$T$7:$T$29)</f>
        <v>5</v>
      </c>
      <c r="D13203">
        <v>1000</v>
      </c>
      <c r="E13203" t="s">
        <v>6396</v>
      </c>
      <c r="F13203" t="s">
        <v>110</v>
      </c>
      <c r="G13203" t="s">
        <v>140</v>
      </c>
      <c r="H13203" t="s">
        <v>6398</v>
      </c>
    </row>
    <row r="13204" spans="1:8" x14ac:dyDescent="0.2">
      <c r="A13204" t="s">
        <v>22</v>
      </c>
      <c r="B13204" t="s">
        <v>166</v>
      </c>
      <c r="C13204">
        <f>_xlfn.XLOOKUP(B13204,'2.1.trackMPD'!$R$7:$R$29,'2.1.trackMPD'!$T$7:$T$29)</f>
        <v>5</v>
      </c>
      <c r="D13204">
        <v>1000</v>
      </c>
      <c r="E13204" t="s">
        <v>6396</v>
      </c>
      <c r="F13204" t="s">
        <v>111</v>
      </c>
      <c r="G13204" t="s">
        <v>124</v>
      </c>
      <c r="H13204" t="s">
        <v>6398</v>
      </c>
    </row>
    <row r="13205" spans="1:8" x14ac:dyDescent="0.2">
      <c r="A13205" t="s">
        <v>22</v>
      </c>
      <c r="B13205" t="s">
        <v>166</v>
      </c>
      <c r="C13205">
        <f>_xlfn.XLOOKUP(B13205,'2.1.trackMPD'!$R$7:$R$29,'2.1.trackMPD'!$T$7:$T$29)</f>
        <v>5</v>
      </c>
      <c r="D13205">
        <v>1000</v>
      </c>
      <c r="E13205" t="s">
        <v>6396</v>
      </c>
      <c r="F13205" t="s">
        <v>111</v>
      </c>
      <c r="G13205" t="s">
        <v>140</v>
      </c>
      <c r="H13205" t="s">
        <v>6398</v>
      </c>
    </row>
    <row r="13206" spans="1:8" x14ac:dyDescent="0.2">
      <c r="A13206" t="s">
        <v>22</v>
      </c>
      <c r="B13206" t="s">
        <v>166</v>
      </c>
      <c r="C13206">
        <f>_xlfn.XLOOKUP(B13206,'2.1.trackMPD'!$R$7:$R$29,'2.1.trackMPD'!$T$7:$T$29)</f>
        <v>5</v>
      </c>
      <c r="D13206">
        <v>1000</v>
      </c>
      <c r="E13206" t="s">
        <v>6396</v>
      </c>
      <c r="F13206" t="s">
        <v>110</v>
      </c>
      <c r="G13206" t="s">
        <v>124</v>
      </c>
      <c r="H13206" t="s">
        <v>6399</v>
      </c>
    </row>
    <row r="13207" spans="1:8" x14ac:dyDescent="0.2">
      <c r="A13207" t="s">
        <v>22</v>
      </c>
      <c r="B13207" t="s">
        <v>166</v>
      </c>
      <c r="C13207">
        <f>_xlfn.XLOOKUP(B13207,'2.1.trackMPD'!$R$7:$R$29,'2.1.trackMPD'!$T$7:$T$29)</f>
        <v>5</v>
      </c>
      <c r="D13207">
        <v>1000</v>
      </c>
      <c r="E13207" t="s">
        <v>6396</v>
      </c>
      <c r="F13207" t="s">
        <v>110</v>
      </c>
      <c r="G13207" t="s">
        <v>140</v>
      </c>
      <c r="H13207" t="s">
        <v>6399</v>
      </c>
    </row>
    <row r="13208" spans="1:8" x14ac:dyDescent="0.2">
      <c r="A13208" t="s">
        <v>22</v>
      </c>
      <c r="B13208" t="s">
        <v>166</v>
      </c>
      <c r="C13208">
        <f>_xlfn.XLOOKUP(B13208,'2.1.trackMPD'!$R$7:$R$29,'2.1.trackMPD'!$T$7:$T$29)</f>
        <v>5</v>
      </c>
      <c r="D13208">
        <v>5000</v>
      </c>
      <c r="E13208" t="s">
        <v>6396</v>
      </c>
      <c r="F13208" t="s">
        <v>110</v>
      </c>
      <c r="G13208" t="s">
        <v>124</v>
      </c>
      <c r="H13208" t="s">
        <v>6398</v>
      </c>
    </row>
    <row r="13209" spans="1:8" x14ac:dyDescent="0.2">
      <c r="A13209" t="s">
        <v>22</v>
      </c>
      <c r="B13209" t="s">
        <v>166</v>
      </c>
      <c r="C13209">
        <f>_xlfn.XLOOKUP(B13209,'2.1.trackMPD'!$R$7:$R$29,'2.1.trackMPD'!$T$7:$T$29)</f>
        <v>5</v>
      </c>
      <c r="D13209">
        <v>5000</v>
      </c>
      <c r="E13209" t="s">
        <v>6396</v>
      </c>
      <c r="F13209" t="s">
        <v>110</v>
      </c>
      <c r="G13209" t="s">
        <v>140</v>
      </c>
      <c r="H13209" t="s">
        <v>6398</v>
      </c>
    </row>
    <row r="13210" spans="1:8" x14ac:dyDescent="0.2">
      <c r="A13210" t="s">
        <v>22</v>
      </c>
      <c r="B13210" t="s">
        <v>166</v>
      </c>
      <c r="C13210">
        <f>_xlfn.XLOOKUP(B13210,'2.1.trackMPD'!$R$7:$R$29,'2.1.trackMPD'!$T$7:$T$29)</f>
        <v>5</v>
      </c>
      <c r="D13210">
        <v>5000</v>
      </c>
      <c r="E13210" t="s">
        <v>6396</v>
      </c>
      <c r="F13210" t="s">
        <v>111</v>
      </c>
      <c r="G13210" t="s">
        <v>124</v>
      </c>
      <c r="H13210" t="s">
        <v>6398</v>
      </c>
    </row>
    <row r="13211" spans="1:8" x14ac:dyDescent="0.2">
      <c r="A13211" t="s">
        <v>22</v>
      </c>
      <c r="B13211" t="s">
        <v>166</v>
      </c>
      <c r="C13211">
        <f>_xlfn.XLOOKUP(B13211,'2.1.trackMPD'!$R$7:$R$29,'2.1.trackMPD'!$T$7:$T$29)</f>
        <v>5</v>
      </c>
      <c r="D13211">
        <v>5000</v>
      </c>
      <c r="E13211" t="s">
        <v>6396</v>
      </c>
      <c r="F13211" t="s">
        <v>111</v>
      </c>
      <c r="G13211" t="s">
        <v>140</v>
      </c>
      <c r="H13211" t="s">
        <v>6398</v>
      </c>
    </row>
    <row r="13212" spans="1:8" x14ac:dyDescent="0.2">
      <c r="A13212" t="s">
        <v>22</v>
      </c>
      <c r="B13212" t="s">
        <v>166</v>
      </c>
      <c r="C13212">
        <f>_xlfn.XLOOKUP(B13212,'2.1.trackMPD'!$R$7:$R$29,'2.1.trackMPD'!$T$7:$T$29)</f>
        <v>5</v>
      </c>
      <c r="D13212">
        <v>5000</v>
      </c>
      <c r="E13212" t="s">
        <v>6396</v>
      </c>
      <c r="F13212" t="s">
        <v>110</v>
      </c>
      <c r="G13212" t="s">
        <v>124</v>
      </c>
      <c r="H13212" t="s">
        <v>6399</v>
      </c>
    </row>
    <row r="13213" spans="1:8" x14ac:dyDescent="0.2">
      <c r="A13213" t="s">
        <v>22</v>
      </c>
      <c r="B13213" t="s">
        <v>166</v>
      </c>
      <c r="C13213">
        <f>_xlfn.XLOOKUP(B13213,'2.1.trackMPD'!$R$7:$R$29,'2.1.trackMPD'!$T$7:$T$29)</f>
        <v>5</v>
      </c>
      <c r="D13213">
        <v>5000</v>
      </c>
      <c r="E13213" t="s">
        <v>6396</v>
      </c>
      <c r="F13213" t="s">
        <v>110</v>
      </c>
      <c r="G13213" t="s">
        <v>140</v>
      </c>
      <c r="H13213" t="s">
        <v>6399</v>
      </c>
    </row>
    <row r="13214" spans="1:8" x14ac:dyDescent="0.2">
      <c r="A13214" t="s">
        <v>22</v>
      </c>
      <c r="B13214" t="s">
        <v>166</v>
      </c>
      <c r="C13214">
        <f>_xlfn.XLOOKUP(B13214,'2.1.trackMPD'!$R$7:$R$29,'2.1.trackMPD'!$T$7:$T$29)</f>
        <v>5</v>
      </c>
      <c r="D13214">
        <v>1</v>
      </c>
      <c r="E13214" t="s">
        <v>6400</v>
      </c>
      <c r="F13214" t="s">
        <v>110</v>
      </c>
      <c r="G13214" t="s">
        <v>124</v>
      </c>
      <c r="H13214" t="s">
        <v>6398</v>
      </c>
    </row>
    <row r="13215" spans="1:8" x14ac:dyDescent="0.2">
      <c r="A13215" t="s">
        <v>22</v>
      </c>
      <c r="B13215" t="s">
        <v>166</v>
      </c>
      <c r="C13215">
        <f>_xlfn.XLOOKUP(B13215,'2.1.trackMPD'!$R$7:$R$29,'2.1.trackMPD'!$T$7:$T$29)</f>
        <v>5</v>
      </c>
      <c r="D13215">
        <v>1</v>
      </c>
      <c r="E13215" t="s">
        <v>6400</v>
      </c>
      <c r="F13215" t="s">
        <v>110</v>
      </c>
      <c r="G13215" t="s">
        <v>140</v>
      </c>
      <c r="H13215" t="s">
        <v>6398</v>
      </c>
    </row>
    <row r="13216" spans="1:8" x14ac:dyDescent="0.2">
      <c r="A13216" t="s">
        <v>22</v>
      </c>
      <c r="B13216" t="s">
        <v>166</v>
      </c>
      <c r="C13216">
        <f>_xlfn.XLOOKUP(B13216,'2.1.trackMPD'!$R$7:$R$29,'2.1.trackMPD'!$T$7:$T$29)</f>
        <v>5</v>
      </c>
      <c r="D13216">
        <v>1</v>
      </c>
      <c r="E13216" t="s">
        <v>6400</v>
      </c>
      <c r="F13216" t="s">
        <v>111</v>
      </c>
      <c r="G13216" t="s">
        <v>124</v>
      </c>
      <c r="H13216" t="s">
        <v>6398</v>
      </c>
    </row>
    <row r="13217" spans="1:8" x14ac:dyDescent="0.2">
      <c r="A13217" t="s">
        <v>22</v>
      </c>
      <c r="B13217" t="s">
        <v>166</v>
      </c>
      <c r="C13217">
        <f>_xlfn.XLOOKUP(B13217,'2.1.trackMPD'!$R$7:$R$29,'2.1.trackMPD'!$T$7:$T$29)</f>
        <v>5</v>
      </c>
      <c r="D13217">
        <v>1</v>
      </c>
      <c r="E13217" t="s">
        <v>6400</v>
      </c>
      <c r="F13217" t="s">
        <v>111</v>
      </c>
      <c r="G13217" t="s">
        <v>140</v>
      </c>
      <c r="H13217" t="s">
        <v>6398</v>
      </c>
    </row>
    <row r="13218" spans="1:8" x14ac:dyDescent="0.2">
      <c r="A13218" t="s">
        <v>22</v>
      </c>
      <c r="B13218" t="s">
        <v>166</v>
      </c>
      <c r="C13218">
        <f>_xlfn.XLOOKUP(B13218,'2.1.trackMPD'!$R$7:$R$29,'2.1.trackMPD'!$T$7:$T$29)</f>
        <v>5</v>
      </c>
      <c r="D13218">
        <v>1</v>
      </c>
      <c r="E13218" t="s">
        <v>6400</v>
      </c>
      <c r="F13218" t="s">
        <v>110</v>
      </c>
      <c r="G13218" t="s">
        <v>124</v>
      </c>
      <c r="H13218" t="s">
        <v>6399</v>
      </c>
    </row>
    <row r="13219" spans="1:8" x14ac:dyDescent="0.2">
      <c r="A13219" t="s">
        <v>22</v>
      </c>
      <c r="B13219" t="s">
        <v>166</v>
      </c>
      <c r="C13219">
        <f>_xlfn.XLOOKUP(B13219,'2.1.trackMPD'!$R$7:$R$29,'2.1.trackMPD'!$T$7:$T$29)</f>
        <v>5</v>
      </c>
      <c r="D13219">
        <v>1</v>
      </c>
      <c r="E13219" t="s">
        <v>6400</v>
      </c>
      <c r="F13219" t="s">
        <v>110</v>
      </c>
      <c r="G13219" t="s">
        <v>140</v>
      </c>
      <c r="H13219" t="s">
        <v>6399</v>
      </c>
    </row>
    <row r="13220" spans="1:8" x14ac:dyDescent="0.2">
      <c r="A13220" t="s">
        <v>22</v>
      </c>
      <c r="B13220" t="s">
        <v>166</v>
      </c>
      <c r="C13220">
        <f>_xlfn.XLOOKUP(B13220,'2.1.trackMPD'!$R$7:$R$29,'2.1.trackMPD'!$T$7:$T$29)</f>
        <v>5</v>
      </c>
      <c r="D13220">
        <v>10</v>
      </c>
      <c r="E13220" t="s">
        <v>6400</v>
      </c>
      <c r="F13220" t="s">
        <v>110</v>
      </c>
      <c r="G13220" t="s">
        <v>124</v>
      </c>
      <c r="H13220" t="s">
        <v>6398</v>
      </c>
    </row>
    <row r="13221" spans="1:8" x14ac:dyDescent="0.2">
      <c r="A13221" t="s">
        <v>22</v>
      </c>
      <c r="B13221" t="s">
        <v>166</v>
      </c>
      <c r="C13221">
        <f>_xlfn.XLOOKUP(B13221,'2.1.trackMPD'!$R$7:$R$29,'2.1.trackMPD'!$T$7:$T$29)</f>
        <v>5</v>
      </c>
      <c r="D13221">
        <v>10</v>
      </c>
      <c r="E13221" t="s">
        <v>6400</v>
      </c>
      <c r="F13221" t="s">
        <v>110</v>
      </c>
      <c r="G13221" t="s">
        <v>140</v>
      </c>
      <c r="H13221" t="s">
        <v>6398</v>
      </c>
    </row>
    <row r="13222" spans="1:8" x14ac:dyDescent="0.2">
      <c r="A13222" t="s">
        <v>22</v>
      </c>
      <c r="B13222" t="s">
        <v>166</v>
      </c>
      <c r="C13222">
        <f>_xlfn.XLOOKUP(B13222,'2.1.trackMPD'!$R$7:$R$29,'2.1.trackMPD'!$T$7:$T$29)</f>
        <v>5</v>
      </c>
      <c r="D13222">
        <v>10</v>
      </c>
      <c r="E13222" t="s">
        <v>6400</v>
      </c>
      <c r="F13222" t="s">
        <v>111</v>
      </c>
      <c r="G13222" t="s">
        <v>124</v>
      </c>
      <c r="H13222" t="s">
        <v>6398</v>
      </c>
    </row>
    <row r="13223" spans="1:8" x14ac:dyDescent="0.2">
      <c r="A13223" t="s">
        <v>22</v>
      </c>
      <c r="B13223" t="s">
        <v>166</v>
      </c>
      <c r="C13223">
        <f>_xlfn.XLOOKUP(B13223,'2.1.trackMPD'!$R$7:$R$29,'2.1.trackMPD'!$T$7:$T$29)</f>
        <v>5</v>
      </c>
      <c r="D13223">
        <v>10</v>
      </c>
      <c r="E13223" t="s">
        <v>6400</v>
      </c>
      <c r="F13223" t="s">
        <v>111</v>
      </c>
      <c r="G13223" t="s">
        <v>140</v>
      </c>
      <c r="H13223" t="s">
        <v>6398</v>
      </c>
    </row>
    <row r="13224" spans="1:8" x14ac:dyDescent="0.2">
      <c r="A13224" t="s">
        <v>22</v>
      </c>
      <c r="B13224" t="s">
        <v>166</v>
      </c>
      <c r="C13224">
        <f>_xlfn.XLOOKUP(B13224,'2.1.trackMPD'!$R$7:$R$29,'2.1.trackMPD'!$T$7:$T$29)</f>
        <v>5</v>
      </c>
      <c r="D13224">
        <v>10</v>
      </c>
      <c r="E13224" t="s">
        <v>6400</v>
      </c>
      <c r="F13224" t="s">
        <v>110</v>
      </c>
      <c r="G13224" t="s">
        <v>124</v>
      </c>
      <c r="H13224" t="s">
        <v>6399</v>
      </c>
    </row>
    <row r="13225" spans="1:8" x14ac:dyDescent="0.2">
      <c r="A13225" t="s">
        <v>22</v>
      </c>
      <c r="B13225" t="s">
        <v>166</v>
      </c>
      <c r="C13225">
        <f>_xlfn.XLOOKUP(B13225,'2.1.trackMPD'!$R$7:$R$29,'2.1.trackMPD'!$T$7:$T$29)</f>
        <v>5</v>
      </c>
      <c r="D13225">
        <v>10</v>
      </c>
      <c r="E13225" t="s">
        <v>6400</v>
      </c>
      <c r="F13225" t="s">
        <v>110</v>
      </c>
      <c r="G13225" t="s">
        <v>140</v>
      </c>
      <c r="H13225" t="s">
        <v>6399</v>
      </c>
    </row>
    <row r="13226" spans="1:8" x14ac:dyDescent="0.2">
      <c r="A13226" t="s">
        <v>22</v>
      </c>
      <c r="B13226" t="s">
        <v>166</v>
      </c>
      <c r="C13226">
        <f>_xlfn.XLOOKUP(B13226,'2.1.trackMPD'!$R$7:$R$29,'2.1.trackMPD'!$T$7:$T$29)</f>
        <v>5</v>
      </c>
      <c r="D13226">
        <v>100</v>
      </c>
      <c r="E13226" t="s">
        <v>6400</v>
      </c>
      <c r="F13226" t="s">
        <v>110</v>
      </c>
      <c r="G13226" t="s">
        <v>124</v>
      </c>
      <c r="H13226" t="s">
        <v>6398</v>
      </c>
    </row>
    <row r="13227" spans="1:8" x14ac:dyDescent="0.2">
      <c r="A13227" t="s">
        <v>22</v>
      </c>
      <c r="B13227" t="s">
        <v>166</v>
      </c>
      <c r="C13227">
        <f>_xlfn.XLOOKUP(B13227,'2.1.trackMPD'!$R$7:$R$29,'2.1.trackMPD'!$T$7:$T$29)</f>
        <v>5</v>
      </c>
      <c r="D13227">
        <v>100</v>
      </c>
      <c r="E13227" t="s">
        <v>6400</v>
      </c>
      <c r="F13227" t="s">
        <v>110</v>
      </c>
      <c r="G13227" t="s">
        <v>140</v>
      </c>
      <c r="H13227" t="s">
        <v>6398</v>
      </c>
    </row>
    <row r="13228" spans="1:8" x14ac:dyDescent="0.2">
      <c r="A13228" t="s">
        <v>22</v>
      </c>
      <c r="B13228" t="s">
        <v>166</v>
      </c>
      <c r="C13228">
        <f>_xlfn.XLOOKUP(B13228,'2.1.trackMPD'!$R$7:$R$29,'2.1.trackMPD'!$T$7:$T$29)</f>
        <v>5</v>
      </c>
      <c r="D13228">
        <v>100</v>
      </c>
      <c r="E13228" t="s">
        <v>6400</v>
      </c>
      <c r="F13228" t="s">
        <v>111</v>
      </c>
      <c r="G13228" t="s">
        <v>124</v>
      </c>
      <c r="H13228" t="s">
        <v>6398</v>
      </c>
    </row>
    <row r="13229" spans="1:8" x14ac:dyDescent="0.2">
      <c r="A13229" t="s">
        <v>22</v>
      </c>
      <c r="B13229" t="s">
        <v>166</v>
      </c>
      <c r="C13229">
        <f>_xlfn.XLOOKUP(B13229,'2.1.trackMPD'!$R$7:$R$29,'2.1.trackMPD'!$T$7:$T$29)</f>
        <v>5</v>
      </c>
      <c r="D13229">
        <v>100</v>
      </c>
      <c r="E13229" t="s">
        <v>6400</v>
      </c>
      <c r="F13229" t="s">
        <v>111</v>
      </c>
      <c r="G13229" t="s">
        <v>140</v>
      </c>
      <c r="H13229" t="s">
        <v>6398</v>
      </c>
    </row>
    <row r="13230" spans="1:8" x14ac:dyDescent="0.2">
      <c r="A13230" t="s">
        <v>22</v>
      </c>
      <c r="B13230" t="s">
        <v>166</v>
      </c>
      <c r="C13230">
        <f>_xlfn.XLOOKUP(B13230,'2.1.trackMPD'!$R$7:$R$29,'2.1.trackMPD'!$T$7:$T$29)</f>
        <v>5</v>
      </c>
      <c r="D13230">
        <v>100</v>
      </c>
      <c r="E13230" t="s">
        <v>6400</v>
      </c>
      <c r="F13230" t="s">
        <v>110</v>
      </c>
      <c r="G13230" t="s">
        <v>124</v>
      </c>
      <c r="H13230" t="s">
        <v>6399</v>
      </c>
    </row>
    <row r="13231" spans="1:8" x14ac:dyDescent="0.2">
      <c r="A13231" t="s">
        <v>22</v>
      </c>
      <c r="B13231" t="s">
        <v>166</v>
      </c>
      <c r="C13231">
        <f>_xlfn.XLOOKUP(B13231,'2.1.trackMPD'!$R$7:$R$29,'2.1.trackMPD'!$T$7:$T$29)</f>
        <v>5</v>
      </c>
      <c r="D13231">
        <v>100</v>
      </c>
      <c r="E13231" t="s">
        <v>6400</v>
      </c>
      <c r="F13231" t="s">
        <v>110</v>
      </c>
      <c r="G13231" t="s">
        <v>140</v>
      </c>
      <c r="H13231" t="s">
        <v>6399</v>
      </c>
    </row>
    <row r="13232" spans="1:8" x14ac:dyDescent="0.2">
      <c r="A13232" t="s">
        <v>22</v>
      </c>
      <c r="B13232" t="s">
        <v>166</v>
      </c>
      <c r="C13232">
        <f>_xlfn.XLOOKUP(B13232,'2.1.trackMPD'!$R$7:$R$29,'2.1.trackMPD'!$T$7:$T$29)</f>
        <v>5</v>
      </c>
      <c r="D13232">
        <v>1000</v>
      </c>
      <c r="E13232" t="s">
        <v>6400</v>
      </c>
      <c r="F13232" t="s">
        <v>110</v>
      </c>
      <c r="G13232" t="s">
        <v>124</v>
      </c>
      <c r="H13232" t="s">
        <v>6398</v>
      </c>
    </row>
    <row r="13233" spans="1:8" x14ac:dyDescent="0.2">
      <c r="A13233" t="s">
        <v>22</v>
      </c>
      <c r="B13233" t="s">
        <v>166</v>
      </c>
      <c r="C13233">
        <f>_xlfn.XLOOKUP(B13233,'2.1.trackMPD'!$R$7:$R$29,'2.1.trackMPD'!$T$7:$T$29)</f>
        <v>5</v>
      </c>
      <c r="D13233">
        <v>1000</v>
      </c>
      <c r="E13233" t="s">
        <v>6400</v>
      </c>
      <c r="F13233" t="s">
        <v>110</v>
      </c>
      <c r="G13233" t="s">
        <v>140</v>
      </c>
      <c r="H13233" t="s">
        <v>6398</v>
      </c>
    </row>
    <row r="13234" spans="1:8" x14ac:dyDescent="0.2">
      <c r="A13234" t="s">
        <v>22</v>
      </c>
      <c r="B13234" t="s">
        <v>166</v>
      </c>
      <c r="C13234">
        <f>_xlfn.XLOOKUP(B13234,'2.1.trackMPD'!$R$7:$R$29,'2.1.trackMPD'!$T$7:$T$29)</f>
        <v>5</v>
      </c>
      <c r="D13234">
        <v>1000</v>
      </c>
      <c r="E13234" t="s">
        <v>6400</v>
      </c>
      <c r="F13234" t="s">
        <v>111</v>
      </c>
      <c r="G13234" t="s">
        <v>124</v>
      </c>
      <c r="H13234" t="s">
        <v>6398</v>
      </c>
    </row>
    <row r="13235" spans="1:8" x14ac:dyDescent="0.2">
      <c r="A13235" t="s">
        <v>22</v>
      </c>
      <c r="B13235" t="s">
        <v>166</v>
      </c>
      <c r="C13235">
        <f>_xlfn.XLOOKUP(B13235,'2.1.trackMPD'!$R$7:$R$29,'2.1.trackMPD'!$T$7:$T$29)</f>
        <v>5</v>
      </c>
      <c r="D13235">
        <v>1000</v>
      </c>
      <c r="E13235" t="s">
        <v>6400</v>
      </c>
      <c r="F13235" t="s">
        <v>111</v>
      </c>
      <c r="G13235" t="s">
        <v>140</v>
      </c>
      <c r="H13235" t="s">
        <v>6398</v>
      </c>
    </row>
    <row r="13236" spans="1:8" x14ac:dyDescent="0.2">
      <c r="A13236" t="s">
        <v>22</v>
      </c>
      <c r="B13236" t="s">
        <v>166</v>
      </c>
      <c r="C13236">
        <f>_xlfn.XLOOKUP(B13236,'2.1.trackMPD'!$R$7:$R$29,'2.1.trackMPD'!$T$7:$T$29)</f>
        <v>5</v>
      </c>
      <c r="D13236">
        <v>1000</v>
      </c>
      <c r="E13236" t="s">
        <v>6400</v>
      </c>
      <c r="F13236" t="s">
        <v>110</v>
      </c>
      <c r="G13236" t="s">
        <v>124</v>
      </c>
      <c r="H13236" t="s">
        <v>6399</v>
      </c>
    </row>
    <row r="13237" spans="1:8" x14ac:dyDescent="0.2">
      <c r="A13237" t="s">
        <v>22</v>
      </c>
      <c r="B13237" t="s">
        <v>166</v>
      </c>
      <c r="C13237">
        <f>_xlfn.XLOOKUP(B13237,'2.1.trackMPD'!$R$7:$R$29,'2.1.trackMPD'!$T$7:$T$29)</f>
        <v>5</v>
      </c>
      <c r="D13237">
        <v>1000</v>
      </c>
      <c r="E13237" t="s">
        <v>6400</v>
      </c>
      <c r="F13237" t="s">
        <v>110</v>
      </c>
      <c r="G13237" t="s">
        <v>140</v>
      </c>
      <c r="H13237" t="s">
        <v>6399</v>
      </c>
    </row>
    <row r="13238" spans="1:8" x14ac:dyDescent="0.2">
      <c r="A13238" t="s">
        <v>22</v>
      </c>
      <c r="B13238" t="s">
        <v>166</v>
      </c>
      <c r="C13238">
        <f>_xlfn.XLOOKUP(B13238,'2.1.trackMPD'!$R$7:$R$29,'2.1.trackMPD'!$T$7:$T$29)</f>
        <v>5</v>
      </c>
      <c r="D13238">
        <v>5000</v>
      </c>
      <c r="E13238" t="s">
        <v>6400</v>
      </c>
      <c r="F13238" t="s">
        <v>110</v>
      </c>
      <c r="G13238" t="s">
        <v>124</v>
      </c>
      <c r="H13238" t="s">
        <v>6398</v>
      </c>
    </row>
    <row r="13239" spans="1:8" x14ac:dyDescent="0.2">
      <c r="A13239" t="s">
        <v>22</v>
      </c>
      <c r="B13239" t="s">
        <v>166</v>
      </c>
      <c r="C13239">
        <f>_xlfn.XLOOKUP(B13239,'2.1.trackMPD'!$R$7:$R$29,'2.1.trackMPD'!$T$7:$T$29)</f>
        <v>5</v>
      </c>
      <c r="D13239">
        <v>5000</v>
      </c>
      <c r="E13239" t="s">
        <v>6400</v>
      </c>
      <c r="F13239" t="s">
        <v>110</v>
      </c>
      <c r="G13239" t="s">
        <v>140</v>
      </c>
      <c r="H13239" t="s">
        <v>6398</v>
      </c>
    </row>
    <row r="13240" spans="1:8" x14ac:dyDescent="0.2">
      <c r="A13240" t="s">
        <v>22</v>
      </c>
      <c r="B13240" t="s">
        <v>166</v>
      </c>
      <c r="C13240">
        <f>_xlfn.XLOOKUP(B13240,'2.1.trackMPD'!$R$7:$R$29,'2.1.trackMPD'!$T$7:$T$29)</f>
        <v>5</v>
      </c>
      <c r="D13240">
        <v>5000</v>
      </c>
      <c r="E13240" t="s">
        <v>6400</v>
      </c>
      <c r="F13240" t="s">
        <v>111</v>
      </c>
      <c r="G13240" t="s">
        <v>124</v>
      </c>
      <c r="H13240" t="s">
        <v>6398</v>
      </c>
    </row>
    <row r="13241" spans="1:8" x14ac:dyDescent="0.2">
      <c r="A13241" t="s">
        <v>22</v>
      </c>
      <c r="B13241" t="s">
        <v>166</v>
      </c>
      <c r="C13241">
        <f>_xlfn.XLOOKUP(B13241,'2.1.trackMPD'!$R$7:$R$29,'2.1.trackMPD'!$T$7:$T$29)</f>
        <v>5</v>
      </c>
      <c r="D13241">
        <v>5000</v>
      </c>
      <c r="E13241" t="s">
        <v>6400</v>
      </c>
      <c r="F13241" t="s">
        <v>111</v>
      </c>
      <c r="G13241" t="s">
        <v>140</v>
      </c>
      <c r="H13241" t="s">
        <v>6398</v>
      </c>
    </row>
    <row r="13242" spans="1:8" x14ac:dyDescent="0.2">
      <c r="A13242" t="s">
        <v>22</v>
      </c>
      <c r="B13242" t="s">
        <v>166</v>
      </c>
      <c r="C13242">
        <f>_xlfn.XLOOKUP(B13242,'2.1.trackMPD'!$R$7:$R$29,'2.1.trackMPD'!$T$7:$T$29)</f>
        <v>5</v>
      </c>
      <c r="D13242">
        <v>5000</v>
      </c>
      <c r="E13242" t="s">
        <v>6400</v>
      </c>
      <c r="F13242" t="s">
        <v>110</v>
      </c>
      <c r="G13242" t="s">
        <v>124</v>
      </c>
      <c r="H13242" t="s">
        <v>6399</v>
      </c>
    </row>
    <row r="13243" spans="1:8" x14ac:dyDescent="0.2">
      <c r="A13243" t="s">
        <v>22</v>
      </c>
      <c r="B13243" t="s">
        <v>166</v>
      </c>
      <c r="C13243">
        <f>_xlfn.XLOOKUP(B13243,'2.1.trackMPD'!$R$7:$R$29,'2.1.trackMPD'!$T$7:$T$29)</f>
        <v>5</v>
      </c>
      <c r="D13243">
        <v>5000</v>
      </c>
      <c r="E13243" t="s">
        <v>6400</v>
      </c>
      <c r="F13243" t="s">
        <v>110</v>
      </c>
      <c r="G13243" t="s">
        <v>140</v>
      </c>
      <c r="H13243" t="s">
        <v>6399</v>
      </c>
    </row>
    <row r="13244" spans="1:8" x14ac:dyDescent="0.2">
      <c r="A13244" t="s">
        <v>22</v>
      </c>
      <c r="B13244" t="s">
        <v>166</v>
      </c>
      <c r="C13244">
        <f>_xlfn.XLOOKUP(B13244,'2.1.trackMPD'!$R$7:$R$29,'2.1.trackMPD'!$T$7:$T$29)</f>
        <v>5</v>
      </c>
      <c r="D13244">
        <v>1</v>
      </c>
      <c r="E13244" t="s">
        <v>6401</v>
      </c>
      <c r="F13244" t="s">
        <v>110</v>
      </c>
      <c r="G13244" t="s">
        <v>124</v>
      </c>
      <c r="H13244" t="s">
        <v>6398</v>
      </c>
    </row>
    <row r="13245" spans="1:8" x14ac:dyDescent="0.2">
      <c r="A13245" t="s">
        <v>22</v>
      </c>
      <c r="B13245" t="s">
        <v>166</v>
      </c>
      <c r="C13245">
        <f>_xlfn.XLOOKUP(B13245,'2.1.trackMPD'!$R$7:$R$29,'2.1.trackMPD'!$T$7:$T$29)</f>
        <v>5</v>
      </c>
      <c r="D13245">
        <v>1</v>
      </c>
      <c r="E13245" t="s">
        <v>6401</v>
      </c>
      <c r="F13245" t="s">
        <v>110</v>
      </c>
      <c r="G13245" t="s">
        <v>140</v>
      </c>
      <c r="H13245" t="s">
        <v>6398</v>
      </c>
    </row>
    <row r="13246" spans="1:8" x14ac:dyDescent="0.2">
      <c r="A13246" t="s">
        <v>22</v>
      </c>
      <c r="B13246" t="s">
        <v>166</v>
      </c>
      <c r="C13246">
        <f>_xlfn.XLOOKUP(B13246,'2.1.trackMPD'!$R$7:$R$29,'2.1.trackMPD'!$T$7:$T$29)</f>
        <v>5</v>
      </c>
      <c r="D13246">
        <v>1</v>
      </c>
      <c r="E13246" t="s">
        <v>6401</v>
      </c>
      <c r="F13246" t="s">
        <v>111</v>
      </c>
      <c r="G13246" t="s">
        <v>124</v>
      </c>
      <c r="H13246" t="s">
        <v>6398</v>
      </c>
    </row>
    <row r="13247" spans="1:8" x14ac:dyDescent="0.2">
      <c r="A13247" t="s">
        <v>22</v>
      </c>
      <c r="B13247" t="s">
        <v>166</v>
      </c>
      <c r="C13247">
        <f>_xlfn.XLOOKUP(B13247,'2.1.trackMPD'!$R$7:$R$29,'2.1.trackMPD'!$T$7:$T$29)</f>
        <v>5</v>
      </c>
      <c r="D13247">
        <v>1</v>
      </c>
      <c r="E13247" t="s">
        <v>6401</v>
      </c>
      <c r="F13247" t="s">
        <v>111</v>
      </c>
      <c r="G13247" t="s">
        <v>140</v>
      </c>
      <c r="H13247" t="s">
        <v>6398</v>
      </c>
    </row>
    <row r="13248" spans="1:8" x14ac:dyDescent="0.2">
      <c r="A13248" t="s">
        <v>22</v>
      </c>
      <c r="B13248" t="s">
        <v>166</v>
      </c>
      <c r="C13248">
        <f>_xlfn.XLOOKUP(B13248,'2.1.trackMPD'!$R$7:$R$29,'2.1.trackMPD'!$T$7:$T$29)</f>
        <v>5</v>
      </c>
      <c r="D13248">
        <v>1</v>
      </c>
      <c r="E13248" t="s">
        <v>6401</v>
      </c>
      <c r="F13248" t="s">
        <v>110</v>
      </c>
      <c r="G13248" t="s">
        <v>124</v>
      </c>
      <c r="H13248" t="s">
        <v>6399</v>
      </c>
    </row>
    <row r="13249" spans="1:8" x14ac:dyDescent="0.2">
      <c r="A13249" t="s">
        <v>22</v>
      </c>
      <c r="B13249" t="s">
        <v>166</v>
      </c>
      <c r="C13249">
        <f>_xlfn.XLOOKUP(B13249,'2.1.trackMPD'!$R$7:$R$29,'2.1.trackMPD'!$T$7:$T$29)</f>
        <v>5</v>
      </c>
      <c r="D13249">
        <v>1</v>
      </c>
      <c r="E13249" t="s">
        <v>6401</v>
      </c>
      <c r="F13249" t="s">
        <v>110</v>
      </c>
      <c r="G13249" t="s">
        <v>140</v>
      </c>
      <c r="H13249" t="s">
        <v>6399</v>
      </c>
    </row>
    <row r="13250" spans="1:8" x14ac:dyDescent="0.2">
      <c r="A13250" t="s">
        <v>22</v>
      </c>
      <c r="B13250" t="s">
        <v>166</v>
      </c>
      <c r="C13250">
        <f>_xlfn.XLOOKUP(B13250,'2.1.trackMPD'!$R$7:$R$29,'2.1.trackMPD'!$T$7:$T$29)</f>
        <v>5</v>
      </c>
      <c r="D13250">
        <v>10</v>
      </c>
      <c r="E13250" t="s">
        <v>6401</v>
      </c>
      <c r="F13250" t="s">
        <v>110</v>
      </c>
      <c r="G13250" t="s">
        <v>124</v>
      </c>
      <c r="H13250" t="s">
        <v>6398</v>
      </c>
    </row>
    <row r="13251" spans="1:8" x14ac:dyDescent="0.2">
      <c r="A13251" t="s">
        <v>22</v>
      </c>
      <c r="B13251" t="s">
        <v>166</v>
      </c>
      <c r="C13251">
        <f>_xlfn.XLOOKUP(B13251,'2.1.trackMPD'!$R$7:$R$29,'2.1.trackMPD'!$T$7:$T$29)</f>
        <v>5</v>
      </c>
      <c r="D13251">
        <v>10</v>
      </c>
      <c r="E13251" t="s">
        <v>6401</v>
      </c>
      <c r="F13251" t="s">
        <v>110</v>
      </c>
      <c r="G13251" t="s">
        <v>140</v>
      </c>
      <c r="H13251" t="s">
        <v>6398</v>
      </c>
    </row>
    <row r="13252" spans="1:8" x14ac:dyDescent="0.2">
      <c r="A13252" t="s">
        <v>22</v>
      </c>
      <c r="B13252" t="s">
        <v>166</v>
      </c>
      <c r="C13252">
        <f>_xlfn.XLOOKUP(B13252,'2.1.trackMPD'!$R$7:$R$29,'2.1.trackMPD'!$T$7:$T$29)</f>
        <v>5</v>
      </c>
      <c r="D13252">
        <v>10</v>
      </c>
      <c r="E13252" t="s">
        <v>6401</v>
      </c>
      <c r="F13252" t="s">
        <v>111</v>
      </c>
      <c r="G13252" t="s">
        <v>124</v>
      </c>
      <c r="H13252" t="s">
        <v>6398</v>
      </c>
    </row>
    <row r="13253" spans="1:8" x14ac:dyDescent="0.2">
      <c r="A13253" t="s">
        <v>22</v>
      </c>
      <c r="B13253" t="s">
        <v>166</v>
      </c>
      <c r="C13253">
        <f>_xlfn.XLOOKUP(B13253,'2.1.trackMPD'!$R$7:$R$29,'2.1.trackMPD'!$T$7:$T$29)</f>
        <v>5</v>
      </c>
      <c r="D13253">
        <v>10</v>
      </c>
      <c r="E13253" t="s">
        <v>6401</v>
      </c>
      <c r="F13253" t="s">
        <v>111</v>
      </c>
      <c r="G13253" t="s">
        <v>140</v>
      </c>
      <c r="H13253" t="s">
        <v>6398</v>
      </c>
    </row>
    <row r="13254" spans="1:8" x14ac:dyDescent="0.2">
      <c r="A13254" t="s">
        <v>22</v>
      </c>
      <c r="B13254" t="s">
        <v>166</v>
      </c>
      <c r="C13254">
        <f>_xlfn.XLOOKUP(B13254,'2.1.trackMPD'!$R$7:$R$29,'2.1.trackMPD'!$T$7:$T$29)</f>
        <v>5</v>
      </c>
      <c r="D13254">
        <v>10</v>
      </c>
      <c r="E13254" t="s">
        <v>6401</v>
      </c>
      <c r="F13254" t="s">
        <v>110</v>
      </c>
      <c r="G13254" t="s">
        <v>124</v>
      </c>
      <c r="H13254" t="s">
        <v>6399</v>
      </c>
    </row>
    <row r="13255" spans="1:8" x14ac:dyDescent="0.2">
      <c r="A13255" t="s">
        <v>22</v>
      </c>
      <c r="B13255" t="s">
        <v>166</v>
      </c>
      <c r="C13255">
        <f>_xlfn.XLOOKUP(B13255,'2.1.trackMPD'!$R$7:$R$29,'2.1.trackMPD'!$T$7:$T$29)</f>
        <v>5</v>
      </c>
      <c r="D13255">
        <v>10</v>
      </c>
      <c r="E13255" t="s">
        <v>6401</v>
      </c>
      <c r="F13255" t="s">
        <v>110</v>
      </c>
      <c r="G13255" t="s">
        <v>140</v>
      </c>
      <c r="H13255" t="s">
        <v>6399</v>
      </c>
    </row>
    <row r="13256" spans="1:8" x14ac:dyDescent="0.2">
      <c r="A13256" t="s">
        <v>22</v>
      </c>
      <c r="B13256" t="s">
        <v>166</v>
      </c>
      <c r="C13256">
        <f>_xlfn.XLOOKUP(B13256,'2.1.trackMPD'!$R$7:$R$29,'2.1.trackMPD'!$T$7:$T$29)</f>
        <v>5</v>
      </c>
      <c r="D13256">
        <v>100</v>
      </c>
      <c r="E13256" t="s">
        <v>6401</v>
      </c>
      <c r="F13256" t="s">
        <v>110</v>
      </c>
      <c r="G13256" t="s">
        <v>124</v>
      </c>
      <c r="H13256" t="s">
        <v>6398</v>
      </c>
    </row>
    <row r="13257" spans="1:8" x14ac:dyDescent="0.2">
      <c r="A13257" t="s">
        <v>22</v>
      </c>
      <c r="B13257" t="s">
        <v>166</v>
      </c>
      <c r="C13257">
        <f>_xlfn.XLOOKUP(B13257,'2.1.trackMPD'!$R$7:$R$29,'2.1.trackMPD'!$T$7:$T$29)</f>
        <v>5</v>
      </c>
      <c r="D13257">
        <v>100</v>
      </c>
      <c r="E13257" t="s">
        <v>6401</v>
      </c>
      <c r="F13257" t="s">
        <v>110</v>
      </c>
      <c r="G13257" t="s">
        <v>140</v>
      </c>
      <c r="H13257" t="s">
        <v>6398</v>
      </c>
    </row>
    <row r="13258" spans="1:8" x14ac:dyDescent="0.2">
      <c r="A13258" t="s">
        <v>22</v>
      </c>
      <c r="B13258" t="s">
        <v>166</v>
      </c>
      <c r="C13258">
        <f>_xlfn.XLOOKUP(B13258,'2.1.trackMPD'!$R$7:$R$29,'2.1.trackMPD'!$T$7:$T$29)</f>
        <v>5</v>
      </c>
      <c r="D13258">
        <v>100</v>
      </c>
      <c r="E13258" t="s">
        <v>6401</v>
      </c>
      <c r="F13258" t="s">
        <v>111</v>
      </c>
      <c r="G13258" t="s">
        <v>124</v>
      </c>
      <c r="H13258" t="s">
        <v>6398</v>
      </c>
    </row>
    <row r="13259" spans="1:8" x14ac:dyDescent="0.2">
      <c r="A13259" t="s">
        <v>22</v>
      </c>
      <c r="B13259" t="s">
        <v>166</v>
      </c>
      <c r="C13259">
        <f>_xlfn.XLOOKUP(B13259,'2.1.trackMPD'!$R$7:$R$29,'2.1.trackMPD'!$T$7:$T$29)</f>
        <v>5</v>
      </c>
      <c r="D13259">
        <v>100</v>
      </c>
      <c r="E13259" t="s">
        <v>6401</v>
      </c>
      <c r="F13259" t="s">
        <v>111</v>
      </c>
      <c r="G13259" t="s">
        <v>140</v>
      </c>
      <c r="H13259" t="s">
        <v>6398</v>
      </c>
    </row>
    <row r="13260" spans="1:8" x14ac:dyDescent="0.2">
      <c r="A13260" t="s">
        <v>22</v>
      </c>
      <c r="B13260" t="s">
        <v>166</v>
      </c>
      <c r="C13260">
        <f>_xlfn.XLOOKUP(B13260,'2.1.trackMPD'!$R$7:$R$29,'2.1.trackMPD'!$T$7:$T$29)</f>
        <v>5</v>
      </c>
      <c r="D13260">
        <v>100</v>
      </c>
      <c r="E13260" t="s">
        <v>6401</v>
      </c>
      <c r="F13260" t="s">
        <v>110</v>
      </c>
      <c r="G13260" t="s">
        <v>124</v>
      </c>
      <c r="H13260" t="s">
        <v>6399</v>
      </c>
    </row>
    <row r="13261" spans="1:8" x14ac:dyDescent="0.2">
      <c r="A13261" t="s">
        <v>22</v>
      </c>
      <c r="B13261" t="s">
        <v>166</v>
      </c>
      <c r="C13261">
        <f>_xlfn.XLOOKUP(B13261,'2.1.trackMPD'!$R$7:$R$29,'2.1.trackMPD'!$T$7:$T$29)</f>
        <v>5</v>
      </c>
      <c r="D13261">
        <v>100</v>
      </c>
      <c r="E13261" t="s">
        <v>6401</v>
      </c>
      <c r="F13261" t="s">
        <v>110</v>
      </c>
      <c r="G13261" t="s">
        <v>140</v>
      </c>
      <c r="H13261" t="s">
        <v>6399</v>
      </c>
    </row>
    <row r="13262" spans="1:8" x14ac:dyDescent="0.2">
      <c r="A13262" t="s">
        <v>22</v>
      </c>
      <c r="B13262" t="s">
        <v>10</v>
      </c>
      <c r="C13262">
        <f>_xlfn.XLOOKUP(B13262,'2.1.trackMPD'!$R$7:$R$29,'2.1.trackMPD'!$T$7:$T$29)</f>
        <v>5</v>
      </c>
      <c r="D13262">
        <v>1</v>
      </c>
      <c r="E13262" t="s">
        <v>6396</v>
      </c>
      <c r="F13262" t="s">
        <v>110</v>
      </c>
      <c r="G13262" t="s">
        <v>124</v>
      </c>
      <c r="H13262" t="s">
        <v>6398</v>
      </c>
    </row>
    <row r="13263" spans="1:8" x14ac:dyDescent="0.2">
      <c r="A13263" t="s">
        <v>22</v>
      </c>
      <c r="B13263" t="s">
        <v>10</v>
      </c>
      <c r="C13263">
        <f>_xlfn.XLOOKUP(B13263,'2.1.trackMPD'!$R$7:$R$29,'2.1.trackMPD'!$T$7:$T$29)</f>
        <v>5</v>
      </c>
      <c r="D13263">
        <v>1</v>
      </c>
      <c r="E13263" t="s">
        <v>6396</v>
      </c>
      <c r="F13263" t="s">
        <v>110</v>
      </c>
      <c r="G13263" t="s">
        <v>140</v>
      </c>
      <c r="H13263" t="s">
        <v>6398</v>
      </c>
    </row>
    <row r="13264" spans="1:8" x14ac:dyDescent="0.2">
      <c r="A13264" t="s">
        <v>22</v>
      </c>
      <c r="B13264" t="s">
        <v>10</v>
      </c>
      <c r="C13264">
        <f>_xlfn.XLOOKUP(B13264,'2.1.trackMPD'!$R$7:$R$29,'2.1.trackMPD'!$T$7:$T$29)</f>
        <v>5</v>
      </c>
      <c r="D13264">
        <v>1</v>
      </c>
      <c r="E13264" t="s">
        <v>6396</v>
      </c>
      <c r="F13264" t="s">
        <v>111</v>
      </c>
      <c r="G13264" t="s">
        <v>124</v>
      </c>
      <c r="H13264" t="s">
        <v>6398</v>
      </c>
    </row>
    <row r="13265" spans="1:8" x14ac:dyDescent="0.2">
      <c r="A13265" t="s">
        <v>22</v>
      </c>
      <c r="B13265" t="s">
        <v>10</v>
      </c>
      <c r="C13265">
        <f>_xlfn.XLOOKUP(B13265,'2.1.trackMPD'!$R$7:$R$29,'2.1.trackMPD'!$T$7:$T$29)</f>
        <v>5</v>
      </c>
      <c r="D13265">
        <v>1</v>
      </c>
      <c r="E13265" t="s">
        <v>6396</v>
      </c>
      <c r="F13265" t="s">
        <v>111</v>
      </c>
      <c r="G13265" t="s">
        <v>140</v>
      </c>
      <c r="H13265" t="s">
        <v>6398</v>
      </c>
    </row>
    <row r="13266" spans="1:8" x14ac:dyDescent="0.2">
      <c r="A13266" t="s">
        <v>22</v>
      </c>
      <c r="B13266" t="s">
        <v>10</v>
      </c>
      <c r="C13266">
        <f>_xlfn.XLOOKUP(B13266,'2.1.trackMPD'!$R$7:$R$29,'2.1.trackMPD'!$T$7:$T$29)</f>
        <v>5</v>
      </c>
      <c r="D13266">
        <v>1</v>
      </c>
      <c r="E13266" t="s">
        <v>6396</v>
      </c>
      <c r="F13266" t="s">
        <v>110</v>
      </c>
      <c r="G13266" t="s">
        <v>124</v>
      </c>
      <c r="H13266" t="s">
        <v>6399</v>
      </c>
    </row>
    <row r="13267" spans="1:8" x14ac:dyDescent="0.2">
      <c r="A13267" t="s">
        <v>22</v>
      </c>
      <c r="B13267" t="s">
        <v>10</v>
      </c>
      <c r="C13267">
        <f>_xlfn.XLOOKUP(B13267,'2.1.trackMPD'!$R$7:$R$29,'2.1.trackMPD'!$T$7:$T$29)</f>
        <v>5</v>
      </c>
      <c r="D13267">
        <v>1</v>
      </c>
      <c r="E13267" t="s">
        <v>6396</v>
      </c>
      <c r="F13267" t="s">
        <v>110</v>
      </c>
      <c r="G13267" t="s">
        <v>140</v>
      </c>
      <c r="H13267" t="s">
        <v>6399</v>
      </c>
    </row>
    <row r="13268" spans="1:8" x14ac:dyDescent="0.2">
      <c r="A13268" t="s">
        <v>22</v>
      </c>
      <c r="B13268" t="s">
        <v>10</v>
      </c>
      <c r="C13268">
        <f>_xlfn.XLOOKUP(B13268,'2.1.trackMPD'!$R$7:$R$29,'2.1.trackMPD'!$T$7:$T$29)</f>
        <v>5</v>
      </c>
      <c r="D13268">
        <v>10</v>
      </c>
      <c r="E13268" t="s">
        <v>6396</v>
      </c>
      <c r="F13268" t="s">
        <v>110</v>
      </c>
      <c r="G13268" t="s">
        <v>124</v>
      </c>
      <c r="H13268" t="s">
        <v>6398</v>
      </c>
    </row>
    <row r="13269" spans="1:8" x14ac:dyDescent="0.2">
      <c r="A13269" t="s">
        <v>22</v>
      </c>
      <c r="B13269" t="s">
        <v>10</v>
      </c>
      <c r="C13269">
        <f>_xlfn.XLOOKUP(B13269,'2.1.trackMPD'!$R$7:$R$29,'2.1.trackMPD'!$T$7:$T$29)</f>
        <v>5</v>
      </c>
      <c r="D13269">
        <v>10</v>
      </c>
      <c r="E13269" t="s">
        <v>6396</v>
      </c>
      <c r="F13269" t="s">
        <v>110</v>
      </c>
      <c r="G13269" t="s">
        <v>140</v>
      </c>
      <c r="H13269" t="s">
        <v>6398</v>
      </c>
    </row>
    <row r="13270" spans="1:8" x14ac:dyDescent="0.2">
      <c r="A13270" t="s">
        <v>22</v>
      </c>
      <c r="B13270" t="s">
        <v>10</v>
      </c>
      <c r="C13270">
        <f>_xlfn.XLOOKUP(B13270,'2.1.trackMPD'!$R$7:$R$29,'2.1.trackMPD'!$T$7:$T$29)</f>
        <v>5</v>
      </c>
      <c r="D13270">
        <v>10</v>
      </c>
      <c r="E13270" t="s">
        <v>6396</v>
      </c>
      <c r="F13270" t="s">
        <v>111</v>
      </c>
      <c r="G13270" t="s">
        <v>124</v>
      </c>
      <c r="H13270" t="s">
        <v>6398</v>
      </c>
    </row>
    <row r="13271" spans="1:8" x14ac:dyDescent="0.2">
      <c r="A13271" t="s">
        <v>22</v>
      </c>
      <c r="B13271" t="s">
        <v>10</v>
      </c>
      <c r="C13271">
        <f>_xlfn.XLOOKUP(B13271,'2.1.trackMPD'!$R$7:$R$29,'2.1.trackMPD'!$T$7:$T$29)</f>
        <v>5</v>
      </c>
      <c r="D13271">
        <v>10</v>
      </c>
      <c r="E13271" t="s">
        <v>6396</v>
      </c>
      <c r="F13271" t="s">
        <v>111</v>
      </c>
      <c r="G13271" t="s">
        <v>140</v>
      </c>
      <c r="H13271" t="s">
        <v>6398</v>
      </c>
    </row>
    <row r="13272" spans="1:8" x14ac:dyDescent="0.2">
      <c r="A13272" t="s">
        <v>22</v>
      </c>
      <c r="B13272" t="s">
        <v>10</v>
      </c>
      <c r="C13272">
        <f>_xlfn.XLOOKUP(B13272,'2.1.trackMPD'!$R$7:$R$29,'2.1.trackMPD'!$T$7:$T$29)</f>
        <v>5</v>
      </c>
      <c r="D13272">
        <v>10</v>
      </c>
      <c r="E13272" t="s">
        <v>6396</v>
      </c>
      <c r="F13272" t="s">
        <v>110</v>
      </c>
      <c r="G13272" t="s">
        <v>124</v>
      </c>
      <c r="H13272" t="s">
        <v>6399</v>
      </c>
    </row>
    <row r="13273" spans="1:8" x14ac:dyDescent="0.2">
      <c r="A13273" t="s">
        <v>22</v>
      </c>
      <c r="B13273" t="s">
        <v>10</v>
      </c>
      <c r="C13273">
        <f>_xlfn.XLOOKUP(B13273,'2.1.trackMPD'!$R$7:$R$29,'2.1.trackMPD'!$T$7:$T$29)</f>
        <v>5</v>
      </c>
      <c r="D13273">
        <v>10</v>
      </c>
      <c r="E13273" t="s">
        <v>6396</v>
      </c>
      <c r="F13273" t="s">
        <v>110</v>
      </c>
      <c r="G13273" t="s">
        <v>140</v>
      </c>
      <c r="H13273" t="s">
        <v>6399</v>
      </c>
    </row>
    <row r="13274" spans="1:8" x14ac:dyDescent="0.2">
      <c r="A13274" t="s">
        <v>22</v>
      </c>
      <c r="B13274" t="s">
        <v>10</v>
      </c>
      <c r="C13274">
        <f>_xlfn.XLOOKUP(B13274,'2.1.trackMPD'!$R$7:$R$29,'2.1.trackMPD'!$T$7:$T$29)</f>
        <v>5</v>
      </c>
      <c r="D13274">
        <v>100</v>
      </c>
      <c r="E13274" t="s">
        <v>6396</v>
      </c>
      <c r="F13274" t="s">
        <v>110</v>
      </c>
      <c r="G13274" t="s">
        <v>124</v>
      </c>
      <c r="H13274" t="s">
        <v>6398</v>
      </c>
    </row>
    <row r="13275" spans="1:8" x14ac:dyDescent="0.2">
      <c r="A13275" t="s">
        <v>22</v>
      </c>
      <c r="B13275" t="s">
        <v>10</v>
      </c>
      <c r="C13275">
        <f>_xlfn.XLOOKUP(B13275,'2.1.trackMPD'!$R$7:$R$29,'2.1.trackMPD'!$T$7:$T$29)</f>
        <v>5</v>
      </c>
      <c r="D13275">
        <v>100</v>
      </c>
      <c r="E13275" t="s">
        <v>6396</v>
      </c>
      <c r="F13275" t="s">
        <v>110</v>
      </c>
      <c r="G13275" t="s">
        <v>140</v>
      </c>
      <c r="H13275" t="s">
        <v>6398</v>
      </c>
    </row>
    <row r="13276" spans="1:8" x14ac:dyDescent="0.2">
      <c r="A13276" t="s">
        <v>22</v>
      </c>
      <c r="B13276" t="s">
        <v>10</v>
      </c>
      <c r="C13276">
        <f>_xlfn.XLOOKUP(B13276,'2.1.trackMPD'!$R$7:$R$29,'2.1.trackMPD'!$T$7:$T$29)</f>
        <v>5</v>
      </c>
      <c r="D13276">
        <v>100</v>
      </c>
      <c r="E13276" t="s">
        <v>6396</v>
      </c>
      <c r="F13276" t="s">
        <v>111</v>
      </c>
      <c r="G13276" t="s">
        <v>124</v>
      </c>
      <c r="H13276" t="s">
        <v>6398</v>
      </c>
    </row>
    <row r="13277" spans="1:8" x14ac:dyDescent="0.2">
      <c r="A13277" t="s">
        <v>22</v>
      </c>
      <c r="B13277" t="s">
        <v>10</v>
      </c>
      <c r="C13277">
        <f>_xlfn.XLOOKUP(B13277,'2.1.trackMPD'!$R$7:$R$29,'2.1.trackMPD'!$T$7:$T$29)</f>
        <v>5</v>
      </c>
      <c r="D13277">
        <v>100</v>
      </c>
      <c r="E13277" t="s">
        <v>6396</v>
      </c>
      <c r="F13277" t="s">
        <v>111</v>
      </c>
      <c r="G13277" t="s">
        <v>140</v>
      </c>
      <c r="H13277" t="s">
        <v>6398</v>
      </c>
    </row>
    <row r="13278" spans="1:8" x14ac:dyDescent="0.2">
      <c r="A13278" t="s">
        <v>22</v>
      </c>
      <c r="B13278" t="s">
        <v>10</v>
      </c>
      <c r="C13278">
        <f>_xlfn.XLOOKUP(B13278,'2.1.trackMPD'!$R$7:$R$29,'2.1.trackMPD'!$T$7:$T$29)</f>
        <v>5</v>
      </c>
      <c r="D13278">
        <v>100</v>
      </c>
      <c r="E13278" t="s">
        <v>6396</v>
      </c>
      <c r="F13278" t="s">
        <v>110</v>
      </c>
      <c r="G13278" t="s">
        <v>124</v>
      </c>
      <c r="H13278" t="s">
        <v>6399</v>
      </c>
    </row>
    <row r="13279" spans="1:8" x14ac:dyDescent="0.2">
      <c r="A13279" t="s">
        <v>22</v>
      </c>
      <c r="B13279" t="s">
        <v>10</v>
      </c>
      <c r="C13279">
        <f>_xlfn.XLOOKUP(B13279,'2.1.trackMPD'!$R$7:$R$29,'2.1.trackMPD'!$T$7:$T$29)</f>
        <v>5</v>
      </c>
      <c r="D13279">
        <v>100</v>
      </c>
      <c r="E13279" t="s">
        <v>6396</v>
      </c>
      <c r="F13279" t="s">
        <v>110</v>
      </c>
      <c r="G13279" t="s">
        <v>140</v>
      </c>
      <c r="H13279" t="s">
        <v>6399</v>
      </c>
    </row>
    <row r="13280" spans="1:8" x14ac:dyDescent="0.2">
      <c r="A13280" t="s">
        <v>22</v>
      </c>
      <c r="B13280" t="s">
        <v>10</v>
      </c>
      <c r="C13280">
        <f>_xlfn.XLOOKUP(B13280,'2.1.trackMPD'!$R$7:$R$29,'2.1.trackMPD'!$T$7:$T$29)</f>
        <v>5</v>
      </c>
      <c r="D13280">
        <v>1000</v>
      </c>
      <c r="E13280" t="s">
        <v>6396</v>
      </c>
      <c r="F13280" t="s">
        <v>110</v>
      </c>
      <c r="G13280" t="s">
        <v>124</v>
      </c>
      <c r="H13280" t="s">
        <v>6398</v>
      </c>
    </row>
    <row r="13281" spans="1:8" x14ac:dyDescent="0.2">
      <c r="A13281" t="s">
        <v>22</v>
      </c>
      <c r="B13281" t="s">
        <v>10</v>
      </c>
      <c r="C13281">
        <f>_xlfn.XLOOKUP(B13281,'2.1.trackMPD'!$R$7:$R$29,'2.1.trackMPD'!$T$7:$T$29)</f>
        <v>5</v>
      </c>
      <c r="D13281">
        <v>1000</v>
      </c>
      <c r="E13281" t="s">
        <v>6396</v>
      </c>
      <c r="F13281" t="s">
        <v>110</v>
      </c>
      <c r="G13281" t="s">
        <v>140</v>
      </c>
      <c r="H13281" t="s">
        <v>6398</v>
      </c>
    </row>
    <row r="13282" spans="1:8" x14ac:dyDescent="0.2">
      <c r="A13282" t="s">
        <v>22</v>
      </c>
      <c r="B13282" t="s">
        <v>10</v>
      </c>
      <c r="C13282">
        <f>_xlfn.XLOOKUP(B13282,'2.1.trackMPD'!$R$7:$R$29,'2.1.trackMPD'!$T$7:$T$29)</f>
        <v>5</v>
      </c>
      <c r="D13282">
        <v>1000</v>
      </c>
      <c r="E13282" t="s">
        <v>6396</v>
      </c>
      <c r="F13282" t="s">
        <v>111</v>
      </c>
      <c r="G13282" t="s">
        <v>124</v>
      </c>
      <c r="H13282" t="s">
        <v>6398</v>
      </c>
    </row>
    <row r="13283" spans="1:8" x14ac:dyDescent="0.2">
      <c r="A13283" t="s">
        <v>22</v>
      </c>
      <c r="B13283" t="s">
        <v>10</v>
      </c>
      <c r="C13283">
        <f>_xlfn.XLOOKUP(B13283,'2.1.trackMPD'!$R$7:$R$29,'2.1.trackMPD'!$T$7:$T$29)</f>
        <v>5</v>
      </c>
      <c r="D13283">
        <v>1000</v>
      </c>
      <c r="E13283" t="s">
        <v>6396</v>
      </c>
      <c r="F13283" t="s">
        <v>111</v>
      </c>
      <c r="G13283" t="s">
        <v>140</v>
      </c>
      <c r="H13283" t="s">
        <v>6398</v>
      </c>
    </row>
    <row r="13284" spans="1:8" x14ac:dyDescent="0.2">
      <c r="A13284" t="s">
        <v>22</v>
      </c>
      <c r="B13284" t="s">
        <v>10</v>
      </c>
      <c r="C13284">
        <f>_xlfn.XLOOKUP(B13284,'2.1.trackMPD'!$R$7:$R$29,'2.1.trackMPD'!$T$7:$T$29)</f>
        <v>5</v>
      </c>
      <c r="D13284">
        <v>1000</v>
      </c>
      <c r="E13284" t="s">
        <v>6396</v>
      </c>
      <c r="F13284" t="s">
        <v>110</v>
      </c>
      <c r="G13284" t="s">
        <v>124</v>
      </c>
      <c r="H13284" t="s">
        <v>6399</v>
      </c>
    </row>
    <row r="13285" spans="1:8" x14ac:dyDescent="0.2">
      <c r="A13285" t="s">
        <v>22</v>
      </c>
      <c r="B13285" t="s">
        <v>10</v>
      </c>
      <c r="C13285">
        <f>_xlfn.XLOOKUP(B13285,'2.1.trackMPD'!$R$7:$R$29,'2.1.trackMPD'!$T$7:$T$29)</f>
        <v>5</v>
      </c>
      <c r="D13285">
        <v>1000</v>
      </c>
      <c r="E13285" t="s">
        <v>6396</v>
      </c>
      <c r="F13285" t="s">
        <v>110</v>
      </c>
      <c r="G13285" t="s">
        <v>140</v>
      </c>
      <c r="H13285" t="s">
        <v>6399</v>
      </c>
    </row>
    <row r="13286" spans="1:8" x14ac:dyDescent="0.2">
      <c r="A13286" t="s">
        <v>22</v>
      </c>
      <c r="B13286" t="s">
        <v>10</v>
      </c>
      <c r="C13286">
        <f>_xlfn.XLOOKUP(B13286,'2.1.trackMPD'!$R$7:$R$29,'2.1.trackMPD'!$T$7:$T$29)</f>
        <v>5</v>
      </c>
      <c r="D13286">
        <v>5000</v>
      </c>
      <c r="E13286" t="s">
        <v>6396</v>
      </c>
      <c r="F13286" t="s">
        <v>110</v>
      </c>
      <c r="G13286" t="s">
        <v>124</v>
      </c>
      <c r="H13286" t="s">
        <v>6398</v>
      </c>
    </row>
    <row r="13287" spans="1:8" x14ac:dyDescent="0.2">
      <c r="A13287" t="s">
        <v>22</v>
      </c>
      <c r="B13287" t="s">
        <v>10</v>
      </c>
      <c r="C13287">
        <f>_xlfn.XLOOKUP(B13287,'2.1.trackMPD'!$R$7:$R$29,'2.1.trackMPD'!$T$7:$T$29)</f>
        <v>5</v>
      </c>
      <c r="D13287">
        <v>5000</v>
      </c>
      <c r="E13287" t="s">
        <v>6396</v>
      </c>
      <c r="F13287" t="s">
        <v>110</v>
      </c>
      <c r="G13287" t="s">
        <v>140</v>
      </c>
      <c r="H13287" t="s">
        <v>6398</v>
      </c>
    </row>
    <row r="13288" spans="1:8" x14ac:dyDescent="0.2">
      <c r="A13288" t="s">
        <v>22</v>
      </c>
      <c r="B13288" t="s">
        <v>10</v>
      </c>
      <c r="C13288">
        <f>_xlfn.XLOOKUP(B13288,'2.1.trackMPD'!$R$7:$R$29,'2.1.trackMPD'!$T$7:$T$29)</f>
        <v>5</v>
      </c>
      <c r="D13288">
        <v>5000</v>
      </c>
      <c r="E13288" t="s">
        <v>6396</v>
      </c>
      <c r="F13288" t="s">
        <v>111</v>
      </c>
      <c r="G13288" t="s">
        <v>124</v>
      </c>
      <c r="H13288" t="s">
        <v>6398</v>
      </c>
    </row>
    <row r="13289" spans="1:8" x14ac:dyDescent="0.2">
      <c r="A13289" t="s">
        <v>22</v>
      </c>
      <c r="B13289" t="s">
        <v>10</v>
      </c>
      <c r="C13289">
        <f>_xlfn.XLOOKUP(B13289,'2.1.trackMPD'!$R$7:$R$29,'2.1.trackMPD'!$T$7:$T$29)</f>
        <v>5</v>
      </c>
      <c r="D13289">
        <v>5000</v>
      </c>
      <c r="E13289" t="s">
        <v>6396</v>
      </c>
      <c r="F13289" t="s">
        <v>111</v>
      </c>
      <c r="G13289" t="s">
        <v>140</v>
      </c>
      <c r="H13289" t="s">
        <v>6398</v>
      </c>
    </row>
    <row r="13290" spans="1:8" x14ac:dyDescent="0.2">
      <c r="A13290" t="s">
        <v>22</v>
      </c>
      <c r="B13290" t="s">
        <v>10</v>
      </c>
      <c r="C13290">
        <f>_xlfn.XLOOKUP(B13290,'2.1.trackMPD'!$R$7:$R$29,'2.1.trackMPD'!$T$7:$T$29)</f>
        <v>5</v>
      </c>
      <c r="D13290">
        <v>5000</v>
      </c>
      <c r="E13290" t="s">
        <v>6396</v>
      </c>
      <c r="F13290" t="s">
        <v>110</v>
      </c>
      <c r="G13290" t="s">
        <v>124</v>
      </c>
      <c r="H13290" t="s">
        <v>6399</v>
      </c>
    </row>
    <row r="13291" spans="1:8" x14ac:dyDescent="0.2">
      <c r="A13291" t="s">
        <v>22</v>
      </c>
      <c r="B13291" t="s">
        <v>10</v>
      </c>
      <c r="C13291">
        <f>_xlfn.XLOOKUP(B13291,'2.1.trackMPD'!$R$7:$R$29,'2.1.trackMPD'!$T$7:$T$29)</f>
        <v>5</v>
      </c>
      <c r="D13291">
        <v>5000</v>
      </c>
      <c r="E13291" t="s">
        <v>6396</v>
      </c>
      <c r="F13291" t="s">
        <v>110</v>
      </c>
      <c r="G13291" t="s">
        <v>140</v>
      </c>
      <c r="H13291" t="s">
        <v>6399</v>
      </c>
    </row>
    <row r="13292" spans="1:8" x14ac:dyDescent="0.2">
      <c r="A13292" t="s">
        <v>22</v>
      </c>
      <c r="B13292" t="s">
        <v>10</v>
      </c>
      <c r="C13292">
        <f>_xlfn.XLOOKUP(B13292,'2.1.trackMPD'!$R$7:$R$29,'2.1.trackMPD'!$T$7:$T$29)</f>
        <v>5</v>
      </c>
      <c r="D13292">
        <v>1</v>
      </c>
      <c r="E13292" t="s">
        <v>6400</v>
      </c>
      <c r="F13292" t="s">
        <v>110</v>
      </c>
      <c r="G13292" t="s">
        <v>124</v>
      </c>
      <c r="H13292" t="s">
        <v>6398</v>
      </c>
    </row>
    <row r="13293" spans="1:8" x14ac:dyDescent="0.2">
      <c r="A13293" t="s">
        <v>22</v>
      </c>
      <c r="B13293" t="s">
        <v>10</v>
      </c>
      <c r="C13293">
        <f>_xlfn.XLOOKUP(B13293,'2.1.trackMPD'!$R$7:$R$29,'2.1.trackMPD'!$T$7:$T$29)</f>
        <v>5</v>
      </c>
      <c r="D13293">
        <v>1</v>
      </c>
      <c r="E13293" t="s">
        <v>6400</v>
      </c>
      <c r="F13293" t="s">
        <v>110</v>
      </c>
      <c r="G13293" t="s">
        <v>140</v>
      </c>
      <c r="H13293" t="s">
        <v>6398</v>
      </c>
    </row>
    <row r="13294" spans="1:8" x14ac:dyDescent="0.2">
      <c r="A13294" t="s">
        <v>22</v>
      </c>
      <c r="B13294" t="s">
        <v>10</v>
      </c>
      <c r="C13294">
        <f>_xlfn.XLOOKUP(B13294,'2.1.trackMPD'!$R$7:$R$29,'2.1.trackMPD'!$T$7:$T$29)</f>
        <v>5</v>
      </c>
      <c r="D13294">
        <v>1</v>
      </c>
      <c r="E13294" t="s">
        <v>6400</v>
      </c>
      <c r="F13294" t="s">
        <v>111</v>
      </c>
      <c r="G13294" t="s">
        <v>124</v>
      </c>
      <c r="H13294" t="s">
        <v>6398</v>
      </c>
    </row>
    <row r="13295" spans="1:8" x14ac:dyDescent="0.2">
      <c r="A13295" t="s">
        <v>22</v>
      </c>
      <c r="B13295" t="s">
        <v>10</v>
      </c>
      <c r="C13295">
        <f>_xlfn.XLOOKUP(B13295,'2.1.trackMPD'!$R$7:$R$29,'2.1.trackMPD'!$T$7:$T$29)</f>
        <v>5</v>
      </c>
      <c r="D13295">
        <v>1</v>
      </c>
      <c r="E13295" t="s">
        <v>6400</v>
      </c>
      <c r="F13295" t="s">
        <v>111</v>
      </c>
      <c r="G13295" t="s">
        <v>140</v>
      </c>
      <c r="H13295" t="s">
        <v>6398</v>
      </c>
    </row>
    <row r="13296" spans="1:8" x14ac:dyDescent="0.2">
      <c r="A13296" t="s">
        <v>22</v>
      </c>
      <c r="B13296" t="s">
        <v>10</v>
      </c>
      <c r="C13296">
        <f>_xlfn.XLOOKUP(B13296,'2.1.trackMPD'!$R$7:$R$29,'2.1.trackMPD'!$T$7:$T$29)</f>
        <v>5</v>
      </c>
      <c r="D13296">
        <v>1</v>
      </c>
      <c r="E13296" t="s">
        <v>6400</v>
      </c>
      <c r="F13296" t="s">
        <v>110</v>
      </c>
      <c r="G13296" t="s">
        <v>124</v>
      </c>
      <c r="H13296" t="s">
        <v>6399</v>
      </c>
    </row>
    <row r="13297" spans="1:8" x14ac:dyDescent="0.2">
      <c r="A13297" t="s">
        <v>22</v>
      </c>
      <c r="B13297" t="s">
        <v>10</v>
      </c>
      <c r="C13297">
        <f>_xlfn.XLOOKUP(B13297,'2.1.trackMPD'!$R$7:$R$29,'2.1.trackMPD'!$T$7:$T$29)</f>
        <v>5</v>
      </c>
      <c r="D13297">
        <v>1</v>
      </c>
      <c r="E13297" t="s">
        <v>6400</v>
      </c>
      <c r="F13297" t="s">
        <v>110</v>
      </c>
      <c r="G13297" t="s">
        <v>140</v>
      </c>
      <c r="H13297" t="s">
        <v>6399</v>
      </c>
    </row>
    <row r="13298" spans="1:8" x14ac:dyDescent="0.2">
      <c r="A13298" t="s">
        <v>22</v>
      </c>
      <c r="B13298" t="s">
        <v>10</v>
      </c>
      <c r="C13298">
        <f>_xlfn.XLOOKUP(B13298,'2.1.trackMPD'!$R$7:$R$29,'2.1.trackMPD'!$T$7:$T$29)</f>
        <v>5</v>
      </c>
      <c r="D13298">
        <v>10</v>
      </c>
      <c r="E13298" t="s">
        <v>6400</v>
      </c>
      <c r="F13298" t="s">
        <v>110</v>
      </c>
      <c r="G13298" t="s">
        <v>124</v>
      </c>
      <c r="H13298" t="s">
        <v>6398</v>
      </c>
    </row>
    <row r="13299" spans="1:8" x14ac:dyDescent="0.2">
      <c r="A13299" t="s">
        <v>22</v>
      </c>
      <c r="B13299" t="s">
        <v>10</v>
      </c>
      <c r="C13299">
        <f>_xlfn.XLOOKUP(B13299,'2.1.trackMPD'!$R$7:$R$29,'2.1.trackMPD'!$T$7:$T$29)</f>
        <v>5</v>
      </c>
      <c r="D13299">
        <v>10</v>
      </c>
      <c r="E13299" t="s">
        <v>6400</v>
      </c>
      <c r="F13299" t="s">
        <v>110</v>
      </c>
      <c r="G13299" t="s">
        <v>140</v>
      </c>
      <c r="H13299" t="s">
        <v>6398</v>
      </c>
    </row>
    <row r="13300" spans="1:8" x14ac:dyDescent="0.2">
      <c r="A13300" t="s">
        <v>22</v>
      </c>
      <c r="B13300" t="s">
        <v>10</v>
      </c>
      <c r="C13300">
        <f>_xlfn.XLOOKUP(B13300,'2.1.trackMPD'!$R$7:$R$29,'2.1.trackMPD'!$T$7:$T$29)</f>
        <v>5</v>
      </c>
      <c r="D13300">
        <v>10</v>
      </c>
      <c r="E13300" t="s">
        <v>6400</v>
      </c>
      <c r="F13300" t="s">
        <v>111</v>
      </c>
      <c r="G13300" t="s">
        <v>124</v>
      </c>
      <c r="H13300" t="s">
        <v>6398</v>
      </c>
    </row>
    <row r="13301" spans="1:8" x14ac:dyDescent="0.2">
      <c r="A13301" t="s">
        <v>22</v>
      </c>
      <c r="B13301" t="s">
        <v>10</v>
      </c>
      <c r="C13301">
        <f>_xlfn.XLOOKUP(B13301,'2.1.trackMPD'!$R$7:$R$29,'2.1.trackMPD'!$T$7:$T$29)</f>
        <v>5</v>
      </c>
      <c r="D13301">
        <v>10</v>
      </c>
      <c r="E13301" t="s">
        <v>6400</v>
      </c>
      <c r="F13301" t="s">
        <v>111</v>
      </c>
      <c r="G13301" t="s">
        <v>140</v>
      </c>
      <c r="H13301" t="s">
        <v>6398</v>
      </c>
    </row>
    <row r="13302" spans="1:8" x14ac:dyDescent="0.2">
      <c r="A13302" t="s">
        <v>22</v>
      </c>
      <c r="B13302" t="s">
        <v>10</v>
      </c>
      <c r="C13302">
        <f>_xlfn.XLOOKUP(B13302,'2.1.trackMPD'!$R$7:$R$29,'2.1.trackMPD'!$T$7:$T$29)</f>
        <v>5</v>
      </c>
      <c r="D13302">
        <v>10</v>
      </c>
      <c r="E13302" t="s">
        <v>6400</v>
      </c>
      <c r="F13302" t="s">
        <v>110</v>
      </c>
      <c r="G13302" t="s">
        <v>124</v>
      </c>
      <c r="H13302" t="s">
        <v>6399</v>
      </c>
    </row>
    <row r="13303" spans="1:8" x14ac:dyDescent="0.2">
      <c r="A13303" t="s">
        <v>22</v>
      </c>
      <c r="B13303" t="s">
        <v>10</v>
      </c>
      <c r="C13303">
        <f>_xlfn.XLOOKUP(B13303,'2.1.trackMPD'!$R$7:$R$29,'2.1.trackMPD'!$T$7:$T$29)</f>
        <v>5</v>
      </c>
      <c r="D13303">
        <v>10</v>
      </c>
      <c r="E13303" t="s">
        <v>6400</v>
      </c>
      <c r="F13303" t="s">
        <v>110</v>
      </c>
      <c r="G13303" t="s">
        <v>140</v>
      </c>
      <c r="H13303" t="s">
        <v>6399</v>
      </c>
    </row>
    <row r="13304" spans="1:8" x14ac:dyDescent="0.2">
      <c r="A13304" t="s">
        <v>22</v>
      </c>
      <c r="B13304" t="s">
        <v>10</v>
      </c>
      <c r="C13304">
        <f>_xlfn.XLOOKUP(B13304,'2.1.trackMPD'!$R$7:$R$29,'2.1.trackMPD'!$T$7:$T$29)</f>
        <v>5</v>
      </c>
      <c r="D13304">
        <v>100</v>
      </c>
      <c r="E13304" t="s">
        <v>6400</v>
      </c>
      <c r="F13304" t="s">
        <v>110</v>
      </c>
      <c r="G13304" t="s">
        <v>124</v>
      </c>
      <c r="H13304" t="s">
        <v>6398</v>
      </c>
    </row>
    <row r="13305" spans="1:8" x14ac:dyDescent="0.2">
      <c r="A13305" t="s">
        <v>22</v>
      </c>
      <c r="B13305" t="s">
        <v>10</v>
      </c>
      <c r="C13305">
        <f>_xlfn.XLOOKUP(B13305,'2.1.trackMPD'!$R$7:$R$29,'2.1.trackMPD'!$T$7:$T$29)</f>
        <v>5</v>
      </c>
      <c r="D13305">
        <v>100</v>
      </c>
      <c r="E13305" t="s">
        <v>6400</v>
      </c>
      <c r="F13305" t="s">
        <v>110</v>
      </c>
      <c r="G13305" t="s">
        <v>140</v>
      </c>
      <c r="H13305" t="s">
        <v>6398</v>
      </c>
    </row>
    <row r="13306" spans="1:8" x14ac:dyDescent="0.2">
      <c r="A13306" t="s">
        <v>22</v>
      </c>
      <c r="B13306" t="s">
        <v>10</v>
      </c>
      <c r="C13306">
        <f>_xlfn.XLOOKUP(B13306,'2.1.trackMPD'!$R$7:$R$29,'2.1.trackMPD'!$T$7:$T$29)</f>
        <v>5</v>
      </c>
      <c r="D13306">
        <v>100</v>
      </c>
      <c r="E13306" t="s">
        <v>6400</v>
      </c>
      <c r="F13306" t="s">
        <v>111</v>
      </c>
      <c r="G13306" t="s">
        <v>124</v>
      </c>
      <c r="H13306" t="s">
        <v>6398</v>
      </c>
    </row>
    <row r="13307" spans="1:8" x14ac:dyDescent="0.2">
      <c r="A13307" t="s">
        <v>22</v>
      </c>
      <c r="B13307" t="s">
        <v>10</v>
      </c>
      <c r="C13307">
        <f>_xlfn.XLOOKUP(B13307,'2.1.trackMPD'!$R$7:$R$29,'2.1.trackMPD'!$T$7:$T$29)</f>
        <v>5</v>
      </c>
      <c r="D13307">
        <v>100</v>
      </c>
      <c r="E13307" t="s">
        <v>6400</v>
      </c>
      <c r="F13307" t="s">
        <v>111</v>
      </c>
      <c r="G13307" t="s">
        <v>140</v>
      </c>
      <c r="H13307" t="s">
        <v>6398</v>
      </c>
    </row>
    <row r="13308" spans="1:8" x14ac:dyDescent="0.2">
      <c r="A13308" t="s">
        <v>22</v>
      </c>
      <c r="B13308" t="s">
        <v>10</v>
      </c>
      <c r="C13308">
        <f>_xlfn.XLOOKUP(B13308,'2.1.trackMPD'!$R$7:$R$29,'2.1.trackMPD'!$T$7:$T$29)</f>
        <v>5</v>
      </c>
      <c r="D13308">
        <v>100</v>
      </c>
      <c r="E13308" t="s">
        <v>6400</v>
      </c>
      <c r="F13308" t="s">
        <v>110</v>
      </c>
      <c r="G13308" t="s">
        <v>124</v>
      </c>
      <c r="H13308" t="s">
        <v>6399</v>
      </c>
    </row>
    <row r="13309" spans="1:8" x14ac:dyDescent="0.2">
      <c r="A13309" t="s">
        <v>22</v>
      </c>
      <c r="B13309" t="s">
        <v>10</v>
      </c>
      <c r="C13309">
        <f>_xlfn.XLOOKUP(B13309,'2.1.trackMPD'!$R$7:$R$29,'2.1.trackMPD'!$T$7:$T$29)</f>
        <v>5</v>
      </c>
      <c r="D13309">
        <v>100</v>
      </c>
      <c r="E13309" t="s">
        <v>6400</v>
      </c>
      <c r="F13309" t="s">
        <v>110</v>
      </c>
      <c r="G13309" t="s">
        <v>140</v>
      </c>
      <c r="H13309" t="s">
        <v>6399</v>
      </c>
    </row>
    <row r="13310" spans="1:8" x14ac:dyDescent="0.2">
      <c r="A13310" t="s">
        <v>22</v>
      </c>
      <c r="B13310" t="s">
        <v>10</v>
      </c>
      <c r="C13310">
        <f>_xlfn.XLOOKUP(B13310,'2.1.trackMPD'!$R$7:$R$29,'2.1.trackMPD'!$T$7:$T$29)</f>
        <v>5</v>
      </c>
      <c r="D13310">
        <v>1000</v>
      </c>
      <c r="E13310" t="s">
        <v>6400</v>
      </c>
      <c r="F13310" t="s">
        <v>110</v>
      </c>
      <c r="G13310" t="s">
        <v>124</v>
      </c>
      <c r="H13310" t="s">
        <v>6398</v>
      </c>
    </row>
    <row r="13311" spans="1:8" x14ac:dyDescent="0.2">
      <c r="A13311" t="s">
        <v>22</v>
      </c>
      <c r="B13311" t="s">
        <v>10</v>
      </c>
      <c r="C13311">
        <f>_xlfn.XLOOKUP(B13311,'2.1.trackMPD'!$R$7:$R$29,'2.1.trackMPD'!$T$7:$T$29)</f>
        <v>5</v>
      </c>
      <c r="D13311">
        <v>1000</v>
      </c>
      <c r="E13311" t="s">
        <v>6400</v>
      </c>
      <c r="F13311" t="s">
        <v>110</v>
      </c>
      <c r="G13311" t="s">
        <v>140</v>
      </c>
      <c r="H13311" t="s">
        <v>6398</v>
      </c>
    </row>
    <row r="13312" spans="1:8" x14ac:dyDescent="0.2">
      <c r="A13312" t="s">
        <v>22</v>
      </c>
      <c r="B13312" t="s">
        <v>10</v>
      </c>
      <c r="C13312">
        <f>_xlfn.XLOOKUP(B13312,'2.1.trackMPD'!$R$7:$R$29,'2.1.trackMPD'!$T$7:$T$29)</f>
        <v>5</v>
      </c>
      <c r="D13312">
        <v>1000</v>
      </c>
      <c r="E13312" t="s">
        <v>6400</v>
      </c>
      <c r="F13312" t="s">
        <v>111</v>
      </c>
      <c r="G13312" t="s">
        <v>124</v>
      </c>
      <c r="H13312" t="s">
        <v>6398</v>
      </c>
    </row>
    <row r="13313" spans="1:8" x14ac:dyDescent="0.2">
      <c r="A13313" t="s">
        <v>22</v>
      </c>
      <c r="B13313" t="s">
        <v>10</v>
      </c>
      <c r="C13313">
        <f>_xlfn.XLOOKUP(B13313,'2.1.trackMPD'!$R$7:$R$29,'2.1.trackMPD'!$T$7:$T$29)</f>
        <v>5</v>
      </c>
      <c r="D13313">
        <v>1000</v>
      </c>
      <c r="E13313" t="s">
        <v>6400</v>
      </c>
      <c r="F13313" t="s">
        <v>111</v>
      </c>
      <c r="G13313" t="s">
        <v>140</v>
      </c>
      <c r="H13313" t="s">
        <v>6398</v>
      </c>
    </row>
    <row r="13314" spans="1:8" x14ac:dyDescent="0.2">
      <c r="A13314" t="s">
        <v>22</v>
      </c>
      <c r="B13314" t="s">
        <v>10</v>
      </c>
      <c r="C13314">
        <f>_xlfn.XLOOKUP(B13314,'2.1.trackMPD'!$R$7:$R$29,'2.1.trackMPD'!$T$7:$T$29)</f>
        <v>5</v>
      </c>
      <c r="D13314">
        <v>1000</v>
      </c>
      <c r="E13314" t="s">
        <v>6400</v>
      </c>
      <c r="F13314" t="s">
        <v>110</v>
      </c>
      <c r="G13314" t="s">
        <v>124</v>
      </c>
      <c r="H13314" t="s">
        <v>6399</v>
      </c>
    </row>
    <row r="13315" spans="1:8" x14ac:dyDescent="0.2">
      <c r="A13315" t="s">
        <v>22</v>
      </c>
      <c r="B13315" t="s">
        <v>10</v>
      </c>
      <c r="C13315">
        <f>_xlfn.XLOOKUP(B13315,'2.1.trackMPD'!$R$7:$R$29,'2.1.trackMPD'!$T$7:$T$29)</f>
        <v>5</v>
      </c>
      <c r="D13315">
        <v>1000</v>
      </c>
      <c r="E13315" t="s">
        <v>6400</v>
      </c>
      <c r="F13315" t="s">
        <v>110</v>
      </c>
      <c r="G13315" t="s">
        <v>140</v>
      </c>
      <c r="H13315" t="s">
        <v>6399</v>
      </c>
    </row>
    <row r="13316" spans="1:8" x14ac:dyDescent="0.2">
      <c r="A13316" t="s">
        <v>22</v>
      </c>
      <c r="B13316" t="s">
        <v>10</v>
      </c>
      <c r="C13316">
        <f>_xlfn.XLOOKUP(B13316,'2.1.trackMPD'!$R$7:$R$29,'2.1.trackMPD'!$T$7:$T$29)</f>
        <v>5</v>
      </c>
      <c r="D13316">
        <v>5000</v>
      </c>
      <c r="E13316" t="s">
        <v>6400</v>
      </c>
      <c r="F13316" t="s">
        <v>110</v>
      </c>
      <c r="G13316" t="s">
        <v>124</v>
      </c>
      <c r="H13316" t="s">
        <v>6398</v>
      </c>
    </row>
    <row r="13317" spans="1:8" x14ac:dyDescent="0.2">
      <c r="A13317" t="s">
        <v>22</v>
      </c>
      <c r="B13317" t="s">
        <v>10</v>
      </c>
      <c r="C13317">
        <f>_xlfn.XLOOKUP(B13317,'2.1.trackMPD'!$R$7:$R$29,'2.1.trackMPD'!$T$7:$T$29)</f>
        <v>5</v>
      </c>
      <c r="D13317">
        <v>5000</v>
      </c>
      <c r="E13317" t="s">
        <v>6400</v>
      </c>
      <c r="F13317" t="s">
        <v>110</v>
      </c>
      <c r="G13317" t="s">
        <v>140</v>
      </c>
      <c r="H13317" t="s">
        <v>6398</v>
      </c>
    </row>
    <row r="13318" spans="1:8" x14ac:dyDescent="0.2">
      <c r="A13318" t="s">
        <v>22</v>
      </c>
      <c r="B13318" t="s">
        <v>10</v>
      </c>
      <c r="C13318">
        <f>_xlfn.XLOOKUP(B13318,'2.1.trackMPD'!$R$7:$R$29,'2.1.trackMPD'!$T$7:$T$29)</f>
        <v>5</v>
      </c>
      <c r="D13318">
        <v>5000</v>
      </c>
      <c r="E13318" t="s">
        <v>6400</v>
      </c>
      <c r="F13318" t="s">
        <v>111</v>
      </c>
      <c r="G13318" t="s">
        <v>124</v>
      </c>
      <c r="H13318" t="s">
        <v>6398</v>
      </c>
    </row>
    <row r="13319" spans="1:8" x14ac:dyDescent="0.2">
      <c r="A13319" t="s">
        <v>22</v>
      </c>
      <c r="B13319" t="s">
        <v>10</v>
      </c>
      <c r="C13319">
        <f>_xlfn.XLOOKUP(B13319,'2.1.trackMPD'!$R$7:$R$29,'2.1.trackMPD'!$T$7:$T$29)</f>
        <v>5</v>
      </c>
      <c r="D13319">
        <v>5000</v>
      </c>
      <c r="E13319" t="s">
        <v>6400</v>
      </c>
      <c r="F13319" t="s">
        <v>111</v>
      </c>
      <c r="G13319" t="s">
        <v>140</v>
      </c>
      <c r="H13319" t="s">
        <v>6398</v>
      </c>
    </row>
    <row r="13320" spans="1:8" x14ac:dyDescent="0.2">
      <c r="A13320" t="s">
        <v>22</v>
      </c>
      <c r="B13320" t="s">
        <v>10</v>
      </c>
      <c r="C13320">
        <f>_xlfn.XLOOKUP(B13320,'2.1.trackMPD'!$R$7:$R$29,'2.1.trackMPD'!$T$7:$T$29)</f>
        <v>5</v>
      </c>
      <c r="D13320">
        <v>5000</v>
      </c>
      <c r="E13320" t="s">
        <v>6400</v>
      </c>
      <c r="F13320" t="s">
        <v>110</v>
      </c>
      <c r="G13320" t="s">
        <v>124</v>
      </c>
      <c r="H13320" t="s">
        <v>6399</v>
      </c>
    </row>
    <row r="13321" spans="1:8" x14ac:dyDescent="0.2">
      <c r="A13321" t="s">
        <v>22</v>
      </c>
      <c r="B13321" t="s">
        <v>10</v>
      </c>
      <c r="C13321">
        <f>_xlfn.XLOOKUP(B13321,'2.1.trackMPD'!$R$7:$R$29,'2.1.trackMPD'!$T$7:$T$29)</f>
        <v>5</v>
      </c>
      <c r="D13321">
        <v>5000</v>
      </c>
      <c r="E13321" t="s">
        <v>6400</v>
      </c>
      <c r="F13321" t="s">
        <v>110</v>
      </c>
      <c r="G13321" t="s">
        <v>140</v>
      </c>
      <c r="H13321" t="s">
        <v>6399</v>
      </c>
    </row>
    <row r="13322" spans="1:8" x14ac:dyDescent="0.2">
      <c r="A13322" t="s">
        <v>22</v>
      </c>
      <c r="B13322" t="s">
        <v>10</v>
      </c>
      <c r="C13322">
        <f>_xlfn.XLOOKUP(B13322,'2.1.trackMPD'!$R$7:$R$29,'2.1.trackMPD'!$T$7:$T$29)</f>
        <v>5</v>
      </c>
      <c r="D13322">
        <v>1</v>
      </c>
      <c r="E13322" t="s">
        <v>6401</v>
      </c>
      <c r="F13322" t="s">
        <v>110</v>
      </c>
      <c r="G13322" t="s">
        <v>124</v>
      </c>
      <c r="H13322" t="s">
        <v>6398</v>
      </c>
    </row>
    <row r="13323" spans="1:8" x14ac:dyDescent="0.2">
      <c r="A13323" t="s">
        <v>22</v>
      </c>
      <c r="B13323" t="s">
        <v>10</v>
      </c>
      <c r="C13323">
        <f>_xlfn.XLOOKUP(B13323,'2.1.trackMPD'!$R$7:$R$29,'2.1.trackMPD'!$T$7:$T$29)</f>
        <v>5</v>
      </c>
      <c r="D13323">
        <v>1</v>
      </c>
      <c r="E13323" t="s">
        <v>6401</v>
      </c>
      <c r="F13323" t="s">
        <v>110</v>
      </c>
      <c r="G13323" t="s">
        <v>140</v>
      </c>
      <c r="H13323" t="s">
        <v>6398</v>
      </c>
    </row>
    <row r="13324" spans="1:8" x14ac:dyDescent="0.2">
      <c r="A13324" t="s">
        <v>22</v>
      </c>
      <c r="B13324" t="s">
        <v>10</v>
      </c>
      <c r="C13324">
        <f>_xlfn.XLOOKUP(B13324,'2.1.trackMPD'!$R$7:$R$29,'2.1.trackMPD'!$T$7:$T$29)</f>
        <v>5</v>
      </c>
      <c r="D13324">
        <v>1</v>
      </c>
      <c r="E13324" t="s">
        <v>6401</v>
      </c>
      <c r="F13324" t="s">
        <v>111</v>
      </c>
      <c r="G13324" t="s">
        <v>124</v>
      </c>
      <c r="H13324" t="s">
        <v>6398</v>
      </c>
    </row>
    <row r="13325" spans="1:8" x14ac:dyDescent="0.2">
      <c r="A13325" t="s">
        <v>22</v>
      </c>
      <c r="B13325" t="s">
        <v>10</v>
      </c>
      <c r="C13325">
        <f>_xlfn.XLOOKUP(B13325,'2.1.trackMPD'!$R$7:$R$29,'2.1.trackMPD'!$T$7:$T$29)</f>
        <v>5</v>
      </c>
      <c r="D13325">
        <v>1</v>
      </c>
      <c r="E13325" t="s">
        <v>6401</v>
      </c>
      <c r="F13325" t="s">
        <v>111</v>
      </c>
      <c r="G13325" t="s">
        <v>140</v>
      </c>
      <c r="H13325" t="s">
        <v>6398</v>
      </c>
    </row>
    <row r="13326" spans="1:8" x14ac:dyDescent="0.2">
      <c r="A13326" t="s">
        <v>22</v>
      </c>
      <c r="B13326" t="s">
        <v>10</v>
      </c>
      <c r="C13326">
        <f>_xlfn.XLOOKUP(B13326,'2.1.trackMPD'!$R$7:$R$29,'2.1.trackMPD'!$T$7:$T$29)</f>
        <v>5</v>
      </c>
      <c r="D13326">
        <v>1</v>
      </c>
      <c r="E13326" t="s">
        <v>6401</v>
      </c>
      <c r="F13326" t="s">
        <v>110</v>
      </c>
      <c r="G13326" t="s">
        <v>124</v>
      </c>
      <c r="H13326" t="s">
        <v>6399</v>
      </c>
    </row>
    <row r="13327" spans="1:8" x14ac:dyDescent="0.2">
      <c r="A13327" t="s">
        <v>22</v>
      </c>
      <c r="B13327" t="s">
        <v>10</v>
      </c>
      <c r="C13327">
        <f>_xlfn.XLOOKUP(B13327,'2.1.trackMPD'!$R$7:$R$29,'2.1.trackMPD'!$T$7:$T$29)</f>
        <v>5</v>
      </c>
      <c r="D13327">
        <v>1</v>
      </c>
      <c r="E13327" t="s">
        <v>6401</v>
      </c>
      <c r="F13327" t="s">
        <v>110</v>
      </c>
      <c r="G13327" t="s">
        <v>140</v>
      </c>
      <c r="H13327" t="s">
        <v>6399</v>
      </c>
    </row>
    <row r="13328" spans="1:8" x14ac:dyDescent="0.2">
      <c r="A13328" t="s">
        <v>22</v>
      </c>
      <c r="B13328" t="s">
        <v>10</v>
      </c>
      <c r="C13328">
        <f>_xlfn.XLOOKUP(B13328,'2.1.trackMPD'!$R$7:$R$29,'2.1.trackMPD'!$T$7:$T$29)</f>
        <v>5</v>
      </c>
      <c r="D13328">
        <v>10</v>
      </c>
      <c r="E13328" t="s">
        <v>6401</v>
      </c>
      <c r="F13328" t="s">
        <v>110</v>
      </c>
      <c r="G13328" t="s">
        <v>124</v>
      </c>
      <c r="H13328" t="s">
        <v>6398</v>
      </c>
    </row>
    <row r="13329" spans="1:8" x14ac:dyDescent="0.2">
      <c r="A13329" t="s">
        <v>22</v>
      </c>
      <c r="B13329" t="s">
        <v>10</v>
      </c>
      <c r="C13329">
        <f>_xlfn.XLOOKUP(B13329,'2.1.trackMPD'!$R$7:$R$29,'2.1.trackMPD'!$T$7:$T$29)</f>
        <v>5</v>
      </c>
      <c r="D13329">
        <v>10</v>
      </c>
      <c r="E13329" t="s">
        <v>6401</v>
      </c>
      <c r="F13329" t="s">
        <v>110</v>
      </c>
      <c r="G13329" t="s">
        <v>140</v>
      </c>
      <c r="H13329" t="s">
        <v>6398</v>
      </c>
    </row>
    <row r="13330" spans="1:8" x14ac:dyDescent="0.2">
      <c r="A13330" t="s">
        <v>22</v>
      </c>
      <c r="B13330" t="s">
        <v>10</v>
      </c>
      <c r="C13330">
        <f>_xlfn.XLOOKUP(B13330,'2.1.trackMPD'!$R$7:$R$29,'2.1.trackMPD'!$T$7:$T$29)</f>
        <v>5</v>
      </c>
      <c r="D13330">
        <v>10</v>
      </c>
      <c r="E13330" t="s">
        <v>6401</v>
      </c>
      <c r="F13330" t="s">
        <v>111</v>
      </c>
      <c r="G13330" t="s">
        <v>124</v>
      </c>
      <c r="H13330" t="s">
        <v>6398</v>
      </c>
    </row>
    <row r="13331" spans="1:8" x14ac:dyDescent="0.2">
      <c r="A13331" t="s">
        <v>22</v>
      </c>
      <c r="B13331" t="s">
        <v>10</v>
      </c>
      <c r="C13331">
        <f>_xlfn.XLOOKUP(B13331,'2.1.trackMPD'!$R$7:$R$29,'2.1.trackMPD'!$T$7:$T$29)</f>
        <v>5</v>
      </c>
      <c r="D13331">
        <v>10</v>
      </c>
      <c r="E13331" t="s">
        <v>6401</v>
      </c>
      <c r="F13331" t="s">
        <v>111</v>
      </c>
      <c r="G13331" t="s">
        <v>140</v>
      </c>
      <c r="H13331" t="s">
        <v>6398</v>
      </c>
    </row>
    <row r="13332" spans="1:8" x14ac:dyDescent="0.2">
      <c r="A13332" t="s">
        <v>22</v>
      </c>
      <c r="B13332" t="s">
        <v>10</v>
      </c>
      <c r="C13332">
        <f>_xlfn.XLOOKUP(B13332,'2.1.trackMPD'!$R$7:$R$29,'2.1.trackMPD'!$T$7:$T$29)</f>
        <v>5</v>
      </c>
      <c r="D13332">
        <v>10</v>
      </c>
      <c r="E13332" t="s">
        <v>6401</v>
      </c>
      <c r="F13332" t="s">
        <v>110</v>
      </c>
      <c r="G13332" t="s">
        <v>124</v>
      </c>
      <c r="H13332" t="s">
        <v>6399</v>
      </c>
    </row>
    <row r="13333" spans="1:8" x14ac:dyDescent="0.2">
      <c r="A13333" t="s">
        <v>22</v>
      </c>
      <c r="B13333" t="s">
        <v>10</v>
      </c>
      <c r="C13333">
        <f>_xlfn.XLOOKUP(B13333,'2.1.trackMPD'!$R$7:$R$29,'2.1.trackMPD'!$T$7:$T$29)</f>
        <v>5</v>
      </c>
      <c r="D13333">
        <v>10</v>
      </c>
      <c r="E13333" t="s">
        <v>6401</v>
      </c>
      <c r="F13333" t="s">
        <v>110</v>
      </c>
      <c r="G13333" t="s">
        <v>140</v>
      </c>
      <c r="H13333" t="s">
        <v>6399</v>
      </c>
    </row>
    <row r="13334" spans="1:8" x14ac:dyDescent="0.2">
      <c r="A13334" t="s">
        <v>22</v>
      </c>
      <c r="B13334" t="s">
        <v>10</v>
      </c>
      <c r="C13334">
        <f>_xlfn.XLOOKUP(B13334,'2.1.trackMPD'!$R$7:$R$29,'2.1.trackMPD'!$T$7:$T$29)</f>
        <v>5</v>
      </c>
      <c r="D13334">
        <v>100</v>
      </c>
      <c r="E13334" t="s">
        <v>6401</v>
      </c>
      <c r="F13334" t="s">
        <v>110</v>
      </c>
      <c r="G13334" t="s">
        <v>124</v>
      </c>
      <c r="H13334" t="s">
        <v>6398</v>
      </c>
    </row>
    <row r="13335" spans="1:8" x14ac:dyDescent="0.2">
      <c r="A13335" t="s">
        <v>22</v>
      </c>
      <c r="B13335" t="s">
        <v>10</v>
      </c>
      <c r="C13335">
        <f>_xlfn.XLOOKUP(B13335,'2.1.trackMPD'!$R$7:$R$29,'2.1.trackMPD'!$T$7:$T$29)</f>
        <v>5</v>
      </c>
      <c r="D13335">
        <v>100</v>
      </c>
      <c r="E13335" t="s">
        <v>6401</v>
      </c>
      <c r="F13335" t="s">
        <v>110</v>
      </c>
      <c r="G13335" t="s">
        <v>140</v>
      </c>
      <c r="H13335" t="s">
        <v>6398</v>
      </c>
    </row>
    <row r="13336" spans="1:8" x14ac:dyDescent="0.2">
      <c r="A13336" t="s">
        <v>22</v>
      </c>
      <c r="B13336" t="s">
        <v>10</v>
      </c>
      <c r="C13336">
        <f>_xlfn.XLOOKUP(B13336,'2.1.trackMPD'!$R$7:$R$29,'2.1.trackMPD'!$T$7:$T$29)</f>
        <v>5</v>
      </c>
      <c r="D13336">
        <v>100</v>
      </c>
      <c r="E13336" t="s">
        <v>6401</v>
      </c>
      <c r="F13336" t="s">
        <v>111</v>
      </c>
      <c r="G13336" t="s">
        <v>124</v>
      </c>
      <c r="H13336" t="s">
        <v>6398</v>
      </c>
    </row>
    <row r="13337" spans="1:8" x14ac:dyDescent="0.2">
      <c r="A13337" t="s">
        <v>22</v>
      </c>
      <c r="B13337" t="s">
        <v>10</v>
      </c>
      <c r="C13337">
        <f>_xlfn.XLOOKUP(B13337,'2.1.trackMPD'!$R$7:$R$29,'2.1.trackMPD'!$T$7:$T$29)</f>
        <v>5</v>
      </c>
      <c r="D13337">
        <v>100</v>
      </c>
      <c r="E13337" t="s">
        <v>6401</v>
      </c>
      <c r="F13337" t="s">
        <v>111</v>
      </c>
      <c r="G13337" t="s">
        <v>140</v>
      </c>
      <c r="H13337" t="s">
        <v>6398</v>
      </c>
    </row>
    <row r="13338" spans="1:8" x14ac:dyDescent="0.2">
      <c r="A13338" t="s">
        <v>22</v>
      </c>
      <c r="B13338" t="s">
        <v>10</v>
      </c>
      <c r="C13338">
        <f>_xlfn.XLOOKUP(B13338,'2.1.trackMPD'!$R$7:$R$29,'2.1.trackMPD'!$T$7:$T$29)</f>
        <v>5</v>
      </c>
      <c r="D13338">
        <v>100</v>
      </c>
      <c r="E13338" t="s">
        <v>6401</v>
      </c>
      <c r="F13338" t="s">
        <v>110</v>
      </c>
      <c r="G13338" t="s">
        <v>124</v>
      </c>
      <c r="H13338" t="s">
        <v>6399</v>
      </c>
    </row>
    <row r="13339" spans="1:8" x14ac:dyDescent="0.2">
      <c r="A13339" t="s">
        <v>22</v>
      </c>
      <c r="B13339" t="s">
        <v>10</v>
      </c>
      <c r="C13339">
        <f>_xlfn.XLOOKUP(B13339,'2.1.trackMPD'!$R$7:$R$29,'2.1.trackMPD'!$T$7:$T$29)</f>
        <v>5</v>
      </c>
      <c r="D13339">
        <v>100</v>
      </c>
      <c r="E13339" t="s">
        <v>6401</v>
      </c>
      <c r="F13339" t="s">
        <v>110</v>
      </c>
      <c r="G13339" t="s">
        <v>140</v>
      </c>
      <c r="H13339" t="s">
        <v>6399</v>
      </c>
    </row>
    <row r="13340" spans="1:8" x14ac:dyDescent="0.2">
      <c r="A13340" t="s">
        <v>22</v>
      </c>
      <c r="B13340" t="s">
        <v>6</v>
      </c>
      <c r="C13340">
        <f>_xlfn.XLOOKUP(B13340,'2.1.trackMPD'!$R$7:$R$29,'2.1.trackMPD'!$T$7:$T$29)</f>
        <v>6</v>
      </c>
      <c r="D13340">
        <v>1</v>
      </c>
      <c r="E13340" t="s">
        <v>6396</v>
      </c>
      <c r="F13340" t="s">
        <v>110</v>
      </c>
      <c r="G13340" t="s">
        <v>124</v>
      </c>
      <c r="H13340" t="s">
        <v>6398</v>
      </c>
    </row>
    <row r="13341" spans="1:8" x14ac:dyDescent="0.2">
      <c r="A13341" t="s">
        <v>22</v>
      </c>
      <c r="B13341" t="s">
        <v>6</v>
      </c>
      <c r="C13341">
        <f>_xlfn.XLOOKUP(B13341,'2.1.trackMPD'!$R$7:$R$29,'2.1.trackMPD'!$T$7:$T$29)</f>
        <v>6</v>
      </c>
      <c r="D13341">
        <v>1</v>
      </c>
      <c r="E13341" t="s">
        <v>6396</v>
      </c>
      <c r="F13341" t="s">
        <v>110</v>
      </c>
      <c r="G13341" t="s">
        <v>140</v>
      </c>
      <c r="H13341" t="s">
        <v>6398</v>
      </c>
    </row>
    <row r="13342" spans="1:8" x14ac:dyDescent="0.2">
      <c r="A13342" t="s">
        <v>22</v>
      </c>
      <c r="B13342" t="s">
        <v>6</v>
      </c>
      <c r="C13342">
        <f>_xlfn.XLOOKUP(B13342,'2.1.trackMPD'!$R$7:$R$29,'2.1.trackMPD'!$T$7:$T$29)</f>
        <v>6</v>
      </c>
      <c r="D13342">
        <v>1</v>
      </c>
      <c r="E13342" t="s">
        <v>6396</v>
      </c>
      <c r="F13342" t="s">
        <v>111</v>
      </c>
      <c r="G13342" t="s">
        <v>124</v>
      </c>
      <c r="H13342" t="s">
        <v>6398</v>
      </c>
    </row>
    <row r="13343" spans="1:8" x14ac:dyDescent="0.2">
      <c r="A13343" t="s">
        <v>22</v>
      </c>
      <c r="B13343" t="s">
        <v>6</v>
      </c>
      <c r="C13343">
        <f>_xlfn.XLOOKUP(B13343,'2.1.trackMPD'!$R$7:$R$29,'2.1.trackMPD'!$T$7:$T$29)</f>
        <v>6</v>
      </c>
      <c r="D13343">
        <v>1</v>
      </c>
      <c r="E13343" t="s">
        <v>6396</v>
      </c>
      <c r="F13343" t="s">
        <v>111</v>
      </c>
      <c r="G13343" t="s">
        <v>140</v>
      </c>
      <c r="H13343" t="s">
        <v>6398</v>
      </c>
    </row>
    <row r="13344" spans="1:8" x14ac:dyDescent="0.2">
      <c r="A13344" t="s">
        <v>22</v>
      </c>
      <c r="B13344" t="s">
        <v>6</v>
      </c>
      <c r="C13344">
        <f>_xlfn.XLOOKUP(B13344,'2.1.trackMPD'!$R$7:$R$29,'2.1.trackMPD'!$T$7:$T$29)</f>
        <v>6</v>
      </c>
      <c r="D13344">
        <v>1</v>
      </c>
      <c r="E13344" t="s">
        <v>6396</v>
      </c>
      <c r="F13344" t="s">
        <v>110</v>
      </c>
      <c r="G13344" t="s">
        <v>124</v>
      </c>
      <c r="H13344" t="s">
        <v>6399</v>
      </c>
    </row>
    <row r="13345" spans="1:8" x14ac:dyDescent="0.2">
      <c r="A13345" t="s">
        <v>22</v>
      </c>
      <c r="B13345" t="s">
        <v>6</v>
      </c>
      <c r="C13345">
        <f>_xlfn.XLOOKUP(B13345,'2.1.trackMPD'!$R$7:$R$29,'2.1.trackMPD'!$T$7:$T$29)</f>
        <v>6</v>
      </c>
      <c r="D13345">
        <v>1</v>
      </c>
      <c r="E13345" t="s">
        <v>6396</v>
      </c>
      <c r="F13345" t="s">
        <v>110</v>
      </c>
      <c r="G13345" t="s">
        <v>140</v>
      </c>
      <c r="H13345" t="s">
        <v>6399</v>
      </c>
    </row>
    <row r="13346" spans="1:8" x14ac:dyDescent="0.2">
      <c r="A13346" t="s">
        <v>22</v>
      </c>
      <c r="B13346" t="s">
        <v>6</v>
      </c>
      <c r="C13346">
        <f>_xlfn.XLOOKUP(B13346,'2.1.trackMPD'!$R$7:$R$29,'2.1.trackMPD'!$T$7:$T$29)</f>
        <v>6</v>
      </c>
      <c r="D13346">
        <v>10</v>
      </c>
      <c r="E13346" t="s">
        <v>6396</v>
      </c>
      <c r="F13346" t="s">
        <v>110</v>
      </c>
      <c r="G13346" t="s">
        <v>124</v>
      </c>
      <c r="H13346" t="s">
        <v>6398</v>
      </c>
    </row>
    <row r="13347" spans="1:8" x14ac:dyDescent="0.2">
      <c r="A13347" t="s">
        <v>22</v>
      </c>
      <c r="B13347" t="s">
        <v>6</v>
      </c>
      <c r="C13347">
        <f>_xlfn.XLOOKUP(B13347,'2.1.trackMPD'!$R$7:$R$29,'2.1.trackMPD'!$T$7:$T$29)</f>
        <v>6</v>
      </c>
      <c r="D13347">
        <v>10</v>
      </c>
      <c r="E13347" t="s">
        <v>6396</v>
      </c>
      <c r="F13347" t="s">
        <v>110</v>
      </c>
      <c r="G13347" t="s">
        <v>140</v>
      </c>
      <c r="H13347" t="s">
        <v>6398</v>
      </c>
    </row>
    <row r="13348" spans="1:8" x14ac:dyDescent="0.2">
      <c r="A13348" t="s">
        <v>22</v>
      </c>
      <c r="B13348" t="s">
        <v>6</v>
      </c>
      <c r="C13348">
        <f>_xlfn.XLOOKUP(B13348,'2.1.trackMPD'!$R$7:$R$29,'2.1.trackMPD'!$T$7:$T$29)</f>
        <v>6</v>
      </c>
      <c r="D13348">
        <v>10</v>
      </c>
      <c r="E13348" t="s">
        <v>6396</v>
      </c>
      <c r="F13348" t="s">
        <v>111</v>
      </c>
      <c r="G13348" t="s">
        <v>124</v>
      </c>
      <c r="H13348" t="s">
        <v>6398</v>
      </c>
    </row>
    <row r="13349" spans="1:8" x14ac:dyDescent="0.2">
      <c r="A13349" t="s">
        <v>22</v>
      </c>
      <c r="B13349" t="s">
        <v>6</v>
      </c>
      <c r="C13349">
        <f>_xlfn.XLOOKUP(B13349,'2.1.trackMPD'!$R$7:$R$29,'2.1.trackMPD'!$T$7:$T$29)</f>
        <v>6</v>
      </c>
      <c r="D13349">
        <v>10</v>
      </c>
      <c r="E13349" t="s">
        <v>6396</v>
      </c>
      <c r="F13349" t="s">
        <v>111</v>
      </c>
      <c r="G13349" t="s">
        <v>140</v>
      </c>
      <c r="H13349" t="s">
        <v>6398</v>
      </c>
    </row>
    <row r="13350" spans="1:8" x14ac:dyDescent="0.2">
      <c r="A13350" t="s">
        <v>22</v>
      </c>
      <c r="B13350" t="s">
        <v>6</v>
      </c>
      <c r="C13350">
        <f>_xlfn.XLOOKUP(B13350,'2.1.trackMPD'!$R$7:$R$29,'2.1.trackMPD'!$T$7:$T$29)</f>
        <v>6</v>
      </c>
      <c r="D13350">
        <v>10</v>
      </c>
      <c r="E13350" t="s">
        <v>6396</v>
      </c>
      <c r="F13350" t="s">
        <v>110</v>
      </c>
      <c r="G13350" t="s">
        <v>124</v>
      </c>
      <c r="H13350" t="s">
        <v>6399</v>
      </c>
    </row>
    <row r="13351" spans="1:8" x14ac:dyDescent="0.2">
      <c r="A13351" t="s">
        <v>22</v>
      </c>
      <c r="B13351" t="s">
        <v>6</v>
      </c>
      <c r="C13351">
        <f>_xlfn.XLOOKUP(B13351,'2.1.trackMPD'!$R$7:$R$29,'2.1.trackMPD'!$T$7:$T$29)</f>
        <v>6</v>
      </c>
      <c r="D13351">
        <v>10</v>
      </c>
      <c r="E13351" t="s">
        <v>6396</v>
      </c>
      <c r="F13351" t="s">
        <v>110</v>
      </c>
      <c r="G13351" t="s">
        <v>140</v>
      </c>
      <c r="H13351" t="s">
        <v>6399</v>
      </c>
    </row>
    <row r="13352" spans="1:8" x14ac:dyDescent="0.2">
      <c r="A13352" t="s">
        <v>22</v>
      </c>
      <c r="B13352" t="s">
        <v>6</v>
      </c>
      <c r="C13352">
        <f>_xlfn.XLOOKUP(B13352,'2.1.trackMPD'!$R$7:$R$29,'2.1.trackMPD'!$T$7:$T$29)</f>
        <v>6</v>
      </c>
      <c r="D13352">
        <v>100</v>
      </c>
      <c r="E13352" t="s">
        <v>6396</v>
      </c>
      <c r="F13352" t="s">
        <v>110</v>
      </c>
      <c r="G13352" t="s">
        <v>124</v>
      </c>
      <c r="H13352" t="s">
        <v>6398</v>
      </c>
    </row>
    <row r="13353" spans="1:8" x14ac:dyDescent="0.2">
      <c r="A13353" t="s">
        <v>22</v>
      </c>
      <c r="B13353" t="s">
        <v>6</v>
      </c>
      <c r="C13353">
        <f>_xlfn.XLOOKUP(B13353,'2.1.trackMPD'!$R$7:$R$29,'2.1.trackMPD'!$T$7:$T$29)</f>
        <v>6</v>
      </c>
      <c r="D13353">
        <v>100</v>
      </c>
      <c r="E13353" t="s">
        <v>6396</v>
      </c>
      <c r="F13353" t="s">
        <v>110</v>
      </c>
      <c r="G13353" t="s">
        <v>140</v>
      </c>
      <c r="H13353" t="s">
        <v>6398</v>
      </c>
    </row>
    <row r="13354" spans="1:8" x14ac:dyDescent="0.2">
      <c r="A13354" t="s">
        <v>22</v>
      </c>
      <c r="B13354" t="s">
        <v>6</v>
      </c>
      <c r="C13354">
        <f>_xlfn.XLOOKUP(B13354,'2.1.trackMPD'!$R$7:$R$29,'2.1.trackMPD'!$T$7:$T$29)</f>
        <v>6</v>
      </c>
      <c r="D13354">
        <v>100</v>
      </c>
      <c r="E13354" t="s">
        <v>6396</v>
      </c>
      <c r="F13354" t="s">
        <v>111</v>
      </c>
      <c r="G13354" t="s">
        <v>124</v>
      </c>
      <c r="H13354" t="s">
        <v>6398</v>
      </c>
    </row>
    <row r="13355" spans="1:8" x14ac:dyDescent="0.2">
      <c r="A13355" t="s">
        <v>22</v>
      </c>
      <c r="B13355" t="s">
        <v>6</v>
      </c>
      <c r="C13355">
        <f>_xlfn.XLOOKUP(B13355,'2.1.trackMPD'!$R$7:$R$29,'2.1.trackMPD'!$T$7:$T$29)</f>
        <v>6</v>
      </c>
      <c r="D13355">
        <v>100</v>
      </c>
      <c r="E13355" t="s">
        <v>6396</v>
      </c>
      <c r="F13355" t="s">
        <v>111</v>
      </c>
      <c r="G13355" t="s">
        <v>140</v>
      </c>
      <c r="H13355" t="s">
        <v>6398</v>
      </c>
    </row>
    <row r="13356" spans="1:8" x14ac:dyDescent="0.2">
      <c r="A13356" t="s">
        <v>22</v>
      </c>
      <c r="B13356" t="s">
        <v>6</v>
      </c>
      <c r="C13356">
        <f>_xlfn.XLOOKUP(B13356,'2.1.trackMPD'!$R$7:$R$29,'2.1.trackMPD'!$T$7:$T$29)</f>
        <v>6</v>
      </c>
      <c r="D13356">
        <v>100</v>
      </c>
      <c r="E13356" t="s">
        <v>6396</v>
      </c>
      <c r="F13356" t="s">
        <v>110</v>
      </c>
      <c r="G13356" t="s">
        <v>124</v>
      </c>
      <c r="H13356" t="s">
        <v>6399</v>
      </c>
    </row>
    <row r="13357" spans="1:8" x14ac:dyDescent="0.2">
      <c r="A13357" t="s">
        <v>22</v>
      </c>
      <c r="B13357" t="s">
        <v>6</v>
      </c>
      <c r="C13357">
        <f>_xlfn.XLOOKUP(B13357,'2.1.trackMPD'!$R$7:$R$29,'2.1.trackMPD'!$T$7:$T$29)</f>
        <v>6</v>
      </c>
      <c r="D13357">
        <v>100</v>
      </c>
      <c r="E13357" t="s">
        <v>6396</v>
      </c>
      <c r="F13357" t="s">
        <v>110</v>
      </c>
      <c r="G13357" t="s">
        <v>140</v>
      </c>
      <c r="H13357" t="s">
        <v>6399</v>
      </c>
    </row>
    <row r="13358" spans="1:8" x14ac:dyDescent="0.2">
      <c r="A13358" t="s">
        <v>22</v>
      </c>
      <c r="B13358" t="s">
        <v>6</v>
      </c>
      <c r="C13358">
        <f>_xlfn.XLOOKUP(B13358,'2.1.trackMPD'!$R$7:$R$29,'2.1.trackMPD'!$T$7:$T$29)</f>
        <v>6</v>
      </c>
      <c r="D13358">
        <v>1000</v>
      </c>
      <c r="E13358" t="s">
        <v>6396</v>
      </c>
      <c r="F13358" t="s">
        <v>110</v>
      </c>
      <c r="G13358" t="s">
        <v>124</v>
      </c>
      <c r="H13358" t="s">
        <v>6398</v>
      </c>
    </row>
    <row r="13359" spans="1:8" x14ac:dyDescent="0.2">
      <c r="A13359" t="s">
        <v>22</v>
      </c>
      <c r="B13359" t="s">
        <v>6</v>
      </c>
      <c r="C13359">
        <f>_xlfn.XLOOKUP(B13359,'2.1.trackMPD'!$R$7:$R$29,'2.1.trackMPD'!$T$7:$T$29)</f>
        <v>6</v>
      </c>
      <c r="D13359">
        <v>1000</v>
      </c>
      <c r="E13359" t="s">
        <v>6396</v>
      </c>
      <c r="F13359" t="s">
        <v>110</v>
      </c>
      <c r="G13359" t="s">
        <v>140</v>
      </c>
      <c r="H13359" t="s">
        <v>6398</v>
      </c>
    </row>
    <row r="13360" spans="1:8" x14ac:dyDescent="0.2">
      <c r="A13360" t="s">
        <v>22</v>
      </c>
      <c r="B13360" t="s">
        <v>6</v>
      </c>
      <c r="C13360">
        <f>_xlfn.XLOOKUP(B13360,'2.1.trackMPD'!$R$7:$R$29,'2.1.trackMPD'!$T$7:$T$29)</f>
        <v>6</v>
      </c>
      <c r="D13360">
        <v>1000</v>
      </c>
      <c r="E13360" t="s">
        <v>6396</v>
      </c>
      <c r="F13360" t="s">
        <v>111</v>
      </c>
      <c r="G13360" t="s">
        <v>124</v>
      </c>
      <c r="H13360" t="s">
        <v>6398</v>
      </c>
    </row>
    <row r="13361" spans="1:8" x14ac:dyDescent="0.2">
      <c r="A13361" t="s">
        <v>22</v>
      </c>
      <c r="B13361" t="s">
        <v>6</v>
      </c>
      <c r="C13361">
        <f>_xlfn.XLOOKUP(B13361,'2.1.trackMPD'!$R$7:$R$29,'2.1.trackMPD'!$T$7:$T$29)</f>
        <v>6</v>
      </c>
      <c r="D13361">
        <v>1000</v>
      </c>
      <c r="E13361" t="s">
        <v>6396</v>
      </c>
      <c r="F13361" t="s">
        <v>111</v>
      </c>
      <c r="G13361" t="s">
        <v>140</v>
      </c>
      <c r="H13361" t="s">
        <v>6398</v>
      </c>
    </row>
    <row r="13362" spans="1:8" x14ac:dyDescent="0.2">
      <c r="A13362" t="s">
        <v>22</v>
      </c>
      <c r="B13362" t="s">
        <v>6</v>
      </c>
      <c r="C13362">
        <f>_xlfn.XLOOKUP(B13362,'2.1.trackMPD'!$R$7:$R$29,'2.1.trackMPD'!$T$7:$T$29)</f>
        <v>6</v>
      </c>
      <c r="D13362">
        <v>1000</v>
      </c>
      <c r="E13362" t="s">
        <v>6396</v>
      </c>
      <c r="F13362" t="s">
        <v>110</v>
      </c>
      <c r="G13362" t="s">
        <v>124</v>
      </c>
      <c r="H13362" t="s">
        <v>6399</v>
      </c>
    </row>
    <row r="13363" spans="1:8" x14ac:dyDescent="0.2">
      <c r="A13363" t="s">
        <v>22</v>
      </c>
      <c r="B13363" t="s">
        <v>6</v>
      </c>
      <c r="C13363">
        <f>_xlfn.XLOOKUP(B13363,'2.1.trackMPD'!$R$7:$R$29,'2.1.trackMPD'!$T$7:$T$29)</f>
        <v>6</v>
      </c>
      <c r="D13363">
        <v>1000</v>
      </c>
      <c r="E13363" t="s">
        <v>6396</v>
      </c>
      <c r="F13363" t="s">
        <v>110</v>
      </c>
      <c r="G13363" t="s">
        <v>140</v>
      </c>
      <c r="H13363" t="s">
        <v>6399</v>
      </c>
    </row>
    <row r="13364" spans="1:8" x14ac:dyDescent="0.2">
      <c r="A13364" t="s">
        <v>22</v>
      </c>
      <c r="B13364" t="s">
        <v>6</v>
      </c>
      <c r="C13364">
        <f>_xlfn.XLOOKUP(B13364,'2.1.trackMPD'!$R$7:$R$29,'2.1.trackMPD'!$T$7:$T$29)</f>
        <v>6</v>
      </c>
      <c r="D13364">
        <v>5000</v>
      </c>
      <c r="E13364" t="s">
        <v>6396</v>
      </c>
      <c r="F13364" t="s">
        <v>110</v>
      </c>
      <c r="G13364" t="s">
        <v>124</v>
      </c>
      <c r="H13364" t="s">
        <v>6398</v>
      </c>
    </row>
    <row r="13365" spans="1:8" x14ac:dyDescent="0.2">
      <c r="A13365" t="s">
        <v>22</v>
      </c>
      <c r="B13365" t="s">
        <v>6</v>
      </c>
      <c r="C13365">
        <f>_xlfn.XLOOKUP(B13365,'2.1.trackMPD'!$R$7:$R$29,'2.1.trackMPD'!$T$7:$T$29)</f>
        <v>6</v>
      </c>
      <c r="D13365">
        <v>5000</v>
      </c>
      <c r="E13365" t="s">
        <v>6396</v>
      </c>
      <c r="F13365" t="s">
        <v>110</v>
      </c>
      <c r="G13365" t="s">
        <v>140</v>
      </c>
      <c r="H13365" t="s">
        <v>6398</v>
      </c>
    </row>
    <row r="13366" spans="1:8" x14ac:dyDescent="0.2">
      <c r="A13366" t="s">
        <v>22</v>
      </c>
      <c r="B13366" t="s">
        <v>6</v>
      </c>
      <c r="C13366">
        <f>_xlfn.XLOOKUP(B13366,'2.1.trackMPD'!$R$7:$R$29,'2.1.trackMPD'!$T$7:$T$29)</f>
        <v>6</v>
      </c>
      <c r="D13366">
        <v>5000</v>
      </c>
      <c r="E13366" t="s">
        <v>6396</v>
      </c>
      <c r="F13366" t="s">
        <v>111</v>
      </c>
      <c r="G13366" t="s">
        <v>124</v>
      </c>
      <c r="H13366" t="s">
        <v>6398</v>
      </c>
    </row>
    <row r="13367" spans="1:8" x14ac:dyDescent="0.2">
      <c r="A13367" t="s">
        <v>22</v>
      </c>
      <c r="B13367" t="s">
        <v>6</v>
      </c>
      <c r="C13367">
        <f>_xlfn.XLOOKUP(B13367,'2.1.trackMPD'!$R$7:$R$29,'2.1.trackMPD'!$T$7:$T$29)</f>
        <v>6</v>
      </c>
      <c r="D13367">
        <v>5000</v>
      </c>
      <c r="E13367" t="s">
        <v>6396</v>
      </c>
      <c r="F13367" t="s">
        <v>111</v>
      </c>
      <c r="G13367" t="s">
        <v>140</v>
      </c>
      <c r="H13367" t="s">
        <v>6398</v>
      </c>
    </row>
    <row r="13368" spans="1:8" x14ac:dyDescent="0.2">
      <c r="A13368" t="s">
        <v>22</v>
      </c>
      <c r="B13368" t="s">
        <v>6</v>
      </c>
      <c r="C13368">
        <f>_xlfn.XLOOKUP(B13368,'2.1.trackMPD'!$R$7:$R$29,'2.1.trackMPD'!$T$7:$T$29)</f>
        <v>6</v>
      </c>
      <c r="D13368">
        <v>5000</v>
      </c>
      <c r="E13368" t="s">
        <v>6396</v>
      </c>
      <c r="F13368" t="s">
        <v>110</v>
      </c>
      <c r="G13368" t="s">
        <v>124</v>
      </c>
      <c r="H13368" t="s">
        <v>6399</v>
      </c>
    </row>
    <row r="13369" spans="1:8" x14ac:dyDescent="0.2">
      <c r="A13369" t="s">
        <v>22</v>
      </c>
      <c r="B13369" t="s">
        <v>6</v>
      </c>
      <c r="C13369">
        <f>_xlfn.XLOOKUP(B13369,'2.1.trackMPD'!$R$7:$R$29,'2.1.trackMPD'!$T$7:$T$29)</f>
        <v>6</v>
      </c>
      <c r="D13369">
        <v>5000</v>
      </c>
      <c r="E13369" t="s">
        <v>6396</v>
      </c>
      <c r="F13369" t="s">
        <v>110</v>
      </c>
      <c r="G13369" t="s">
        <v>140</v>
      </c>
      <c r="H13369" t="s">
        <v>6399</v>
      </c>
    </row>
    <row r="13370" spans="1:8" x14ac:dyDescent="0.2">
      <c r="A13370" t="s">
        <v>22</v>
      </c>
      <c r="B13370" t="s">
        <v>6</v>
      </c>
      <c r="C13370">
        <f>_xlfn.XLOOKUP(B13370,'2.1.trackMPD'!$R$7:$R$29,'2.1.trackMPD'!$T$7:$T$29)</f>
        <v>6</v>
      </c>
      <c r="D13370">
        <v>1</v>
      </c>
      <c r="E13370" t="s">
        <v>6400</v>
      </c>
      <c r="F13370" t="s">
        <v>110</v>
      </c>
      <c r="G13370" t="s">
        <v>124</v>
      </c>
      <c r="H13370" t="s">
        <v>6398</v>
      </c>
    </row>
    <row r="13371" spans="1:8" x14ac:dyDescent="0.2">
      <c r="A13371" t="s">
        <v>22</v>
      </c>
      <c r="B13371" t="s">
        <v>6</v>
      </c>
      <c r="C13371">
        <f>_xlfn.XLOOKUP(B13371,'2.1.trackMPD'!$R$7:$R$29,'2.1.trackMPD'!$T$7:$T$29)</f>
        <v>6</v>
      </c>
      <c r="D13371">
        <v>1</v>
      </c>
      <c r="E13371" t="s">
        <v>6400</v>
      </c>
      <c r="F13371" t="s">
        <v>110</v>
      </c>
      <c r="G13371" t="s">
        <v>140</v>
      </c>
      <c r="H13371" t="s">
        <v>6398</v>
      </c>
    </row>
    <row r="13372" spans="1:8" x14ac:dyDescent="0.2">
      <c r="A13372" t="s">
        <v>22</v>
      </c>
      <c r="B13372" t="s">
        <v>6</v>
      </c>
      <c r="C13372">
        <f>_xlfn.XLOOKUP(B13372,'2.1.trackMPD'!$R$7:$R$29,'2.1.trackMPD'!$T$7:$T$29)</f>
        <v>6</v>
      </c>
      <c r="D13372">
        <v>1</v>
      </c>
      <c r="E13372" t="s">
        <v>6400</v>
      </c>
      <c r="F13372" t="s">
        <v>111</v>
      </c>
      <c r="G13372" t="s">
        <v>124</v>
      </c>
      <c r="H13372" t="s">
        <v>6398</v>
      </c>
    </row>
    <row r="13373" spans="1:8" x14ac:dyDescent="0.2">
      <c r="A13373" t="s">
        <v>22</v>
      </c>
      <c r="B13373" t="s">
        <v>6</v>
      </c>
      <c r="C13373">
        <f>_xlfn.XLOOKUP(B13373,'2.1.trackMPD'!$R$7:$R$29,'2.1.trackMPD'!$T$7:$T$29)</f>
        <v>6</v>
      </c>
      <c r="D13373">
        <v>1</v>
      </c>
      <c r="E13373" t="s">
        <v>6400</v>
      </c>
      <c r="F13373" t="s">
        <v>111</v>
      </c>
      <c r="G13373" t="s">
        <v>140</v>
      </c>
      <c r="H13373" t="s">
        <v>6398</v>
      </c>
    </row>
    <row r="13374" spans="1:8" x14ac:dyDescent="0.2">
      <c r="A13374" t="s">
        <v>22</v>
      </c>
      <c r="B13374" t="s">
        <v>6</v>
      </c>
      <c r="C13374">
        <f>_xlfn.XLOOKUP(B13374,'2.1.trackMPD'!$R$7:$R$29,'2.1.trackMPD'!$T$7:$T$29)</f>
        <v>6</v>
      </c>
      <c r="D13374">
        <v>1</v>
      </c>
      <c r="E13374" t="s">
        <v>6400</v>
      </c>
      <c r="F13374" t="s">
        <v>110</v>
      </c>
      <c r="G13374" t="s">
        <v>124</v>
      </c>
      <c r="H13374" t="s">
        <v>6399</v>
      </c>
    </row>
    <row r="13375" spans="1:8" x14ac:dyDescent="0.2">
      <c r="A13375" t="s">
        <v>22</v>
      </c>
      <c r="B13375" t="s">
        <v>6</v>
      </c>
      <c r="C13375">
        <f>_xlfn.XLOOKUP(B13375,'2.1.trackMPD'!$R$7:$R$29,'2.1.trackMPD'!$T$7:$T$29)</f>
        <v>6</v>
      </c>
      <c r="D13375">
        <v>1</v>
      </c>
      <c r="E13375" t="s">
        <v>6400</v>
      </c>
      <c r="F13375" t="s">
        <v>110</v>
      </c>
      <c r="G13375" t="s">
        <v>140</v>
      </c>
      <c r="H13375" t="s">
        <v>6399</v>
      </c>
    </row>
    <row r="13376" spans="1:8" x14ac:dyDescent="0.2">
      <c r="A13376" t="s">
        <v>22</v>
      </c>
      <c r="B13376" t="s">
        <v>6</v>
      </c>
      <c r="C13376">
        <f>_xlfn.XLOOKUP(B13376,'2.1.trackMPD'!$R$7:$R$29,'2.1.trackMPD'!$T$7:$T$29)</f>
        <v>6</v>
      </c>
      <c r="D13376">
        <v>10</v>
      </c>
      <c r="E13376" t="s">
        <v>6400</v>
      </c>
      <c r="F13376" t="s">
        <v>110</v>
      </c>
      <c r="G13376" t="s">
        <v>124</v>
      </c>
      <c r="H13376" t="s">
        <v>6398</v>
      </c>
    </row>
    <row r="13377" spans="1:8" x14ac:dyDescent="0.2">
      <c r="A13377" t="s">
        <v>22</v>
      </c>
      <c r="B13377" t="s">
        <v>6</v>
      </c>
      <c r="C13377">
        <f>_xlfn.XLOOKUP(B13377,'2.1.trackMPD'!$R$7:$R$29,'2.1.trackMPD'!$T$7:$T$29)</f>
        <v>6</v>
      </c>
      <c r="D13377">
        <v>10</v>
      </c>
      <c r="E13377" t="s">
        <v>6400</v>
      </c>
      <c r="F13377" t="s">
        <v>110</v>
      </c>
      <c r="G13377" t="s">
        <v>140</v>
      </c>
      <c r="H13377" t="s">
        <v>6398</v>
      </c>
    </row>
    <row r="13378" spans="1:8" x14ac:dyDescent="0.2">
      <c r="A13378" t="s">
        <v>22</v>
      </c>
      <c r="B13378" t="s">
        <v>6</v>
      </c>
      <c r="C13378">
        <f>_xlfn.XLOOKUP(B13378,'2.1.trackMPD'!$R$7:$R$29,'2.1.trackMPD'!$T$7:$T$29)</f>
        <v>6</v>
      </c>
      <c r="D13378">
        <v>10</v>
      </c>
      <c r="E13378" t="s">
        <v>6400</v>
      </c>
      <c r="F13378" t="s">
        <v>111</v>
      </c>
      <c r="G13378" t="s">
        <v>124</v>
      </c>
      <c r="H13378" t="s">
        <v>6398</v>
      </c>
    </row>
    <row r="13379" spans="1:8" x14ac:dyDescent="0.2">
      <c r="A13379" t="s">
        <v>22</v>
      </c>
      <c r="B13379" t="s">
        <v>6</v>
      </c>
      <c r="C13379">
        <f>_xlfn.XLOOKUP(B13379,'2.1.trackMPD'!$R$7:$R$29,'2.1.trackMPD'!$T$7:$T$29)</f>
        <v>6</v>
      </c>
      <c r="D13379">
        <v>10</v>
      </c>
      <c r="E13379" t="s">
        <v>6400</v>
      </c>
      <c r="F13379" t="s">
        <v>111</v>
      </c>
      <c r="G13379" t="s">
        <v>140</v>
      </c>
      <c r="H13379" t="s">
        <v>6398</v>
      </c>
    </row>
    <row r="13380" spans="1:8" x14ac:dyDescent="0.2">
      <c r="A13380" t="s">
        <v>22</v>
      </c>
      <c r="B13380" t="s">
        <v>6</v>
      </c>
      <c r="C13380">
        <f>_xlfn.XLOOKUP(B13380,'2.1.trackMPD'!$R$7:$R$29,'2.1.trackMPD'!$T$7:$T$29)</f>
        <v>6</v>
      </c>
      <c r="D13380">
        <v>10</v>
      </c>
      <c r="E13380" t="s">
        <v>6400</v>
      </c>
      <c r="F13380" t="s">
        <v>110</v>
      </c>
      <c r="G13380" t="s">
        <v>124</v>
      </c>
      <c r="H13380" t="s">
        <v>6399</v>
      </c>
    </row>
    <row r="13381" spans="1:8" x14ac:dyDescent="0.2">
      <c r="A13381" t="s">
        <v>22</v>
      </c>
      <c r="B13381" t="s">
        <v>6</v>
      </c>
      <c r="C13381">
        <f>_xlfn.XLOOKUP(B13381,'2.1.trackMPD'!$R$7:$R$29,'2.1.trackMPD'!$T$7:$T$29)</f>
        <v>6</v>
      </c>
      <c r="D13381">
        <v>10</v>
      </c>
      <c r="E13381" t="s">
        <v>6400</v>
      </c>
      <c r="F13381" t="s">
        <v>110</v>
      </c>
      <c r="G13381" t="s">
        <v>140</v>
      </c>
      <c r="H13381" t="s">
        <v>6399</v>
      </c>
    </row>
    <row r="13382" spans="1:8" x14ac:dyDescent="0.2">
      <c r="A13382" t="s">
        <v>22</v>
      </c>
      <c r="B13382" t="s">
        <v>6</v>
      </c>
      <c r="C13382">
        <f>_xlfn.XLOOKUP(B13382,'2.1.trackMPD'!$R$7:$R$29,'2.1.trackMPD'!$T$7:$T$29)</f>
        <v>6</v>
      </c>
      <c r="D13382">
        <v>100</v>
      </c>
      <c r="E13382" t="s">
        <v>6400</v>
      </c>
      <c r="F13382" t="s">
        <v>110</v>
      </c>
      <c r="G13382" t="s">
        <v>124</v>
      </c>
      <c r="H13382" t="s">
        <v>6398</v>
      </c>
    </row>
    <row r="13383" spans="1:8" x14ac:dyDescent="0.2">
      <c r="A13383" t="s">
        <v>22</v>
      </c>
      <c r="B13383" t="s">
        <v>6</v>
      </c>
      <c r="C13383">
        <f>_xlfn.XLOOKUP(B13383,'2.1.trackMPD'!$R$7:$R$29,'2.1.trackMPD'!$T$7:$T$29)</f>
        <v>6</v>
      </c>
      <c r="D13383">
        <v>100</v>
      </c>
      <c r="E13383" t="s">
        <v>6400</v>
      </c>
      <c r="F13383" t="s">
        <v>110</v>
      </c>
      <c r="G13383" t="s">
        <v>140</v>
      </c>
      <c r="H13383" t="s">
        <v>6398</v>
      </c>
    </row>
    <row r="13384" spans="1:8" x14ac:dyDescent="0.2">
      <c r="A13384" t="s">
        <v>22</v>
      </c>
      <c r="B13384" t="s">
        <v>6</v>
      </c>
      <c r="C13384">
        <f>_xlfn.XLOOKUP(B13384,'2.1.trackMPD'!$R$7:$R$29,'2.1.trackMPD'!$T$7:$T$29)</f>
        <v>6</v>
      </c>
      <c r="D13384">
        <v>100</v>
      </c>
      <c r="E13384" t="s">
        <v>6400</v>
      </c>
      <c r="F13384" t="s">
        <v>111</v>
      </c>
      <c r="G13384" t="s">
        <v>124</v>
      </c>
      <c r="H13384" t="s">
        <v>6398</v>
      </c>
    </row>
    <row r="13385" spans="1:8" x14ac:dyDescent="0.2">
      <c r="A13385" t="s">
        <v>22</v>
      </c>
      <c r="B13385" t="s">
        <v>6</v>
      </c>
      <c r="C13385">
        <f>_xlfn.XLOOKUP(B13385,'2.1.trackMPD'!$R$7:$R$29,'2.1.trackMPD'!$T$7:$T$29)</f>
        <v>6</v>
      </c>
      <c r="D13385">
        <v>100</v>
      </c>
      <c r="E13385" t="s">
        <v>6400</v>
      </c>
      <c r="F13385" t="s">
        <v>111</v>
      </c>
      <c r="G13385" t="s">
        <v>140</v>
      </c>
      <c r="H13385" t="s">
        <v>6398</v>
      </c>
    </row>
    <row r="13386" spans="1:8" x14ac:dyDescent="0.2">
      <c r="A13386" t="s">
        <v>22</v>
      </c>
      <c r="B13386" t="s">
        <v>6</v>
      </c>
      <c r="C13386">
        <f>_xlfn.XLOOKUP(B13386,'2.1.trackMPD'!$R$7:$R$29,'2.1.trackMPD'!$T$7:$T$29)</f>
        <v>6</v>
      </c>
      <c r="D13386">
        <v>100</v>
      </c>
      <c r="E13386" t="s">
        <v>6400</v>
      </c>
      <c r="F13386" t="s">
        <v>110</v>
      </c>
      <c r="G13386" t="s">
        <v>124</v>
      </c>
      <c r="H13386" t="s">
        <v>6399</v>
      </c>
    </row>
    <row r="13387" spans="1:8" x14ac:dyDescent="0.2">
      <c r="A13387" t="s">
        <v>22</v>
      </c>
      <c r="B13387" t="s">
        <v>6</v>
      </c>
      <c r="C13387">
        <f>_xlfn.XLOOKUP(B13387,'2.1.trackMPD'!$R$7:$R$29,'2.1.trackMPD'!$T$7:$T$29)</f>
        <v>6</v>
      </c>
      <c r="D13387">
        <v>100</v>
      </c>
      <c r="E13387" t="s">
        <v>6400</v>
      </c>
      <c r="F13387" t="s">
        <v>110</v>
      </c>
      <c r="G13387" t="s">
        <v>140</v>
      </c>
      <c r="H13387" t="s">
        <v>6399</v>
      </c>
    </row>
    <row r="13388" spans="1:8" x14ac:dyDescent="0.2">
      <c r="A13388" t="s">
        <v>22</v>
      </c>
      <c r="B13388" t="s">
        <v>6</v>
      </c>
      <c r="C13388">
        <f>_xlfn.XLOOKUP(B13388,'2.1.trackMPD'!$R$7:$R$29,'2.1.trackMPD'!$T$7:$T$29)</f>
        <v>6</v>
      </c>
      <c r="D13388">
        <v>1000</v>
      </c>
      <c r="E13388" t="s">
        <v>6400</v>
      </c>
      <c r="F13388" t="s">
        <v>110</v>
      </c>
      <c r="G13388" t="s">
        <v>124</v>
      </c>
      <c r="H13388" t="s">
        <v>6398</v>
      </c>
    </row>
    <row r="13389" spans="1:8" x14ac:dyDescent="0.2">
      <c r="A13389" t="s">
        <v>22</v>
      </c>
      <c r="B13389" t="s">
        <v>6</v>
      </c>
      <c r="C13389">
        <f>_xlfn.XLOOKUP(B13389,'2.1.trackMPD'!$R$7:$R$29,'2.1.trackMPD'!$T$7:$T$29)</f>
        <v>6</v>
      </c>
      <c r="D13389">
        <v>1000</v>
      </c>
      <c r="E13389" t="s">
        <v>6400</v>
      </c>
      <c r="F13389" t="s">
        <v>110</v>
      </c>
      <c r="G13389" t="s">
        <v>140</v>
      </c>
      <c r="H13389" t="s">
        <v>6398</v>
      </c>
    </row>
    <row r="13390" spans="1:8" x14ac:dyDescent="0.2">
      <c r="A13390" t="s">
        <v>22</v>
      </c>
      <c r="B13390" t="s">
        <v>6</v>
      </c>
      <c r="C13390">
        <f>_xlfn.XLOOKUP(B13390,'2.1.trackMPD'!$R$7:$R$29,'2.1.trackMPD'!$T$7:$T$29)</f>
        <v>6</v>
      </c>
      <c r="D13390">
        <v>1000</v>
      </c>
      <c r="E13390" t="s">
        <v>6400</v>
      </c>
      <c r="F13390" t="s">
        <v>111</v>
      </c>
      <c r="G13390" t="s">
        <v>124</v>
      </c>
      <c r="H13390" t="s">
        <v>6398</v>
      </c>
    </row>
    <row r="13391" spans="1:8" x14ac:dyDescent="0.2">
      <c r="A13391" t="s">
        <v>22</v>
      </c>
      <c r="B13391" t="s">
        <v>6</v>
      </c>
      <c r="C13391">
        <f>_xlfn.XLOOKUP(B13391,'2.1.trackMPD'!$R$7:$R$29,'2.1.trackMPD'!$T$7:$T$29)</f>
        <v>6</v>
      </c>
      <c r="D13391">
        <v>1000</v>
      </c>
      <c r="E13391" t="s">
        <v>6400</v>
      </c>
      <c r="F13391" t="s">
        <v>111</v>
      </c>
      <c r="G13391" t="s">
        <v>140</v>
      </c>
      <c r="H13391" t="s">
        <v>6398</v>
      </c>
    </row>
    <row r="13392" spans="1:8" x14ac:dyDescent="0.2">
      <c r="A13392" t="s">
        <v>22</v>
      </c>
      <c r="B13392" t="s">
        <v>6</v>
      </c>
      <c r="C13392">
        <f>_xlfn.XLOOKUP(B13392,'2.1.trackMPD'!$R$7:$R$29,'2.1.trackMPD'!$T$7:$T$29)</f>
        <v>6</v>
      </c>
      <c r="D13392">
        <v>1000</v>
      </c>
      <c r="E13392" t="s">
        <v>6400</v>
      </c>
      <c r="F13392" t="s">
        <v>110</v>
      </c>
      <c r="G13392" t="s">
        <v>124</v>
      </c>
      <c r="H13392" t="s">
        <v>6399</v>
      </c>
    </row>
    <row r="13393" spans="1:8" x14ac:dyDescent="0.2">
      <c r="A13393" t="s">
        <v>22</v>
      </c>
      <c r="B13393" t="s">
        <v>6</v>
      </c>
      <c r="C13393">
        <f>_xlfn.XLOOKUP(B13393,'2.1.trackMPD'!$R$7:$R$29,'2.1.trackMPD'!$T$7:$T$29)</f>
        <v>6</v>
      </c>
      <c r="D13393">
        <v>1000</v>
      </c>
      <c r="E13393" t="s">
        <v>6400</v>
      </c>
      <c r="F13393" t="s">
        <v>110</v>
      </c>
      <c r="G13393" t="s">
        <v>140</v>
      </c>
      <c r="H13393" t="s">
        <v>6399</v>
      </c>
    </row>
    <row r="13394" spans="1:8" x14ac:dyDescent="0.2">
      <c r="A13394" t="s">
        <v>22</v>
      </c>
      <c r="B13394" t="s">
        <v>6</v>
      </c>
      <c r="C13394">
        <f>_xlfn.XLOOKUP(B13394,'2.1.trackMPD'!$R$7:$R$29,'2.1.trackMPD'!$T$7:$T$29)</f>
        <v>6</v>
      </c>
      <c r="D13394">
        <v>5000</v>
      </c>
      <c r="E13394" t="s">
        <v>6400</v>
      </c>
      <c r="F13394" t="s">
        <v>110</v>
      </c>
      <c r="G13394" t="s">
        <v>124</v>
      </c>
      <c r="H13394" t="s">
        <v>6398</v>
      </c>
    </row>
    <row r="13395" spans="1:8" x14ac:dyDescent="0.2">
      <c r="A13395" t="s">
        <v>22</v>
      </c>
      <c r="B13395" t="s">
        <v>6</v>
      </c>
      <c r="C13395">
        <f>_xlfn.XLOOKUP(B13395,'2.1.trackMPD'!$R$7:$R$29,'2.1.trackMPD'!$T$7:$T$29)</f>
        <v>6</v>
      </c>
      <c r="D13395">
        <v>5000</v>
      </c>
      <c r="E13395" t="s">
        <v>6400</v>
      </c>
      <c r="F13395" t="s">
        <v>110</v>
      </c>
      <c r="G13395" t="s">
        <v>140</v>
      </c>
      <c r="H13395" t="s">
        <v>6398</v>
      </c>
    </row>
    <row r="13396" spans="1:8" x14ac:dyDescent="0.2">
      <c r="A13396" t="s">
        <v>22</v>
      </c>
      <c r="B13396" t="s">
        <v>6</v>
      </c>
      <c r="C13396">
        <f>_xlfn.XLOOKUP(B13396,'2.1.trackMPD'!$R$7:$R$29,'2.1.trackMPD'!$T$7:$T$29)</f>
        <v>6</v>
      </c>
      <c r="D13396">
        <v>5000</v>
      </c>
      <c r="E13396" t="s">
        <v>6400</v>
      </c>
      <c r="F13396" t="s">
        <v>111</v>
      </c>
      <c r="G13396" t="s">
        <v>124</v>
      </c>
      <c r="H13396" t="s">
        <v>6398</v>
      </c>
    </row>
    <row r="13397" spans="1:8" x14ac:dyDescent="0.2">
      <c r="A13397" t="s">
        <v>22</v>
      </c>
      <c r="B13397" t="s">
        <v>6</v>
      </c>
      <c r="C13397">
        <f>_xlfn.XLOOKUP(B13397,'2.1.trackMPD'!$R$7:$R$29,'2.1.trackMPD'!$T$7:$T$29)</f>
        <v>6</v>
      </c>
      <c r="D13397">
        <v>5000</v>
      </c>
      <c r="E13397" t="s">
        <v>6400</v>
      </c>
      <c r="F13397" t="s">
        <v>111</v>
      </c>
      <c r="G13397" t="s">
        <v>140</v>
      </c>
      <c r="H13397" t="s">
        <v>6398</v>
      </c>
    </row>
    <row r="13398" spans="1:8" x14ac:dyDescent="0.2">
      <c r="A13398" t="s">
        <v>22</v>
      </c>
      <c r="B13398" t="s">
        <v>6</v>
      </c>
      <c r="C13398">
        <f>_xlfn.XLOOKUP(B13398,'2.1.trackMPD'!$R$7:$R$29,'2.1.trackMPD'!$T$7:$T$29)</f>
        <v>6</v>
      </c>
      <c r="D13398">
        <v>5000</v>
      </c>
      <c r="E13398" t="s">
        <v>6400</v>
      </c>
      <c r="F13398" t="s">
        <v>110</v>
      </c>
      <c r="G13398" t="s">
        <v>124</v>
      </c>
      <c r="H13398" t="s">
        <v>6399</v>
      </c>
    </row>
    <row r="13399" spans="1:8" x14ac:dyDescent="0.2">
      <c r="A13399" t="s">
        <v>22</v>
      </c>
      <c r="B13399" t="s">
        <v>6</v>
      </c>
      <c r="C13399">
        <f>_xlfn.XLOOKUP(B13399,'2.1.trackMPD'!$R$7:$R$29,'2.1.trackMPD'!$T$7:$T$29)</f>
        <v>6</v>
      </c>
      <c r="D13399">
        <v>5000</v>
      </c>
      <c r="E13399" t="s">
        <v>6400</v>
      </c>
      <c r="F13399" t="s">
        <v>110</v>
      </c>
      <c r="G13399" t="s">
        <v>140</v>
      </c>
      <c r="H13399" t="s">
        <v>6399</v>
      </c>
    </row>
    <row r="13400" spans="1:8" x14ac:dyDescent="0.2">
      <c r="A13400" t="s">
        <v>22</v>
      </c>
      <c r="B13400" t="s">
        <v>6</v>
      </c>
      <c r="C13400">
        <f>_xlfn.XLOOKUP(B13400,'2.1.trackMPD'!$R$7:$R$29,'2.1.trackMPD'!$T$7:$T$29)</f>
        <v>6</v>
      </c>
      <c r="D13400">
        <v>1</v>
      </c>
      <c r="E13400" t="s">
        <v>6401</v>
      </c>
      <c r="F13400" t="s">
        <v>110</v>
      </c>
      <c r="G13400" t="s">
        <v>124</v>
      </c>
      <c r="H13400" t="s">
        <v>6398</v>
      </c>
    </row>
    <row r="13401" spans="1:8" x14ac:dyDescent="0.2">
      <c r="A13401" t="s">
        <v>22</v>
      </c>
      <c r="B13401" t="s">
        <v>6</v>
      </c>
      <c r="C13401">
        <f>_xlfn.XLOOKUP(B13401,'2.1.trackMPD'!$R$7:$R$29,'2.1.trackMPD'!$T$7:$T$29)</f>
        <v>6</v>
      </c>
      <c r="D13401">
        <v>1</v>
      </c>
      <c r="E13401" t="s">
        <v>6401</v>
      </c>
      <c r="F13401" t="s">
        <v>110</v>
      </c>
      <c r="G13401" t="s">
        <v>140</v>
      </c>
      <c r="H13401" t="s">
        <v>6398</v>
      </c>
    </row>
    <row r="13402" spans="1:8" x14ac:dyDescent="0.2">
      <c r="A13402" t="s">
        <v>22</v>
      </c>
      <c r="B13402" t="s">
        <v>6</v>
      </c>
      <c r="C13402">
        <f>_xlfn.XLOOKUP(B13402,'2.1.trackMPD'!$R$7:$R$29,'2.1.trackMPD'!$T$7:$T$29)</f>
        <v>6</v>
      </c>
      <c r="D13402">
        <v>1</v>
      </c>
      <c r="E13402" t="s">
        <v>6401</v>
      </c>
      <c r="F13402" t="s">
        <v>111</v>
      </c>
      <c r="G13402" t="s">
        <v>124</v>
      </c>
      <c r="H13402" t="s">
        <v>6398</v>
      </c>
    </row>
    <row r="13403" spans="1:8" x14ac:dyDescent="0.2">
      <c r="A13403" t="s">
        <v>22</v>
      </c>
      <c r="B13403" t="s">
        <v>6</v>
      </c>
      <c r="C13403">
        <f>_xlfn.XLOOKUP(B13403,'2.1.trackMPD'!$R$7:$R$29,'2.1.trackMPD'!$T$7:$T$29)</f>
        <v>6</v>
      </c>
      <c r="D13403">
        <v>1</v>
      </c>
      <c r="E13403" t="s">
        <v>6401</v>
      </c>
      <c r="F13403" t="s">
        <v>111</v>
      </c>
      <c r="G13403" t="s">
        <v>140</v>
      </c>
      <c r="H13403" t="s">
        <v>6398</v>
      </c>
    </row>
    <row r="13404" spans="1:8" x14ac:dyDescent="0.2">
      <c r="A13404" t="s">
        <v>22</v>
      </c>
      <c r="B13404" t="s">
        <v>6</v>
      </c>
      <c r="C13404">
        <f>_xlfn.XLOOKUP(B13404,'2.1.trackMPD'!$R$7:$R$29,'2.1.trackMPD'!$T$7:$T$29)</f>
        <v>6</v>
      </c>
      <c r="D13404">
        <v>1</v>
      </c>
      <c r="E13404" t="s">
        <v>6401</v>
      </c>
      <c r="F13404" t="s">
        <v>110</v>
      </c>
      <c r="G13404" t="s">
        <v>124</v>
      </c>
      <c r="H13404" t="s">
        <v>6399</v>
      </c>
    </row>
    <row r="13405" spans="1:8" x14ac:dyDescent="0.2">
      <c r="A13405" t="s">
        <v>22</v>
      </c>
      <c r="B13405" t="s">
        <v>6</v>
      </c>
      <c r="C13405">
        <f>_xlfn.XLOOKUP(B13405,'2.1.trackMPD'!$R$7:$R$29,'2.1.trackMPD'!$T$7:$T$29)</f>
        <v>6</v>
      </c>
      <c r="D13405">
        <v>1</v>
      </c>
      <c r="E13405" t="s">
        <v>6401</v>
      </c>
      <c r="F13405" t="s">
        <v>110</v>
      </c>
      <c r="G13405" t="s">
        <v>140</v>
      </c>
      <c r="H13405" t="s">
        <v>6399</v>
      </c>
    </row>
    <row r="13406" spans="1:8" x14ac:dyDescent="0.2">
      <c r="A13406" t="s">
        <v>22</v>
      </c>
      <c r="B13406" t="s">
        <v>6</v>
      </c>
      <c r="C13406">
        <f>_xlfn.XLOOKUP(B13406,'2.1.trackMPD'!$R$7:$R$29,'2.1.trackMPD'!$T$7:$T$29)</f>
        <v>6</v>
      </c>
      <c r="D13406">
        <v>10</v>
      </c>
      <c r="E13406" t="s">
        <v>6401</v>
      </c>
      <c r="F13406" t="s">
        <v>110</v>
      </c>
      <c r="G13406" t="s">
        <v>124</v>
      </c>
      <c r="H13406" t="s">
        <v>6398</v>
      </c>
    </row>
    <row r="13407" spans="1:8" x14ac:dyDescent="0.2">
      <c r="A13407" t="s">
        <v>22</v>
      </c>
      <c r="B13407" t="s">
        <v>6</v>
      </c>
      <c r="C13407">
        <f>_xlfn.XLOOKUP(B13407,'2.1.trackMPD'!$R$7:$R$29,'2.1.trackMPD'!$T$7:$T$29)</f>
        <v>6</v>
      </c>
      <c r="D13407">
        <v>10</v>
      </c>
      <c r="E13407" t="s">
        <v>6401</v>
      </c>
      <c r="F13407" t="s">
        <v>110</v>
      </c>
      <c r="G13407" t="s">
        <v>140</v>
      </c>
      <c r="H13407" t="s">
        <v>6398</v>
      </c>
    </row>
    <row r="13408" spans="1:8" x14ac:dyDescent="0.2">
      <c r="A13408" t="s">
        <v>22</v>
      </c>
      <c r="B13408" t="s">
        <v>6</v>
      </c>
      <c r="C13408">
        <f>_xlfn.XLOOKUP(B13408,'2.1.trackMPD'!$R$7:$R$29,'2.1.trackMPD'!$T$7:$T$29)</f>
        <v>6</v>
      </c>
      <c r="D13408">
        <v>10</v>
      </c>
      <c r="E13408" t="s">
        <v>6401</v>
      </c>
      <c r="F13408" t="s">
        <v>111</v>
      </c>
      <c r="G13408" t="s">
        <v>124</v>
      </c>
      <c r="H13408" t="s">
        <v>6398</v>
      </c>
    </row>
    <row r="13409" spans="1:8" x14ac:dyDescent="0.2">
      <c r="A13409" t="s">
        <v>22</v>
      </c>
      <c r="B13409" t="s">
        <v>6</v>
      </c>
      <c r="C13409">
        <f>_xlfn.XLOOKUP(B13409,'2.1.trackMPD'!$R$7:$R$29,'2.1.trackMPD'!$T$7:$T$29)</f>
        <v>6</v>
      </c>
      <c r="D13409">
        <v>10</v>
      </c>
      <c r="E13409" t="s">
        <v>6401</v>
      </c>
      <c r="F13409" t="s">
        <v>111</v>
      </c>
      <c r="G13409" t="s">
        <v>140</v>
      </c>
      <c r="H13409" t="s">
        <v>6398</v>
      </c>
    </row>
    <row r="13410" spans="1:8" x14ac:dyDescent="0.2">
      <c r="A13410" t="s">
        <v>22</v>
      </c>
      <c r="B13410" t="s">
        <v>6</v>
      </c>
      <c r="C13410">
        <f>_xlfn.XLOOKUP(B13410,'2.1.trackMPD'!$R$7:$R$29,'2.1.trackMPD'!$T$7:$T$29)</f>
        <v>6</v>
      </c>
      <c r="D13410">
        <v>10</v>
      </c>
      <c r="E13410" t="s">
        <v>6401</v>
      </c>
      <c r="F13410" t="s">
        <v>110</v>
      </c>
      <c r="G13410" t="s">
        <v>124</v>
      </c>
      <c r="H13410" t="s">
        <v>6399</v>
      </c>
    </row>
    <row r="13411" spans="1:8" x14ac:dyDescent="0.2">
      <c r="A13411" t="s">
        <v>22</v>
      </c>
      <c r="B13411" t="s">
        <v>6</v>
      </c>
      <c r="C13411">
        <f>_xlfn.XLOOKUP(B13411,'2.1.trackMPD'!$R$7:$R$29,'2.1.trackMPD'!$T$7:$T$29)</f>
        <v>6</v>
      </c>
      <c r="D13411">
        <v>10</v>
      </c>
      <c r="E13411" t="s">
        <v>6401</v>
      </c>
      <c r="F13411" t="s">
        <v>110</v>
      </c>
      <c r="G13411" t="s">
        <v>140</v>
      </c>
      <c r="H13411" t="s">
        <v>6399</v>
      </c>
    </row>
    <row r="13412" spans="1:8" x14ac:dyDescent="0.2">
      <c r="A13412" t="s">
        <v>22</v>
      </c>
      <c r="B13412" t="s">
        <v>6</v>
      </c>
      <c r="C13412">
        <f>_xlfn.XLOOKUP(B13412,'2.1.trackMPD'!$R$7:$R$29,'2.1.trackMPD'!$T$7:$T$29)</f>
        <v>6</v>
      </c>
      <c r="D13412">
        <v>100</v>
      </c>
      <c r="E13412" t="s">
        <v>6401</v>
      </c>
      <c r="F13412" t="s">
        <v>110</v>
      </c>
      <c r="G13412" t="s">
        <v>124</v>
      </c>
      <c r="H13412" t="s">
        <v>6398</v>
      </c>
    </row>
    <row r="13413" spans="1:8" x14ac:dyDescent="0.2">
      <c r="A13413" t="s">
        <v>22</v>
      </c>
      <c r="B13413" t="s">
        <v>6</v>
      </c>
      <c r="C13413">
        <f>_xlfn.XLOOKUP(B13413,'2.1.trackMPD'!$R$7:$R$29,'2.1.trackMPD'!$T$7:$T$29)</f>
        <v>6</v>
      </c>
      <c r="D13413">
        <v>100</v>
      </c>
      <c r="E13413" t="s">
        <v>6401</v>
      </c>
      <c r="F13413" t="s">
        <v>110</v>
      </c>
      <c r="G13413" t="s">
        <v>140</v>
      </c>
      <c r="H13413" t="s">
        <v>6398</v>
      </c>
    </row>
    <row r="13414" spans="1:8" x14ac:dyDescent="0.2">
      <c r="A13414" t="s">
        <v>22</v>
      </c>
      <c r="B13414" t="s">
        <v>6</v>
      </c>
      <c r="C13414">
        <f>_xlfn.XLOOKUP(B13414,'2.1.trackMPD'!$R$7:$R$29,'2.1.trackMPD'!$T$7:$T$29)</f>
        <v>6</v>
      </c>
      <c r="D13414">
        <v>100</v>
      </c>
      <c r="E13414" t="s">
        <v>6401</v>
      </c>
      <c r="F13414" t="s">
        <v>111</v>
      </c>
      <c r="G13414" t="s">
        <v>124</v>
      </c>
      <c r="H13414" t="s">
        <v>6398</v>
      </c>
    </row>
    <row r="13415" spans="1:8" x14ac:dyDescent="0.2">
      <c r="A13415" t="s">
        <v>22</v>
      </c>
      <c r="B13415" t="s">
        <v>6</v>
      </c>
      <c r="C13415">
        <f>_xlfn.XLOOKUP(B13415,'2.1.trackMPD'!$R$7:$R$29,'2.1.trackMPD'!$T$7:$T$29)</f>
        <v>6</v>
      </c>
      <c r="D13415">
        <v>100</v>
      </c>
      <c r="E13415" t="s">
        <v>6401</v>
      </c>
      <c r="F13415" t="s">
        <v>111</v>
      </c>
      <c r="G13415" t="s">
        <v>140</v>
      </c>
      <c r="H13415" t="s">
        <v>6398</v>
      </c>
    </row>
    <row r="13416" spans="1:8" x14ac:dyDescent="0.2">
      <c r="A13416" t="s">
        <v>22</v>
      </c>
      <c r="B13416" t="s">
        <v>6</v>
      </c>
      <c r="C13416">
        <f>_xlfn.XLOOKUP(B13416,'2.1.trackMPD'!$R$7:$R$29,'2.1.trackMPD'!$T$7:$T$29)</f>
        <v>6</v>
      </c>
      <c r="D13416">
        <v>100</v>
      </c>
      <c r="E13416" t="s">
        <v>6401</v>
      </c>
      <c r="F13416" t="s">
        <v>110</v>
      </c>
      <c r="G13416" t="s">
        <v>124</v>
      </c>
      <c r="H13416" t="s">
        <v>6399</v>
      </c>
    </row>
    <row r="13417" spans="1:8" x14ac:dyDescent="0.2">
      <c r="A13417" t="s">
        <v>22</v>
      </c>
      <c r="B13417" t="s">
        <v>6</v>
      </c>
      <c r="C13417">
        <f>_xlfn.XLOOKUP(B13417,'2.1.trackMPD'!$R$7:$R$29,'2.1.trackMPD'!$T$7:$T$29)</f>
        <v>6</v>
      </c>
      <c r="D13417">
        <v>100</v>
      </c>
      <c r="E13417" t="s">
        <v>6401</v>
      </c>
      <c r="F13417" t="s">
        <v>110</v>
      </c>
      <c r="G13417" t="s">
        <v>140</v>
      </c>
      <c r="H13417" t="s">
        <v>6399</v>
      </c>
    </row>
    <row r="13418" spans="1:8" x14ac:dyDescent="0.2">
      <c r="A13418" t="s">
        <v>22</v>
      </c>
      <c r="B13418" t="s">
        <v>7</v>
      </c>
      <c r="C13418">
        <f>_xlfn.XLOOKUP(B13418,'2.1.trackMPD'!$R$7:$R$29,'2.1.trackMPD'!$T$7:$T$29)</f>
        <v>6</v>
      </c>
      <c r="D13418">
        <v>1</v>
      </c>
      <c r="E13418" t="s">
        <v>6396</v>
      </c>
      <c r="F13418" t="s">
        <v>110</v>
      </c>
      <c r="G13418" t="s">
        <v>124</v>
      </c>
      <c r="H13418" t="s">
        <v>6398</v>
      </c>
    </row>
    <row r="13419" spans="1:8" x14ac:dyDescent="0.2">
      <c r="A13419" t="s">
        <v>22</v>
      </c>
      <c r="B13419" t="s">
        <v>7</v>
      </c>
      <c r="C13419">
        <f>_xlfn.XLOOKUP(B13419,'2.1.trackMPD'!$R$7:$R$29,'2.1.trackMPD'!$T$7:$T$29)</f>
        <v>6</v>
      </c>
      <c r="D13419">
        <v>1</v>
      </c>
      <c r="E13419" t="s">
        <v>6396</v>
      </c>
      <c r="F13419" t="s">
        <v>110</v>
      </c>
      <c r="G13419" t="s">
        <v>140</v>
      </c>
      <c r="H13419" t="s">
        <v>6398</v>
      </c>
    </row>
    <row r="13420" spans="1:8" x14ac:dyDescent="0.2">
      <c r="A13420" t="s">
        <v>22</v>
      </c>
      <c r="B13420" t="s">
        <v>7</v>
      </c>
      <c r="C13420">
        <f>_xlfn.XLOOKUP(B13420,'2.1.trackMPD'!$R$7:$R$29,'2.1.trackMPD'!$T$7:$T$29)</f>
        <v>6</v>
      </c>
      <c r="D13420">
        <v>1</v>
      </c>
      <c r="E13420" t="s">
        <v>6396</v>
      </c>
      <c r="F13420" t="s">
        <v>111</v>
      </c>
      <c r="G13420" t="s">
        <v>124</v>
      </c>
      <c r="H13420" t="s">
        <v>6398</v>
      </c>
    </row>
    <row r="13421" spans="1:8" x14ac:dyDescent="0.2">
      <c r="A13421" t="s">
        <v>22</v>
      </c>
      <c r="B13421" t="s">
        <v>7</v>
      </c>
      <c r="C13421">
        <f>_xlfn.XLOOKUP(B13421,'2.1.trackMPD'!$R$7:$R$29,'2.1.trackMPD'!$T$7:$T$29)</f>
        <v>6</v>
      </c>
      <c r="D13421">
        <v>1</v>
      </c>
      <c r="E13421" t="s">
        <v>6396</v>
      </c>
      <c r="F13421" t="s">
        <v>111</v>
      </c>
      <c r="G13421" t="s">
        <v>140</v>
      </c>
      <c r="H13421" t="s">
        <v>6398</v>
      </c>
    </row>
    <row r="13422" spans="1:8" x14ac:dyDescent="0.2">
      <c r="A13422" t="s">
        <v>22</v>
      </c>
      <c r="B13422" t="s">
        <v>7</v>
      </c>
      <c r="C13422">
        <f>_xlfn.XLOOKUP(B13422,'2.1.trackMPD'!$R$7:$R$29,'2.1.trackMPD'!$T$7:$T$29)</f>
        <v>6</v>
      </c>
      <c r="D13422">
        <v>1</v>
      </c>
      <c r="E13422" t="s">
        <v>6396</v>
      </c>
      <c r="F13422" t="s">
        <v>110</v>
      </c>
      <c r="G13422" t="s">
        <v>124</v>
      </c>
      <c r="H13422" t="s">
        <v>6399</v>
      </c>
    </row>
    <row r="13423" spans="1:8" x14ac:dyDescent="0.2">
      <c r="A13423" t="s">
        <v>22</v>
      </c>
      <c r="B13423" t="s">
        <v>7</v>
      </c>
      <c r="C13423">
        <f>_xlfn.XLOOKUP(B13423,'2.1.trackMPD'!$R$7:$R$29,'2.1.trackMPD'!$T$7:$T$29)</f>
        <v>6</v>
      </c>
      <c r="D13423">
        <v>1</v>
      </c>
      <c r="E13423" t="s">
        <v>6396</v>
      </c>
      <c r="F13423" t="s">
        <v>110</v>
      </c>
      <c r="G13423" t="s">
        <v>140</v>
      </c>
      <c r="H13423" t="s">
        <v>6399</v>
      </c>
    </row>
    <row r="13424" spans="1:8" x14ac:dyDescent="0.2">
      <c r="A13424" t="s">
        <v>22</v>
      </c>
      <c r="B13424" t="s">
        <v>7</v>
      </c>
      <c r="C13424">
        <f>_xlfn.XLOOKUP(B13424,'2.1.trackMPD'!$R$7:$R$29,'2.1.trackMPD'!$T$7:$T$29)</f>
        <v>6</v>
      </c>
      <c r="D13424">
        <v>10</v>
      </c>
      <c r="E13424" t="s">
        <v>6396</v>
      </c>
      <c r="F13424" t="s">
        <v>110</v>
      </c>
      <c r="G13424" t="s">
        <v>124</v>
      </c>
      <c r="H13424" t="s">
        <v>6398</v>
      </c>
    </row>
    <row r="13425" spans="1:8" x14ac:dyDescent="0.2">
      <c r="A13425" t="s">
        <v>22</v>
      </c>
      <c r="B13425" t="s">
        <v>7</v>
      </c>
      <c r="C13425">
        <f>_xlfn.XLOOKUP(B13425,'2.1.trackMPD'!$R$7:$R$29,'2.1.trackMPD'!$T$7:$T$29)</f>
        <v>6</v>
      </c>
      <c r="D13425">
        <v>10</v>
      </c>
      <c r="E13425" t="s">
        <v>6396</v>
      </c>
      <c r="F13425" t="s">
        <v>110</v>
      </c>
      <c r="G13425" t="s">
        <v>140</v>
      </c>
      <c r="H13425" t="s">
        <v>6398</v>
      </c>
    </row>
    <row r="13426" spans="1:8" x14ac:dyDescent="0.2">
      <c r="A13426" t="s">
        <v>22</v>
      </c>
      <c r="B13426" t="s">
        <v>7</v>
      </c>
      <c r="C13426">
        <f>_xlfn.XLOOKUP(B13426,'2.1.trackMPD'!$R$7:$R$29,'2.1.trackMPD'!$T$7:$T$29)</f>
        <v>6</v>
      </c>
      <c r="D13426">
        <v>10</v>
      </c>
      <c r="E13426" t="s">
        <v>6396</v>
      </c>
      <c r="F13426" t="s">
        <v>111</v>
      </c>
      <c r="G13426" t="s">
        <v>124</v>
      </c>
      <c r="H13426" t="s">
        <v>6398</v>
      </c>
    </row>
    <row r="13427" spans="1:8" x14ac:dyDescent="0.2">
      <c r="A13427" t="s">
        <v>22</v>
      </c>
      <c r="B13427" t="s">
        <v>7</v>
      </c>
      <c r="C13427">
        <f>_xlfn.XLOOKUP(B13427,'2.1.trackMPD'!$R$7:$R$29,'2.1.trackMPD'!$T$7:$T$29)</f>
        <v>6</v>
      </c>
      <c r="D13427">
        <v>10</v>
      </c>
      <c r="E13427" t="s">
        <v>6396</v>
      </c>
      <c r="F13427" t="s">
        <v>111</v>
      </c>
      <c r="G13427" t="s">
        <v>140</v>
      </c>
      <c r="H13427" t="s">
        <v>6398</v>
      </c>
    </row>
    <row r="13428" spans="1:8" x14ac:dyDescent="0.2">
      <c r="A13428" t="s">
        <v>22</v>
      </c>
      <c r="B13428" t="s">
        <v>7</v>
      </c>
      <c r="C13428">
        <f>_xlfn.XLOOKUP(B13428,'2.1.trackMPD'!$R$7:$R$29,'2.1.trackMPD'!$T$7:$T$29)</f>
        <v>6</v>
      </c>
      <c r="D13428">
        <v>10</v>
      </c>
      <c r="E13428" t="s">
        <v>6396</v>
      </c>
      <c r="F13428" t="s">
        <v>110</v>
      </c>
      <c r="G13428" t="s">
        <v>124</v>
      </c>
      <c r="H13428" t="s">
        <v>6399</v>
      </c>
    </row>
    <row r="13429" spans="1:8" x14ac:dyDescent="0.2">
      <c r="A13429" t="s">
        <v>22</v>
      </c>
      <c r="B13429" t="s">
        <v>7</v>
      </c>
      <c r="C13429">
        <f>_xlfn.XLOOKUP(B13429,'2.1.trackMPD'!$R$7:$R$29,'2.1.trackMPD'!$T$7:$T$29)</f>
        <v>6</v>
      </c>
      <c r="D13429">
        <v>10</v>
      </c>
      <c r="E13429" t="s">
        <v>6396</v>
      </c>
      <c r="F13429" t="s">
        <v>110</v>
      </c>
      <c r="G13429" t="s">
        <v>140</v>
      </c>
      <c r="H13429" t="s">
        <v>6399</v>
      </c>
    </row>
    <row r="13430" spans="1:8" x14ac:dyDescent="0.2">
      <c r="A13430" t="s">
        <v>22</v>
      </c>
      <c r="B13430" t="s">
        <v>7</v>
      </c>
      <c r="C13430">
        <f>_xlfn.XLOOKUP(B13430,'2.1.trackMPD'!$R$7:$R$29,'2.1.trackMPD'!$T$7:$T$29)</f>
        <v>6</v>
      </c>
      <c r="D13430">
        <v>100</v>
      </c>
      <c r="E13430" t="s">
        <v>6396</v>
      </c>
      <c r="F13430" t="s">
        <v>110</v>
      </c>
      <c r="G13430" t="s">
        <v>124</v>
      </c>
      <c r="H13430" t="s">
        <v>6398</v>
      </c>
    </row>
    <row r="13431" spans="1:8" x14ac:dyDescent="0.2">
      <c r="A13431" t="s">
        <v>22</v>
      </c>
      <c r="B13431" t="s">
        <v>7</v>
      </c>
      <c r="C13431">
        <f>_xlfn.XLOOKUP(B13431,'2.1.trackMPD'!$R$7:$R$29,'2.1.trackMPD'!$T$7:$T$29)</f>
        <v>6</v>
      </c>
      <c r="D13431">
        <v>100</v>
      </c>
      <c r="E13431" t="s">
        <v>6396</v>
      </c>
      <c r="F13431" t="s">
        <v>110</v>
      </c>
      <c r="G13431" t="s">
        <v>140</v>
      </c>
      <c r="H13431" t="s">
        <v>6398</v>
      </c>
    </row>
    <row r="13432" spans="1:8" x14ac:dyDescent="0.2">
      <c r="A13432" t="s">
        <v>22</v>
      </c>
      <c r="B13432" t="s">
        <v>7</v>
      </c>
      <c r="C13432">
        <f>_xlfn.XLOOKUP(B13432,'2.1.trackMPD'!$R$7:$R$29,'2.1.trackMPD'!$T$7:$T$29)</f>
        <v>6</v>
      </c>
      <c r="D13432">
        <v>100</v>
      </c>
      <c r="E13432" t="s">
        <v>6396</v>
      </c>
      <c r="F13432" t="s">
        <v>111</v>
      </c>
      <c r="G13432" t="s">
        <v>124</v>
      </c>
      <c r="H13432" t="s">
        <v>6398</v>
      </c>
    </row>
    <row r="13433" spans="1:8" x14ac:dyDescent="0.2">
      <c r="A13433" t="s">
        <v>22</v>
      </c>
      <c r="B13433" t="s">
        <v>7</v>
      </c>
      <c r="C13433">
        <f>_xlfn.XLOOKUP(B13433,'2.1.trackMPD'!$R$7:$R$29,'2.1.trackMPD'!$T$7:$T$29)</f>
        <v>6</v>
      </c>
      <c r="D13433">
        <v>100</v>
      </c>
      <c r="E13433" t="s">
        <v>6396</v>
      </c>
      <c r="F13433" t="s">
        <v>111</v>
      </c>
      <c r="G13433" t="s">
        <v>140</v>
      </c>
      <c r="H13433" t="s">
        <v>6398</v>
      </c>
    </row>
    <row r="13434" spans="1:8" x14ac:dyDescent="0.2">
      <c r="A13434" t="s">
        <v>22</v>
      </c>
      <c r="B13434" t="s">
        <v>7</v>
      </c>
      <c r="C13434">
        <f>_xlfn.XLOOKUP(B13434,'2.1.trackMPD'!$R$7:$R$29,'2.1.trackMPD'!$T$7:$T$29)</f>
        <v>6</v>
      </c>
      <c r="D13434">
        <v>100</v>
      </c>
      <c r="E13434" t="s">
        <v>6396</v>
      </c>
      <c r="F13434" t="s">
        <v>110</v>
      </c>
      <c r="G13434" t="s">
        <v>124</v>
      </c>
      <c r="H13434" t="s">
        <v>6399</v>
      </c>
    </row>
    <row r="13435" spans="1:8" x14ac:dyDescent="0.2">
      <c r="A13435" t="s">
        <v>22</v>
      </c>
      <c r="B13435" t="s">
        <v>7</v>
      </c>
      <c r="C13435">
        <f>_xlfn.XLOOKUP(B13435,'2.1.trackMPD'!$R$7:$R$29,'2.1.trackMPD'!$T$7:$T$29)</f>
        <v>6</v>
      </c>
      <c r="D13435">
        <v>100</v>
      </c>
      <c r="E13435" t="s">
        <v>6396</v>
      </c>
      <c r="F13435" t="s">
        <v>110</v>
      </c>
      <c r="G13435" t="s">
        <v>140</v>
      </c>
      <c r="H13435" t="s">
        <v>6399</v>
      </c>
    </row>
    <row r="13436" spans="1:8" x14ac:dyDescent="0.2">
      <c r="A13436" t="s">
        <v>22</v>
      </c>
      <c r="B13436" t="s">
        <v>7</v>
      </c>
      <c r="C13436">
        <f>_xlfn.XLOOKUP(B13436,'2.1.trackMPD'!$R$7:$R$29,'2.1.trackMPD'!$T$7:$T$29)</f>
        <v>6</v>
      </c>
      <c r="D13436">
        <v>1000</v>
      </c>
      <c r="E13436" t="s">
        <v>6396</v>
      </c>
      <c r="F13436" t="s">
        <v>110</v>
      </c>
      <c r="G13436" t="s">
        <v>124</v>
      </c>
      <c r="H13436" t="s">
        <v>6398</v>
      </c>
    </row>
    <row r="13437" spans="1:8" x14ac:dyDescent="0.2">
      <c r="A13437" t="s">
        <v>22</v>
      </c>
      <c r="B13437" t="s">
        <v>7</v>
      </c>
      <c r="C13437">
        <f>_xlfn.XLOOKUP(B13437,'2.1.trackMPD'!$R$7:$R$29,'2.1.trackMPD'!$T$7:$T$29)</f>
        <v>6</v>
      </c>
      <c r="D13437">
        <v>1000</v>
      </c>
      <c r="E13437" t="s">
        <v>6396</v>
      </c>
      <c r="F13437" t="s">
        <v>110</v>
      </c>
      <c r="G13437" t="s">
        <v>140</v>
      </c>
      <c r="H13437" t="s">
        <v>6398</v>
      </c>
    </row>
    <row r="13438" spans="1:8" x14ac:dyDescent="0.2">
      <c r="A13438" t="s">
        <v>22</v>
      </c>
      <c r="B13438" t="s">
        <v>7</v>
      </c>
      <c r="C13438">
        <f>_xlfn.XLOOKUP(B13438,'2.1.trackMPD'!$R$7:$R$29,'2.1.trackMPD'!$T$7:$T$29)</f>
        <v>6</v>
      </c>
      <c r="D13438">
        <v>1000</v>
      </c>
      <c r="E13438" t="s">
        <v>6396</v>
      </c>
      <c r="F13438" t="s">
        <v>111</v>
      </c>
      <c r="G13438" t="s">
        <v>124</v>
      </c>
      <c r="H13438" t="s">
        <v>6398</v>
      </c>
    </row>
    <row r="13439" spans="1:8" x14ac:dyDescent="0.2">
      <c r="A13439" t="s">
        <v>22</v>
      </c>
      <c r="B13439" t="s">
        <v>7</v>
      </c>
      <c r="C13439">
        <f>_xlfn.XLOOKUP(B13439,'2.1.trackMPD'!$R$7:$R$29,'2.1.trackMPD'!$T$7:$T$29)</f>
        <v>6</v>
      </c>
      <c r="D13439">
        <v>1000</v>
      </c>
      <c r="E13439" t="s">
        <v>6396</v>
      </c>
      <c r="F13439" t="s">
        <v>111</v>
      </c>
      <c r="G13439" t="s">
        <v>140</v>
      </c>
      <c r="H13439" t="s">
        <v>6398</v>
      </c>
    </row>
    <row r="13440" spans="1:8" x14ac:dyDescent="0.2">
      <c r="A13440" t="s">
        <v>22</v>
      </c>
      <c r="B13440" t="s">
        <v>7</v>
      </c>
      <c r="C13440">
        <f>_xlfn.XLOOKUP(B13440,'2.1.trackMPD'!$R$7:$R$29,'2.1.trackMPD'!$T$7:$T$29)</f>
        <v>6</v>
      </c>
      <c r="D13440">
        <v>1000</v>
      </c>
      <c r="E13440" t="s">
        <v>6396</v>
      </c>
      <c r="F13440" t="s">
        <v>110</v>
      </c>
      <c r="G13440" t="s">
        <v>124</v>
      </c>
      <c r="H13440" t="s">
        <v>6399</v>
      </c>
    </row>
    <row r="13441" spans="1:8" x14ac:dyDescent="0.2">
      <c r="A13441" t="s">
        <v>22</v>
      </c>
      <c r="B13441" t="s">
        <v>7</v>
      </c>
      <c r="C13441">
        <f>_xlfn.XLOOKUP(B13441,'2.1.trackMPD'!$R$7:$R$29,'2.1.trackMPD'!$T$7:$T$29)</f>
        <v>6</v>
      </c>
      <c r="D13441">
        <v>1000</v>
      </c>
      <c r="E13441" t="s">
        <v>6396</v>
      </c>
      <c r="F13441" t="s">
        <v>110</v>
      </c>
      <c r="G13441" t="s">
        <v>140</v>
      </c>
      <c r="H13441" t="s">
        <v>6399</v>
      </c>
    </row>
    <row r="13442" spans="1:8" x14ac:dyDescent="0.2">
      <c r="A13442" t="s">
        <v>22</v>
      </c>
      <c r="B13442" t="s">
        <v>7</v>
      </c>
      <c r="C13442">
        <f>_xlfn.XLOOKUP(B13442,'2.1.trackMPD'!$R$7:$R$29,'2.1.trackMPD'!$T$7:$T$29)</f>
        <v>6</v>
      </c>
      <c r="D13442">
        <v>5000</v>
      </c>
      <c r="E13442" t="s">
        <v>6396</v>
      </c>
      <c r="F13442" t="s">
        <v>110</v>
      </c>
      <c r="G13442" t="s">
        <v>124</v>
      </c>
      <c r="H13442" t="s">
        <v>6398</v>
      </c>
    </row>
    <row r="13443" spans="1:8" x14ac:dyDescent="0.2">
      <c r="A13443" t="s">
        <v>22</v>
      </c>
      <c r="B13443" t="s">
        <v>7</v>
      </c>
      <c r="C13443">
        <f>_xlfn.XLOOKUP(B13443,'2.1.trackMPD'!$R$7:$R$29,'2.1.trackMPD'!$T$7:$T$29)</f>
        <v>6</v>
      </c>
      <c r="D13443">
        <v>5000</v>
      </c>
      <c r="E13443" t="s">
        <v>6396</v>
      </c>
      <c r="F13443" t="s">
        <v>110</v>
      </c>
      <c r="G13443" t="s">
        <v>140</v>
      </c>
      <c r="H13443" t="s">
        <v>6398</v>
      </c>
    </row>
    <row r="13444" spans="1:8" x14ac:dyDescent="0.2">
      <c r="A13444" t="s">
        <v>22</v>
      </c>
      <c r="B13444" t="s">
        <v>7</v>
      </c>
      <c r="C13444">
        <f>_xlfn.XLOOKUP(B13444,'2.1.trackMPD'!$R$7:$R$29,'2.1.trackMPD'!$T$7:$T$29)</f>
        <v>6</v>
      </c>
      <c r="D13444">
        <v>5000</v>
      </c>
      <c r="E13444" t="s">
        <v>6396</v>
      </c>
      <c r="F13444" t="s">
        <v>111</v>
      </c>
      <c r="G13444" t="s">
        <v>124</v>
      </c>
      <c r="H13444" t="s">
        <v>6398</v>
      </c>
    </row>
    <row r="13445" spans="1:8" x14ac:dyDescent="0.2">
      <c r="A13445" t="s">
        <v>22</v>
      </c>
      <c r="B13445" t="s">
        <v>7</v>
      </c>
      <c r="C13445">
        <f>_xlfn.XLOOKUP(B13445,'2.1.trackMPD'!$R$7:$R$29,'2.1.trackMPD'!$T$7:$T$29)</f>
        <v>6</v>
      </c>
      <c r="D13445">
        <v>5000</v>
      </c>
      <c r="E13445" t="s">
        <v>6396</v>
      </c>
      <c r="F13445" t="s">
        <v>111</v>
      </c>
      <c r="G13445" t="s">
        <v>140</v>
      </c>
      <c r="H13445" t="s">
        <v>6398</v>
      </c>
    </row>
    <row r="13446" spans="1:8" x14ac:dyDescent="0.2">
      <c r="A13446" t="s">
        <v>22</v>
      </c>
      <c r="B13446" t="s">
        <v>7</v>
      </c>
      <c r="C13446">
        <f>_xlfn.XLOOKUP(B13446,'2.1.trackMPD'!$R$7:$R$29,'2.1.trackMPD'!$T$7:$T$29)</f>
        <v>6</v>
      </c>
      <c r="D13446">
        <v>5000</v>
      </c>
      <c r="E13446" t="s">
        <v>6396</v>
      </c>
      <c r="F13446" t="s">
        <v>110</v>
      </c>
      <c r="G13446" t="s">
        <v>124</v>
      </c>
      <c r="H13446" t="s">
        <v>6399</v>
      </c>
    </row>
    <row r="13447" spans="1:8" x14ac:dyDescent="0.2">
      <c r="A13447" t="s">
        <v>22</v>
      </c>
      <c r="B13447" t="s">
        <v>7</v>
      </c>
      <c r="C13447">
        <f>_xlfn.XLOOKUP(B13447,'2.1.trackMPD'!$R$7:$R$29,'2.1.trackMPD'!$T$7:$T$29)</f>
        <v>6</v>
      </c>
      <c r="D13447">
        <v>5000</v>
      </c>
      <c r="E13447" t="s">
        <v>6396</v>
      </c>
      <c r="F13447" t="s">
        <v>110</v>
      </c>
      <c r="G13447" t="s">
        <v>140</v>
      </c>
      <c r="H13447" t="s">
        <v>6399</v>
      </c>
    </row>
    <row r="13448" spans="1:8" x14ac:dyDescent="0.2">
      <c r="A13448" t="s">
        <v>22</v>
      </c>
      <c r="B13448" t="s">
        <v>7</v>
      </c>
      <c r="C13448">
        <f>_xlfn.XLOOKUP(B13448,'2.1.trackMPD'!$R$7:$R$29,'2.1.trackMPD'!$T$7:$T$29)</f>
        <v>6</v>
      </c>
      <c r="D13448">
        <v>1</v>
      </c>
      <c r="E13448" t="s">
        <v>6400</v>
      </c>
      <c r="F13448" t="s">
        <v>110</v>
      </c>
      <c r="G13448" t="s">
        <v>124</v>
      </c>
      <c r="H13448" t="s">
        <v>6398</v>
      </c>
    </row>
    <row r="13449" spans="1:8" x14ac:dyDescent="0.2">
      <c r="A13449" t="s">
        <v>22</v>
      </c>
      <c r="B13449" t="s">
        <v>7</v>
      </c>
      <c r="C13449">
        <f>_xlfn.XLOOKUP(B13449,'2.1.trackMPD'!$R$7:$R$29,'2.1.trackMPD'!$T$7:$T$29)</f>
        <v>6</v>
      </c>
      <c r="D13449">
        <v>1</v>
      </c>
      <c r="E13449" t="s">
        <v>6400</v>
      </c>
      <c r="F13449" t="s">
        <v>110</v>
      </c>
      <c r="G13449" t="s">
        <v>140</v>
      </c>
      <c r="H13449" t="s">
        <v>6398</v>
      </c>
    </row>
    <row r="13450" spans="1:8" x14ac:dyDescent="0.2">
      <c r="A13450" t="s">
        <v>22</v>
      </c>
      <c r="B13450" t="s">
        <v>7</v>
      </c>
      <c r="C13450">
        <f>_xlfn.XLOOKUP(B13450,'2.1.trackMPD'!$R$7:$R$29,'2.1.trackMPD'!$T$7:$T$29)</f>
        <v>6</v>
      </c>
      <c r="D13450">
        <v>1</v>
      </c>
      <c r="E13450" t="s">
        <v>6400</v>
      </c>
      <c r="F13450" t="s">
        <v>111</v>
      </c>
      <c r="G13450" t="s">
        <v>124</v>
      </c>
      <c r="H13450" t="s">
        <v>6398</v>
      </c>
    </row>
    <row r="13451" spans="1:8" x14ac:dyDescent="0.2">
      <c r="A13451" t="s">
        <v>22</v>
      </c>
      <c r="B13451" t="s">
        <v>7</v>
      </c>
      <c r="C13451">
        <f>_xlfn.XLOOKUP(B13451,'2.1.trackMPD'!$R$7:$R$29,'2.1.trackMPD'!$T$7:$T$29)</f>
        <v>6</v>
      </c>
      <c r="D13451">
        <v>1</v>
      </c>
      <c r="E13451" t="s">
        <v>6400</v>
      </c>
      <c r="F13451" t="s">
        <v>111</v>
      </c>
      <c r="G13451" t="s">
        <v>140</v>
      </c>
      <c r="H13451" t="s">
        <v>6398</v>
      </c>
    </row>
    <row r="13452" spans="1:8" x14ac:dyDescent="0.2">
      <c r="A13452" t="s">
        <v>22</v>
      </c>
      <c r="B13452" t="s">
        <v>7</v>
      </c>
      <c r="C13452">
        <f>_xlfn.XLOOKUP(B13452,'2.1.trackMPD'!$R$7:$R$29,'2.1.trackMPD'!$T$7:$T$29)</f>
        <v>6</v>
      </c>
      <c r="D13452">
        <v>1</v>
      </c>
      <c r="E13452" t="s">
        <v>6400</v>
      </c>
      <c r="F13452" t="s">
        <v>110</v>
      </c>
      <c r="G13452" t="s">
        <v>124</v>
      </c>
      <c r="H13452" t="s">
        <v>6399</v>
      </c>
    </row>
    <row r="13453" spans="1:8" x14ac:dyDescent="0.2">
      <c r="A13453" t="s">
        <v>22</v>
      </c>
      <c r="B13453" t="s">
        <v>7</v>
      </c>
      <c r="C13453">
        <f>_xlfn.XLOOKUP(B13453,'2.1.trackMPD'!$R$7:$R$29,'2.1.trackMPD'!$T$7:$T$29)</f>
        <v>6</v>
      </c>
      <c r="D13453">
        <v>1</v>
      </c>
      <c r="E13453" t="s">
        <v>6400</v>
      </c>
      <c r="F13453" t="s">
        <v>110</v>
      </c>
      <c r="G13453" t="s">
        <v>140</v>
      </c>
      <c r="H13453" t="s">
        <v>6399</v>
      </c>
    </row>
    <row r="13454" spans="1:8" x14ac:dyDescent="0.2">
      <c r="A13454" t="s">
        <v>22</v>
      </c>
      <c r="B13454" t="s">
        <v>7</v>
      </c>
      <c r="C13454">
        <f>_xlfn.XLOOKUP(B13454,'2.1.trackMPD'!$R$7:$R$29,'2.1.trackMPD'!$T$7:$T$29)</f>
        <v>6</v>
      </c>
      <c r="D13454">
        <v>10</v>
      </c>
      <c r="E13454" t="s">
        <v>6400</v>
      </c>
      <c r="F13454" t="s">
        <v>110</v>
      </c>
      <c r="G13454" t="s">
        <v>124</v>
      </c>
      <c r="H13454" t="s">
        <v>6398</v>
      </c>
    </row>
    <row r="13455" spans="1:8" x14ac:dyDescent="0.2">
      <c r="A13455" t="s">
        <v>22</v>
      </c>
      <c r="B13455" t="s">
        <v>7</v>
      </c>
      <c r="C13455">
        <f>_xlfn.XLOOKUP(B13455,'2.1.trackMPD'!$R$7:$R$29,'2.1.trackMPD'!$T$7:$T$29)</f>
        <v>6</v>
      </c>
      <c r="D13455">
        <v>10</v>
      </c>
      <c r="E13455" t="s">
        <v>6400</v>
      </c>
      <c r="F13455" t="s">
        <v>110</v>
      </c>
      <c r="G13455" t="s">
        <v>140</v>
      </c>
      <c r="H13455" t="s">
        <v>6398</v>
      </c>
    </row>
    <row r="13456" spans="1:8" x14ac:dyDescent="0.2">
      <c r="A13456" t="s">
        <v>22</v>
      </c>
      <c r="B13456" t="s">
        <v>7</v>
      </c>
      <c r="C13456">
        <f>_xlfn.XLOOKUP(B13456,'2.1.trackMPD'!$R$7:$R$29,'2.1.trackMPD'!$T$7:$T$29)</f>
        <v>6</v>
      </c>
      <c r="D13456">
        <v>10</v>
      </c>
      <c r="E13456" t="s">
        <v>6400</v>
      </c>
      <c r="F13456" t="s">
        <v>111</v>
      </c>
      <c r="G13456" t="s">
        <v>124</v>
      </c>
      <c r="H13456" t="s">
        <v>6398</v>
      </c>
    </row>
    <row r="13457" spans="1:8" x14ac:dyDescent="0.2">
      <c r="A13457" t="s">
        <v>22</v>
      </c>
      <c r="B13457" t="s">
        <v>7</v>
      </c>
      <c r="C13457">
        <f>_xlfn.XLOOKUP(B13457,'2.1.trackMPD'!$R$7:$R$29,'2.1.trackMPD'!$T$7:$T$29)</f>
        <v>6</v>
      </c>
      <c r="D13457">
        <v>10</v>
      </c>
      <c r="E13457" t="s">
        <v>6400</v>
      </c>
      <c r="F13457" t="s">
        <v>111</v>
      </c>
      <c r="G13457" t="s">
        <v>140</v>
      </c>
      <c r="H13457" t="s">
        <v>6398</v>
      </c>
    </row>
    <row r="13458" spans="1:8" x14ac:dyDescent="0.2">
      <c r="A13458" t="s">
        <v>22</v>
      </c>
      <c r="B13458" t="s">
        <v>7</v>
      </c>
      <c r="C13458">
        <f>_xlfn.XLOOKUP(B13458,'2.1.trackMPD'!$R$7:$R$29,'2.1.trackMPD'!$T$7:$T$29)</f>
        <v>6</v>
      </c>
      <c r="D13458">
        <v>10</v>
      </c>
      <c r="E13458" t="s">
        <v>6400</v>
      </c>
      <c r="F13458" t="s">
        <v>110</v>
      </c>
      <c r="G13458" t="s">
        <v>124</v>
      </c>
      <c r="H13458" t="s">
        <v>6399</v>
      </c>
    </row>
    <row r="13459" spans="1:8" x14ac:dyDescent="0.2">
      <c r="A13459" t="s">
        <v>22</v>
      </c>
      <c r="B13459" t="s">
        <v>7</v>
      </c>
      <c r="C13459">
        <f>_xlfn.XLOOKUP(B13459,'2.1.trackMPD'!$R$7:$R$29,'2.1.trackMPD'!$T$7:$T$29)</f>
        <v>6</v>
      </c>
      <c r="D13459">
        <v>10</v>
      </c>
      <c r="E13459" t="s">
        <v>6400</v>
      </c>
      <c r="F13459" t="s">
        <v>110</v>
      </c>
      <c r="G13459" t="s">
        <v>140</v>
      </c>
      <c r="H13459" t="s">
        <v>6399</v>
      </c>
    </row>
    <row r="13460" spans="1:8" x14ac:dyDescent="0.2">
      <c r="A13460" t="s">
        <v>22</v>
      </c>
      <c r="B13460" t="s">
        <v>7</v>
      </c>
      <c r="C13460">
        <f>_xlfn.XLOOKUP(B13460,'2.1.trackMPD'!$R$7:$R$29,'2.1.trackMPD'!$T$7:$T$29)</f>
        <v>6</v>
      </c>
      <c r="D13460">
        <v>100</v>
      </c>
      <c r="E13460" t="s">
        <v>6400</v>
      </c>
      <c r="F13460" t="s">
        <v>110</v>
      </c>
      <c r="G13460" t="s">
        <v>124</v>
      </c>
      <c r="H13460" t="s">
        <v>6398</v>
      </c>
    </row>
    <row r="13461" spans="1:8" x14ac:dyDescent="0.2">
      <c r="A13461" t="s">
        <v>22</v>
      </c>
      <c r="B13461" t="s">
        <v>7</v>
      </c>
      <c r="C13461">
        <f>_xlfn.XLOOKUP(B13461,'2.1.trackMPD'!$R$7:$R$29,'2.1.trackMPD'!$T$7:$T$29)</f>
        <v>6</v>
      </c>
      <c r="D13461">
        <v>100</v>
      </c>
      <c r="E13461" t="s">
        <v>6400</v>
      </c>
      <c r="F13461" t="s">
        <v>110</v>
      </c>
      <c r="G13461" t="s">
        <v>140</v>
      </c>
      <c r="H13461" t="s">
        <v>6398</v>
      </c>
    </row>
    <row r="13462" spans="1:8" x14ac:dyDescent="0.2">
      <c r="A13462" t="s">
        <v>22</v>
      </c>
      <c r="B13462" t="s">
        <v>7</v>
      </c>
      <c r="C13462">
        <f>_xlfn.XLOOKUP(B13462,'2.1.trackMPD'!$R$7:$R$29,'2.1.trackMPD'!$T$7:$T$29)</f>
        <v>6</v>
      </c>
      <c r="D13462">
        <v>100</v>
      </c>
      <c r="E13462" t="s">
        <v>6400</v>
      </c>
      <c r="F13462" t="s">
        <v>111</v>
      </c>
      <c r="G13462" t="s">
        <v>124</v>
      </c>
      <c r="H13462" t="s">
        <v>6398</v>
      </c>
    </row>
    <row r="13463" spans="1:8" x14ac:dyDescent="0.2">
      <c r="A13463" t="s">
        <v>22</v>
      </c>
      <c r="B13463" t="s">
        <v>7</v>
      </c>
      <c r="C13463">
        <f>_xlfn.XLOOKUP(B13463,'2.1.trackMPD'!$R$7:$R$29,'2.1.trackMPD'!$T$7:$T$29)</f>
        <v>6</v>
      </c>
      <c r="D13463">
        <v>100</v>
      </c>
      <c r="E13463" t="s">
        <v>6400</v>
      </c>
      <c r="F13463" t="s">
        <v>111</v>
      </c>
      <c r="G13463" t="s">
        <v>140</v>
      </c>
      <c r="H13463" t="s">
        <v>6398</v>
      </c>
    </row>
    <row r="13464" spans="1:8" x14ac:dyDescent="0.2">
      <c r="A13464" t="s">
        <v>22</v>
      </c>
      <c r="B13464" t="s">
        <v>7</v>
      </c>
      <c r="C13464">
        <f>_xlfn.XLOOKUP(B13464,'2.1.trackMPD'!$R$7:$R$29,'2.1.trackMPD'!$T$7:$T$29)</f>
        <v>6</v>
      </c>
      <c r="D13464">
        <v>100</v>
      </c>
      <c r="E13464" t="s">
        <v>6400</v>
      </c>
      <c r="F13464" t="s">
        <v>110</v>
      </c>
      <c r="G13464" t="s">
        <v>124</v>
      </c>
      <c r="H13464" t="s">
        <v>6399</v>
      </c>
    </row>
    <row r="13465" spans="1:8" x14ac:dyDescent="0.2">
      <c r="A13465" t="s">
        <v>22</v>
      </c>
      <c r="B13465" t="s">
        <v>7</v>
      </c>
      <c r="C13465">
        <f>_xlfn.XLOOKUP(B13465,'2.1.trackMPD'!$R$7:$R$29,'2.1.trackMPD'!$T$7:$T$29)</f>
        <v>6</v>
      </c>
      <c r="D13465">
        <v>100</v>
      </c>
      <c r="E13465" t="s">
        <v>6400</v>
      </c>
      <c r="F13465" t="s">
        <v>110</v>
      </c>
      <c r="G13465" t="s">
        <v>140</v>
      </c>
      <c r="H13465" t="s">
        <v>6399</v>
      </c>
    </row>
    <row r="13466" spans="1:8" x14ac:dyDescent="0.2">
      <c r="A13466" t="s">
        <v>22</v>
      </c>
      <c r="B13466" t="s">
        <v>7</v>
      </c>
      <c r="C13466">
        <f>_xlfn.XLOOKUP(B13466,'2.1.trackMPD'!$R$7:$R$29,'2.1.trackMPD'!$T$7:$T$29)</f>
        <v>6</v>
      </c>
      <c r="D13466">
        <v>1000</v>
      </c>
      <c r="E13466" t="s">
        <v>6400</v>
      </c>
      <c r="F13466" t="s">
        <v>110</v>
      </c>
      <c r="G13466" t="s">
        <v>124</v>
      </c>
      <c r="H13466" t="s">
        <v>6398</v>
      </c>
    </row>
    <row r="13467" spans="1:8" x14ac:dyDescent="0.2">
      <c r="A13467" t="s">
        <v>22</v>
      </c>
      <c r="B13467" t="s">
        <v>7</v>
      </c>
      <c r="C13467">
        <f>_xlfn.XLOOKUP(B13467,'2.1.trackMPD'!$R$7:$R$29,'2.1.trackMPD'!$T$7:$T$29)</f>
        <v>6</v>
      </c>
      <c r="D13467">
        <v>1000</v>
      </c>
      <c r="E13467" t="s">
        <v>6400</v>
      </c>
      <c r="F13467" t="s">
        <v>110</v>
      </c>
      <c r="G13467" t="s">
        <v>140</v>
      </c>
      <c r="H13467" t="s">
        <v>6398</v>
      </c>
    </row>
    <row r="13468" spans="1:8" x14ac:dyDescent="0.2">
      <c r="A13468" t="s">
        <v>22</v>
      </c>
      <c r="B13468" t="s">
        <v>7</v>
      </c>
      <c r="C13468">
        <f>_xlfn.XLOOKUP(B13468,'2.1.trackMPD'!$R$7:$R$29,'2.1.trackMPD'!$T$7:$T$29)</f>
        <v>6</v>
      </c>
      <c r="D13468">
        <v>1000</v>
      </c>
      <c r="E13468" t="s">
        <v>6400</v>
      </c>
      <c r="F13468" t="s">
        <v>111</v>
      </c>
      <c r="G13468" t="s">
        <v>124</v>
      </c>
      <c r="H13468" t="s">
        <v>6398</v>
      </c>
    </row>
    <row r="13469" spans="1:8" x14ac:dyDescent="0.2">
      <c r="A13469" t="s">
        <v>22</v>
      </c>
      <c r="B13469" t="s">
        <v>7</v>
      </c>
      <c r="C13469">
        <f>_xlfn.XLOOKUP(B13469,'2.1.trackMPD'!$R$7:$R$29,'2.1.trackMPD'!$T$7:$T$29)</f>
        <v>6</v>
      </c>
      <c r="D13469">
        <v>1000</v>
      </c>
      <c r="E13469" t="s">
        <v>6400</v>
      </c>
      <c r="F13469" t="s">
        <v>111</v>
      </c>
      <c r="G13469" t="s">
        <v>140</v>
      </c>
      <c r="H13469" t="s">
        <v>6398</v>
      </c>
    </row>
    <row r="13470" spans="1:8" x14ac:dyDescent="0.2">
      <c r="A13470" t="s">
        <v>22</v>
      </c>
      <c r="B13470" t="s">
        <v>7</v>
      </c>
      <c r="C13470">
        <f>_xlfn.XLOOKUP(B13470,'2.1.trackMPD'!$R$7:$R$29,'2.1.trackMPD'!$T$7:$T$29)</f>
        <v>6</v>
      </c>
      <c r="D13470">
        <v>1000</v>
      </c>
      <c r="E13470" t="s">
        <v>6400</v>
      </c>
      <c r="F13470" t="s">
        <v>110</v>
      </c>
      <c r="G13470" t="s">
        <v>124</v>
      </c>
      <c r="H13470" t="s">
        <v>6399</v>
      </c>
    </row>
    <row r="13471" spans="1:8" x14ac:dyDescent="0.2">
      <c r="A13471" t="s">
        <v>22</v>
      </c>
      <c r="B13471" t="s">
        <v>7</v>
      </c>
      <c r="C13471">
        <f>_xlfn.XLOOKUP(B13471,'2.1.trackMPD'!$R$7:$R$29,'2.1.trackMPD'!$T$7:$T$29)</f>
        <v>6</v>
      </c>
      <c r="D13471">
        <v>1000</v>
      </c>
      <c r="E13471" t="s">
        <v>6400</v>
      </c>
      <c r="F13471" t="s">
        <v>110</v>
      </c>
      <c r="G13471" t="s">
        <v>140</v>
      </c>
      <c r="H13471" t="s">
        <v>6399</v>
      </c>
    </row>
    <row r="13472" spans="1:8" x14ac:dyDescent="0.2">
      <c r="A13472" t="s">
        <v>22</v>
      </c>
      <c r="B13472" t="s">
        <v>7</v>
      </c>
      <c r="C13472">
        <f>_xlfn.XLOOKUP(B13472,'2.1.trackMPD'!$R$7:$R$29,'2.1.trackMPD'!$T$7:$T$29)</f>
        <v>6</v>
      </c>
      <c r="D13472">
        <v>5000</v>
      </c>
      <c r="E13472" t="s">
        <v>6400</v>
      </c>
      <c r="F13472" t="s">
        <v>110</v>
      </c>
      <c r="G13472" t="s">
        <v>124</v>
      </c>
      <c r="H13472" t="s">
        <v>6398</v>
      </c>
    </row>
    <row r="13473" spans="1:8" x14ac:dyDescent="0.2">
      <c r="A13473" t="s">
        <v>22</v>
      </c>
      <c r="B13473" t="s">
        <v>7</v>
      </c>
      <c r="C13473">
        <f>_xlfn.XLOOKUP(B13473,'2.1.trackMPD'!$R$7:$R$29,'2.1.trackMPD'!$T$7:$T$29)</f>
        <v>6</v>
      </c>
      <c r="D13473">
        <v>5000</v>
      </c>
      <c r="E13473" t="s">
        <v>6400</v>
      </c>
      <c r="F13473" t="s">
        <v>110</v>
      </c>
      <c r="G13473" t="s">
        <v>140</v>
      </c>
      <c r="H13473" t="s">
        <v>6398</v>
      </c>
    </row>
    <row r="13474" spans="1:8" x14ac:dyDescent="0.2">
      <c r="A13474" t="s">
        <v>22</v>
      </c>
      <c r="B13474" t="s">
        <v>7</v>
      </c>
      <c r="C13474">
        <f>_xlfn.XLOOKUP(B13474,'2.1.trackMPD'!$R$7:$R$29,'2.1.trackMPD'!$T$7:$T$29)</f>
        <v>6</v>
      </c>
      <c r="D13474">
        <v>5000</v>
      </c>
      <c r="E13474" t="s">
        <v>6400</v>
      </c>
      <c r="F13474" t="s">
        <v>111</v>
      </c>
      <c r="G13474" t="s">
        <v>124</v>
      </c>
      <c r="H13474" t="s">
        <v>6398</v>
      </c>
    </row>
    <row r="13475" spans="1:8" x14ac:dyDescent="0.2">
      <c r="A13475" t="s">
        <v>22</v>
      </c>
      <c r="B13475" t="s">
        <v>7</v>
      </c>
      <c r="C13475">
        <f>_xlfn.XLOOKUP(B13475,'2.1.trackMPD'!$R$7:$R$29,'2.1.trackMPD'!$T$7:$T$29)</f>
        <v>6</v>
      </c>
      <c r="D13475">
        <v>5000</v>
      </c>
      <c r="E13475" t="s">
        <v>6400</v>
      </c>
      <c r="F13475" t="s">
        <v>111</v>
      </c>
      <c r="G13475" t="s">
        <v>140</v>
      </c>
      <c r="H13475" t="s">
        <v>6398</v>
      </c>
    </row>
    <row r="13476" spans="1:8" x14ac:dyDescent="0.2">
      <c r="A13476" t="s">
        <v>22</v>
      </c>
      <c r="B13476" t="s">
        <v>7</v>
      </c>
      <c r="C13476">
        <f>_xlfn.XLOOKUP(B13476,'2.1.trackMPD'!$R$7:$R$29,'2.1.trackMPD'!$T$7:$T$29)</f>
        <v>6</v>
      </c>
      <c r="D13476">
        <v>5000</v>
      </c>
      <c r="E13476" t="s">
        <v>6400</v>
      </c>
      <c r="F13476" t="s">
        <v>110</v>
      </c>
      <c r="G13476" t="s">
        <v>124</v>
      </c>
      <c r="H13476" t="s">
        <v>6399</v>
      </c>
    </row>
    <row r="13477" spans="1:8" x14ac:dyDescent="0.2">
      <c r="A13477" t="s">
        <v>22</v>
      </c>
      <c r="B13477" t="s">
        <v>7</v>
      </c>
      <c r="C13477">
        <f>_xlfn.XLOOKUP(B13477,'2.1.trackMPD'!$R$7:$R$29,'2.1.trackMPD'!$T$7:$T$29)</f>
        <v>6</v>
      </c>
      <c r="D13477">
        <v>5000</v>
      </c>
      <c r="E13477" t="s">
        <v>6400</v>
      </c>
      <c r="F13477" t="s">
        <v>110</v>
      </c>
      <c r="G13477" t="s">
        <v>140</v>
      </c>
      <c r="H13477" t="s">
        <v>6399</v>
      </c>
    </row>
    <row r="13478" spans="1:8" x14ac:dyDescent="0.2">
      <c r="A13478" t="s">
        <v>22</v>
      </c>
      <c r="B13478" t="s">
        <v>7</v>
      </c>
      <c r="C13478">
        <f>_xlfn.XLOOKUP(B13478,'2.1.trackMPD'!$R$7:$R$29,'2.1.trackMPD'!$T$7:$T$29)</f>
        <v>6</v>
      </c>
      <c r="D13478">
        <v>1</v>
      </c>
      <c r="E13478" t="s">
        <v>6401</v>
      </c>
      <c r="F13478" t="s">
        <v>110</v>
      </c>
      <c r="G13478" t="s">
        <v>124</v>
      </c>
      <c r="H13478" t="s">
        <v>6398</v>
      </c>
    </row>
    <row r="13479" spans="1:8" x14ac:dyDescent="0.2">
      <c r="A13479" t="s">
        <v>22</v>
      </c>
      <c r="B13479" t="s">
        <v>7</v>
      </c>
      <c r="C13479">
        <f>_xlfn.XLOOKUP(B13479,'2.1.trackMPD'!$R$7:$R$29,'2.1.trackMPD'!$T$7:$T$29)</f>
        <v>6</v>
      </c>
      <c r="D13479">
        <v>1</v>
      </c>
      <c r="E13479" t="s">
        <v>6401</v>
      </c>
      <c r="F13479" t="s">
        <v>110</v>
      </c>
      <c r="G13479" t="s">
        <v>140</v>
      </c>
      <c r="H13479" t="s">
        <v>6398</v>
      </c>
    </row>
    <row r="13480" spans="1:8" x14ac:dyDescent="0.2">
      <c r="A13480" t="s">
        <v>22</v>
      </c>
      <c r="B13480" t="s">
        <v>7</v>
      </c>
      <c r="C13480">
        <f>_xlfn.XLOOKUP(B13480,'2.1.trackMPD'!$R$7:$R$29,'2.1.trackMPD'!$T$7:$T$29)</f>
        <v>6</v>
      </c>
      <c r="D13480">
        <v>1</v>
      </c>
      <c r="E13480" t="s">
        <v>6401</v>
      </c>
      <c r="F13480" t="s">
        <v>111</v>
      </c>
      <c r="G13480" t="s">
        <v>124</v>
      </c>
      <c r="H13480" t="s">
        <v>6398</v>
      </c>
    </row>
    <row r="13481" spans="1:8" x14ac:dyDescent="0.2">
      <c r="A13481" t="s">
        <v>22</v>
      </c>
      <c r="B13481" t="s">
        <v>7</v>
      </c>
      <c r="C13481">
        <f>_xlfn.XLOOKUP(B13481,'2.1.trackMPD'!$R$7:$R$29,'2.1.trackMPD'!$T$7:$T$29)</f>
        <v>6</v>
      </c>
      <c r="D13481">
        <v>1</v>
      </c>
      <c r="E13481" t="s">
        <v>6401</v>
      </c>
      <c r="F13481" t="s">
        <v>111</v>
      </c>
      <c r="G13481" t="s">
        <v>140</v>
      </c>
      <c r="H13481" t="s">
        <v>6398</v>
      </c>
    </row>
    <row r="13482" spans="1:8" x14ac:dyDescent="0.2">
      <c r="A13482" t="s">
        <v>22</v>
      </c>
      <c r="B13482" t="s">
        <v>7</v>
      </c>
      <c r="C13482">
        <f>_xlfn.XLOOKUP(B13482,'2.1.trackMPD'!$R$7:$R$29,'2.1.trackMPD'!$T$7:$T$29)</f>
        <v>6</v>
      </c>
      <c r="D13482">
        <v>1</v>
      </c>
      <c r="E13482" t="s">
        <v>6401</v>
      </c>
      <c r="F13482" t="s">
        <v>110</v>
      </c>
      <c r="G13482" t="s">
        <v>124</v>
      </c>
      <c r="H13482" t="s">
        <v>6399</v>
      </c>
    </row>
    <row r="13483" spans="1:8" x14ac:dyDescent="0.2">
      <c r="A13483" t="s">
        <v>22</v>
      </c>
      <c r="B13483" t="s">
        <v>7</v>
      </c>
      <c r="C13483">
        <f>_xlfn.XLOOKUP(B13483,'2.1.trackMPD'!$R$7:$R$29,'2.1.trackMPD'!$T$7:$T$29)</f>
        <v>6</v>
      </c>
      <c r="D13483">
        <v>1</v>
      </c>
      <c r="E13483" t="s">
        <v>6401</v>
      </c>
      <c r="F13483" t="s">
        <v>110</v>
      </c>
      <c r="G13483" t="s">
        <v>140</v>
      </c>
      <c r="H13483" t="s">
        <v>6399</v>
      </c>
    </row>
    <row r="13484" spans="1:8" x14ac:dyDescent="0.2">
      <c r="A13484" t="s">
        <v>22</v>
      </c>
      <c r="B13484" t="s">
        <v>7</v>
      </c>
      <c r="C13484">
        <f>_xlfn.XLOOKUP(B13484,'2.1.trackMPD'!$R$7:$R$29,'2.1.trackMPD'!$T$7:$T$29)</f>
        <v>6</v>
      </c>
      <c r="D13484">
        <v>10</v>
      </c>
      <c r="E13484" t="s">
        <v>6401</v>
      </c>
      <c r="F13484" t="s">
        <v>110</v>
      </c>
      <c r="G13484" t="s">
        <v>124</v>
      </c>
      <c r="H13484" t="s">
        <v>6398</v>
      </c>
    </row>
    <row r="13485" spans="1:8" x14ac:dyDescent="0.2">
      <c r="A13485" t="s">
        <v>22</v>
      </c>
      <c r="B13485" t="s">
        <v>7</v>
      </c>
      <c r="C13485">
        <f>_xlfn.XLOOKUP(B13485,'2.1.trackMPD'!$R$7:$R$29,'2.1.trackMPD'!$T$7:$T$29)</f>
        <v>6</v>
      </c>
      <c r="D13485">
        <v>10</v>
      </c>
      <c r="E13485" t="s">
        <v>6401</v>
      </c>
      <c r="F13485" t="s">
        <v>110</v>
      </c>
      <c r="G13485" t="s">
        <v>140</v>
      </c>
      <c r="H13485" t="s">
        <v>6398</v>
      </c>
    </row>
    <row r="13486" spans="1:8" x14ac:dyDescent="0.2">
      <c r="A13486" t="s">
        <v>22</v>
      </c>
      <c r="B13486" t="s">
        <v>7</v>
      </c>
      <c r="C13486">
        <f>_xlfn.XLOOKUP(B13486,'2.1.trackMPD'!$R$7:$R$29,'2.1.trackMPD'!$T$7:$T$29)</f>
        <v>6</v>
      </c>
      <c r="D13486">
        <v>10</v>
      </c>
      <c r="E13486" t="s">
        <v>6401</v>
      </c>
      <c r="F13486" t="s">
        <v>111</v>
      </c>
      <c r="G13486" t="s">
        <v>124</v>
      </c>
      <c r="H13486" t="s">
        <v>6398</v>
      </c>
    </row>
    <row r="13487" spans="1:8" x14ac:dyDescent="0.2">
      <c r="A13487" t="s">
        <v>22</v>
      </c>
      <c r="B13487" t="s">
        <v>7</v>
      </c>
      <c r="C13487">
        <f>_xlfn.XLOOKUP(B13487,'2.1.trackMPD'!$R$7:$R$29,'2.1.trackMPD'!$T$7:$T$29)</f>
        <v>6</v>
      </c>
      <c r="D13487">
        <v>10</v>
      </c>
      <c r="E13487" t="s">
        <v>6401</v>
      </c>
      <c r="F13487" t="s">
        <v>111</v>
      </c>
      <c r="G13487" t="s">
        <v>140</v>
      </c>
      <c r="H13487" t="s">
        <v>6398</v>
      </c>
    </row>
    <row r="13488" spans="1:8" x14ac:dyDescent="0.2">
      <c r="A13488" t="s">
        <v>22</v>
      </c>
      <c r="B13488" t="s">
        <v>7</v>
      </c>
      <c r="C13488">
        <f>_xlfn.XLOOKUP(B13488,'2.1.trackMPD'!$R$7:$R$29,'2.1.trackMPD'!$T$7:$T$29)</f>
        <v>6</v>
      </c>
      <c r="D13488">
        <v>10</v>
      </c>
      <c r="E13488" t="s">
        <v>6401</v>
      </c>
      <c r="F13488" t="s">
        <v>110</v>
      </c>
      <c r="G13488" t="s">
        <v>124</v>
      </c>
      <c r="H13488" t="s">
        <v>6399</v>
      </c>
    </row>
    <row r="13489" spans="1:8" x14ac:dyDescent="0.2">
      <c r="A13489" t="s">
        <v>22</v>
      </c>
      <c r="B13489" t="s">
        <v>7</v>
      </c>
      <c r="C13489">
        <f>_xlfn.XLOOKUP(B13489,'2.1.trackMPD'!$R$7:$R$29,'2.1.trackMPD'!$T$7:$T$29)</f>
        <v>6</v>
      </c>
      <c r="D13489">
        <v>10</v>
      </c>
      <c r="E13489" t="s">
        <v>6401</v>
      </c>
      <c r="F13489" t="s">
        <v>110</v>
      </c>
      <c r="G13489" t="s">
        <v>140</v>
      </c>
      <c r="H13489" t="s">
        <v>6399</v>
      </c>
    </row>
    <row r="13490" spans="1:8" x14ac:dyDescent="0.2">
      <c r="A13490" t="s">
        <v>22</v>
      </c>
      <c r="B13490" t="s">
        <v>7</v>
      </c>
      <c r="C13490">
        <f>_xlfn.XLOOKUP(B13490,'2.1.trackMPD'!$R$7:$R$29,'2.1.trackMPD'!$T$7:$T$29)</f>
        <v>6</v>
      </c>
      <c r="D13490">
        <v>100</v>
      </c>
      <c r="E13490" t="s">
        <v>6401</v>
      </c>
      <c r="F13490" t="s">
        <v>110</v>
      </c>
      <c r="G13490" t="s">
        <v>124</v>
      </c>
      <c r="H13490" t="s">
        <v>6398</v>
      </c>
    </row>
    <row r="13491" spans="1:8" x14ac:dyDescent="0.2">
      <c r="A13491" t="s">
        <v>22</v>
      </c>
      <c r="B13491" t="s">
        <v>7</v>
      </c>
      <c r="C13491">
        <f>_xlfn.XLOOKUP(B13491,'2.1.trackMPD'!$R$7:$R$29,'2.1.trackMPD'!$T$7:$T$29)</f>
        <v>6</v>
      </c>
      <c r="D13491">
        <v>100</v>
      </c>
      <c r="E13491" t="s">
        <v>6401</v>
      </c>
      <c r="F13491" t="s">
        <v>110</v>
      </c>
      <c r="G13491" t="s">
        <v>140</v>
      </c>
      <c r="H13491" t="s">
        <v>6398</v>
      </c>
    </row>
    <row r="13492" spans="1:8" x14ac:dyDescent="0.2">
      <c r="A13492" t="s">
        <v>22</v>
      </c>
      <c r="B13492" t="s">
        <v>7</v>
      </c>
      <c r="C13492">
        <f>_xlfn.XLOOKUP(B13492,'2.1.trackMPD'!$R$7:$R$29,'2.1.trackMPD'!$T$7:$T$29)</f>
        <v>6</v>
      </c>
      <c r="D13492">
        <v>100</v>
      </c>
      <c r="E13492" t="s">
        <v>6401</v>
      </c>
      <c r="F13492" t="s">
        <v>111</v>
      </c>
      <c r="G13492" t="s">
        <v>124</v>
      </c>
      <c r="H13492" t="s">
        <v>6398</v>
      </c>
    </row>
    <row r="13493" spans="1:8" x14ac:dyDescent="0.2">
      <c r="A13493" t="s">
        <v>22</v>
      </c>
      <c r="B13493" t="s">
        <v>7</v>
      </c>
      <c r="C13493">
        <f>_xlfn.XLOOKUP(B13493,'2.1.trackMPD'!$R$7:$R$29,'2.1.trackMPD'!$T$7:$T$29)</f>
        <v>6</v>
      </c>
      <c r="D13493">
        <v>100</v>
      </c>
      <c r="E13493" t="s">
        <v>6401</v>
      </c>
      <c r="F13493" t="s">
        <v>111</v>
      </c>
      <c r="G13493" t="s">
        <v>140</v>
      </c>
      <c r="H13493" t="s">
        <v>6398</v>
      </c>
    </row>
    <row r="13494" spans="1:8" x14ac:dyDescent="0.2">
      <c r="A13494" t="s">
        <v>22</v>
      </c>
      <c r="B13494" t="s">
        <v>7</v>
      </c>
      <c r="C13494">
        <f>_xlfn.XLOOKUP(B13494,'2.1.trackMPD'!$R$7:$R$29,'2.1.trackMPD'!$T$7:$T$29)</f>
        <v>6</v>
      </c>
      <c r="D13494">
        <v>100</v>
      </c>
      <c r="E13494" t="s">
        <v>6401</v>
      </c>
      <c r="F13494" t="s">
        <v>110</v>
      </c>
      <c r="G13494" t="s">
        <v>124</v>
      </c>
      <c r="H13494" t="s">
        <v>6399</v>
      </c>
    </row>
    <row r="13495" spans="1:8" x14ac:dyDescent="0.2">
      <c r="A13495" t="s">
        <v>22</v>
      </c>
      <c r="B13495" t="s">
        <v>7</v>
      </c>
      <c r="C13495">
        <f>_xlfn.XLOOKUP(B13495,'2.1.trackMPD'!$R$7:$R$29,'2.1.trackMPD'!$T$7:$T$29)</f>
        <v>6</v>
      </c>
      <c r="D13495">
        <v>100</v>
      </c>
      <c r="E13495" t="s">
        <v>6401</v>
      </c>
      <c r="F13495" t="s">
        <v>110</v>
      </c>
      <c r="G13495" t="s">
        <v>140</v>
      </c>
      <c r="H13495" t="s">
        <v>6399</v>
      </c>
    </row>
    <row r="13496" spans="1:8" x14ac:dyDescent="0.2">
      <c r="A13496" t="s">
        <v>22</v>
      </c>
      <c r="B13496" t="s">
        <v>20</v>
      </c>
      <c r="C13496">
        <f>_xlfn.XLOOKUP(B13496,'2.1.trackMPD'!$R$7:$R$29,'2.1.trackMPD'!$T$7:$T$29)</f>
        <v>6</v>
      </c>
      <c r="D13496">
        <v>1</v>
      </c>
      <c r="E13496" t="s">
        <v>6396</v>
      </c>
      <c r="F13496" t="s">
        <v>110</v>
      </c>
      <c r="G13496" t="s">
        <v>124</v>
      </c>
      <c r="H13496" t="s">
        <v>6398</v>
      </c>
    </row>
    <row r="13497" spans="1:8" x14ac:dyDescent="0.2">
      <c r="A13497" t="s">
        <v>22</v>
      </c>
      <c r="B13497" t="s">
        <v>20</v>
      </c>
      <c r="C13497">
        <f>_xlfn.XLOOKUP(B13497,'2.1.trackMPD'!$R$7:$R$29,'2.1.trackMPD'!$T$7:$T$29)</f>
        <v>6</v>
      </c>
      <c r="D13497">
        <v>1</v>
      </c>
      <c r="E13497" t="s">
        <v>6396</v>
      </c>
      <c r="F13497" t="s">
        <v>110</v>
      </c>
      <c r="G13497" t="s">
        <v>140</v>
      </c>
      <c r="H13497" t="s">
        <v>6398</v>
      </c>
    </row>
    <row r="13498" spans="1:8" x14ac:dyDescent="0.2">
      <c r="A13498" t="s">
        <v>22</v>
      </c>
      <c r="B13498" t="s">
        <v>20</v>
      </c>
      <c r="C13498">
        <f>_xlfn.XLOOKUP(B13498,'2.1.trackMPD'!$R$7:$R$29,'2.1.trackMPD'!$T$7:$T$29)</f>
        <v>6</v>
      </c>
      <c r="D13498">
        <v>1</v>
      </c>
      <c r="E13498" t="s">
        <v>6396</v>
      </c>
      <c r="F13498" t="s">
        <v>111</v>
      </c>
      <c r="G13498" t="s">
        <v>124</v>
      </c>
      <c r="H13498" t="s">
        <v>6398</v>
      </c>
    </row>
    <row r="13499" spans="1:8" x14ac:dyDescent="0.2">
      <c r="A13499" t="s">
        <v>22</v>
      </c>
      <c r="B13499" t="s">
        <v>20</v>
      </c>
      <c r="C13499">
        <f>_xlfn.XLOOKUP(B13499,'2.1.trackMPD'!$R$7:$R$29,'2.1.trackMPD'!$T$7:$T$29)</f>
        <v>6</v>
      </c>
      <c r="D13499">
        <v>1</v>
      </c>
      <c r="E13499" t="s">
        <v>6396</v>
      </c>
      <c r="F13499" t="s">
        <v>111</v>
      </c>
      <c r="G13499" t="s">
        <v>140</v>
      </c>
      <c r="H13499" t="s">
        <v>6398</v>
      </c>
    </row>
    <row r="13500" spans="1:8" x14ac:dyDescent="0.2">
      <c r="A13500" t="s">
        <v>22</v>
      </c>
      <c r="B13500" t="s">
        <v>20</v>
      </c>
      <c r="C13500">
        <f>_xlfn.XLOOKUP(B13500,'2.1.trackMPD'!$R$7:$R$29,'2.1.trackMPD'!$T$7:$T$29)</f>
        <v>6</v>
      </c>
      <c r="D13500">
        <v>1</v>
      </c>
      <c r="E13500" t="s">
        <v>6396</v>
      </c>
      <c r="F13500" t="s">
        <v>110</v>
      </c>
      <c r="G13500" t="s">
        <v>124</v>
      </c>
      <c r="H13500" t="s">
        <v>6399</v>
      </c>
    </row>
    <row r="13501" spans="1:8" x14ac:dyDescent="0.2">
      <c r="A13501" t="s">
        <v>22</v>
      </c>
      <c r="B13501" t="s">
        <v>20</v>
      </c>
      <c r="C13501">
        <f>_xlfn.XLOOKUP(B13501,'2.1.trackMPD'!$R$7:$R$29,'2.1.trackMPD'!$T$7:$T$29)</f>
        <v>6</v>
      </c>
      <c r="D13501">
        <v>1</v>
      </c>
      <c r="E13501" t="s">
        <v>6396</v>
      </c>
      <c r="F13501" t="s">
        <v>110</v>
      </c>
      <c r="G13501" t="s">
        <v>140</v>
      </c>
      <c r="H13501" t="s">
        <v>6399</v>
      </c>
    </row>
    <row r="13502" spans="1:8" x14ac:dyDescent="0.2">
      <c r="A13502" t="s">
        <v>22</v>
      </c>
      <c r="B13502" t="s">
        <v>20</v>
      </c>
      <c r="C13502">
        <f>_xlfn.XLOOKUP(B13502,'2.1.trackMPD'!$R$7:$R$29,'2.1.trackMPD'!$T$7:$T$29)</f>
        <v>6</v>
      </c>
      <c r="D13502">
        <v>10</v>
      </c>
      <c r="E13502" t="s">
        <v>6396</v>
      </c>
      <c r="F13502" t="s">
        <v>110</v>
      </c>
      <c r="G13502" t="s">
        <v>124</v>
      </c>
      <c r="H13502" t="s">
        <v>6398</v>
      </c>
    </row>
    <row r="13503" spans="1:8" x14ac:dyDescent="0.2">
      <c r="A13503" t="s">
        <v>22</v>
      </c>
      <c r="B13503" t="s">
        <v>20</v>
      </c>
      <c r="C13503">
        <f>_xlfn.XLOOKUP(B13503,'2.1.trackMPD'!$R$7:$R$29,'2.1.trackMPD'!$T$7:$T$29)</f>
        <v>6</v>
      </c>
      <c r="D13503">
        <v>10</v>
      </c>
      <c r="E13503" t="s">
        <v>6396</v>
      </c>
      <c r="F13503" t="s">
        <v>110</v>
      </c>
      <c r="G13503" t="s">
        <v>140</v>
      </c>
      <c r="H13503" t="s">
        <v>6398</v>
      </c>
    </row>
    <row r="13504" spans="1:8" x14ac:dyDescent="0.2">
      <c r="A13504" t="s">
        <v>22</v>
      </c>
      <c r="B13504" t="s">
        <v>20</v>
      </c>
      <c r="C13504">
        <f>_xlfn.XLOOKUP(B13504,'2.1.trackMPD'!$R$7:$R$29,'2.1.trackMPD'!$T$7:$T$29)</f>
        <v>6</v>
      </c>
      <c r="D13504">
        <v>10</v>
      </c>
      <c r="E13504" t="s">
        <v>6396</v>
      </c>
      <c r="F13504" t="s">
        <v>111</v>
      </c>
      <c r="G13504" t="s">
        <v>124</v>
      </c>
      <c r="H13504" t="s">
        <v>6398</v>
      </c>
    </row>
    <row r="13505" spans="1:8" x14ac:dyDescent="0.2">
      <c r="A13505" t="s">
        <v>22</v>
      </c>
      <c r="B13505" t="s">
        <v>20</v>
      </c>
      <c r="C13505">
        <f>_xlfn.XLOOKUP(B13505,'2.1.trackMPD'!$R$7:$R$29,'2.1.trackMPD'!$T$7:$T$29)</f>
        <v>6</v>
      </c>
      <c r="D13505">
        <v>10</v>
      </c>
      <c r="E13505" t="s">
        <v>6396</v>
      </c>
      <c r="F13505" t="s">
        <v>111</v>
      </c>
      <c r="G13505" t="s">
        <v>140</v>
      </c>
      <c r="H13505" t="s">
        <v>6398</v>
      </c>
    </row>
    <row r="13506" spans="1:8" x14ac:dyDescent="0.2">
      <c r="A13506" t="s">
        <v>22</v>
      </c>
      <c r="B13506" t="s">
        <v>20</v>
      </c>
      <c r="C13506">
        <f>_xlfn.XLOOKUP(B13506,'2.1.trackMPD'!$R$7:$R$29,'2.1.trackMPD'!$T$7:$T$29)</f>
        <v>6</v>
      </c>
      <c r="D13506">
        <v>10</v>
      </c>
      <c r="E13506" t="s">
        <v>6396</v>
      </c>
      <c r="F13506" t="s">
        <v>110</v>
      </c>
      <c r="G13506" t="s">
        <v>124</v>
      </c>
      <c r="H13506" t="s">
        <v>6399</v>
      </c>
    </row>
    <row r="13507" spans="1:8" x14ac:dyDescent="0.2">
      <c r="A13507" t="s">
        <v>22</v>
      </c>
      <c r="B13507" t="s">
        <v>20</v>
      </c>
      <c r="C13507">
        <f>_xlfn.XLOOKUP(B13507,'2.1.trackMPD'!$R$7:$R$29,'2.1.trackMPD'!$T$7:$T$29)</f>
        <v>6</v>
      </c>
      <c r="D13507">
        <v>10</v>
      </c>
      <c r="E13507" t="s">
        <v>6396</v>
      </c>
      <c r="F13507" t="s">
        <v>110</v>
      </c>
      <c r="G13507" t="s">
        <v>140</v>
      </c>
      <c r="H13507" t="s">
        <v>6399</v>
      </c>
    </row>
    <row r="13508" spans="1:8" x14ac:dyDescent="0.2">
      <c r="A13508" t="s">
        <v>22</v>
      </c>
      <c r="B13508" t="s">
        <v>20</v>
      </c>
      <c r="C13508">
        <f>_xlfn.XLOOKUP(B13508,'2.1.trackMPD'!$R$7:$R$29,'2.1.trackMPD'!$T$7:$T$29)</f>
        <v>6</v>
      </c>
      <c r="D13508">
        <v>100</v>
      </c>
      <c r="E13508" t="s">
        <v>6396</v>
      </c>
      <c r="F13508" t="s">
        <v>110</v>
      </c>
      <c r="G13508" t="s">
        <v>124</v>
      </c>
      <c r="H13508" t="s">
        <v>6398</v>
      </c>
    </row>
    <row r="13509" spans="1:8" x14ac:dyDescent="0.2">
      <c r="A13509" t="s">
        <v>22</v>
      </c>
      <c r="B13509" t="s">
        <v>20</v>
      </c>
      <c r="C13509">
        <f>_xlfn.XLOOKUP(B13509,'2.1.trackMPD'!$R$7:$R$29,'2.1.trackMPD'!$T$7:$T$29)</f>
        <v>6</v>
      </c>
      <c r="D13509">
        <v>100</v>
      </c>
      <c r="E13509" t="s">
        <v>6396</v>
      </c>
      <c r="F13509" t="s">
        <v>110</v>
      </c>
      <c r="G13509" t="s">
        <v>140</v>
      </c>
      <c r="H13509" t="s">
        <v>6398</v>
      </c>
    </row>
    <row r="13510" spans="1:8" x14ac:dyDescent="0.2">
      <c r="A13510" t="s">
        <v>22</v>
      </c>
      <c r="B13510" t="s">
        <v>20</v>
      </c>
      <c r="C13510">
        <f>_xlfn.XLOOKUP(B13510,'2.1.trackMPD'!$R$7:$R$29,'2.1.trackMPD'!$T$7:$T$29)</f>
        <v>6</v>
      </c>
      <c r="D13510">
        <v>100</v>
      </c>
      <c r="E13510" t="s">
        <v>6396</v>
      </c>
      <c r="F13510" t="s">
        <v>111</v>
      </c>
      <c r="G13510" t="s">
        <v>124</v>
      </c>
      <c r="H13510" t="s">
        <v>6398</v>
      </c>
    </row>
    <row r="13511" spans="1:8" x14ac:dyDescent="0.2">
      <c r="A13511" t="s">
        <v>22</v>
      </c>
      <c r="B13511" t="s">
        <v>20</v>
      </c>
      <c r="C13511">
        <f>_xlfn.XLOOKUP(B13511,'2.1.trackMPD'!$R$7:$R$29,'2.1.trackMPD'!$T$7:$T$29)</f>
        <v>6</v>
      </c>
      <c r="D13511">
        <v>100</v>
      </c>
      <c r="E13511" t="s">
        <v>6396</v>
      </c>
      <c r="F13511" t="s">
        <v>111</v>
      </c>
      <c r="G13511" t="s">
        <v>140</v>
      </c>
      <c r="H13511" t="s">
        <v>6398</v>
      </c>
    </row>
    <row r="13512" spans="1:8" x14ac:dyDescent="0.2">
      <c r="A13512" t="s">
        <v>22</v>
      </c>
      <c r="B13512" t="s">
        <v>20</v>
      </c>
      <c r="C13512">
        <f>_xlfn.XLOOKUP(B13512,'2.1.trackMPD'!$R$7:$R$29,'2.1.trackMPD'!$T$7:$T$29)</f>
        <v>6</v>
      </c>
      <c r="D13512">
        <v>100</v>
      </c>
      <c r="E13512" t="s">
        <v>6396</v>
      </c>
      <c r="F13512" t="s">
        <v>110</v>
      </c>
      <c r="G13512" t="s">
        <v>124</v>
      </c>
      <c r="H13512" t="s">
        <v>6399</v>
      </c>
    </row>
    <row r="13513" spans="1:8" x14ac:dyDescent="0.2">
      <c r="A13513" t="s">
        <v>22</v>
      </c>
      <c r="B13513" t="s">
        <v>20</v>
      </c>
      <c r="C13513">
        <f>_xlfn.XLOOKUP(B13513,'2.1.trackMPD'!$R$7:$R$29,'2.1.trackMPD'!$T$7:$T$29)</f>
        <v>6</v>
      </c>
      <c r="D13513">
        <v>100</v>
      </c>
      <c r="E13513" t="s">
        <v>6396</v>
      </c>
      <c r="F13513" t="s">
        <v>110</v>
      </c>
      <c r="G13513" t="s">
        <v>140</v>
      </c>
      <c r="H13513" t="s">
        <v>6399</v>
      </c>
    </row>
    <row r="13514" spans="1:8" x14ac:dyDescent="0.2">
      <c r="A13514" t="s">
        <v>22</v>
      </c>
      <c r="B13514" t="s">
        <v>20</v>
      </c>
      <c r="C13514">
        <f>_xlfn.XLOOKUP(B13514,'2.1.trackMPD'!$R$7:$R$29,'2.1.trackMPD'!$T$7:$T$29)</f>
        <v>6</v>
      </c>
      <c r="D13514">
        <v>1000</v>
      </c>
      <c r="E13514" t="s">
        <v>6396</v>
      </c>
      <c r="F13514" t="s">
        <v>110</v>
      </c>
      <c r="G13514" t="s">
        <v>124</v>
      </c>
      <c r="H13514" t="s">
        <v>6398</v>
      </c>
    </row>
    <row r="13515" spans="1:8" x14ac:dyDescent="0.2">
      <c r="A13515" t="s">
        <v>22</v>
      </c>
      <c r="B13515" t="s">
        <v>20</v>
      </c>
      <c r="C13515">
        <f>_xlfn.XLOOKUP(B13515,'2.1.trackMPD'!$R$7:$R$29,'2.1.trackMPD'!$T$7:$T$29)</f>
        <v>6</v>
      </c>
      <c r="D13515">
        <v>1000</v>
      </c>
      <c r="E13515" t="s">
        <v>6396</v>
      </c>
      <c r="F13515" t="s">
        <v>110</v>
      </c>
      <c r="G13515" t="s">
        <v>140</v>
      </c>
      <c r="H13515" t="s">
        <v>6398</v>
      </c>
    </row>
    <row r="13516" spans="1:8" x14ac:dyDescent="0.2">
      <c r="A13516" t="s">
        <v>22</v>
      </c>
      <c r="B13516" t="s">
        <v>20</v>
      </c>
      <c r="C13516">
        <f>_xlfn.XLOOKUP(B13516,'2.1.trackMPD'!$R$7:$R$29,'2.1.trackMPD'!$T$7:$T$29)</f>
        <v>6</v>
      </c>
      <c r="D13516">
        <v>1000</v>
      </c>
      <c r="E13516" t="s">
        <v>6396</v>
      </c>
      <c r="F13516" t="s">
        <v>111</v>
      </c>
      <c r="G13516" t="s">
        <v>124</v>
      </c>
      <c r="H13516" t="s">
        <v>6398</v>
      </c>
    </row>
    <row r="13517" spans="1:8" x14ac:dyDescent="0.2">
      <c r="A13517" t="s">
        <v>22</v>
      </c>
      <c r="B13517" t="s">
        <v>20</v>
      </c>
      <c r="C13517">
        <f>_xlfn.XLOOKUP(B13517,'2.1.trackMPD'!$R$7:$R$29,'2.1.trackMPD'!$T$7:$T$29)</f>
        <v>6</v>
      </c>
      <c r="D13517">
        <v>1000</v>
      </c>
      <c r="E13517" t="s">
        <v>6396</v>
      </c>
      <c r="F13517" t="s">
        <v>111</v>
      </c>
      <c r="G13517" t="s">
        <v>140</v>
      </c>
      <c r="H13517" t="s">
        <v>6398</v>
      </c>
    </row>
    <row r="13518" spans="1:8" x14ac:dyDescent="0.2">
      <c r="A13518" t="s">
        <v>22</v>
      </c>
      <c r="B13518" t="s">
        <v>20</v>
      </c>
      <c r="C13518">
        <f>_xlfn.XLOOKUP(B13518,'2.1.trackMPD'!$R$7:$R$29,'2.1.trackMPD'!$T$7:$T$29)</f>
        <v>6</v>
      </c>
      <c r="D13518">
        <v>1000</v>
      </c>
      <c r="E13518" t="s">
        <v>6396</v>
      </c>
      <c r="F13518" t="s">
        <v>110</v>
      </c>
      <c r="G13518" t="s">
        <v>124</v>
      </c>
      <c r="H13518" t="s">
        <v>6399</v>
      </c>
    </row>
    <row r="13519" spans="1:8" x14ac:dyDescent="0.2">
      <c r="A13519" t="s">
        <v>22</v>
      </c>
      <c r="B13519" t="s">
        <v>20</v>
      </c>
      <c r="C13519">
        <f>_xlfn.XLOOKUP(B13519,'2.1.trackMPD'!$R$7:$R$29,'2.1.trackMPD'!$T$7:$T$29)</f>
        <v>6</v>
      </c>
      <c r="D13519">
        <v>1000</v>
      </c>
      <c r="E13519" t="s">
        <v>6396</v>
      </c>
      <c r="F13519" t="s">
        <v>110</v>
      </c>
      <c r="G13519" t="s">
        <v>140</v>
      </c>
      <c r="H13519" t="s">
        <v>6399</v>
      </c>
    </row>
    <row r="13520" spans="1:8" x14ac:dyDescent="0.2">
      <c r="A13520" t="s">
        <v>22</v>
      </c>
      <c r="B13520" t="s">
        <v>20</v>
      </c>
      <c r="C13520">
        <f>_xlfn.XLOOKUP(B13520,'2.1.trackMPD'!$R$7:$R$29,'2.1.trackMPD'!$T$7:$T$29)</f>
        <v>6</v>
      </c>
      <c r="D13520">
        <v>5000</v>
      </c>
      <c r="E13520" t="s">
        <v>6396</v>
      </c>
      <c r="F13520" t="s">
        <v>110</v>
      </c>
      <c r="G13520" t="s">
        <v>124</v>
      </c>
      <c r="H13520" t="s">
        <v>6398</v>
      </c>
    </row>
    <row r="13521" spans="1:8" x14ac:dyDescent="0.2">
      <c r="A13521" t="s">
        <v>22</v>
      </c>
      <c r="B13521" t="s">
        <v>20</v>
      </c>
      <c r="C13521">
        <f>_xlfn.XLOOKUP(B13521,'2.1.trackMPD'!$R$7:$R$29,'2.1.trackMPD'!$T$7:$T$29)</f>
        <v>6</v>
      </c>
      <c r="D13521">
        <v>5000</v>
      </c>
      <c r="E13521" t="s">
        <v>6396</v>
      </c>
      <c r="F13521" t="s">
        <v>110</v>
      </c>
      <c r="G13521" t="s">
        <v>140</v>
      </c>
      <c r="H13521" t="s">
        <v>6398</v>
      </c>
    </row>
    <row r="13522" spans="1:8" x14ac:dyDescent="0.2">
      <c r="A13522" t="s">
        <v>22</v>
      </c>
      <c r="B13522" t="s">
        <v>20</v>
      </c>
      <c r="C13522">
        <f>_xlfn.XLOOKUP(B13522,'2.1.trackMPD'!$R$7:$R$29,'2.1.trackMPD'!$T$7:$T$29)</f>
        <v>6</v>
      </c>
      <c r="D13522">
        <v>5000</v>
      </c>
      <c r="E13522" t="s">
        <v>6396</v>
      </c>
      <c r="F13522" t="s">
        <v>111</v>
      </c>
      <c r="G13522" t="s">
        <v>124</v>
      </c>
      <c r="H13522" t="s">
        <v>6398</v>
      </c>
    </row>
    <row r="13523" spans="1:8" x14ac:dyDescent="0.2">
      <c r="A13523" t="s">
        <v>22</v>
      </c>
      <c r="B13523" t="s">
        <v>20</v>
      </c>
      <c r="C13523">
        <f>_xlfn.XLOOKUP(B13523,'2.1.trackMPD'!$R$7:$R$29,'2.1.trackMPD'!$T$7:$T$29)</f>
        <v>6</v>
      </c>
      <c r="D13523">
        <v>5000</v>
      </c>
      <c r="E13523" t="s">
        <v>6396</v>
      </c>
      <c r="F13523" t="s">
        <v>111</v>
      </c>
      <c r="G13523" t="s">
        <v>140</v>
      </c>
      <c r="H13523" t="s">
        <v>6398</v>
      </c>
    </row>
    <row r="13524" spans="1:8" x14ac:dyDescent="0.2">
      <c r="A13524" t="s">
        <v>22</v>
      </c>
      <c r="B13524" t="s">
        <v>20</v>
      </c>
      <c r="C13524">
        <f>_xlfn.XLOOKUP(B13524,'2.1.trackMPD'!$R$7:$R$29,'2.1.trackMPD'!$T$7:$T$29)</f>
        <v>6</v>
      </c>
      <c r="D13524">
        <v>5000</v>
      </c>
      <c r="E13524" t="s">
        <v>6396</v>
      </c>
      <c r="F13524" t="s">
        <v>110</v>
      </c>
      <c r="G13524" t="s">
        <v>124</v>
      </c>
      <c r="H13524" t="s">
        <v>6399</v>
      </c>
    </row>
    <row r="13525" spans="1:8" x14ac:dyDescent="0.2">
      <c r="A13525" t="s">
        <v>22</v>
      </c>
      <c r="B13525" t="s">
        <v>20</v>
      </c>
      <c r="C13525">
        <f>_xlfn.XLOOKUP(B13525,'2.1.trackMPD'!$R$7:$R$29,'2.1.trackMPD'!$T$7:$T$29)</f>
        <v>6</v>
      </c>
      <c r="D13525">
        <v>5000</v>
      </c>
      <c r="E13525" t="s">
        <v>6396</v>
      </c>
      <c r="F13525" t="s">
        <v>110</v>
      </c>
      <c r="G13525" t="s">
        <v>140</v>
      </c>
      <c r="H13525" t="s">
        <v>6399</v>
      </c>
    </row>
    <row r="13526" spans="1:8" x14ac:dyDescent="0.2">
      <c r="A13526" t="s">
        <v>22</v>
      </c>
      <c r="B13526" t="s">
        <v>20</v>
      </c>
      <c r="C13526">
        <f>_xlfn.XLOOKUP(B13526,'2.1.trackMPD'!$R$7:$R$29,'2.1.trackMPD'!$T$7:$T$29)</f>
        <v>6</v>
      </c>
      <c r="D13526">
        <v>1</v>
      </c>
      <c r="E13526" t="s">
        <v>6400</v>
      </c>
      <c r="F13526" t="s">
        <v>110</v>
      </c>
      <c r="G13526" t="s">
        <v>124</v>
      </c>
      <c r="H13526" t="s">
        <v>6398</v>
      </c>
    </row>
    <row r="13527" spans="1:8" x14ac:dyDescent="0.2">
      <c r="A13527" t="s">
        <v>22</v>
      </c>
      <c r="B13527" t="s">
        <v>20</v>
      </c>
      <c r="C13527">
        <f>_xlfn.XLOOKUP(B13527,'2.1.trackMPD'!$R$7:$R$29,'2.1.trackMPD'!$T$7:$T$29)</f>
        <v>6</v>
      </c>
      <c r="D13527">
        <v>1</v>
      </c>
      <c r="E13527" t="s">
        <v>6400</v>
      </c>
      <c r="F13527" t="s">
        <v>110</v>
      </c>
      <c r="G13527" t="s">
        <v>140</v>
      </c>
      <c r="H13527" t="s">
        <v>6398</v>
      </c>
    </row>
    <row r="13528" spans="1:8" x14ac:dyDescent="0.2">
      <c r="A13528" t="s">
        <v>22</v>
      </c>
      <c r="B13528" t="s">
        <v>20</v>
      </c>
      <c r="C13528">
        <f>_xlfn.XLOOKUP(B13528,'2.1.trackMPD'!$R$7:$R$29,'2.1.trackMPD'!$T$7:$T$29)</f>
        <v>6</v>
      </c>
      <c r="D13528">
        <v>1</v>
      </c>
      <c r="E13528" t="s">
        <v>6400</v>
      </c>
      <c r="F13528" t="s">
        <v>111</v>
      </c>
      <c r="G13528" t="s">
        <v>124</v>
      </c>
      <c r="H13528" t="s">
        <v>6398</v>
      </c>
    </row>
    <row r="13529" spans="1:8" x14ac:dyDescent="0.2">
      <c r="A13529" t="s">
        <v>22</v>
      </c>
      <c r="B13529" t="s">
        <v>20</v>
      </c>
      <c r="C13529">
        <f>_xlfn.XLOOKUP(B13529,'2.1.trackMPD'!$R$7:$R$29,'2.1.trackMPD'!$T$7:$T$29)</f>
        <v>6</v>
      </c>
      <c r="D13529">
        <v>1</v>
      </c>
      <c r="E13529" t="s">
        <v>6400</v>
      </c>
      <c r="F13529" t="s">
        <v>111</v>
      </c>
      <c r="G13529" t="s">
        <v>140</v>
      </c>
      <c r="H13529" t="s">
        <v>6398</v>
      </c>
    </row>
    <row r="13530" spans="1:8" x14ac:dyDescent="0.2">
      <c r="A13530" t="s">
        <v>22</v>
      </c>
      <c r="B13530" t="s">
        <v>20</v>
      </c>
      <c r="C13530">
        <f>_xlfn.XLOOKUP(B13530,'2.1.trackMPD'!$R$7:$R$29,'2.1.trackMPD'!$T$7:$T$29)</f>
        <v>6</v>
      </c>
      <c r="D13530">
        <v>1</v>
      </c>
      <c r="E13530" t="s">
        <v>6400</v>
      </c>
      <c r="F13530" t="s">
        <v>110</v>
      </c>
      <c r="G13530" t="s">
        <v>124</v>
      </c>
      <c r="H13530" t="s">
        <v>6399</v>
      </c>
    </row>
    <row r="13531" spans="1:8" x14ac:dyDescent="0.2">
      <c r="A13531" t="s">
        <v>22</v>
      </c>
      <c r="B13531" t="s">
        <v>20</v>
      </c>
      <c r="C13531">
        <f>_xlfn.XLOOKUP(B13531,'2.1.trackMPD'!$R$7:$R$29,'2.1.trackMPD'!$T$7:$T$29)</f>
        <v>6</v>
      </c>
      <c r="D13531">
        <v>1</v>
      </c>
      <c r="E13531" t="s">
        <v>6400</v>
      </c>
      <c r="F13531" t="s">
        <v>110</v>
      </c>
      <c r="G13531" t="s">
        <v>140</v>
      </c>
      <c r="H13531" t="s">
        <v>6399</v>
      </c>
    </row>
    <row r="13532" spans="1:8" x14ac:dyDescent="0.2">
      <c r="A13532" t="s">
        <v>22</v>
      </c>
      <c r="B13532" t="s">
        <v>20</v>
      </c>
      <c r="C13532">
        <f>_xlfn.XLOOKUP(B13532,'2.1.trackMPD'!$R$7:$R$29,'2.1.trackMPD'!$T$7:$T$29)</f>
        <v>6</v>
      </c>
      <c r="D13532">
        <v>10</v>
      </c>
      <c r="E13532" t="s">
        <v>6400</v>
      </c>
      <c r="F13532" t="s">
        <v>110</v>
      </c>
      <c r="G13532" t="s">
        <v>124</v>
      </c>
      <c r="H13532" t="s">
        <v>6398</v>
      </c>
    </row>
    <row r="13533" spans="1:8" x14ac:dyDescent="0.2">
      <c r="A13533" t="s">
        <v>22</v>
      </c>
      <c r="B13533" t="s">
        <v>20</v>
      </c>
      <c r="C13533">
        <f>_xlfn.XLOOKUP(B13533,'2.1.trackMPD'!$R$7:$R$29,'2.1.trackMPD'!$T$7:$T$29)</f>
        <v>6</v>
      </c>
      <c r="D13533">
        <v>10</v>
      </c>
      <c r="E13533" t="s">
        <v>6400</v>
      </c>
      <c r="F13533" t="s">
        <v>110</v>
      </c>
      <c r="G13533" t="s">
        <v>140</v>
      </c>
      <c r="H13533" t="s">
        <v>6398</v>
      </c>
    </row>
    <row r="13534" spans="1:8" x14ac:dyDescent="0.2">
      <c r="A13534" t="s">
        <v>22</v>
      </c>
      <c r="B13534" t="s">
        <v>20</v>
      </c>
      <c r="C13534">
        <f>_xlfn.XLOOKUP(B13534,'2.1.trackMPD'!$R$7:$R$29,'2.1.trackMPD'!$T$7:$T$29)</f>
        <v>6</v>
      </c>
      <c r="D13534">
        <v>10</v>
      </c>
      <c r="E13534" t="s">
        <v>6400</v>
      </c>
      <c r="F13534" t="s">
        <v>111</v>
      </c>
      <c r="G13534" t="s">
        <v>124</v>
      </c>
      <c r="H13534" t="s">
        <v>6398</v>
      </c>
    </row>
    <row r="13535" spans="1:8" x14ac:dyDescent="0.2">
      <c r="A13535" t="s">
        <v>22</v>
      </c>
      <c r="B13535" t="s">
        <v>20</v>
      </c>
      <c r="C13535">
        <f>_xlfn.XLOOKUP(B13535,'2.1.trackMPD'!$R$7:$R$29,'2.1.trackMPD'!$T$7:$T$29)</f>
        <v>6</v>
      </c>
      <c r="D13535">
        <v>10</v>
      </c>
      <c r="E13535" t="s">
        <v>6400</v>
      </c>
      <c r="F13535" t="s">
        <v>111</v>
      </c>
      <c r="G13535" t="s">
        <v>140</v>
      </c>
      <c r="H13535" t="s">
        <v>6398</v>
      </c>
    </row>
    <row r="13536" spans="1:8" x14ac:dyDescent="0.2">
      <c r="A13536" t="s">
        <v>22</v>
      </c>
      <c r="B13536" t="s">
        <v>20</v>
      </c>
      <c r="C13536">
        <f>_xlfn.XLOOKUP(B13536,'2.1.trackMPD'!$R$7:$R$29,'2.1.trackMPD'!$T$7:$T$29)</f>
        <v>6</v>
      </c>
      <c r="D13536">
        <v>10</v>
      </c>
      <c r="E13536" t="s">
        <v>6400</v>
      </c>
      <c r="F13536" t="s">
        <v>110</v>
      </c>
      <c r="G13536" t="s">
        <v>124</v>
      </c>
      <c r="H13536" t="s">
        <v>6399</v>
      </c>
    </row>
    <row r="13537" spans="1:8" x14ac:dyDescent="0.2">
      <c r="A13537" t="s">
        <v>22</v>
      </c>
      <c r="B13537" t="s">
        <v>20</v>
      </c>
      <c r="C13537">
        <f>_xlfn.XLOOKUP(B13537,'2.1.trackMPD'!$R$7:$R$29,'2.1.trackMPD'!$T$7:$T$29)</f>
        <v>6</v>
      </c>
      <c r="D13537">
        <v>10</v>
      </c>
      <c r="E13537" t="s">
        <v>6400</v>
      </c>
      <c r="F13537" t="s">
        <v>110</v>
      </c>
      <c r="G13537" t="s">
        <v>140</v>
      </c>
      <c r="H13537" t="s">
        <v>6399</v>
      </c>
    </row>
    <row r="13538" spans="1:8" x14ac:dyDescent="0.2">
      <c r="A13538" t="s">
        <v>22</v>
      </c>
      <c r="B13538" t="s">
        <v>20</v>
      </c>
      <c r="C13538">
        <f>_xlfn.XLOOKUP(B13538,'2.1.trackMPD'!$R$7:$R$29,'2.1.trackMPD'!$T$7:$T$29)</f>
        <v>6</v>
      </c>
      <c r="D13538">
        <v>100</v>
      </c>
      <c r="E13538" t="s">
        <v>6400</v>
      </c>
      <c r="F13538" t="s">
        <v>110</v>
      </c>
      <c r="G13538" t="s">
        <v>124</v>
      </c>
      <c r="H13538" t="s">
        <v>6398</v>
      </c>
    </row>
    <row r="13539" spans="1:8" x14ac:dyDescent="0.2">
      <c r="A13539" t="s">
        <v>22</v>
      </c>
      <c r="B13539" t="s">
        <v>20</v>
      </c>
      <c r="C13539">
        <f>_xlfn.XLOOKUP(B13539,'2.1.trackMPD'!$R$7:$R$29,'2.1.trackMPD'!$T$7:$T$29)</f>
        <v>6</v>
      </c>
      <c r="D13539">
        <v>100</v>
      </c>
      <c r="E13539" t="s">
        <v>6400</v>
      </c>
      <c r="F13539" t="s">
        <v>110</v>
      </c>
      <c r="G13539" t="s">
        <v>140</v>
      </c>
      <c r="H13539" t="s">
        <v>6398</v>
      </c>
    </row>
    <row r="13540" spans="1:8" x14ac:dyDescent="0.2">
      <c r="A13540" t="s">
        <v>22</v>
      </c>
      <c r="B13540" t="s">
        <v>20</v>
      </c>
      <c r="C13540">
        <f>_xlfn.XLOOKUP(B13540,'2.1.trackMPD'!$R$7:$R$29,'2.1.trackMPD'!$T$7:$T$29)</f>
        <v>6</v>
      </c>
      <c r="D13540">
        <v>100</v>
      </c>
      <c r="E13540" t="s">
        <v>6400</v>
      </c>
      <c r="F13540" t="s">
        <v>111</v>
      </c>
      <c r="G13540" t="s">
        <v>124</v>
      </c>
      <c r="H13540" t="s">
        <v>6398</v>
      </c>
    </row>
    <row r="13541" spans="1:8" x14ac:dyDescent="0.2">
      <c r="A13541" t="s">
        <v>22</v>
      </c>
      <c r="B13541" t="s">
        <v>20</v>
      </c>
      <c r="C13541">
        <f>_xlfn.XLOOKUP(B13541,'2.1.trackMPD'!$R$7:$R$29,'2.1.trackMPD'!$T$7:$T$29)</f>
        <v>6</v>
      </c>
      <c r="D13541">
        <v>100</v>
      </c>
      <c r="E13541" t="s">
        <v>6400</v>
      </c>
      <c r="F13541" t="s">
        <v>111</v>
      </c>
      <c r="G13541" t="s">
        <v>140</v>
      </c>
      <c r="H13541" t="s">
        <v>6398</v>
      </c>
    </row>
    <row r="13542" spans="1:8" x14ac:dyDescent="0.2">
      <c r="A13542" t="s">
        <v>22</v>
      </c>
      <c r="B13542" t="s">
        <v>20</v>
      </c>
      <c r="C13542">
        <f>_xlfn.XLOOKUP(B13542,'2.1.trackMPD'!$R$7:$R$29,'2.1.trackMPD'!$T$7:$T$29)</f>
        <v>6</v>
      </c>
      <c r="D13542">
        <v>100</v>
      </c>
      <c r="E13542" t="s">
        <v>6400</v>
      </c>
      <c r="F13542" t="s">
        <v>110</v>
      </c>
      <c r="G13542" t="s">
        <v>124</v>
      </c>
      <c r="H13542" t="s">
        <v>6399</v>
      </c>
    </row>
    <row r="13543" spans="1:8" x14ac:dyDescent="0.2">
      <c r="A13543" t="s">
        <v>22</v>
      </c>
      <c r="B13543" t="s">
        <v>20</v>
      </c>
      <c r="C13543">
        <f>_xlfn.XLOOKUP(B13543,'2.1.trackMPD'!$R$7:$R$29,'2.1.trackMPD'!$T$7:$T$29)</f>
        <v>6</v>
      </c>
      <c r="D13543">
        <v>100</v>
      </c>
      <c r="E13543" t="s">
        <v>6400</v>
      </c>
      <c r="F13543" t="s">
        <v>110</v>
      </c>
      <c r="G13543" t="s">
        <v>140</v>
      </c>
      <c r="H13543" t="s">
        <v>6399</v>
      </c>
    </row>
    <row r="13544" spans="1:8" x14ac:dyDescent="0.2">
      <c r="A13544" t="s">
        <v>22</v>
      </c>
      <c r="B13544" t="s">
        <v>20</v>
      </c>
      <c r="C13544">
        <f>_xlfn.XLOOKUP(B13544,'2.1.trackMPD'!$R$7:$R$29,'2.1.trackMPD'!$T$7:$T$29)</f>
        <v>6</v>
      </c>
      <c r="D13544">
        <v>1000</v>
      </c>
      <c r="E13544" t="s">
        <v>6400</v>
      </c>
      <c r="F13544" t="s">
        <v>110</v>
      </c>
      <c r="G13544" t="s">
        <v>124</v>
      </c>
      <c r="H13544" t="s">
        <v>6398</v>
      </c>
    </row>
    <row r="13545" spans="1:8" x14ac:dyDescent="0.2">
      <c r="A13545" t="s">
        <v>22</v>
      </c>
      <c r="B13545" t="s">
        <v>20</v>
      </c>
      <c r="C13545">
        <f>_xlfn.XLOOKUP(B13545,'2.1.trackMPD'!$R$7:$R$29,'2.1.trackMPD'!$T$7:$T$29)</f>
        <v>6</v>
      </c>
      <c r="D13545">
        <v>1000</v>
      </c>
      <c r="E13545" t="s">
        <v>6400</v>
      </c>
      <c r="F13545" t="s">
        <v>110</v>
      </c>
      <c r="G13545" t="s">
        <v>140</v>
      </c>
      <c r="H13545" t="s">
        <v>6398</v>
      </c>
    </row>
    <row r="13546" spans="1:8" x14ac:dyDescent="0.2">
      <c r="A13546" t="s">
        <v>22</v>
      </c>
      <c r="B13546" t="s">
        <v>20</v>
      </c>
      <c r="C13546">
        <f>_xlfn.XLOOKUP(B13546,'2.1.trackMPD'!$R$7:$R$29,'2.1.trackMPD'!$T$7:$T$29)</f>
        <v>6</v>
      </c>
      <c r="D13546">
        <v>1000</v>
      </c>
      <c r="E13546" t="s">
        <v>6400</v>
      </c>
      <c r="F13546" t="s">
        <v>111</v>
      </c>
      <c r="G13546" t="s">
        <v>124</v>
      </c>
      <c r="H13546" t="s">
        <v>6398</v>
      </c>
    </row>
    <row r="13547" spans="1:8" x14ac:dyDescent="0.2">
      <c r="A13547" t="s">
        <v>22</v>
      </c>
      <c r="B13547" t="s">
        <v>20</v>
      </c>
      <c r="C13547">
        <f>_xlfn.XLOOKUP(B13547,'2.1.trackMPD'!$R$7:$R$29,'2.1.trackMPD'!$T$7:$T$29)</f>
        <v>6</v>
      </c>
      <c r="D13547">
        <v>1000</v>
      </c>
      <c r="E13547" t="s">
        <v>6400</v>
      </c>
      <c r="F13547" t="s">
        <v>111</v>
      </c>
      <c r="G13547" t="s">
        <v>140</v>
      </c>
      <c r="H13547" t="s">
        <v>6398</v>
      </c>
    </row>
    <row r="13548" spans="1:8" x14ac:dyDescent="0.2">
      <c r="A13548" t="s">
        <v>22</v>
      </c>
      <c r="B13548" t="s">
        <v>20</v>
      </c>
      <c r="C13548">
        <f>_xlfn.XLOOKUP(B13548,'2.1.trackMPD'!$R$7:$R$29,'2.1.trackMPD'!$T$7:$T$29)</f>
        <v>6</v>
      </c>
      <c r="D13548">
        <v>1000</v>
      </c>
      <c r="E13548" t="s">
        <v>6400</v>
      </c>
      <c r="F13548" t="s">
        <v>110</v>
      </c>
      <c r="G13548" t="s">
        <v>124</v>
      </c>
      <c r="H13548" t="s">
        <v>6399</v>
      </c>
    </row>
    <row r="13549" spans="1:8" x14ac:dyDescent="0.2">
      <c r="A13549" t="s">
        <v>22</v>
      </c>
      <c r="B13549" t="s">
        <v>20</v>
      </c>
      <c r="C13549">
        <f>_xlfn.XLOOKUP(B13549,'2.1.trackMPD'!$R$7:$R$29,'2.1.trackMPD'!$T$7:$T$29)</f>
        <v>6</v>
      </c>
      <c r="D13549">
        <v>1000</v>
      </c>
      <c r="E13549" t="s">
        <v>6400</v>
      </c>
      <c r="F13549" t="s">
        <v>110</v>
      </c>
      <c r="G13549" t="s">
        <v>140</v>
      </c>
      <c r="H13549" t="s">
        <v>6399</v>
      </c>
    </row>
    <row r="13550" spans="1:8" x14ac:dyDescent="0.2">
      <c r="A13550" t="s">
        <v>22</v>
      </c>
      <c r="B13550" t="s">
        <v>20</v>
      </c>
      <c r="C13550">
        <f>_xlfn.XLOOKUP(B13550,'2.1.trackMPD'!$R$7:$R$29,'2.1.trackMPD'!$T$7:$T$29)</f>
        <v>6</v>
      </c>
      <c r="D13550">
        <v>5000</v>
      </c>
      <c r="E13550" t="s">
        <v>6400</v>
      </c>
      <c r="F13550" t="s">
        <v>110</v>
      </c>
      <c r="G13550" t="s">
        <v>124</v>
      </c>
      <c r="H13550" t="s">
        <v>6398</v>
      </c>
    </row>
    <row r="13551" spans="1:8" x14ac:dyDescent="0.2">
      <c r="A13551" t="s">
        <v>22</v>
      </c>
      <c r="B13551" t="s">
        <v>20</v>
      </c>
      <c r="C13551">
        <f>_xlfn.XLOOKUP(B13551,'2.1.trackMPD'!$R$7:$R$29,'2.1.trackMPD'!$T$7:$T$29)</f>
        <v>6</v>
      </c>
      <c r="D13551">
        <v>5000</v>
      </c>
      <c r="E13551" t="s">
        <v>6400</v>
      </c>
      <c r="F13551" t="s">
        <v>110</v>
      </c>
      <c r="G13551" t="s">
        <v>140</v>
      </c>
      <c r="H13551" t="s">
        <v>6398</v>
      </c>
    </row>
    <row r="13552" spans="1:8" x14ac:dyDescent="0.2">
      <c r="A13552" t="s">
        <v>22</v>
      </c>
      <c r="B13552" t="s">
        <v>20</v>
      </c>
      <c r="C13552">
        <f>_xlfn.XLOOKUP(B13552,'2.1.trackMPD'!$R$7:$R$29,'2.1.trackMPD'!$T$7:$T$29)</f>
        <v>6</v>
      </c>
      <c r="D13552">
        <v>5000</v>
      </c>
      <c r="E13552" t="s">
        <v>6400</v>
      </c>
      <c r="F13552" t="s">
        <v>111</v>
      </c>
      <c r="G13552" t="s">
        <v>124</v>
      </c>
      <c r="H13552" t="s">
        <v>6398</v>
      </c>
    </row>
    <row r="13553" spans="1:8" x14ac:dyDescent="0.2">
      <c r="A13553" t="s">
        <v>22</v>
      </c>
      <c r="B13553" t="s">
        <v>20</v>
      </c>
      <c r="C13553">
        <f>_xlfn.XLOOKUP(B13553,'2.1.trackMPD'!$R$7:$R$29,'2.1.trackMPD'!$T$7:$T$29)</f>
        <v>6</v>
      </c>
      <c r="D13553">
        <v>5000</v>
      </c>
      <c r="E13553" t="s">
        <v>6400</v>
      </c>
      <c r="F13553" t="s">
        <v>111</v>
      </c>
      <c r="G13553" t="s">
        <v>140</v>
      </c>
      <c r="H13553" t="s">
        <v>6398</v>
      </c>
    </row>
    <row r="13554" spans="1:8" x14ac:dyDescent="0.2">
      <c r="A13554" t="s">
        <v>22</v>
      </c>
      <c r="B13554" t="s">
        <v>20</v>
      </c>
      <c r="C13554">
        <f>_xlfn.XLOOKUP(B13554,'2.1.trackMPD'!$R$7:$R$29,'2.1.trackMPD'!$T$7:$T$29)</f>
        <v>6</v>
      </c>
      <c r="D13554">
        <v>5000</v>
      </c>
      <c r="E13554" t="s">
        <v>6400</v>
      </c>
      <c r="F13554" t="s">
        <v>110</v>
      </c>
      <c r="G13554" t="s">
        <v>124</v>
      </c>
      <c r="H13554" t="s">
        <v>6399</v>
      </c>
    </row>
    <row r="13555" spans="1:8" x14ac:dyDescent="0.2">
      <c r="A13555" t="s">
        <v>22</v>
      </c>
      <c r="B13555" t="s">
        <v>20</v>
      </c>
      <c r="C13555">
        <f>_xlfn.XLOOKUP(B13555,'2.1.trackMPD'!$R$7:$R$29,'2.1.trackMPD'!$T$7:$T$29)</f>
        <v>6</v>
      </c>
      <c r="D13555">
        <v>5000</v>
      </c>
      <c r="E13555" t="s">
        <v>6400</v>
      </c>
      <c r="F13555" t="s">
        <v>110</v>
      </c>
      <c r="G13555" t="s">
        <v>140</v>
      </c>
      <c r="H13555" t="s">
        <v>6399</v>
      </c>
    </row>
    <row r="13556" spans="1:8" x14ac:dyDescent="0.2">
      <c r="A13556" t="s">
        <v>22</v>
      </c>
      <c r="B13556" t="s">
        <v>20</v>
      </c>
      <c r="C13556">
        <f>_xlfn.XLOOKUP(B13556,'2.1.trackMPD'!$R$7:$R$29,'2.1.trackMPD'!$T$7:$T$29)</f>
        <v>6</v>
      </c>
      <c r="D13556">
        <v>1</v>
      </c>
      <c r="E13556" t="s">
        <v>6401</v>
      </c>
      <c r="F13556" t="s">
        <v>110</v>
      </c>
      <c r="G13556" t="s">
        <v>124</v>
      </c>
      <c r="H13556" t="s">
        <v>6398</v>
      </c>
    </row>
    <row r="13557" spans="1:8" x14ac:dyDescent="0.2">
      <c r="A13557" t="s">
        <v>22</v>
      </c>
      <c r="B13557" t="s">
        <v>20</v>
      </c>
      <c r="C13557">
        <f>_xlfn.XLOOKUP(B13557,'2.1.trackMPD'!$R$7:$R$29,'2.1.trackMPD'!$T$7:$T$29)</f>
        <v>6</v>
      </c>
      <c r="D13557">
        <v>1</v>
      </c>
      <c r="E13557" t="s">
        <v>6401</v>
      </c>
      <c r="F13557" t="s">
        <v>110</v>
      </c>
      <c r="G13557" t="s">
        <v>140</v>
      </c>
      <c r="H13557" t="s">
        <v>6398</v>
      </c>
    </row>
    <row r="13558" spans="1:8" x14ac:dyDescent="0.2">
      <c r="A13558" t="s">
        <v>22</v>
      </c>
      <c r="B13558" t="s">
        <v>20</v>
      </c>
      <c r="C13558">
        <f>_xlfn.XLOOKUP(B13558,'2.1.trackMPD'!$R$7:$R$29,'2.1.trackMPD'!$T$7:$T$29)</f>
        <v>6</v>
      </c>
      <c r="D13558">
        <v>1</v>
      </c>
      <c r="E13558" t="s">
        <v>6401</v>
      </c>
      <c r="F13558" t="s">
        <v>111</v>
      </c>
      <c r="G13558" t="s">
        <v>124</v>
      </c>
      <c r="H13558" t="s">
        <v>6398</v>
      </c>
    </row>
    <row r="13559" spans="1:8" x14ac:dyDescent="0.2">
      <c r="A13559" t="s">
        <v>22</v>
      </c>
      <c r="B13559" t="s">
        <v>20</v>
      </c>
      <c r="C13559">
        <f>_xlfn.XLOOKUP(B13559,'2.1.trackMPD'!$R$7:$R$29,'2.1.trackMPD'!$T$7:$T$29)</f>
        <v>6</v>
      </c>
      <c r="D13559">
        <v>1</v>
      </c>
      <c r="E13559" t="s">
        <v>6401</v>
      </c>
      <c r="F13559" t="s">
        <v>111</v>
      </c>
      <c r="G13559" t="s">
        <v>140</v>
      </c>
      <c r="H13559" t="s">
        <v>6398</v>
      </c>
    </row>
    <row r="13560" spans="1:8" x14ac:dyDescent="0.2">
      <c r="A13560" t="s">
        <v>22</v>
      </c>
      <c r="B13560" t="s">
        <v>20</v>
      </c>
      <c r="C13560">
        <f>_xlfn.XLOOKUP(B13560,'2.1.trackMPD'!$R$7:$R$29,'2.1.trackMPD'!$T$7:$T$29)</f>
        <v>6</v>
      </c>
      <c r="D13560">
        <v>1</v>
      </c>
      <c r="E13560" t="s">
        <v>6401</v>
      </c>
      <c r="F13560" t="s">
        <v>110</v>
      </c>
      <c r="G13560" t="s">
        <v>124</v>
      </c>
      <c r="H13560" t="s">
        <v>6399</v>
      </c>
    </row>
    <row r="13561" spans="1:8" x14ac:dyDescent="0.2">
      <c r="A13561" t="s">
        <v>22</v>
      </c>
      <c r="B13561" t="s">
        <v>20</v>
      </c>
      <c r="C13561">
        <f>_xlfn.XLOOKUP(B13561,'2.1.trackMPD'!$R$7:$R$29,'2.1.trackMPD'!$T$7:$T$29)</f>
        <v>6</v>
      </c>
      <c r="D13561">
        <v>1</v>
      </c>
      <c r="E13561" t="s">
        <v>6401</v>
      </c>
      <c r="F13561" t="s">
        <v>110</v>
      </c>
      <c r="G13561" t="s">
        <v>140</v>
      </c>
      <c r="H13561" t="s">
        <v>6399</v>
      </c>
    </row>
    <row r="13562" spans="1:8" x14ac:dyDescent="0.2">
      <c r="A13562" t="s">
        <v>22</v>
      </c>
      <c r="B13562" t="s">
        <v>20</v>
      </c>
      <c r="C13562">
        <f>_xlfn.XLOOKUP(B13562,'2.1.trackMPD'!$R$7:$R$29,'2.1.trackMPD'!$T$7:$T$29)</f>
        <v>6</v>
      </c>
      <c r="D13562">
        <v>10</v>
      </c>
      <c r="E13562" t="s">
        <v>6401</v>
      </c>
      <c r="F13562" t="s">
        <v>110</v>
      </c>
      <c r="G13562" t="s">
        <v>124</v>
      </c>
      <c r="H13562" t="s">
        <v>6398</v>
      </c>
    </row>
    <row r="13563" spans="1:8" x14ac:dyDescent="0.2">
      <c r="A13563" t="s">
        <v>22</v>
      </c>
      <c r="B13563" t="s">
        <v>20</v>
      </c>
      <c r="C13563">
        <f>_xlfn.XLOOKUP(B13563,'2.1.trackMPD'!$R$7:$R$29,'2.1.trackMPD'!$T$7:$T$29)</f>
        <v>6</v>
      </c>
      <c r="D13563">
        <v>10</v>
      </c>
      <c r="E13563" t="s">
        <v>6401</v>
      </c>
      <c r="F13563" t="s">
        <v>110</v>
      </c>
      <c r="G13563" t="s">
        <v>140</v>
      </c>
      <c r="H13563" t="s">
        <v>6398</v>
      </c>
    </row>
    <row r="13564" spans="1:8" x14ac:dyDescent="0.2">
      <c r="A13564" t="s">
        <v>22</v>
      </c>
      <c r="B13564" t="s">
        <v>20</v>
      </c>
      <c r="C13564">
        <f>_xlfn.XLOOKUP(B13564,'2.1.trackMPD'!$R$7:$R$29,'2.1.trackMPD'!$T$7:$T$29)</f>
        <v>6</v>
      </c>
      <c r="D13564">
        <v>10</v>
      </c>
      <c r="E13564" t="s">
        <v>6401</v>
      </c>
      <c r="F13564" t="s">
        <v>111</v>
      </c>
      <c r="G13564" t="s">
        <v>124</v>
      </c>
      <c r="H13564" t="s">
        <v>6398</v>
      </c>
    </row>
    <row r="13565" spans="1:8" x14ac:dyDescent="0.2">
      <c r="A13565" t="s">
        <v>22</v>
      </c>
      <c r="B13565" t="s">
        <v>20</v>
      </c>
      <c r="C13565">
        <f>_xlfn.XLOOKUP(B13565,'2.1.trackMPD'!$R$7:$R$29,'2.1.trackMPD'!$T$7:$T$29)</f>
        <v>6</v>
      </c>
      <c r="D13565">
        <v>10</v>
      </c>
      <c r="E13565" t="s">
        <v>6401</v>
      </c>
      <c r="F13565" t="s">
        <v>111</v>
      </c>
      <c r="G13565" t="s">
        <v>140</v>
      </c>
      <c r="H13565" t="s">
        <v>6398</v>
      </c>
    </row>
    <row r="13566" spans="1:8" x14ac:dyDescent="0.2">
      <c r="A13566" t="s">
        <v>22</v>
      </c>
      <c r="B13566" t="s">
        <v>20</v>
      </c>
      <c r="C13566">
        <f>_xlfn.XLOOKUP(B13566,'2.1.trackMPD'!$R$7:$R$29,'2.1.trackMPD'!$T$7:$T$29)</f>
        <v>6</v>
      </c>
      <c r="D13566">
        <v>10</v>
      </c>
      <c r="E13566" t="s">
        <v>6401</v>
      </c>
      <c r="F13566" t="s">
        <v>110</v>
      </c>
      <c r="G13566" t="s">
        <v>124</v>
      </c>
      <c r="H13566" t="s">
        <v>6399</v>
      </c>
    </row>
    <row r="13567" spans="1:8" x14ac:dyDescent="0.2">
      <c r="A13567" t="s">
        <v>22</v>
      </c>
      <c r="B13567" t="s">
        <v>20</v>
      </c>
      <c r="C13567">
        <f>_xlfn.XLOOKUP(B13567,'2.1.trackMPD'!$R$7:$R$29,'2.1.trackMPD'!$T$7:$T$29)</f>
        <v>6</v>
      </c>
      <c r="D13567">
        <v>10</v>
      </c>
      <c r="E13567" t="s">
        <v>6401</v>
      </c>
      <c r="F13567" t="s">
        <v>110</v>
      </c>
      <c r="G13567" t="s">
        <v>140</v>
      </c>
      <c r="H13567" t="s">
        <v>6399</v>
      </c>
    </row>
    <row r="13568" spans="1:8" x14ac:dyDescent="0.2">
      <c r="A13568" t="s">
        <v>22</v>
      </c>
      <c r="B13568" t="s">
        <v>20</v>
      </c>
      <c r="C13568">
        <f>_xlfn.XLOOKUP(B13568,'2.1.trackMPD'!$R$7:$R$29,'2.1.trackMPD'!$T$7:$T$29)</f>
        <v>6</v>
      </c>
      <c r="D13568">
        <v>100</v>
      </c>
      <c r="E13568" t="s">
        <v>6401</v>
      </c>
      <c r="F13568" t="s">
        <v>110</v>
      </c>
      <c r="G13568" t="s">
        <v>124</v>
      </c>
      <c r="H13568" t="s">
        <v>6398</v>
      </c>
    </row>
    <row r="13569" spans="1:8" x14ac:dyDescent="0.2">
      <c r="A13569" t="s">
        <v>22</v>
      </c>
      <c r="B13569" t="s">
        <v>20</v>
      </c>
      <c r="C13569">
        <f>_xlfn.XLOOKUP(B13569,'2.1.trackMPD'!$R$7:$R$29,'2.1.trackMPD'!$T$7:$T$29)</f>
        <v>6</v>
      </c>
      <c r="D13569">
        <v>100</v>
      </c>
      <c r="E13569" t="s">
        <v>6401</v>
      </c>
      <c r="F13569" t="s">
        <v>110</v>
      </c>
      <c r="G13569" t="s">
        <v>140</v>
      </c>
      <c r="H13569" t="s">
        <v>6398</v>
      </c>
    </row>
    <row r="13570" spans="1:8" x14ac:dyDescent="0.2">
      <c r="A13570" t="s">
        <v>22</v>
      </c>
      <c r="B13570" t="s">
        <v>20</v>
      </c>
      <c r="C13570">
        <f>_xlfn.XLOOKUP(B13570,'2.1.trackMPD'!$R$7:$R$29,'2.1.trackMPD'!$T$7:$T$29)</f>
        <v>6</v>
      </c>
      <c r="D13570">
        <v>100</v>
      </c>
      <c r="E13570" t="s">
        <v>6401</v>
      </c>
      <c r="F13570" t="s">
        <v>111</v>
      </c>
      <c r="G13570" t="s">
        <v>124</v>
      </c>
      <c r="H13570" t="s">
        <v>6398</v>
      </c>
    </row>
    <row r="13571" spans="1:8" x14ac:dyDescent="0.2">
      <c r="A13571" t="s">
        <v>22</v>
      </c>
      <c r="B13571" t="s">
        <v>20</v>
      </c>
      <c r="C13571">
        <f>_xlfn.XLOOKUP(B13571,'2.1.trackMPD'!$R$7:$R$29,'2.1.trackMPD'!$T$7:$T$29)</f>
        <v>6</v>
      </c>
      <c r="D13571">
        <v>100</v>
      </c>
      <c r="E13571" t="s">
        <v>6401</v>
      </c>
      <c r="F13571" t="s">
        <v>111</v>
      </c>
      <c r="G13571" t="s">
        <v>140</v>
      </c>
      <c r="H13571" t="s">
        <v>6398</v>
      </c>
    </row>
    <row r="13572" spans="1:8" x14ac:dyDescent="0.2">
      <c r="A13572" t="s">
        <v>22</v>
      </c>
      <c r="B13572" t="s">
        <v>20</v>
      </c>
      <c r="C13572">
        <f>_xlfn.XLOOKUP(B13572,'2.1.trackMPD'!$R$7:$R$29,'2.1.trackMPD'!$T$7:$T$29)</f>
        <v>6</v>
      </c>
      <c r="D13572">
        <v>100</v>
      </c>
      <c r="E13572" t="s">
        <v>6401</v>
      </c>
      <c r="F13572" t="s">
        <v>110</v>
      </c>
      <c r="G13572" t="s">
        <v>124</v>
      </c>
      <c r="H13572" t="s">
        <v>6399</v>
      </c>
    </row>
    <row r="13573" spans="1:8" x14ac:dyDescent="0.2">
      <c r="A13573" t="s">
        <v>22</v>
      </c>
      <c r="B13573" t="s">
        <v>20</v>
      </c>
      <c r="C13573">
        <f>_xlfn.XLOOKUP(B13573,'2.1.trackMPD'!$R$7:$R$29,'2.1.trackMPD'!$T$7:$T$29)</f>
        <v>6</v>
      </c>
      <c r="D13573">
        <v>100</v>
      </c>
      <c r="E13573" t="s">
        <v>6401</v>
      </c>
      <c r="F13573" t="s">
        <v>110</v>
      </c>
      <c r="G13573" t="s">
        <v>140</v>
      </c>
      <c r="H13573" t="s">
        <v>6399</v>
      </c>
    </row>
    <row r="13574" spans="1:8" x14ac:dyDescent="0.2">
      <c r="A13574" t="s">
        <v>22</v>
      </c>
      <c r="B13574" t="s">
        <v>167</v>
      </c>
      <c r="C13574">
        <f>_xlfn.XLOOKUP(B13574,'2.1.trackMPD'!$R$7:$R$29,'2.1.trackMPD'!$T$7:$T$29)</f>
        <v>5</v>
      </c>
      <c r="D13574">
        <v>1</v>
      </c>
      <c r="E13574" t="s">
        <v>6396</v>
      </c>
      <c r="F13574" t="s">
        <v>110</v>
      </c>
      <c r="G13574" t="s">
        <v>124</v>
      </c>
      <c r="H13574" t="s">
        <v>6398</v>
      </c>
    </row>
    <row r="13575" spans="1:8" x14ac:dyDescent="0.2">
      <c r="A13575" t="s">
        <v>22</v>
      </c>
      <c r="B13575" t="s">
        <v>167</v>
      </c>
      <c r="C13575">
        <f>_xlfn.XLOOKUP(B13575,'2.1.trackMPD'!$R$7:$R$29,'2.1.trackMPD'!$T$7:$T$29)</f>
        <v>5</v>
      </c>
      <c r="D13575">
        <v>1</v>
      </c>
      <c r="E13575" t="s">
        <v>6396</v>
      </c>
      <c r="F13575" t="s">
        <v>110</v>
      </c>
      <c r="G13575" t="s">
        <v>140</v>
      </c>
      <c r="H13575" t="s">
        <v>6398</v>
      </c>
    </row>
    <row r="13576" spans="1:8" x14ac:dyDescent="0.2">
      <c r="A13576" t="s">
        <v>22</v>
      </c>
      <c r="B13576" t="s">
        <v>167</v>
      </c>
      <c r="C13576">
        <f>_xlfn.XLOOKUP(B13576,'2.1.trackMPD'!$R$7:$R$29,'2.1.trackMPD'!$T$7:$T$29)</f>
        <v>5</v>
      </c>
      <c r="D13576">
        <v>1</v>
      </c>
      <c r="E13576" t="s">
        <v>6396</v>
      </c>
      <c r="F13576" t="s">
        <v>111</v>
      </c>
      <c r="G13576" t="s">
        <v>124</v>
      </c>
      <c r="H13576" t="s">
        <v>6398</v>
      </c>
    </row>
    <row r="13577" spans="1:8" x14ac:dyDescent="0.2">
      <c r="A13577" t="s">
        <v>22</v>
      </c>
      <c r="B13577" t="s">
        <v>167</v>
      </c>
      <c r="C13577">
        <f>_xlfn.XLOOKUP(B13577,'2.1.trackMPD'!$R$7:$R$29,'2.1.trackMPD'!$T$7:$T$29)</f>
        <v>5</v>
      </c>
      <c r="D13577">
        <v>1</v>
      </c>
      <c r="E13577" t="s">
        <v>6396</v>
      </c>
      <c r="F13577" t="s">
        <v>111</v>
      </c>
      <c r="G13577" t="s">
        <v>140</v>
      </c>
      <c r="H13577" t="s">
        <v>6398</v>
      </c>
    </row>
    <row r="13578" spans="1:8" x14ac:dyDescent="0.2">
      <c r="A13578" t="s">
        <v>22</v>
      </c>
      <c r="B13578" t="s">
        <v>167</v>
      </c>
      <c r="C13578">
        <f>_xlfn.XLOOKUP(B13578,'2.1.trackMPD'!$R$7:$R$29,'2.1.trackMPD'!$T$7:$T$29)</f>
        <v>5</v>
      </c>
      <c r="D13578">
        <v>1</v>
      </c>
      <c r="E13578" t="s">
        <v>6396</v>
      </c>
      <c r="F13578" t="s">
        <v>110</v>
      </c>
      <c r="G13578" t="s">
        <v>124</v>
      </c>
      <c r="H13578" t="s">
        <v>6399</v>
      </c>
    </row>
    <row r="13579" spans="1:8" x14ac:dyDescent="0.2">
      <c r="A13579" t="s">
        <v>22</v>
      </c>
      <c r="B13579" t="s">
        <v>167</v>
      </c>
      <c r="C13579">
        <f>_xlfn.XLOOKUP(B13579,'2.1.trackMPD'!$R$7:$R$29,'2.1.trackMPD'!$T$7:$T$29)</f>
        <v>5</v>
      </c>
      <c r="D13579">
        <v>1</v>
      </c>
      <c r="E13579" t="s">
        <v>6396</v>
      </c>
      <c r="F13579" t="s">
        <v>110</v>
      </c>
      <c r="G13579" t="s">
        <v>140</v>
      </c>
      <c r="H13579" t="s">
        <v>6399</v>
      </c>
    </row>
    <row r="13580" spans="1:8" x14ac:dyDescent="0.2">
      <c r="A13580" t="s">
        <v>22</v>
      </c>
      <c r="B13580" t="s">
        <v>167</v>
      </c>
      <c r="C13580">
        <f>_xlfn.XLOOKUP(B13580,'2.1.trackMPD'!$R$7:$R$29,'2.1.trackMPD'!$T$7:$T$29)</f>
        <v>5</v>
      </c>
      <c r="D13580">
        <v>10</v>
      </c>
      <c r="E13580" t="s">
        <v>6396</v>
      </c>
      <c r="F13580" t="s">
        <v>110</v>
      </c>
      <c r="G13580" t="s">
        <v>124</v>
      </c>
      <c r="H13580" t="s">
        <v>6398</v>
      </c>
    </row>
    <row r="13581" spans="1:8" x14ac:dyDescent="0.2">
      <c r="A13581" t="s">
        <v>22</v>
      </c>
      <c r="B13581" t="s">
        <v>167</v>
      </c>
      <c r="C13581">
        <f>_xlfn.XLOOKUP(B13581,'2.1.trackMPD'!$R$7:$R$29,'2.1.trackMPD'!$T$7:$T$29)</f>
        <v>5</v>
      </c>
      <c r="D13581">
        <v>10</v>
      </c>
      <c r="E13581" t="s">
        <v>6396</v>
      </c>
      <c r="F13581" t="s">
        <v>110</v>
      </c>
      <c r="G13581" t="s">
        <v>140</v>
      </c>
      <c r="H13581" t="s">
        <v>6398</v>
      </c>
    </row>
    <row r="13582" spans="1:8" x14ac:dyDescent="0.2">
      <c r="A13582" t="s">
        <v>22</v>
      </c>
      <c r="B13582" t="s">
        <v>167</v>
      </c>
      <c r="C13582">
        <f>_xlfn.XLOOKUP(B13582,'2.1.trackMPD'!$R$7:$R$29,'2.1.trackMPD'!$T$7:$T$29)</f>
        <v>5</v>
      </c>
      <c r="D13582">
        <v>10</v>
      </c>
      <c r="E13582" t="s">
        <v>6396</v>
      </c>
      <c r="F13582" t="s">
        <v>111</v>
      </c>
      <c r="G13582" t="s">
        <v>124</v>
      </c>
      <c r="H13582" t="s">
        <v>6398</v>
      </c>
    </row>
    <row r="13583" spans="1:8" x14ac:dyDescent="0.2">
      <c r="A13583" t="s">
        <v>22</v>
      </c>
      <c r="B13583" t="s">
        <v>167</v>
      </c>
      <c r="C13583">
        <f>_xlfn.XLOOKUP(B13583,'2.1.trackMPD'!$R$7:$R$29,'2.1.trackMPD'!$T$7:$T$29)</f>
        <v>5</v>
      </c>
      <c r="D13583">
        <v>10</v>
      </c>
      <c r="E13583" t="s">
        <v>6396</v>
      </c>
      <c r="F13583" t="s">
        <v>111</v>
      </c>
      <c r="G13583" t="s">
        <v>140</v>
      </c>
      <c r="H13583" t="s">
        <v>6398</v>
      </c>
    </row>
    <row r="13584" spans="1:8" x14ac:dyDescent="0.2">
      <c r="A13584" t="s">
        <v>22</v>
      </c>
      <c r="B13584" t="s">
        <v>167</v>
      </c>
      <c r="C13584">
        <f>_xlfn.XLOOKUP(B13584,'2.1.trackMPD'!$R$7:$R$29,'2.1.trackMPD'!$T$7:$T$29)</f>
        <v>5</v>
      </c>
      <c r="D13584">
        <v>10</v>
      </c>
      <c r="E13584" t="s">
        <v>6396</v>
      </c>
      <c r="F13584" t="s">
        <v>110</v>
      </c>
      <c r="G13584" t="s">
        <v>124</v>
      </c>
      <c r="H13584" t="s">
        <v>6399</v>
      </c>
    </row>
    <row r="13585" spans="1:8" x14ac:dyDescent="0.2">
      <c r="A13585" t="s">
        <v>22</v>
      </c>
      <c r="B13585" t="s">
        <v>167</v>
      </c>
      <c r="C13585">
        <f>_xlfn.XLOOKUP(B13585,'2.1.trackMPD'!$R$7:$R$29,'2.1.trackMPD'!$T$7:$T$29)</f>
        <v>5</v>
      </c>
      <c r="D13585">
        <v>10</v>
      </c>
      <c r="E13585" t="s">
        <v>6396</v>
      </c>
      <c r="F13585" t="s">
        <v>110</v>
      </c>
      <c r="G13585" t="s">
        <v>140</v>
      </c>
      <c r="H13585" t="s">
        <v>6399</v>
      </c>
    </row>
    <row r="13586" spans="1:8" x14ac:dyDescent="0.2">
      <c r="A13586" t="s">
        <v>22</v>
      </c>
      <c r="B13586" t="s">
        <v>167</v>
      </c>
      <c r="C13586">
        <f>_xlfn.XLOOKUP(B13586,'2.1.trackMPD'!$R$7:$R$29,'2.1.trackMPD'!$T$7:$T$29)</f>
        <v>5</v>
      </c>
      <c r="D13586">
        <v>100</v>
      </c>
      <c r="E13586" t="s">
        <v>6396</v>
      </c>
      <c r="F13586" t="s">
        <v>110</v>
      </c>
      <c r="G13586" t="s">
        <v>124</v>
      </c>
      <c r="H13586" t="s">
        <v>6398</v>
      </c>
    </row>
    <row r="13587" spans="1:8" x14ac:dyDescent="0.2">
      <c r="A13587" t="s">
        <v>22</v>
      </c>
      <c r="B13587" t="s">
        <v>167</v>
      </c>
      <c r="C13587">
        <f>_xlfn.XLOOKUP(B13587,'2.1.trackMPD'!$R$7:$R$29,'2.1.trackMPD'!$T$7:$T$29)</f>
        <v>5</v>
      </c>
      <c r="D13587">
        <v>100</v>
      </c>
      <c r="E13587" t="s">
        <v>6396</v>
      </c>
      <c r="F13587" t="s">
        <v>110</v>
      </c>
      <c r="G13587" t="s">
        <v>140</v>
      </c>
      <c r="H13587" t="s">
        <v>6398</v>
      </c>
    </row>
    <row r="13588" spans="1:8" x14ac:dyDescent="0.2">
      <c r="A13588" t="s">
        <v>22</v>
      </c>
      <c r="B13588" t="s">
        <v>167</v>
      </c>
      <c r="C13588">
        <f>_xlfn.XLOOKUP(B13588,'2.1.trackMPD'!$R$7:$R$29,'2.1.trackMPD'!$T$7:$T$29)</f>
        <v>5</v>
      </c>
      <c r="D13588">
        <v>100</v>
      </c>
      <c r="E13588" t="s">
        <v>6396</v>
      </c>
      <c r="F13588" t="s">
        <v>111</v>
      </c>
      <c r="G13588" t="s">
        <v>124</v>
      </c>
      <c r="H13588" t="s">
        <v>6398</v>
      </c>
    </row>
    <row r="13589" spans="1:8" x14ac:dyDescent="0.2">
      <c r="A13589" t="s">
        <v>22</v>
      </c>
      <c r="B13589" t="s">
        <v>167</v>
      </c>
      <c r="C13589">
        <f>_xlfn.XLOOKUP(B13589,'2.1.trackMPD'!$R$7:$R$29,'2.1.trackMPD'!$T$7:$T$29)</f>
        <v>5</v>
      </c>
      <c r="D13589">
        <v>100</v>
      </c>
      <c r="E13589" t="s">
        <v>6396</v>
      </c>
      <c r="F13589" t="s">
        <v>111</v>
      </c>
      <c r="G13589" t="s">
        <v>140</v>
      </c>
      <c r="H13589" t="s">
        <v>6398</v>
      </c>
    </row>
    <row r="13590" spans="1:8" x14ac:dyDescent="0.2">
      <c r="A13590" t="s">
        <v>22</v>
      </c>
      <c r="B13590" t="s">
        <v>167</v>
      </c>
      <c r="C13590">
        <f>_xlfn.XLOOKUP(B13590,'2.1.trackMPD'!$R$7:$R$29,'2.1.trackMPD'!$T$7:$T$29)</f>
        <v>5</v>
      </c>
      <c r="D13590">
        <v>100</v>
      </c>
      <c r="E13590" t="s">
        <v>6396</v>
      </c>
      <c r="F13590" t="s">
        <v>110</v>
      </c>
      <c r="G13590" t="s">
        <v>124</v>
      </c>
      <c r="H13590" t="s">
        <v>6399</v>
      </c>
    </row>
    <row r="13591" spans="1:8" x14ac:dyDescent="0.2">
      <c r="A13591" t="s">
        <v>22</v>
      </c>
      <c r="B13591" t="s">
        <v>167</v>
      </c>
      <c r="C13591">
        <f>_xlfn.XLOOKUP(B13591,'2.1.trackMPD'!$R$7:$R$29,'2.1.trackMPD'!$T$7:$T$29)</f>
        <v>5</v>
      </c>
      <c r="D13591">
        <v>100</v>
      </c>
      <c r="E13591" t="s">
        <v>6396</v>
      </c>
      <c r="F13591" t="s">
        <v>110</v>
      </c>
      <c r="G13591" t="s">
        <v>140</v>
      </c>
      <c r="H13591" t="s">
        <v>6399</v>
      </c>
    </row>
    <row r="13592" spans="1:8" x14ac:dyDescent="0.2">
      <c r="A13592" t="s">
        <v>22</v>
      </c>
      <c r="B13592" t="s">
        <v>167</v>
      </c>
      <c r="C13592">
        <f>_xlfn.XLOOKUP(B13592,'2.1.trackMPD'!$R$7:$R$29,'2.1.trackMPD'!$T$7:$T$29)</f>
        <v>5</v>
      </c>
      <c r="D13592">
        <v>1000</v>
      </c>
      <c r="E13592" t="s">
        <v>6396</v>
      </c>
      <c r="F13592" t="s">
        <v>110</v>
      </c>
      <c r="G13592" t="s">
        <v>124</v>
      </c>
      <c r="H13592" t="s">
        <v>6398</v>
      </c>
    </row>
    <row r="13593" spans="1:8" x14ac:dyDescent="0.2">
      <c r="A13593" t="s">
        <v>22</v>
      </c>
      <c r="B13593" t="s">
        <v>167</v>
      </c>
      <c r="C13593">
        <f>_xlfn.XLOOKUP(B13593,'2.1.trackMPD'!$R$7:$R$29,'2.1.trackMPD'!$T$7:$T$29)</f>
        <v>5</v>
      </c>
      <c r="D13593">
        <v>1000</v>
      </c>
      <c r="E13593" t="s">
        <v>6396</v>
      </c>
      <c r="F13593" t="s">
        <v>110</v>
      </c>
      <c r="G13593" t="s">
        <v>140</v>
      </c>
      <c r="H13593" t="s">
        <v>6398</v>
      </c>
    </row>
    <row r="13594" spans="1:8" x14ac:dyDescent="0.2">
      <c r="A13594" t="s">
        <v>22</v>
      </c>
      <c r="B13594" t="s">
        <v>167</v>
      </c>
      <c r="C13594">
        <f>_xlfn.XLOOKUP(B13594,'2.1.trackMPD'!$R$7:$R$29,'2.1.trackMPD'!$T$7:$T$29)</f>
        <v>5</v>
      </c>
      <c r="D13594">
        <v>1000</v>
      </c>
      <c r="E13594" t="s">
        <v>6396</v>
      </c>
      <c r="F13594" t="s">
        <v>111</v>
      </c>
      <c r="G13594" t="s">
        <v>124</v>
      </c>
      <c r="H13594" t="s">
        <v>6398</v>
      </c>
    </row>
    <row r="13595" spans="1:8" x14ac:dyDescent="0.2">
      <c r="A13595" t="s">
        <v>22</v>
      </c>
      <c r="B13595" t="s">
        <v>167</v>
      </c>
      <c r="C13595">
        <f>_xlfn.XLOOKUP(B13595,'2.1.trackMPD'!$R$7:$R$29,'2.1.trackMPD'!$T$7:$T$29)</f>
        <v>5</v>
      </c>
      <c r="D13595">
        <v>1000</v>
      </c>
      <c r="E13595" t="s">
        <v>6396</v>
      </c>
      <c r="F13595" t="s">
        <v>111</v>
      </c>
      <c r="G13595" t="s">
        <v>140</v>
      </c>
      <c r="H13595" t="s">
        <v>6398</v>
      </c>
    </row>
    <row r="13596" spans="1:8" x14ac:dyDescent="0.2">
      <c r="A13596" t="s">
        <v>22</v>
      </c>
      <c r="B13596" t="s">
        <v>167</v>
      </c>
      <c r="C13596">
        <f>_xlfn.XLOOKUP(B13596,'2.1.trackMPD'!$R$7:$R$29,'2.1.trackMPD'!$T$7:$T$29)</f>
        <v>5</v>
      </c>
      <c r="D13596">
        <v>1000</v>
      </c>
      <c r="E13596" t="s">
        <v>6396</v>
      </c>
      <c r="F13596" t="s">
        <v>110</v>
      </c>
      <c r="G13596" t="s">
        <v>124</v>
      </c>
      <c r="H13596" t="s">
        <v>6399</v>
      </c>
    </row>
    <row r="13597" spans="1:8" x14ac:dyDescent="0.2">
      <c r="A13597" t="s">
        <v>22</v>
      </c>
      <c r="B13597" t="s">
        <v>167</v>
      </c>
      <c r="C13597">
        <f>_xlfn.XLOOKUP(B13597,'2.1.trackMPD'!$R$7:$R$29,'2.1.trackMPD'!$T$7:$T$29)</f>
        <v>5</v>
      </c>
      <c r="D13597">
        <v>1000</v>
      </c>
      <c r="E13597" t="s">
        <v>6396</v>
      </c>
      <c r="F13597" t="s">
        <v>110</v>
      </c>
      <c r="G13597" t="s">
        <v>140</v>
      </c>
      <c r="H13597" t="s">
        <v>6399</v>
      </c>
    </row>
    <row r="13598" spans="1:8" x14ac:dyDescent="0.2">
      <c r="A13598" t="s">
        <v>22</v>
      </c>
      <c r="B13598" t="s">
        <v>167</v>
      </c>
      <c r="C13598">
        <f>_xlfn.XLOOKUP(B13598,'2.1.trackMPD'!$R$7:$R$29,'2.1.trackMPD'!$T$7:$T$29)</f>
        <v>5</v>
      </c>
      <c r="D13598">
        <v>5000</v>
      </c>
      <c r="E13598" t="s">
        <v>6396</v>
      </c>
      <c r="F13598" t="s">
        <v>110</v>
      </c>
      <c r="G13598" t="s">
        <v>124</v>
      </c>
      <c r="H13598" t="s">
        <v>6398</v>
      </c>
    </row>
    <row r="13599" spans="1:8" x14ac:dyDescent="0.2">
      <c r="A13599" t="s">
        <v>22</v>
      </c>
      <c r="B13599" t="s">
        <v>167</v>
      </c>
      <c r="C13599">
        <f>_xlfn.XLOOKUP(B13599,'2.1.trackMPD'!$R$7:$R$29,'2.1.trackMPD'!$T$7:$T$29)</f>
        <v>5</v>
      </c>
      <c r="D13599">
        <v>5000</v>
      </c>
      <c r="E13599" t="s">
        <v>6396</v>
      </c>
      <c r="F13599" t="s">
        <v>110</v>
      </c>
      <c r="G13599" t="s">
        <v>140</v>
      </c>
      <c r="H13599" t="s">
        <v>6398</v>
      </c>
    </row>
    <row r="13600" spans="1:8" x14ac:dyDescent="0.2">
      <c r="A13600" t="s">
        <v>22</v>
      </c>
      <c r="B13600" t="s">
        <v>167</v>
      </c>
      <c r="C13600">
        <f>_xlfn.XLOOKUP(B13600,'2.1.trackMPD'!$R$7:$R$29,'2.1.trackMPD'!$T$7:$T$29)</f>
        <v>5</v>
      </c>
      <c r="D13600">
        <v>5000</v>
      </c>
      <c r="E13600" t="s">
        <v>6396</v>
      </c>
      <c r="F13600" t="s">
        <v>111</v>
      </c>
      <c r="G13600" t="s">
        <v>124</v>
      </c>
      <c r="H13600" t="s">
        <v>6398</v>
      </c>
    </row>
    <row r="13601" spans="1:8" x14ac:dyDescent="0.2">
      <c r="A13601" t="s">
        <v>22</v>
      </c>
      <c r="B13601" t="s">
        <v>167</v>
      </c>
      <c r="C13601">
        <f>_xlfn.XLOOKUP(B13601,'2.1.trackMPD'!$R$7:$R$29,'2.1.trackMPD'!$T$7:$T$29)</f>
        <v>5</v>
      </c>
      <c r="D13601">
        <v>5000</v>
      </c>
      <c r="E13601" t="s">
        <v>6396</v>
      </c>
      <c r="F13601" t="s">
        <v>111</v>
      </c>
      <c r="G13601" t="s">
        <v>140</v>
      </c>
      <c r="H13601" t="s">
        <v>6398</v>
      </c>
    </row>
    <row r="13602" spans="1:8" x14ac:dyDescent="0.2">
      <c r="A13602" t="s">
        <v>22</v>
      </c>
      <c r="B13602" t="s">
        <v>167</v>
      </c>
      <c r="C13602">
        <f>_xlfn.XLOOKUP(B13602,'2.1.trackMPD'!$R$7:$R$29,'2.1.trackMPD'!$T$7:$T$29)</f>
        <v>5</v>
      </c>
      <c r="D13602">
        <v>5000</v>
      </c>
      <c r="E13602" t="s">
        <v>6396</v>
      </c>
      <c r="F13602" t="s">
        <v>110</v>
      </c>
      <c r="G13602" t="s">
        <v>124</v>
      </c>
      <c r="H13602" t="s">
        <v>6399</v>
      </c>
    </row>
    <row r="13603" spans="1:8" x14ac:dyDescent="0.2">
      <c r="A13603" t="s">
        <v>22</v>
      </c>
      <c r="B13603" t="s">
        <v>167</v>
      </c>
      <c r="C13603">
        <f>_xlfn.XLOOKUP(B13603,'2.1.trackMPD'!$R$7:$R$29,'2.1.trackMPD'!$T$7:$T$29)</f>
        <v>5</v>
      </c>
      <c r="D13603">
        <v>5000</v>
      </c>
      <c r="E13603" t="s">
        <v>6396</v>
      </c>
      <c r="F13603" t="s">
        <v>110</v>
      </c>
      <c r="G13603" t="s">
        <v>140</v>
      </c>
      <c r="H13603" t="s">
        <v>6399</v>
      </c>
    </row>
    <row r="13604" spans="1:8" x14ac:dyDescent="0.2">
      <c r="A13604" t="s">
        <v>22</v>
      </c>
      <c r="B13604" t="s">
        <v>167</v>
      </c>
      <c r="C13604">
        <f>_xlfn.XLOOKUP(B13604,'2.1.trackMPD'!$R$7:$R$29,'2.1.trackMPD'!$T$7:$T$29)</f>
        <v>5</v>
      </c>
      <c r="D13604">
        <v>1</v>
      </c>
      <c r="E13604" t="s">
        <v>6400</v>
      </c>
      <c r="F13604" t="s">
        <v>110</v>
      </c>
      <c r="G13604" t="s">
        <v>124</v>
      </c>
      <c r="H13604" t="s">
        <v>6398</v>
      </c>
    </row>
    <row r="13605" spans="1:8" x14ac:dyDescent="0.2">
      <c r="A13605" t="s">
        <v>22</v>
      </c>
      <c r="B13605" t="s">
        <v>167</v>
      </c>
      <c r="C13605">
        <f>_xlfn.XLOOKUP(B13605,'2.1.trackMPD'!$R$7:$R$29,'2.1.trackMPD'!$T$7:$T$29)</f>
        <v>5</v>
      </c>
      <c r="D13605">
        <v>1</v>
      </c>
      <c r="E13605" t="s">
        <v>6400</v>
      </c>
      <c r="F13605" t="s">
        <v>110</v>
      </c>
      <c r="G13605" t="s">
        <v>140</v>
      </c>
      <c r="H13605" t="s">
        <v>6398</v>
      </c>
    </row>
    <row r="13606" spans="1:8" x14ac:dyDescent="0.2">
      <c r="A13606" t="s">
        <v>22</v>
      </c>
      <c r="B13606" t="s">
        <v>167</v>
      </c>
      <c r="C13606">
        <f>_xlfn.XLOOKUP(B13606,'2.1.trackMPD'!$R$7:$R$29,'2.1.trackMPD'!$T$7:$T$29)</f>
        <v>5</v>
      </c>
      <c r="D13606">
        <v>1</v>
      </c>
      <c r="E13606" t="s">
        <v>6400</v>
      </c>
      <c r="F13606" t="s">
        <v>111</v>
      </c>
      <c r="G13606" t="s">
        <v>124</v>
      </c>
      <c r="H13606" t="s">
        <v>6398</v>
      </c>
    </row>
    <row r="13607" spans="1:8" x14ac:dyDescent="0.2">
      <c r="A13607" t="s">
        <v>22</v>
      </c>
      <c r="B13607" t="s">
        <v>167</v>
      </c>
      <c r="C13607">
        <f>_xlfn.XLOOKUP(B13607,'2.1.trackMPD'!$R$7:$R$29,'2.1.trackMPD'!$T$7:$T$29)</f>
        <v>5</v>
      </c>
      <c r="D13607">
        <v>1</v>
      </c>
      <c r="E13607" t="s">
        <v>6400</v>
      </c>
      <c r="F13607" t="s">
        <v>111</v>
      </c>
      <c r="G13607" t="s">
        <v>140</v>
      </c>
      <c r="H13607" t="s">
        <v>6398</v>
      </c>
    </row>
    <row r="13608" spans="1:8" x14ac:dyDescent="0.2">
      <c r="A13608" t="s">
        <v>22</v>
      </c>
      <c r="B13608" t="s">
        <v>167</v>
      </c>
      <c r="C13608">
        <f>_xlfn.XLOOKUP(B13608,'2.1.trackMPD'!$R$7:$R$29,'2.1.trackMPD'!$T$7:$T$29)</f>
        <v>5</v>
      </c>
      <c r="D13608">
        <v>1</v>
      </c>
      <c r="E13608" t="s">
        <v>6400</v>
      </c>
      <c r="F13608" t="s">
        <v>110</v>
      </c>
      <c r="G13608" t="s">
        <v>124</v>
      </c>
      <c r="H13608" t="s">
        <v>6399</v>
      </c>
    </row>
    <row r="13609" spans="1:8" x14ac:dyDescent="0.2">
      <c r="A13609" t="s">
        <v>22</v>
      </c>
      <c r="B13609" t="s">
        <v>167</v>
      </c>
      <c r="C13609">
        <f>_xlfn.XLOOKUP(B13609,'2.1.trackMPD'!$R$7:$R$29,'2.1.trackMPD'!$T$7:$T$29)</f>
        <v>5</v>
      </c>
      <c r="D13609">
        <v>1</v>
      </c>
      <c r="E13609" t="s">
        <v>6400</v>
      </c>
      <c r="F13609" t="s">
        <v>110</v>
      </c>
      <c r="G13609" t="s">
        <v>140</v>
      </c>
      <c r="H13609" t="s">
        <v>6399</v>
      </c>
    </row>
    <row r="13610" spans="1:8" x14ac:dyDescent="0.2">
      <c r="A13610" t="s">
        <v>22</v>
      </c>
      <c r="B13610" t="s">
        <v>167</v>
      </c>
      <c r="C13610">
        <f>_xlfn.XLOOKUP(B13610,'2.1.trackMPD'!$R$7:$R$29,'2.1.trackMPD'!$T$7:$T$29)</f>
        <v>5</v>
      </c>
      <c r="D13610">
        <v>10</v>
      </c>
      <c r="E13610" t="s">
        <v>6400</v>
      </c>
      <c r="F13610" t="s">
        <v>110</v>
      </c>
      <c r="G13610" t="s">
        <v>124</v>
      </c>
      <c r="H13610" t="s">
        <v>6398</v>
      </c>
    </row>
    <row r="13611" spans="1:8" x14ac:dyDescent="0.2">
      <c r="A13611" t="s">
        <v>22</v>
      </c>
      <c r="B13611" t="s">
        <v>167</v>
      </c>
      <c r="C13611">
        <f>_xlfn.XLOOKUP(B13611,'2.1.trackMPD'!$R$7:$R$29,'2.1.trackMPD'!$T$7:$T$29)</f>
        <v>5</v>
      </c>
      <c r="D13611">
        <v>10</v>
      </c>
      <c r="E13611" t="s">
        <v>6400</v>
      </c>
      <c r="F13611" t="s">
        <v>110</v>
      </c>
      <c r="G13611" t="s">
        <v>140</v>
      </c>
      <c r="H13611" t="s">
        <v>6398</v>
      </c>
    </row>
    <row r="13612" spans="1:8" x14ac:dyDescent="0.2">
      <c r="A13612" t="s">
        <v>22</v>
      </c>
      <c r="B13612" t="s">
        <v>167</v>
      </c>
      <c r="C13612">
        <f>_xlfn.XLOOKUP(B13612,'2.1.trackMPD'!$R$7:$R$29,'2.1.trackMPD'!$T$7:$T$29)</f>
        <v>5</v>
      </c>
      <c r="D13612">
        <v>10</v>
      </c>
      <c r="E13612" t="s">
        <v>6400</v>
      </c>
      <c r="F13612" t="s">
        <v>111</v>
      </c>
      <c r="G13612" t="s">
        <v>124</v>
      </c>
      <c r="H13612" t="s">
        <v>6398</v>
      </c>
    </row>
    <row r="13613" spans="1:8" x14ac:dyDescent="0.2">
      <c r="A13613" t="s">
        <v>22</v>
      </c>
      <c r="B13613" t="s">
        <v>167</v>
      </c>
      <c r="C13613">
        <f>_xlfn.XLOOKUP(B13613,'2.1.trackMPD'!$R$7:$R$29,'2.1.trackMPD'!$T$7:$T$29)</f>
        <v>5</v>
      </c>
      <c r="D13613">
        <v>10</v>
      </c>
      <c r="E13613" t="s">
        <v>6400</v>
      </c>
      <c r="F13613" t="s">
        <v>111</v>
      </c>
      <c r="G13613" t="s">
        <v>140</v>
      </c>
      <c r="H13613" t="s">
        <v>6398</v>
      </c>
    </row>
    <row r="13614" spans="1:8" x14ac:dyDescent="0.2">
      <c r="A13614" t="s">
        <v>22</v>
      </c>
      <c r="B13614" t="s">
        <v>167</v>
      </c>
      <c r="C13614">
        <f>_xlfn.XLOOKUP(B13614,'2.1.trackMPD'!$R$7:$R$29,'2.1.trackMPD'!$T$7:$T$29)</f>
        <v>5</v>
      </c>
      <c r="D13614">
        <v>10</v>
      </c>
      <c r="E13614" t="s">
        <v>6400</v>
      </c>
      <c r="F13614" t="s">
        <v>110</v>
      </c>
      <c r="G13614" t="s">
        <v>124</v>
      </c>
      <c r="H13614" t="s">
        <v>6399</v>
      </c>
    </row>
    <row r="13615" spans="1:8" x14ac:dyDescent="0.2">
      <c r="A13615" t="s">
        <v>22</v>
      </c>
      <c r="B13615" t="s">
        <v>167</v>
      </c>
      <c r="C13615">
        <f>_xlfn.XLOOKUP(B13615,'2.1.trackMPD'!$R$7:$R$29,'2.1.trackMPD'!$T$7:$T$29)</f>
        <v>5</v>
      </c>
      <c r="D13615">
        <v>10</v>
      </c>
      <c r="E13615" t="s">
        <v>6400</v>
      </c>
      <c r="F13615" t="s">
        <v>110</v>
      </c>
      <c r="G13615" t="s">
        <v>140</v>
      </c>
      <c r="H13615" t="s">
        <v>6399</v>
      </c>
    </row>
    <row r="13616" spans="1:8" x14ac:dyDescent="0.2">
      <c r="A13616" t="s">
        <v>22</v>
      </c>
      <c r="B13616" t="s">
        <v>167</v>
      </c>
      <c r="C13616">
        <f>_xlfn.XLOOKUP(B13616,'2.1.trackMPD'!$R$7:$R$29,'2.1.trackMPD'!$T$7:$T$29)</f>
        <v>5</v>
      </c>
      <c r="D13616">
        <v>100</v>
      </c>
      <c r="E13616" t="s">
        <v>6400</v>
      </c>
      <c r="F13616" t="s">
        <v>110</v>
      </c>
      <c r="G13616" t="s">
        <v>124</v>
      </c>
      <c r="H13616" t="s">
        <v>6398</v>
      </c>
    </row>
    <row r="13617" spans="1:8" x14ac:dyDescent="0.2">
      <c r="A13617" t="s">
        <v>22</v>
      </c>
      <c r="B13617" t="s">
        <v>167</v>
      </c>
      <c r="C13617">
        <f>_xlfn.XLOOKUP(B13617,'2.1.trackMPD'!$R$7:$R$29,'2.1.trackMPD'!$T$7:$T$29)</f>
        <v>5</v>
      </c>
      <c r="D13617">
        <v>100</v>
      </c>
      <c r="E13617" t="s">
        <v>6400</v>
      </c>
      <c r="F13617" t="s">
        <v>110</v>
      </c>
      <c r="G13617" t="s">
        <v>140</v>
      </c>
      <c r="H13617" t="s">
        <v>6398</v>
      </c>
    </row>
    <row r="13618" spans="1:8" x14ac:dyDescent="0.2">
      <c r="A13618" t="s">
        <v>22</v>
      </c>
      <c r="B13618" t="s">
        <v>167</v>
      </c>
      <c r="C13618">
        <f>_xlfn.XLOOKUP(B13618,'2.1.trackMPD'!$R$7:$R$29,'2.1.trackMPD'!$T$7:$T$29)</f>
        <v>5</v>
      </c>
      <c r="D13618">
        <v>100</v>
      </c>
      <c r="E13618" t="s">
        <v>6400</v>
      </c>
      <c r="F13618" t="s">
        <v>111</v>
      </c>
      <c r="G13618" t="s">
        <v>124</v>
      </c>
      <c r="H13618" t="s">
        <v>6398</v>
      </c>
    </row>
    <row r="13619" spans="1:8" x14ac:dyDescent="0.2">
      <c r="A13619" t="s">
        <v>22</v>
      </c>
      <c r="B13619" t="s">
        <v>167</v>
      </c>
      <c r="C13619">
        <f>_xlfn.XLOOKUP(B13619,'2.1.trackMPD'!$R$7:$R$29,'2.1.trackMPD'!$T$7:$T$29)</f>
        <v>5</v>
      </c>
      <c r="D13619">
        <v>100</v>
      </c>
      <c r="E13619" t="s">
        <v>6400</v>
      </c>
      <c r="F13619" t="s">
        <v>111</v>
      </c>
      <c r="G13619" t="s">
        <v>140</v>
      </c>
      <c r="H13619" t="s">
        <v>6398</v>
      </c>
    </row>
    <row r="13620" spans="1:8" x14ac:dyDescent="0.2">
      <c r="A13620" t="s">
        <v>22</v>
      </c>
      <c r="B13620" t="s">
        <v>167</v>
      </c>
      <c r="C13620">
        <f>_xlfn.XLOOKUP(B13620,'2.1.trackMPD'!$R$7:$R$29,'2.1.trackMPD'!$T$7:$T$29)</f>
        <v>5</v>
      </c>
      <c r="D13620">
        <v>100</v>
      </c>
      <c r="E13620" t="s">
        <v>6400</v>
      </c>
      <c r="F13620" t="s">
        <v>110</v>
      </c>
      <c r="G13620" t="s">
        <v>124</v>
      </c>
      <c r="H13620" t="s">
        <v>6399</v>
      </c>
    </row>
    <row r="13621" spans="1:8" x14ac:dyDescent="0.2">
      <c r="A13621" t="s">
        <v>22</v>
      </c>
      <c r="B13621" t="s">
        <v>167</v>
      </c>
      <c r="C13621">
        <f>_xlfn.XLOOKUP(B13621,'2.1.trackMPD'!$R$7:$R$29,'2.1.trackMPD'!$T$7:$T$29)</f>
        <v>5</v>
      </c>
      <c r="D13621">
        <v>100</v>
      </c>
      <c r="E13621" t="s">
        <v>6400</v>
      </c>
      <c r="F13621" t="s">
        <v>110</v>
      </c>
      <c r="G13621" t="s">
        <v>140</v>
      </c>
      <c r="H13621" t="s">
        <v>6399</v>
      </c>
    </row>
    <row r="13622" spans="1:8" x14ac:dyDescent="0.2">
      <c r="A13622" t="s">
        <v>22</v>
      </c>
      <c r="B13622" t="s">
        <v>167</v>
      </c>
      <c r="C13622">
        <f>_xlfn.XLOOKUP(B13622,'2.1.trackMPD'!$R$7:$R$29,'2.1.trackMPD'!$T$7:$T$29)</f>
        <v>5</v>
      </c>
      <c r="D13622">
        <v>1000</v>
      </c>
      <c r="E13622" t="s">
        <v>6400</v>
      </c>
      <c r="F13622" t="s">
        <v>110</v>
      </c>
      <c r="G13622" t="s">
        <v>124</v>
      </c>
      <c r="H13622" t="s">
        <v>6398</v>
      </c>
    </row>
    <row r="13623" spans="1:8" x14ac:dyDescent="0.2">
      <c r="A13623" t="s">
        <v>22</v>
      </c>
      <c r="B13623" t="s">
        <v>167</v>
      </c>
      <c r="C13623">
        <f>_xlfn.XLOOKUP(B13623,'2.1.trackMPD'!$R$7:$R$29,'2.1.trackMPD'!$T$7:$T$29)</f>
        <v>5</v>
      </c>
      <c r="D13623">
        <v>1000</v>
      </c>
      <c r="E13623" t="s">
        <v>6400</v>
      </c>
      <c r="F13623" t="s">
        <v>110</v>
      </c>
      <c r="G13623" t="s">
        <v>140</v>
      </c>
      <c r="H13623" t="s">
        <v>6398</v>
      </c>
    </row>
    <row r="13624" spans="1:8" x14ac:dyDescent="0.2">
      <c r="A13624" t="s">
        <v>22</v>
      </c>
      <c r="B13624" t="s">
        <v>167</v>
      </c>
      <c r="C13624">
        <f>_xlfn.XLOOKUP(B13624,'2.1.trackMPD'!$R$7:$R$29,'2.1.trackMPD'!$T$7:$T$29)</f>
        <v>5</v>
      </c>
      <c r="D13624">
        <v>1000</v>
      </c>
      <c r="E13624" t="s">
        <v>6400</v>
      </c>
      <c r="F13624" t="s">
        <v>111</v>
      </c>
      <c r="G13624" t="s">
        <v>124</v>
      </c>
      <c r="H13624" t="s">
        <v>6398</v>
      </c>
    </row>
    <row r="13625" spans="1:8" x14ac:dyDescent="0.2">
      <c r="A13625" t="s">
        <v>22</v>
      </c>
      <c r="B13625" t="s">
        <v>167</v>
      </c>
      <c r="C13625">
        <f>_xlfn.XLOOKUP(B13625,'2.1.trackMPD'!$R$7:$R$29,'2.1.trackMPD'!$T$7:$T$29)</f>
        <v>5</v>
      </c>
      <c r="D13625">
        <v>1000</v>
      </c>
      <c r="E13625" t="s">
        <v>6400</v>
      </c>
      <c r="F13625" t="s">
        <v>111</v>
      </c>
      <c r="G13625" t="s">
        <v>140</v>
      </c>
      <c r="H13625" t="s">
        <v>6398</v>
      </c>
    </row>
    <row r="13626" spans="1:8" x14ac:dyDescent="0.2">
      <c r="A13626" t="s">
        <v>22</v>
      </c>
      <c r="B13626" t="s">
        <v>167</v>
      </c>
      <c r="C13626">
        <f>_xlfn.XLOOKUP(B13626,'2.1.trackMPD'!$R$7:$R$29,'2.1.trackMPD'!$T$7:$T$29)</f>
        <v>5</v>
      </c>
      <c r="D13626">
        <v>1000</v>
      </c>
      <c r="E13626" t="s">
        <v>6400</v>
      </c>
      <c r="F13626" t="s">
        <v>110</v>
      </c>
      <c r="G13626" t="s">
        <v>124</v>
      </c>
      <c r="H13626" t="s">
        <v>6399</v>
      </c>
    </row>
    <row r="13627" spans="1:8" x14ac:dyDescent="0.2">
      <c r="A13627" t="s">
        <v>22</v>
      </c>
      <c r="B13627" t="s">
        <v>167</v>
      </c>
      <c r="C13627">
        <f>_xlfn.XLOOKUP(B13627,'2.1.trackMPD'!$R$7:$R$29,'2.1.trackMPD'!$T$7:$T$29)</f>
        <v>5</v>
      </c>
      <c r="D13627">
        <v>1000</v>
      </c>
      <c r="E13627" t="s">
        <v>6400</v>
      </c>
      <c r="F13627" t="s">
        <v>110</v>
      </c>
      <c r="G13627" t="s">
        <v>140</v>
      </c>
      <c r="H13627" t="s">
        <v>6399</v>
      </c>
    </row>
    <row r="13628" spans="1:8" x14ac:dyDescent="0.2">
      <c r="A13628" t="s">
        <v>22</v>
      </c>
      <c r="B13628" t="s">
        <v>167</v>
      </c>
      <c r="C13628">
        <f>_xlfn.XLOOKUP(B13628,'2.1.trackMPD'!$R$7:$R$29,'2.1.trackMPD'!$T$7:$T$29)</f>
        <v>5</v>
      </c>
      <c r="D13628">
        <v>5000</v>
      </c>
      <c r="E13628" t="s">
        <v>6400</v>
      </c>
      <c r="F13628" t="s">
        <v>110</v>
      </c>
      <c r="G13628" t="s">
        <v>124</v>
      </c>
      <c r="H13628" t="s">
        <v>6398</v>
      </c>
    </row>
    <row r="13629" spans="1:8" x14ac:dyDescent="0.2">
      <c r="A13629" t="s">
        <v>22</v>
      </c>
      <c r="B13629" t="s">
        <v>167</v>
      </c>
      <c r="C13629">
        <f>_xlfn.XLOOKUP(B13629,'2.1.trackMPD'!$R$7:$R$29,'2.1.trackMPD'!$T$7:$T$29)</f>
        <v>5</v>
      </c>
      <c r="D13629">
        <v>5000</v>
      </c>
      <c r="E13629" t="s">
        <v>6400</v>
      </c>
      <c r="F13629" t="s">
        <v>110</v>
      </c>
      <c r="G13629" t="s">
        <v>140</v>
      </c>
      <c r="H13629" t="s">
        <v>6398</v>
      </c>
    </row>
    <row r="13630" spans="1:8" x14ac:dyDescent="0.2">
      <c r="A13630" t="s">
        <v>22</v>
      </c>
      <c r="B13630" t="s">
        <v>167</v>
      </c>
      <c r="C13630">
        <f>_xlfn.XLOOKUP(B13630,'2.1.trackMPD'!$R$7:$R$29,'2.1.trackMPD'!$T$7:$T$29)</f>
        <v>5</v>
      </c>
      <c r="D13630">
        <v>5000</v>
      </c>
      <c r="E13630" t="s">
        <v>6400</v>
      </c>
      <c r="F13630" t="s">
        <v>111</v>
      </c>
      <c r="G13630" t="s">
        <v>124</v>
      </c>
      <c r="H13630" t="s">
        <v>6398</v>
      </c>
    </row>
    <row r="13631" spans="1:8" x14ac:dyDescent="0.2">
      <c r="A13631" t="s">
        <v>22</v>
      </c>
      <c r="B13631" t="s">
        <v>167</v>
      </c>
      <c r="C13631">
        <f>_xlfn.XLOOKUP(B13631,'2.1.trackMPD'!$R$7:$R$29,'2.1.trackMPD'!$T$7:$T$29)</f>
        <v>5</v>
      </c>
      <c r="D13631">
        <v>5000</v>
      </c>
      <c r="E13631" t="s">
        <v>6400</v>
      </c>
      <c r="F13631" t="s">
        <v>111</v>
      </c>
      <c r="G13631" t="s">
        <v>140</v>
      </c>
      <c r="H13631" t="s">
        <v>6398</v>
      </c>
    </row>
    <row r="13632" spans="1:8" x14ac:dyDescent="0.2">
      <c r="A13632" t="s">
        <v>22</v>
      </c>
      <c r="B13632" t="s">
        <v>167</v>
      </c>
      <c r="C13632">
        <f>_xlfn.XLOOKUP(B13632,'2.1.trackMPD'!$R$7:$R$29,'2.1.trackMPD'!$T$7:$T$29)</f>
        <v>5</v>
      </c>
      <c r="D13632">
        <v>5000</v>
      </c>
      <c r="E13632" t="s">
        <v>6400</v>
      </c>
      <c r="F13632" t="s">
        <v>110</v>
      </c>
      <c r="G13632" t="s">
        <v>124</v>
      </c>
      <c r="H13632" t="s">
        <v>6399</v>
      </c>
    </row>
    <row r="13633" spans="1:8" x14ac:dyDescent="0.2">
      <c r="A13633" t="s">
        <v>22</v>
      </c>
      <c r="B13633" t="s">
        <v>167</v>
      </c>
      <c r="C13633">
        <f>_xlfn.XLOOKUP(B13633,'2.1.trackMPD'!$R$7:$R$29,'2.1.trackMPD'!$T$7:$T$29)</f>
        <v>5</v>
      </c>
      <c r="D13633">
        <v>5000</v>
      </c>
      <c r="E13633" t="s">
        <v>6400</v>
      </c>
      <c r="F13633" t="s">
        <v>110</v>
      </c>
      <c r="G13633" t="s">
        <v>140</v>
      </c>
      <c r="H13633" t="s">
        <v>6399</v>
      </c>
    </row>
    <row r="13634" spans="1:8" x14ac:dyDescent="0.2">
      <c r="A13634" t="s">
        <v>22</v>
      </c>
      <c r="B13634" t="s">
        <v>167</v>
      </c>
      <c r="C13634">
        <f>_xlfn.XLOOKUP(B13634,'2.1.trackMPD'!$R$7:$R$29,'2.1.trackMPD'!$T$7:$T$29)</f>
        <v>5</v>
      </c>
      <c r="D13634">
        <v>1</v>
      </c>
      <c r="E13634" t="s">
        <v>6401</v>
      </c>
      <c r="F13634" t="s">
        <v>110</v>
      </c>
      <c r="G13634" t="s">
        <v>124</v>
      </c>
      <c r="H13634" t="s">
        <v>6398</v>
      </c>
    </row>
    <row r="13635" spans="1:8" x14ac:dyDescent="0.2">
      <c r="A13635" t="s">
        <v>22</v>
      </c>
      <c r="B13635" t="s">
        <v>167</v>
      </c>
      <c r="C13635">
        <f>_xlfn.XLOOKUP(B13635,'2.1.trackMPD'!$R$7:$R$29,'2.1.trackMPD'!$T$7:$T$29)</f>
        <v>5</v>
      </c>
      <c r="D13635">
        <v>1</v>
      </c>
      <c r="E13635" t="s">
        <v>6401</v>
      </c>
      <c r="F13635" t="s">
        <v>110</v>
      </c>
      <c r="G13635" t="s">
        <v>140</v>
      </c>
      <c r="H13635" t="s">
        <v>6398</v>
      </c>
    </row>
    <row r="13636" spans="1:8" x14ac:dyDescent="0.2">
      <c r="A13636" t="s">
        <v>22</v>
      </c>
      <c r="B13636" t="s">
        <v>167</v>
      </c>
      <c r="C13636">
        <f>_xlfn.XLOOKUP(B13636,'2.1.trackMPD'!$R$7:$R$29,'2.1.trackMPD'!$T$7:$T$29)</f>
        <v>5</v>
      </c>
      <c r="D13636">
        <v>1</v>
      </c>
      <c r="E13636" t="s">
        <v>6401</v>
      </c>
      <c r="F13636" t="s">
        <v>111</v>
      </c>
      <c r="G13636" t="s">
        <v>124</v>
      </c>
      <c r="H13636" t="s">
        <v>6398</v>
      </c>
    </row>
    <row r="13637" spans="1:8" x14ac:dyDescent="0.2">
      <c r="A13637" t="s">
        <v>22</v>
      </c>
      <c r="B13637" t="s">
        <v>167</v>
      </c>
      <c r="C13637">
        <f>_xlfn.XLOOKUP(B13637,'2.1.trackMPD'!$R$7:$R$29,'2.1.trackMPD'!$T$7:$T$29)</f>
        <v>5</v>
      </c>
      <c r="D13637">
        <v>1</v>
      </c>
      <c r="E13637" t="s">
        <v>6401</v>
      </c>
      <c r="F13637" t="s">
        <v>111</v>
      </c>
      <c r="G13637" t="s">
        <v>140</v>
      </c>
      <c r="H13637" t="s">
        <v>6398</v>
      </c>
    </row>
    <row r="13638" spans="1:8" x14ac:dyDescent="0.2">
      <c r="A13638" t="s">
        <v>22</v>
      </c>
      <c r="B13638" t="s">
        <v>167</v>
      </c>
      <c r="C13638">
        <f>_xlfn.XLOOKUP(B13638,'2.1.trackMPD'!$R$7:$R$29,'2.1.trackMPD'!$T$7:$T$29)</f>
        <v>5</v>
      </c>
      <c r="D13638">
        <v>1</v>
      </c>
      <c r="E13638" t="s">
        <v>6401</v>
      </c>
      <c r="F13638" t="s">
        <v>110</v>
      </c>
      <c r="G13638" t="s">
        <v>124</v>
      </c>
      <c r="H13638" t="s">
        <v>6399</v>
      </c>
    </row>
    <row r="13639" spans="1:8" x14ac:dyDescent="0.2">
      <c r="A13639" t="s">
        <v>22</v>
      </c>
      <c r="B13639" t="s">
        <v>167</v>
      </c>
      <c r="C13639">
        <f>_xlfn.XLOOKUP(B13639,'2.1.trackMPD'!$R$7:$R$29,'2.1.trackMPD'!$T$7:$T$29)</f>
        <v>5</v>
      </c>
      <c r="D13639">
        <v>1</v>
      </c>
      <c r="E13639" t="s">
        <v>6401</v>
      </c>
      <c r="F13639" t="s">
        <v>110</v>
      </c>
      <c r="G13639" t="s">
        <v>140</v>
      </c>
      <c r="H13639" t="s">
        <v>6399</v>
      </c>
    </row>
    <row r="13640" spans="1:8" x14ac:dyDescent="0.2">
      <c r="A13640" t="s">
        <v>22</v>
      </c>
      <c r="B13640" t="s">
        <v>167</v>
      </c>
      <c r="C13640">
        <f>_xlfn.XLOOKUP(B13640,'2.1.trackMPD'!$R$7:$R$29,'2.1.trackMPD'!$T$7:$T$29)</f>
        <v>5</v>
      </c>
      <c r="D13640">
        <v>10</v>
      </c>
      <c r="E13640" t="s">
        <v>6401</v>
      </c>
      <c r="F13640" t="s">
        <v>110</v>
      </c>
      <c r="G13640" t="s">
        <v>124</v>
      </c>
      <c r="H13640" t="s">
        <v>6398</v>
      </c>
    </row>
    <row r="13641" spans="1:8" x14ac:dyDescent="0.2">
      <c r="A13641" t="s">
        <v>22</v>
      </c>
      <c r="B13641" t="s">
        <v>167</v>
      </c>
      <c r="C13641">
        <f>_xlfn.XLOOKUP(B13641,'2.1.trackMPD'!$R$7:$R$29,'2.1.trackMPD'!$T$7:$T$29)</f>
        <v>5</v>
      </c>
      <c r="D13641">
        <v>10</v>
      </c>
      <c r="E13641" t="s">
        <v>6401</v>
      </c>
      <c r="F13641" t="s">
        <v>110</v>
      </c>
      <c r="G13641" t="s">
        <v>140</v>
      </c>
      <c r="H13641" t="s">
        <v>6398</v>
      </c>
    </row>
    <row r="13642" spans="1:8" x14ac:dyDescent="0.2">
      <c r="A13642" t="s">
        <v>22</v>
      </c>
      <c r="B13642" t="s">
        <v>167</v>
      </c>
      <c r="C13642">
        <f>_xlfn.XLOOKUP(B13642,'2.1.trackMPD'!$R$7:$R$29,'2.1.trackMPD'!$T$7:$T$29)</f>
        <v>5</v>
      </c>
      <c r="D13642">
        <v>10</v>
      </c>
      <c r="E13642" t="s">
        <v>6401</v>
      </c>
      <c r="F13642" t="s">
        <v>111</v>
      </c>
      <c r="G13642" t="s">
        <v>124</v>
      </c>
      <c r="H13642" t="s">
        <v>6398</v>
      </c>
    </row>
    <row r="13643" spans="1:8" x14ac:dyDescent="0.2">
      <c r="A13643" t="s">
        <v>22</v>
      </c>
      <c r="B13643" t="s">
        <v>167</v>
      </c>
      <c r="C13643">
        <f>_xlfn.XLOOKUP(B13643,'2.1.trackMPD'!$R$7:$R$29,'2.1.trackMPD'!$T$7:$T$29)</f>
        <v>5</v>
      </c>
      <c r="D13643">
        <v>10</v>
      </c>
      <c r="E13643" t="s">
        <v>6401</v>
      </c>
      <c r="F13643" t="s">
        <v>111</v>
      </c>
      <c r="G13643" t="s">
        <v>140</v>
      </c>
      <c r="H13643" t="s">
        <v>6398</v>
      </c>
    </row>
    <row r="13644" spans="1:8" x14ac:dyDescent="0.2">
      <c r="A13644" t="s">
        <v>22</v>
      </c>
      <c r="B13644" t="s">
        <v>167</v>
      </c>
      <c r="C13644">
        <f>_xlfn.XLOOKUP(B13644,'2.1.trackMPD'!$R$7:$R$29,'2.1.trackMPD'!$T$7:$T$29)</f>
        <v>5</v>
      </c>
      <c r="D13644">
        <v>10</v>
      </c>
      <c r="E13644" t="s">
        <v>6401</v>
      </c>
      <c r="F13644" t="s">
        <v>110</v>
      </c>
      <c r="G13644" t="s">
        <v>124</v>
      </c>
      <c r="H13644" t="s">
        <v>6399</v>
      </c>
    </row>
    <row r="13645" spans="1:8" x14ac:dyDescent="0.2">
      <c r="A13645" t="s">
        <v>22</v>
      </c>
      <c r="B13645" t="s">
        <v>167</v>
      </c>
      <c r="C13645">
        <f>_xlfn.XLOOKUP(B13645,'2.1.trackMPD'!$R$7:$R$29,'2.1.trackMPD'!$T$7:$T$29)</f>
        <v>5</v>
      </c>
      <c r="D13645">
        <v>10</v>
      </c>
      <c r="E13645" t="s">
        <v>6401</v>
      </c>
      <c r="F13645" t="s">
        <v>110</v>
      </c>
      <c r="G13645" t="s">
        <v>140</v>
      </c>
      <c r="H13645" t="s">
        <v>6399</v>
      </c>
    </row>
    <row r="13646" spans="1:8" x14ac:dyDescent="0.2">
      <c r="A13646" t="s">
        <v>22</v>
      </c>
      <c r="B13646" t="s">
        <v>167</v>
      </c>
      <c r="C13646">
        <f>_xlfn.XLOOKUP(B13646,'2.1.trackMPD'!$R$7:$R$29,'2.1.trackMPD'!$T$7:$T$29)</f>
        <v>5</v>
      </c>
      <c r="D13646">
        <v>100</v>
      </c>
      <c r="E13646" t="s">
        <v>6401</v>
      </c>
      <c r="F13646" t="s">
        <v>110</v>
      </c>
      <c r="G13646" t="s">
        <v>124</v>
      </c>
      <c r="H13646" t="s">
        <v>6398</v>
      </c>
    </row>
    <row r="13647" spans="1:8" x14ac:dyDescent="0.2">
      <c r="A13647" t="s">
        <v>22</v>
      </c>
      <c r="B13647" t="s">
        <v>167</v>
      </c>
      <c r="C13647">
        <f>_xlfn.XLOOKUP(B13647,'2.1.trackMPD'!$R$7:$R$29,'2.1.trackMPD'!$T$7:$T$29)</f>
        <v>5</v>
      </c>
      <c r="D13647">
        <v>100</v>
      </c>
      <c r="E13647" t="s">
        <v>6401</v>
      </c>
      <c r="F13647" t="s">
        <v>110</v>
      </c>
      <c r="G13647" t="s">
        <v>140</v>
      </c>
      <c r="H13647" t="s">
        <v>6398</v>
      </c>
    </row>
    <row r="13648" spans="1:8" x14ac:dyDescent="0.2">
      <c r="A13648" t="s">
        <v>22</v>
      </c>
      <c r="B13648" t="s">
        <v>167</v>
      </c>
      <c r="C13648">
        <f>_xlfn.XLOOKUP(B13648,'2.1.trackMPD'!$R$7:$R$29,'2.1.trackMPD'!$T$7:$T$29)</f>
        <v>5</v>
      </c>
      <c r="D13648">
        <v>100</v>
      </c>
      <c r="E13648" t="s">
        <v>6401</v>
      </c>
      <c r="F13648" t="s">
        <v>111</v>
      </c>
      <c r="G13648" t="s">
        <v>124</v>
      </c>
      <c r="H13648" t="s">
        <v>6398</v>
      </c>
    </row>
    <row r="13649" spans="1:8" x14ac:dyDescent="0.2">
      <c r="A13649" t="s">
        <v>22</v>
      </c>
      <c r="B13649" t="s">
        <v>167</v>
      </c>
      <c r="C13649">
        <f>_xlfn.XLOOKUP(B13649,'2.1.trackMPD'!$R$7:$R$29,'2.1.trackMPD'!$T$7:$T$29)</f>
        <v>5</v>
      </c>
      <c r="D13649">
        <v>100</v>
      </c>
      <c r="E13649" t="s">
        <v>6401</v>
      </c>
      <c r="F13649" t="s">
        <v>111</v>
      </c>
      <c r="G13649" t="s">
        <v>140</v>
      </c>
      <c r="H13649" t="s">
        <v>6398</v>
      </c>
    </row>
    <row r="13650" spans="1:8" x14ac:dyDescent="0.2">
      <c r="A13650" t="s">
        <v>22</v>
      </c>
      <c r="B13650" t="s">
        <v>167</v>
      </c>
      <c r="C13650">
        <f>_xlfn.XLOOKUP(B13650,'2.1.trackMPD'!$R$7:$R$29,'2.1.trackMPD'!$T$7:$T$29)</f>
        <v>5</v>
      </c>
      <c r="D13650">
        <v>100</v>
      </c>
      <c r="E13650" t="s">
        <v>6401</v>
      </c>
      <c r="F13650" t="s">
        <v>110</v>
      </c>
      <c r="G13650" t="s">
        <v>124</v>
      </c>
      <c r="H13650" t="s">
        <v>6399</v>
      </c>
    </row>
    <row r="13651" spans="1:8" x14ac:dyDescent="0.2">
      <c r="A13651" t="s">
        <v>22</v>
      </c>
      <c r="B13651" t="s">
        <v>167</v>
      </c>
      <c r="C13651">
        <f>_xlfn.XLOOKUP(B13651,'2.1.trackMPD'!$R$7:$R$29,'2.1.trackMPD'!$T$7:$T$29)</f>
        <v>5</v>
      </c>
      <c r="D13651">
        <v>100</v>
      </c>
      <c r="E13651" t="s">
        <v>6401</v>
      </c>
      <c r="F13651" t="s">
        <v>110</v>
      </c>
      <c r="G13651" t="s">
        <v>140</v>
      </c>
      <c r="H13651" t="s">
        <v>6399</v>
      </c>
    </row>
    <row r="13652" spans="1:8" x14ac:dyDescent="0.2">
      <c r="A13652" t="s">
        <v>22</v>
      </c>
      <c r="B13652" t="s">
        <v>168</v>
      </c>
      <c r="C13652">
        <f>_xlfn.XLOOKUP(B13652,'2.1.trackMPD'!$R$7:$R$29,'2.1.trackMPD'!$T$7:$T$29)</f>
        <v>6</v>
      </c>
      <c r="D13652">
        <v>1</v>
      </c>
      <c r="E13652" t="s">
        <v>6396</v>
      </c>
      <c r="F13652" t="s">
        <v>110</v>
      </c>
      <c r="G13652" t="s">
        <v>124</v>
      </c>
      <c r="H13652" t="s">
        <v>6398</v>
      </c>
    </row>
    <row r="13653" spans="1:8" x14ac:dyDescent="0.2">
      <c r="A13653" t="s">
        <v>22</v>
      </c>
      <c r="B13653" t="s">
        <v>168</v>
      </c>
      <c r="C13653">
        <f>_xlfn.XLOOKUP(B13653,'2.1.trackMPD'!$R$7:$R$29,'2.1.trackMPD'!$T$7:$T$29)</f>
        <v>6</v>
      </c>
      <c r="D13653">
        <v>1</v>
      </c>
      <c r="E13653" t="s">
        <v>6396</v>
      </c>
      <c r="F13653" t="s">
        <v>110</v>
      </c>
      <c r="G13653" t="s">
        <v>140</v>
      </c>
      <c r="H13653" t="s">
        <v>6398</v>
      </c>
    </row>
    <row r="13654" spans="1:8" x14ac:dyDescent="0.2">
      <c r="A13654" t="s">
        <v>22</v>
      </c>
      <c r="B13654" t="s">
        <v>168</v>
      </c>
      <c r="C13654">
        <f>_xlfn.XLOOKUP(B13654,'2.1.trackMPD'!$R$7:$R$29,'2.1.trackMPD'!$T$7:$T$29)</f>
        <v>6</v>
      </c>
      <c r="D13654">
        <v>1</v>
      </c>
      <c r="E13654" t="s">
        <v>6396</v>
      </c>
      <c r="F13654" t="s">
        <v>111</v>
      </c>
      <c r="G13654" t="s">
        <v>124</v>
      </c>
      <c r="H13654" t="s">
        <v>6398</v>
      </c>
    </row>
    <row r="13655" spans="1:8" x14ac:dyDescent="0.2">
      <c r="A13655" t="s">
        <v>22</v>
      </c>
      <c r="B13655" t="s">
        <v>168</v>
      </c>
      <c r="C13655">
        <f>_xlfn.XLOOKUP(B13655,'2.1.trackMPD'!$R$7:$R$29,'2.1.trackMPD'!$T$7:$T$29)</f>
        <v>6</v>
      </c>
      <c r="D13655">
        <v>1</v>
      </c>
      <c r="E13655" t="s">
        <v>6396</v>
      </c>
      <c r="F13655" t="s">
        <v>111</v>
      </c>
      <c r="G13655" t="s">
        <v>140</v>
      </c>
      <c r="H13655" t="s">
        <v>6398</v>
      </c>
    </row>
    <row r="13656" spans="1:8" x14ac:dyDescent="0.2">
      <c r="A13656" t="s">
        <v>22</v>
      </c>
      <c r="B13656" t="s">
        <v>168</v>
      </c>
      <c r="C13656">
        <f>_xlfn.XLOOKUP(B13656,'2.1.trackMPD'!$R$7:$R$29,'2.1.trackMPD'!$T$7:$T$29)</f>
        <v>6</v>
      </c>
      <c r="D13656">
        <v>1</v>
      </c>
      <c r="E13656" t="s">
        <v>6396</v>
      </c>
      <c r="F13656" t="s">
        <v>110</v>
      </c>
      <c r="G13656" t="s">
        <v>124</v>
      </c>
      <c r="H13656" t="s">
        <v>6399</v>
      </c>
    </row>
    <row r="13657" spans="1:8" x14ac:dyDescent="0.2">
      <c r="A13657" t="s">
        <v>22</v>
      </c>
      <c r="B13657" t="s">
        <v>168</v>
      </c>
      <c r="C13657">
        <f>_xlfn.XLOOKUP(B13657,'2.1.trackMPD'!$R$7:$R$29,'2.1.trackMPD'!$T$7:$T$29)</f>
        <v>6</v>
      </c>
      <c r="D13657">
        <v>1</v>
      </c>
      <c r="E13657" t="s">
        <v>6396</v>
      </c>
      <c r="F13657" t="s">
        <v>110</v>
      </c>
      <c r="G13657" t="s">
        <v>140</v>
      </c>
      <c r="H13657" t="s">
        <v>6399</v>
      </c>
    </row>
    <row r="13658" spans="1:8" x14ac:dyDescent="0.2">
      <c r="A13658" t="s">
        <v>22</v>
      </c>
      <c r="B13658" t="s">
        <v>168</v>
      </c>
      <c r="C13658">
        <f>_xlfn.XLOOKUP(B13658,'2.1.trackMPD'!$R$7:$R$29,'2.1.trackMPD'!$T$7:$T$29)</f>
        <v>6</v>
      </c>
      <c r="D13658">
        <v>10</v>
      </c>
      <c r="E13658" t="s">
        <v>6396</v>
      </c>
      <c r="F13658" t="s">
        <v>110</v>
      </c>
      <c r="G13658" t="s">
        <v>124</v>
      </c>
      <c r="H13658" t="s">
        <v>6398</v>
      </c>
    </row>
    <row r="13659" spans="1:8" x14ac:dyDescent="0.2">
      <c r="A13659" t="s">
        <v>22</v>
      </c>
      <c r="B13659" t="s">
        <v>168</v>
      </c>
      <c r="C13659">
        <f>_xlfn.XLOOKUP(B13659,'2.1.trackMPD'!$R$7:$R$29,'2.1.trackMPD'!$T$7:$T$29)</f>
        <v>6</v>
      </c>
      <c r="D13659">
        <v>10</v>
      </c>
      <c r="E13659" t="s">
        <v>6396</v>
      </c>
      <c r="F13659" t="s">
        <v>110</v>
      </c>
      <c r="G13659" t="s">
        <v>140</v>
      </c>
      <c r="H13659" t="s">
        <v>6398</v>
      </c>
    </row>
    <row r="13660" spans="1:8" x14ac:dyDescent="0.2">
      <c r="A13660" t="s">
        <v>22</v>
      </c>
      <c r="B13660" t="s">
        <v>168</v>
      </c>
      <c r="C13660">
        <f>_xlfn.XLOOKUP(B13660,'2.1.trackMPD'!$R$7:$R$29,'2.1.trackMPD'!$T$7:$T$29)</f>
        <v>6</v>
      </c>
      <c r="D13660">
        <v>10</v>
      </c>
      <c r="E13660" t="s">
        <v>6396</v>
      </c>
      <c r="F13660" t="s">
        <v>111</v>
      </c>
      <c r="G13660" t="s">
        <v>124</v>
      </c>
      <c r="H13660" t="s">
        <v>6398</v>
      </c>
    </row>
    <row r="13661" spans="1:8" x14ac:dyDescent="0.2">
      <c r="A13661" t="s">
        <v>22</v>
      </c>
      <c r="B13661" t="s">
        <v>168</v>
      </c>
      <c r="C13661">
        <f>_xlfn.XLOOKUP(B13661,'2.1.trackMPD'!$R$7:$R$29,'2.1.trackMPD'!$T$7:$T$29)</f>
        <v>6</v>
      </c>
      <c r="D13661">
        <v>10</v>
      </c>
      <c r="E13661" t="s">
        <v>6396</v>
      </c>
      <c r="F13661" t="s">
        <v>111</v>
      </c>
      <c r="G13661" t="s">
        <v>140</v>
      </c>
      <c r="H13661" t="s">
        <v>6398</v>
      </c>
    </row>
    <row r="13662" spans="1:8" x14ac:dyDescent="0.2">
      <c r="A13662" t="s">
        <v>22</v>
      </c>
      <c r="B13662" t="s">
        <v>168</v>
      </c>
      <c r="C13662">
        <f>_xlfn.XLOOKUP(B13662,'2.1.trackMPD'!$R$7:$R$29,'2.1.trackMPD'!$T$7:$T$29)</f>
        <v>6</v>
      </c>
      <c r="D13662">
        <v>10</v>
      </c>
      <c r="E13662" t="s">
        <v>6396</v>
      </c>
      <c r="F13662" t="s">
        <v>110</v>
      </c>
      <c r="G13662" t="s">
        <v>124</v>
      </c>
      <c r="H13662" t="s">
        <v>6399</v>
      </c>
    </row>
    <row r="13663" spans="1:8" x14ac:dyDescent="0.2">
      <c r="A13663" t="s">
        <v>22</v>
      </c>
      <c r="B13663" t="s">
        <v>168</v>
      </c>
      <c r="C13663">
        <f>_xlfn.XLOOKUP(B13663,'2.1.trackMPD'!$R$7:$R$29,'2.1.trackMPD'!$T$7:$T$29)</f>
        <v>6</v>
      </c>
      <c r="D13663">
        <v>10</v>
      </c>
      <c r="E13663" t="s">
        <v>6396</v>
      </c>
      <c r="F13663" t="s">
        <v>110</v>
      </c>
      <c r="G13663" t="s">
        <v>140</v>
      </c>
      <c r="H13663" t="s">
        <v>6399</v>
      </c>
    </row>
    <row r="13664" spans="1:8" x14ac:dyDescent="0.2">
      <c r="A13664" t="s">
        <v>22</v>
      </c>
      <c r="B13664" t="s">
        <v>168</v>
      </c>
      <c r="C13664">
        <f>_xlfn.XLOOKUP(B13664,'2.1.trackMPD'!$R$7:$R$29,'2.1.trackMPD'!$T$7:$T$29)</f>
        <v>6</v>
      </c>
      <c r="D13664">
        <v>100</v>
      </c>
      <c r="E13664" t="s">
        <v>6396</v>
      </c>
      <c r="F13664" t="s">
        <v>110</v>
      </c>
      <c r="G13664" t="s">
        <v>124</v>
      </c>
      <c r="H13664" t="s">
        <v>6398</v>
      </c>
    </row>
    <row r="13665" spans="1:8" x14ac:dyDescent="0.2">
      <c r="A13665" t="s">
        <v>22</v>
      </c>
      <c r="B13665" t="s">
        <v>168</v>
      </c>
      <c r="C13665">
        <f>_xlfn.XLOOKUP(B13665,'2.1.trackMPD'!$R$7:$R$29,'2.1.trackMPD'!$T$7:$T$29)</f>
        <v>6</v>
      </c>
      <c r="D13665">
        <v>100</v>
      </c>
      <c r="E13665" t="s">
        <v>6396</v>
      </c>
      <c r="F13665" t="s">
        <v>110</v>
      </c>
      <c r="G13665" t="s">
        <v>140</v>
      </c>
      <c r="H13665" t="s">
        <v>6398</v>
      </c>
    </row>
    <row r="13666" spans="1:8" x14ac:dyDescent="0.2">
      <c r="A13666" t="s">
        <v>22</v>
      </c>
      <c r="B13666" t="s">
        <v>168</v>
      </c>
      <c r="C13666">
        <f>_xlfn.XLOOKUP(B13666,'2.1.trackMPD'!$R$7:$R$29,'2.1.trackMPD'!$T$7:$T$29)</f>
        <v>6</v>
      </c>
      <c r="D13666">
        <v>100</v>
      </c>
      <c r="E13666" t="s">
        <v>6396</v>
      </c>
      <c r="F13666" t="s">
        <v>111</v>
      </c>
      <c r="G13666" t="s">
        <v>124</v>
      </c>
      <c r="H13666" t="s">
        <v>6398</v>
      </c>
    </row>
    <row r="13667" spans="1:8" x14ac:dyDescent="0.2">
      <c r="A13667" t="s">
        <v>22</v>
      </c>
      <c r="B13667" t="s">
        <v>168</v>
      </c>
      <c r="C13667">
        <f>_xlfn.XLOOKUP(B13667,'2.1.trackMPD'!$R$7:$R$29,'2.1.trackMPD'!$T$7:$T$29)</f>
        <v>6</v>
      </c>
      <c r="D13667">
        <v>100</v>
      </c>
      <c r="E13667" t="s">
        <v>6396</v>
      </c>
      <c r="F13667" t="s">
        <v>111</v>
      </c>
      <c r="G13667" t="s">
        <v>140</v>
      </c>
      <c r="H13667" t="s">
        <v>6398</v>
      </c>
    </row>
    <row r="13668" spans="1:8" x14ac:dyDescent="0.2">
      <c r="A13668" t="s">
        <v>22</v>
      </c>
      <c r="B13668" t="s">
        <v>168</v>
      </c>
      <c r="C13668">
        <f>_xlfn.XLOOKUP(B13668,'2.1.trackMPD'!$R$7:$R$29,'2.1.trackMPD'!$T$7:$T$29)</f>
        <v>6</v>
      </c>
      <c r="D13668">
        <v>100</v>
      </c>
      <c r="E13668" t="s">
        <v>6396</v>
      </c>
      <c r="F13668" t="s">
        <v>110</v>
      </c>
      <c r="G13668" t="s">
        <v>124</v>
      </c>
      <c r="H13668" t="s">
        <v>6399</v>
      </c>
    </row>
    <row r="13669" spans="1:8" x14ac:dyDescent="0.2">
      <c r="A13669" t="s">
        <v>22</v>
      </c>
      <c r="B13669" t="s">
        <v>168</v>
      </c>
      <c r="C13669">
        <f>_xlfn.XLOOKUP(B13669,'2.1.trackMPD'!$R$7:$R$29,'2.1.trackMPD'!$T$7:$T$29)</f>
        <v>6</v>
      </c>
      <c r="D13669">
        <v>100</v>
      </c>
      <c r="E13669" t="s">
        <v>6396</v>
      </c>
      <c r="F13669" t="s">
        <v>110</v>
      </c>
      <c r="G13669" t="s">
        <v>140</v>
      </c>
      <c r="H13669" t="s">
        <v>6399</v>
      </c>
    </row>
    <row r="13670" spans="1:8" x14ac:dyDescent="0.2">
      <c r="A13670" t="s">
        <v>22</v>
      </c>
      <c r="B13670" t="s">
        <v>168</v>
      </c>
      <c r="C13670">
        <f>_xlfn.XLOOKUP(B13670,'2.1.trackMPD'!$R$7:$R$29,'2.1.trackMPD'!$T$7:$T$29)</f>
        <v>6</v>
      </c>
      <c r="D13670">
        <v>1000</v>
      </c>
      <c r="E13670" t="s">
        <v>6396</v>
      </c>
      <c r="F13670" t="s">
        <v>110</v>
      </c>
      <c r="G13670" t="s">
        <v>124</v>
      </c>
      <c r="H13670" t="s">
        <v>6398</v>
      </c>
    </row>
    <row r="13671" spans="1:8" x14ac:dyDescent="0.2">
      <c r="A13671" t="s">
        <v>22</v>
      </c>
      <c r="B13671" t="s">
        <v>168</v>
      </c>
      <c r="C13671">
        <f>_xlfn.XLOOKUP(B13671,'2.1.trackMPD'!$R$7:$R$29,'2.1.trackMPD'!$T$7:$T$29)</f>
        <v>6</v>
      </c>
      <c r="D13671">
        <v>1000</v>
      </c>
      <c r="E13671" t="s">
        <v>6396</v>
      </c>
      <c r="F13671" t="s">
        <v>110</v>
      </c>
      <c r="G13671" t="s">
        <v>140</v>
      </c>
      <c r="H13671" t="s">
        <v>6398</v>
      </c>
    </row>
    <row r="13672" spans="1:8" x14ac:dyDescent="0.2">
      <c r="A13672" t="s">
        <v>22</v>
      </c>
      <c r="B13672" t="s">
        <v>168</v>
      </c>
      <c r="C13672">
        <f>_xlfn.XLOOKUP(B13672,'2.1.trackMPD'!$R$7:$R$29,'2.1.trackMPD'!$T$7:$T$29)</f>
        <v>6</v>
      </c>
      <c r="D13672">
        <v>1000</v>
      </c>
      <c r="E13672" t="s">
        <v>6396</v>
      </c>
      <c r="F13672" t="s">
        <v>111</v>
      </c>
      <c r="G13672" t="s">
        <v>124</v>
      </c>
      <c r="H13672" t="s">
        <v>6398</v>
      </c>
    </row>
    <row r="13673" spans="1:8" x14ac:dyDescent="0.2">
      <c r="A13673" t="s">
        <v>22</v>
      </c>
      <c r="B13673" t="s">
        <v>168</v>
      </c>
      <c r="C13673">
        <f>_xlfn.XLOOKUP(B13673,'2.1.trackMPD'!$R$7:$R$29,'2.1.trackMPD'!$T$7:$T$29)</f>
        <v>6</v>
      </c>
      <c r="D13673">
        <v>1000</v>
      </c>
      <c r="E13673" t="s">
        <v>6396</v>
      </c>
      <c r="F13673" t="s">
        <v>111</v>
      </c>
      <c r="G13673" t="s">
        <v>140</v>
      </c>
      <c r="H13673" t="s">
        <v>6398</v>
      </c>
    </row>
    <row r="13674" spans="1:8" x14ac:dyDescent="0.2">
      <c r="A13674" t="s">
        <v>22</v>
      </c>
      <c r="B13674" t="s">
        <v>168</v>
      </c>
      <c r="C13674">
        <f>_xlfn.XLOOKUP(B13674,'2.1.trackMPD'!$R$7:$R$29,'2.1.trackMPD'!$T$7:$T$29)</f>
        <v>6</v>
      </c>
      <c r="D13674">
        <v>1000</v>
      </c>
      <c r="E13674" t="s">
        <v>6396</v>
      </c>
      <c r="F13674" t="s">
        <v>110</v>
      </c>
      <c r="G13674" t="s">
        <v>124</v>
      </c>
      <c r="H13674" t="s">
        <v>6399</v>
      </c>
    </row>
    <row r="13675" spans="1:8" x14ac:dyDescent="0.2">
      <c r="A13675" t="s">
        <v>22</v>
      </c>
      <c r="B13675" t="s">
        <v>168</v>
      </c>
      <c r="C13675">
        <f>_xlfn.XLOOKUP(B13675,'2.1.trackMPD'!$R$7:$R$29,'2.1.trackMPD'!$T$7:$T$29)</f>
        <v>6</v>
      </c>
      <c r="D13675">
        <v>1000</v>
      </c>
      <c r="E13675" t="s">
        <v>6396</v>
      </c>
      <c r="F13675" t="s">
        <v>110</v>
      </c>
      <c r="G13675" t="s">
        <v>140</v>
      </c>
      <c r="H13675" t="s">
        <v>6399</v>
      </c>
    </row>
    <row r="13676" spans="1:8" x14ac:dyDescent="0.2">
      <c r="A13676" t="s">
        <v>22</v>
      </c>
      <c r="B13676" t="s">
        <v>168</v>
      </c>
      <c r="C13676">
        <f>_xlfn.XLOOKUP(B13676,'2.1.trackMPD'!$R$7:$R$29,'2.1.trackMPD'!$T$7:$T$29)</f>
        <v>6</v>
      </c>
      <c r="D13676">
        <v>5000</v>
      </c>
      <c r="E13676" t="s">
        <v>6396</v>
      </c>
      <c r="F13676" t="s">
        <v>110</v>
      </c>
      <c r="G13676" t="s">
        <v>124</v>
      </c>
      <c r="H13676" t="s">
        <v>6398</v>
      </c>
    </row>
    <row r="13677" spans="1:8" x14ac:dyDescent="0.2">
      <c r="A13677" t="s">
        <v>22</v>
      </c>
      <c r="B13677" t="s">
        <v>168</v>
      </c>
      <c r="C13677">
        <f>_xlfn.XLOOKUP(B13677,'2.1.trackMPD'!$R$7:$R$29,'2.1.trackMPD'!$T$7:$T$29)</f>
        <v>6</v>
      </c>
      <c r="D13677">
        <v>5000</v>
      </c>
      <c r="E13677" t="s">
        <v>6396</v>
      </c>
      <c r="F13677" t="s">
        <v>110</v>
      </c>
      <c r="G13677" t="s">
        <v>140</v>
      </c>
      <c r="H13677" t="s">
        <v>6398</v>
      </c>
    </row>
    <row r="13678" spans="1:8" x14ac:dyDescent="0.2">
      <c r="A13678" t="s">
        <v>22</v>
      </c>
      <c r="B13678" t="s">
        <v>168</v>
      </c>
      <c r="C13678">
        <f>_xlfn.XLOOKUP(B13678,'2.1.trackMPD'!$R$7:$R$29,'2.1.trackMPD'!$T$7:$T$29)</f>
        <v>6</v>
      </c>
      <c r="D13678">
        <v>5000</v>
      </c>
      <c r="E13678" t="s">
        <v>6396</v>
      </c>
      <c r="F13678" t="s">
        <v>111</v>
      </c>
      <c r="G13678" t="s">
        <v>124</v>
      </c>
      <c r="H13678" t="s">
        <v>6398</v>
      </c>
    </row>
    <row r="13679" spans="1:8" x14ac:dyDescent="0.2">
      <c r="A13679" t="s">
        <v>22</v>
      </c>
      <c r="B13679" t="s">
        <v>168</v>
      </c>
      <c r="C13679">
        <f>_xlfn.XLOOKUP(B13679,'2.1.trackMPD'!$R$7:$R$29,'2.1.trackMPD'!$T$7:$T$29)</f>
        <v>6</v>
      </c>
      <c r="D13679">
        <v>5000</v>
      </c>
      <c r="E13679" t="s">
        <v>6396</v>
      </c>
      <c r="F13679" t="s">
        <v>111</v>
      </c>
      <c r="G13679" t="s">
        <v>140</v>
      </c>
      <c r="H13679" t="s">
        <v>6398</v>
      </c>
    </row>
    <row r="13680" spans="1:8" x14ac:dyDescent="0.2">
      <c r="A13680" t="s">
        <v>22</v>
      </c>
      <c r="B13680" t="s">
        <v>168</v>
      </c>
      <c r="C13680">
        <f>_xlfn.XLOOKUP(B13680,'2.1.trackMPD'!$R$7:$R$29,'2.1.trackMPD'!$T$7:$T$29)</f>
        <v>6</v>
      </c>
      <c r="D13680">
        <v>5000</v>
      </c>
      <c r="E13680" t="s">
        <v>6396</v>
      </c>
      <c r="F13680" t="s">
        <v>110</v>
      </c>
      <c r="G13680" t="s">
        <v>124</v>
      </c>
      <c r="H13680" t="s">
        <v>6399</v>
      </c>
    </row>
    <row r="13681" spans="1:8" x14ac:dyDescent="0.2">
      <c r="A13681" t="s">
        <v>22</v>
      </c>
      <c r="B13681" t="s">
        <v>168</v>
      </c>
      <c r="C13681">
        <f>_xlfn.XLOOKUP(B13681,'2.1.trackMPD'!$R$7:$R$29,'2.1.trackMPD'!$T$7:$T$29)</f>
        <v>6</v>
      </c>
      <c r="D13681">
        <v>5000</v>
      </c>
      <c r="E13681" t="s">
        <v>6396</v>
      </c>
      <c r="F13681" t="s">
        <v>110</v>
      </c>
      <c r="G13681" t="s">
        <v>140</v>
      </c>
      <c r="H13681" t="s">
        <v>6399</v>
      </c>
    </row>
    <row r="13682" spans="1:8" x14ac:dyDescent="0.2">
      <c r="A13682" t="s">
        <v>22</v>
      </c>
      <c r="B13682" t="s">
        <v>168</v>
      </c>
      <c r="C13682">
        <f>_xlfn.XLOOKUP(B13682,'2.1.trackMPD'!$R$7:$R$29,'2.1.trackMPD'!$T$7:$T$29)</f>
        <v>6</v>
      </c>
      <c r="D13682">
        <v>1</v>
      </c>
      <c r="E13682" t="s">
        <v>6400</v>
      </c>
      <c r="F13682" t="s">
        <v>110</v>
      </c>
      <c r="G13682" t="s">
        <v>124</v>
      </c>
      <c r="H13682" t="s">
        <v>6398</v>
      </c>
    </row>
    <row r="13683" spans="1:8" x14ac:dyDescent="0.2">
      <c r="A13683" t="s">
        <v>22</v>
      </c>
      <c r="B13683" t="s">
        <v>168</v>
      </c>
      <c r="C13683">
        <f>_xlfn.XLOOKUP(B13683,'2.1.trackMPD'!$R$7:$R$29,'2.1.trackMPD'!$T$7:$T$29)</f>
        <v>6</v>
      </c>
      <c r="D13683">
        <v>1</v>
      </c>
      <c r="E13683" t="s">
        <v>6400</v>
      </c>
      <c r="F13683" t="s">
        <v>110</v>
      </c>
      <c r="G13683" t="s">
        <v>140</v>
      </c>
      <c r="H13683" t="s">
        <v>6398</v>
      </c>
    </row>
    <row r="13684" spans="1:8" x14ac:dyDescent="0.2">
      <c r="A13684" t="s">
        <v>22</v>
      </c>
      <c r="B13684" t="s">
        <v>168</v>
      </c>
      <c r="C13684">
        <f>_xlfn.XLOOKUP(B13684,'2.1.trackMPD'!$R$7:$R$29,'2.1.trackMPD'!$T$7:$T$29)</f>
        <v>6</v>
      </c>
      <c r="D13684">
        <v>1</v>
      </c>
      <c r="E13684" t="s">
        <v>6400</v>
      </c>
      <c r="F13684" t="s">
        <v>111</v>
      </c>
      <c r="G13684" t="s">
        <v>124</v>
      </c>
      <c r="H13684" t="s">
        <v>6398</v>
      </c>
    </row>
    <row r="13685" spans="1:8" x14ac:dyDescent="0.2">
      <c r="A13685" t="s">
        <v>22</v>
      </c>
      <c r="B13685" t="s">
        <v>168</v>
      </c>
      <c r="C13685">
        <f>_xlfn.XLOOKUP(B13685,'2.1.trackMPD'!$R$7:$R$29,'2.1.trackMPD'!$T$7:$T$29)</f>
        <v>6</v>
      </c>
      <c r="D13685">
        <v>1</v>
      </c>
      <c r="E13685" t="s">
        <v>6400</v>
      </c>
      <c r="F13685" t="s">
        <v>111</v>
      </c>
      <c r="G13685" t="s">
        <v>140</v>
      </c>
      <c r="H13685" t="s">
        <v>6398</v>
      </c>
    </row>
    <row r="13686" spans="1:8" x14ac:dyDescent="0.2">
      <c r="A13686" t="s">
        <v>22</v>
      </c>
      <c r="B13686" t="s">
        <v>168</v>
      </c>
      <c r="C13686">
        <f>_xlfn.XLOOKUP(B13686,'2.1.trackMPD'!$R$7:$R$29,'2.1.trackMPD'!$T$7:$T$29)</f>
        <v>6</v>
      </c>
      <c r="D13686">
        <v>1</v>
      </c>
      <c r="E13686" t="s">
        <v>6400</v>
      </c>
      <c r="F13686" t="s">
        <v>110</v>
      </c>
      <c r="G13686" t="s">
        <v>124</v>
      </c>
      <c r="H13686" t="s">
        <v>6399</v>
      </c>
    </row>
    <row r="13687" spans="1:8" x14ac:dyDescent="0.2">
      <c r="A13687" t="s">
        <v>22</v>
      </c>
      <c r="B13687" t="s">
        <v>168</v>
      </c>
      <c r="C13687">
        <f>_xlfn.XLOOKUP(B13687,'2.1.trackMPD'!$R$7:$R$29,'2.1.trackMPD'!$T$7:$T$29)</f>
        <v>6</v>
      </c>
      <c r="D13687">
        <v>1</v>
      </c>
      <c r="E13687" t="s">
        <v>6400</v>
      </c>
      <c r="F13687" t="s">
        <v>110</v>
      </c>
      <c r="G13687" t="s">
        <v>140</v>
      </c>
      <c r="H13687" t="s">
        <v>6399</v>
      </c>
    </row>
    <row r="13688" spans="1:8" x14ac:dyDescent="0.2">
      <c r="A13688" t="s">
        <v>22</v>
      </c>
      <c r="B13688" t="s">
        <v>168</v>
      </c>
      <c r="C13688">
        <f>_xlfn.XLOOKUP(B13688,'2.1.trackMPD'!$R$7:$R$29,'2.1.trackMPD'!$T$7:$T$29)</f>
        <v>6</v>
      </c>
      <c r="D13688">
        <v>10</v>
      </c>
      <c r="E13688" t="s">
        <v>6400</v>
      </c>
      <c r="F13688" t="s">
        <v>110</v>
      </c>
      <c r="G13688" t="s">
        <v>124</v>
      </c>
      <c r="H13688" t="s">
        <v>6398</v>
      </c>
    </row>
    <row r="13689" spans="1:8" x14ac:dyDescent="0.2">
      <c r="A13689" t="s">
        <v>22</v>
      </c>
      <c r="B13689" t="s">
        <v>168</v>
      </c>
      <c r="C13689">
        <f>_xlfn.XLOOKUP(B13689,'2.1.trackMPD'!$R$7:$R$29,'2.1.trackMPD'!$T$7:$T$29)</f>
        <v>6</v>
      </c>
      <c r="D13689">
        <v>10</v>
      </c>
      <c r="E13689" t="s">
        <v>6400</v>
      </c>
      <c r="F13689" t="s">
        <v>110</v>
      </c>
      <c r="G13689" t="s">
        <v>140</v>
      </c>
      <c r="H13689" t="s">
        <v>6398</v>
      </c>
    </row>
    <row r="13690" spans="1:8" x14ac:dyDescent="0.2">
      <c r="A13690" t="s">
        <v>22</v>
      </c>
      <c r="B13690" t="s">
        <v>168</v>
      </c>
      <c r="C13690">
        <f>_xlfn.XLOOKUP(B13690,'2.1.trackMPD'!$R$7:$R$29,'2.1.trackMPD'!$T$7:$T$29)</f>
        <v>6</v>
      </c>
      <c r="D13690">
        <v>10</v>
      </c>
      <c r="E13690" t="s">
        <v>6400</v>
      </c>
      <c r="F13690" t="s">
        <v>111</v>
      </c>
      <c r="G13690" t="s">
        <v>124</v>
      </c>
      <c r="H13690" t="s">
        <v>6398</v>
      </c>
    </row>
    <row r="13691" spans="1:8" x14ac:dyDescent="0.2">
      <c r="A13691" t="s">
        <v>22</v>
      </c>
      <c r="B13691" t="s">
        <v>168</v>
      </c>
      <c r="C13691">
        <f>_xlfn.XLOOKUP(B13691,'2.1.trackMPD'!$R$7:$R$29,'2.1.trackMPD'!$T$7:$T$29)</f>
        <v>6</v>
      </c>
      <c r="D13691">
        <v>10</v>
      </c>
      <c r="E13691" t="s">
        <v>6400</v>
      </c>
      <c r="F13691" t="s">
        <v>111</v>
      </c>
      <c r="G13691" t="s">
        <v>140</v>
      </c>
      <c r="H13691" t="s">
        <v>6398</v>
      </c>
    </row>
    <row r="13692" spans="1:8" x14ac:dyDescent="0.2">
      <c r="A13692" t="s">
        <v>22</v>
      </c>
      <c r="B13692" t="s">
        <v>168</v>
      </c>
      <c r="C13692">
        <f>_xlfn.XLOOKUP(B13692,'2.1.trackMPD'!$R$7:$R$29,'2.1.trackMPD'!$T$7:$T$29)</f>
        <v>6</v>
      </c>
      <c r="D13692">
        <v>10</v>
      </c>
      <c r="E13692" t="s">
        <v>6400</v>
      </c>
      <c r="F13692" t="s">
        <v>110</v>
      </c>
      <c r="G13692" t="s">
        <v>124</v>
      </c>
      <c r="H13692" t="s">
        <v>6399</v>
      </c>
    </row>
    <row r="13693" spans="1:8" x14ac:dyDescent="0.2">
      <c r="A13693" t="s">
        <v>22</v>
      </c>
      <c r="B13693" t="s">
        <v>168</v>
      </c>
      <c r="C13693">
        <f>_xlfn.XLOOKUP(B13693,'2.1.trackMPD'!$R$7:$R$29,'2.1.trackMPD'!$T$7:$T$29)</f>
        <v>6</v>
      </c>
      <c r="D13693">
        <v>10</v>
      </c>
      <c r="E13693" t="s">
        <v>6400</v>
      </c>
      <c r="F13693" t="s">
        <v>110</v>
      </c>
      <c r="G13693" t="s">
        <v>140</v>
      </c>
      <c r="H13693" t="s">
        <v>6399</v>
      </c>
    </row>
    <row r="13694" spans="1:8" x14ac:dyDescent="0.2">
      <c r="A13694" t="s">
        <v>22</v>
      </c>
      <c r="B13694" t="s">
        <v>168</v>
      </c>
      <c r="C13694">
        <f>_xlfn.XLOOKUP(B13694,'2.1.trackMPD'!$R$7:$R$29,'2.1.trackMPD'!$T$7:$T$29)</f>
        <v>6</v>
      </c>
      <c r="D13694">
        <v>100</v>
      </c>
      <c r="E13694" t="s">
        <v>6400</v>
      </c>
      <c r="F13694" t="s">
        <v>110</v>
      </c>
      <c r="G13694" t="s">
        <v>124</v>
      </c>
      <c r="H13694" t="s">
        <v>6398</v>
      </c>
    </row>
    <row r="13695" spans="1:8" x14ac:dyDescent="0.2">
      <c r="A13695" t="s">
        <v>22</v>
      </c>
      <c r="B13695" t="s">
        <v>168</v>
      </c>
      <c r="C13695">
        <f>_xlfn.XLOOKUP(B13695,'2.1.trackMPD'!$R$7:$R$29,'2.1.trackMPD'!$T$7:$T$29)</f>
        <v>6</v>
      </c>
      <c r="D13695">
        <v>100</v>
      </c>
      <c r="E13695" t="s">
        <v>6400</v>
      </c>
      <c r="F13695" t="s">
        <v>110</v>
      </c>
      <c r="G13695" t="s">
        <v>140</v>
      </c>
      <c r="H13695" t="s">
        <v>6398</v>
      </c>
    </row>
    <row r="13696" spans="1:8" x14ac:dyDescent="0.2">
      <c r="A13696" t="s">
        <v>22</v>
      </c>
      <c r="B13696" t="s">
        <v>168</v>
      </c>
      <c r="C13696">
        <f>_xlfn.XLOOKUP(B13696,'2.1.trackMPD'!$R$7:$R$29,'2.1.trackMPD'!$T$7:$T$29)</f>
        <v>6</v>
      </c>
      <c r="D13696">
        <v>100</v>
      </c>
      <c r="E13696" t="s">
        <v>6400</v>
      </c>
      <c r="F13696" t="s">
        <v>111</v>
      </c>
      <c r="G13696" t="s">
        <v>124</v>
      </c>
      <c r="H13696" t="s">
        <v>6398</v>
      </c>
    </row>
    <row r="13697" spans="1:8" x14ac:dyDescent="0.2">
      <c r="A13697" t="s">
        <v>22</v>
      </c>
      <c r="B13697" t="s">
        <v>168</v>
      </c>
      <c r="C13697">
        <f>_xlfn.XLOOKUP(B13697,'2.1.trackMPD'!$R$7:$R$29,'2.1.trackMPD'!$T$7:$T$29)</f>
        <v>6</v>
      </c>
      <c r="D13697">
        <v>100</v>
      </c>
      <c r="E13697" t="s">
        <v>6400</v>
      </c>
      <c r="F13697" t="s">
        <v>111</v>
      </c>
      <c r="G13697" t="s">
        <v>140</v>
      </c>
      <c r="H13697" t="s">
        <v>6398</v>
      </c>
    </row>
    <row r="13698" spans="1:8" x14ac:dyDescent="0.2">
      <c r="A13698" t="s">
        <v>22</v>
      </c>
      <c r="B13698" t="s">
        <v>168</v>
      </c>
      <c r="C13698">
        <f>_xlfn.XLOOKUP(B13698,'2.1.trackMPD'!$R$7:$R$29,'2.1.trackMPD'!$T$7:$T$29)</f>
        <v>6</v>
      </c>
      <c r="D13698">
        <v>100</v>
      </c>
      <c r="E13698" t="s">
        <v>6400</v>
      </c>
      <c r="F13698" t="s">
        <v>110</v>
      </c>
      <c r="G13698" t="s">
        <v>124</v>
      </c>
      <c r="H13698" t="s">
        <v>6399</v>
      </c>
    </row>
    <row r="13699" spans="1:8" x14ac:dyDescent="0.2">
      <c r="A13699" t="s">
        <v>22</v>
      </c>
      <c r="B13699" t="s">
        <v>168</v>
      </c>
      <c r="C13699">
        <f>_xlfn.XLOOKUP(B13699,'2.1.trackMPD'!$R$7:$R$29,'2.1.trackMPD'!$T$7:$T$29)</f>
        <v>6</v>
      </c>
      <c r="D13699">
        <v>100</v>
      </c>
      <c r="E13699" t="s">
        <v>6400</v>
      </c>
      <c r="F13699" t="s">
        <v>110</v>
      </c>
      <c r="G13699" t="s">
        <v>140</v>
      </c>
      <c r="H13699" t="s">
        <v>6399</v>
      </c>
    </row>
    <row r="13700" spans="1:8" x14ac:dyDescent="0.2">
      <c r="A13700" t="s">
        <v>22</v>
      </c>
      <c r="B13700" t="s">
        <v>168</v>
      </c>
      <c r="C13700">
        <f>_xlfn.XLOOKUP(B13700,'2.1.trackMPD'!$R$7:$R$29,'2.1.trackMPD'!$T$7:$T$29)</f>
        <v>6</v>
      </c>
      <c r="D13700">
        <v>1000</v>
      </c>
      <c r="E13700" t="s">
        <v>6400</v>
      </c>
      <c r="F13700" t="s">
        <v>110</v>
      </c>
      <c r="G13700" t="s">
        <v>124</v>
      </c>
      <c r="H13700" t="s">
        <v>6398</v>
      </c>
    </row>
    <row r="13701" spans="1:8" x14ac:dyDescent="0.2">
      <c r="A13701" t="s">
        <v>22</v>
      </c>
      <c r="B13701" t="s">
        <v>168</v>
      </c>
      <c r="C13701">
        <f>_xlfn.XLOOKUP(B13701,'2.1.trackMPD'!$R$7:$R$29,'2.1.trackMPD'!$T$7:$T$29)</f>
        <v>6</v>
      </c>
      <c r="D13701">
        <v>1000</v>
      </c>
      <c r="E13701" t="s">
        <v>6400</v>
      </c>
      <c r="F13701" t="s">
        <v>110</v>
      </c>
      <c r="G13701" t="s">
        <v>140</v>
      </c>
      <c r="H13701" t="s">
        <v>6398</v>
      </c>
    </row>
    <row r="13702" spans="1:8" x14ac:dyDescent="0.2">
      <c r="A13702" t="s">
        <v>22</v>
      </c>
      <c r="B13702" t="s">
        <v>168</v>
      </c>
      <c r="C13702">
        <f>_xlfn.XLOOKUP(B13702,'2.1.trackMPD'!$R$7:$R$29,'2.1.trackMPD'!$T$7:$T$29)</f>
        <v>6</v>
      </c>
      <c r="D13702">
        <v>1000</v>
      </c>
      <c r="E13702" t="s">
        <v>6400</v>
      </c>
      <c r="F13702" t="s">
        <v>111</v>
      </c>
      <c r="G13702" t="s">
        <v>124</v>
      </c>
      <c r="H13702" t="s">
        <v>6398</v>
      </c>
    </row>
    <row r="13703" spans="1:8" x14ac:dyDescent="0.2">
      <c r="A13703" t="s">
        <v>22</v>
      </c>
      <c r="B13703" t="s">
        <v>168</v>
      </c>
      <c r="C13703">
        <f>_xlfn.XLOOKUP(B13703,'2.1.trackMPD'!$R$7:$R$29,'2.1.trackMPD'!$T$7:$T$29)</f>
        <v>6</v>
      </c>
      <c r="D13703">
        <v>1000</v>
      </c>
      <c r="E13703" t="s">
        <v>6400</v>
      </c>
      <c r="F13703" t="s">
        <v>111</v>
      </c>
      <c r="G13703" t="s">
        <v>140</v>
      </c>
      <c r="H13703" t="s">
        <v>6398</v>
      </c>
    </row>
    <row r="13704" spans="1:8" x14ac:dyDescent="0.2">
      <c r="A13704" t="s">
        <v>22</v>
      </c>
      <c r="B13704" t="s">
        <v>168</v>
      </c>
      <c r="C13704">
        <f>_xlfn.XLOOKUP(B13704,'2.1.trackMPD'!$R$7:$R$29,'2.1.trackMPD'!$T$7:$T$29)</f>
        <v>6</v>
      </c>
      <c r="D13704">
        <v>1000</v>
      </c>
      <c r="E13704" t="s">
        <v>6400</v>
      </c>
      <c r="F13704" t="s">
        <v>110</v>
      </c>
      <c r="G13704" t="s">
        <v>124</v>
      </c>
      <c r="H13704" t="s">
        <v>6399</v>
      </c>
    </row>
    <row r="13705" spans="1:8" x14ac:dyDescent="0.2">
      <c r="A13705" t="s">
        <v>22</v>
      </c>
      <c r="B13705" t="s">
        <v>168</v>
      </c>
      <c r="C13705">
        <f>_xlfn.XLOOKUP(B13705,'2.1.trackMPD'!$R$7:$R$29,'2.1.trackMPD'!$T$7:$T$29)</f>
        <v>6</v>
      </c>
      <c r="D13705">
        <v>1000</v>
      </c>
      <c r="E13705" t="s">
        <v>6400</v>
      </c>
      <c r="F13705" t="s">
        <v>110</v>
      </c>
      <c r="G13705" t="s">
        <v>140</v>
      </c>
      <c r="H13705" t="s">
        <v>6399</v>
      </c>
    </row>
    <row r="13706" spans="1:8" x14ac:dyDescent="0.2">
      <c r="A13706" t="s">
        <v>22</v>
      </c>
      <c r="B13706" t="s">
        <v>168</v>
      </c>
      <c r="C13706">
        <f>_xlfn.XLOOKUP(B13706,'2.1.trackMPD'!$R$7:$R$29,'2.1.trackMPD'!$T$7:$T$29)</f>
        <v>6</v>
      </c>
      <c r="D13706">
        <v>5000</v>
      </c>
      <c r="E13706" t="s">
        <v>6400</v>
      </c>
      <c r="F13706" t="s">
        <v>110</v>
      </c>
      <c r="G13706" t="s">
        <v>124</v>
      </c>
      <c r="H13706" t="s">
        <v>6398</v>
      </c>
    </row>
    <row r="13707" spans="1:8" x14ac:dyDescent="0.2">
      <c r="A13707" t="s">
        <v>22</v>
      </c>
      <c r="B13707" t="s">
        <v>168</v>
      </c>
      <c r="C13707">
        <f>_xlfn.XLOOKUP(B13707,'2.1.trackMPD'!$R$7:$R$29,'2.1.trackMPD'!$T$7:$T$29)</f>
        <v>6</v>
      </c>
      <c r="D13707">
        <v>5000</v>
      </c>
      <c r="E13707" t="s">
        <v>6400</v>
      </c>
      <c r="F13707" t="s">
        <v>110</v>
      </c>
      <c r="G13707" t="s">
        <v>140</v>
      </c>
      <c r="H13707" t="s">
        <v>6398</v>
      </c>
    </row>
    <row r="13708" spans="1:8" x14ac:dyDescent="0.2">
      <c r="A13708" t="s">
        <v>22</v>
      </c>
      <c r="B13708" t="s">
        <v>168</v>
      </c>
      <c r="C13708">
        <f>_xlfn.XLOOKUP(B13708,'2.1.trackMPD'!$R$7:$R$29,'2.1.trackMPD'!$T$7:$T$29)</f>
        <v>6</v>
      </c>
      <c r="D13708">
        <v>5000</v>
      </c>
      <c r="E13708" t="s">
        <v>6400</v>
      </c>
      <c r="F13708" t="s">
        <v>111</v>
      </c>
      <c r="G13708" t="s">
        <v>124</v>
      </c>
      <c r="H13708" t="s">
        <v>6398</v>
      </c>
    </row>
    <row r="13709" spans="1:8" x14ac:dyDescent="0.2">
      <c r="A13709" t="s">
        <v>22</v>
      </c>
      <c r="B13709" t="s">
        <v>168</v>
      </c>
      <c r="C13709">
        <f>_xlfn.XLOOKUP(B13709,'2.1.trackMPD'!$R$7:$R$29,'2.1.trackMPD'!$T$7:$T$29)</f>
        <v>6</v>
      </c>
      <c r="D13709">
        <v>5000</v>
      </c>
      <c r="E13709" t="s">
        <v>6400</v>
      </c>
      <c r="F13709" t="s">
        <v>111</v>
      </c>
      <c r="G13709" t="s">
        <v>140</v>
      </c>
      <c r="H13709" t="s">
        <v>6398</v>
      </c>
    </row>
    <row r="13710" spans="1:8" x14ac:dyDescent="0.2">
      <c r="A13710" t="s">
        <v>22</v>
      </c>
      <c r="B13710" t="s">
        <v>168</v>
      </c>
      <c r="C13710">
        <f>_xlfn.XLOOKUP(B13710,'2.1.trackMPD'!$R$7:$R$29,'2.1.trackMPD'!$T$7:$T$29)</f>
        <v>6</v>
      </c>
      <c r="D13710">
        <v>5000</v>
      </c>
      <c r="E13710" t="s">
        <v>6400</v>
      </c>
      <c r="F13710" t="s">
        <v>110</v>
      </c>
      <c r="G13710" t="s">
        <v>124</v>
      </c>
      <c r="H13710" t="s">
        <v>6399</v>
      </c>
    </row>
    <row r="13711" spans="1:8" x14ac:dyDescent="0.2">
      <c r="A13711" t="s">
        <v>22</v>
      </c>
      <c r="B13711" t="s">
        <v>168</v>
      </c>
      <c r="C13711">
        <f>_xlfn.XLOOKUP(B13711,'2.1.trackMPD'!$R$7:$R$29,'2.1.trackMPD'!$T$7:$T$29)</f>
        <v>6</v>
      </c>
      <c r="D13711">
        <v>5000</v>
      </c>
      <c r="E13711" t="s">
        <v>6400</v>
      </c>
      <c r="F13711" t="s">
        <v>110</v>
      </c>
      <c r="G13711" t="s">
        <v>140</v>
      </c>
      <c r="H13711" t="s">
        <v>6399</v>
      </c>
    </row>
    <row r="13712" spans="1:8" x14ac:dyDescent="0.2">
      <c r="A13712" t="s">
        <v>22</v>
      </c>
      <c r="B13712" t="s">
        <v>168</v>
      </c>
      <c r="C13712">
        <f>_xlfn.XLOOKUP(B13712,'2.1.trackMPD'!$R$7:$R$29,'2.1.trackMPD'!$T$7:$T$29)</f>
        <v>6</v>
      </c>
      <c r="D13712">
        <v>1</v>
      </c>
      <c r="E13712" t="s">
        <v>6401</v>
      </c>
      <c r="F13712" t="s">
        <v>110</v>
      </c>
      <c r="G13712" t="s">
        <v>124</v>
      </c>
      <c r="H13712" t="s">
        <v>6398</v>
      </c>
    </row>
    <row r="13713" spans="1:8" x14ac:dyDescent="0.2">
      <c r="A13713" t="s">
        <v>22</v>
      </c>
      <c r="B13713" t="s">
        <v>168</v>
      </c>
      <c r="C13713">
        <f>_xlfn.XLOOKUP(B13713,'2.1.trackMPD'!$R$7:$R$29,'2.1.trackMPD'!$T$7:$T$29)</f>
        <v>6</v>
      </c>
      <c r="D13713">
        <v>1</v>
      </c>
      <c r="E13713" t="s">
        <v>6401</v>
      </c>
      <c r="F13713" t="s">
        <v>110</v>
      </c>
      <c r="G13713" t="s">
        <v>140</v>
      </c>
      <c r="H13713" t="s">
        <v>6398</v>
      </c>
    </row>
    <row r="13714" spans="1:8" x14ac:dyDescent="0.2">
      <c r="A13714" t="s">
        <v>22</v>
      </c>
      <c r="B13714" t="s">
        <v>168</v>
      </c>
      <c r="C13714">
        <f>_xlfn.XLOOKUP(B13714,'2.1.trackMPD'!$R$7:$R$29,'2.1.trackMPD'!$T$7:$T$29)</f>
        <v>6</v>
      </c>
      <c r="D13714">
        <v>1</v>
      </c>
      <c r="E13714" t="s">
        <v>6401</v>
      </c>
      <c r="F13714" t="s">
        <v>111</v>
      </c>
      <c r="G13714" t="s">
        <v>124</v>
      </c>
      <c r="H13714" t="s">
        <v>6398</v>
      </c>
    </row>
    <row r="13715" spans="1:8" x14ac:dyDescent="0.2">
      <c r="A13715" t="s">
        <v>22</v>
      </c>
      <c r="B13715" t="s">
        <v>168</v>
      </c>
      <c r="C13715">
        <f>_xlfn.XLOOKUP(B13715,'2.1.trackMPD'!$R$7:$R$29,'2.1.trackMPD'!$T$7:$T$29)</f>
        <v>6</v>
      </c>
      <c r="D13715">
        <v>1</v>
      </c>
      <c r="E13715" t="s">
        <v>6401</v>
      </c>
      <c r="F13715" t="s">
        <v>111</v>
      </c>
      <c r="G13715" t="s">
        <v>140</v>
      </c>
      <c r="H13715" t="s">
        <v>6398</v>
      </c>
    </row>
    <row r="13716" spans="1:8" x14ac:dyDescent="0.2">
      <c r="A13716" t="s">
        <v>22</v>
      </c>
      <c r="B13716" t="s">
        <v>168</v>
      </c>
      <c r="C13716">
        <f>_xlfn.XLOOKUP(B13716,'2.1.trackMPD'!$R$7:$R$29,'2.1.trackMPD'!$T$7:$T$29)</f>
        <v>6</v>
      </c>
      <c r="D13716">
        <v>1</v>
      </c>
      <c r="E13716" t="s">
        <v>6401</v>
      </c>
      <c r="F13716" t="s">
        <v>110</v>
      </c>
      <c r="G13716" t="s">
        <v>124</v>
      </c>
      <c r="H13716" t="s">
        <v>6399</v>
      </c>
    </row>
    <row r="13717" spans="1:8" x14ac:dyDescent="0.2">
      <c r="A13717" t="s">
        <v>22</v>
      </c>
      <c r="B13717" t="s">
        <v>168</v>
      </c>
      <c r="C13717">
        <f>_xlfn.XLOOKUP(B13717,'2.1.trackMPD'!$R$7:$R$29,'2.1.trackMPD'!$T$7:$T$29)</f>
        <v>6</v>
      </c>
      <c r="D13717">
        <v>1</v>
      </c>
      <c r="E13717" t="s">
        <v>6401</v>
      </c>
      <c r="F13717" t="s">
        <v>110</v>
      </c>
      <c r="G13717" t="s">
        <v>140</v>
      </c>
      <c r="H13717" t="s">
        <v>6399</v>
      </c>
    </row>
    <row r="13718" spans="1:8" x14ac:dyDescent="0.2">
      <c r="A13718" t="s">
        <v>22</v>
      </c>
      <c r="B13718" t="s">
        <v>168</v>
      </c>
      <c r="C13718">
        <f>_xlfn.XLOOKUP(B13718,'2.1.trackMPD'!$R$7:$R$29,'2.1.trackMPD'!$T$7:$T$29)</f>
        <v>6</v>
      </c>
      <c r="D13718">
        <v>10</v>
      </c>
      <c r="E13718" t="s">
        <v>6401</v>
      </c>
      <c r="F13718" t="s">
        <v>110</v>
      </c>
      <c r="G13718" t="s">
        <v>124</v>
      </c>
      <c r="H13718" t="s">
        <v>6398</v>
      </c>
    </row>
    <row r="13719" spans="1:8" x14ac:dyDescent="0.2">
      <c r="A13719" t="s">
        <v>22</v>
      </c>
      <c r="B13719" t="s">
        <v>168</v>
      </c>
      <c r="C13719">
        <f>_xlfn.XLOOKUP(B13719,'2.1.trackMPD'!$R$7:$R$29,'2.1.trackMPD'!$T$7:$T$29)</f>
        <v>6</v>
      </c>
      <c r="D13719">
        <v>10</v>
      </c>
      <c r="E13719" t="s">
        <v>6401</v>
      </c>
      <c r="F13719" t="s">
        <v>110</v>
      </c>
      <c r="G13719" t="s">
        <v>140</v>
      </c>
      <c r="H13719" t="s">
        <v>6398</v>
      </c>
    </row>
    <row r="13720" spans="1:8" x14ac:dyDescent="0.2">
      <c r="A13720" t="s">
        <v>22</v>
      </c>
      <c r="B13720" t="s">
        <v>168</v>
      </c>
      <c r="C13720">
        <f>_xlfn.XLOOKUP(B13720,'2.1.trackMPD'!$R$7:$R$29,'2.1.trackMPD'!$T$7:$T$29)</f>
        <v>6</v>
      </c>
      <c r="D13720">
        <v>10</v>
      </c>
      <c r="E13720" t="s">
        <v>6401</v>
      </c>
      <c r="F13720" t="s">
        <v>111</v>
      </c>
      <c r="G13720" t="s">
        <v>124</v>
      </c>
      <c r="H13720" t="s">
        <v>6398</v>
      </c>
    </row>
    <row r="13721" spans="1:8" x14ac:dyDescent="0.2">
      <c r="A13721" t="s">
        <v>22</v>
      </c>
      <c r="B13721" t="s">
        <v>168</v>
      </c>
      <c r="C13721">
        <f>_xlfn.XLOOKUP(B13721,'2.1.trackMPD'!$R$7:$R$29,'2.1.trackMPD'!$T$7:$T$29)</f>
        <v>6</v>
      </c>
      <c r="D13721">
        <v>10</v>
      </c>
      <c r="E13721" t="s">
        <v>6401</v>
      </c>
      <c r="F13721" t="s">
        <v>111</v>
      </c>
      <c r="G13721" t="s">
        <v>140</v>
      </c>
      <c r="H13721" t="s">
        <v>6398</v>
      </c>
    </row>
    <row r="13722" spans="1:8" x14ac:dyDescent="0.2">
      <c r="A13722" t="s">
        <v>22</v>
      </c>
      <c r="B13722" t="s">
        <v>168</v>
      </c>
      <c r="C13722">
        <f>_xlfn.XLOOKUP(B13722,'2.1.trackMPD'!$R$7:$R$29,'2.1.trackMPD'!$T$7:$T$29)</f>
        <v>6</v>
      </c>
      <c r="D13722">
        <v>10</v>
      </c>
      <c r="E13722" t="s">
        <v>6401</v>
      </c>
      <c r="F13722" t="s">
        <v>110</v>
      </c>
      <c r="G13722" t="s">
        <v>124</v>
      </c>
      <c r="H13722" t="s">
        <v>6399</v>
      </c>
    </row>
    <row r="13723" spans="1:8" x14ac:dyDescent="0.2">
      <c r="A13723" t="s">
        <v>22</v>
      </c>
      <c r="B13723" t="s">
        <v>168</v>
      </c>
      <c r="C13723">
        <f>_xlfn.XLOOKUP(B13723,'2.1.trackMPD'!$R$7:$R$29,'2.1.trackMPD'!$T$7:$T$29)</f>
        <v>6</v>
      </c>
      <c r="D13723">
        <v>10</v>
      </c>
      <c r="E13723" t="s">
        <v>6401</v>
      </c>
      <c r="F13723" t="s">
        <v>110</v>
      </c>
      <c r="G13723" t="s">
        <v>140</v>
      </c>
      <c r="H13723" t="s">
        <v>6399</v>
      </c>
    </row>
    <row r="13724" spans="1:8" x14ac:dyDescent="0.2">
      <c r="A13724" t="s">
        <v>22</v>
      </c>
      <c r="B13724" t="s">
        <v>168</v>
      </c>
      <c r="C13724">
        <f>_xlfn.XLOOKUP(B13724,'2.1.trackMPD'!$R$7:$R$29,'2.1.trackMPD'!$T$7:$T$29)</f>
        <v>6</v>
      </c>
      <c r="D13724">
        <v>100</v>
      </c>
      <c r="E13724" t="s">
        <v>6401</v>
      </c>
      <c r="F13724" t="s">
        <v>110</v>
      </c>
      <c r="G13724" t="s">
        <v>124</v>
      </c>
      <c r="H13724" t="s">
        <v>6398</v>
      </c>
    </row>
    <row r="13725" spans="1:8" x14ac:dyDescent="0.2">
      <c r="A13725" t="s">
        <v>22</v>
      </c>
      <c r="B13725" t="s">
        <v>168</v>
      </c>
      <c r="C13725">
        <f>_xlfn.XLOOKUP(B13725,'2.1.trackMPD'!$R$7:$R$29,'2.1.trackMPD'!$T$7:$T$29)</f>
        <v>6</v>
      </c>
      <c r="D13725">
        <v>100</v>
      </c>
      <c r="E13725" t="s">
        <v>6401</v>
      </c>
      <c r="F13725" t="s">
        <v>110</v>
      </c>
      <c r="G13725" t="s">
        <v>140</v>
      </c>
      <c r="H13725" t="s">
        <v>6398</v>
      </c>
    </row>
    <row r="13726" spans="1:8" x14ac:dyDescent="0.2">
      <c r="A13726" t="s">
        <v>22</v>
      </c>
      <c r="B13726" t="s">
        <v>168</v>
      </c>
      <c r="C13726">
        <f>_xlfn.XLOOKUP(B13726,'2.1.trackMPD'!$R$7:$R$29,'2.1.trackMPD'!$T$7:$T$29)</f>
        <v>6</v>
      </c>
      <c r="D13726">
        <v>100</v>
      </c>
      <c r="E13726" t="s">
        <v>6401</v>
      </c>
      <c r="F13726" t="s">
        <v>111</v>
      </c>
      <c r="G13726" t="s">
        <v>124</v>
      </c>
      <c r="H13726" t="s">
        <v>6398</v>
      </c>
    </row>
    <row r="13727" spans="1:8" x14ac:dyDescent="0.2">
      <c r="A13727" t="s">
        <v>22</v>
      </c>
      <c r="B13727" t="s">
        <v>168</v>
      </c>
      <c r="C13727">
        <f>_xlfn.XLOOKUP(B13727,'2.1.trackMPD'!$R$7:$R$29,'2.1.trackMPD'!$T$7:$T$29)</f>
        <v>6</v>
      </c>
      <c r="D13727">
        <v>100</v>
      </c>
      <c r="E13727" t="s">
        <v>6401</v>
      </c>
      <c r="F13727" t="s">
        <v>111</v>
      </c>
      <c r="G13727" t="s">
        <v>140</v>
      </c>
      <c r="H13727" t="s">
        <v>6398</v>
      </c>
    </row>
    <row r="13728" spans="1:8" x14ac:dyDescent="0.2">
      <c r="A13728" t="s">
        <v>22</v>
      </c>
      <c r="B13728" t="s">
        <v>168</v>
      </c>
      <c r="C13728">
        <f>_xlfn.XLOOKUP(B13728,'2.1.trackMPD'!$R$7:$R$29,'2.1.trackMPD'!$T$7:$T$29)</f>
        <v>6</v>
      </c>
      <c r="D13728">
        <v>100</v>
      </c>
      <c r="E13728" t="s">
        <v>6401</v>
      </c>
      <c r="F13728" t="s">
        <v>110</v>
      </c>
      <c r="G13728" t="s">
        <v>124</v>
      </c>
      <c r="H13728" t="s">
        <v>6399</v>
      </c>
    </row>
    <row r="13729" spans="1:8" x14ac:dyDescent="0.2">
      <c r="A13729" t="s">
        <v>22</v>
      </c>
      <c r="B13729" t="s">
        <v>168</v>
      </c>
      <c r="C13729">
        <f>_xlfn.XLOOKUP(B13729,'2.1.trackMPD'!$R$7:$R$29,'2.1.trackMPD'!$T$7:$T$29)</f>
        <v>6</v>
      </c>
      <c r="D13729">
        <v>100</v>
      </c>
      <c r="E13729" t="s">
        <v>6401</v>
      </c>
      <c r="F13729" t="s">
        <v>110</v>
      </c>
      <c r="G13729" t="s">
        <v>140</v>
      </c>
      <c r="H13729" t="s">
        <v>6399</v>
      </c>
    </row>
    <row r="13730" spans="1:8" x14ac:dyDescent="0.2">
      <c r="A13730" t="s">
        <v>22</v>
      </c>
      <c r="B13730" s="261" t="s">
        <v>15</v>
      </c>
      <c r="C13730">
        <f>_xlfn.XLOOKUP(B13730,'2.1.trackMPD'!$R$7:$R$29,'2.1.trackMPD'!$T$7:$T$29)</f>
        <v>6</v>
      </c>
      <c r="D13730" s="261">
        <v>1</v>
      </c>
      <c r="E13730" s="261" t="s">
        <v>6396</v>
      </c>
      <c r="F13730" s="261" t="s">
        <v>110</v>
      </c>
      <c r="G13730" s="261" t="s">
        <v>124</v>
      </c>
      <c r="H13730" s="261" t="s">
        <v>6398</v>
      </c>
    </row>
    <row r="13731" spans="1:8" x14ac:dyDescent="0.2">
      <c r="A13731" t="s">
        <v>22</v>
      </c>
      <c r="B13731" s="261" t="s">
        <v>15</v>
      </c>
      <c r="C13731">
        <f>_xlfn.XLOOKUP(B13731,'2.1.trackMPD'!$R$7:$R$29,'2.1.trackMPD'!$T$7:$T$29)</f>
        <v>6</v>
      </c>
      <c r="D13731" s="261">
        <v>1</v>
      </c>
      <c r="E13731" s="261" t="s">
        <v>6396</v>
      </c>
      <c r="F13731" s="261" t="s">
        <v>110</v>
      </c>
      <c r="G13731" s="261" t="s">
        <v>140</v>
      </c>
      <c r="H13731" s="261" t="s">
        <v>6398</v>
      </c>
    </row>
    <row r="13732" spans="1:8" x14ac:dyDescent="0.2">
      <c r="A13732" t="s">
        <v>22</v>
      </c>
      <c r="B13732" s="261" t="s">
        <v>15</v>
      </c>
      <c r="C13732">
        <f>_xlfn.XLOOKUP(B13732,'2.1.trackMPD'!$R$7:$R$29,'2.1.trackMPD'!$T$7:$T$29)</f>
        <v>6</v>
      </c>
      <c r="D13732" s="261">
        <v>1</v>
      </c>
      <c r="E13732" s="261" t="s">
        <v>6396</v>
      </c>
      <c r="F13732" s="261" t="s">
        <v>111</v>
      </c>
      <c r="G13732" s="261" t="s">
        <v>124</v>
      </c>
      <c r="H13732" s="261" t="s">
        <v>6398</v>
      </c>
    </row>
    <row r="13733" spans="1:8" x14ac:dyDescent="0.2">
      <c r="A13733" t="s">
        <v>22</v>
      </c>
      <c r="B13733" s="261" t="s">
        <v>15</v>
      </c>
      <c r="C13733">
        <f>_xlfn.XLOOKUP(B13733,'2.1.trackMPD'!$R$7:$R$29,'2.1.trackMPD'!$T$7:$T$29)</f>
        <v>6</v>
      </c>
      <c r="D13733" s="261">
        <v>1</v>
      </c>
      <c r="E13733" s="261" t="s">
        <v>6396</v>
      </c>
      <c r="F13733" s="261" t="s">
        <v>111</v>
      </c>
      <c r="G13733" s="261" t="s">
        <v>140</v>
      </c>
      <c r="H13733" s="261" t="s">
        <v>6398</v>
      </c>
    </row>
    <row r="13734" spans="1:8" x14ac:dyDescent="0.2">
      <c r="A13734" t="s">
        <v>22</v>
      </c>
      <c r="B13734" s="261" t="s">
        <v>15</v>
      </c>
      <c r="C13734">
        <f>_xlfn.XLOOKUP(B13734,'2.1.trackMPD'!$R$7:$R$29,'2.1.trackMPD'!$T$7:$T$29)</f>
        <v>6</v>
      </c>
      <c r="D13734" s="261">
        <v>1</v>
      </c>
      <c r="E13734" s="261" t="s">
        <v>6396</v>
      </c>
      <c r="F13734" s="261" t="s">
        <v>110</v>
      </c>
      <c r="G13734" s="261" t="s">
        <v>124</v>
      </c>
      <c r="H13734" s="261" t="s">
        <v>6399</v>
      </c>
    </row>
    <row r="13735" spans="1:8" x14ac:dyDescent="0.2">
      <c r="A13735" t="s">
        <v>22</v>
      </c>
      <c r="B13735" s="261" t="s">
        <v>15</v>
      </c>
      <c r="C13735">
        <f>_xlfn.XLOOKUP(B13735,'2.1.trackMPD'!$R$7:$R$29,'2.1.trackMPD'!$T$7:$T$29)</f>
        <v>6</v>
      </c>
      <c r="D13735" s="261">
        <v>1</v>
      </c>
      <c r="E13735" s="261" t="s">
        <v>6396</v>
      </c>
      <c r="F13735" s="261" t="s">
        <v>110</v>
      </c>
      <c r="G13735" s="261" t="s">
        <v>140</v>
      </c>
      <c r="H13735" s="261" t="s">
        <v>6399</v>
      </c>
    </row>
    <row r="13736" spans="1:8" x14ac:dyDescent="0.2">
      <c r="A13736" t="s">
        <v>22</v>
      </c>
      <c r="B13736" s="261" t="s">
        <v>15</v>
      </c>
      <c r="C13736">
        <f>_xlfn.XLOOKUP(B13736,'2.1.trackMPD'!$R$7:$R$29,'2.1.trackMPD'!$T$7:$T$29)</f>
        <v>6</v>
      </c>
      <c r="D13736" s="261">
        <v>10</v>
      </c>
      <c r="E13736" s="261" t="s">
        <v>6396</v>
      </c>
      <c r="F13736" s="261" t="s">
        <v>110</v>
      </c>
      <c r="G13736" s="261" t="s">
        <v>124</v>
      </c>
      <c r="H13736" s="261" t="s">
        <v>6398</v>
      </c>
    </row>
    <row r="13737" spans="1:8" x14ac:dyDescent="0.2">
      <c r="A13737" t="s">
        <v>22</v>
      </c>
      <c r="B13737" s="261" t="s">
        <v>15</v>
      </c>
      <c r="C13737">
        <f>_xlfn.XLOOKUP(B13737,'2.1.trackMPD'!$R$7:$R$29,'2.1.trackMPD'!$T$7:$T$29)</f>
        <v>6</v>
      </c>
      <c r="D13737" s="261">
        <v>10</v>
      </c>
      <c r="E13737" s="261" t="s">
        <v>6396</v>
      </c>
      <c r="F13737" s="261" t="s">
        <v>110</v>
      </c>
      <c r="G13737" s="261" t="s">
        <v>140</v>
      </c>
      <c r="H13737" s="261" t="s">
        <v>6398</v>
      </c>
    </row>
    <row r="13738" spans="1:8" x14ac:dyDescent="0.2">
      <c r="A13738" t="s">
        <v>22</v>
      </c>
      <c r="B13738" s="261" t="s">
        <v>15</v>
      </c>
      <c r="C13738">
        <f>_xlfn.XLOOKUP(B13738,'2.1.trackMPD'!$R$7:$R$29,'2.1.trackMPD'!$T$7:$T$29)</f>
        <v>6</v>
      </c>
      <c r="D13738" s="261">
        <v>10</v>
      </c>
      <c r="E13738" s="261" t="s">
        <v>6396</v>
      </c>
      <c r="F13738" s="261" t="s">
        <v>111</v>
      </c>
      <c r="G13738" s="261" t="s">
        <v>124</v>
      </c>
      <c r="H13738" s="261" t="s">
        <v>6398</v>
      </c>
    </row>
    <row r="13739" spans="1:8" x14ac:dyDescent="0.2">
      <c r="A13739" t="s">
        <v>22</v>
      </c>
      <c r="B13739" s="261" t="s">
        <v>15</v>
      </c>
      <c r="C13739">
        <f>_xlfn.XLOOKUP(B13739,'2.1.trackMPD'!$R$7:$R$29,'2.1.trackMPD'!$T$7:$T$29)</f>
        <v>6</v>
      </c>
      <c r="D13739" s="261">
        <v>10</v>
      </c>
      <c r="E13739" s="261" t="s">
        <v>6396</v>
      </c>
      <c r="F13739" s="261" t="s">
        <v>111</v>
      </c>
      <c r="G13739" s="261" t="s">
        <v>140</v>
      </c>
      <c r="H13739" s="261" t="s">
        <v>6398</v>
      </c>
    </row>
    <row r="13740" spans="1:8" x14ac:dyDescent="0.2">
      <c r="A13740" t="s">
        <v>22</v>
      </c>
      <c r="B13740" s="261" t="s">
        <v>15</v>
      </c>
      <c r="C13740">
        <f>_xlfn.XLOOKUP(B13740,'2.1.trackMPD'!$R$7:$R$29,'2.1.trackMPD'!$T$7:$T$29)</f>
        <v>6</v>
      </c>
      <c r="D13740" s="261">
        <v>10</v>
      </c>
      <c r="E13740" s="261" t="s">
        <v>6396</v>
      </c>
      <c r="F13740" s="261" t="s">
        <v>110</v>
      </c>
      <c r="G13740" s="261" t="s">
        <v>124</v>
      </c>
      <c r="H13740" s="261" t="s">
        <v>6399</v>
      </c>
    </row>
    <row r="13741" spans="1:8" x14ac:dyDescent="0.2">
      <c r="A13741" t="s">
        <v>22</v>
      </c>
      <c r="B13741" s="261" t="s">
        <v>15</v>
      </c>
      <c r="C13741">
        <f>_xlfn.XLOOKUP(B13741,'2.1.trackMPD'!$R$7:$R$29,'2.1.trackMPD'!$T$7:$T$29)</f>
        <v>6</v>
      </c>
      <c r="D13741" s="261">
        <v>10</v>
      </c>
      <c r="E13741" s="261" t="s">
        <v>6396</v>
      </c>
      <c r="F13741" s="261" t="s">
        <v>110</v>
      </c>
      <c r="G13741" s="261" t="s">
        <v>140</v>
      </c>
      <c r="H13741" s="261" t="s">
        <v>6399</v>
      </c>
    </row>
    <row r="13742" spans="1:8" x14ac:dyDescent="0.2">
      <c r="A13742" t="s">
        <v>22</v>
      </c>
      <c r="B13742" s="261" t="s">
        <v>15</v>
      </c>
      <c r="C13742">
        <f>_xlfn.XLOOKUP(B13742,'2.1.trackMPD'!$R$7:$R$29,'2.1.trackMPD'!$T$7:$T$29)</f>
        <v>6</v>
      </c>
      <c r="D13742" s="261">
        <v>100</v>
      </c>
      <c r="E13742" s="261" t="s">
        <v>6396</v>
      </c>
      <c r="F13742" s="261" t="s">
        <v>110</v>
      </c>
      <c r="G13742" s="261" t="s">
        <v>124</v>
      </c>
      <c r="H13742" s="261" t="s">
        <v>6398</v>
      </c>
    </row>
    <row r="13743" spans="1:8" x14ac:dyDescent="0.2">
      <c r="A13743" t="s">
        <v>22</v>
      </c>
      <c r="B13743" s="261" t="s">
        <v>15</v>
      </c>
      <c r="C13743">
        <f>_xlfn.XLOOKUP(B13743,'2.1.trackMPD'!$R$7:$R$29,'2.1.trackMPD'!$T$7:$T$29)</f>
        <v>6</v>
      </c>
      <c r="D13743" s="261">
        <v>100</v>
      </c>
      <c r="E13743" s="261" t="s">
        <v>6396</v>
      </c>
      <c r="F13743" s="261" t="s">
        <v>110</v>
      </c>
      <c r="G13743" s="261" t="s">
        <v>140</v>
      </c>
      <c r="H13743" s="261" t="s">
        <v>6398</v>
      </c>
    </row>
    <row r="13744" spans="1:8" x14ac:dyDescent="0.2">
      <c r="A13744" t="s">
        <v>22</v>
      </c>
      <c r="B13744" s="261" t="s">
        <v>15</v>
      </c>
      <c r="C13744">
        <f>_xlfn.XLOOKUP(B13744,'2.1.trackMPD'!$R$7:$R$29,'2.1.trackMPD'!$T$7:$T$29)</f>
        <v>6</v>
      </c>
      <c r="D13744" s="261">
        <v>100</v>
      </c>
      <c r="E13744" s="261" t="s">
        <v>6396</v>
      </c>
      <c r="F13744" s="261" t="s">
        <v>111</v>
      </c>
      <c r="G13744" s="261" t="s">
        <v>124</v>
      </c>
      <c r="H13744" s="261" t="s">
        <v>6398</v>
      </c>
    </row>
    <row r="13745" spans="1:8" x14ac:dyDescent="0.2">
      <c r="A13745" t="s">
        <v>22</v>
      </c>
      <c r="B13745" s="261" t="s">
        <v>15</v>
      </c>
      <c r="C13745">
        <f>_xlfn.XLOOKUP(B13745,'2.1.trackMPD'!$R$7:$R$29,'2.1.trackMPD'!$T$7:$T$29)</f>
        <v>6</v>
      </c>
      <c r="D13745" s="261">
        <v>100</v>
      </c>
      <c r="E13745" s="261" t="s">
        <v>6396</v>
      </c>
      <c r="F13745" s="261" t="s">
        <v>111</v>
      </c>
      <c r="G13745" s="261" t="s">
        <v>140</v>
      </c>
      <c r="H13745" s="261" t="s">
        <v>6398</v>
      </c>
    </row>
    <row r="13746" spans="1:8" x14ac:dyDescent="0.2">
      <c r="A13746" t="s">
        <v>22</v>
      </c>
      <c r="B13746" s="261" t="s">
        <v>15</v>
      </c>
      <c r="C13746">
        <f>_xlfn.XLOOKUP(B13746,'2.1.trackMPD'!$R$7:$R$29,'2.1.trackMPD'!$T$7:$T$29)</f>
        <v>6</v>
      </c>
      <c r="D13746" s="261">
        <v>100</v>
      </c>
      <c r="E13746" s="261" t="s">
        <v>6396</v>
      </c>
      <c r="F13746" s="261" t="s">
        <v>110</v>
      </c>
      <c r="G13746" s="261" t="s">
        <v>124</v>
      </c>
      <c r="H13746" s="261" t="s">
        <v>6399</v>
      </c>
    </row>
    <row r="13747" spans="1:8" x14ac:dyDescent="0.2">
      <c r="A13747" t="s">
        <v>22</v>
      </c>
      <c r="B13747" s="261" t="s">
        <v>15</v>
      </c>
      <c r="C13747">
        <f>_xlfn.XLOOKUP(B13747,'2.1.trackMPD'!$R$7:$R$29,'2.1.trackMPD'!$T$7:$T$29)</f>
        <v>6</v>
      </c>
      <c r="D13747" s="261">
        <v>100</v>
      </c>
      <c r="E13747" s="261" t="s">
        <v>6396</v>
      </c>
      <c r="F13747" s="261" t="s">
        <v>110</v>
      </c>
      <c r="G13747" s="261" t="s">
        <v>140</v>
      </c>
      <c r="H13747" s="261" t="s">
        <v>6399</v>
      </c>
    </row>
    <row r="13748" spans="1:8" x14ac:dyDescent="0.2">
      <c r="A13748" t="s">
        <v>22</v>
      </c>
      <c r="B13748" s="261" t="s">
        <v>15</v>
      </c>
      <c r="C13748">
        <f>_xlfn.XLOOKUP(B13748,'2.1.trackMPD'!$R$7:$R$29,'2.1.trackMPD'!$T$7:$T$29)</f>
        <v>6</v>
      </c>
      <c r="D13748" s="261">
        <v>1000</v>
      </c>
      <c r="E13748" s="261" t="s">
        <v>6396</v>
      </c>
      <c r="F13748" s="261" t="s">
        <v>110</v>
      </c>
      <c r="G13748" s="261" t="s">
        <v>124</v>
      </c>
      <c r="H13748" s="261" t="s">
        <v>6398</v>
      </c>
    </row>
    <row r="13749" spans="1:8" x14ac:dyDescent="0.2">
      <c r="A13749" t="s">
        <v>22</v>
      </c>
      <c r="B13749" s="261" t="s">
        <v>15</v>
      </c>
      <c r="C13749">
        <f>_xlfn.XLOOKUP(B13749,'2.1.trackMPD'!$R$7:$R$29,'2.1.trackMPD'!$T$7:$T$29)</f>
        <v>6</v>
      </c>
      <c r="D13749" s="261">
        <v>1000</v>
      </c>
      <c r="E13749" s="261" t="s">
        <v>6396</v>
      </c>
      <c r="F13749" s="261" t="s">
        <v>110</v>
      </c>
      <c r="G13749" s="261" t="s">
        <v>140</v>
      </c>
      <c r="H13749" s="261" t="s">
        <v>6398</v>
      </c>
    </row>
    <row r="13750" spans="1:8" x14ac:dyDescent="0.2">
      <c r="A13750" t="s">
        <v>22</v>
      </c>
      <c r="B13750" s="261" t="s">
        <v>15</v>
      </c>
      <c r="C13750">
        <f>_xlfn.XLOOKUP(B13750,'2.1.trackMPD'!$R$7:$R$29,'2.1.trackMPD'!$T$7:$T$29)</f>
        <v>6</v>
      </c>
      <c r="D13750" s="261">
        <v>1000</v>
      </c>
      <c r="E13750" s="261" t="s">
        <v>6396</v>
      </c>
      <c r="F13750" s="261" t="s">
        <v>111</v>
      </c>
      <c r="G13750" s="261" t="s">
        <v>124</v>
      </c>
      <c r="H13750" s="261" t="s">
        <v>6398</v>
      </c>
    </row>
    <row r="13751" spans="1:8" x14ac:dyDescent="0.2">
      <c r="A13751" t="s">
        <v>22</v>
      </c>
      <c r="B13751" s="261" t="s">
        <v>15</v>
      </c>
      <c r="C13751">
        <f>_xlfn.XLOOKUP(B13751,'2.1.trackMPD'!$R$7:$R$29,'2.1.trackMPD'!$T$7:$T$29)</f>
        <v>6</v>
      </c>
      <c r="D13751" s="261">
        <v>1000</v>
      </c>
      <c r="E13751" s="261" t="s">
        <v>6396</v>
      </c>
      <c r="F13751" s="261" t="s">
        <v>111</v>
      </c>
      <c r="G13751" s="261" t="s">
        <v>140</v>
      </c>
      <c r="H13751" s="261" t="s">
        <v>6398</v>
      </c>
    </row>
    <row r="13752" spans="1:8" x14ac:dyDescent="0.2">
      <c r="A13752" t="s">
        <v>22</v>
      </c>
      <c r="B13752" s="261" t="s">
        <v>15</v>
      </c>
      <c r="C13752">
        <f>_xlfn.XLOOKUP(B13752,'2.1.trackMPD'!$R$7:$R$29,'2.1.trackMPD'!$T$7:$T$29)</f>
        <v>6</v>
      </c>
      <c r="D13752" s="261">
        <v>1000</v>
      </c>
      <c r="E13752" s="261" t="s">
        <v>6396</v>
      </c>
      <c r="F13752" s="261" t="s">
        <v>110</v>
      </c>
      <c r="G13752" s="261" t="s">
        <v>124</v>
      </c>
      <c r="H13752" s="261" t="s">
        <v>6399</v>
      </c>
    </row>
    <row r="13753" spans="1:8" x14ac:dyDescent="0.2">
      <c r="A13753" t="s">
        <v>22</v>
      </c>
      <c r="B13753" s="261" t="s">
        <v>15</v>
      </c>
      <c r="C13753">
        <f>_xlfn.XLOOKUP(B13753,'2.1.trackMPD'!$R$7:$R$29,'2.1.trackMPD'!$T$7:$T$29)</f>
        <v>6</v>
      </c>
      <c r="D13753" s="261">
        <v>1000</v>
      </c>
      <c r="E13753" s="261" t="s">
        <v>6396</v>
      </c>
      <c r="F13753" s="261" t="s">
        <v>110</v>
      </c>
      <c r="G13753" s="261" t="s">
        <v>140</v>
      </c>
      <c r="H13753" s="261" t="s">
        <v>6399</v>
      </c>
    </row>
    <row r="13754" spans="1:8" x14ac:dyDescent="0.2">
      <c r="A13754" t="s">
        <v>22</v>
      </c>
      <c r="B13754" s="261" t="s">
        <v>15</v>
      </c>
      <c r="C13754">
        <f>_xlfn.XLOOKUP(B13754,'2.1.trackMPD'!$R$7:$R$29,'2.1.trackMPD'!$T$7:$T$29)</f>
        <v>6</v>
      </c>
      <c r="D13754" s="261">
        <v>5000</v>
      </c>
      <c r="E13754" s="261" t="s">
        <v>6396</v>
      </c>
      <c r="F13754" s="261" t="s">
        <v>110</v>
      </c>
      <c r="G13754" s="261" t="s">
        <v>124</v>
      </c>
      <c r="H13754" s="261" t="s">
        <v>6398</v>
      </c>
    </row>
    <row r="13755" spans="1:8" x14ac:dyDescent="0.2">
      <c r="A13755" t="s">
        <v>22</v>
      </c>
      <c r="B13755" s="261" t="s">
        <v>15</v>
      </c>
      <c r="C13755">
        <f>_xlfn.XLOOKUP(B13755,'2.1.trackMPD'!$R$7:$R$29,'2.1.trackMPD'!$T$7:$T$29)</f>
        <v>6</v>
      </c>
      <c r="D13755" s="261">
        <v>5000</v>
      </c>
      <c r="E13755" s="261" t="s">
        <v>6396</v>
      </c>
      <c r="F13755" s="261" t="s">
        <v>110</v>
      </c>
      <c r="G13755" s="261" t="s">
        <v>140</v>
      </c>
      <c r="H13755" s="261" t="s">
        <v>6398</v>
      </c>
    </row>
    <row r="13756" spans="1:8" x14ac:dyDescent="0.2">
      <c r="A13756" t="s">
        <v>22</v>
      </c>
      <c r="B13756" s="261" t="s">
        <v>15</v>
      </c>
      <c r="C13756">
        <f>_xlfn.XLOOKUP(B13756,'2.1.trackMPD'!$R$7:$R$29,'2.1.trackMPD'!$T$7:$T$29)</f>
        <v>6</v>
      </c>
      <c r="D13756" s="261">
        <v>5000</v>
      </c>
      <c r="E13756" s="261" t="s">
        <v>6396</v>
      </c>
      <c r="F13756" s="261" t="s">
        <v>111</v>
      </c>
      <c r="G13756" s="261" t="s">
        <v>124</v>
      </c>
      <c r="H13756" s="261" t="s">
        <v>6398</v>
      </c>
    </row>
    <row r="13757" spans="1:8" x14ac:dyDescent="0.2">
      <c r="A13757" t="s">
        <v>22</v>
      </c>
      <c r="B13757" s="261" t="s">
        <v>15</v>
      </c>
      <c r="C13757">
        <f>_xlfn.XLOOKUP(B13757,'2.1.trackMPD'!$R$7:$R$29,'2.1.trackMPD'!$T$7:$T$29)</f>
        <v>6</v>
      </c>
      <c r="D13757" s="261">
        <v>5000</v>
      </c>
      <c r="E13757" s="261" t="s">
        <v>6396</v>
      </c>
      <c r="F13757" s="261" t="s">
        <v>111</v>
      </c>
      <c r="G13757" s="261" t="s">
        <v>140</v>
      </c>
      <c r="H13757" s="261" t="s">
        <v>6398</v>
      </c>
    </row>
    <row r="13758" spans="1:8" x14ac:dyDescent="0.2">
      <c r="A13758" t="s">
        <v>22</v>
      </c>
      <c r="B13758" s="261" t="s">
        <v>15</v>
      </c>
      <c r="C13758">
        <f>_xlfn.XLOOKUP(B13758,'2.1.trackMPD'!$R$7:$R$29,'2.1.trackMPD'!$T$7:$T$29)</f>
        <v>6</v>
      </c>
      <c r="D13758" s="261">
        <v>5000</v>
      </c>
      <c r="E13758" s="261" t="s">
        <v>6396</v>
      </c>
      <c r="F13758" s="261" t="s">
        <v>110</v>
      </c>
      <c r="G13758" s="261" t="s">
        <v>124</v>
      </c>
      <c r="H13758" s="261" t="s">
        <v>6399</v>
      </c>
    </row>
    <row r="13759" spans="1:8" x14ac:dyDescent="0.2">
      <c r="A13759" t="s">
        <v>22</v>
      </c>
      <c r="B13759" s="261" t="s">
        <v>15</v>
      </c>
      <c r="C13759">
        <f>_xlfn.XLOOKUP(B13759,'2.1.trackMPD'!$R$7:$R$29,'2.1.trackMPD'!$T$7:$T$29)</f>
        <v>6</v>
      </c>
      <c r="D13759" s="261">
        <v>5000</v>
      </c>
      <c r="E13759" s="261" t="s">
        <v>6396</v>
      </c>
      <c r="F13759" s="261" t="s">
        <v>110</v>
      </c>
      <c r="G13759" s="261" t="s">
        <v>140</v>
      </c>
      <c r="H13759" s="261" t="s">
        <v>6399</v>
      </c>
    </row>
    <row r="13760" spans="1:8" x14ac:dyDescent="0.2">
      <c r="A13760" t="s">
        <v>22</v>
      </c>
      <c r="B13760" s="261" t="s">
        <v>15</v>
      </c>
      <c r="C13760">
        <f>_xlfn.XLOOKUP(B13760,'2.1.trackMPD'!$R$7:$R$29,'2.1.trackMPD'!$T$7:$T$29)</f>
        <v>6</v>
      </c>
      <c r="D13760" s="261">
        <v>1</v>
      </c>
      <c r="E13760" s="261" t="s">
        <v>6400</v>
      </c>
      <c r="F13760" s="261" t="s">
        <v>110</v>
      </c>
      <c r="G13760" s="261" t="s">
        <v>124</v>
      </c>
      <c r="H13760" s="261" t="s">
        <v>6398</v>
      </c>
    </row>
    <row r="13761" spans="1:8" x14ac:dyDescent="0.2">
      <c r="A13761" t="s">
        <v>22</v>
      </c>
      <c r="B13761" s="261" t="s">
        <v>15</v>
      </c>
      <c r="C13761">
        <f>_xlfn.XLOOKUP(B13761,'2.1.trackMPD'!$R$7:$R$29,'2.1.trackMPD'!$T$7:$T$29)</f>
        <v>6</v>
      </c>
      <c r="D13761" s="261">
        <v>1</v>
      </c>
      <c r="E13761" s="261" t="s">
        <v>6400</v>
      </c>
      <c r="F13761" s="261" t="s">
        <v>110</v>
      </c>
      <c r="G13761" s="261" t="s">
        <v>140</v>
      </c>
      <c r="H13761" s="261" t="s">
        <v>6398</v>
      </c>
    </row>
    <row r="13762" spans="1:8" x14ac:dyDescent="0.2">
      <c r="A13762" t="s">
        <v>22</v>
      </c>
      <c r="B13762" s="261" t="s">
        <v>15</v>
      </c>
      <c r="C13762">
        <f>_xlfn.XLOOKUP(B13762,'2.1.trackMPD'!$R$7:$R$29,'2.1.trackMPD'!$T$7:$T$29)</f>
        <v>6</v>
      </c>
      <c r="D13762" s="261">
        <v>1</v>
      </c>
      <c r="E13762" s="261" t="s">
        <v>6400</v>
      </c>
      <c r="F13762" s="261" t="s">
        <v>111</v>
      </c>
      <c r="G13762" s="261" t="s">
        <v>124</v>
      </c>
      <c r="H13762" s="261" t="s">
        <v>6398</v>
      </c>
    </row>
    <row r="13763" spans="1:8" x14ac:dyDescent="0.2">
      <c r="A13763" t="s">
        <v>22</v>
      </c>
      <c r="B13763" s="261" t="s">
        <v>15</v>
      </c>
      <c r="C13763">
        <f>_xlfn.XLOOKUP(B13763,'2.1.trackMPD'!$R$7:$R$29,'2.1.trackMPD'!$T$7:$T$29)</f>
        <v>6</v>
      </c>
      <c r="D13763" s="261">
        <v>1</v>
      </c>
      <c r="E13763" s="261" t="s">
        <v>6400</v>
      </c>
      <c r="F13763" s="261" t="s">
        <v>111</v>
      </c>
      <c r="G13763" s="261" t="s">
        <v>140</v>
      </c>
      <c r="H13763" s="261" t="s">
        <v>6398</v>
      </c>
    </row>
    <row r="13764" spans="1:8" x14ac:dyDescent="0.2">
      <c r="A13764" t="s">
        <v>22</v>
      </c>
      <c r="B13764" s="261" t="s">
        <v>15</v>
      </c>
      <c r="C13764">
        <f>_xlfn.XLOOKUP(B13764,'2.1.trackMPD'!$R$7:$R$29,'2.1.trackMPD'!$T$7:$T$29)</f>
        <v>6</v>
      </c>
      <c r="D13764" s="261">
        <v>1</v>
      </c>
      <c r="E13764" s="261" t="s">
        <v>6400</v>
      </c>
      <c r="F13764" s="261" t="s">
        <v>110</v>
      </c>
      <c r="G13764" s="261" t="s">
        <v>124</v>
      </c>
      <c r="H13764" s="261" t="s">
        <v>6399</v>
      </c>
    </row>
    <row r="13765" spans="1:8" x14ac:dyDescent="0.2">
      <c r="A13765" t="s">
        <v>22</v>
      </c>
      <c r="B13765" s="261" t="s">
        <v>15</v>
      </c>
      <c r="C13765">
        <f>_xlfn.XLOOKUP(B13765,'2.1.trackMPD'!$R$7:$R$29,'2.1.trackMPD'!$T$7:$T$29)</f>
        <v>6</v>
      </c>
      <c r="D13765" s="261">
        <v>1</v>
      </c>
      <c r="E13765" s="261" t="s">
        <v>6400</v>
      </c>
      <c r="F13765" s="261" t="s">
        <v>110</v>
      </c>
      <c r="G13765" s="261" t="s">
        <v>140</v>
      </c>
      <c r="H13765" s="261" t="s">
        <v>6399</v>
      </c>
    </row>
    <row r="13766" spans="1:8" x14ac:dyDescent="0.2">
      <c r="A13766" t="s">
        <v>22</v>
      </c>
      <c r="B13766" s="261" t="s">
        <v>15</v>
      </c>
      <c r="C13766">
        <f>_xlfn.XLOOKUP(B13766,'2.1.trackMPD'!$R$7:$R$29,'2.1.trackMPD'!$T$7:$T$29)</f>
        <v>6</v>
      </c>
      <c r="D13766" s="261">
        <v>10</v>
      </c>
      <c r="E13766" s="261" t="s">
        <v>6400</v>
      </c>
      <c r="F13766" s="261" t="s">
        <v>110</v>
      </c>
      <c r="G13766" s="261" t="s">
        <v>124</v>
      </c>
      <c r="H13766" s="261" t="s">
        <v>6398</v>
      </c>
    </row>
    <row r="13767" spans="1:8" x14ac:dyDescent="0.2">
      <c r="A13767" t="s">
        <v>22</v>
      </c>
      <c r="B13767" s="261" t="s">
        <v>15</v>
      </c>
      <c r="C13767">
        <f>_xlfn.XLOOKUP(B13767,'2.1.trackMPD'!$R$7:$R$29,'2.1.trackMPD'!$T$7:$T$29)</f>
        <v>6</v>
      </c>
      <c r="D13767" s="261">
        <v>10</v>
      </c>
      <c r="E13767" s="261" t="s">
        <v>6400</v>
      </c>
      <c r="F13767" s="261" t="s">
        <v>110</v>
      </c>
      <c r="G13767" s="261" t="s">
        <v>140</v>
      </c>
      <c r="H13767" s="261" t="s">
        <v>6398</v>
      </c>
    </row>
    <row r="13768" spans="1:8" x14ac:dyDescent="0.2">
      <c r="A13768" t="s">
        <v>22</v>
      </c>
      <c r="B13768" s="261" t="s">
        <v>15</v>
      </c>
      <c r="C13768">
        <f>_xlfn.XLOOKUP(B13768,'2.1.trackMPD'!$R$7:$R$29,'2.1.trackMPD'!$T$7:$T$29)</f>
        <v>6</v>
      </c>
      <c r="D13768" s="261">
        <v>10</v>
      </c>
      <c r="E13768" s="261" t="s">
        <v>6400</v>
      </c>
      <c r="F13768" s="261" t="s">
        <v>111</v>
      </c>
      <c r="G13768" s="261" t="s">
        <v>124</v>
      </c>
      <c r="H13768" s="261" t="s">
        <v>6398</v>
      </c>
    </row>
    <row r="13769" spans="1:8" x14ac:dyDescent="0.2">
      <c r="A13769" t="s">
        <v>22</v>
      </c>
      <c r="B13769" s="261" t="s">
        <v>15</v>
      </c>
      <c r="C13769">
        <f>_xlfn.XLOOKUP(B13769,'2.1.trackMPD'!$R$7:$R$29,'2.1.trackMPD'!$T$7:$T$29)</f>
        <v>6</v>
      </c>
      <c r="D13769" s="261">
        <v>10</v>
      </c>
      <c r="E13769" s="261" t="s">
        <v>6400</v>
      </c>
      <c r="F13769" s="261" t="s">
        <v>111</v>
      </c>
      <c r="G13769" s="261" t="s">
        <v>140</v>
      </c>
      <c r="H13769" s="261" t="s">
        <v>6398</v>
      </c>
    </row>
    <row r="13770" spans="1:8" x14ac:dyDescent="0.2">
      <c r="A13770" t="s">
        <v>22</v>
      </c>
      <c r="B13770" s="261" t="s">
        <v>15</v>
      </c>
      <c r="C13770">
        <f>_xlfn.XLOOKUP(B13770,'2.1.trackMPD'!$R$7:$R$29,'2.1.trackMPD'!$T$7:$T$29)</f>
        <v>6</v>
      </c>
      <c r="D13770" s="261">
        <v>10</v>
      </c>
      <c r="E13770" s="261" t="s">
        <v>6400</v>
      </c>
      <c r="F13770" s="261" t="s">
        <v>110</v>
      </c>
      <c r="G13770" s="261" t="s">
        <v>124</v>
      </c>
      <c r="H13770" s="261" t="s">
        <v>6399</v>
      </c>
    </row>
    <row r="13771" spans="1:8" x14ac:dyDescent="0.2">
      <c r="A13771" t="s">
        <v>22</v>
      </c>
      <c r="B13771" s="261" t="s">
        <v>15</v>
      </c>
      <c r="C13771">
        <f>_xlfn.XLOOKUP(B13771,'2.1.trackMPD'!$R$7:$R$29,'2.1.trackMPD'!$T$7:$T$29)</f>
        <v>6</v>
      </c>
      <c r="D13771" s="261">
        <v>10</v>
      </c>
      <c r="E13771" s="261" t="s">
        <v>6400</v>
      </c>
      <c r="F13771" s="261" t="s">
        <v>110</v>
      </c>
      <c r="G13771" s="261" t="s">
        <v>140</v>
      </c>
      <c r="H13771" s="261" t="s">
        <v>6399</v>
      </c>
    </row>
    <row r="13772" spans="1:8" x14ac:dyDescent="0.2">
      <c r="A13772" t="s">
        <v>22</v>
      </c>
      <c r="B13772" s="261" t="s">
        <v>15</v>
      </c>
      <c r="C13772">
        <f>_xlfn.XLOOKUP(B13772,'2.1.trackMPD'!$R$7:$R$29,'2.1.trackMPD'!$T$7:$T$29)</f>
        <v>6</v>
      </c>
      <c r="D13772" s="261">
        <v>100</v>
      </c>
      <c r="E13772" s="261" t="s">
        <v>6400</v>
      </c>
      <c r="F13772" s="261" t="s">
        <v>110</v>
      </c>
      <c r="G13772" s="261" t="s">
        <v>124</v>
      </c>
      <c r="H13772" s="261" t="s">
        <v>6398</v>
      </c>
    </row>
    <row r="13773" spans="1:8" x14ac:dyDescent="0.2">
      <c r="A13773" t="s">
        <v>22</v>
      </c>
      <c r="B13773" s="261" t="s">
        <v>15</v>
      </c>
      <c r="C13773">
        <f>_xlfn.XLOOKUP(B13773,'2.1.trackMPD'!$R$7:$R$29,'2.1.trackMPD'!$T$7:$T$29)</f>
        <v>6</v>
      </c>
      <c r="D13773" s="261">
        <v>100</v>
      </c>
      <c r="E13773" s="261" t="s">
        <v>6400</v>
      </c>
      <c r="F13773" s="261" t="s">
        <v>110</v>
      </c>
      <c r="G13773" s="261" t="s">
        <v>140</v>
      </c>
      <c r="H13773" s="261" t="s">
        <v>6398</v>
      </c>
    </row>
    <row r="13774" spans="1:8" x14ac:dyDescent="0.2">
      <c r="A13774" t="s">
        <v>22</v>
      </c>
      <c r="B13774" s="261" t="s">
        <v>15</v>
      </c>
      <c r="C13774">
        <f>_xlfn.XLOOKUP(B13774,'2.1.trackMPD'!$R$7:$R$29,'2.1.trackMPD'!$T$7:$T$29)</f>
        <v>6</v>
      </c>
      <c r="D13774" s="261">
        <v>100</v>
      </c>
      <c r="E13774" s="261" t="s">
        <v>6400</v>
      </c>
      <c r="F13774" s="261" t="s">
        <v>111</v>
      </c>
      <c r="G13774" s="261" t="s">
        <v>124</v>
      </c>
      <c r="H13774" s="261" t="s">
        <v>6398</v>
      </c>
    </row>
    <row r="13775" spans="1:8" x14ac:dyDescent="0.2">
      <c r="A13775" t="s">
        <v>22</v>
      </c>
      <c r="B13775" s="261" t="s">
        <v>15</v>
      </c>
      <c r="C13775">
        <f>_xlfn.XLOOKUP(B13775,'2.1.trackMPD'!$R$7:$R$29,'2.1.trackMPD'!$T$7:$T$29)</f>
        <v>6</v>
      </c>
      <c r="D13775" s="261">
        <v>100</v>
      </c>
      <c r="E13775" s="261" t="s">
        <v>6400</v>
      </c>
      <c r="F13775" s="261" t="s">
        <v>111</v>
      </c>
      <c r="G13775" s="261" t="s">
        <v>140</v>
      </c>
      <c r="H13775" s="261" t="s">
        <v>6398</v>
      </c>
    </row>
    <row r="13776" spans="1:8" x14ac:dyDescent="0.2">
      <c r="A13776" t="s">
        <v>22</v>
      </c>
      <c r="B13776" s="261" t="s">
        <v>15</v>
      </c>
      <c r="C13776">
        <f>_xlfn.XLOOKUP(B13776,'2.1.trackMPD'!$R$7:$R$29,'2.1.trackMPD'!$T$7:$T$29)</f>
        <v>6</v>
      </c>
      <c r="D13776" s="261">
        <v>100</v>
      </c>
      <c r="E13776" s="261" t="s">
        <v>6400</v>
      </c>
      <c r="F13776" s="261" t="s">
        <v>110</v>
      </c>
      <c r="G13776" s="261" t="s">
        <v>124</v>
      </c>
      <c r="H13776" s="261" t="s">
        <v>6399</v>
      </c>
    </row>
    <row r="13777" spans="1:8" x14ac:dyDescent="0.2">
      <c r="A13777" t="s">
        <v>22</v>
      </c>
      <c r="B13777" s="261" t="s">
        <v>15</v>
      </c>
      <c r="C13777">
        <f>_xlfn.XLOOKUP(B13777,'2.1.trackMPD'!$R$7:$R$29,'2.1.trackMPD'!$T$7:$T$29)</f>
        <v>6</v>
      </c>
      <c r="D13777" s="261">
        <v>100</v>
      </c>
      <c r="E13777" s="261" t="s">
        <v>6400</v>
      </c>
      <c r="F13777" s="261" t="s">
        <v>110</v>
      </c>
      <c r="G13777" s="261" t="s">
        <v>140</v>
      </c>
      <c r="H13777" s="261" t="s">
        <v>6399</v>
      </c>
    </row>
    <row r="13778" spans="1:8" x14ac:dyDescent="0.2">
      <c r="A13778" t="s">
        <v>22</v>
      </c>
      <c r="B13778" s="261" t="s">
        <v>15</v>
      </c>
      <c r="C13778">
        <f>_xlfn.XLOOKUP(B13778,'2.1.trackMPD'!$R$7:$R$29,'2.1.trackMPD'!$T$7:$T$29)</f>
        <v>6</v>
      </c>
      <c r="D13778" s="261">
        <v>1000</v>
      </c>
      <c r="E13778" s="261" t="s">
        <v>6400</v>
      </c>
      <c r="F13778" s="261" t="s">
        <v>110</v>
      </c>
      <c r="G13778" s="261" t="s">
        <v>124</v>
      </c>
      <c r="H13778" s="261" t="s">
        <v>6398</v>
      </c>
    </row>
    <row r="13779" spans="1:8" x14ac:dyDescent="0.2">
      <c r="A13779" t="s">
        <v>22</v>
      </c>
      <c r="B13779" s="261" t="s">
        <v>15</v>
      </c>
      <c r="C13779">
        <f>_xlfn.XLOOKUP(B13779,'2.1.trackMPD'!$R$7:$R$29,'2.1.trackMPD'!$T$7:$T$29)</f>
        <v>6</v>
      </c>
      <c r="D13779" s="261">
        <v>1000</v>
      </c>
      <c r="E13779" s="261" t="s">
        <v>6400</v>
      </c>
      <c r="F13779" s="261" t="s">
        <v>110</v>
      </c>
      <c r="G13779" s="261" t="s">
        <v>140</v>
      </c>
      <c r="H13779" s="261" t="s">
        <v>6398</v>
      </c>
    </row>
    <row r="13780" spans="1:8" x14ac:dyDescent="0.2">
      <c r="A13780" t="s">
        <v>22</v>
      </c>
      <c r="B13780" s="261" t="s">
        <v>15</v>
      </c>
      <c r="C13780">
        <f>_xlfn.XLOOKUP(B13780,'2.1.trackMPD'!$R$7:$R$29,'2.1.trackMPD'!$T$7:$T$29)</f>
        <v>6</v>
      </c>
      <c r="D13780" s="261">
        <v>1000</v>
      </c>
      <c r="E13780" s="261" t="s">
        <v>6400</v>
      </c>
      <c r="F13780" s="261" t="s">
        <v>111</v>
      </c>
      <c r="G13780" s="261" t="s">
        <v>124</v>
      </c>
      <c r="H13780" s="261" t="s">
        <v>6398</v>
      </c>
    </row>
    <row r="13781" spans="1:8" x14ac:dyDescent="0.2">
      <c r="A13781" t="s">
        <v>22</v>
      </c>
      <c r="B13781" s="261" t="s">
        <v>15</v>
      </c>
      <c r="C13781">
        <f>_xlfn.XLOOKUP(B13781,'2.1.trackMPD'!$R$7:$R$29,'2.1.trackMPD'!$T$7:$T$29)</f>
        <v>6</v>
      </c>
      <c r="D13781" s="261">
        <v>1000</v>
      </c>
      <c r="E13781" s="261" t="s">
        <v>6400</v>
      </c>
      <c r="F13781" s="261" t="s">
        <v>111</v>
      </c>
      <c r="G13781" s="261" t="s">
        <v>140</v>
      </c>
      <c r="H13781" s="261" t="s">
        <v>6398</v>
      </c>
    </row>
    <row r="13782" spans="1:8" x14ac:dyDescent="0.2">
      <c r="A13782" t="s">
        <v>22</v>
      </c>
      <c r="B13782" s="261" t="s">
        <v>15</v>
      </c>
      <c r="C13782">
        <f>_xlfn.XLOOKUP(B13782,'2.1.trackMPD'!$R$7:$R$29,'2.1.trackMPD'!$T$7:$T$29)</f>
        <v>6</v>
      </c>
      <c r="D13782" s="261">
        <v>1000</v>
      </c>
      <c r="E13782" s="261" t="s">
        <v>6400</v>
      </c>
      <c r="F13782" s="261" t="s">
        <v>110</v>
      </c>
      <c r="G13782" s="261" t="s">
        <v>124</v>
      </c>
      <c r="H13782" s="261" t="s">
        <v>6399</v>
      </c>
    </row>
    <row r="13783" spans="1:8" x14ac:dyDescent="0.2">
      <c r="A13783" t="s">
        <v>22</v>
      </c>
      <c r="B13783" s="261" t="s">
        <v>15</v>
      </c>
      <c r="C13783">
        <f>_xlfn.XLOOKUP(B13783,'2.1.trackMPD'!$R$7:$R$29,'2.1.trackMPD'!$T$7:$T$29)</f>
        <v>6</v>
      </c>
      <c r="D13783" s="261">
        <v>1000</v>
      </c>
      <c r="E13783" s="261" t="s">
        <v>6400</v>
      </c>
      <c r="F13783" s="261" t="s">
        <v>110</v>
      </c>
      <c r="G13783" s="261" t="s">
        <v>140</v>
      </c>
      <c r="H13783" s="261" t="s">
        <v>6399</v>
      </c>
    </row>
    <row r="13784" spans="1:8" x14ac:dyDescent="0.2">
      <c r="A13784" t="s">
        <v>22</v>
      </c>
      <c r="B13784" s="261" t="s">
        <v>15</v>
      </c>
      <c r="C13784">
        <f>_xlfn.XLOOKUP(B13784,'2.1.trackMPD'!$R$7:$R$29,'2.1.trackMPD'!$T$7:$T$29)</f>
        <v>6</v>
      </c>
      <c r="D13784" s="261">
        <v>5000</v>
      </c>
      <c r="E13784" s="261" t="s">
        <v>6400</v>
      </c>
      <c r="F13784" s="261" t="s">
        <v>110</v>
      </c>
      <c r="G13784" s="261" t="s">
        <v>124</v>
      </c>
      <c r="H13784" s="261" t="s">
        <v>6398</v>
      </c>
    </row>
    <row r="13785" spans="1:8" x14ac:dyDescent="0.2">
      <c r="A13785" t="s">
        <v>22</v>
      </c>
      <c r="B13785" s="261" t="s">
        <v>15</v>
      </c>
      <c r="C13785">
        <f>_xlfn.XLOOKUP(B13785,'2.1.trackMPD'!$R$7:$R$29,'2.1.trackMPD'!$T$7:$T$29)</f>
        <v>6</v>
      </c>
      <c r="D13785" s="261">
        <v>5000</v>
      </c>
      <c r="E13785" s="261" t="s">
        <v>6400</v>
      </c>
      <c r="F13785" s="261" t="s">
        <v>110</v>
      </c>
      <c r="G13785" s="261" t="s">
        <v>140</v>
      </c>
      <c r="H13785" s="261" t="s">
        <v>6398</v>
      </c>
    </row>
    <row r="13786" spans="1:8" x14ac:dyDescent="0.2">
      <c r="A13786" t="s">
        <v>22</v>
      </c>
      <c r="B13786" s="261" t="s">
        <v>15</v>
      </c>
      <c r="C13786">
        <f>_xlfn.XLOOKUP(B13786,'2.1.trackMPD'!$R$7:$R$29,'2.1.trackMPD'!$T$7:$T$29)</f>
        <v>6</v>
      </c>
      <c r="D13786" s="261">
        <v>5000</v>
      </c>
      <c r="E13786" s="261" t="s">
        <v>6400</v>
      </c>
      <c r="F13786" s="261" t="s">
        <v>111</v>
      </c>
      <c r="G13786" s="261" t="s">
        <v>124</v>
      </c>
      <c r="H13786" s="261" t="s">
        <v>6398</v>
      </c>
    </row>
    <row r="13787" spans="1:8" x14ac:dyDescent="0.2">
      <c r="A13787" t="s">
        <v>22</v>
      </c>
      <c r="B13787" s="261" t="s">
        <v>15</v>
      </c>
      <c r="C13787">
        <f>_xlfn.XLOOKUP(B13787,'2.1.trackMPD'!$R$7:$R$29,'2.1.trackMPD'!$T$7:$T$29)</f>
        <v>6</v>
      </c>
      <c r="D13787" s="261">
        <v>5000</v>
      </c>
      <c r="E13787" s="261" t="s">
        <v>6400</v>
      </c>
      <c r="F13787" s="261" t="s">
        <v>111</v>
      </c>
      <c r="G13787" s="261" t="s">
        <v>140</v>
      </c>
      <c r="H13787" s="261" t="s">
        <v>6398</v>
      </c>
    </row>
    <row r="13788" spans="1:8" x14ac:dyDescent="0.2">
      <c r="A13788" t="s">
        <v>22</v>
      </c>
      <c r="B13788" s="261" t="s">
        <v>15</v>
      </c>
      <c r="C13788">
        <f>_xlfn.XLOOKUP(B13788,'2.1.trackMPD'!$R$7:$R$29,'2.1.trackMPD'!$T$7:$T$29)</f>
        <v>6</v>
      </c>
      <c r="D13788" s="261">
        <v>5000</v>
      </c>
      <c r="E13788" s="261" t="s">
        <v>6400</v>
      </c>
      <c r="F13788" s="261" t="s">
        <v>110</v>
      </c>
      <c r="G13788" s="261" t="s">
        <v>124</v>
      </c>
      <c r="H13788" s="261" t="s">
        <v>6399</v>
      </c>
    </row>
    <row r="13789" spans="1:8" x14ac:dyDescent="0.2">
      <c r="A13789" t="s">
        <v>22</v>
      </c>
      <c r="B13789" s="261" t="s">
        <v>15</v>
      </c>
      <c r="C13789">
        <f>_xlfn.XLOOKUP(B13789,'2.1.trackMPD'!$R$7:$R$29,'2.1.trackMPD'!$T$7:$T$29)</f>
        <v>6</v>
      </c>
      <c r="D13789" s="261">
        <v>5000</v>
      </c>
      <c r="E13789" s="261" t="s">
        <v>6400</v>
      </c>
      <c r="F13789" s="261" t="s">
        <v>110</v>
      </c>
      <c r="G13789" s="261" t="s">
        <v>140</v>
      </c>
      <c r="H13789" s="261" t="s">
        <v>6399</v>
      </c>
    </row>
    <row r="13790" spans="1:8" x14ac:dyDescent="0.2">
      <c r="A13790" t="s">
        <v>22</v>
      </c>
      <c r="B13790" s="261" t="s">
        <v>15</v>
      </c>
      <c r="C13790">
        <f>_xlfn.XLOOKUP(B13790,'2.1.trackMPD'!$R$7:$R$29,'2.1.trackMPD'!$T$7:$T$29)</f>
        <v>6</v>
      </c>
      <c r="D13790" s="261">
        <v>1</v>
      </c>
      <c r="E13790" s="261" t="s">
        <v>6401</v>
      </c>
      <c r="F13790" s="261" t="s">
        <v>110</v>
      </c>
      <c r="G13790" s="261" t="s">
        <v>124</v>
      </c>
      <c r="H13790" s="261" t="s">
        <v>6398</v>
      </c>
    </row>
    <row r="13791" spans="1:8" x14ac:dyDescent="0.2">
      <c r="A13791" t="s">
        <v>22</v>
      </c>
      <c r="B13791" s="261" t="s">
        <v>15</v>
      </c>
      <c r="C13791">
        <f>_xlfn.XLOOKUP(B13791,'2.1.trackMPD'!$R$7:$R$29,'2.1.trackMPD'!$T$7:$T$29)</f>
        <v>6</v>
      </c>
      <c r="D13791" s="261">
        <v>1</v>
      </c>
      <c r="E13791" s="261" t="s">
        <v>6401</v>
      </c>
      <c r="F13791" s="261" t="s">
        <v>110</v>
      </c>
      <c r="G13791" s="261" t="s">
        <v>140</v>
      </c>
      <c r="H13791" s="261" t="s">
        <v>6398</v>
      </c>
    </row>
    <row r="13792" spans="1:8" x14ac:dyDescent="0.2">
      <c r="A13792" t="s">
        <v>22</v>
      </c>
      <c r="B13792" s="261" t="s">
        <v>15</v>
      </c>
      <c r="C13792">
        <f>_xlfn.XLOOKUP(B13792,'2.1.trackMPD'!$R$7:$R$29,'2.1.trackMPD'!$T$7:$T$29)</f>
        <v>6</v>
      </c>
      <c r="D13792" s="261">
        <v>1</v>
      </c>
      <c r="E13792" s="261" t="s">
        <v>6401</v>
      </c>
      <c r="F13792" s="261" t="s">
        <v>111</v>
      </c>
      <c r="G13792" s="261" t="s">
        <v>124</v>
      </c>
      <c r="H13792" s="261" t="s">
        <v>6398</v>
      </c>
    </row>
    <row r="13793" spans="1:8" x14ac:dyDescent="0.2">
      <c r="A13793" t="s">
        <v>22</v>
      </c>
      <c r="B13793" s="261" t="s">
        <v>15</v>
      </c>
      <c r="C13793">
        <f>_xlfn.XLOOKUP(B13793,'2.1.trackMPD'!$R$7:$R$29,'2.1.trackMPD'!$T$7:$T$29)</f>
        <v>6</v>
      </c>
      <c r="D13793" s="261">
        <v>1</v>
      </c>
      <c r="E13793" s="261" t="s">
        <v>6401</v>
      </c>
      <c r="F13793" s="261" t="s">
        <v>111</v>
      </c>
      <c r="G13793" s="261" t="s">
        <v>140</v>
      </c>
      <c r="H13793" s="261" t="s">
        <v>6398</v>
      </c>
    </row>
    <row r="13794" spans="1:8" x14ac:dyDescent="0.2">
      <c r="A13794" t="s">
        <v>22</v>
      </c>
      <c r="B13794" s="261" t="s">
        <v>15</v>
      </c>
      <c r="C13794">
        <f>_xlfn.XLOOKUP(B13794,'2.1.trackMPD'!$R$7:$R$29,'2.1.trackMPD'!$T$7:$T$29)</f>
        <v>6</v>
      </c>
      <c r="D13794" s="261">
        <v>1</v>
      </c>
      <c r="E13794" s="261" t="s">
        <v>6401</v>
      </c>
      <c r="F13794" s="261" t="s">
        <v>110</v>
      </c>
      <c r="G13794" s="261" t="s">
        <v>124</v>
      </c>
      <c r="H13794" s="261" t="s">
        <v>6399</v>
      </c>
    </row>
    <row r="13795" spans="1:8" x14ac:dyDescent="0.2">
      <c r="A13795" t="s">
        <v>22</v>
      </c>
      <c r="B13795" s="261" t="s">
        <v>15</v>
      </c>
      <c r="C13795">
        <f>_xlfn.XLOOKUP(B13795,'2.1.trackMPD'!$R$7:$R$29,'2.1.trackMPD'!$T$7:$T$29)</f>
        <v>6</v>
      </c>
      <c r="D13795" s="261">
        <v>1</v>
      </c>
      <c r="E13795" s="261" t="s">
        <v>6401</v>
      </c>
      <c r="F13795" s="261" t="s">
        <v>110</v>
      </c>
      <c r="G13795" s="261" t="s">
        <v>140</v>
      </c>
      <c r="H13795" s="261" t="s">
        <v>6399</v>
      </c>
    </row>
    <row r="13796" spans="1:8" x14ac:dyDescent="0.2">
      <c r="A13796" t="s">
        <v>22</v>
      </c>
      <c r="B13796" s="261" t="s">
        <v>15</v>
      </c>
      <c r="C13796">
        <f>_xlfn.XLOOKUP(B13796,'2.1.trackMPD'!$R$7:$R$29,'2.1.trackMPD'!$T$7:$T$29)</f>
        <v>6</v>
      </c>
      <c r="D13796" s="261">
        <v>10</v>
      </c>
      <c r="E13796" s="261" t="s">
        <v>6401</v>
      </c>
      <c r="F13796" s="261" t="s">
        <v>110</v>
      </c>
      <c r="G13796" s="261" t="s">
        <v>124</v>
      </c>
      <c r="H13796" s="261" t="s">
        <v>6398</v>
      </c>
    </row>
    <row r="13797" spans="1:8" x14ac:dyDescent="0.2">
      <c r="A13797" t="s">
        <v>22</v>
      </c>
      <c r="B13797" s="261" t="s">
        <v>15</v>
      </c>
      <c r="C13797">
        <f>_xlfn.XLOOKUP(B13797,'2.1.trackMPD'!$R$7:$R$29,'2.1.trackMPD'!$T$7:$T$29)</f>
        <v>6</v>
      </c>
      <c r="D13797" s="261">
        <v>10</v>
      </c>
      <c r="E13797" s="261" t="s">
        <v>6401</v>
      </c>
      <c r="F13797" s="261" t="s">
        <v>110</v>
      </c>
      <c r="G13797" s="261" t="s">
        <v>140</v>
      </c>
      <c r="H13797" s="261" t="s">
        <v>6398</v>
      </c>
    </row>
    <row r="13798" spans="1:8" x14ac:dyDescent="0.2">
      <c r="A13798" t="s">
        <v>22</v>
      </c>
      <c r="B13798" s="261" t="s">
        <v>15</v>
      </c>
      <c r="C13798">
        <f>_xlfn.XLOOKUP(B13798,'2.1.trackMPD'!$R$7:$R$29,'2.1.trackMPD'!$T$7:$T$29)</f>
        <v>6</v>
      </c>
      <c r="D13798" s="261">
        <v>10</v>
      </c>
      <c r="E13798" s="261" t="s">
        <v>6401</v>
      </c>
      <c r="F13798" s="261" t="s">
        <v>111</v>
      </c>
      <c r="G13798" s="261" t="s">
        <v>124</v>
      </c>
      <c r="H13798" s="261" t="s">
        <v>6398</v>
      </c>
    </row>
    <row r="13799" spans="1:8" x14ac:dyDescent="0.2">
      <c r="A13799" t="s">
        <v>22</v>
      </c>
      <c r="B13799" s="261" t="s">
        <v>15</v>
      </c>
      <c r="C13799">
        <f>_xlfn.XLOOKUP(B13799,'2.1.trackMPD'!$R$7:$R$29,'2.1.trackMPD'!$T$7:$T$29)</f>
        <v>6</v>
      </c>
      <c r="D13799" s="261">
        <v>10</v>
      </c>
      <c r="E13799" s="261" t="s">
        <v>6401</v>
      </c>
      <c r="F13799" s="261" t="s">
        <v>111</v>
      </c>
      <c r="G13799" s="261" t="s">
        <v>140</v>
      </c>
      <c r="H13799" s="261" t="s">
        <v>6398</v>
      </c>
    </row>
    <row r="13800" spans="1:8" x14ac:dyDescent="0.2">
      <c r="A13800" t="s">
        <v>22</v>
      </c>
      <c r="B13800" s="261" t="s">
        <v>15</v>
      </c>
      <c r="C13800">
        <f>_xlfn.XLOOKUP(B13800,'2.1.trackMPD'!$R$7:$R$29,'2.1.trackMPD'!$T$7:$T$29)</f>
        <v>6</v>
      </c>
      <c r="D13800" s="261">
        <v>10</v>
      </c>
      <c r="E13800" s="261" t="s">
        <v>6401</v>
      </c>
      <c r="F13800" s="261" t="s">
        <v>110</v>
      </c>
      <c r="G13800" s="261" t="s">
        <v>124</v>
      </c>
      <c r="H13800" s="261" t="s">
        <v>6399</v>
      </c>
    </row>
    <row r="13801" spans="1:8" x14ac:dyDescent="0.2">
      <c r="A13801" t="s">
        <v>22</v>
      </c>
      <c r="B13801" s="261" t="s">
        <v>15</v>
      </c>
      <c r="C13801">
        <f>_xlfn.XLOOKUP(B13801,'2.1.trackMPD'!$R$7:$R$29,'2.1.trackMPD'!$T$7:$T$29)</f>
        <v>6</v>
      </c>
      <c r="D13801" s="261">
        <v>10</v>
      </c>
      <c r="E13801" s="261" t="s">
        <v>6401</v>
      </c>
      <c r="F13801" s="261" t="s">
        <v>110</v>
      </c>
      <c r="G13801" s="261" t="s">
        <v>140</v>
      </c>
      <c r="H13801" s="261" t="s">
        <v>6399</v>
      </c>
    </row>
    <row r="13802" spans="1:8" x14ac:dyDescent="0.2">
      <c r="A13802" t="s">
        <v>22</v>
      </c>
      <c r="B13802" s="261" t="s">
        <v>15</v>
      </c>
      <c r="C13802">
        <f>_xlfn.XLOOKUP(B13802,'2.1.trackMPD'!$R$7:$R$29,'2.1.trackMPD'!$T$7:$T$29)</f>
        <v>6</v>
      </c>
      <c r="D13802" s="261">
        <v>100</v>
      </c>
      <c r="E13802" s="261" t="s">
        <v>6401</v>
      </c>
      <c r="F13802" s="261" t="s">
        <v>110</v>
      </c>
      <c r="G13802" s="261" t="s">
        <v>124</v>
      </c>
      <c r="H13802" s="261" t="s">
        <v>6398</v>
      </c>
    </row>
    <row r="13803" spans="1:8" x14ac:dyDescent="0.2">
      <c r="A13803" t="s">
        <v>22</v>
      </c>
      <c r="B13803" s="261" t="s">
        <v>15</v>
      </c>
      <c r="C13803">
        <f>_xlfn.XLOOKUP(B13803,'2.1.trackMPD'!$R$7:$R$29,'2.1.trackMPD'!$T$7:$T$29)</f>
        <v>6</v>
      </c>
      <c r="D13803" s="261">
        <v>100</v>
      </c>
      <c r="E13803" s="261" t="s">
        <v>6401</v>
      </c>
      <c r="F13803" s="261" t="s">
        <v>110</v>
      </c>
      <c r="G13803" s="261" t="s">
        <v>140</v>
      </c>
      <c r="H13803" s="261" t="s">
        <v>6398</v>
      </c>
    </row>
    <row r="13804" spans="1:8" x14ac:dyDescent="0.2">
      <c r="A13804" t="s">
        <v>22</v>
      </c>
      <c r="B13804" s="261" t="s">
        <v>15</v>
      </c>
      <c r="C13804">
        <f>_xlfn.XLOOKUP(B13804,'2.1.trackMPD'!$R$7:$R$29,'2.1.trackMPD'!$T$7:$T$29)</f>
        <v>6</v>
      </c>
      <c r="D13804" s="261">
        <v>100</v>
      </c>
      <c r="E13804" s="261" t="s">
        <v>6401</v>
      </c>
      <c r="F13804" s="261" t="s">
        <v>111</v>
      </c>
      <c r="G13804" s="261" t="s">
        <v>124</v>
      </c>
      <c r="H13804" s="261" t="s">
        <v>6398</v>
      </c>
    </row>
    <row r="13805" spans="1:8" x14ac:dyDescent="0.2">
      <c r="A13805" t="s">
        <v>22</v>
      </c>
      <c r="B13805" s="261" t="s">
        <v>15</v>
      </c>
      <c r="C13805">
        <f>_xlfn.XLOOKUP(B13805,'2.1.trackMPD'!$R$7:$R$29,'2.1.trackMPD'!$T$7:$T$29)</f>
        <v>6</v>
      </c>
      <c r="D13805" s="261">
        <v>100</v>
      </c>
      <c r="E13805" s="261" t="s">
        <v>6401</v>
      </c>
      <c r="F13805" s="261" t="s">
        <v>111</v>
      </c>
      <c r="G13805" s="261" t="s">
        <v>140</v>
      </c>
      <c r="H13805" s="261" t="s">
        <v>6398</v>
      </c>
    </row>
    <row r="13806" spans="1:8" x14ac:dyDescent="0.2">
      <c r="A13806" t="s">
        <v>22</v>
      </c>
      <c r="B13806" s="261" t="s">
        <v>15</v>
      </c>
      <c r="C13806">
        <f>_xlfn.XLOOKUP(B13806,'2.1.trackMPD'!$R$7:$R$29,'2.1.trackMPD'!$T$7:$T$29)</f>
        <v>6</v>
      </c>
      <c r="D13806" s="261">
        <v>100</v>
      </c>
      <c r="E13806" s="261" t="s">
        <v>6401</v>
      </c>
      <c r="F13806" s="261" t="s">
        <v>110</v>
      </c>
      <c r="G13806" s="261" t="s">
        <v>124</v>
      </c>
      <c r="H13806" s="261" t="s">
        <v>6399</v>
      </c>
    </row>
    <row r="13807" spans="1:8" x14ac:dyDescent="0.2">
      <c r="A13807" t="s">
        <v>22</v>
      </c>
      <c r="B13807" s="261" t="s">
        <v>15</v>
      </c>
      <c r="C13807">
        <f>_xlfn.XLOOKUP(B13807,'2.1.trackMPD'!$R$7:$R$29,'2.1.trackMPD'!$T$7:$T$29)</f>
        <v>6</v>
      </c>
      <c r="D13807" s="261">
        <v>100</v>
      </c>
      <c r="E13807" s="261" t="s">
        <v>6401</v>
      </c>
      <c r="F13807" s="261" t="s">
        <v>110</v>
      </c>
      <c r="G13807" s="261" t="s">
        <v>140</v>
      </c>
      <c r="H13807" s="261" t="s">
        <v>6399</v>
      </c>
    </row>
    <row r="13808" spans="1:8" x14ac:dyDescent="0.2">
      <c r="A13808" t="s">
        <v>22</v>
      </c>
      <c r="B13808" s="261" t="s">
        <v>9</v>
      </c>
      <c r="C13808">
        <f>_xlfn.XLOOKUP(B13808,'2.1.trackMPD'!$R$7:$R$29,'2.1.trackMPD'!$T$7:$T$29)</f>
        <v>6</v>
      </c>
      <c r="D13808" s="261">
        <v>1</v>
      </c>
      <c r="E13808" s="261" t="s">
        <v>6396</v>
      </c>
      <c r="F13808" s="261" t="s">
        <v>110</v>
      </c>
      <c r="G13808" s="261" t="s">
        <v>124</v>
      </c>
      <c r="H13808" s="261" t="s">
        <v>6398</v>
      </c>
    </row>
    <row r="13809" spans="1:8" x14ac:dyDescent="0.2">
      <c r="A13809" t="s">
        <v>22</v>
      </c>
      <c r="B13809" s="261" t="s">
        <v>9</v>
      </c>
      <c r="C13809">
        <f>_xlfn.XLOOKUP(B13809,'2.1.trackMPD'!$R$7:$R$29,'2.1.trackMPD'!$T$7:$T$29)</f>
        <v>6</v>
      </c>
      <c r="D13809" s="261">
        <v>1</v>
      </c>
      <c r="E13809" s="261" t="s">
        <v>6396</v>
      </c>
      <c r="F13809" s="261" t="s">
        <v>110</v>
      </c>
      <c r="G13809" s="261" t="s">
        <v>140</v>
      </c>
      <c r="H13809" s="261" t="s">
        <v>6398</v>
      </c>
    </row>
    <row r="13810" spans="1:8" x14ac:dyDescent="0.2">
      <c r="A13810" t="s">
        <v>22</v>
      </c>
      <c r="B13810" s="261" t="s">
        <v>9</v>
      </c>
      <c r="C13810">
        <f>_xlfn.XLOOKUP(B13810,'2.1.trackMPD'!$R$7:$R$29,'2.1.trackMPD'!$T$7:$T$29)</f>
        <v>6</v>
      </c>
      <c r="D13810" s="261">
        <v>1</v>
      </c>
      <c r="E13810" s="261" t="s">
        <v>6396</v>
      </c>
      <c r="F13810" s="261" t="s">
        <v>111</v>
      </c>
      <c r="G13810" s="261" t="s">
        <v>124</v>
      </c>
      <c r="H13810" s="261" t="s">
        <v>6398</v>
      </c>
    </row>
    <row r="13811" spans="1:8" x14ac:dyDescent="0.2">
      <c r="A13811" t="s">
        <v>22</v>
      </c>
      <c r="B13811" s="261" t="s">
        <v>9</v>
      </c>
      <c r="C13811">
        <f>_xlfn.XLOOKUP(B13811,'2.1.trackMPD'!$R$7:$R$29,'2.1.trackMPD'!$T$7:$T$29)</f>
        <v>6</v>
      </c>
      <c r="D13811" s="261">
        <v>1</v>
      </c>
      <c r="E13811" s="261" t="s">
        <v>6396</v>
      </c>
      <c r="F13811" s="261" t="s">
        <v>111</v>
      </c>
      <c r="G13811" s="261" t="s">
        <v>140</v>
      </c>
      <c r="H13811" s="261" t="s">
        <v>6398</v>
      </c>
    </row>
    <row r="13812" spans="1:8" x14ac:dyDescent="0.2">
      <c r="A13812" t="s">
        <v>22</v>
      </c>
      <c r="B13812" s="261" t="s">
        <v>9</v>
      </c>
      <c r="C13812">
        <f>_xlfn.XLOOKUP(B13812,'2.1.trackMPD'!$R$7:$R$29,'2.1.trackMPD'!$T$7:$T$29)</f>
        <v>6</v>
      </c>
      <c r="D13812" s="261">
        <v>1</v>
      </c>
      <c r="E13812" s="261" t="s">
        <v>6396</v>
      </c>
      <c r="F13812" s="261" t="s">
        <v>110</v>
      </c>
      <c r="G13812" s="261" t="s">
        <v>124</v>
      </c>
      <c r="H13812" s="261" t="s">
        <v>6399</v>
      </c>
    </row>
    <row r="13813" spans="1:8" x14ac:dyDescent="0.2">
      <c r="A13813" t="s">
        <v>22</v>
      </c>
      <c r="B13813" s="261" t="s">
        <v>9</v>
      </c>
      <c r="C13813">
        <f>_xlfn.XLOOKUP(B13813,'2.1.trackMPD'!$R$7:$R$29,'2.1.trackMPD'!$T$7:$T$29)</f>
        <v>6</v>
      </c>
      <c r="D13813" s="261">
        <v>1</v>
      </c>
      <c r="E13813" s="261" t="s">
        <v>6396</v>
      </c>
      <c r="F13813" s="261" t="s">
        <v>110</v>
      </c>
      <c r="G13813" s="261" t="s">
        <v>140</v>
      </c>
      <c r="H13813" s="261" t="s">
        <v>6399</v>
      </c>
    </row>
    <row r="13814" spans="1:8" x14ac:dyDescent="0.2">
      <c r="A13814" t="s">
        <v>22</v>
      </c>
      <c r="B13814" s="261" t="s">
        <v>9</v>
      </c>
      <c r="C13814">
        <f>_xlfn.XLOOKUP(B13814,'2.1.trackMPD'!$R$7:$R$29,'2.1.trackMPD'!$T$7:$T$29)</f>
        <v>6</v>
      </c>
      <c r="D13814" s="261">
        <v>10</v>
      </c>
      <c r="E13814" s="261" t="s">
        <v>6396</v>
      </c>
      <c r="F13814" s="261" t="s">
        <v>110</v>
      </c>
      <c r="G13814" s="261" t="s">
        <v>124</v>
      </c>
      <c r="H13814" s="261" t="s">
        <v>6398</v>
      </c>
    </row>
    <row r="13815" spans="1:8" x14ac:dyDescent="0.2">
      <c r="A13815" t="s">
        <v>22</v>
      </c>
      <c r="B13815" s="261" t="s">
        <v>9</v>
      </c>
      <c r="C13815">
        <f>_xlfn.XLOOKUP(B13815,'2.1.trackMPD'!$R$7:$R$29,'2.1.trackMPD'!$T$7:$T$29)</f>
        <v>6</v>
      </c>
      <c r="D13815" s="261">
        <v>10</v>
      </c>
      <c r="E13815" s="261" t="s">
        <v>6396</v>
      </c>
      <c r="F13815" s="261" t="s">
        <v>110</v>
      </c>
      <c r="G13815" s="261" t="s">
        <v>140</v>
      </c>
      <c r="H13815" s="261" t="s">
        <v>6398</v>
      </c>
    </row>
    <row r="13816" spans="1:8" x14ac:dyDescent="0.2">
      <c r="A13816" t="s">
        <v>22</v>
      </c>
      <c r="B13816" s="261" t="s">
        <v>9</v>
      </c>
      <c r="C13816">
        <f>_xlfn.XLOOKUP(B13816,'2.1.trackMPD'!$R$7:$R$29,'2.1.trackMPD'!$T$7:$T$29)</f>
        <v>6</v>
      </c>
      <c r="D13816" s="261">
        <v>10</v>
      </c>
      <c r="E13816" s="261" t="s">
        <v>6396</v>
      </c>
      <c r="F13816" s="261" t="s">
        <v>111</v>
      </c>
      <c r="G13816" s="261" t="s">
        <v>124</v>
      </c>
      <c r="H13816" s="261" t="s">
        <v>6398</v>
      </c>
    </row>
    <row r="13817" spans="1:8" x14ac:dyDescent="0.2">
      <c r="A13817" t="s">
        <v>22</v>
      </c>
      <c r="B13817" s="261" t="s">
        <v>9</v>
      </c>
      <c r="C13817">
        <f>_xlfn.XLOOKUP(B13817,'2.1.trackMPD'!$R$7:$R$29,'2.1.trackMPD'!$T$7:$T$29)</f>
        <v>6</v>
      </c>
      <c r="D13817" s="261">
        <v>10</v>
      </c>
      <c r="E13817" s="261" t="s">
        <v>6396</v>
      </c>
      <c r="F13817" s="261" t="s">
        <v>111</v>
      </c>
      <c r="G13817" s="261" t="s">
        <v>140</v>
      </c>
      <c r="H13817" s="261" t="s">
        <v>6398</v>
      </c>
    </row>
    <row r="13818" spans="1:8" x14ac:dyDescent="0.2">
      <c r="A13818" t="s">
        <v>22</v>
      </c>
      <c r="B13818" s="261" t="s">
        <v>9</v>
      </c>
      <c r="C13818">
        <f>_xlfn.XLOOKUP(B13818,'2.1.trackMPD'!$R$7:$R$29,'2.1.trackMPD'!$T$7:$T$29)</f>
        <v>6</v>
      </c>
      <c r="D13818" s="261">
        <v>10</v>
      </c>
      <c r="E13818" s="261" t="s">
        <v>6396</v>
      </c>
      <c r="F13818" s="261" t="s">
        <v>110</v>
      </c>
      <c r="G13818" s="261" t="s">
        <v>124</v>
      </c>
      <c r="H13818" s="261" t="s">
        <v>6399</v>
      </c>
    </row>
    <row r="13819" spans="1:8" x14ac:dyDescent="0.2">
      <c r="A13819" t="s">
        <v>22</v>
      </c>
      <c r="B13819" s="261" t="s">
        <v>9</v>
      </c>
      <c r="C13819">
        <f>_xlfn.XLOOKUP(B13819,'2.1.trackMPD'!$R$7:$R$29,'2.1.trackMPD'!$T$7:$T$29)</f>
        <v>6</v>
      </c>
      <c r="D13819" s="261">
        <v>10</v>
      </c>
      <c r="E13819" s="261" t="s">
        <v>6396</v>
      </c>
      <c r="F13819" s="261" t="s">
        <v>110</v>
      </c>
      <c r="G13819" s="261" t="s">
        <v>140</v>
      </c>
      <c r="H13819" s="261" t="s">
        <v>6399</v>
      </c>
    </row>
    <row r="13820" spans="1:8" x14ac:dyDescent="0.2">
      <c r="A13820" t="s">
        <v>22</v>
      </c>
      <c r="B13820" s="261" t="s">
        <v>9</v>
      </c>
      <c r="C13820">
        <f>_xlfn.XLOOKUP(B13820,'2.1.trackMPD'!$R$7:$R$29,'2.1.trackMPD'!$T$7:$T$29)</f>
        <v>6</v>
      </c>
      <c r="D13820" s="261">
        <v>100</v>
      </c>
      <c r="E13820" s="261" t="s">
        <v>6396</v>
      </c>
      <c r="F13820" s="261" t="s">
        <v>110</v>
      </c>
      <c r="G13820" s="261" t="s">
        <v>124</v>
      </c>
      <c r="H13820" s="261" t="s">
        <v>6398</v>
      </c>
    </row>
    <row r="13821" spans="1:8" x14ac:dyDescent="0.2">
      <c r="A13821" t="s">
        <v>22</v>
      </c>
      <c r="B13821" s="261" t="s">
        <v>9</v>
      </c>
      <c r="C13821">
        <f>_xlfn.XLOOKUP(B13821,'2.1.trackMPD'!$R$7:$R$29,'2.1.trackMPD'!$T$7:$T$29)</f>
        <v>6</v>
      </c>
      <c r="D13821" s="261">
        <v>100</v>
      </c>
      <c r="E13821" s="261" t="s">
        <v>6396</v>
      </c>
      <c r="F13821" s="261" t="s">
        <v>110</v>
      </c>
      <c r="G13821" s="261" t="s">
        <v>140</v>
      </c>
      <c r="H13821" s="261" t="s">
        <v>6398</v>
      </c>
    </row>
    <row r="13822" spans="1:8" x14ac:dyDescent="0.2">
      <c r="A13822" t="s">
        <v>22</v>
      </c>
      <c r="B13822" s="261" t="s">
        <v>9</v>
      </c>
      <c r="C13822">
        <f>_xlfn.XLOOKUP(B13822,'2.1.trackMPD'!$R$7:$R$29,'2.1.trackMPD'!$T$7:$T$29)</f>
        <v>6</v>
      </c>
      <c r="D13822" s="261">
        <v>100</v>
      </c>
      <c r="E13822" s="261" t="s">
        <v>6396</v>
      </c>
      <c r="F13822" s="261" t="s">
        <v>111</v>
      </c>
      <c r="G13822" s="261" t="s">
        <v>124</v>
      </c>
      <c r="H13822" s="261" t="s">
        <v>6398</v>
      </c>
    </row>
    <row r="13823" spans="1:8" x14ac:dyDescent="0.2">
      <c r="A13823" t="s">
        <v>22</v>
      </c>
      <c r="B13823" s="261" t="s">
        <v>9</v>
      </c>
      <c r="C13823">
        <f>_xlfn.XLOOKUP(B13823,'2.1.trackMPD'!$R$7:$R$29,'2.1.trackMPD'!$T$7:$T$29)</f>
        <v>6</v>
      </c>
      <c r="D13823" s="261">
        <v>100</v>
      </c>
      <c r="E13823" s="261" t="s">
        <v>6396</v>
      </c>
      <c r="F13823" s="261" t="s">
        <v>111</v>
      </c>
      <c r="G13823" s="261" t="s">
        <v>140</v>
      </c>
      <c r="H13823" s="261" t="s">
        <v>6398</v>
      </c>
    </row>
    <row r="13824" spans="1:8" x14ac:dyDescent="0.2">
      <c r="A13824" t="s">
        <v>22</v>
      </c>
      <c r="B13824" s="261" t="s">
        <v>9</v>
      </c>
      <c r="C13824">
        <f>_xlfn.XLOOKUP(B13824,'2.1.trackMPD'!$R$7:$R$29,'2.1.trackMPD'!$T$7:$T$29)</f>
        <v>6</v>
      </c>
      <c r="D13824" s="261">
        <v>100</v>
      </c>
      <c r="E13824" s="261" t="s">
        <v>6396</v>
      </c>
      <c r="F13824" s="261" t="s">
        <v>110</v>
      </c>
      <c r="G13824" s="261" t="s">
        <v>124</v>
      </c>
      <c r="H13824" s="261" t="s">
        <v>6399</v>
      </c>
    </row>
    <row r="13825" spans="1:8" x14ac:dyDescent="0.2">
      <c r="A13825" t="s">
        <v>22</v>
      </c>
      <c r="B13825" s="261" t="s">
        <v>9</v>
      </c>
      <c r="C13825">
        <f>_xlfn.XLOOKUP(B13825,'2.1.trackMPD'!$R$7:$R$29,'2.1.trackMPD'!$T$7:$T$29)</f>
        <v>6</v>
      </c>
      <c r="D13825" s="261">
        <v>100</v>
      </c>
      <c r="E13825" s="261" t="s">
        <v>6396</v>
      </c>
      <c r="F13825" s="261" t="s">
        <v>110</v>
      </c>
      <c r="G13825" s="261" t="s">
        <v>140</v>
      </c>
      <c r="H13825" s="261" t="s">
        <v>6399</v>
      </c>
    </row>
    <row r="13826" spans="1:8" x14ac:dyDescent="0.2">
      <c r="A13826" t="s">
        <v>22</v>
      </c>
      <c r="B13826" s="261" t="s">
        <v>9</v>
      </c>
      <c r="C13826">
        <f>_xlfn.XLOOKUP(B13826,'2.1.trackMPD'!$R$7:$R$29,'2.1.trackMPD'!$T$7:$T$29)</f>
        <v>6</v>
      </c>
      <c r="D13826" s="261">
        <v>1000</v>
      </c>
      <c r="E13826" s="261" t="s">
        <v>6396</v>
      </c>
      <c r="F13826" s="261" t="s">
        <v>110</v>
      </c>
      <c r="G13826" s="261" t="s">
        <v>124</v>
      </c>
      <c r="H13826" s="261" t="s">
        <v>6398</v>
      </c>
    </row>
    <row r="13827" spans="1:8" x14ac:dyDescent="0.2">
      <c r="A13827" t="s">
        <v>22</v>
      </c>
      <c r="B13827" s="261" t="s">
        <v>9</v>
      </c>
      <c r="C13827">
        <f>_xlfn.XLOOKUP(B13827,'2.1.trackMPD'!$R$7:$R$29,'2.1.trackMPD'!$T$7:$T$29)</f>
        <v>6</v>
      </c>
      <c r="D13827" s="261">
        <v>1000</v>
      </c>
      <c r="E13827" s="261" t="s">
        <v>6396</v>
      </c>
      <c r="F13827" s="261" t="s">
        <v>110</v>
      </c>
      <c r="G13827" s="261" t="s">
        <v>140</v>
      </c>
      <c r="H13827" s="261" t="s">
        <v>6398</v>
      </c>
    </row>
    <row r="13828" spans="1:8" x14ac:dyDescent="0.2">
      <c r="A13828" t="s">
        <v>22</v>
      </c>
      <c r="B13828" s="261" t="s">
        <v>9</v>
      </c>
      <c r="C13828">
        <f>_xlfn.XLOOKUP(B13828,'2.1.trackMPD'!$R$7:$R$29,'2.1.trackMPD'!$T$7:$T$29)</f>
        <v>6</v>
      </c>
      <c r="D13828" s="261">
        <v>1000</v>
      </c>
      <c r="E13828" s="261" t="s">
        <v>6396</v>
      </c>
      <c r="F13828" s="261" t="s">
        <v>111</v>
      </c>
      <c r="G13828" s="261" t="s">
        <v>124</v>
      </c>
      <c r="H13828" s="261" t="s">
        <v>6398</v>
      </c>
    </row>
    <row r="13829" spans="1:8" x14ac:dyDescent="0.2">
      <c r="A13829" t="s">
        <v>22</v>
      </c>
      <c r="B13829" s="261" t="s">
        <v>9</v>
      </c>
      <c r="C13829">
        <f>_xlfn.XLOOKUP(B13829,'2.1.trackMPD'!$R$7:$R$29,'2.1.trackMPD'!$T$7:$T$29)</f>
        <v>6</v>
      </c>
      <c r="D13829" s="261">
        <v>1000</v>
      </c>
      <c r="E13829" s="261" t="s">
        <v>6396</v>
      </c>
      <c r="F13829" s="261" t="s">
        <v>111</v>
      </c>
      <c r="G13829" s="261" t="s">
        <v>140</v>
      </c>
      <c r="H13829" s="261" t="s">
        <v>6398</v>
      </c>
    </row>
    <row r="13830" spans="1:8" x14ac:dyDescent="0.2">
      <c r="A13830" t="s">
        <v>22</v>
      </c>
      <c r="B13830" s="261" t="s">
        <v>9</v>
      </c>
      <c r="C13830">
        <f>_xlfn.XLOOKUP(B13830,'2.1.trackMPD'!$R$7:$R$29,'2.1.trackMPD'!$T$7:$T$29)</f>
        <v>6</v>
      </c>
      <c r="D13830" s="261">
        <v>1000</v>
      </c>
      <c r="E13830" s="261" t="s">
        <v>6396</v>
      </c>
      <c r="F13830" s="261" t="s">
        <v>110</v>
      </c>
      <c r="G13830" s="261" t="s">
        <v>124</v>
      </c>
      <c r="H13830" s="261" t="s">
        <v>6399</v>
      </c>
    </row>
    <row r="13831" spans="1:8" x14ac:dyDescent="0.2">
      <c r="A13831" t="s">
        <v>22</v>
      </c>
      <c r="B13831" s="261" t="s">
        <v>9</v>
      </c>
      <c r="C13831">
        <f>_xlfn.XLOOKUP(B13831,'2.1.trackMPD'!$R$7:$R$29,'2.1.trackMPD'!$T$7:$T$29)</f>
        <v>6</v>
      </c>
      <c r="D13831" s="261">
        <v>1000</v>
      </c>
      <c r="E13831" s="261" t="s">
        <v>6396</v>
      </c>
      <c r="F13831" s="261" t="s">
        <v>110</v>
      </c>
      <c r="G13831" s="261" t="s">
        <v>140</v>
      </c>
      <c r="H13831" s="261" t="s">
        <v>6399</v>
      </c>
    </row>
    <row r="13832" spans="1:8" x14ac:dyDescent="0.2">
      <c r="A13832" t="s">
        <v>22</v>
      </c>
      <c r="B13832" s="261" t="s">
        <v>9</v>
      </c>
      <c r="C13832">
        <f>_xlfn.XLOOKUP(B13832,'2.1.trackMPD'!$R$7:$R$29,'2.1.trackMPD'!$T$7:$T$29)</f>
        <v>6</v>
      </c>
      <c r="D13832" s="261">
        <v>5000</v>
      </c>
      <c r="E13832" s="261" t="s">
        <v>6396</v>
      </c>
      <c r="F13832" s="261" t="s">
        <v>110</v>
      </c>
      <c r="G13832" s="261" t="s">
        <v>124</v>
      </c>
      <c r="H13832" s="261" t="s">
        <v>6398</v>
      </c>
    </row>
    <row r="13833" spans="1:8" x14ac:dyDescent="0.2">
      <c r="A13833" t="s">
        <v>22</v>
      </c>
      <c r="B13833" s="261" t="s">
        <v>9</v>
      </c>
      <c r="C13833">
        <f>_xlfn.XLOOKUP(B13833,'2.1.trackMPD'!$R$7:$R$29,'2.1.trackMPD'!$T$7:$T$29)</f>
        <v>6</v>
      </c>
      <c r="D13833" s="261">
        <v>5000</v>
      </c>
      <c r="E13833" s="261" t="s">
        <v>6396</v>
      </c>
      <c r="F13833" s="261" t="s">
        <v>110</v>
      </c>
      <c r="G13833" s="261" t="s">
        <v>140</v>
      </c>
      <c r="H13833" s="261" t="s">
        <v>6398</v>
      </c>
    </row>
    <row r="13834" spans="1:8" x14ac:dyDescent="0.2">
      <c r="A13834" t="s">
        <v>22</v>
      </c>
      <c r="B13834" s="261" t="s">
        <v>9</v>
      </c>
      <c r="C13834">
        <f>_xlfn.XLOOKUP(B13834,'2.1.trackMPD'!$R$7:$R$29,'2.1.trackMPD'!$T$7:$T$29)</f>
        <v>6</v>
      </c>
      <c r="D13834" s="261">
        <v>5000</v>
      </c>
      <c r="E13834" s="261" t="s">
        <v>6396</v>
      </c>
      <c r="F13834" s="261" t="s">
        <v>111</v>
      </c>
      <c r="G13834" s="261" t="s">
        <v>124</v>
      </c>
      <c r="H13834" s="261" t="s">
        <v>6398</v>
      </c>
    </row>
    <row r="13835" spans="1:8" x14ac:dyDescent="0.2">
      <c r="A13835" t="s">
        <v>22</v>
      </c>
      <c r="B13835" s="261" t="s">
        <v>9</v>
      </c>
      <c r="C13835">
        <f>_xlfn.XLOOKUP(B13835,'2.1.trackMPD'!$R$7:$R$29,'2.1.trackMPD'!$T$7:$T$29)</f>
        <v>6</v>
      </c>
      <c r="D13835" s="261">
        <v>5000</v>
      </c>
      <c r="E13835" s="261" t="s">
        <v>6396</v>
      </c>
      <c r="F13835" s="261" t="s">
        <v>111</v>
      </c>
      <c r="G13835" s="261" t="s">
        <v>140</v>
      </c>
      <c r="H13835" s="261" t="s">
        <v>6398</v>
      </c>
    </row>
    <row r="13836" spans="1:8" x14ac:dyDescent="0.2">
      <c r="A13836" t="s">
        <v>22</v>
      </c>
      <c r="B13836" s="261" t="s">
        <v>9</v>
      </c>
      <c r="C13836">
        <f>_xlfn.XLOOKUP(B13836,'2.1.trackMPD'!$R$7:$R$29,'2.1.trackMPD'!$T$7:$T$29)</f>
        <v>6</v>
      </c>
      <c r="D13836" s="261">
        <v>5000</v>
      </c>
      <c r="E13836" s="261" t="s">
        <v>6396</v>
      </c>
      <c r="F13836" s="261" t="s">
        <v>110</v>
      </c>
      <c r="G13836" s="261" t="s">
        <v>124</v>
      </c>
      <c r="H13836" s="261" t="s">
        <v>6399</v>
      </c>
    </row>
    <row r="13837" spans="1:8" x14ac:dyDescent="0.2">
      <c r="A13837" t="s">
        <v>22</v>
      </c>
      <c r="B13837" s="261" t="s">
        <v>9</v>
      </c>
      <c r="C13837">
        <f>_xlfn.XLOOKUP(B13837,'2.1.trackMPD'!$R$7:$R$29,'2.1.trackMPD'!$T$7:$T$29)</f>
        <v>6</v>
      </c>
      <c r="D13837" s="261">
        <v>5000</v>
      </c>
      <c r="E13837" s="261" t="s">
        <v>6396</v>
      </c>
      <c r="F13837" s="261" t="s">
        <v>110</v>
      </c>
      <c r="G13837" s="261" t="s">
        <v>140</v>
      </c>
      <c r="H13837" s="261" t="s">
        <v>6399</v>
      </c>
    </row>
    <row r="13838" spans="1:8" x14ac:dyDescent="0.2">
      <c r="A13838" t="s">
        <v>22</v>
      </c>
      <c r="B13838" s="261" t="s">
        <v>9</v>
      </c>
      <c r="C13838">
        <f>_xlfn.XLOOKUP(B13838,'2.1.trackMPD'!$R$7:$R$29,'2.1.trackMPD'!$T$7:$T$29)</f>
        <v>6</v>
      </c>
      <c r="D13838" s="261">
        <v>1</v>
      </c>
      <c r="E13838" s="261" t="s">
        <v>6400</v>
      </c>
      <c r="F13838" s="261" t="s">
        <v>110</v>
      </c>
      <c r="G13838" s="261" t="s">
        <v>124</v>
      </c>
      <c r="H13838" s="261" t="s">
        <v>6398</v>
      </c>
    </row>
    <row r="13839" spans="1:8" x14ac:dyDescent="0.2">
      <c r="A13839" t="s">
        <v>22</v>
      </c>
      <c r="B13839" s="261" t="s">
        <v>9</v>
      </c>
      <c r="C13839">
        <f>_xlfn.XLOOKUP(B13839,'2.1.trackMPD'!$R$7:$R$29,'2.1.trackMPD'!$T$7:$T$29)</f>
        <v>6</v>
      </c>
      <c r="D13839" s="261">
        <v>1</v>
      </c>
      <c r="E13839" s="261" t="s">
        <v>6400</v>
      </c>
      <c r="F13839" s="261" t="s">
        <v>110</v>
      </c>
      <c r="G13839" s="261" t="s">
        <v>140</v>
      </c>
      <c r="H13839" s="261" t="s">
        <v>6398</v>
      </c>
    </row>
    <row r="13840" spans="1:8" x14ac:dyDescent="0.2">
      <c r="A13840" t="s">
        <v>22</v>
      </c>
      <c r="B13840" s="261" t="s">
        <v>9</v>
      </c>
      <c r="C13840">
        <f>_xlfn.XLOOKUP(B13840,'2.1.trackMPD'!$R$7:$R$29,'2.1.trackMPD'!$T$7:$T$29)</f>
        <v>6</v>
      </c>
      <c r="D13840" s="261">
        <v>1</v>
      </c>
      <c r="E13840" s="261" t="s">
        <v>6400</v>
      </c>
      <c r="F13840" s="261" t="s">
        <v>111</v>
      </c>
      <c r="G13840" s="261" t="s">
        <v>124</v>
      </c>
      <c r="H13840" s="261" t="s">
        <v>6398</v>
      </c>
    </row>
    <row r="13841" spans="1:8" x14ac:dyDescent="0.2">
      <c r="A13841" t="s">
        <v>22</v>
      </c>
      <c r="B13841" s="261" t="s">
        <v>9</v>
      </c>
      <c r="C13841">
        <f>_xlfn.XLOOKUP(B13841,'2.1.trackMPD'!$R$7:$R$29,'2.1.trackMPD'!$T$7:$T$29)</f>
        <v>6</v>
      </c>
      <c r="D13841" s="261">
        <v>1</v>
      </c>
      <c r="E13841" s="261" t="s">
        <v>6400</v>
      </c>
      <c r="F13841" s="261" t="s">
        <v>111</v>
      </c>
      <c r="G13841" s="261" t="s">
        <v>140</v>
      </c>
      <c r="H13841" s="261" t="s">
        <v>6398</v>
      </c>
    </row>
    <row r="13842" spans="1:8" x14ac:dyDescent="0.2">
      <c r="A13842" t="s">
        <v>22</v>
      </c>
      <c r="B13842" s="261" t="s">
        <v>9</v>
      </c>
      <c r="C13842">
        <f>_xlfn.XLOOKUP(B13842,'2.1.trackMPD'!$R$7:$R$29,'2.1.trackMPD'!$T$7:$T$29)</f>
        <v>6</v>
      </c>
      <c r="D13842" s="261">
        <v>1</v>
      </c>
      <c r="E13842" s="261" t="s">
        <v>6400</v>
      </c>
      <c r="F13842" s="261" t="s">
        <v>110</v>
      </c>
      <c r="G13842" s="261" t="s">
        <v>124</v>
      </c>
      <c r="H13842" s="261" t="s">
        <v>6399</v>
      </c>
    </row>
    <row r="13843" spans="1:8" x14ac:dyDescent="0.2">
      <c r="A13843" t="s">
        <v>22</v>
      </c>
      <c r="B13843" s="261" t="s">
        <v>9</v>
      </c>
      <c r="C13843">
        <f>_xlfn.XLOOKUP(B13843,'2.1.trackMPD'!$R$7:$R$29,'2.1.trackMPD'!$T$7:$T$29)</f>
        <v>6</v>
      </c>
      <c r="D13843" s="261">
        <v>1</v>
      </c>
      <c r="E13843" s="261" t="s">
        <v>6400</v>
      </c>
      <c r="F13843" s="261" t="s">
        <v>110</v>
      </c>
      <c r="G13843" s="261" t="s">
        <v>140</v>
      </c>
      <c r="H13843" s="261" t="s">
        <v>6399</v>
      </c>
    </row>
    <row r="13844" spans="1:8" x14ac:dyDescent="0.2">
      <c r="A13844" t="s">
        <v>22</v>
      </c>
      <c r="B13844" s="261" t="s">
        <v>9</v>
      </c>
      <c r="C13844">
        <f>_xlfn.XLOOKUP(B13844,'2.1.trackMPD'!$R$7:$R$29,'2.1.trackMPD'!$T$7:$T$29)</f>
        <v>6</v>
      </c>
      <c r="D13844" s="261">
        <v>10</v>
      </c>
      <c r="E13844" s="261" t="s">
        <v>6400</v>
      </c>
      <c r="F13844" s="261" t="s">
        <v>110</v>
      </c>
      <c r="G13844" s="261" t="s">
        <v>124</v>
      </c>
      <c r="H13844" s="261" t="s">
        <v>6398</v>
      </c>
    </row>
    <row r="13845" spans="1:8" x14ac:dyDescent="0.2">
      <c r="A13845" t="s">
        <v>22</v>
      </c>
      <c r="B13845" s="261" t="s">
        <v>9</v>
      </c>
      <c r="C13845">
        <f>_xlfn.XLOOKUP(B13845,'2.1.trackMPD'!$R$7:$R$29,'2.1.trackMPD'!$T$7:$T$29)</f>
        <v>6</v>
      </c>
      <c r="D13845" s="261">
        <v>10</v>
      </c>
      <c r="E13845" s="261" t="s">
        <v>6400</v>
      </c>
      <c r="F13845" s="261" t="s">
        <v>110</v>
      </c>
      <c r="G13845" s="261" t="s">
        <v>140</v>
      </c>
      <c r="H13845" s="261" t="s">
        <v>6398</v>
      </c>
    </row>
    <row r="13846" spans="1:8" x14ac:dyDescent="0.2">
      <c r="A13846" t="s">
        <v>22</v>
      </c>
      <c r="B13846" s="261" t="s">
        <v>9</v>
      </c>
      <c r="C13846">
        <f>_xlfn.XLOOKUP(B13846,'2.1.trackMPD'!$R$7:$R$29,'2.1.trackMPD'!$T$7:$T$29)</f>
        <v>6</v>
      </c>
      <c r="D13846" s="261">
        <v>10</v>
      </c>
      <c r="E13846" s="261" t="s">
        <v>6400</v>
      </c>
      <c r="F13846" s="261" t="s">
        <v>111</v>
      </c>
      <c r="G13846" s="261" t="s">
        <v>124</v>
      </c>
      <c r="H13846" s="261" t="s">
        <v>6398</v>
      </c>
    </row>
    <row r="13847" spans="1:8" x14ac:dyDescent="0.2">
      <c r="A13847" t="s">
        <v>22</v>
      </c>
      <c r="B13847" s="261" t="s">
        <v>9</v>
      </c>
      <c r="C13847">
        <f>_xlfn.XLOOKUP(B13847,'2.1.trackMPD'!$R$7:$R$29,'2.1.trackMPD'!$T$7:$T$29)</f>
        <v>6</v>
      </c>
      <c r="D13847" s="261">
        <v>10</v>
      </c>
      <c r="E13847" s="261" t="s">
        <v>6400</v>
      </c>
      <c r="F13847" s="261" t="s">
        <v>111</v>
      </c>
      <c r="G13847" s="261" t="s">
        <v>140</v>
      </c>
      <c r="H13847" s="261" t="s">
        <v>6398</v>
      </c>
    </row>
    <row r="13848" spans="1:8" x14ac:dyDescent="0.2">
      <c r="A13848" t="s">
        <v>22</v>
      </c>
      <c r="B13848" s="261" t="s">
        <v>9</v>
      </c>
      <c r="C13848">
        <f>_xlfn.XLOOKUP(B13848,'2.1.trackMPD'!$R$7:$R$29,'2.1.trackMPD'!$T$7:$T$29)</f>
        <v>6</v>
      </c>
      <c r="D13848" s="261">
        <v>10</v>
      </c>
      <c r="E13848" s="261" t="s">
        <v>6400</v>
      </c>
      <c r="F13848" s="261" t="s">
        <v>110</v>
      </c>
      <c r="G13848" s="261" t="s">
        <v>124</v>
      </c>
      <c r="H13848" s="261" t="s">
        <v>6399</v>
      </c>
    </row>
    <row r="13849" spans="1:8" x14ac:dyDescent="0.2">
      <c r="A13849" t="s">
        <v>22</v>
      </c>
      <c r="B13849" s="261" t="s">
        <v>9</v>
      </c>
      <c r="C13849">
        <f>_xlfn.XLOOKUP(B13849,'2.1.trackMPD'!$R$7:$R$29,'2.1.trackMPD'!$T$7:$T$29)</f>
        <v>6</v>
      </c>
      <c r="D13849" s="261">
        <v>10</v>
      </c>
      <c r="E13849" s="261" t="s">
        <v>6400</v>
      </c>
      <c r="F13849" s="261" t="s">
        <v>110</v>
      </c>
      <c r="G13849" s="261" t="s">
        <v>140</v>
      </c>
      <c r="H13849" s="261" t="s">
        <v>6399</v>
      </c>
    </row>
    <row r="13850" spans="1:8" x14ac:dyDescent="0.2">
      <c r="A13850" t="s">
        <v>22</v>
      </c>
      <c r="B13850" s="261" t="s">
        <v>9</v>
      </c>
      <c r="C13850">
        <f>_xlfn.XLOOKUP(B13850,'2.1.trackMPD'!$R$7:$R$29,'2.1.trackMPD'!$T$7:$T$29)</f>
        <v>6</v>
      </c>
      <c r="D13850" s="261">
        <v>100</v>
      </c>
      <c r="E13850" s="261" t="s">
        <v>6400</v>
      </c>
      <c r="F13850" s="261" t="s">
        <v>110</v>
      </c>
      <c r="G13850" s="261" t="s">
        <v>124</v>
      </c>
      <c r="H13850" s="261" t="s">
        <v>6398</v>
      </c>
    </row>
    <row r="13851" spans="1:8" x14ac:dyDescent="0.2">
      <c r="A13851" t="s">
        <v>22</v>
      </c>
      <c r="B13851" s="261" t="s">
        <v>9</v>
      </c>
      <c r="C13851">
        <f>_xlfn.XLOOKUP(B13851,'2.1.trackMPD'!$R$7:$R$29,'2.1.trackMPD'!$T$7:$T$29)</f>
        <v>6</v>
      </c>
      <c r="D13851" s="261">
        <v>100</v>
      </c>
      <c r="E13851" s="261" t="s">
        <v>6400</v>
      </c>
      <c r="F13851" s="261" t="s">
        <v>110</v>
      </c>
      <c r="G13851" s="261" t="s">
        <v>140</v>
      </c>
      <c r="H13851" s="261" t="s">
        <v>6398</v>
      </c>
    </row>
    <row r="13852" spans="1:8" x14ac:dyDescent="0.2">
      <c r="A13852" t="s">
        <v>22</v>
      </c>
      <c r="B13852" s="261" t="s">
        <v>9</v>
      </c>
      <c r="C13852">
        <f>_xlfn.XLOOKUP(B13852,'2.1.trackMPD'!$R$7:$R$29,'2.1.trackMPD'!$T$7:$T$29)</f>
        <v>6</v>
      </c>
      <c r="D13852" s="261">
        <v>100</v>
      </c>
      <c r="E13852" s="261" t="s">
        <v>6400</v>
      </c>
      <c r="F13852" s="261" t="s">
        <v>111</v>
      </c>
      <c r="G13852" s="261" t="s">
        <v>124</v>
      </c>
      <c r="H13852" s="261" t="s">
        <v>6398</v>
      </c>
    </row>
    <row r="13853" spans="1:8" x14ac:dyDescent="0.2">
      <c r="A13853" t="s">
        <v>22</v>
      </c>
      <c r="B13853" s="261" t="s">
        <v>9</v>
      </c>
      <c r="C13853">
        <f>_xlfn.XLOOKUP(B13853,'2.1.trackMPD'!$R$7:$R$29,'2.1.trackMPD'!$T$7:$T$29)</f>
        <v>6</v>
      </c>
      <c r="D13853" s="261">
        <v>100</v>
      </c>
      <c r="E13853" s="261" t="s">
        <v>6400</v>
      </c>
      <c r="F13853" s="261" t="s">
        <v>111</v>
      </c>
      <c r="G13853" s="261" t="s">
        <v>140</v>
      </c>
      <c r="H13853" s="261" t="s">
        <v>6398</v>
      </c>
    </row>
    <row r="13854" spans="1:8" x14ac:dyDescent="0.2">
      <c r="A13854" t="s">
        <v>22</v>
      </c>
      <c r="B13854" s="261" t="s">
        <v>9</v>
      </c>
      <c r="C13854">
        <f>_xlfn.XLOOKUP(B13854,'2.1.trackMPD'!$R$7:$R$29,'2.1.trackMPD'!$T$7:$T$29)</f>
        <v>6</v>
      </c>
      <c r="D13854" s="261">
        <v>100</v>
      </c>
      <c r="E13854" s="261" t="s">
        <v>6400</v>
      </c>
      <c r="F13854" s="261" t="s">
        <v>110</v>
      </c>
      <c r="G13854" s="261" t="s">
        <v>124</v>
      </c>
      <c r="H13854" s="261" t="s">
        <v>6399</v>
      </c>
    </row>
    <row r="13855" spans="1:8" x14ac:dyDescent="0.2">
      <c r="A13855" t="s">
        <v>22</v>
      </c>
      <c r="B13855" s="261" t="s">
        <v>9</v>
      </c>
      <c r="C13855">
        <f>_xlfn.XLOOKUP(B13855,'2.1.trackMPD'!$R$7:$R$29,'2.1.trackMPD'!$T$7:$T$29)</f>
        <v>6</v>
      </c>
      <c r="D13855" s="261">
        <v>100</v>
      </c>
      <c r="E13855" s="261" t="s">
        <v>6400</v>
      </c>
      <c r="F13855" s="261" t="s">
        <v>110</v>
      </c>
      <c r="G13855" s="261" t="s">
        <v>140</v>
      </c>
      <c r="H13855" s="261" t="s">
        <v>6399</v>
      </c>
    </row>
    <row r="13856" spans="1:8" x14ac:dyDescent="0.2">
      <c r="A13856" t="s">
        <v>22</v>
      </c>
      <c r="B13856" s="261" t="s">
        <v>9</v>
      </c>
      <c r="C13856">
        <f>_xlfn.XLOOKUP(B13856,'2.1.trackMPD'!$R$7:$R$29,'2.1.trackMPD'!$T$7:$T$29)</f>
        <v>6</v>
      </c>
      <c r="D13856" s="261">
        <v>1000</v>
      </c>
      <c r="E13856" s="261" t="s">
        <v>6400</v>
      </c>
      <c r="F13856" s="261" t="s">
        <v>110</v>
      </c>
      <c r="G13856" s="261" t="s">
        <v>124</v>
      </c>
      <c r="H13856" s="261" t="s">
        <v>6398</v>
      </c>
    </row>
    <row r="13857" spans="1:8" x14ac:dyDescent="0.2">
      <c r="A13857" t="s">
        <v>22</v>
      </c>
      <c r="B13857" s="261" t="s">
        <v>9</v>
      </c>
      <c r="C13857">
        <f>_xlfn.XLOOKUP(B13857,'2.1.trackMPD'!$R$7:$R$29,'2.1.trackMPD'!$T$7:$T$29)</f>
        <v>6</v>
      </c>
      <c r="D13857" s="261">
        <v>1000</v>
      </c>
      <c r="E13857" s="261" t="s">
        <v>6400</v>
      </c>
      <c r="F13857" s="261" t="s">
        <v>110</v>
      </c>
      <c r="G13857" s="261" t="s">
        <v>140</v>
      </c>
      <c r="H13857" s="261" t="s">
        <v>6398</v>
      </c>
    </row>
    <row r="13858" spans="1:8" x14ac:dyDescent="0.2">
      <c r="A13858" t="s">
        <v>22</v>
      </c>
      <c r="B13858" s="261" t="s">
        <v>9</v>
      </c>
      <c r="C13858">
        <f>_xlfn.XLOOKUP(B13858,'2.1.trackMPD'!$R$7:$R$29,'2.1.trackMPD'!$T$7:$T$29)</f>
        <v>6</v>
      </c>
      <c r="D13858" s="261">
        <v>1000</v>
      </c>
      <c r="E13858" s="261" t="s">
        <v>6400</v>
      </c>
      <c r="F13858" s="261" t="s">
        <v>111</v>
      </c>
      <c r="G13858" s="261" t="s">
        <v>124</v>
      </c>
      <c r="H13858" s="261" t="s">
        <v>6398</v>
      </c>
    </row>
    <row r="13859" spans="1:8" x14ac:dyDescent="0.2">
      <c r="A13859" t="s">
        <v>22</v>
      </c>
      <c r="B13859" s="261" t="s">
        <v>9</v>
      </c>
      <c r="C13859">
        <f>_xlfn.XLOOKUP(B13859,'2.1.trackMPD'!$R$7:$R$29,'2.1.trackMPD'!$T$7:$T$29)</f>
        <v>6</v>
      </c>
      <c r="D13859" s="261">
        <v>1000</v>
      </c>
      <c r="E13859" s="261" t="s">
        <v>6400</v>
      </c>
      <c r="F13859" s="261" t="s">
        <v>111</v>
      </c>
      <c r="G13859" s="261" t="s">
        <v>140</v>
      </c>
      <c r="H13859" s="261" t="s">
        <v>6398</v>
      </c>
    </row>
    <row r="13860" spans="1:8" x14ac:dyDescent="0.2">
      <c r="A13860" t="s">
        <v>22</v>
      </c>
      <c r="B13860" s="261" t="s">
        <v>9</v>
      </c>
      <c r="C13860">
        <f>_xlfn.XLOOKUP(B13860,'2.1.trackMPD'!$R$7:$R$29,'2.1.trackMPD'!$T$7:$T$29)</f>
        <v>6</v>
      </c>
      <c r="D13860" s="261">
        <v>1000</v>
      </c>
      <c r="E13860" s="261" t="s">
        <v>6400</v>
      </c>
      <c r="F13860" s="261" t="s">
        <v>110</v>
      </c>
      <c r="G13860" s="261" t="s">
        <v>124</v>
      </c>
      <c r="H13860" s="261" t="s">
        <v>6399</v>
      </c>
    </row>
    <row r="13861" spans="1:8" x14ac:dyDescent="0.2">
      <c r="A13861" t="s">
        <v>22</v>
      </c>
      <c r="B13861" s="261" t="s">
        <v>9</v>
      </c>
      <c r="C13861">
        <f>_xlfn.XLOOKUP(B13861,'2.1.trackMPD'!$R$7:$R$29,'2.1.trackMPD'!$T$7:$T$29)</f>
        <v>6</v>
      </c>
      <c r="D13861" s="261">
        <v>1000</v>
      </c>
      <c r="E13861" s="261" t="s">
        <v>6400</v>
      </c>
      <c r="F13861" s="261" t="s">
        <v>110</v>
      </c>
      <c r="G13861" s="261" t="s">
        <v>140</v>
      </c>
      <c r="H13861" s="261" t="s">
        <v>6399</v>
      </c>
    </row>
    <row r="13862" spans="1:8" x14ac:dyDescent="0.2">
      <c r="A13862" t="s">
        <v>22</v>
      </c>
      <c r="B13862" s="261" t="s">
        <v>9</v>
      </c>
      <c r="C13862">
        <f>_xlfn.XLOOKUP(B13862,'2.1.trackMPD'!$R$7:$R$29,'2.1.trackMPD'!$T$7:$T$29)</f>
        <v>6</v>
      </c>
      <c r="D13862" s="261">
        <v>5000</v>
      </c>
      <c r="E13862" s="261" t="s">
        <v>6400</v>
      </c>
      <c r="F13862" s="261" t="s">
        <v>110</v>
      </c>
      <c r="G13862" s="261" t="s">
        <v>124</v>
      </c>
      <c r="H13862" s="261" t="s">
        <v>6398</v>
      </c>
    </row>
    <row r="13863" spans="1:8" x14ac:dyDescent="0.2">
      <c r="A13863" t="s">
        <v>22</v>
      </c>
      <c r="B13863" s="261" t="s">
        <v>9</v>
      </c>
      <c r="C13863">
        <f>_xlfn.XLOOKUP(B13863,'2.1.trackMPD'!$R$7:$R$29,'2.1.trackMPD'!$T$7:$T$29)</f>
        <v>6</v>
      </c>
      <c r="D13863" s="261">
        <v>5000</v>
      </c>
      <c r="E13863" s="261" t="s">
        <v>6400</v>
      </c>
      <c r="F13863" s="261" t="s">
        <v>110</v>
      </c>
      <c r="G13863" s="261" t="s">
        <v>140</v>
      </c>
      <c r="H13863" s="261" t="s">
        <v>6398</v>
      </c>
    </row>
    <row r="13864" spans="1:8" x14ac:dyDescent="0.2">
      <c r="A13864" t="s">
        <v>22</v>
      </c>
      <c r="B13864" s="261" t="s">
        <v>9</v>
      </c>
      <c r="C13864">
        <f>_xlfn.XLOOKUP(B13864,'2.1.trackMPD'!$R$7:$R$29,'2.1.trackMPD'!$T$7:$T$29)</f>
        <v>6</v>
      </c>
      <c r="D13864" s="261">
        <v>5000</v>
      </c>
      <c r="E13864" s="261" t="s">
        <v>6400</v>
      </c>
      <c r="F13864" s="261" t="s">
        <v>111</v>
      </c>
      <c r="G13864" s="261" t="s">
        <v>124</v>
      </c>
      <c r="H13864" s="261" t="s">
        <v>6398</v>
      </c>
    </row>
    <row r="13865" spans="1:8" x14ac:dyDescent="0.2">
      <c r="A13865" t="s">
        <v>22</v>
      </c>
      <c r="B13865" s="261" t="s">
        <v>9</v>
      </c>
      <c r="C13865">
        <f>_xlfn.XLOOKUP(B13865,'2.1.trackMPD'!$R$7:$R$29,'2.1.trackMPD'!$T$7:$T$29)</f>
        <v>6</v>
      </c>
      <c r="D13865" s="261">
        <v>5000</v>
      </c>
      <c r="E13865" s="261" t="s">
        <v>6400</v>
      </c>
      <c r="F13865" s="261" t="s">
        <v>111</v>
      </c>
      <c r="G13865" s="261" t="s">
        <v>140</v>
      </c>
      <c r="H13865" s="261" t="s">
        <v>6398</v>
      </c>
    </row>
    <row r="13866" spans="1:8" x14ac:dyDescent="0.2">
      <c r="A13866" t="s">
        <v>22</v>
      </c>
      <c r="B13866" s="261" t="s">
        <v>9</v>
      </c>
      <c r="C13866">
        <f>_xlfn.XLOOKUP(B13866,'2.1.trackMPD'!$R$7:$R$29,'2.1.trackMPD'!$T$7:$T$29)</f>
        <v>6</v>
      </c>
      <c r="D13866" s="261">
        <v>5000</v>
      </c>
      <c r="E13866" s="261" t="s">
        <v>6400</v>
      </c>
      <c r="F13866" s="261" t="s">
        <v>110</v>
      </c>
      <c r="G13866" s="261" t="s">
        <v>124</v>
      </c>
      <c r="H13866" s="261" t="s">
        <v>6399</v>
      </c>
    </row>
    <row r="13867" spans="1:8" x14ac:dyDescent="0.2">
      <c r="A13867" t="s">
        <v>22</v>
      </c>
      <c r="B13867" s="261" t="s">
        <v>9</v>
      </c>
      <c r="C13867">
        <f>_xlfn.XLOOKUP(B13867,'2.1.trackMPD'!$R$7:$R$29,'2.1.trackMPD'!$T$7:$T$29)</f>
        <v>6</v>
      </c>
      <c r="D13867" s="261">
        <v>5000</v>
      </c>
      <c r="E13867" s="261" t="s">
        <v>6400</v>
      </c>
      <c r="F13867" s="261" t="s">
        <v>110</v>
      </c>
      <c r="G13867" s="261" t="s">
        <v>140</v>
      </c>
      <c r="H13867" s="261" t="s">
        <v>6399</v>
      </c>
    </row>
    <row r="13868" spans="1:8" x14ac:dyDescent="0.2">
      <c r="A13868" t="s">
        <v>22</v>
      </c>
      <c r="B13868" s="261" t="s">
        <v>9</v>
      </c>
      <c r="C13868">
        <f>_xlfn.XLOOKUP(B13868,'2.1.trackMPD'!$R$7:$R$29,'2.1.trackMPD'!$T$7:$T$29)</f>
        <v>6</v>
      </c>
      <c r="D13868" s="261">
        <v>1</v>
      </c>
      <c r="E13868" s="261" t="s">
        <v>6401</v>
      </c>
      <c r="F13868" s="261" t="s">
        <v>110</v>
      </c>
      <c r="G13868" s="261" t="s">
        <v>124</v>
      </c>
      <c r="H13868" s="261" t="s">
        <v>6398</v>
      </c>
    </row>
    <row r="13869" spans="1:8" x14ac:dyDescent="0.2">
      <c r="A13869" t="s">
        <v>22</v>
      </c>
      <c r="B13869" s="261" t="s">
        <v>9</v>
      </c>
      <c r="C13869">
        <f>_xlfn.XLOOKUP(B13869,'2.1.trackMPD'!$R$7:$R$29,'2.1.trackMPD'!$T$7:$T$29)</f>
        <v>6</v>
      </c>
      <c r="D13869" s="261">
        <v>1</v>
      </c>
      <c r="E13869" s="261" t="s">
        <v>6401</v>
      </c>
      <c r="F13869" s="261" t="s">
        <v>110</v>
      </c>
      <c r="G13869" s="261" t="s">
        <v>140</v>
      </c>
      <c r="H13869" s="261" t="s">
        <v>6398</v>
      </c>
    </row>
    <row r="13870" spans="1:8" x14ac:dyDescent="0.2">
      <c r="A13870" t="s">
        <v>22</v>
      </c>
      <c r="B13870" s="261" t="s">
        <v>9</v>
      </c>
      <c r="C13870">
        <f>_xlfn.XLOOKUP(B13870,'2.1.trackMPD'!$R$7:$R$29,'2.1.trackMPD'!$T$7:$T$29)</f>
        <v>6</v>
      </c>
      <c r="D13870" s="261">
        <v>1</v>
      </c>
      <c r="E13870" s="261" t="s">
        <v>6401</v>
      </c>
      <c r="F13870" s="261" t="s">
        <v>111</v>
      </c>
      <c r="G13870" s="261" t="s">
        <v>124</v>
      </c>
      <c r="H13870" s="261" t="s">
        <v>6398</v>
      </c>
    </row>
    <row r="13871" spans="1:8" x14ac:dyDescent="0.2">
      <c r="A13871" t="s">
        <v>22</v>
      </c>
      <c r="B13871" s="261" t="s">
        <v>9</v>
      </c>
      <c r="C13871">
        <f>_xlfn.XLOOKUP(B13871,'2.1.trackMPD'!$R$7:$R$29,'2.1.trackMPD'!$T$7:$T$29)</f>
        <v>6</v>
      </c>
      <c r="D13871" s="261">
        <v>1</v>
      </c>
      <c r="E13871" s="261" t="s">
        <v>6401</v>
      </c>
      <c r="F13871" s="261" t="s">
        <v>111</v>
      </c>
      <c r="G13871" s="261" t="s">
        <v>140</v>
      </c>
      <c r="H13871" s="261" t="s">
        <v>6398</v>
      </c>
    </row>
    <row r="13872" spans="1:8" x14ac:dyDescent="0.2">
      <c r="A13872" t="s">
        <v>22</v>
      </c>
      <c r="B13872" s="261" t="s">
        <v>9</v>
      </c>
      <c r="C13872">
        <f>_xlfn.XLOOKUP(B13872,'2.1.trackMPD'!$R$7:$R$29,'2.1.trackMPD'!$T$7:$T$29)</f>
        <v>6</v>
      </c>
      <c r="D13872" s="261">
        <v>1</v>
      </c>
      <c r="E13872" s="261" t="s">
        <v>6401</v>
      </c>
      <c r="F13872" s="261" t="s">
        <v>110</v>
      </c>
      <c r="G13872" s="261" t="s">
        <v>124</v>
      </c>
      <c r="H13872" s="261" t="s">
        <v>6399</v>
      </c>
    </row>
    <row r="13873" spans="1:8" x14ac:dyDescent="0.2">
      <c r="A13873" t="s">
        <v>22</v>
      </c>
      <c r="B13873" s="261" t="s">
        <v>9</v>
      </c>
      <c r="C13873">
        <f>_xlfn.XLOOKUP(B13873,'2.1.trackMPD'!$R$7:$R$29,'2.1.trackMPD'!$T$7:$T$29)</f>
        <v>6</v>
      </c>
      <c r="D13873" s="261">
        <v>1</v>
      </c>
      <c r="E13873" s="261" t="s">
        <v>6401</v>
      </c>
      <c r="F13873" s="261" t="s">
        <v>110</v>
      </c>
      <c r="G13873" s="261" t="s">
        <v>140</v>
      </c>
      <c r="H13873" s="261" t="s">
        <v>6399</v>
      </c>
    </row>
    <row r="13874" spans="1:8" x14ac:dyDescent="0.2">
      <c r="A13874" t="s">
        <v>22</v>
      </c>
      <c r="B13874" s="261" t="s">
        <v>9</v>
      </c>
      <c r="C13874">
        <f>_xlfn.XLOOKUP(B13874,'2.1.trackMPD'!$R$7:$R$29,'2.1.trackMPD'!$T$7:$T$29)</f>
        <v>6</v>
      </c>
      <c r="D13874" s="261">
        <v>10</v>
      </c>
      <c r="E13874" s="261" t="s">
        <v>6401</v>
      </c>
      <c r="F13874" s="261" t="s">
        <v>110</v>
      </c>
      <c r="G13874" s="261" t="s">
        <v>124</v>
      </c>
      <c r="H13874" s="261" t="s">
        <v>6398</v>
      </c>
    </row>
    <row r="13875" spans="1:8" x14ac:dyDescent="0.2">
      <c r="A13875" t="s">
        <v>22</v>
      </c>
      <c r="B13875" s="261" t="s">
        <v>9</v>
      </c>
      <c r="C13875">
        <f>_xlfn.XLOOKUP(B13875,'2.1.trackMPD'!$R$7:$R$29,'2.1.trackMPD'!$T$7:$T$29)</f>
        <v>6</v>
      </c>
      <c r="D13875" s="261">
        <v>10</v>
      </c>
      <c r="E13875" s="261" t="s">
        <v>6401</v>
      </c>
      <c r="F13875" s="261" t="s">
        <v>110</v>
      </c>
      <c r="G13875" s="261" t="s">
        <v>140</v>
      </c>
      <c r="H13875" s="261" t="s">
        <v>6398</v>
      </c>
    </row>
    <row r="13876" spans="1:8" x14ac:dyDescent="0.2">
      <c r="A13876" t="s">
        <v>22</v>
      </c>
      <c r="B13876" s="261" t="s">
        <v>9</v>
      </c>
      <c r="C13876">
        <f>_xlfn.XLOOKUP(B13876,'2.1.trackMPD'!$R$7:$R$29,'2.1.trackMPD'!$T$7:$T$29)</f>
        <v>6</v>
      </c>
      <c r="D13876" s="261">
        <v>10</v>
      </c>
      <c r="E13876" s="261" t="s">
        <v>6401</v>
      </c>
      <c r="F13876" s="261" t="s">
        <v>111</v>
      </c>
      <c r="G13876" s="261" t="s">
        <v>124</v>
      </c>
      <c r="H13876" s="261" t="s">
        <v>6398</v>
      </c>
    </row>
    <row r="13877" spans="1:8" x14ac:dyDescent="0.2">
      <c r="A13877" t="s">
        <v>22</v>
      </c>
      <c r="B13877" s="261" t="s">
        <v>9</v>
      </c>
      <c r="C13877">
        <f>_xlfn.XLOOKUP(B13877,'2.1.trackMPD'!$R$7:$R$29,'2.1.trackMPD'!$T$7:$T$29)</f>
        <v>6</v>
      </c>
      <c r="D13877" s="261">
        <v>10</v>
      </c>
      <c r="E13877" s="261" t="s">
        <v>6401</v>
      </c>
      <c r="F13877" s="261" t="s">
        <v>111</v>
      </c>
      <c r="G13877" s="261" t="s">
        <v>140</v>
      </c>
      <c r="H13877" s="261" t="s">
        <v>6398</v>
      </c>
    </row>
    <row r="13878" spans="1:8" x14ac:dyDescent="0.2">
      <c r="A13878" t="s">
        <v>22</v>
      </c>
      <c r="B13878" s="261" t="s">
        <v>9</v>
      </c>
      <c r="C13878">
        <f>_xlfn.XLOOKUP(B13878,'2.1.trackMPD'!$R$7:$R$29,'2.1.trackMPD'!$T$7:$T$29)</f>
        <v>6</v>
      </c>
      <c r="D13878" s="261">
        <v>10</v>
      </c>
      <c r="E13878" s="261" t="s">
        <v>6401</v>
      </c>
      <c r="F13878" s="261" t="s">
        <v>110</v>
      </c>
      <c r="G13878" s="261" t="s">
        <v>124</v>
      </c>
      <c r="H13878" s="261" t="s">
        <v>6399</v>
      </c>
    </row>
    <row r="13879" spans="1:8" x14ac:dyDescent="0.2">
      <c r="A13879" t="s">
        <v>22</v>
      </c>
      <c r="B13879" s="261" t="s">
        <v>9</v>
      </c>
      <c r="C13879">
        <f>_xlfn.XLOOKUP(B13879,'2.1.trackMPD'!$R$7:$R$29,'2.1.trackMPD'!$T$7:$T$29)</f>
        <v>6</v>
      </c>
      <c r="D13879" s="261">
        <v>10</v>
      </c>
      <c r="E13879" s="261" t="s">
        <v>6401</v>
      </c>
      <c r="F13879" s="261" t="s">
        <v>110</v>
      </c>
      <c r="G13879" s="261" t="s">
        <v>140</v>
      </c>
      <c r="H13879" s="261" t="s">
        <v>6399</v>
      </c>
    </row>
    <row r="13880" spans="1:8" x14ac:dyDescent="0.2">
      <c r="A13880" t="s">
        <v>22</v>
      </c>
      <c r="B13880" s="261" t="s">
        <v>9</v>
      </c>
      <c r="C13880">
        <f>_xlfn.XLOOKUP(B13880,'2.1.trackMPD'!$R$7:$R$29,'2.1.trackMPD'!$T$7:$T$29)</f>
        <v>6</v>
      </c>
      <c r="D13880" s="261">
        <v>100</v>
      </c>
      <c r="E13880" s="261" t="s">
        <v>6401</v>
      </c>
      <c r="F13880" s="261" t="s">
        <v>110</v>
      </c>
      <c r="G13880" s="261" t="s">
        <v>124</v>
      </c>
      <c r="H13880" s="261" t="s">
        <v>6398</v>
      </c>
    </row>
    <row r="13881" spans="1:8" x14ac:dyDescent="0.2">
      <c r="A13881" t="s">
        <v>22</v>
      </c>
      <c r="B13881" s="261" t="s">
        <v>9</v>
      </c>
      <c r="C13881">
        <f>_xlfn.XLOOKUP(B13881,'2.1.trackMPD'!$R$7:$R$29,'2.1.trackMPD'!$T$7:$T$29)</f>
        <v>6</v>
      </c>
      <c r="D13881" s="261">
        <v>100</v>
      </c>
      <c r="E13881" s="261" t="s">
        <v>6401</v>
      </c>
      <c r="F13881" s="261" t="s">
        <v>110</v>
      </c>
      <c r="G13881" s="261" t="s">
        <v>140</v>
      </c>
      <c r="H13881" s="261" t="s">
        <v>6398</v>
      </c>
    </row>
    <row r="13882" spans="1:8" x14ac:dyDescent="0.2">
      <c r="A13882" t="s">
        <v>22</v>
      </c>
      <c r="B13882" s="261" t="s">
        <v>9</v>
      </c>
      <c r="C13882">
        <f>_xlfn.XLOOKUP(B13882,'2.1.trackMPD'!$R$7:$R$29,'2.1.trackMPD'!$T$7:$T$29)</f>
        <v>6</v>
      </c>
      <c r="D13882" s="261">
        <v>100</v>
      </c>
      <c r="E13882" s="261" t="s">
        <v>6401</v>
      </c>
      <c r="F13882" s="261" t="s">
        <v>111</v>
      </c>
      <c r="G13882" s="261" t="s">
        <v>124</v>
      </c>
      <c r="H13882" s="261" t="s">
        <v>6398</v>
      </c>
    </row>
    <row r="13883" spans="1:8" x14ac:dyDescent="0.2">
      <c r="A13883" t="s">
        <v>22</v>
      </c>
      <c r="B13883" s="261" t="s">
        <v>9</v>
      </c>
      <c r="C13883">
        <f>_xlfn.XLOOKUP(B13883,'2.1.trackMPD'!$R$7:$R$29,'2.1.trackMPD'!$T$7:$T$29)</f>
        <v>6</v>
      </c>
      <c r="D13883" s="261">
        <v>100</v>
      </c>
      <c r="E13883" s="261" t="s">
        <v>6401</v>
      </c>
      <c r="F13883" s="261" t="s">
        <v>111</v>
      </c>
      <c r="G13883" s="261" t="s">
        <v>140</v>
      </c>
      <c r="H13883" s="261" t="s">
        <v>6398</v>
      </c>
    </row>
    <row r="13884" spans="1:8" x14ac:dyDescent="0.2">
      <c r="A13884" t="s">
        <v>22</v>
      </c>
      <c r="B13884" s="261" t="s">
        <v>9</v>
      </c>
      <c r="C13884">
        <f>_xlfn.XLOOKUP(B13884,'2.1.trackMPD'!$R$7:$R$29,'2.1.trackMPD'!$T$7:$T$29)</f>
        <v>6</v>
      </c>
      <c r="D13884" s="261">
        <v>100</v>
      </c>
      <c r="E13884" s="261" t="s">
        <v>6401</v>
      </c>
      <c r="F13884" s="261" t="s">
        <v>110</v>
      </c>
      <c r="G13884" s="261" t="s">
        <v>124</v>
      </c>
      <c r="H13884" s="261" t="s">
        <v>6399</v>
      </c>
    </row>
    <row r="13885" spans="1:8" x14ac:dyDescent="0.2">
      <c r="A13885" t="s">
        <v>22</v>
      </c>
      <c r="B13885" s="261" t="s">
        <v>9</v>
      </c>
      <c r="C13885">
        <f>_xlfn.XLOOKUP(B13885,'2.1.trackMPD'!$R$7:$R$29,'2.1.trackMPD'!$T$7:$T$29)</f>
        <v>6</v>
      </c>
      <c r="D13885" s="261">
        <v>100</v>
      </c>
      <c r="E13885" s="261" t="s">
        <v>6401</v>
      </c>
      <c r="F13885" s="261" t="s">
        <v>110</v>
      </c>
      <c r="G13885" s="261" t="s">
        <v>140</v>
      </c>
      <c r="H13885" s="261" t="s">
        <v>6399</v>
      </c>
    </row>
    <row r="13886" spans="1:8" x14ac:dyDescent="0.2">
      <c r="A13886" t="s">
        <v>22</v>
      </c>
      <c r="B13886" s="261" t="s">
        <v>146</v>
      </c>
      <c r="C13886">
        <f>_xlfn.XLOOKUP(B13886,'2.1.trackMPD'!$R$7:$R$29,'2.1.trackMPD'!$T$7:$T$29)</f>
        <v>6</v>
      </c>
      <c r="D13886" s="261">
        <v>1</v>
      </c>
      <c r="E13886" s="261" t="s">
        <v>6396</v>
      </c>
      <c r="F13886" s="261" t="s">
        <v>110</v>
      </c>
      <c r="G13886" s="261" t="s">
        <v>124</v>
      </c>
      <c r="H13886" s="261" t="s">
        <v>6398</v>
      </c>
    </row>
    <row r="13887" spans="1:8" x14ac:dyDescent="0.2">
      <c r="A13887" t="s">
        <v>22</v>
      </c>
      <c r="B13887" s="261" t="s">
        <v>146</v>
      </c>
      <c r="C13887">
        <f>_xlfn.XLOOKUP(B13887,'2.1.trackMPD'!$R$7:$R$29,'2.1.trackMPD'!$T$7:$T$29)</f>
        <v>6</v>
      </c>
      <c r="D13887" s="261">
        <v>1</v>
      </c>
      <c r="E13887" s="261" t="s">
        <v>6396</v>
      </c>
      <c r="F13887" s="261" t="s">
        <v>110</v>
      </c>
      <c r="G13887" s="261" t="s">
        <v>140</v>
      </c>
      <c r="H13887" s="261" t="s">
        <v>6398</v>
      </c>
    </row>
    <row r="13888" spans="1:8" x14ac:dyDescent="0.2">
      <c r="A13888" t="s">
        <v>22</v>
      </c>
      <c r="B13888" s="261" t="s">
        <v>146</v>
      </c>
      <c r="C13888">
        <f>_xlfn.XLOOKUP(B13888,'2.1.trackMPD'!$R$7:$R$29,'2.1.trackMPD'!$T$7:$T$29)</f>
        <v>6</v>
      </c>
      <c r="D13888" s="261">
        <v>1</v>
      </c>
      <c r="E13888" s="261" t="s">
        <v>6396</v>
      </c>
      <c r="F13888" s="261" t="s">
        <v>111</v>
      </c>
      <c r="G13888" s="261" t="s">
        <v>124</v>
      </c>
      <c r="H13888" s="261" t="s">
        <v>6398</v>
      </c>
    </row>
    <row r="13889" spans="1:8" x14ac:dyDescent="0.2">
      <c r="A13889" t="s">
        <v>22</v>
      </c>
      <c r="B13889" s="261" t="s">
        <v>146</v>
      </c>
      <c r="C13889">
        <f>_xlfn.XLOOKUP(B13889,'2.1.trackMPD'!$R$7:$R$29,'2.1.trackMPD'!$T$7:$T$29)</f>
        <v>6</v>
      </c>
      <c r="D13889" s="261">
        <v>1</v>
      </c>
      <c r="E13889" s="261" t="s">
        <v>6396</v>
      </c>
      <c r="F13889" s="261" t="s">
        <v>111</v>
      </c>
      <c r="G13889" s="261" t="s">
        <v>140</v>
      </c>
      <c r="H13889" s="261" t="s">
        <v>6398</v>
      </c>
    </row>
    <row r="13890" spans="1:8" x14ac:dyDescent="0.2">
      <c r="A13890" t="s">
        <v>22</v>
      </c>
      <c r="B13890" s="261" t="s">
        <v>146</v>
      </c>
      <c r="C13890">
        <f>_xlfn.XLOOKUP(B13890,'2.1.trackMPD'!$R$7:$R$29,'2.1.trackMPD'!$T$7:$T$29)</f>
        <v>6</v>
      </c>
      <c r="D13890" s="261">
        <v>1</v>
      </c>
      <c r="E13890" s="261" t="s">
        <v>6396</v>
      </c>
      <c r="F13890" s="261" t="s">
        <v>110</v>
      </c>
      <c r="G13890" s="261" t="s">
        <v>124</v>
      </c>
      <c r="H13890" s="261" t="s">
        <v>6399</v>
      </c>
    </row>
    <row r="13891" spans="1:8" x14ac:dyDescent="0.2">
      <c r="A13891" t="s">
        <v>22</v>
      </c>
      <c r="B13891" s="261" t="s">
        <v>146</v>
      </c>
      <c r="C13891">
        <f>_xlfn.XLOOKUP(B13891,'2.1.trackMPD'!$R$7:$R$29,'2.1.trackMPD'!$T$7:$T$29)</f>
        <v>6</v>
      </c>
      <c r="D13891" s="261">
        <v>1</v>
      </c>
      <c r="E13891" s="261" t="s">
        <v>6396</v>
      </c>
      <c r="F13891" s="261" t="s">
        <v>110</v>
      </c>
      <c r="G13891" s="261" t="s">
        <v>140</v>
      </c>
      <c r="H13891" s="261" t="s">
        <v>6399</v>
      </c>
    </row>
    <row r="13892" spans="1:8" x14ac:dyDescent="0.2">
      <c r="A13892" t="s">
        <v>22</v>
      </c>
      <c r="B13892" s="261" t="s">
        <v>146</v>
      </c>
      <c r="C13892">
        <f>_xlfn.XLOOKUP(B13892,'2.1.trackMPD'!$R$7:$R$29,'2.1.trackMPD'!$T$7:$T$29)</f>
        <v>6</v>
      </c>
      <c r="D13892" s="261">
        <v>10</v>
      </c>
      <c r="E13892" s="261" t="s">
        <v>6396</v>
      </c>
      <c r="F13892" s="261" t="s">
        <v>110</v>
      </c>
      <c r="G13892" s="261" t="s">
        <v>124</v>
      </c>
      <c r="H13892" s="261" t="s">
        <v>6398</v>
      </c>
    </row>
    <row r="13893" spans="1:8" x14ac:dyDescent="0.2">
      <c r="A13893" t="s">
        <v>22</v>
      </c>
      <c r="B13893" s="261" t="s">
        <v>146</v>
      </c>
      <c r="C13893">
        <f>_xlfn.XLOOKUP(B13893,'2.1.trackMPD'!$R$7:$R$29,'2.1.trackMPD'!$T$7:$T$29)</f>
        <v>6</v>
      </c>
      <c r="D13893" s="261">
        <v>10</v>
      </c>
      <c r="E13893" s="261" t="s">
        <v>6396</v>
      </c>
      <c r="F13893" s="261" t="s">
        <v>110</v>
      </c>
      <c r="G13893" s="261" t="s">
        <v>140</v>
      </c>
      <c r="H13893" s="261" t="s">
        <v>6398</v>
      </c>
    </row>
    <row r="13894" spans="1:8" x14ac:dyDescent="0.2">
      <c r="A13894" t="s">
        <v>22</v>
      </c>
      <c r="B13894" s="261" t="s">
        <v>146</v>
      </c>
      <c r="C13894">
        <f>_xlfn.XLOOKUP(B13894,'2.1.trackMPD'!$R$7:$R$29,'2.1.trackMPD'!$T$7:$T$29)</f>
        <v>6</v>
      </c>
      <c r="D13894" s="261">
        <v>10</v>
      </c>
      <c r="E13894" s="261" t="s">
        <v>6396</v>
      </c>
      <c r="F13894" s="261" t="s">
        <v>111</v>
      </c>
      <c r="G13894" s="261" t="s">
        <v>124</v>
      </c>
      <c r="H13894" s="261" t="s">
        <v>6398</v>
      </c>
    </row>
    <row r="13895" spans="1:8" x14ac:dyDescent="0.2">
      <c r="A13895" t="s">
        <v>22</v>
      </c>
      <c r="B13895" s="261" t="s">
        <v>146</v>
      </c>
      <c r="C13895">
        <f>_xlfn.XLOOKUP(B13895,'2.1.trackMPD'!$R$7:$R$29,'2.1.trackMPD'!$T$7:$T$29)</f>
        <v>6</v>
      </c>
      <c r="D13895" s="261">
        <v>10</v>
      </c>
      <c r="E13895" s="261" t="s">
        <v>6396</v>
      </c>
      <c r="F13895" s="261" t="s">
        <v>111</v>
      </c>
      <c r="G13895" s="261" t="s">
        <v>140</v>
      </c>
      <c r="H13895" s="261" t="s">
        <v>6398</v>
      </c>
    </row>
    <row r="13896" spans="1:8" x14ac:dyDescent="0.2">
      <c r="A13896" t="s">
        <v>22</v>
      </c>
      <c r="B13896" s="261" t="s">
        <v>146</v>
      </c>
      <c r="C13896">
        <f>_xlfn.XLOOKUP(B13896,'2.1.trackMPD'!$R$7:$R$29,'2.1.trackMPD'!$T$7:$T$29)</f>
        <v>6</v>
      </c>
      <c r="D13896" s="261">
        <v>10</v>
      </c>
      <c r="E13896" s="261" t="s">
        <v>6396</v>
      </c>
      <c r="F13896" s="261" t="s">
        <v>110</v>
      </c>
      <c r="G13896" s="261" t="s">
        <v>124</v>
      </c>
      <c r="H13896" s="261" t="s">
        <v>6399</v>
      </c>
    </row>
    <row r="13897" spans="1:8" x14ac:dyDescent="0.2">
      <c r="A13897" t="s">
        <v>22</v>
      </c>
      <c r="B13897" s="261" t="s">
        <v>146</v>
      </c>
      <c r="C13897">
        <f>_xlfn.XLOOKUP(B13897,'2.1.trackMPD'!$R$7:$R$29,'2.1.trackMPD'!$T$7:$T$29)</f>
        <v>6</v>
      </c>
      <c r="D13897" s="261">
        <v>10</v>
      </c>
      <c r="E13897" s="261" t="s">
        <v>6396</v>
      </c>
      <c r="F13897" s="261" t="s">
        <v>110</v>
      </c>
      <c r="G13897" s="261" t="s">
        <v>140</v>
      </c>
      <c r="H13897" s="261" t="s">
        <v>6399</v>
      </c>
    </row>
    <row r="13898" spans="1:8" x14ac:dyDescent="0.2">
      <c r="A13898" t="s">
        <v>22</v>
      </c>
      <c r="B13898" s="261" t="s">
        <v>146</v>
      </c>
      <c r="C13898">
        <f>_xlfn.XLOOKUP(B13898,'2.1.trackMPD'!$R$7:$R$29,'2.1.trackMPD'!$T$7:$T$29)</f>
        <v>6</v>
      </c>
      <c r="D13898" s="261">
        <v>100</v>
      </c>
      <c r="E13898" s="261" t="s">
        <v>6396</v>
      </c>
      <c r="F13898" s="261" t="s">
        <v>110</v>
      </c>
      <c r="G13898" s="261" t="s">
        <v>124</v>
      </c>
      <c r="H13898" s="261" t="s">
        <v>6398</v>
      </c>
    </row>
    <row r="13899" spans="1:8" x14ac:dyDescent="0.2">
      <c r="A13899" t="s">
        <v>22</v>
      </c>
      <c r="B13899" s="261" t="s">
        <v>146</v>
      </c>
      <c r="C13899">
        <f>_xlfn.XLOOKUP(B13899,'2.1.trackMPD'!$R$7:$R$29,'2.1.trackMPD'!$T$7:$T$29)</f>
        <v>6</v>
      </c>
      <c r="D13899" s="261">
        <v>100</v>
      </c>
      <c r="E13899" s="261" t="s">
        <v>6396</v>
      </c>
      <c r="F13899" s="261" t="s">
        <v>110</v>
      </c>
      <c r="G13899" s="261" t="s">
        <v>140</v>
      </c>
      <c r="H13899" s="261" t="s">
        <v>6398</v>
      </c>
    </row>
    <row r="13900" spans="1:8" x14ac:dyDescent="0.2">
      <c r="A13900" t="s">
        <v>22</v>
      </c>
      <c r="B13900" s="261" t="s">
        <v>146</v>
      </c>
      <c r="C13900">
        <f>_xlfn.XLOOKUP(B13900,'2.1.trackMPD'!$R$7:$R$29,'2.1.trackMPD'!$T$7:$T$29)</f>
        <v>6</v>
      </c>
      <c r="D13900" s="261">
        <v>100</v>
      </c>
      <c r="E13900" s="261" t="s">
        <v>6396</v>
      </c>
      <c r="F13900" s="261" t="s">
        <v>111</v>
      </c>
      <c r="G13900" s="261" t="s">
        <v>124</v>
      </c>
      <c r="H13900" s="261" t="s">
        <v>6398</v>
      </c>
    </row>
    <row r="13901" spans="1:8" x14ac:dyDescent="0.2">
      <c r="A13901" t="s">
        <v>22</v>
      </c>
      <c r="B13901" s="261" t="s">
        <v>146</v>
      </c>
      <c r="C13901">
        <f>_xlfn.XLOOKUP(B13901,'2.1.trackMPD'!$R$7:$R$29,'2.1.trackMPD'!$T$7:$T$29)</f>
        <v>6</v>
      </c>
      <c r="D13901" s="261">
        <v>100</v>
      </c>
      <c r="E13901" s="261" t="s">
        <v>6396</v>
      </c>
      <c r="F13901" s="261" t="s">
        <v>111</v>
      </c>
      <c r="G13901" s="261" t="s">
        <v>140</v>
      </c>
      <c r="H13901" s="261" t="s">
        <v>6398</v>
      </c>
    </row>
    <row r="13902" spans="1:8" x14ac:dyDescent="0.2">
      <c r="A13902" t="s">
        <v>22</v>
      </c>
      <c r="B13902" s="261" t="s">
        <v>146</v>
      </c>
      <c r="C13902">
        <f>_xlfn.XLOOKUP(B13902,'2.1.trackMPD'!$R$7:$R$29,'2.1.trackMPD'!$T$7:$T$29)</f>
        <v>6</v>
      </c>
      <c r="D13902" s="261">
        <v>100</v>
      </c>
      <c r="E13902" s="261" t="s">
        <v>6396</v>
      </c>
      <c r="F13902" s="261" t="s">
        <v>110</v>
      </c>
      <c r="G13902" s="261" t="s">
        <v>124</v>
      </c>
      <c r="H13902" s="261" t="s">
        <v>6399</v>
      </c>
    </row>
    <row r="13903" spans="1:8" x14ac:dyDescent="0.2">
      <c r="A13903" t="s">
        <v>22</v>
      </c>
      <c r="B13903" s="261" t="s">
        <v>146</v>
      </c>
      <c r="C13903">
        <f>_xlfn.XLOOKUP(B13903,'2.1.trackMPD'!$R$7:$R$29,'2.1.trackMPD'!$T$7:$T$29)</f>
        <v>6</v>
      </c>
      <c r="D13903" s="261">
        <v>100</v>
      </c>
      <c r="E13903" s="261" t="s">
        <v>6396</v>
      </c>
      <c r="F13903" s="261" t="s">
        <v>110</v>
      </c>
      <c r="G13903" s="261" t="s">
        <v>140</v>
      </c>
      <c r="H13903" s="261" t="s">
        <v>6399</v>
      </c>
    </row>
    <row r="13904" spans="1:8" x14ac:dyDescent="0.2">
      <c r="A13904" t="s">
        <v>22</v>
      </c>
      <c r="B13904" s="261" t="s">
        <v>146</v>
      </c>
      <c r="C13904">
        <f>_xlfn.XLOOKUP(B13904,'2.1.trackMPD'!$R$7:$R$29,'2.1.trackMPD'!$T$7:$T$29)</f>
        <v>6</v>
      </c>
      <c r="D13904" s="261">
        <v>1000</v>
      </c>
      <c r="E13904" s="261" t="s">
        <v>6396</v>
      </c>
      <c r="F13904" s="261" t="s">
        <v>110</v>
      </c>
      <c r="G13904" s="261" t="s">
        <v>124</v>
      </c>
      <c r="H13904" s="261" t="s">
        <v>6398</v>
      </c>
    </row>
    <row r="13905" spans="1:8" x14ac:dyDescent="0.2">
      <c r="A13905" t="s">
        <v>22</v>
      </c>
      <c r="B13905" s="261" t="s">
        <v>146</v>
      </c>
      <c r="C13905">
        <f>_xlfn.XLOOKUP(B13905,'2.1.trackMPD'!$R$7:$R$29,'2.1.trackMPD'!$T$7:$T$29)</f>
        <v>6</v>
      </c>
      <c r="D13905" s="261">
        <v>1000</v>
      </c>
      <c r="E13905" s="261" t="s">
        <v>6396</v>
      </c>
      <c r="F13905" s="261" t="s">
        <v>110</v>
      </c>
      <c r="G13905" s="261" t="s">
        <v>140</v>
      </c>
      <c r="H13905" s="261" t="s">
        <v>6398</v>
      </c>
    </row>
    <row r="13906" spans="1:8" x14ac:dyDescent="0.2">
      <c r="A13906" t="s">
        <v>22</v>
      </c>
      <c r="B13906" s="261" t="s">
        <v>146</v>
      </c>
      <c r="C13906">
        <f>_xlfn.XLOOKUP(B13906,'2.1.trackMPD'!$R$7:$R$29,'2.1.trackMPD'!$T$7:$T$29)</f>
        <v>6</v>
      </c>
      <c r="D13906" s="261">
        <v>1000</v>
      </c>
      <c r="E13906" s="261" t="s">
        <v>6396</v>
      </c>
      <c r="F13906" s="261" t="s">
        <v>111</v>
      </c>
      <c r="G13906" s="261" t="s">
        <v>124</v>
      </c>
      <c r="H13906" s="261" t="s">
        <v>6398</v>
      </c>
    </row>
    <row r="13907" spans="1:8" x14ac:dyDescent="0.2">
      <c r="A13907" t="s">
        <v>22</v>
      </c>
      <c r="B13907" s="261" t="s">
        <v>146</v>
      </c>
      <c r="C13907">
        <f>_xlfn.XLOOKUP(B13907,'2.1.trackMPD'!$R$7:$R$29,'2.1.trackMPD'!$T$7:$T$29)</f>
        <v>6</v>
      </c>
      <c r="D13907" s="261">
        <v>1000</v>
      </c>
      <c r="E13907" s="261" t="s">
        <v>6396</v>
      </c>
      <c r="F13907" s="261" t="s">
        <v>111</v>
      </c>
      <c r="G13907" s="261" t="s">
        <v>140</v>
      </c>
      <c r="H13907" s="261" t="s">
        <v>6398</v>
      </c>
    </row>
    <row r="13908" spans="1:8" x14ac:dyDescent="0.2">
      <c r="A13908" t="s">
        <v>22</v>
      </c>
      <c r="B13908" s="261" t="s">
        <v>146</v>
      </c>
      <c r="C13908">
        <f>_xlfn.XLOOKUP(B13908,'2.1.trackMPD'!$R$7:$R$29,'2.1.trackMPD'!$T$7:$T$29)</f>
        <v>6</v>
      </c>
      <c r="D13908" s="261">
        <v>1000</v>
      </c>
      <c r="E13908" s="261" t="s">
        <v>6396</v>
      </c>
      <c r="F13908" s="261" t="s">
        <v>110</v>
      </c>
      <c r="G13908" s="261" t="s">
        <v>124</v>
      </c>
      <c r="H13908" s="261" t="s">
        <v>6399</v>
      </c>
    </row>
    <row r="13909" spans="1:8" x14ac:dyDescent="0.2">
      <c r="A13909" t="s">
        <v>22</v>
      </c>
      <c r="B13909" s="261" t="s">
        <v>146</v>
      </c>
      <c r="C13909">
        <f>_xlfn.XLOOKUP(B13909,'2.1.trackMPD'!$R$7:$R$29,'2.1.trackMPD'!$T$7:$T$29)</f>
        <v>6</v>
      </c>
      <c r="D13909" s="261">
        <v>1000</v>
      </c>
      <c r="E13909" s="261" t="s">
        <v>6396</v>
      </c>
      <c r="F13909" s="261" t="s">
        <v>110</v>
      </c>
      <c r="G13909" s="261" t="s">
        <v>140</v>
      </c>
      <c r="H13909" s="261" t="s">
        <v>6399</v>
      </c>
    </row>
    <row r="13910" spans="1:8" x14ac:dyDescent="0.2">
      <c r="A13910" t="s">
        <v>22</v>
      </c>
      <c r="B13910" s="261" t="s">
        <v>146</v>
      </c>
      <c r="C13910">
        <f>_xlfn.XLOOKUP(B13910,'2.1.trackMPD'!$R$7:$R$29,'2.1.trackMPD'!$T$7:$T$29)</f>
        <v>6</v>
      </c>
      <c r="D13910" s="261">
        <v>5000</v>
      </c>
      <c r="E13910" s="261" t="s">
        <v>6396</v>
      </c>
      <c r="F13910" s="261" t="s">
        <v>110</v>
      </c>
      <c r="G13910" s="261" t="s">
        <v>124</v>
      </c>
      <c r="H13910" s="261" t="s">
        <v>6398</v>
      </c>
    </row>
    <row r="13911" spans="1:8" x14ac:dyDescent="0.2">
      <c r="A13911" t="s">
        <v>22</v>
      </c>
      <c r="B13911" s="261" t="s">
        <v>146</v>
      </c>
      <c r="C13911">
        <f>_xlfn.XLOOKUP(B13911,'2.1.trackMPD'!$R$7:$R$29,'2.1.trackMPD'!$T$7:$T$29)</f>
        <v>6</v>
      </c>
      <c r="D13911" s="261">
        <v>5000</v>
      </c>
      <c r="E13911" s="261" t="s">
        <v>6396</v>
      </c>
      <c r="F13911" s="261" t="s">
        <v>110</v>
      </c>
      <c r="G13911" s="261" t="s">
        <v>140</v>
      </c>
      <c r="H13911" s="261" t="s">
        <v>6398</v>
      </c>
    </row>
    <row r="13912" spans="1:8" x14ac:dyDescent="0.2">
      <c r="A13912" t="s">
        <v>22</v>
      </c>
      <c r="B13912" s="261" t="s">
        <v>146</v>
      </c>
      <c r="C13912">
        <f>_xlfn.XLOOKUP(B13912,'2.1.trackMPD'!$R$7:$R$29,'2.1.trackMPD'!$T$7:$T$29)</f>
        <v>6</v>
      </c>
      <c r="D13912" s="261">
        <v>5000</v>
      </c>
      <c r="E13912" s="261" t="s">
        <v>6396</v>
      </c>
      <c r="F13912" s="261" t="s">
        <v>111</v>
      </c>
      <c r="G13912" s="261" t="s">
        <v>124</v>
      </c>
      <c r="H13912" s="261" t="s">
        <v>6398</v>
      </c>
    </row>
    <row r="13913" spans="1:8" x14ac:dyDescent="0.2">
      <c r="A13913" t="s">
        <v>22</v>
      </c>
      <c r="B13913" s="261" t="s">
        <v>146</v>
      </c>
      <c r="C13913">
        <f>_xlfn.XLOOKUP(B13913,'2.1.trackMPD'!$R$7:$R$29,'2.1.trackMPD'!$T$7:$T$29)</f>
        <v>6</v>
      </c>
      <c r="D13913" s="261">
        <v>5000</v>
      </c>
      <c r="E13913" s="261" t="s">
        <v>6396</v>
      </c>
      <c r="F13913" s="261" t="s">
        <v>111</v>
      </c>
      <c r="G13913" s="261" t="s">
        <v>140</v>
      </c>
      <c r="H13913" s="261" t="s">
        <v>6398</v>
      </c>
    </row>
    <row r="13914" spans="1:8" x14ac:dyDescent="0.2">
      <c r="A13914" t="s">
        <v>22</v>
      </c>
      <c r="B13914" s="261" t="s">
        <v>146</v>
      </c>
      <c r="C13914">
        <f>_xlfn.XLOOKUP(B13914,'2.1.trackMPD'!$R$7:$R$29,'2.1.trackMPD'!$T$7:$T$29)</f>
        <v>6</v>
      </c>
      <c r="D13914" s="261">
        <v>5000</v>
      </c>
      <c r="E13914" s="261" t="s">
        <v>6396</v>
      </c>
      <c r="F13914" s="261" t="s">
        <v>110</v>
      </c>
      <c r="G13914" s="261" t="s">
        <v>124</v>
      </c>
      <c r="H13914" s="261" t="s">
        <v>6399</v>
      </c>
    </row>
    <row r="13915" spans="1:8" x14ac:dyDescent="0.2">
      <c r="A13915" t="s">
        <v>22</v>
      </c>
      <c r="B13915" s="261" t="s">
        <v>146</v>
      </c>
      <c r="C13915">
        <f>_xlfn.XLOOKUP(B13915,'2.1.trackMPD'!$R$7:$R$29,'2.1.trackMPD'!$T$7:$T$29)</f>
        <v>6</v>
      </c>
      <c r="D13915" s="261">
        <v>5000</v>
      </c>
      <c r="E13915" s="261" t="s">
        <v>6396</v>
      </c>
      <c r="F13915" s="261" t="s">
        <v>110</v>
      </c>
      <c r="G13915" s="261" t="s">
        <v>140</v>
      </c>
      <c r="H13915" s="261" t="s">
        <v>6399</v>
      </c>
    </row>
    <row r="13916" spans="1:8" x14ac:dyDescent="0.2">
      <c r="A13916" t="s">
        <v>22</v>
      </c>
      <c r="B13916" s="261" t="s">
        <v>146</v>
      </c>
      <c r="C13916">
        <f>_xlfn.XLOOKUP(B13916,'2.1.trackMPD'!$R$7:$R$29,'2.1.trackMPD'!$T$7:$T$29)</f>
        <v>6</v>
      </c>
      <c r="D13916" s="261">
        <v>1</v>
      </c>
      <c r="E13916" s="261" t="s">
        <v>6400</v>
      </c>
      <c r="F13916" s="261" t="s">
        <v>110</v>
      </c>
      <c r="G13916" s="261" t="s">
        <v>124</v>
      </c>
      <c r="H13916" s="261" t="s">
        <v>6398</v>
      </c>
    </row>
    <row r="13917" spans="1:8" x14ac:dyDescent="0.2">
      <c r="A13917" t="s">
        <v>22</v>
      </c>
      <c r="B13917" s="261" t="s">
        <v>146</v>
      </c>
      <c r="C13917">
        <f>_xlfn.XLOOKUP(B13917,'2.1.trackMPD'!$R$7:$R$29,'2.1.trackMPD'!$T$7:$T$29)</f>
        <v>6</v>
      </c>
      <c r="D13917" s="261">
        <v>1</v>
      </c>
      <c r="E13917" s="261" t="s">
        <v>6400</v>
      </c>
      <c r="F13917" s="261" t="s">
        <v>110</v>
      </c>
      <c r="G13917" s="261" t="s">
        <v>140</v>
      </c>
      <c r="H13917" s="261" t="s">
        <v>6398</v>
      </c>
    </row>
    <row r="13918" spans="1:8" x14ac:dyDescent="0.2">
      <c r="A13918" t="s">
        <v>22</v>
      </c>
      <c r="B13918" s="261" t="s">
        <v>146</v>
      </c>
      <c r="C13918">
        <f>_xlfn.XLOOKUP(B13918,'2.1.trackMPD'!$R$7:$R$29,'2.1.trackMPD'!$T$7:$T$29)</f>
        <v>6</v>
      </c>
      <c r="D13918" s="261">
        <v>1</v>
      </c>
      <c r="E13918" s="261" t="s">
        <v>6400</v>
      </c>
      <c r="F13918" s="261" t="s">
        <v>111</v>
      </c>
      <c r="G13918" s="261" t="s">
        <v>124</v>
      </c>
      <c r="H13918" s="261" t="s">
        <v>6398</v>
      </c>
    </row>
    <row r="13919" spans="1:8" x14ac:dyDescent="0.2">
      <c r="A13919" t="s">
        <v>22</v>
      </c>
      <c r="B13919" s="261" t="s">
        <v>146</v>
      </c>
      <c r="C13919">
        <f>_xlfn.XLOOKUP(B13919,'2.1.trackMPD'!$R$7:$R$29,'2.1.trackMPD'!$T$7:$T$29)</f>
        <v>6</v>
      </c>
      <c r="D13919" s="261">
        <v>1</v>
      </c>
      <c r="E13919" s="261" t="s">
        <v>6400</v>
      </c>
      <c r="F13919" s="261" t="s">
        <v>111</v>
      </c>
      <c r="G13919" s="261" t="s">
        <v>140</v>
      </c>
      <c r="H13919" s="261" t="s">
        <v>6398</v>
      </c>
    </row>
    <row r="13920" spans="1:8" x14ac:dyDescent="0.2">
      <c r="A13920" t="s">
        <v>22</v>
      </c>
      <c r="B13920" s="261" t="s">
        <v>146</v>
      </c>
      <c r="C13920">
        <f>_xlfn.XLOOKUP(B13920,'2.1.trackMPD'!$R$7:$R$29,'2.1.trackMPD'!$T$7:$T$29)</f>
        <v>6</v>
      </c>
      <c r="D13920" s="261">
        <v>1</v>
      </c>
      <c r="E13920" s="261" t="s">
        <v>6400</v>
      </c>
      <c r="F13920" s="261" t="s">
        <v>110</v>
      </c>
      <c r="G13920" s="261" t="s">
        <v>124</v>
      </c>
      <c r="H13920" s="261" t="s">
        <v>6399</v>
      </c>
    </row>
    <row r="13921" spans="1:8" x14ac:dyDescent="0.2">
      <c r="A13921" t="s">
        <v>22</v>
      </c>
      <c r="B13921" s="261" t="s">
        <v>146</v>
      </c>
      <c r="C13921">
        <f>_xlfn.XLOOKUP(B13921,'2.1.trackMPD'!$R$7:$R$29,'2.1.trackMPD'!$T$7:$T$29)</f>
        <v>6</v>
      </c>
      <c r="D13921" s="261">
        <v>1</v>
      </c>
      <c r="E13921" s="261" t="s">
        <v>6400</v>
      </c>
      <c r="F13921" s="261" t="s">
        <v>110</v>
      </c>
      <c r="G13921" s="261" t="s">
        <v>140</v>
      </c>
      <c r="H13921" s="261" t="s">
        <v>6399</v>
      </c>
    </row>
    <row r="13922" spans="1:8" x14ac:dyDescent="0.2">
      <c r="A13922" t="s">
        <v>22</v>
      </c>
      <c r="B13922" s="261" t="s">
        <v>146</v>
      </c>
      <c r="C13922">
        <f>_xlfn.XLOOKUP(B13922,'2.1.trackMPD'!$R$7:$R$29,'2.1.trackMPD'!$T$7:$T$29)</f>
        <v>6</v>
      </c>
      <c r="D13922" s="261">
        <v>10</v>
      </c>
      <c r="E13922" s="261" t="s">
        <v>6400</v>
      </c>
      <c r="F13922" s="261" t="s">
        <v>110</v>
      </c>
      <c r="G13922" s="261" t="s">
        <v>124</v>
      </c>
      <c r="H13922" s="261" t="s">
        <v>6398</v>
      </c>
    </row>
    <row r="13923" spans="1:8" x14ac:dyDescent="0.2">
      <c r="A13923" t="s">
        <v>22</v>
      </c>
      <c r="B13923" s="261" t="s">
        <v>146</v>
      </c>
      <c r="C13923">
        <f>_xlfn.XLOOKUP(B13923,'2.1.trackMPD'!$R$7:$R$29,'2.1.trackMPD'!$T$7:$T$29)</f>
        <v>6</v>
      </c>
      <c r="D13923" s="261">
        <v>10</v>
      </c>
      <c r="E13923" s="261" t="s">
        <v>6400</v>
      </c>
      <c r="F13923" s="261" t="s">
        <v>110</v>
      </c>
      <c r="G13923" s="261" t="s">
        <v>140</v>
      </c>
      <c r="H13923" s="261" t="s">
        <v>6398</v>
      </c>
    </row>
    <row r="13924" spans="1:8" x14ac:dyDescent="0.2">
      <c r="A13924" t="s">
        <v>22</v>
      </c>
      <c r="B13924" s="261" t="s">
        <v>146</v>
      </c>
      <c r="C13924">
        <f>_xlfn.XLOOKUP(B13924,'2.1.trackMPD'!$R$7:$R$29,'2.1.trackMPD'!$T$7:$T$29)</f>
        <v>6</v>
      </c>
      <c r="D13924" s="261">
        <v>10</v>
      </c>
      <c r="E13924" s="261" t="s">
        <v>6400</v>
      </c>
      <c r="F13924" s="261" t="s">
        <v>111</v>
      </c>
      <c r="G13924" s="261" t="s">
        <v>124</v>
      </c>
      <c r="H13924" s="261" t="s">
        <v>6398</v>
      </c>
    </row>
    <row r="13925" spans="1:8" x14ac:dyDescent="0.2">
      <c r="A13925" t="s">
        <v>22</v>
      </c>
      <c r="B13925" s="261" t="s">
        <v>146</v>
      </c>
      <c r="C13925">
        <f>_xlfn.XLOOKUP(B13925,'2.1.trackMPD'!$R$7:$R$29,'2.1.trackMPD'!$T$7:$T$29)</f>
        <v>6</v>
      </c>
      <c r="D13925" s="261">
        <v>10</v>
      </c>
      <c r="E13925" s="261" t="s">
        <v>6400</v>
      </c>
      <c r="F13925" s="261" t="s">
        <v>111</v>
      </c>
      <c r="G13925" s="261" t="s">
        <v>140</v>
      </c>
      <c r="H13925" s="261" t="s">
        <v>6398</v>
      </c>
    </row>
    <row r="13926" spans="1:8" x14ac:dyDescent="0.2">
      <c r="A13926" t="s">
        <v>22</v>
      </c>
      <c r="B13926" s="261" t="s">
        <v>146</v>
      </c>
      <c r="C13926">
        <f>_xlfn.XLOOKUP(B13926,'2.1.trackMPD'!$R$7:$R$29,'2.1.trackMPD'!$T$7:$T$29)</f>
        <v>6</v>
      </c>
      <c r="D13926" s="261">
        <v>10</v>
      </c>
      <c r="E13926" s="261" t="s">
        <v>6400</v>
      </c>
      <c r="F13926" s="261" t="s">
        <v>110</v>
      </c>
      <c r="G13926" s="261" t="s">
        <v>124</v>
      </c>
      <c r="H13926" s="261" t="s">
        <v>6399</v>
      </c>
    </row>
    <row r="13927" spans="1:8" x14ac:dyDescent="0.2">
      <c r="A13927" t="s">
        <v>22</v>
      </c>
      <c r="B13927" s="261" t="s">
        <v>146</v>
      </c>
      <c r="C13927">
        <f>_xlfn.XLOOKUP(B13927,'2.1.trackMPD'!$R$7:$R$29,'2.1.trackMPD'!$T$7:$T$29)</f>
        <v>6</v>
      </c>
      <c r="D13927" s="261">
        <v>10</v>
      </c>
      <c r="E13927" s="261" t="s">
        <v>6400</v>
      </c>
      <c r="F13927" s="261" t="s">
        <v>110</v>
      </c>
      <c r="G13927" s="261" t="s">
        <v>140</v>
      </c>
      <c r="H13927" s="261" t="s">
        <v>6399</v>
      </c>
    </row>
    <row r="13928" spans="1:8" x14ac:dyDescent="0.2">
      <c r="A13928" t="s">
        <v>22</v>
      </c>
      <c r="B13928" s="261" t="s">
        <v>146</v>
      </c>
      <c r="C13928">
        <f>_xlfn.XLOOKUP(B13928,'2.1.trackMPD'!$R$7:$R$29,'2.1.trackMPD'!$T$7:$T$29)</f>
        <v>6</v>
      </c>
      <c r="D13928" s="261">
        <v>100</v>
      </c>
      <c r="E13928" s="261" t="s">
        <v>6400</v>
      </c>
      <c r="F13928" s="261" t="s">
        <v>110</v>
      </c>
      <c r="G13928" s="261" t="s">
        <v>124</v>
      </c>
      <c r="H13928" s="261" t="s">
        <v>6398</v>
      </c>
    </row>
    <row r="13929" spans="1:8" x14ac:dyDescent="0.2">
      <c r="A13929" t="s">
        <v>22</v>
      </c>
      <c r="B13929" s="261" t="s">
        <v>146</v>
      </c>
      <c r="C13929">
        <f>_xlfn.XLOOKUP(B13929,'2.1.trackMPD'!$R$7:$R$29,'2.1.trackMPD'!$T$7:$T$29)</f>
        <v>6</v>
      </c>
      <c r="D13929" s="261">
        <v>100</v>
      </c>
      <c r="E13929" s="261" t="s">
        <v>6400</v>
      </c>
      <c r="F13929" s="261" t="s">
        <v>110</v>
      </c>
      <c r="G13929" s="261" t="s">
        <v>140</v>
      </c>
      <c r="H13929" s="261" t="s">
        <v>6398</v>
      </c>
    </row>
    <row r="13930" spans="1:8" x14ac:dyDescent="0.2">
      <c r="A13930" t="s">
        <v>22</v>
      </c>
      <c r="B13930" s="261" t="s">
        <v>146</v>
      </c>
      <c r="C13930">
        <f>_xlfn.XLOOKUP(B13930,'2.1.trackMPD'!$R$7:$R$29,'2.1.trackMPD'!$T$7:$T$29)</f>
        <v>6</v>
      </c>
      <c r="D13930" s="261">
        <v>100</v>
      </c>
      <c r="E13930" s="261" t="s">
        <v>6400</v>
      </c>
      <c r="F13930" s="261" t="s">
        <v>111</v>
      </c>
      <c r="G13930" s="261" t="s">
        <v>124</v>
      </c>
      <c r="H13930" s="261" t="s">
        <v>6398</v>
      </c>
    </row>
    <row r="13931" spans="1:8" x14ac:dyDescent="0.2">
      <c r="A13931" t="s">
        <v>22</v>
      </c>
      <c r="B13931" s="261" t="s">
        <v>146</v>
      </c>
      <c r="C13931">
        <f>_xlfn.XLOOKUP(B13931,'2.1.trackMPD'!$R$7:$R$29,'2.1.trackMPD'!$T$7:$T$29)</f>
        <v>6</v>
      </c>
      <c r="D13931" s="261">
        <v>100</v>
      </c>
      <c r="E13931" s="261" t="s">
        <v>6400</v>
      </c>
      <c r="F13931" s="261" t="s">
        <v>111</v>
      </c>
      <c r="G13931" s="261" t="s">
        <v>140</v>
      </c>
      <c r="H13931" s="261" t="s">
        <v>6398</v>
      </c>
    </row>
    <row r="13932" spans="1:8" x14ac:dyDescent="0.2">
      <c r="A13932" t="s">
        <v>22</v>
      </c>
      <c r="B13932" s="261" t="s">
        <v>146</v>
      </c>
      <c r="C13932">
        <f>_xlfn.XLOOKUP(B13932,'2.1.trackMPD'!$R$7:$R$29,'2.1.trackMPD'!$T$7:$T$29)</f>
        <v>6</v>
      </c>
      <c r="D13932" s="261">
        <v>100</v>
      </c>
      <c r="E13932" s="261" t="s">
        <v>6400</v>
      </c>
      <c r="F13932" s="261" t="s">
        <v>110</v>
      </c>
      <c r="G13932" s="261" t="s">
        <v>124</v>
      </c>
      <c r="H13932" s="261" t="s">
        <v>6399</v>
      </c>
    </row>
    <row r="13933" spans="1:8" x14ac:dyDescent="0.2">
      <c r="A13933" t="s">
        <v>22</v>
      </c>
      <c r="B13933" s="261" t="s">
        <v>146</v>
      </c>
      <c r="C13933">
        <f>_xlfn.XLOOKUP(B13933,'2.1.trackMPD'!$R$7:$R$29,'2.1.trackMPD'!$T$7:$T$29)</f>
        <v>6</v>
      </c>
      <c r="D13933" s="261">
        <v>100</v>
      </c>
      <c r="E13933" s="261" t="s">
        <v>6400</v>
      </c>
      <c r="F13933" s="261" t="s">
        <v>110</v>
      </c>
      <c r="G13933" s="261" t="s">
        <v>140</v>
      </c>
      <c r="H13933" s="261" t="s">
        <v>6399</v>
      </c>
    </row>
    <row r="13934" spans="1:8" x14ac:dyDescent="0.2">
      <c r="A13934" t="s">
        <v>22</v>
      </c>
      <c r="B13934" s="261" t="s">
        <v>146</v>
      </c>
      <c r="C13934">
        <f>_xlfn.XLOOKUP(B13934,'2.1.trackMPD'!$R$7:$R$29,'2.1.trackMPD'!$T$7:$T$29)</f>
        <v>6</v>
      </c>
      <c r="D13934" s="261">
        <v>1000</v>
      </c>
      <c r="E13934" s="261" t="s">
        <v>6400</v>
      </c>
      <c r="F13934" s="261" t="s">
        <v>110</v>
      </c>
      <c r="G13934" s="261" t="s">
        <v>124</v>
      </c>
      <c r="H13934" s="261" t="s">
        <v>6398</v>
      </c>
    </row>
    <row r="13935" spans="1:8" x14ac:dyDescent="0.2">
      <c r="A13935" t="s">
        <v>22</v>
      </c>
      <c r="B13935" s="261" t="s">
        <v>146</v>
      </c>
      <c r="C13935">
        <f>_xlfn.XLOOKUP(B13935,'2.1.trackMPD'!$R$7:$R$29,'2.1.trackMPD'!$T$7:$T$29)</f>
        <v>6</v>
      </c>
      <c r="D13935" s="261">
        <v>1000</v>
      </c>
      <c r="E13935" s="261" t="s">
        <v>6400</v>
      </c>
      <c r="F13935" s="261" t="s">
        <v>110</v>
      </c>
      <c r="G13935" s="261" t="s">
        <v>140</v>
      </c>
      <c r="H13935" s="261" t="s">
        <v>6398</v>
      </c>
    </row>
    <row r="13936" spans="1:8" x14ac:dyDescent="0.2">
      <c r="A13936" t="s">
        <v>22</v>
      </c>
      <c r="B13936" s="261" t="s">
        <v>146</v>
      </c>
      <c r="C13936">
        <f>_xlfn.XLOOKUP(B13936,'2.1.trackMPD'!$R$7:$R$29,'2.1.trackMPD'!$T$7:$T$29)</f>
        <v>6</v>
      </c>
      <c r="D13936" s="261">
        <v>1000</v>
      </c>
      <c r="E13936" s="261" t="s">
        <v>6400</v>
      </c>
      <c r="F13936" s="261" t="s">
        <v>111</v>
      </c>
      <c r="G13936" s="261" t="s">
        <v>124</v>
      </c>
      <c r="H13936" s="261" t="s">
        <v>6398</v>
      </c>
    </row>
    <row r="13937" spans="1:8" x14ac:dyDescent="0.2">
      <c r="A13937" t="s">
        <v>22</v>
      </c>
      <c r="B13937" s="261" t="s">
        <v>146</v>
      </c>
      <c r="C13937">
        <f>_xlfn.XLOOKUP(B13937,'2.1.trackMPD'!$R$7:$R$29,'2.1.trackMPD'!$T$7:$T$29)</f>
        <v>6</v>
      </c>
      <c r="D13937" s="261">
        <v>1000</v>
      </c>
      <c r="E13937" s="261" t="s">
        <v>6400</v>
      </c>
      <c r="F13937" s="261" t="s">
        <v>111</v>
      </c>
      <c r="G13937" s="261" t="s">
        <v>140</v>
      </c>
      <c r="H13937" s="261" t="s">
        <v>6398</v>
      </c>
    </row>
    <row r="13938" spans="1:8" x14ac:dyDescent="0.2">
      <c r="A13938" t="s">
        <v>22</v>
      </c>
      <c r="B13938" s="261" t="s">
        <v>146</v>
      </c>
      <c r="C13938">
        <f>_xlfn.XLOOKUP(B13938,'2.1.trackMPD'!$R$7:$R$29,'2.1.trackMPD'!$T$7:$T$29)</f>
        <v>6</v>
      </c>
      <c r="D13938" s="261">
        <v>1000</v>
      </c>
      <c r="E13938" s="261" t="s">
        <v>6400</v>
      </c>
      <c r="F13938" s="261" t="s">
        <v>110</v>
      </c>
      <c r="G13938" s="261" t="s">
        <v>124</v>
      </c>
      <c r="H13938" s="261" t="s">
        <v>6399</v>
      </c>
    </row>
    <row r="13939" spans="1:8" x14ac:dyDescent="0.2">
      <c r="A13939" t="s">
        <v>22</v>
      </c>
      <c r="B13939" s="261" t="s">
        <v>146</v>
      </c>
      <c r="C13939">
        <f>_xlfn.XLOOKUP(B13939,'2.1.trackMPD'!$R$7:$R$29,'2.1.trackMPD'!$T$7:$T$29)</f>
        <v>6</v>
      </c>
      <c r="D13939" s="261">
        <v>1000</v>
      </c>
      <c r="E13939" s="261" t="s">
        <v>6400</v>
      </c>
      <c r="F13939" s="261" t="s">
        <v>110</v>
      </c>
      <c r="G13939" s="261" t="s">
        <v>140</v>
      </c>
      <c r="H13939" s="261" t="s">
        <v>6399</v>
      </c>
    </row>
    <row r="13940" spans="1:8" x14ac:dyDescent="0.2">
      <c r="A13940" t="s">
        <v>22</v>
      </c>
      <c r="B13940" s="261" t="s">
        <v>146</v>
      </c>
      <c r="C13940">
        <f>_xlfn.XLOOKUP(B13940,'2.1.trackMPD'!$R$7:$R$29,'2.1.trackMPD'!$T$7:$T$29)</f>
        <v>6</v>
      </c>
      <c r="D13940" s="261">
        <v>5000</v>
      </c>
      <c r="E13940" s="261" t="s">
        <v>6400</v>
      </c>
      <c r="F13940" s="261" t="s">
        <v>110</v>
      </c>
      <c r="G13940" s="261" t="s">
        <v>124</v>
      </c>
      <c r="H13940" s="261" t="s">
        <v>6398</v>
      </c>
    </row>
    <row r="13941" spans="1:8" x14ac:dyDescent="0.2">
      <c r="A13941" t="s">
        <v>22</v>
      </c>
      <c r="B13941" s="261" t="s">
        <v>146</v>
      </c>
      <c r="C13941">
        <f>_xlfn.XLOOKUP(B13941,'2.1.trackMPD'!$R$7:$R$29,'2.1.trackMPD'!$T$7:$T$29)</f>
        <v>6</v>
      </c>
      <c r="D13941" s="261">
        <v>5000</v>
      </c>
      <c r="E13941" s="261" t="s">
        <v>6400</v>
      </c>
      <c r="F13941" s="261" t="s">
        <v>110</v>
      </c>
      <c r="G13941" s="261" t="s">
        <v>140</v>
      </c>
      <c r="H13941" s="261" t="s">
        <v>6398</v>
      </c>
    </row>
    <row r="13942" spans="1:8" x14ac:dyDescent="0.2">
      <c r="A13942" t="s">
        <v>22</v>
      </c>
      <c r="B13942" s="261" t="s">
        <v>146</v>
      </c>
      <c r="C13942">
        <f>_xlfn.XLOOKUP(B13942,'2.1.trackMPD'!$R$7:$R$29,'2.1.trackMPD'!$T$7:$T$29)</f>
        <v>6</v>
      </c>
      <c r="D13942" s="261">
        <v>5000</v>
      </c>
      <c r="E13942" s="261" t="s">
        <v>6400</v>
      </c>
      <c r="F13942" s="261" t="s">
        <v>111</v>
      </c>
      <c r="G13942" s="261" t="s">
        <v>124</v>
      </c>
      <c r="H13942" s="261" t="s">
        <v>6398</v>
      </c>
    </row>
    <row r="13943" spans="1:8" x14ac:dyDescent="0.2">
      <c r="A13943" t="s">
        <v>22</v>
      </c>
      <c r="B13943" s="261" t="s">
        <v>146</v>
      </c>
      <c r="C13943">
        <f>_xlfn.XLOOKUP(B13943,'2.1.trackMPD'!$R$7:$R$29,'2.1.trackMPD'!$T$7:$T$29)</f>
        <v>6</v>
      </c>
      <c r="D13943" s="261">
        <v>5000</v>
      </c>
      <c r="E13943" s="261" t="s">
        <v>6400</v>
      </c>
      <c r="F13943" s="261" t="s">
        <v>111</v>
      </c>
      <c r="G13943" s="261" t="s">
        <v>140</v>
      </c>
      <c r="H13943" s="261" t="s">
        <v>6398</v>
      </c>
    </row>
    <row r="13944" spans="1:8" x14ac:dyDescent="0.2">
      <c r="A13944" t="s">
        <v>22</v>
      </c>
      <c r="B13944" s="261" t="s">
        <v>146</v>
      </c>
      <c r="C13944">
        <f>_xlfn.XLOOKUP(B13944,'2.1.trackMPD'!$R$7:$R$29,'2.1.trackMPD'!$T$7:$T$29)</f>
        <v>6</v>
      </c>
      <c r="D13944" s="261">
        <v>5000</v>
      </c>
      <c r="E13944" s="261" t="s">
        <v>6400</v>
      </c>
      <c r="F13944" s="261" t="s">
        <v>110</v>
      </c>
      <c r="G13944" s="261" t="s">
        <v>124</v>
      </c>
      <c r="H13944" s="261" t="s">
        <v>6399</v>
      </c>
    </row>
    <row r="13945" spans="1:8" x14ac:dyDescent="0.2">
      <c r="A13945" t="s">
        <v>22</v>
      </c>
      <c r="B13945" s="261" t="s">
        <v>146</v>
      </c>
      <c r="C13945">
        <f>_xlfn.XLOOKUP(B13945,'2.1.trackMPD'!$R$7:$R$29,'2.1.trackMPD'!$T$7:$T$29)</f>
        <v>6</v>
      </c>
      <c r="D13945" s="261">
        <v>5000</v>
      </c>
      <c r="E13945" s="261" t="s">
        <v>6400</v>
      </c>
      <c r="F13945" s="261" t="s">
        <v>110</v>
      </c>
      <c r="G13945" s="261" t="s">
        <v>140</v>
      </c>
      <c r="H13945" s="261" t="s">
        <v>6399</v>
      </c>
    </row>
    <row r="13946" spans="1:8" x14ac:dyDescent="0.2">
      <c r="A13946" t="s">
        <v>22</v>
      </c>
      <c r="B13946" s="261" t="s">
        <v>146</v>
      </c>
      <c r="C13946">
        <f>_xlfn.XLOOKUP(B13946,'2.1.trackMPD'!$R$7:$R$29,'2.1.trackMPD'!$T$7:$T$29)</f>
        <v>6</v>
      </c>
      <c r="D13946" s="261">
        <v>1</v>
      </c>
      <c r="E13946" s="261" t="s">
        <v>6401</v>
      </c>
      <c r="F13946" s="261" t="s">
        <v>110</v>
      </c>
      <c r="G13946" s="261" t="s">
        <v>124</v>
      </c>
      <c r="H13946" s="261" t="s">
        <v>6398</v>
      </c>
    </row>
    <row r="13947" spans="1:8" x14ac:dyDescent="0.2">
      <c r="A13947" t="s">
        <v>22</v>
      </c>
      <c r="B13947" s="261" t="s">
        <v>146</v>
      </c>
      <c r="C13947">
        <f>_xlfn.XLOOKUP(B13947,'2.1.trackMPD'!$R$7:$R$29,'2.1.trackMPD'!$T$7:$T$29)</f>
        <v>6</v>
      </c>
      <c r="D13947" s="261">
        <v>1</v>
      </c>
      <c r="E13947" s="261" t="s">
        <v>6401</v>
      </c>
      <c r="F13947" s="261" t="s">
        <v>110</v>
      </c>
      <c r="G13947" s="261" t="s">
        <v>140</v>
      </c>
      <c r="H13947" s="261" t="s">
        <v>6398</v>
      </c>
    </row>
    <row r="13948" spans="1:8" x14ac:dyDescent="0.2">
      <c r="A13948" t="s">
        <v>22</v>
      </c>
      <c r="B13948" s="261" t="s">
        <v>146</v>
      </c>
      <c r="C13948">
        <f>_xlfn.XLOOKUP(B13948,'2.1.trackMPD'!$R$7:$R$29,'2.1.trackMPD'!$T$7:$T$29)</f>
        <v>6</v>
      </c>
      <c r="D13948" s="261">
        <v>1</v>
      </c>
      <c r="E13948" s="261" t="s">
        <v>6401</v>
      </c>
      <c r="F13948" s="261" t="s">
        <v>111</v>
      </c>
      <c r="G13948" s="261" t="s">
        <v>124</v>
      </c>
      <c r="H13948" s="261" t="s">
        <v>6398</v>
      </c>
    </row>
    <row r="13949" spans="1:8" x14ac:dyDescent="0.2">
      <c r="A13949" t="s">
        <v>22</v>
      </c>
      <c r="B13949" s="261" t="s">
        <v>146</v>
      </c>
      <c r="C13949">
        <f>_xlfn.XLOOKUP(B13949,'2.1.trackMPD'!$R$7:$R$29,'2.1.trackMPD'!$T$7:$T$29)</f>
        <v>6</v>
      </c>
      <c r="D13949" s="261">
        <v>1</v>
      </c>
      <c r="E13949" s="261" t="s">
        <v>6401</v>
      </c>
      <c r="F13949" s="261" t="s">
        <v>111</v>
      </c>
      <c r="G13949" s="261" t="s">
        <v>140</v>
      </c>
      <c r="H13949" s="261" t="s">
        <v>6398</v>
      </c>
    </row>
    <row r="13950" spans="1:8" x14ac:dyDescent="0.2">
      <c r="A13950" t="s">
        <v>22</v>
      </c>
      <c r="B13950" s="261" t="s">
        <v>146</v>
      </c>
      <c r="C13950">
        <f>_xlfn.XLOOKUP(B13950,'2.1.trackMPD'!$R$7:$R$29,'2.1.trackMPD'!$T$7:$T$29)</f>
        <v>6</v>
      </c>
      <c r="D13950" s="261">
        <v>1</v>
      </c>
      <c r="E13950" s="261" t="s">
        <v>6401</v>
      </c>
      <c r="F13950" s="261" t="s">
        <v>110</v>
      </c>
      <c r="G13950" s="261" t="s">
        <v>124</v>
      </c>
      <c r="H13950" s="261" t="s">
        <v>6399</v>
      </c>
    </row>
    <row r="13951" spans="1:8" x14ac:dyDescent="0.2">
      <c r="A13951" t="s">
        <v>22</v>
      </c>
      <c r="B13951" s="261" t="s">
        <v>146</v>
      </c>
      <c r="C13951">
        <f>_xlfn.XLOOKUP(B13951,'2.1.trackMPD'!$R$7:$R$29,'2.1.trackMPD'!$T$7:$T$29)</f>
        <v>6</v>
      </c>
      <c r="D13951" s="261">
        <v>1</v>
      </c>
      <c r="E13951" s="261" t="s">
        <v>6401</v>
      </c>
      <c r="F13951" s="261" t="s">
        <v>110</v>
      </c>
      <c r="G13951" s="261" t="s">
        <v>140</v>
      </c>
      <c r="H13951" s="261" t="s">
        <v>6399</v>
      </c>
    </row>
    <row r="13952" spans="1:8" x14ac:dyDescent="0.2">
      <c r="A13952" t="s">
        <v>22</v>
      </c>
      <c r="B13952" s="261" t="s">
        <v>146</v>
      </c>
      <c r="C13952">
        <f>_xlfn.XLOOKUP(B13952,'2.1.trackMPD'!$R$7:$R$29,'2.1.trackMPD'!$T$7:$T$29)</f>
        <v>6</v>
      </c>
      <c r="D13952" s="261">
        <v>10</v>
      </c>
      <c r="E13952" s="261" t="s">
        <v>6401</v>
      </c>
      <c r="F13952" s="261" t="s">
        <v>110</v>
      </c>
      <c r="G13952" s="261" t="s">
        <v>124</v>
      </c>
      <c r="H13952" s="261" t="s">
        <v>6398</v>
      </c>
    </row>
    <row r="13953" spans="1:8" x14ac:dyDescent="0.2">
      <c r="A13953" t="s">
        <v>22</v>
      </c>
      <c r="B13953" s="261" t="s">
        <v>146</v>
      </c>
      <c r="C13953">
        <f>_xlfn.XLOOKUP(B13953,'2.1.trackMPD'!$R$7:$R$29,'2.1.trackMPD'!$T$7:$T$29)</f>
        <v>6</v>
      </c>
      <c r="D13953" s="261">
        <v>10</v>
      </c>
      <c r="E13953" s="261" t="s">
        <v>6401</v>
      </c>
      <c r="F13953" s="261" t="s">
        <v>110</v>
      </c>
      <c r="G13953" s="261" t="s">
        <v>140</v>
      </c>
      <c r="H13953" s="261" t="s">
        <v>6398</v>
      </c>
    </row>
    <row r="13954" spans="1:8" x14ac:dyDescent="0.2">
      <c r="A13954" t="s">
        <v>22</v>
      </c>
      <c r="B13954" s="261" t="s">
        <v>146</v>
      </c>
      <c r="C13954">
        <f>_xlfn.XLOOKUP(B13954,'2.1.trackMPD'!$R$7:$R$29,'2.1.trackMPD'!$T$7:$T$29)</f>
        <v>6</v>
      </c>
      <c r="D13954" s="261">
        <v>10</v>
      </c>
      <c r="E13954" s="261" t="s">
        <v>6401</v>
      </c>
      <c r="F13954" s="261" t="s">
        <v>111</v>
      </c>
      <c r="G13954" s="261" t="s">
        <v>124</v>
      </c>
      <c r="H13954" s="261" t="s">
        <v>6398</v>
      </c>
    </row>
    <row r="13955" spans="1:8" x14ac:dyDescent="0.2">
      <c r="A13955" t="s">
        <v>22</v>
      </c>
      <c r="B13955" s="261" t="s">
        <v>146</v>
      </c>
      <c r="C13955">
        <f>_xlfn.XLOOKUP(B13955,'2.1.trackMPD'!$R$7:$R$29,'2.1.trackMPD'!$T$7:$T$29)</f>
        <v>6</v>
      </c>
      <c r="D13955" s="261">
        <v>10</v>
      </c>
      <c r="E13955" s="261" t="s">
        <v>6401</v>
      </c>
      <c r="F13955" s="261" t="s">
        <v>111</v>
      </c>
      <c r="G13955" s="261" t="s">
        <v>140</v>
      </c>
      <c r="H13955" s="261" t="s">
        <v>6398</v>
      </c>
    </row>
    <row r="13956" spans="1:8" x14ac:dyDescent="0.2">
      <c r="A13956" t="s">
        <v>22</v>
      </c>
      <c r="B13956" s="261" t="s">
        <v>146</v>
      </c>
      <c r="C13956">
        <f>_xlfn.XLOOKUP(B13956,'2.1.trackMPD'!$R$7:$R$29,'2.1.trackMPD'!$T$7:$T$29)</f>
        <v>6</v>
      </c>
      <c r="D13956" s="261">
        <v>10</v>
      </c>
      <c r="E13956" s="261" t="s">
        <v>6401</v>
      </c>
      <c r="F13956" s="261" t="s">
        <v>110</v>
      </c>
      <c r="G13956" s="261" t="s">
        <v>124</v>
      </c>
      <c r="H13956" s="261" t="s">
        <v>6399</v>
      </c>
    </row>
    <row r="13957" spans="1:8" x14ac:dyDescent="0.2">
      <c r="A13957" t="s">
        <v>22</v>
      </c>
      <c r="B13957" s="261" t="s">
        <v>146</v>
      </c>
      <c r="C13957">
        <f>_xlfn.XLOOKUP(B13957,'2.1.trackMPD'!$R$7:$R$29,'2.1.trackMPD'!$T$7:$T$29)</f>
        <v>6</v>
      </c>
      <c r="D13957" s="261">
        <v>10</v>
      </c>
      <c r="E13957" s="261" t="s">
        <v>6401</v>
      </c>
      <c r="F13957" s="261" t="s">
        <v>110</v>
      </c>
      <c r="G13957" s="261" t="s">
        <v>140</v>
      </c>
      <c r="H13957" s="261" t="s">
        <v>6399</v>
      </c>
    </row>
    <row r="13958" spans="1:8" x14ac:dyDescent="0.2">
      <c r="A13958" t="s">
        <v>22</v>
      </c>
      <c r="B13958" s="261" t="s">
        <v>146</v>
      </c>
      <c r="C13958">
        <f>_xlfn.XLOOKUP(B13958,'2.1.trackMPD'!$R$7:$R$29,'2.1.trackMPD'!$T$7:$T$29)</f>
        <v>6</v>
      </c>
      <c r="D13958" s="261">
        <v>100</v>
      </c>
      <c r="E13958" s="261" t="s">
        <v>6401</v>
      </c>
      <c r="F13958" s="261" t="s">
        <v>110</v>
      </c>
      <c r="G13958" s="261" t="s">
        <v>124</v>
      </c>
      <c r="H13958" s="261" t="s">
        <v>6398</v>
      </c>
    </row>
    <row r="13959" spans="1:8" x14ac:dyDescent="0.2">
      <c r="A13959" t="s">
        <v>22</v>
      </c>
      <c r="B13959" s="261" t="s">
        <v>146</v>
      </c>
      <c r="C13959">
        <f>_xlfn.XLOOKUP(B13959,'2.1.trackMPD'!$R$7:$R$29,'2.1.trackMPD'!$T$7:$T$29)</f>
        <v>6</v>
      </c>
      <c r="D13959" s="261">
        <v>100</v>
      </c>
      <c r="E13959" s="261" t="s">
        <v>6401</v>
      </c>
      <c r="F13959" s="261" t="s">
        <v>110</v>
      </c>
      <c r="G13959" s="261" t="s">
        <v>140</v>
      </c>
      <c r="H13959" s="261" t="s">
        <v>6398</v>
      </c>
    </row>
    <row r="13960" spans="1:8" x14ac:dyDescent="0.2">
      <c r="A13960" t="s">
        <v>22</v>
      </c>
      <c r="B13960" s="261" t="s">
        <v>146</v>
      </c>
      <c r="C13960">
        <f>_xlfn.XLOOKUP(B13960,'2.1.trackMPD'!$R$7:$R$29,'2.1.trackMPD'!$T$7:$T$29)</f>
        <v>6</v>
      </c>
      <c r="D13960" s="261">
        <v>100</v>
      </c>
      <c r="E13960" s="261" t="s">
        <v>6401</v>
      </c>
      <c r="F13960" s="261" t="s">
        <v>111</v>
      </c>
      <c r="G13960" s="261" t="s">
        <v>124</v>
      </c>
      <c r="H13960" s="261" t="s">
        <v>6398</v>
      </c>
    </row>
    <row r="13961" spans="1:8" x14ac:dyDescent="0.2">
      <c r="A13961" t="s">
        <v>22</v>
      </c>
      <c r="B13961" s="261" t="s">
        <v>146</v>
      </c>
      <c r="C13961">
        <f>_xlfn.XLOOKUP(B13961,'2.1.trackMPD'!$R$7:$R$29,'2.1.trackMPD'!$T$7:$T$29)</f>
        <v>6</v>
      </c>
      <c r="D13961" s="261">
        <v>100</v>
      </c>
      <c r="E13961" s="261" t="s">
        <v>6401</v>
      </c>
      <c r="F13961" s="261" t="s">
        <v>111</v>
      </c>
      <c r="G13961" s="261" t="s">
        <v>140</v>
      </c>
      <c r="H13961" s="261" t="s">
        <v>6398</v>
      </c>
    </row>
    <row r="13962" spans="1:8" x14ac:dyDescent="0.2">
      <c r="A13962" t="s">
        <v>22</v>
      </c>
      <c r="B13962" s="261" t="s">
        <v>146</v>
      </c>
      <c r="C13962">
        <f>_xlfn.XLOOKUP(B13962,'2.1.trackMPD'!$R$7:$R$29,'2.1.trackMPD'!$T$7:$T$29)</f>
        <v>6</v>
      </c>
      <c r="D13962" s="261">
        <v>100</v>
      </c>
      <c r="E13962" s="261" t="s">
        <v>6401</v>
      </c>
      <c r="F13962" s="261" t="s">
        <v>110</v>
      </c>
      <c r="G13962" s="261" t="s">
        <v>124</v>
      </c>
      <c r="H13962" s="261" t="s">
        <v>6399</v>
      </c>
    </row>
    <row r="13963" spans="1:8" x14ac:dyDescent="0.2">
      <c r="A13963" t="s">
        <v>22</v>
      </c>
      <c r="B13963" s="261" t="s">
        <v>146</v>
      </c>
      <c r="C13963">
        <f>_xlfn.XLOOKUP(B13963,'2.1.trackMPD'!$R$7:$R$29,'2.1.trackMPD'!$T$7:$T$29)</f>
        <v>6</v>
      </c>
      <c r="D13963" s="261">
        <v>100</v>
      </c>
      <c r="E13963" s="261" t="s">
        <v>6401</v>
      </c>
      <c r="F13963" s="261" t="s">
        <v>110</v>
      </c>
      <c r="G13963" s="261" t="s">
        <v>140</v>
      </c>
      <c r="H13963" s="261" t="s">
        <v>6399</v>
      </c>
    </row>
    <row r="13964" spans="1:8" x14ac:dyDescent="0.2">
      <c r="A13964" t="s">
        <v>22</v>
      </c>
      <c r="B13964" s="261" t="s">
        <v>147</v>
      </c>
      <c r="C13964">
        <f>_xlfn.XLOOKUP(B13964,'2.1.trackMPD'!$R$7:$R$29,'2.1.trackMPD'!$T$7:$T$29)</f>
        <v>6</v>
      </c>
      <c r="D13964" s="261">
        <v>1</v>
      </c>
      <c r="E13964" s="261" t="s">
        <v>6396</v>
      </c>
      <c r="F13964" s="261" t="s">
        <v>110</v>
      </c>
      <c r="G13964" s="261" t="s">
        <v>124</v>
      </c>
      <c r="H13964" s="261" t="s">
        <v>6398</v>
      </c>
    </row>
    <row r="13965" spans="1:8" x14ac:dyDescent="0.2">
      <c r="A13965" t="s">
        <v>22</v>
      </c>
      <c r="B13965" s="261" t="s">
        <v>147</v>
      </c>
      <c r="C13965">
        <f>_xlfn.XLOOKUP(B13965,'2.1.trackMPD'!$R$7:$R$29,'2.1.trackMPD'!$T$7:$T$29)</f>
        <v>6</v>
      </c>
      <c r="D13965" s="261">
        <v>1</v>
      </c>
      <c r="E13965" s="261" t="s">
        <v>6396</v>
      </c>
      <c r="F13965" s="261" t="s">
        <v>110</v>
      </c>
      <c r="G13965" s="261" t="s">
        <v>140</v>
      </c>
      <c r="H13965" s="261" t="s">
        <v>6398</v>
      </c>
    </row>
    <row r="13966" spans="1:8" x14ac:dyDescent="0.2">
      <c r="A13966" t="s">
        <v>22</v>
      </c>
      <c r="B13966" s="261" t="s">
        <v>147</v>
      </c>
      <c r="C13966">
        <f>_xlfn.XLOOKUP(B13966,'2.1.trackMPD'!$R$7:$R$29,'2.1.trackMPD'!$T$7:$T$29)</f>
        <v>6</v>
      </c>
      <c r="D13966" s="261">
        <v>1</v>
      </c>
      <c r="E13966" s="261" t="s">
        <v>6396</v>
      </c>
      <c r="F13966" s="261" t="s">
        <v>111</v>
      </c>
      <c r="G13966" s="261" t="s">
        <v>124</v>
      </c>
      <c r="H13966" s="261" t="s">
        <v>6398</v>
      </c>
    </row>
    <row r="13967" spans="1:8" x14ac:dyDescent="0.2">
      <c r="A13967" t="s">
        <v>22</v>
      </c>
      <c r="B13967" s="261" t="s">
        <v>147</v>
      </c>
      <c r="C13967">
        <f>_xlfn.XLOOKUP(B13967,'2.1.trackMPD'!$R$7:$R$29,'2.1.trackMPD'!$T$7:$T$29)</f>
        <v>6</v>
      </c>
      <c r="D13967" s="261">
        <v>1</v>
      </c>
      <c r="E13967" s="261" t="s">
        <v>6396</v>
      </c>
      <c r="F13967" s="261" t="s">
        <v>111</v>
      </c>
      <c r="G13967" s="261" t="s">
        <v>140</v>
      </c>
      <c r="H13967" s="261" t="s">
        <v>6398</v>
      </c>
    </row>
    <row r="13968" spans="1:8" x14ac:dyDescent="0.2">
      <c r="A13968" t="s">
        <v>22</v>
      </c>
      <c r="B13968" s="261" t="s">
        <v>147</v>
      </c>
      <c r="C13968">
        <f>_xlfn.XLOOKUP(B13968,'2.1.trackMPD'!$R$7:$R$29,'2.1.trackMPD'!$T$7:$T$29)</f>
        <v>6</v>
      </c>
      <c r="D13968" s="261">
        <v>1</v>
      </c>
      <c r="E13968" s="261" t="s">
        <v>6396</v>
      </c>
      <c r="F13968" s="261" t="s">
        <v>110</v>
      </c>
      <c r="G13968" s="261" t="s">
        <v>124</v>
      </c>
      <c r="H13968" s="261" t="s">
        <v>6399</v>
      </c>
    </row>
    <row r="13969" spans="1:8" x14ac:dyDescent="0.2">
      <c r="A13969" t="s">
        <v>22</v>
      </c>
      <c r="B13969" s="261" t="s">
        <v>147</v>
      </c>
      <c r="C13969">
        <f>_xlfn.XLOOKUP(B13969,'2.1.trackMPD'!$R$7:$R$29,'2.1.trackMPD'!$T$7:$T$29)</f>
        <v>6</v>
      </c>
      <c r="D13969" s="261">
        <v>1</v>
      </c>
      <c r="E13969" s="261" t="s">
        <v>6396</v>
      </c>
      <c r="F13969" s="261" t="s">
        <v>110</v>
      </c>
      <c r="G13969" s="261" t="s">
        <v>140</v>
      </c>
      <c r="H13969" s="261" t="s">
        <v>6399</v>
      </c>
    </row>
    <row r="13970" spans="1:8" x14ac:dyDescent="0.2">
      <c r="A13970" t="s">
        <v>22</v>
      </c>
      <c r="B13970" s="261" t="s">
        <v>147</v>
      </c>
      <c r="C13970">
        <f>_xlfn.XLOOKUP(B13970,'2.1.trackMPD'!$R$7:$R$29,'2.1.trackMPD'!$T$7:$T$29)</f>
        <v>6</v>
      </c>
      <c r="D13970" s="261">
        <v>10</v>
      </c>
      <c r="E13970" s="261" t="s">
        <v>6396</v>
      </c>
      <c r="F13970" s="261" t="s">
        <v>110</v>
      </c>
      <c r="G13970" s="261" t="s">
        <v>124</v>
      </c>
      <c r="H13970" s="261" t="s">
        <v>6398</v>
      </c>
    </row>
    <row r="13971" spans="1:8" x14ac:dyDescent="0.2">
      <c r="A13971" t="s">
        <v>22</v>
      </c>
      <c r="B13971" s="261" t="s">
        <v>147</v>
      </c>
      <c r="C13971">
        <f>_xlfn.XLOOKUP(B13971,'2.1.trackMPD'!$R$7:$R$29,'2.1.trackMPD'!$T$7:$T$29)</f>
        <v>6</v>
      </c>
      <c r="D13971" s="261">
        <v>10</v>
      </c>
      <c r="E13971" s="261" t="s">
        <v>6396</v>
      </c>
      <c r="F13971" s="261" t="s">
        <v>110</v>
      </c>
      <c r="G13971" s="261" t="s">
        <v>140</v>
      </c>
      <c r="H13971" s="261" t="s">
        <v>6398</v>
      </c>
    </row>
    <row r="13972" spans="1:8" x14ac:dyDescent="0.2">
      <c r="A13972" t="s">
        <v>22</v>
      </c>
      <c r="B13972" s="261" t="s">
        <v>147</v>
      </c>
      <c r="C13972">
        <f>_xlfn.XLOOKUP(B13972,'2.1.trackMPD'!$R$7:$R$29,'2.1.trackMPD'!$T$7:$T$29)</f>
        <v>6</v>
      </c>
      <c r="D13972" s="261">
        <v>10</v>
      </c>
      <c r="E13972" s="261" t="s">
        <v>6396</v>
      </c>
      <c r="F13972" s="261" t="s">
        <v>111</v>
      </c>
      <c r="G13972" s="261" t="s">
        <v>124</v>
      </c>
      <c r="H13972" s="261" t="s">
        <v>6398</v>
      </c>
    </row>
    <row r="13973" spans="1:8" x14ac:dyDescent="0.2">
      <c r="A13973" t="s">
        <v>22</v>
      </c>
      <c r="B13973" s="261" t="s">
        <v>147</v>
      </c>
      <c r="C13973">
        <f>_xlfn.XLOOKUP(B13973,'2.1.trackMPD'!$R$7:$R$29,'2.1.trackMPD'!$T$7:$T$29)</f>
        <v>6</v>
      </c>
      <c r="D13973" s="261">
        <v>10</v>
      </c>
      <c r="E13973" s="261" t="s">
        <v>6396</v>
      </c>
      <c r="F13973" s="261" t="s">
        <v>111</v>
      </c>
      <c r="G13973" s="261" t="s">
        <v>140</v>
      </c>
      <c r="H13973" s="261" t="s">
        <v>6398</v>
      </c>
    </row>
    <row r="13974" spans="1:8" x14ac:dyDescent="0.2">
      <c r="A13974" t="s">
        <v>22</v>
      </c>
      <c r="B13974" s="261" t="s">
        <v>147</v>
      </c>
      <c r="C13974">
        <f>_xlfn.XLOOKUP(B13974,'2.1.trackMPD'!$R$7:$R$29,'2.1.trackMPD'!$T$7:$T$29)</f>
        <v>6</v>
      </c>
      <c r="D13974" s="261">
        <v>10</v>
      </c>
      <c r="E13974" s="261" t="s">
        <v>6396</v>
      </c>
      <c r="F13974" s="261" t="s">
        <v>110</v>
      </c>
      <c r="G13974" s="261" t="s">
        <v>124</v>
      </c>
      <c r="H13974" s="261" t="s">
        <v>6399</v>
      </c>
    </row>
    <row r="13975" spans="1:8" x14ac:dyDescent="0.2">
      <c r="A13975" t="s">
        <v>22</v>
      </c>
      <c r="B13975" s="261" t="s">
        <v>147</v>
      </c>
      <c r="C13975">
        <f>_xlfn.XLOOKUP(B13975,'2.1.trackMPD'!$R$7:$R$29,'2.1.trackMPD'!$T$7:$T$29)</f>
        <v>6</v>
      </c>
      <c r="D13975" s="261">
        <v>10</v>
      </c>
      <c r="E13975" s="261" t="s">
        <v>6396</v>
      </c>
      <c r="F13975" s="261" t="s">
        <v>110</v>
      </c>
      <c r="G13975" s="261" t="s">
        <v>140</v>
      </c>
      <c r="H13975" s="261" t="s">
        <v>6399</v>
      </c>
    </row>
    <row r="13976" spans="1:8" x14ac:dyDescent="0.2">
      <c r="A13976" t="s">
        <v>22</v>
      </c>
      <c r="B13976" s="261" t="s">
        <v>147</v>
      </c>
      <c r="C13976">
        <f>_xlfn.XLOOKUP(B13976,'2.1.trackMPD'!$R$7:$R$29,'2.1.trackMPD'!$T$7:$T$29)</f>
        <v>6</v>
      </c>
      <c r="D13976" s="261">
        <v>100</v>
      </c>
      <c r="E13976" s="261" t="s">
        <v>6396</v>
      </c>
      <c r="F13976" s="261" t="s">
        <v>110</v>
      </c>
      <c r="G13976" s="261" t="s">
        <v>124</v>
      </c>
      <c r="H13976" s="261" t="s">
        <v>6398</v>
      </c>
    </row>
    <row r="13977" spans="1:8" x14ac:dyDescent="0.2">
      <c r="A13977" t="s">
        <v>22</v>
      </c>
      <c r="B13977" s="261" t="s">
        <v>147</v>
      </c>
      <c r="C13977">
        <f>_xlfn.XLOOKUP(B13977,'2.1.trackMPD'!$R$7:$R$29,'2.1.trackMPD'!$T$7:$T$29)</f>
        <v>6</v>
      </c>
      <c r="D13977" s="261">
        <v>100</v>
      </c>
      <c r="E13977" s="261" t="s">
        <v>6396</v>
      </c>
      <c r="F13977" s="261" t="s">
        <v>110</v>
      </c>
      <c r="G13977" s="261" t="s">
        <v>140</v>
      </c>
      <c r="H13977" s="261" t="s">
        <v>6398</v>
      </c>
    </row>
    <row r="13978" spans="1:8" x14ac:dyDescent="0.2">
      <c r="A13978" t="s">
        <v>22</v>
      </c>
      <c r="B13978" s="261" t="s">
        <v>147</v>
      </c>
      <c r="C13978">
        <f>_xlfn.XLOOKUP(B13978,'2.1.trackMPD'!$R$7:$R$29,'2.1.trackMPD'!$T$7:$T$29)</f>
        <v>6</v>
      </c>
      <c r="D13978" s="261">
        <v>100</v>
      </c>
      <c r="E13978" s="261" t="s">
        <v>6396</v>
      </c>
      <c r="F13978" s="261" t="s">
        <v>111</v>
      </c>
      <c r="G13978" s="261" t="s">
        <v>124</v>
      </c>
      <c r="H13978" s="261" t="s">
        <v>6398</v>
      </c>
    </row>
    <row r="13979" spans="1:8" x14ac:dyDescent="0.2">
      <c r="A13979" t="s">
        <v>22</v>
      </c>
      <c r="B13979" s="261" t="s">
        <v>147</v>
      </c>
      <c r="C13979">
        <f>_xlfn.XLOOKUP(B13979,'2.1.trackMPD'!$R$7:$R$29,'2.1.trackMPD'!$T$7:$T$29)</f>
        <v>6</v>
      </c>
      <c r="D13979" s="261">
        <v>100</v>
      </c>
      <c r="E13979" s="261" t="s">
        <v>6396</v>
      </c>
      <c r="F13979" s="261" t="s">
        <v>111</v>
      </c>
      <c r="G13979" s="261" t="s">
        <v>140</v>
      </c>
      <c r="H13979" s="261" t="s">
        <v>6398</v>
      </c>
    </row>
    <row r="13980" spans="1:8" x14ac:dyDescent="0.2">
      <c r="A13980" t="s">
        <v>22</v>
      </c>
      <c r="B13980" s="261" t="s">
        <v>147</v>
      </c>
      <c r="C13980">
        <f>_xlfn.XLOOKUP(B13980,'2.1.trackMPD'!$R$7:$R$29,'2.1.trackMPD'!$T$7:$T$29)</f>
        <v>6</v>
      </c>
      <c r="D13980" s="261">
        <v>100</v>
      </c>
      <c r="E13980" s="261" t="s">
        <v>6396</v>
      </c>
      <c r="F13980" s="261" t="s">
        <v>110</v>
      </c>
      <c r="G13980" s="261" t="s">
        <v>124</v>
      </c>
      <c r="H13980" s="261" t="s">
        <v>6399</v>
      </c>
    </row>
    <row r="13981" spans="1:8" x14ac:dyDescent="0.2">
      <c r="A13981" t="s">
        <v>22</v>
      </c>
      <c r="B13981" s="261" t="s">
        <v>147</v>
      </c>
      <c r="C13981">
        <f>_xlfn.XLOOKUP(B13981,'2.1.trackMPD'!$R$7:$R$29,'2.1.trackMPD'!$T$7:$T$29)</f>
        <v>6</v>
      </c>
      <c r="D13981" s="261">
        <v>100</v>
      </c>
      <c r="E13981" s="261" t="s">
        <v>6396</v>
      </c>
      <c r="F13981" s="261" t="s">
        <v>110</v>
      </c>
      <c r="G13981" s="261" t="s">
        <v>140</v>
      </c>
      <c r="H13981" s="261" t="s">
        <v>6399</v>
      </c>
    </row>
    <row r="13982" spans="1:8" x14ac:dyDescent="0.2">
      <c r="A13982" t="s">
        <v>22</v>
      </c>
      <c r="B13982" s="261" t="s">
        <v>147</v>
      </c>
      <c r="C13982">
        <f>_xlfn.XLOOKUP(B13982,'2.1.trackMPD'!$R$7:$R$29,'2.1.trackMPD'!$T$7:$T$29)</f>
        <v>6</v>
      </c>
      <c r="D13982" s="261">
        <v>1000</v>
      </c>
      <c r="E13982" s="261" t="s">
        <v>6396</v>
      </c>
      <c r="F13982" s="261" t="s">
        <v>110</v>
      </c>
      <c r="G13982" s="261" t="s">
        <v>124</v>
      </c>
      <c r="H13982" s="261" t="s">
        <v>6398</v>
      </c>
    </row>
    <row r="13983" spans="1:8" x14ac:dyDescent="0.2">
      <c r="A13983" t="s">
        <v>22</v>
      </c>
      <c r="B13983" s="261" t="s">
        <v>147</v>
      </c>
      <c r="C13983">
        <f>_xlfn.XLOOKUP(B13983,'2.1.trackMPD'!$R$7:$R$29,'2.1.trackMPD'!$T$7:$T$29)</f>
        <v>6</v>
      </c>
      <c r="D13983" s="261">
        <v>1000</v>
      </c>
      <c r="E13983" s="261" t="s">
        <v>6396</v>
      </c>
      <c r="F13983" s="261" t="s">
        <v>110</v>
      </c>
      <c r="G13983" s="261" t="s">
        <v>140</v>
      </c>
      <c r="H13983" s="261" t="s">
        <v>6398</v>
      </c>
    </row>
    <row r="13984" spans="1:8" x14ac:dyDescent="0.2">
      <c r="A13984" t="s">
        <v>22</v>
      </c>
      <c r="B13984" s="261" t="s">
        <v>147</v>
      </c>
      <c r="C13984">
        <f>_xlfn.XLOOKUP(B13984,'2.1.trackMPD'!$R$7:$R$29,'2.1.trackMPD'!$T$7:$T$29)</f>
        <v>6</v>
      </c>
      <c r="D13984" s="261">
        <v>1000</v>
      </c>
      <c r="E13984" s="261" t="s">
        <v>6396</v>
      </c>
      <c r="F13984" s="261" t="s">
        <v>111</v>
      </c>
      <c r="G13984" s="261" t="s">
        <v>124</v>
      </c>
      <c r="H13984" s="261" t="s">
        <v>6398</v>
      </c>
    </row>
    <row r="13985" spans="1:8" x14ac:dyDescent="0.2">
      <c r="A13985" t="s">
        <v>22</v>
      </c>
      <c r="B13985" s="261" t="s">
        <v>147</v>
      </c>
      <c r="C13985">
        <f>_xlfn.XLOOKUP(B13985,'2.1.trackMPD'!$R$7:$R$29,'2.1.trackMPD'!$T$7:$T$29)</f>
        <v>6</v>
      </c>
      <c r="D13985" s="261">
        <v>1000</v>
      </c>
      <c r="E13985" s="261" t="s">
        <v>6396</v>
      </c>
      <c r="F13985" s="261" t="s">
        <v>111</v>
      </c>
      <c r="G13985" s="261" t="s">
        <v>140</v>
      </c>
      <c r="H13985" s="261" t="s">
        <v>6398</v>
      </c>
    </row>
    <row r="13986" spans="1:8" x14ac:dyDescent="0.2">
      <c r="A13986" t="s">
        <v>22</v>
      </c>
      <c r="B13986" s="261" t="s">
        <v>147</v>
      </c>
      <c r="C13986">
        <f>_xlfn.XLOOKUP(B13986,'2.1.trackMPD'!$R$7:$R$29,'2.1.trackMPD'!$T$7:$T$29)</f>
        <v>6</v>
      </c>
      <c r="D13986" s="261">
        <v>1000</v>
      </c>
      <c r="E13986" s="261" t="s">
        <v>6396</v>
      </c>
      <c r="F13986" s="261" t="s">
        <v>110</v>
      </c>
      <c r="G13986" s="261" t="s">
        <v>124</v>
      </c>
      <c r="H13986" s="261" t="s">
        <v>6399</v>
      </c>
    </row>
    <row r="13987" spans="1:8" x14ac:dyDescent="0.2">
      <c r="A13987" t="s">
        <v>22</v>
      </c>
      <c r="B13987" s="261" t="s">
        <v>147</v>
      </c>
      <c r="C13987">
        <f>_xlfn.XLOOKUP(B13987,'2.1.trackMPD'!$R$7:$R$29,'2.1.trackMPD'!$T$7:$T$29)</f>
        <v>6</v>
      </c>
      <c r="D13987" s="261">
        <v>1000</v>
      </c>
      <c r="E13987" s="261" t="s">
        <v>6396</v>
      </c>
      <c r="F13987" s="261" t="s">
        <v>110</v>
      </c>
      <c r="G13987" s="261" t="s">
        <v>140</v>
      </c>
      <c r="H13987" s="261" t="s">
        <v>6399</v>
      </c>
    </row>
    <row r="13988" spans="1:8" x14ac:dyDescent="0.2">
      <c r="A13988" t="s">
        <v>22</v>
      </c>
      <c r="B13988" s="261" t="s">
        <v>147</v>
      </c>
      <c r="C13988">
        <f>_xlfn.XLOOKUP(B13988,'2.1.trackMPD'!$R$7:$R$29,'2.1.trackMPD'!$T$7:$T$29)</f>
        <v>6</v>
      </c>
      <c r="D13988" s="261">
        <v>5000</v>
      </c>
      <c r="E13988" s="261" t="s">
        <v>6396</v>
      </c>
      <c r="F13988" s="261" t="s">
        <v>110</v>
      </c>
      <c r="G13988" s="261" t="s">
        <v>124</v>
      </c>
      <c r="H13988" s="261" t="s">
        <v>6398</v>
      </c>
    </row>
    <row r="13989" spans="1:8" x14ac:dyDescent="0.2">
      <c r="A13989" t="s">
        <v>22</v>
      </c>
      <c r="B13989" s="261" t="s">
        <v>147</v>
      </c>
      <c r="C13989">
        <f>_xlfn.XLOOKUP(B13989,'2.1.trackMPD'!$R$7:$R$29,'2.1.trackMPD'!$T$7:$T$29)</f>
        <v>6</v>
      </c>
      <c r="D13989" s="261">
        <v>5000</v>
      </c>
      <c r="E13989" s="261" t="s">
        <v>6396</v>
      </c>
      <c r="F13989" s="261" t="s">
        <v>110</v>
      </c>
      <c r="G13989" s="261" t="s">
        <v>140</v>
      </c>
      <c r="H13989" s="261" t="s">
        <v>6398</v>
      </c>
    </row>
    <row r="13990" spans="1:8" x14ac:dyDescent="0.2">
      <c r="A13990" t="s">
        <v>22</v>
      </c>
      <c r="B13990" s="261" t="s">
        <v>147</v>
      </c>
      <c r="C13990">
        <f>_xlfn.XLOOKUP(B13990,'2.1.trackMPD'!$R$7:$R$29,'2.1.trackMPD'!$T$7:$T$29)</f>
        <v>6</v>
      </c>
      <c r="D13990" s="261">
        <v>5000</v>
      </c>
      <c r="E13990" s="261" t="s">
        <v>6396</v>
      </c>
      <c r="F13990" s="261" t="s">
        <v>111</v>
      </c>
      <c r="G13990" s="261" t="s">
        <v>124</v>
      </c>
      <c r="H13990" s="261" t="s">
        <v>6398</v>
      </c>
    </row>
    <row r="13991" spans="1:8" x14ac:dyDescent="0.2">
      <c r="A13991" t="s">
        <v>22</v>
      </c>
      <c r="B13991" s="261" t="s">
        <v>147</v>
      </c>
      <c r="C13991">
        <f>_xlfn.XLOOKUP(B13991,'2.1.trackMPD'!$R$7:$R$29,'2.1.trackMPD'!$T$7:$T$29)</f>
        <v>6</v>
      </c>
      <c r="D13991" s="261">
        <v>5000</v>
      </c>
      <c r="E13991" s="261" t="s">
        <v>6396</v>
      </c>
      <c r="F13991" s="261" t="s">
        <v>111</v>
      </c>
      <c r="G13991" s="261" t="s">
        <v>140</v>
      </c>
      <c r="H13991" s="261" t="s">
        <v>6398</v>
      </c>
    </row>
    <row r="13992" spans="1:8" x14ac:dyDescent="0.2">
      <c r="A13992" t="s">
        <v>22</v>
      </c>
      <c r="B13992" s="261" t="s">
        <v>147</v>
      </c>
      <c r="C13992">
        <f>_xlfn.XLOOKUP(B13992,'2.1.trackMPD'!$R$7:$R$29,'2.1.trackMPD'!$T$7:$T$29)</f>
        <v>6</v>
      </c>
      <c r="D13992" s="261">
        <v>5000</v>
      </c>
      <c r="E13992" s="261" t="s">
        <v>6396</v>
      </c>
      <c r="F13992" s="261" t="s">
        <v>110</v>
      </c>
      <c r="G13992" s="261" t="s">
        <v>124</v>
      </c>
      <c r="H13992" s="261" t="s">
        <v>6399</v>
      </c>
    </row>
    <row r="13993" spans="1:8" x14ac:dyDescent="0.2">
      <c r="A13993" t="s">
        <v>22</v>
      </c>
      <c r="B13993" s="261" t="s">
        <v>147</v>
      </c>
      <c r="C13993">
        <f>_xlfn.XLOOKUP(B13993,'2.1.trackMPD'!$R$7:$R$29,'2.1.trackMPD'!$T$7:$T$29)</f>
        <v>6</v>
      </c>
      <c r="D13993" s="261">
        <v>5000</v>
      </c>
      <c r="E13993" s="261" t="s">
        <v>6396</v>
      </c>
      <c r="F13993" s="261" t="s">
        <v>110</v>
      </c>
      <c r="G13993" s="261" t="s">
        <v>140</v>
      </c>
      <c r="H13993" s="261" t="s">
        <v>6399</v>
      </c>
    </row>
    <row r="13994" spans="1:8" x14ac:dyDescent="0.2">
      <c r="A13994" t="s">
        <v>22</v>
      </c>
      <c r="B13994" s="261" t="s">
        <v>147</v>
      </c>
      <c r="C13994">
        <f>_xlfn.XLOOKUP(B13994,'2.1.trackMPD'!$R$7:$R$29,'2.1.trackMPD'!$T$7:$T$29)</f>
        <v>6</v>
      </c>
      <c r="D13994" s="261">
        <v>1</v>
      </c>
      <c r="E13994" s="261" t="s">
        <v>6400</v>
      </c>
      <c r="F13994" s="261" t="s">
        <v>110</v>
      </c>
      <c r="G13994" s="261" t="s">
        <v>124</v>
      </c>
      <c r="H13994" s="261" t="s">
        <v>6398</v>
      </c>
    </row>
    <row r="13995" spans="1:8" x14ac:dyDescent="0.2">
      <c r="A13995" t="s">
        <v>22</v>
      </c>
      <c r="B13995" s="261" t="s">
        <v>147</v>
      </c>
      <c r="C13995">
        <f>_xlfn.XLOOKUP(B13995,'2.1.trackMPD'!$R$7:$R$29,'2.1.trackMPD'!$T$7:$T$29)</f>
        <v>6</v>
      </c>
      <c r="D13995" s="261">
        <v>1</v>
      </c>
      <c r="E13995" s="261" t="s">
        <v>6400</v>
      </c>
      <c r="F13995" s="261" t="s">
        <v>110</v>
      </c>
      <c r="G13995" s="261" t="s">
        <v>140</v>
      </c>
      <c r="H13995" s="261" t="s">
        <v>6398</v>
      </c>
    </row>
    <row r="13996" spans="1:8" x14ac:dyDescent="0.2">
      <c r="A13996" t="s">
        <v>22</v>
      </c>
      <c r="B13996" s="261" t="s">
        <v>147</v>
      </c>
      <c r="C13996">
        <f>_xlfn.XLOOKUP(B13996,'2.1.trackMPD'!$R$7:$R$29,'2.1.trackMPD'!$T$7:$T$29)</f>
        <v>6</v>
      </c>
      <c r="D13996" s="261">
        <v>1</v>
      </c>
      <c r="E13996" s="261" t="s">
        <v>6400</v>
      </c>
      <c r="F13996" s="261" t="s">
        <v>111</v>
      </c>
      <c r="G13996" s="261" t="s">
        <v>124</v>
      </c>
      <c r="H13996" s="261" t="s">
        <v>6398</v>
      </c>
    </row>
    <row r="13997" spans="1:8" x14ac:dyDescent="0.2">
      <c r="A13997" t="s">
        <v>22</v>
      </c>
      <c r="B13997" s="261" t="s">
        <v>147</v>
      </c>
      <c r="C13997">
        <f>_xlfn.XLOOKUP(B13997,'2.1.trackMPD'!$R$7:$R$29,'2.1.trackMPD'!$T$7:$T$29)</f>
        <v>6</v>
      </c>
      <c r="D13997" s="261">
        <v>1</v>
      </c>
      <c r="E13997" s="261" t="s">
        <v>6400</v>
      </c>
      <c r="F13997" s="261" t="s">
        <v>111</v>
      </c>
      <c r="G13997" s="261" t="s">
        <v>140</v>
      </c>
      <c r="H13997" s="261" t="s">
        <v>6398</v>
      </c>
    </row>
    <row r="13998" spans="1:8" x14ac:dyDescent="0.2">
      <c r="A13998" t="s">
        <v>22</v>
      </c>
      <c r="B13998" s="261" t="s">
        <v>147</v>
      </c>
      <c r="C13998">
        <f>_xlfn.XLOOKUP(B13998,'2.1.trackMPD'!$R$7:$R$29,'2.1.trackMPD'!$T$7:$T$29)</f>
        <v>6</v>
      </c>
      <c r="D13998" s="261">
        <v>1</v>
      </c>
      <c r="E13998" s="261" t="s">
        <v>6400</v>
      </c>
      <c r="F13998" s="261" t="s">
        <v>110</v>
      </c>
      <c r="G13998" s="261" t="s">
        <v>124</v>
      </c>
      <c r="H13998" s="261" t="s">
        <v>6399</v>
      </c>
    </row>
    <row r="13999" spans="1:8" x14ac:dyDescent="0.2">
      <c r="A13999" t="s">
        <v>22</v>
      </c>
      <c r="B13999" s="261" t="s">
        <v>147</v>
      </c>
      <c r="C13999">
        <f>_xlfn.XLOOKUP(B13999,'2.1.trackMPD'!$R$7:$R$29,'2.1.trackMPD'!$T$7:$T$29)</f>
        <v>6</v>
      </c>
      <c r="D13999" s="261">
        <v>1</v>
      </c>
      <c r="E13999" s="261" t="s">
        <v>6400</v>
      </c>
      <c r="F13999" s="261" t="s">
        <v>110</v>
      </c>
      <c r="G13999" s="261" t="s">
        <v>140</v>
      </c>
      <c r="H13999" s="261" t="s">
        <v>6399</v>
      </c>
    </row>
    <row r="14000" spans="1:8" x14ac:dyDescent="0.2">
      <c r="A14000" t="s">
        <v>22</v>
      </c>
      <c r="B14000" s="261" t="s">
        <v>147</v>
      </c>
      <c r="C14000">
        <f>_xlfn.XLOOKUP(B14000,'2.1.trackMPD'!$R$7:$R$29,'2.1.trackMPD'!$T$7:$T$29)</f>
        <v>6</v>
      </c>
      <c r="D14000" s="261">
        <v>10</v>
      </c>
      <c r="E14000" s="261" t="s">
        <v>6400</v>
      </c>
      <c r="F14000" s="261" t="s">
        <v>110</v>
      </c>
      <c r="G14000" s="261" t="s">
        <v>124</v>
      </c>
      <c r="H14000" s="261" t="s">
        <v>6398</v>
      </c>
    </row>
    <row r="14001" spans="1:8" x14ac:dyDescent="0.2">
      <c r="A14001" t="s">
        <v>22</v>
      </c>
      <c r="B14001" s="261" t="s">
        <v>147</v>
      </c>
      <c r="C14001">
        <f>_xlfn.XLOOKUP(B14001,'2.1.trackMPD'!$R$7:$R$29,'2.1.trackMPD'!$T$7:$T$29)</f>
        <v>6</v>
      </c>
      <c r="D14001" s="261">
        <v>10</v>
      </c>
      <c r="E14001" s="261" t="s">
        <v>6400</v>
      </c>
      <c r="F14001" s="261" t="s">
        <v>110</v>
      </c>
      <c r="G14001" s="261" t="s">
        <v>140</v>
      </c>
      <c r="H14001" s="261" t="s">
        <v>6398</v>
      </c>
    </row>
    <row r="14002" spans="1:8" x14ac:dyDescent="0.2">
      <c r="A14002" t="s">
        <v>22</v>
      </c>
      <c r="B14002" s="261" t="s">
        <v>147</v>
      </c>
      <c r="C14002">
        <f>_xlfn.XLOOKUP(B14002,'2.1.trackMPD'!$R$7:$R$29,'2.1.trackMPD'!$T$7:$T$29)</f>
        <v>6</v>
      </c>
      <c r="D14002" s="261">
        <v>10</v>
      </c>
      <c r="E14002" s="261" t="s">
        <v>6400</v>
      </c>
      <c r="F14002" s="261" t="s">
        <v>111</v>
      </c>
      <c r="G14002" s="261" t="s">
        <v>124</v>
      </c>
      <c r="H14002" s="261" t="s">
        <v>6398</v>
      </c>
    </row>
    <row r="14003" spans="1:8" x14ac:dyDescent="0.2">
      <c r="A14003" t="s">
        <v>22</v>
      </c>
      <c r="B14003" s="261" t="s">
        <v>147</v>
      </c>
      <c r="C14003">
        <f>_xlfn.XLOOKUP(B14003,'2.1.trackMPD'!$R$7:$R$29,'2.1.trackMPD'!$T$7:$T$29)</f>
        <v>6</v>
      </c>
      <c r="D14003" s="261">
        <v>10</v>
      </c>
      <c r="E14003" s="261" t="s">
        <v>6400</v>
      </c>
      <c r="F14003" s="261" t="s">
        <v>111</v>
      </c>
      <c r="G14003" s="261" t="s">
        <v>140</v>
      </c>
      <c r="H14003" s="261" t="s">
        <v>6398</v>
      </c>
    </row>
    <row r="14004" spans="1:8" x14ac:dyDescent="0.2">
      <c r="A14004" t="s">
        <v>22</v>
      </c>
      <c r="B14004" s="261" t="s">
        <v>147</v>
      </c>
      <c r="C14004">
        <f>_xlfn.XLOOKUP(B14004,'2.1.trackMPD'!$R$7:$R$29,'2.1.trackMPD'!$T$7:$T$29)</f>
        <v>6</v>
      </c>
      <c r="D14004" s="261">
        <v>10</v>
      </c>
      <c r="E14004" s="261" t="s">
        <v>6400</v>
      </c>
      <c r="F14004" s="261" t="s">
        <v>110</v>
      </c>
      <c r="G14004" s="261" t="s">
        <v>124</v>
      </c>
      <c r="H14004" s="261" t="s">
        <v>6399</v>
      </c>
    </row>
    <row r="14005" spans="1:8" x14ac:dyDescent="0.2">
      <c r="A14005" t="s">
        <v>22</v>
      </c>
      <c r="B14005" s="261" t="s">
        <v>147</v>
      </c>
      <c r="C14005">
        <f>_xlfn.XLOOKUP(B14005,'2.1.trackMPD'!$R$7:$R$29,'2.1.trackMPD'!$T$7:$T$29)</f>
        <v>6</v>
      </c>
      <c r="D14005" s="261">
        <v>10</v>
      </c>
      <c r="E14005" s="261" t="s">
        <v>6400</v>
      </c>
      <c r="F14005" s="261" t="s">
        <v>110</v>
      </c>
      <c r="G14005" s="261" t="s">
        <v>140</v>
      </c>
      <c r="H14005" s="261" t="s">
        <v>6399</v>
      </c>
    </row>
    <row r="14006" spans="1:8" x14ac:dyDescent="0.2">
      <c r="A14006" t="s">
        <v>22</v>
      </c>
      <c r="B14006" s="261" t="s">
        <v>147</v>
      </c>
      <c r="C14006">
        <f>_xlfn.XLOOKUP(B14006,'2.1.trackMPD'!$R$7:$R$29,'2.1.trackMPD'!$T$7:$T$29)</f>
        <v>6</v>
      </c>
      <c r="D14006" s="261">
        <v>100</v>
      </c>
      <c r="E14006" s="261" t="s">
        <v>6400</v>
      </c>
      <c r="F14006" s="261" t="s">
        <v>110</v>
      </c>
      <c r="G14006" s="261" t="s">
        <v>124</v>
      </c>
      <c r="H14006" s="261" t="s">
        <v>6398</v>
      </c>
    </row>
    <row r="14007" spans="1:8" x14ac:dyDescent="0.2">
      <c r="A14007" t="s">
        <v>22</v>
      </c>
      <c r="B14007" s="261" t="s">
        <v>147</v>
      </c>
      <c r="C14007">
        <f>_xlfn.XLOOKUP(B14007,'2.1.trackMPD'!$R$7:$R$29,'2.1.trackMPD'!$T$7:$T$29)</f>
        <v>6</v>
      </c>
      <c r="D14007" s="261">
        <v>100</v>
      </c>
      <c r="E14007" s="261" t="s">
        <v>6400</v>
      </c>
      <c r="F14007" s="261" t="s">
        <v>110</v>
      </c>
      <c r="G14007" s="261" t="s">
        <v>140</v>
      </c>
      <c r="H14007" s="261" t="s">
        <v>6398</v>
      </c>
    </row>
    <row r="14008" spans="1:8" x14ac:dyDescent="0.2">
      <c r="A14008" t="s">
        <v>22</v>
      </c>
      <c r="B14008" s="261" t="s">
        <v>147</v>
      </c>
      <c r="C14008">
        <f>_xlfn.XLOOKUP(B14008,'2.1.trackMPD'!$R$7:$R$29,'2.1.trackMPD'!$T$7:$T$29)</f>
        <v>6</v>
      </c>
      <c r="D14008" s="261">
        <v>100</v>
      </c>
      <c r="E14008" s="261" t="s">
        <v>6400</v>
      </c>
      <c r="F14008" s="261" t="s">
        <v>111</v>
      </c>
      <c r="G14008" s="261" t="s">
        <v>124</v>
      </c>
      <c r="H14008" s="261" t="s">
        <v>6398</v>
      </c>
    </row>
    <row r="14009" spans="1:8" x14ac:dyDescent="0.2">
      <c r="A14009" t="s">
        <v>22</v>
      </c>
      <c r="B14009" s="261" t="s">
        <v>147</v>
      </c>
      <c r="C14009">
        <f>_xlfn.XLOOKUP(B14009,'2.1.trackMPD'!$R$7:$R$29,'2.1.trackMPD'!$T$7:$T$29)</f>
        <v>6</v>
      </c>
      <c r="D14009" s="261">
        <v>100</v>
      </c>
      <c r="E14009" s="261" t="s">
        <v>6400</v>
      </c>
      <c r="F14009" s="261" t="s">
        <v>111</v>
      </c>
      <c r="G14009" s="261" t="s">
        <v>140</v>
      </c>
      <c r="H14009" s="261" t="s">
        <v>6398</v>
      </c>
    </row>
    <row r="14010" spans="1:8" x14ac:dyDescent="0.2">
      <c r="A14010" t="s">
        <v>22</v>
      </c>
      <c r="B14010" s="261" t="s">
        <v>147</v>
      </c>
      <c r="C14010">
        <f>_xlfn.XLOOKUP(B14010,'2.1.trackMPD'!$R$7:$R$29,'2.1.trackMPD'!$T$7:$T$29)</f>
        <v>6</v>
      </c>
      <c r="D14010" s="261">
        <v>100</v>
      </c>
      <c r="E14010" s="261" t="s">
        <v>6400</v>
      </c>
      <c r="F14010" s="261" t="s">
        <v>110</v>
      </c>
      <c r="G14010" s="261" t="s">
        <v>124</v>
      </c>
      <c r="H14010" s="261" t="s">
        <v>6399</v>
      </c>
    </row>
    <row r="14011" spans="1:8" x14ac:dyDescent="0.2">
      <c r="A14011" t="s">
        <v>22</v>
      </c>
      <c r="B14011" s="261" t="s">
        <v>147</v>
      </c>
      <c r="C14011">
        <f>_xlfn.XLOOKUP(B14011,'2.1.trackMPD'!$R$7:$R$29,'2.1.trackMPD'!$T$7:$T$29)</f>
        <v>6</v>
      </c>
      <c r="D14011" s="261">
        <v>100</v>
      </c>
      <c r="E14011" s="261" t="s">
        <v>6400</v>
      </c>
      <c r="F14011" s="261" t="s">
        <v>110</v>
      </c>
      <c r="G14011" s="261" t="s">
        <v>140</v>
      </c>
      <c r="H14011" s="261" t="s">
        <v>6399</v>
      </c>
    </row>
    <row r="14012" spans="1:8" x14ac:dyDescent="0.2">
      <c r="A14012" t="s">
        <v>22</v>
      </c>
      <c r="B14012" s="261" t="s">
        <v>147</v>
      </c>
      <c r="C14012">
        <f>_xlfn.XLOOKUP(B14012,'2.1.trackMPD'!$R$7:$R$29,'2.1.trackMPD'!$T$7:$T$29)</f>
        <v>6</v>
      </c>
      <c r="D14012" s="261">
        <v>1000</v>
      </c>
      <c r="E14012" s="261" t="s">
        <v>6400</v>
      </c>
      <c r="F14012" s="261" t="s">
        <v>110</v>
      </c>
      <c r="G14012" s="261" t="s">
        <v>124</v>
      </c>
      <c r="H14012" s="261" t="s">
        <v>6398</v>
      </c>
    </row>
    <row r="14013" spans="1:8" x14ac:dyDescent="0.2">
      <c r="A14013" t="s">
        <v>22</v>
      </c>
      <c r="B14013" s="261" t="s">
        <v>147</v>
      </c>
      <c r="C14013">
        <f>_xlfn.XLOOKUP(B14013,'2.1.trackMPD'!$R$7:$R$29,'2.1.trackMPD'!$T$7:$T$29)</f>
        <v>6</v>
      </c>
      <c r="D14013" s="261">
        <v>1000</v>
      </c>
      <c r="E14013" s="261" t="s">
        <v>6400</v>
      </c>
      <c r="F14013" s="261" t="s">
        <v>110</v>
      </c>
      <c r="G14013" s="261" t="s">
        <v>140</v>
      </c>
      <c r="H14013" s="261" t="s">
        <v>6398</v>
      </c>
    </row>
    <row r="14014" spans="1:8" x14ac:dyDescent="0.2">
      <c r="A14014" t="s">
        <v>22</v>
      </c>
      <c r="B14014" s="261" t="s">
        <v>147</v>
      </c>
      <c r="C14014">
        <f>_xlfn.XLOOKUP(B14014,'2.1.trackMPD'!$R$7:$R$29,'2.1.trackMPD'!$T$7:$T$29)</f>
        <v>6</v>
      </c>
      <c r="D14014" s="261">
        <v>1000</v>
      </c>
      <c r="E14014" s="261" t="s">
        <v>6400</v>
      </c>
      <c r="F14014" s="261" t="s">
        <v>111</v>
      </c>
      <c r="G14014" s="261" t="s">
        <v>124</v>
      </c>
      <c r="H14014" s="261" t="s">
        <v>6398</v>
      </c>
    </row>
    <row r="14015" spans="1:8" x14ac:dyDescent="0.2">
      <c r="A14015" t="s">
        <v>22</v>
      </c>
      <c r="B14015" s="261" t="s">
        <v>147</v>
      </c>
      <c r="C14015">
        <f>_xlfn.XLOOKUP(B14015,'2.1.trackMPD'!$R$7:$R$29,'2.1.trackMPD'!$T$7:$T$29)</f>
        <v>6</v>
      </c>
      <c r="D14015" s="261">
        <v>1000</v>
      </c>
      <c r="E14015" s="261" t="s">
        <v>6400</v>
      </c>
      <c r="F14015" s="261" t="s">
        <v>111</v>
      </c>
      <c r="G14015" s="261" t="s">
        <v>140</v>
      </c>
      <c r="H14015" s="261" t="s">
        <v>6398</v>
      </c>
    </row>
    <row r="14016" spans="1:8" x14ac:dyDescent="0.2">
      <c r="A14016" t="s">
        <v>22</v>
      </c>
      <c r="B14016" s="261" t="s">
        <v>147</v>
      </c>
      <c r="C14016">
        <f>_xlfn.XLOOKUP(B14016,'2.1.trackMPD'!$R$7:$R$29,'2.1.trackMPD'!$T$7:$T$29)</f>
        <v>6</v>
      </c>
      <c r="D14016" s="261">
        <v>1000</v>
      </c>
      <c r="E14016" s="261" t="s">
        <v>6400</v>
      </c>
      <c r="F14016" s="261" t="s">
        <v>110</v>
      </c>
      <c r="G14016" s="261" t="s">
        <v>124</v>
      </c>
      <c r="H14016" s="261" t="s">
        <v>6399</v>
      </c>
    </row>
    <row r="14017" spans="1:8" x14ac:dyDescent="0.2">
      <c r="A14017" t="s">
        <v>22</v>
      </c>
      <c r="B14017" s="261" t="s">
        <v>147</v>
      </c>
      <c r="C14017">
        <f>_xlfn.XLOOKUP(B14017,'2.1.trackMPD'!$R$7:$R$29,'2.1.trackMPD'!$T$7:$T$29)</f>
        <v>6</v>
      </c>
      <c r="D14017" s="261">
        <v>1000</v>
      </c>
      <c r="E14017" s="261" t="s">
        <v>6400</v>
      </c>
      <c r="F14017" s="261" t="s">
        <v>110</v>
      </c>
      <c r="G14017" s="261" t="s">
        <v>140</v>
      </c>
      <c r="H14017" s="261" t="s">
        <v>6399</v>
      </c>
    </row>
    <row r="14018" spans="1:8" x14ac:dyDescent="0.2">
      <c r="A14018" t="s">
        <v>22</v>
      </c>
      <c r="B14018" s="261" t="s">
        <v>147</v>
      </c>
      <c r="C14018">
        <f>_xlfn.XLOOKUP(B14018,'2.1.trackMPD'!$R$7:$R$29,'2.1.trackMPD'!$T$7:$T$29)</f>
        <v>6</v>
      </c>
      <c r="D14018" s="261">
        <v>5000</v>
      </c>
      <c r="E14018" s="261" t="s">
        <v>6400</v>
      </c>
      <c r="F14018" s="261" t="s">
        <v>110</v>
      </c>
      <c r="G14018" s="261" t="s">
        <v>124</v>
      </c>
      <c r="H14018" s="261" t="s">
        <v>6398</v>
      </c>
    </row>
    <row r="14019" spans="1:8" x14ac:dyDescent="0.2">
      <c r="A14019" t="s">
        <v>22</v>
      </c>
      <c r="B14019" s="261" t="s">
        <v>147</v>
      </c>
      <c r="C14019">
        <f>_xlfn.XLOOKUP(B14019,'2.1.trackMPD'!$R$7:$R$29,'2.1.trackMPD'!$T$7:$T$29)</f>
        <v>6</v>
      </c>
      <c r="D14019" s="261">
        <v>5000</v>
      </c>
      <c r="E14019" s="261" t="s">
        <v>6400</v>
      </c>
      <c r="F14019" s="261" t="s">
        <v>110</v>
      </c>
      <c r="G14019" s="261" t="s">
        <v>140</v>
      </c>
      <c r="H14019" s="261" t="s">
        <v>6398</v>
      </c>
    </row>
    <row r="14020" spans="1:8" x14ac:dyDescent="0.2">
      <c r="A14020" t="s">
        <v>22</v>
      </c>
      <c r="B14020" s="261" t="s">
        <v>147</v>
      </c>
      <c r="C14020">
        <f>_xlfn.XLOOKUP(B14020,'2.1.trackMPD'!$R$7:$R$29,'2.1.trackMPD'!$T$7:$T$29)</f>
        <v>6</v>
      </c>
      <c r="D14020" s="261">
        <v>5000</v>
      </c>
      <c r="E14020" s="261" t="s">
        <v>6400</v>
      </c>
      <c r="F14020" s="261" t="s">
        <v>111</v>
      </c>
      <c r="G14020" s="261" t="s">
        <v>124</v>
      </c>
      <c r="H14020" s="261" t="s">
        <v>6398</v>
      </c>
    </row>
    <row r="14021" spans="1:8" x14ac:dyDescent="0.2">
      <c r="A14021" t="s">
        <v>22</v>
      </c>
      <c r="B14021" s="261" t="s">
        <v>147</v>
      </c>
      <c r="C14021">
        <f>_xlfn.XLOOKUP(B14021,'2.1.trackMPD'!$R$7:$R$29,'2.1.trackMPD'!$T$7:$T$29)</f>
        <v>6</v>
      </c>
      <c r="D14021" s="261">
        <v>5000</v>
      </c>
      <c r="E14021" s="261" t="s">
        <v>6400</v>
      </c>
      <c r="F14021" s="261" t="s">
        <v>111</v>
      </c>
      <c r="G14021" s="261" t="s">
        <v>140</v>
      </c>
      <c r="H14021" s="261" t="s">
        <v>6398</v>
      </c>
    </row>
    <row r="14022" spans="1:8" x14ac:dyDescent="0.2">
      <c r="A14022" t="s">
        <v>22</v>
      </c>
      <c r="B14022" s="261" t="s">
        <v>147</v>
      </c>
      <c r="C14022">
        <f>_xlfn.XLOOKUP(B14022,'2.1.trackMPD'!$R$7:$R$29,'2.1.trackMPD'!$T$7:$T$29)</f>
        <v>6</v>
      </c>
      <c r="D14022" s="261">
        <v>5000</v>
      </c>
      <c r="E14022" s="261" t="s">
        <v>6400</v>
      </c>
      <c r="F14022" s="261" t="s">
        <v>110</v>
      </c>
      <c r="G14022" s="261" t="s">
        <v>124</v>
      </c>
      <c r="H14022" s="261" t="s">
        <v>6399</v>
      </c>
    </row>
    <row r="14023" spans="1:8" x14ac:dyDescent="0.2">
      <c r="A14023" t="s">
        <v>22</v>
      </c>
      <c r="B14023" s="261" t="s">
        <v>147</v>
      </c>
      <c r="C14023">
        <f>_xlfn.XLOOKUP(B14023,'2.1.trackMPD'!$R$7:$R$29,'2.1.trackMPD'!$T$7:$T$29)</f>
        <v>6</v>
      </c>
      <c r="D14023" s="261">
        <v>5000</v>
      </c>
      <c r="E14023" s="261" t="s">
        <v>6400</v>
      </c>
      <c r="F14023" s="261" t="s">
        <v>110</v>
      </c>
      <c r="G14023" s="261" t="s">
        <v>140</v>
      </c>
      <c r="H14023" s="261" t="s">
        <v>6399</v>
      </c>
    </row>
    <row r="14024" spans="1:8" x14ac:dyDescent="0.2">
      <c r="A14024" t="s">
        <v>22</v>
      </c>
      <c r="B14024" s="261" t="s">
        <v>147</v>
      </c>
      <c r="C14024">
        <f>_xlfn.XLOOKUP(B14024,'2.1.trackMPD'!$R$7:$R$29,'2.1.trackMPD'!$T$7:$T$29)</f>
        <v>6</v>
      </c>
      <c r="D14024" s="261">
        <v>1</v>
      </c>
      <c r="E14024" s="261" t="s">
        <v>6401</v>
      </c>
      <c r="F14024" s="261" t="s">
        <v>110</v>
      </c>
      <c r="G14024" s="261" t="s">
        <v>124</v>
      </c>
      <c r="H14024" s="261" t="s">
        <v>6398</v>
      </c>
    </row>
    <row r="14025" spans="1:8" x14ac:dyDescent="0.2">
      <c r="A14025" t="s">
        <v>22</v>
      </c>
      <c r="B14025" s="261" t="s">
        <v>147</v>
      </c>
      <c r="C14025">
        <f>_xlfn.XLOOKUP(B14025,'2.1.trackMPD'!$R$7:$R$29,'2.1.trackMPD'!$T$7:$T$29)</f>
        <v>6</v>
      </c>
      <c r="D14025" s="261">
        <v>1</v>
      </c>
      <c r="E14025" s="261" t="s">
        <v>6401</v>
      </c>
      <c r="F14025" s="261" t="s">
        <v>110</v>
      </c>
      <c r="G14025" s="261" t="s">
        <v>140</v>
      </c>
      <c r="H14025" s="261" t="s">
        <v>6398</v>
      </c>
    </row>
    <row r="14026" spans="1:8" x14ac:dyDescent="0.2">
      <c r="A14026" t="s">
        <v>22</v>
      </c>
      <c r="B14026" s="261" t="s">
        <v>147</v>
      </c>
      <c r="C14026">
        <f>_xlfn.XLOOKUP(B14026,'2.1.trackMPD'!$R$7:$R$29,'2.1.trackMPD'!$T$7:$T$29)</f>
        <v>6</v>
      </c>
      <c r="D14026" s="261">
        <v>1</v>
      </c>
      <c r="E14026" s="261" t="s">
        <v>6401</v>
      </c>
      <c r="F14026" s="261" t="s">
        <v>111</v>
      </c>
      <c r="G14026" s="261" t="s">
        <v>124</v>
      </c>
      <c r="H14026" s="261" t="s">
        <v>6398</v>
      </c>
    </row>
    <row r="14027" spans="1:8" x14ac:dyDescent="0.2">
      <c r="A14027" t="s">
        <v>22</v>
      </c>
      <c r="B14027" s="261" t="s">
        <v>147</v>
      </c>
      <c r="C14027">
        <f>_xlfn.XLOOKUP(B14027,'2.1.trackMPD'!$R$7:$R$29,'2.1.trackMPD'!$T$7:$T$29)</f>
        <v>6</v>
      </c>
      <c r="D14027" s="261">
        <v>1</v>
      </c>
      <c r="E14027" s="261" t="s">
        <v>6401</v>
      </c>
      <c r="F14027" s="261" t="s">
        <v>111</v>
      </c>
      <c r="G14027" s="261" t="s">
        <v>140</v>
      </c>
      <c r="H14027" s="261" t="s">
        <v>6398</v>
      </c>
    </row>
    <row r="14028" spans="1:8" x14ac:dyDescent="0.2">
      <c r="A14028" t="s">
        <v>22</v>
      </c>
      <c r="B14028" s="261" t="s">
        <v>147</v>
      </c>
      <c r="C14028">
        <f>_xlfn.XLOOKUP(B14028,'2.1.trackMPD'!$R$7:$R$29,'2.1.trackMPD'!$T$7:$T$29)</f>
        <v>6</v>
      </c>
      <c r="D14028" s="261">
        <v>1</v>
      </c>
      <c r="E14028" s="261" t="s">
        <v>6401</v>
      </c>
      <c r="F14028" s="261" t="s">
        <v>110</v>
      </c>
      <c r="G14028" s="261" t="s">
        <v>124</v>
      </c>
      <c r="H14028" s="261" t="s">
        <v>6399</v>
      </c>
    </row>
    <row r="14029" spans="1:8" x14ac:dyDescent="0.2">
      <c r="A14029" t="s">
        <v>22</v>
      </c>
      <c r="B14029" s="261" t="s">
        <v>147</v>
      </c>
      <c r="C14029">
        <f>_xlfn.XLOOKUP(B14029,'2.1.trackMPD'!$R$7:$R$29,'2.1.trackMPD'!$T$7:$T$29)</f>
        <v>6</v>
      </c>
      <c r="D14029" s="261">
        <v>1</v>
      </c>
      <c r="E14029" s="261" t="s">
        <v>6401</v>
      </c>
      <c r="F14029" s="261" t="s">
        <v>110</v>
      </c>
      <c r="G14029" s="261" t="s">
        <v>140</v>
      </c>
      <c r="H14029" s="261" t="s">
        <v>6399</v>
      </c>
    </row>
    <row r="14030" spans="1:8" x14ac:dyDescent="0.2">
      <c r="A14030" t="s">
        <v>22</v>
      </c>
      <c r="B14030" s="261" t="s">
        <v>147</v>
      </c>
      <c r="C14030">
        <f>_xlfn.XLOOKUP(B14030,'2.1.trackMPD'!$R$7:$R$29,'2.1.trackMPD'!$T$7:$T$29)</f>
        <v>6</v>
      </c>
      <c r="D14030" s="261">
        <v>10</v>
      </c>
      <c r="E14030" s="261" t="s">
        <v>6401</v>
      </c>
      <c r="F14030" s="261" t="s">
        <v>110</v>
      </c>
      <c r="G14030" s="261" t="s">
        <v>124</v>
      </c>
      <c r="H14030" s="261" t="s">
        <v>6398</v>
      </c>
    </row>
    <row r="14031" spans="1:8" x14ac:dyDescent="0.2">
      <c r="A14031" t="s">
        <v>22</v>
      </c>
      <c r="B14031" s="261" t="s">
        <v>147</v>
      </c>
      <c r="C14031">
        <f>_xlfn.XLOOKUP(B14031,'2.1.trackMPD'!$R$7:$R$29,'2.1.trackMPD'!$T$7:$T$29)</f>
        <v>6</v>
      </c>
      <c r="D14031" s="261">
        <v>10</v>
      </c>
      <c r="E14031" s="261" t="s">
        <v>6401</v>
      </c>
      <c r="F14031" s="261" t="s">
        <v>110</v>
      </c>
      <c r="G14031" s="261" t="s">
        <v>140</v>
      </c>
      <c r="H14031" s="261" t="s">
        <v>6398</v>
      </c>
    </row>
    <row r="14032" spans="1:8" x14ac:dyDescent="0.2">
      <c r="A14032" t="s">
        <v>22</v>
      </c>
      <c r="B14032" s="261" t="s">
        <v>147</v>
      </c>
      <c r="C14032">
        <f>_xlfn.XLOOKUP(B14032,'2.1.trackMPD'!$R$7:$R$29,'2.1.trackMPD'!$T$7:$T$29)</f>
        <v>6</v>
      </c>
      <c r="D14032" s="261">
        <v>10</v>
      </c>
      <c r="E14032" s="261" t="s">
        <v>6401</v>
      </c>
      <c r="F14032" s="261" t="s">
        <v>111</v>
      </c>
      <c r="G14032" s="261" t="s">
        <v>124</v>
      </c>
      <c r="H14032" s="261" t="s">
        <v>6398</v>
      </c>
    </row>
    <row r="14033" spans="1:8" x14ac:dyDescent="0.2">
      <c r="A14033" t="s">
        <v>22</v>
      </c>
      <c r="B14033" s="261" t="s">
        <v>147</v>
      </c>
      <c r="C14033">
        <f>_xlfn.XLOOKUP(B14033,'2.1.trackMPD'!$R$7:$R$29,'2.1.trackMPD'!$T$7:$T$29)</f>
        <v>6</v>
      </c>
      <c r="D14033" s="261">
        <v>10</v>
      </c>
      <c r="E14033" s="261" t="s">
        <v>6401</v>
      </c>
      <c r="F14033" s="261" t="s">
        <v>111</v>
      </c>
      <c r="G14033" s="261" t="s">
        <v>140</v>
      </c>
      <c r="H14033" s="261" t="s">
        <v>6398</v>
      </c>
    </row>
    <row r="14034" spans="1:8" x14ac:dyDescent="0.2">
      <c r="A14034" t="s">
        <v>22</v>
      </c>
      <c r="B14034" s="261" t="s">
        <v>147</v>
      </c>
      <c r="C14034">
        <f>_xlfn.XLOOKUP(B14034,'2.1.trackMPD'!$R$7:$R$29,'2.1.trackMPD'!$T$7:$T$29)</f>
        <v>6</v>
      </c>
      <c r="D14034" s="261">
        <v>10</v>
      </c>
      <c r="E14034" s="261" t="s">
        <v>6401</v>
      </c>
      <c r="F14034" s="261" t="s">
        <v>110</v>
      </c>
      <c r="G14034" s="261" t="s">
        <v>124</v>
      </c>
      <c r="H14034" s="261" t="s">
        <v>6399</v>
      </c>
    </row>
    <row r="14035" spans="1:8" x14ac:dyDescent="0.2">
      <c r="A14035" t="s">
        <v>22</v>
      </c>
      <c r="B14035" s="261" t="s">
        <v>147</v>
      </c>
      <c r="C14035">
        <f>_xlfn.XLOOKUP(B14035,'2.1.trackMPD'!$R$7:$R$29,'2.1.trackMPD'!$T$7:$T$29)</f>
        <v>6</v>
      </c>
      <c r="D14035" s="261">
        <v>10</v>
      </c>
      <c r="E14035" s="261" t="s">
        <v>6401</v>
      </c>
      <c r="F14035" s="261" t="s">
        <v>110</v>
      </c>
      <c r="G14035" s="261" t="s">
        <v>140</v>
      </c>
      <c r="H14035" s="261" t="s">
        <v>6399</v>
      </c>
    </row>
    <row r="14036" spans="1:8" x14ac:dyDescent="0.2">
      <c r="A14036" t="s">
        <v>22</v>
      </c>
      <c r="B14036" s="261" t="s">
        <v>147</v>
      </c>
      <c r="C14036">
        <f>_xlfn.XLOOKUP(B14036,'2.1.trackMPD'!$R$7:$R$29,'2.1.trackMPD'!$T$7:$T$29)</f>
        <v>6</v>
      </c>
      <c r="D14036" s="261">
        <v>100</v>
      </c>
      <c r="E14036" s="261" t="s">
        <v>6401</v>
      </c>
      <c r="F14036" s="261" t="s">
        <v>110</v>
      </c>
      <c r="G14036" s="261" t="s">
        <v>124</v>
      </c>
      <c r="H14036" s="261" t="s">
        <v>6398</v>
      </c>
    </row>
    <row r="14037" spans="1:8" x14ac:dyDescent="0.2">
      <c r="A14037" t="s">
        <v>22</v>
      </c>
      <c r="B14037" s="261" t="s">
        <v>147</v>
      </c>
      <c r="C14037">
        <f>_xlfn.XLOOKUP(B14037,'2.1.trackMPD'!$R$7:$R$29,'2.1.trackMPD'!$T$7:$T$29)</f>
        <v>6</v>
      </c>
      <c r="D14037" s="261">
        <v>100</v>
      </c>
      <c r="E14037" s="261" t="s">
        <v>6401</v>
      </c>
      <c r="F14037" s="261" t="s">
        <v>110</v>
      </c>
      <c r="G14037" s="261" t="s">
        <v>140</v>
      </c>
      <c r="H14037" s="261" t="s">
        <v>6398</v>
      </c>
    </row>
    <row r="14038" spans="1:8" x14ac:dyDescent="0.2">
      <c r="A14038" t="s">
        <v>22</v>
      </c>
      <c r="B14038" s="261" t="s">
        <v>147</v>
      </c>
      <c r="C14038">
        <f>_xlfn.XLOOKUP(B14038,'2.1.trackMPD'!$R$7:$R$29,'2.1.trackMPD'!$T$7:$T$29)</f>
        <v>6</v>
      </c>
      <c r="D14038" s="261">
        <v>100</v>
      </c>
      <c r="E14038" s="261" t="s">
        <v>6401</v>
      </c>
      <c r="F14038" s="261" t="s">
        <v>111</v>
      </c>
      <c r="G14038" s="261" t="s">
        <v>124</v>
      </c>
      <c r="H14038" s="261" t="s">
        <v>6398</v>
      </c>
    </row>
    <row r="14039" spans="1:8" x14ac:dyDescent="0.2">
      <c r="A14039" t="s">
        <v>22</v>
      </c>
      <c r="B14039" s="261" t="s">
        <v>147</v>
      </c>
      <c r="C14039">
        <f>_xlfn.XLOOKUP(B14039,'2.1.trackMPD'!$R$7:$R$29,'2.1.trackMPD'!$T$7:$T$29)</f>
        <v>6</v>
      </c>
      <c r="D14039" s="261">
        <v>100</v>
      </c>
      <c r="E14039" s="261" t="s">
        <v>6401</v>
      </c>
      <c r="F14039" s="261" t="s">
        <v>111</v>
      </c>
      <c r="G14039" s="261" t="s">
        <v>140</v>
      </c>
      <c r="H14039" s="261" t="s">
        <v>6398</v>
      </c>
    </row>
    <row r="14040" spans="1:8" x14ac:dyDescent="0.2">
      <c r="A14040" t="s">
        <v>22</v>
      </c>
      <c r="B14040" s="261" t="s">
        <v>147</v>
      </c>
      <c r="C14040">
        <f>_xlfn.XLOOKUP(B14040,'2.1.trackMPD'!$R$7:$R$29,'2.1.trackMPD'!$T$7:$T$29)</f>
        <v>6</v>
      </c>
      <c r="D14040" s="261">
        <v>100</v>
      </c>
      <c r="E14040" s="261" t="s">
        <v>6401</v>
      </c>
      <c r="F14040" s="261" t="s">
        <v>110</v>
      </c>
      <c r="G14040" s="261" t="s">
        <v>124</v>
      </c>
      <c r="H14040" s="261" t="s">
        <v>6399</v>
      </c>
    </row>
    <row r="14041" spans="1:8" x14ac:dyDescent="0.2">
      <c r="A14041" t="s">
        <v>22</v>
      </c>
      <c r="B14041" s="261" t="s">
        <v>147</v>
      </c>
      <c r="C14041">
        <f>_xlfn.XLOOKUP(B14041,'2.1.trackMPD'!$R$7:$R$29,'2.1.trackMPD'!$T$7:$T$29)</f>
        <v>6</v>
      </c>
      <c r="D14041" s="261">
        <v>100</v>
      </c>
      <c r="E14041" s="261" t="s">
        <v>6401</v>
      </c>
      <c r="F14041" s="261" t="s">
        <v>110</v>
      </c>
      <c r="G14041" s="261" t="s">
        <v>140</v>
      </c>
      <c r="H14041" s="261" t="s">
        <v>6399</v>
      </c>
    </row>
    <row r="14042" spans="1:8" x14ac:dyDescent="0.2">
      <c r="A14042" t="s">
        <v>22</v>
      </c>
      <c r="B14042" s="261" t="s">
        <v>148</v>
      </c>
      <c r="C14042">
        <f>_xlfn.XLOOKUP(B14042,'2.1.trackMPD'!$R$7:$R$29,'2.1.trackMPD'!$T$7:$T$29)</f>
        <v>6</v>
      </c>
      <c r="D14042" s="261">
        <v>1</v>
      </c>
      <c r="E14042" s="261" t="s">
        <v>6396</v>
      </c>
      <c r="F14042" s="261" t="s">
        <v>110</v>
      </c>
      <c r="G14042" s="261" t="s">
        <v>124</v>
      </c>
      <c r="H14042" s="261" t="s">
        <v>6398</v>
      </c>
    </row>
    <row r="14043" spans="1:8" x14ac:dyDescent="0.2">
      <c r="A14043" t="s">
        <v>22</v>
      </c>
      <c r="B14043" s="261" t="s">
        <v>148</v>
      </c>
      <c r="C14043">
        <f>_xlfn.XLOOKUP(B14043,'2.1.trackMPD'!$R$7:$R$29,'2.1.trackMPD'!$T$7:$T$29)</f>
        <v>6</v>
      </c>
      <c r="D14043" s="261">
        <v>1</v>
      </c>
      <c r="E14043" s="261" t="s">
        <v>6396</v>
      </c>
      <c r="F14043" s="261" t="s">
        <v>110</v>
      </c>
      <c r="G14043" s="261" t="s">
        <v>140</v>
      </c>
      <c r="H14043" s="261" t="s">
        <v>6398</v>
      </c>
    </row>
    <row r="14044" spans="1:8" x14ac:dyDescent="0.2">
      <c r="A14044" t="s">
        <v>22</v>
      </c>
      <c r="B14044" s="261" t="s">
        <v>148</v>
      </c>
      <c r="C14044">
        <f>_xlfn.XLOOKUP(B14044,'2.1.trackMPD'!$R$7:$R$29,'2.1.trackMPD'!$T$7:$T$29)</f>
        <v>6</v>
      </c>
      <c r="D14044" s="261">
        <v>1</v>
      </c>
      <c r="E14044" s="261" t="s">
        <v>6396</v>
      </c>
      <c r="F14044" s="261" t="s">
        <v>111</v>
      </c>
      <c r="G14044" s="261" t="s">
        <v>124</v>
      </c>
      <c r="H14044" s="261" t="s">
        <v>6398</v>
      </c>
    </row>
    <row r="14045" spans="1:8" x14ac:dyDescent="0.2">
      <c r="A14045" t="s">
        <v>22</v>
      </c>
      <c r="B14045" s="261" t="s">
        <v>148</v>
      </c>
      <c r="C14045">
        <f>_xlfn.XLOOKUP(B14045,'2.1.trackMPD'!$R$7:$R$29,'2.1.trackMPD'!$T$7:$T$29)</f>
        <v>6</v>
      </c>
      <c r="D14045" s="261">
        <v>1</v>
      </c>
      <c r="E14045" s="261" t="s">
        <v>6396</v>
      </c>
      <c r="F14045" s="261" t="s">
        <v>111</v>
      </c>
      <c r="G14045" s="261" t="s">
        <v>140</v>
      </c>
      <c r="H14045" s="261" t="s">
        <v>6398</v>
      </c>
    </row>
    <row r="14046" spans="1:8" x14ac:dyDescent="0.2">
      <c r="A14046" t="s">
        <v>22</v>
      </c>
      <c r="B14046" s="261" t="s">
        <v>148</v>
      </c>
      <c r="C14046">
        <f>_xlfn.XLOOKUP(B14046,'2.1.trackMPD'!$R$7:$R$29,'2.1.trackMPD'!$T$7:$T$29)</f>
        <v>6</v>
      </c>
      <c r="D14046" s="261">
        <v>1</v>
      </c>
      <c r="E14046" s="261" t="s">
        <v>6396</v>
      </c>
      <c r="F14046" s="261" t="s">
        <v>110</v>
      </c>
      <c r="G14046" s="261" t="s">
        <v>124</v>
      </c>
      <c r="H14046" s="261" t="s">
        <v>6399</v>
      </c>
    </row>
    <row r="14047" spans="1:8" x14ac:dyDescent="0.2">
      <c r="A14047" t="s">
        <v>22</v>
      </c>
      <c r="B14047" s="261" t="s">
        <v>148</v>
      </c>
      <c r="C14047">
        <f>_xlfn.XLOOKUP(B14047,'2.1.trackMPD'!$R$7:$R$29,'2.1.trackMPD'!$T$7:$T$29)</f>
        <v>6</v>
      </c>
      <c r="D14047" s="261">
        <v>1</v>
      </c>
      <c r="E14047" s="261" t="s">
        <v>6396</v>
      </c>
      <c r="F14047" s="261" t="s">
        <v>110</v>
      </c>
      <c r="G14047" s="261" t="s">
        <v>140</v>
      </c>
      <c r="H14047" s="261" t="s">
        <v>6399</v>
      </c>
    </row>
    <row r="14048" spans="1:8" x14ac:dyDescent="0.2">
      <c r="A14048" t="s">
        <v>22</v>
      </c>
      <c r="B14048" s="261" t="s">
        <v>148</v>
      </c>
      <c r="C14048">
        <f>_xlfn.XLOOKUP(B14048,'2.1.trackMPD'!$R$7:$R$29,'2.1.trackMPD'!$T$7:$T$29)</f>
        <v>6</v>
      </c>
      <c r="D14048" s="261">
        <v>10</v>
      </c>
      <c r="E14048" s="261" t="s">
        <v>6396</v>
      </c>
      <c r="F14048" s="261" t="s">
        <v>110</v>
      </c>
      <c r="G14048" s="261" t="s">
        <v>124</v>
      </c>
      <c r="H14048" s="261" t="s">
        <v>6398</v>
      </c>
    </row>
    <row r="14049" spans="1:8" x14ac:dyDescent="0.2">
      <c r="A14049" t="s">
        <v>22</v>
      </c>
      <c r="B14049" s="261" t="s">
        <v>148</v>
      </c>
      <c r="C14049">
        <f>_xlfn.XLOOKUP(B14049,'2.1.trackMPD'!$R$7:$R$29,'2.1.trackMPD'!$T$7:$T$29)</f>
        <v>6</v>
      </c>
      <c r="D14049" s="261">
        <v>10</v>
      </c>
      <c r="E14049" s="261" t="s">
        <v>6396</v>
      </c>
      <c r="F14049" s="261" t="s">
        <v>110</v>
      </c>
      <c r="G14049" s="261" t="s">
        <v>140</v>
      </c>
      <c r="H14049" s="261" t="s">
        <v>6398</v>
      </c>
    </row>
    <row r="14050" spans="1:8" x14ac:dyDescent="0.2">
      <c r="A14050" t="s">
        <v>22</v>
      </c>
      <c r="B14050" s="261" t="s">
        <v>148</v>
      </c>
      <c r="C14050">
        <f>_xlfn.XLOOKUP(B14050,'2.1.trackMPD'!$R$7:$R$29,'2.1.trackMPD'!$T$7:$T$29)</f>
        <v>6</v>
      </c>
      <c r="D14050" s="261">
        <v>10</v>
      </c>
      <c r="E14050" s="261" t="s">
        <v>6396</v>
      </c>
      <c r="F14050" s="261" t="s">
        <v>111</v>
      </c>
      <c r="G14050" s="261" t="s">
        <v>124</v>
      </c>
      <c r="H14050" s="261" t="s">
        <v>6398</v>
      </c>
    </row>
    <row r="14051" spans="1:8" x14ac:dyDescent="0.2">
      <c r="A14051" t="s">
        <v>22</v>
      </c>
      <c r="B14051" s="261" t="s">
        <v>148</v>
      </c>
      <c r="C14051">
        <f>_xlfn.XLOOKUP(B14051,'2.1.trackMPD'!$R$7:$R$29,'2.1.trackMPD'!$T$7:$T$29)</f>
        <v>6</v>
      </c>
      <c r="D14051" s="261">
        <v>10</v>
      </c>
      <c r="E14051" s="261" t="s">
        <v>6396</v>
      </c>
      <c r="F14051" s="261" t="s">
        <v>111</v>
      </c>
      <c r="G14051" s="261" t="s">
        <v>140</v>
      </c>
      <c r="H14051" s="261" t="s">
        <v>6398</v>
      </c>
    </row>
    <row r="14052" spans="1:8" x14ac:dyDescent="0.2">
      <c r="A14052" t="s">
        <v>22</v>
      </c>
      <c r="B14052" s="261" t="s">
        <v>148</v>
      </c>
      <c r="C14052">
        <f>_xlfn.XLOOKUP(B14052,'2.1.trackMPD'!$R$7:$R$29,'2.1.trackMPD'!$T$7:$T$29)</f>
        <v>6</v>
      </c>
      <c r="D14052" s="261">
        <v>10</v>
      </c>
      <c r="E14052" s="261" t="s">
        <v>6396</v>
      </c>
      <c r="F14052" s="261" t="s">
        <v>110</v>
      </c>
      <c r="G14052" s="261" t="s">
        <v>124</v>
      </c>
      <c r="H14052" s="261" t="s">
        <v>6399</v>
      </c>
    </row>
    <row r="14053" spans="1:8" x14ac:dyDescent="0.2">
      <c r="A14053" t="s">
        <v>22</v>
      </c>
      <c r="B14053" s="261" t="s">
        <v>148</v>
      </c>
      <c r="C14053">
        <f>_xlfn.XLOOKUP(B14053,'2.1.trackMPD'!$R$7:$R$29,'2.1.trackMPD'!$T$7:$T$29)</f>
        <v>6</v>
      </c>
      <c r="D14053" s="261">
        <v>10</v>
      </c>
      <c r="E14053" s="261" t="s">
        <v>6396</v>
      </c>
      <c r="F14053" s="261" t="s">
        <v>110</v>
      </c>
      <c r="G14053" s="261" t="s">
        <v>140</v>
      </c>
      <c r="H14053" s="261" t="s">
        <v>6399</v>
      </c>
    </row>
    <row r="14054" spans="1:8" x14ac:dyDescent="0.2">
      <c r="A14054" t="s">
        <v>22</v>
      </c>
      <c r="B14054" s="261" t="s">
        <v>148</v>
      </c>
      <c r="C14054">
        <f>_xlfn.XLOOKUP(B14054,'2.1.trackMPD'!$R$7:$R$29,'2.1.trackMPD'!$T$7:$T$29)</f>
        <v>6</v>
      </c>
      <c r="D14054" s="261">
        <v>100</v>
      </c>
      <c r="E14054" s="261" t="s">
        <v>6396</v>
      </c>
      <c r="F14054" s="261" t="s">
        <v>110</v>
      </c>
      <c r="G14054" s="261" t="s">
        <v>124</v>
      </c>
      <c r="H14054" s="261" t="s">
        <v>6398</v>
      </c>
    </row>
    <row r="14055" spans="1:8" x14ac:dyDescent="0.2">
      <c r="A14055" t="s">
        <v>22</v>
      </c>
      <c r="B14055" s="261" t="s">
        <v>148</v>
      </c>
      <c r="C14055">
        <f>_xlfn.XLOOKUP(B14055,'2.1.trackMPD'!$R$7:$R$29,'2.1.trackMPD'!$T$7:$T$29)</f>
        <v>6</v>
      </c>
      <c r="D14055" s="261">
        <v>100</v>
      </c>
      <c r="E14055" s="261" t="s">
        <v>6396</v>
      </c>
      <c r="F14055" s="261" t="s">
        <v>110</v>
      </c>
      <c r="G14055" s="261" t="s">
        <v>140</v>
      </c>
      <c r="H14055" s="261" t="s">
        <v>6398</v>
      </c>
    </row>
    <row r="14056" spans="1:8" x14ac:dyDescent="0.2">
      <c r="A14056" t="s">
        <v>22</v>
      </c>
      <c r="B14056" s="261" t="s">
        <v>148</v>
      </c>
      <c r="C14056">
        <f>_xlfn.XLOOKUP(B14056,'2.1.trackMPD'!$R$7:$R$29,'2.1.trackMPD'!$T$7:$T$29)</f>
        <v>6</v>
      </c>
      <c r="D14056" s="261">
        <v>100</v>
      </c>
      <c r="E14056" s="261" t="s">
        <v>6396</v>
      </c>
      <c r="F14056" s="261" t="s">
        <v>111</v>
      </c>
      <c r="G14056" s="261" t="s">
        <v>124</v>
      </c>
      <c r="H14056" s="261" t="s">
        <v>6398</v>
      </c>
    </row>
    <row r="14057" spans="1:8" x14ac:dyDescent="0.2">
      <c r="A14057" t="s">
        <v>22</v>
      </c>
      <c r="B14057" s="261" t="s">
        <v>148</v>
      </c>
      <c r="C14057">
        <f>_xlfn.XLOOKUP(B14057,'2.1.trackMPD'!$R$7:$R$29,'2.1.trackMPD'!$T$7:$T$29)</f>
        <v>6</v>
      </c>
      <c r="D14057" s="261">
        <v>100</v>
      </c>
      <c r="E14057" s="261" t="s">
        <v>6396</v>
      </c>
      <c r="F14057" s="261" t="s">
        <v>111</v>
      </c>
      <c r="G14057" s="261" t="s">
        <v>140</v>
      </c>
      <c r="H14057" s="261" t="s">
        <v>6398</v>
      </c>
    </row>
    <row r="14058" spans="1:8" x14ac:dyDescent="0.2">
      <c r="A14058" t="s">
        <v>22</v>
      </c>
      <c r="B14058" s="261" t="s">
        <v>148</v>
      </c>
      <c r="C14058">
        <f>_xlfn.XLOOKUP(B14058,'2.1.trackMPD'!$R$7:$R$29,'2.1.trackMPD'!$T$7:$T$29)</f>
        <v>6</v>
      </c>
      <c r="D14058" s="261">
        <v>100</v>
      </c>
      <c r="E14058" s="261" t="s">
        <v>6396</v>
      </c>
      <c r="F14058" s="261" t="s">
        <v>110</v>
      </c>
      <c r="G14058" s="261" t="s">
        <v>124</v>
      </c>
      <c r="H14058" s="261" t="s">
        <v>6399</v>
      </c>
    </row>
    <row r="14059" spans="1:8" x14ac:dyDescent="0.2">
      <c r="A14059" t="s">
        <v>22</v>
      </c>
      <c r="B14059" s="261" t="s">
        <v>148</v>
      </c>
      <c r="C14059">
        <f>_xlfn.XLOOKUP(B14059,'2.1.trackMPD'!$R$7:$R$29,'2.1.trackMPD'!$T$7:$T$29)</f>
        <v>6</v>
      </c>
      <c r="D14059" s="261">
        <v>100</v>
      </c>
      <c r="E14059" s="261" t="s">
        <v>6396</v>
      </c>
      <c r="F14059" s="261" t="s">
        <v>110</v>
      </c>
      <c r="G14059" s="261" t="s">
        <v>140</v>
      </c>
      <c r="H14059" s="261" t="s">
        <v>6399</v>
      </c>
    </row>
    <row r="14060" spans="1:8" x14ac:dyDescent="0.2">
      <c r="A14060" t="s">
        <v>22</v>
      </c>
      <c r="B14060" s="261" t="s">
        <v>148</v>
      </c>
      <c r="C14060">
        <f>_xlfn.XLOOKUP(B14060,'2.1.trackMPD'!$R$7:$R$29,'2.1.trackMPD'!$T$7:$T$29)</f>
        <v>6</v>
      </c>
      <c r="D14060" s="261">
        <v>1000</v>
      </c>
      <c r="E14060" s="261" t="s">
        <v>6396</v>
      </c>
      <c r="F14060" s="261" t="s">
        <v>110</v>
      </c>
      <c r="G14060" s="261" t="s">
        <v>124</v>
      </c>
      <c r="H14060" s="261" t="s">
        <v>6398</v>
      </c>
    </row>
    <row r="14061" spans="1:8" x14ac:dyDescent="0.2">
      <c r="A14061" t="s">
        <v>22</v>
      </c>
      <c r="B14061" s="261" t="s">
        <v>148</v>
      </c>
      <c r="C14061">
        <f>_xlfn.XLOOKUP(B14061,'2.1.trackMPD'!$R$7:$R$29,'2.1.trackMPD'!$T$7:$T$29)</f>
        <v>6</v>
      </c>
      <c r="D14061" s="261">
        <v>1000</v>
      </c>
      <c r="E14061" s="261" t="s">
        <v>6396</v>
      </c>
      <c r="F14061" s="261" t="s">
        <v>110</v>
      </c>
      <c r="G14061" s="261" t="s">
        <v>140</v>
      </c>
      <c r="H14061" s="261" t="s">
        <v>6398</v>
      </c>
    </row>
    <row r="14062" spans="1:8" x14ac:dyDescent="0.2">
      <c r="A14062" t="s">
        <v>22</v>
      </c>
      <c r="B14062" s="261" t="s">
        <v>148</v>
      </c>
      <c r="C14062">
        <f>_xlfn.XLOOKUP(B14062,'2.1.trackMPD'!$R$7:$R$29,'2.1.trackMPD'!$T$7:$T$29)</f>
        <v>6</v>
      </c>
      <c r="D14062" s="261">
        <v>1000</v>
      </c>
      <c r="E14062" s="261" t="s">
        <v>6396</v>
      </c>
      <c r="F14062" s="261" t="s">
        <v>111</v>
      </c>
      <c r="G14062" s="261" t="s">
        <v>124</v>
      </c>
      <c r="H14062" s="261" t="s">
        <v>6398</v>
      </c>
    </row>
    <row r="14063" spans="1:8" x14ac:dyDescent="0.2">
      <c r="A14063" t="s">
        <v>22</v>
      </c>
      <c r="B14063" s="261" t="s">
        <v>148</v>
      </c>
      <c r="C14063">
        <f>_xlfn.XLOOKUP(B14063,'2.1.trackMPD'!$R$7:$R$29,'2.1.trackMPD'!$T$7:$T$29)</f>
        <v>6</v>
      </c>
      <c r="D14063" s="261">
        <v>1000</v>
      </c>
      <c r="E14063" s="261" t="s">
        <v>6396</v>
      </c>
      <c r="F14063" s="261" t="s">
        <v>111</v>
      </c>
      <c r="G14063" s="261" t="s">
        <v>140</v>
      </c>
      <c r="H14063" s="261" t="s">
        <v>6398</v>
      </c>
    </row>
    <row r="14064" spans="1:8" x14ac:dyDescent="0.2">
      <c r="A14064" t="s">
        <v>22</v>
      </c>
      <c r="B14064" s="261" t="s">
        <v>148</v>
      </c>
      <c r="C14064">
        <f>_xlfn.XLOOKUP(B14064,'2.1.trackMPD'!$R$7:$R$29,'2.1.trackMPD'!$T$7:$T$29)</f>
        <v>6</v>
      </c>
      <c r="D14064" s="261">
        <v>1000</v>
      </c>
      <c r="E14064" s="261" t="s">
        <v>6396</v>
      </c>
      <c r="F14064" s="261" t="s">
        <v>110</v>
      </c>
      <c r="G14064" s="261" t="s">
        <v>124</v>
      </c>
      <c r="H14064" s="261" t="s">
        <v>6399</v>
      </c>
    </row>
    <row r="14065" spans="1:8" x14ac:dyDescent="0.2">
      <c r="A14065" t="s">
        <v>22</v>
      </c>
      <c r="B14065" s="261" t="s">
        <v>148</v>
      </c>
      <c r="C14065">
        <f>_xlfn.XLOOKUP(B14065,'2.1.trackMPD'!$R$7:$R$29,'2.1.trackMPD'!$T$7:$T$29)</f>
        <v>6</v>
      </c>
      <c r="D14065" s="261">
        <v>1000</v>
      </c>
      <c r="E14065" s="261" t="s">
        <v>6396</v>
      </c>
      <c r="F14065" s="261" t="s">
        <v>110</v>
      </c>
      <c r="G14065" s="261" t="s">
        <v>140</v>
      </c>
      <c r="H14065" s="261" t="s">
        <v>6399</v>
      </c>
    </row>
    <row r="14066" spans="1:8" x14ac:dyDescent="0.2">
      <c r="A14066" t="s">
        <v>22</v>
      </c>
      <c r="B14066" s="261" t="s">
        <v>148</v>
      </c>
      <c r="C14066">
        <f>_xlfn.XLOOKUP(B14066,'2.1.trackMPD'!$R$7:$R$29,'2.1.trackMPD'!$T$7:$T$29)</f>
        <v>6</v>
      </c>
      <c r="D14066" s="261">
        <v>5000</v>
      </c>
      <c r="E14066" s="261" t="s">
        <v>6396</v>
      </c>
      <c r="F14066" s="261" t="s">
        <v>110</v>
      </c>
      <c r="G14066" s="261" t="s">
        <v>124</v>
      </c>
      <c r="H14066" s="261" t="s">
        <v>6398</v>
      </c>
    </row>
    <row r="14067" spans="1:8" x14ac:dyDescent="0.2">
      <c r="A14067" t="s">
        <v>22</v>
      </c>
      <c r="B14067" s="261" t="s">
        <v>148</v>
      </c>
      <c r="C14067">
        <f>_xlfn.XLOOKUP(B14067,'2.1.trackMPD'!$R$7:$R$29,'2.1.trackMPD'!$T$7:$T$29)</f>
        <v>6</v>
      </c>
      <c r="D14067" s="261">
        <v>5000</v>
      </c>
      <c r="E14067" s="261" t="s">
        <v>6396</v>
      </c>
      <c r="F14067" s="261" t="s">
        <v>110</v>
      </c>
      <c r="G14067" s="261" t="s">
        <v>140</v>
      </c>
      <c r="H14067" s="261" t="s">
        <v>6398</v>
      </c>
    </row>
    <row r="14068" spans="1:8" x14ac:dyDescent="0.2">
      <c r="A14068" t="s">
        <v>22</v>
      </c>
      <c r="B14068" s="261" t="s">
        <v>148</v>
      </c>
      <c r="C14068">
        <f>_xlfn.XLOOKUP(B14068,'2.1.trackMPD'!$R$7:$R$29,'2.1.trackMPD'!$T$7:$T$29)</f>
        <v>6</v>
      </c>
      <c r="D14068" s="261">
        <v>5000</v>
      </c>
      <c r="E14068" s="261" t="s">
        <v>6396</v>
      </c>
      <c r="F14068" s="261" t="s">
        <v>111</v>
      </c>
      <c r="G14068" s="261" t="s">
        <v>124</v>
      </c>
      <c r="H14068" s="261" t="s">
        <v>6398</v>
      </c>
    </row>
    <row r="14069" spans="1:8" x14ac:dyDescent="0.2">
      <c r="A14069" t="s">
        <v>22</v>
      </c>
      <c r="B14069" s="261" t="s">
        <v>148</v>
      </c>
      <c r="C14069">
        <f>_xlfn.XLOOKUP(B14069,'2.1.trackMPD'!$R$7:$R$29,'2.1.trackMPD'!$T$7:$T$29)</f>
        <v>6</v>
      </c>
      <c r="D14069" s="261">
        <v>5000</v>
      </c>
      <c r="E14069" s="261" t="s">
        <v>6396</v>
      </c>
      <c r="F14069" s="261" t="s">
        <v>111</v>
      </c>
      <c r="G14069" s="261" t="s">
        <v>140</v>
      </c>
      <c r="H14069" s="261" t="s">
        <v>6398</v>
      </c>
    </row>
    <row r="14070" spans="1:8" x14ac:dyDescent="0.2">
      <c r="A14070" t="s">
        <v>22</v>
      </c>
      <c r="B14070" s="261" t="s">
        <v>148</v>
      </c>
      <c r="C14070">
        <f>_xlfn.XLOOKUP(B14070,'2.1.trackMPD'!$R$7:$R$29,'2.1.trackMPD'!$T$7:$T$29)</f>
        <v>6</v>
      </c>
      <c r="D14070" s="261">
        <v>5000</v>
      </c>
      <c r="E14070" s="261" t="s">
        <v>6396</v>
      </c>
      <c r="F14070" s="261" t="s">
        <v>110</v>
      </c>
      <c r="G14070" s="261" t="s">
        <v>124</v>
      </c>
      <c r="H14070" s="261" t="s">
        <v>6399</v>
      </c>
    </row>
    <row r="14071" spans="1:8" x14ac:dyDescent="0.2">
      <c r="A14071" t="s">
        <v>22</v>
      </c>
      <c r="B14071" s="261" t="s">
        <v>148</v>
      </c>
      <c r="C14071">
        <f>_xlfn.XLOOKUP(B14071,'2.1.trackMPD'!$R$7:$R$29,'2.1.trackMPD'!$T$7:$T$29)</f>
        <v>6</v>
      </c>
      <c r="D14071" s="261">
        <v>5000</v>
      </c>
      <c r="E14071" s="261" t="s">
        <v>6396</v>
      </c>
      <c r="F14071" s="261" t="s">
        <v>110</v>
      </c>
      <c r="G14071" s="261" t="s">
        <v>140</v>
      </c>
      <c r="H14071" s="261" t="s">
        <v>6399</v>
      </c>
    </row>
    <row r="14072" spans="1:8" x14ac:dyDescent="0.2">
      <c r="A14072" t="s">
        <v>22</v>
      </c>
      <c r="B14072" s="261" t="s">
        <v>148</v>
      </c>
      <c r="C14072">
        <f>_xlfn.XLOOKUP(B14072,'2.1.trackMPD'!$R$7:$R$29,'2.1.trackMPD'!$T$7:$T$29)</f>
        <v>6</v>
      </c>
      <c r="D14072" s="261">
        <v>1</v>
      </c>
      <c r="E14072" s="261" t="s">
        <v>6400</v>
      </c>
      <c r="F14072" s="261" t="s">
        <v>110</v>
      </c>
      <c r="G14072" s="261" t="s">
        <v>124</v>
      </c>
      <c r="H14072" s="261" t="s">
        <v>6398</v>
      </c>
    </row>
    <row r="14073" spans="1:8" x14ac:dyDescent="0.2">
      <c r="A14073" t="s">
        <v>22</v>
      </c>
      <c r="B14073" s="261" t="s">
        <v>148</v>
      </c>
      <c r="C14073">
        <f>_xlfn.XLOOKUP(B14073,'2.1.trackMPD'!$R$7:$R$29,'2.1.trackMPD'!$T$7:$T$29)</f>
        <v>6</v>
      </c>
      <c r="D14073" s="261">
        <v>1</v>
      </c>
      <c r="E14073" s="261" t="s">
        <v>6400</v>
      </c>
      <c r="F14073" s="261" t="s">
        <v>110</v>
      </c>
      <c r="G14073" s="261" t="s">
        <v>140</v>
      </c>
      <c r="H14073" s="261" t="s">
        <v>6398</v>
      </c>
    </row>
    <row r="14074" spans="1:8" x14ac:dyDescent="0.2">
      <c r="A14074" t="s">
        <v>22</v>
      </c>
      <c r="B14074" s="261" t="s">
        <v>148</v>
      </c>
      <c r="C14074">
        <f>_xlfn.XLOOKUP(B14074,'2.1.trackMPD'!$R$7:$R$29,'2.1.trackMPD'!$T$7:$T$29)</f>
        <v>6</v>
      </c>
      <c r="D14074" s="261">
        <v>1</v>
      </c>
      <c r="E14074" s="261" t="s">
        <v>6400</v>
      </c>
      <c r="F14074" s="261" t="s">
        <v>111</v>
      </c>
      <c r="G14074" s="261" t="s">
        <v>124</v>
      </c>
      <c r="H14074" s="261" t="s">
        <v>6398</v>
      </c>
    </row>
    <row r="14075" spans="1:8" x14ac:dyDescent="0.2">
      <c r="A14075" t="s">
        <v>22</v>
      </c>
      <c r="B14075" s="261" t="s">
        <v>148</v>
      </c>
      <c r="C14075">
        <f>_xlfn.XLOOKUP(B14075,'2.1.trackMPD'!$R$7:$R$29,'2.1.trackMPD'!$T$7:$T$29)</f>
        <v>6</v>
      </c>
      <c r="D14075" s="261">
        <v>1</v>
      </c>
      <c r="E14075" s="261" t="s">
        <v>6400</v>
      </c>
      <c r="F14075" s="261" t="s">
        <v>111</v>
      </c>
      <c r="G14075" s="261" t="s">
        <v>140</v>
      </c>
      <c r="H14075" s="261" t="s">
        <v>6398</v>
      </c>
    </row>
    <row r="14076" spans="1:8" x14ac:dyDescent="0.2">
      <c r="A14076" t="s">
        <v>22</v>
      </c>
      <c r="B14076" s="261" t="s">
        <v>148</v>
      </c>
      <c r="C14076">
        <f>_xlfn.XLOOKUP(B14076,'2.1.trackMPD'!$R$7:$R$29,'2.1.trackMPD'!$T$7:$T$29)</f>
        <v>6</v>
      </c>
      <c r="D14076" s="261">
        <v>1</v>
      </c>
      <c r="E14076" s="261" t="s">
        <v>6400</v>
      </c>
      <c r="F14076" s="261" t="s">
        <v>110</v>
      </c>
      <c r="G14076" s="261" t="s">
        <v>124</v>
      </c>
      <c r="H14076" s="261" t="s">
        <v>6399</v>
      </c>
    </row>
    <row r="14077" spans="1:8" x14ac:dyDescent="0.2">
      <c r="A14077" t="s">
        <v>22</v>
      </c>
      <c r="B14077" s="261" t="s">
        <v>148</v>
      </c>
      <c r="C14077">
        <f>_xlfn.XLOOKUP(B14077,'2.1.trackMPD'!$R$7:$R$29,'2.1.trackMPD'!$T$7:$T$29)</f>
        <v>6</v>
      </c>
      <c r="D14077" s="261">
        <v>1</v>
      </c>
      <c r="E14077" s="261" t="s">
        <v>6400</v>
      </c>
      <c r="F14077" s="261" t="s">
        <v>110</v>
      </c>
      <c r="G14077" s="261" t="s">
        <v>140</v>
      </c>
      <c r="H14077" s="261" t="s">
        <v>6399</v>
      </c>
    </row>
    <row r="14078" spans="1:8" x14ac:dyDescent="0.2">
      <c r="A14078" t="s">
        <v>22</v>
      </c>
      <c r="B14078" s="261" t="s">
        <v>148</v>
      </c>
      <c r="C14078">
        <f>_xlfn.XLOOKUP(B14078,'2.1.trackMPD'!$R$7:$R$29,'2.1.trackMPD'!$T$7:$T$29)</f>
        <v>6</v>
      </c>
      <c r="D14078" s="261">
        <v>10</v>
      </c>
      <c r="E14078" s="261" t="s">
        <v>6400</v>
      </c>
      <c r="F14078" s="261" t="s">
        <v>110</v>
      </c>
      <c r="G14078" s="261" t="s">
        <v>124</v>
      </c>
      <c r="H14078" s="261" t="s">
        <v>6398</v>
      </c>
    </row>
    <row r="14079" spans="1:8" x14ac:dyDescent="0.2">
      <c r="A14079" t="s">
        <v>22</v>
      </c>
      <c r="B14079" s="261" t="s">
        <v>148</v>
      </c>
      <c r="C14079">
        <f>_xlfn.XLOOKUP(B14079,'2.1.trackMPD'!$R$7:$R$29,'2.1.trackMPD'!$T$7:$T$29)</f>
        <v>6</v>
      </c>
      <c r="D14079" s="261">
        <v>10</v>
      </c>
      <c r="E14079" s="261" t="s">
        <v>6400</v>
      </c>
      <c r="F14079" s="261" t="s">
        <v>110</v>
      </c>
      <c r="G14079" s="261" t="s">
        <v>140</v>
      </c>
      <c r="H14079" s="261" t="s">
        <v>6398</v>
      </c>
    </row>
    <row r="14080" spans="1:8" x14ac:dyDescent="0.2">
      <c r="A14080" t="s">
        <v>22</v>
      </c>
      <c r="B14080" s="261" t="s">
        <v>148</v>
      </c>
      <c r="C14080">
        <f>_xlfn.XLOOKUP(B14080,'2.1.trackMPD'!$R$7:$R$29,'2.1.trackMPD'!$T$7:$T$29)</f>
        <v>6</v>
      </c>
      <c r="D14080" s="261">
        <v>10</v>
      </c>
      <c r="E14080" s="261" t="s">
        <v>6400</v>
      </c>
      <c r="F14080" s="261" t="s">
        <v>111</v>
      </c>
      <c r="G14080" s="261" t="s">
        <v>124</v>
      </c>
      <c r="H14080" s="261" t="s">
        <v>6398</v>
      </c>
    </row>
    <row r="14081" spans="1:8" x14ac:dyDescent="0.2">
      <c r="A14081" t="s">
        <v>22</v>
      </c>
      <c r="B14081" s="261" t="s">
        <v>148</v>
      </c>
      <c r="C14081">
        <f>_xlfn.XLOOKUP(B14081,'2.1.trackMPD'!$R$7:$R$29,'2.1.trackMPD'!$T$7:$T$29)</f>
        <v>6</v>
      </c>
      <c r="D14081" s="261">
        <v>10</v>
      </c>
      <c r="E14081" s="261" t="s">
        <v>6400</v>
      </c>
      <c r="F14081" s="261" t="s">
        <v>111</v>
      </c>
      <c r="G14081" s="261" t="s">
        <v>140</v>
      </c>
      <c r="H14081" s="261" t="s">
        <v>6398</v>
      </c>
    </row>
    <row r="14082" spans="1:8" x14ac:dyDescent="0.2">
      <c r="A14082" t="s">
        <v>22</v>
      </c>
      <c r="B14082" s="261" t="s">
        <v>148</v>
      </c>
      <c r="C14082">
        <f>_xlfn.XLOOKUP(B14082,'2.1.trackMPD'!$R$7:$R$29,'2.1.trackMPD'!$T$7:$T$29)</f>
        <v>6</v>
      </c>
      <c r="D14082" s="261">
        <v>10</v>
      </c>
      <c r="E14082" s="261" t="s">
        <v>6400</v>
      </c>
      <c r="F14082" s="261" t="s">
        <v>110</v>
      </c>
      <c r="G14082" s="261" t="s">
        <v>124</v>
      </c>
      <c r="H14082" s="261" t="s">
        <v>6399</v>
      </c>
    </row>
    <row r="14083" spans="1:8" x14ac:dyDescent="0.2">
      <c r="A14083" t="s">
        <v>22</v>
      </c>
      <c r="B14083" s="261" t="s">
        <v>148</v>
      </c>
      <c r="C14083">
        <f>_xlfn.XLOOKUP(B14083,'2.1.trackMPD'!$R$7:$R$29,'2.1.trackMPD'!$T$7:$T$29)</f>
        <v>6</v>
      </c>
      <c r="D14083" s="261">
        <v>10</v>
      </c>
      <c r="E14083" s="261" t="s">
        <v>6400</v>
      </c>
      <c r="F14083" s="261" t="s">
        <v>110</v>
      </c>
      <c r="G14083" s="261" t="s">
        <v>140</v>
      </c>
      <c r="H14083" s="261" t="s">
        <v>6399</v>
      </c>
    </row>
    <row r="14084" spans="1:8" x14ac:dyDescent="0.2">
      <c r="A14084" t="s">
        <v>22</v>
      </c>
      <c r="B14084" s="261" t="s">
        <v>148</v>
      </c>
      <c r="C14084">
        <f>_xlfn.XLOOKUP(B14084,'2.1.trackMPD'!$R$7:$R$29,'2.1.trackMPD'!$T$7:$T$29)</f>
        <v>6</v>
      </c>
      <c r="D14084" s="261">
        <v>100</v>
      </c>
      <c r="E14084" s="261" t="s">
        <v>6400</v>
      </c>
      <c r="F14084" s="261" t="s">
        <v>110</v>
      </c>
      <c r="G14084" s="261" t="s">
        <v>124</v>
      </c>
      <c r="H14084" s="261" t="s">
        <v>6398</v>
      </c>
    </row>
    <row r="14085" spans="1:8" x14ac:dyDescent="0.2">
      <c r="A14085" t="s">
        <v>22</v>
      </c>
      <c r="B14085" s="261" t="s">
        <v>148</v>
      </c>
      <c r="C14085">
        <f>_xlfn.XLOOKUP(B14085,'2.1.trackMPD'!$R$7:$R$29,'2.1.trackMPD'!$T$7:$T$29)</f>
        <v>6</v>
      </c>
      <c r="D14085" s="261">
        <v>100</v>
      </c>
      <c r="E14085" s="261" t="s">
        <v>6400</v>
      </c>
      <c r="F14085" s="261" t="s">
        <v>110</v>
      </c>
      <c r="G14085" s="261" t="s">
        <v>140</v>
      </c>
      <c r="H14085" s="261" t="s">
        <v>6398</v>
      </c>
    </row>
    <row r="14086" spans="1:8" x14ac:dyDescent="0.2">
      <c r="A14086" t="s">
        <v>22</v>
      </c>
      <c r="B14086" s="261" t="s">
        <v>148</v>
      </c>
      <c r="C14086">
        <f>_xlfn.XLOOKUP(B14086,'2.1.trackMPD'!$R$7:$R$29,'2.1.trackMPD'!$T$7:$T$29)</f>
        <v>6</v>
      </c>
      <c r="D14086" s="261">
        <v>100</v>
      </c>
      <c r="E14086" s="261" t="s">
        <v>6400</v>
      </c>
      <c r="F14086" s="261" t="s">
        <v>111</v>
      </c>
      <c r="G14086" s="261" t="s">
        <v>124</v>
      </c>
      <c r="H14086" s="261" t="s">
        <v>6398</v>
      </c>
    </row>
    <row r="14087" spans="1:8" x14ac:dyDescent="0.2">
      <c r="A14087" t="s">
        <v>22</v>
      </c>
      <c r="B14087" s="261" t="s">
        <v>148</v>
      </c>
      <c r="C14087">
        <f>_xlfn.XLOOKUP(B14087,'2.1.trackMPD'!$R$7:$R$29,'2.1.trackMPD'!$T$7:$T$29)</f>
        <v>6</v>
      </c>
      <c r="D14087" s="261">
        <v>100</v>
      </c>
      <c r="E14087" s="261" t="s">
        <v>6400</v>
      </c>
      <c r="F14087" s="261" t="s">
        <v>111</v>
      </c>
      <c r="G14087" s="261" t="s">
        <v>140</v>
      </c>
      <c r="H14087" s="261" t="s">
        <v>6398</v>
      </c>
    </row>
    <row r="14088" spans="1:8" x14ac:dyDescent="0.2">
      <c r="A14088" t="s">
        <v>22</v>
      </c>
      <c r="B14088" s="261" t="s">
        <v>148</v>
      </c>
      <c r="C14088">
        <f>_xlfn.XLOOKUP(B14088,'2.1.trackMPD'!$R$7:$R$29,'2.1.trackMPD'!$T$7:$T$29)</f>
        <v>6</v>
      </c>
      <c r="D14088" s="261">
        <v>100</v>
      </c>
      <c r="E14088" s="261" t="s">
        <v>6400</v>
      </c>
      <c r="F14088" s="261" t="s">
        <v>110</v>
      </c>
      <c r="G14088" s="261" t="s">
        <v>124</v>
      </c>
      <c r="H14088" s="261" t="s">
        <v>6399</v>
      </c>
    </row>
    <row r="14089" spans="1:8" x14ac:dyDescent="0.2">
      <c r="A14089" t="s">
        <v>22</v>
      </c>
      <c r="B14089" s="261" t="s">
        <v>148</v>
      </c>
      <c r="C14089">
        <f>_xlfn.XLOOKUP(B14089,'2.1.trackMPD'!$R$7:$R$29,'2.1.trackMPD'!$T$7:$T$29)</f>
        <v>6</v>
      </c>
      <c r="D14089" s="261">
        <v>100</v>
      </c>
      <c r="E14089" s="261" t="s">
        <v>6400</v>
      </c>
      <c r="F14089" s="261" t="s">
        <v>110</v>
      </c>
      <c r="G14089" s="261" t="s">
        <v>140</v>
      </c>
      <c r="H14089" s="261" t="s">
        <v>6399</v>
      </c>
    </row>
    <row r="14090" spans="1:8" x14ac:dyDescent="0.2">
      <c r="A14090" t="s">
        <v>22</v>
      </c>
      <c r="B14090" s="261" t="s">
        <v>148</v>
      </c>
      <c r="C14090">
        <f>_xlfn.XLOOKUP(B14090,'2.1.trackMPD'!$R$7:$R$29,'2.1.trackMPD'!$T$7:$T$29)</f>
        <v>6</v>
      </c>
      <c r="D14090" s="261">
        <v>1000</v>
      </c>
      <c r="E14090" s="261" t="s">
        <v>6400</v>
      </c>
      <c r="F14090" s="261" t="s">
        <v>110</v>
      </c>
      <c r="G14090" s="261" t="s">
        <v>124</v>
      </c>
      <c r="H14090" s="261" t="s">
        <v>6398</v>
      </c>
    </row>
    <row r="14091" spans="1:8" x14ac:dyDescent="0.2">
      <c r="A14091" t="s">
        <v>22</v>
      </c>
      <c r="B14091" s="261" t="s">
        <v>148</v>
      </c>
      <c r="C14091">
        <f>_xlfn.XLOOKUP(B14091,'2.1.trackMPD'!$R$7:$R$29,'2.1.trackMPD'!$T$7:$T$29)</f>
        <v>6</v>
      </c>
      <c r="D14091" s="261">
        <v>1000</v>
      </c>
      <c r="E14091" s="261" t="s">
        <v>6400</v>
      </c>
      <c r="F14091" s="261" t="s">
        <v>110</v>
      </c>
      <c r="G14091" s="261" t="s">
        <v>140</v>
      </c>
      <c r="H14091" s="261" t="s">
        <v>6398</v>
      </c>
    </row>
    <row r="14092" spans="1:8" x14ac:dyDescent="0.2">
      <c r="A14092" t="s">
        <v>22</v>
      </c>
      <c r="B14092" s="261" t="s">
        <v>148</v>
      </c>
      <c r="C14092">
        <f>_xlfn.XLOOKUP(B14092,'2.1.trackMPD'!$R$7:$R$29,'2.1.trackMPD'!$T$7:$T$29)</f>
        <v>6</v>
      </c>
      <c r="D14092" s="261">
        <v>1000</v>
      </c>
      <c r="E14092" s="261" t="s">
        <v>6400</v>
      </c>
      <c r="F14092" s="261" t="s">
        <v>111</v>
      </c>
      <c r="G14092" s="261" t="s">
        <v>124</v>
      </c>
      <c r="H14092" s="261" t="s">
        <v>6398</v>
      </c>
    </row>
    <row r="14093" spans="1:8" x14ac:dyDescent="0.2">
      <c r="A14093" t="s">
        <v>22</v>
      </c>
      <c r="B14093" s="261" t="s">
        <v>148</v>
      </c>
      <c r="C14093">
        <f>_xlfn.XLOOKUP(B14093,'2.1.trackMPD'!$R$7:$R$29,'2.1.trackMPD'!$T$7:$T$29)</f>
        <v>6</v>
      </c>
      <c r="D14093" s="261">
        <v>1000</v>
      </c>
      <c r="E14093" s="261" t="s">
        <v>6400</v>
      </c>
      <c r="F14093" s="261" t="s">
        <v>111</v>
      </c>
      <c r="G14093" s="261" t="s">
        <v>140</v>
      </c>
      <c r="H14093" s="261" t="s">
        <v>6398</v>
      </c>
    </row>
    <row r="14094" spans="1:8" x14ac:dyDescent="0.2">
      <c r="A14094" t="s">
        <v>22</v>
      </c>
      <c r="B14094" s="261" t="s">
        <v>148</v>
      </c>
      <c r="C14094">
        <f>_xlfn.XLOOKUP(B14094,'2.1.trackMPD'!$R$7:$R$29,'2.1.trackMPD'!$T$7:$T$29)</f>
        <v>6</v>
      </c>
      <c r="D14094" s="261">
        <v>1000</v>
      </c>
      <c r="E14094" s="261" t="s">
        <v>6400</v>
      </c>
      <c r="F14094" s="261" t="s">
        <v>110</v>
      </c>
      <c r="G14094" s="261" t="s">
        <v>124</v>
      </c>
      <c r="H14094" s="261" t="s">
        <v>6399</v>
      </c>
    </row>
    <row r="14095" spans="1:8" x14ac:dyDescent="0.2">
      <c r="A14095" t="s">
        <v>22</v>
      </c>
      <c r="B14095" s="261" t="s">
        <v>148</v>
      </c>
      <c r="C14095">
        <f>_xlfn.XLOOKUP(B14095,'2.1.trackMPD'!$R$7:$R$29,'2.1.trackMPD'!$T$7:$T$29)</f>
        <v>6</v>
      </c>
      <c r="D14095" s="261">
        <v>1000</v>
      </c>
      <c r="E14095" s="261" t="s">
        <v>6400</v>
      </c>
      <c r="F14095" s="261" t="s">
        <v>110</v>
      </c>
      <c r="G14095" s="261" t="s">
        <v>140</v>
      </c>
      <c r="H14095" s="261" t="s">
        <v>6399</v>
      </c>
    </row>
    <row r="14096" spans="1:8" x14ac:dyDescent="0.2">
      <c r="A14096" t="s">
        <v>22</v>
      </c>
      <c r="B14096" s="261" t="s">
        <v>148</v>
      </c>
      <c r="C14096">
        <f>_xlfn.XLOOKUP(B14096,'2.1.trackMPD'!$R$7:$R$29,'2.1.trackMPD'!$T$7:$T$29)</f>
        <v>6</v>
      </c>
      <c r="D14096" s="261">
        <v>5000</v>
      </c>
      <c r="E14096" s="261" t="s">
        <v>6400</v>
      </c>
      <c r="F14096" s="261" t="s">
        <v>110</v>
      </c>
      <c r="G14096" s="261" t="s">
        <v>124</v>
      </c>
      <c r="H14096" s="261" t="s">
        <v>6398</v>
      </c>
    </row>
    <row r="14097" spans="1:8" x14ac:dyDescent="0.2">
      <c r="A14097" t="s">
        <v>22</v>
      </c>
      <c r="B14097" s="261" t="s">
        <v>148</v>
      </c>
      <c r="C14097">
        <f>_xlfn.XLOOKUP(B14097,'2.1.trackMPD'!$R$7:$R$29,'2.1.trackMPD'!$T$7:$T$29)</f>
        <v>6</v>
      </c>
      <c r="D14097" s="261">
        <v>5000</v>
      </c>
      <c r="E14097" s="261" t="s">
        <v>6400</v>
      </c>
      <c r="F14097" s="261" t="s">
        <v>110</v>
      </c>
      <c r="G14097" s="261" t="s">
        <v>140</v>
      </c>
      <c r="H14097" s="261" t="s">
        <v>6398</v>
      </c>
    </row>
    <row r="14098" spans="1:8" x14ac:dyDescent="0.2">
      <c r="A14098" t="s">
        <v>22</v>
      </c>
      <c r="B14098" s="261" t="s">
        <v>148</v>
      </c>
      <c r="C14098">
        <f>_xlfn.XLOOKUP(B14098,'2.1.trackMPD'!$R$7:$R$29,'2.1.trackMPD'!$T$7:$T$29)</f>
        <v>6</v>
      </c>
      <c r="D14098" s="261">
        <v>5000</v>
      </c>
      <c r="E14098" s="261" t="s">
        <v>6400</v>
      </c>
      <c r="F14098" s="261" t="s">
        <v>111</v>
      </c>
      <c r="G14098" s="261" t="s">
        <v>124</v>
      </c>
      <c r="H14098" s="261" t="s">
        <v>6398</v>
      </c>
    </row>
    <row r="14099" spans="1:8" x14ac:dyDescent="0.2">
      <c r="A14099" t="s">
        <v>22</v>
      </c>
      <c r="B14099" s="261" t="s">
        <v>148</v>
      </c>
      <c r="C14099">
        <f>_xlfn.XLOOKUP(B14099,'2.1.trackMPD'!$R$7:$R$29,'2.1.trackMPD'!$T$7:$T$29)</f>
        <v>6</v>
      </c>
      <c r="D14099" s="261">
        <v>5000</v>
      </c>
      <c r="E14099" s="261" t="s">
        <v>6400</v>
      </c>
      <c r="F14099" s="261" t="s">
        <v>111</v>
      </c>
      <c r="G14099" s="261" t="s">
        <v>140</v>
      </c>
      <c r="H14099" s="261" t="s">
        <v>6398</v>
      </c>
    </row>
    <row r="14100" spans="1:8" x14ac:dyDescent="0.2">
      <c r="A14100" t="s">
        <v>22</v>
      </c>
      <c r="B14100" s="261" t="s">
        <v>148</v>
      </c>
      <c r="C14100">
        <f>_xlfn.XLOOKUP(B14100,'2.1.trackMPD'!$R$7:$R$29,'2.1.trackMPD'!$T$7:$T$29)</f>
        <v>6</v>
      </c>
      <c r="D14100" s="261">
        <v>5000</v>
      </c>
      <c r="E14100" s="261" t="s">
        <v>6400</v>
      </c>
      <c r="F14100" s="261" t="s">
        <v>110</v>
      </c>
      <c r="G14100" s="261" t="s">
        <v>124</v>
      </c>
      <c r="H14100" s="261" t="s">
        <v>6399</v>
      </c>
    </row>
    <row r="14101" spans="1:8" x14ac:dyDescent="0.2">
      <c r="A14101" t="s">
        <v>22</v>
      </c>
      <c r="B14101" s="261" t="s">
        <v>148</v>
      </c>
      <c r="C14101">
        <f>_xlfn.XLOOKUP(B14101,'2.1.trackMPD'!$R$7:$R$29,'2.1.trackMPD'!$T$7:$T$29)</f>
        <v>6</v>
      </c>
      <c r="D14101" s="261">
        <v>5000</v>
      </c>
      <c r="E14101" s="261" t="s">
        <v>6400</v>
      </c>
      <c r="F14101" s="261" t="s">
        <v>110</v>
      </c>
      <c r="G14101" s="261" t="s">
        <v>140</v>
      </c>
      <c r="H14101" s="261" t="s">
        <v>6399</v>
      </c>
    </row>
    <row r="14102" spans="1:8" x14ac:dyDescent="0.2">
      <c r="A14102" t="s">
        <v>22</v>
      </c>
      <c r="B14102" s="261" t="s">
        <v>148</v>
      </c>
      <c r="C14102">
        <f>_xlfn.XLOOKUP(B14102,'2.1.trackMPD'!$R$7:$R$29,'2.1.trackMPD'!$T$7:$T$29)</f>
        <v>6</v>
      </c>
      <c r="D14102" s="261">
        <v>1</v>
      </c>
      <c r="E14102" s="261" t="s">
        <v>6401</v>
      </c>
      <c r="F14102" s="261" t="s">
        <v>110</v>
      </c>
      <c r="G14102" s="261" t="s">
        <v>124</v>
      </c>
      <c r="H14102" s="261" t="s">
        <v>6398</v>
      </c>
    </row>
    <row r="14103" spans="1:8" x14ac:dyDescent="0.2">
      <c r="A14103" t="s">
        <v>22</v>
      </c>
      <c r="B14103" s="261" t="s">
        <v>148</v>
      </c>
      <c r="C14103">
        <f>_xlfn.XLOOKUP(B14103,'2.1.trackMPD'!$R$7:$R$29,'2.1.trackMPD'!$T$7:$T$29)</f>
        <v>6</v>
      </c>
      <c r="D14103" s="261">
        <v>1</v>
      </c>
      <c r="E14103" s="261" t="s">
        <v>6401</v>
      </c>
      <c r="F14103" s="261" t="s">
        <v>110</v>
      </c>
      <c r="G14103" s="261" t="s">
        <v>140</v>
      </c>
      <c r="H14103" s="261" t="s">
        <v>6398</v>
      </c>
    </row>
    <row r="14104" spans="1:8" x14ac:dyDescent="0.2">
      <c r="A14104" t="s">
        <v>22</v>
      </c>
      <c r="B14104" s="261" t="s">
        <v>148</v>
      </c>
      <c r="C14104">
        <f>_xlfn.XLOOKUP(B14104,'2.1.trackMPD'!$R$7:$R$29,'2.1.trackMPD'!$T$7:$T$29)</f>
        <v>6</v>
      </c>
      <c r="D14104" s="261">
        <v>1</v>
      </c>
      <c r="E14104" s="261" t="s">
        <v>6401</v>
      </c>
      <c r="F14104" s="261" t="s">
        <v>111</v>
      </c>
      <c r="G14104" s="261" t="s">
        <v>124</v>
      </c>
      <c r="H14104" s="261" t="s">
        <v>6398</v>
      </c>
    </row>
    <row r="14105" spans="1:8" x14ac:dyDescent="0.2">
      <c r="A14105" t="s">
        <v>22</v>
      </c>
      <c r="B14105" s="261" t="s">
        <v>148</v>
      </c>
      <c r="C14105">
        <f>_xlfn.XLOOKUP(B14105,'2.1.trackMPD'!$R$7:$R$29,'2.1.trackMPD'!$T$7:$T$29)</f>
        <v>6</v>
      </c>
      <c r="D14105" s="261">
        <v>1</v>
      </c>
      <c r="E14105" s="261" t="s">
        <v>6401</v>
      </c>
      <c r="F14105" s="261" t="s">
        <v>111</v>
      </c>
      <c r="G14105" s="261" t="s">
        <v>140</v>
      </c>
      <c r="H14105" s="261" t="s">
        <v>6398</v>
      </c>
    </row>
    <row r="14106" spans="1:8" x14ac:dyDescent="0.2">
      <c r="A14106" t="s">
        <v>22</v>
      </c>
      <c r="B14106" s="261" t="s">
        <v>148</v>
      </c>
      <c r="C14106">
        <f>_xlfn.XLOOKUP(B14106,'2.1.trackMPD'!$R$7:$R$29,'2.1.trackMPD'!$T$7:$T$29)</f>
        <v>6</v>
      </c>
      <c r="D14106" s="261">
        <v>1</v>
      </c>
      <c r="E14106" s="261" t="s">
        <v>6401</v>
      </c>
      <c r="F14106" s="261" t="s">
        <v>110</v>
      </c>
      <c r="G14106" s="261" t="s">
        <v>124</v>
      </c>
      <c r="H14106" s="261" t="s">
        <v>6399</v>
      </c>
    </row>
    <row r="14107" spans="1:8" x14ac:dyDescent="0.2">
      <c r="A14107" t="s">
        <v>22</v>
      </c>
      <c r="B14107" s="261" t="s">
        <v>148</v>
      </c>
      <c r="C14107">
        <f>_xlfn.XLOOKUP(B14107,'2.1.trackMPD'!$R$7:$R$29,'2.1.trackMPD'!$T$7:$T$29)</f>
        <v>6</v>
      </c>
      <c r="D14107" s="261">
        <v>1</v>
      </c>
      <c r="E14107" s="261" t="s">
        <v>6401</v>
      </c>
      <c r="F14107" s="261" t="s">
        <v>110</v>
      </c>
      <c r="G14107" s="261" t="s">
        <v>140</v>
      </c>
      <c r="H14107" s="261" t="s">
        <v>6399</v>
      </c>
    </row>
    <row r="14108" spans="1:8" x14ac:dyDescent="0.2">
      <c r="A14108" t="s">
        <v>22</v>
      </c>
      <c r="B14108" s="261" t="s">
        <v>148</v>
      </c>
      <c r="C14108">
        <f>_xlfn.XLOOKUP(B14108,'2.1.trackMPD'!$R$7:$R$29,'2.1.trackMPD'!$T$7:$T$29)</f>
        <v>6</v>
      </c>
      <c r="D14108" s="261">
        <v>10</v>
      </c>
      <c r="E14108" s="261" t="s">
        <v>6401</v>
      </c>
      <c r="F14108" s="261" t="s">
        <v>110</v>
      </c>
      <c r="G14108" s="261" t="s">
        <v>124</v>
      </c>
      <c r="H14108" s="261" t="s">
        <v>6398</v>
      </c>
    </row>
    <row r="14109" spans="1:8" x14ac:dyDescent="0.2">
      <c r="A14109" t="s">
        <v>22</v>
      </c>
      <c r="B14109" s="261" t="s">
        <v>148</v>
      </c>
      <c r="C14109">
        <f>_xlfn.XLOOKUP(B14109,'2.1.trackMPD'!$R$7:$R$29,'2.1.trackMPD'!$T$7:$T$29)</f>
        <v>6</v>
      </c>
      <c r="D14109" s="261">
        <v>10</v>
      </c>
      <c r="E14109" s="261" t="s">
        <v>6401</v>
      </c>
      <c r="F14109" s="261" t="s">
        <v>110</v>
      </c>
      <c r="G14109" s="261" t="s">
        <v>140</v>
      </c>
      <c r="H14109" s="261" t="s">
        <v>6398</v>
      </c>
    </row>
    <row r="14110" spans="1:8" x14ac:dyDescent="0.2">
      <c r="A14110" t="s">
        <v>22</v>
      </c>
      <c r="B14110" s="261" t="s">
        <v>148</v>
      </c>
      <c r="C14110">
        <f>_xlfn.XLOOKUP(B14110,'2.1.trackMPD'!$R$7:$R$29,'2.1.trackMPD'!$T$7:$T$29)</f>
        <v>6</v>
      </c>
      <c r="D14110" s="261">
        <v>10</v>
      </c>
      <c r="E14110" s="261" t="s">
        <v>6401</v>
      </c>
      <c r="F14110" s="261" t="s">
        <v>111</v>
      </c>
      <c r="G14110" s="261" t="s">
        <v>124</v>
      </c>
      <c r="H14110" s="261" t="s">
        <v>6398</v>
      </c>
    </row>
    <row r="14111" spans="1:8" x14ac:dyDescent="0.2">
      <c r="A14111" t="s">
        <v>22</v>
      </c>
      <c r="B14111" s="261" t="s">
        <v>148</v>
      </c>
      <c r="C14111">
        <f>_xlfn.XLOOKUP(B14111,'2.1.trackMPD'!$R$7:$R$29,'2.1.trackMPD'!$T$7:$T$29)</f>
        <v>6</v>
      </c>
      <c r="D14111" s="261">
        <v>10</v>
      </c>
      <c r="E14111" s="261" t="s">
        <v>6401</v>
      </c>
      <c r="F14111" s="261" t="s">
        <v>111</v>
      </c>
      <c r="G14111" s="261" t="s">
        <v>140</v>
      </c>
      <c r="H14111" s="261" t="s">
        <v>6398</v>
      </c>
    </row>
    <row r="14112" spans="1:8" x14ac:dyDescent="0.2">
      <c r="A14112" t="s">
        <v>22</v>
      </c>
      <c r="B14112" s="261" t="s">
        <v>148</v>
      </c>
      <c r="C14112">
        <f>_xlfn.XLOOKUP(B14112,'2.1.trackMPD'!$R$7:$R$29,'2.1.trackMPD'!$T$7:$T$29)</f>
        <v>6</v>
      </c>
      <c r="D14112" s="261">
        <v>10</v>
      </c>
      <c r="E14112" s="261" t="s">
        <v>6401</v>
      </c>
      <c r="F14112" s="261" t="s">
        <v>110</v>
      </c>
      <c r="G14112" s="261" t="s">
        <v>124</v>
      </c>
      <c r="H14112" s="261" t="s">
        <v>6399</v>
      </c>
    </row>
    <row r="14113" spans="1:8" x14ac:dyDescent="0.2">
      <c r="A14113" t="s">
        <v>22</v>
      </c>
      <c r="B14113" s="261" t="s">
        <v>148</v>
      </c>
      <c r="C14113">
        <f>_xlfn.XLOOKUP(B14113,'2.1.trackMPD'!$R$7:$R$29,'2.1.trackMPD'!$T$7:$T$29)</f>
        <v>6</v>
      </c>
      <c r="D14113" s="261">
        <v>10</v>
      </c>
      <c r="E14113" s="261" t="s">
        <v>6401</v>
      </c>
      <c r="F14113" s="261" t="s">
        <v>110</v>
      </c>
      <c r="G14113" s="261" t="s">
        <v>140</v>
      </c>
      <c r="H14113" s="261" t="s">
        <v>6399</v>
      </c>
    </row>
    <row r="14114" spans="1:8" x14ac:dyDescent="0.2">
      <c r="A14114" t="s">
        <v>22</v>
      </c>
      <c r="B14114" s="261" t="s">
        <v>148</v>
      </c>
      <c r="C14114">
        <f>_xlfn.XLOOKUP(B14114,'2.1.trackMPD'!$R$7:$R$29,'2.1.trackMPD'!$T$7:$T$29)</f>
        <v>6</v>
      </c>
      <c r="D14114" s="261">
        <v>100</v>
      </c>
      <c r="E14114" s="261" t="s">
        <v>6401</v>
      </c>
      <c r="F14114" s="261" t="s">
        <v>110</v>
      </c>
      <c r="G14114" s="261" t="s">
        <v>124</v>
      </c>
      <c r="H14114" s="261" t="s">
        <v>6398</v>
      </c>
    </row>
    <row r="14115" spans="1:8" x14ac:dyDescent="0.2">
      <c r="A14115" t="s">
        <v>22</v>
      </c>
      <c r="B14115" s="261" t="s">
        <v>148</v>
      </c>
      <c r="C14115">
        <f>_xlfn.XLOOKUP(B14115,'2.1.trackMPD'!$R$7:$R$29,'2.1.trackMPD'!$T$7:$T$29)</f>
        <v>6</v>
      </c>
      <c r="D14115" s="261">
        <v>100</v>
      </c>
      <c r="E14115" s="261" t="s">
        <v>6401</v>
      </c>
      <c r="F14115" s="261" t="s">
        <v>110</v>
      </c>
      <c r="G14115" s="261" t="s">
        <v>140</v>
      </c>
      <c r="H14115" s="261" t="s">
        <v>6398</v>
      </c>
    </row>
    <row r="14116" spans="1:8" x14ac:dyDescent="0.2">
      <c r="A14116" t="s">
        <v>22</v>
      </c>
      <c r="B14116" s="261" t="s">
        <v>148</v>
      </c>
      <c r="C14116">
        <f>_xlfn.XLOOKUP(B14116,'2.1.trackMPD'!$R$7:$R$29,'2.1.trackMPD'!$T$7:$T$29)</f>
        <v>6</v>
      </c>
      <c r="D14116" s="261">
        <v>100</v>
      </c>
      <c r="E14116" s="261" t="s">
        <v>6401</v>
      </c>
      <c r="F14116" s="261" t="s">
        <v>111</v>
      </c>
      <c r="G14116" s="261" t="s">
        <v>124</v>
      </c>
      <c r="H14116" s="261" t="s">
        <v>6398</v>
      </c>
    </row>
    <row r="14117" spans="1:8" x14ac:dyDescent="0.2">
      <c r="A14117" t="s">
        <v>22</v>
      </c>
      <c r="B14117" s="261" t="s">
        <v>148</v>
      </c>
      <c r="C14117">
        <f>_xlfn.XLOOKUP(B14117,'2.1.trackMPD'!$R$7:$R$29,'2.1.trackMPD'!$T$7:$T$29)</f>
        <v>6</v>
      </c>
      <c r="D14117" s="261">
        <v>100</v>
      </c>
      <c r="E14117" s="261" t="s">
        <v>6401</v>
      </c>
      <c r="F14117" s="261" t="s">
        <v>111</v>
      </c>
      <c r="G14117" s="261" t="s">
        <v>140</v>
      </c>
      <c r="H14117" s="261" t="s">
        <v>6398</v>
      </c>
    </row>
    <row r="14118" spans="1:8" x14ac:dyDescent="0.2">
      <c r="A14118" t="s">
        <v>22</v>
      </c>
      <c r="B14118" s="261" t="s">
        <v>148</v>
      </c>
      <c r="C14118">
        <f>_xlfn.XLOOKUP(B14118,'2.1.trackMPD'!$R$7:$R$29,'2.1.trackMPD'!$T$7:$T$29)</f>
        <v>6</v>
      </c>
      <c r="D14118" s="261">
        <v>100</v>
      </c>
      <c r="E14118" s="261" t="s">
        <v>6401</v>
      </c>
      <c r="F14118" s="261" t="s">
        <v>110</v>
      </c>
      <c r="G14118" s="261" t="s">
        <v>124</v>
      </c>
      <c r="H14118" s="261" t="s">
        <v>6399</v>
      </c>
    </row>
    <row r="14119" spans="1:8" x14ac:dyDescent="0.2">
      <c r="A14119" t="s">
        <v>22</v>
      </c>
      <c r="B14119" s="261" t="s">
        <v>148</v>
      </c>
      <c r="C14119">
        <f>_xlfn.XLOOKUP(B14119,'2.1.trackMPD'!$R$7:$R$29,'2.1.trackMPD'!$T$7:$T$29)</f>
        <v>6</v>
      </c>
      <c r="D14119" s="261">
        <v>100</v>
      </c>
      <c r="E14119" s="261" t="s">
        <v>6401</v>
      </c>
      <c r="F14119" s="261" t="s">
        <v>110</v>
      </c>
      <c r="G14119" s="261" t="s">
        <v>140</v>
      </c>
      <c r="H14119" s="261" t="s">
        <v>6399</v>
      </c>
    </row>
    <row r="14120" spans="1:8" x14ac:dyDescent="0.2">
      <c r="A14120" t="s">
        <v>22</v>
      </c>
      <c r="B14120" s="261" t="s">
        <v>149</v>
      </c>
      <c r="C14120">
        <f>_xlfn.XLOOKUP(B14120,'2.1.trackMPD'!$R$7:$R$29,'2.1.trackMPD'!$T$7:$T$29)</f>
        <v>6</v>
      </c>
      <c r="D14120" s="261">
        <v>1</v>
      </c>
      <c r="E14120" s="261" t="s">
        <v>6396</v>
      </c>
      <c r="F14120" s="261" t="s">
        <v>110</v>
      </c>
      <c r="G14120" s="261" t="s">
        <v>124</v>
      </c>
      <c r="H14120" s="261" t="s">
        <v>6398</v>
      </c>
    </row>
    <row r="14121" spans="1:8" x14ac:dyDescent="0.2">
      <c r="A14121" t="s">
        <v>22</v>
      </c>
      <c r="B14121" s="261" t="s">
        <v>149</v>
      </c>
      <c r="C14121">
        <f>_xlfn.XLOOKUP(B14121,'2.1.trackMPD'!$R$7:$R$29,'2.1.trackMPD'!$T$7:$T$29)</f>
        <v>6</v>
      </c>
      <c r="D14121" s="261">
        <v>1</v>
      </c>
      <c r="E14121" s="261" t="s">
        <v>6396</v>
      </c>
      <c r="F14121" s="261" t="s">
        <v>110</v>
      </c>
      <c r="G14121" s="261" t="s">
        <v>140</v>
      </c>
      <c r="H14121" s="261" t="s">
        <v>6398</v>
      </c>
    </row>
    <row r="14122" spans="1:8" x14ac:dyDescent="0.2">
      <c r="A14122" t="s">
        <v>22</v>
      </c>
      <c r="B14122" s="261" t="s">
        <v>149</v>
      </c>
      <c r="C14122">
        <f>_xlfn.XLOOKUP(B14122,'2.1.trackMPD'!$R$7:$R$29,'2.1.trackMPD'!$T$7:$T$29)</f>
        <v>6</v>
      </c>
      <c r="D14122" s="261">
        <v>1</v>
      </c>
      <c r="E14122" s="261" t="s">
        <v>6396</v>
      </c>
      <c r="F14122" s="261" t="s">
        <v>111</v>
      </c>
      <c r="G14122" s="261" t="s">
        <v>124</v>
      </c>
      <c r="H14122" s="261" t="s">
        <v>6398</v>
      </c>
    </row>
    <row r="14123" spans="1:8" x14ac:dyDescent="0.2">
      <c r="A14123" t="s">
        <v>22</v>
      </c>
      <c r="B14123" s="261" t="s">
        <v>149</v>
      </c>
      <c r="C14123">
        <f>_xlfn.XLOOKUP(B14123,'2.1.trackMPD'!$R$7:$R$29,'2.1.trackMPD'!$T$7:$T$29)</f>
        <v>6</v>
      </c>
      <c r="D14123" s="261">
        <v>1</v>
      </c>
      <c r="E14123" s="261" t="s">
        <v>6396</v>
      </c>
      <c r="F14123" s="261" t="s">
        <v>111</v>
      </c>
      <c r="G14123" s="261" t="s">
        <v>140</v>
      </c>
      <c r="H14123" s="261" t="s">
        <v>6398</v>
      </c>
    </row>
    <row r="14124" spans="1:8" x14ac:dyDescent="0.2">
      <c r="A14124" t="s">
        <v>22</v>
      </c>
      <c r="B14124" s="261" t="s">
        <v>149</v>
      </c>
      <c r="C14124">
        <f>_xlfn.XLOOKUP(B14124,'2.1.trackMPD'!$R$7:$R$29,'2.1.trackMPD'!$T$7:$T$29)</f>
        <v>6</v>
      </c>
      <c r="D14124" s="261">
        <v>1</v>
      </c>
      <c r="E14124" s="261" t="s">
        <v>6396</v>
      </c>
      <c r="F14124" s="261" t="s">
        <v>110</v>
      </c>
      <c r="G14124" s="261" t="s">
        <v>124</v>
      </c>
      <c r="H14124" s="261" t="s">
        <v>6399</v>
      </c>
    </row>
    <row r="14125" spans="1:8" x14ac:dyDescent="0.2">
      <c r="A14125" t="s">
        <v>22</v>
      </c>
      <c r="B14125" s="261" t="s">
        <v>149</v>
      </c>
      <c r="C14125">
        <f>_xlfn.XLOOKUP(B14125,'2.1.trackMPD'!$R$7:$R$29,'2.1.trackMPD'!$T$7:$T$29)</f>
        <v>6</v>
      </c>
      <c r="D14125" s="261">
        <v>1</v>
      </c>
      <c r="E14125" s="261" t="s">
        <v>6396</v>
      </c>
      <c r="F14125" s="261" t="s">
        <v>110</v>
      </c>
      <c r="G14125" s="261" t="s">
        <v>140</v>
      </c>
      <c r="H14125" s="261" t="s">
        <v>6399</v>
      </c>
    </row>
    <row r="14126" spans="1:8" x14ac:dyDescent="0.2">
      <c r="A14126" t="s">
        <v>22</v>
      </c>
      <c r="B14126" s="261" t="s">
        <v>149</v>
      </c>
      <c r="C14126">
        <f>_xlfn.XLOOKUP(B14126,'2.1.trackMPD'!$R$7:$R$29,'2.1.trackMPD'!$T$7:$T$29)</f>
        <v>6</v>
      </c>
      <c r="D14126" s="261">
        <v>10</v>
      </c>
      <c r="E14126" s="261" t="s">
        <v>6396</v>
      </c>
      <c r="F14126" s="261" t="s">
        <v>110</v>
      </c>
      <c r="G14126" s="261" t="s">
        <v>124</v>
      </c>
      <c r="H14126" s="261" t="s">
        <v>6398</v>
      </c>
    </row>
    <row r="14127" spans="1:8" x14ac:dyDescent="0.2">
      <c r="A14127" t="s">
        <v>22</v>
      </c>
      <c r="B14127" s="261" t="s">
        <v>149</v>
      </c>
      <c r="C14127">
        <f>_xlfn.XLOOKUP(B14127,'2.1.trackMPD'!$R$7:$R$29,'2.1.trackMPD'!$T$7:$T$29)</f>
        <v>6</v>
      </c>
      <c r="D14127" s="261">
        <v>10</v>
      </c>
      <c r="E14127" s="261" t="s">
        <v>6396</v>
      </c>
      <c r="F14127" s="261" t="s">
        <v>110</v>
      </c>
      <c r="G14127" s="261" t="s">
        <v>140</v>
      </c>
      <c r="H14127" s="261" t="s">
        <v>6398</v>
      </c>
    </row>
    <row r="14128" spans="1:8" x14ac:dyDescent="0.2">
      <c r="A14128" t="s">
        <v>22</v>
      </c>
      <c r="B14128" s="261" t="s">
        <v>149</v>
      </c>
      <c r="C14128">
        <f>_xlfn.XLOOKUP(B14128,'2.1.trackMPD'!$R$7:$R$29,'2.1.trackMPD'!$T$7:$T$29)</f>
        <v>6</v>
      </c>
      <c r="D14128" s="261">
        <v>10</v>
      </c>
      <c r="E14128" s="261" t="s">
        <v>6396</v>
      </c>
      <c r="F14128" s="261" t="s">
        <v>111</v>
      </c>
      <c r="G14128" s="261" t="s">
        <v>124</v>
      </c>
      <c r="H14128" s="261" t="s">
        <v>6398</v>
      </c>
    </row>
    <row r="14129" spans="1:8" x14ac:dyDescent="0.2">
      <c r="A14129" t="s">
        <v>22</v>
      </c>
      <c r="B14129" s="261" t="s">
        <v>149</v>
      </c>
      <c r="C14129">
        <f>_xlfn.XLOOKUP(B14129,'2.1.trackMPD'!$R$7:$R$29,'2.1.trackMPD'!$T$7:$T$29)</f>
        <v>6</v>
      </c>
      <c r="D14129" s="261">
        <v>10</v>
      </c>
      <c r="E14129" s="261" t="s">
        <v>6396</v>
      </c>
      <c r="F14129" s="261" t="s">
        <v>111</v>
      </c>
      <c r="G14129" s="261" t="s">
        <v>140</v>
      </c>
      <c r="H14129" s="261" t="s">
        <v>6398</v>
      </c>
    </row>
    <row r="14130" spans="1:8" x14ac:dyDescent="0.2">
      <c r="A14130" t="s">
        <v>22</v>
      </c>
      <c r="B14130" s="261" t="s">
        <v>149</v>
      </c>
      <c r="C14130">
        <f>_xlfn.XLOOKUP(B14130,'2.1.trackMPD'!$R$7:$R$29,'2.1.trackMPD'!$T$7:$T$29)</f>
        <v>6</v>
      </c>
      <c r="D14130" s="261">
        <v>10</v>
      </c>
      <c r="E14130" s="261" t="s">
        <v>6396</v>
      </c>
      <c r="F14130" s="261" t="s">
        <v>110</v>
      </c>
      <c r="G14130" s="261" t="s">
        <v>124</v>
      </c>
      <c r="H14130" s="261" t="s">
        <v>6399</v>
      </c>
    </row>
    <row r="14131" spans="1:8" x14ac:dyDescent="0.2">
      <c r="A14131" t="s">
        <v>22</v>
      </c>
      <c r="B14131" s="261" t="s">
        <v>149</v>
      </c>
      <c r="C14131">
        <f>_xlfn.XLOOKUP(B14131,'2.1.trackMPD'!$R$7:$R$29,'2.1.trackMPD'!$T$7:$T$29)</f>
        <v>6</v>
      </c>
      <c r="D14131" s="261">
        <v>10</v>
      </c>
      <c r="E14131" s="261" t="s">
        <v>6396</v>
      </c>
      <c r="F14131" s="261" t="s">
        <v>110</v>
      </c>
      <c r="G14131" s="261" t="s">
        <v>140</v>
      </c>
      <c r="H14131" s="261" t="s">
        <v>6399</v>
      </c>
    </row>
    <row r="14132" spans="1:8" x14ac:dyDescent="0.2">
      <c r="A14132" t="s">
        <v>22</v>
      </c>
      <c r="B14132" s="261" t="s">
        <v>149</v>
      </c>
      <c r="C14132">
        <f>_xlfn.XLOOKUP(B14132,'2.1.trackMPD'!$R$7:$R$29,'2.1.trackMPD'!$T$7:$T$29)</f>
        <v>6</v>
      </c>
      <c r="D14132" s="261">
        <v>100</v>
      </c>
      <c r="E14132" s="261" t="s">
        <v>6396</v>
      </c>
      <c r="F14132" s="261" t="s">
        <v>110</v>
      </c>
      <c r="G14132" s="261" t="s">
        <v>124</v>
      </c>
      <c r="H14132" s="261" t="s">
        <v>6398</v>
      </c>
    </row>
    <row r="14133" spans="1:8" x14ac:dyDescent="0.2">
      <c r="A14133" t="s">
        <v>22</v>
      </c>
      <c r="B14133" s="261" t="s">
        <v>149</v>
      </c>
      <c r="C14133">
        <f>_xlfn.XLOOKUP(B14133,'2.1.trackMPD'!$R$7:$R$29,'2.1.trackMPD'!$T$7:$T$29)</f>
        <v>6</v>
      </c>
      <c r="D14133" s="261">
        <v>100</v>
      </c>
      <c r="E14133" s="261" t="s">
        <v>6396</v>
      </c>
      <c r="F14133" s="261" t="s">
        <v>110</v>
      </c>
      <c r="G14133" s="261" t="s">
        <v>140</v>
      </c>
      <c r="H14133" s="261" t="s">
        <v>6398</v>
      </c>
    </row>
    <row r="14134" spans="1:8" x14ac:dyDescent="0.2">
      <c r="A14134" t="s">
        <v>22</v>
      </c>
      <c r="B14134" s="261" t="s">
        <v>149</v>
      </c>
      <c r="C14134">
        <f>_xlfn.XLOOKUP(B14134,'2.1.trackMPD'!$R$7:$R$29,'2.1.trackMPD'!$T$7:$T$29)</f>
        <v>6</v>
      </c>
      <c r="D14134" s="261">
        <v>100</v>
      </c>
      <c r="E14134" s="261" t="s">
        <v>6396</v>
      </c>
      <c r="F14134" s="261" t="s">
        <v>111</v>
      </c>
      <c r="G14134" s="261" t="s">
        <v>124</v>
      </c>
      <c r="H14134" s="261" t="s">
        <v>6398</v>
      </c>
    </row>
    <row r="14135" spans="1:8" x14ac:dyDescent="0.2">
      <c r="A14135" t="s">
        <v>22</v>
      </c>
      <c r="B14135" s="261" t="s">
        <v>149</v>
      </c>
      <c r="C14135">
        <f>_xlfn.XLOOKUP(B14135,'2.1.trackMPD'!$R$7:$R$29,'2.1.trackMPD'!$T$7:$T$29)</f>
        <v>6</v>
      </c>
      <c r="D14135" s="261">
        <v>100</v>
      </c>
      <c r="E14135" s="261" t="s">
        <v>6396</v>
      </c>
      <c r="F14135" s="261" t="s">
        <v>111</v>
      </c>
      <c r="G14135" s="261" t="s">
        <v>140</v>
      </c>
      <c r="H14135" s="261" t="s">
        <v>6398</v>
      </c>
    </row>
    <row r="14136" spans="1:8" x14ac:dyDescent="0.2">
      <c r="A14136" t="s">
        <v>22</v>
      </c>
      <c r="B14136" s="261" t="s">
        <v>149</v>
      </c>
      <c r="C14136">
        <f>_xlfn.XLOOKUP(B14136,'2.1.trackMPD'!$R$7:$R$29,'2.1.trackMPD'!$T$7:$T$29)</f>
        <v>6</v>
      </c>
      <c r="D14136" s="261">
        <v>100</v>
      </c>
      <c r="E14136" s="261" t="s">
        <v>6396</v>
      </c>
      <c r="F14136" s="261" t="s">
        <v>110</v>
      </c>
      <c r="G14136" s="261" t="s">
        <v>124</v>
      </c>
      <c r="H14136" s="261" t="s">
        <v>6399</v>
      </c>
    </row>
    <row r="14137" spans="1:8" x14ac:dyDescent="0.2">
      <c r="A14137" t="s">
        <v>22</v>
      </c>
      <c r="B14137" s="261" t="s">
        <v>149</v>
      </c>
      <c r="C14137">
        <f>_xlfn.XLOOKUP(B14137,'2.1.trackMPD'!$R$7:$R$29,'2.1.trackMPD'!$T$7:$T$29)</f>
        <v>6</v>
      </c>
      <c r="D14137" s="261">
        <v>100</v>
      </c>
      <c r="E14137" s="261" t="s">
        <v>6396</v>
      </c>
      <c r="F14137" s="261" t="s">
        <v>110</v>
      </c>
      <c r="G14137" s="261" t="s">
        <v>140</v>
      </c>
      <c r="H14137" s="261" t="s">
        <v>6399</v>
      </c>
    </row>
    <row r="14138" spans="1:8" x14ac:dyDescent="0.2">
      <c r="A14138" t="s">
        <v>22</v>
      </c>
      <c r="B14138" s="261" t="s">
        <v>149</v>
      </c>
      <c r="C14138">
        <f>_xlfn.XLOOKUP(B14138,'2.1.trackMPD'!$R$7:$R$29,'2.1.trackMPD'!$T$7:$T$29)</f>
        <v>6</v>
      </c>
      <c r="D14138" s="261">
        <v>1000</v>
      </c>
      <c r="E14138" s="261" t="s">
        <v>6396</v>
      </c>
      <c r="F14138" s="261" t="s">
        <v>110</v>
      </c>
      <c r="G14138" s="261" t="s">
        <v>124</v>
      </c>
      <c r="H14138" s="261" t="s">
        <v>6398</v>
      </c>
    </row>
    <row r="14139" spans="1:8" x14ac:dyDescent="0.2">
      <c r="A14139" t="s">
        <v>22</v>
      </c>
      <c r="B14139" s="261" t="s">
        <v>149</v>
      </c>
      <c r="C14139">
        <f>_xlfn.XLOOKUP(B14139,'2.1.trackMPD'!$R$7:$R$29,'2.1.trackMPD'!$T$7:$T$29)</f>
        <v>6</v>
      </c>
      <c r="D14139" s="261">
        <v>1000</v>
      </c>
      <c r="E14139" s="261" t="s">
        <v>6396</v>
      </c>
      <c r="F14139" s="261" t="s">
        <v>110</v>
      </c>
      <c r="G14139" s="261" t="s">
        <v>140</v>
      </c>
      <c r="H14139" s="261" t="s">
        <v>6398</v>
      </c>
    </row>
    <row r="14140" spans="1:8" x14ac:dyDescent="0.2">
      <c r="A14140" t="s">
        <v>22</v>
      </c>
      <c r="B14140" s="261" t="s">
        <v>149</v>
      </c>
      <c r="C14140">
        <f>_xlfn.XLOOKUP(B14140,'2.1.trackMPD'!$R$7:$R$29,'2.1.trackMPD'!$T$7:$T$29)</f>
        <v>6</v>
      </c>
      <c r="D14140" s="261">
        <v>1000</v>
      </c>
      <c r="E14140" s="261" t="s">
        <v>6396</v>
      </c>
      <c r="F14140" s="261" t="s">
        <v>111</v>
      </c>
      <c r="G14140" s="261" t="s">
        <v>124</v>
      </c>
      <c r="H14140" s="261" t="s">
        <v>6398</v>
      </c>
    </row>
    <row r="14141" spans="1:8" x14ac:dyDescent="0.2">
      <c r="A14141" t="s">
        <v>22</v>
      </c>
      <c r="B14141" s="261" t="s">
        <v>149</v>
      </c>
      <c r="C14141">
        <f>_xlfn.XLOOKUP(B14141,'2.1.trackMPD'!$R$7:$R$29,'2.1.trackMPD'!$T$7:$T$29)</f>
        <v>6</v>
      </c>
      <c r="D14141" s="261">
        <v>1000</v>
      </c>
      <c r="E14141" s="261" t="s">
        <v>6396</v>
      </c>
      <c r="F14141" s="261" t="s">
        <v>111</v>
      </c>
      <c r="G14141" s="261" t="s">
        <v>140</v>
      </c>
      <c r="H14141" s="261" t="s">
        <v>6398</v>
      </c>
    </row>
    <row r="14142" spans="1:8" x14ac:dyDescent="0.2">
      <c r="A14142" t="s">
        <v>22</v>
      </c>
      <c r="B14142" s="261" t="s">
        <v>149</v>
      </c>
      <c r="C14142">
        <f>_xlfn.XLOOKUP(B14142,'2.1.trackMPD'!$R$7:$R$29,'2.1.trackMPD'!$T$7:$T$29)</f>
        <v>6</v>
      </c>
      <c r="D14142" s="261">
        <v>1000</v>
      </c>
      <c r="E14142" s="261" t="s">
        <v>6396</v>
      </c>
      <c r="F14142" s="261" t="s">
        <v>110</v>
      </c>
      <c r="G14142" s="261" t="s">
        <v>124</v>
      </c>
      <c r="H14142" s="261" t="s">
        <v>6399</v>
      </c>
    </row>
    <row r="14143" spans="1:8" x14ac:dyDescent="0.2">
      <c r="A14143" t="s">
        <v>22</v>
      </c>
      <c r="B14143" s="261" t="s">
        <v>149</v>
      </c>
      <c r="C14143">
        <f>_xlfn.XLOOKUP(B14143,'2.1.trackMPD'!$R$7:$R$29,'2.1.trackMPD'!$T$7:$T$29)</f>
        <v>6</v>
      </c>
      <c r="D14143" s="261">
        <v>1000</v>
      </c>
      <c r="E14143" s="261" t="s">
        <v>6396</v>
      </c>
      <c r="F14143" s="261" t="s">
        <v>110</v>
      </c>
      <c r="G14143" s="261" t="s">
        <v>140</v>
      </c>
      <c r="H14143" s="261" t="s">
        <v>6399</v>
      </c>
    </row>
    <row r="14144" spans="1:8" x14ac:dyDescent="0.2">
      <c r="A14144" t="s">
        <v>22</v>
      </c>
      <c r="B14144" s="261" t="s">
        <v>149</v>
      </c>
      <c r="C14144">
        <f>_xlfn.XLOOKUP(B14144,'2.1.trackMPD'!$R$7:$R$29,'2.1.trackMPD'!$T$7:$T$29)</f>
        <v>6</v>
      </c>
      <c r="D14144" s="261">
        <v>5000</v>
      </c>
      <c r="E14144" s="261" t="s">
        <v>6396</v>
      </c>
      <c r="F14144" s="261" t="s">
        <v>110</v>
      </c>
      <c r="G14144" s="261" t="s">
        <v>124</v>
      </c>
      <c r="H14144" s="261" t="s">
        <v>6398</v>
      </c>
    </row>
    <row r="14145" spans="1:8" x14ac:dyDescent="0.2">
      <c r="A14145" t="s">
        <v>22</v>
      </c>
      <c r="B14145" s="261" t="s">
        <v>149</v>
      </c>
      <c r="C14145">
        <f>_xlfn.XLOOKUP(B14145,'2.1.trackMPD'!$R$7:$R$29,'2.1.trackMPD'!$T$7:$T$29)</f>
        <v>6</v>
      </c>
      <c r="D14145" s="261">
        <v>5000</v>
      </c>
      <c r="E14145" s="261" t="s">
        <v>6396</v>
      </c>
      <c r="F14145" s="261" t="s">
        <v>110</v>
      </c>
      <c r="G14145" s="261" t="s">
        <v>140</v>
      </c>
      <c r="H14145" s="261" t="s">
        <v>6398</v>
      </c>
    </row>
    <row r="14146" spans="1:8" x14ac:dyDescent="0.2">
      <c r="A14146" t="s">
        <v>22</v>
      </c>
      <c r="B14146" s="261" t="s">
        <v>149</v>
      </c>
      <c r="C14146">
        <f>_xlfn.XLOOKUP(B14146,'2.1.trackMPD'!$R$7:$R$29,'2.1.trackMPD'!$T$7:$T$29)</f>
        <v>6</v>
      </c>
      <c r="D14146" s="261">
        <v>5000</v>
      </c>
      <c r="E14146" s="261" t="s">
        <v>6396</v>
      </c>
      <c r="F14146" s="261" t="s">
        <v>111</v>
      </c>
      <c r="G14146" s="261" t="s">
        <v>124</v>
      </c>
      <c r="H14146" s="261" t="s">
        <v>6398</v>
      </c>
    </row>
    <row r="14147" spans="1:8" x14ac:dyDescent="0.2">
      <c r="A14147" t="s">
        <v>22</v>
      </c>
      <c r="B14147" s="261" t="s">
        <v>149</v>
      </c>
      <c r="C14147">
        <f>_xlfn.XLOOKUP(B14147,'2.1.trackMPD'!$R$7:$R$29,'2.1.trackMPD'!$T$7:$T$29)</f>
        <v>6</v>
      </c>
      <c r="D14147" s="261">
        <v>5000</v>
      </c>
      <c r="E14147" s="261" t="s">
        <v>6396</v>
      </c>
      <c r="F14147" s="261" t="s">
        <v>111</v>
      </c>
      <c r="G14147" s="261" t="s">
        <v>140</v>
      </c>
      <c r="H14147" s="261" t="s">
        <v>6398</v>
      </c>
    </row>
    <row r="14148" spans="1:8" x14ac:dyDescent="0.2">
      <c r="A14148" t="s">
        <v>22</v>
      </c>
      <c r="B14148" s="261" t="s">
        <v>149</v>
      </c>
      <c r="C14148">
        <f>_xlfn.XLOOKUP(B14148,'2.1.trackMPD'!$R$7:$R$29,'2.1.trackMPD'!$T$7:$T$29)</f>
        <v>6</v>
      </c>
      <c r="D14148" s="261">
        <v>5000</v>
      </c>
      <c r="E14148" s="261" t="s">
        <v>6396</v>
      </c>
      <c r="F14148" s="261" t="s">
        <v>110</v>
      </c>
      <c r="G14148" s="261" t="s">
        <v>124</v>
      </c>
      <c r="H14148" s="261" t="s">
        <v>6399</v>
      </c>
    </row>
    <row r="14149" spans="1:8" x14ac:dyDescent="0.2">
      <c r="A14149" t="s">
        <v>22</v>
      </c>
      <c r="B14149" s="261" t="s">
        <v>149</v>
      </c>
      <c r="C14149">
        <f>_xlfn.XLOOKUP(B14149,'2.1.trackMPD'!$R$7:$R$29,'2.1.trackMPD'!$T$7:$T$29)</f>
        <v>6</v>
      </c>
      <c r="D14149" s="261">
        <v>5000</v>
      </c>
      <c r="E14149" s="261" t="s">
        <v>6396</v>
      </c>
      <c r="F14149" s="261" t="s">
        <v>110</v>
      </c>
      <c r="G14149" s="261" t="s">
        <v>140</v>
      </c>
      <c r="H14149" s="261" t="s">
        <v>6399</v>
      </c>
    </row>
    <row r="14150" spans="1:8" x14ac:dyDescent="0.2">
      <c r="A14150" t="s">
        <v>22</v>
      </c>
      <c r="B14150" s="261" t="s">
        <v>149</v>
      </c>
      <c r="C14150">
        <f>_xlfn.XLOOKUP(B14150,'2.1.trackMPD'!$R$7:$R$29,'2.1.trackMPD'!$T$7:$T$29)</f>
        <v>6</v>
      </c>
      <c r="D14150" s="261">
        <v>1</v>
      </c>
      <c r="E14150" s="261" t="s">
        <v>6400</v>
      </c>
      <c r="F14150" s="261" t="s">
        <v>110</v>
      </c>
      <c r="G14150" s="261" t="s">
        <v>124</v>
      </c>
      <c r="H14150" s="261" t="s">
        <v>6398</v>
      </c>
    </row>
    <row r="14151" spans="1:8" x14ac:dyDescent="0.2">
      <c r="A14151" t="s">
        <v>22</v>
      </c>
      <c r="B14151" s="261" t="s">
        <v>149</v>
      </c>
      <c r="C14151">
        <f>_xlfn.XLOOKUP(B14151,'2.1.trackMPD'!$R$7:$R$29,'2.1.trackMPD'!$T$7:$T$29)</f>
        <v>6</v>
      </c>
      <c r="D14151" s="261">
        <v>1</v>
      </c>
      <c r="E14151" s="261" t="s">
        <v>6400</v>
      </c>
      <c r="F14151" s="261" t="s">
        <v>110</v>
      </c>
      <c r="G14151" s="261" t="s">
        <v>140</v>
      </c>
      <c r="H14151" s="261" t="s">
        <v>6398</v>
      </c>
    </row>
    <row r="14152" spans="1:8" x14ac:dyDescent="0.2">
      <c r="A14152" t="s">
        <v>22</v>
      </c>
      <c r="B14152" s="261" t="s">
        <v>149</v>
      </c>
      <c r="C14152">
        <f>_xlfn.XLOOKUP(B14152,'2.1.trackMPD'!$R$7:$R$29,'2.1.trackMPD'!$T$7:$T$29)</f>
        <v>6</v>
      </c>
      <c r="D14152" s="261">
        <v>1</v>
      </c>
      <c r="E14152" s="261" t="s">
        <v>6400</v>
      </c>
      <c r="F14152" s="261" t="s">
        <v>111</v>
      </c>
      <c r="G14152" s="261" t="s">
        <v>124</v>
      </c>
      <c r="H14152" s="261" t="s">
        <v>6398</v>
      </c>
    </row>
    <row r="14153" spans="1:8" x14ac:dyDescent="0.2">
      <c r="A14153" t="s">
        <v>22</v>
      </c>
      <c r="B14153" s="261" t="s">
        <v>149</v>
      </c>
      <c r="C14153">
        <f>_xlfn.XLOOKUP(B14153,'2.1.trackMPD'!$R$7:$R$29,'2.1.trackMPD'!$T$7:$T$29)</f>
        <v>6</v>
      </c>
      <c r="D14153" s="261">
        <v>1</v>
      </c>
      <c r="E14153" s="261" t="s">
        <v>6400</v>
      </c>
      <c r="F14153" s="261" t="s">
        <v>111</v>
      </c>
      <c r="G14153" s="261" t="s">
        <v>140</v>
      </c>
      <c r="H14153" s="261" t="s">
        <v>6398</v>
      </c>
    </row>
    <row r="14154" spans="1:8" x14ac:dyDescent="0.2">
      <c r="A14154" t="s">
        <v>22</v>
      </c>
      <c r="B14154" s="261" t="s">
        <v>149</v>
      </c>
      <c r="C14154">
        <f>_xlfn.XLOOKUP(B14154,'2.1.trackMPD'!$R$7:$R$29,'2.1.trackMPD'!$T$7:$T$29)</f>
        <v>6</v>
      </c>
      <c r="D14154" s="261">
        <v>1</v>
      </c>
      <c r="E14154" s="261" t="s">
        <v>6400</v>
      </c>
      <c r="F14154" s="261" t="s">
        <v>110</v>
      </c>
      <c r="G14154" s="261" t="s">
        <v>124</v>
      </c>
      <c r="H14154" s="261" t="s">
        <v>6399</v>
      </c>
    </row>
    <row r="14155" spans="1:8" x14ac:dyDescent="0.2">
      <c r="A14155" t="s">
        <v>22</v>
      </c>
      <c r="B14155" s="261" t="s">
        <v>149</v>
      </c>
      <c r="C14155">
        <f>_xlfn.XLOOKUP(B14155,'2.1.trackMPD'!$R$7:$R$29,'2.1.trackMPD'!$T$7:$T$29)</f>
        <v>6</v>
      </c>
      <c r="D14155" s="261">
        <v>1</v>
      </c>
      <c r="E14155" s="261" t="s">
        <v>6400</v>
      </c>
      <c r="F14155" s="261" t="s">
        <v>110</v>
      </c>
      <c r="G14155" s="261" t="s">
        <v>140</v>
      </c>
      <c r="H14155" s="261" t="s">
        <v>6399</v>
      </c>
    </row>
    <row r="14156" spans="1:8" x14ac:dyDescent="0.2">
      <c r="A14156" t="s">
        <v>22</v>
      </c>
      <c r="B14156" s="261" t="s">
        <v>149</v>
      </c>
      <c r="C14156">
        <f>_xlfn.XLOOKUP(B14156,'2.1.trackMPD'!$R$7:$R$29,'2.1.trackMPD'!$T$7:$T$29)</f>
        <v>6</v>
      </c>
      <c r="D14156" s="261">
        <v>10</v>
      </c>
      <c r="E14156" s="261" t="s">
        <v>6400</v>
      </c>
      <c r="F14156" s="261" t="s">
        <v>110</v>
      </c>
      <c r="G14156" s="261" t="s">
        <v>124</v>
      </c>
      <c r="H14156" s="261" t="s">
        <v>6398</v>
      </c>
    </row>
    <row r="14157" spans="1:8" x14ac:dyDescent="0.2">
      <c r="A14157" t="s">
        <v>22</v>
      </c>
      <c r="B14157" s="261" t="s">
        <v>149</v>
      </c>
      <c r="C14157">
        <f>_xlfn.XLOOKUP(B14157,'2.1.trackMPD'!$R$7:$R$29,'2.1.trackMPD'!$T$7:$T$29)</f>
        <v>6</v>
      </c>
      <c r="D14157" s="261">
        <v>10</v>
      </c>
      <c r="E14157" s="261" t="s">
        <v>6400</v>
      </c>
      <c r="F14157" s="261" t="s">
        <v>110</v>
      </c>
      <c r="G14157" s="261" t="s">
        <v>140</v>
      </c>
      <c r="H14157" s="261" t="s">
        <v>6398</v>
      </c>
    </row>
    <row r="14158" spans="1:8" x14ac:dyDescent="0.2">
      <c r="A14158" t="s">
        <v>22</v>
      </c>
      <c r="B14158" s="261" t="s">
        <v>149</v>
      </c>
      <c r="C14158">
        <f>_xlfn.XLOOKUP(B14158,'2.1.trackMPD'!$R$7:$R$29,'2.1.trackMPD'!$T$7:$T$29)</f>
        <v>6</v>
      </c>
      <c r="D14158" s="261">
        <v>10</v>
      </c>
      <c r="E14158" s="261" t="s">
        <v>6400</v>
      </c>
      <c r="F14158" s="261" t="s">
        <v>111</v>
      </c>
      <c r="G14158" s="261" t="s">
        <v>124</v>
      </c>
      <c r="H14158" s="261" t="s">
        <v>6398</v>
      </c>
    </row>
    <row r="14159" spans="1:8" x14ac:dyDescent="0.2">
      <c r="A14159" t="s">
        <v>22</v>
      </c>
      <c r="B14159" s="261" t="s">
        <v>149</v>
      </c>
      <c r="C14159">
        <f>_xlfn.XLOOKUP(B14159,'2.1.trackMPD'!$R$7:$R$29,'2.1.trackMPD'!$T$7:$T$29)</f>
        <v>6</v>
      </c>
      <c r="D14159" s="261">
        <v>10</v>
      </c>
      <c r="E14159" s="261" t="s">
        <v>6400</v>
      </c>
      <c r="F14159" s="261" t="s">
        <v>111</v>
      </c>
      <c r="G14159" s="261" t="s">
        <v>140</v>
      </c>
      <c r="H14159" s="261" t="s">
        <v>6398</v>
      </c>
    </row>
    <row r="14160" spans="1:8" x14ac:dyDescent="0.2">
      <c r="A14160" t="s">
        <v>22</v>
      </c>
      <c r="B14160" s="261" t="s">
        <v>149</v>
      </c>
      <c r="C14160">
        <f>_xlfn.XLOOKUP(B14160,'2.1.trackMPD'!$R$7:$R$29,'2.1.trackMPD'!$T$7:$T$29)</f>
        <v>6</v>
      </c>
      <c r="D14160" s="261">
        <v>10</v>
      </c>
      <c r="E14160" s="261" t="s">
        <v>6400</v>
      </c>
      <c r="F14160" s="261" t="s">
        <v>110</v>
      </c>
      <c r="G14160" s="261" t="s">
        <v>124</v>
      </c>
      <c r="H14160" s="261" t="s">
        <v>6399</v>
      </c>
    </row>
    <row r="14161" spans="1:8" x14ac:dyDescent="0.2">
      <c r="A14161" t="s">
        <v>22</v>
      </c>
      <c r="B14161" s="261" t="s">
        <v>149</v>
      </c>
      <c r="C14161">
        <f>_xlfn.XLOOKUP(B14161,'2.1.trackMPD'!$R$7:$R$29,'2.1.trackMPD'!$T$7:$T$29)</f>
        <v>6</v>
      </c>
      <c r="D14161" s="261">
        <v>10</v>
      </c>
      <c r="E14161" s="261" t="s">
        <v>6400</v>
      </c>
      <c r="F14161" s="261" t="s">
        <v>110</v>
      </c>
      <c r="G14161" s="261" t="s">
        <v>140</v>
      </c>
      <c r="H14161" s="261" t="s">
        <v>6399</v>
      </c>
    </row>
    <row r="14162" spans="1:8" x14ac:dyDescent="0.2">
      <c r="A14162" t="s">
        <v>22</v>
      </c>
      <c r="B14162" s="261" t="s">
        <v>149</v>
      </c>
      <c r="C14162">
        <f>_xlfn.XLOOKUP(B14162,'2.1.trackMPD'!$R$7:$R$29,'2.1.trackMPD'!$T$7:$T$29)</f>
        <v>6</v>
      </c>
      <c r="D14162" s="261">
        <v>100</v>
      </c>
      <c r="E14162" s="261" t="s">
        <v>6400</v>
      </c>
      <c r="F14162" s="261" t="s">
        <v>110</v>
      </c>
      <c r="G14162" s="261" t="s">
        <v>124</v>
      </c>
      <c r="H14162" s="261" t="s">
        <v>6398</v>
      </c>
    </row>
    <row r="14163" spans="1:8" x14ac:dyDescent="0.2">
      <c r="A14163" t="s">
        <v>22</v>
      </c>
      <c r="B14163" s="261" t="s">
        <v>149</v>
      </c>
      <c r="C14163">
        <f>_xlfn.XLOOKUP(B14163,'2.1.trackMPD'!$R$7:$R$29,'2.1.trackMPD'!$T$7:$T$29)</f>
        <v>6</v>
      </c>
      <c r="D14163" s="261">
        <v>100</v>
      </c>
      <c r="E14163" s="261" t="s">
        <v>6400</v>
      </c>
      <c r="F14163" s="261" t="s">
        <v>110</v>
      </c>
      <c r="G14163" s="261" t="s">
        <v>140</v>
      </c>
      <c r="H14163" s="261" t="s">
        <v>6398</v>
      </c>
    </row>
    <row r="14164" spans="1:8" x14ac:dyDescent="0.2">
      <c r="A14164" t="s">
        <v>22</v>
      </c>
      <c r="B14164" s="261" t="s">
        <v>149</v>
      </c>
      <c r="C14164">
        <f>_xlfn.XLOOKUP(B14164,'2.1.trackMPD'!$R$7:$R$29,'2.1.trackMPD'!$T$7:$T$29)</f>
        <v>6</v>
      </c>
      <c r="D14164" s="261">
        <v>100</v>
      </c>
      <c r="E14164" s="261" t="s">
        <v>6400</v>
      </c>
      <c r="F14164" s="261" t="s">
        <v>111</v>
      </c>
      <c r="G14164" s="261" t="s">
        <v>124</v>
      </c>
      <c r="H14164" s="261" t="s">
        <v>6398</v>
      </c>
    </row>
    <row r="14165" spans="1:8" x14ac:dyDescent="0.2">
      <c r="A14165" t="s">
        <v>22</v>
      </c>
      <c r="B14165" s="261" t="s">
        <v>149</v>
      </c>
      <c r="C14165">
        <f>_xlfn.XLOOKUP(B14165,'2.1.trackMPD'!$R$7:$R$29,'2.1.trackMPD'!$T$7:$T$29)</f>
        <v>6</v>
      </c>
      <c r="D14165" s="261">
        <v>100</v>
      </c>
      <c r="E14165" s="261" t="s">
        <v>6400</v>
      </c>
      <c r="F14165" s="261" t="s">
        <v>111</v>
      </c>
      <c r="G14165" s="261" t="s">
        <v>140</v>
      </c>
      <c r="H14165" s="261" t="s">
        <v>6398</v>
      </c>
    </row>
    <row r="14166" spans="1:8" x14ac:dyDescent="0.2">
      <c r="A14166" t="s">
        <v>22</v>
      </c>
      <c r="B14166" s="261" t="s">
        <v>149</v>
      </c>
      <c r="C14166">
        <f>_xlfn.XLOOKUP(B14166,'2.1.trackMPD'!$R$7:$R$29,'2.1.trackMPD'!$T$7:$T$29)</f>
        <v>6</v>
      </c>
      <c r="D14166" s="261">
        <v>100</v>
      </c>
      <c r="E14166" s="261" t="s">
        <v>6400</v>
      </c>
      <c r="F14166" s="261" t="s">
        <v>110</v>
      </c>
      <c r="G14166" s="261" t="s">
        <v>124</v>
      </c>
      <c r="H14166" s="261" t="s">
        <v>6399</v>
      </c>
    </row>
    <row r="14167" spans="1:8" x14ac:dyDescent="0.2">
      <c r="A14167" t="s">
        <v>22</v>
      </c>
      <c r="B14167" s="261" t="s">
        <v>149</v>
      </c>
      <c r="C14167">
        <f>_xlfn.XLOOKUP(B14167,'2.1.trackMPD'!$R$7:$R$29,'2.1.trackMPD'!$T$7:$T$29)</f>
        <v>6</v>
      </c>
      <c r="D14167" s="261">
        <v>100</v>
      </c>
      <c r="E14167" s="261" t="s">
        <v>6400</v>
      </c>
      <c r="F14167" s="261" t="s">
        <v>110</v>
      </c>
      <c r="G14167" s="261" t="s">
        <v>140</v>
      </c>
      <c r="H14167" s="261" t="s">
        <v>6399</v>
      </c>
    </row>
    <row r="14168" spans="1:8" x14ac:dyDescent="0.2">
      <c r="A14168" t="s">
        <v>22</v>
      </c>
      <c r="B14168" s="261" t="s">
        <v>149</v>
      </c>
      <c r="C14168">
        <f>_xlfn.XLOOKUP(B14168,'2.1.trackMPD'!$R$7:$R$29,'2.1.trackMPD'!$T$7:$T$29)</f>
        <v>6</v>
      </c>
      <c r="D14168" s="261">
        <v>1000</v>
      </c>
      <c r="E14168" s="261" t="s">
        <v>6400</v>
      </c>
      <c r="F14168" s="261" t="s">
        <v>110</v>
      </c>
      <c r="G14168" s="261" t="s">
        <v>124</v>
      </c>
      <c r="H14168" s="261" t="s">
        <v>6398</v>
      </c>
    </row>
    <row r="14169" spans="1:8" x14ac:dyDescent="0.2">
      <c r="A14169" t="s">
        <v>22</v>
      </c>
      <c r="B14169" s="261" t="s">
        <v>149</v>
      </c>
      <c r="C14169">
        <f>_xlfn.XLOOKUP(B14169,'2.1.trackMPD'!$R$7:$R$29,'2.1.trackMPD'!$T$7:$T$29)</f>
        <v>6</v>
      </c>
      <c r="D14169" s="261">
        <v>1000</v>
      </c>
      <c r="E14169" s="261" t="s">
        <v>6400</v>
      </c>
      <c r="F14169" s="261" t="s">
        <v>110</v>
      </c>
      <c r="G14169" s="261" t="s">
        <v>140</v>
      </c>
      <c r="H14169" s="261" t="s">
        <v>6398</v>
      </c>
    </row>
    <row r="14170" spans="1:8" x14ac:dyDescent="0.2">
      <c r="A14170" t="s">
        <v>22</v>
      </c>
      <c r="B14170" s="261" t="s">
        <v>149</v>
      </c>
      <c r="C14170">
        <f>_xlfn.XLOOKUP(B14170,'2.1.trackMPD'!$R$7:$R$29,'2.1.trackMPD'!$T$7:$T$29)</f>
        <v>6</v>
      </c>
      <c r="D14170" s="261">
        <v>1000</v>
      </c>
      <c r="E14170" s="261" t="s">
        <v>6400</v>
      </c>
      <c r="F14170" s="261" t="s">
        <v>111</v>
      </c>
      <c r="G14170" s="261" t="s">
        <v>124</v>
      </c>
      <c r="H14170" s="261" t="s">
        <v>6398</v>
      </c>
    </row>
    <row r="14171" spans="1:8" x14ac:dyDescent="0.2">
      <c r="A14171" t="s">
        <v>22</v>
      </c>
      <c r="B14171" s="261" t="s">
        <v>149</v>
      </c>
      <c r="C14171">
        <f>_xlfn.XLOOKUP(B14171,'2.1.trackMPD'!$R$7:$R$29,'2.1.trackMPD'!$T$7:$T$29)</f>
        <v>6</v>
      </c>
      <c r="D14171" s="261">
        <v>1000</v>
      </c>
      <c r="E14171" s="261" t="s">
        <v>6400</v>
      </c>
      <c r="F14171" s="261" t="s">
        <v>111</v>
      </c>
      <c r="G14171" s="261" t="s">
        <v>140</v>
      </c>
      <c r="H14171" s="261" t="s">
        <v>6398</v>
      </c>
    </row>
    <row r="14172" spans="1:8" x14ac:dyDescent="0.2">
      <c r="A14172" t="s">
        <v>22</v>
      </c>
      <c r="B14172" s="261" t="s">
        <v>149</v>
      </c>
      <c r="C14172">
        <f>_xlfn.XLOOKUP(B14172,'2.1.trackMPD'!$R$7:$R$29,'2.1.trackMPD'!$T$7:$T$29)</f>
        <v>6</v>
      </c>
      <c r="D14172" s="261">
        <v>1000</v>
      </c>
      <c r="E14172" s="261" t="s">
        <v>6400</v>
      </c>
      <c r="F14172" s="261" t="s">
        <v>110</v>
      </c>
      <c r="G14172" s="261" t="s">
        <v>124</v>
      </c>
      <c r="H14172" s="261" t="s">
        <v>6399</v>
      </c>
    </row>
    <row r="14173" spans="1:8" x14ac:dyDescent="0.2">
      <c r="A14173" t="s">
        <v>22</v>
      </c>
      <c r="B14173" s="261" t="s">
        <v>149</v>
      </c>
      <c r="C14173">
        <f>_xlfn.XLOOKUP(B14173,'2.1.trackMPD'!$R$7:$R$29,'2.1.trackMPD'!$T$7:$T$29)</f>
        <v>6</v>
      </c>
      <c r="D14173" s="261">
        <v>1000</v>
      </c>
      <c r="E14173" s="261" t="s">
        <v>6400</v>
      </c>
      <c r="F14173" s="261" t="s">
        <v>110</v>
      </c>
      <c r="G14173" s="261" t="s">
        <v>140</v>
      </c>
      <c r="H14173" s="261" t="s">
        <v>6399</v>
      </c>
    </row>
    <row r="14174" spans="1:8" x14ac:dyDescent="0.2">
      <c r="A14174" t="s">
        <v>22</v>
      </c>
      <c r="B14174" s="261" t="s">
        <v>149</v>
      </c>
      <c r="C14174">
        <f>_xlfn.XLOOKUP(B14174,'2.1.trackMPD'!$R$7:$R$29,'2.1.trackMPD'!$T$7:$T$29)</f>
        <v>6</v>
      </c>
      <c r="D14174" s="261">
        <v>5000</v>
      </c>
      <c r="E14174" s="261" t="s">
        <v>6400</v>
      </c>
      <c r="F14174" s="261" t="s">
        <v>110</v>
      </c>
      <c r="G14174" s="261" t="s">
        <v>124</v>
      </c>
      <c r="H14174" s="261" t="s">
        <v>6398</v>
      </c>
    </row>
    <row r="14175" spans="1:8" x14ac:dyDescent="0.2">
      <c r="A14175" t="s">
        <v>22</v>
      </c>
      <c r="B14175" s="261" t="s">
        <v>149</v>
      </c>
      <c r="C14175">
        <f>_xlfn.XLOOKUP(B14175,'2.1.trackMPD'!$R$7:$R$29,'2.1.trackMPD'!$T$7:$T$29)</f>
        <v>6</v>
      </c>
      <c r="D14175" s="261">
        <v>5000</v>
      </c>
      <c r="E14175" s="261" t="s">
        <v>6400</v>
      </c>
      <c r="F14175" s="261" t="s">
        <v>110</v>
      </c>
      <c r="G14175" s="261" t="s">
        <v>140</v>
      </c>
      <c r="H14175" s="261" t="s">
        <v>6398</v>
      </c>
    </row>
    <row r="14176" spans="1:8" x14ac:dyDescent="0.2">
      <c r="A14176" t="s">
        <v>22</v>
      </c>
      <c r="B14176" s="261" t="s">
        <v>149</v>
      </c>
      <c r="C14176">
        <f>_xlfn.XLOOKUP(B14176,'2.1.trackMPD'!$R$7:$R$29,'2.1.trackMPD'!$T$7:$T$29)</f>
        <v>6</v>
      </c>
      <c r="D14176" s="261">
        <v>5000</v>
      </c>
      <c r="E14176" s="261" t="s">
        <v>6400</v>
      </c>
      <c r="F14176" s="261" t="s">
        <v>111</v>
      </c>
      <c r="G14176" s="261" t="s">
        <v>124</v>
      </c>
      <c r="H14176" s="261" t="s">
        <v>6398</v>
      </c>
    </row>
    <row r="14177" spans="1:8" x14ac:dyDescent="0.2">
      <c r="A14177" t="s">
        <v>22</v>
      </c>
      <c r="B14177" s="261" t="s">
        <v>149</v>
      </c>
      <c r="C14177">
        <f>_xlfn.XLOOKUP(B14177,'2.1.trackMPD'!$R$7:$R$29,'2.1.trackMPD'!$T$7:$T$29)</f>
        <v>6</v>
      </c>
      <c r="D14177" s="261">
        <v>5000</v>
      </c>
      <c r="E14177" s="261" t="s">
        <v>6400</v>
      </c>
      <c r="F14177" s="261" t="s">
        <v>111</v>
      </c>
      <c r="G14177" s="261" t="s">
        <v>140</v>
      </c>
      <c r="H14177" s="261" t="s">
        <v>6398</v>
      </c>
    </row>
    <row r="14178" spans="1:8" x14ac:dyDescent="0.2">
      <c r="A14178" t="s">
        <v>22</v>
      </c>
      <c r="B14178" s="261" t="s">
        <v>149</v>
      </c>
      <c r="C14178">
        <f>_xlfn.XLOOKUP(B14178,'2.1.trackMPD'!$R$7:$R$29,'2.1.trackMPD'!$T$7:$T$29)</f>
        <v>6</v>
      </c>
      <c r="D14178" s="261">
        <v>5000</v>
      </c>
      <c r="E14178" s="261" t="s">
        <v>6400</v>
      </c>
      <c r="F14178" s="261" t="s">
        <v>110</v>
      </c>
      <c r="G14178" s="261" t="s">
        <v>124</v>
      </c>
      <c r="H14178" s="261" t="s">
        <v>6399</v>
      </c>
    </row>
    <row r="14179" spans="1:8" x14ac:dyDescent="0.2">
      <c r="A14179" t="s">
        <v>22</v>
      </c>
      <c r="B14179" s="261" t="s">
        <v>149</v>
      </c>
      <c r="C14179">
        <f>_xlfn.XLOOKUP(B14179,'2.1.trackMPD'!$R$7:$R$29,'2.1.trackMPD'!$T$7:$T$29)</f>
        <v>6</v>
      </c>
      <c r="D14179" s="261">
        <v>5000</v>
      </c>
      <c r="E14179" s="261" t="s">
        <v>6400</v>
      </c>
      <c r="F14179" s="261" t="s">
        <v>110</v>
      </c>
      <c r="G14179" s="261" t="s">
        <v>140</v>
      </c>
      <c r="H14179" s="261" t="s">
        <v>6399</v>
      </c>
    </row>
    <row r="14180" spans="1:8" x14ac:dyDescent="0.2">
      <c r="A14180" t="s">
        <v>22</v>
      </c>
      <c r="B14180" s="261" t="s">
        <v>149</v>
      </c>
      <c r="C14180">
        <f>_xlfn.XLOOKUP(B14180,'2.1.trackMPD'!$R$7:$R$29,'2.1.trackMPD'!$T$7:$T$29)</f>
        <v>6</v>
      </c>
      <c r="D14180" s="261">
        <v>1</v>
      </c>
      <c r="E14180" s="261" t="s">
        <v>6401</v>
      </c>
      <c r="F14180" s="261" t="s">
        <v>110</v>
      </c>
      <c r="G14180" s="261" t="s">
        <v>124</v>
      </c>
      <c r="H14180" s="261" t="s">
        <v>6398</v>
      </c>
    </row>
    <row r="14181" spans="1:8" x14ac:dyDescent="0.2">
      <c r="A14181" t="s">
        <v>22</v>
      </c>
      <c r="B14181" s="261" t="s">
        <v>149</v>
      </c>
      <c r="C14181">
        <f>_xlfn.XLOOKUP(B14181,'2.1.trackMPD'!$R$7:$R$29,'2.1.trackMPD'!$T$7:$T$29)</f>
        <v>6</v>
      </c>
      <c r="D14181" s="261">
        <v>1</v>
      </c>
      <c r="E14181" s="261" t="s">
        <v>6401</v>
      </c>
      <c r="F14181" s="261" t="s">
        <v>110</v>
      </c>
      <c r="G14181" s="261" t="s">
        <v>140</v>
      </c>
      <c r="H14181" s="261" t="s">
        <v>6398</v>
      </c>
    </row>
    <row r="14182" spans="1:8" x14ac:dyDescent="0.2">
      <c r="A14182" t="s">
        <v>22</v>
      </c>
      <c r="B14182" s="261" t="s">
        <v>149</v>
      </c>
      <c r="C14182">
        <f>_xlfn.XLOOKUP(B14182,'2.1.trackMPD'!$R$7:$R$29,'2.1.trackMPD'!$T$7:$T$29)</f>
        <v>6</v>
      </c>
      <c r="D14182" s="261">
        <v>1</v>
      </c>
      <c r="E14182" s="261" t="s">
        <v>6401</v>
      </c>
      <c r="F14182" s="261" t="s">
        <v>111</v>
      </c>
      <c r="G14182" s="261" t="s">
        <v>124</v>
      </c>
      <c r="H14182" s="261" t="s">
        <v>6398</v>
      </c>
    </row>
    <row r="14183" spans="1:8" x14ac:dyDescent="0.2">
      <c r="A14183" t="s">
        <v>22</v>
      </c>
      <c r="B14183" s="261" t="s">
        <v>149</v>
      </c>
      <c r="C14183">
        <f>_xlfn.XLOOKUP(B14183,'2.1.trackMPD'!$R$7:$R$29,'2.1.trackMPD'!$T$7:$T$29)</f>
        <v>6</v>
      </c>
      <c r="D14183" s="261">
        <v>1</v>
      </c>
      <c r="E14183" s="261" t="s">
        <v>6401</v>
      </c>
      <c r="F14183" s="261" t="s">
        <v>111</v>
      </c>
      <c r="G14183" s="261" t="s">
        <v>140</v>
      </c>
      <c r="H14183" s="261" t="s">
        <v>6398</v>
      </c>
    </row>
    <row r="14184" spans="1:8" x14ac:dyDescent="0.2">
      <c r="A14184" t="s">
        <v>22</v>
      </c>
      <c r="B14184" s="261" t="s">
        <v>149</v>
      </c>
      <c r="C14184">
        <f>_xlfn.XLOOKUP(B14184,'2.1.trackMPD'!$R$7:$R$29,'2.1.trackMPD'!$T$7:$T$29)</f>
        <v>6</v>
      </c>
      <c r="D14184" s="261">
        <v>1</v>
      </c>
      <c r="E14184" s="261" t="s">
        <v>6401</v>
      </c>
      <c r="F14184" s="261" t="s">
        <v>110</v>
      </c>
      <c r="G14184" s="261" t="s">
        <v>124</v>
      </c>
      <c r="H14184" s="261" t="s">
        <v>6399</v>
      </c>
    </row>
    <row r="14185" spans="1:8" x14ac:dyDescent="0.2">
      <c r="A14185" t="s">
        <v>22</v>
      </c>
      <c r="B14185" s="261" t="s">
        <v>149</v>
      </c>
      <c r="C14185">
        <f>_xlfn.XLOOKUP(B14185,'2.1.trackMPD'!$R$7:$R$29,'2.1.trackMPD'!$T$7:$T$29)</f>
        <v>6</v>
      </c>
      <c r="D14185" s="261">
        <v>1</v>
      </c>
      <c r="E14185" s="261" t="s">
        <v>6401</v>
      </c>
      <c r="F14185" s="261" t="s">
        <v>110</v>
      </c>
      <c r="G14185" s="261" t="s">
        <v>140</v>
      </c>
      <c r="H14185" s="261" t="s">
        <v>6399</v>
      </c>
    </row>
    <row r="14186" spans="1:8" x14ac:dyDescent="0.2">
      <c r="A14186" t="s">
        <v>22</v>
      </c>
      <c r="B14186" s="261" t="s">
        <v>149</v>
      </c>
      <c r="C14186">
        <f>_xlfn.XLOOKUP(B14186,'2.1.trackMPD'!$R$7:$R$29,'2.1.trackMPD'!$T$7:$T$29)</f>
        <v>6</v>
      </c>
      <c r="D14186" s="261">
        <v>10</v>
      </c>
      <c r="E14186" s="261" t="s">
        <v>6401</v>
      </c>
      <c r="F14186" s="261" t="s">
        <v>110</v>
      </c>
      <c r="G14186" s="261" t="s">
        <v>124</v>
      </c>
      <c r="H14186" s="261" t="s">
        <v>6398</v>
      </c>
    </row>
    <row r="14187" spans="1:8" x14ac:dyDescent="0.2">
      <c r="A14187" t="s">
        <v>22</v>
      </c>
      <c r="B14187" s="261" t="s">
        <v>149</v>
      </c>
      <c r="C14187">
        <f>_xlfn.XLOOKUP(B14187,'2.1.trackMPD'!$R$7:$R$29,'2.1.trackMPD'!$T$7:$T$29)</f>
        <v>6</v>
      </c>
      <c r="D14187" s="261">
        <v>10</v>
      </c>
      <c r="E14187" s="261" t="s">
        <v>6401</v>
      </c>
      <c r="F14187" s="261" t="s">
        <v>110</v>
      </c>
      <c r="G14187" s="261" t="s">
        <v>140</v>
      </c>
      <c r="H14187" s="261" t="s">
        <v>6398</v>
      </c>
    </row>
    <row r="14188" spans="1:8" x14ac:dyDescent="0.2">
      <c r="A14188" t="s">
        <v>22</v>
      </c>
      <c r="B14188" s="261" t="s">
        <v>149</v>
      </c>
      <c r="C14188">
        <f>_xlfn.XLOOKUP(B14188,'2.1.trackMPD'!$R$7:$R$29,'2.1.trackMPD'!$T$7:$T$29)</f>
        <v>6</v>
      </c>
      <c r="D14188" s="261">
        <v>10</v>
      </c>
      <c r="E14188" s="261" t="s">
        <v>6401</v>
      </c>
      <c r="F14188" s="261" t="s">
        <v>111</v>
      </c>
      <c r="G14188" s="261" t="s">
        <v>124</v>
      </c>
      <c r="H14188" s="261" t="s">
        <v>6398</v>
      </c>
    </row>
    <row r="14189" spans="1:8" x14ac:dyDescent="0.2">
      <c r="A14189" t="s">
        <v>22</v>
      </c>
      <c r="B14189" s="261" t="s">
        <v>149</v>
      </c>
      <c r="C14189">
        <f>_xlfn.XLOOKUP(B14189,'2.1.trackMPD'!$R$7:$R$29,'2.1.trackMPD'!$T$7:$T$29)</f>
        <v>6</v>
      </c>
      <c r="D14189" s="261">
        <v>10</v>
      </c>
      <c r="E14189" s="261" t="s">
        <v>6401</v>
      </c>
      <c r="F14189" s="261" t="s">
        <v>111</v>
      </c>
      <c r="G14189" s="261" t="s">
        <v>140</v>
      </c>
      <c r="H14189" s="261" t="s">
        <v>6398</v>
      </c>
    </row>
    <row r="14190" spans="1:8" x14ac:dyDescent="0.2">
      <c r="A14190" t="s">
        <v>22</v>
      </c>
      <c r="B14190" s="261" t="s">
        <v>149</v>
      </c>
      <c r="C14190">
        <f>_xlfn.XLOOKUP(B14190,'2.1.trackMPD'!$R$7:$R$29,'2.1.trackMPD'!$T$7:$T$29)</f>
        <v>6</v>
      </c>
      <c r="D14190" s="261">
        <v>10</v>
      </c>
      <c r="E14190" s="261" t="s">
        <v>6401</v>
      </c>
      <c r="F14190" s="261" t="s">
        <v>110</v>
      </c>
      <c r="G14190" s="261" t="s">
        <v>124</v>
      </c>
      <c r="H14190" s="261" t="s">
        <v>6399</v>
      </c>
    </row>
    <row r="14191" spans="1:8" x14ac:dyDescent="0.2">
      <c r="A14191" t="s">
        <v>22</v>
      </c>
      <c r="B14191" s="261" t="s">
        <v>149</v>
      </c>
      <c r="C14191">
        <f>_xlfn.XLOOKUP(B14191,'2.1.trackMPD'!$R$7:$R$29,'2.1.trackMPD'!$T$7:$T$29)</f>
        <v>6</v>
      </c>
      <c r="D14191" s="261">
        <v>10</v>
      </c>
      <c r="E14191" s="261" t="s">
        <v>6401</v>
      </c>
      <c r="F14191" s="261" t="s">
        <v>110</v>
      </c>
      <c r="G14191" s="261" t="s">
        <v>140</v>
      </c>
      <c r="H14191" s="261" t="s">
        <v>6399</v>
      </c>
    </row>
    <row r="14192" spans="1:8" x14ac:dyDescent="0.2">
      <c r="A14192" t="s">
        <v>22</v>
      </c>
      <c r="B14192" s="261" t="s">
        <v>149</v>
      </c>
      <c r="C14192">
        <f>_xlfn.XLOOKUP(B14192,'2.1.trackMPD'!$R$7:$R$29,'2.1.trackMPD'!$T$7:$T$29)</f>
        <v>6</v>
      </c>
      <c r="D14192" s="261">
        <v>100</v>
      </c>
      <c r="E14192" s="261" t="s">
        <v>6401</v>
      </c>
      <c r="F14192" s="261" t="s">
        <v>110</v>
      </c>
      <c r="G14192" s="261" t="s">
        <v>124</v>
      </c>
      <c r="H14192" s="261" t="s">
        <v>6398</v>
      </c>
    </row>
    <row r="14193" spans="1:8" x14ac:dyDescent="0.2">
      <c r="A14193" t="s">
        <v>22</v>
      </c>
      <c r="B14193" s="261" t="s">
        <v>149</v>
      </c>
      <c r="C14193">
        <f>_xlfn.XLOOKUP(B14193,'2.1.trackMPD'!$R$7:$R$29,'2.1.trackMPD'!$T$7:$T$29)</f>
        <v>6</v>
      </c>
      <c r="D14193" s="261">
        <v>100</v>
      </c>
      <c r="E14193" s="261" t="s">
        <v>6401</v>
      </c>
      <c r="F14193" s="261" t="s">
        <v>110</v>
      </c>
      <c r="G14193" s="261" t="s">
        <v>140</v>
      </c>
      <c r="H14193" s="261" t="s">
        <v>6398</v>
      </c>
    </row>
    <row r="14194" spans="1:8" x14ac:dyDescent="0.2">
      <c r="A14194" t="s">
        <v>22</v>
      </c>
      <c r="B14194" s="261" t="s">
        <v>149</v>
      </c>
      <c r="C14194">
        <f>_xlfn.XLOOKUP(B14194,'2.1.trackMPD'!$R$7:$R$29,'2.1.trackMPD'!$T$7:$T$29)</f>
        <v>6</v>
      </c>
      <c r="D14194" s="261">
        <v>100</v>
      </c>
      <c r="E14194" s="261" t="s">
        <v>6401</v>
      </c>
      <c r="F14194" s="261" t="s">
        <v>111</v>
      </c>
      <c r="G14194" s="261" t="s">
        <v>124</v>
      </c>
      <c r="H14194" s="261" t="s">
        <v>6398</v>
      </c>
    </row>
    <row r="14195" spans="1:8" x14ac:dyDescent="0.2">
      <c r="A14195" t="s">
        <v>22</v>
      </c>
      <c r="B14195" s="261" t="s">
        <v>149</v>
      </c>
      <c r="C14195">
        <f>_xlfn.XLOOKUP(B14195,'2.1.trackMPD'!$R$7:$R$29,'2.1.trackMPD'!$T$7:$T$29)</f>
        <v>6</v>
      </c>
      <c r="D14195" s="261">
        <v>100</v>
      </c>
      <c r="E14195" s="261" t="s">
        <v>6401</v>
      </c>
      <c r="F14195" s="261" t="s">
        <v>111</v>
      </c>
      <c r="G14195" s="261" t="s">
        <v>140</v>
      </c>
      <c r="H14195" s="261" t="s">
        <v>6398</v>
      </c>
    </row>
    <row r="14196" spans="1:8" x14ac:dyDescent="0.2">
      <c r="A14196" t="s">
        <v>22</v>
      </c>
      <c r="B14196" s="261" t="s">
        <v>149</v>
      </c>
      <c r="C14196">
        <f>_xlfn.XLOOKUP(B14196,'2.1.trackMPD'!$R$7:$R$29,'2.1.trackMPD'!$T$7:$T$29)</f>
        <v>6</v>
      </c>
      <c r="D14196" s="261">
        <v>100</v>
      </c>
      <c r="E14196" s="261" t="s">
        <v>6401</v>
      </c>
      <c r="F14196" s="261" t="s">
        <v>110</v>
      </c>
      <c r="G14196" s="261" t="s">
        <v>124</v>
      </c>
      <c r="H14196" s="261" t="s">
        <v>6399</v>
      </c>
    </row>
    <row r="14197" spans="1:8" x14ac:dyDescent="0.2">
      <c r="A14197" t="s">
        <v>22</v>
      </c>
      <c r="B14197" s="261" t="s">
        <v>149</v>
      </c>
      <c r="C14197">
        <f>_xlfn.XLOOKUP(B14197,'2.1.trackMPD'!$R$7:$R$29,'2.1.trackMPD'!$T$7:$T$29)</f>
        <v>6</v>
      </c>
      <c r="D14197" s="261">
        <v>100</v>
      </c>
      <c r="E14197" s="261" t="s">
        <v>6401</v>
      </c>
      <c r="F14197" s="261" t="s">
        <v>110</v>
      </c>
      <c r="G14197" s="261" t="s">
        <v>140</v>
      </c>
      <c r="H14197" s="261" t="s">
        <v>6399</v>
      </c>
    </row>
    <row r="14198" spans="1:8" x14ac:dyDescent="0.2">
      <c r="A14198" t="s">
        <v>22</v>
      </c>
      <c r="B14198" s="261" t="s">
        <v>150</v>
      </c>
      <c r="C14198">
        <f>_xlfn.XLOOKUP(B14198,'2.1.trackMPD'!$R$7:$R$29,'2.1.trackMPD'!$T$7:$T$29)</f>
        <v>6</v>
      </c>
      <c r="D14198" s="261">
        <v>1</v>
      </c>
      <c r="E14198" s="261" t="s">
        <v>6396</v>
      </c>
      <c r="F14198" s="261" t="s">
        <v>110</v>
      </c>
      <c r="G14198" s="261" t="s">
        <v>124</v>
      </c>
      <c r="H14198" s="261" t="s">
        <v>6398</v>
      </c>
    </row>
    <row r="14199" spans="1:8" x14ac:dyDescent="0.2">
      <c r="A14199" t="s">
        <v>22</v>
      </c>
      <c r="B14199" s="261" t="s">
        <v>150</v>
      </c>
      <c r="C14199">
        <f>_xlfn.XLOOKUP(B14199,'2.1.trackMPD'!$R$7:$R$29,'2.1.trackMPD'!$T$7:$T$29)</f>
        <v>6</v>
      </c>
      <c r="D14199" s="261">
        <v>1</v>
      </c>
      <c r="E14199" s="261" t="s">
        <v>6396</v>
      </c>
      <c r="F14199" s="261" t="s">
        <v>110</v>
      </c>
      <c r="G14199" s="261" t="s">
        <v>140</v>
      </c>
      <c r="H14199" s="261" t="s">
        <v>6398</v>
      </c>
    </row>
    <row r="14200" spans="1:8" x14ac:dyDescent="0.2">
      <c r="A14200" t="s">
        <v>22</v>
      </c>
      <c r="B14200" s="261" t="s">
        <v>150</v>
      </c>
      <c r="C14200">
        <f>_xlfn.XLOOKUP(B14200,'2.1.trackMPD'!$R$7:$R$29,'2.1.trackMPD'!$T$7:$T$29)</f>
        <v>6</v>
      </c>
      <c r="D14200" s="261">
        <v>1</v>
      </c>
      <c r="E14200" s="261" t="s">
        <v>6396</v>
      </c>
      <c r="F14200" s="261" t="s">
        <v>111</v>
      </c>
      <c r="G14200" s="261" t="s">
        <v>124</v>
      </c>
      <c r="H14200" s="261" t="s">
        <v>6398</v>
      </c>
    </row>
    <row r="14201" spans="1:8" x14ac:dyDescent="0.2">
      <c r="A14201" t="s">
        <v>22</v>
      </c>
      <c r="B14201" s="261" t="s">
        <v>150</v>
      </c>
      <c r="C14201">
        <f>_xlfn.XLOOKUP(B14201,'2.1.trackMPD'!$R$7:$R$29,'2.1.trackMPD'!$T$7:$T$29)</f>
        <v>6</v>
      </c>
      <c r="D14201" s="261">
        <v>1</v>
      </c>
      <c r="E14201" s="261" t="s">
        <v>6396</v>
      </c>
      <c r="F14201" s="261" t="s">
        <v>111</v>
      </c>
      <c r="G14201" s="261" t="s">
        <v>140</v>
      </c>
      <c r="H14201" s="261" t="s">
        <v>6398</v>
      </c>
    </row>
    <row r="14202" spans="1:8" x14ac:dyDescent="0.2">
      <c r="A14202" t="s">
        <v>22</v>
      </c>
      <c r="B14202" s="261" t="s">
        <v>150</v>
      </c>
      <c r="C14202">
        <f>_xlfn.XLOOKUP(B14202,'2.1.trackMPD'!$R$7:$R$29,'2.1.trackMPD'!$T$7:$T$29)</f>
        <v>6</v>
      </c>
      <c r="D14202" s="261">
        <v>1</v>
      </c>
      <c r="E14202" s="261" t="s">
        <v>6396</v>
      </c>
      <c r="F14202" s="261" t="s">
        <v>110</v>
      </c>
      <c r="G14202" s="261" t="s">
        <v>124</v>
      </c>
      <c r="H14202" s="261" t="s">
        <v>6399</v>
      </c>
    </row>
    <row r="14203" spans="1:8" x14ac:dyDescent="0.2">
      <c r="A14203" t="s">
        <v>22</v>
      </c>
      <c r="B14203" s="261" t="s">
        <v>150</v>
      </c>
      <c r="C14203">
        <f>_xlfn.XLOOKUP(B14203,'2.1.trackMPD'!$R$7:$R$29,'2.1.trackMPD'!$T$7:$T$29)</f>
        <v>6</v>
      </c>
      <c r="D14203" s="261">
        <v>1</v>
      </c>
      <c r="E14203" s="261" t="s">
        <v>6396</v>
      </c>
      <c r="F14203" s="261" t="s">
        <v>110</v>
      </c>
      <c r="G14203" s="261" t="s">
        <v>140</v>
      </c>
      <c r="H14203" s="261" t="s">
        <v>6399</v>
      </c>
    </row>
    <row r="14204" spans="1:8" x14ac:dyDescent="0.2">
      <c r="A14204" t="s">
        <v>22</v>
      </c>
      <c r="B14204" s="261" t="s">
        <v>150</v>
      </c>
      <c r="C14204">
        <f>_xlfn.XLOOKUP(B14204,'2.1.trackMPD'!$R$7:$R$29,'2.1.trackMPD'!$T$7:$T$29)</f>
        <v>6</v>
      </c>
      <c r="D14204" s="261">
        <v>10</v>
      </c>
      <c r="E14204" s="261" t="s">
        <v>6396</v>
      </c>
      <c r="F14204" s="261" t="s">
        <v>110</v>
      </c>
      <c r="G14204" s="261" t="s">
        <v>124</v>
      </c>
      <c r="H14204" s="261" t="s">
        <v>6398</v>
      </c>
    </row>
    <row r="14205" spans="1:8" x14ac:dyDescent="0.2">
      <c r="A14205" t="s">
        <v>22</v>
      </c>
      <c r="B14205" s="261" t="s">
        <v>150</v>
      </c>
      <c r="C14205">
        <f>_xlfn.XLOOKUP(B14205,'2.1.trackMPD'!$R$7:$R$29,'2.1.trackMPD'!$T$7:$T$29)</f>
        <v>6</v>
      </c>
      <c r="D14205" s="261">
        <v>10</v>
      </c>
      <c r="E14205" s="261" t="s">
        <v>6396</v>
      </c>
      <c r="F14205" s="261" t="s">
        <v>110</v>
      </c>
      <c r="G14205" s="261" t="s">
        <v>140</v>
      </c>
      <c r="H14205" s="261" t="s">
        <v>6398</v>
      </c>
    </row>
    <row r="14206" spans="1:8" x14ac:dyDescent="0.2">
      <c r="A14206" t="s">
        <v>22</v>
      </c>
      <c r="B14206" s="261" t="s">
        <v>150</v>
      </c>
      <c r="C14206">
        <f>_xlfn.XLOOKUP(B14206,'2.1.trackMPD'!$R$7:$R$29,'2.1.trackMPD'!$T$7:$T$29)</f>
        <v>6</v>
      </c>
      <c r="D14206" s="261">
        <v>10</v>
      </c>
      <c r="E14206" s="261" t="s">
        <v>6396</v>
      </c>
      <c r="F14206" s="261" t="s">
        <v>111</v>
      </c>
      <c r="G14206" s="261" t="s">
        <v>124</v>
      </c>
      <c r="H14206" s="261" t="s">
        <v>6398</v>
      </c>
    </row>
    <row r="14207" spans="1:8" x14ac:dyDescent="0.2">
      <c r="A14207" t="s">
        <v>22</v>
      </c>
      <c r="B14207" s="261" t="s">
        <v>150</v>
      </c>
      <c r="C14207">
        <f>_xlfn.XLOOKUP(B14207,'2.1.trackMPD'!$R$7:$R$29,'2.1.trackMPD'!$T$7:$T$29)</f>
        <v>6</v>
      </c>
      <c r="D14207" s="261">
        <v>10</v>
      </c>
      <c r="E14207" s="261" t="s">
        <v>6396</v>
      </c>
      <c r="F14207" s="261" t="s">
        <v>111</v>
      </c>
      <c r="G14207" s="261" t="s">
        <v>140</v>
      </c>
      <c r="H14207" s="261" t="s">
        <v>6398</v>
      </c>
    </row>
    <row r="14208" spans="1:8" x14ac:dyDescent="0.2">
      <c r="A14208" t="s">
        <v>22</v>
      </c>
      <c r="B14208" s="261" t="s">
        <v>150</v>
      </c>
      <c r="C14208">
        <f>_xlfn.XLOOKUP(B14208,'2.1.trackMPD'!$R$7:$R$29,'2.1.trackMPD'!$T$7:$T$29)</f>
        <v>6</v>
      </c>
      <c r="D14208" s="261">
        <v>10</v>
      </c>
      <c r="E14208" s="261" t="s">
        <v>6396</v>
      </c>
      <c r="F14208" s="261" t="s">
        <v>110</v>
      </c>
      <c r="G14208" s="261" t="s">
        <v>124</v>
      </c>
      <c r="H14208" s="261" t="s">
        <v>6399</v>
      </c>
    </row>
    <row r="14209" spans="1:8" x14ac:dyDescent="0.2">
      <c r="A14209" t="s">
        <v>22</v>
      </c>
      <c r="B14209" s="261" t="s">
        <v>150</v>
      </c>
      <c r="C14209">
        <f>_xlfn.XLOOKUP(B14209,'2.1.trackMPD'!$R$7:$R$29,'2.1.trackMPD'!$T$7:$T$29)</f>
        <v>6</v>
      </c>
      <c r="D14209" s="261">
        <v>10</v>
      </c>
      <c r="E14209" s="261" t="s">
        <v>6396</v>
      </c>
      <c r="F14209" s="261" t="s">
        <v>110</v>
      </c>
      <c r="G14209" s="261" t="s">
        <v>140</v>
      </c>
      <c r="H14209" s="261" t="s">
        <v>6399</v>
      </c>
    </row>
    <row r="14210" spans="1:8" x14ac:dyDescent="0.2">
      <c r="A14210" t="s">
        <v>22</v>
      </c>
      <c r="B14210" s="261" t="s">
        <v>150</v>
      </c>
      <c r="C14210">
        <f>_xlfn.XLOOKUP(B14210,'2.1.trackMPD'!$R$7:$R$29,'2.1.trackMPD'!$T$7:$T$29)</f>
        <v>6</v>
      </c>
      <c r="D14210" s="261">
        <v>100</v>
      </c>
      <c r="E14210" s="261" t="s">
        <v>6396</v>
      </c>
      <c r="F14210" s="261" t="s">
        <v>110</v>
      </c>
      <c r="G14210" s="261" t="s">
        <v>124</v>
      </c>
      <c r="H14210" s="261" t="s">
        <v>6398</v>
      </c>
    </row>
    <row r="14211" spans="1:8" x14ac:dyDescent="0.2">
      <c r="A14211" t="s">
        <v>22</v>
      </c>
      <c r="B14211" s="261" t="s">
        <v>150</v>
      </c>
      <c r="C14211">
        <f>_xlfn.XLOOKUP(B14211,'2.1.trackMPD'!$R$7:$R$29,'2.1.trackMPD'!$T$7:$T$29)</f>
        <v>6</v>
      </c>
      <c r="D14211" s="261">
        <v>100</v>
      </c>
      <c r="E14211" s="261" t="s">
        <v>6396</v>
      </c>
      <c r="F14211" s="261" t="s">
        <v>110</v>
      </c>
      <c r="G14211" s="261" t="s">
        <v>140</v>
      </c>
      <c r="H14211" s="261" t="s">
        <v>6398</v>
      </c>
    </row>
    <row r="14212" spans="1:8" x14ac:dyDescent="0.2">
      <c r="A14212" t="s">
        <v>22</v>
      </c>
      <c r="B14212" s="261" t="s">
        <v>150</v>
      </c>
      <c r="C14212">
        <f>_xlfn.XLOOKUP(B14212,'2.1.trackMPD'!$R$7:$R$29,'2.1.trackMPD'!$T$7:$T$29)</f>
        <v>6</v>
      </c>
      <c r="D14212" s="261">
        <v>100</v>
      </c>
      <c r="E14212" s="261" t="s">
        <v>6396</v>
      </c>
      <c r="F14212" s="261" t="s">
        <v>111</v>
      </c>
      <c r="G14212" s="261" t="s">
        <v>124</v>
      </c>
      <c r="H14212" s="261" t="s">
        <v>6398</v>
      </c>
    </row>
    <row r="14213" spans="1:8" x14ac:dyDescent="0.2">
      <c r="A14213" t="s">
        <v>22</v>
      </c>
      <c r="B14213" s="261" t="s">
        <v>150</v>
      </c>
      <c r="C14213">
        <f>_xlfn.XLOOKUP(B14213,'2.1.trackMPD'!$R$7:$R$29,'2.1.trackMPD'!$T$7:$T$29)</f>
        <v>6</v>
      </c>
      <c r="D14213" s="261">
        <v>100</v>
      </c>
      <c r="E14213" s="261" t="s">
        <v>6396</v>
      </c>
      <c r="F14213" s="261" t="s">
        <v>111</v>
      </c>
      <c r="G14213" s="261" t="s">
        <v>140</v>
      </c>
      <c r="H14213" s="261" t="s">
        <v>6398</v>
      </c>
    </row>
    <row r="14214" spans="1:8" x14ac:dyDescent="0.2">
      <c r="A14214" t="s">
        <v>22</v>
      </c>
      <c r="B14214" s="261" t="s">
        <v>150</v>
      </c>
      <c r="C14214">
        <f>_xlfn.XLOOKUP(B14214,'2.1.trackMPD'!$R$7:$R$29,'2.1.trackMPD'!$T$7:$T$29)</f>
        <v>6</v>
      </c>
      <c r="D14214" s="261">
        <v>100</v>
      </c>
      <c r="E14214" s="261" t="s">
        <v>6396</v>
      </c>
      <c r="F14214" s="261" t="s">
        <v>110</v>
      </c>
      <c r="G14214" s="261" t="s">
        <v>124</v>
      </c>
      <c r="H14214" s="261" t="s">
        <v>6399</v>
      </c>
    </row>
    <row r="14215" spans="1:8" x14ac:dyDescent="0.2">
      <c r="A14215" t="s">
        <v>22</v>
      </c>
      <c r="B14215" s="261" t="s">
        <v>150</v>
      </c>
      <c r="C14215">
        <f>_xlfn.XLOOKUP(B14215,'2.1.trackMPD'!$R$7:$R$29,'2.1.trackMPD'!$T$7:$T$29)</f>
        <v>6</v>
      </c>
      <c r="D14215" s="261">
        <v>100</v>
      </c>
      <c r="E14215" s="261" t="s">
        <v>6396</v>
      </c>
      <c r="F14215" s="261" t="s">
        <v>110</v>
      </c>
      <c r="G14215" s="261" t="s">
        <v>140</v>
      </c>
      <c r="H14215" s="261" t="s">
        <v>6399</v>
      </c>
    </row>
    <row r="14216" spans="1:8" x14ac:dyDescent="0.2">
      <c r="A14216" t="s">
        <v>22</v>
      </c>
      <c r="B14216" s="261" t="s">
        <v>150</v>
      </c>
      <c r="C14216">
        <f>_xlfn.XLOOKUP(B14216,'2.1.trackMPD'!$R$7:$R$29,'2.1.trackMPD'!$T$7:$T$29)</f>
        <v>6</v>
      </c>
      <c r="D14216" s="261">
        <v>1000</v>
      </c>
      <c r="E14216" s="261" t="s">
        <v>6396</v>
      </c>
      <c r="F14216" s="261" t="s">
        <v>110</v>
      </c>
      <c r="G14216" s="261" t="s">
        <v>124</v>
      </c>
      <c r="H14216" s="261" t="s">
        <v>6398</v>
      </c>
    </row>
    <row r="14217" spans="1:8" x14ac:dyDescent="0.2">
      <c r="A14217" t="s">
        <v>22</v>
      </c>
      <c r="B14217" s="261" t="s">
        <v>150</v>
      </c>
      <c r="C14217">
        <f>_xlfn.XLOOKUP(B14217,'2.1.trackMPD'!$R$7:$R$29,'2.1.trackMPD'!$T$7:$T$29)</f>
        <v>6</v>
      </c>
      <c r="D14217" s="261">
        <v>1000</v>
      </c>
      <c r="E14217" s="261" t="s">
        <v>6396</v>
      </c>
      <c r="F14217" s="261" t="s">
        <v>110</v>
      </c>
      <c r="G14217" s="261" t="s">
        <v>140</v>
      </c>
      <c r="H14217" s="261" t="s">
        <v>6398</v>
      </c>
    </row>
    <row r="14218" spans="1:8" x14ac:dyDescent="0.2">
      <c r="A14218" t="s">
        <v>22</v>
      </c>
      <c r="B14218" s="261" t="s">
        <v>150</v>
      </c>
      <c r="C14218">
        <f>_xlfn.XLOOKUP(B14218,'2.1.trackMPD'!$R$7:$R$29,'2.1.trackMPD'!$T$7:$T$29)</f>
        <v>6</v>
      </c>
      <c r="D14218" s="261">
        <v>1000</v>
      </c>
      <c r="E14218" s="261" t="s">
        <v>6396</v>
      </c>
      <c r="F14218" s="261" t="s">
        <v>111</v>
      </c>
      <c r="G14218" s="261" t="s">
        <v>124</v>
      </c>
      <c r="H14218" s="261" t="s">
        <v>6398</v>
      </c>
    </row>
    <row r="14219" spans="1:8" x14ac:dyDescent="0.2">
      <c r="A14219" t="s">
        <v>22</v>
      </c>
      <c r="B14219" s="261" t="s">
        <v>150</v>
      </c>
      <c r="C14219">
        <f>_xlfn.XLOOKUP(B14219,'2.1.trackMPD'!$R$7:$R$29,'2.1.trackMPD'!$T$7:$T$29)</f>
        <v>6</v>
      </c>
      <c r="D14219" s="261">
        <v>1000</v>
      </c>
      <c r="E14219" s="261" t="s">
        <v>6396</v>
      </c>
      <c r="F14219" s="261" t="s">
        <v>111</v>
      </c>
      <c r="G14219" s="261" t="s">
        <v>140</v>
      </c>
      <c r="H14219" s="261" t="s">
        <v>6398</v>
      </c>
    </row>
    <row r="14220" spans="1:8" x14ac:dyDescent="0.2">
      <c r="A14220" t="s">
        <v>22</v>
      </c>
      <c r="B14220" s="261" t="s">
        <v>150</v>
      </c>
      <c r="C14220">
        <f>_xlfn.XLOOKUP(B14220,'2.1.trackMPD'!$R$7:$R$29,'2.1.trackMPD'!$T$7:$T$29)</f>
        <v>6</v>
      </c>
      <c r="D14220" s="261">
        <v>1000</v>
      </c>
      <c r="E14220" s="261" t="s">
        <v>6396</v>
      </c>
      <c r="F14220" s="261" t="s">
        <v>110</v>
      </c>
      <c r="G14220" s="261" t="s">
        <v>124</v>
      </c>
      <c r="H14220" s="261" t="s">
        <v>6399</v>
      </c>
    </row>
    <row r="14221" spans="1:8" x14ac:dyDescent="0.2">
      <c r="A14221" t="s">
        <v>22</v>
      </c>
      <c r="B14221" s="261" t="s">
        <v>150</v>
      </c>
      <c r="C14221">
        <f>_xlfn.XLOOKUP(B14221,'2.1.trackMPD'!$R$7:$R$29,'2.1.trackMPD'!$T$7:$T$29)</f>
        <v>6</v>
      </c>
      <c r="D14221" s="261">
        <v>1000</v>
      </c>
      <c r="E14221" s="261" t="s">
        <v>6396</v>
      </c>
      <c r="F14221" s="261" t="s">
        <v>110</v>
      </c>
      <c r="G14221" s="261" t="s">
        <v>140</v>
      </c>
      <c r="H14221" s="261" t="s">
        <v>6399</v>
      </c>
    </row>
    <row r="14222" spans="1:8" x14ac:dyDescent="0.2">
      <c r="A14222" t="s">
        <v>22</v>
      </c>
      <c r="B14222" s="261" t="s">
        <v>150</v>
      </c>
      <c r="C14222">
        <f>_xlfn.XLOOKUP(B14222,'2.1.trackMPD'!$R$7:$R$29,'2.1.trackMPD'!$T$7:$T$29)</f>
        <v>6</v>
      </c>
      <c r="D14222" s="261">
        <v>5000</v>
      </c>
      <c r="E14222" s="261" t="s">
        <v>6396</v>
      </c>
      <c r="F14222" s="261" t="s">
        <v>110</v>
      </c>
      <c r="G14222" s="261" t="s">
        <v>124</v>
      </c>
      <c r="H14222" s="261" t="s">
        <v>6398</v>
      </c>
    </row>
    <row r="14223" spans="1:8" x14ac:dyDescent="0.2">
      <c r="A14223" t="s">
        <v>22</v>
      </c>
      <c r="B14223" s="261" t="s">
        <v>150</v>
      </c>
      <c r="C14223">
        <f>_xlfn.XLOOKUP(B14223,'2.1.trackMPD'!$R$7:$R$29,'2.1.trackMPD'!$T$7:$T$29)</f>
        <v>6</v>
      </c>
      <c r="D14223" s="261">
        <v>5000</v>
      </c>
      <c r="E14223" s="261" t="s">
        <v>6396</v>
      </c>
      <c r="F14223" s="261" t="s">
        <v>110</v>
      </c>
      <c r="G14223" s="261" t="s">
        <v>140</v>
      </c>
      <c r="H14223" s="261" t="s">
        <v>6398</v>
      </c>
    </row>
    <row r="14224" spans="1:8" x14ac:dyDescent="0.2">
      <c r="A14224" t="s">
        <v>22</v>
      </c>
      <c r="B14224" s="261" t="s">
        <v>150</v>
      </c>
      <c r="C14224">
        <f>_xlfn.XLOOKUP(B14224,'2.1.trackMPD'!$R$7:$R$29,'2.1.trackMPD'!$T$7:$T$29)</f>
        <v>6</v>
      </c>
      <c r="D14224" s="261">
        <v>5000</v>
      </c>
      <c r="E14224" s="261" t="s">
        <v>6396</v>
      </c>
      <c r="F14224" s="261" t="s">
        <v>111</v>
      </c>
      <c r="G14224" s="261" t="s">
        <v>124</v>
      </c>
      <c r="H14224" s="261" t="s">
        <v>6398</v>
      </c>
    </row>
    <row r="14225" spans="1:8" x14ac:dyDescent="0.2">
      <c r="A14225" t="s">
        <v>22</v>
      </c>
      <c r="B14225" s="261" t="s">
        <v>150</v>
      </c>
      <c r="C14225">
        <f>_xlfn.XLOOKUP(B14225,'2.1.trackMPD'!$R$7:$R$29,'2.1.trackMPD'!$T$7:$T$29)</f>
        <v>6</v>
      </c>
      <c r="D14225" s="261">
        <v>5000</v>
      </c>
      <c r="E14225" s="261" t="s">
        <v>6396</v>
      </c>
      <c r="F14225" s="261" t="s">
        <v>111</v>
      </c>
      <c r="G14225" s="261" t="s">
        <v>140</v>
      </c>
      <c r="H14225" s="261" t="s">
        <v>6398</v>
      </c>
    </row>
    <row r="14226" spans="1:8" x14ac:dyDescent="0.2">
      <c r="A14226" t="s">
        <v>22</v>
      </c>
      <c r="B14226" s="261" t="s">
        <v>150</v>
      </c>
      <c r="C14226">
        <f>_xlfn.XLOOKUP(B14226,'2.1.trackMPD'!$R$7:$R$29,'2.1.trackMPD'!$T$7:$T$29)</f>
        <v>6</v>
      </c>
      <c r="D14226" s="261">
        <v>5000</v>
      </c>
      <c r="E14226" s="261" t="s">
        <v>6396</v>
      </c>
      <c r="F14226" s="261" t="s">
        <v>110</v>
      </c>
      <c r="G14226" s="261" t="s">
        <v>124</v>
      </c>
      <c r="H14226" s="261" t="s">
        <v>6399</v>
      </c>
    </row>
    <row r="14227" spans="1:8" x14ac:dyDescent="0.2">
      <c r="A14227" t="s">
        <v>22</v>
      </c>
      <c r="B14227" s="261" t="s">
        <v>150</v>
      </c>
      <c r="C14227">
        <f>_xlfn.XLOOKUP(B14227,'2.1.trackMPD'!$R$7:$R$29,'2.1.trackMPD'!$T$7:$T$29)</f>
        <v>6</v>
      </c>
      <c r="D14227" s="261">
        <v>5000</v>
      </c>
      <c r="E14227" s="261" t="s">
        <v>6396</v>
      </c>
      <c r="F14227" s="261" t="s">
        <v>110</v>
      </c>
      <c r="G14227" s="261" t="s">
        <v>140</v>
      </c>
      <c r="H14227" s="261" t="s">
        <v>6399</v>
      </c>
    </row>
    <row r="14228" spans="1:8" x14ac:dyDescent="0.2">
      <c r="A14228" t="s">
        <v>22</v>
      </c>
      <c r="B14228" s="261" t="s">
        <v>150</v>
      </c>
      <c r="C14228">
        <f>_xlfn.XLOOKUP(B14228,'2.1.trackMPD'!$R$7:$R$29,'2.1.trackMPD'!$T$7:$T$29)</f>
        <v>6</v>
      </c>
      <c r="D14228" s="261">
        <v>1</v>
      </c>
      <c r="E14228" s="261" t="s">
        <v>6400</v>
      </c>
      <c r="F14228" s="261" t="s">
        <v>110</v>
      </c>
      <c r="G14228" s="261" t="s">
        <v>124</v>
      </c>
      <c r="H14228" s="261" t="s">
        <v>6398</v>
      </c>
    </row>
    <row r="14229" spans="1:8" x14ac:dyDescent="0.2">
      <c r="A14229" t="s">
        <v>22</v>
      </c>
      <c r="B14229" s="261" t="s">
        <v>150</v>
      </c>
      <c r="C14229">
        <f>_xlfn.XLOOKUP(B14229,'2.1.trackMPD'!$R$7:$R$29,'2.1.trackMPD'!$T$7:$T$29)</f>
        <v>6</v>
      </c>
      <c r="D14229" s="261">
        <v>1</v>
      </c>
      <c r="E14229" s="261" t="s">
        <v>6400</v>
      </c>
      <c r="F14229" s="261" t="s">
        <v>110</v>
      </c>
      <c r="G14229" s="261" t="s">
        <v>140</v>
      </c>
      <c r="H14229" s="261" t="s">
        <v>6398</v>
      </c>
    </row>
    <row r="14230" spans="1:8" x14ac:dyDescent="0.2">
      <c r="A14230" t="s">
        <v>22</v>
      </c>
      <c r="B14230" s="261" t="s">
        <v>150</v>
      </c>
      <c r="C14230">
        <f>_xlfn.XLOOKUP(B14230,'2.1.trackMPD'!$R$7:$R$29,'2.1.trackMPD'!$T$7:$T$29)</f>
        <v>6</v>
      </c>
      <c r="D14230" s="261">
        <v>1</v>
      </c>
      <c r="E14230" s="261" t="s">
        <v>6400</v>
      </c>
      <c r="F14230" s="261" t="s">
        <v>111</v>
      </c>
      <c r="G14230" s="261" t="s">
        <v>124</v>
      </c>
      <c r="H14230" s="261" t="s">
        <v>6398</v>
      </c>
    </row>
    <row r="14231" spans="1:8" x14ac:dyDescent="0.2">
      <c r="A14231" t="s">
        <v>22</v>
      </c>
      <c r="B14231" s="261" t="s">
        <v>150</v>
      </c>
      <c r="C14231">
        <f>_xlfn.XLOOKUP(B14231,'2.1.trackMPD'!$R$7:$R$29,'2.1.trackMPD'!$T$7:$T$29)</f>
        <v>6</v>
      </c>
      <c r="D14231" s="261">
        <v>1</v>
      </c>
      <c r="E14231" s="261" t="s">
        <v>6400</v>
      </c>
      <c r="F14231" s="261" t="s">
        <v>111</v>
      </c>
      <c r="G14231" s="261" t="s">
        <v>140</v>
      </c>
      <c r="H14231" s="261" t="s">
        <v>6398</v>
      </c>
    </row>
    <row r="14232" spans="1:8" x14ac:dyDescent="0.2">
      <c r="A14232" t="s">
        <v>22</v>
      </c>
      <c r="B14232" s="261" t="s">
        <v>150</v>
      </c>
      <c r="C14232">
        <f>_xlfn.XLOOKUP(B14232,'2.1.trackMPD'!$R$7:$R$29,'2.1.trackMPD'!$T$7:$T$29)</f>
        <v>6</v>
      </c>
      <c r="D14232" s="261">
        <v>1</v>
      </c>
      <c r="E14232" s="261" t="s">
        <v>6400</v>
      </c>
      <c r="F14232" s="261" t="s">
        <v>110</v>
      </c>
      <c r="G14232" s="261" t="s">
        <v>124</v>
      </c>
      <c r="H14232" s="261" t="s">
        <v>6399</v>
      </c>
    </row>
    <row r="14233" spans="1:8" x14ac:dyDescent="0.2">
      <c r="A14233" t="s">
        <v>22</v>
      </c>
      <c r="B14233" s="261" t="s">
        <v>150</v>
      </c>
      <c r="C14233">
        <f>_xlfn.XLOOKUP(B14233,'2.1.trackMPD'!$R$7:$R$29,'2.1.trackMPD'!$T$7:$T$29)</f>
        <v>6</v>
      </c>
      <c r="D14233" s="261">
        <v>1</v>
      </c>
      <c r="E14233" s="261" t="s">
        <v>6400</v>
      </c>
      <c r="F14233" s="261" t="s">
        <v>110</v>
      </c>
      <c r="G14233" s="261" t="s">
        <v>140</v>
      </c>
      <c r="H14233" s="261" t="s">
        <v>6399</v>
      </c>
    </row>
    <row r="14234" spans="1:8" x14ac:dyDescent="0.2">
      <c r="A14234" t="s">
        <v>22</v>
      </c>
      <c r="B14234" s="261" t="s">
        <v>150</v>
      </c>
      <c r="C14234">
        <f>_xlfn.XLOOKUP(B14234,'2.1.trackMPD'!$R$7:$R$29,'2.1.trackMPD'!$T$7:$T$29)</f>
        <v>6</v>
      </c>
      <c r="D14234" s="261">
        <v>10</v>
      </c>
      <c r="E14234" s="261" t="s">
        <v>6400</v>
      </c>
      <c r="F14234" s="261" t="s">
        <v>110</v>
      </c>
      <c r="G14234" s="261" t="s">
        <v>124</v>
      </c>
      <c r="H14234" s="261" t="s">
        <v>6398</v>
      </c>
    </row>
    <row r="14235" spans="1:8" x14ac:dyDescent="0.2">
      <c r="A14235" t="s">
        <v>22</v>
      </c>
      <c r="B14235" s="261" t="s">
        <v>150</v>
      </c>
      <c r="C14235">
        <f>_xlfn.XLOOKUP(B14235,'2.1.trackMPD'!$R$7:$R$29,'2.1.trackMPD'!$T$7:$T$29)</f>
        <v>6</v>
      </c>
      <c r="D14235" s="261">
        <v>10</v>
      </c>
      <c r="E14235" s="261" t="s">
        <v>6400</v>
      </c>
      <c r="F14235" s="261" t="s">
        <v>110</v>
      </c>
      <c r="G14235" s="261" t="s">
        <v>140</v>
      </c>
      <c r="H14235" s="261" t="s">
        <v>6398</v>
      </c>
    </row>
    <row r="14236" spans="1:8" x14ac:dyDescent="0.2">
      <c r="A14236" t="s">
        <v>22</v>
      </c>
      <c r="B14236" s="261" t="s">
        <v>150</v>
      </c>
      <c r="C14236">
        <f>_xlfn.XLOOKUP(B14236,'2.1.trackMPD'!$R$7:$R$29,'2.1.trackMPD'!$T$7:$T$29)</f>
        <v>6</v>
      </c>
      <c r="D14236" s="261">
        <v>10</v>
      </c>
      <c r="E14236" s="261" t="s">
        <v>6400</v>
      </c>
      <c r="F14236" s="261" t="s">
        <v>111</v>
      </c>
      <c r="G14236" s="261" t="s">
        <v>124</v>
      </c>
      <c r="H14236" s="261" t="s">
        <v>6398</v>
      </c>
    </row>
    <row r="14237" spans="1:8" x14ac:dyDescent="0.2">
      <c r="A14237" t="s">
        <v>22</v>
      </c>
      <c r="B14237" s="261" t="s">
        <v>150</v>
      </c>
      <c r="C14237">
        <f>_xlfn.XLOOKUP(B14237,'2.1.trackMPD'!$R$7:$R$29,'2.1.trackMPD'!$T$7:$T$29)</f>
        <v>6</v>
      </c>
      <c r="D14237" s="261">
        <v>10</v>
      </c>
      <c r="E14237" s="261" t="s">
        <v>6400</v>
      </c>
      <c r="F14237" s="261" t="s">
        <v>111</v>
      </c>
      <c r="G14237" s="261" t="s">
        <v>140</v>
      </c>
      <c r="H14237" s="261" t="s">
        <v>6398</v>
      </c>
    </row>
    <row r="14238" spans="1:8" x14ac:dyDescent="0.2">
      <c r="A14238" t="s">
        <v>22</v>
      </c>
      <c r="B14238" s="261" t="s">
        <v>150</v>
      </c>
      <c r="C14238">
        <f>_xlfn.XLOOKUP(B14238,'2.1.trackMPD'!$R$7:$R$29,'2.1.trackMPD'!$T$7:$T$29)</f>
        <v>6</v>
      </c>
      <c r="D14238" s="261">
        <v>10</v>
      </c>
      <c r="E14238" s="261" t="s">
        <v>6400</v>
      </c>
      <c r="F14238" s="261" t="s">
        <v>110</v>
      </c>
      <c r="G14238" s="261" t="s">
        <v>124</v>
      </c>
      <c r="H14238" s="261" t="s">
        <v>6399</v>
      </c>
    </row>
    <row r="14239" spans="1:8" x14ac:dyDescent="0.2">
      <c r="A14239" t="s">
        <v>22</v>
      </c>
      <c r="B14239" s="261" t="s">
        <v>150</v>
      </c>
      <c r="C14239">
        <f>_xlfn.XLOOKUP(B14239,'2.1.trackMPD'!$R$7:$R$29,'2.1.trackMPD'!$T$7:$T$29)</f>
        <v>6</v>
      </c>
      <c r="D14239" s="261">
        <v>10</v>
      </c>
      <c r="E14239" s="261" t="s">
        <v>6400</v>
      </c>
      <c r="F14239" s="261" t="s">
        <v>110</v>
      </c>
      <c r="G14239" s="261" t="s">
        <v>140</v>
      </c>
      <c r="H14239" s="261" t="s">
        <v>6399</v>
      </c>
    </row>
    <row r="14240" spans="1:8" x14ac:dyDescent="0.2">
      <c r="A14240" t="s">
        <v>22</v>
      </c>
      <c r="B14240" s="261" t="s">
        <v>150</v>
      </c>
      <c r="C14240">
        <f>_xlfn.XLOOKUP(B14240,'2.1.trackMPD'!$R$7:$R$29,'2.1.trackMPD'!$T$7:$T$29)</f>
        <v>6</v>
      </c>
      <c r="D14240" s="261">
        <v>100</v>
      </c>
      <c r="E14240" s="261" t="s">
        <v>6400</v>
      </c>
      <c r="F14240" s="261" t="s">
        <v>110</v>
      </c>
      <c r="G14240" s="261" t="s">
        <v>124</v>
      </c>
      <c r="H14240" s="261" t="s">
        <v>6398</v>
      </c>
    </row>
    <row r="14241" spans="1:8" x14ac:dyDescent="0.2">
      <c r="A14241" t="s">
        <v>22</v>
      </c>
      <c r="B14241" s="261" t="s">
        <v>150</v>
      </c>
      <c r="C14241">
        <f>_xlfn.XLOOKUP(B14241,'2.1.trackMPD'!$R$7:$R$29,'2.1.trackMPD'!$T$7:$T$29)</f>
        <v>6</v>
      </c>
      <c r="D14241" s="261">
        <v>100</v>
      </c>
      <c r="E14241" s="261" t="s">
        <v>6400</v>
      </c>
      <c r="F14241" s="261" t="s">
        <v>110</v>
      </c>
      <c r="G14241" s="261" t="s">
        <v>140</v>
      </c>
      <c r="H14241" s="261" t="s">
        <v>6398</v>
      </c>
    </row>
    <row r="14242" spans="1:8" x14ac:dyDescent="0.2">
      <c r="A14242" t="s">
        <v>22</v>
      </c>
      <c r="B14242" s="261" t="s">
        <v>150</v>
      </c>
      <c r="C14242">
        <f>_xlfn.XLOOKUP(B14242,'2.1.trackMPD'!$R$7:$R$29,'2.1.trackMPD'!$T$7:$T$29)</f>
        <v>6</v>
      </c>
      <c r="D14242" s="261">
        <v>100</v>
      </c>
      <c r="E14242" s="261" t="s">
        <v>6400</v>
      </c>
      <c r="F14242" s="261" t="s">
        <v>111</v>
      </c>
      <c r="G14242" s="261" t="s">
        <v>124</v>
      </c>
      <c r="H14242" s="261" t="s">
        <v>6398</v>
      </c>
    </row>
    <row r="14243" spans="1:8" x14ac:dyDescent="0.2">
      <c r="A14243" t="s">
        <v>22</v>
      </c>
      <c r="B14243" s="261" t="s">
        <v>150</v>
      </c>
      <c r="C14243">
        <f>_xlfn.XLOOKUP(B14243,'2.1.trackMPD'!$R$7:$R$29,'2.1.trackMPD'!$T$7:$T$29)</f>
        <v>6</v>
      </c>
      <c r="D14243" s="261">
        <v>100</v>
      </c>
      <c r="E14243" s="261" t="s">
        <v>6400</v>
      </c>
      <c r="F14243" s="261" t="s">
        <v>111</v>
      </c>
      <c r="G14243" s="261" t="s">
        <v>140</v>
      </c>
      <c r="H14243" s="261" t="s">
        <v>6398</v>
      </c>
    </row>
    <row r="14244" spans="1:8" x14ac:dyDescent="0.2">
      <c r="A14244" t="s">
        <v>22</v>
      </c>
      <c r="B14244" s="261" t="s">
        <v>150</v>
      </c>
      <c r="C14244">
        <f>_xlfn.XLOOKUP(B14244,'2.1.trackMPD'!$R$7:$R$29,'2.1.trackMPD'!$T$7:$T$29)</f>
        <v>6</v>
      </c>
      <c r="D14244" s="261">
        <v>100</v>
      </c>
      <c r="E14244" s="261" t="s">
        <v>6400</v>
      </c>
      <c r="F14244" s="261" t="s">
        <v>110</v>
      </c>
      <c r="G14244" s="261" t="s">
        <v>124</v>
      </c>
      <c r="H14244" s="261" t="s">
        <v>6399</v>
      </c>
    </row>
    <row r="14245" spans="1:8" x14ac:dyDescent="0.2">
      <c r="A14245" t="s">
        <v>22</v>
      </c>
      <c r="B14245" s="261" t="s">
        <v>150</v>
      </c>
      <c r="C14245">
        <f>_xlfn.XLOOKUP(B14245,'2.1.trackMPD'!$R$7:$R$29,'2.1.trackMPD'!$T$7:$T$29)</f>
        <v>6</v>
      </c>
      <c r="D14245" s="261">
        <v>100</v>
      </c>
      <c r="E14245" s="261" t="s">
        <v>6400</v>
      </c>
      <c r="F14245" s="261" t="s">
        <v>110</v>
      </c>
      <c r="G14245" s="261" t="s">
        <v>140</v>
      </c>
      <c r="H14245" s="261" t="s">
        <v>6399</v>
      </c>
    </row>
    <row r="14246" spans="1:8" x14ac:dyDescent="0.2">
      <c r="A14246" t="s">
        <v>22</v>
      </c>
      <c r="B14246" s="261" t="s">
        <v>150</v>
      </c>
      <c r="C14246">
        <f>_xlfn.XLOOKUP(B14246,'2.1.trackMPD'!$R$7:$R$29,'2.1.trackMPD'!$T$7:$T$29)</f>
        <v>6</v>
      </c>
      <c r="D14246" s="261">
        <v>1000</v>
      </c>
      <c r="E14246" s="261" t="s">
        <v>6400</v>
      </c>
      <c r="F14246" s="261" t="s">
        <v>110</v>
      </c>
      <c r="G14246" s="261" t="s">
        <v>124</v>
      </c>
      <c r="H14246" s="261" t="s">
        <v>6398</v>
      </c>
    </row>
    <row r="14247" spans="1:8" x14ac:dyDescent="0.2">
      <c r="A14247" t="s">
        <v>22</v>
      </c>
      <c r="B14247" s="261" t="s">
        <v>150</v>
      </c>
      <c r="C14247">
        <f>_xlfn.XLOOKUP(B14247,'2.1.trackMPD'!$R$7:$R$29,'2.1.trackMPD'!$T$7:$T$29)</f>
        <v>6</v>
      </c>
      <c r="D14247" s="261">
        <v>1000</v>
      </c>
      <c r="E14247" s="261" t="s">
        <v>6400</v>
      </c>
      <c r="F14247" s="261" t="s">
        <v>110</v>
      </c>
      <c r="G14247" s="261" t="s">
        <v>140</v>
      </c>
      <c r="H14247" s="261" t="s">
        <v>6398</v>
      </c>
    </row>
    <row r="14248" spans="1:8" x14ac:dyDescent="0.2">
      <c r="A14248" t="s">
        <v>22</v>
      </c>
      <c r="B14248" s="261" t="s">
        <v>150</v>
      </c>
      <c r="C14248">
        <f>_xlfn.XLOOKUP(B14248,'2.1.trackMPD'!$R$7:$R$29,'2.1.trackMPD'!$T$7:$T$29)</f>
        <v>6</v>
      </c>
      <c r="D14248" s="261">
        <v>1000</v>
      </c>
      <c r="E14248" s="261" t="s">
        <v>6400</v>
      </c>
      <c r="F14248" s="261" t="s">
        <v>111</v>
      </c>
      <c r="G14248" s="261" t="s">
        <v>124</v>
      </c>
      <c r="H14248" s="261" t="s">
        <v>6398</v>
      </c>
    </row>
    <row r="14249" spans="1:8" x14ac:dyDescent="0.2">
      <c r="A14249" t="s">
        <v>22</v>
      </c>
      <c r="B14249" s="261" t="s">
        <v>150</v>
      </c>
      <c r="C14249">
        <f>_xlfn.XLOOKUP(B14249,'2.1.trackMPD'!$R$7:$R$29,'2.1.trackMPD'!$T$7:$T$29)</f>
        <v>6</v>
      </c>
      <c r="D14249" s="261">
        <v>1000</v>
      </c>
      <c r="E14249" s="261" t="s">
        <v>6400</v>
      </c>
      <c r="F14249" s="261" t="s">
        <v>111</v>
      </c>
      <c r="G14249" s="261" t="s">
        <v>140</v>
      </c>
      <c r="H14249" s="261" t="s">
        <v>6398</v>
      </c>
    </row>
    <row r="14250" spans="1:8" x14ac:dyDescent="0.2">
      <c r="A14250" t="s">
        <v>22</v>
      </c>
      <c r="B14250" s="261" t="s">
        <v>150</v>
      </c>
      <c r="C14250">
        <f>_xlfn.XLOOKUP(B14250,'2.1.trackMPD'!$R$7:$R$29,'2.1.trackMPD'!$T$7:$T$29)</f>
        <v>6</v>
      </c>
      <c r="D14250" s="261">
        <v>1000</v>
      </c>
      <c r="E14250" s="261" t="s">
        <v>6400</v>
      </c>
      <c r="F14250" s="261" t="s">
        <v>110</v>
      </c>
      <c r="G14250" s="261" t="s">
        <v>124</v>
      </c>
      <c r="H14250" s="261" t="s">
        <v>6399</v>
      </c>
    </row>
    <row r="14251" spans="1:8" x14ac:dyDescent="0.2">
      <c r="A14251" t="s">
        <v>22</v>
      </c>
      <c r="B14251" s="261" t="s">
        <v>150</v>
      </c>
      <c r="C14251">
        <f>_xlfn.XLOOKUP(B14251,'2.1.trackMPD'!$R$7:$R$29,'2.1.trackMPD'!$T$7:$T$29)</f>
        <v>6</v>
      </c>
      <c r="D14251" s="261">
        <v>1000</v>
      </c>
      <c r="E14251" s="261" t="s">
        <v>6400</v>
      </c>
      <c r="F14251" s="261" t="s">
        <v>110</v>
      </c>
      <c r="G14251" s="261" t="s">
        <v>140</v>
      </c>
      <c r="H14251" s="261" t="s">
        <v>6399</v>
      </c>
    </row>
    <row r="14252" spans="1:8" x14ac:dyDescent="0.2">
      <c r="A14252" t="s">
        <v>22</v>
      </c>
      <c r="B14252" s="261" t="s">
        <v>150</v>
      </c>
      <c r="C14252">
        <f>_xlfn.XLOOKUP(B14252,'2.1.trackMPD'!$R$7:$R$29,'2.1.trackMPD'!$T$7:$T$29)</f>
        <v>6</v>
      </c>
      <c r="D14252" s="261">
        <v>5000</v>
      </c>
      <c r="E14252" s="261" t="s">
        <v>6400</v>
      </c>
      <c r="F14252" s="261" t="s">
        <v>110</v>
      </c>
      <c r="G14252" s="261" t="s">
        <v>124</v>
      </c>
      <c r="H14252" s="261" t="s">
        <v>6398</v>
      </c>
    </row>
    <row r="14253" spans="1:8" x14ac:dyDescent="0.2">
      <c r="A14253" t="s">
        <v>22</v>
      </c>
      <c r="B14253" s="261" t="s">
        <v>150</v>
      </c>
      <c r="C14253">
        <f>_xlfn.XLOOKUP(B14253,'2.1.trackMPD'!$R$7:$R$29,'2.1.trackMPD'!$T$7:$T$29)</f>
        <v>6</v>
      </c>
      <c r="D14253" s="261">
        <v>5000</v>
      </c>
      <c r="E14253" s="261" t="s">
        <v>6400</v>
      </c>
      <c r="F14253" s="261" t="s">
        <v>110</v>
      </c>
      <c r="G14253" s="261" t="s">
        <v>140</v>
      </c>
      <c r="H14253" s="261" t="s">
        <v>6398</v>
      </c>
    </row>
    <row r="14254" spans="1:8" x14ac:dyDescent="0.2">
      <c r="A14254" t="s">
        <v>22</v>
      </c>
      <c r="B14254" s="261" t="s">
        <v>150</v>
      </c>
      <c r="C14254">
        <f>_xlfn.XLOOKUP(B14254,'2.1.trackMPD'!$R$7:$R$29,'2.1.trackMPD'!$T$7:$T$29)</f>
        <v>6</v>
      </c>
      <c r="D14254" s="261">
        <v>5000</v>
      </c>
      <c r="E14254" s="261" t="s">
        <v>6400</v>
      </c>
      <c r="F14254" s="261" t="s">
        <v>111</v>
      </c>
      <c r="G14254" s="261" t="s">
        <v>124</v>
      </c>
      <c r="H14254" s="261" t="s">
        <v>6398</v>
      </c>
    </row>
    <row r="14255" spans="1:8" x14ac:dyDescent="0.2">
      <c r="A14255" t="s">
        <v>22</v>
      </c>
      <c r="B14255" s="261" t="s">
        <v>150</v>
      </c>
      <c r="C14255">
        <f>_xlfn.XLOOKUP(B14255,'2.1.trackMPD'!$R$7:$R$29,'2.1.trackMPD'!$T$7:$T$29)</f>
        <v>6</v>
      </c>
      <c r="D14255" s="261">
        <v>5000</v>
      </c>
      <c r="E14255" s="261" t="s">
        <v>6400</v>
      </c>
      <c r="F14255" s="261" t="s">
        <v>111</v>
      </c>
      <c r="G14255" s="261" t="s">
        <v>140</v>
      </c>
      <c r="H14255" s="261" t="s">
        <v>6398</v>
      </c>
    </row>
    <row r="14256" spans="1:8" x14ac:dyDescent="0.2">
      <c r="A14256" t="s">
        <v>22</v>
      </c>
      <c r="B14256" s="261" t="s">
        <v>150</v>
      </c>
      <c r="C14256">
        <f>_xlfn.XLOOKUP(B14256,'2.1.trackMPD'!$R$7:$R$29,'2.1.trackMPD'!$T$7:$T$29)</f>
        <v>6</v>
      </c>
      <c r="D14256" s="261">
        <v>5000</v>
      </c>
      <c r="E14256" s="261" t="s">
        <v>6400</v>
      </c>
      <c r="F14256" s="261" t="s">
        <v>110</v>
      </c>
      <c r="G14256" s="261" t="s">
        <v>124</v>
      </c>
      <c r="H14256" s="261" t="s">
        <v>6399</v>
      </c>
    </row>
    <row r="14257" spans="1:8" x14ac:dyDescent="0.2">
      <c r="A14257" t="s">
        <v>22</v>
      </c>
      <c r="B14257" s="261" t="s">
        <v>150</v>
      </c>
      <c r="C14257">
        <f>_xlfn.XLOOKUP(B14257,'2.1.trackMPD'!$R$7:$R$29,'2.1.trackMPD'!$T$7:$T$29)</f>
        <v>6</v>
      </c>
      <c r="D14257" s="261">
        <v>5000</v>
      </c>
      <c r="E14257" s="261" t="s">
        <v>6400</v>
      </c>
      <c r="F14257" s="261" t="s">
        <v>110</v>
      </c>
      <c r="G14257" s="261" t="s">
        <v>140</v>
      </c>
      <c r="H14257" s="261" t="s">
        <v>6399</v>
      </c>
    </row>
    <row r="14258" spans="1:8" x14ac:dyDescent="0.2">
      <c r="A14258" t="s">
        <v>22</v>
      </c>
      <c r="B14258" s="261" t="s">
        <v>150</v>
      </c>
      <c r="C14258">
        <f>_xlfn.XLOOKUP(B14258,'2.1.trackMPD'!$R$7:$R$29,'2.1.trackMPD'!$T$7:$T$29)</f>
        <v>6</v>
      </c>
      <c r="D14258" s="261">
        <v>1</v>
      </c>
      <c r="E14258" s="261" t="s">
        <v>6401</v>
      </c>
      <c r="F14258" s="261" t="s">
        <v>110</v>
      </c>
      <c r="G14258" s="261" t="s">
        <v>124</v>
      </c>
      <c r="H14258" s="261" t="s">
        <v>6398</v>
      </c>
    </row>
    <row r="14259" spans="1:8" x14ac:dyDescent="0.2">
      <c r="A14259" t="s">
        <v>22</v>
      </c>
      <c r="B14259" s="261" t="s">
        <v>150</v>
      </c>
      <c r="C14259">
        <f>_xlfn.XLOOKUP(B14259,'2.1.trackMPD'!$R$7:$R$29,'2.1.trackMPD'!$T$7:$T$29)</f>
        <v>6</v>
      </c>
      <c r="D14259" s="261">
        <v>1</v>
      </c>
      <c r="E14259" s="261" t="s">
        <v>6401</v>
      </c>
      <c r="F14259" s="261" t="s">
        <v>110</v>
      </c>
      <c r="G14259" s="261" t="s">
        <v>140</v>
      </c>
      <c r="H14259" s="261" t="s">
        <v>6398</v>
      </c>
    </row>
    <row r="14260" spans="1:8" x14ac:dyDescent="0.2">
      <c r="A14260" t="s">
        <v>22</v>
      </c>
      <c r="B14260" s="261" t="s">
        <v>150</v>
      </c>
      <c r="C14260">
        <f>_xlfn.XLOOKUP(B14260,'2.1.trackMPD'!$R$7:$R$29,'2.1.trackMPD'!$T$7:$T$29)</f>
        <v>6</v>
      </c>
      <c r="D14260" s="261">
        <v>1</v>
      </c>
      <c r="E14260" s="261" t="s">
        <v>6401</v>
      </c>
      <c r="F14260" s="261" t="s">
        <v>111</v>
      </c>
      <c r="G14260" s="261" t="s">
        <v>124</v>
      </c>
      <c r="H14260" s="261" t="s">
        <v>6398</v>
      </c>
    </row>
    <row r="14261" spans="1:8" x14ac:dyDescent="0.2">
      <c r="A14261" t="s">
        <v>22</v>
      </c>
      <c r="B14261" s="261" t="s">
        <v>150</v>
      </c>
      <c r="C14261">
        <f>_xlfn.XLOOKUP(B14261,'2.1.trackMPD'!$R$7:$R$29,'2.1.trackMPD'!$T$7:$T$29)</f>
        <v>6</v>
      </c>
      <c r="D14261" s="261">
        <v>1</v>
      </c>
      <c r="E14261" s="261" t="s">
        <v>6401</v>
      </c>
      <c r="F14261" s="261" t="s">
        <v>111</v>
      </c>
      <c r="G14261" s="261" t="s">
        <v>140</v>
      </c>
      <c r="H14261" s="261" t="s">
        <v>6398</v>
      </c>
    </row>
    <row r="14262" spans="1:8" x14ac:dyDescent="0.2">
      <c r="A14262" t="s">
        <v>22</v>
      </c>
      <c r="B14262" s="261" t="s">
        <v>150</v>
      </c>
      <c r="C14262">
        <f>_xlfn.XLOOKUP(B14262,'2.1.trackMPD'!$R$7:$R$29,'2.1.trackMPD'!$T$7:$T$29)</f>
        <v>6</v>
      </c>
      <c r="D14262" s="261">
        <v>1</v>
      </c>
      <c r="E14262" s="261" t="s">
        <v>6401</v>
      </c>
      <c r="F14262" s="261" t="s">
        <v>110</v>
      </c>
      <c r="G14262" s="261" t="s">
        <v>124</v>
      </c>
      <c r="H14262" s="261" t="s">
        <v>6399</v>
      </c>
    </row>
    <row r="14263" spans="1:8" x14ac:dyDescent="0.2">
      <c r="A14263" t="s">
        <v>22</v>
      </c>
      <c r="B14263" s="261" t="s">
        <v>150</v>
      </c>
      <c r="C14263">
        <f>_xlfn.XLOOKUP(B14263,'2.1.trackMPD'!$R$7:$R$29,'2.1.trackMPD'!$T$7:$T$29)</f>
        <v>6</v>
      </c>
      <c r="D14263" s="261">
        <v>1</v>
      </c>
      <c r="E14263" s="261" t="s">
        <v>6401</v>
      </c>
      <c r="F14263" s="261" t="s">
        <v>110</v>
      </c>
      <c r="G14263" s="261" t="s">
        <v>140</v>
      </c>
      <c r="H14263" s="261" t="s">
        <v>6399</v>
      </c>
    </row>
    <row r="14264" spans="1:8" x14ac:dyDescent="0.2">
      <c r="A14264" t="s">
        <v>22</v>
      </c>
      <c r="B14264" s="261" t="s">
        <v>150</v>
      </c>
      <c r="C14264">
        <f>_xlfn.XLOOKUP(B14264,'2.1.trackMPD'!$R$7:$R$29,'2.1.trackMPD'!$T$7:$T$29)</f>
        <v>6</v>
      </c>
      <c r="D14264" s="261">
        <v>10</v>
      </c>
      <c r="E14264" s="261" t="s">
        <v>6401</v>
      </c>
      <c r="F14264" s="261" t="s">
        <v>110</v>
      </c>
      <c r="G14264" s="261" t="s">
        <v>124</v>
      </c>
      <c r="H14264" s="261" t="s">
        <v>6398</v>
      </c>
    </row>
    <row r="14265" spans="1:8" x14ac:dyDescent="0.2">
      <c r="A14265" t="s">
        <v>22</v>
      </c>
      <c r="B14265" s="261" t="s">
        <v>150</v>
      </c>
      <c r="C14265">
        <f>_xlfn.XLOOKUP(B14265,'2.1.trackMPD'!$R$7:$R$29,'2.1.trackMPD'!$T$7:$T$29)</f>
        <v>6</v>
      </c>
      <c r="D14265" s="261">
        <v>10</v>
      </c>
      <c r="E14265" s="261" t="s">
        <v>6401</v>
      </c>
      <c r="F14265" s="261" t="s">
        <v>110</v>
      </c>
      <c r="G14265" s="261" t="s">
        <v>140</v>
      </c>
      <c r="H14265" s="261" t="s">
        <v>6398</v>
      </c>
    </row>
    <row r="14266" spans="1:8" x14ac:dyDescent="0.2">
      <c r="A14266" t="s">
        <v>22</v>
      </c>
      <c r="B14266" s="261" t="s">
        <v>150</v>
      </c>
      <c r="C14266">
        <f>_xlfn.XLOOKUP(B14266,'2.1.trackMPD'!$R$7:$R$29,'2.1.trackMPD'!$T$7:$T$29)</f>
        <v>6</v>
      </c>
      <c r="D14266" s="261">
        <v>10</v>
      </c>
      <c r="E14266" s="261" t="s">
        <v>6401</v>
      </c>
      <c r="F14266" s="261" t="s">
        <v>111</v>
      </c>
      <c r="G14266" s="261" t="s">
        <v>124</v>
      </c>
      <c r="H14266" s="261" t="s">
        <v>6398</v>
      </c>
    </row>
    <row r="14267" spans="1:8" x14ac:dyDescent="0.2">
      <c r="A14267" t="s">
        <v>22</v>
      </c>
      <c r="B14267" s="261" t="s">
        <v>150</v>
      </c>
      <c r="C14267">
        <f>_xlfn.XLOOKUP(B14267,'2.1.trackMPD'!$R$7:$R$29,'2.1.trackMPD'!$T$7:$T$29)</f>
        <v>6</v>
      </c>
      <c r="D14267" s="261">
        <v>10</v>
      </c>
      <c r="E14267" s="261" t="s">
        <v>6401</v>
      </c>
      <c r="F14267" s="261" t="s">
        <v>111</v>
      </c>
      <c r="G14267" s="261" t="s">
        <v>140</v>
      </c>
      <c r="H14267" s="261" t="s">
        <v>6398</v>
      </c>
    </row>
    <row r="14268" spans="1:8" x14ac:dyDescent="0.2">
      <c r="A14268" t="s">
        <v>22</v>
      </c>
      <c r="B14268" s="261" t="s">
        <v>150</v>
      </c>
      <c r="C14268">
        <f>_xlfn.XLOOKUP(B14268,'2.1.trackMPD'!$R$7:$R$29,'2.1.trackMPD'!$T$7:$T$29)</f>
        <v>6</v>
      </c>
      <c r="D14268" s="261">
        <v>10</v>
      </c>
      <c r="E14268" s="261" t="s">
        <v>6401</v>
      </c>
      <c r="F14268" s="261" t="s">
        <v>110</v>
      </c>
      <c r="G14268" s="261" t="s">
        <v>124</v>
      </c>
      <c r="H14268" s="261" t="s">
        <v>6399</v>
      </c>
    </row>
    <row r="14269" spans="1:8" x14ac:dyDescent="0.2">
      <c r="A14269" t="s">
        <v>22</v>
      </c>
      <c r="B14269" s="261" t="s">
        <v>150</v>
      </c>
      <c r="C14269">
        <f>_xlfn.XLOOKUP(B14269,'2.1.trackMPD'!$R$7:$R$29,'2.1.trackMPD'!$T$7:$T$29)</f>
        <v>6</v>
      </c>
      <c r="D14269" s="261">
        <v>10</v>
      </c>
      <c r="E14269" s="261" t="s">
        <v>6401</v>
      </c>
      <c r="F14269" s="261" t="s">
        <v>110</v>
      </c>
      <c r="G14269" s="261" t="s">
        <v>140</v>
      </c>
      <c r="H14269" s="261" t="s">
        <v>6399</v>
      </c>
    </row>
    <row r="14270" spans="1:8" x14ac:dyDescent="0.2">
      <c r="A14270" t="s">
        <v>22</v>
      </c>
      <c r="B14270" s="261" t="s">
        <v>150</v>
      </c>
      <c r="C14270">
        <f>_xlfn.XLOOKUP(B14270,'2.1.trackMPD'!$R$7:$R$29,'2.1.trackMPD'!$T$7:$T$29)</f>
        <v>6</v>
      </c>
      <c r="D14270" s="261">
        <v>100</v>
      </c>
      <c r="E14270" s="261" t="s">
        <v>6401</v>
      </c>
      <c r="F14270" s="261" t="s">
        <v>110</v>
      </c>
      <c r="G14270" s="261" t="s">
        <v>124</v>
      </c>
      <c r="H14270" s="261" t="s">
        <v>6398</v>
      </c>
    </row>
    <row r="14271" spans="1:8" x14ac:dyDescent="0.2">
      <c r="A14271" t="s">
        <v>22</v>
      </c>
      <c r="B14271" s="261" t="s">
        <v>150</v>
      </c>
      <c r="C14271">
        <f>_xlfn.XLOOKUP(B14271,'2.1.trackMPD'!$R$7:$R$29,'2.1.trackMPD'!$T$7:$T$29)</f>
        <v>6</v>
      </c>
      <c r="D14271" s="261">
        <v>100</v>
      </c>
      <c r="E14271" s="261" t="s">
        <v>6401</v>
      </c>
      <c r="F14271" s="261" t="s">
        <v>110</v>
      </c>
      <c r="G14271" s="261" t="s">
        <v>140</v>
      </c>
      <c r="H14271" s="261" t="s">
        <v>6398</v>
      </c>
    </row>
    <row r="14272" spans="1:8" x14ac:dyDescent="0.2">
      <c r="A14272" t="s">
        <v>22</v>
      </c>
      <c r="B14272" s="261" t="s">
        <v>150</v>
      </c>
      <c r="C14272">
        <f>_xlfn.XLOOKUP(B14272,'2.1.trackMPD'!$R$7:$R$29,'2.1.trackMPD'!$T$7:$T$29)</f>
        <v>6</v>
      </c>
      <c r="D14272" s="261">
        <v>100</v>
      </c>
      <c r="E14272" s="261" t="s">
        <v>6401</v>
      </c>
      <c r="F14272" s="261" t="s">
        <v>111</v>
      </c>
      <c r="G14272" s="261" t="s">
        <v>124</v>
      </c>
      <c r="H14272" s="261" t="s">
        <v>6398</v>
      </c>
    </row>
    <row r="14273" spans="1:8" x14ac:dyDescent="0.2">
      <c r="A14273" t="s">
        <v>22</v>
      </c>
      <c r="B14273" s="261" t="s">
        <v>150</v>
      </c>
      <c r="C14273">
        <f>_xlfn.XLOOKUP(B14273,'2.1.trackMPD'!$R$7:$R$29,'2.1.trackMPD'!$T$7:$T$29)</f>
        <v>6</v>
      </c>
      <c r="D14273" s="261">
        <v>100</v>
      </c>
      <c r="E14273" s="261" t="s">
        <v>6401</v>
      </c>
      <c r="F14273" s="261" t="s">
        <v>111</v>
      </c>
      <c r="G14273" s="261" t="s">
        <v>140</v>
      </c>
      <c r="H14273" s="261" t="s">
        <v>6398</v>
      </c>
    </row>
    <row r="14274" spans="1:8" x14ac:dyDescent="0.2">
      <c r="A14274" t="s">
        <v>22</v>
      </c>
      <c r="B14274" s="261" t="s">
        <v>150</v>
      </c>
      <c r="C14274">
        <f>_xlfn.XLOOKUP(B14274,'2.1.trackMPD'!$R$7:$R$29,'2.1.trackMPD'!$T$7:$T$29)</f>
        <v>6</v>
      </c>
      <c r="D14274" s="261">
        <v>100</v>
      </c>
      <c r="E14274" s="261" t="s">
        <v>6401</v>
      </c>
      <c r="F14274" s="261" t="s">
        <v>110</v>
      </c>
      <c r="G14274" s="261" t="s">
        <v>124</v>
      </c>
      <c r="H14274" s="261" t="s">
        <v>6399</v>
      </c>
    </row>
    <row r="14275" spans="1:8" x14ac:dyDescent="0.2">
      <c r="A14275" t="s">
        <v>22</v>
      </c>
      <c r="B14275" s="261" t="s">
        <v>150</v>
      </c>
      <c r="C14275">
        <f>_xlfn.XLOOKUP(B14275,'2.1.trackMPD'!$R$7:$R$29,'2.1.trackMPD'!$T$7:$T$29)</f>
        <v>6</v>
      </c>
      <c r="D14275" s="261">
        <v>100</v>
      </c>
      <c r="E14275" s="261" t="s">
        <v>6401</v>
      </c>
      <c r="F14275" s="261" t="s">
        <v>110</v>
      </c>
      <c r="G14275" s="261" t="s">
        <v>140</v>
      </c>
      <c r="H14275" s="261" t="s">
        <v>6399</v>
      </c>
    </row>
    <row r="14276" spans="1:8" x14ac:dyDescent="0.2">
      <c r="A14276" t="s">
        <v>22</v>
      </c>
      <c r="B14276" s="261" t="s">
        <v>151</v>
      </c>
      <c r="C14276">
        <f>_xlfn.XLOOKUP(B14276,'2.1.trackMPD'!$R$7:$R$29,'2.1.trackMPD'!$T$7:$T$29)</f>
        <v>6</v>
      </c>
      <c r="D14276" s="261">
        <v>1</v>
      </c>
      <c r="E14276" s="261" t="s">
        <v>6396</v>
      </c>
      <c r="F14276" s="261" t="s">
        <v>110</v>
      </c>
      <c r="G14276" s="261" t="s">
        <v>124</v>
      </c>
      <c r="H14276" s="261" t="s">
        <v>6398</v>
      </c>
    </row>
    <row r="14277" spans="1:8" x14ac:dyDescent="0.2">
      <c r="A14277" t="s">
        <v>22</v>
      </c>
      <c r="B14277" s="261" t="s">
        <v>151</v>
      </c>
      <c r="C14277">
        <f>_xlfn.XLOOKUP(B14277,'2.1.trackMPD'!$R$7:$R$29,'2.1.trackMPD'!$T$7:$T$29)</f>
        <v>6</v>
      </c>
      <c r="D14277" s="261">
        <v>1</v>
      </c>
      <c r="E14277" s="261" t="s">
        <v>6396</v>
      </c>
      <c r="F14277" s="261" t="s">
        <v>110</v>
      </c>
      <c r="G14277" s="261" t="s">
        <v>140</v>
      </c>
      <c r="H14277" s="261" t="s">
        <v>6398</v>
      </c>
    </row>
    <row r="14278" spans="1:8" x14ac:dyDescent="0.2">
      <c r="A14278" t="s">
        <v>22</v>
      </c>
      <c r="B14278" s="261" t="s">
        <v>151</v>
      </c>
      <c r="C14278">
        <f>_xlfn.XLOOKUP(B14278,'2.1.trackMPD'!$R$7:$R$29,'2.1.trackMPD'!$T$7:$T$29)</f>
        <v>6</v>
      </c>
      <c r="D14278" s="261">
        <v>1</v>
      </c>
      <c r="E14278" s="261" t="s">
        <v>6396</v>
      </c>
      <c r="F14278" s="261" t="s">
        <v>111</v>
      </c>
      <c r="G14278" s="261" t="s">
        <v>124</v>
      </c>
      <c r="H14278" s="261" t="s">
        <v>6398</v>
      </c>
    </row>
    <row r="14279" spans="1:8" x14ac:dyDescent="0.2">
      <c r="A14279" t="s">
        <v>22</v>
      </c>
      <c r="B14279" s="261" t="s">
        <v>151</v>
      </c>
      <c r="C14279">
        <f>_xlfn.XLOOKUP(B14279,'2.1.trackMPD'!$R$7:$R$29,'2.1.trackMPD'!$T$7:$T$29)</f>
        <v>6</v>
      </c>
      <c r="D14279" s="261">
        <v>1</v>
      </c>
      <c r="E14279" s="261" t="s">
        <v>6396</v>
      </c>
      <c r="F14279" s="261" t="s">
        <v>111</v>
      </c>
      <c r="G14279" s="261" t="s">
        <v>140</v>
      </c>
      <c r="H14279" s="261" t="s">
        <v>6398</v>
      </c>
    </row>
    <row r="14280" spans="1:8" x14ac:dyDescent="0.2">
      <c r="A14280" t="s">
        <v>22</v>
      </c>
      <c r="B14280" s="261" t="s">
        <v>151</v>
      </c>
      <c r="C14280">
        <f>_xlfn.XLOOKUP(B14280,'2.1.trackMPD'!$R$7:$R$29,'2.1.trackMPD'!$T$7:$T$29)</f>
        <v>6</v>
      </c>
      <c r="D14280" s="261">
        <v>1</v>
      </c>
      <c r="E14280" s="261" t="s">
        <v>6396</v>
      </c>
      <c r="F14280" s="261" t="s">
        <v>110</v>
      </c>
      <c r="G14280" s="261" t="s">
        <v>124</v>
      </c>
      <c r="H14280" s="261" t="s">
        <v>6399</v>
      </c>
    </row>
    <row r="14281" spans="1:8" x14ac:dyDescent="0.2">
      <c r="A14281" t="s">
        <v>22</v>
      </c>
      <c r="B14281" s="261" t="s">
        <v>151</v>
      </c>
      <c r="C14281">
        <f>_xlfn.XLOOKUP(B14281,'2.1.trackMPD'!$R$7:$R$29,'2.1.trackMPD'!$T$7:$T$29)</f>
        <v>6</v>
      </c>
      <c r="D14281" s="261">
        <v>1</v>
      </c>
      <c r="E14281" s="261" t="s">
        <v>6396</v>
      </c>
      <c r="F14281" s="261" t="s">
        <v>110</v>
      </c>
      <c r="G14281" s="261" t="s">
        <v>140</v>
      </c>
      <c r="H14281" s="261" t="s">
        <v>6399</v>
      </c>
    </row>
    <row r="14282" spans="1:8" x14ac:dyDescent="0.2">
      <c r="A14282" t="s">
        <v>22</v>
      </c>
      <c r="B14282" s="261" t="s">
        <v>151</v>
      </c>
      <c r="C14282">
        <f>_xlfn.XLOOKUP(B14282,'2.1.trackMPD'!$R$7:$R$29,'2.1.trackMPD'!$T$7:$T$29)</f>
        <v>6</v>
      </c>
      <c r="D14282" s="261">
        <v>10</v>
      </c>
      <c r="E14282" s="261" t="s">
        <v>6396</v>
      </c>
      <c r="F14282" s="261" t="s">
        <v>110</v>
      </c>
      <c r="G14282" s="261" t="s">
        <v>124</v>
      </c>
      <c r="H14282" s="261" t="s">
        <v>6398</v>
      </c>
    </row>
    <row r="14283" spans="1:8" x14ac:dyDescent="0.2">
      <c r="A14283" t="s">
        <v>22</v>
      </c>
      <c r="B14283" s="261" t="s">
        <v>151</v>
      </c>
      <c r="C14283">
        <f>_xlfn.XLOOKUP(B14283,'2.1.trackMPD'!$R$7:$R$29,'2.1.trackMPD'!$T$7:$T$29)</f>
        <v>6</v>
      </c>
      <c r="D14283" s="261">
        <v>10</v>
      </c>
      <c r="E14283" s="261" t="s">
        <v>6396</v>
      </c>
      <c r="F14283" s="261" t="s">
        <v>110</v>
      </c>
      <c r="G14283" s="261" t="s">
        <v>140</v>
      </c>
      <c r="H14283" s="261" t="s">
        <v>6398</v>
      </c>
    </row>
    <row r="14284" spans="1:8" x14ac:dyDescent="0.2">
      <c r="A14284" t="s">
        <v>22</v>
      </c>
      <c r="B14284" s="261" t="s">
        <v>151</v>
      </c>
      <c r="C14284">
        <f>_xlfn.XLOOKUP(B14284,'2.1.trackMPD'!$R$7:$R$29,'2.1.trackMPD'!$T$7:$T$29)</f>
        <v>6</v>
      </c>
      <c r="D14284" s="261">
        <v>10</v>
      </c>
      <c r="E14284" s="261" t="s">
        <v>6396</v>
      </c>
      <c r="F14284" s="261" t="s">
        <v>111</v>
      </c>
      <c r="G14284" s="261" t="s">
        <v>124</v>
      </c>
      <c r="H14284" s="261" t="s">
        <v>6398</v>
      </c>
    </row>
    <row r="14285" spans="1:8" x14ac:dyDescent="0.2">
      <c r="A14285" t="s">
        <v>22</v>
      </c>
      <c r="B14285" s="261" t="s">
        <v>151</v>
      </c>
      <c r="C14285">
        <f>_xlfn.XLOOKUP(B14285,'2.1.trackMPD'!$R$7:$R$29,'2.1.trackMPD'!$T$7:$T$29)</f>
        <v>6</v>
      </c>
      <c r="D14285" s="261">
        <v>10</v>
      </c>
      <c r="E14285" s="261" t="s">
        <v>6396</v>
      </c>
      <c r="F14285" s="261" t="s">
        <v>111</v>
      </c>
      <c r="G14285" s="261" t="s">
        <v>140</v>
      </c>
      <c r="H14285" s="261" t="s">
        <v>6398</v>
      </c>
    </row>
    <row r="14286" spans="1:8" x14ac:dyDescent="0.2">
      <c r="A14286" t="s">
        <v>22</v>
      </c>
      <c r="B14286" s="261" t="s">
        <v>151</v>
      </c>
      <c r="C14286">
        <f>_xlfn.XLOOKUP(B14286,'2.1.trackMPD'!$R$7:$R$29,'2.1.trackMPD'!$T$7:$T$29)</f>
        <v>6</v>
      </c>
      <c r="D14286" s="261">
        <v>10</v>
      </c>
      <c r="E14286" s="261" t="s">
        <v>6396</v>
      </c>
      <c r="F14286" s="261" t="s">
        <v>110</v>
      </c>
      <c r="G14286" s="261" t="s">
        <v>124</v>
      </c>
      <c r="H14286" s="261" t="s">
        <v>6399</v>
      </c>
    </row>
    <row r="14287" spans="1:8" x14ac:dyDescent="0.2">
      <c r="A14287" t="s">
        <v>22</v>
      </c>
      <c r="B14287" s="261" t="s">
        <v>151</v>
      </c>
      <c r="C14287">
        <f>_xlfn.XLOOKUP(B14287,'2.1.trackMPD'!$R$7:$R$29,'2.1.trackMPD'!$T$7:$T$29)</f>
        <v>6</v>
      </c>
      <c r="D14287" s="261">
        <v>10</v>
      </c>
      <c r="E14287" s="261" t="s">
        <v>6396</v>
      </c>
      <c r="F14287" s="261" t="s">
        <v>110</v>
      </c>
      <c r="G14287" s="261" t="s">
        <v>140</v>
      </c>
      <c r="H14287" s="261" t="s">
        <v>6399</v>
      </c>
    </row>
    <row r="14288" spans="1:8" x14ac:dyDescent="0.2">
      <c r="A14288" t="s">
        <v>22</v>
      </c>
      <c r="B14288" s="261" t="s">
        <v>151</v>
      </c>
      <c r="C14288">
        <f>_xlfn.XLOOKUP(B14288,'2.1.trackMPD'!$R$7:$R$29,'2.1.trackMPD'!$T$7:$T$29)</f>
        <v>6</v>
      </c>
      <c r="D14288" s="261">
        <v>100</v>
      </c>
      <c r="E14288" s="261" t="s">
        <v>6396</v>
      </c>
      <c r="F14288" s="261" t="s">
        <v>110</v>
      </c>
      <c r="G14288" s="261" t="s">
        <v>124</v>
      </c>
      <c r="H14288" s="261" t="s">
        <v>6398</v>
      </c>
    </row>
    <row r="14289" spans="1:8" x14ac:dyDescent="0.2">
      <c r="A14289" t="s">
        <v>22</v>
      </c>
      <c r="B14289" s="261" t="s">
        <v>151</v>
      </c>
      <c r="C14289">
        <f>_xlfn.XLOOKUP(B14289,'2.1.trackMPD'!$R$7:$R$29,'2.1.trackMPD'!$T$7:$T$29)</f>
        <v>6</v>
      </c>
      <c r="D14289" s="261">
        <v>100</v>
      </c>
      <c r="E14289" s="261" t="s">
        <v>6396</v>
      </c>
      <c r="F14289" s="261" t="s">
        <v>110</v>
      </c>
      <c r="G14289" s="261" t="s">
        <v>140</v>
      </c>
      <c r="H14289" s="261" t="s">
        <v>6398</v>
      </c>
    </row>
    <row r="14290" spans="1:8" x14ac:dyDescent="0.2">
      <c r="A14290" t="s">
        <v>22</v>
      </c>
      <c r="B14290" s="261" t="s">
        <v>151</v>
      </c>
      <c r="C14290">
        <f>_xlfn.XLOOKUP(B14290,'2.1.trackMPD'!$R$7:$R$29,'2.1.trackMPD'!$T$7:$T$29)</f>
        <v>6</v>
      </c>
      <c r="D14290" s="261">
        <v>100</v>
      </c>
      <c r="E14290" s="261" t="s">
        <v>6396</v>
      </c>
      <c r="F14290" s="261" t="s">
        <v>111</v>
      </c>
      <c r="G14290" s="261" t="s">
        <v>124</v>
      </c>
      <c r="H14290" s="261" t="s">
        <v>6398</v>
      </c>
    </row>
    <row r="14291" spans="1:8" x14ac:dyDescent="0.2">
      <c r="A14291" t="s">
        <v>22</v>
      </c>
      <c r="B14291" s="261" t="s">
        <v>151</v>
      </c>
      <c r="C14291">
        <f>_xlfn.XLOOKUP(B14291,'2.1.trackMPD'!$R$7:$R$29,'2.1.trackMPD'!$T$7:$T$29)</f>
        <v>6</v>
      </c>
      <c r="D14291" s="261">
        <v>100</v>
      </c>
      <c r="E14291" s="261" t="s">
        <v>6396</v>
      </c>
      <c r="F14291" s="261" t="s">
        <v>111</v>
      </c>
      <c r="G14291" s="261" t="s">
        <v>140</v>
      </c>
      <c r="H14291" s="261" t="s">
        <v>6398</v>
      </c>
    </row>
    <row r="14292" spans="1:8" x14ac:dyDescent="0.2">
      <c r="A14292" t="s">
        <v>22</v>
      </c>
      <c r="B14292" s="261" t="s">
        <v>151</v>
      </c>
      <c r="C14292">
        <f>_xlfn.XLOOKUP(B14292,'2.1.trackMPD'!$R$7:$R$29,'2.1.trackMPD'!$T$7:$T$29)</f>
        <v>6</v>
      </c>
      <c r="D14292" s="261">
        <v>100</v>
      </c>
      <c r="E14292" s="261" t="s">
        <v>6396</v>
      </c>
      <c r="F14292" s="261" t="s">
        <v>110</v>
      </c>
      <c r="G14292" s="261" t="s">
        <v>124</v>
      </c>
      <c r="H14292" s="261" t="s">
        <v>6399</v>
      </c>
    </row>
    <row r="14293" spans="1:8" x14ac:dyDescent="0.2">
      <c r="A14293" t="s">
        <v>22</v>
      </c>
      <c r="B14293" s="261" t="s">
        <v>151</v>
      </c>
      <c r="C14293">
        <f>_xlfn.XLOOKUP(B14293,'2.1.trackMPD'!$R$7:$R$29,'2.1.trackMPD'!$T$7:$T$29)</f>
        <v>6</v>
      </c>
      <c r="D14293" s="261">
        <v>100</v>
      </c>
      <c r="E14293" s="261" t="s">
        <v>6396</v>
      </c>
      <c r="F14293" s="261" t="s">
        <v>110</v>
      </c>
      <c r="G14293" s="261" t="s">
        <v>140</v>
      </c>
      <c r="H14293" s="261" t="s">
        <v>6399</v>
      </c>
    </row>
    <row r="14294" spans="1:8" x14ac:dyDescent="0.2">
      <c r="A14294" t="s">
        <v>22</v>
      </c>
      <c r="B14294" s="261" t="s">
        <v>151</v>
      </c>
      <c r="C14294">
        <f>_xlfn.XLOOKUP(B14294,'2.1.trackMPD'!$R$7:$R$29,'2.1.trackMPD'!$T$7:$T$29)</f>
        <v>6</v>
      </c>
      <c r="D14294" s="261">
        <v>1000</v>
      </c>
      <c r="E14294" s="261" t="s">
        <v>6396</v>
      </c>
      <c r="F14294" s="261" t="s">
        <v>110</v>
      </c>
      <c r="G14294" s="261" t="s">
        <v>124</v>
      </c>
      <c r="H14294" s="261" t="s">
        <v>6398</v>
      </c>
    </row>
    <row r="14295" spans="1:8" x14ac:dyDescent="0.2">
      <c r="A14295" t="s">
        <v>22</v>
      </c>
      <c r="B14295" s="261" t="s">
        <v>151</v>
      </c>
      <c r="C14295">
        <f>_xlfn.XLOOKUP(B14295,'2.1.trackMPD'!$R$7:$R$29,'2.1.trackMPD'!$T$7:$T$29)</f>
        <v>6</v>
      </c>
      <c r="D14295" s="261">
        <v>1000</v>
      </c>
      <c r="E14295" s="261" t="s">
        <v>6396</v>
      </c>
      <c r="F14295" s="261" t="s">
        <v>110</v>
      </c>
      <c r="G14295" s="261" t="s">
        <v>140</v>
      </c>
      <c r="H14295" s="261" t="s">
        <v>6398</v>
      </c>
    </row>
    <row r="14296" spans="1:8" x14ac:dyDescent="0.2">
      <c r="A14296" t="s">
        <v>22</v>
      </c>
      <c r="B14296" s="261" t="s">
        <v>151</v>
      </c>
      <c r="C14296">
        <f>_xlfn.XLOOKUP(B14296,'2.1.trackMPD'!$R$7:$R$29,'2.1.trackMPD'!$T$7:$T$29)</f>
        <v>6</v>
      </c>
      <c r="D14296" s="261">
        <v>1000</v>
      </c>
      <c r="E14296" s="261" t="s">
        <v>6396</v>
      </c>
      <c r="F14296" s="261" t="s">
        <v>111</v>
      </c>
      <c r="G14296" s="261" t="s">
        <v>124</v>
      </c>
      <c r="H14296" s="261" t="s">
        <v>6398</v>
      </c>
    </row>
    <row r="14297" spans="1:8" x14ac:dyDescent="0.2">
      <c r="A14297" t="s">
        <v>22</v>
      </c>
      <c r="B14297" s="261" t="s">
        <v>151</v>
      </c>
      <c r="C14297">
        <f>_xlfn.XLOOKUP(B14297,'2.1.trackMPD'!$R$7:$R$29,'2.1.trackMPD'!$T$7:$T$29)</f>
        <v>6</v>
      </c>
      <c r="D14297" s="261">
        <v>1000</v>
      </c>
      <c r="E14297" s="261" t="s">
        <v>6396</v>
      </c>
      <c r="F14297" s="261" t="s">
        <v>111</v>
      </c>
      <c r="G14297" s="261" t="s">
        <v>140</v>
      </c>
      <c r="H14297" s="261" t="s">
        <v>6398</v>
      </c>
    </row>
    <row r="14298" spans="1:8" x14ac:dyDescent="0.2">
      <c r="A14298" t="s">
        <v>22</v>
      </c>
      <c r="B14298" s="261" t="s">
        <v>151</v>
      </c>
      <c r="C14298">
        <f>_xlfn.XLOOKUP(B14298,'2.1.trackMPD'!$R$7:$R$29,'2.1.trackMPD'!$T$7:$T$29)</f>
        <v>6</v>
      </c>
      <c r="D14298" s="261">
        <v>1000</v>
      </c>
      <c r="E14298" s="261" t="s">
        <v>6396</v>
      </c>
      <c r="F14298" s="261" t="s">
        <v>110</v>
      </c>
      <c r="G14298" s="261" t="s">
        <v>124</v>
      </c>
      <c r="H14298" s="261" t="s">
        <v>6399</v>
      </c>
    </row>
    <row r="14299" spans="1:8" x14ac:dyDescent="0.2">
      <c r="A14299" t="s">
        <v>22</v>
      </c>
      <c r="B14299" s="261" t="s">
        <v>151</v>
      </c>
      <c r="C14299">
        <f>_xlfn.XLOOKUP(B14299,'2.1.trackMPD'!$R$7:$R$29,'2.1.trackMPD'!$T$7:$T$29)</f>
        <v>6</v>
      </c>
      <c r="D14299" s="261">
        <v>1000</v>
      </c>
      <c r="E14299" s="261" t="s">
        <v>6396</v>
      </c>
      <c r="F14299" s="261" t="s">
        <v>110</v>
      </c>
      <c r="G14299" s="261" t="s">
        <v>140</v>
      </c>
      <c r="H14299" s="261" t="s">
        <v>6399</v>
      </c>
    </row>
    <row r="14300" spans="1:8" x14ac:dyDescent="0.2">
      <c r="A14300" t="s">
        <v>22</v>
      </c>
      <c r="B14300" s="261" t="s">
        <v>151</v>
      </c>
      <c r="C14300">
        <f>_xlfn.XLOOKUP(B14300,'2.1.trackMPD'!$R$7:$R$29,'2.1.trackMPD'!$T$7:$T$29)</f>
        <v>6</v>
      </c>
      <c r="D14300" s="261">
        <v>5000</v>
      </c>
      <c r="E14300" s="261" t="s">
        <v>6396</v>
      </c>
      <c r="F14300" s="261" t="s">
        <v>110</v>
      </c>
      <c r="G14300" s="261" t="s">
        <v>124</v>
      </c>
      <c r="H14300" s="261" t="s">
        <v>6398</v>
      </c>
    </row>
    <row r="14301" spans="1:8" x14ac:dyDescent="0.2">
      <c r="A14301" t="s">
        <v>22</v>
      </c>
      <c r="B14301" s="261" t="s">
        <v>151</v>
      </c>
      <c r="C14301">
        <f>_xlfn.XLOOKUP(B14301,'2.1.trackMPD'!$R$7:$R$29,'2.1.trackMPD'!$T$7:$T$29)</f>
        <v>6</v>
      </c>
      <c r="D14301" s="261">
        <v>5000</v>
      </c>
      <c r="E14301" s="261" t="s">
        <v>6396</v>
      </c>
      <c r="F14301" s="261" t="s">
        <v>110</v>
      </c>
      <c r="G14301" s="261" t="s">
        <v>140</v>
      </c>
      <c r="H14301" s="261" t="s">
        <v>6398</v>
      </c>
    </row>
    <row r="14302" spans="1:8" x14ac:dyDescent="0.2">
      <c r="A14302" t="s">
        <v>22</v>
      </c>
      <c r="B14302" s="261" t="s">
        <v>151</v>
      </c>
      <c r="C14302">
        <f>_xlfn.XLOOKUP(B14302,'2.1.trackMPD'!$R$7:$R$29,'2.1.trackMPD'!$T$7:$T$29)</f>
        <v>6</v>
      </c>
      <c r="D14302" s="261">
        <v>5000</v>
      </c>
      <c r="E14302" s="261" t="s">
        <v>6396</v>
      </c>
      <c r="F14302" s="261" t="s">
        <v>111</v>
      </c>
      <c r="G14302" s="261" t="s">
        <v>124</v>
      </c>
      <c r="H14302" s="261" t="s">
        <v>6398</v>
      </c>
    </row>
    <row r="14303" spans="1:8" x14ac:dyDescent="0.2">
      <c r="A14303" t="s">
        <v>22</v>
      </c>
      <c r="B14303" s="261" t="s">
        <v>151</v>
      </c>
      <c r="C14303">
        <f>_xlfn.XLOOKUP(B14303,'2.1.trackMPD'!$R$7:$R$29,'2.1.trackMPD'!$T$7:$T$29)</f>
        <v>6</v>
      </c>
      <c r="D14303" s="261">
        <v>5000</v>
      </c>
      <c r="E14303" s="261" t="s">
        <v>6396</v>
      </c>
      <c r="F14303" s="261" t="s">
        <v>111</v>
      </c>
      <c r="G14303" s="261" t="s">
        <v>140</v>
      </c>
      <c r="H14303" s="261" t="s">
        <v>6398</v>
      </c>
    </row>
    <row r="14304" spans="1:8" x14ac:dyDescent="0.2">
      <c r="A14304" t="s">
        <v>22</v>
      </c>
      <c r="B14304" s="261" t="s">
        <v>151</v>
      </c>
      <c r="C14304">
        <f>_xlfn.XLOOKUP(B14304,'2.1.trackMPD'!$R$7:$R$29,'2.1.trackMPD'!$T$7:$T$29)</f>
        <v>6</v>
      </c>
      <c r="D14304" s="261">
        <v>5000</v>
      </c>
      <c r="E14304" s="261" t="s">
        <v>6396</v>
      </c>
      <c r="F14304" s="261" t="s">
        <v>110</v>
      </c>
      <c r="G14304" s="261" t="s">
        <v>124</v>
      </c>
      <c r="H14304" s="261" t="s">
        <v>6399</v>
      </c>
    </row>
    <row r="14305" spans="1:8" x14ac:dyDescent="0.2">
      <c r="A14305" t="s">
        <v>22</v>
      </c>
      <c r="B14305" s="261" t="s">
        <v>151</v>
      </c>
      <c r="C14305">
        <f>_xlfn.XLOOKUP(B14305,'2.1.trackMPD'!$R$7:$R$29,'2.1.trackMPD'!$T$7:$T$29)</f>
        <v>6</v>
      </c>
      <c r="D14305" s="261">
        <v>5000</v>
      </c>
      <c r="E14305" s="261" t="s">
        <v>6396</v>
      </c>
      <c r="F14305" s="261" t="s">
        <v>110</v>
      </c>
      <c r="G14305" s="261" t="s">
        <v>140</v>
      </c>
      <c r="H14305" s="261" t="s">
        <v>6399</v>
      </c>
    </row>
    <row r="14306" spans="1:8" x14ac:dyDescent="0.2">
      <c r="A14306" t="s">
        <v>22</v>
      </c>
      <c r="B14306" s="261" t="s">
        <v>151</v>
      </c>
      <c r="C14306">
        <f>_xlfn.XLOOKUP(B14306,'2.1.trackMPD'!$R$7:$R$29,'2.1.trackMPD'!$T$7:$T$29)</f>
        <v>6</v>
      </c>
      <c r="D14306" s="261">
        <v>1</v>
      </c>
      <c r="E14306" s="261" t="s">
        <v>6400</v>
      </c>
      <c r="F14306" s="261" t="s">
        <v>110</v>
      </c>
      <c r="G14306" s="261" t="s">
        <v>124</v>
      </c>
      <c r="H14306" s="261" t="s">
        <v>6398</v>
      </c>
    </row>
    <row r="14307" spans="1:8" x14ac:dyDescent="0.2">
      <c r="A14307" t="s">
        <v>22</v>
      </c>
      <c r="B14307" s="261" t="s">
        <v>151</v>
      </c>
      <c r="C14307">
        <f>_xlfn.XLOOKUP(B14307,'2.1.trackMPD'!$R$7:$R$29,'2.1.trackMPD'!$T$7:$T$29)</f>
        <v>6</v>
      </c>
      <c r="D14307" s="261">
        <v>1</v>
      </c>
      <c r="E14307" s="261" t="s">
        <v>6400</v>
      </c>
      <c r="F14307" s="261" t="s">
        <v>110</v>
      </c>
      <c r="G14307" s="261" t="s">
        <v>140</v>
      </c>
      <c r="H14307" s="261" t="s">
        <v>6398</v>
      </c>
    </row>
    <row r="14308" spans="1:8" x14ac:dyDescent="0.2">
      <c r="A14308" t="s">
        <v>22</v>
      </c>
      <c r="B14308" s="261" t="s">
        <v>151</v>
      </c>
      <c r="C14308">
        <f>_xlfn.XLOOKUP(B14308,'2.1.trackMPD'!$R$7:$R$29,'2.1.trackMPD'!$T$7:$T$29)</f>
        <v>6</v>
      </c>
      <c r="D14308" s="261">
        <v>1</v>
      </c>
      <c r="E14308" s="261" t="s">
        <v>6400</v>
      </c>
      <c r="F14308" s="261" t="s">
        <v>111</v>
      </c>
      <c r="G14308" s="261" t="s">
        <v>124</v>
      </c>
      <c r="H14308" s="261" t="s">
        <v>6398</v>
      </c>
    </row>
    <row r="14309" spans="1:8" x14ac:dyDescent="0.2">
      <c r="A14309" t="s">
        <v>22</v>
      </c>
      <c r="B14309" s="261" t="s">
        <v>151</v>
      </c>
      <c r="C14309">
        <f>_xlfn.XLOOKUP(B14309,'2.1.trackMPD'!$R$7:$R$29,'2.1.trackMPD'!$T$7:$T$29)</f>
        <v>6</v>
      </c>
      <c r="D14309" s="261">
        <v>1</v>
      </c>
      <c r="E14309" s="261" t="s">
        <v>6400</v>
      </c>
      <c r="F14309" s="261" t="s">
        <v>111</v>
      </c>
      <c r="G14309" s="261" t="s">
        <v>140</v>
      </c>
      <c r="H14309" s="261" t="s">
        <v>6398</v>
      </c>
    </row>
    <row r="14310" spans="1:8" x14ac:dyDescent="0.2">
      <c r="A14310" t="s">
        <v>22</v>
      </c>
      <c r="B14310" s="261" t="s">
        <v>151</v>
      </c>
      <c r="C14310">
        <f>_xlfn.XLOOKUP(B14310,'2.1.trackMPD'!$R$7:$R$29,'2.1.trackMPD'!$T$7:$T$29)</f>
        <v>6</v>
      </c>
      <c r="D14310" s="261">
        <v>1</v>
      </c>
      <c r="E14310" s="261" t="s">
        <v>6400</v>
      </c>
      <c r="F14310" s="261" t="s">
        <v>110</v>
      </c>
      <c r="G14310" s="261" t="s">
        <v>124</v>
      </c>
      <c r="H14310" s="261" t="s">
        <v>6399</v>
      </c>
    </row>
    <row r="14311" spans="1:8" x14ac:dyDescent="0.2">
      <c r="A14311" t="s">
        <v>22</v>
      </c>
      <c r="B14311" s="261" t="s">
        <v>151</v>
      </c>
      <c r="C14311">
        <f>_xlfn.XLOOKUP(B14311,'2.1.trackMPD'!$R$7:$R$29,'2.1.trackMPD'!$T$7:$T$29)</f>
        <v>6</v>
      </c>
      <c r="D14311" s="261">
        <v>1</v>
      </c>
      <c r="E14311" s="261" t="s">
        <v>6400</v>
      </c>
      <c r="F14311" s="261" t="s">
        <v>110</v>
      </c>
      <c r="G14311" s="261" t="s">
        <v>140</v>
      </c>
      <c r="H14311" s="261" t="s">
        <v>6399</v>
      </c>
    </row>
    <row r="14312" spans="1:8" x14ac:dyDescent="0.2">
      <c r="A14312" t="s">
        <v>22</v>
      </c>
      <c r="B14312" s="261" t="s">
        <v>151</v>
      </c>
      <c r="C14312">
        <f>_xlfn.XLOOKUP(B14312,'2.1.trackMPD'!$R$7:$R$29,'2.1.trackMPD'!$T$7:$T$29)</f>
        <v>6</v>
      </c>
      <c r="D14312" s="261">
        <v>10</v>
      </c>
      <c r="E14312" s="261" t="s">
        <v>6400</v>
      </c>
      <c r="F14312" s="261" t="s">
        <v>110</v>
      </c>
      <c r="G14312" s="261" t="s">
        <v>124</v>
      </c>
      <c r="H14312" s="261" t="s">
        <v>6398</v>
      </c>
    </row>
    <row r="14313" spans="1:8" x14ac:dyDescent="0.2">
      <c r="A14313" t="s">
        <v>22</v>
      </c>
      <c r="B14313" s="261" t="s">
        <v>151</v>
      </c>
      <c r="C14313">
        <f>_xlfn.XLOOKUP(B14313,'2.1.trackMPD'!$R$7:$R$29,'2.1.trackMPD'!$T$7:$T$29)</f>
        <v>6</v>
      </c>
      <c r="D14313" s="261">
        <v>10</v>
      </c>
      <c r="E14313" s="261" t="s">
        <v>6400</v>
      </c>
      <c r="F14313" s="261" t="s">
        <v>110</v>
      </c>
      <c r="G14313" s="261" t="s">
        <v>140</v>
      </c>
      <c r="H14313" s="261" t="s">
        <v>6398</v>
      </c>
    </row>
    <row r="14314" spans="1:8" x14ac:dyDescent="0.2">
      <c r="A14314" t="s">
        <v>22</v>
      </c>
      <c r="B14314" s="261" t="s">
        <v>151</v>
      </c>
      <c r="C14314">
        <f>_xlfn.XLOOKUP(B14314,'2.1.trackMPD'!$R$7:$R$29,'2.1.trackMPD'!$T$7:$T$29)</f>
        <v>6</v>
      </c>
      <c r="D14314" s="261">
        <v>10</v>
      </c>
      <c r="E14314" s="261" t="s">
        <v>6400</v>
      </c>
      <c r="F14314" s="261" t="s">
        <v>111</v>
      </c>
      <c r="G14314" s="261" t="s">
        <v>124</v>
      </c>
      <c r="H14314" s="261" t="s">
        <v>6398</v>
      </c>
    </row>
    <row r="14315" spans="1:8" x14ac:dyDescent="0.2">
      <c r="A14315" t="s">
        <v>22</v>
      </c>
      <c r="B14315" s="261" t="s">
        <v>151</v>
      </c>
      <c r="C14315">
        <f>_xlfn.XLOOKUP(B14315,'2.1.trackMPD'!$R$7:$R$29,'2.1.trackMPD'!$T$7:$T$29)</f>
        <v>6</v>
      </c>
      <c r="D14315" s="261">
        <v>10</v>
      </c>
      <c r="E14315" s="261" t="s">
        <v>6400</v>
      </c>
      <c r="F14315" s="261" t="s">
        <v>111</v>
      </c>
      <c r="G14315" s="261" t="s">
        <v>140</v>
      </c>
      <c r="H14315" s="261" t="s">
        <v>6398</v>
      </c>
    </row>
    <row r="14316" spans="1:8" x14ac:dyDescent="0.2">
      <c r="A14316" t="s">
        <v>22</v>
      </c>
      <c r="B14316" s="261" t="s">
        <v>151</v>
      </c>
      <c r="C14316">
        <f>_xlfn.XLOOKUP(B14316,'2.1.trackMPD'!$R$7:$R$29,'2.1.trackMPD'!$T$7:$T$29)</f>
        <v>6</v>
      </c>
      <c r="D14316" s="261">
        <v>10</v>
      </c>
      <c r="E14316" s="261" t="s">
        <v>6400</v>
      </c>
      <c r="F14316" s="261" t="s">
        <v>110</v>
      </c>
      <c r="G14316" s="261" t="s">
        <v>124</v>
      </c>
      <c r="H14316" s="261" t="s">
        <v>6399</v>
      </c>
    </row>
    <row r="14317" spans="1:8" x14ac:dyDescent="0.2">
      <c r="A14317" t="s">
        <v>22</v>
      </c>
      <c r="B14317" s="261" t="s">
        <v>151</v>
      </c>
      <c r="C14317">
        <f>_xlfn.XLOOKUP(B14317,'2.1.trackMPD'!$R$7:$R$29,'2.1.trackMPD'!$T$7:$T$29)</f>
        <v>6</v>
      </c>
      <c r="D14317" s="261">
        <v>10</v>
      </c>
      <c r="E14317" s="261" t="s">
        <v>6400</v>
      </c>
      <c r="F14317" s="261" t="s">
        <v>110</v>
      </c>
      <c r="G14317" s="261" t="s">
        <v>140</v>
      </c>
      <c r="H14317" s="261" t="s">
        <v>6399</v>
      </c>
    </row>
    <row r="14318" spans="1:8" x14ac:dyDescent="0.2">
      <c r="A14318" t="s">
        <v>22</v>
      </c>
      <c r="B14318" s="261" t="s">
        <v>151</v>
      </c>
      <c r="C14318">
        <f>_xlfn.XLOOKUP(B14318,'2.1.trackMPD'!$R$7:$R$29,'2.1.trackMPD'!$T$7:$T$29)</f>
        <v>6</v>
      </c>
      <c r="D14318" s="261">
        <v>100</v>
      </c>
      <c r="E14318" s="261" t="s">
        <v>6400</v>
      </c>
      <c r="F14318" s="261" t="s">
        <v>110</v>
      </c>
      <c r="G14318" s="261" t="s">
        <v>124</v>
      </c>
      <c r="H14318" s="261" t="s">
        <v>6398</v>
      </c>
    </row>
    <row r="14319" spans="1:8" x14ac:dyDescent="0.2">
      <c r="A14319" t="s">
        <v>22</v>
      </c>
      <c r="B14319" s="261" t="s">
        <v>151</v>
      </c>
      <c r="C14319">
        <f>_xlfn.XLOOKUP(B14319,'2.1.trackMPD'!$R$7:$R$29,'2.1.trackMPD'!$T$7:$T$29)</f>
        <v>6</v>
      </c>
      <c r="D14319" s="261">
        <v>100</v>
      </c>
      <c r="E14319" s="261" t="s">
        <v>6400</v>
      </c>
      <c r="F14319" s="261" t="s">
        <v>110</v>
      </c>
      <c r="G14319" s="261" t="s">
        <v>140</v>
      </c>
      <c r="H14319" s="261" t="s">
        <v>6398</v>
      </c>
    </row>
    <row r="14320" spans="1:8" x14ac:dyDescent="0.2">
      <c r="A14320" t="s">
        <v>22</v>
      </c>
      <c r="B14320" s="261" t="s">
        <v>151</v>
      </c>
      <c r="C14320">
        <f>_xlfn.XLOOKUP(B14320,'2.1.trackMPD'!$R$7:$R$29,'2.1.trackMPD'!$T$7:$T$29)</f>
        <v>6</v>
      </c>
      <c r="D14320" s="261">
        <v>100</v>
      </c>
      <c r="E14320" s="261" t="s">
        <v>6400</v>
      </c>
      <c r="F14320" s="261" t="s">
        <v>111</v>
      </c>
      <c r="G14320" s="261" t="s">
        <v>124</v>
      </c>
      <c r="H14320" s="261" t="s">
        <v>6398</v>
      </c>
    </row>
    <row r="14321" spans="1:8" x14ac:dyDescent="0.2">
      <c r="A14321" t="s">
        <v>22</v>
      </c>
      <c r="B14321" s="261" t="s">
        <v>151</v>
      </c>
      <c r="C14321">
        <f>_xlfn.XLOOKUP(B14321,'2.1.trackMPD'!$R$7:$R$29,'2.1.trackMPD'!$T$7:$T$29)</f>
        <v>6</v>
      </c>
      <c r="D14321" s="261">
        <v>100</v>
      </c>
      <c r="E14321" s="261" t="s">
        <v>6400</v>
      </c>
      <c r="F14321" s="261" t="s">
        <v>111</v>
      </c>
      <c r="G14321" s="261" t="s">
        <v>140</v>
      </c>
      <c r="H14321" s="261" t="s">
        <v>6398</v>
      </c>
    </row>
    <row r="14322" spans="1:8" x14ac:dyDescent="0.2">
      <c r="A14322" t="s">
        <v>22</v>
      </c>
      <c r="B14322" s="261" t="s">
        <v>151</v>
      </c>
      <c r="C14322">
        <f>_xlfn.XLOOKUP(B14322,'2.1.trackMPD'!$R$7:$R$29,'2.1.trackMPD'!$T$7:$T$29)</f>
        <v>6</v>
      </c>
      <c r="D14322" s="261">
        <v>100</v>
      </c>
      <c r="E14322" s="261" t="s">
        <v>6400</v>
      </c>
      <c r="F14322" s="261" t="s">
        <v>110</v>
      </c>
      <c r="G14322" s="261" t="s">
        <v>124</v>
      </c>
      <c r="H14322" s="261" t="s">
        <v>6399</v>
      </c>
    </row>
    <row r="14323" spans="1:8" x14ac:dyDescent="0.2">
      <c r="A14323" t="s">
        <v>22</v>
      </c>
      <c r="B14323" s="261" t="s">
        <v>151</v>
      </c>
      <c r="C14323">
        <f>_xlfn.XLOOKUP(B14323,'2.1.trackMPD'!$R$7:$R$29,'2.1.trackMPD'!$T$7:$T$29)</f>
        <v>6</v>
      </c>
      <c r="D14323" s="261">
        <v>100</v>
      </c>
      <c r="E14323" s="261" t="s">
        <v>6400</v>
      </c>
      <c r="F14323" s="261" t="s">
        <v>110</v>
      </c>
      <c r="G14323" s="261" t="s">
        <v>140</v>
      </c>
      <c r="H14323" s="261" t="s">
        <v>6399</v>
      </c>
    </row>
    <row r="14324" spans="1:8" x14ac:dyDescent="0.2">
      <c r="A14324" t="s">
        <v>22</v>
      </c>
      <c r="B14324" s="261" t="s">
        <v>151</v>
      </c>
      <c r="C14324">
        <f>_xlfn.XLOOKUP(B14324,'2.1.trackMPD'!$R$7:$R$29,'2.1.trackMPD'!$T$7:$T$29)</f>
        <v>6</v>
      </c>
      <c r="D14324" s="261">
        <v>1000</v>
      </c>
      <c r="E14324" s="261" t="s">
        <v>6400</v>
      </c>
      <c r="F14324" s="261" t="s">
        <v>110</v>
      </c>
      <c r="G14324" s="261" t="s">
        <v>124</v>
      </c>
      <c r="H14324" s="261" t="s">
        <v>6398</v>
      </c>
    </row>
    <row r="14325" spans="1:8" x14ac:dyDescent="0.2">
      <c r="A14325" t="s">
        <v>22</v>
      </c>
      <c r="B14325" s="261" t="s">
        <v>151</v>
      </c>
      <c r="C14325">
        <f>_xlfn.XLOOKUP(B14325,'2.1.trackMPD'!$R$7:$R$29,'2.1.trackMPD'!$T$7:$T$29)</f>
        <v>6</v>
      </c>
      <c r="D14325" s="261">
        <v>1000</v>
      </c>
      <c r="E14325" s="261" t="s">
        <v>6400</v>
      </c>
      <c r="F14325" s="261" t="s">
        <v>110</v>
      </c>
      <c r="G14325" s="261" t="s">
        <v>140</v>
      </c>
      <c r="H14325" s="261" t="s">
        <v>6398</v>
      </c>
    </row>
    <row r="14326" spans="1:8" x14ac:dyDescent="0.2">
      <c r="A14326" t="s">
        <v>22</v>
      </c>
      <c r="B14326" s="261" t="s">
        <v>151</v>
      </c>
      <c r="C14326">
        <f>_xlfn.XLOOKUP(B14326,'2.1.trackMPD'!$R$7:$R$29,'2.1.trackMPD'!$T$7:$T$29)</f>
        <v>6</v>
      </c>
      <c r="D14326" s="261">
        <v>1000</v>
      </c>
      <c r="E14326" s="261" t="s">
        <v>6400</v>
      </c>
      <c r="F14326" s="261" t="s">
        <v>111</v>
      </c>
      <c r="G14326" s="261" t="s">
        <v>124</v>
      </c>
      <c r="H14326" s="261" t="s">
        <v>6398</v>
      </c>
    </row>
    <row r="14327" spans="1:8" x14ac:dyDescent="0.2">
      <c r="A14327" t="s">
        <v>22</v>
      </c>
      <c r="B14327" s="261" t="s">
        <v>151</v>
      </c>
      <c r="C14327">
        <f>_xlfn.XLOOKUP(B14327,'2.1.trackMPD'!$R$7:$R$29,'2.1.trackMPD'!$T$7:$T$29)</f>
        <v>6</v>
      </c>
      <c r="D14327" s="261">
        <v>1000</v>
      </c>
      <c r="E14327" s="261" t="s">
        <v>6400</v>
      </c>
      <c r="F14327" s="261" t="s">
        <v>111</v>
      </c>
      <c r="G14327" s="261" t="s">
        <v>140</v>
      </c>
      <c r="H14327" s="261" t="s">
        <v>6398</v>
      </c>
    </row>
    <row r="14328" spans="1:8" x14ac:dyDescent="0.2">
      <c r="A14328" t="s">
        <v>22</v>
      </c>
      <c r="B14328" s="261" t="s">
        <v>151</v>
      </c>
      <c r="C14328">
        <f>_xlfn.XLOOKUP(B14328,'2.1.trackMPD'!$R$7:$R$29,'2.1.trackMPD'!$T$7:$T$29)</f>
        <v>6</v>
      </c>
      <c r="D14328" s="261">
        <v>1000</v>
      </c>
      <c r="E14328" s="261" t="s">
        <v>6400</v>
      </c>
      <c r="F14328" s="261" t="s">
        <v>110</v>
      </c>
      <c r="G14328" s="261" t="s">
        <v>124</v>
      </c>
      <c r="H14328" s="261" t="s">
        <v>6399</v>
      </c>
    </row>
    <row r="14329" spans="1:8" x14ac:dyDescent="0.2">
      <c r="A14329" t="s">
        <v>22</v>
      </c>
      <c r="B14329" s="261" t="s">
        <v>151</v>
      </c>
      <c r="C14329">
        <f>_xlfn.XLOOKUP(B14329,'2.1.trackMPD'!$R$7:$R$29,'2.1.trackMPD'!$T$7:$T$29)</f>
        <v>6</v>
      </c>
      <c r="D14329" s="261">
        <v>1000</v>
      </c>
      <c r="E14329" s="261" t="s">
        <v>6400</v>
      </c>
      <c r="F14329" s="261" t="s">
        <v>110</v>
      </c>
      <c r="G14329" s="261" t="s">
        <v>140</v>
      </c>
      <c r="H14329" s="261" t="s">
        <v>6399</v>
      </c>
    </row>
    <row r="14330" spans="1:8" x14ac:dyDescent="0.2">
      <c r="A14330" t="s">
        <v>22</v>
      </c>
      <c r="B14330" s="261" t="s">
        <v>151</v>
      </c>
      <c r="C14330">
        <f>_xlfn.XLOOKUP(B14330,'2.1.trackMPD'!$R$7:$R$29,'2.1.trackMPD'!$T$7:$T$29)</f>
        <v>6</v>
      </c>
      <c r="D14330" s="261">
        <v>5000</v>
      </c>
      <c r="E14330" s="261" t="s">
        <v>6400</v>
      </c>
      <c r="F14330" s="261" t="s">
        <v>110</v>
      </c>
      <c r="G14330" s="261" t="s">
        <v>124</v>
      </c>
      <c r="H14330" s="261" t="s">
        <v>6398</v>
      </c>
    </row>
    <row r="14331" spans="1:8" x14ac:dyDescent="0.2">
      <c r="A14331" t="s">
        <v>22</v>
      </c>
      <c r="B14331" s="261" t="s">
        <v>151</v>
      </c>
      <c r="C14331">
        <f>_xlfn.XLOOKUP(B14331,'2.1.trackMPD'!$R$7:$R$29,'2.1.trackMPD'!$T$7:$T$29)</f>
        <v>6</v>
      </c>
      <c r="D14331" s="261">
        <v>5000</v>
      </c>
      <c r="E14331" s="261" t="s">
        <v>6400</v>
      </c>
      <c r="F14331" s="261" t="s">
        <v>110</v>
      </c>
      <c r="G14331" s="261" t="s">
        <v>140</v>
      </c>
      <c r="H14331" s="261" t="s">
        <v>6398</v>
      </c>
    </row>
    <row r="14332" spans="1:8" x14ac:dyDescent="0.2">
      <c r="A14332" t="s">
        <v>22</v>
      </c>
      <c r="B14332" s="261" t="s">
        <v>151</v>
      </c>
      <c r="C14332">
        <f>_xlfn.XLOOKUP(B14332,'2.1.trackMPD'!$R$7:$R$29,'2.1.trackMPD'!$T$7:$T$29)</f>
        <v>6</v>
      </c>
      <c r="D14332" s="261">
        <v>5000</v>
      </c>
      <c r="E14332" s="261" t="s">
        <v>6400</v>
      </c>
      <c r="F14332" s="261" t="s">
        <v>111</v>
      </c>
      <c r="G14332" s="261" t="s">
        <v>124</v>
      </c>
      <c r="H14332" s="261" t="s">
        <v>6398</v>
      </c>
    </row>
    <row r="14333" spans="1:8" x14ac:dyDescent="0.2">
      <c r="A14333" t="s">
        <v>22</v>
      </c>
      <c r="B14333" s="261" t="s">
        <v>151</v>
      </c>
      <c r="C14333">
        <f>_xlfn.XLOOKUP(B14333,'2.1.trackMPD'!$R$7:$R$29,'2.1.trackMPD'!$T$7:$T$29)</f>
        <v>6</v>
      </c>
      <c r="D14333" s="261">
        <v>5000</v>
      </c>
      <c r="E14333" s="261" t="s">
        <v>6400</v>
      </c>
      <c r="F14333" s="261" t="s">
        <v>111</v>
      </c>
      <c r="G14333" s="261" t="s">
        <v>140</v>
      </c>
      <c r="H14333" s="261" t="s">
        <v>6398</v>
      </c>
    </row>
    <row r="14334" spans="1:8" x14ac:dyDescent="0.2">
      <c r="A14334" t="s">
        <v>22</v>
      </c>
      <c r="B14334" s="261" t="s">
        <v>151</v>
      </c>
      <c r="C14334">
        <f>_xlfn.XLOOKUP(B14334,'2.1.trackMPD'!$R$7:$R$29,'2.1.trackMPD'!$T$7:$T$29)</f>
        <v>6</v>
      </c>
      <c r="D14334" s="261">
        <v>5000</v>
      </c>
      <c r="E14334" s="261" t="s">
        <v>6400</v>
      </c>
      <c r="F14334" s="261" t="s">
        <v>110</v>
      </c>
      <c r="G14334" s="261" t="s">
        <v>124</v>
      </c>
      <c r="H14334" s="261" t="s">
        <v>6399</v>
      </c>
    </row>
    <row r="14335" spans="1:8" x14ac:dyDescent="0.2">
      <c r="A14335" t="s">
        <v>22</v>
      </c>
      <c r="B14335" s="261" t="s">
        <v>151</v>
      </c>
      <c r="C14335">
        <f>_xlfn.XLOOKUP(B14335,'2.1.trackMPD'!$R$7:$R$29,'2.1.trackMPD'!$T$7:$T$29)</f>
        <v>6</v>
      </c>
      <c r="D14335" s="261">
        <v>5000</v>
      </c>
      <c r="E14335" s="261" t="s">
        <v>6400</v>
      </c>
      <c r="F14335" s="261" t="s">
        <v>110</v>
      </c>
      <c r="G14335" s="261" t="s">
        <v>140</v>
      </c>
      <c r="H14335" s="261" t="s">
        <v>6399</v>
      </c>
    </row>
    <row r="14336" spans="1:8" x14ac:dyDescent="0.2">
      <c r="A14336" t="s">
        <v>22</v>
      </c>
      <c r="B14336" s="261" t="s">
        <v>151</v>
      </c>
      <c r="C14336">
        <f>_xlfn.XLOOKUP(B14336,'2.1.trackMPD'!$R$7:$R$29,'2.1.trackMPD'!$T$7:$T$29)</f>
        <v>6</v>
      </c>
      <c r="D14336" s="261">
        <v>1</v>
      </c>
      <c r="E14336" s="261" t="s">
        <v>6401</v>
      </c>
      <c r="F14336" s="261" t="s">
        <v>110</v>
      </c>
      <c r="G14336" s="261" t="s">
        <v>124</v>
      </c>
      <c r="H14336" s="261" t="s">
        <v>6398</v>
      </c>
    </row>
    <row r="14337" spans="1:8" x14ac:dyDescent="0.2">
      <c r="A14337" t="s">
        <v>22</v>
      </c>
      <c r="B14337" s="261" t="s">
        <v>151</v>
      </c>
      <c r="C14337">
        <f>_xlfn.XLOOKUP(B14337,'2.1.trackMPD'!$R$7:$R$29,'2.1.trackMPD'!$T$7:$T$29)</f>
        <v>6</v>
      </c>
      <c r="D14337" s="261">
        <v>1</v>
      </c>
      <c r="E14337" s="261" t="s">
        <v>6401</v>
      </c>
      <c r="F14337" s="261" t="s">
        <v>110</v>
      </c>
      <c r="G14337" s="261" t="s">
        <v>140</v>
      </c>
      <c r="H14337" s="261" t="s">
        <v>6398</v>
      </c>
    </row>
    <row r="14338" spans="1:8" x14ac:dyDescent="0.2">
      <c r="A14338" t="s">
        <v>22</v>
      </c>
      <c r="B14338" s="261" t="s">
        <v>151</v>
      </c>
      <c r="C14338">
        <f>_xlfn.XLOOKUP(B14338,'2.1.trackMPD'!$R$7:$R$29,'2.1.trackMPD'!$T$7:$T$29)</f>
        <v>6</v>
      </c>
      <c r="D14338" s="261">
        <v>1</v>
      </c>
      <c r="E14338" s="261" t="s">
        <v>6401</v>
      </c>
      <c r="F14338" s="261" t="s">
        <v>111</v>
      </c>
      <c r="G14338" s="261" t="s">
        <v>124</v>
      </c>
      <c r="H14338" s="261" t="s">
        <v>6398</v>
      </c>
    </row>
    <row r="14339" spans="1:8" x14ac:dyDescent="0.2">
      <c r="A14339" t="s">
        <v>22</v>
      </c>
      <c r="B14339" s="261" t="s">
        <v>151</v>
      </c>
      <c r="C14339">
        <f>_xlfn.XLOOKUP(B14339,'2.1.trackMPD'!$R$7:$R$29,'2.1.trackMPD'!$T$7:$T$29)</f>
        <v>6</v>
      </c>
      <c r="D14339" s="261">
        <v>1</v>
      </c>
      <c r="E14339" s="261" t="s">
        <v>6401</v>
      </c>
      <c r="F14339" s="261" t="s">
        <v>111</v>
      </c>
      <c r="G14339" s="261" t="s">
        <v>140</v>
      </c>
      <c r="H14339" s="261" t="s">
        <v>6398</v>
      </c>
    </row>
    <row r="14340" spans="1:8" x14ac:dyDescent="0.2">
      <c r="A14340" t="s">
        <v>22</v>
      </c>
      <c r="B14340" s="261" t="s">
        <v>151</v>
      </c>
      <c r="C14340">
        <f>_xlfn.XLOOKUP(B14340,'2.1.trackMPD'!$R$7:$R$29,'2.1.trackMPD'!$T$7:$T$29)</f>
        <v>6</v>
      </c>
      <c r="D14340" s="261">
        <v>1</v>
      </c>
      <c r="E14340" s="261" t="s">
        <v>6401</v>
      </c>
      <c r="F14340" s="261" t="s">
        <v>110</v>
      </c>
      <c r="G14340" s="261" t="s">
        <v>124</v>
      </c>
      <c r="H14340" s="261" t="s">
        <v>6399</v>
      </c>
    </row>
    <row r="14341" spans="1:8" x14ac:dyDescent="0.2">
      <c r="A14341" t="s">
        <v>22</v>
      </c>
      <c r="B14341" s="261" t="s">
        <v>151</v>
      </c>
      <c r="C14341">
        <f>_xlfn.XLOOKUP(B14341,'2.1.trackMPD'!$R$7:$R$29,'2.1.trackMPD'!$T$7:$T$29)</f>
        <v>6</v>
      </c>
      <c r="D14341" s="261">
        <v>1</v>
      </c>
      <c r="E14341" s="261" t="s">
        <v>6401</v>
      </c>
      <c r="F14341" s="261" t="s">
        <v>110</v>
      </c>
      <c r="G14341" s="261" t="s">
        <v>140</v>
      </c>
      <c r="H14341" s="261" t="s">
        <v>6399</v>
      </c>
    </row>
    <row r="14342" spans="1:8" x14ac:dyDescent="0.2">
      <c r="A14342" t="s">
        <v>22</v>
      </c>
      <c r="B14342" s="261" t="s">
        <v>151</v>
      </c>
      <c r="C14342">
        <f>_xlfn.XLOOKUP(B14342,'2.1.trackMPD'!$R$7:$R$29,'2.1.trackMPD'!$T$7:$T$29)</f>
        <v>6</v>
      </c>
      <c r="D14342" s="261">
        <v>10</v>
      </c>
      <c r="E14342" s="261" t="s">
        <v>6401</v>
      </c>
      <c r="F14342" s="261" t="s">
        <v>110</v>
      </c>
      <c r="G14342" s="261" t="s">
        <v>124</v>
      </c>
      <c r="H14342" s="261" t="s">
        <v>6398</v>
      </c>
    </row>
    <row r="14343" spans="1:8" x14ac:dyDescent="0.2">
      <c r="A14343" t="s">
        <v>22</v>
      </c>
      <c r="B14343" s="261" t="s">
        <v>151</v>
      </c>
      <c r="C14343">
        <f>_xlfn.XLOOKUP(B14343,'2.1.trackMPD'!$R$7:$R$29,'2.1.trackMPD'!$T$7:$T$29)</f>
        <v>6</v>
      </c>
      <c r="D14343" s="261">
        <v>10</v>
      </c>
      <c r="E14343" s="261" t="s">
        <v>6401</v>
      </c>
      <c r="F14343" s="261" t="s">
        <v>110</v>
      </c>
      <c r="G14343" s="261" t="s">
        <v>140</v>
      </c>
      <c r="H14343" s="261" t="s">
        <v>6398</v>
      </c>
    </row>
    <row r="14344" spans="1:8" x14ac:dyDescent="0.2">
      <c r="A14344" t="s">
        <v>22</v>
      </c>
      <c r="B14344" s="261" t="s">
        <v>151</v>
      </c>
      <c r="C14344">
        <f>_xlfn.XLOOKUP(B14344,'2.1.trackMPD'!$R$7:$R$29,'2.1.trackMPD'!$T$7:$T$29)</f>
        <v>6</v>
      </c>
      <c r="D14344" s="261">
        <v>10</v>
      </c>
      <c r="E14344" s="261" t="s">
        <v>6401</v>
      </c>
      <c r="F14344" s="261" t="s">
        <v>111</v>
      </c>
      <c r="G14344" s="261" t="s">
        <v>124</v>
      </c>
      <c r="H14344" s="261" t="s">
        <v>6398</v>
      </c>
    </row>
    <row r="14345" spans="1:8" x14ac:dyDescent="0.2">
      <c r="A14345" t="s">
        <v>22</v>
      </c>
      <c r="B14345" s="261" t="s">
        <v>151</v>
      </c>
      <c r="C14345">
        <f>_xlfn.XLOOKUP(B14345,'2.1.trackMPD'!$R$7:$R$29,'2.1.trackMPD'!$T$7:$T$29)</f>
        <v>6</v>
      </c>
      <c r="D14345" s="261">
        <v>10</v>
      </c>
      <c r="E14345" s="261" t="s">
        <v>6401</v>
      </c>
      <c r="F14345" s="261" t="s">
        <v>111</v>
      </c>
      <c r="G14345" s="261" t="s">
        <v>140</v>
      </c>
      <c r="H14345" s="261" t="s">
        <v>6398</v>
      </c>
    </row>
    <row r="14346" spans="1:8" x14ac:dyDescent="0.2">
      <c r="A14346" t="s">
        <v>22</v>
      </c>
      <c r="B14346" s="261" t="s">
        <v>151</v>
      </c>
      <c r="C14346">
        <f>_xlfn.XLOOKUP(B14346,'2.1.trackMPD'!$R$7:$R$29,'2.1.trackMPD'!$T$7:$T$29)</f>
        <v>6</v>
      </c>
      <c r="D14346" s="261">
        <v>10</v>
      </c>
      <c r="E14346" s="261" t="s">
        <v>6401</v>
      </c>
      <c r="F14346" s="261" t="s">
        <v>110</v>
      </c>
      <c r="G14346" s="261" t="s">
        <v>124</v>
      </c>
      <c r="H14346" s="261" t="s">
        <v>6399</v>
      </c>
    </row>
    <row r="14347" spans="1:8" x14ac:dyDescent="0.2">
      <c r="A14347" t="s">
        <v>22</v>
      </c>
      <c r="B14347" s="261" t="s">
        <v>151</v>
      </c>
      <c r="C14347">
        <f>_xlfn.XLOOKUP(B14347,'2.1.trackMPD'!$R$7:$R$29,'2.1.trackMPD'!$T$7:$T$29)</f>
        <v>6</v>
      </c>
      <c r="D14347" s="261">
        <v>10</v>
      </c>
      <c r="E14347" s="261" t="s">
        <v>6401</v>
      </c>
      <c r="F14347" s="261" t="s">
        <v>110</v>
      </c>
      <c r="G14347" s="261" t="s">
        <v>140</v>
      </c>
      <c r="H14347" s="261" t="s">
        <v>6399</v>
      </c>
    </row>
    <row r="14348" spans="1:8" x14ac:dyDescent="0.2">
      <c r="A14348" t="s">
        <v>22</v>
      </c>
      <c r="B14348" s="261" t="s">
        <v>151</v>
      </c>
      <c r="C14348">
        <f>_xlfn.XLOOKUP(B14348,'2.1.trackMPD'!$R$7:$R$29,'2.1.trackMPD'!$T$7:$T$29)</f>
        <v>6</v>
      </c>
      <c r="D14348" s="261">
        <v>100</v>
      </c>
      <c r="E14348" s="261" t="s">
        <v>6401</v>
      </c>
      <c r="F14348" s="261" t="s">
        <v>110</v>
      </c>
      <c r="G14348" s="261" t="s">
        <v>124</v>
      </c>
      <c r="H14348" s="261" t="s">
        <v>6398</v>
      </c>
    </row>
    <row r="14349" spans="1:8" x14ac:dyDescent="0.2">
      <c r="A14349" t="s">
        <v>22</v>
      </c>
      <c r="B14349" s="261" t="s">
        <v>151</v>
      </c>
      <c r="C14349">
        <f>_xlfn.XLOOKUP(B14349,'2.1.trackMPD'!$R$7:$R$29,'2.1.trackMPD'!$T$7:$T$29)</f>
        <v>6</v>
      </c>
      <c r="D14349" s="261">
        <v>100</v>
      </c>
      <c r="E14349" s="261" t="s">
        <v>6401</v>
      </c>
      <c r="F14349" s="261" t="s">
        <v>110</v>
      </c>
      <c r="G14349" s="261" t="s">
        <v>140</v>
      </c>
      <c r="H14349" s="261" t="s">
        <v>6398</v>
      </c>
    </row>
    <row r="14350" spans="1:8" x14ac:dyDescent="0.2">
      <c r="A14350" t="s">
        <v>22</v>
      </c>
      <c r="B14350" s="261" t="s">
        <v>151</v>
      </c>
      <c r="C14350">
        <f>_xlfn.XLOOKUP(B14350,'2.1.trackMPD'!$R$7:$R$29,'2.1.trackMPD'!$T$7:$T$29)</f>
        <v>6</v>
      </c>
      <c r="D14350" s="261">
        <v>100</v>
      </c>
      <c r="E14350" s="261" t="s">
        <v>6401</v>
      </c>
      <c r="F14350" s="261" t="s">
        <v>111</v>
      </c>
      <c r="G14350" s="261" t="s">
        <v>124</v>
      </c>
      <c r="H14350" s="261" t="s">
        <v>6398</v>
      </c>
    </row>
    <row r="14351" spans="1:8" x14ac:dyDescent="0.2">
      <c r="A14351" t="s">
        <v>22</v>
      </c>
      <c r="B14351" s="261" t="s">
        <v>151</v>
      </c>
      <c r="C14351">
        <f>_xlfn.XLOOKUP(B14351,'2.1.trackMPD'!$R$7:$R$29,'2.1.trackMPD'!$T$7:$T$29)</f>
        <v>6</v>
      </c>
      <c r="D14351" s="261">
        <v>100</v>
      </c>
      <c r="E14351" s="261" t="s">
        <v>6401</v>
      </c>
      <c r="F14351" s="261" t="s">
        <v>111</v>
      </c>
      <c r="G14351" s="261" t="s">
        <v>140</v>
      </c>
      <c r="H14351" s="261" t="s">
        <v>6398</v>
      </c>
    </row>
    <row r="14352" spans="1:8" x14ac:dyDescent="0.2">
      <c r="A14352" t="s">
        <v>22</v>
      </c>
      <c r="B14352" s="261" t="s">
        <v>151</v>
      </c>
      <c r="C14352">
        <f>_xlfn.XLOOKUP(B14352,'2.1.trackMPD'!$R$7:$R$29,'2.1.trackMPD'!$T$7:$T$29)</f>
        <v>6</v>
      </c>
      <c r="D14352" s="261">
        <v>100</v>
      </c>
      <c r="E14352" s="261" t="s">
        <v>6401</v>
      </c>
      <c r="F14352" s="261" t="s">
        <v>110</v>
      </c>
      <c r="G14352" s="261" t="s">
        <v>124</v>
      </c>
      <c r="H14352" s="261" t="s">
        <v>6399</v>
      </c>
    </row>
    <row r="14353" spans="1:8" x14ac:dyDescent="0.2">
      <c r="A14353" t="s">
        <v>22</v>
      </c>
      <c r="B14353" s="261" t="s">
        <v>151</v>
      </c>
      <c r="C14353">
        <f>_xlfn.XLOOKUP(B14353,'2.1.trackMPD'!$R$7:$R$29,'2.1.trackMPD'!$T$7:$T$29)</f>
        <v>6</v>
      </c>
      <c r="D14353" s="261">
        <v>100</v>
      </c>
      <c r="E14353" s="261" t="s">
        <v>6401</v>
      </c>
      <c r="F14353" s="261" t="s">
        <v>110</v>
      </c>
      <c r="G14353" s="261" t="s">
        <v>140</v>
      </c>
      <c r="H14353" s="261" t="s">
        <v>6399</v>
      </c>
    </row>
  </sheetData>
  <pageMargins left="0.7" right="0.7" top="0.75" bottom="0.75" header="0.3" footer="0.3"/>
  <pageSetup orientation="portrait" horizontalDpi="0"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86D5EF-DDA1-8C4C-8DBC-A19244F8C25C}">
  <sheetPr>
    <tabColor theme="5" tint="0.79998168889431442"/>
  </sheetPr>
  <dimension ref="A1:W22"/>
  <sheetViews>
    <sheetView topLeftCell="A6" zoomScale="120" zoomScaleNormal="120" workbookViewId="0">
      <pane xSplit="1" topLeftCell="J1" activePane="topRight" state="frozen"/>
      <selection activeCell="D27" sqref="D27"/>
      <selection pane="topRight" activeCell="L9" sqref="L9"/>
    </sheetView>
  </sheetViews>
  <sheetFormatPr baseColWidth="10" defaultRowHeight="15" x14ac:dyDescent="0.2"/>
  <cols>
    <col min="1" max="1" width="21" style="21" customWidth="1"/>
    <col min="2" max="2" width="24.5" style="21" customWidth="1"/>
    <col min="3" max="3" width="16.33203125" style="21" customWidth="1"/>
    <col min="4" max="4" width="13.5" style="21" customWidth="1"/>
    <col min="5" max="5" width="14.6640625" style="21" customWidth="1"/>
    <col min="6" max="6" width="15.5" style="21" customWidth="1"/>
    <col min="7" max="7" width="15.6640625" style="21" customWidth="1"/>
    <col min="8" max="8" width="14.33203125" style="21" customWidth="1"/>
    <col min="9" max="9" width="15.1640625" style="21" customWidth="1"/>
    <col min="10" max="10" width="14.5" style="21" customWidth="1"/>
    <col min="11" max="12" width="14.1640625" style="21" customWidth="1"/>
    <col min="13" max="14" width="10.83203125" style="21"/>
    <col min="15" max="15" width="15.83203125" style="21" customWidth="1"/>
    <col min="16" max="16384" width="10.83203125" style="21"/>
  </cols>
  <sheetData>
    <row r="1" spans="1:23" x14ac:dyDescent="0.2">
      <c r="A1" s="20"/>
      <c r="B1" s="20"/>
      <c r="C1" s="20"/>
      <c r="D1" s="20"/>
      <c r="E1" s="20"/>
      <c r="F1" s="20"/>
      <c r="G1" s="20"/>
      <c r="H1" s="20"/>
      <c r="I1" s="20"/>
      <c r="J1" s="20"/>
      <c r="K1" s="20"/>
      <c r="L1" s="20"/>
      <c r="M1" s="20"/>
      <c r="N1" s="20"/>
    </row>
    <row r="2" spans="1:23" ht="19" x14ac:dyDescent="0.25">
      <c r="A2" s="20"/>
      <c r="B2" s="16" t="s">
        <v>170</v>
      </c>
      <c r="C2" s="20"/>
      <c r="D2" s="20"/>
      <c r="E2" s="20"/>
      <c r="F2" s="20"/>
      <c r="G2" s="20"/>
      <c r="H2" s="20"/>
      <c r="I2" s="20"/>
      <c r="J2" s="20"/>
      <c r="K2" s="20"/>
      <c r="L2" s="20"/>
      <c r="M2" s="20"/>
      <c r="N2" s="20"/>
    </row>
    <row r="3" spans="1:23" x14ac:dyDescent="0.2">
      <c r="A3" s="20"/>
      <c r="B3" s="20"/>
      <c r="C3" s="20"/>
      <c r="D3" s="20"/>
      <c r="E3" s="20"/>
      <c r="F3" s="20"/>
      <c r="G3" s="20"/>
      <c r="H3" s="20"/>
      <c r="I3" s="20"/>
      <c r="J3" s="20"/>
      <c r="K3" s="20"/>
      <c r="L3" s="20"/>
      <c r="M3" s="20"/>
      <c r="N3" s="20"/>
    </row>
    <row r="4" spans="1:23" x14ac:dyDescent="0.2">
      <c r="A4" s="20"/>
      <c r="B4" s="20" t="s">
        <v>6384</v>
      </c>
      <c r="C4" s="20"/>
      <c r="D4" s="20"/>
      <c r="E4" s="20"/>
      <c r="F4" s="20"/>
      <c r="G4" s="20"/>
      <c r="H4" s="20"/>
      <c r="I4" s="20"/>
      <c r="J4" s="20"/>
      <c r="K4" s="20"/>
      <c r="L4" s="20"/>
      <c r="M4" s="20"/>
      <c r="N4" s="20"/>
    </row>
    <row r="5" spans="1:23" x14ac:dyDescent="0.2">
      <c r="A5" s="20"/>
      <c r="B5" s="20"/>
      <c r="C5" s="20"/>
      <c r="D5" s="20"/>
      <c r="E5" s="20"/>
      <c r="F5" s="20"/>
      <c r="G5" s="20"/>
      <c r="H5" s="20"/>
      <c r="I5" s="20"/>
      <c r="J5" s="20"/>
      <c r="K5" s="20"/>
      <c r="L5" s="20"/>
      <c r="M5" s="20"/>
      <c r="N5" s="20"/>
      <c r="O5" s="295" t="s">
        <v>191</v>
      </c>
      <c r="P5" s="295"/>
      <c r="Q5" s="295"/>
    </row>
    <row r="6" spans="1:23" ht="96" x14ac:dyDescent="0.2">
      <c r="A6" s="22" t="s">
        <v>171</v>
      </c>
      <c r="B6" s="23" t="s">
        <v>172</v>
      </c>
      <c r="C6" s="24" t="s">
        <v>201</v>
      </c>
      <c r="D6" s="23" t="s">
        <v>173</v>
      </c>
      <c r="E6" s="23" t="s">
        <v>174</v>
      </c>
      <c r="F6" s="23" t="s">
        <v>175</v>
      </c>
      <c r="G6" s="23" t="s">
        <v>176</v>
      </c>
      <c r="H6" s="23" t="s">
        <v>177</v>
      </c>
      <c r="I6" s="23" t="s">
        <v>178</v>
      </c>
      <c r="J6" s="23" t="s">
        <v>199</v>
      </c>
      <c r="K6" s="23" t="s">
        <v>179</v>
      </c>
      <c r="L6" s="23" t="s">
        <v>198</v>
      </c>
      <c r="M6" s="23" t="s">
        <v>181</v>
      </c>
      <c r="N6" s="20"/>
      <c r="O6" s="296" t="s">
        <v>179</v>
      </c>
      <c r="P6" s="296" t="s">
        <v>180</v>
      </c>
      <c r="Q6" s="296" t="s">
        <v>200</v>
      </c>
      <c r="R6" s="23" t="s">
        <v>197</v>
      </c>
      <c r="T6" s="23" t="s">
        <v>179</v>
      </c>
      <c r="U6" s="23" t="s">
        <v>180</v>
      </c>
    </row>
    <row r="7" spans="1:23" ht="64" x14ac:dyDescent="0.2">
      <c r="A7" s="22" t="s">
        <v>93</v>
      </c>
      <c r="B7" s="25" t="s">
        <v>182</v>
      </c>
      <c r="C7" s="26">
        <v>4943</v>
      </c>
      <c r="D7" s="27">
        <v>10969</v>
      </c>
      <c r="E7" s="27">
        <f>SUM(C7:D7)</f>
        <v>15912</v>
      </c>
      <c r="F7" s="27">
        <v>12523</v>
      </c>
      <c r="G7" s="27">
        <f>E7-F7</f>
        <v>3389</v>
      </c>
      <c r="H7" s="27">
        <f>(C7-G7)</f>
        <v>1554</v>
      </c>
      <c r="I7" s="28">
        <f>(D7-G7)</f>
        <v>7580</v>
      </c>
      <c r="J7" s="28">
        <v>5283</v>
      </c>
      <c r="K7" s="29">
        <f t="shared" ref="K7:K14" si="0">(G7+H7)/(2*G7+H7+I7+J7)</f>
        <v>0.23321538098608163</v>
      </c>
      <c r="L7" s="29">
        <f t="shared" ref="L7:L14" si="1">(G7+I7+J7)/(2*G7+H7+I7+J7)</f>
        <v>0.76678461901391837</v>
      </c>
      <c r="M7" s="29">
        <f>SUM(K7:L7)</f>
        <v>1</v>
      </c>
      <c r="N7" s="20"/>
      <c r="O7" s="297">
        <f>C7/(F7+J7)</f>
        <v>0.27760305514994943</v>
      </c>
      <c r="P7" s="297">
        <f>J7/(J7+F7)</f>
        <v>0.29669774233404472</v>
      </c>
      <c r="Q7" s="297">
        <f>I7/(F7+J7)</f>
        <v>0.42569920251600585</v>
      </c>
      <c r="R7" s="31">
        <f>O7+P7+Q7</f>
        <v>1</v>
      </c>
      <c r="T7" s="30">
        <f>H7/(J7+F7)</f>
        <v>8.7273952600247104E-2</v>
      </c>
      <c r="U7" s="30">
        <f>J7/(J7+F7)</f>
        <v>0.29669774233404472</v>
      </c>
      <c r="V7" s="30">
        <f>I7/(F7+J7)</f>
        <v>0.42569920251600585</v>
      </c>
      <c r="W7" s="31">
        <f>SUM(T7:V7)</f>
        <v>0.80967089745029774</v>
      </c>
    </row>
    <row r="8" spans="1:23" ht="64" x14ac:dyDescent="0.2">
      <c r="A8" s="22" t="s">
        <v>28</v>
      </c>
      <c r="B8" s="25" t="s">
        <v>183</v>
      </c>
      <c r="C8" s="26">
        <v>5410</v>
      </c>
      <c r="D8" s="27">
        <v>9667</v>
      </c>
      <c r="E8" s="27">
        <f t="shared" ref="E8:E14" si="2">SUM(C8:D8)</f>
        <v>15077</v>
      </c>
      <c r="F8" s="27">
        <v>12523</v>
      </c>
      <c r="G8" s="27">
        <f t="shared" ref="G8:G14" si="3">E8-F8</f>
        <v>2554</v>
      </c>
      <c r="H8" s="27">
        <f t="shared" ref="H8:H14" si="4">(C8-G8)</f>
        <v>2856</v>
      </c>
      <c r="I8" s="28">
        <f t="shared" ref="I8:I14" si="5">(D8-G8)</f>
        <v>7113</v>
      </c>
      <c r="J8" s="28">
        <v>5283</v>
      </c>
      <c r="K8" s="29">
        <f t="shared" si="0"/>
        <v>0.26571709233791746</v>
      </c>
      <c r="L8" s="29">
        <f t="shared" si="1"/>
        <v>0.73428290766208248</v>
      </c>
      <c r="M8" s="29">
        <f t="shared" ref="M8:M14" si="6">SUM(K8:L8)</f>
        <v>1</v>
      </c>
      <c r="N8" s="20"/>
      <c r="O8" s="297">
        <f t="shared" ref="O8:O14" si="7">C8/(F8+J8)</f>
        <v>0.30383016960575088</v>
      </c>
      <c r="P8" s="297">
        <f t="shared" ref="P8:P14" si="8">J8/(J8+F8)</f>
        <v>0.29669774233404472</v>
      </c>
      <c r="Q8" s="297">
        <f t="shared" ref="Q8:Q14" si="9">I8/(F8+J8)</f>
        <v>0.3994720880602044</v>
      </c>
      <c r="R8" s="31">
        <f t="shared" ref="R8:R14" si="10">O8+P8+Q8</f>
        <v>1</v>
      </c>
      <c r="T8" s="30">
        <f t="shared" ref="T8:T14" si="11">H8/(J8+F8)</f>
        <v>0.16039537234640008</v>
      </c>
      <c r="U8" s="30">
        <f t="shared" ref="U8:U14" si="12">J8/(J8+F8)</f>
        <v>0.29669774233404472</v>
      </c>
      <c r="V8" s="30">
        <f t="shared" ref="V8:V14" si="13">I8/(F8+J8)</f>
        <v>0.3994720880602044</v>
      </c>
      <c r="W8" s="31">
        <f t="shared" ref="W8:W14" si="14">SUM(T8:V8)</f>
        <v>0.85656520274064918</v>
      </c>
    </row>
    <row r="9" spans="1:23" ht="48" x14ac:dyDescent="0.2">
      <c r="A9" s="22" t="s">
        <v>21</v>
      </c>
      <c r="B9" s="25" t="s">
        <v>184</v>
      </c>
      <c r="C9" s="26">
        <v>739</v>
      </c>
      <c r="D9" s="27">
        <v>12362</v>
      </c>
      <c r="E9" s="27">
        <f t="shared" si="2"/>
        <v>13101</v>
      </c>
      <c r="F9" s="27">
        <v>12523</v>
      </c>
      <c r="G9" s="27">
        <f t="shared" si="3"/>
        <v>578</v>
      </c>
      <c r="H9" s="27">
        <f t="shared" si="4"/>
        <v>161</v>
      </c>
      <c r="I9" s="28">
        <f t="shared" si="5"/>
        <v>11784</v>
      </c>
      <c r="J9" s="28">
        <v>5283</v>
      </c>
      <c r="K9" s="29">
        <f t="shared" si="0"/>
        <v>4.0197998259355959E-2</v>
      </c>
      <c r="L9" s="29">
        <f t="shared" si="1"/>
        <v>0.95980200174064401</v>
      </c>
      <c r="M9" s="29">
        <f t="shared" si="6"/>
        <v>1</v>
      </c>
      <c r="N9" s="20"/>
      <c r="O9" s="297">
        <f t="shared" si="7"/>
        <v>4.1502864203077618E-2</v>
      </c>
      <c r="P9" s="297">
        <f t="shared" si="8"/>
        <v>0.29669774233404472</v>
      </c>
      <c r="Q9" s="297">
        <f t="shared" si="9"/>
        <v>0.66179939346287764</v>
      </c>
      <c r="R9" s="31">
        <f t="shared" si="10"/>
        <v>1</v>
      </c>
      <c r="T9" s="30">
        <f t="shared" si="11"/>
        <v>9.041895990115692E-3</v>
      </c>
      <c r="U9" s="30">
        <f t="shared" si="12"/>
        <v>0.29669774233404472</v>
      </c>
      <c r="V9" s="30">
        <f t="shared" si="13"/>
        <v>0.66179939346287764</v>
      </c>
      <c r="W9" s="31">
        <f t="shared" si="14"/>
        <v>0.96753903178703804</v>
      </c>
    </row>
    <row r="10" spans="1:23" ht="64" x14ac:dyDescent="0.2">
      <c r="A10" s="22" t="s">
        <v>185</v>
      </c>
      <c r="B10" s="25" t="s">
        <v>186</v>
      </c>
      <c r="C10" s="26">
        <v>4787</v>
      </c>
      <c r="D10" s="27">
        <v>10808</v>
      </c>
      <c r="E10" s="27">
        <f t="shared" si="2"/>
        <v>15595</v>
      </c>
      <c r="F10" s="27">
        <v>12523</v>
      </c>
      <c r="G10" s="27">
        <f t="shared" si="3"/>
        <v>3072</v>
      </c>
      <c r="H10" s="27">
        <f t="shared" si="4"/>
        <v>1715</v>
      </c>
      <c r="I10" s="28">
        <f t="shared" si="5"/>
        <v>7736</v>
      </c>
      <c r="J10" s="28">
        <v>5283</v>
      </c>
      <c r="K10" s="29">
        <f t="shared" si="0"/>
        <v>0.22928441421592108</v>
      </c>
      <c r="L10" s="29">
        <f>(G10+I10+J10)/(2*G10+H10+I10+J10)</f>
        <v>0.77071558578407895</v>
      </c>
      <c r="M10" s="29">
        <f t="shared" si="6"/>
        <v>1</v>
      </c>
      <c r="N10" s="20"/>
      <c r="O10" s="297">
        <f t="shared" si="7"/>
        <v>0.26884196338312927</v>
      </c>
      <c r="P10" s="297">
        <f t="shared" si="8"/>
        <v>0.29669774233404472</v>
      </c>
      <c r="Q10" s="297">
        <f t="shared" si="9"/>
        <v>0.43446029428282601</v>
      </c>
      <c r="R10" s="31">
        <f t="shared" si="10"/>
        <v>1</v>
      </c>
      <c r="T10" s="30">
        <f t="shared" si="11"/>
        <v>9.6315848590362796E-2</v>
      </c>
      <c r="U10" s="30">
        <f t="shared" si="12"/>
        <v>0.29669774233404472</v>
      </c>
      <c r="V10" s="30">
        <f t="shared" si="13"/>
        <v>0.43446029428282601</v>
      </c>
      <c r="W10" s="31">
        <f t="shared" si="14"/>
        <v>0.82747388520723353</v>
      </c>
    </row>
    <row r="11" spans="1:23" ht="32" x14ac:dyDescent="0.2">
      <c r="A11" s="22" t="s">
        <v>29</v>
      </c>
      <c r="B11" s="25" t="s">
        <v>187</v>
      </c>
      <c r="C11" s="26">
        <v>5601</v>
      </c>
      <c r="D11" s="27">
        <v>11181</v>
      </c>
      <c r="E11" s="27">
        <f t="shared" si="2"/>
        <v>16782</v>
      </c>
      <c r="F11" s="27">
        <v>12523</v>
      </c>
      <c r="G11" s="27">
        <f t="shared" si="3"/>
        <v>4259</v>
      </c>
      <c r="H11" s="27">
        <f t="shared" si="4"/>
        <v>1342</v>
      </c>
      <c r="I11" s="28">
        <f t="shared" si="5"/>
        <v>6922</v>
      </c>
      <c r="J11" s="28">
        <v>5283</v>
      </c>
      <c r="K11" s="29">
        <f t="shared" si="0"/>
        <v>0.2538409245411285</v>
      </c>
      <c r="L11" s="29">
        <f t="shared" si="1"/>
        <v>0.7461590754588715</v>
      </c>
      <c r="M11" s="29">
        <f t="shared" si="6"/>
        <v>1</v>
      </c>
      <c r="N11" s="20"/>
      <c r="O11" s="297">
        <f t="shared" si="7"/>
        <v>0.31455689093563965</v>
      </c>
      <c r="P11" s="297">
        <f t="shared" si="8"/>
        <v>0.29669774233404472</v>
      </c>
      <c r="Q11" s="297">
        <f t="shared" si="9"/>
        <v>0.38874536673031562</v>
      </c>
      <c r="R11" s="31">
        <f t="shared" si="10"/>
        <v>1</v>
      </c>
      <c r="T11" s="30">
        <f t="shared" si="11"/>
        <v>7.5367853532517126E-2</v>
      </c>
      <c r="U11" s="30">
        <f t="shared" si="12"/>
        <v>0.29669774233404472</v>
      </c>
      <c r="V11" s="30">
        <f t="shared" si="13"/>
        <v>0.38874536673031562</v>
      </c>
      <c r="W11" s="31">
        <f t="shared" si="14"/>
        <v>0.76081096259687753</v>
      </c>
    </row>
    <row r="12" spans="1:23" ht="64" x14ac:dyDescent="0.2">
      <c r="A12" s="22" t="s">
        <v>30</v>
      </c>
      <c r="B12" s="25" t="s">
        <v>188</v>
      </c>
      <c r="C12" s="26">
        <v>7971</v>
      </c>
      <c r="D12" s="27">
        <v>7602</v>
      </c>
      <c r="E12" s="27">
        <f t="shared" si="2"/>
        <v>15573</v>
      </c>
      <c r="F12" s="27">
        <v>12523</v>
      </c>
      <c r="G12" s="27">
        <f t="shared" si="3"/>
        <v>3050</v>
      </c>
      <c r="H12" s="27">
        <f t="shared" si="4"/>
        <v>4921</v>
      </c>
      <c r="I12" s="28">
        <f t="shared" si="5"/>
        <v>4552</v>
      </c>
      <c r="J12" s="28">
        <v>5283</v>
      </c>
      <c r="K12" s="29">
        <f t="shared" si="0"/>
        <v>0.38219217491369389</v>
      </c>
      <c r="L12" s="29">
        <f t="shared" si="1"/>
        <v>0.61780782508630605</v>
      </c>
      <c r="M12" s="29">
        <f t="shared" si="6"/>
        <v>1</v>
      </c>
      <c r="N12" s="20"/>
      <c r="O12" s="297">
        <f t="shared" si="7"/>
        <v>0.4476580927777154</v>
      </c>
      <c r="P12" s="297">
        <f t="shared" si="8"/>
        <v>0.29669774233404472</v>
      </c>
      <c r="Q12" s="297">
        <f t="shared" si="9"/>
        <v>0.25564416488823993</v>
      </c>
      <c r="R12" s="31">
        <f t="shared" si="10"/>
        <v>1</v>
      </c>
      <c r="T12" s="30">
        <f t="shared" si="11"/>
        <v>0.27636751656744918</v>
      </c>
      <c r="U12" s="30">
        <f t="shared" si="12"/>
        <v>0.29669774233404472</v>
      </c>
      <c r="V12" s="30">
        <f t="shared" si="13"/>
        <v>0.25564416488823993</v>
      </c>
      <c r="W12" s="31">
        <f t="shared" si="14"/>
        <v>0.82870942378973389</v>
      </c>
    </row>
    <row r="13" spans="1:23" ht="64" x14ac:dyDescent="0.2">
      <c r="A13" s="22" t="s">
        <v>31</v>
      </c>
      <c r="B13" s="32" t="s">
        <v>189</v>
      </c>
      <c r="C13" s="26">
        <v>4662</v>
      </c>
      <c r="D13" s="27">
        <v>11954</v>
      </c>
      <c r="E13" s="27">
        <f t="shared" si="2"/>
        <v>16616</v>
      </c>
      <c r="F13" s="27">
        <v>12523</v>
      </c>
      <c r="G13" s="27">
        <f t="shared" si="3"/>
        <v>4093</v>
      </c>
      <c r="H13" s="27">
        <f t="shared" si="4"/>
        <v>569</v>
      </c>
      <c r="I13" s="28">
        <f t="shared" si="5"/>
        <v>7861</v>
      </c>
      <c r="J13" s="28">
        <v>5283</v>
      </c>
      <c r="K13" s="29">
        <f t="shared" si="0"/>
        <v>0.21288643317046441</v>
      </c>
      <c r="L13" s="29">
        <f t="shared" si="1"/>
        <v>0.78711356682953559</v>
      </c>
      <c r="M13" s="29">
        <f t="shared" si="6"/>
        <v>1</v>
      </c>
      <c r="O13" s="297">
        <f t="shared" si="7"/>
        <v>0.2618218578007413</v>
      </c>
      <c r="P13" s="297">
        <f t="shared" si="8"/>
        <v>0.29669774233404472</v>
      </c>
      <c r="Q13" s="297">
        <f t="shared" si="9"/>
        <v>0.44148039986521398</v>
      </c>
      <c r="R13" s="31">
        <f t="shared" si="10"/>
        <v>1</v>
      </c>
      <c r="T13" s="30">
        <f t="shared" si="11"/>
        <v>3.1955520611029992E-2</v>
      </c>
      <c r="U13" s="30">
        <f t="shared" si="12"/>
        <v>0.29669774233404472</v>
      </c>
      <c r="V13" s="30">
        <f t="shared" si="13"/>
        <v>0.44148039986521398</v>
      </c>
      <c r="W13" s="31">
        <f t="shared" si="14"/>
        <v>0.77013366281028861</v>
      </c>
    </row>
    <row r="14" spans="1:23" ht="48" x14ac:dyDescent="0.2">
      <c r="A14" s="22" t="s">
        <v>22</v>
      </c>
      <c r="B14" s="32" t="s">
        <v>190</v>
      </c>
      <c r="C14" s="26">
        <v>3031</v>
      </c>
      <c r="D14" s="27">
        <v>10203</v>
      </c>
      <c r="E14" s="27">
        <f t="shared" si="2"/>
        <v>13234</v>
      </c>
      <c r="F14" s="27">
        <v>12523</v>
      </c>
      <c r="G14" s="27">
        <f t="shared" si="3"/>
        <v>711</v>
      </c>
      <c r="H14" s="27">
        <f t="shared" si="4"/>
        <v>2320</v>
      </c>
      <c r="I14" s="28">
        <f t="shared" si="5"/>
        <v>9492</v>
      </c>
      <c r="J14" s="28">
        <v>5283</v>
      </c>
      <c r="K14" s="29">
        <f t="shared" si="0"/>
        <v>0.16368742236863423</v>
      </c>
      <c r="L14" s="29">
        <f t="shared" si="1"/>
        <v>0.83631257763136579</v>
      </c>
      <c r="M14" s="29">
        <f t="shared" si="6"/>
        <v>1</v>
      </c>
      <c r="O14" s="297">
        <f t="shared" si="7"/>
        <v>0.17022352016174322</v>
      </c>
      <c r="P14" s="297">
        <f t="shared" si="8"/>
        <v>0.29669774233404472</v>
      </c>
      <c r="Q14" s="297">
        <f t="shared" si="9"/>
        <v>0.53307873750421209</v>
      </c>
      <c r="R14" s="31">
        <f t="shared" si="10"/>
        <v>1</v>
      </c>
      <c r="T14" s="30">
        <f t="shared" si="11"/>
        <v>0.13029315960912052</v>
      </c>
      <c r="U14" s="30">
        <f t="shared" si="12"/>
        <v>0.29669774233404472</v>
      </c>
      <c r="V14" s="30">
        <f t="shared" si="13"/>
        <v>0.53307873750421209</v>
      </c>
      <c r="W14" s="31">
        <f t="shared" si="14"/>
        <v>0.96006963944737733</v>
      </c>
    </row>
    <row r="16" spans="1:23" ht="16" thickBot="1" x14ac:dyDescent="0.25">
      <c r="H16" s="33">
        <f>SUM(H7:H14)</f>
        <v>15438</v>
      </c>
      <c r="K16" s="30">
        <f>SUM(K6:K14)</f>
        <v>1.7810218407931968</v>
      </c>
      <c r="O16" s="31">
        <f>SUM(O7:O14)</f>
        <v>2.0860384140177466</v>
      </c>
      <c r="T16" s="31">
        <f>SUM(T7:T14)</f>
        <v>0.86701111984724255</v>
      </c>
    </row>
    <row r="17" spans="3:8" ht="76" thickBot="1" x14ac:dyDescent="0.25">
      <c r="C17" s="34"/>
      <c r="D17" s="35" t="s">
        <v>196</v>
      </c>
      <c r="E17" s="35" t="s">
        <v>192</v>
      </c>
      <c r="H17" s="33">
        <f>H16-F7</f>
        <v>2915</v>
      </c>
    </row>
    <row r="18" spans="3:8" ht="77" thickTop="1" thickBot="1" x14ac:dyDescent="0.25">
      <c r="C18" s="36" t="s">
        <v>193</v>
      </c>
      <c r="D18" s="37">
        <f>0.2*29.5/100</f>
        <v>5.9000000000000004E-2</v>
      </c>
      <c r="E18" s="37">
        <f>0.3*29.5/100</f>
        <v>8.8499999999999995E-2</v>
      </c>
    </row>
    <row r="19" spans="3:8" ht="77" thickTop="1" thickBot="1" x14ac:dyDescent="0.25">
      <c r="C19" s="38" t="s">
        <v>194</v>
      </c>
      <c r="D19" s="37">
        <f>0.2*15.1/100</f>
        <v>3.0200000000000001E-2</v>
      </c>
      <c r="E19" s="37">
        <f>0.3*15.1/100</f>
        <v>4.5299999999999993E-2</v>
      </c>
    </row>
    <row r="20" spans="3:8" ht="52" thickTop="1" thickBot="1" x14ac:dyDescent="0.25">
      <c r="C20" s="39" t="s">
        <v>195</v>
      </c>
      <c r="D20" s="37">
        <f>0.2*55.4/100</f>
        <v>0.1108</v>
      </c>
      <c r="E20" s="37">
        <f>0.3*55.4/100</f>
        <v>0.16619999999999999</v>
      </c>
    </row>
    <row r="21" spans="3:8" ht="27" thickTop="1" thickBot="1" x14ac:dyDescent="0.25">
      <c r="C21" s="39" t="s">
        <v>197</v>
      </c>
      <c r="D21" s="37">
        <f>SUM(D18:D20)</f>
        <v>0.2</v>
      </c>
      <c r="E21" s="37">
        <f>SUM(E18:E20)</f>
        <v>0.29999999999999993</v>
      </c>
    </row>
    <row r="22" spans="3:8" ht="27" thickTop="1" thickBot="1" x14ac:dyDescent="0.25">
      <c r="C22" s="39" t="s">
        <v>197</v>
      </c>
      <c r="D22" s="293">
        <f>SUM(D21:E21)</f>
        <v>0.49999999999999994</v>
      </c>
      <c r="E22" s="294"/>
    </row>
  </sheetData>
  <mergeCells count="2">
    <mergeCell ref="D22:E22"/>
    <mergeCell ref="O5:Q5"/>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4A5D4-D308-4547-A34B-236B232FDE3A}">
  <dimension ref="A1:E9863"/>
  <sheetViews>
    <sheetView workbookViewId="0">
      <selection activeCell="B1" sqref="B1"/>
    </sheetView>
  </sheetViews>
  <sheetFormatPr baseColWidth="10" defaultRowHeight="15" x14ac:dyDescent="0.2"/>
  <cols>
    <col min="1" max="1" width="14.5" style="265" bestFit="1" customWidth="1"/>
    <col min="2" max="2" width="18" style="263" bestFit="1" customWidth="1"/>
    <col min="3" max="3" width="11.5" style="256"/>
    <col min="4" max="4" width="11.5" style="256" bestFit="1" customWidth="1"/>
    <col min="5" max="5" width="16.5" style="256" bestFit="1" customWidth="1"/>
  </cols>
  <sheetData>
    <row r="1" spans="1:5" x14ac:dyDescent="0.2">
      <c r="A1" s="264" t="s">
        <v>6408</v>
      </c>
      <c r="B1" s="266" t="s">
        <v>10251</v>
      </c>
      <c r="C1" s="255"/>
      <c r="D1" s="257"/>
      <c r="E1" s="257"/>
    </row>
    <row r="2" spans="1:5" x14ac:dyDescent="0.2">
      <c r="A2" s="265" t="s">
        <v>6409</v>
      </c>
      <c r="B2" s="263">
        <v>6.8726142988223602</v>
      </c>
      <c r="D2" s="263"/>
    </row>
    <row r="3" spans="1:5" x14ac:dyDescent="0.2">
      <c r="A3" s="265" t="s">
        <v>6410</v>
      </c>
      <c r="B3" s="263">
        <v>2.2308159430408701</v>
      </c>
      <c r="D3" s="263"/>
    </row>
    <row r="4" spans="1:5" x14ac:dyDescent="0.2">
      <c r="A4" s="265" t="s">
        <v>3100</v>
      </c>
      <c r="B4" s="263">
        <v>2.0748860804170302</v>
      </c>
      <c r="D4" s="263"/>
    </row>
    <row r="5" spans="1:5" x14ac:dyDescent="0.2">
      <c r="A5" s="265" t="s">
        <v>6411</v>
      </c>
      <c r="B5" s="263">
        <v>1.84136015896407</v>
      </c>
      <c r="D5" s="263"/>
    </row>
    <row r="6" spans="1:5" x14ac:dyDescent="0.2">
      <c r="A6" s="265" t="s">
        <v>6412</v>
      </c>
      <c r="B6" s="263">
        <v>1.7582067855143799</v>
      </c>
      <c r="D6" s="263"/>
    </row>
    <row r="7" spans="1:5" x14ac:dyDescent="0.2">
      <c r="A7" s="265" t="s">
        <v>6413</v>
      </c>
      <c r="B7" s="263">
        <v>1.6966044384146099</v>
      </c>
      <c r="D7" s="263"/>
    </row>
    <row r="8" spans="1:5" x14ac:dyDescent="0.2">
      <c r="A8" s="265" t="s">
        <v>4881</v>
      </c>
      <c r="B8" s="263">
        <v>1.53301967560477</v>
      </c>
      <c r="D8" s="263"/>
    </row>
    <row r="9" spans="1:5" x14ac:dyDescent="0.2">
      <c r="A9" s="265" t="s">
        <v>4356</v>
      </c>
      <c r="B9" s="263">
        <v>1.1889993513295301</v>
      </c>
      <c r="D9" s="263"/>
    </row>
    <row r="10" spans="1:5" x14ac:dyDescent="0.2">
      <c r="A10" s="265" t="s">
        <v>6414</v>
      </c>
      <c r="B10" s="263">
        <v>0.91207909793038799</v>
      </c>
      <c r="D10" s="263"/>
    </row>
    <row r="11" spans="1:5" x14ac:dyDescent="0.2">
      <c r="A11" s="265" t="s">
        <v>6415</v>
      </c>
      <c r="B11" s="263">
        <v>0.83936849177308503</v>
      </c>
      <c r="D11" s="263"/>
    </row>
    <row r="12" spans="1:5" x14ac:dyDescent="0.2">
      <c r="A12" s="265" t="s">
        <v>6416</v>
      </c>
      <c r="B12" s="263">
        <v>0.62785220569024403</v>
      </c>
      <c r="D12" s="263"/>
    </row>
    <row r="13" spans="1:5" x14ac:dyDescent="0.2">
      <c r="A13" s="265" t="s">
        <v>2830</v>
      </c>
      <c r="B13" s="263">
        <v>0.46926854492828302</v>
      </c>
      <c r="D13" s="263"/>
    </row>
    <row r="14" spans="1:5" x14ac:dyDescent="0.2">
      <c r="A14" s="265" t="s">
        <v>2627</v>
      </c>
      <c r="B14" s="263">
        <v>0.30689145282094199</v>
      </c>
      <c r="D14" s="263"/>
    </row>
    <row r="15" spans="1:5" x14ac:dyDescent="0.2">
      <c r="A15" s="265" t="s">
        <v>6417</v>
      </c>
      <c r="B15" s="263">
        <v>0.29436218603341202</v>
      </c>
      <c r="D15" s="263"/>
    </row>
    <row r="16" spans="1:5" x14ac:dyDescent="0.2">
      <c r="A16" s="265" t="s">
        <v>6418</v>
      </c>
      <c r="B16" s="263">
        <v>0.29436218603341202</v>
      </c>
      <c r="D16" s="263"/>
    </row>
    <row r="17" spans="1:4" x14ac:dyDescent="0.2">
      <c r="A17" s="265" t="s">
        <v>6419</v>
      </c>
      <c r="B17" s="263">
        <v>0.29409746625605698</v>
      </c>
      <c r="D17" s="263"/>
    </row>
    <row r="18" spans="1:4" x14ac:dyDescent="0.2">
      <c r="A18" s="265" t="s">
        <v>1458</v>
      </c>
      <c r="B18" s="263">
        <v>0.28768290258882601</v>
      </c>
      <c r="D18" s="263"/>
    </row>
    <row r="19" spans="1:4" x14ac:dyDescent="0.2">
      <c r="A19" s="265" t="s">
        <v>6420</v>
      </c>
      <c r="B19" s="263">
        <v>0.28326168010887498</v>
      </c>
      <c r="D19" s="263"/>
    </row>
    <row r="20" spans="1:4" x14ac:dyDescent="0.2">
      <c r="A20" s="265" t="s">
        <v>3901</v>
      </c>
      <c r="B20" s="263">
        <v>0.28326168010887498</v>
      </c>
      <c r="D20" s="263"/>
    </row>
    <row r="21" spans="1:4" x14ac:dyDescent="0.2">
      <c r="A21" s="265" t="s">
        <v>6421</v>
      </c>
      <c r="B21" s="263">
        <v>0.28326168010887498</v>
      </c>
      <c r="D21" s="263"/>
    </row>
    <row r="22" spans="1:4" x14ac:dyDescent="0.2">
      <c r="A22" s="265" t="s">
        <v>6422</v>
      </c>
      <c r="B22" s="263">
        <v>0.28326168010887498</v>
      </c>
      <c r="D22" s="263"/>
    </row>
    <row r="23" spans="1:4" x14ac:dyDescent="0.2">
      <c r="A23" s="265" t="s">
        <v>6423</v>
      </c>
      <c r="B23" s="263">
        <v>0.28326168010887498</v>
      </c>
      <c r="D23" s="263"/>
    </row>
    <row r="24" spans="1:4" x14ac:dyDescent="0.2">
      <c r="A24" s="265" t="s">
        <v>6424</v>
      </c>
      <c r="B24" s="263">
        <v>0.28326168010887498</v>
      </c>
      <c r="D24" s="263"/>
    </row>
    <row r="25" spans="1:4" x14ac:dyDescent="0.2">
      <c r="A25" s="265" t="s">
        <v>6425</v>
      </c>
      <c r="B25" s="263">
        <v>0.28326168010887498</v>
      </c>
      <c r="D25" s="263"/>
    </row>
    <row r="26" spans="1:4" x14ac:dyDescent="0.2">
      <c r="A26" s="265" t="s">
        <v>6426</v>
      </c>
      <c r="B26" s="263">
        <v>0.28326168010887498</v>
      </c>
      <c r="D26" s="263"/>
    </row>
    <row r="27" spans="1:4" x14ac:dyDescent="0.2">
      <c r="A27" s="265" t="s">
        <v>502</v>
      </c>
      <c r="B27" s="263">
        <v>0.271267004772131</v>
      </c>
      <c r="D27" s="263"/>
    </row>
    <row r="28" spans="1:4" x14ac:dyDescent="0.2">
      <c r="A28" s="265" t="s">
        <v>6427</v>
      </c>
      <c r="B28" s="263">
        <v>0.25755212441250303</v>
      </c>
      <c r="D28" s="263"/>
    </row>
    <row r="29" spans="1:4" x14ac:dyDescent="0.2">
      <c r="A29" s="265" t="s">
        <v>6428</v>
      </c>
      <c r="B29" s="263">
        <v>0.25755212441250303</v>
      </c>
      <c r="D29" s="263"/>
    </row>
    <row r="30" spans="1:4" x14ac:dyDescent="0.2">
      <c r="A30" s="265" t="s">
        <v>6429</v>
      </c>
      <c r="B30" s="263">
        <v>0.25755212441250303</v>
      </c>
      <c r="D30" s="263"/>
    </row>
    <row r="31" spans="1:4" x14ac:dyDescent="0.2">
      <c r="A31" s="265" t="s">
        <v>1591</v>
      </c>
      <c r="B31" s="263">
        <v>0.25289185891742</v>
      </c>
      <c r="D31" s="263"/>
    </row>
    <row r="32" spans="1:4" x14ac:dyDescent="0.2">
      <c r="A32" s="265" t="s">
        <v>6430</v>
      </c>
      <c r="B32" s="263">
        <v>0.25255273892422497</v>
      </c>
      <c r="D32" s="263"/>
    </row>
    <row r="33" spans="1:4" x14ac:dyDescent="0.2">
      <c r="A33" s="265" t="s">
        <v>4877</v>
      </c>
      <c r="B33" s="263">
        <v>0.25022293124175499</v>
      </c>
      <c r="D33" s="263"/>
    </row>
    <row r="34" spans="1:4" x14ac:dyDescent="0.2">
      <c r="A34" s="265" t="s">
        <v>2031</v>
      </c>
      <c r="B34" s="263">
        <v>0.249352521872229</v>
      </c>
      <c r="D34" s="263"/>
    </row>
    <row r="35" spans="1:4" x14ac:dyDescent="0.2">
      <c r="A35" s="265" t="s">
        <v>6431</v>
      </c>
      <c r="B35" s="263">
        <v>0.24342151016534899</v>
      </c>
      <c r="D35" s="263"/>
    </row>
    <row r="36" spans="1:4" x14ac:dyDescent="0.2">
      <c r="A36" s="265" t="s">
        <v>1590</v>
      </c>
      <c r="B36" s="263">
        <v>0.241066758595643</v>
      </c>
      <c r="D36" s="263"/>
    </row>
    <row r="37" spans="1:4" x14ac:dyDescent="0.2">
      <c r="A37" s="265" t="s">
        <v>6432</v>
      </c>
      <c r="B37" s="263">
        <v>0.23698698131210799</v>
      </c>
      <c r="D37" s="263"/>
    </row>
    <row r="38" spans="1:4" x14ac:dyDescent="0.2">
      <c r="A38" s="265" t="s">
        <v>6433</v>
      </c>
      <c r="B38" s="263">
        <v>0.233701050578067</v>
      </c>
      <c r="D38" s="263"/>
    </row>
    <row r="39" spans="1:4" x14ac:dyDescent="0.2">
      <c r="A39" s="265" t="s">
        <v>3409</v>
      </c>
      <c r="B39" s="263">
        <v>0.22618851045178401</v>
      </c>
      <c r="D39" s="263"/>
    </row>
    <row r="40" spans="1:4" x14ac:dyDescent="0.2">
      <c r="A40" s="265" t="s">
        <v>6434</v>
      </c>
      <c r="B40" s="263">
        <v>0.21666705301200601</v>
      </c>
      <c r="D40" s="263"/>
    </row>
    <row r="41" spans="1:4" x14ac:dyDescent="0.2">
      <c r="A41" s="265" t="s">
        <v>2019</v>
      </c>
      <c r="B41" s="263">
        <v>0.201326402538924</v>
      </c>
      <c r="D41" s="263"/>
    </row>
    <row r="42" spans="1:4" x14ac:dyDescent="0.2">
      <c r="A42" s="265" t="s">
        <v>6435</v>
      </c>
      <c r="B42" s="263">
        <v>0.197400556440984</v>
      </c>
      <c r="D42" s="263"/>
    </row>
    <row r="43" spans="1:4" x14ac:dyDescent="0.2">
      <c r="A43" s="265" t="s">
        <v>4344</v>
      </c>
      <c r="B43" s="263">
        <v>0.19473084029017901</v>
      </c>
      <c r="D43" s="263"/>
    </row>
    <row r="44" spans="1:4" x14ac:dyDescent="0.2">
      <c r="A44" s="265" t="s">
        <v>6436</v>
      </c>
      <c r="B44" s="263">
        <v>0.19010151233422601</v>
      </c>
      <c r="D44" s="263"/>
    </row>
    <row r="45" spans="1:4" x14ac:dyDescent="0.2">
      <c r="A45" s="265" t="s">
        <v>1622</v>
      </c>
      <c r="B45" s="263">
        <v>0.18858871952728401</v>
      </c>
      <c r="D45" s="263"/>
    </row>
    <row r="46" spans="1:4" x14ac:dyDescent="0.2">
      <c r="A46" s="265" t="s">
        <v>1217</v>
      </c>
      <c r="B46" s="263">
        <v>0.18777941609674201</v>
      </c>
      <c r="D46" s="263"/>
    </row>
    <row r="47" spans="1:4" x14ac:dyDescent="0.2">
      <c r="A47" s="265" t="s">
        <v>6437</v>
      </c>
      <c r="B47" s="263">
        <v>0.18718703483169899</v>
      </c>
      <c r="D47" s="263"/>
    </row>
    <row r="48" spans="1:4" x14ac:dyDescent="0.2">
      <c r="A48" s="265" t="s">
        <v>6438</v>
      </c>
      <c r="B48" s="263">
        <v>0.184632737490462</v>
      </c>
      <c r="D48" s="263"/>
    </row>
    <row r="49" spans="1:4" x14ac:dyDescent="0.2">
      <c r="A49" s="265" t="s">
        <v>6439</v>
      </c>
      <c r="B49" s="263">
        <v>0.17690464079607801</v>
      </c>
      <c r="D49" s="263"/>
    </row>
    <row r="50" spans="1:4" x14ac:dyDescent="0.2">
      <c r="A50" s="265" t="s">
        <v>2317</v>
      </c>
      <c r="B50" s="263">
        <v>0.16672559047347099</v>
      </c>
      <c r="D50" s="263"/>
    </row>
    <row r="51" spans="1:4" x14ac:dyDescent="0.2">
      <c r="A51" s="265" t="s">
        <v>6001</v>
      </c>
      <c r="B51" s="263">
        <v>0.16340649153248701</v>
      </c>
      <c r="D51" s="263"/>
    </row>
    <row r="52" spans="1:4" x14ac:dyDescent="0.2">
      <c r="A52" s="265" t="s">
        <v>3071</v>
      </c>
      <c r="B52" s="263">
        <v>0.16231372802709301</v>
      </c>
      <c r="D52" s="263"/>
    </row>
    <row r="53" spans="1:4" x14ac:dyDescent="0.2">
      <c r="A53" s="265" t="s">
        <v>1853</v>
      </c>
      <c r="B53" s="263">
        <v>0.162041398625688</v>
      </c>
      <c r="D53" s="263"/>
    </row>
    <row r="54" spans="1:4" x14ac:dyDescent="0.2">
      <c r="A54" s="265" t="s">
        <v>4965</v>
      </c>
      <c r="B54" s="263">
        <v>0.16163810114913901</v>
      </c>
      <c r="D54" s="263"/>
    </row>
    <row r="55" spans="1:4" x14ac:dyDescent="0.2">
      <c r="A55" s="265" t="s">
        <v>4236</v>
      </c>
      <c r="B55" s="263">
        <v>0.159984754825471</v>
      </c>
      <c r="D55" s="263"/>
    </row>
    <row r="56" spans="1:4" x14ac:dyDescent="0.2">
      <c r="A56" s="265" t="s">
        <v>5872</v>
      </c>
      <c r="B56" s="263">
        <v>0.151409445867144</v>
      </c>
      <c r="D56" s="263"/>
    </row>
    <row r="57" spans="1:4" x14ac:dyDescent="0.2">
      <c r="A57" s="265" t="s">
        <v>3090</v>
      </c>
      <c r="B57" s="263">
        <v>0.148186891242053</v>
      </c>
      <c r="D57" s="263"/>
    </row>
    <row r="58" spans="1:4" x14ac:dyDescent="0.2">
      <c r="A58" s="265" t="s">
        <v>1630</v>
      </c>
      <c r="B58" s="263">
        <v>0.14287075979404801</v>
      </c>
      <c r="D58" s="263"/>
    </row>
    <row r="59" spans="1:4" x14ac:dyDescent="0.2">
      <c r="A59" s="265" t="s">
        <v>6440</v>
      </c>
      <c r="B59" s="263">
        <v>0.14214018926261501</v>
      </c>
      <c r="D59" s="263"/>
    </row>
    <row r="60" spans="1:4" x14ac:dyDescent="0.2">
      <c r="A60" s="265" t="s">
        <v>2111</v>
      </c>
      <c r="B60" s="263">
        <v>0.140122849098514</v>
      </c>
      <c r="D60" s="263"/>
    </row>
    <row r="61" spans="1:4" x14ac:dyDescent="0.2">
      <c r="A61" s="265" t="s">
        <v>1819</v>
      </c>
      <c r="B61" s="263">
        <v>0.13955287092767399</v>
      </c>
      <c r="D61" s="263"/>
    </row>
    <row r="62" spans="1:4" x14ac:dyDescent="0.2">
      <c r="A62" s="265" t="s">
        <v>6441</v>
      </c>
      <c r="B62" s="263">
        <v>0.13924263585541</v>
      </c>
      <c r="D62" s="263"/>
    </row>
    <row r="63" spans="1:4" x14ac:dyDescent="0.2">
      <c r="A63" s="265" t="s">
        <v>6442</v>
      </c>
      <c r="B63" s="263">
        <v>0.13924263585541</v>
      </c>
      <c r="D63" s="263"/>
    </row>
    <row r="64" spans="1:4" x14ac:dyDescent="0.2">
      <c r="A64" s="265" t="s">
        <v>6443</v>
      </c>
      <c r="B64" s="263">
        <v>0.13924263585541</v>
      </c>
      <c r="D64" s="263"/>
    </row>
    <row r="65" spans="1:4" x14ac:dyDescent="0.2">
      <c r="A65" s="265" t="s">
        <v>6444</v>
      </c>
      <c r="B65" s="263">
        <v>0.13924263585541</v>
      </c>
      <c r="D65" s="263"/>
    </row>
    <row r="66" spans="1:4" x14ac:dyDescent="0.2">
      <c r="A66" s="265" t="s">
        <v>3091</v>
      </c>
      <c r="B66" s="263">
        <v>0.136344451986707</v>
      </c>
      <c r="D66" s="263"/>
    </row>
    <row r="67" spans="1:4" x14ac:dyDescent="0.2">
      <c r="A67" s="265" t="s">
        <v>1350</v>
      </c>
      <c r="B67" s="263">
        <v>0.135311366076314</v>
      </c>
      <c r="D67" s="263"/>
    </row>
    <row r="68" spans="1:4" x14ac:dyDescent="0.2">
      <c r="A68" s="265" t="s">
        <v>6445</v>
      </c>
      <c r="B68" s="263">
        <v>0.13244252320501901</v>
      </c>
      <c r="D68" s="263"/>
    </row>
    <row r="69" spans="1:4" x14ac:dyDescent="0.2">
      <c r="A69" s="265" t="s">
        <v>2321</v>
      </c>
      <c r="B69" s="263">
        <v>0.13127884882764199</v>
      </c>
      <c r="D69" s="263"/>
    </row>
    <row r="70" spans="1:4" x14ac:dyDescent="0.2">
      <c r="A70" s="265" t="s">
        <v>6446</v>
      </c>
      <c r="B70" s="263">
        <v>0.12723135987673601</v>
      </c>
      <c r="D70" s="263"/>
    </row>
    <row r="71" spans="1:4" x14ac:dyDescent="0.2">
      <c r="A71" s="265" t="s">
        <v>4348</v>
      </c>
      <c r="B71" s="263">
        <v>0.126740491309563</v>
      </c>
      <c r="D71" s="263"/>
    </row>
    <row r="72" spans="1:4" x14ac:dyDescent="0.2">
      <c r="A72" s="265" t="s">
        <v>3973</v>
      </c>
      <c r="B72" s="263">
        <v>0.125159277210486</v>
      </c>
      <c r="D72" s="263"/>
    </row>
    <row r="73" spans="1:4" x14ac:dyDescent="0.2">
      <c r="A73" s="265" t="s">
        <v>5930</v>
      </c>
      <c r="B73" s="263">
        <v>0.12013004194091</v>
      </c>
      <c r="D73" s="263"/>
    </row>
    <row r="74" spans="1:4" x14ac:dyDescent="0.2">
      <c r="A74" s="265" t="s">
        <v>6447</v>
      </c>
      <c r="B74" s="263">
        <v>0.116133682626351</v>
      </c>
      <c r="D74" s="263"/>
    </row>
    <row r="75" spans="1:4" x14ac:dyDescent="0.2">
      <c r="A75" s="265" t="s">
        <v>5889</v>
      </c>
      <c r="B75" s="263">
        <v>0.116008670673311</v>
      </c>
      <c r="D75" s="263"/>
    </row>
    <row r="76" spans="1:4" x14ac:dyDescent="0.2">
      <c r="A76" s="265" t="s">
        <v>6448</v>
      </c>
      <c r="B76" s="263">
        <v>0.115711432853212</v>
      </c>
      <c r="D76" s="263"/>
    </row>
    <row r="77" spans="1:4" x14ac:dyDescent="0.2">
      <c r="A77" s="265" t="s">
        <v>6449</v>
      </c>
      <c r="B77" s="263">
        <v>0.113920625991073</v>
      </c>
      <c r="D77" s="263"/>
    </row>
    <row r="78" spans="1:4" x14ac:dyDescent="0.2">
      <c r="A78" s="265" t="s">
        <v>6450</v>
      </c>
      <c r="B78" s="263">
        <v>0.113920625991073</v>
      </c>
      <c r="D78" s="263"/>
    </row>
    <row r="79" spans="1:4" x14ac:dyDescent="0.2">
      <c r="A79" s="265" t="s">
        <v>6451</v>
      </c>
      <c r="B79" s="263">
        <v>0.113920625991073</v>
      </c>
      <c r="D79" s="263"/>
    </row>
    <row r="80" spans="1:4" x14ac:dyDescent="0.2">
      <c r="A80" s="265" t="s">
        <v>6452</v>
      </c>
      <c r="B80" s="263">
        <v>0.113920625991073</v>
      </c>
      <c r="D80" s="263"/>
    </row>
    <row r="81" spans="1:4" x14ac:dyDescent="0.2">
      <c r="A81" s="265" t="s">
        <v>6453</v>
      </c>
      <c r="B81" s="263">
        <v>0.113920625991073</v>
      </c>
      <c r="D81" s="263"/>
    </row>
    <row r="82" spans="1:4" x14ac:dyDescent="0.2">
      <c r="A82" s="265" t="s">
        <v>6454</v>
      </c>
      <c r="B82" s="263">
        <v>0.113920625991073</v>
      </c>
      <c r="D82" s="263"/>
    </row>
    <row r="83" spans="1:4" x14ac:dyDescent="0.2">
      <c r="A83" s="265" t="s">
        <v>6455</v>
      </c>
      <c r="B83" s="263">
        <v>0.113920625991073</v>
      </c>
      <c r="D83" s="263"/>
    </row>
    <row r="84" spans="1:4" x14ac:dyDescent="0.2">
      <c r="A84" s="265" t="s">
        <v>6456</v>
      </c>
      <c r="B84" s="263">
        <v>0.113920625991073</v>
      </c>
      <c r="D84" s="263"/>
    </row>
    <row r="85" spans="1:4" x14ac:dyDescent="0.2">
      <c r="A85" s="265" t="s">
        <v>6457</v>
      </c>
      <c r="B85" s="263">
        <v>0.113920625991073</v>
      </c>
      <c r="D85" s="263"/>
    </row>
    <row r="86" spans="1:4" x14ac:dyDescent="0.2">
      <c r="A86" s="265" t="s">
        <v>6458</v>
      </c>
      <c r="B86" s="263">
        <v>0.113920625991073</v>
      </c>
      <c r="D86" s="263"/>
    </row>
    <row r="87" spans="1:4" x14ac:dyDescent="0.2">
      <c r="A87" s="265" t="s">
        <v>6459</v>
      </c>
      <c r="B87" s="263">
        <v>0.113920625991073</v>
      </c>
      <c r="D87" s="263"/>
    </row>
    <row r="88" spans="1:4" x14ac:dyDescent="0.2">
      <c r="A88" s="265" t="s">
        <v>6460</v>
      </c>
      <c r="B88" s="263">
        <v>0.113920625991073</v>
      </c>
      <c r="D88" s="263"/>
    </row>
    <row r="89" spans="1:4" x14ac:dyDescent="0.2">
      <c r="A89" s="265" t="s">
        <v>6461</v>
      </c>
      <c r="B89" s="263">
        <v>0.113920625991073</v>
      </c>
      <c r="D89" s="263"/>
    </row>
    <row r="90" spans="1:4" x14ac:dyDescent="0.2">
      <c r="A90" s="265" t="s">
        <v>6462</v>
      </c>
      <c r="B90" s="263">
        <v>0.113920625991073</v>
      </c>
      <c r="D90" s="263"/>
    </row>
    <row r="91" spans="1:4" x14ac:dyDescent="0.2">
      <c r="A91" s="265" t="s">
        <v>6463</v>
      </c>
      <c r="B91" s="263">
        <v>0.113920625991073</v>
      </c>
      <c r="D91" s="263"/>
    </row>
    <row r="92" spans="1:4" x14ac:dyDescent="0.2">
      <c r="A92" s="265" t="s">
        <v>6464</v>
      </c>
      <c r="B92" s="263">
        <v>0.113920625991073</v>
      </c>
      <c r="D92" s="263"/>
    </row>
    <row r="93" spans="1:4" x14ac:dyDescent="0.2">
      <c r="A93" s="265" t="s">
        <v>6465</v>
      </c>
      <c r="B93" s="263">
        <v>0.113920625991073</v>
      </c>
      <c r="D93" s="263"/>
    </row>
    <row r="94" spans="1:4" x14ac:dyDescent="0.2">
      <c r="A94" s="265" t="s">
        <v>6466</v>
      </c>
      <c r="B94" s="263">
        <v>0.113920625991073</v>
      </c>
      <c r="D94" s="263"/>
    </row>
    <row r="95" spans="1:4" x14ac:dyDescent="0.2">
      <c r="A95" s="265" t="s">
        <v>1817</v>
      </c>
      <c r="B95" s="263">
        <v>0.11363281728268999</v>
      </c>
      <c r="D95" s="263"/>
    </row>
    <row r="96" spans="1:4" x14ac:dyDescent="0.2">
      <c r="A96" s="265" t="s">
        <v>5625</v>
      </c>
      <c r="B96" s="263">
        <v>0.112231291442501</v>
      </c>
      <c r="D96" s="263"/>
    </row>
    <row r="97" spans="1:4" x14ac:dyDescent="0.2">
      <c r="A97" s="265" t="s">
        <v>5987</v>
      </c>
      <c r="B97" s="263">
        <v>0.110893149419792</v>
      </c>
      <c r="D97" s="263"/>
    </row>
    <row r="98" spans="1:4" x14ac:dyDescent="0.2">
      <c r="A98" s="265" t="s">
        <v>6467</v>
      </c>
      <c r="B98" s="263">
        <v>0.109632789916562</v>
      </c>
      <c r="D98" s="263"/>
    </row>
    <row r="99" spans="1:4" x14ac:dyDescent="0.2">
      <c r="A99" s="265" t="s">
        <v>3092</v>
      </c>
      <c r="B99" s="263">
        <v>0.1061072842274</v>
      </c>
      <c r="D99" s="263"/>
    </row>
    <row r="100" spans="1:4" x14ac:dyDescent="0.2">
      <c r="A100" s="265" t="s">
        <v>1173</v>
      </c>
      <c r="B100" s="263">
        <v>0.105491959694683</v>
      </c>
      <c r="D100" s="263"/>
    </row>
    <row r="101" spans="1:4" x14ac:dyDescent="0.2">
      <c r="A101" s="265" t="s">
        <v>6468</v>
      </c>
      <c r="B101" s="263">
        <v>0.103636609627349</v>
      </c>
      <c r="D101" s="263"/>
    </row>
    <row r="102" spans="1:4" x14ac:dyDescent="0.2">
      <c r="A102" s="265" t="s">
        <v>733</v>
      </c>
      <c r="B102" s="263">
        <v>0.102008466160505</v>
      </c>
      <c r="D102" s="263"/>
    </row>
    <row r="103" spans="1:4" x14ac:dyDescent="0.2">
      <c r="A103" s="265" t="s">
        <v>5653</v>
      </c>
      <c r="B103" s="263">
        <v>0.101964838720386</v>
      </c>
      <c r="D103" s="263"/>
    </row>
    <row r="104" spans="1:4" x14ac:dyDescent="0.2">
      <c r="A104" s="265" t="s">
        <v>1845</v>
      </c>
      <c r="B104" s="263">
        <v>0.101293837391618</v>
      </c>
      <c r="D104" s="263"/>
    </row>
    <row r="105" spans="1:4" x14ac:dyDescent="0.2">
      <c r="A105" s="265" t="s">
        <v>2881</v>
      </c>
      <c r="B105" s="263">
        <v>9.9411803026177498E-2</v>
      </c>
      <c r="D105" s="263"/>
    </row>
    <row r="106" spans="1:4" x14ac:dyDescent="0.2">
      <c r="A106" s="265" t="s">
        <v>6469</v>
      </c>
      <c r="B106" s="263">
        <v>9.7666127359671798E-2</v>
      </c>
      <c r="D106" s="263"/>
    </row>
    <row r="107" spans="1:4" x14ac:dyDescent="0.2">
      <c r="A107" s="265" t="s">
        <v>1267</v>
      </c>
      <c r="B107" s="263">
        <v>9.75413290665572E-2</v>
      </c>
      <c r="D107" s="263"/>
    </row>
    <row r="108" spans="1:4" x14ac:dyDescent="0.2">
      <c r="A108" s="265" t="s">
        <v>5193</v>
      </c>
      <c r="B108" s="263">
        <v>9.7457747547661802E-2</v>
      </c>
      <c r="D108" s="263"/>
    </row>
    <row r="109" spans="1:4" x14ac:dyDescent="0.2">
      <c r="A109" s="265" t="s">
        <v>4411</v>
      </c>
      <c r="B109" s="263">
        <v>9.7002452069494496E-2</v>
      </c>
      <c r="D109" s="263"/>
    </row>
    <row r="110" spans="1:4" x14ac:dyDescent="0.2">
      <c r="A110" s="265" t="s">
        <v>4677</v>
      </c>
      <c r="B110" s="263">
        <v>9.5674441644240396E-2</v>
      </c>
      <c r="D110" s="263"/>
    </row>
    <row r="111" spans="1:4" x14ac:dyDescent="0.2">
      <c r="A111" s="265" t="s">
        <v>2961</v>
      </c>
      <c r="B111" s="263">
        <v>9.5370870709741096E-2</v>
      </c>
      <c r="D111" s="263"/>
    </row>
    <row r="112" spans="1:4" x14ac:dyDescent="0.2">
      <c r="A112" s="265" t="s">
        <v>6470</v>
      </c>
      <c r="B112" s="263">
        <v>9.4239089392180897E-2</v>
      </c>
      <c r="D112" s="263"/>
    </row>
    <row r="113" spans="1:4" x14ac:dyDescent="0.2">
      <c r="A113" s="265" t="s">
        <v>3445</v>
      </c>
      <c r="B113" s="263">
        <v>9.38410880859884E-2</v>
      </c>
      <c r="D113" s="263"/>
    </row>
    <row r="114" spans="1:4" x14ac:dyDescent="0.2">
      <c r="A114" s="265" t="s">
        <v>4249</v>
      </c>
      <c r="B114" s="263">
        <v>9.3786756890266304E-2</v>
      </c>
      <c r="D114" s="263"/>
    </row>
    <row r="115" spans="1:4" x14ac:dyDescent="0.2">
      <c r="A115" s="265" t="s">
        <v>6471</v>
      </c>
      <c r="B115" s="263">
        <v>9.2525732116012505E-2</v>
      </c>
      <c r="D115" s="263"/>
    </row>
    <row r="116" spans="1:4" x14ac:dyDescent="0.2">
      <c r="A116" s="265" t="s">
        <v>5707</v>
      </c>
      <c r="B116" s="263">
        <v>9.1788087707434907E-2</v>
      </c>
      <c r="D116" s="263"/>
    </row>
    <row r="117" spans="1:4" x14ac:dyDescent="0.2">
      <c r="A117" s="265" t="s">
        <v>1835</v>
      </c>
      <c r="B117" s="263">
        <v>9.0802372736350195E-2</v>
      </c>
      <c r="D117" s="263"/>
    </row>
    <row r="118" spans="1:4" x14ac:dyDescent="0.2">
      <c r="A118" s="265" t="s">
        <v>1779</v>
      </c>
      <c r="B118" s="263">
        <v>9.0799067140385104E-2</v>
      </c>
      <c r="D118" s="263"/>
    </row>
    <row r="119" spans="1:4" x14ac:dyDescent="0.2">
      <c r="A119" s="265" t="s">
        <v>4697</v>
      </c>
      <c r="B119" s="263">
        <v>9.0364736170616203E-2</v>
      </c>
      <c r="D119" s="263"/>
    </row>
    <row r="120" spans="1:4" x14ac:dyDescent="0.2">
      <c r="A120" s="265" t="s">
        <v>2305</v>
      </c>
      <c r="B120" s="263">
        <v>9.0295121772684603E-2</v>
      </c>
      <c r="D120" s="263"/>
    </row>
    <row r="121" spans="1:4" x14ac:dyDescent="0.2">
      <c r="A121" s="265" t="s">
        <v>5424</v>
      </c>
      <c r="B121" s="263">
        <v>8.9948295847950999E-2</v>
      </c>
      <c r="D121" s="263"/>
    </row>
    <row r="122" spans="1:4" x14ac:dyDescent="0.2">
      <c r="A122" s="265" t="s">
        <v>1669</v>
      </c>
      <c r="B122" s="263">
        <v>8.9279018266468196E-2</v>
      </c>
      <c r="D122" s="263"/>
    </row>
    <row r="123" spans="1:4" x14ac:dyDescent="0.2">
      <c r="A123" s="265" t="s">
        <v>5676</v>
      </c>
      <c r="B123" s="263">
        <v>8.9001912216815804E-2</v>
      </c>
      <c r="D123" s="263"/>
    </row>
    <row r="124" spans="1:4" x14ac:dyDescent="0.2">
      <c r="A124" s="265" t="s">
        <v>1917</v>
      </c>
      <c r="B124" s="263">
        <v>8.8799085667431096E-2</v>
      </c>
      <c r="D124" s="263"/>
    </row>
    <row r="125" spans="1:4" x14ac:dyDescent="0.2">
      <c r="A125" s="265" t="s">
        <v>6472</v>
      </c>
      <c r="B125" s="263">
        <v>8.8676779092944996E-2</v>
      </c>
      <c r="D125" s="263"/>
    </row>
    <row r="126" spans="1:4" x14ac:dyDescent="0.2">
      <c r="A126" s="265" t="s">
        <v>2758</v>
      </c>
      <c r="B126" s="263">
        <v>8.8199318294632401E-2</v>
      </c>
      <c r="D126" s="263"/>
    </row>
    <row r="127" spans="1:4" x14ac:dyDescent="0.2">
      <c r="A127" s="265" t="s">
        <v>4314</v>
      </c>
      <c r="B127" s="263">
        <v>8.7003332706393099E-2</v>
      </c>
      <c r="D127" s="263"/>
    </row>
    <row r="128" spans="1:4" x14ac:dyDescent="0.2">
      <c r="A128" s="265" t="s">
        <v>3105</v>
      </c>
      <c r="B128" s="263">
        <v>8.6139883614502394E-2</v>
      </c>
      <c r="D128" s="263"/>
    </row>
    <row r="129" spans="1:4" x14ac:dyDescent="0.2">
      <c r="A129" s="265" t="s">
        <v>4117</v>
      </c>
      <c r="B129" s="263">
        <v>8.5667792382342206E-2</v>
      </c>
      <c r="D129" s="263"/>
    </row>
    <row r="130" spans="1:4" x14ac:dyDescent="0.2">
      <c r="A130" s="265" t="s">
        <v>4945</v>
      </c>
      <c r="B130" s="263">
        <v>8.5237319422537497E-2</v>
      </c>
      <c r="D130" s="263"/>
    </row>
    <row r="131" spans="1:4" x14ac:dyDescent="0.2">
      <c r="A131" s="265" t="s">
        <v>4500</v>
      </c>
      <c r="B131" s="263">
        <v>8.4548873183853901E-2</v>
      </c>
      <c r="D131" s="263"/>
    </row>
    <row r="132" spans="1:4" x14ac:dyDescent="0.2">
      <c r="A132" s="265" t="s">
        <v>5283</v>
      </c>
      <c r="B132" s="263">
        <v>8.3704075383073298E-2</v>
      </c>
      <c r="D132" s="263"/>
    </row>
    <row r="133" spans="1:4" x14ac:dyDescent="0.2">
      <c r="A133" s="265" t="s">
        <v>4824</v>
      </c>
      <c r="B133" s="263">
        <v>8.2885523408274098E-2</v>
      </c>
      <c r="D133" s="263"/>
    </row>
    <row r="134" spans="1:4" x14ac:dyDescent="0.2">
      <c r="A134" s="265" t="s">
        <v>5598</v>
      </c>
      <c r="B134" s="263">
        <v>8.2094971532858801E-2</v>
      </c>
      <c r="D134" s="263"/>
    </row>
    <row r="135" spans="1:4" x14ac:dyDescent="0.2">
      <c r="A135" s="265" t="s">
        <v>2806</v>
      </c>
      <c r="B135" s="263">
        <v>8.1376361193883903E-2</v>
      </c>
      <c r="D135" s="263"/>
    </row>
    <row r="136" spans="1:4" x14ac:dyDescent="0.2">
      <c r="A136" s="265" t="s">
        <v>3415</v>
      </c>
      <c r="B136" s="263">
        <v>8.0583938999813101E-2</v>
      </c>
      <c r="D136" s="263"/>
    </row>
    <row r="137" spans="1:4" x14ac:dyDescent="0.2">
      <c r="A137" s="265" t="s">
        <v>6473</v>
      </c>
      <c r="B137" s="263">
        <v>8.0316458574743205E-2</v>
      </c>
      <c r="D137" s="263"/>
    </row>
    <row r="138" spans="1:4" x14ac:dyDescent="0.2">
      <c r="A138" s="265" t="s">
        <v>6474</v>
      </c>
      <c r="B138" s="263">
        <v>8.0290256247189898E-2</v>
      </c>
      <c r="D138" s="263"/>
    </row>
    <row r="139" spans="1:4" x14ac:dyDescent="0.2">
      <c r="A139" s="265" t="s">
        <v>6475</v>
      </c>
      <c r="B139" s="263">
        <v>7.9465981263891594E-2</v>
      </c>
      <c r="D139" s="263"/>
    </row>
    <row r="140" spans="1:4" x14ac:dyDescent="0.2">
      <c r="A140" s="265" t="s">
        <v>5628</v>
      </c>
      <c r="B140" s="263">
        <v>7.9453488627562893E-2</v>
      </c>
      <c r="D140" s="263"/>
    </row>
    <row r="141" spans="1:4" x14ac:dyDescent="0.2">
      <c r="A141" s="265" t="s">
        <v>1407</v>
      </c>
      <c r="B141" s="263">
        <v>7.9240244043002395E-2</v>
      </c>
      <c r="D141" s="263"/>
    </row>
    <row r="142" spans="1:4" x14ac:dyDescent="0.2">
      <c r="A142" s="265" t="s">
        <v>1490</v>
      </c>
      <c r="B142" s="263">
        <v>7.9209642484421097E-2</v>
      </c>
      <c r="D142" s="263"/>
    </row>
    <row r="143" spans="1:4" x14ac:dyDescent="0.2">
      <c r="A143" s="265" t="s">
        <v>6476</v>
      </c>
      <c r="B143" s="263">
        <v>7.9091854618890997E-2</v>
      </c>
      <c r="D143" s="263"/>
    </row>
    <row r="144" spans="1:4" x14ac:dyDescent="0.2">
      <c r="A144" s="265" t="s">
        <v>6477</v>
      </c>
      <c r="B144" s="263">
        <v>7.9091854618890997E-2</v>
      </c>
      <c r="D144" s="263"/>
    </row>
    <row r="145" spans="1:4" x14ac:dyDescent="0.2">
      <c r="A145" s="265" t="s">
        <v>6478</v>
      </c>
      <c r="B145" s="263">
        <v>7.9081240757115298E-2</v>
      </c>
      <c r="D145" s="263"/>
    </row>
    <row r="146" spans="1:4" x14ac:dyDescent="0.2">
      <c r="A146" s="265" t="s">
        <v>1439</v>
      </c>
      <c r="B146" s="263">
        <v>7.9079905178200599E-2</v>
      </c>
      <c r="D146" s="263"/>
    </row>
    <row r="147" spans="1:4" x14ac:dyDescent="0.2">
      <c r="A147" s="265" t="s">
        <v>3583</v>
      </c>
      <c r="B147" s="263">
        <v>7.8592625863408205E-2</v>
      </c>
      <c r="D147" s="263"/>
    </row>
    <row r="148" spans="1:4" x14ac:dyDescent="0.2">
      <c r="A148" s="265" t="s">
        <v>534</v>
      </c>
      <c r="B148" s="263">
        <v>7.846386707427E-2</v>
      </c>
      <c r="D148" s="263"/>
    </row>
    <row r="149" spans="1:4" x14ac:dyDescent="0.2">
      <c r="A149" s="265" t="s">
        <v>5264</v>
      </c>
      <c r="B149" s="263">
        <v>7.8403127753105498E-2</v>
      </c>
      <c r="D149" s="263"/>
    </row>
    <row r="150" spans="1:4" x14ac:dyDescent="0.2">
      <c r="A150" s="265" t="s">
        <v>692</v>
      </c>
      <c r="B150" s="263">
        <v>7.7357810893997195E-2</v>
      </c>
      <c r="D150" s="263"/>
    </row>
    <row r="151" spans="1:4" x14ac:dyDescent="0.2">
      <c r="A151" s="265" t="s">
        <v>2354</v>
      </c>
      <c r="B151" s="263">
        <v>7.6655526993713502E-2</v>
      </c>
      <c r="D151" s="263"/>
    </row>
    <row r="152" spans="1:4" x14ac:dyDescent="0.2">
      <c r="A152" s="265" t="s">
        <v>6479</v>
      </c>
      <c r="B152" s="263">
        <v>7.6148458385374596E-2</v>
      </c>
      <c r="D152" s="263"/>
    </row>
    <row r="153" spans="1:4" x14ac:dyDescent="0.2">
      <c r="A153" s="265" t="s">
        <v>6480</v>
      </c>
      <c r="B153" s="263">
        <v>7.6148458385374596E-2</v>
      </c>
      <c r="D153" s="263"/>
    </row>
    <row r="154" spans="1:4" x14ac:dyDescent="0.2">
      <c r="A154" s="265" t="s">
        <v>6481</v>
      </c>
      <c r="B154" s="263">
        <v>7.6148458385374596E-2</v>
      </c>
      <c r="D154" s="263"/>
    </row>
    <row r="155" spans="1:4" x14ac:dyDescent="0.2">
      <c r="A155" s="265" t="s">
        <v>4648</v>
      </c>
      <c r="B155" s="263">
        <v>7.5233453483514096E-2</v>
      </c>
      <c r="D155" s="263"/>
    </row>
    <row r="156" spans="1:4" x14ac:dyDescent="0.2">
      <c r="A156" s="265" t="s">
        <v>3200</v>
      </c>
      <c r="B156" s="263">
        <v>7.5141558397075495E-2</v>
      </c>
      <c r="D156" s="263"/>
    </row>
    <row r="157" spans="1:4" x14ac:dyDescent="0.2">
      <c r="A157" s="265" t="s">
        <v>1283</v>
      </c>
      <c r="B157" s="263">
        <v>7.4981737003387894E-2</v>
      </c>
      <c r="D157" s="263"/>
    </row>
    <row r="158" spans="1:4" x14ac:dyDescent="0.2">
      <c r="A158" s="265" t="s">
        <v>4105</v>
      </c>
      <c r="B158" s="263">
        <v>7.4778662743886101E-2</v>
      </c>
      <c r="D158" s="263"/>
    </row>
    <row r="159" spans="1:4" x14ac:dyDescent="0.2">
      <c r="A159" s="265" t="s">
        <v>1371</v>
      </c>
      <c r="B159" s="263">
        <v>7.4322354618254802E-2</v>
      </c>
      <c r="D159" s="263"/>
    </row>
    <row r="160" spans="1:4" x14ac:dyDescent="0.2">
      <c r="A160" s="265" t="s">
        <v>6482</v>
      </c>
      <c r="B160" s="263">
        <v>7.41161955767035E-2</v>
      </c>
      <c r="D160" s="263"/>
    </row>
    <row r="161" spans="1:4" x14ac:dyDescent="0.2">
      <c r="A161" s="265" t="s">
        <v>6483</v>
      </c>
      <c r="B161" s="263">
        <v>7.3569709390789495E-2</v>
      </c>
      <c r="D161" s="263"/>
    </row>
    <row r="162" spans="1:4" x14ac:dyDescent="0.2">
      <c r="A162" s="265" t="s">
        <v>6484</v>
      </c>
      <c r="B162" s="263">
        <v>7.3369803170578202E-2</v>
      </c>
      <c r="D162" s="263"/>
    </row>
    <row r="163" spans="1:4" x14ac:dyDescent="0.2">
      <c r="A163" s="265" t="s">
        <v>6485</v>
      </c>
      <c r="B163" s="263">
        <v>7.3160901078500304E-2</v>
      </c>
      <c r="D163" s="263"/>
    </row>
    <row r="164" spans="1:4" x14ac:dyDescent="0.2">
      <c r="A164" s="265" t="s">
        <v>4999</v>
      </c>
      <c r="B164" s="263">
        <v>7.2929335927295405E-2</v>
      </c>
      <c r="D164" s="263"/>
    </row>
    <row r="165" spans="1:4" x14ac:dyDescent="0.2">
      <c r="A165" s="265" t="s">
        <v>3042</v>
      </c>
      <c r="B165" s="263">
        <v>7.2896705733132602E-2</v>
      </c>
      <c r="D165" s="263"/>
    </row>
    <row r="166" spans="1:4" x14ac:dyDescent="0.2">
      <c r="A166" s="265" t="s">
        <v>1087</v>
      </c>
      <c r="B166" s="263">
        <v>7.1793484336050997E-2</v>
      </c>
      <c r="D166" s="263"/>
    </row>
    <row r="167" spans="1:4" x14ac:dyDescent="0.2">
      <c r="A167" s="265" t="s">
        <v>1864</v>
      </c>
      <c r="B167" s="263">
        <v>7.1761567553519104E-2</v>
      </c>
      <c r="D167" s="263"/>
    </row>
    <row r="168" spans="1:4" x14ac:dyDescent="0.2">
      <c r="A168" s="265" t="s">
        <v>6486</v>
      </c>
      <c r="B168" s="263">
        <v>7.1671521926048198E-2</v>
      </c>
      <c r="D168" s="263"/>
    </row>
    <row r="169" spans="1:4" x14ac:dyDescent="0.2">
      <c r="A169" s="265" t="s">
        <v>5834</v>
      </c>
      <c r="B169" s="263">
        <v>7.1439174290551702E-2</v>
      </c>
      <c r="D169" s="263"/>
    </row>
    <row r="170" spans="1:4" x14ac:dyDescent="0.2">
      <c r="A170" s="265" t="s">
        <v>2849</v>
      </c>
      <c r="B170" s="263">
        <v>7.1418419174391304E-2</v>
      </c>
      <c r="D170" s="263"/>
    </row>
    <row r="171" spans="1:4" x14ac:dyDescent="0.2">
      <c r="A171" s="265" t="s">
        <v>4193</v>
      </c>
      <c r="B171" s="263">
        <v>7.0986914555572295E-2</v>
      </c>
      <c r="D171" s="263"/>
    </row>
    <row r="172" spans="1:4" x14ac:dyDescent="0.2">
      <c r="A172" s="265" t="s">
        <v>3777</v>
      </c>
      <c r="B172" s="263">
        <v>7.0880521307729996E-2</v>
      </c>
      <c r="D172" s="263"/>
    </row>
    <row r="173" spans="1:4" x14ac:dyDescent="0.2">
      <c r="A173" s="265" t="s">
        <v>4794</v>
      </c>
      <c r="B173" s="263">
        <v>7.0420919990038799E-2</v>
      </c>
      <c r="D173" s="263"/>
    </row>
    <row r="174" spans="1:4" x14ac:dyDescent="0.2">
      <c r="A174" s="265" t="s">
        <v>6487</v>
      </c>
      <c r="B174" s="263">
        <v>7.0165746704816095E-2</v>
      </c>
      <c r="D174" s="263"/>
    </row>
    <row r="175" spans="1:4" x14ac:dyDescent="0.2">
      <c r="A175" s="265" t="s">
        <v>1703</v>
      </c>
      <c r="B175" s="263">
        <v>6.9678868460226695E-2</v>
      </c>
      <c r="D175" s="263"/>
    </row>
    <row r="176" spans="1:4" x14ac:dyDescent="0.2">
      <c r="A176" s="265" t="s">
        <v>4432</v>
      </c>
      <c r="B176" s="263">
        <v>6.9234137287694605E-2</v>
      </c>
      <c r="D176" s="263"/>
    </row>
    <row r="177" spans="1:4" x14ac:dyDescent="0.2">
      <c r="A177" s="265" t="s">
        <v>1898</v>
      </c>
      <c r="B177" s="263">
        <v>6.8802941969939302E-2</v>
      </c>
      <c r="D177" s="263"/>
    </row>
    <row r="178" spans="1:4" x14ac:dyDescent="0.2">
      <c r="A178" s="265" t="s">
        <v>768</v>
      </c>
      <c r="B178" s="263">
        <v>6.8126382488784401E-2</v>
      </c>
      <c r="D178" s="263"/>
    </row>
    <row r="179" spans="1:4" x14ac:dyDescent="0.2">
      <c r="A179" s="265" t="s">
        <v>2216</v>
      </c>
      <c r="B179" s="263">
        <v>6.7552561380559095E-2</v>
      </c>
      <c r="D179" s="263"/>
    </row>
    <row r="180" spans="1:4" x14ac:dyDescent="0.2">
      <c r="A180" s="265" t="s">
        <v>3582</v>
      </c>
      <c r="B180" s="263">
        <v>6.7281518428355697E-2</v>
      </c>
      <c r="D180" s="263"/>
    </row>
    <row r="181" spans="1:4" x14ac:dyDescent="0.2">
      <c r="A181" s="265" t="s">
        <v>2844</v>
      </c>
      <c r="B181" s="263">
        <v>6.7120821279789605E-2</v>
      </c>
      <c r="D181" s="263"/>
    </row>
    <row r="182" spans="1:4" x14ac:dyDescent="0.2">
      <c r="A182" s="265" t="s">
        <v>6488</v>
      </c>
      <c r="B182" s="263">
        <v>6.6705378269715204E-2</v>
      </c>
      <c r="D182" s="263"/>
    </row>
    <row r="183" spans="1:4" x14ac:dyDescent="0.2">
      <c r="A183" s="265" t="s">
        <v>6489</v>
      </c>
      <c r="B183" s="263">
        <v>6.6355595488937699E-2</v>
      </c>
      <c r="D183" s="263"/>
    </row>
    <row r="184" spans="1:4" x14ac:dyDescent="0.2">
      <c r="A184" s="265" t="s">
        <v>6490</v>
      </c>
      <c r="B184" s="263">
        <v>6.6355595488937699E-2</v>
      </c>
      <c r="D184" s="263"/>
    </row>
    <row r="185" spans="1:4" x14ac:dyDescent="0.2">
      <c r="A185" s="265" t="s">
        <v>6491</v>
      </c>
      <c r="B185" s="263">
        <v>6.6355595488937699E-2</v>
      </c>
      <c r="D185" s="263"/>
    </row>
    <row r="186" spans="1:4" x14ac:dyDescent="0.2">
      <c r="A186" s="265" t="s">
        <v>6492</v>
      </c>
      <c r="B186" s="263">
        <v>6.6355595488937699E-2</v>
      </c>
      <c r="D186" s="263"/>
    </row>
    <row r="187" spans="1:4" x14ac:dyDescent="0.2">
      <c r="A187" s="265" t="s">
        <v>6493</v>
      </c>
      <c r="B187" s="263">
        <v>6.6355595488937699E-2</v>
      </c>
      <c r="D187" s="263"/>
    </row>
    <row r="188" spans="1:4" x14ac:dyDescent="0.2">
      <c r="A188" s="265" t="s">
        <v>6494</v>
      </c>
      <c r="B188" s="263">
        <v>6.6355595488937699E-2</v>
      </c>
      <c r="D188" s="263"/>
    </row>
    <row r="189" spans="1:4" x14ac:dyDescent="0.2">
      <c r="A189" s="265" t="s">
        <v>6495</v>
      </c>
      <c r="B189" s="263">
        <v>6.6355595488937699E-2</v>
      </c>
      <c r="D189" s="263"/>
    </row>
    <row r="190" spans="1:4" x14ac:dyDescent="0.2">
      <c r="A190" s="265" t="s">
        <v>6496</v>
      </c>
      <c r="B190" s="263">
        <v>6.6355595488937699E-2</v>
      </c>
      <c r="D190" s="263"/>
    </row>
    <row r="191" spans="1:4" x14ac:dyDescent="0.2">
      <c r="A191" s="265" t="s">
        <v>6497</v>
      </c>
      <c r="B191" s="263">
        <v>6.6355595488937699E-2</v>
      </c>
      <c r="D191" s="263"/>
    </row>
    <row r="192" spans="1:4" x14ac:dyDescent="0.2">
      <c r="A192" s="265" t="s">
        <v>6498</v>
      </c>
      <c r="B192" s="263">
        <v>6.6355595488937699E-2</v>
      </c>
      <c r="D192" s="263"/>
    </row>
    <row r="193" spans="1:4" x14ac:dyDescent="0.2">
      <c r="A193" s="265" t="s">
        <v>6499</v>
      </c>
      <c r="B193" s="263">
        <v>6.6355595488937699E-2</v>
      </c>
      <c r="D193" s="263"/>
    </row>
    <row r="194" spans="1:4" x14ac:dyDescent="0.2">
      <c r="A194" s="265" t="s">
        <v>2951</v>
      </c>
      <c r="B194" s="263">
        <v>6.6214413863591198E-2</v>
      </c>
      <c r="D194" s="263"/>
    </row>
    <row r="195" spans="1:4" x14ac:dyDescent="0.2">
      <c r="A195" s="265" t="s">
        <v>4104</v>
      </c>
      <c r="B195" s="263">
        <v>6.6127061651073904E-2</v>
      </c>
      <c r="D195" s="263"/>
    </row>
    <row r="196" spans="1:4" x14ac:dyDescent="0.2">
      <c r="A196" s="265" t="s">
        <v>6500</v>
      </c>
      <c r="B196" s="263">
        <v>6.5925463033678897E-2</v>
      </c>
      <c r="D196" s="263"/>
    </row>
    <row r="197" spans="1:4" x14ac:dyDescent="0.2">
      <c r="A197" s="265" t="s">
        <v>3107</v>
      </c>
      <c r="B197" s="263">
        <v>6.5584633880251597E-2</v>
      </c>
      <c r="D197" s="263"/>
    </row>
    <row r="198" spans="1:4" x14ac:dyDescent="0.2">
      <c r="A198" s="265" t="s">
        <v>2520</v>
      </c>
      <c r="B198" s="263">
        <v>6.4925574756679094E-2</v>
      </c>
      <c r="D198" s="263"/>
    </row>
    <row r="199" spans="1:4" x14ac:dyDescent="0.2">
      <c r="A199" s="265" t="s">
        <v>1802</v>
      </c>
      <c r="B199" s="263">
        <v>6.4825734918336902E-2</v>
      </c>
      <c r="D199" s="263"/>
    </row>
    <row r="200" spans="1:4" x14ac:dyDescent="0.2">
      <c r="A200" s="265" t="s">
        <v>6501</v>
      </c>
      <c r="B200" s="263">
        <v>6.4750643627828994E-2</v>
      </c>
      <c r="D200" s="263"/>
    </row>
    <row r="201" spans="1:4" x14ac:dyDescent="0.2">
      <c r="A201" s="265" t="s">
        <v>1704</v>
      </c>
      <c r="B201" s="263">
        <v>6.4166151204799293E-2</v>
      </c>
      <c r="D201" s="263"/>
    </row>
    <row r="202" spans="1:4" x14ac:dyDescent="0.2">
      <c r="A202" s="265" t="s">
        <v>3639</v>
      </c>
      <c r="B202" s="263">
        <v>6.4153836546737897E-2</v>
      </c>
      <c r="D202" s="263"/>
    </row>
    <row r="203" spans="1:4" x14ac:dyDescent="0.2">
      <c r="A203" s="265" t="s">
        <v>6502</v>
      </c>
      <c r="B203" s="263">
        <v>6.4134667055363803E-2</v>
      </c>
      <c r="D203" s="263"/>
    </row>
    <row r="204" spans="1:4" x14ac:dyDescent="0.2">
      <c r="A204" s="265" t="s">
        <v>2805</v>
      </c>
      <c r="B204" s="263">
        <v>6.3897441179636694E-2</v>
      </c>
      <c r="D204" s="263"/>
    </row>
    <row r="205" spans="1:4" x14ac:dyDescent="0.2">
      <c r="A205" s="265" t="s">
        <v>1830</v>
      </c>
      <c r="B205" s="263">
        <v>6.2578001936908795E-2</v>
      </c>
      <c r="D205" s="263"/>
    </row>
    <row r="206" spans="1:4" x14ac:dyDescent="0.2">
      <c r="A206" s="265" t="s">
        <v>4468</v>
      </c>
      <c r="B206" s="263">
        <v>6.2511600260336503E-2</v>
      </c>
      <c r="D206" s="263"/>
    </row>
    <row r="207" spans="1:4" x14ac:dyDescent="0.2">
      <c r="A207" s="265" t="s">
        <v>3613</v>
      </c>
      <c r="B207" s="263">
        <v>6.22903302424994E-2</v>
      </c>
      <c r="D207" s="263"/>
    </row>
    <row r="208" spans="1:4" x14ac:dyDescent="0.2">
      <c r="A208" s="265" t="s">
        <v>3658</v>
      </c>
      <c r="B208" s="263">
        <v>6.1805435883139297E-2</v>
      </c>
      <c r="D208" s="263"/>
    </row>
    <row r="209" spans="1:4" x14ac:dyDescent="0.2">
      <c r="A209" s="265" t="s">
        <v>3079</v>
      </c>
      <c r="B209" s="263">
        <v>6.14249945983142E-2</v>
      </c>
      <c r="D209" s="263"/>
    </row>
    <row r="210" spans="1:4" x14ac:dyDescent="0.2">
      <c r="A210" s="265" t="s">
        <v>6503</v>
      </c>
      <c r="B210" s="263">
        <v>6.1293061599641797E-2</v>
      </c>
      <c r="D210" s="263"/>
    </row>
    <row r="211" spans="1:4" x14ac:dyDescent="0.2">
      <c r="A211" s="265" t="s">
        <v>3226</v>
      </c>
      <c r="B211" s="263">
        <v>6.1237091858880002E-2</v>
      </c>
      <c r="D211" s="263"/>
    </row>
    <row r="212" spans="1:4" x14ac:dyDescent="0.2">
      <c r="A212" s="265" t="s">
        <v>2476</v>
      </c>
      <c r="B212" s="263">
        <v>6.1109731695968401E-2</v>
      </c>
      <c r="D212" s="263"/>
    </row>
    <row r="213" spans="1:4" x14ac:dyDescent="0.2">
      <c r="A213" s="265" t="s">
        <v>3640</v>
      </c>
      <c r="B213" s="263">
        <v>6.0181318291642E-2</v>
      </c>
      <c r="D213" s="263"/>
    </row>
    <row r="214" spans="1:4" x14ac:dyDescent="0.2">
      <c r="A214" s="265" t="s">
        <v>4549</v>
      </c>
      <c r="B214" s="263">
        <v>5.9551203083392797E-2</v>
      </c>
      <c r="D214" s="263"/>
    </row>
    <row r="215" spans="1:4" x14ac:dyDescent="0.2">
      <c r="A215" s="265" t="s">
        <v>5097</v>
      </c>
      <c r="B215" s="263">
        <v>5.9330318554049903E-2</v>
      </c>
      <c r="D215" s="263"/>
    </row>
    <row r="216" spans="1:4" x14ac:dyDescent="0.2">
      <c r="A216" s="265" t="s">
        <v>6504</v>
      </c>
      <c r="B216" s="263">
        <v>5.8874015538323103E-2</v>
      </c>
      <c r="D216" s="263"/>
    </row>
    <row r="217" spans="1:4" x14ac:dyDescent="0.2">
      <c r="A217" s="265" t="s">
        <v>6505</v>
      </c>
      <c r="B217" s="263">
        <v>5.8359077321660999E-2</v>
      </c>
      <c r="D217" s="263"/>
    </row>
    <row r="218" spans="1:4" x14ac:dyDescent="0.2">
      <c r="A218" s="265" t="s">
        <v>6506</v>
      </c>
      <c r="B218" s="263">
        <v>5.8336712904210997E-2</v>
      </c>
      <c r="D218" s="263"/>
    </row>
    <row r="219" spans="1:4" x14ac:dyDescent="0.2">
      <c r="A219" s="265" t="s">
        <v>2324</v>
      </c>
      <c r="B219" s="263">
        <v>5.8102542915437601E-2</v>
      </c>
      <c r="D219" s="263"/>
    </row>
    <row r="220" spans="1:4" x14ac:dyDescent="0.2">
      <c r="A220" s="265" t="s">
        <v>4291</v>
      </c>
      <c r="B220" s="263">
        <v>5.7565797748580901E-2</v>
      </c>
      <c r="D220" s="263"/>
    </row>
    <row r="221" spans="1:4" x14ac:dyDescent="0.2">
      <c r="A221" s="265" t="s">
        <v>1229</v>
      </c>
      <c r="B221" s="263">
        <v>5.7179861790770503E-2</v>
      </c>
      <c r="D221" s="263"/>
    </row>
    <row r="222" spans="1:4" x14ac:dyDescent="0.2">
      <c r="A222" s="265" t="s">
        <v>6270</v>
      </c>
      <c r="B222" s="263">
        <v>5.7167883850875199E-2</v>
      </c>
      <c r="D222" s="263"/>
    </row>
    <row r="223" spans="1:4" x14ac:dyDescent="0.2">
      <c r="A223" s="265" t="s">
        <v>4741</v>
      </c>
      <c r="B223" s="263">
        <v>5.7143768030195503E-2</v>
      </c>
      <c r="D223" s="263"/>
    </row>
    <row r="224" spans="1:4" x14ac:dyDescent="0.2">
      <c r="A224" s="265" t="s">
        <v>3227</v>
      </c>
      <c r="B224" s="263">
        <v>5.68969644339785E-2</v>
      </c>
      <c r="D224" s="263"/>
    </row>
    <row r="225" spans="1:4" x14ac:dyDescent="0.2">
      <c r="A225" s="265" t="s">
        <v>6507</v>
      </c>
      <c r="B225" s="263">
        <v>5.6703154802774797E-2</v>
      </c>
      <c r="D225" s="263"/>
    </row>
    <row r="226" spans="1:4" x14ac:dyDescent="0.2">
      <c r="A226" s="265" t="s">
        <v>6508</v>
      </c>
      <c r="B226" s="263">
        <v>5.6582216412353101E-2</v>
      </c>
      <c r="D226" s="263"/>
    </row>
    <row r="227" spans="1:4" x14ac:dyDescent="0.2">
      <c r="A227" s="265" t="s">
        <v>2320</v>
      </c>
      <c r="B227" s="263">
        <v>5.6258887557158799E-2</v>
      </c>
      <c r="D227" s="263"/>
    </row>
    <row r="228" spans="1:4" x14ac:dyDescent="0.2">
      <c r="A228" s="265" t="s">
        <v>2110</v>
      </c>
      <c r="B228" s="263">
        <v>5.6120068679108098E-2</v>
      </c>
      <c r="D228" s="263"/>
    </row>
    <row r="229" spans="1:4" x14ac:dyDescent="0.2">
      <c r="A229" s="265" t="s">
        <v>1773</v>
      </c>
      <c r="B229" s="263">
        <v>5.5987004246582699E-2</v>
      </c>
      <c r="D229" s="263"/>
    </row>
    <row r="230" spans="1:4" x14ac:dyDescent="0.2">
      <c r="A230" s="265" t="s">
        <v>6221</v>
      </c>
      <c r="B230" s="263">
        <v>5.58176067667659E-2</v>
      </c>
      <c r="D230" s="263"/>
    </row>
    <row r="231" spans="1:4" x14ac:dyDescent="0.2">
      <c r="A231" s="265" t="s">
        <v>5540</v>
      </c>
      <c r="B231" s="263">
        <v>5.5510564961978703E-2</v>
      </c>
      <c r="D231" s="263"/>
    </row>
    <row r="232" spans="1:4" x14ac:dyDescent="0.2">
      <c r="A232" s="265" t="s">
        <v>1913</v>
      </c>
      <c r="B232" s="263">
        <v>5.5476311514365002E-2</v>
      </c>
      <c r="D232" s="263"/>
    </row>
    <row r="233" spans="1:4" x14ac:dyDescent="0.2">
      <c r="A233" s="265" t="s">
        <v>6509</v>
      </c>
      <c r="B233" s="263">
        <v>5.4950875752594802E-2</v>
      </c>
      <c r="D233" s="263"/>
    </row>
    <row r="234" spans="1:4" x14ac:dyDescent="0.2">
      <c r="A234" s="265" t="s">
        <v>3659</v>
      </c>
      <c r="B234" s="263">
        <v>5.4849040821427497E-2</v>
      </c>
      <c r="D234" s="263"/>
    </row>
    <row r="235" spans="1:4" x14ac:dyDescent="0.2">
      <c r="A235" s="265" t="s">
        <v>3750</v>
      </c>
      <c r="B235" s="263">
        <v>5.47570559157513E-2</v>
      </c>
      <c r="D235" s="263"/>
    </row>
    <row r="236" spans="1:4" x14ac:dyDescent="0.2">
      <c r="A236" s="265" t="s">
        <v>6510</v>
      </c>
      <c r="B236" s="263">
        <v>5.42786405980114E-2</v>
      </c>
      <c r="D236" s="263"/>
    </row>
    <row r="237" spans="1:4" x14ac:dyDescent="0.2">
      <c r="A237" s="265" t="s">
        <v>5873</v>
      </c>
      <c r="B237" s="263">
        <v>5.4205330800792199E-2</v>
      </c>
      <c r="D237" s="263"/>
    </row>
    <row r="238" spans="1:4" x14ac:dyDescent="0.2">
      <c r="A238" s="265" t="s">
        <v>1960</v>
      </c>
      <c r="B238" s="263">
        <v>5.4148472091831601E-2</v>
      </c>
      <c r="D238" s="263"/>
    </row>
    <row r="239" spans="1:4" x14ac:dyDescent="0.2">
      <c r="A239" s="265" t="s">
        <v>3228</v>
      </c>
      <c r="B239" s="263">
        <v>5.4053805780563603E-2</v>
      </c>
      <c r="D239" s="263"/>
    </row>
    <row r="240" spans="1:4" x14ac:dyDescent="0.2">
      <c r="A240" s="265" t="s">
        <v>4253</v>
      </c>
      <c r="B240" s="263">
        <v>5.35630496088692E-2</v>
      </c>
      <c r="D240" s="263"/>
    </row>
    <row r="241" spans="1:4" x14ac:dyDescent="0.2">
      <c r="A241" s="265" t="s">
        <v>6511</v>
      </c>
      <c r="B241" s="263">
        <v>5.3498527749074501E-2</v>
      </c>
      <c r="D241" s="263"/>
    </row>
    <row r="242" spans="1:4" x14ac:dyDescent="0.2">
      <c r="A242" s="265" t="s">
        <v>5046</v>
      </c>
      <c r="B242" s="263">
        <v>5.3168965191895498E-2</v>
      </c>
      <c r="D242" s="263"/>
    </row>
    <row r="243" spans="1:4" x14ac:dyDescent="0.2">
      <c r="A243" s="265" t="s">
        <v>6512</v>
      </c>
      <c r="B243" s="263">
        <v>5.3033353928364002E-2</v>
      </c>
      <c r="D243" s="263"/>
    </row>
    <row r="244" spans="1:4" x14ac:dyDescent="0.2">
      <c r="A244" s="265" t="s">
        <v>4317</v>
      </c>
      <c r="B244" s="263">
        <v>5.2637128027619003E-2</v>
      </c>
      <c r="D244" s="263"/>
    </row>
    <row r="245" spans="1:4" x14ac:dyDescent="0.2">
      <c r="A245" s="265" t="s">
        <v>2867</v>
      </c>
      <c r="B245" s="263">
        <v>5.2487482973197302E-2</v>
      </c>
      <c r="D245" s="263"/>
    </row>
    <row r="246" spans="1:4" x14ac:dyDescent="0.2">
      <c r="A246" s="265" t="s">
        <v>1771</v>
      </c>
      <c r="B246" s="263">
        <v>5.2280411333594103E-2</v>
      </c>
      <c r="D246" s="263"/>
    </row>
    <row r="247" spans="1:4" x14ac:dyDescent="0.2">
      <c r="A247" s="265" t="s">
        <v>1547</v>
      </c>
      <c r="B247" s="263">
        <v>5.2131855128958501E-2</v>
      </c>
      <c r="D247" s="263"/>
    </row>
    <row r="248" spans="1:4" x14ac:dyDescent="0.2">
      <c r="A248" s="265" t="s">
        <v>6513</v>
      </c>
      <c r="B248" s="263">
        <v>5.2131855128958501E-2</v>
      </c>
      <c r="D248" s="263"/>
    </row>
    <row r="249" spans="1:4" x14ac:dyDescent="0.2">
      <c r="A249" s="265" t="s">
        <v>2567</v>
      </c>
      <c r="B249" s="263">
        <v>5.21106522142427E-2</v>
      </c>
      <c r="D249" s="263"/>
    </row>
    <row r="250" spans="1:4" x14ac:dyDescent="0.2">
      <c r="A250" s="265" t="s">
        <v>4271</v>
      </c>
      <c r="B250" s="263">
        <v>5.2013300079545501E-2</v>
      </c>
      <c r="D250" s="263"/>
    </row>
    <row r="251" spans="1:4" x14ac:dyDescent="0.2">
      <c r="A251" s="265" t="s">
        <v>4240</v>
      </c>
      <c r="B251" s="263">
        <v>5.1766981998242603E-2</v>
      </c>
      <c r="D251" s="263"/>
    </row>
    <row r="252" spans="1:4" x14ac:dyDescent="0.2">
      <c r="A252" s="265" t="s">
        <v>4892</v>
      </c>
      <c r="B252" s="263">
        <v>5.1555340875329501E-2</v>
      </c>
      <c r="D252" s="263"/>
    </row>
    <row r="253" spans="1:4" x14ac:dyDescent="0.2">
      <c r="A253" s="265" t="s">
        <v>3012</v>
      </c>
      <c r="B253" s="263">
        <v>5.1358369247319999E-2</v>
      </c>
      <c r="D253" s="263"/>
    </row>
    <row r="254" spans="1:4" x14ac:dyDescent="0.2">
      <c r="A254" s="265" t="s">
        <v>4817</v>
      </c>
      <c r="B254" s="263">
        <v>5.1266233289661102E-2</v>
      </c>
      <c r="D254" s="263"/>
    </row>
    <row r="255" spans="1:4" x14ac:dyDescent="0.2">
      <c r="A255" s="265" t="s">
        <v>3930</v>
      </c>
      <c r="B255" s="263">
        <v>5.1030275438923203E-2</v>
      </c>
      <c r="D255" s="263"/>
    </row>
    <row r="256" spans="1:4" x14ac:dyDescent="0.2">
      <c r="A256" s="265" t="s">
        <v>3822</v>
      </c>
      <c r="B256" s="263">
        <v>5.0809944849125502E-2</v>
      </c>
      <c r="D256" s="263"/>
    </row>
    <row r="257" spans="1:4" x14ac:dyDescent="0.2">
      <c r="A257" s="265" t="s">
        <v>3812</v>
      </c>
      <c r="B257" s="263">
        <v>5.0779868280450599E-2</v>
      </c>
      <c r="D257" s="263"/>
    </row>
    <row r="258" spans="1:4" x14ac:dyDescent="0.2">
      <c r="A258" s="265" t="s">
        <v>2323</v>
      </c>
      <c r="B258" s="263">
        <v>5.0550352940651397E-2</v>
      </c>
      <c r="D258" s="263"/>
    </row>
    <row r="259" spans="1:4" x14ac:dyDescent="0.2">
      <c r="A259" s="265" t="s">
        <v>660</v>
      </c>
      <c r="B259" s="263">
        <v>5.0490831978868701E-2</v>
      </c>
      <c r="D259" s="263"/>
    </row>
    <row r="260" spans="1:4" x14ac:dyDescent="0.2">
      <c r="A260" s="265" t="s">
        <v>2147</v>
      </c>
      <c r="B260" s="263">
        <v>5.0317661196582701E-2</v>
      </c>
      <c r="D260" s="263"/>
    </row>
    <row r="261" spans="1:4" x14ac:dyDescent="0.2">
      <c r="A261" s="265" t="s">
        <v>4338</v>
      </c>
      <c r="B261" s="263">
        <v>5.0090484313878102E-2</v>
      </c>
      <c r="D261" s="263"/>
    </row>
    <row r="262" spans="1:4" x14ac:dyDescent="0.2">
      <c r="A262" s="265" t="s">
        <v>2228</v>
      </c>
      <c r="B262" s="263">
        <v>5.00418614762368E-2</v>
      </c>
      <c r="D262" s="263"/>
    </row>
    <row r="263" spans="1:4" x14ac:dyDescent="0.2">
      <c r="A263" s="265" t="s">
        <v>4777</v>
      </c>
      <c r="B263" s="263">
        <v>5.00272515048149E-2</v>
      </c>
      <c r="D263" s="263"/>
    </row>
    <row r="264" spans="1:4" x14ac:dyDescent="0.2">
      <c r="A264" s="265" t="s">
        <v>4091</v>
      </c>
      <c r="B264" s="263">
        <v>4.9779528739795999E-2</v>
      </c>
      <c r="D264" s="263"/>
    </row>
    <row r="265" spans="1:4" x14ac:dyDescent="0.2">
      <c r="A265" s="265" t="s">
        <v>3443</v>
      </c>
      <c r="B265" s="263">
        <v>4.9611529525941701E-2</v>
      </c>
      <c r="D265" s="263"/>
    </row>
    <row r="266" spans="1:4" x14ac:dyDescent="0.2">
      <c r="A266" s="265" t="s">
        <v>5864</v>
      </c>
      <c r="B266" s="263">
        <v>4.92586697539499E-2</v>
      </c>
      <c r="D266" s="263"/>
    </row>
    <row r="267" spans="1:4" x14ac:dyDescent="0.2">
      <c r="A267" s="265" t="s">
        <v>3491</v>
      </c>
      <c r="B267" s="263">
        <v>4.9255069499230003E-2</v>
      </c>
      <c r="D267" s="263"/>
    </row>
    <row r="268" spans="1:4" x14ac:dyDescent="0.2">
      <c r="A268" s="265" t="s">
        <v>3838</v>
      </c>
      <c r="B268" s="263">
        <v>4.9113745291110102E-2</v>
      </c>
      <c r="D268" s="263"/>
    </row>
    <row r="269" spans="1:4" x14ac:dyDescent="0.2">
      <c r="A269" s="265" t="s">
        <v>5972</v>
      </c>
      <c r="B269" s="263">
        <v>4.8931765604569299E-2</v>
      </c>
      <c r="D269" s="263"/>
    </row>
    <row r="270" spans="1:4" x14ac:dyDescent="0.2">
      <c r="A270" s="265" t="s">
        <v>3869</v>
      </c>
      <c r="B270" s="263">
        <v>4.8498649490565197E-2</v>
      </c>
      <c r="D270" s="263"/>
    </row>
    <row r="271" spans="1:4" x14ac:dyDescent="0.2">
      <c r="A271" s="265" t="s">
        <v>3005</v>
      </c>
      <c r="B271" s="263">
        <v>4.8460900642237702E-2</v>
      </c>
      <c r="D271" s="263"/>
    </row>
    <row r="272" spans="1:4" x14ac:dyDescent="0.2">
      <c r="A272" s="265" t="s">
        <v>5966</v>
      </c>
      <c r="B272" s="263">
        <v>4.8113385756915997E-2</v>
      </c>
      <c r="D272" s="263"/>
    </row>
    <row r="273" spans="1:4" x14ac:dyDescent="0.2">
      <c r="A273" s="265" t="s">
        <v>6514</v>
      </c>
      <c r="B273" s="263">
        <v>4.7929527029342701E-2</v>
      </c>
      <c r="D273" s="263"/>
    </row>
    <row r="274" spans="1:4" x14ac:dyDescent="0.2">
      <c r="A274" s="265" t="s">
        <v>5410</v>
      </c>
      <c r="B274" s="263">
        <v>4.7766913264611202E-2</v>
      </c>
      <c r="D274" s="263"/>
    </row>
    <row r="275" spans="1:4" x14ac:dyDescent="0.2">
      <c r="A275" s="265" t="s">
        <v>1567</v>
      </c>
      <c r="B275" s="263">
        <v>4.75528537840312E-2</v>
      </c>
      <c r="D275" s="263"/>
    </row>
    <row r="276" spans="1:4" x14ac:dyDescent="0.2">
      <c r="A276" s="265" t="s">
        <v>6515</v>
      </c>
      <c r="B276" s="263">
        <v>4.7278334348982001E-2</v>
      </c>
      <c r="D276" s="263"/>
    </row>
    <row r="277" spans="1:4" x14ac:dyDescent="0.2">
      <c r="A277" s="265" t="s">
        <v>466</v>
      </c>
      <c r="B277" s="263">
        <v>4.7251325851767403E-2</v>
      </c>
      <c r="D277" s="263"/>
    </row>
    <row r="278" spans="1:4" x14ac:dyDescent="0.2">
      <c r="A278" s="265" t="s">
        <v>2787</v>
      </c>
      <c r="B278" s="263">
        <v>4.7208241671533598E-2</v>
      </c>
      <c r="D278" s="263"/>
    </row>
    <row r="279" spans="1:4" x14ac:dyDescent="0.2">
      <c r="A279" s="265" t="s">
        <v>427</v>
      </c>
      <c r="B279" s="263">
        <v>4.7015320065668602E-2</v>
      </c>
      <c r="D279" s="263"/>
    </row>
    <row r="280" spans="1:4" x14ac:dyDescent="0.2">
      <c r="A280" s="265" t="s">
        <v>5933</v>
      </c>
      <c r="B280" s="263">
        <v>4.6081279358184797E-2</v>
      </c>
      <c r="D280" s="263"/>
    </row>
    <row r="281" spans="1:4" x14ac:dyDescent="0.2">
      <c r="A281" s="265" t="s">
        <v>4721</v>
      </c>
      <c r="B281" s="263">
        <v>4.5756087286191502E-2</v>
      </c>
      <c r="D281" s="263"/>
    </row>
    <row r="282" spans="1:4" x14ac:dyDescent="0.2">
      <c r="A282" s="265" t="s">
        <v>3372</v>
      </c>
      <c r="B282" s="263">
        <v>4.56488374143676E-2</v>
      </c>
      <c r="D282" s="263"/>
    </row>
    <row r="283" spans="1:4" x14ac:dyDescent="0.2">
      <c r="A283" s="265" t="s">
        <v>3764</v>
      </c>
      <c r="B283" s="263">
        <v>4.56094904104914E-2</v>
      </c>
      <c r="D283" s="263"/>
    </row>
    <row r="284" spans="1:4" x14ac:dyDescent="0.2">
      <c r="A284" s="265" t="s">
        <v>753</v>
      </c>
      <c r="B284" s="263">
        <v>4.5449437863663497E-2</v>
      </c>
      <c r="D284" s="263"/>
    </row>
    <row r="285" spans="1:4" x14ac:dyDescent="0.2">
      <c r="A285" s="265" t="s">
        <v>3654</v>
      </c>
      <c r="B285" s="263">
        <v>4.5143970443897397E-2</v>
      </c>
      <c r="D285" s="263"/>
    </row>
    <row r="286" spans="1:4" x14ac:dyDescent="0.2">
      <c r="A286" s="265" t="s">
        <v>5706</v>
      </c>
      <c r="B286" s="263">
        <v>4.4770789960165501E-2</v>
      </c>
      <c r="D286" s="263"/>
    </row>
    <row r="287" spans="1:4" x14ac:dyDescent="0.2">
      <c r="A287" s="265" t="s">
        <v>3989</v>
      </c>
      <c r="B287" s="263">
        <v>4.4491882444072803E-2</v>
      </c>
      <c r="D287" s="263"/>
    </row>
    <row r="288" spans="1:4" x14ac:dyDescent="0.2">
      <c r="A288" s="265" t="s">
        <v>1265</v>
      </c>
      <c r="B288" s="263">
        <v>4.4287602140921901E-2</v>
      </c>
      <c r="D288" s="263"/>
    </row>
    <row r="289" spans="1:4" x14ac:dyDescent="0.2">
      <c r="A289" s="265" t="s">
        <v>6516</v>
      </c>
      <c r="B289" s="263">
        <v>4.4159340114749097E-2</v>
      </c>
      <c r="D289" s="263"/>
    </row>
    <row r="290" spans="1:4" x14ac:dyDescent="0.2">
      <c r="A290" s="265" t="s">
        <v>3546</v>
      </c>
      <c r="B290" s="263">
        <v>4.3686259054079697E-2</v>
      </c>
      <c r="D290" s="263"/>
    </row>
    <row r="291" spans="1:4" x14ac:dyDescent="0.2">
      <c r="A291" s="265" t="s">
        <v>5849</v>
      </c>
      <c r="B291" s="263">
        <v>4.3617723725053702E-2</v>
      </c>
      <c r="D291" s="263"/>
    </row>
    <row r="292" spans="1:4" x14ac:dyDescent="0.2">
      <c r="A292" s="265" t="s">
        <v>2727</v>
      </c>
      <c r="B292" s="263">
        <v>4.2877047457979899E-2</v>
      </c>
      <c r="D292" s="263"/>
    </row>
    <row r="293" spans="1:4" x14ac:dyDescent="0.2">
      <c r="A293" s="265" t="s">
        <v>2212</v>
      </c>
      <c r="B293" s="263">
        <v>4.2721372802036202E-2</v>
      </c>
      <c r="D293" s="263"/>
    </row>
    <row r="294" spans="1:4" x14ac:dyDescent="0.2">
      <c r="A294" s="265" t="s">
        <v>6517</v>
      </c>
      <c r="B294" s="263">
        <v>4.2675892072629798E-2</v>
      </c>
      <c r="D294" s="263"/>
    </row>
    <row r="295" spans="1:4" x14ac:dyDescent="0.2">
      <c r="A295" s="265" t="s">
        <v>6062</v>
      </c>
      <c r="B295" s="263">
        <v>4.2442868931724803E-2</v>
      </c>
      <c r="D295" s="263"/>
    </row>
    <row r="296" spans="1:4" x14ac:dyDescent="0.2">
      <c r="A296" s="265" t="s">
        <v>3587</v>
      </c>
      <c r="B296" s="263">
        <v>4.2023039642322103E-2</v>
      </c>
      <c r="D296" s="263"/>
    </row>
    <row r="297" spans="1:4" x14ac:dyDescent="0.2">
      <c r="A297" s="265" t="s">
        <v>2825</v>
      </c>
      <c r="B297" s="263">
        <v>4.1774669442585302E-2</v>
      </c>
      <c r="D297" s="263"/>
    </row>
    <row r="298" spans="1:4" x14ac:dyDescent="0.2">
      <c r="A298" s="265" t="s">
        <v>4593</v>
      </c>
      <c r="B298" s="263">
        <v>4.1603392184279199E-2</v>
      </c>
      <c r="D298" s="263"/>
    </row>
    <row r="299" spans="1:4" x14ac:dyDescent="0.2">
      <c r="A299" s="265" t="s">
        <v>1599</v>
      </c>
      <c r="B299" s="263">
        <v>4.1222134868340803E-2</v>
      </c>
      <c r="D299" s="263"/>
    </row>
    <row r="300" spans="1:4" x14ac:dyDescent="0.2">
      <c r="A300" s="265" t="s">
        <v>4910</v>
      </c>
      <c r="B300" s="263">
        <v>4.0738301202749697E-2</v>
      </c>
      <c r="D300" s="263"/>
    </row>
    <row r="301" spans="1:4" x14ac:dyDescent="0.2">
      <c r="A301" s="265" t="s">
        <v>4647</v>
      </c>
      <c r="B301" s="263">
        <v>4.0728677900961199E-2</v>
      </c>
      <c r="D301" s="263"/>
    </row>
    <row r="302" spans="1:4" x14ac:dyDescent="0.2">
      <c r="A302" s="265" t="s">
        <v>4053</v>
      </c>
      <c r="B302" s="263">
        <v>4.0672254952697502E-2</v>
      </c>
      <c r="D302" s="263"/>
    </row>
    <row r="303" spans="1:4" x14ac:dyDescent="0.2">
      <c r="A303" s="265" t="s">
        <v>2837</v>
      </c>
      <c r="B303" s="263">
        <v>4.06621346401186E-2</v>
      </c>
      <c r="D303" s="263"/>
    </row>
    <row r="304" spans="1:4" x14ac:dyDescent="0.2">
      <c r="A304" s="265" t="s">
        <v>6518</v>
      </c>
      <c r="B304" s="263">
        <v>4.0054957422943703E-2</v>
      </c>
      <c r="D304" s="263"/>
    </row>
    <row r="305" spans="1:4" x14ac:dyDescent="0.2">
      <c r="A305" s="265" t="s">
        <v>5611</v>
      </c>
      <c r="B305" s="263">
        <v>3.9971880186558201E-2</v>
      </c>
      <c r="D305" s="263"/>
    </row>
    <row r="306" spans="1:4" x14ac:dyDescent="0.2">
      <c r="A306" s="265" t="s">
        <v>5950</v>
      </c>
      <c r="B306" s="263">
        <v>3.9532342125545898E-2</v>
      </c>
      <c r="D306" s="263"/>
    </row>
    <row r="307" spans="1:4" x14ac:dyDescent="0.2">
      <c r="A307" s="265" t="s">
        <v>1254</v>
      </c>
      <c r="B307" s="263">
        <v>3.9152068562362002E-2</v>
      </c>
      <c r="D307" s="263"/>
    </row>
    <row r="308" spans="1:4" x14ac:dyDescent="0.2">
      <c r="A308" s="265" t="s">
        <v>2990</v>
      </c>
      <c r="B308" s="263">
        <v>3.9151749460770699E-2</v>
      </c>
      <c r="D308" s="263"/>
    </row>
    <row r="309" spans="1:4" x14ac:dyDescent="0.2">
      <c r="A309" s="265" t="s">
        <v>4157</v>
      </c>
      <c r="B309" s="263">
        <v>3.8799754432616303E-2</v>
      </c>
      <c r="D309" s="263"/>
    </row>
    <row r="310" spans="1:4" x14ac:dyDescent="0.2">
      <c r="A310" s="265" t="s">
        <v>1828</v>
      </c>
      <c r="B310" s="263">
        <v>3.8780314649440803E-2</v>
      </c>
      <c r="D310" s="263"/>
    </row>
    <row r="311" spans="1:4" x14ac:dyDescent="0.2">
      <c r="A311" s="265" t="s">
        <v>2214</v>
      </c>
      <c r="B311" s="263">
        <v>3.8691900431594997E-2</v>
      </c>
      <c r="D311" s="263"/>
    </row>
    <row r="312" spans="1:4" x14ac:dyDescent="0.2">
      <c r="A312" s="265" t="s">
        <v>2778</v>
      </c>
      <c r="B312" s="263">
        <v>3.8681212198120103E-2</v>
      </c>
      <c r="D312" s="263"/>
    </row>
    <row r="313" spans="1:4" x14ac:dyDescent="0.2">
      <c r="A313" s="265" t="s">
        <v>4977</v>
      </c>
      <c r="B313" s="263">
        <v>3.8676930145408801E-2</v>
      </c>
      <c r="D313" s="263"/>
    </row>
    <row r="314" spans="1:4" x14ac:dyDescent="0.2">
      <c r="A314" s="265" t="s">
        <v>1530</v>
      </c>
      <c r="B314" s="263">
        <v>3.8569273405098303E-2</v>
      </c>
      <c r="D314" s="263"/>
    </row>
    <row r="315" spans="1:4" x14ac:dyDescent="0.2">
      <c r="A315" s="265" t="s">
        <v>6519</v>
      </c>
      <c r="B315" s="263">
        <v>3.8481775533288097E-2</v>
      </c>
      <c r="D315" s="263"/>
    </row>
    <row r="316" spans="1:4" x14ac:dyDescent="0.2">
      <c r="A316" s="265" t="s">
        <v>3402</v>
      </c>
      <c r="B316" s="263">
        <v>3.8481775533288097E-2</v>
      </c>
      <c r="D316" s="263"/>
    </row>
    <row r="317" spans="1:4" x14ac:dyDescent="0.2">
      <c r="A317" s="265" t="s">
        <v>3720</v>
      </c>
      <c r="B317" s="263">
        <v>3.8385925874715898E-2</v>
      </c>
      <c r="D317" s="263"/>
    </row>
    <row r="318" spans="1:4" x14ac:dyDescent="0.2">
      <c r="A318" s="265" t="s">
        <v>5973</v>
      </c>
      <c r="B318" s="263">
        <v>3.8167436862372797E-2</v>
      </c>
      <c r="D318" s="263"/>
    </row>
    <row r="319" spans="1:4" x14ac:dyDescent="0.2">
      <c r="A319" s="265" t="s">
        <v>2820</v>
      </c>
      <c r="B319" s="263">
        <v>3.7984271150443498E-2</v>
      </c>
      <c r="D319" s="263"/>
    </row>
    <row r="320" spans="1:4" x14ac:dyDescent="0.2">
      <c r="A320" s="265" t="s">
        <v>1108</v>
      </c>
      <c r="B320" s="263">
        <v>3.7964351915696401E-2</v>
      </c>
      <c r="D320" s="263"/>
    </row>
    <row r="321" spans="1:4" x14ac:dyDescent="0.2">
      <c r="A321" s="265" t="s">
        <v>6520</v>
      </c>
      <c r="B321" s="263">
        <v>3.7870196845188997E-2</v>
      </c>
      <c r="D321" s="263"/>
    </row>
    <row r="322" spans="1:4" x14ac:dyDescent="0.2">
      <c r="A322" s="265" t="s">
        <v>6521</v>
      </c>
      <c r="B322" s="263">
        <v>3.7870196845188997E-2</v>
      </c>
      <c r="D322" s="263"/>
    </row>
    <row r="323" spans="1:4" x14ac:dyDescent="0.2">
      <c r="A323" s="265" t="s">
        <v>6522</v>
      </c>
      <c r="B323" s="263">
        <v>3.7723507649250698E-2</v>
      </c>
      <c r="D323" s="263"/>
    </row>
    <row r="324" spans="1:4" x14ac:dyDescent="0.2">
      <c r="A324" s="265" t="s">
        <v>1854</v>
      </c>
      <c r="B324" s="263">
        <v>3.7595740324723598E-2</v>
      </c>
      <c r="D324" s="263"/>
    </row>
    <row r="325" spans="1:4" x14ac:dyDescent="0.2">
      <c r="A325" s="265" t="s">
        <v>2046</v>
      </c>
      <c r="B325" s="263">
        <v>3.75746486572879E-2</v>
      </c>
      <c r="D325" s="263"/>
    </row>
    <row r="326" spans="1:4" x14ac:dyDescent="0.2">
      <c r="A326" s="265" t="s">
        <v>5195</v>
      </c>
      <c r="B326" s="263">
        <v>3.7561568584338401E-2</v>
      </c>
      <c r="D326" s="263"/>
    </row>
    <row r="327" spans="1:4" x14ac:dyDescent="0.2">
      <c r="A327" s="265" t="s">
        <v>2174</v>
      </c>
      <c r="B327" s="263">
        <v>3.7331902859670897E-2</v>
      </c>
      <c r="D327" s="263"/>
    </row>
    <row r="328" spans="1:4" x14ac:dyDescent="0.2">
      <c r="A328" s="265" t="s">
        <v>5697</v>
      </c>
      <c r="B328" s="263">
        <v>3.7078923735572297E-2</v>
      </c>
      <c r="D328" s="263"/>
    </row>
    <row r="329" spans="1:4" x14ac:dyDescent="0.2">
      <c r="A329" s="265" t="s">
        <v>5425</v>
      </c>
      <c r="B329" s="263">
        <v>3.6944197690989201E-2</v>
      </c>
      <c r="D329" s="263"/>
    </row>
    <row r="330" spans="1:4" x14ac:dyDescent="0.2">
      <c r="A330" s="265" t="s">
        <v>4280</v>
      </c>
      <c r="B330" s="263">
        <v>3.6798079167925997E-2</v>
      </c>
      <c r="D330" s="263"/>
    </row>
    <row r="331" spans="1:4" x14ac:dyDescent="0.2">
      <c r="A331" s="265" t="s">
        <v>4658</v>
      </c>
      <c r="B331" s="263">
        <v>3.6793101394810797E-2</v>
      </c>
      <c r="D331" s="263"/>
    </row>
    <row r="332" spans="1:4" x14ac:dyDescent="0.2">
      <c r="A332" s="265" t="s">
        <v>2715</v>
      </c>
      <c r="B332" s="263">
        <v>3.6729001374520398E-2</v>
      </c>
      <c r="D332" s="263"/>
    </row>
    <row r="333" spans="1:4" x14ac:dyDescent="0.2">
      <c r="A333" s="265" t="s">
        <v>6131</v>
      </c>
      <c r="B333" s="263">
        <v>3.6692593405638803E-2</v>
      </c>
      <c r="D333" s="263"/>
    </row>
    <row r="334" spans="1:4" x14ac:dyDescent="0.2">
      <c r="A334" s="265" t="s">
        <v>3322</v>
      </c>
      <c r="B334" s="263">
        <v>3.6647774400125899E-2</v>
      </c>
      <c r="D334" s="263"/>
    </row>
    <row r="335" spans="1:4" x14ac:dyDescent="0.2">
      <c r="A335" s="265" t="s">
        <v>3942</v>
      </c>
      <c r="B335" s="263">
        <v>3.6417442671695902E-2</v>
      </c>
      <c r="D335" s="263"/>
    </row>
    <row r="336" spans="1:4" x14ac:dyDescent="0.2">
      <c r="A336" s="265" t="s">
        <v>4581</v>
      </c>
      <c r="B336" s="263">
        <v>3.6387292809636901E-2</v>
      </c>
      <c r="D336" s="263"/>
    </row>
    <row r="337" spans="1:4" x14ac:dyDescent="0.2">
      <c r="A337" s="265" t="s">
        <v>1955</v>
      </c>
      <c r="B337" s="263">
        <v>3.6228065622367397E-2</v>
      </c>
      <c r="D337" s="263"/>
    </row>
    <row r="338" spans="1:4" x14ac:dyDescent="0.2">
      <c r="A338" s="265" t="s">
        <v>3687</v>
      </c>
      <c r="B338" s="263">
        <v>3.6180569649662903E-2</v>
      </c>
      <c r="D338" s="263"/>
    </row>
    <row r="339" spans="1:4" x14ac:dyDescent="0.2">
      <c r="A339" s="265" t="s">
        <v>2796</v>
      </c>
      <c r="B339" s="263">
        <v>3.6100658442511202E-2</v>
      </c>
      <c r="D339" s="263"/>
    </row>
    <row r="340" spans="1:4" x14ac:dyDescent="0.2">
      <c r="A340" s="265" t="s">
        <v>2237</v>
      </c>
      <c r="B340" s="263">
        <v>3.5984832953445497E-2</v>
      </c>
      <c r="D340" s="263"/>
    </row>
    <row r="341" spans="1:4" x14ac:dyDescent="0.2">
      <c r="A341" s="265" t="s">
        <v>5928</v>
      </c>
      <c r="B341" s="263">
        <v>3.5912776037244597E-2</v>
      </c>
      <c r="D341" s="263"/>
    </row>
    <row r="342" spans="1:4" x14ac:dyDescent="0.2">
      <c r="A342" s="265" t="s">
        <v>6079</v>
      </c>
      <c r="B342" s="263">
        <v>3.5909123716359799E-2</v>
      </c>
      <c r="D342" s="263"/>
    </row>
    <row r="343" spans="1:4" x14ac:dyDescent="0.2">
      <c r="A343" s="265" t="s">
        <v>2537</v>
      </c>
      <c r="B343" s="263">
        <v>3.5814148063872897E-2</v>
      </c>
      <c r="D343" s="263"/>
    </row>
    <row r="344" spans="1:4" x14ac:dyDescent="0.2">
      <c r="A344" s="265" t="s">
        <v>2195</v>
      </c>
      <c r="B344" s="263">
        <v>3.57785315531838E-2</v>
      </c>
      <c r="D344" s="263"/>
    </row>
    <row r="345" spans="1:4" x14ac:dyDescent="0.2">
      <c r="A345" s="265" t="s">
        <v>5232</v>
      </c>
      <c r="B345" s="263">
        <v>3.5771920355565201E-2</v>
      </c>
      <c r="D345" s="263"/>
    </row>
    <row r="346" spans="1:4" x14ac:dyDescent="0.2">
      <c r="A346" s="265" t="s">
        <v>3544</v>
      </c>
      <c r="B346" s="263">
        <v>3.5771920355565201E-2</v>
      </c>
      <c r="D346" s="263"/>
    </row>
    <row r="347" spans="1:4" x14ac:dyDescent="0.2">
      <c r="A347" s="265" t="s">
        <v>5913</v>
      </c>
      <c r="B347" s="263">
        <v>3.5647113879272503E-2</v>
      </c>
      <c r="D347" s="263"/>
    </row>
    <row r="348" spans="1:4" x14ac:dyDescent="0.2">
      <c r="A348" s="265" t="s">
        <v>6008</v>
      </c>
      <c r="B348" s="263">
        <v>3.5586476414052201E-2</v>
      </c>
      <c r="D348" s="263"/>
    </row>
    <row r="349" spans="1:4" x14ac:dyDescent="0.2">
      <c r="A349" s="265" t="s">
        <v>3693</v>
      </c>
      <c r="B349" s="263">
        <v>3.5511377989151702E-2</v>
      </c>
      <c r="D349" s="263"/>
    </row>
    <row r="350" spans="1:4" x14ac:dyDescent="0.2">
      <c r="A350" s="265" t="s">
        <v>3642</v>
      </c>
      <c r="B350" s="263">
        <v>3.5123929925010601E-2</v>
      </c>
      <c r="D350" s="263"/>
    </row>
    <row r="351" spans="1:4" x14ac:dyDescent="0.2">
      <c r="A351" s="265" t="s">
        <v>2988</v>
      </c>
      <c r="B351" s="263">
        <v>3.5078145952453899E-2</v>
      </c>
      <c r="D351" s="263"/>
    </row>
    <row r="352" spans="1:4" x14ac:dyDescent="0.2">
      <c r="A352" s="265" t="s">
        <v>6523</v>
      </c>
      <c r="B352" s="263">
        <v>3.5005595635031403E-2</v>
      </c>
      <c r="D352" s="263"/>
    </row>
    <row r="353" spans="1:4" x14ac:dyDescent="0.2">
      <c r="A353" s="265" t="s">
        <v>4016</v>
      </c>
      <c r="B353" s="263">
        <v>3.4871528339291399E-2</v>
      </c>
      <c r="D353" s="263"/>
    </row>
    <row r="354" spans="1:4" x14ac:dyDescent="0.2">
      <c r="A354" s="265" t="s">
        <v>2838</v>
      </c>
      <c r="B354" s="263">
        <v>3.4589703456185401E-2</v>
      </c>
      <c r="D354" s="263"/>
    </row>
    <row r="355" spans="1:4" x14ac:dyDescent="0.2">
      <c r="A355" s="265" t="s">
        <v>1483</v>
      </c>
      <c r="B355" s="263">
        <v>3.4458841670291798E-2</v>
      </c>
      <c r="D355" s="263"/>
    </row>
    <row r="356" spans="1:4" x14ac:dyDescent="0.2">
      <c r="A356" s="265" t="s">
        <v>6524</v>
      </c>
      <c r="B356" s="263">
        <v>3.4040712104801203E-2</v>
      </c>
      <c r="D356" s="263"/>
    </row>
    <row r="357" spans="1:4" x14ac:dyDescent="0.2">
      <c r="A357" s="265" t="s">
        <v>6525</v>
      </c>
      <c r="B357" s="263">
        <v>3.3995205859066201E-2</v>
      </c>
      <c r="D357" s="263"/>
    </row>
    <row r="358" spans="1:4" x14ac:dyDescent="0.2">
      <c r="A358" s="265" t="s">
        <v>1798</v>
      </c>
      <c r="B358" s="263">
        <v>3.3951014286300901E-2</v>
      </c>
      <c r="D358" s="263"/>
    </row>
    <row r="359" spans="1:4" x14ac:dyDescent="0.2">
      <c r="A359" s="265" t="s">
        <v>2599</v>
      </c>
      <c r="B359" s="263">
        <v>3.38056046964312E-2</v>
      </c>
      <c r="D359" s="263"/>
    </row>
    <row r="360" spans="1:4" x14ac:dyDescent="0.2">
      <c r="A360" s="265" t="s">
        <v>871</v>
      </c>
      <c r="B360" s="263">
        <v>3.36268721965867E-2</v>
      </c>
      <c r="D360" s="263"/>
    </row>
    <row r="361" spans="1:4" x14ac:dyDescent="0.2">
      <c r="A361" s="265" t="s">
        <v>2089</v>
      </c>
      <c r="B361" s="263">
        <v>3.3596163196109599E-2</v>
      </c>
      <c r="D361" s="263"/>
    </row>
    <row r="362" spans="1:4" x14ac:dyDescent="0.2">
      <c r="A362" s="265" t="s">
        <v>2252</v>
      </c>
      <c r="B362" s="263">
        <v>3.3593748730205299E-2</v>
      </c>
      <c r="D362" s="263"/>
    </row>
    <row r="363" spans="1:4" x14ac:dyDescent="0.2">
      <c r="A363" s="265" t="s">
        <v>5189</v>
      </c>
      <c r="B363" s="263">
        <v>3.3467597701758701E-2</v>
      </c>
      <c r="D363" s="263"/>
    </row>
    <row r="364" spans="1:4" x14ac:dyDescent="0.2">
      <c r="A364" s="265" t="s">
        <v>6526</v>
      </c>
      <c r="B364" s="263">
        <v>3.2964787826115102E-2</v>
      </c>
      <c r="D364" s="263"/>
    </row>
    <row r="365" spans="1:4" x14ac:dyDescent="0.2">
      <c r="A365" s="265" t="s">
        <v>4190</v>
      </c>
      <c r="B365" s="263">
        <v>3.2860059161277697E-2</v>
      </c>
      <c r="D365" s="263"/>
    </row>
    <row r="366" spans="1:4" x14ac:dyDescent="0.2">
      <c r="A366" s="265" t="s">
        <v>4166</v>
      </c>
      <c r="B366" s="263">
        <v>3.2745320830130799E-2</v>
      </c>
      <c r="D366" s="263"/>
    </row>
    <row r="367" spans="1:4" x14ac:dyDescent="0.2">
      <c r="A367" s="265" t="s">
        <v>4176</v>
      </c>
      <c r="B367" s="263">
        <v>3.2738984335075501E-2</v>
      </c>
      <c r="D367" s="263"/>
    </row>
    <row r="368" spans="1:4" x14ac:dyDescent="0.2">
      <c r="A368" s="265" t="s">
        <v>4561</v>
      </c>
      <c r="B368" s="263">
        <v>3.2477619517300299E-2</v>
      </c>
      <c r="D368" s="263"/>
    </row>
    <row r="369" spans="1:4" x14ac:dyDescent="0.2">
      <c r="A369" s="265" t="s">
        <v>3542</v>
      </c>
      <c r="B369" s="263">
        <v>3.2463761182511201E-2</v>
      </c>
      <c r="D369" s="263"/>
    </row>
    <row r="370" spans="1:4" x14ac:dyDescent="0.2">
      <c r="A370" s="265" t="s">
        <v>2800</v>
      </c>
      <c r="B370" s="263">
        <v>3.2433713773782097E-2</v>
      </c>
      <c r="D370" s="263"/>
    </row>
    <row r="371" spans="1:4" x14ac:dyDescent="0.2">
      <c r="A371" s="265" t="s">
        <v>2230</v>
      </c>
      <c r="B371" s="263">
        <v>3.2352307938431898E-2</v>
      </c>
      <c r="D371" s="263"/>
    </row>
    <row r="372" spans="1:4" x14ac:dyDescent="0.2">
      <c r="A372" s="265" t="s">
        <v>1374</v>
      </c>
      <c r="B372" s="263">
        <v>3.2332885613875401E-2</v>
      </c>
      <c r="D372" s="263"/>
    </row>
    <row r="373" spans="1:4" x14ac:dyDescent="0.2">
      <c r="A373" s="265" t="s">
        <v>4486</v>
      </c>
      <c r="B373" s="263">
        <v>3.2186265789791002E-2</v>
      </c>
      <c r="D373" s="263"/>
    </row>
    <row r="374" spans="1:4" x14ac:dyDescent="0.2">
      <c r="A374" s="265" t="s">
        <v>5969</v>
      </c>
      <c r="B374" s="263">
        <v>3.19962680532715E-2</v>
      </c>
      <c r="D374" s="263"/>
    </row>
    <row r="375" spans="1:4" x14ac:dyDescent="0.2">
      <c r="A375" s="265" t="s">
        <v>5592</v>
      </c>
      <c r="B375" s="263">
        <v>3.1949072228419299E-2</v>
      </c>
      <c r="D375" s="263"/>
    </row>
    <row r="376" spans="1:4" x14ac:dyDescent="0.2">
      <c r="A376" s="265" t="s">
        <v>6361</v>
      </c>
      <c r="B376" s="263">
        <v>3.1940235423967699E-2</v>
      </c>
      <c r="D376" s="263"/>
    </row>
    <row r="377" spans="1:4" x14ac:dyDescent="0.2">
      <c r="A377" s="265" t="s">
        <v>4208</v>
      </c>
      <c r="B377" s="263">
        <v>3.1912651665642701E-2</v>
      </c>
      <c r="D377" s="263"/>
    </row>
    <row r="378" spans="1:4" x14ac:dyDescent="0.2">
      <c r="A378" s="265" t="s">
        <v>6527</v>
      </c>
      <c r="B378" s="263">
        <v>3.1705909287191601E-2</v>
      </c>
      <c r="D378" s="263"/>
    </row>
    <row r="379" spans="1:4" x14ac:dyDescent="0.2">
      <c r="A379" s="265" t="s">
        <v>1793</v>
      </c>
      <c r="B379" s="263">
        <v>3.1648608270782502E-2</v>
      </c>
      <c r="D379" s="263"/>
    </row>
    <row r="380" spans="1:4" x14ac:dyDescent="0.2">
      <c r="A380" s="265" t="s">
        <v>5053</v>
      </c>
      <c r="B380" s="263">
        <v>3.1366936068900501E-2</v>
      </c>
      <c r="D380" s="263"/>
    </row>
    <row r="381" spans="1:4" x14ac:dyDescent="0.2">
      <c r="A381" s="265" t="s">
        <v>4346</v>
      </c>
      <c r="B381" s="263">
        <v>3.1289660461104901E-2</v>
      </c>
      <c r="D381" s="263"/>
    </row>
    <row r="382" spans="1:4" x14ac:dyDescent="0.2">
      <c r="A382" s="265" t="s">
        <v>3303</v>
      </c>
      <c r="B382" s="263">
        <v>3.1222795699595102E-2</v>
      </c>
      <c r="D382" s="263"/>
    </row>
    <row r="383" spans="1:4" x14ac:dyDescent="0.2">
      <c r="A383" s="265" t="s">
        <v>2532</v>
      </c>
      <c r="B383" s="263">
        <v>3.0951870796884801E-2</v>
      </c>
      <c r="D383" s="263"/>
    </row>
    <row r="384" spans="1:4" x14ac:dyDescent="0.2">
      <c r="A384" s="265" t="s">
        <v>6528</v>
      </c>
      <c r="B384" s="263">
        <v>3.0664371474446499E-2</v>
      </c>
      <c r="D384" s="263"/>
    </row>
    <row r="385" spans="1:4" x14ac:dyDescent="0.2">
      <c r="A385" s="265" t="s">
        <v>6529</v>
      </c>
      <c r="B385" s="263">
        <v>3.06313569415139E-2</v>
      </c>
      <c r="D385" s="263"/>
    </row>
    <row r="386" spans="1:4" x14ac:dyDescent="0.2">
      <c r="A386" s="265" t="s">
        <v>6063</v>
      </c>
      <c r="B386" s="263">
        <v>3.0524309139557799E-2</v>
      </c>
      <c r="D386" s="263"/>
    </row>
    <row r="387" spans="1:4" x14ac:dyDescent="0.2">
      <c r="A387" s="265" t="s">
        <v>5204</v>
      </c>
      <c r="B387" s="263">
        <v>3.0307790592124E-2</v>
      </c>
      <c r="D387" s="263"/>
    </row>
    <row r="388" spans="1:4" x14ac:dyDescent="0.2">
      <c r="A388" s="265" t="s">
        <v>1805</v>
      </c>
      <c r="B388" s="263">
        <v>3.0277848517940201E-2</v>
      </c>
      <c r="D388" s="263"/>
    </row>
    <row r="389" spans="1:4" x14ac:dyDescent="0.2">
      <c r="A389" s="265" t="s">
        <v>2803</v>
      </c>
      <c r="B389" s="263">
        <v>3.01777170365117E-2</v>
      </c>
      <c r="D389" s="263"/>
    </row>
    <row r="390" spans="1:4" x14ac:dyDescent="0.2">
      <c r="A390" s="265" t="s">
        <v>3174</v>
      </c>
      <c r="B390" s="263">
        <v>3.0099023151238701E-2</v>
      </c>
      <c r="D390" s="263"/>
    </row>
    <row r="391" spans="1:4" x14ac:dyDescent="0.2">
      <c r="A391" s="265" t="s">
        <v>3036</v>
      </c>
      <c r="B391" s="263">
        <v>3.0011486289454999E-2</v>
      </c>
      <c r="D391" s="263"/>
    </row>
    <row r="392" spans="1:4" x14ac:dyDescent="0.2">
      <c r="A392" s="265" t="s">
        <v>6530</v>
      </c>
      <c r="B392" s="263">
        <v>3.00103491009318E-2</v>
      </c>
      <c r="D392" s="263"/>
    </row>
    <row r="393" spans="1:4" x14ac:dyDescent="0.2">
      <c r="A393" s="265" t="s">
        <v>6531</v>
      </c>
      <c r="B393" s="263">
        <v>3.00103491009318E-2</v>
      </c>
      <c r="D393" s="263"/>
    </row>
    <row r="394" spans="1:4" x14ac:dyDescent="0.2">
      <c r="A394" s="265" t="s">
        <v>6532</v>
      </c>
      <c r="B394" s="263">
        <v>2.99741597211538E-2</v>
      </c>
      <c r="D394" s="263"/>
    </row>
    <row r="395" spans="1:4" x14ac:dyDescent="0.2">
      <c r="A395" s="265" t="s">
        <v>1808</v>
      </c>
      <c r="B395" s="263">
        <v>2.9899954278560899E-2</v>
      </c>
      <c r="D395" s="263"/>
    </row>
    <row r="396" spans="1:4" x14ac:dyDescent="0.2">
      <c r="A396" s="265" t="s">
        <v>6533</v>
      </c>
      <c r="B396" s="263">
        <v>2.9896095427903301E-2</v>
      </c>
      <c r="D396" s="263"/>
    </row>
    <row r="397" spans="1:4" x14ac:dyDescent="0.2">
      <c r="A397" s="265" t="s">
        <v>2116</v>
      </c>
      <c r="B397" s="263">
        <v>2.9878827318982001E-2</v>
      </c>
      <c r="D397" s="263"/>
    </row>
    <row r="398" spans="1:4" x14ac:dyDescent="0.2">
      <c r="A398" s="265" t="s">
        <v>2165</v>
      </c>
      <c r="B398" s="263">
        <v>2.9605409700832901E-2</v>
      </c>
      <c r="D398" s="263"/>
    </row>
    <row r="399" spans="1:4" x14ac:dyDescent="0.2">
      <c r="A399" s="265" t="s">
        <v>3882</v>
      </c>
      <c r="B399" s="263">
        <v>2.9510720676699399E-2</v>
      </c>
      <c r="D399" s="263"/>
    </row>
    <row r="400" spans="1:4" x14ac:dyDescent="0.2">
      <c r="A400" s="265" t="s">
        <v>3895</v>
      </c>
      <c r="B400" s="263">
        <v>2.9424944570007001E-2</v>
      </c>
      <c r="D400" s="263"/>
    </row>
    <row r="401" spans="1:4" x14ac:dyDescent="0.2">
      <c r="A401" s="265" t="s">
        <v>3679</v>
      </c>
      <c r="B401" s="263">
        <v>2.9384365281131499E-2</v>
      </c>
      <c r="D401" s="263"/>
    </row>
    <row r="402" spans="1:4" x14ac:dyDescent="0.2">
      <c r="A402" s="265" t="s">
        <v>4994</v>
      </c>
      <c r="B402" s="263">
        <v>2.9294851869394099E-2</v>
      </c>
      <c r="D402" s="263"/>
    </row>
    <row r="403" spans="1:4" x14ac:dyDescent="0.2">
      <c r="A403" s="265" t="s">
        <v>4760</v>
      </c>
      <c r="B403" s="263">
        <v>2.9282426863129998E-2</v>
      </c>
      <c r="D403" s="263"/>
    </row>
    <row r="404" spans="1:4" x14ac:dyDescent="0.2">
      <c r="A404" s="265" t="s">
        <v>5919</v>
      </c>
      <c r="B404" s="263">
        <v>2.9080160537919598E-2</v>
      </c>
      <c r="D404" s="263"/>
    </row>
    <row r="405" spans="1:4" x14ac:dyDescent="0.2">
      <c r="A405" s="265" t="s">
        <v>4703</v>
      </c>
      <c r="B405" s="263">
        <v>2.8957423095148399E-2</v>
      </c>
      <c r="D405" s="263"/>
    </row>
    <row r="406" spans="1:4" x14ac:dyDescent="0.2">
      <c r="A406" s="265" t="s">
        <v>6058</v>
      </c>
      <c r="B406" s="263">
        <v>2.8948537682867599E-2</v>
      </c>
      <c r="D406" s="263"/>
    </row>
    <row r="407" spans="1:4" x14ac:dyDescent="0.2">
      <c r="A407" s="265" t="s">
        <v>6192</v>
      </c>
      <c r="B407" s="263">
        <v>2.89281415157111E-2</v>
      </c>
      <c r="D407" s="263"/>
    </row>
    <row r="408" spans="1:4" x14ac:dyDescent="0.2">
      <c r="A408" s="265" t="s">
        <v>1848</v>
      </c>
      <c r="B408" s="263">
        <v>2.8896197071368E-2</v>
      </c>
      <c r="D408" s="263"/>
    </row>
    <row r="409" spans="1:4" x14ac:dyDescent="0.2">
      <c r="A409" s="265" t="s">
        <v>2322</v>
      </c>
      <c r="B409" s="263">
        <v>2.8795069905157102E-2</v>
      </c>
      <c r="D409" s="263"/>
    </row>
    <row r="410" spans="1:4" x14ac:dyDescent="0.2">
      <c r="A410" s="265" t="s">
        <v>6091</v>
      </c>
      <c r="B410" s="263">
        <v>2.8790234966785899E-2</v>
      </c>
      <c r="D410" s="263"/>
    </row>
    <row r="411" spans="1:4" x14ac:dyDescent="0.2">
      <c r="A411" s="265" t="s">
        <v>1832</v>
      </c>
      <c r="B411" s="263">
        <v>2.8772867707744201E-2</v>
      </c>
      <c r="D411" s="263"/>
    </row>
    <row r="412" spans="1:4" x14ac:dyDescent="0.2">
      <c r="A412" s="265" t="s">
        <v>4438</v>
      </c>
      <c r="B412" s="263">
        <v>2.8735687256762499E-2</v>
      </c>
      <c r="D412" s="263"/>
    </row>
    <row r="413" spans="1:4" x14ac:dyDescent="0.2">
      <c r="A413" s="265" t="s">
        <v>1134</v>
      </c>
      <c r="B413" s="263">
        <v>2.8714206885341698E-2</v>
      </c>
      <c r="D413" s="263"/>
    </row>
    <row r="414" spans="1:4" x14ac:dyDescent="0.2">
      <c r="A414" s="265" t="s">
        <v>4699</v>
      </c>
      <c r="B414" s="263">
        <v>2.8625714608464001E-2</v>
      </c>
      <c r="D414" s="263"/>
    </row>
    <row r="415" spans="1:4" x14ac:dyDescent="0.2">
      <c r="A415" s="265" t="s">
        <v>1468</v>
      </c>
      <c r="B415" s="263">
        <v>2.8537021007337598E-2</v>
      </c>
      <c r="D415" s="263"/>
    </row>
    <row r="416" spans="1:4" x14ac:dyDescent="0.2">
      <c r="A416" s="265" t="s">
        <v>4681</v>
      </c>
      <c r="B416" s="263">
        <v>2.84585574180145E-2</v>
      </c>
      <c r="D416" s="263"/>
    </row>
    <row r="417" spans="1:4" x14ac:dyDescent="0.2">
      <c r="A417" s="265" t="s">
        <v>2935</v>
      </c>
      <c r="B417" s="263">
        <v>2.84166715501919E-2</v>
      </c>
      <c r="D417" s="263"/>
    </row>
    <row r="418" spans="1:4" x14ac:dyDescent="0.2">
      <c r="A418" s="265" t="s">
        <v>3728</v>
      </c>
      <c r="B418" s="263">
        <v>2.83959235281094E-2</v>
      </c>
      <c r="D418" s="263"/>
    </row>
    <row r="419" spans="1:4" x14ac:dyDescent="0.2">
      <c r="A419" s="265" t="s">
        <v>3954</v>
      </c>
      <c r="B419" s="263">
        <v>2.8385983299087401E-2</v>
      </c>
      <c r="D419" s="263"/>
    </row>
    <row r="420" spans="1:4" x14ac:dyDescent="0.2">
      <c r="A420" s="265" t="s">
        <v>2889</v>
      </c>
      <c r="B420" s="263">
        <v>2.81884154196906E-2</v>
      </c>
      <c r="D420" s="263"/>
    </row>
    <row r="421" spans="1:4" x14ac:dyDescent="0.2">
      <c r="A421" s="265" t="s">
        <v>6534</v>
      </c>
      <c r="B421" s="263">
        <v>2.8044412912155599E-2</v>
      </c>
      <c r="D421" s="263"/>
    </row>
    <row r="422" spans="1:4" x14ac:dyDescent="0.2">
      <c r="A422" s="265" t="s">
        <v>3026</v>
      </c>
      <c r="B422" s="263">
        <v>2.7889109065944599E-2</v>
      </c>
      <c r="D422" s="263"/>
    </row>
    <row r="423" spans="1:4" x14ac:dyDescent="0.2">
      <c r="A423" s="265" t="s">
        <v>6137</v>
      </c>
      <c r="B423" s="263">
        <v>2.7879917129983701E-2</v>
      </c>
      <c r="D423" s="263"/>
    </row>
    <row r="424" spans="1:4" x14ac:dyDescent="0.2">
      <c r="A424" s="265" t="s">
        <v>4014</v>
      </c>
      <c r="B424" s="263">
        <v>2.7872448456433802E-2</v>
      </c>
      <c r="D424" s="263"/>
    </row>
    <row r="425" spans="1:4" x14ac:dyDescent="0.2">
      <c r="A425" s="265" t="s">
        <v>2280</v>
      </c>
      <c r="B425" s="263">
        <v>2.7642578729346001E-2</v>
      </c>
      <c r="D425" s="263"/>
    </row>
    <row r="426" spans="1:4" x14ac:dyDescent="0.2">
      <c r="A426" s="265" t="s">
        <v>4724</v>
      </c>
      <c r="B426" s="263">
        <v>2.7514515590429899E-2</v>
      </c>
      <c r="D426" s="263"/>
    </row>
    <row r="427" spans="1:4" x14ac:dyDescent="0.2">
      <c r="A427" s="265" t="s">
        <v>6535</v>
      </c>
      <c r="B427" s="263">
        <v>2.7415283414383498E-2</v>
      </c>
      <c r="D427" s="263"/>
    </row>
    <row r="428" spans="1:4" x14ac:dyDescent="0.2">
      <c r="A428" s="265" t="s">
        <v>4034</v>
      </c>
      <c r="B428" s="263">
        <v>2.7304119846802401E-2</v>
      </c>
      <c r="D428" s="263"/>
    </row>
    <row r="429" spans="1:4" x14ac:dyDescent="0.2">
      <c r="A429" s="265" t="s">
        <v>3048</v>
      </c>
      <c r="B429" s="263">
        <v>2.72168209214593E-2</v>
      </c>
      <c r="D429" s="263"/>
    </row>
    <row r="430" spans="1:4" x14ac:dyDescent="0.2">
      <c r="A430" s="265" t="s">
        <v>6536</v>
      </c>
      <c r="B430" s="263">
        <v>2.7184778549415901E-2</v>
      </c>
      <c r="D430" s="263"/>
    </row>
    <row r="431" spans="1:4" x14ac:dyDescent="0.2">
      <c r="A431" s="265" t="s">
        <v>2693</v>
      </c>
      <c r="B431" s="263">
        <v>2.71775590067686E-2</v>
      </c>
      <c r="D431" s="263"/>
    </row>
    <row r="432" spans="1:4" x14ac:dyDescent="0.2">
      <c r="A432" s="265" t="s">
        <v>2995</v>
      </c>
      <c r="B432" s="263">
        <v>2.70858112485209E-2</v>
      </c>
      <c r="D432" s="263"/>
    </row>
    <row r="433" spans="1:4" x14ac:dyDescent="0.2">
      <c r="A433" s="265" t="s">
        <v>6030</v>
      </c>
      <c r="B433" s="263">
        <v>2.6968787932675601E-2</v>
      </c>
      <c r="D433" s="263"/>
    </row>
    <row r="434" spans="1:4" x14ac:dyDescent="0.2">
      <c r="A434" s="265" t="s">
        <v>6537</v>
      </c>
      <c r="B434" s="263">
        <v>2.6888549633441901E-2</v>
      </c>
      <c r="D434" s="263"/>
    </row>
    <row r="435" spans="1:4" x14ac:dyDescent="0.2">
      <c r="A435" s="265" t="s">
        <v>707</v>
      </c>
      <c r="B435" s="263">
        <v>2.6849398321495199E-2</v>
      </c>
      <c r="D435" s="263"/>
    </row>
    <row r="436" spans="1:4" x14ac:dyDescent="0.2">
      <c r="A436" s="265" t="s">
        <v>6538</v>
      </c>
      <c r="B436" s="263">
        <v>2.6835394004431998E-2</v>
      </c>
      <c r="D436" s="263"/>
    </row>
    <row r="437" spans="1:4" x14ac:dyDescent="0.2">
      <c r="A437" s="265" t="s">
        <v>6539</v>
      </c>
      <c r="B437" s="263">
        <v>2.6827101100782701E-2</v>
      </c>
      <c r="D437" s="263"/>
    </row>
    <row r="438" spans="1:4" x14ac:dyDescent="0.2">
      <c r="A438" s="265" t="s">
        <v>3439</v>
      </c>
      <c r="B438" s="263">
        <v>2.6827101100782701E-2</v>
      </c>
      <c r="D438" s="263"/>
    </row>
    <row r="439" spans="1:4" x14ac:dyDescent="0.2">
      <c r="A439" s="265" t="s">
        <v>2699</v>
      </c>
      <c r="B439" s="263">
        <v>2.6813623432828001E-2</v>
      </c>
      <c r="D439" s="263"/>
    </row>
    <row r="440" spans="1:4" x14ac:dyDescent="0.2">
      <c r="A440" s="265" t="s">
        <v>5884</v>
      </c>
      <c r="B440" s="263">
        <v>2.6797093261677899E-2</v>
      </c>
      <c r="D440" s="263"/>
    </row>
    <row r="441" spans="1:4" x14ac:dyDescent="0.2">
      <c r="A441" s="265" t="s">
        <v>3674</v>
      </c>
      <c r="B441" s="263">
        <v>2.6763935322475702E-2</v>
      </c>
      <c r="D441" s="263"/>
    </row>
    <row r="442" spans="1:4" x14ac:dyDescent="0.2">
      <c r="A442" s="265" t="s">
        <v>3326</v>
      </c>
      <c r="B442" s="263">
        <v>2.6705751114306699E-2</v>
      </c>
      <c r="D442" s="263"/>
    </row>
    <row r="443" spans="1:4" x14ac:dyDescent="0.2">
      <c r="A443" s="265" t="s">
        <v>2632</v>
      </c>
      <c r="B443" s="263">
        <v>2.67019802838529E-2</v>
      </c>
      <c r="D443" s="263"/>
    </row>
    <row r="444" spans="1:4" x14ac:dyDescent="0.2">
      <c r="A444" s="265" t="s">
        <v>6099</v>
      </c>
      <c r="B444" s="263">
        <v>2.6691158319017499E-2</v>
      </c>
      <c r="D444" s="263"/>
    </row>
    <row r="445" spans="1:4" x14ac:dyDescent="0.2">
      <c r="A445" s="265" t="s">
        <v>5912</v>
      </c>
      <c r="B445" s="263">
        <v>2.6660028031757699E-2</v>
      </c>
      <c r="D445" s="263"/>
    </row>
    <row r="446" spans="1:4" x14ac:dyDescent="0.2">
      <c r="A446" s="265" t="s">
        <v>6540</v>
      </c>
      <c r="B446" s="263">
        <v>2.6643793447471201E-2</v>
      </c>
      <c r="D446" s="263"/>
    </row>
    <row r="447" spans="1:4" x14ac:dyDescent="0.2">
      <c r="A447" s="265" t="s">
        <v>2706</v>
      </c>
      <c r="B447" s="263">
        <v>2.65436874654261E-2</v>
      </c>
      <c r="D447" s="263"/>
    </row>
    <row r="448" spans="1:4" x14ac:dyDescent="0.2">
      <c r="A448" s="265" t="s">
        <v>4177</v>
      </c>
      <c r="B448" s="263">
        <v>2.65153602646368E-2</v>
      </c>
      <c r="D448" s="263"/>
    </row>
    <row r="449" spans="1:4" x14ac:dyDescent="0.2">
      <c r="A449" s="265" t="s">
        <v>6541</v>
      </c>
      <c r="B449" s="263">
        <v>2.6319734349615199E-2</v>
      </c>
      <c r="D449" s="263"/>
    </row>
    <row r="450" spans="1:4" x14ac:dyDescent="0.2">
      <c r="A450" s="265" t="s">
        <v>2591</v>
      </c>
      <c r="B450" s="263">
        <v>2.6220382381691099E-2</v>
      </c>
      <c r="D450" s="263"/>
    </row>
    <row r="451" spans="1:4" x14ac:dyDescent="0.2">
      <c r="A451" s="265" t="s">
        <v>3025</v>
      </c>
      <c r="B451" s="263">
        <v>2.6085283398280999E-2</v>
      </c>
      <c r="D451" s="263"/>
    </row>
    <row r="452" spans="1:4" x14ac:dyDescent="0.2">
      <c r="A452" s="265" t="s">
        <v>2782</v>
      </c>
      <c r="B452" s="263">
        <v>2.6076995245290301E-2</v>
      </c>
      <c r="D452" s="263"/>
    </row>
    <row r="453" spans="1:4" x14ac:dyDescent="0.2">
      <c r="A453" s="265" t="s">
        <v>4692</v>
      </c>
      <c r="B453" s="263">
        <v>2.6061310401282099E-2</v>
      </c>
      <c r="D453" s="263"/>
    </row>
    <row r="454" spans="1:4" x14ac:dyDescent="0.2">
      <c r="A454" s="265" t="s">
        <v>3198</v>
      </c>
      <c r="B454" s="263">
        <v>2.60532523862795E-2</v>
      </c>
      <c r="D454" s="263"/>
    </row>
    <row r="455" spans="1:4" x14ac:dyDescent="0.2">
      <c r="A455" s="265" t="s">
        <v>6542</v>
      </c>
      <c r="B455" s="263">
        <v>2.5987461280149698E-2</v>
      </c>
      <c r="D455" s="263"/>
    </row>
    <row r="456" spans="1:4" x14ac:dyDescent="0.2">
      <c r="A456" s="265" t="s">
        <v>6543</v>
      </c>
      <c r="B456" s="263">
        <v>2.58390157051533E-2</v>
      </c>
      <c r="D456" s="263"/>
    </row>
    <row r="457" spans="1:4" x14ac:dyDescent="0.2">
      <c r="A457" s="265" t="s">
        <v>6544</v>
      </c>
      <c r="B457" s="263">
        <v>2.57333305154142E-2</v>
      </c>
      <c r="D457" s="263"/>
    </row>
    <row r="458" spans="1:4" x14ac:dyDescent="0.2">
      <c r="A458" s="265" t="s">
        <v>6545</v>
      </c>
      <c r="B458" s="263">
        <v>2.57333305154142E-2</v>
      </c>
      <c r="D458" s="263"/>
    </row>
    <row r="459" spans="1:4" x14ac:dyDescent="0.2">
      <c r="A459" s="265" t="s">
        <v>6059</v>
      </c>
      <c r="B459" s="263">
        <v>2.57258913193751E-2</v>
      </c>
      <c r="D459" s="263"/>
    </row>
    <row r="460" spans="1:4" x14ac:dyDescent="0.2">
      <c r="A460" s="265" t="s">
        <v>5103</v>
      </c>
      <c r="B460" s="263">
        <v>2.5707062932945501E-2</v>
      </c>
      <c r="D460" s="263"/>
    </row>
    <row r="461" spans="1:4" x14ac:dyDescent="0.2">
      <c r="A461" s="265" t="s">
        <v>6546</v>
      </c>
      <c r="B461" s="263">
        <v>2.5687835009166E-2</v>
      </c>
      <c r="D461" s="263"/>
    </row>
    <row r="462" spans="1:4" x14ac:dyDescent="0.2">
      <c r="A462" s="265" t="s">
        <v>6547</v>
      </c>
      <c r="B462" s="263">
        <v>2.5687835009166E-2</v>
      </c>
      <c r="D462" s="263"/>
    </row>
    <row r="463" spans="1:4" x14ac:dyDescent="0.2">
      <c r="A463" s="265" t="s">
        <v>6548</v>
      </c>
      <c r="B463" s="263">
        <v>2.5687835009166E-2</v>
      </c>
      <c r="D463" s="263"/>
    </row>
    <row r="464" spans="1:4" x14ac:dyDescent="0.2">
      <c r="A464" s="265" t="s">
        <v>6549</v>
      </c>
      <c r="B464" s="263">
        <v>2.5687835009166E-2</v>
      </c>
      <c r="D464" s="263"/>
    </row>
    <row r="465" spans="1:4" x14ac:dyDescent="0.2">
      <c r="A465" s="265" t="s">
        <v>6550</v>
      </c>
      <c r="B465" s="263">
        <v>2.5687835009166E-2</v>
      </c>
      <c r="D465" s="263"/>
    </row>
    <row r="466" spans="1:4" x14ac:dyDescent="0.2">
      <c r="A466" s="265" t="s">
        <v>5124</v>
      </c>
      <c r="B466" s="263">
        <v>2.5685432279246301E-2</v>
      </c>
      <c r="D466" s="263"/>
    </row>
    <row r="467" spans="1:4" x14ac:dyDescent="0.2">
      <c r="A467" s="265" t="s">
        <v>6027</v>
      </c>
      <c r="B467" s="263">
        <v>2.5652303159427702E-2</v>
      </c>
      <c r="D467" s="263"/>
    </row>
    <row r="468" spans="1:4" x14ac:dyDescent="0.2">
      <c r="A468" s="265" t="s">
        <v>4343</v>
      </c>
      <c r="B468" s="263">
        <v>2.55995382166734E-2</v>
      </c>
      <c r="D468" s="263"/>
    </row>
    <row r="469" spans="1:4" x14ac:dyDescent="0.2">
      <c r="A469" s="265" t="s">
        <v>2779</v>
      </c>
      <c r="B469" s="263">
        <v>2.5583356733272E-2</v>
      </c>
      <c r="D469" s="263"/>
    </row>
    <row r="470" spans="1:4" x14ac:dyDescent="0.2">
      <c r="A470" s="265" t="s">
        <v>4321</v>
      </c>
      <c r="B470" s="263">
        <v>2.5521316744882502E-2</v>
      </c>
      <c r="D470" s="263"/>
    </row>
    <row r="471" spans="1:4" x14ac:dyDescent="0.2">
      <c r="A471" s="265" t="s">
        <v>4178</v>
      </c>
      <c r="B471" s="263">
        <v>2.5335467406822201E-2</v>
      </c>
      <c r="D471" s="263"/>
    </row>
    <row r="472" spans="1:4" x14ac:dyDescent="0.2">
      <c r="A472" s="265" t="s">
        <v>2798</v>
      </c>
      <c r="B472" s="263">
        <v>2.5315805802201202E-2</v>
      </c>
      <c r="D472" s="263"/>
    </row>
    <row r="473" spans="1:4" x14ac:dyDescent="0.2">
      <c r="A473" s="265" t="s">
        <v>1954</v>
      </c>
      <c r="B473" s="263">
        <v>2.5297093460054099E-2</v>
      </c>
      <c r="D473" s="263"/>
    </row>
    <row r="474" spans="1:4" x14ac:dyDescent="0.2">
      <c r="A474" s="265" t="s">
        <v>1758</v>
      </c>
      <c r="B474" s="263">
        <v>2.52735290810083E-2</v>
      </c>
      <c r="D474" s="263"/>
    </row>
    <row r="475" spans="1:4" x14ac:dyDescent="0.2">
      <c r="A475" s="265" t="s">
        <v>4472</v>
      </c>
      <c r="B475" s="263">
        <v>2.52260265506409E-2</v>
      </c>
      <c r="D475" s="263"/>
    </row>
    <row r="476" spans="1:4" x14ac:dyDescent="0.2">
      <c r="A476" s="265" t="s">
        <v>2799</v>
      </c>
      <c r="B476" s="263">
        <v>2.5210993500812798E-2</v>
      </c>
      <c r="D476" s="263"/>
    </row>
    <row r="477" spans="1:4" x14ac:dyDescent="0.2">
      <c r="A477" s="265" t="s">
        <v>2231</v>
      </c>
      <c r="B477" s="263">
        <v>2.5052456809680799E-2</v>
      </c>
      <c r="D477" s="263"/>
    </row>
    <row r="478" spans="1:4" x14ac:dyDescent="0.2">
      <c r="A478" s="265" t="s">
        <v>6551</v>
      </c>
      <c r="B478" s="263">
        <v>2.5005080381178199E-2</v>
      </c>
      <c r="D478" s="263"/>
    </row>
    <row r="479" spans="1:4" x14ac:dyDescent="0.2">
      <c r="A479" s="265" t="s">
        <v>2819</v>
      </c>
      <c r="B479" s="263">
        <v>2.4994356609219601E-2</v>
      </c>
      <c r="D479" s="263"/>
    </row>
    <row r="480" spans="1:4" x14ac:dyDescent="0.2">
      <c r="A480" s="265" t="s">
        <v>6552</v>
      </c>
      <c r="B480" s="263">
        <v>2.4954721472805801E-2</v>
      </c>
      <c r="D480" s="263"/>
    </row>
    <row r="481" spans="1:4" x14ac:dyDescent="0.2">
      <c r="A481" s="265" t="s">
        <v>4196</v>
      </c>
      <c r="B481" s="263">
        <v>2.4934598953810699E-2</v>
      </c>
      <c r="D481" s="263"/>
    </row>
    <row r="482" spans="1:4" x14ac:dyDescent="0.2">
      <c r="A482" s="265" t="s">
        <v>3956</v>
      </c>
      <c r="B482" s="263">
        <v>2.49064370943172E-2</v>
      </c>
      <c r="D482" s="263"/>
    </row>
    <row r="483" spans="1:4" x14ac:dyDescent="0.2">
      <c r="A483" s="265" t="s">
        <v>5877</v>
      </c>
      <c r="B483" s="263">
        <v>2.48110029460024E-2</v>
      </c>
      <c r="D483" s="263"/>
    </row>
    <row r="484" spans="1:4" x14ac:dyDescent="0.2">
      <c r="A484" s="265" t="s">
        <v>2850</v>
      </c>
      <c r="B484" s="263">
        <v>2.4778229150756201E-2</v>
      </c>
      <c r="D484" s="263"/>
    </row>
    <row r="485" spans="1:4" x14ac:dyDescent="0.2">
      <c r="A485" s="265" t="s">
        <v>3797</v>
      </c>
      <c r="B485" s="263">
        <v>2.4578722350348199E-2</v>
      </c>
      <c r="D485" s="263"/>
    </row>
    <row r="486" spans="1:4" x14ac:dyDescent="0.2">
      <c r="A486" s="265" t="s">
        <v>4122</v>
      </c>
      <c r="B486" s="263">
        <v>2.4473783270976001E-2</v>
      </c>
      <c r="D486" s="263"/>
    </row>
    <row r="487" spans="1:4" x14ac:dyDescent="0.2">
      <c r="A487" s="265" t="s">
        <v>3236</v>
      </c>
      <c r="B487" s="263">
        <v>2.4431460401853799E-2</v>
      </c>
      <c r="D487" s="263"/>
    </row>
    <row r="488" spans="1:4" x14ac:dyDescent="0.2">
      <c r="A488" s="265" t="s">
        <v>2213</v>
      </c>
      <c r="B488" s="263">
        <v>2.4419946891344899E-2</v>
      </c>
      <c r="D488" s="263"/>
    </row>
    <row r="489" spans="1:4" x14ac:dyDescent="0.2">
      <c r="A489" s="265" t="s">
        <v>6553</v>
      </c>
      <c r="B489" s="263">
        <v>2.4402669758652198E-2</v>
      </c>
      <c r="D489" s="263"/>
    </row>
    <row r="490" spans="1:4" x14ac:dyDescent="0.2">
      <c r="A490" s="265" t="s">
        <v>6554</v>
      </c>
      <c r="B490" s="263">
        <v>2.4402669758652198E-2</v>
      </c>
      <c r="D490" s="263"/>
    </row>
    <row r="491" spans="1:4" x14ac:dyDescent="0.2">
      <c r="A491" s="265" t="s">
        <v>4542</v>
      </c>
      <c r="B491" s="263">
        <v>2.4364576082692099E-2</v>
      </c>
      <c r="D491" s="263"/>
    </row>
    <row r="492" spans="1:4" x14ac:dyDescent="0.2">
      <c r="A492" s="265" t="s">
        <v>4429</v>
      </c>
      <c r="B492" s="263">
        <v>2.43444940036661E-2</v>
      </c>
      <c r="D492" s="263"/>
    </row>
    <row r="493" spans="1:4" x14ac:dyDescent="0.2">
      <c r="A493" s="265" t="s">
        <v>1289</v>
      </c>
      <c r="B493" s="263">
        <v>2.4259967731121199E-2</v>
      </c>
      <c r="D493" s="263"/>
    </row>
    <row r="494" spans="1:4" x14ac:dyDescent="0.2">
      <c r="A494" s="265" t="s">
        <v>1597</v>
      </c>
      <c r="B494" s="263">
        <v>2.4166064897948401E-2</v>
      </c>
      <c r="D494" s="263"/>
    </row>
    <row r="495" spans="1:4" x14ac:dyDescent="0.2">
      <c r="A495" s="265" t="s">
        <v>5372</v>
      </c>
      <c r="B495" s="263">
        <v>2.4105548564437401E-2</v>
      </c>
      <c r="D495" s="263"/>
    </row>
    <row r="496" spans="1:4" x14ac:dyDescent="0.2">
      <c r="A496" s="265" t="s">
        <v>6555</v>
      </c>
      <c r="B496" s="263">
        <v>2.4104399052919001E-2</v>
      </c>
      <c r="D496" s="263"/>
    </row>
    <row r="497" spans="1:4" x14ac:dyDescent="0.2">
      <c r="A497" s="265" t="s">
        <v>1505</v>
      </c>
      <c r="B497" s="263">
        <v>2.4022348001237599E-2</v>
      </c>
      <c r="D497" s="263"/>
    </row>
    <row r="498" spans="1:4" x14ac:dyDescent="0.2">
      <c r="A498" s="265" t="s">
        <v>4686</v>
      </c>
      <c r="B498" s="263">
        <v>2.3966741268382601E-2</v>
      </c>
      <c r="D498" s="263"/>
    </row>
    <row r="499" spans="1:4" x14ac:dyDescent="0.2">
      <c r="A499" s="265" t="s">
        <v>2507</v>
      </c>
      <c r="B499" s="263">
        <v>2.3918791112211599E-2</v>
      </c>
      <c r="D499" s="263"/>
    </row>
    <row r="500" spans="1:4" x14ac:dyDescent="0.2">
      <c r="A500" s="265" t="s">
        <v>6556</v>
      </c>
      <c r="B500" s="263">
        <v>2.3900593088043699E-2</v>
      </c>
      <c r="D500" s="263"/>
    </row>
    <row r="501" spans="1:4" x14ac:dyDescent="0.2">
      <c r="A501" s="265" t="s">
        <v>5168</v>
      </c>
      <c r="B501" s="263">
        <v>2.3861206126722101E-2</v>
      </c>
      <c r="D501" s="263"/>
    </row>
    <row r="502" spans="1:4" x14ac:dyDescent="0.2">
      <c r="A502" s="265" t="s">
        <v>6557</v>
      </c>
      <c r="B502" s="263">
        <v>2.3839748726891E-2</v>
      </c>
      <c r="D502" s="263"/>
    </row>
    <row r="503" spans="1:4" x14ac:dyDescent="0.2">
      <c r="A503" s="265" t="s">
        <v>5917</v>
      </c>
      <c r="B503" s="263">
        <v>2.3781474091624798E-2</v>
      </c>
      <c r="D503" s="263"/>
    </row>
    <row r="504" spans="1:4" x14ac:dyDescent="0.2">
      <c r="A504" s="265" t="s">
        <v>2658</v>
      </c>
      <c r="B504" s="263">
        <v>2.3613514750996999E-2</v>
      </c>
      <c r="D504" s="263"/>
    </row>
    <row r="505" spans="1:4" x14ac:dyDescent="0.2">
      <c r="A505" s="265" t="s">
        <v>3619</v>
      </c>
      <c r="B505" s="263">
        <v>2.3489704808136301E-2</v>
      </c>
      <c r="D505" s="263"/>
    </row>
    <row r="506" spans="1:4" x14ac:dyDescent="0.2">
      <c r="A506" s="265" t="s">
        <v>1592</v>
      </c>
      <c r="B506" s="263">
        <v>2.3481196382235899E-2</v>
      </c>
      <c r="D506" s="263"/>
    </row>
    <row r="507" spans="1:4" x14ac:dyDescent="0.2">
      <c r="A507" s="265" t="s">
        <v>3298</v>
      </c>
      <c r="B507" s="263">
        <v>2.3450423799647201E-2</v>
      </c>
      <c r="D507" s="263"/>
    </row>
    <row r="508" spans="1:4" x14ac:dyDescent="0.2">
      <c r="A508" s="265" t="s">
        <v>812</v>
      </c>
      <c r="B508" s="263">
        <v>2.3441706748990401E-2</v>
      </c>
      <c r="D508" s="263"/>
    </row>
    <row r="509" spans="1:4" x14ac:dyDescent="0.2">
      <c r="A509" s="265" t="s">
        <v>2469</v>
      </c>
      <c r="B509" s="263">
        <v>2.3425260764588899E-2</v>
      </c>
      <c r="D509" s="263"/>
    </row>
    <row r="510" spans="1:4" x14ac:dyDescent="0.2">
      <c r="A510" s="265" t="s">
        <v>2122</v>
      </c>
      <c r="B510" s="263">
        <v>2.33982963434992E-2</v>
      </c>
      <c r="D510" s="263"/>
    </row>
    <row r="511" spans="1:4" x14ac:dyDescent="0.2">
      <c r="A511" s="265" t="s">
        <v>6154</v>
      </c>
      <c r="B511" s="263">
        <v>2.33147112244875E-2</v>
      </c>
      <c r="D511" s="263"/>
    </row>
    <row r="512" spans="1:4" x14ac:dyDescent="0.2">
      <c r="A512" s="265" t="s">
        <v>6558</v>
      </c>
      <c r="B512" s="263">
        <v>2.3297893112489199E-2</v>
      </c>
      <c r="D512" s="263"/>
    </row>
    <row r="513" spans="1:4" x14ac:dyDescent="0.2">
      <c r="A513" s="265" t="s">
        <v>4273</v>
      </c>
      <c r="B513" s="263">
        <v>2.32144469287222E-2</v>
      </c>
      <c r="D513" s="263"/>
    </row>
    <row r="514" spans="1:4" x14ac:dyDescent="0.2">
      <c r="A514" s="265" t="s">
        <v>3108</v>
      </c>
      <c r="B514" s="263">
        <v>2.3160182102499399E-2</v>
      </c>
      <c r="D514" s="263"/>
    </row>
    <row r="515" spans="1:4" x14ac:dyDescent="0.2">
      <c r="A515" s="265" t="s">
        <v>4013</v>
      </c>
      <c r="B515" s="263">
        <v>2.2992246757163399E-2</v>
      </c>
      <c r="D515" s="263"/>
    </row>
    <row r="516" spans="1:4" x14ac:dyDescent="0.2">
      <c r="A516" s="265" t="s">
        <v>4096</v>
      </c>
      <c r="B516" s="263">
        <v>2.2951308559078398E-2</v>
      </c>
      <c r="D516" s="263"/>
    </row>
    <row r="517" spans="1:4" x14ac:dyDescent="0.2">
      <c r="A517" s="265" t="s">
        <v>6559</v>
      </c>
      <c r="B517" s="263">
        <v>2.2940326125854199E-2</v>
      </c>
      <c r="D517" s="263"/>
    </row>
    <row r="518" spans="1:4" x14ac:dyDescent="0.2">
      <c r="A518" s="265" t="s">
        <v>6560</v>
      </c>
      <c r="B518" s="263">
        <v>2.2940326125854199E-2</v>
      </c>
      <c r="D518" s="263"/>
    </row>
    <row r="519" spans="1:4" x14ac:dyDescent="0.2">
      <c r="A519" s="265" t="s">
        <v>2649</v>
      </c>
      <c r="B519" s="263">
        <v>2.2924691064640599E-2</v>
      </c>
      <c r="D519" s="263"/>
    </row>
    <row r="520" spans="1:4" x14ac:dyDescent="0.2">
      <c r="A520" s="265" t="s">
        <v>5775</v>
      </c>
      <c r="B520" s="263">
        <v>2.2882181532314898E-2</v>
      </c>
      <c r="D520" s="263"/>
    </row>
    <row r="521" spans="1:4" x14ac:dyDescent="0.2">
      <c r="A521" s="265" t="s">
        <v>6289</v>
      </c>
      <c r="B521" s="263">
        <v>2.2862826979616901E-2</v>
      </c>
      <c r="D521" s="263"/>
    </row>
    <row r="522" spans="1:4" x14ac:dyDescent="0.2">
      <c r="A522" s="265" t="s">
        <v>2553</v>
      </c>
      <c r="B522" s="263">
        <v>2.28183387530243E-2</v>
      </c>
      <c r="D522" s="263"/>
    </row>
    <row r="523" spans="1:4" x14ac:dyDescent="0.2">
      <c r="A523" s="265" t="s">
        <v>5865</v>
      </c>
      <c r="B523" s="263">
        <v>2.2794225826300401E-2</v>
      </c>
      <c r="D523" s="263"/>
    </row>
    <row r="524" spans="1:4" x14ac:dyDescent="0.2">
      <c r="A524" s="265" t="s">
        <v>6561</v>
      </c>
      <c r="B524" s="263">
        <v>2.2748675850964999E-2</v>
      </c>
      <c r="D524" s="263"/>
    </row>
    <row r="525" spans="1:4" x14ac:dyDescent="0.2">
      <c r="A525" s="265" t="s">
        <v>6562</v>
      </c>
      <c r="B525" s="263">
        <v>2.2707257625375701E-2</v>
      </c>
      <c r="D525" s="263"/>
    </row>
    <row r="526" spans="1:4" x14ac:dyDescent="0.2">
      <c r="A526" s="265" t="s">
        <v>6563</v>
      </c>
      <c r="B526" s="263">
        <v>2.2707257625375701E-2</v>
      </c>
      <c r="D526" s="263"/>
    </row>
    <row r="527" spans="1:4" x14ac:dyDescent="0.2">
      <c r="A527" s="265" t="s">
        <v>2232</v>
      </c>
      <c r="B527" s="263">
        <v>2.2572235113779999E-2</v>
      </c>
      <c r="D527" s="263"/>
    </row>
    <row r="528" spans="1:4" x14ac:dyDescent="0.2">
      <c r="A528" s="265" t="s">
        <v>5051</v>
      </c>
      <c r="B528" s="263">
        <v>2.2459365460728201E-2</v>
      </c>
      <c r="D528" s="263"/>
    </row>
    <row r="529" spans="1:4" x14ac:dyDescent="0.2">
      <c r="A529" s="265" t="s">
        <v>6067</v>
      </c>
      <c r="B529" s="263">
        <v>2.2266656319956599E-2</v>
      </c>
      <c r="D529" s="263"/>
    </row>
    <row r="530" spans="1:4" x14ac:dyDescent="0.2">
      <c r="A530" s="265" t="s">
        <v>5661</v>
      </c>
      <c r="B530" s="263">
        <v>2.2203284568923599E-2</v>
      </c>
      <c r="D530" s="263"/>
    </row>
    <row r="531" spans="1:4" x14ac:dyDescent="0.2">
      <c r="A531" s="265" t="s">
        <v>2256</v>
      </c>
      <c r="B531" s="263">
        <v>2.2112864576514599E-2</v>
      </c>
      <c r="D531" s="263"/>
    </row>
    <row r="532" spans="1:4" x14ac:dyDescent="0.2">
      <c r="A532" s="265" t="s">
        <v>5443</v>
      </c>
      <c r="B532" s="263">
        <v>2.2032463282174598E-2</v>
      </c>
      <c r="D532" s="263"/>
    </row>
    <row r="533" spans="1:4" x14ac:dyDescent="0.2">
      <c r="A533" s="265" t="s">
        <v>2687</v>
      </c>
      <c r="B533" s="263">
        <v>2.2004487181464302E-2</v>
      </c>
      <c r="D533" s="263"/>
    </row>
    <row r="534" spans="1:4" x14ac:dyDescent="0.2">
      <c r="A534" s="265" t="s">
        <v>5242</v>
      </c>
      <c r="B534" s="263">
        <v>2.1905936334859599E-2</v>
      </c>
      <c r="D534" s="263"/>
    </row>
    <row r="535" spans="1:4" x14ac:dyDescent="0.2">
      <c r="A535" s="265" t="s">
        <v>6564</v>
      </c>
      <c r="B535" s="263">
        <v>2.19042061561159E-2</v>
      </c>
      <c r="D535" s="263"/>
    </row>
    <row r="536" spans="1:4" x14ac:dyDescent="0.2">
      <c r="A536" s="265" t="s">
        <v>3993</v>
      </c>
      <c r="B536" s="263">
        <v>2.1899795197528198E-2</v>
      </c>
      <c r="D536" s="263"/>
    </row>
    <row r="537" spans="1:4" x14ac:dyDescent="0.2">
      <c r="A537" s="265" t="s">
        <v>3115</v>
      </c>
      <c r="B537" s="263">
        <v>2.1869815661204901E-2</v>
      </c>
      <c r="D537" s="263"/>
    </row>
    <row r="538" spans="1:4" x14ac:dyDescent="0.2">
      <c r="A538" s="265" t="s">
        <v>3221</v>
      </c>
      <c r="B538" s="263">
        <v>2.1858684412444599E-2</v>
      </c>
      <c r="D538" s="263"/>
    </row>
    <row r="539" spans="1:4" x14ac:dyDescent="0.2">
      <c r="A539" s="265" t="s">
        <v>2238</v>
      </c>
      <c r="B539" s="263">
        <v>2.18260912595119E-2</v>
      </c>
      <c r="D539" s="263"/>
    </row>
    <row r="540" spans="1:4" x14ac:dyDescent="0.2">
      <c r="A540" s="265" t="s">
        <v>2112</v>
      </c>
      <c r="B540" s="263">
        <v>2.1787021599850801E-2</v>
      </c>
      <c r="D540" s="263"/>
    </row>
    <row r="541" spans="1:4" x14ac:dyDescent="0.2">
      <c r="A541" s="265" t="s">
        <v>2208</v>
      </c>
      <c r="B541" s="263">
        <v>2.1784006452078598E-2</v>
      </c>
      <c r="D541" s="263"/>
    </row>
    <row r="542" spans="1:4" x14ac:dyDescent="0.2">
      <c r="A542" s="265" t="s">
        <v>6565</v>
      </c>
      <c r="B542" s="263">
        <v>2.17741058673349E-2</v>
      </c>
      <c r="D542" s="263"/>
    </row>
    <row r="543" spans="1:4" x14ac:dyDescent="0.2">
      <c r="A543" s="265" t="s">
        <v>5067</v>
      </c>
      <c r="B543" s="263">
        <v>2.1702611215482899E-2</v>
      </c>
      <c r="D543" s="263"/>
    </row>
    <row r="544" spans="1:4" x14ac:dyDescent="0.2">
      <c r="A544" s="265" t="s">
        <v>6566</v>
      </c>
      <c r="B544" s="263">
        <v>2.1702611215482899E-2</v>
      </c>
      <c r="D544" s="263"/>
    </row>
    <row r="545" spans="1:4" x14ac:dyDescent="0.2">
      <c r="A545" s="265" t="s">
        <v>6567</v>
      </c>
      <c r="B545" s="263">
        <v>2.1702611215482899E-2</v>
      </c>
      <c r="D545" s="263"/>
    </row>
    <row r="546" spans="1:4" x14ac:dyDescent="0.2">
      <c r="A546" s="265" t="s">
        <v>6568</v>
      </c>
      <c r="B546" s="263">
        <v>2.1702611215482899E-2</v>
      </c>
      <c r="D546" s="263"/>
    </row>
    <row r="547" spans="1:4" x14ac:dyDescent="0.2">
      <c r="A547" s="265" t="s">
        <v>2807</v>
      </c>
      <c r="B547" s="263">
        <v>2.16544485667194E-2</v>
      </c>
      <c r="D547" s="263"/>
    </row>
    <row r="548" spans="1:4" x14ac:dyDescent="0.2">
      <c r="A548" s="265" t="s">
        <v>4540</v>
      </c>
      <c r="B548" s="263">
        <v>2.1638007885541401E-2</v>
      </c>
      <c r="D548" s="263"/>
    </row>
    <row r="549" spans="1:4" x14ac:dyDescent="0.2">
      <c r="A549" s="265" t="s">
        <v>2533</v>
      </c>
      <c r="B549" s="263">
        <v>2.1562192495397599E-2</v>
      </c>
      <c r="D549" s="263"/>
    </row>
    <row r="550" spans="1:4" x14ac:dyDescent="0.2">
      <c r="A550" s="265" t="s">
        <v>4275</v>
      </c>
      <c r="B550" s="263">
        <v>2.1511127803851601E-2</v>
      </c>
      <c r="D550" s="263"/>
    </row>
    <row r="551" spans="1:4" x14ac:dyDescent="0.2">
      <c r="A551" s="265" t="s">
        <v>4303</v>
      </c>
      <c r="B551" s="263">
        <v>2.1507921050663899E-2</v>
      </c>
      <c r="D551" s="263"/>
    </row>
    <row r="552" spans="1:4" x14ac:dyDescent="0.2">
      <c r="A552" s="265" t="s">
        <v>6569</v>
      </c>
      <c r="B552" s="263">
        <v>2.1453927705533501E-2</v>
      </c>
      <c r="D552" s="263"/>
    </row>
    <row r="553" spans="1:4" x14ac:dyDescent="0.2">
      <c r="A553" s="265" t="s">
        <v>6570</v>
      </c>
      <c r="B553" s="263">
        <v>2.14531196934774E-2</v>
      </c>
      <c r="D553" s="263"/>
    </row>
    <row r="554" spans="1:4" x14ac:dyDescent="0.2">
      <c r="A554" s="265" t="s">
        <v>4995</v>
      </c>
      <c r="B554" s="263">
        <v>2.1424268649211601E-2</v>
      </c>
      <c r="D554" s="263"/>
    </row>
    <row r="555" spans="1:4" x14ac:dyDescent="0.2">
      <c r="A555" s="265" t="s">
        <v>2592</v>
      </c>
      <c r="B555" s="263">
        <v>2.1420651266517099E-2</v>
      </c>
      <c r="D555" s="263"/>
    </row>
    <row r="556" spans="1:4" x14ac:dyDescent="0.2">
      <c r="A556" s="265" t="s">
        <v>6373</v>
      </c>
      <c r="B556" s="263">
        <v>2.13351668683079E-2</v>
      </c>
      <c r="D556" s="263"/>
    </row>
    <row r="557" spans="1:4" x14ac:dyDescent="0.2">
      <c r="A557" s="265" t="s">
        <v>3818</v>
      </c>
      <c r="B557" s="263">
        <v>2.1303087652082602E-2</v>
      </c>
      <c r="D557" s="263"/>
    </row>
    <row r="558" spans="1:4" x14ac:dyDescent="0.2">
      <c r="A558" s="265" t="s">
        <v>5169</v>
      </c>
      <c r="B558" s="263">
        <v>2.1277845931841802E-2</v>
      </c>
      <c r="D558" s="263"/>
    </row>
    <row r="559" spans="1:4" x14ac:dyDescent="0.2">
      <c r="A559" s="265" t="s">
        <v>6571</v>
      </c>
      <c r="B559" s="263">
        <v>2.1270232439232799E-2</v>
      </c>
      <c r="D559" s="263"/>
    </row>
    <row r="560" spans="1:4" x14ac:dyDescent="0.2">
      <c r="A560" s="265" t="s">
        <v>6572</v>
      </c>
      <c r="B560" s="263">
        <v>2.1270232439232799E-2</v>
      </c>
      <c r="D560" s="263"/>
    </row>
    <row r="561" spans="1:4" x14ac:dyDescent="0.2">
      <c r="A561" s="265" t="s">
        <v>6124</v>
      </c>
      <c r="B561" s="263">
        <v>2.1270232439232799E-2</v>
      </c>
      <c r="D561" s="263"/>
    </row>
    <row r="562" spans="1:4" x14ac:dyDescent="0.2">
      <c r="A562" s="265" t="s">
        <v>5914</v>
      </c>
      <c r="B562" s="263">
        <v>2.1270232439232799E-2</v>
      </c>
      <c r="D562" s="263"/>
    </row>
    <row r="563" spans="1:4" x14ac:dyDescent="0.2">
      <c r="A563" s="265" t="s">
        <v>6573</v>
      </c>
      <c r="B563" s="263">
        <v>2.1270232439232799E-2</v>
      </c>
      <c r="D563" s="263"/>
    </row>
    <row r="564" spans="1:4" x14ac:dyDescent="0.2">
      <c r="A564" s="265" t="s">
        <v>5593</v>
      </c>
      <c r="B564" s="263">
        <v>2.1270232439232799E-2</v>
      </c>
      <c r="D564" s="263"/>
    </row>
    <row r="565" spans="1:4" x14ac:dyDescent="0.2">
      <c r="A565" s="265" t="s">
        <v>6574</v>
      </c>
      <c r="B565" s="263">
        <v>2.1270232439232799E-2</v>
      </c>
      <c r="D565" s="263"/>
    </row>
    <row r="566" spans="1:4" x14ac:dyDescent="0.2">
      <c r="A566" s="265" t="s">
        <v>6575</v>
      </c>
      <c r="B566" s="263">
        <v>2.1270232439232799E-2</v>
      </c>
      <c r="D566" s="263"/>
    </row>
    <row r="567" spans="1:4" x14ac:dyDescent="0.2">
      <c r="A567" s="265" t="s">
        <v>6576</v>
      </c>
      <c r="B567" s="263">
        <v>2.1270232439232799E-2</v>
      </c>
      <c r="D567" s="263"/>
    </row>
    <row r="568" spans="1:4" x14ac:dyDescent="0.2">
      <c r="A568" s="265" t="s">
        <v>5525</v>
      </c>
      <c r="B568" s="263">
        <v>2.1270232439232799E-2</v>
      </c>
      <c r="D568" s="263"/>
    </row>
    <row r="569" spans="1:4" x14ac:dyDescent="0.2">
      <c r="A569" s="265" t="s">
        <v>6577</v>
      </c>
      <c r="B569" s="263">
        <v>2.1270232439232799E-2</v>
      </c>
      <c r="D569" s="263"/>
    </row>
    <row r="570" spans="1:4" x14ac:dyDescent="0.2">
      <c r="A570" s="265" t="s">
        <v>6578</v>
      </c>
      <c r="B570" s="263">
        <v>2.1270232439232799E-2</v>
      </c>
      <c r="D570" s="263"/>
    </row>
    <row r="571" spans="1:4" x14ac:dyDescent="0.2">
      <c r="A571" s="265" t="s">
        <v>5484</v>
      </c>
      <c r="B571" s="263">
        <v>2.1270232439232799E-2</v>
      </c>
      <c r="D571" s="263"/>
    </row>
    <row r="572" spans="1:4" x14ac:dyDescent="0.2">
      <c r="A572" s="265" t="s">
        <v>6579</v>
      </c>
      <c r="B572" s="263">
        <v>2.1270232439232799E-2</v>
      </c>
      <c r="D572" s="263"/>
    </row>
    <row r="573" spans="1:4" x14ac:dyDescent="0.2">
      <c r="A573" s="265" t="s">
        <v>6580</v>
      </c>
      <c r="B573" s="263">
        <v>2.1270232439232799E-2</v>
      </c>
      <c r="D573" s="263"/>
    </row>
    <row r="574" spans="1:4" x14ac:dyDescent="0.2">
      <c r="A574" s="265" t="s">
        <v>5376</v>
      </c>
      <c r="B574" s="263">
        <v>2.1270232439232799E-2</v>
      </c>
      <c r="D574" s="263"/>
    </row>
    <row r="575" spans="1:4" x14ac:dyDescent="0.2">
      <c r="A575" s="265" t="s">
        <v>6581</v>
      </c>
      <c r="B575" s="263">
        <v>2.1270232439232799E-2</v>
      </c>
      <c r="D575" s="263"/>
    </row>
    <row r="576" spans="1:4" x14ac:dyDescent="0.2">
      <c r="A576" s="265" t="s">
        <v>6582</v>
      </c>
      <c r="B576" s="263">
        <v>2.1270232439232799E-2</v>
      </c>
      <c r="D576" s="263"/>
    </row>
    <row r="577" spans="1:4" x14ac:dyDescent="0.2">
      <c r="A577" s="265" t="s">
        <v>5236</v>
      </c>
      <c r="B577" s="263">
        <v>2.1270232439232799E-2</v>
      </c>
      <c r="D577" s="263"/>
    </row>
    <row r="578" spans="1:4" x14ac:dyDescent="0.2">
      <c r="A578" s="265" t="s">
        <v>5190</v>
      </c>
      <c r="B578" s="263">
        <v>2.1270232439232799E-2</v>
      </c>
      <c r="D578" s="263"/>
    </row>
    <row r="579" spans="1:4" x14ac:dyDescent="0.2">
      <c r="A579" s="265" t="s">
        <v>6583</v>
      </c>
      <c r="B579" s="263">
        <v>2.1270232439232799E-2</v>
      </c>
      <c r="D579" s="263"/>
    </row>
    <row r="580" spans="1:4" x14ac:dyDescent="0.2">
      <c r="A580" s="265" t="s">
        <v>6584</v>
      </c>
      <c r="B580" s="263">
        <v>2.1270232439232799E-2</v>
      </c>
      <c r="D580" s="263"/>
    </row>
    <row r="581" spans="1:4" x14ac:dyDescent="0.2">
      <c r="A581" s="265" t="s">
        <v>6585</v>
      </c>
      <c r="B581" s="263">
        <v>2.1270232439232799E-2</v>
      </c>
      <c r="D581" s="263"/>
    </row>
    <row r="582" spans="1:4" x14ac:dyDescent="0.2">
      <c r="A582" s="265" t="s">
        <v>4719</v>
      </c>
      <c r="B582" s="263">
        <v>2.1270232439232799E-2</v>
      </c>
      <c r="D582" s="263"/>
    </row>
    <row r="583" spans="1:4" x14ac:dyDescent="0.2">
      <c r="A583" s="265" t="s">
        <v>4657</v>
      </c>
      <c r="B583" s="263">
        <v>2.1270232439232799E-2</v>
      </c>
      <c r="D583" s="263"/>
    </row>
    <row r="584" spans="1:4" x14ac:dyDescent="0.2">
      <c r="A584" s="265" t="s">
        <v>4611</v>
      </c>
      <c r="B584" s="263">
        <v>2.1270232439232799E-2</v>
      </c>
      <c r="D584" s="263"/>
    </row>
    <row r="585" spans="1:4" x14ac:dyDescent="0.2">
      <c r="A585" s="265" t="s">
        <v>6586</v>
      </c>
      <c r="B585" s="263">
        <v>2.1270232439232799E-2</v>
      </c>
      <c r="D585" s="263"/>
    </row>
    <row r="586" spans="1:4" x14ac:dyDescent="0.2">
      <c r="A586" s="265" t="s">
        <v>6587</v>
      </c>
      <c r="B586" s="263">
        <v>2.1270232439232799E-2</v>
      </c>
      <c r="D586" s="263"/>
    </row>
    <row r="587" spans="1:4" x14ac:dyDescent="0.2">
      <c r="A587" s="265" t="s">
        <v>4241</v>
      </c>
      <c r="B587" s="263">
        <v>2.1270232439232799E-2</v>
      </c>
      <c r="D587" s="263"/>
    </row>
    <row r="588" spans="1:4" x14ac:dyDescent="0.2">
      <c r="A588" s="265" t="s">
        <v>6588</v>
      </c>
      <c r="B588" s="263">
        <v>2.1270232439232799E-2</v>
      </c>
      <c r="D588" s="263"/>
    </row>
    <row r="589" spans="1:4" x14ac:dyDescent="0.2">
      <c r="A589" s="265" t="s">
        <v>6589</v>
      </c>
      <c r="B589" s="263">
        <v>2.1270232439232799E-2</v>
      </c>
      <c r="D589" s="263"/>
    </row>
    <row r="590" spans="1:4" x14ac:dyDescent="0.2">
      <c r="A590" s="265" t="s">
        <v>6590</v>
      </c>
      <c r="B590" s="263">
        <v>2.1270232439232799E-2</v>
      </c>
      <c r="D590" s="263"/>
    </row>
    <row r="591" spans="1:4" x14ac:dyDescent="0.2">
      <c r="A591" s="265" t="s">
        <v>3916</v>
      </c>
      <c r="B591" s="263">
        <v>2.1270232439232799E-2</v>
      </c>
      <c r="D591" s="263"/>
    </row>
    <row r="592" spans="1:4" x14ac:dyDescent="0.2">
      <c r="A592" s="265" t="s">
        <v>6591</v>
      </c>
      <c r="B592" s="263">
        <v>2.1270232439232799E-2</v>
      </c>
      <c r="D592" s="263"/>
    </row>
    <row r="593" spans="1:4" x14ac:dyDescent="0.2">
      <c r="A593" s="265" t="s">
        <v>6592</v>
      </c>
      <c r="B593" s="263">
        <v>2.1270232439232799E-2</v>
      </c>
      <c r="D593" s="263"/>
    </row>
    <row r="594" spans="1:4" x14ac:dyDescent="0.2">
      <c r="A594" s="265" t="s">
        <v>6593</v>
      </c>
      <c r="B594" s="263">
        <v>2.1270232439232799E-2</v>
      </c>
      <c r="D594" s="263"/>
    </row>
    <row r="595" spans="1:4" x14ac:dyDescent="0.2">
      <c r="A595" s="265" t="s">
        <v>6594</v>
      </c>
      <c r="B595" s="263">
        <v>2.1270232439232799E-2</v>
      </c>
      <c r="D595" s="263"/>
    </row>
    <row r="596" spans="1:4" x14ac:dyDescent="0.2">
      <c r="A596" s="265" t="s">
        <v>6595</v>
      </c>
      <c r="B596" s="263">
        <v>2.1270232439232799E-2</v>
      </c>
      <c r="D596" s="263"/>
    </row>
    <row r="597" spans="1:4" x14ac:dyDescent="0.2">
      <c r="A597" s="265" t="s">
        <v>6596</v>
      </c>
      <c r="B597" s="263">
        <v>2.1270232439232799E-2</v>
      </c>
      <c r="D597" s="263"/>
    </row>
    <row r="598" spans="1:4" x14ac:dyDescent="0.2">
      <c r="A598" s="265" t="s">
        <v>6597</v>
      </c>
      <c r="B598" s="263">
        <v>2.1270232439232799E-2</v>
      </c>
      <c r="D598" s="263"/>
    </row>
    <row r="599" spans="1:4" x14ac:dyDescent="0.2">
      <c r="A599" s="265" t="s">
        <v>6598</v>
      </c>
      <c r="B599" s="263">
        <v>2.1270232439232799E-2</v>
      </c>
      <c r="D599" s="263"/>
    </row>
    <row r="600" spans="1:4" x14ac:dyDescent="0.2">
      <c r="A600" s="265" t="s">
        <v>6599</v>
      </c>
      <c r="B600" s="263">
        <v>2.1270232439232799E-2</v>
      </c>
      <c r="D600" s="263"/>
    </row>
    <row r="601" spans="1:4" x14ac:dyDescent="0.2">
      <c r="A601" s="265" t="s">
        <v>3229</v>
      </c>
      <c r="B601" s="263">
        <v>2.1270232439232799E-2</v>
      </c>
      <c r="D601" s="263"/>
    </row>
    <row r="602" spans="1:4" x14ac:dyDescent="0.2">
      <c r="A602" s="265" t="s">
        <v>6600</v>
      </c>
      <c r="B602" s="263">
        <v>2.1259050170015101E-2</v>
      </c>
      <c r="D602" s="263"/>
    </row>
    <row r="603" spans="1:4" x14ac:dyDescent="0.2">
      <c r="A603" s="265" t="s">
        <v>5696</v>
      </c>
      <c r="B603" s="263">
        <v>2.12376442726947E-2</v>
      </c>
      <c r="D603" s="263"/>
    </row>
    <row r="604" spans="1:4" x14ac:dyDescent="0.2">
      <c r="A604" s="265" t="s">
        <v>2703</v>
      </c>
      <c r="B604" s="263">
        <v>2.1219153239856299E-2</v>
      </c>
      <c r="D604" s="263"/>
    </row>
    <row r="605" spans="1:4" x14ac:dyDescent="0.2">
      <c r="A605" s="265" t="s">
        <v>6601</v>
      </c>
      <c r="B605" s="263">
        <v>2.1216491579759099E-2</v>
      </c>
      <c r="D605" s="263"/>
    </row>
    <row r="606" spans="1:4" x14ac:dyDescent="0.2">
      <c r="A606" s="265" t="s">
        <v>4750</v>
      </c>
      <c r="B606" s="263">
        <v>2.1165156984376099E-2</v>
      </c>
      <c r="D606" s="263"/>
    </row>
    <row r="607" spans="1:4" x14ac:dyDescent="0.2">
      <c r="A607" s="265" t="s">
        <v>5827</v>
      </c>
      <c r="B607" s="263">
        <v>2.11251373542671E-2</v>
      </c>
      <c r="D607" s="263"/>
    </row>
    <row r="608" spans="1:4" x14ac:dyDescent="0.2">
      <c r="A608" s="265" t="s">
        <v>2753</v>
      </c>
      <c r="B608" s="263">
        <v>2.1110691795722201E-2</v>
      </c>
      <c r="D608" s="263"/>
    </row>
    <row r="609" spans="1:4" x14ac:dyDescent="0.2">
      <c r="A609" s="265" t="s">
        <v>2702</v>
      </c>
      <c r="B609" s="263">
        <v>2.1096692852445999E-2</v>
      </c>
      <c r="D609" s="263"/>
    </row>
    <row r="610" spans="1:4" x14ac:dyDescent="0.2">
      <c r="A610" s="265" t="s">
        <v>6602</v>
      </c>
      <c r="B610" s="263">
        <v>2.1075174962445601E-2</v>
      </c>
      <c r="D610" s="263"/>
    </row>
    <row r="611" spans="1:4" x14ac:dyDescent="0.2">
      <c r="A611" s="265" t="s">
        <v>3970</v>
      </c>
      <c r="B611" s="263">
        <v>2.1071975751152501E-2</v>
      </c>
      <c r="D611" s="263"/>
    </row>
    <row r="612" spans="1:4" x14ac:dyDescent="0.2">
      <c r="A612" s="265" t="s">
        <v>3665</v>
      </c>
      <c r="B612" s="263">
        <v>2.1066697458190502E-2</v>
      </c>
      <c r="D612" s="263"/>
    </row>
    <row r="613" spans="1:4" x14ac:dyDescent="0.2">
      <c r="A613" s="265" t="s">
        <v>6362</v>
      </c>
      <c r="B613" s="263">
        <v>2.0983902426682102E-2</v>
      </c>
      <c r="D613" s="263"/>
    </row>
    <row r="614" spans="1:4" x14ac:dyDescent="0.2">
      <c r="A614" s="265" t="s">
        <v>2996</v>
      </c>
      <c r="B614" s="263">
        <v>2.0912129487366701E-2</v>
      </c>
      <c r="D614" s="263"/>
    </row>
    <row r="615" spans="1:4" x14ac:dyDescent="0.2">
      <c r="A615" s="265" t="s">
        <v>3675</v>
      </c>
      <c r="B615" s="263">
        <v>2.0617071502120402E-2</v>
      </c>
      <c r="D615" s="263"/>
    </row>
    <row r="616" spans="1:4" x14ac:dyDescent="0.2">
      <c r="A616" s="265" t="s">
        <v>3284</v>
      </c>
      <c r="B616" s="263">
        <v>2.0602888383706799E-2</v>
      </c>
      <c r="D616" s="263"/>
    </row>
    <row r="617" spans="1:4" x14ac:dyDescent="0.2">
      <c r="A617" s="265" t="s">
        <v>1851</v>
      </c>
      <c r="B617" s="263">
        <v>2.0561635833108001E-2</v>
      </c>
      <c r="D617" s="263"/>
    </row>
    <row r="618" spans="1:4" x14ac:dyDescent="0.2">
      <c r="A618" s="265" t="s">
        <v>3643</v>
      </c>
      <c r="B618" s="263">
        <v>2.0547822564231499E-2</v>
      </c>
      <c r="D618" s="263"/>
    </row>
    <row r="619" spans="1:4" x14ac:dyDescent="0.2">
      <c r="A619" s="265" t="s">
        <v>5721</v>
      </c>
      <c r="B619" s="263">
        <v>2.0535077319189E-2</v>
      </c>
      <c r="D619" s="263"/>
    </row>
    <row r="620" spans="1:4" x14ac:dyDescent="0.2">
      <c r="A620" s="265" t="s">
        <v>6603</v>
      </c>
      <c r="B620" s="263">
        <v>2.04849224619215E-2</v>
      </c>
      <c r="D620" s="263"/>
    </row>
    <row r="621" spans="1:4" x14ac:dyDescent="0.2">
      <c r="A621" s="265" t="s">
        <v>2948</v>
      </c>
      <c r="B621" s="263">
        <v>2.0484480299745499E-2</v>
      </c>
      <c r="D621" s="263"/>
    </row>
    <row r="622" spans="1:4" x14ac:dyDescent="0.2">
      <c r="A622" s="265" t="s">
        <v>6604</v>
      </c>
      <c r="B622" s="263">
        <v>2.0417328655953498E-2</v>
      </c>
      <c r="D622" s="263"/>
    </row>
    <row r="623" spans="1:4" x14ac:dyDescent="0.2">
      <c r="A623" s="265" t="s">
        <v>2471</v>
      </c>
      <c r="B623" s="263">
        <v>2.0390944103924401E-2</v>
      </c>
      <c r="D623" s="263"/>
    </row>
    <row r="624" spans="1:4" x14ac:dyDescent="0.2">
      <c r="A624" s="265" t="s">
        <v>6605</v>
      </c>
      <c r="B624" s="263">
        <v>2.0379647075964E-2</v>
      </c>
      <c r="D624" s="263"/>
    </row>
    <row r="625" spans="1:4" x14ac:dyDescent="0.2">
      <c r="A625" s="265" t="s">
        <v>3027</v>
      </c>
      <c r="B625" s="263">
        <v>2.02365583053222E-2</v>
      </c>
      <c r="D625" s="263"/>
    </row>
    <row r="626" spans="1:4" x14ac:dyDescent="0.2">
      <c r="A626" s="265" t="s">
        <v>5915</v>
      </c>
      <c r="B626" s="263">
        <v>2.0184259629977601E-2</v>
      </c>
      <c r="D626" s="263"/>
    </row>
    <row r="627" spans="1:4" x14ac:dyDescent="0.2">
      <c r="A627" s="265" t="s">
        <v>4022</v>
      </c>
      <c r="B627" s="263">
        <v>2.01453722123986E-2</v>
      </c>
      <c r="D627" s="263"/>
    </row>
    <row r="628" spans="1:4" x14ac:dyDescent="0.2">
      <c r="A628" s="265" t="s">
        <v>4491</v>
      </c>
      <c r="B628" s="263">
        <v>2.0108599380716199E-2</v>
      </c>
      <c r="D628" s="263"/>
    </row>
    <row r="629" spans="1:4" x14ac:dyDescent="0.2">
      <c r="A629" s="265" t="s">
        <v>5895</v>
      </c>
      <c r="B629" s="263">
        <v>2.0105962114875999E-2</v>
      </c>
      <c r="D629" s="263"/>
    </row>
    <row r="630" spans="1:4" x14ac:dyDescent="0.2">
      <c r="A630" s="265" t="s">
        <v>6358</v>
      </c>
      <c r="B630" s="263">
        <v>2.0080621172100899E-2</v>
      </c>
      <c r="D630" s="263"/>
    </row>
    <row r="631" spans="1:4" x14ac:dyDescent="0.2">
      <c r="A631" s="265" t="s">
        <v>6606</v>
      </c>
      <c r="B631" s="263">
        <v>2.0077558155377401E-2</v>
      </c>
      <c r="D631" s="263"/>
    </row>
    <row r="632" spans="1:4" x14ac:dyDescent="0.2">
      <c r="A632" s="265" t="s">
        <v>2215</v>
      </c>
      <c r="B632" s="263">
        <v>2.0049501564203698E-2</v>
      </c>
      <c r="D632" s="263"/>
    </row>
    <row r="633" spans="1:4" x14ac:dyDescent="0.2">
      <c r="A633" s="265" t="s">
        <v>2569</v>
      </c>
      <c r="B633" s="263">
        <v>2.0049046731200799E-2</v>
      </c>
      <c r="D633" s="263"/>
    </row>
    <row r="634" spans="1:4" x14ac:dyDescent="0.2">
      <c r="A634" s="265" t="s">
        <v>762</v>
      </c>
      <c r="B634" s="263">
        <v>1.9894136749361E-2</v>
      </c>
      <c r="D634" s="263"/>
    </row>
    <row r="635" spans="1:4" x14ac:dyDescent="0.2">
      <c r="A635" s="265" t="s">
        <v>1677</v>
      </c>
      <c r="B635" s="263">
        <v>1.9886301881682798E-2</v>
      </c>
      <c r="D635" s="263"/>
    </row>
    <row r="636" spans="1:4" x14ac:dyDescent="0.2">
      <c r="A636" s="265" t="s">
        <v>6607</v>
      </c>
      <c r="B636" s="263">
        <v>1.98096063781995E-2</v>
      </c>
      <c r="D636" s="263"/>
    </row>
    <row r="637" spans="1:4" x14ac:dyDescent="0.2">
      <c r="A637" s="265" t="s">
        <v>3579</v>
      </c>
      <c r="B637" s="263">
        <v>1.9786945961382901E-2</v>
      </c>
      <c r="D637" s="263"/>
    </row>
    <row r="638" spans="1:4" x14ac:dyDescent="0.2">
      <c r="A638" s="265" t="s">
        <v>4639</v>
      </c>
      <c r="B638" s="263">
        <v>1.9779761468156999E-2</v>
      </c>
      <c r="D638" s="263"/>
    </row>
    <row r="639" spans="1:4" x14ac:dyDescent="0.2">
      <c r="A639" s="265" t="s">
        <v>6608</v>
      </c>
      <c r="B639" s="263">
        <v>1.97772427808659E-2</v>
      </c>
      <c r="D639" s="263"/>
    </row>
    <row r="640" spans="1:4" x14ac:dyDescent="0.2">
      <c r="A640" s="265" t="s">
        <v>6609</v>
      </c>
      <c r="B640" s="263">
        <v>1.9730523560870499E-2</v>
      </c>
      <c r="D640" s="263"/>
    </row>
    <row r="641" spans="1:4" x14ac:dyDescent="0.2">
      <c r="A641" s="265" t="s">
        <v>2257</v>
      </c>
      <c r="B641" s="263">
        <v>1.97026401183822E-2</v>
      </c>
      <c r="D641" s="263"/>
    </row>
    <row r="642" spans="1:4" x14ac:dyDescent="0.2">
      <c r="A642" s="265" t="s">
        <v>2754</v>
      </c>
      <c r="B642" s="263">
        <v>1.96625290209087E-2</v>
      </c>
      <c r="D642" s="263"/>
    </row>
    <row r="643" spans="1:4" x14ac:dyDescent="0.2">
      <c r="A643" s="265" t="s">
        <v>1187</v>
      </c>
      <c r="B643" s="263">
        <v>1.9650837776609899E-2</v>
      </c>
      <c r="D643" s="263"/>
    </row>
    <row r="644" spans="1:4" x14ac:dyDescent="0.2">
      <c r="A644" s="265" t="s">
        <v>2167</v>
      </c>
      <c r="B644" s="263">
        <v>1.96365115773156E-2</v>
      </c>
      <c r="D644" s="263"/>
    </row>
    <row r="645" spans="1:4" x14ac:dyDescent="0.2">
      <c r="A645" s="265" t="s">
        <v>4380</v>
      </c>
      <c r="B645" s="263">
        <v>1.9586494559378598E-2</v>
      </c>
      <c r="D645" s="263"/>
    </row>
    <row r="646" spans="1:4" x14ac:dyDescent="0.2">
      <c r="A646" s="265" t="s">
        <v>2568</v>
      </c>
      <c r="B646" s="263">
        <v>1.9555887241613699E-2</v>
      </c>
      <c r="D646" s="263"/>
    </row>
    <row r="647" spans="1:4" x14ac:dyDescent="0.2">
      <c r="A647" s="265" t="s">
        <v>4246</v>
      </c>
      <c r="B647" s="263">
        <v>1.9426044045117601E-2</v>
      </c>
      <c r="D647" s="263"/>
    </row>
    <row r="648" spans="1:4" x14ac:dyDescent="0.2">
      <c r="A648" s="265" t="s">
        <v>4148</v>
      </c>
      <c r="B648" s="263">
        <v>1.9362153322829201E-2</v>
      </c>
      <c r="D648" s="263"/>
    </row>
    <row r="649" spans="1:4" x14ac:dyDescent="0.2">
      <c r="A649" s="265" t="s">
        <v>6610</v>
      </c>
      <c r="B649" s="263">
        <v>1.9284206155235399E-2</v>
      </c>
      <c r="D649" s="263"/>
    </row>
    <row r="650" spans="1:4" x14ac:dyDescent="0.2">
      <c r="A650" s="265" t="s">
        <v>2666</v>
      </c>
      <c r="B650" s="263">
        <v>1.9250103234144101E-2</v>
      </c>
      <c r="D650" s="263"/>
    </row>
    <row r="651" spans="1:4" x14ac:dyDescent="0.2">
      <c r="A651" s="265" t="s">
        <v>1831</v>
      </c>
      <c r="B651" s="263">
        <v>1.92193250196954E-2</v>
      </c>
      <c r="D651" s="263"/>
    </row>
    <row r="652" spans="1:4" x14ac:dyDescent="0.2">
      <c r="A652" s="265" t="s">
        <v>1983</v>
      </c>
      <c r="B652" s="263">
        <v>1.9075120470811901E-2</v>
      </c>
      <c r="D652" s="263"/>
    </row>
    <row r="653" spans="1:4" x14ac:dyDescent="0.2">
      <c r="A653" s="265" t="s">
        <v>1116</v>
      </c>
      <c r="B653" s="263">
        <v>1.90097633480482E-2</v>
      </c>
      <c r="D653" s="263"/>
    </row>
    <row r="654" spans="1:4" x14ac:dyDescent="0.2">
      <c r="A654" s="265" t="s">
        <v>4286</v>
      </c>
      <c r="B654" s="263">
        <v>1.90001554183706E-2</v>
      </c>
      <c r="D654" s="263"/>
    </row>
    <row r="655" spans="1:4" x14ac:dyDescent="0.2">
      <c r="A655" s="265" t="s">
        <v>3462</v>
      </c>
      <c r="B655" s="263">
        <v>1.8991820182334002E-2</v>
      </c>
      <c r="D655" s="263"/>
    </row>
    <row r="656" spans="1:4" x14ac:dyDescent="0.2">
      <c r="A656" s="265" t="s">
        <v>5373</v>
      </c>
      <c r="B656" s="263">
        <v>1.8970613925915401E-2</v>
      </c>
      <c r="D656" s="263"/>
    </row>
    <row r="657" spans="1:4" x14ac:dyDescent="0.2">
      <c r="A657" s="265" t="s">
        <v>2562</v>
      </c>
      <c r="B657" s="263">
        <v>1.8933246244035098E-2</v>
      </c>
      <c r="D657" s="263"/>
    </row>
    <row r="658" spans="1:4" x14ac:dyDescent="0.2">
      <c r="A658" s="265" t="s">
        <v>5892</v>
      </c>
      <c r="B658" s="263">
        <v>1.8922692340601201E-2</v>
      </c>
      <c r="D658" s="263"/>
    </row>
    <row r="659" spans="1:4" x14ac:dyDescent="0.2">
      <c r="A659" s="265" t="s">
        <v>6611</v>
      </c>
      <c r="B659" s="263">
        <v>1.8915054452419401E-2</v>
      </c>
      <c r="D659" s="263"/>
    </row>
    <row r="660" spans="1:4" x14ac:dyDescent="0.2">
      <c r="A660" s="265" t="s">
        <v>6612</v>
      </c>
      <c r="B660" s="263">
        <v>1.8894432456182698E-2</v>
      </c>
      <c r="D660" s="263"/>
    </row>
    <row r="661" spans="1:4" x14ac:dyDescent="0.2">
      <c r="A661" s="265" t="s">
        <v>5306</v>
      </c>
      <c r="B661" s="263">
        <v>1.88500311562536E-2</v>
      </c>
      <c r="D661" s="263"/>
    </row>
    <row r="662" spans="1:4" x14ac:dyDescent="0.2">
      <c r="A662" s="265" t="s">
        <v>5971</v>
      </c>
      <c r="B662" s="263">
        <v>1.8844862190418699E-2</v>
      </c>
      <c r="D662" s="263"/>
    </row>
    <row r="663" spans="1:4" x14ac:dyDescent="0.2">
      <c r="A663" s="265" t="s">
        <v>3087</v>
      </c>
      <c r="B663" s="263">
        <v>1.8758272461545201E-2</v>
      </c>
      <c r="D663" s="263"/>
    </row>
    <row r="664" spans="1:4" x14ac:dyDescent="0.2">
      <c r="A664" s="265" t="s">
        <v>6122</v>
      </c>
      <c r="B664" s="263">
        <v>1.8734448410910601E-2</v>
      </c>
      <c r="D664" s="263"/>
    </row>
    <row r="665" spans="1:4" x14ac:dyDescent="0.2">
      <c r="A665" s="265" t="s">
        <v>6613</v>
      </c>
      <c r="B665" s="263">
        <v>1.8724853980592399E-2</v>
      </c>
      <c r="D665" s="263"/>
    </row>
    <row r="666" spans="1:4" x14ac:dyDescent="0.2">
      <c r="A666" s="265" t="s">
        <v>3421</v>
      </c>
      <c r="B666" s="263">
        <v>1.8654364275681502E-2</v>
      </c>
      <c r="D666" s="263"/>
    </row>
    <row r="667" spans="1:4" x14ac:dyDescent="0.2">
      <c r="A667" s="265" t="s">
        <v>1533</v>
      </c>
      <c r="B667" s="263">
        <v>1.8628052958313799E-2</v>
      </c>
      <c r="D667" s="263"/>
    </row>
    <row r="668" spans="1:4" x14ac:dyDescent="0.2">
      <c r="A668" s="265" t="s">
        <v>2144</v>
      </c>
      <c r="B668" s="263">
        <v>1.86243720387556E-2</v>
      </c>
      <c r="D668" s="263"/>
    </row>
    <row r="669" spans="1:4" x14ac:dyDescent="0.2">
      <c r="A669" s="265" t="s">
        <v>4233</v>
      </c>
      <c r="B669" s="263">
        <v>1.8615476487331001E-2</v>
      </c>
      <c r="D669" s="263"/>
    </row>
    <row r="670" spans="1:4" x14ac:dyDescent="0.2">
      <c r="A670" s="265" t="s">
        <v>3449</v>
      </c>
      <c r="B670" s="263">
        <v>1.85967345690271E-2</v>
      </c>
      <c r="D670" s="263"/>
    </row>
    <row r="671" spans="1:4" x14ac:dyDescent="0.2">
      <c r="A671" s="265" t="s">
        <v>3623</v>
      </c>
      <c r="B671" s="263">
        <v>1.8589927259710901E-2</v>
      </c>
      <c r="D671" s="263"/>
    </row>
    <row r="672" spans="1:4" x14ac:dyDescent="0.2">
      <c r="A672" s="265" t="s">
        <v>3126</v>
      </c>
      <c r="B672" s="263">
        <v>1.85541823871033E-2</v>
      </c>
      <c r="D672" s="263"/>
    </row>
    <row r="673" spans="1:4" x14ac:dyDescent="0.2">
      <c r="A673" s="265" t="s">
        <v>5979</v>
      </c>
      <c r="B673" s="263">
        <v>1.8547559342369398E-2</v>
      </c>
      <c r="D673" s="263"/>
    </row>
    <row r="674" spans="1:4" x14ac:dyDescent="0.2">
      <c r="A674" s="265" t="s">
        <v>6614</v>
      </c>
      <c r="B674" s="263">
        <v>1.8521138198370101E-2</v>
      </c>
      <c r="D674" s="263"/>
    </row>
    <row r="675" spans="1:4" x14ac:dyDescent="0.2">
      <c r="A675" s="265" t="s">
        <v>2033</v>
      </c>
      <c r="B675" s="263">
        <v>1.8468323220326401E-2</v>
      </c>
      <c r="D675" s="263"/>
    </row>
    <row r="676" spans="1:4" x14ac:dyDescent="0.2">
      <c r="A676" s="265" t="s">
        <v>3683</v>
      </c>
      <c r="B676" s="263">
        <v>1.8465565790422502E-2</v>
      </c>
      <c r="D676" s="263"/>
    </row>
    <row r="677" spans="1:4" x14ac:dyDescent="0.2">
      <c r="A677" s="265" t="s">
        <v>6615</v>
      </c>
      <c r="B677" s="263">
        <v>1.8454372836889301E-2</v>
      </c>
      <c r="D677" s="263"/>
    </row>
    <row r="678" spans="1:4" x14ac:dyDescent="0.2">
      <c r="A678" s="265" t="s">
        <v>3047</v>
      </c>
      <c r="B678" s="263">
        <v>1.8379401708988299E-2</v>
      </c>
      <c r="D678" s="263"/>
    </row>
    <row r="679" spans="1:4" x14ac:dyDescent="0.2">
      <c r="A679" s="265" t="s">
        <v>3312</v>
      </c>
      <c r="B679" s="263">
        <v>1.82924885478165E-2</v>
      </c>
      <c r="D679" s="263"/>
    </row>
    <row r="680" spans="1:4" x14ac:dyDescent="0.2">
      <c r="A680" s="265" t="s">
        <v>3117</v>
      </c>
      <c r="B680" s="263">
        <v>1.8282172858254699E-2</v>
      </c>
      <c r="D680" s="263"/>
    </row>
    <row r="681" spans="1:4" x14ac:dyDescent="0.2">
      <c r="A681" s="265" t="s">
        <v>6616</v>
      </c>
      <c r="B681" s="263">
        <v>1.8255610918806599E-2</v>
      </c>
      <c r="D681" s="263"/>
    </row>
    <row r="682" spans="1:4" x14ac:dyDescent="0.2">
      <c r="A682" s="265" t="s">
        <v>4266</v>
      </c>
      <c r="B682" s="263">
        <v>1.8233762106520598E-2</v>
      </c>
      <c r="D682" s="263"/>
    </row>
    <row r="683" spans="1:4" x14ac:dyDescent="0.2">
      <c r="A683" s="265" t="s">
        <v>6617</v>
      </c>
      <c r="B683" s="263">
        <v>1.81018262258139E-2</v>
      </c>
      <c r="D683" s="263"/>
    </row>
    <row r="684" spans="1:4" x14ac:dyDescent="0.2">
      <c r="A684" s="265" t="s">
        <v>6618</v>
      </c>
      <c r="B684" s="263">
        <v>1.8018200090210101E-2</v>
      </c>
      <c r="D684" s="263"/>
    </row>
    <row r="685" spans="1:4" x14ac:dyDescent="0.2">
      <c r="A685" s="265" t="s">
        <v>5456</v>
      </c>
      <c r="B685" s="263">
        <v>1.8018200090210101E-2</v>
      </c>
      <c r="D685" s="263"/>
    </row>
    <row r="686" spans="1:4" x14ac:dyDescent="0.2">
      <c r="A686" s="265" t="s">
        <v>6619</v>
      </c>
      <c r="B686" s="263">
        <v>1.8018200090210101E-2</v>
      </c>
      <c r="D686" s="263"/>
    </row>
    <row r="687" spans="1:4" x14ac:dyDescent="0.2">
      <c r="A687" s="265" t="s">
        <v>5501</v>
      </c>
      <c r="B687" s="263">
        <v>1.7958916402969701E-2</v>
      </c>
      <c r="D687" s="263"/>
    </row>
    <row r="688" spans="1:4" x14ac:dyDescent="0.2">
      <c r="A688" s="265" t="s">
        <v>1246</v>
      </c>
      <c r="B688" s="263">
        <v>1.7918434377496802E-2</v>
      </c>
      <c r="D688" s="263"/>
    </row>
    <row r="689" spans="1:4" x14ac:dyDescent="0.2">
      <c r="A689" s="265" t="s">
        <v>5922</v>
      </c>
      <c r="B689" s="263">
        <v>1.7910206527052101E-2</v>
      </c>
      <c r="D689" s="263"/>
    </row>
    <row r="690" spans="1:4" x14ac:dyDescent="0.2">
      <c r="A690" s="265" t="s">
        <v>6620</v>
      </c>
      <c r="B690" s="263">
        <v>1.78828072723567E-2</v>
      </c>
      <c r="D690" s="263"/>
    </row>
    <row r="691" spans="1:4" x14ac:dyDescent="0.2">
      <c r="A691" s="265" t="s">
        <v>6621</v>
      </c>
      <c r="B691" s="263">
        <v>1.78828072723567E-2</v>
      </c>
      <c r="D691" s="263"/>
    </row>
    <row r="692" spans="1:4" x14ac:dyDescent="0.2">
      <c r="A692" s="265" t="s">
        <v>6622</v>
      </c>
      <c r="B692" s="263">
        <v>1.78828072723567E-2</v>
      </c>
      <c r="D692" s="263"/>
    </row>
    <row r="693" spans="1:4" x14ac:dyDescent="0.2">
      <c r="A693" s="265" t="s">
        <v>6623</v>
      </c>
      <c r="B693" s="263">
        <v>1.78828072723567E-2</v>
      </c>
      <c r="D693" s="263"/>
    </row>
    <row r="694" spans="1:4" x14ac:dyDescent="0.2">
      <c r="A694" s="265" t="s">
        <v>6624</v>
      </c>
      <c r="B694" s="263">
        <v>1.78828072723567E-2</v>
      </c>
      <c r="D694" s="263"/>
    </row>
    <row r="695" spans="1:4" x14ac:dyDescent="0.2">
      <c r="A695" s="265" t="s">
        <v>6625</v>
      </c>
      <c r="B695" s="263">
        <v>1.78828072723567E-2</v>
      </c>
      <c r="D695" s="263"/>
    </row>
    <row r="696" spans="1:4" x14ac:dyDescent="0.2">
      <c r="A696" s="265" t="s">
        <v>6626</v>
      </c>
      <c r="B696" s="263">
        <v>1.78828072723567E-2</v>
      </c>
      <c r="D696" s="263"/>
    </row>
    <row r="697" spans="1:4" x14ac:dyDescent="0.2">
      <c r="A697" s="265" t="s">
        <v>6627</v>
      </c>
      <c r="B697" s="263">
        <v>1.78828072723567E-2</v>
      </c>
      <c r="D697" s="263"/>
    </row>
    <row r="698" spans="1:4" x14ac:dyDescent="0.2">
      <c r="A698" s="265" t="s">
        <v>6628</v>
      </c>
      <c r="B698" s="263">
        <v>1.78828072723567E-2</v>
      </c>
      <c r="D698" s="263"/>
    </row>
    <row r="699" spans="1:4" x14ac:dyDescent="0.2">
      <c r="A699" s="265" t="s">
        <v>6629</v>
      </c>
      <c r="B699" s="263">
        <v>1.78828072723567E-2</v>
      </c>
      <c r="D699" s="263"/>
    </row>
    <row r="700" spans="1:4" x14ac:dyDescent="0.2">
      <c r="A700" s="265" t="s">
        <v>6630</v>
      </c>
      <c r="B700" s="263">
        <v>1.78828072723567E-2</v>
      </c>
      <c r="D700" s="263"/>
    </row>
    <row r="701" spans="1:4" x14ac:dyDescent="0.2">
      <c r="A701" s="265" t="s">
        <v>6631</v>
      </c>
      <c r="B701" s="263">
        <v>1.78828072723567E-2</v>
      </c>
      <c r="D701" s="263"/>
    </row>
    <row r="702" spans="1:4" x14ac:dyDescent="0.2">
      <c r="A702" s="265" t="s">
        <v>6632</v>
      </c>
      <c r="B702" s="263">
        <v>1.78828072723567E-2</v>
      </c>
      <c r="D702" s="263"/>
    </row>
    <row r="703" spans="1:4" x14ac:dyDescent="0.2">
      <c r="A703" s="265" t="s">
        <v>6633</v>
      </c>
      <c r="B703" s="263">
        <v>1.78828072723567E-2</v>
      </c>
      <c r="D703" s="263"/>
    </row>
    <row r="704" spans="1:4" x14ac:dyDescent="0.2">
      <c r="A704" s="265" t="s">
        <v>6634</v>
      </c>
      <c r="B704" s="263">
        <v>1.78828072723567E-2</v>
      </c>
      <c r="D704" s="263"/>
    </row>
    <row r="705" spans="1:4" x14ac:dyDescent="0.2">
      <c r="A705" s="265" t="s">
        <v>6635</v>
      </c>
      <c r="B705" s="263">
        <v>1.78828072723567E-2</v>
      </c>
      <c r="D705" s="263"/>
    </row>
    <row r="706" spans="1:4" x14ac:dyDescent="0.2">
      <c r="A706" s="265" t="s">
        <v>6636</v>
      </c>
      <c r="B706" s="263">
        <v>1.78828072723567E-2</v>
      </c>
      <c r="D706" s="263"/>
    </row>
    <row r="707" spans="1:4" x14ac:dyDescent="0.2">
      <c r="A707" s="265" t="s">
        <v>6637</v>
      </c>
      <c r="B707" s="263">
        <v>1.78828072723567E-2</v>
      </c>
      <c r="D707" s="263"/>
    </row>
    <row r="708" spans="1:4" x14ac:dyDescent="0.2">
      <c r="A708" s="265" t="s">
        <v>6638</v>
      </c>
      <c r="B708" s="263">
        <v>1.78828072723567E-2</v>
      </c>
      <c r="D708" s="263"/>
    </row>
    <row r="709" spans="1:4" x14ac:dyDescent="0.2">
      <c r="A709" s="265" t="s">
        <v>6639</v>
      </c>
      <c r="B709" s="263">
        <v>1.78828072723567E-2</v>
      </c>
      <c r="D709" s="263"/>
    </row>
    <row r="710" spans="1:4" x14ac:dyDescent="0.2">
      <c r="A710" s="265" t="s">
        <v>6640</v>
      </c>
      <c r="B710" s="263">
        <v>1.78828072723567E-2</v>
      </c>
      <c r="D710" s="263"/>
    </row>
    <row r="711" spans="1:4" x14ac:dyDescent="0.2">
      <c r="A711" s="265" t="s">
        <v>6641</v>
      </c>
      <c r="B711" s="263">
        <v>1.78828072723567E-2</v>
      </c>
      <c r="D711" s="263"/>
    </row>
    <row r="712" spans="1:4" x14ac:dyDescent="0.2">
      <c r="A712" s="265" t="s">
        <v>6642</v>
      </c>
      <c r="B712" s="263">
        <v>1.78828072723567E-2</v>
      </c>
      <c r="D712" s="263"/>
    </row>
    <row r="713" spans="1:4" x14ac:dyDescent="0.2">
      <c r="A713" s="265" t="s">
        <v>6643</v>
      </c>
      <c r="B713" s="263">
        <v>1.78828072723567E-2</v>
      </c>
      <c r="D713" s="263"/>
    </row>
    <row r="714" spans="1:4" x14ac:dyDescent="0.2">
      <c r="A714" s="265" t="s">
        <v>6644</v>
      </c>
      <c r="B714" s="263">
        <v>1.78828072723567E-2</v>
      </c>
      <c r="D714" s="263"/>
    </row>
    <row r="715" spans="1:4" x14ac:dyDescent="0.2">
      <c r="A715" s="265" t="s">
        <v>6645</v>
      </c>
      <c r="B715" s="263">
        <v>1.78828072723567E-2</v>
      </c>
      <c r="D715" s="263"/>
    </row>
    <row r="716" spans="1:4" x14ac:dyDescent="0.2">
      <c r="A716" s="265" t="s">
        <v>6646</v>
      </c>
      <c r="B716" s="263">
        <v>1.78828072723567E-2</v>
      </c>
      <c r="D716" s="263"/>
    </row>
    <row r="717" spans="1:4" x14ac:dyDescent="0.2">
      <c r="A717" s="265" t="s">
        <v>6647</v>
      </c>
      <c r="B717" s="263">
        <v>1.78828072723567E-2</v>
      </c>
      <c r="D717" s="263"/>
    </row>
    <row r="718" spans="1:4" x14ac:dyDescent="0.2">
      <c r="A718" s="265" t="s">
        <v>6648</v>
      </c>
      <c r="B718" s="263">
        <v>1.78828072723567E-2</v>
      </c>
      <c r="D718" s="263"/>
    </row>
    <row r="719" spans="1:4" x14ac:dyDescent="0.2">
      <c r="A719" s="265" t="s">
        <v>6649</v>
      </c>
      <c r="B719" s="263">
        <v>1.78828072723567E-2</v>
      </c>
      <c r="D719" s="263"/>
    </row>
    <row r="720" spans="1:4" x14ac:dyDescent="0.2">
      <c r="A720" s="265" t="s">
        <v>6650</v>
      </c>
      <c r="B720" s="263">
        <v>1.78828072723567E-2</v>
      </c>
      <c r="D720" s="263"/>
    </row>
    <row r="721" spans="1:4" x14ac:dyDescent="0.2">
      <c r="A721" s="265" t="s">
        <v>3209</v>
      </c>
      <c r="B721" s="263">
        <v>1.7843961414396099E-2</v>
      </c>
      <c r="D721" s="263"/>
    </row>
    <row r="722" spans="1:4" x14ac:dyDescent="0.2">
      <c r="A722" s="265" t="s">
        <v>6651</v>
      </c>
      <c r="B722" s="263">
        <v>1.7833383525098001E-2</v>
      </c>
      <c r="D722" s="263"/>
    </row>
    <row r="723" spans="1:4" x14ac:dyDescent="0.2">
      <c r="A723" s="265" t="s">
        <v>3192</v>
      </c>
      <c r="B723" s="263">
        <v>1.78316687853106E-2</v>
      </c>
      <c r="D723" s="263"/>
    </row>
    <row r="724" spans="1:4" x14ac:dyDescent="0.2">
      <c r="A724" s="265" t="s">
        <v>5450</v>
      </c>
      <c r="B724" s="263">
        <v>1.7783843043742299E-2</v>
      </c>
      <c r="D724" s="263"/>
    </row>
    <row r="725" spans="1:4" x14ac:dyDescent="0.2">
      <c r="A725" s="265" t="s">
        <v>2595</v>
      </c>
      <c r="B725" s="263">
        <v>1.7762080175523901E-2</v>
      </c>
      <c r="D725" s="263"/>
    </row>
    <row r="726" spans="1:4" x14ac:dyDescent="0.2">
      <c r="A726" s="265" t="s">
        <v>3705</v>
      </c>
      <c r="B726" s="263">
        <v>1.77498622287828E-2</v>
      </c>
      <c r="D726" s="263"/>
    </row>
    <row r="727" spans="1:4" x14ac:dyDescent="0.2">
      <c r="A727" s="265" t="s">
        <v>1982</v>
      </c>
      <c r="B727" s="263">
        <v>1.77081900262402E-2</v>
      </c>
      <c r="D727" s="263"/>
    </row>
    <row r="728" spans="1:4" x14ac:dyDescent="0.2">
      <c r="A728" s="265" t="s">
        <v>5935</v>
      </c>
      <c r="B728" s="263">
        <v>1.76987681047753E-2</v>
      </c>
      <c r="D728" s="263"/>
    </row>
    <row r="729" spans="1:4" x14ac:dyDescent="0.2">
      <c r="A729" s="265" t="s">
        <v>5953</v>
      </c>
      <c r="B729" s="263">
        <v>1.7673364428209899E-2</v>
      </c>
      <c r="D729" s="263"/>
    </row>
    <row r="730" spans="1:4" x14ac:dyDescent="0.2">
      <c r="A730" s="265" t="s">
        <v>3955</v>
      </c>
      <c r="B730" s="263">
        <v>1.7614757794826401E-2</v>
      </c>
      <c r="D730" s="263"/>
    </row>
    <row r="731" spans="1:4" x14ac:dyDescent="0.2">
      <c r="A731" s="265" t="s">
        <v>2937</v>
      </c>
      <c r="B731" s="263">
        <v>1.76082647840613E-2</v>
      </c>
      <c r="D731" s="263"/>
    </row>
    <row r="732" spans="1:4" x14ac:dyDescent="0.2">
      <c r="A732" s="265" t="s">
        <v>3400</v>
      </c>
      <c r="B732" s="263">
        <v>1.7604397894450601E-2</v>
      </c>
      <c r="D732" s="263"/>
    </row>
    <row r="733" spans="1:4" x14ac:dyDescent="0.2">
      <c r="A733" s="265" t="s">
        <v>6652</v>
      </c>
      <c r="B733" s="263">
        <v>1.75650548849327E-2</v>
      </c>
      <c r="D733" s="263"/>
    </row>
    <row r="734" spans="1:4" x14ac:dyDescent="0.2">
      <c r="A734" s="265" t="s">
        <v>4181</v>
      </c>
      <c r="B734" s="263">
        <v>1.7557278285887198E-2</v>
      </c>
      <c r="D734" s="263"/>
    </row>
    <row r="735" spans="1:4" x14ac:dyDescent="0.2">
      <c r="A735" s="265" t="s">
        <v>2672</v>
      </c>
      <c r="B735" s="263">
        <v>1.7523281776847501E-2</v>
      </c>
      <c r="D735" s="263"/>
    </row>
    <row r="736" spans="1:4" x14ac:dyDescent="0.2">
      <c r="A736" s="265" t="s">
        <v>1878</v>
      </c>
      <c r="B736" s="263">
        <v>1.75026066077331E-2</v>
      </c>
      <c r="D736" s="263"/>
    </row>
    <row r="737" spans="1:4" x14ac:dyDescent="0.2">
      <c r="A737" s="265" t="s">
        <v>1218</v>
      </c>
      <c r="B737" s="263">
        <v>1.7445531025416901E-2</v>
      </c>
      <c r="D737" s="263"/>
    </row>
    <row r="738" spans="1:4" x14ac:dyDescent="0.2">
      <c r="A738" s="265" t="s">
        <v>3922</v>
      </c>
      <c r="B738" s="263">
        <v>1.7442808729673898E-2</v>
      </c>
      <c r="D738" s="263"/>
    </row>
    <row r="739" spans="1:4" x14ac:dyDescent="0.2">
      <c r="A739" s="265" t="s">
        <v>4393</v>
      </c>
      <c r="B739" s="263">
        <v>1.7438199380813001E-2</v>
      </c>
      <c r="D739" s="263"/>
    </row>
    <row r="740" spans="1:4" x14ac:dyDescent="0.2">
      <c r="A740" s="265" t="s">
        <v>6653</v>
      </c>
      <c r="B740" s="263">
        <v>1.7405297895255901E-2</v>
      </c>
      <c r="D740" s="263"/>
    </row>
    <row r="741" spans="1:4" x14ac:dyDescent="0.2">
      <c r="A741" s="265" t="s">
        <v>3317</v>
      </c>
      <c r="B741" s="263">
        <v>1.73874493794604E-2</v>
      </c>
      <c r="D741" s="263"/>
    </row>
    <row r="742" spans="1:4" x14ac:dyDescent="0.2">
      <c r="A742" s="265" t="s">
        <v>6654</v>
      </c>
      <c r="B742" s="263">
        <v>1.7385031403318901E-2</v>
      </c>
      <c r="D742" s="263"/>
    </row>
    <row r="743" spans="1:4" x14ac:dyDescent="0.2">
      <c r="A743" s="265" t="s">
        <v>1149</v>
      </c>
      <c r="B743" s="263">
        <v>1.73759911820211E-2</v>
      </c>
      <c r="D743" s="263"/>
    </row>
    <row r="744" spans="1:4" x14ac:dyDescent="0.2">
      <c r="A744" s="265" t="s">
        <v>395</v>
      </c>
      <c r="B744" s="263">
        <v>1.7372836767484998E-2</v>
      </c>
      <c r="D744" s="263"/>
    </row>
    <row r="745" spans="1:4" x14ac:dyDescent="0.2">
      <c r="A745" s="265" t="s">
        <v>2564</v>
      </c>
      <c r="B745" s="263">
        <v>1.73306371725752E-2</v>
      </c>
      <c r="D745" s="263"/>
    </row>
    <row r="746" spans="1:4" x14ac:dyDescent="0.2">
      <c r="A746" s="265" t="s">
        <v>3598</v>
      </c>
      <c r="B746" s="263">
        <v>1.7300366830104899E-2</v>
      </c>
      <c r="D746" s="263"/>
    </row>
    <row r="747" spans="1:4" x14ac:dyDescent="0.2">
      <c r="A747" s="265" t="s">
        <v>6655</v>
      </c>
      <c r="B747" s="263">
        <v>1.72607148513527E-2</v>
      </c>
      <c r="D747" s="263"/>
    </row>
    <row r="748" spans="1:4" x14ac:dyDescent="0.2">
      <c r="A748" s="265" t="s">
        <v>3902</v>
      </c>
      <c r="B748" s="263">
        <v>1.7251146019253299E-2</v>
      </c>
      <c r="D748" s="263"/>
    </row>
    <row r="749" spans="1:4" x14ac:dyDescent="0.2">
      <c r="A749" s="265" t="s">
        <v>3061</v>
      </c>
      <c r="B749" s="263">
        <v>1.72061076675461E-2</v>
      </c>
      <c r="D749" s="263"/>
    </row>
    <row r="750" spans="1:4" x14ac:dyDescent="0.2">
      <c r="A750" s="265" t="s">
        <v>4247</v>
      </c>
      <c r="B750" s="263">
        <v>1.7152785635835201E-2</v>
      </c>
      <c r="D750" s="263"/>
    </row>
    <row r="751" spans="1:4" x14ac:dyDescent="0.2">
      <c r="A751" s="265" t="s">
        <v>6199</v>
      </c>
      <c r="B751" s="263">
        <v>1.71076368903221E-2</v>
      </c>
      <c r="D751" s="263"/>
    </row>
    <row r="752" spans="1:4" x14ac:dyDescent="0.2">
      <c r="A752" s="265" t="s">
        <v>2698</v>
      </c>
      <c r="B752" s="263">
        <v>1.7028330107955101E-2</v>
      </c>
      <c r="D752" s="263"/>
    </row>
    <row r="753" spans="1:4" x14ac:dyDescent="0.2">
      <c r="A753" s="265" t="s">
        <v>6656</v>
      </c>
      <c r="B753" s="263">
        <v>1.7016382573696798E-2</v>
      </c>
      <c r="D753" s="263"/>
    </row>
    <row r="754" spans="1:4" x14ac:dyDescent="0.2">
      <c r="A754" s="265" t="s">
        <v>6657</v>
      </c>
      <c r="B754" s="263">
        <v>1.7016382573696798E-2</v>
      </c>
      <c r="D754" s="263"/>
    </row>
    <row r="755" spans="1:4" x14ac:dyDescent="0.2">
      <c r="A755" s="265" t="s">
        <v>6658</v>
      </c>
      <c r="B755" s="263">
        <v>1.7016382573696798E-2</v>
      </c>
      <c r="D755" s="263"/>
    </row>
    <row r="756" spans="1:4" x14ac:dyDescent="0.2">
      <c r="A756" s="265" t="s">
        <v>6659</v>
      </c>
      <c r="B756" s="263">
        <v>1.7016382573696798E-2</v>
      </c>
      <c r="D756" s="263"/>
    </row>
    <row r="757" spans="1:4" x14ac:dyDescent="0.2">
      <c r="A757" s="265" t="s">
        <v>6660</v>
      </c>
      <c r="B757" s="263">
        <v>1.7005631157969901E-2</v>
      </c>
      <c r="D757" s="263"/>
    </row>
    <row r="758" spans="1:4" x14ac:dyDescent="0.2">
      <c r="A758" s="265" t="s">
        <v>6661</v>
      </c>
      <c r="B758" s="263">
        <v>1.7005631157969901E-2</v>
      </c>
      <c r="D758" s="263"/>
    </row>
    <row r="759" spans="1:4" x14ac:dyDescent="0.2">
      <c r="A759" s="265" t="s">
        <v>6662</v>
      </c>
      <c r="B759" s="263">
        <v>1.7005631157969901E-2</v>
      </c>
      <c r="D759" s="263"/>
    </row>
    <row r="760" spans="1:4" x14ac:dyDescent="0.2">
      <c r="A760" s="265" t="s">
        <v>6663</v>
      </c>
      <c r="B760" s="263">
        <v>1.7005631157969901E-2</v>
      </c>
      <c r="D760" s="263"/>
    </row>
    <row r="761" spans="1:4" x14ac:dyDescent="0.2">
      <c r="A761" s="265" t="s">
        <v>6664</v>
      </c>
      <c r="B761" s="263">
        <v>1.7005631157969901E-2</v>
      </c>
      <c r="D761" s="263"/>
    </row>
    <row r="762" spans="1:4" x14ac:dyDescent="0.2">
      <c r="A762" s="265" t="s">
        <v>6665</v>
      </c>
      <c r="B762" s="263">
        <v>1.7005631157969901E-2</v>
      </c>
      <c r="D762" s="263"/>
    </row>
    <row r="763" spans="1:4" x14ac:dyDescent="0.2">
      <c r="A763" s="265" t="s">
        <v>6666</v>
      </c>
      <c r="B763" s="263">
        <v>1.7005631157969901E-2</v>
      </c>
      <c r="D763" s="263"/>
    </row>
    <row r="764" spans="1:4" x14ac:dyDescent="0.2">
      <c r="A764" s="265" t="s">
        <v>6667</v>
      </c>
      <c r="B764" s="263">
        <v>1.7005631157969901E-2</v>
      </c>
      <c r="D764" s="263"/>
    </row>
    <row r="765" spans="1:4" x14ac:dyDescent="0.2">
      <c r="A765" s="265" t="s">
        <v>3057</v>
      </c>
      <c r="B765" s="263">
        <v>1.6995982485876599E-2</v>
      </c>
      <c r="D765" s="263"/>
    </row>
    <row r="766" spans="1:4" x14ac:dyDescent="0.2">
      <c r="A766" s="265" t="s">
        <v>6668</v>
      </c>
      <c r="B766" s="263">
        <v>1.6985774632692199E-2</v>
      </c>
      <c r="D766" s="263"/>
    </row>
    <row r="767" spans="1:4" x14ac:dyDescent="0.2">
      <c r="A767" s="265" t="s">
        <v>4128</v>
      </c>
      <c r="B767" s="263">
        <v>1.69278446719201E-2</v>
      </c>
      <c r="D767" s="263"/>
    </row>
    <row r="768" spans="1:4" x14ac:dyDescent="0.2">
      <c r="A768" s="265" t="s">
        <v>6669</v>
      </c>
      <c r="B768" s="263">
        <v>1.6889886012790501E-2</v>
      </c>
      <c r="D768" s="263"/>
    </row>
    <row r="769" spans="1:4" x14ac:dyDescent="0.2">
      <c r="A769" s="265" t="s">
        <v>2318</v>
      </c>
      <c r="B769" s="263">
        <v>1.6884098648528301E-2</v>
      </c>
      <c r="D769" s="263"/>
    </row>
    <row r="770" spans="1:4" x14ac:dyDescent="0.2">
      <c r="A770" s="265" t="s">
        <v>3104</v>
      </c>
      <c r="B770" s="263">
        <v>1.6808139811782901E-2</v>
      </c>
      <c r="D770" s="263"/>
    </row>
    <row r="771" spans="1:4" x14ac:dyDescent="0.2">
      <c r="A771" s="265" t="s">
        <v>4866</v>
      </c>
      <c r="B771" s="263">
        <v>1.6805172657774901E-2</v>
      </c>
      <c r="D771" s="263"/>
    </row>
    <row r="772" spans="1:4" x14ac:dyDescent="0.2">
      <c r="A772" s="265" t="s">
        <v>2218</v>
      </c>
      <c r="B772" s="263">
        <v>1.6800400887198599E-2</v>
      </c>
      <c r="D772" s="263"/>
    </row>
    <row r="773" spans="1:4" x14ac:dyDescent="0.2">
      <c r="A773" s="265" t="s">
        <v>2369</v>
      </c>
      <c r="B773" s="263">
        <v>1.6727267140404699E-2</v>
      </c>
      <c r="D773" s="263"/>
    </row>
    <row r="774" spans="1:4" x14ac:dyDescent="0.2">
      <c r="A774" s="265" t="s">
        <v>1282</v>
      </c>
      <c r="B774" s="263">
        <v>1.6690071524715602E-2</v>
      </c>
      <c r="D774" s="263"/>
    </row>
    <row r="775" spans="1:4" x14ac:dyDescent="0.2">
      <c r="A775" s="265" t="s">
        <v>6670</v>
      </c>
      <c r="B775" s="263">
        <v>1.6690071524715602E-2</v>
      </c>
      <c r="D775" s="263"/>
    </row>
    <row r="776" spans="1:4" x14ac:dyDescent="0.2">
      <c r="A776" s="265" t="s">
        <v>6671</v>
      </c>
      <c r="B776" s="263">
        <v>1.6690071524715602E-2</v>
      </c>
      <c r="D776" s="263"/>
    </row>
    <row r="777" spans="1:4" x14ac:dyDescent="0.2">
      <c r="A777" s="265" t="s">
        <v>6672</v>
      </c>
      <c r="B777" s="263">
        <v>1.6690071524715602E-2</v>
      </c>
      <c r="D777" s="263"/>
    </row>
    <row r="778" spans="1:4" x14ac:dyDescent="0.2">
      <c r="A778" s="265" t="s">
        <v>6673</v>
      </c>
      <c r="B778" s="263">
        <v>1.6690071524715602E-2</v>
      </c>
      <c r="D778" s="263"/>
    </row>
    <row r="779" spans="1:4" x14ac:dyDescent="0.2">
      <c r="A779" s="265" t="s">
        <v>1542</v>
      </c>
      <c r="B779" s="263">
        <v>1.6537295712395698E-2</v>
      </c>
      <c r="D779" s="263"/>
    </row>
    <row r="780" spans="1:4" x14ac:dyDescent="0.2">
      <c r="A780" s="265" t="s">
        <v>4133</v>
      </c>
      <c r="B780" s="263">
        <v>1.6507992995267201E-2</v>
      </c>
      <c r="D780" s="263"/>
    </row>
    <row r="781" spans="1:4" x14ac:dyDescent="0.2">
      <c r="A781" s="265" t="s">
        <v>6674</v>
      </c>
      <c r="B781" s="263">
        <v>1.6497254975637601E-2</v>
      </c>
      <c r="D781" s="263"/>
    </row>
    <row r="782" spans="1:4" x14ac:dyDescent="0.2">
      <c r="A782" s="265" t="s">
        <v>6675</v>
      </c>
      <c r="B782" s="263">
        <v>1.6495840523302201E-2</v>
      </c>
      <c r="D782" s="263"/>
    </row>
    <row r="783" spans="1:4" x14ac:dyDescent="0.2">
      <c r="A783" s="265" t="s">
        <v>700</v>
      </c>
      <c r="B783" s="263">
        <v>1.6495025063941501E-2</v>
      </c>
      <c r="D783" s="263"/>
    </row>
    <row r="784" spans="1:4" x14ac:dyDescent="0.2">
      <c r="A784" s="265" t="s">
        <v>3112</v>
      </c>
      <c r="B784" s="263">
        <v>1.64533393576662E-2</v>
      </c>
      <c r="D784" s="263"/>
    </row>
    <row r="785" spans="1:4" x14ac:dyDescent="0.2">
      <c r="A785" s="265" t="s">
        <v>5765</v>
      </c>
      <c r="B785" s="263">
        <v>1.6449811775611001E-2</v>
      </c>
      <c r="D785" s="263"/>
    </row>
    <row r="786" spans="1:4" x14ac:dyDescent="0.2">
      <c r="A786" s="265" t="s">
        <v>6676</v>
      </c>
      <c r="B786" s="263">
        <v>1.6408397430573599E-2</v>
      </c>
      <c r="D786" s="263"/>
    </row>
    <row r="787" spans="1:4" x14ac:dyDescent="0.2">
      <c r="A787" s="265" t="s">
        <v>2370</v>
      </c>
      <c r="B787" s="263">
        <v>1.6383188393052601E-2</v>
      </c>
      <c r="D787" s="263"/>
    </row>
    <row r="788" spans="1:4" x14ac:dyDescent="0.2">
      <c r="A788" s="265" t="s">
        <v>406</v>
      </c>
      <c r="B788" s="263">
        <v>1.6362897130398402E-2</v>
      </c>
      <c r="D788" s="263"/>
    </row>
    <row r="789" spans="1:4" x14ac:dyDescent="0.2">
      <c r="A789" s="265" t="s">
        <v>1437</v>
      </c>
      <c r="B789" s="263">
        <v>1.6359880646263401E-2</v>
      </c>
      <c r="D789" s="263"/>
    </row>
    <row r="790" spans="1:4" x14ac:dyDescent="0.2">
      <c r="A790" s="265" t="s">
        <v>2704</v>
      </c>
      <c r="B790" s="263">
        <v>1.63443454212597E-2</v>
      </c>
      <c r="D790" s="263"/>
    </row>
    <row r="791" spans="1:4" x14ac:dyDescent="0.2">
      <c r="A791" s="265" t="s">
        <v>2963</v>
      </c>
      <c r="B791" s="263">
        <v>1.6333759446949401E-2</v>
      </c>
      <c r="D791" s="263"/>
    </row>
    <row r="792" spans="1:4" x14ac:dyDescent="0.2">
      <c r="A792" s="265" t="s">
        <v>4769</v>
      </c>
      <c r="B792" s="263">
        <v>1.62951673631847E-2</v>
      </c>
      <c r="D792" s="263"/>
    </row>
    <row r="793" spans="1:4" x14ac:dyDescent="0.2">
      <c r="A793" s="265" t="s">
        <v>6677</v>
      </c>
      <c r="B793" s="263">
        <v>1.6253718224636799E-2</v>
      </c>
      <c r="D793" s="263"/>
    </row>
    <row r="794" spans="1:4" x14ac:dyDescent="0.2">
      <c r="A794" s="265" t="s">
        <v>3003</v>
      </c>
      <c r="B794" s="263">
        <v>1.6213030444027401E-2</v>
      </c>
      <c r="D794" s="263"/>
    </row>
    <row r="795" spans="1:4" x14ac:dyDescent="0.2">
      <c r="A795" s="265" t="s">
        <v>1411</v>
      </c>
      <c r="B795" s="263">
        <v>1.6184116397980002E-2</v>
      </c>
      <c r="D795" s="263"/>
    </row>
    <row r="796" spans="1:4" x14ac:dyDescent="0.2">
      <c r="A796" s="265" t="s">
        <v>4420</v>
      </c>
      <c r="B796" s="263">
        <v>1.61117675009919E-2</v>
      </c>
      <c r="D796" s="263"/>
    </row>
    <row r="797" spans="1:4" x14ac:dyDescent="0.2">
      <c r="A797" s="265" t="s">
        <v>4367</v>
      </c>
      <c r="B797" s="263">
        <v>1.60841845818228E-2</v>
      </c>
      <c r="D797" s="263"/>
    </row>
    <row r="798" spans="1:4" x14ac:dyDescent="0.2">
      <c r="A798" s="265" t="s">
        <v>2079</v>
      </c>
      <c r="B798" s="263">
        <v>1.60774153323693E-2</v>
      </c>
      <c r="D798" s="263"/>
    </row>
    <row r="799" spans="1:4" x14ac:dyDescent="0.2">
      <c r="A799" s="265" t="s">
        <v>4140</v>
      </c>
      <c r="B799" s="263">
        <v>1.6052560075486201E-2</v>
      </c>
      <c r="D799" s="263"/>
    </row>
    <row r="800" spans="1:4" x14ac:dyDescent="0.2">
      <c r="A800" s="265" t="s">
        <v>5692</v>
      </c>
      <c r="B800" s="263">
        <v>1.6028706531933199E-2</v>
      </c>
      <c r="D800" s="263"/>
    </row>
    <row r="801" spans="1:4" x14ac:dyDescent="0.2">
      <c r="A801" s="265" t="s">
        <v>6678</v>
      </c>
      <c r="B801" s="263">
        <v>1.6028706531933199E-2</v>
      </c>
      <c r="D801" s="263"/>
    </row>
    <row r="802" spans="1:4" x14ac:dyDescent="0.2">
      <c r="A802" s="265" t="s">
        <v>6679</v>
      </c>
      <c r="B802" s="263">
        <v>1.5975943506208099E-2</v>
      </c>
      <c r="D802" s="263"/>
    </row>
    <row r="803" spans="1:4" x14ac:dyDescent="0.2">
      <c r="A803" s="265" t="s">
        <v>5992</v>
      </c>
      <c r="B803" s="263">
        <v>1.5908968196665398E-2</v>
      </c>
      <c r="D803" s="263"/>
    </row>
    <row r="804" spans="1:4" x14ac:dyDescent="0.2">
      <c r="A804" s="265" t="s">
        <v>4175</v>
      </c>
      <c r="B804" s="263">
        <v>1.5899088855999E-2</v>
      </c>
      <c r="D804" s="263"/>
    </row>
    <row r="805" spans="1:4" x14ac:dyDescent="0.2">
      <c r="A805" s="265" t="s">
        <v>1762</v>
      </c>
      <c r="B805" s="263">
        <v>1.58844557979546E-2</v>
      </c>
      <c r="D805" s="263"/>
    </row>
    <row r="806" spans="1:4" x14ac:dyDescent="0.2">
      <c r="A806" s="265" t="s">
        <v>4051</v>
      </c>
      <c r="B806" s="263">
        <v>1.5846666022626001E-2</v>
      </c>
      <c r="D806" s="263"/>
    </row>
    <row r="807" spans="1:4" x14ac:dyDescent="0.2">
      <c r="A807" s="265" t="s">
        <v>2188</v>
      </c>
      <c r="B807" s="263">
        <v>1.57806523912206E-2</v>
      </c>
      <c r="D807" s="263"/>
    </row>
    <row r="808" spans="1:4" x14ac:dyDescent="0.2">
      <c r="A808" s="265" t="s">
        <v>4682</v>
      </c>
      <c r="B808" s="263">
        <v>1.5773248968442202E-2</v>
      </c>
      <c r="D808" s="263"/>
    </row>
    <row r="809" spans="1:4" x14ac:dyDescent="0.2">
      <c r="A809" s="265" t="s">
        <v>3062</v>
      </c>
      <c r="B809" s="263">
        <v>1.5731894791447699E-2</v>
      </c>
      <c r="D809" s="263"/>
    </row>
    <row r="810" spans="1:4" x14ac:dyDescent="0.2">
      <c r="A810" s="265" t="s">
        <v>3957</v>
      </c>
      <c r="B810" s="263">
        <v>1.57197095977477E-2</v>
      </c>
      <c r="D810" s="263"/>
    </row>
    <row r="811" spans="1:4" x14ac:dyDescent="0.2">
      <c r="A811" s="265" t="s">
        <v>2353</v>
      </c>
      <c r="B811" s="263">
        <v>1.57010249558284E-2</v>
      </c>
      <c r="D811" s="263"/>
    </row>
    <row r="812" spans="1:4" x14ac:dyDescent="0.2">
      <c r="A812" s="265" t="s">
        <v>4132</v>
      </c>
      <c r="B812" s="263">
        <v>1.56949157225874E-2</v>
      </c>
      <c r="D812" s="263"/>
    </row>
    <row r="813" spans="1:4" x14ac:dyDescent="0.2">
      <c r="A813" s="265" t="s">
        <v>6321</v>
      </c>
      <c r="B813" s="263">
        <v>1.5651163572453799E-2</v>
      </c>
      <c r="D813" s="263"/>
    </row>
    <row r="814" spans="1:4" x14ac:dyDescent="0.2">
      <c r="A814" s="265" t="s">
        <v>6680</v>
      </c>
      <c r="B814" s="263">
        <v>1.56219204116834E-2</v>
      </c>
      <c r="D814" s="263"/>
    </row>
    <row r="815" spans="1:4" x14ac:dyDescent="0.2">
      <c r="A815" s="265" t="s">
        <v>5650</v>
      </c>
      <c r="B815" s="263">
        <v>1.5612167219125299E-2</v>
      </c>
      <c r="D815" s="263"/>
    </row>
    <row r="816" spans="1:4" x14ac:dyDescent="0.2">
      <c r="A816" s="265" t="s">
        <v>5772</v>
      </c>
      <c r="B816" s="263">
        <v>1.5605490936372E-2</v>
      </c>
      <c r="D816" s="263"/>
    </row>
    <row r="817" spans="1:4" x14ac:dyDescent="0.2">
      <c r="A817" s="265" t="s">
        <v>2221</v>
      </c>
      <c r="B817" s="263">
        <v>1.5577895138948901E-2</v>
      </c>
      <c r="D817" s="263"/>
    </row>
    <row r="818" spans="1:4" x14ac:dyDescent="0.2">
      <c r="A818" s="265" t="s">
        <v>699</v>
      </c>
      <c r="B818" s="263">
        <v>1.55599097095898E-2</v>
      </c>
      <c r="D818" s="263"/>
    </row>
    <row r="819" spans="1:4" x14ac:dyDescent="0.2">
      <c r="A819" s="265" t="s">
        <v>6681</v>
      </c>
      <c r="B819" s="263">
        <v>1.55455908417114E-2</v>
      </c>
      <c r="D819" s="263"/>
    </row>
    <row r="820" spans="1:4" x14ac:dyDescent="0.2">
      <c r="A820" s="265" t="s">
        <v>5981</v>
      </c>
      <c r="B820" s="263">
        <v>1.5530041472195199E-2</v>
      </c>
      <c r="D820" s="263"/>
    </row>
    <row r="821" spans="1:4" x14ac:dyDescent="0.2">
      <c r="A821" s="265" t="s">
        <v>4490</v>
      </c>
      <c r="B821" s="263">
        <v>1.5501987528720999E-2</v>
      </c>
      <c r="D821" s="263"/>
    </row>
    <row r="822" spans="1:4" x14ac:dyDescent="0.2">
      <c r="A822" s="265" t="s">
        <v>6682</v>
      </c>
      <c r="B822" s="263">
        <v>1.5464550238541401E-2</v>
      </c>
      <c r="D822" s="263"/>
    </row>
    <row r="823" spans="1:4" x14ac:dyDescent="0.2">
      <c r="A823" s="265" t="s">
        <v>3651</v>
      </c>
      <c r="B823" s="263">
        <v>1.54420848104355E-2</v>
      </c>
      <c r="D823" s="263"/>
    </row>
    <row r="824" spans="1:4" x14ac:dyDescent="0.2">
      <c r="A824" s="265" t="s">
        <v>4025</v>
      </c>
      <c r="B824" s="263">
        <v>1.54414649706596E-2</v>
      </c>
      <c r="D824" s="263"/>
    </row>
    <row r="825" spans="1:4" x14ac:dyDescent="0.2">
      <c r="A825" s="265" t="s">
        <v>6683</v>
      </c>
      <c r="B825" s="263">
        <v>1.5403214404485799E-2</v>
      </c>
      <c r="D825" s="263"/>
    </row>
    <row r="826" spans="1:4" x14ac:dyDescent="0.2">
      <c r="A826" s="265" t="s">
        <v>6684</v>
      </c>
      <c r="B826" s="263">
        <v>1.5394072177867301E-2</v>
      </c>
      <c r="D826" s="263"/>
    </row>
    <row r="827" spans="1:4" x14ac:dyDescent="0.2">
      <c r="A827" s="265" t="s">
        <v>6685</v>
      </c>
      <c r="B827" s="263">
        <v>1.5394072177867301E-2</v>
      </c>
      <c r="D827" s="263"/>
    </row>
    <row r="828" spans="1:4" x14ac:dyDescent="0.2">
      <c r="A828" s="265" t="s">
        <v>6686</v>
      </c>
      <c r="B828" s="263">
        <v>1.5394072177867301E-2</v>
      </c>
      <c r="D828" s="263"/>
    </row>
    <row r="829" spans="1:4" x14ac:dyDescent="0.2">
      <c r="A829" s="265" t="s">
        <v>6687</v>
      </c>
      <c r="B829" s="263">
        <v>1.5394072177867301E-2</v>
      </c>
      <c r="D829" s="263"/>
    </row>
    <row r="830" spans="1:4" x14ac:dyDescent="0.2">
      <c r="A830" s="265" t="s">
        <v>6688</v>
      </c>
      <c r="B830" s="263">
        <v>1.5394072177867301E-2</v>
      </c>
      <c r="D830" s="263"/>
    </row>
    <row r="831" spans="1:4" x14ac:dyDescent="0.2">
      <c r="A831" s="265" t="s">
        <v>6689</v>
      </c>
      <c r="B831" s="263">
        <v>1.5394072177867301E-2</v>
      </c>
      <c r="D831" s="263"/>
    </row>
    <row r="832" spans="1:4" x14ac:dyDescent="0.2">
      <c r="A832" s="265" t="s">
        <v>665</v>
      </c>
      <c r="B832" s="263">
        <v>1.5378700621703999E-2</v>
      </c>
      <c r="D832" s="263"/>
    </row>
    <row r="833" spans="1:4" x14ac:dyDescent="0.2">
      <c r="A833" s="265" t="s">
        <v>6690</v>
      </c>
      <c r="B833" s="263">
        <v>1.5353357854021501E-2</v>
      </c>
      <c r="D833" s="263"/>
    </row>
    <row r="834" spans="1:4" x14ac:dyDescent="0.2">
      <c r="A834" s="265" t="s">
        <v>6691</v>
      </c>
      <c r="B834" s="263">
        <v>1.5344497212337899E-2</v>
      </c>
      <c r="D834" s="263"/>
    </row>
    <row r="835" spans="1:4" x14ac:dyDescent="0.2">
      <c r="A835" s="265" t="s">
        <v>6692</v>
      </c>
      <c r="B835" s="263">
        <v>1.5315124276349E-2</v>
      </c>
      <c r="D835" s="263"/>
    </row>
    <row r="836" spans="1:4" x14ac:dyDescent="0.2">
      <c r="A836" s="265" t="s">
        <v>6693</v>
      </c>
      <c r="B836" s="263">
        <v>1.5315124276349E-2</v>
      </c>
      <c r="D836" s="263"/>
    </row>
    <row r="837" spans="1:4" x14ac:dyDescent="0.2">
      <c r="A837" s="265" t="s">
        <v>6694</v>
      </c>
      <c r="B837" s="263">
        <v>1.5315124276349E-2</v>
      </c>
      <c r="D837" s="263"/>
    </row>
    <row r="838" spans="1:4" x14ac:dyDescent="0.2">
      <c r="A838" s="265" t="s">
        <v>6695</v>
      </c>
      <c r="B838" s="263">
        <v>1.5315124276349E-2</v>
      </c>
      <c r="D838" s="263"/>
    </row>
    <row r="839" spans="1:4" x14ac:dyDescent="0.2">
      <c r="A839" s="265" t="s">
        <v>6696</v>
      </c>
      <c r="B839" s="263">
        <v>1.5315124276349E-2</v>
      </c>
      <c r="D839" s="263"/>
    </row>
    <row r="840" spans="1:4" x14ac:dyDescent="0.2">
      <c r="A840" s="265" t="s">
        <v>6697</v>
      </c>
      <c r="B840" s="263">
        <v>1.5315124276349E-2</v>
      </c>
      <c r="D840" s="263"/>
    </row>
    <row r="841" spans="1:4" x14ac:dyDescent="0.2">
      <c r="A841" s="265" t="s">
        <v>6698</v>
      </c>
      <c r="B841" s="263">
        <v>1.5315124276349E-2</v>
      </c>
      <c r="D841" s="263"/>
    </row>
    <row r="842" spans="1:4" x14ac:dyDescent="0.2">
      <c r="A842" s="265" t="s">
        <v>6699</v>
      </c>
      <c r="B842" s="263">
        <v>1.5315124276349E-2</v>
      </c>
      <c r="D842" s="263"/>
    </row>
    <row r="843" spans="1:4" x14ac:dyDescent="0.2">
      <c r="A843" s="265" t="s">
        <v>6700</v>
      </c>
      <c r="B843" s="263">
        <v>1.5315124276349E-2</v>
      </c>
      <c r="D843" s="263"/>
    </row>
    <row r="844" spans="1:4" x14ac:dyDescent="0.2">
      <c r="A844" s="265" t="s">
        <v>6701</v>
      </c>
      <c r="B844" s="263">
        <v>1.5315124276349E-2</v>
      </c>
      <c r="D844" s="263"/>
    </row>
    <row r="845" spans="1:4" x14ac:dyDescent="0.2">
      <c r="A845" s="265" t="s">
        <v>6702</v>
      </c>
      <c r="B845" s="263">
        <v>1.5315124276349E-2</v>
      </c>
      <c r="D845" s="263"/>
    </row>
    <row r="846" spans="1:4" x14ac:dyDescent="0.2">
      <c r="A846" s="265" t="s">
        <v>6703</v>
      </c>
      <c r="B846" s="263">
        <v>1.5315124276349E-2</v>
      </c>
      <c r="D846" s="263"/>
    </row>
    <row r="847" spans="1:4" x14ac:dyDescent="0.2">
      <c r="A847" s="265" t="s">
        <v>5939</v>
      </c>
      <c r="B847" s="263">
        <v>1.5299515733382099E-2</v>
      </c>
      <c r="D847" s="263"/>
    </row>
    <row r="848" spans="1:4" x14ac:dyDescent="0.2">
      <c r="A848" s="265" t="s">
        <v>1046</v>
      </c>
      <c r="B848" s="263">
        <v>1.52760520976846E-2</v>
      </c>
      <c r="D848" s="263"/>
    </row>
    <row r="849" spans="1:4" x14ac:dyDescent="0.2">
      <c r="A849" s="265" t="s">
        <v>5146</v>
      </c>
      <c r="B849" s="263">
        <v>1.5272514479432101E-2</v>
      </c>
      <c r="D849" s="263"/>
    </row>
    <row r="850" spans="1:4" x14ac:dyDescent="0.2">
      <c r="A850" s="265" t="s">
        <v>6704</v>
      </c>
      <c r="B850" s="263">
        <v>1.5261831961722599E-2</v>
      </c>
      <c r="D850" s="263"/>
    </row>
    <row r="851" spans="1:4" x14ac:dyDescent="0.2">
      <c r="A851" s="265" t="s">
        <v>6705</v>
      </c>
      <c r="B851" s="263">
        <v>1.5259170761630299E-2</v>
      </c>
      <c r="D851" s="263"/>
    </row>
    <row r="852" spans="1:4" x14ac:dyDescent="0.2">
      <c r="A852" s="265" t="s">
        <v>2620</v>
      </c>
      <c r="B852" s="263">
        <v>1.52230874122671E-2</v>
      </c>
      <c r="D852" s="263"/>
    </row>
    <row r="853" spans="1:4" x14ac:dyDescent="0.2">
      <c r="A853" s="265" t="s">
        <v>4331</v>
      </c>
      <c r="B853" s="263">
        <v>1.5218951370152599E-2</v>
      </c>
      <c r="D853" s="263"/>
    </row>
    <row r="854" spans="1:4" x14ac:dyDescent="0.2">
      <c r="A854" s="265" t="s">
        <v>3782</v>
      </c>
      <c r="B854" s="263">
        <v>1.5178574724940301E-2</v>
      </c>
      <c r="D854" s="263"/>
    </row>
    <row r="855" spans="1:4" x14ac:dyDescent="0.2">
      <c r="A855" s="265" t="s">
        <v>6006</v>
      </c>
      <c r="B855" s="263">
        <v>1.51497375069171E-2</v>
      </c>
      <c r="D855" s="263"/>
    </row>
    <row r="856" spans="1:4" x14ac:dyDescent="0.2">
      <c r="A856" s="265" t="s">
        <v>4355</v>
      </c>
      <c r="B856" s="263">
        <v>1.5117121771704E-2</v>
      </c>
      <c r="D856" s="263"/>
    </row>
    <row r="857" spans="1:4" x14ac:dyDescent="0.2">
      <c r="A857" s="265" t="s">
        <v>6706</v>
      </c>
      <c r="B857" s="263">
        <v>1.5087169563230401E-2</v>
      </c>
      <c r="D857" s="263"/>
    </row>
    <row r="858" spans="1:4" x14ac:dyDescent="0.2">
      <c r="A858" s="265" t="s">
        <v>2730</v>
      </c>
      <c r="B858" s="263">
        <v>1.5064552039611601E-2</v>
      </c>
      <c r="D858" s="263"/>
    </row>
    <row r="859" spans="1:4" x14ac:dyDescent="0.2">
      <c r="A859" s="265" t="s">
        <v>5172</v>
      </c>
      <c r="B859" s="263">
        <v>1.4969367254328301E-2</v>
      </c>
      <c r="D859" s="263"/>
    </row>
    <row r="860" spans="1:4" x14ac:dyDescent="0.2">
      <c r="A860" s="265" t="s">
        <v>3735</v>
      </c>
      <c r="B860" s="263">
        <v>1.49121898627557E-2</v>
      </c>
      <c r="D860" s="263"/>
    </row>
    <row r="861" spans="1:4" x14ac:dyDescent="0.2">
      <c r="A861" s="265" t="s">
        <v>5009</v>
      </c>
      <c r="B861" s="263">
        <v>1.4909525911610899E-2</v>
      </c>
      <c r="D861" s="263"/>
    </row>
    <row r="862" spans="1:4" x14ac:dyDescent="0.2">
      <c r="A862" s="265" t="s">
        <v>2941</v>
      </c>
      <c r="B862" s="263">
        <v>1.4858852156622899E-2</v>
      </c>
      <c r="D862" s="263"/>
    </row>
    <row r="863" spans="1:4" x14ac:dyDescent="0.2">
      <c r="A863" s="265" t="s">
        <v>4619</v>
      </c>
      <c r="B863" s="263">
        <v>1.4830331354907101E-2</v>
      </c>
      <c r="D863" s="263"/>
    </row>
    <row r="864" spans="1:4" x14ac:dyDescent="0.2">
      <c r="A864" s="265" t="s">
        <v>6284</v>
      </c>
      <c r="B864" s="263">
        <v>1.48253526395899E-2</v>
      </c>
      <c r="D864" s="263"/>
    </row>
    <row r="865" spans="1:4" x14ac:dyDescent="0.2">
      <c r="A865" s="265" t="s">
        <v>2359</v>
      </c>
      <c r="B865" s="263">
        <v>1.4824044667303299E-2</v>
      </c>
      <c r="D865" s="263"/>
    </row>
    <row r="866" spans="1:4" x14ac:dyDescent="0.2">
      <c r="A866" s="265" t="s">
        <v>4005</v>
      </c>
      <c r="B866" s="263">
        <v>1.4788029850180399E-2</v>
      </c>
      <c r="D866" s="263"/>
    </row>
    <row r="867" spans="1:4" x14ac:dyDescent="0.2">
      <c r="A867" s="265" t="s">
        <v>2655</v>
      </c>
      <c r="B867" s="263">
        <v>1.47876827712086E-2</v>
      </c>
      <c r="D867" s="263"/>
    </row>
    <row r="868" spans="1:4" x14ac:dyDescent="0.2">
      <c r="A868" s="265" t="s">
        <v>425</v>
      </c>
      <c r="B868" s="263">
        <v>1.4771579407824399E-2</v>
      </c>
      <c r="D868" s="263"/>
    </row>
    <row r="869" spans="1:4" x14ac:dyDescent="0.2">
      <c r="A869" s="265" t="s">
        <v>4111</v>
      </c>
      <c r="B869" s="263">
        <v>1.47715752416911E-2</v>
      </c>
      <c r="D869" s="263"/>
    </row>
    <row r="870" spans="1:4" x14ac:dyDescent="0.2">
      <c r="A870" s="265" t="s">
        <v>5320</v>
      </c>
      <c r="B870" s="263">
        <v>1.4759190202992401E-2</v>
      </c>
      <c r="D870" s="263"/>
    </row>
    <row r="871" spans="1:4" x14ac:dyDescent="0.2">
      <c r="A871" s="265" t="s">
        <v>4779</v>
      </c>
      <c r="B871" s="263">
        <v>1.47437872300458E-2</v>
      </c>
      <c r="D871" s="263"/>
    </row>
    <row r="872" spans="1:4" x14ac:dyDescent="0.2">
      <c r="A872" s="265" t="s">
        <v>2062</v>
      </c>
      <c r="B872" s="263">
        <v>1.4743605588230501E-2</v>
      </c>
      <c r="D872" s="263"/>
    </row>
    <row r="873" spans="1:4" x14ac:dyDescent="0.2">
      <c r="A873" s="265" t="s">
        <v>6126</v>
      </c>
      <c r="B873" s="263">
        <v>1.4740363089550099E-2</v>
      </c>
      <c r="D873" s="263"/>
    </row>
    <row r="874" spans="1:4" x14ac:dyDescent="0.2">
      <c r="A874" s="265" t="s">
        <v>6707</v>
      </c>
      <c r="B874" s="263">
        <v>1.47235408348704E-2</v>
      </c>
      <c r="D874" s="263"/>
    </row>
    <row r="875" spans="1:4" x14ac:dyDescent="0.2">
      <c r="A875" s="265" t="s">
        <v>6708</v>
      </c>
      <c r="B875" s="263">
        <v>1.47235408348704E-2</v>
      </c>
      <c r="D875" s="263"/>
    </row>
    <row r="876" spans="1:4" x14ac:dyDescent="0.2">
      <c r="A876" s="265" t="s">
        <v>4203</v>
      </c>
      <c r="B876" s="263">
        <v>1.47235408348704E-2</v>
      </c>
      <c r="D876" s="263"/>
    </row>
    <row r="877" spans="1:4" x14ac:dyDescent="0.2">
      <c r="A877" s="265" t="s">
        <v>6709</v>
      </c>
      <c r="B877" s="263">
        <v>1.47235408348704E-2</v>
      </c>
      <c r="D877" s="263"/>
    </row>
    <row r="878" spans="1:4" x14ac:dyDescent="0.2">
      <c r="A878" s="265" t="s">
        <v>6710</v>
      </c>
      <c r="B878" s="263">
        <v>1.4717507101059599E-2</v>
      </c>
      <c r="D878" s="263"/>
    </row>
    <row r="879" spans="1:4" x14ac:dyDescent="0.2">
      <c r="A879" s="265" t="s">
        <v>1833</v>
      </c>
      <c r="B879" s="263">
        <v>1.46981308867728E-2</v>
      </c>
      <c r="D879" s="263"/>
    </row>
    <row r="880" spans="1:4" x14ac:dyDescent="0.2">
      <c r="A880" s="265" t="s">
        <v>4309</v>
      </c>
      <c r="B880" s="263">
        <v>1.46912359226636E-2</v>
      </c>
      <c r="D880" s="263"/>
    </row>
    <row r="881" spans="1:4" x14ac:dyDescent="0.2">
      <c r="A881" s="265" t="s">
        <v>3690</v>
      </c>
      <c r="B881" s="263">
        <v>1.4656181153107999E-2</v>
      </c>
      <c r="D881" s="263"/>
    </row>
    <row r="882" spans="1:4" x14ac:dyDescent="0.2">
      <c r="A882" s="265" t="s">
        <v>3905</v>
      </c>
      <c r="B882" s="263">
        <v>1.4648975249768501E-2</v>
      </c>
      <c r="D882" s="263"/>
    </row>
    <row r="883" spans="1:4" x14ac:dyDescent="0.2">
      <c r="A883" s="265" t="s">
        <v>5905</v>
      </c>
      <c r="B883" s="263">
        <v>1.4626150652262099E-2</v>
      </c>
      <c r="D883" s="263"/>
    </row>
    <row r="884" spans="1:4" x14ac:dyDescent="0.2">
      <c r="A884" s="265" t="s">
        <v>3094</v>
      </c>
      <c r="B884" s="263">
        <v>1.4591104364229101E-2</v>
      </c>
      <c r="D884" s="263"/>
    </row>
    <row r="885" spans="1:4" x14ac:dyDescent="0.2">
      <c r="A885" s="265" t="s">
        <v>6711</v>
      </c>
      <c r="B885" s="263">
        <v>1.45471059717956E-2</v>
      </c>
      <c r="D885" s="263"/>
    </row>
    <row r="886" spans="1:4" x14ac:dyDescent="0.2">
      <c r="A886" s="265" t="s">
        <v>3180</v>
      </c>
      <c r="B886" s="263">
        <v>1.45162955523233E-2</v>
      </c>
      <c r="D886" s="263"/>
    </row>
    <row r="887" spans="1:4" x14ac:dyDescent="0.2">
      <c r="A887" s="265" t="s">
        <v>1033</v>
      </c>
      <c r="B887" s="263">
        <v>1.4420281669277E-2</v>
      </c>
      <c r="D887" s="263"/>
    </row>
    <row r="888" spans="1:4" x14ac:dyDescent="0.2">
      <c r="A888" s="265" t="s">
        <v>2182</v>
      </c>
      <c r="B888" s="263">
        <v>1.44127904405626E-2</v>
      </c>
      <c r="D888" s="263"/>
    </row>
    <row r="889" spans="1:4" x14ac:dyDescent="0.2">
      <c r="A889" s="265" t="s">
        <v>3345</v>
      </c>
      <c r="B889" s="263">
        <v>1.43915852823275E-2</v>
      </c>
      <c r="D889" s="263"/>
    </row>
    <row r="890" spans="1:4" x14ac:dyDescent="0.2">
      <c r="A890" s="265" t="s">
        <v>2435</v>
      </c>
      <c r="B890" s="263">
        <v>1.43828730882576E-2</v>
      </c>
      <c r="D890" s="263"/>
    </row>
    <row r="891" spans="1:4" x14ac:dyDescent="0.2">
      <c r="A891" s="265" t="s">
        <v>6712</v>
      </c>
      <c r="B891" s="263">
        <v>1.4375332777527E-2</v>
      </c>
      <c r="D891" s="263"/>
    </row>
    <row r="892" spans="1:4" x14ac:dyDescent="0.2">
      <c r="A892" s="265" t="s">
        <v>6057</v>
      </c>
      <c r="B892" s="263">
        <v>1.4368123504529E-2</v>
      </c>
      <c r="D892" s="263"/>
    </row>
    <row r="893" spans="1:4" x14ac:dyDescent="0.2">
      <c r="A893" s="265" t="s">
        <v>815</v>
      </c>
      <c r="B893" s="263">
        <v>1.43254437306372E-2</v>
      </c>
      <c r="D893" s="263"/>
    </row>
    <row r="894" spans="1:4" x14ac:dyDescent="0.2">
      <c r="A894" s="265" t="s">
        <v>6066</v>
      </c>
      <c r="B894" s="263">
        <v>1.42728391222779E-2</v>
      </c>
      <c r="D894" s="263"/>
    </row>
    <row r="895" spans="1:4" x14ac:dyDescent="0.2">
      <c r="A895" s="265" t="s">
        <v>3362</v>
      </c>
      <c r="B895" s="263">
        <v>1.4262060224595099E-2</v>
      </c>
      <c r="D895" s="263"/>
    </row>
    <row r="896" spans="1:4" x14ac:dyDescent="0.2">
      <c r="A896" s="265" t="s">
        <v>6713</v>
      </c>
      <c r="B896" s="263">
        <v>1.42486863928663E-2</v>
      </c>
      <c r="D896" s="263"/>
    </row>
    <row r="897" spans="1:4" x14ac:dyDescent="0.2">
      <c r="A897" s="265" t="s">
        <v>6714</v>
      </c>
      <c r="B897" s="263">
        <v>1.42486863928663E-2</v>
      </c>
      <c r="D897" s="263"/>
    </row>
    <row r="898" spans="1:4" x14ac:dyDescent="0.2">
      <c r="A898" s="265" t="s">
        <v>6715</v>
      </c>
      <c r="B898" s="263">
        <v>1.42486863928663E-2</v>
      </c>
      <c r="D898" s="263"/>
    </row>
    <row r="899" spans="1:4" x14ac:dyDescent="0.2">
      <c r="A899" s="265" t="s">
        <v>6716</v>
      </c>
      <c r="B899" s="263">
        <v>1.42424483767911E-2</v>
      </c>
      <c r="D899" s="263"/>
    </row>
    <row r="900" spans="1:4" x14ac:dyDescent="0.2">
      <c r="A900" s="265" t="s">
        <v>4179</v>
      </c>
      <c r="B900" s="263">
        <v>1.4237290249697001E-2</v>
      </c>
      <c r="D900" s="263"/>
    </row>
    <row r="901" spans="1:4" x14ac:dyDescent="0.2">
      <c r="A901" s="265" t="s">
        <v>6717</v>
      </c>
      <c r="B901" s="263">
        <v>1.42270351079045E-2</v>
      </c>
      <c r="D901" s="263"/>
    </row>
    <row r="902" spans="1:4" x14ac:dyDescent="0.2">
      <c r="A902" s="265" t="s">
        <v>1486</v>
      </c>
      <c r="B902" s="263">
        <v>1.42179233411484E-2</v>
      </c>
      <c r="D902" s="263"/>
    </row>
    <row r="903" spans="1:4" x14ac:dyDescent="0.2">
      <c r="A903" s="265" t="s">
        <v>3507</v>
      </c>
      <c r="B903" s="263">
        <v>1.42006161635793E-2</v>
      </c>
      <c r="D903" s="263"/>
    </row>
    <row r="904" spans="1:4" x14ac:dyDescent="0.2">
      <c r="A904" s="265" t="s">
        <v>6718</v>
      </c>
      <c r="B904" s="263">
        <v>1.41728444513308E-2</v>
      </c>
      <c r="D904" s="263"/>
    </row>
    <row r="905" spans="1:4" x14ac:dyDescent="0.2">
      <c r="A905" s="265" t="s">
        <v>2728</v>
      </c>
      <c r="B905" s="263">
        <v>1.41348792915186E-2</v>
      </c>
      <c r="D905" s="263"/>
    </row>
    <row r="906" spans="1:4" x14ac:dyDescent="0.2">
      <c r="A906" s="265" t="s">
        <v>1151</v>
      </c>
      <c r="B906" s="263">
        <v>1.4115959740486199E-2</v>
      </c>
      <c r="D906" s="263"/>
    </row>
    <row r="907" spans="1:4" x14ac:dyDescent="0.2">
      <c r="A907" s="265" t="s">
        <v>5902</v>
      </c>
      <c r="B907" s="263">
        <v>1.40748216962539E-2</v>
      </c>
      <c r="D907" s="263"/>
    </row>
    <row r="908" spans="1:4" x14ac:dyDescent="0.2">
      <c r="A908" s="265" t="s">
        <v>2643</v>
      </c>
      <c r="B908" s="263">
        <v>1.40300680941266E-2</v>
      </c>
      <c r="D908" s="263"/>
    </row>
    <row r="909" spans="1:4" x14ac:dyDescent="0.2">
      <c r="A909" s="265" t="s">
        <v>4496</v>
      </c>
      <c r="B909" s="263">
        <v>1.4020885563374001E-2</v>
      </c>
      <c r="D909" s="263"/>
    </row>
    <row r="910" spans="1:4" x14ac:dyDescent="0.2">
      <c r="A910" s="265" t="s">
        <v>6719</v>
      </c>
      <c r="B910" s="263">
        <v>1.4019859332221499E-2</v>
      </c>
      <c r="D910" s="263"/>
    </row>
    <row r="911" spans="1:4" x14ac:dyDescent="0.2">
      <c r="A911" s="265" t="s">
        <v>2964</v>
      </c>
      <c r="B911" s="263">
        <v>1.39981091123942E-2</v>
      </c>
      <c r="D911" s="263"/>
    </row>
    <row r="912" spans="1:4" x14ac:dyDescent="0.2">
      <c r="A912" s="265" t="s">
        <v>6720</v>
      </c>
      <c r="B912" s="263">
        <v>1.39903481571879E-2</v>
      </c>
      <c r="D912" s="263"/>
    </row>
    <row r="913" spans="1:4" x14ac:dyDescent="0.2">
      <c r="A913" s="265" t="s">
        <v>3667</v>
      </c>
      <c r="B913" s="263">
        <v>1.3981431716746999E-2</v>
      </c>
      <c r="D913" s="263"/>
    </row>
    <row r="914" spans="1:4" x14ac:dyDescent="0.2">
      <c r="A914" s="265" t="s">
        <v>5927</v>
      </c>
      <c r="B914" s="263">
        <v>1.39458815465893E-2</v>
      </c>
      <c r="D914" s="263"/>
    </row>
    <row r="915" spans="1:4" x14ac:dyDescent="0.2">
      <c r="A915" s="265" t="s">
        <v>5130</v>
      </c>
      <c r="B915" s="263">
        <v>1.3944376169954E-2</v>
      </c>
      <c r="D915" s="263"/>
    </row>
    <row r="916" spans="1:4" x14ac:dyDescent="0.2">
      <c r="A916" s="265" t="s">
        <v>5420</v>
      </c>
      <c r="B916" s="263">
        <v>1.39074386442272E-2</v>
      </c>
      <c r="D916" s="263"/>
    </row>
    <row r="917" spans="1:4" x14ac:dyDescent="0.2">
      <c r="A917" s="265" t="s">
        <v>3538</v>
      </c>
      <c r="B917" s="263">
        <v>1.3887660918658401E-2</v>
      </c>
      <c r="D917" s="263"/>
    </row>
    <row r="918" spans="1:4" x14ac:dyDescent="0.2">
      <c r="A918" s="265" t="s">
        <v>2300</v>
      </c>
      <c r="B918" s="263">
        <v>1.3877966030777801E-2</v>
      </c>
      <c r="D918" s="263"/>
    </row>
    <row r="919" spans="1:4" x14ac:dyDescent="0.2">
      <c r="A919" s="265" t="s">
        <v>3569</v>
      </c>
      <c r="B919" s="263">
        <v>1.38745742667797E-2</v>
      </c>
      <c r="D919" s="263"/>
    </row>
    <row r="920" spans="1:4" x14ac:dyDescent="0.2">
      <c r="A920" s="265" t="s">
        <v>5017</v>
      </c>
      <c r="B920" s="263">
        <v>1.38699810446773E-2</v>
      </c>
      <c r="D920" s="263"/>
    </row>
    <row r="921" spans="1:4" x14ac:dyDescent="0.2">
      <c r="A921" s="265" t="s">
        <v>5586</v>
      </c>
      <c r="B921" s="263">
        <v>1.3860690077077501E-2</v>
      </c>
      <c r="D921" s="263"/>
    </row>
    <row r="922" spans="1:4" x14ac:dyDescent="0.2">
      <c r="A922" s="265" t="s">
        <v>4090</v>
      </c>
      <c r="B922" s="263">
        <v>1.38296523023748E-2</v>
      </c>
      <c r="D922" s="263"/>
    </row>
    <row r="923" spans="1:4" x14ac:dyDescent="0.2">
      <c r="A923" s="265" t="s">
        <v>1215</v>
      </c>
      <c r="B923" s="263">
        <v>1.3826457906539E-2</v>
      </c>
      <c r="D923" s="263"/>
    </row>
    <row r="924" spans="1:4" x14ac:dyDescent="0.2">
      <c r="A924" s="265" t="s">
        <v>3431</v>
      </c>
      <c r="B924" s="263">
        <v>1.377896863679E-2</v>
      </c>
      <c r="D924" s="263"/>
    </row>
    <row r="925" spans="1:4" x14ac:dyDescent="0.2">
      <c r="A925" s="265" t="s">
        <v>6142</v>
      </c>
      <c r="B925" s="263">
        <v>1.3724721254193301E-2</v>
      </c>
      <c r="D925" s="263"/>
    </row>
    <row r="926" spans="1:4" x14ac:dyDescent="0.2">
      <c r="A926" s="265" t="s">
        <v>5911</v>
      </c>
      <c r="B926" s="263">
        <v>1.37076738456398E-2</v>
      </c>
      <c r="D926" s="263"/>
    </row>
    <row r="927" spans="1:4" x14ac:dyDescent="0.2">
      <c r="A927" s="265" t="s">
        <v>6152</v>
      </c>
      <c r="B927" s="263">
        <v>1.37020965737552E-2</v>
      </c>
      <c r="D927" s="263"/>
    </row>
    <row r="928" spans="1:4" x14ac:dyDescent="0.2">
      <c r="A928" s="265" t="s">
        <v>5226</v>
      </c>
      <c r="B928" s="263">
        <v>1.3696322795612699E-2</v>
      </c>
      <c r="D928" s="263"/>
    </row>
    <row r="929" spans="1:4" x14ac:dyDescent="0.2">
      <c r="A929" s="265" t="s">
        <v>4058</v>
      </c>
      <c r="B929" s="263">
        <v>1.3679857394281099E-2</v>
      </c>
      <c r="D929" s="263"/>
    </row>
    <row r="930" spans="1:4" x14ac:dyDescent="0.2">
      <c r="A930" s="265" t="s">
        <v>2115</v>
      </c>
      <c r="B930" s="263">
        <v>1.36498823160761E-2</v>
      </c>
      <c r="D930" s="263"/>
    </row>
    <row r="931" spans="1:4" x14ac:dyDescent="0.2">
      <c r="A931" s="265" t="s">
        <v>4330</v>
      </c>
      <c r="B931" s="263">
        <v>1.3639703727758801E-2</v>
      </c>
      <c r="D931" s="263"/>
    </row>
    <row r="932" spans="1:4" x14ac:dyDescent="0.2">
      <c r="A932" s="265" t="s">
        <v>5904</v>
      </c>
      <c r="B932" s="263">
        <v>1.35857094809351E-2</v>
      </c>
      <c r="D932" s="263"/>
    </row>
    <row r="933" spans="1:4" x14ac:dyDescent="0.2">
      <c r="A933" s="265" t="s">
        <v>6721</v>
      </c>
      <c r="B933" s="263">
        <v>1.3571826478011801E-2</v>
      </c>
      <c r="D933" s="263"/>
    </row>
    <row r="934" spans="1:4" x14ac:dyDescent="0.2">
      <c r="A934" s="265" t="s">
        <v>3110</v>
      </c>
      <c r="B934" s="263">
        <v>1.35563550207049E-2</v>
      </c>
      <c r="D934" s="263"/>
    </row>
    <row r="935" spans="1:4" x14ac:dyDescent="0.2">
      <c r="A935" s="265" t="s">
        <v>2156</v>
      </c>
      <c r="B935" s="263">
        <v>1.35431261565438E-2</v>
      </c>
      <c r="D935" s="263"/>
    </row>
    <row r="936" spans="1:4" x14ac:dyDescent="0.2">
      <c r="A936" s="265" t="s">
        <v>6722</v>
      </c>
      <c r="B936" s="263">
        <v>1.3537744206509199E-2</v>
      </c>
      <c r="D936" s="263"/>
    </row>
    <row r="937" spans="1:4" x14ac:dyDescent="0.2">
      <c r="A937" s="265" t="s">
        <v>6723</v>
      </c>
      <c r="B937" s="263">
        <v>1.3537744206509199E-2</v>
      </c>
      <c r="D937" s="263"/>
    </row>
    <row r="938" spans="1:4" x14ac:dyDescent="0.2">
      <c r="A938" s="265" t="s">
        <v>6724</v>
      </c>
      <c r="B938" s="263">
        <v>1.3537744206509199E-2</v>
      </c>
      <c r="D938" s="263"/>
    </row>
    <row r="939" spans="1:4" x14ac:dyDescent="0.2">
      <c r="A939" s="265" t="s">
        <v>6725</v>
      </c>
      <c r="B939" s="263">
        <v>1.3537744206509199E-2</v>
      </c>
      <c r="D939" s="263"/>
    </row>
    <row r="940" spans="1:4" x14ac:dyDescent="0.2">
      <c r="A940" s="265" t="s">
        <v>3677</v>
      </c>
      <c r="B940" s="263">
        <v>1.35363417020325E-2</v>
      </c>
      <c r="D940" s="263"/>
    </row>
    <row r="941" spans="1:4" x14ac:dyDescent="0.2">
      <c r="A941" s="265" t="s">
        <v>6726</v>
      </c>
      <c r="B941" s="263">
        <v>1.35339649929965E-2</v>
      </c>
      <c r="D941" s="263"/>
    </row>
    <row r="942" spans="1:4" x14ac:dyDescent="0.2">
      <c r="A942" s="265" t="s">
        <v>6021</v>
      </c>
      <c r="B942" s="263">
        <v>1.3533609456598299E-2</v>
      </c>
      <c r="D942" s="263"/>
    </row>
    <row r="943" spans="1:4" x14ac:dyDescent="0.2">
      <c r="A943" s="265" t="s">
        <v>2664</v>
      </c>
      <c r="B943" s="263">
        <v>1.35317714181988E-2</v>
      </c>
      <c r="D943" s="263"/>
    </row>
    <row r="944" spans="1:4" x14ac:dyDescent="0.2">
      <c r="A944" s="265" t="s">
        <v>6727</v>
      </c>
      <c r="B944" s="263">
        <v>1.3528423080585E-2</v>
      </c>
      <c r="D944" s="263"/>
    </row>
    <row r="945" spans="1:4" x14ac:dyDescent="0.2">
      <c r="A945" s="265" t="s">
        <v>3260</v>
      </c>
      <c r="B945" s="263">
        <v>1.3520321322039701E-2</v>
      </c>
      <c r="D945" s="263"/>
    </row>
    <row r="946" spans="1:4" x14ac:dyDescent="0.2">
      <c r="A946" s="265" t="s">
        <v>5880</v>
      </c>
      <c r="B946" s="263">
        <v>1.35059180143228E-2</v>
      </c>
      <c r="D946" s="263"/>
    </row>
    <row r="947" spans="1:4" x14ac:dyDescent="0.2">
      <c r="A947" s="265" t="s">
        <v>4855</v>
      </c>
      <c r="B947" s="263">
        <v>1.3468067890294399E-2</v>
      </c>
      <c r="D947" s="263"/>
    </row>
    <row r="948" spans="1:4" x14ac:dyDescent="0.2">
      <c r="A948" s="265" t="s">
        <v>5952</v>
      </c>
      <c r="B948" s="263">
        <v>1.3411416602248E-2</v>
      </c>
      <c r="D948" s="263"/>
    </row>
    <row r="949" spans="1:4" x14ac:dyDescent="0.2">
      <c r="A949" s="265" t="s">
        <v>1444</v>
      </c>
      <c r="B949" s="263">
        <v>1.3377840256733199E-2</v>
      </c>
      <c r="D949" s="263"/>
    </row>
    <row r="950" spans="1:4" x14ac:dyDescent="0.2">
      <c r="A950" s="265" t="s">
        <v>3461</v>
      </c>
      <c r="B950" s="263">
        <v>1.33546872117088E-2</v>
      </c>
      <c r="D950" s="263"/>
    </row>
    <row r="951" spans="1:4" x14ac:dyDescent="0.2">
      <c r="A951" s="265" t="s">
        <v>4811</v>
      </c>
      <c r="B951" s="263">
        <v>1.3327115045396401E-2</v>
      </c>
      <c r="D951" s="263"/>
    </row>
    <row r="952" spans="1:4" x14ac:dyDescent="0.2">
      <c r="A952" s="265" t="s">
        <v>6728</v>
      </c>
      <c r="B952" s="263">
        <v>1.3327115045396401E-2</v>
      </c>
      <c r="D952" s="263"/>
    </row>
    <row r="953" spans="1:4" x14ac:dyDescent="0.2">
      <c r="A953" s="265" t="s">
        <v>6314</v>
      </c>
      <c r="B953" s="263">
        <v>1.3321221017366301E-2</v>
      </c>
      <c r="D953" s="263"/>
    </row>
    <row r="954" spans="1:4" x14ac:dyDescent="0.2">
      <c r="A954" s="265" t="s">
        <v>2891</v>
      </c>
      <c r="B954" s="263">
        <v>1.3316441485713801E-2</v>
      </c>
      <c r="D954" s="263"/>
    </row>
    <row r="955" spans="1:4" x14ac:dyDescent="0.2">
      <c r="A955" s="265" t="s">
        <v>5951</v>
      </c>
      <c r="B955" s="263">
        <v>1.33142902377752E-2</v>
      </c>
      <c r="D955" s="263"/>
    </row>
    <row r="956" spans="1:4" x14ac:dyDescent="0.2">
      <c r="A956" s="265" t="s">
        <v>5270</v>
      </c>
      <c r="B956" s="263">
        <v>1.3301685254707899E-2</v>
      </c>
      <c r="D956" s="263"/>
    </row>
    <row r="957" spans="1:4" x14ac:dyDescent="0.2">
      <c r="A957" s="265" t="s">
        <v>5718</v>
      </c>
      <c r="B957" s="263">
        <v>1.32952803113547E-2</v>
      </c>
      <c r="D957" s="263"/>
    </row>
    <row r="958" spans="1:4" x14ac:dyDescent="0.2">
      <c r="A958" s="265" t="s">
        <v>6729</v>
      </c>
      <c r="B958" s="263">
        <v>1.3272938988168601E-2</v>
      </c>
      <c r="D958" s="263"/>
    </row>
    <row r="959" spans="1:4" x14ac:dyDescent="0.2">
      <c r="A959" s="265" t="s">
        <v>6730</v>
      </c>
      <c r="B959" s="263">
        <v>1.32523734548386E-2</v>
      </c>
      <c r="D959" s="263"/>
    </row>
    <row r="960" spans="1:4" x14ac:dyDescent="0.2">
      <c r="A960" s="265" t="s">
        <v>6731</v>
      </c>
      <c r="B960" s="263">
        <v>1.32523734548386E-2</v>
      </c>
      <c r="D960" s="263"/>
    </row>
    <row r="961" spans="1:4" x14ac:dyDescent="0.2">
      <c r="A961" s="265" t="s">
        <v>6193</v>
      </c>
      <c r="B961" s="263">
        <v>1.31613935678805E-2</v>
      </c>
      <c r="D961" s="263"/>
    </row>
    <row r="962" spans="1:4" x14ac:dyDescent="0.2">
      <c r="A962" s="265" t="s">
        <v>5963</v>
      </c>
      <c r="B962" s="263">
        <v>1.3134517989951499E-2</v>
      </c>
      <c r="D962" s="263"/>
    </row>
    <row r="963" spans="1:4" x14ac:dyDescent="0.2">
      <c r="A963" s="265" t="s">
        <v>4839</v>
      </c>
      <c r="B963" s="263">
        <v>1.31244506984175E-2</v>
      </c>
      <c r="D963" s="263"/>
    </row>
    <row r="964" spans="1:4" x14ac:dyDescent="0.2">
      <c r="A964" s="265" t="s">
        <v>3165</v>
      </c>
      <c r="B964" s="263">
        <v>1.31209201910709E-2</v>
      </c>
      <c r="D964" s="263"/>
    </row>
    <row r="965" spans="1:4" x14ac:dyDescent="0.2">
      <c r="A965" s="265" t="s">
        <v>6732</v>
      </c>
      <c r="B965" s="263">
        <v>1.30963313522303E-2</v>
      </c>
      <c r="D965" s="263"/>
    </row>
    <row r="966" spans="1:4" x14ac:dyDescent="0.2">
      <c r="A966" s="265" t="s">
        <v>2157</v>
      </c>
      <c r="B966" s="263">
        <v>1.30961656529113E-2</v>
      </c>
      <c r="D966" s="263"/>
    </row>
    <row r="967" spans="1:4" x14ac:dyDescent="0.2">
      <c r="A967" s="265" t="s">
        <v>5523</v>
      </c>
      <c r="B967" s="263">
        <v>1.30961656529113E-2</v>
      </c>
      <c r="D967" s="263"/>
    </row>
    <row r="968" spans="1:4" x14ac:dyDescent="0.2">
      <c r="A968" s="265" t="s">
        <v>6733</v>
      </c>
      <c r="B968" s="263">
        <v>1.30961656529113E-2</v>
      </c>
      <c r="D968" s="263"/>
    </row>
    <row r="969" spans="1:4" x14ac:dyDescent="0.2">
      <c r="A969" s="265" t="s">
        <v>6734</v>
      </c>
      <c r="B969" s="263">
        <v>1.30961656529113E-2</v>
      </c>
      <c r="D969" s="263"/>
    </row>
    <row r="970" spans="1:4" x14ac:dyDescent="0.2">
      <c r="A970" s="265" t="s">
        <v>4915</v>
      </c>
      <c r="B970" s="263">
        <v>1.30918934990634E-2</v>
      </c>
      <c r="D970" s="263"/>
    </row>
    <row r="971" spans="1:4" x14ac:dyDescent="0.2">
      <c r="A971" s="265" t="s">
        <v>2549</v>
      </c>
      <c r="B971" s="263">
        <v>1.3056999048128E-2</v>
      </c>
      <c r="D971" s="263"/>
    </row>
    <row r="972" spans="1:4" x14ac:dyDescent="0.2">
      <c r="A972" s="265" t="s">
        <v>3242</v>
      </c>
      <c r="B972" s="263">
        <v>1.30515137001716E-2</v>
      </c>
      <c r="D972" s="263"/>
    </row>
    <row r="973" spans="1:4" x14ac:dyDescent="0.2">
      <c r="A973" s="265" t="s">
        <v>5574</v>
      </c>
      <c r="B973" s="263">
        <v>1.30337143608594E-2</v>
      </c>
      <c r="D973" s="263"/>
    </row>
    <row r="974" spans="1:4" x14ac:dyDescent="0.2">
      <c r="A974" s="265" t="s">
        <v>3072</v>
      </c>
      <c r="B974" s="263">
        <v>1.3026920167366E-2</v>
      </c>
      <c r="D974" s="263"/>
    </row>
    <row r="975" spans="1:4" x14ac:dyDescent="0.2">
      <c r="A975" s="265" t="s">
        <v>1837</v>
      </c>
      <c r="B975" s="263">
        <v>1.30240963538152E-2</v>
      </c>
      <c r="D975" s="263"/>
    </row>
    <row r="976" spans="1:4" x14ac:dyDescent="0.2">
      <c r="A976" s="265" t="s">
        <v>566</v>
      </c>
      <c r="B976" s="263">
        <v>1.3018063042893499E-2</v>
      </c>
      <c r="D976" s="263"/>
    </row>
    <row r="977" spans="1:4" x14ac:dyDescent="0.2">
      <c r="A977" s="265" t="s">
        <v>3988</v>
      </c>
      <c r="B977" s="263">
        <v>1.29985528231673E-2</v>
      </c>
      <c r="D977" s="263"/>
    </row>
    <row r="978" spans="1:4" x14ac:dyDescent="0.2">
      <c r="A978" s="265" t="s">
        <v>2470</v>
      </c>
      <c r="B978" s="263">
        <v>1.29982122009277E-2</v>
      </c>
      <c r="D978" s="263"/>
    </row>
    <row r="979" spans="1:4" x14ac:dyDescent="0.2">
      <c r="A979" s="265" t="s">
        <v>5502</v>
      </c>
      <c r="B979" s="263">
        <v>1.29868235468163E-2</v>
      </c>
      <c r="D979" s="263"/>
    </row>
    <row r="980" spans="1:4" x14ac:dyDescent="0.2">
      <c r="A980" s="265" t="s">
        <v>4898</v>
      </c>
      <c r="B980" s="263">
        <v>1.29282352358552E-2</v>
      </c>
      <c r="D980" s="263"/>
    </row>
    <row r="981" spans="1:4" x14ac:dyDescent="0.2">
      <c r="A981" s="265" t="s">
        <v>5906</v>
      </c>
      <c r="B981" s="263">
        <v>1.2923127459707799E-2</v>
      </c>
      <c r="D981" s="263"/>
    </row>
    <row r="982" spans="1:4" x14ac:dyDescent="0.2">
      <c r="A982" s="265" t="s">
        <v>6735</v>
      </c>
      <c r="B982" s="263">
        <v>1.29138845753159E-2</v>
      </c>
      <c r="D982" s="263"/>
    </row>
    <row r="983" spans="1:4" x14ac:dyDescent="0.2">
      <c r="A983" s="265" t="s">
        <v>4333</v>
      </c>
      <c r="B983" s="263">
        <v>1.29059736462968E-2</v>
      </c>
      <c r="D983" s="263"/>
    </row>
    <row r="984" spans="1:4" x14ac:dyDescent="0.2">
      <c r="A984" s="265" t="s">
        <v>5858</v>
      </c>
      <c r="B984" s="263">
        <v>1.28341690889789E-2</v>
      </c>
      <c r="D984" s="263"/>
    </row>
    <row r="985" spans="1:4" x14ac:dyDescent="0.2">
      <c r="A985" s="265" t="s">
        <v>3649</v>
      </c>
      <c r="B985" s="263">
        <v>1.2807956538484501E-2</v>
      </c>
      <c r="D985" s="263"/>
    </row>
    <row r="986" spans="1:4" x14ac:dyDescent="0.2">
      <c r="A986" s="265" t="s">
        <v>6736</v>
      </c>
      <c r="B986" s="263">
        <v>1.2763999447129901E-2</v>
      </c>
      <c r="D986" s="263"/>
    </row>
    <row r="987" spans="1:4" x14ac:dyDescent="0.2">
      <c r="A987" s="265" t="s">
        <v>4575</v>
      </c>
      <c r="B987" s="263">
        <v>1.2752170346537301E-2</v>
      </c>
      <c r="D987" s="263"/>
    </row>
    <row r="988" spans="1:4" x14ac:dyDescent="0.2">
      <c r="A988" s="265" t="s">
        <v>2726</v>
      </c>
      <c r="B988" s="263">
        <v>1.27506055079446E-2</v>
      </c>
      <c r="D988" s="263"/>
    </row>
    <row r="989" spans="1:4" x14ac:dyDescent="0.2">
      <c r="A989" s="265" t="s">
        <v>2484</v>
      </c>
      <c r="B989" s="263">
        <v>1.2742764546800499E-2</v>
      </c>
      <c r="D989" s="263"/>
    </row>
    <row r="990" spans="1:4" x14ac:dyDescent="0.2">
      <c r="A990" s="265" t="s">
        <v>4256</v>
      </c>
      <c r="B990" s="263">
        <v>1.27361211161304E-2</v>
      </c>
      <c r="D990" s="263"/>
    </row>
    <row r="991" spans="1:4" x14ac:dyDescent="0.2">
      <c r="A991" s="265" t="s">
        <v>2788</v>
      </c>
      <c r="B991" s="263">
        <v>1.27352674183318E-2</v>
      </c>
      <c r="D991" s="263"/>
    </row>
    <row r="992" spans="1:4" x14ac:dyDescent="0.2">
      <c r="A992" s="265" t="s">
        <v>4222</v>
      </c>
      <c r="B992" s="263">
        <v>1.27199216014535E-2</v>
      </c>
      <c r="D992" s="263"/>
    </row>
    <row r="993" spans="1:4" x14ac:dyDescent="0.2">
      <c r="A993" s="265" t="s">
        <v>3689</v>
      </c>
      <c r="B993" s="263">
        <v>1.2711914883567601E-2</v>
      </c>
      <c r="D993" s="263"/>
    </row>
    <row r="994" spans="1:4" x14ac:dyDescent="0.2">
      <c r="A994" s="265" t="s">
        <v>1193</v>
      </c>
      <c r="B994" s="263">
        <v>1.2694713935336799E-2</v>
      </c>
      <c r="D994" s="263"/>
    </row>
    <row r="995" spans="1:4" x14ac:dyDescent="0.2">
      <c r="A995" s="265" t="s">
        <v>3342</v>
      </c>
      <c r="B995" s="263">
        <v>1.26419607211198E-2</v>
      </c>
      <c r="D995" s="263"/>
    </row>
    <row r="996" spans="1:4" x14ac:dyDescent="0.2">
      <c r="A996" s="265" t="s">
        <v>1531</v>
      </c>
      <c r="B996" s="263">
        <v>1.26413950794749E-2</v>
      </c>
      <c r="D996" s="263"/>
    </row>
    <row r="997" spans="1:4" x14ac:dyDescent="0.2">
      <c r="A997" s="265" t="s">
        <v>6737</v>
      </c>
      <c r="B997" s="263">
        <v>1.26340108819681E-2</v>
      </c>
      <c r="D997" s="263"/>
    </row>
    <row r="998" spans="1:4" x14ac:dyDescent="0.2">
      <c r="A998" s="265" t="s">
        <v>2711</v>
      </c>
      <c r="B998" s="263">
        <v>1.26306832843486E-2</v>
      </c>
      <c r="D998" s="263"/>
    </row>
    <row r="999" spans="1:4" x14ac:dyDescent="0.2">
      <c r="A999" s="265" t="s">
        <v>1801</v>
      </c>
      <c r="B999" s="263">
        <v>1.26293450158126E-2</v>
      </c>
      <c r="D999" s="263"/>
    </row>
    <row r="1000" spans="1:4" x14ac:dyDescent="0.2">
      <c r="A1000" s="265" t="s">
        <v>1585</v>
      </c>
      <c r="B1000" s="263">
        <v>1.2600399524102799E-2</v>
      </c>
      <c r="D1000" s="263"/>
    </row>
    <row r="1001" spans="1:4" x14ac:dyDescent="0.2">
      <c r="A1001" s="265" t="s">
        <v>2316</v>
      </c>
      <c r="B1001" s="263">
        <v>1.2575975714776101E-2</v>
      </c>
      <c r="D1001" s="263"/>
    </row>
    <row r="1002" spans="1:4" x14ac:dyDescent="0.2">
      <c r="A1002" s="265" t="s">
        <v>4320</v>
      </c>
      <c r="B1002" s="263">
        <v>1.25428583502661E-2</v>
      </c>
      <c r="D1002" s="263"/>
    </row>
    <row r="1003" spans="1:4" x14ac:dyDescent="0.2">
      <c r="A1003" s="265" t="s">
        <v>2410</v>
      </c>
      <c r="B1003" s="263">
        <v>1.24449977034623E-2</v>
      </c>
      <c r="D1003" s="263"/>
    </row>
    <row r="1004" spans="1:4" x14ac:dyDescent="0.2">
      <c r="A1004" s="265" t="s">
        <v>6738</v>
      </c>
      <c r="B1004" s="263">
        <v>1.2410585319837599E-2</v>
      </c>
      <c r="D1004" s="263"/>
    </row>
    <row r="1005" spans="1:4" x14ac:dyDescent="0.2">
      <c r="A1005" s="265" t="s">
        <v>1514</v>
      </c>
      <c r="B1005" s="263">
        <v>1.24079596409749E-2</v>
      </c>
      <c r="D1005" s="263"/>
    </row>
    <row r="1006" spans="1:4" x14ac:dyDescent="0.2">
      <c r="A1006" s="265" t="s">
        <v>2245</v>
      </c>
      <c r="B1006" s="263">
        <v>1.2376392947465099E-2</v>
      </c>
      <c r="D1006" s="263"/>
    </row>
    <row r="1007" spans="1:4" x14ac:dyDescent="0.2">
      <c r="A1007" s="265" t="s">
        <v>5823</v>
      </c>
      <c r="B1007" s="263">
        <v>1.23663140631434E-2</v>
      </c>
      <c r="D1007" s="263"/>
    </row>
    <row r="1008" spans="1:4" x14ac:dyDescent="0.2">
      <c r="A1008" s="265" t="s">
        <v>1480</v>
      </c>
      <c r="B1008" s="263">
        <v>1.2356219344446801E-2</v>
      </c>
      <c r="D1008" s="263"/>
    </row>
    <row r="1009" spans="1:4" x14ac:dyDescent="0.2">
      <c r="A1009" s="265" t="s">
        <v>6739</v>
      </c>
      <c r="B1009" s="263">
        <v>1.23481632573868E-2</v>
      </c>
      <c r="D1009" s="263"/>
    </row>
    <row r="1010" spans="1:4" x14ac:dyDescent="0.2">
      <c r="A1010" s="265" t="s">
        <v>6108</v>
      </c>
      <c r="B1010" s="263">
        <v>1.23481632573868E-2</v>
      </c>
      <c r="D1010" s="263"/>
    </row>
    <row r="1011" spans="1:4" x14ac:dyDescent="0.2">
      <c r="A1011" s="265" t="s">
        <v>6003</v>
      </c>
      <c r="B1011" s="263">
        <v>1.23481632573868E-2</v>
      </c>
      <c r="D1011" s="263"/>
    </row>
    <row r="1012" spans="1:4" x14ac:dyDescent="0.2">
      <c r="A1012" s="265" t="s">
        <v>5832</v>
      </c>
      <c r="B1012" s="263">
        <v>1.23481632573868E-2</v>
      </c>
      <c r="D1012" s="263"/>
    </row>
    <row r="1013" spans="1:4" x14ac:dyDescent="0.2">
      <c r="A1013" s="265" t="s">
        <v>5745</v>
      </c>
      <c r="B1013" s="263">
        <v>1.23481632573868E-2</v>
      </c>
      <c r="D1013" s="263"/>
    </row>
    <row r="1014" spans="1:4" x14ac:dyDescent="0.2">
      <c r="A1014" s="265" t="s">
        <v>6740</v>
      </c>
      <c r="B1014" s="263">
        <v>1.23481632573868E-2</v>
      </c>
      <c r="D1014" s="263"/>
    </row>
    <row r="1015" spans="1:4" x14ac:dyDescent="0.2">
      <c r="A1015" s="265" t="s">
        <v>6741</v>
      </c>
      <c r="B1015" s="263">
        <v>1.23481632573868E-2</v>
      </c>
      <c r="D1015" s="263"/>
    </row>
    <row r="1016" spans="1:4" x14ac:dyDescent="0.2">
      <c r="A1016" s="265" t="s">
        <v>6742</v>
      </c>
      <c r="B1016" s="263">
        <v>1.23481632573868E-2</v>
      </c>
      <c r="D1016" s="263"/>
    </row>
    <row r="1017" spans="1:4" x14ac:dyDescent="0.2">
      <c r="A1017" s="265" t="s">
        <v>6743</v>
      </c>
      <c r="B1017" s="263">
        <v>1.23481632573868E-2</v>
      </c>
      <c r="D1017" s="263"/>
    </row>
    <row r="1018" spans="1:4" x14ac:dyDescent="0.2">
      <c r="A1018" s="265" t="s">
        <v>6744</v>
      </c>
      <c r="B1018" s="263">
        <v>1.23481632573868E-2</v>
      </c>
      <c r="D1018" s="263"/>
    </row>
    <row r="1019" spans="1:4" x14ac:dyDescent="0.2">
      <c r="A1019" s="265" t="s">
        <v>5458</v>
      </c>
      <c r="B1019" s="263">
        <v>1.23481632573868E-2</v>
      </c>
      <c r="D1019" s="263"/>
    </row>
    <row r="1020" spans="1:4" x14ac:dyDescent="0.2">
      <c r="A1020" s="265" t="s">
        <v>6745</v>
      </c>
      <c r="B1020" s="263">
        <v>1.23481632573868E-2</v>
      </c>
      <c r="D1020" s="263"/>
    </row>
    <row r="1021" spans="1:4" x14ac:dyDescent="0.2">
      <c r="A1021" s="265" t="s">
        <v>6746</v>
      </c>
      <c r="B1021" s="263">
        <v>1.23481632573868E-2</v>
      </c>
      <c r="D1021" s="263"/>
    </row>
    <row r="1022" spans="1:4" x14ac:dyDescent="0.2">
      <c r="A1022" s="265" t="s">
        <v>6747</v>
      </c>
      <c r="B1022" s="263">
        <v>1.23481632573868E-2</v>
      </c>
      <c r="D1022" s="263"/>
    </row>
    <row r="1023" spans="1:4" x14ac:dyDescent="0.2">
      <c r="A1023" s="265" t="s">
        <v>6748</v>
      </c>
      <c r="B1023" s="263">
        <v>1.23481632573868E-2</v>
      </c>
      <c r="D1023" s="263"/>
    </row>
    <row r="1024" spans="1:4" x14ac:dyDescent="0.2">
      <c r="A1024" s="265" t="s">
        <v>5293</v>
      </c>
      <c r="B1024" s="263">
        <v>1.23481632573868E-2</v>
      </c>
      <c r="D1024" s="263"/>
    </row>
    <row r="1025" spans="1:4" x14ac:dyDescent="0.2">
      <c r="A1025" s="265" t="s">
        <v>6749</v>
      </c>
      <c r="B1025" s="263">
        <v>1.23481632573868E-2</v>
      </c>
      <c r="D1025" s="263"/>
    </row>
    <row r="1026" spans="1:4" x14ac:dyDescent="0.2">
      <c r="A1026" s="265" t="s">
        <v>5152</v>
      </c>
      <c r="B1026" s="263">
        <v>1.23481632573868E-2</v>
      </c>
      <c r="D1026" s="263"/>
    </row>
    <row r="1027" spans="1:4" x14ac:dyDescent="0.2">
      <c r="A1027" s="265" t="s">
        <v>6750</v>
      </c>
      <c r="B1027" s="263">
        <v>1.23481632573868E-2</v>
      </c>
      <c r="D1027" s="263"/>
    </row>
    <row r="1028" spans="1:4" x14ac:dyDescent="0.2">
      <c r="A1028" s="265" t="s">
        <v>6751</v>
      </c>
      <c r="B1028" s="263">
        <v>1.23481632573868E-2</v>
      </c>
      <c r="D1028" s="263"/>
    </row>
    <row r="1029" spans="1:4" x14ac:dyDescent="0.2">
      <c r="A1029" s="265" t="s">
        <v>4966</v>
      </c>
      <c r="B1029" s="263">
        <v>1.23481632573868E-2</v>
      </c>
      <c r="D1029" s="263"/>
    </row>
    <row r="1030" spans="1:4" x14ac:dyDescent="0.2">
      <c r="A1030" s="265" t="s">
        <v>4896</v>
      </c>
      <c r="B1030" s="263">
        <v>1.23481632573868E-2</v>
      </c>
      <c r="D1030" s="263"/>
    </row>
    <row r="1031" spans="1:4" x14ac:dyDescent="0.2">
      <c r="A1031" s="265" t="s">
        <v>4813</v>
      </c>
      <c r="B1031" s="263">
        <v>1.23481632573868E-2</v>
      </c>
      <c r="D1031" s="263"/>
    </row>
    <row r="1032" spans="1:4" x14ac:dyDescent="0.2">
      <c r="A1032" s="265" t="s">
        <v>4701</v>
      </c>
      <c r="B1032" s="263">
        <v>1.23481632573868E-2</v>
      </c>
      <c r="D1032" s="263"/>
    </row>
    <row r="1033" spans="1:4" x14ac:dyDescent="0.2">
      <c r="A1033" s="265" t="s">
        <v>6752</v>
      </c>
      <c r="B1033" s="263">
        <v>1.23481632573868E-2</v>
      </c>
      <c r="D1033" s="263"/>
    </row>
    <row r="1034" spans="1:4" x14ac:dyDescent="0.2">
      <c r="A1034" s="265" t="s">
        <v>6753</v>
      </c>
      <c r="B1034" s="263">
        <v>1.23481632573868E-2</v>
      </c>
      <c r="D1034" s="263"/>
    </row>
    <row r="1035" spans="1:4" x14ac:dyDescent="0.2">
      <c r="A1035" s="265" t="s">
        <v>4543</v>
      </c>
      <c r="B1035" s="263">
        <v>1.23481632573868E-2</v>
      </c>
      <c r="D1035" s="263"/>
    </row>
    <row r="1036" spans="1:4" x14ac:dyDescent="0.2">
      <c r="A1036" s="265" t="s">
        <v>4534</v>
      </c>
      <c r="B1036" s="263">
        <v>1.23481632573868E-2</v>
      </c>
      <c r="D1036" s="263"/>
    </row>
    <row r="1037" spans="1:4" x14ac:dyDescent="0.2">
      <c r="A1037" s="265" t="s">
        <v>4378</v>
      </c>
      <c r="B1037" s="263">
        <v>1.23481632573868E-2</v>
      </c>
      <c r="D1037" s="263"/>
    </row>
    <row r="1038" spans="1:4" x14ac:dyDescent="0.2">
      <c r="A1038" s="265" t="s">
        <v>4371</v>
      </c>
      <c r="B1038" s="263">
        <v>1.23481632573868E-2</v>
      </c>
      <c r="D1038" s="263"/>
    </row>
    <row r="1039" spans="1:4" x14ac:dyDescent="0.2">
      <c r="A1039" s="265" t="s">
        <v>6754</v>
      </c>
      <c r="B1039" s="263">
        <v>1.23481632573868E-2</v>
      </c>
      <c r="D1039" s="263"/>
    </row>
    <row r="1040" spans="1:4" x14ac:dyDescent="0.2">
      <c r="A1040" s="265" t="s">
        <v>6755</v>
      </c>
      <c r="B1040" s="263">
        <v>1.23481632573868E-2</v>
      </c>
      <c r="D1040" s="263"/>
    </row>
    <row r="1041" spans="1:4" x14ac:dyDescent="0.2">
      <c r="A1041" s="265" t="s">
        <v>4142</v>
      </c>
      <c r="B1041" s="263">
        <v>1.23481632573868E-2</v>
      </c>
      <c r="D1041" s="263"/>
    </row>
    <row r="1042" spans="1:4" x14ac:dyDescent="0.2">
      <c r="A1042" s="265" t="s">
        <v>6756</v>
      </c>
      <c r="B1042" s="263">
        <v>1.23481632573868E-2</v>
      </c>
      <c r="D1042" s="263"/>
    </row>
    <row r="1043" spans="1:4" x14ac:dyDescent="0.2">
      <c r="A1043" s="265" t="s">
        <v>4077</v>
      </c>
      <c r="B1043" s="263">
        <v>1.23481632573868E-2</v>
      </c>
      <c r="D1043" s="263"/>
    </row>
    <row r="1044" spans="1:4" x14ac:dyDescent="0.2">
      <c r="A1044" s="265" t="s">
        <v>6757</v>
      </c>
      <c r="B1044" s="263">
        <v>1.23481632573868E-2</v>
      </c>
      <c r="D1044" s="263"/>
    </row>
    <row r="1045" spans="1:4" x14ac:dyDescent="0.2">
      <c r="A1045" s="265" t="s">
        <v>6758</v>
      </c>
      <c r="B1045" s="263">
        <v>1.23481632573868E-2</v>
      </c>
      <c r="D1045" s="263"/>
    </row>
    <row r="1046" spans="1:4" x14ac:dyDescent="0.2">
      <c r="A1046" s="265" t="s">
        <v>6759</v>
      </c>
      <c r="B1046" s="263">
        <v>1.23481632573868E-2</v>
      </c>
      <c r="D1046" s="263"/>
    </row>
    <row r="1047" spans="1:4" x14ac:dyDescent="0.2">
      <c r="A1047" s="265" t="s">
        <v>1781</v>
      </c>
      <c r="B1047" s="263">
        <v>1.23481632573868E-2</v>
      </c>
      <c r="D1047" s="263"/>
    </row>
    <row r="1048" spans="1:4" x14ac:dyDescent="0.2">
      <c r="A1048" s="265" t="s">
        <v>6760</v>
      </c>
      <c r="B1048" s="263">
        <v>1.23481632573868E-2</v>
      </c>
      <c r="D1048" s="263"/>
    </row>
    <row r="1049" spans="1:4" x14ac:dyDescent="0.2">
      <c r="A1049" s="265" t="s">
        <v>6761</v>
      </c>
      <c r="B1049" s="263">
        <v>1.23481632573868E-2</v>
      </c>
      <c r="D1049" s="263"/>
    </row>
    <row r="1050" spans="1:4" x14ac:dyDescent="0.2">
      <c r="A1050" s="265" t="s">
        <v>6762</v>
      </c>
      <c r="B1050" s="263">
        <v>1.23481632573868E-2</v>
      </c>
      <c r="D1050" s="263"/>
    </row>
    <row r="1051" spans="1:4" x14ac:dyDescent="0.2">
      <c r="A1051" s="265" t="s">
        <v>6763</v>
      </c>
      <c r="B1051" s="263">
        <v>1.23481632573868E-2</v>
      </c>
      <c r="D1051" s="263"/>
    </row>
    <row r="1052" spans="1:4" x14ac:dyDescent="0.2">
      <c r="A1052" s="265" t="s">
        <v>6764</v>
      </c>
      <c r="B1052" s="263">
        <v>1.23481632573868E-2</v>
      </c>
      <c r="D1052" s="263"/>
    </row>
    <row r="1053" spans="1:4" x14ac:dyDescent="0.2">
      <c r="A1053" s="265" t="s">
        <v>6765</v>
      </c>
      <c r="B1053" s="263">
        <v>1.23481632573868E-2</v>
      </c>
      <c r="D1053" s="263"/>
    </row>
    <row r="1054" spans="1:4" x14ac:dyDescent="0.2">
      <c r="A1054" s="265" t="s">
        <v>6766</v>
      </c>
      <c r="B1054" s="263">
        <v>1.23481632573868E-2</v>
      </c>
      <c r="D1054" s="263"/>
    </row>
    <row r="1055" spans="1:4" x14ac:dyDescent="0.2">
      <c r="A1055" s="265" t="s">
        <v>6767</v>
      </c>
      <c r="B1055" s="263">
        <v>1.23481632573868E-2</v>
      </c>
      <c r="D1055" s="263"/>
    </row>
    <row r="1056" spans="1:4" x14ac:dyDescent="0.2">
      <c r="A1056" s="265" t="s">
        <v>3877</v>
      </c>
      <c r="B1056" s="263">
        <v>1.23481632573868E-2</v>
      </c>
      <c r="D1056" s="263"/>
    </row>
    <row r="1057" spans="1:4" x14ac:dyDescent="0.2">
      <c r="A1057" s="265" t="s">
        <v>6768</v>
      </c>
      <c r="B1057" s="263">
        <v>1.23481632573868E-2</v>
      </c>
      <c r="D1057" s="263"/>
    </row>
    <row r="1058" spans="1:4" x14ac:dyDescent="0.2">
      <c r="A1058" s="265" t="s">
        <v>3833</v>
      </c>
      <c r="B1058" s="263">
        <v>1.23481632573868E-2</v>
      </c>
      <c r="D1058" s="263"/>
    </row>
    <row r="1059" spans="1:4" x14ac:dyDescent="0.2">
      <c r="A1059" s="265" t="s">
        <v>6769</v>
      </c>
      <c r="B1059" s="263">
        <v>1.23481632573868E-2</v>
      </c>
      <c r="D1059" s="263"/>
    </row>
    <row r="1060" spans="1:4" x14ac:dyDescent="0.2">
      <c r="A1060" s="265" t="s">
        <v>6770</v>
      </c>
      <c r="B1060" s="263">
        <v>1.23481632573868E-2</v>
      </c>
      <c r="D1060" s="263"/>
    </row>
    <row r="1061" spans="1:4" x14ac:dyDescent="0.2">
      <c r="A1061" s="265" t="s">
        <v>3745</v>
      </c>
      <c r="B1061" s="263">
        <v>1.23481632573868E-2</v>
      </c>
      <c r="D1061" s="263"/>
    </row>
    <row r="1062" spans="1:4" x14ac:dyDescent="0.2">
      <c r="A1062" s="265" t="s">
        <v>6771</v>
      </c>
      <c r="B1062" s="263">
        <v>1.23481632573868E-2</v>
      </c>
      <c r="D1062" s="263"/>
    </row>
    <row r="1063" spans="1:4" x14ac:dyDescent="0.2">
      <c r="A1063" s="265" t="s">
        <v>3661</v>
      </c>
      <c r="B1063" s="263">
        <v>1.23481632573868E-2</v>
      </c>
      <c r="D1063" s="263"/>
    </row>
    <row r="1064" spans="1:4" x14ac:dyDescent="0.2">
      <c r="A1064" s="265" t="s">
        <v>6772</v>
      </c>
      <c r="B1064" s="263">
        <v>1.23481632573868E-2</v>
      </c>
      <c r="D1064" s="263"/>
    </row>
    <row r="1065" spans="1:4" x14ac:dyDescent="0.2">
      <c r="A1065" s="265" t="s">
        <v>6773</v>
      </c>
      <c r="B1065" s="263">
        <v>1.23481632573868E-2</v>
      </c>
      <c r="D1065" s="263"/>
    </row>
    <row r="1066" spans="1:4" x14ac:dyDescent="0.2">
      <c r="A1066" s="265" t="s">
        <v>6774</v>
      </c>
      <c r="B1066" s="263">
        <v>1.23481632573868E-2</v>
      </c>
      <c r="D1066" s="263"/>
    </row>
    <row r="1067" spans="1:4" x14ac:dyDescent="0.2">
      <c r="A1067" s="265" t="s">
        <v>6775</v>
      </c>
      <c r="B1067" s="263">
        <v>1.23481632573868E-2</v>
      </c>
      <c r="D1067" s="263"/>
    </row>
    <row r="1068" spans="1:4" x14ac:dyDescent="0.2">
      <c r="A1068" s="265" t="s">
        <v>3499</v>
      </c>
      <c r="B1068" s="263">
        <v>1.23481632573868E-2</v>
      </c>
      <c r="D1068" s="263"/>
    </row>
    <row r="1069" spans="1:4" x14ac:dyDescent="0.2">
      <c r="A1069" s="265" t="s">
        <v>6776</v>
      </c>
      <c r="B1069" s="263">
        <v>1.23481632573868E-2</v>
      </c>
      <c r="D1069" s="263"/>
    </row>
    <row r="1070" spans="1:4" x14ac:dyDescent="0.2">
      <c r="A1070" s="265" t="s">
        <v>6777</v>
      </c>
      <c r="B1070" s="263">
        <v>1.23481632573868E-2</v>
      </c>
      <c r="D1070" s="263"/>
    </row>
    <row r="1071" spans="1:4" x14ac:dyDescent="0.2">
      <c r="A1071" s="265" t="s">
        <v>6778</v>
      </c>
      <c r="B1071" s="263">
        <v>1.23481632573868E-2</v>
      </c>
      <c r="D1071" s="263"/>
    </row>
    <row r="1072" spans="1:4" x14ac:dyDescent="0.2">
      <c r="A1072" s="265" t="s">
        <v>6779</v>
      </c>
      <c r="B1072" s="263">
        <v>1.23481632573868E-2</v>
      </c>
      <c r="D1072" s="263"/>
    </row>
    <row r="1073" spans="1:4" x14ac:dyDescent="0.2">
      <c r="A1073" s="265" t="s">
        <v>3436</v>
      </c>
      <c r="B1073" s="263">
        <v>1.23481632573868E-2</v>
      </c>
      <c r="D1073" s="263"/>
    </row>
    <row r="1074" spans="1:4" x14ac:dyDescent="0.2">
      <c r="A1074" s="265" t="s">
        <v>3348</v>
      </c>
      <c r="B1074" s="263">
        <v>1.23481632573868E-2</v>
      </c>
      <c r="D1074" s="263"/>
    </row>
    <row r="1075" spans="1:4" x14ac:dyDescent="0.2">
      <c r="A1075" s="265" t="s">
        <v>6780</v>
      </c>
      <c r="B1075" s="263">
        <v>1.23481632573868E-2</v>
      </c>
      <c r="D1075" s="263"/>
    </row>
    <row r="1076" spans="1:4" x14ac:dyDescent="0.2">
      <c r="A1076" s="265" t="s">
        <v>6781</v>
      </c>
      <c r="B1076" s="263">
        <v>1.23481632573868E-2</v>
      </c>
      <c r="D1076" s="263"/>
    </row>
    <row r="1077" spans="1:4" x14ac:dyDescent="0.2">
      <c r="A1077" s="265" t="s">
        <v>6782</v>
      </c>
      <c r="B1077" s="263">
        <v>1.23481632573868E-2</v>
      </c>
      <c r="D1077" s="263"/>
    </row>
    <row r="1078" spans="1:4" x14ac:dyDescent="0.2">
      <c r="A1078" s="265" t="s">
        <v>3331</v>
      </c>
      <c r="B1078" s="263">
        <v>1.23481632573868E-2</v>
      </c>
      <c r="D1078" s="263"/>
    </row>
    <row r="1079" spans="1:4" x14ac:dyDescent="0.2">
      <c r="A1079" s="265" t="s">
        <v>6783</v>
      </c>
      <c r="B1079" s="263">
        <v>1.23481632573868E-2</v>
      </c>
      <c r="D1079" s="263"/>
    </row>
    <row r="1080" spans="1:4" x14ac:dyDescent="0.2">
      <c r="A1080" s="265" t="s">
        <v>6784</v>
      </c>
      <c r="B1080" s="263">
        <v>1.23481632573868E-2</v>
      </c>
      <c r="D1080" s="263"/>
    </row>
    <row r="1081" spans="1:4" x14ac:dyDescent="0.2">
      <c r="A1081" s="265" t="s">
        <v>6785</v>
      </c>
      <c r="B1081" s="263">
        <v>1.23481632573868E-2</v>
      </c>
      <c r="D1081" s="263"/>
    </row>
    <row r="1082" spans="1:4" x14ac:dyDescent="0.2">
      <c r="A1082" s="265" t="s">
        <v>6786</v>
      </c>
      <c r="B1082" s="263">
        <v>1.23481632573868E-2</v>
      </c>
      <c r="D1082" s="263"/>
    </row>
    <row r="1083" spans="1:4" x14ac:dyDescent="0.2">
      <c r="A1083" s="265" t="s">
        <v>6787</v>
      </c>
      <c r="B1083" s="263">
        <v>1.23481632573868E-2</v>
      </c>
      <c r="D1083" s="263"/>
    </row>
    <row r="1084" spans="1:4" x14ac:dyDescent="0.2">
      <c r="A1084" s="265" t="s">
        <v>6788</v>
      </c>
      <c r="B1084" s="263">
        <v>1.23481632573868E-2</v>
      </c>
      <c r="D1084" s="263"/>
    </row>
    <row r="1085" spans="1:4" x14ac:dyDescent="0.2">
      <c r="A1085" s="265" t="s">
        <v>6789</v>
      </c>
      <c r="B1085" s="263">
        <v>1.23481632573868E-2</v>
      </c>
      <c r="D1085" s="263"/>
    </row>
    <row r="1086" spans="1:4" x14ac:dyDescent="0.2">
      <c r="A1086" s="265" t="s">
        <v>6790</v>
      </c>
      <c r="B1086" s="263">
        <v>1.23481632573868E-2</v>
      </c>
      <c r="D1086" s="263"/>
    </row>
    <row r="1087" spans="1:4" x14ac:dyDescent="0.2">
      <c r="A1087" s="265" t="s">
        <v>3250</v>
      </c>
      <c r="B1087" s="263">
        <v>1.23481632573868E-2</v>
      </c>
      <c r="D1087" s="263"/>
    </row>
    <row r="1088" spans="1:4" x14ac:dyDescent="0.2">
      <c r="A1088" s="265" t="s">
        <v>3239</v>
      </c>
      <c r="B1088" s="263">
        <v>1.23481632573868E-2</v>
      </c>
      <c r="D1088" s="263"/>
    </row>
    <row r="1089" spans="1:4" x14ac:dyDescent="0.2">
      <c r="A1089" s="265" t="s">
        <v>6791</v>
      </c>
      <c r="B1089" s="263">
        <v>1.23136719780336E-2</v>
      </c>
      <c r="D1089" s="263"/>
    </row>
    <row r="1090" spans="1:4" x14ac:dyDescent="0.2">
      <c r="A1090" s="265" t="s">
        <v>1018</v>
      </c>
      <c r="B1090" s="263">
        <v>1.2299073102677201E-2</v>
      </c>
      <c r="D1090" s="263"/>
    </row>
    <row r="1091" spans="1:4" x14ac:dyDescent="0.2">
      <c r="A1091" s="265" t="s">
        <v>6792</v>
      </c>
      <c r="B1091" s="263">
        <v>1.2265732523820801E-2</v>
      </c>
      <c r="D1091" s="263"/>
    </row>
    <row r="1092" spans="1:4" x14ac:dyDescent="0.2">
      <c r="A1092" s="265" t="s">
        <v>2781</v>
      </c>
      <c r="B1092" s="263">
        <v>1.22501429605979E-2</v>
      </c>
      <c r="D1092" s="263"/>
    </row>
    <row r="1093" spans="1:4" x14ac:dyDescent="0.2">
      <c r="A1093" s="265" t="s">
        <v>3369</v>
      </c>
      <c r="B1093" s="263">
        <v>1.2246026161130401E-2</v>
      </c>
      <c r="D1093" s="263"/>
    </row>
    <row r="1094" spans="1:4" x14ac:dyDescent="0.2">
      <c r="A1094" s="265" t="s">
        <v>3977</v>
      </c>
      <c r="B1094" s="263">
        <v>1.22218604220471E-2</v>
      </c>
      <c r="D1094" s="263"/>
    </row>
    <row r="1095" spans="1:4" x14ac:dyDescent="0.2">
      <c r="A1095" s="265" t="s">
        <v>5291</v>
      </c>
      <c r="B1095" s="263">
        <v>1.2212884858592499E-2</v>
      </c>
      <c r="D1095" s="263"/>
    </row>
    <row r="1096" spans="1:4" x14ac:dyDescent="0.2">
      <c r="A1096" s="265" t="s">
        <v>3584</v>
      </c>
      <c r="B1096" s="263">
        <v>1.21455155437595E-2</v>
      </c>
      <c r="D1096" s="263"/>
    </row>
    <row r="1097" spans="1:4" x14ac:dyDescent="0.2">
      <c r="A1097" s="265" t="s">
        <v>6793</v>
      </c>
      <c r="B1097" s="263">
        <v>1.21440145227318E-2</v>
      </c>
      <c r="D1097" s="263"/>
    </row>
    <row r="1098" spans="1:4" x14ac:dyDescent="0.2">
      <c r="A1098" s="265" t="s">
        <v>5977</v>
      </c>
      <c r="B1098" s="263">
        <v>1.2137620960011E-2</v>
      </c>
      <c r="D1098" s="263"/>
    </row>
    <row r="1099" spans="1:4" x14ac:dyDescent="0.2">
      <c r="A1099" s="265" t="s">
        <v>2219</v>
      </c>
      <c r="B1099" s="263">
        <v>1.2122352374042199E-2</v>
      </c>
      <c r="D1099" s="263"/>
    </row>
    <row r="1100" spans="1:4" x14ac:dyDescent="0.2">
      <c r="A1100" s="265" t="s">
        <v>2145</v>
      </c>
      <c r="B1100" s="263">
        <v>1.21144720910946E-2</v>
      </c>
      <c r="D1100" s="263"/>
    </row>
    <row r="1101" spans="1:4" x14ac:dyDescent="0.2">
      <c r="A1101" s="265" t="s">
        <v>1494</v>
      </c>
      <c r="B1101" s="263">
        <v>1.2114232870004999E-2</v>
      </c>
      <c r="D1101" s="263"/>
    </row>
    <row r="1102" spans="1:4" x14ac:dyDescent="0.2">
      <c r="A1102" s="265" t="s">
        <v>2483</v>
      </c>
      <c r="B1102" s="263">
        <v>1.2109409760707001E-2</v>
      </c>
      <c r="D1102" s="263"/>
    </row>
    <row r="1103" spans="1:4" x14ac:dyDescent="0.2">
      <c r="A1103" s="265" t="s">
        <v>6139</v>
      </c>
      <c r="B1103" s="263">
        <v>1.21035167034165E-2</v>
      </c>
      <c r="D1103" s="263"/>
    </row>
    <row r="1104" spans="1:4" x14ac:dyDescent="0.2">
      <c r="A1104" s="265" t="s">
        <v>5743</v>
      </c>
      <c r="B1104" s="263">
        <v>1.2081803259891799E-2</v>
      </c>
      <c r="D1104" s="263"/>
    </row>
    <row r="1105" spans="1:4" x14ac:dyDescent="0.2">
      <c r="A1105" s="265" t="s">
        <v>5634</v>
      </c>
      <c r="B1105" s="263">
        <v>1.2081803259891799E-2</v>
      </c>
      <c r="D1105" s="263"/>
    </row>
    <row r="1106" spans="1:4" x14ac:dyDescent="0.2">
      <c r="A1106" s="265" t="s">
        <v>5328</v>
      </c>
      <c r="B1106" s="263">
        <v>1.2081803259891799E-2</v>
      </c>
      <c r="D1106" s="263"/>
    </row>
    <row r="1107" spans="1:4" x14ac:dyDescent="0.2">
      <c r="A1107" s="265" t="s">
        <v>4826</v>
      </c>
      <c r="B1107" s="263">
        <v>1.2081803259891799E-2</v>
      </c>
      <c r="D1107" s="263"/>
    </row>
    <row r="1108" spans="1:4" x14ac:dyDescent="0.2">
      <c r="A1108" s="265" t="s">
        <v>6794</v>
      </c>
      <c r="B1108" s="263">
        <v>1.2081803259891799E-2</v>
      </c>
      <c r="D1108" s="263"/>
    </row>
    <row r="1109" spans="1:4" x14ac:dyDescent="0.2">
      <c r="A1109" s="265" t="s">
        <v>755</v>
      </c>
      <c r="B1109" s="263">
        <v>1.20584107685641E-2</v>
      </c>
      <c r="D1109" s="263"/>
    </row>
    <row r="1110" spans="1:4" x14ac:dyDescent="0.2">
      <c r="A1110" s="265" t="s">
        <v>3505</v>
      </c>
      <c r="B1110" s="263">
        <v>1.20226180213719E-2</v>
      </c>
      <c r="D1110" s="263"/>
    </row>
    <row r="1111" spans="1:4" x14ac:dyDescent="0.2">
      <c r="A1111" s="265" t="s">
        <v>1806</v>
      </c>
      <c r="B1111" s="263">
        <v>1.2000507409788501E-2</v>
      </c>
      <c r="D1111" s="263"/>
    </row>
    <row r="1112" spans="1:4" x14ac:dyDescent="0.2">
      <c r="A1112" s="265" t="s">
        <v>6035</v>
      </c>
      <c r="B1112" s="263">
        <v>1.19886639719732E-2</v>
      </c>
      <c r="D1112" s="263"/>
    </row>
    <row r="1113" spans="1:4" x14ac:dyDescent="0.2">
      <c r="A1113" s="265" t="s">
        <v>3233</v>
      </c>
      <c r="B1113" s="263">
        <v>1.1978092902745201E-2</v>
      </c>
      <c r="D1113" s="263"/>
    </row>
    <row r="1114" spans="1:4" x14ac:dyDescent="0.2">
      <c r="A1114" s="265" t="s">
        <v>6100</v>
      </c>
      <c r="B1114" s="263">
        <v>1.1974838154448501E-2</v>
      </c>
      <c r="D1114" s="263"/>
    </row>
    <row r="1115" spans="1:4" x14ac:dyDescent="0.2">
      <c r="A1115" s="265" t="s">
        <v>2832</v>
      </c>
      <c r="B1115" s="263">
        <v>1.1966009078951E-2</v>
      </c>
      <c r="D1115" s="263"/>
    </row>
    <row r="1116" spans="1:4" x14ac:dyDescent="0.2">
      <c r="A1116" s="265" t="s">
        <v>5978</v>
      </c>
      <c r="B1116" s="263">
        <v>1.1950357580747299E-2</v>
      </c>
      <c r="D1116" s="263"/>
    </row>
    <row r="1117" spans="1:4" x14ac:dyDescent="0.2">
      <c r="A1117" s="265" t="s">
        <v>6795</v>
      </c>
      <c r="B1117" s="263">
        <v>1.1950357580747299E-2</v>
      </c>
      <c r="D1117" s="263"/>
    </row>
    <row r="1118" spans="1:4" x14ac:dyDescent="0.2">
      <c r="A1118" s="265" t="s">
        <v>6283</v>
      </c>
      <c r="B1118" s="263">
        <v>1.1950357580747299E-2</v>
      </c>
      <c r="D1118" s="263"/>
    </row>
    <row r="1119" spans="1:4" x14ac:dyDescent="0.2">
      <c r="A1119" s="265" t="s">
        <v>4006</v>
      </c>
      <c r="B1119" s="263">
        <v>1.18975046409411E-2</v>
      </c>
      <c r="D1119" s="263"/>
    </row>
    <row r="1120" spans="1:4" x14ac:dyDescent="0.2">
      <c r="A1120" s="265" t="s">
        <v>4646</v>
      </c>
      <c r="B1120" s="263">
        <v>1.18698306171358E-2</v>
      </c>
      <c r="D1120" s="263"/>
    </row>
    <row r="1121" spans="1:4" x14ac:dyDescent="0.2">
      <c r="A1121" s="265" t="s">
        <v>4198</v>
      </c>
      <c r="B1121" s="263">
        <v>1.1867077396722599E-2</v>
      </c>
      <c r="D1121" s="263"/>
    </row>
    <row r="1122" spans="1:4" x14ac:dyDescent="0.2">
      <c r="A1122" s="265" t="s">
        <v>4747</v>
      </c>
      <c r="B1122" s="263">
        <v>1.1816957460534599E-2</v>
      </c>
      <c r="D1122" s="263"/>
    </row>
    <row r="1123" spans="1:4" x14ac:dyDescent="0.2">
      <c r="A1123" s="265" t="s">
        <v>6796</v>
      </c>
      <c r="B1123" s="263">
        <v>1.18031872131922E-2</v>
      </c>
      <c r="D1123" s="263"/>
    </row>
    <row r="1124" spans="1:4" x14ac:dyDescent="0.2">
      <c r="A1124" s="265" t="s">
        <v>6797</v>
      </c>
      <c r="B1124" s="263">
        <v>1.18031872131922E-2</v>
      </c>
      <c r="D1124" s="263"/>
    </row>
    <row r="1125" spans="1:4" x14ac:dyDescent="0.2">
      <c r="A1125" s="265" t="s">
        <v>6798</v>
      </c>
      <c r="B1125" s="263">
        <v>1.18031872131922E-2</v>
      </c>
      <c r="D1125" s="263"/>
    </row>
    <row r="1126" spans="1:4" x14ac:dyDescent="0.2">
      <c r="A1126" s="265" t="s">
        <v>6799</v>
      </c>
      <c r="B1126" s="263">
        <v>1.18031872131922E-2</v>
      </c>
      <c r="D1126" s="263"/>
    </row>
    <row r="1127" spans="1:4" x14ac:dyDescent="0.2">
      <c r="A1127" s="265" t="s">
        <v>6800</v>
      </c>
      <c r="B1127" s="263">
        <v>1.18031872131922E-2</v>
      </c>
      <c r="D1127" s="263"/>
    </row>
    <row r="1128" spans="1:4" x14ac:dyDescent="0.2">
      <c r="A1128" s="265" t="s">
        <v>6801</v>
      </c>
      <c r="B1128" s="263">
        <v>1.18031872131922E-2</v>
      </c>
      <c r="D1128" s="263"/>
    </row>
    <row r="1129" spans="1:4" x14ac:dyDescent="0.2">
      <c r="A1129" s="265" t="s">
        <v>6802</v>
      </c>
      <c r="B1129" s="263">
        <v>1.18031872131922E-2</v>
      </c>
      <c r="D1129" s="263"/>
    </row>
    <row r="1130" spans="1:4" x14ac:dyDescent="0.2">
      <c r="A1130" s="265" t="s">
        <v>6803</v>
      </c>
      <c r="B1130" s="263">
        <v>1.18031872131922E-2</v>
      </c>
      <c r="D1130" s="263"/>
    </row>
    <row r="1131" spans="1:4" x14ac:dyDescent="0.2">
      <c r="A1131" s="265" t="s">
        <v>2853</v>
      </c>
      <c r="B1131" s="263">
        <v>1.1783500112122199E-2</v>
      </c>
      <c r="D1131" s="263"/>
    </row>
    <row r="1132" spans="1:4" x14ac:dyDescent="0.2">
      <c r="A1132" s="265" t="s">
        <v>6804</v>
      </c>
      <c r="B1132" s="263">
        <v>1.1775707726658599E-2</v>
      </c>
      <c r="D1132" s="263"/>
    </row>
    <row r="1133" spans="1:4" x14ac:dyDescent="0.2">
      <c r="A1133" s="265" t="s">
        <v>2220</v>
      </c>
      <c r="B1133" s="263">
        <v>1.1706595207521899E-2</v>
      </c>
      <c r="D1133" s="263"/>
    </row>
    <row r="1134" spans="1:4" x14ac:dyDescent="0.2">
      <c r="A1134" s="265" t="s">
        <v>5014</v>
      </c>
      <c r="B1134" s="263">
        <v>1.1652033680468099E-2</v>
      </c>
      <c r="D1134" s="263"/>
    </row>
    <row r="1135" spans="1:4" x14ac:dyDescent="0.2">
      <c r="A1135" s="265" t="s">
        <v>6805</v>
      </c>
      <c r="B1135" s="263">
        <v>1.16062055009913E-2</v>
      </c>
      <c r="D1135" s="263"/>
    </row>
    <row r="1136" spans="1:4" x14ac:dyDescent="0.2">
      <c r="A1136" s="265" t="s">
        <v>1415</v>
      </c>
      <c r="B1136" s="263">
        <v>1.1594649071174501E-2</v>
      </c>
      <c r="D1136" s="263"/>
    </row>
    <row r="1137" spans="1:4" x14ac:dyDescent="0.2">
      <c r="A1137" s="265" t="s">
        <v>3043</v>
      </c>
      <c r="B1137" s="263">
        <v>1.1565398937098599E-2</v>
      </c>
      <c r="D1137" s="263"/>
    </row>
    <row r="1138" spans="1:4" x14ac:dyDescent="0.2">
      <c r="A1138" s="265" t="s">
        <v>6005</v>
      </c>
      <c r="B1138" s="263">
        <v>1.1560353963587001E-2</v>
      </c>
      <c r="D1138" s="263"/>
    </row>
    <row r="1139" spans="1:4" x14ac:dyDescent="0.2">
      <c r="A1139" s="265" t="s">
        <v>4116</v>
      </c>
      <c r="B1139" s="263">
        <v>1.15549624758002E-2</v>
      </c>
      <c r="D1139" s="263"/>
    </row>
    <row r="1140" spans="1:4" x14ac:dyDescent="0.2">
      <c r="A1140" s="265" t="s">
        <v>5504</v>
      </c>
      <c r="B1140" s="263">
        <v>1.1477291531428201E-2</v>
      </c>
      <c r="D1140" s="263"/>
    </row>
    <row r="1141" spans="1:4" x14ac:dyDescent="0.2">
      <c r="A1141" s="265" t="s">
        <v>4160</v>
      </c>
      <c r="B1141" s="263">
        <v>1.1464981061843699E-2</v>
      </c>
      <c r="D1141" s="263"/>
    </row>
    <row r="1142" spans="1:4" x14ac:dyDescent="0.2">
      <c r="A1142" s="265" t="s">
        <v>6806</v>
      </c>
      <c r="B1142" s="263">
        <v>1.14495679232421E-2</v>
      </c>
      <c r="D1142" s="263"/>
    </row>
    <row r="1143" spans="1:4" x14ac:dyDescent="0.2">
      <c r="A1143" s="265" t="s">
        <v>3813</v>
      </c>
      <c r="B1143" s="263">
        <v>1.1447202790457901E-2</v>
      </c>
      <c r="D1143" s="263"/>
    </row>
    <row r="1144" spans="1:4" x14ac:dyDescent="0.2">
      <c r="A1144" s="265" t="s">
        <v>2612</v>
      </c>
      <c r="B1144" s="263">
        <v>1.1433689952256401E-2</v>
      </c>
      <c r="D1144" s="263"/>
    </row>
    <row r="1145" spans="1:4" x14ac:dyDescent="0.2">
      <c r="A1145" s="265" t="s">
        <v>4664</v>
      </c>
      <c r="B1145" s="263">
        <v>1.14126525845057E-2</v>
      </c>
      <c r="D1145" s="263"/>
    </row>
    <row r="1146" spans="1:4" x14ac:dyDescent="0.2">
      <c r="A1146" s="265" t="s">
        <v>1788</v>
      </c>
      <c r="B1146" s="263">
        <v>1.1405220952532999E-2</v>
      </c>
      <c r="D1146" s="263"/>
    </row>
    <row r="1147" spans="1:4" x14ac:dyDescent="0.2">
      <c r="A1147" s="265" t="s">
        <v>5295</v>
      </c>
      <c r="B1147" s="263">
        <v>1.13935120536346E-2</v>
      </c>
      <c r="D1147" s="263"/>
    </row>
    <row r="1148" spans="1:4" x14ac:dyDescent="0.2">
      <c r="A1148" s="265" t="s">
        <v>2984</v>
      </c>
      <c r="B1148" s="263">
        <v>1.1391014999523901E-2</v>
      </c>
      <c r="D1148" s="263"/>
    </row>
    <row r="1149" spans="1:4" x14ac:dyDescent="0.2">
      <c r="A1149" s="265" t="s">
        <v>1465</v>
      </c>
      <c r="B1149" s="263">
        <v>1.1382900707244299E-2</v>
      </c>
      <c r="D1149" s="263"/>
    </row>
    <row r="1150" spans="1:4" x14ac:dyDescent="0.2">
      <c r="A1150" s="265" t="s">
        <v>2253</v>
      </c>
      <c r="B1150" s="263">
        <v>1.13815025748298E-2</v>
      </c>
      <c r="D1150" s="263"/>
    </row>
    <row r="1151" spans="1:4" x14ac:dyDescent="0.2">
      <c r="A1151" s="265" t="s">
        <v>6194</v>
      </c>
      <c r="B1151" s="263">
        <v>1.13800902418055E-2</v>
      </c>
      <c r="D1151" s="263"/>
    </row>
    <row r="1152" spans="1:4" x14ac:dyDescent="0.2">
      <c r="A1152" s="265" t="s">
        <v>6125</v>
      </c>
      <c r="B1152" s="263">
        <v>1.13703081781032E-2</v>
      </c>
      <c r="D1152" s="263"/>
    </row>
    <row r="1153" spans="1:4" x14ac:dyDescent="0.2">
      <c r="A1153" s="265" t="s">
        <v>2451</v>
      </c>
      <c r="B1153" s="263">
        <v>1.13587481828173E-2</v>
      </c>
      <c r="D1153" s="263"/>
    </row>
    <row r="1154" spans="1:4" x14ac:dyDescent="0.2">
      <c r="A1154" s="265" t="s">
        <v>3733</v>
      </c>
      <c r="B1154" s="263">
        <v>1.13291542472718E-2</v>
      </c>
      <c r="D1154" s="263"/>
    </row>
    <row r="1155" spans="1:4" x14ac:dyDescent="0.2">
      <c r="A1155" s="265" t="s">
        <v>2454</v>
      </c>
      <c r="B1155" s="263">
        <v>1.13174960005589E-2</v>
      </c>
      <c r="D1155" s="263"/>
    </row>
    <row r="1156" spans="1:4" x14ac:dyDescent="0.2">
      <c r="A1156" s="265" t="s">
        <v>6807</v>
      </c>
      <c r="B1156" s="263">
        <v>1.1302835065021799E-2</v>
      </c>
      <c r="D1156" s="263"/>
    </row>
    <row r="1157" spans="1:4" x14ac:dyDescent="0.2">
      <c r="A1157" s="265" t="s">
        <v>6808</v>
      </c>
      <c r="B1157" s="263">
        <v>1.1290485121997601E-2</v>
      </c>
      <c r="D1157" s="263"/>
    </row>
    <row r="1158" spans="1:4" x14ac:dyDescent="0.2">
      <c r="A1158" s="265" t="s">
        <v>2606</v>
      </c>
      <c r="B1158" s="263">
        <v>1.1273975209976399E-2</v>
      </c>
      <c r="D1158" s="263"/>
    </row>
    <row r="1159" spans="1:4" x14ac:dyDescent="0.2">
      <c r="A1159" s="265" t="s">
        <v>2522</v>
      </c>
      <c r="B1159" s="263">
        <v>1.12694459165601E-2</v>
      </c>
      <c r="D1159" s="263"/>
    </row>
    <row r="1160" spans="1:4" x14ac:dyDescent="0.2">
      <c r="A1160" s="265" t="s">
        <v>2845</v>
      </c>
      <c r="B1160" s="263">
        <v>1.1230634303955499E-2</v>
      </c>
      <c r="D1160" s="263"/>
    </row>
    <row r="1161" spans="1:4" x14ac:dyDescent="0.2">
      <c r="A1161" s="265" t="s">
        <v>5724</v>
      </c>
      <c r="B1161" s="263">
        <v>1.12215422130064E-2</v>
      </c>
      <c r="D1161" s="263"/>
    </row>
    <row r="1162" spans="1:4" x14ac:dyDescent="0.2">
      <c r="A1162" s="265" t="s">
        <v>857</v>
      </c>
      <c r="B1162" s="263">
        <v>1.12101474381987E-2</v>
      </c>
      <c r="D1162" s="263"/>
    </row>
    <row r="1163" spans="1:4" x14ac:dyDescent="0.2">
      <c r="A1163" s="265" t="s">
        <v>1449</v>
      </c>
      <c r="B1163" s="263">
        <v>1.1208122101875301E-2</v>
      </c>
      <c r="D1163" s="263"/>
    </row>
    <row r="1164" spans="1:4" x14ac:dyDescent="0.2">
      <c r="A1164" s="265" t="s">
        <v>4201</v>
      </c>
      <c r="B1164" s="263">
        <v>1.11645816742489E-2</v>
      </c>
      <c r="D1164" s="263"/>
    </row>
    <row r="1165" spans="1:4" x14ac:dyDescent="0.2">
      <c r="A1165" s="265" t="s">
        <v>4377</v>
      </c>
      <c r="B1165" s="263">
        <v>1.1147056105729299E-2</v>
      </c>
      <c r="D1165" s="263"/>
    </row>
    <row r="1166" spans="1:4" x14ac:dyDescent="0.2">
      <c r="A1166" s="265" t="s">
        <v>3870</v>
      </c>
      <c r="B1166" s="263">
        <v>1.1136541678714799E-2</v>
      </c>
      <c r="D1166" s="263"/>
    </row>
    <row r="1167" spans="1:4" x14ac:dyDescent="0.2">
      <c r="A1167" s="265" t="s">
        <v>5390</v>
      </c>
      <c r="B1167" s="263">
        <v>1.11123945858782E-2</v>
      </c>
      <c r="D1167" s="263"/>
    </row>
    <row r="1168" spans="1:4" x14ac:dyDescent="0.2">
      <c r="A1168" s="265" t="s">
        <v>6809</v>
      </c>
      <c r="B1168" s="263">
        <v>1.1110521555760301E-2</v>
      </c>
      <c r="D1168" s="263"/>
    </row>
    <row r="1169" spans="1:4" x14ac:dyDescent="0.2">
      <c r="A1169" s="265" t="s">
        <v>3606</v>
      </c>
      <c r="B1169" s="263">
        <v>1.1097013319941401E-2</v>
      </c>
      <c r="D1169" s="263"/>
    </row>
    <row r="1170" spans="1:4" x14ac:dyDescent="0.2">
      <c r="A1170" s="265" t="s">
        <v>3920</v>
      </c>
      <c r="B1170" s="263">
        <v>1.1073624060244799E-2</v>
      </c>
      <c r="D1170" s="263"/>
    </row>
    <row r="1171" spans="1:4" x14ac:dyDescent="0.2">
      <c r="A1171" s="265" t="s">
        <v>6300</v>
      </c>
      <c r="B1171" s="263">
        <v>1.10714021219942E-2</v>
      </c>
      <c r="D1171" s="263"/>
    </row>
    <row r="1172" spans="1:4" x14ac:dyDescent="0.2">
      <c r="A1172" s="265" t="s">
        <v>1611</v>
      </c>
      <c r="B1172" s="263">
        <v>1.1020707833739299E-2</v>
      </c>
      <c r="D1172" s="263"/>
    </row>
    <row r="1173" spans="1:4" x14ac:dyDescent="0.2">
      <c r="A1173" s="265" t="s">
        <v>1183</v>
      </c>
      <c r="B1173" s="263">
        <v>1.1011541078475901E-2</v>
      </c>
      <c r="D1173" s="263"/>
    </row>
    <row r="1174" spans="1:4" x14ac:dyDescent="0.2">
      <c r="A1174" s="265" t="s">
        <v>5559</v>
      </c>
      <c r="B1174" s="263">
        <v>1.0975245202570601E-2</v>
      </c>
      <c r="D1174" s="263"/>
    </row>
    <row r="1175" spans="1:4" x14ac:dyDescent="0.2">
      <c r="A1175" s="265" t="s">
        <v>2633</v>
      </c>
      <c r="B1175" s="263">
        <v>1.09168287720099E-2</v>
      </c>
      <c r="D1175" s="263"/>
    </row>
    <row r="1176" spans="1:4" x14ac:dyDescent="0.2">
      <c r="A1176" s="265" t="s">
        <v>2681</v>
      </c>
      <c r="B1176" s="263">
        <v>1.0907713924391301E-2</v>
      </c>
      <c r="D1176" s="263"/>
    </row>
    <row r="1177" spans="1:4" x14ac:dyDescent="0.2">
      <c r="A1177" s="265" t="s">
        <v>3299</v>
      </c>
      <c r="B1177" s="263">
        <v>1.09044074761029E-2</v>
      </c>
      <c r="D1177" s="263"/>
    </row>
    <row r="1178" spans="1:4" x14ac:dyDescent="0.2">
      <c r="A1178" s="265" t="s">
        <v>6132</v>
      </c>
      <c r="B1178" s="263">
        <v>1.0884622963826199E-2</v>
      </c>
      <c r="D1178" s="263"/>
    </row>
    <row r="1179" spans="1:4" x14ac:dyDescent="0.2">
      <c r="A1179" s="265" t="s">
        <v>2466</v>
      </c>
      <c r="B1179" s="263">
        <v>1.0881396419047701E-2</v>
      </c>
      <c r="D1179" s="263"/>
    </row>
    <row r="1180" spans="1:4" x14ac:dyDescent="0.2">
      <c r="A1180" s="265" t="s">
        <v>4339</v>
      </c>
      <c r="B1180" s="263">
        <v>1.08627758573173E-2</v>
      </c>
      <c r="D1180" s="263"/>
    </row>
    <row r="1181" spans="1:4" x14ac:dyDescent="0.2">
      <c r="A1181" s="265" t="s">
        <v>6810</v>
      </c>
      <c r="B1181" s="263">
        <v>1.08476688431954E-2</v>
      </c>
      <c r="D1181" s="263"/>
    </row>
    <row r="1182" spans="1:4" x14ac:dyDescent="0.2">
      <c r="A1182" s="265" t="s">
        <v>4094</v>
      </c>
      <c r="B1182" s="263">
        <v>1.0842513855233601E-2</v>
      </c>
      <c r="D1182" s="263"/>
    </row>
    <row r="1183" spans="1:4" x14ac:dyDescent="0.2">
      <c r="A1183" s="265" t="s">
        <v>6811</v>
      </c>
      <c r="B1183" s="263">
        <v>1.0833213228339701E-2</v>
      </c>
      <c r="D1183" s="263"/>
    </row>
    <row r="1184" spans="1:4" x14ac:dyDescent="0.2">
      <c r="A1184" s="265" t="s">
        <v>6812</v>
      </c>
      <c r="B1184" s="263">
        <v>1.08060521529192E-2</v>
      </c>
      <c r="D1184" s="263"/>
    </row>
    <row r="1185" spans="1:4" x14ac:dyDescent="0.2">
      <c r="A1185" s="265" t="s">
        <v>6813</v>
      </c>
      <c r="B1185" s="263">
        <v>1.08060521529192E-2</v>
      </c>
      <c r="D1185" s="263"/>
    </row>
    <row r="1186" spans="1:4" x14ac:dyDescent="0.2">
      <c r="A1186" s="265" t="s">
        <v>6814</v>
      </c>
      <c r="B1186" s="263">
        <v>1.08060521529192E-2</v>
      </c>
      <c r="D1186" s="263"/>
    </row>
    <row r="1187" spans="1:4" x14ac:dyDescent="0.2">
      <c r="A1187" s="265" t="s">
        <v>6213</v>
      </c>
      <c r="B1187" s="263">
        <v>1.0796940011479499E-2</v>
      </c>
      <c r="D1187" s="263"/>
    </row>
    <row r="1188" spans="1:4" x14ac:dyDescent="0.2">
      <c r="A1188" s="265" t="s">
        <v>6815</v>
      </c>
      <c r="B1188" s="263">
        <v>1.07879316921416E-2</v>
      </c>
      <c r="D1188" s="263"/>
    </row>
    <row r="1189" spans="1:4" x14ac:dyDescent="0.2">
      <c r="A1189" s="265" t="s">
        <v>6816</v>
      </c>
      <c r="B1189" s="263">
        <v>1.0787712371395501E-2</v>
      </c>
      <c r="D1189" s="263"/>
    </row>
    <row r="1190" spans="1:4" x14ac:dyDescent="0.2">
      <c r="A1190" s="265" t="s">
        <v>6817</v>
      </c>
      <c r="B1190" s="263">
        <v>1.0787712371395501E-2</v>
      </c>
      <c r="D1190" s="263"/>
    </row>
    <row r="1191" spans="1:4" x14ac:dyDescent="0.2">
      <c r="A1191" s="265" t="s">
        <v>6818</v>
      </c>
      <c r="B1191" s="263">
        <v>1.0787712371395501E-2</v>
      </c>
      <c r="D1191" s="263"/>
    </row>
    <row r="1192" spans="1:4" x14ac:dyDescent="0.2">
      <c r="A1192" s="265" t="s">
        <v>2673</v>
      </c>
      <c r="B1192" s="263">
        <v>1.0772095820389301E-2</v>
      </c>
      <c r="D1192" s="263"/>
    </row>
    <row r="1193" spans="1:4" x14ac:dyDescent="0.2">
      <c r="A1193" s="265" t="s">
        <v>6819</v>
      </c>
      <c r="B1193" s="263">
        <v>1.0699089697538499E-2</v>
      </c>
      <c r="D1193" s="263"/>
    </row>
    <row r="1194" spans="1:4" x14ac:dyDescent="0.2">
      <c r="A1194" s="265" t="s">
        <v>2972</v>
      </c>
      <c r="B1194" s="263">
        <v>1.0697374527614999E-2</v>
      </c>
      <c r="D1194" s="263"/>
    </row>
    <row r="1195" spans="1:4" x14ac:dyDescent="0.2">
      <c r="A1195" s="265" t="s">
        <v>4050</v>
      </c>
      <c r="B1195" s="263">
        <v>1.06894421510885E-2</v>
      </c>
      <c r="D1195" s="263"/>
    </row>
    <row r="1196" spans="1:4" x14ac:dyDescent="0.2">
      <c r="A1196" s="265" t="s">
        <v>2667</v>
      </c>
      <c r="B1196" s="263">
        <v>1.06849082519951E-2</v>
      </c>
      <c r="D1196" s="263"/>
    </row>
    <row r="1197" spans="1:4" x14ac:dyDescent="0.2">
      <c r="A1197" s="265" t="s">
        <v>457</v>
      </c>
      <c r="B1197" s="263">
        <v>1.06728239286887E-2</v>
      </c>
      <c r="D1197" s="263"/>
    </row>
    <row r="1198" spans="1:4" x14ac:dyDescent="0.2">
      <c r="A1198" s="265" t="s">
        <v>3210</v>
      </c>
      <c r="B1198" s="263">
        <v>1.06408440919936E-2</v>
      </c>
      <c r="D1198" s="263"/>
    </row>
    <row r="1199" spans="1:4" x14ac:dyDescent="0.2">
      <c r="A1199" s="265" t="s">
        <v>6820</v>
      </c>
      <c r="B1199" s="263">
        <v>1.06128028384783E-2</v>
      </c>
      <c r="D1199" s="263"/>
    </row>
    <row r="1200" spans="1:4" x14ac:dyDescent="0.2">
      <c r="A1200" s="265" t="s">
        <v>3086</v>
      </c>
      <c r="B1200" s="263">
        <v>1.0589285010316399E-2</v>
      </c>
      <c r="D1200" s="263"/>
    </row>
    <row r="1201" spans="1:4" x14ac:dyDescent="0.2">
      <c r="A1201" s="265" t="s">
        <v>3193</v>
      </c>
      <c r="B1201" s="263">
        <v>1.05294949802116E-2</v>
      </c>
      <c r="D1201" s="263"/>
    </row>
    <row r="1202" spans="1:4" x14ac:dyDescent="0.2">
      <c r="A1202" s="265" t="s">
        <v>4120</v>
      </c>
      <c r="B1202" s="263">
        <v>1.0522998191876701E-2</v>
      </c>
      <c r="D1202" s="263"/>
    </row>
    <row r="1203" spans="1:4" x14ac:dyDescent="0.2">
      <c r="A1203" s="265" t="s">
        <v>5760</v>
      </c>
      <c r="B1203" s="263">
        <v>1.0508273491834801E-2</v>
      </c>
      <c r="D1203" s="263"/>
    </row>
    <row r="1204" spans="1:4" x14ac:dyDescent="0.2">
      <c r="A1204" s="265" t="s">
        <v>3385</v>
      </c>
      <c r="B1204" s="263">
        <v>1.05078717390228E-2</v>
      </c>
      <c r="D1204" s="263"/>
    </row>
    <row r="1205" spans="1:4" x14ac:dyDescent="0.2">
      <c r="A1205" s="265" t="s">
        <v>6821</v>
      </c>
      <c r="B1205" s="263">
        <v>1.04538596804962E-2</v>
      </c>
      <c r="D1205" s="263"/>
    </row>
    <row r="1206" spans="1:4" x14ac:dyDescent="0.2">
      <c r="A1206" s="265" t="s">
        <v>4923</v>
      </c>
      <c r="B1206" s="263">
        <v>1.0441272367607699E-2</v>
      </c>
      <c r="D1206" s="263"/>
    </row>
    <row r="1207" spans="1:4" x14ac:dyDescent="0.2">
      <c r="A1207" s="265" t="s">
        <v>3706</v>
      </c>
      <c r="B1207" s="263">
        <v>1.04247020155026E-2</v>
      </c>
      <c r="D1207" s="263"/>
    </row>
    <row r="1208" spans="1:4" x14ac:dyDescent="0.2">
      <c r="A1208" s="265" t="s">
        <v>2815</v>
      </c>
      <c r="B1208" s="263">
        <v>1.0424446891674599E-2</v>
      </c>
      <c r="D1208" s="263"/>
    </row>
    <row r="1209" spans="1:4" x14ac:dyDescent="0.2">
      <c r="A1209" s="265" t="s">
        <v>6084</v>
      </c>
      <c r="B1209" s="263">
        <v>1.04214276969749E-2</v>
      </c>
      <c r="D1209" s="263"/>
    </row>
    <row r="1210" spans="1:4" x14ac:dyDescent="0.2">
      <c r="A1210" s="265" t="s">
        <v>6822</v>
      </c>
      <c r="B1210" s="263">
        <v>1.0395901765391E-2</v>
      </c>
      <c r="D1210" s="263"/>
    </row>
    <row r="1211" spans="1:4" x14ac:dyDescent="0.2">
      <c r="A1211" s="265" t="s">
        <v>6823</v>
      </c>
      <c r="B1211" s="263">
        <v>1.0395901765391E-2</v>
      </c>
      <c r="D1211" s="263"/>
    </row>
    <row r="1212" spans="1:4" x14ac:dyDescent="0.2">
      <c r="A1212" s="265" t="s">
        <v>2955</v>
      </c>
      <c r="B1212" s="263">
        <v>1.03696803391819E-2</v>
      </c>
      <c r="D1212" s="263"/>
    </row>
    <row r="1213" spans="1:4" x14ac:dyDescent="0.2">
      <c r="A1213" s="265" t="s">
        <v>4093</v>
      </c>
      <c r="B1213" s="263">
        <v>1.03628992959231E-2</v>
      </c>
      <c r="D1213" s="263"/>
    </row>
    <row r="1214" spans="1:4" x14ac:dyDescent="0.2">
      <c r="A1214" s="265" t="s">
        <v>6824</v>
      </c>
      <c r="B1214" s="263">
        <v>1.0339647923487801E-2</v>
      </c>
      <c r="D1214" s="263"/>
    </row>
    <row r="1215" spans="1:4" x14ac:dyDescent="0.2">
      <c r="A1215" s="265" t="s">
        <v>5558</v>
      </c>
      <c r="B1215" s="263">
        <v>1.02957875816289E-2</v>
      </c>
      <c r="D1215" s="263"/>
    </row>
    <row r="1216" spans="1:4" x14ac:dyDescent="0.2">
      <c r="A1216" s="265" t="s">
        <v>6825</v>
      </c>
      <c r="B1216" s="263">
        <v>1.02912615102806E-2</v>
      </c>
      <c r="D1216" s="263"/>
    </row>
    <row r="1217" spans="1:4" x14ac:dyDescent="0.2">
      <c r="A1217" s="265" t="s">
        <v>6826</v>
      </c>
      <c r="B1217" s="263">
        <v>1.02912615102806E-2</v>
      </c>
      <c r="D1217" s="263"/>
    </row>
    <row r="1218" spans="1:4" x14ac:dyDescent="0.2">
      <c r="A1218" s="265" t="s">
        <v>6827</v>
      </c>
      <c r="B1218" s="263">
        <v>1.02912615102806E-2</v>
      </c>
      <c r="D1218" s="263"/>
    </row>
    <row r="1219" spans="1:4" x14ac:dyDescent="0.2">
      <c r="A1219" s="265" t="s">
        <v>4638</v>
      </c>
      <c r="B1219" s="263">
        <v>1.02787110980325E-2</v>
      </c>
      <c r="D1219" s="263"/>
    </row>
    <row r="1220" spans="1:4" x14ac:dyDescent="0.2">
      <c r="A1220" s="265" t="s">
        <v>3330</v>
      </c>
      <c r="B1220" s="263">
        <v>1.02787110980325E-2</v>
      </c>
      <c r="D1220" s="263"/>
    </row>
    <row r="1221" spans="1:4" x14ac:dyDescent="0.2">
      <c r="A1221" s="265" t="s">
        <v>2263</v>
      </c>
      <c r="B1221" s="263">
        <v>1.02618306399321E-2</v>
      </c>
      <c r="D1221" s="263"/>
    </row>
    <row r="1222" spans="1:4" x14ac:dyDescent="0.2">
      <c r="A1222" s="265" t="s">
        <v>4462</v>
      </c>
      <c r="B1222" s="263">
        <v>1.0253331457219799E-2</v>
      </c>
      <c r="D1222" s="263"/>
    </row>
    <row r="1223" spans="1:4" x14ac:dyDescent="0.2">
      <c r="A1223" s="265" t="s">
        <v>3128</v>
      </c>
      <c r="B1223" s="263">
        <v>1.02518764530024E-2</v>
      </c>
      <c r="D1223" s="263"/>
    </row>
    <row r="1224" spans="1:4" x14ac:dyDescent="0.2">
      <c r="A1224" s="265" t="s">
        <v>2696</v>
      </c>
      <c r="B1224" s="263">
        <v>1.02383503542645E-2</v>
      </c>
      <c r="D1224" s="263"/>
    </row>
    <row r="1225" spans="1:4" x14ac:dyDescent="0.2">
      <c r="A1225" s="265" t="s">
        <v>3187</v>
      </c>
      <c r="B1225" s="263">
        <v>1.0229454916308899E-2</v>
      </c>
      <c r="D1225" s="263"/>
    </row>
    <row r="1226" spans="1:4" x14ac:dyDescent="0.2">
      <c r="A1226" s="265" t="s">
        <v>1500</v>
      </c>
      <c r="B1226" s="263">
        <v>1.0224357437739201E-2</v>
      </c>
      <c r="D1226" s="263"/>
    </row>
    <row r="1227" spans="1:4" x14ac:dyDescent="0.2">
      <c r="A1227" s="265" t="s">
        <v>1446</v>
      </c>
      <c r="B1227" s="263">
        <v>1.02020798639111E-2</v>
      </c>
      <c r="D1227" s="263"/>
    </row>
    <row r="1228" spans="1:4" x14ac:dyDescent="0.2">
      <c r="A1228" s="265" t="s">
        <v>2096</v>
      </c>
      <c r="B1228" s="263">
        <v>1.02011781129144E-2</v>
      </c>
      <c r="D1228" s="263"/>
    </row>
    <row r="1229" spans="1:4" x14ac:dyDescent="0.2">
      <c r="A1229" s="265" t="s">
        <v>5034</v>
      </c>
      <c r="B1229" s="263">
        <v>1.0200829272474499E-2</v>
      </c>
      <c r="D1229" s="263"/>
    </row>
    <row r="1230" spans="1:4" x14ac:dyDescent="0.2">
      <c r="A1230" s="265" t="s">
        <v>5255</v>
      </c>
      <c r="B1230" s="263">
        <v>1.0197343678925601E-2</v>
      </c>
      <c r="D1230" s="263"/>
    </row>
    <row r="1231" spans="1:4" x14ac:dyDescent="0.2">
      <c r="A1231" s="265" t="s">
        <v>3929</v>
      </c>
      <c r="B1231" s="263">
        <v>1.0177591753047799E-2</v>
      </c>
      <c r="D1231" s="263"/>
    </row>
    <row r="1232" spans="1:4" x14ac:dyDescent="0.2">
      <c r="A1232" s="265" t="s">
        <v>2888</v>
      </c>
      <c r="B1232" s="263">
        <v>1.0170187504814099E-2</v>
      </c>
      <c r="D1232" s="263"/>
    </row>
    <row r="1233" spans="1:4" x14ac:dyDescent="0.2">
      <c r="A1233" s="265" t="s">
        <v>3357</v>
      </c>
      <c r="B1233" s="263">
        <v>1.01548282151908E-2</v>
      </c>
      <c r="D1233" s="263"/>
    </row>
    <row r="1234" spans="1:4" x14ac:dyDescent="0.2">
      <c r="A1234" s="265" t="s">
        <v>2708</v>
      </c>
      <c r="B1234" s="263">
        <v>1.0142513391072199E-2</v>
      </c>
      <c r="D1234" s="263"/>
    </row>
    <row r="1235" spans="1:4" x14ac:dyDescent="0.2">
      <c r="A1235" s="265" t="s">
        <v>6190</v>
      </c>
      <c r="B1235" s="263">
        <v>1.0122722372533199E-2</v>
      </c>
      <c r="D1235" s="263"/>
    </row>
    <row r="1236" spans="1:4" x14ac:dyDescent="0.2">
      <c r="A1236" s="265" t="s">
        <v>6828</v>
      </c>
      <c r="B1236" s="263">
        <v>1.01049067853228E-2</v>
      </c>
      <c r="D1236" s="263"/>
    </row>
    <row r="1237" spans="1:4" x14ac:dyDescent="0.2">
      <c r="A1237" s="265" t="s">
        <v>4262</v>
      </c>
      <c r="B1237" s="263">
        <v>1.01049067853228E-2</v>
      </c>
      <c r="D1237" s="263"/>
    </row>
    <row r="1238" spans="1:4" x14ac:dyDescent="0.2">
      <c r="A1238" s="265" t="s">
        <v>1871</v>
      </c>
      <c r="B1238" s="263">
        <v>1.0090136315464E-2</v>
      </c>
      <c r="D1238" s="263"/>
    </row>
    <row r="1239" spans="1:4" x14ac:dyDescent="0.2">
      <c r="A1239" s="265" t="s">
        <v>2943</v>
      </c>
      <c r="B1239" s="263">
        <v>1.00832821386881E-2</v>
      </c>
      <c r="D1239" s="263"/>
    </row>
    <row r="1240" spans="1:4" x14ac:dyDescent="0.2">
      <c r="A1240" s="265" t="s">
        <v>1834</v>
      </c>
      <c r="B1240" s="263">
        <v>1.0077720201478501E-2</v>
      </c>
      <c r="D1240" s="263"/>
    </row>
    <row r="1241" spans="1:4" x14ac:dyDescent="0.2">
      <c r="A1241" s="265" t="s">
        <v>2719</v>
      </c>
      <c r="B1241" s="263">
        <v>1.0074936923111099E-2</v>
      </c>
      <c r="D1241" s="263"/>
    </row>
    <row r="1242" spans="1:4" x14ac:dyDescent="0.2">
      <c r="A1242" s="265" t="s">
        <v>1509</v>
      </c>
      <c r="B1242" s="263">
        <v>1.0060896114964701E-2</v>
      </c>
      <c r="D1242" s="263"/>
    </row>
    <row r="1243" spans="1:4" x14ac:dyDescent="0.2">
      <c r="A1243" s="265" t="s">
        <v>3589</v>
      </c>
      <c r="B1243" s="263">
        <v>1.00605888169919E-2</v>
      </c>
      <c r="D1243" s="263"/>
    </row>
    <row r="1244" spans="1:4" x14ac:dyDescent="0.2">
      <c r="A1244" s="265" t="s">
        <v>6829</v>
      </c>
      <c r="B1244" s="263">
        <v>1.00316468691839E-2</v>
      </c>
      <c r="D1244" s="263"/>
    </row>
    <row r="1245" spans="1:4" x14ac:dyDescent="0.2">
      <c r="A1245" s="265" t="s">
        <v>2793</v>
      </c>
      <c r="B1245" s="263">
        <v>9.9918975770920699E-3</v>
      </c>
      <c r="D1245" s="263"/>
    </row>
    <row r="1246" spans="1:4" x14ac:dyDescent="0.2">
      <c r="A1246" s="265" t="s">
        <v>5883</v>
      </c>
      <c r="B1246" s="263">
        <v>9.98968975275971E-3</v>
      </c>
      <c r="D1246" s="263"/>
    </row>
    <row r="1247" spans="1:4" x14ac:dyDescent="0.2">
      <c r="A1247" s="265" t="s">
        <v>849</v>
      </c>
      <c r="B1247" s="263">
        <v>9.9849970857710992E-3</v>
      </c>
      <c r="D1247" s="263"/>
    </row>
    <row r="1248" spans="1:4" x14ac:dyDescent="0.2">
      <c r="A1248" s="265" t="s">
        <v>6217</v>
      </c>
      <c r="B1248" s="263">
        <v>9.9744777211388993E-3</v>
      </c>
      <c r="D1248" s="263"/>
    </row>
    <row r="1249" spans="1:4" x14ac:dyDescent="0.2">
      <c r="A1249" s="265" t="s">
        <v>5768</v>
      </c>
      <c r="B1249" s="263">
        <v>9.9545341173469509E-3</v>
      </c>
      <c r="D1249" s="263"/>
    </row>
    <row r="1250" spans="1:4" x14ac:dyDescent="0.2">
      <c r="A1250" s="265" t="s">
        <v>6830</v>
      </c>
      <c r="B1250" s="263">
        <v>9.9485242454612696E-3</v>
      </c>
      <c r="D1250" s="263"/>
    </row>
    <row r="1251" spans="1:4" x14ac:dyDescent="0.2">
      <c r="A1251" s="265" t="s">
        <v>5995</v>
      </c>
      <c r="B1251" s="263">
        <v>9.9478499546804093E-3</v>
      </c>
      <c r="D1251" s="263"/>
    </row>
    <row r="1252" spans="1:4" x14ac:dyDescent="0.2">
      <c r="A1252" s="265" t="s">
        <v>543</v>
      </c>
      <c r="B1252" s="263">
        <v>9.9336983782417898E-3</v>
      </c>
      <c r="D1252" s="263"/>
    </row>
    <row r="1253" spans="1:4" x14ac:dyDescent="0.2">
      <c r="A1253" s="265" t="s">
        <v>3177</v>
      </c>
      <c r="B1253" s="263">
        <v>9.9313398014116306E-3</v>
      </c>
      <c r="D1253" s="263"/>
    </row>
    <row r="1254" spans="1:4" x14ac:dyDescent="0.2">
      <c r="A1254" s="265" t="s">
        <v>6831</v>
      </c>
      <c r="B1254" s="263">
        <v>9.9270591929285397E-3</v>
      </c>
      <c r="D1254" s="263"/>
    </row>
    <row r="1255" spans="1:4" x14ac:dyDescent="0.2">
      <c r="A1255" s="265" t="s">
        <v>6832</v>
      </c>
      <c r="B1255" s="263">
        <v>9.8951293329469694E-3</v>
      </c>
      <c r="D1255" s="263"/>
    </row>
    <row r="1256" spans="1:4" x14ac:dyDescent="0.2">
      <c r="A1256" s="265" t="s">
        <v>2163</v>
      </c>
      <c r="B1256" s="263">
        <v>9.8873134488192994E-3</v>
      </c>
      <c r="D1256" s="263"/>
    </row>
    <row r="1257" spans="1:4" x14ac:dyDescent="0.2">
      <c r="A1257" s="265" t="s">
        <v>3320</v>
      </c>
      <c r="B1257" s="263">
        <v>9.8825255602484393E-3</v>
      </c>
      <c r="D1257" s="263"/>
    </row>
    <row r="1258" spans="1:4" x14ac:dyDescent="0.2">
      <c r="A1258" s="265" t="s">
        <v>2938</v>
      </c>
      <c r="B1258" s="263">
        <v>9.87736844431664E-3</v>
      </c>
      <c r="D1258" s="263"/>
    </row>
    <row r="1259" spans="1:4" x14ac:dyDescent="0.2">
      <c r="A1259" s="265" t="s">
        <v>6341</v>
      </c>
      <c r="B1259" s="263">
        <v>9.8710367462800201E-3</v>
      </c>
      <c r="D1259" s="263"/>
    </row>
    <row r="1260" spans="1:4" x14ac:dyDescent="0.2">
      <c r="A1260" s="265" t="s">
        <v>1580</v>
      </c>
      <c r="B1260" s="263">
        <v>9.8702886838519192E-3</v>
      </c>
      <c r="D1260" s="263"/>
    </row>
    <row r="1261" spans="1:4" x14ac:dyDescent="0.2">
      <c r="A1261" s="265" t="s">
        <v>5924</v>
      </c>
      <c r="B1261" s="263">
        <v>9.8673141219878194E-3</v>
      </c>
      <c r="D1261" s="263"/>
    </row>
    <row r="1262" spans="1:4" x14ac:dyDescent="0.2">
      <c r="A1262" s="265" t="s">
        <v>5384</v>
      </c>
      <c r="B1262" s="263">
        <v>9.8568601534991893E-3</v>
      </c>
      <c r="D1262" s="263"/>
    </row>
    <row r="1263" spans="1:4" x14ac:dyDescent="0.2">
      <c r="A1263" s="265" t="s">
        <v>4088</v>
      </c>
      <c r="B1263" s="263">
        <v>9.8480901113149298E-3</v>
      </c>
      <c r="D1263" s="263"/>
    </row>
    <row r="1264" spans="1:4" x14ac:dyDescent="0.2">
      <c r="A1264" s="265" t="s">
        <v>5955</v>
      </c>
      <c r="B1264" s="263">
        <v>9.8473120733955505E-3</v>
      </c>
      <c r="D1264" s="263"/>
    </row>
    <row r="1265" spans="1:4" x14ac:dyDescent="0.2">
      <c r="A1265" s="265" t="s">
        <v>4607</v>
      </c>
      <c r="B1265" s="263">
        <v>9.8415217884764202E-3</v>
      </c>
      <c r="D1265" s="263"/>
    </row>
    <row r="1266" spans="1:4" x14ac:dyDescent="0.2">
      <c r="A1266" s="265" t="s">
        <v>2358</v>
      </c>
      <c r="B1266" s="263">
        <v>9.8330032665128794E-3</v>
      </c>
      <c r="D1266" s="263"/>
    </row>
    <row r="1267" spans="1:4" x14ac:dyDescent="0.2">
      <c r="A1267" s="265" t="s">
        <v>3460</v>
      </c>
      <c r="B1267" s="263">
        <v>9.8324854016068695E-3</v>
      </c>
      <c r="D1267" s="263"/>
    </row>
    <row r="1268" spans="1:4" x14ac:dyDescent="0.2">
      <c r="A1268" s="265" t="s">
        <v>6833</v>
      </c>
      <c r="B1268" s="263">
        <v>9.8244681430368196E-3</v>
      </c>
      <c r="D1268" s="263"/>
    </row>
    <row r="1269" spans="1:4" x14ac:dyDescent="0.2">
      <c r="A1269" s="265" t="s">
        <v>2725</v>
      </c>
      <c r="B1269" s="263">
        <v>9.8208233690929396E-3</v>
      </c>
      <c r="D1269" s="263"/>
    </row>
    <row r="1270" spans="1:4" x14ac:dyDescent="0.2">
      <c r="A1270" s="265" t="s">
        <v>3060</v>
      </c>
      <c r="B1270" s="263">
        <v>9.7953541006719092E-3</v>
      </c>
      <c r="D1270" s="263"/>
    </row>
    <row r="1271" spans="1:4" x14ac:dyDescent="0.2">
      <c r="A1271" s="265" t="s">
        <v>6834</v>
      </c>
      <c r="B1271" s="263">
        <v>9.79511394449851E-3</v>
      </c>
      <c r="D1271" s="263"/>
    </row>
    <row r="1272" spans="1:4" x14ac:dyDescent="0.2">
      <c r="A1272" s="265" t="s">
        <v>6835</v>
      </c>
      <c r="B1272" s="263">
        <v>9.7948350134782897E-3</v>
      </c>
      <c r="D1272" s="263"/>
    </row>
    <row r="1273" spans="1:4" x14ac:dyDescent="0.2">
      <c r="A1273" s="265" t="s">
        <v>2261</v>
      </c>
      <c r="B1273" s="263">
        <v>9.7809851350373102E-3</v>
      </c>
      <c r="D1273" s="263"/>
    </row>
    <row r="1274" spans="1:4" x14ac:dyDescent="0.2">
      <c r="A1274" s="265" t="s">
        <v>6836</v>
      </c>
      <c r="B1274" s="263">
        <v>9.7799984371408008E-3</v>
      </c>
      <c r="D1274" s="263"/>
    </row>
    <row r="1275" spans="1:4" x14ac:dyDescent="0.2">
      <c r="A1275" s="265" t="s">
        <v>6837</v>
      </c>
      <c r="B1275" s="263">
        <v>9.7799984371408008E-3</v>
      </c>
      <c r="D1275" s="263"/>
    </row>
    <row r="1276" spans="1:4" x14ac:dyDescent="0.2">
      <c r="A1276" s="265" t="s">
        <v>3878</v>
      </c>
      <c r="B1276" s="263">
        <v>9.7756996924345304E-3</v>
      </c>
      <c r="D1276" s="263"/>
    </row>
    <row r="1277" spans="1:4" x14ac:dyDescent="0.2">
      <c r="A1277" s="265" t="s">
        <v>6838</v>
      </c>
      <c r="B1277" s="263">
        <v>9.7725501063180304E-3</v>
      </c>
      <c r="D1277" s="263"/>
    </row>
    <row r="1278" spans="1:4" x14ac:dyDescent="0.2">
      <c r="A1278" s="265" t="s">
        <v>2669</v>
      </c>
      <c r="B1278" s="263">
        <v>9.76472495910005E-3</v>
      </c>
      <c r="D1278" s="263"/>
    </row>
    <row r="1279" spans="1:4" x14ac:dyDescent="0.2">
      <c r="A1279" s="265" t="s">
        <v>3685</v>
      </c>
      <c r="B1279" s="263">
        <v>9.7511053040979408E-3</v>
      </c>
      <c r="D1279" s="263"/>
    </row>
    <row r="1280" spans="1:4" x14ac:dyDescent="0.2">
      <c r="A1280" s="265" t="s">
        <v>6839</v>
      </c>
      <c r="B1280" s="263">
        <v>9.7497407746034593E-3</v>
      </c>
      <c r="D1280" s="263"/>
    </row>
    <row r="1281" spans="1:4" x14ac:dyDescent="0.2">
      <c r="A1281" s="265" t="s">
        <v>1329</v>
      </c>
      <c r="B1281" s="263">
        <v>9.7307479760319199E-3</v>
      </c>
      <c r="D1281" s="263"/>
    </row>
    <row r="1282" spans="1:4" x14ac:dyDescent="0.2">
      <c r="A1282" s="265" t="s">
        <v>4680</v>
      </c>
      <c r="B1282" s="263">
        <v>9.6412321990373105E-3</v>
      </c>
      <c r="D1282" s="263"/>
    </row>
    <row r="1283" spans="1:4" x14ac:dyDescent="0.2">
      <c r="A1283" s="265" t="s">
        <v>3118</v>
      </c>
      <c r="B1283" s="263">
        <v>9.6179581622449495E-3</v>
      </c>
      <c r="D1283" s="263"/>
    </row>
    <row r="1284" spans="1:4" x14ac:dyDescent="0.2">
      <c r="A1284" s="265" t="s">
        <v>5297</v>
      </c>
      <c r="B1284" s="263">
        <v>9.5872724856354997E-3</v>
      </c>
      <c r="D1284" s="263"/>
    </row>
    <row r="1285" spans="1:4" x14ac:dyDescent="0.2">
      <c r="A1285" s="265" t="s">
        <v>6840</v>
      </c>
      <c r="B1285" s="263">
        <v>9.5423596364353196E-3</v>
      </c>
      <c r="D1285" s="263"/>
    </row>
    <row r="1286" spans="1:4" x14ac:dyDescent="0.2">
      <c r="A1286" s="265" t="s">
        <v>6841</v>
      </c>
      <c r="B1286" s="263">
        <v>9.5370702506242504E-3</v>
      </c>
      <c r="D1286" s="263"/>
    </row>
    <row r="1287" spans="1:4" x14ac:dyDescent="0.2">
      <c r="A1287" s="265" t="s">
        <v>2405</v>
      </c>
      <c r="B1287" s="263">
        <v>9.5352086029179897E-3</v>
      </c>
      <c r="D1287" s="263"/>
    </row>
    <row r="1288" spans="1:4" x14ac:dyDescent="0.2">
      <c r="A1288" s="265" t="s">
        <v>4457</v>
      </c>
      <c r="B1288" s="263">
        <v>9.5149143924442101E-3</v>
      </c>
      <c r="D1288" s="263"/>
    </row>
    <row r="1289" spans="1:4" x14ac:dyDescent="0.2">
      <c r="A1289" s="265" t="s">
        <v>6842</v>
      </c>
      <c r="B1289" s="263">
        <v>9.5135915516863304E-3</v>
      </c>
      <c r="D1289" s="263"/>
    </row>
    <row r="1290" spans="1:4" x14ac:dyDescent="0.2">
      <c r="A1290" s="265" t="s">
        <v>2250</v>
      </c>
      <c r="B1290" s="263">
        <v>9.5082351148065292E-3</v>
      </c>
      <c r="D1290" s="263"/>
    </row>
    <row r="1291" spans="1:4" x14ac:dyDescent="0.2">
      <c r="A1291" s="265" t="s">
        <v>6843</v>
      </c>
      <c r="B1291" s="263">
        <v>9.5073830623881705E-3</v>
      </c>
      <c r="D1291" s="263"/>
    </row>
    <row r="1292" spans="1:4" x14ac:dyDescent="0.2">
      <c r="A1292" s="265" t="s">
        <v>6844</v>
      </c>
      <c r="B1292" s="263">
        <v>9.5073830623881705E-3</v>
      </c>
      <c r="D1292" s="263"/>
    </row>
    <row r="1293" spans="1:4" x14ac:dyDescent="0.2">
      <c r="A1293" s="265" t="s">
        <v>6845</v>
      </c>
      <c r="B1293" s="263">
        <v>9.5056417246566702E-3</v>
      </c>
      <c r="D1293" s="263"/>
    </row>
    <row r="1294" spans="1:4" x14ac:dyDescent="0.2">
      <c r="A1294" s="265" t="s">
        <v>3995</v>
      </c>
      <c r="B1294" s="263">
        <v>9.4910785252512297E-3</v>
      </c>
      <c r="D1294" s="263"/>
    </row>
    <row r="1295" spans="1:4" x14ac:dyDescent="0.2">
      <c r="A1295" s="265" t="s">
        <v>5970</v>
      </c>
      <c r="B1295" s="263">
        <v>9.4858748180784505E-3</v>
      </c>
      <c r="D1295" s="263"/>
    </row>
    <row r="1296" spans="1:4" x14ac:dyDescent="0.2">
      <c r="A1296" s="265" t="s">
        <v>2151</v>
      </c>
      <c r="B1296" s="263">
        <v>9.4703989356742999E-3</v>
      </c>
      <c r="D1296" s="263"/>
    </row>
    <row r="1297" spans="1:4" x14ac:dyDescent="0.2">
      <c r="A1297" s="265" t="s">
        <v>388</v>
      </c>
      <c r="B1297" s="263">
        <v>9.4664591896990793E-3</v>
      </c>
      <c r="D1297" s="263"/>
    </row>
    <row r="1298" spans="1:4" x14ac:dyDescent="0.2">
      <c r="A1298" s="265" t="s">
        <v>3265</v>
      </c>
      <c r="B1298" s="263">
        <v>9.4545099949256903E-3</v>
      </c>
      <c r="D1298" s="263"/>
    </row>
    <row r="1299" spans="1:4" x14ac:dyDescent="0.2">
      <c r="A1299" s="265" t="s">
        <v>6846</v>
      </c>
      <c r="B1299" s="263">
        <v>9.4261071256585595E-3</v>
      </c>
      <c r="D1299" s="263"/>
    </row>
    <row r="1300" spans="1:4" x14ac:dyDescent="0.2">
      <c r="A1300" s="265" t="s">
        <v>1302</v>
      </c>
      <c r="B1300" s="263">
        <v>9.4056016871325795E-3</v>
      </c>
      <c r="D1300" s="263"/>
    </row>
    <row r="1301" spans="1:4" x14ac:dyDescent="0.2">
      <c r="A1301" s="265" t="s">
        <v>1523</v>
      </c>
      <c r="B1301" s="263">
        <v>9.3887542436213393E-3</v>
      </c>
      <c r="D1301" s="263"/>
    </row>
    <row r="1302" spans="1:4" x14ac:dyDescent="0.2">
      <c r="A1302" s="265" t="s">
        <v>3181</v>
      </c>
      <c r="B1302" s="263">
        <v>9.3714890363948804E-3</v>
      </c>
      <c r="D1302" s="263"/>
    </row>
    <row r="1303" spans="1:4" x14ac:dyDescent="0.2">
      <c r="A1303" s="265" t="s">
        <v>3893</v>
      </c>
      <c r="B1303" s="263">
        <v>9.3202064575101801E-3</v>
      </c>
      <c r="D1303" s="263"/>
    </row>
    <row r="1304" spans="1:4" x14ac:dyDescent="0.2">
      <c r="A1304" s="265" t="s">
        <v>4038</v>
      </c>
      <c r="B1304" s="263">
        <v>9.31286682085747E-3</v>
      </c>
      <c r="D1304" s="263"/>
    </row>
    <row r="1305" spans="1:4" x14ac:dyDescent="0.2">
      <c r="A1305" s="265" t="s">
        <v>5711</v>
      </c>
      <c r="B1305" s="263">
        <v>9.3007716138911196E-3</v>
      </c>
      <c r="D1305" s="263"/>
    </row>
    <row r="1306" spans="1:4" x14ac:dyDescent="0.2">
      <c r="A1306" s="265" t="s">
        <v>4507</v>
      </c>
      <c r="B1306" s="263">
        <v>9.2723045065113592E-3</v>
      </c>
      <c r="D1306" s="263"/>
    </row>
    <row r="1307" spans="1:4" x14ac:dyDescent="0.2">
      <c r="A1307" s="265" t="s">
        <v>3697</v>
      </c>
      <c r="B1307" s="263">
        <v>9.2608325063478405E-3</v>
      </c>
      <c r="D1307" s="263"/>
    </row>
    <row r="1308" spans="1:4" x14ac:dyDescent="0.2">
      <c r="A1308" s="265" t="s">
        <v>5729</v>
      </c>
      <c r="B1308" s="263">
        <v>9.2242936023488303E-3</v>
      </c>
      <c r="D1308" s="263"/>
    </row>
    <row r="1309" spans="1:4" x14ac:dyDescent="0.2">
      <c r="A1309" s="265" t="s">
        <v>3004</v>
      </c>
      <c r="B1309" s="263">
        <v>9.2193861100144797E-3</v>
      </c>
      <c r="D1309" s="263"/>
    </row>
    <row r="1310" spans="1:4" x14ac:dyDescent="0.2">
      <c r="A1310" s="265" t="s">
        <v>6266</v>
      </c>
      <c r="B1310" s="263">
        <v>9.1991499517140394E-3</v>
      </c>
      <c r="D1310" s="263"/>
    </row>
    <row r="1311" spans="1:4" x14ac:dyDescent="0.2">
      <c r="A1311" s="265" t="s">
        <v>2047</v>
      </c>
      <c r="B1311" s="263">
        <v>9.1855946764203798E-3</v>
      </c>
      <c r="D1311" s="263"/>
    </row>
    <row r="1312" spans="1:4" x14ac:dyDescent="0.2">
      <c r="A1312" s="265" t="s">
        <v>6847</v>
      </c>
      <c r="B1312" s="263">
        <v>9.1773606598835704E-3</v>
      </c>
      <c r="D1312" s="263"/>
    </row>
    <row r="1313" spans="1:4" x14ac:dyDescent="0.2">
      <c r="A1313" s="265" t="s">
        <v>1612</v>
      </c>
      <c r="B1313" s="263">
        <v>9.1756402544265897E-3</v>
      </c>
      <c r="D1313" s="263"/>
    </row>
    <row r="1314" spans="1:4" x14ac:dyDescent="0.2">
      <c r="A1314" s="265" t="s">
        <v>5984</v>
      </c>
      <c r="B1314" s="263">
        <v>9.1716028404731902E-3</v>
      </c>
      <c r="D1314" s="263"/>
    </row>
    <row r="1315" spans="1:4" x14ac:dyDescent="0.2">
      <c r="A1315" s="265" t="s">
        <v>3082</v>
      </c>
      <c r="B1315" s="263">
        <v>9.1624473131265392E-3</v>
      </c>
      <c r="D1315" s="263"/>
    </row>
    <row r="1316" spans="1:4" x14ac:dyDescent="0.2">
      <c r="A1316" s="265" t="s">
        <v>3217</v>
      </c>
      <c r="B1316" s="263">
        <v>9.1414490176245106E-3</v>
      </c>
      <c r="D1316" s="263"/>
    </row>
    <row r="1317" spans="1:4" x14ac:dyDescent="0.2">
      <c r="A1317" s="265" t="s">
        <v>3106</v>
      </c>
      <c r="B1317" s="263">
        <v>9.117871792486E-3</v>
      </c>
      <c r="D1317" s="263"/>
    </row>
    <row r="1318" spans="1:4" x14ac:dyDescent="0.2">
      <c r="A1318" s="265" t="s">
        <v>6848</v>
      </c>
      <c r="B1318" s="263">
        <v>9.1150466919001204E-3</v>
      </c>
      <c r="D1318" s="263"/>
    </row>
    <row r="1319" spans="1:4" x14ac:dyDescent="0.2">
      <c r="A1319" s="265" t="s">
        <v>4112</v>
      </c>
      <c r="B1319" s="263">
        <v>9.1051790478231791E-3</v>
      </c>
      <c r="D1319" s="263"/>
    </row>
    <row r="1320" spans="1:4" x14ac:dyDescent="0.2">
      <c r="A1320" s="265" t="s">
        <v>5675</v>
      </c>
      <c r="B1320" s="263">
        <v>9.1013167632519997E-3</v>
      </c>
      <c r="D1320" s="263"/>
    </row>
    <row r="1321" spans="1:4" x14ac:dyDescent="0.2">
      <c r="A1321" s="265" t="s">
        <v>6365</v>
      </c>
      <c r="B1321" s="263">
        <v>9.0845244699890894E-3</v>
      </c>
      <c r="D1321" s="263"/>
    </row>
    <row r="1322" spans="1:4" x14ac:dyDescent="0.2">
      <c r="A1322" s="265" t="s">
        <v>6047</v>
      </c>
      <c r="B1322" s="263">
        <v>9.0797858328802005E-3</v>
      </c>
      <c r="D1322" s="263"/>
    </row>
    <row r="1323" spans="1:4" x14ac:dyDescent="0.2">
      <c r="A1323" s="265" t="s">
        <v>2275</v>
      </c>
      <c r="B1323" s="263">
        <v>9.0713288202285292E-3</v>
      </c>
      <c r="D1323" s="263"/>
    </row>
    <row r="1324" spans="1:4" x14ac:dyDescent="0.2">
      <c r="A1324" s="265" t="s">
        <v>6849</v>
      </c>
      <c r="B1324" s="263">
        <v>9.0444285740381193E-3</v>
      </c>
      <c r="D1324" s="263"/>
    </row>
    <row r="1325" spans="1:4" x14ac:dyDescent="0.2">
      <c r="A1325" s="265" t="s">
        <v>2873</v>
      </c>
      <c r="B1325" s="263">
        <v>9.0334416546045508E-3</v>
      </c>
      <c r="D1325" s="263"/>
    </row>
    <row r="1326" spans="1:4" x14ac:dyDescent="0.2">
      <c r="A1326" s="265" t="s">
        <v>6850</v>
      </c>
      <c r="B1326" s="263">
        <v>9.0067035144860107E-3</v>
      </c>
      <c r="D1326" s="263"/>
    </row>
    <row r="1327" spans="1:4" x14ac:dyDescent="0.2">
      <c r="A1327" s="265" t="s">
        <v>2540</v>
      </c>
      <c r="B1327" s="263">
        <v>9.0060831575460108E-3</v>
      </c>
      <c r="D1327" s="263"/>
    </row>
    <row r="1328" spans="1:4" x14ac:dyDescent="0.2">
      <c r="A1328" s="265" t="s">
        <v>6851</v>
      </c>
      <c r="B1328" s="263">
        <v>9.0015794466413203E-3</v>
      </c>
      <c r="D1328" s="263"/>
    </row>
    <row r="1329" spans="1:4" x14ac:dyDescent="0.2">
      <c r="A1329" s="265" t="s">
        <v>2217</v>
      </c>
      <c r="B1329" s="263">
        <v>8.9903501418939092E-3</v>
      </c>
      <c r="D1329" s="263"/>
    </row>
    <row r="1330" spans="1:4" x14ac:dyDescent="0.2">
      <c r="A1330" s="265" t="s">
        <v>6852</v>
      </c>
      <c r="B1330" s="263">
        <v>8.9863427740541901E-3</v>
      </c>
      <c r="D1330" s="263"/>
    </row>
    <row r="1331" spans="1:4" x14ac:dyDescent="0.2">
      <c r="A1331" s="265" t="s">
        <v>1125</v>
      </c>
      <c r="B1331" s="263">
        <v>8.9467653416853005E-3</v>
      </c>
      <c r="D1331" s="263"/>
    </row>
    <row r="1332" spans="1:4" x14ac:dyDescent="0.2">
      <c r="A1332" s="265" t="s">
        <v>4696</v>
      </c>
      <c r="B1332" s="263">
        <v>8.9439179448988597E-3</v>
      </c>
      <c r="D1332" s="263"/>
    </row>
    <row r="1333" spans="1:4" x14ac:dyDescent="0.2">
      <c r="A1333" s="265" t="s">
        <v>6226</v>
      </c>
      <c r="B1333" s="263">
        <v>8.9397696447521303E-3</v>
      </c>
      <c r="D1333" s="263"/>
    </row>
    <row r="1334" spans="1:4" x14ac:dyDescent="0.2">
      <c r="A1334" s="265" t="s">
        <v>2777</v>
      </c>
      <c r="B1334" s="263">
        <v>8.9196083920567992E-3</v>
      </c>
      <c r="D1334" s="263"/>
    </row>
    <row r="1335" spans="1:4" x14ac:dyDescent="0.2">
      <c r="A1335" s="265" t="s">
        <v>2585</v>
      </c>
      <c r="B1335" s="263">
        <v>8.9076283102611804E-3</v>
      </c>
      <c r="D1335" s="263"/>
    </row>
    <row r="1336" spans="1:4" x14ac:dyDescent="0.2">
      <c r="A1336" s="265" t="s">
        <v>5160</v>
      </c>
      <c r="B1336" s="263">
        <v>8.8847509229607706E-3</v>
      </c>
      <c r="D1336" s="263"/>
    </row>
    <row r="1337" spans="1:4" x14ac:dyDescent="0.2">
      <c r="A1337" s="265" t="s">
        <v>5959</v>
      </c>
      <c r="B1337" s="263">
        <v>8.8690633161226991E-3</v>
      </c>
      <c r="D1337" s="263"/>
    </row>
    <row r="1338" spans="1:4" x14ac:dyDescent="0.2">
      <c r="A1338" s="265" t="s">
        <v>6032</v>
      </c>
      <c r="B1338" s="263">
        <v>8.8621182039205302E-3</v>
      </c>
      <c r="D1338" s="263"/>
    </row>
    <row r="1339" spans="1:4" x14ac:dyDescent="0.2">
      <c r="A1339" s="265" t="s">
        <v>4158</v>
      </c>
      <c r="B1339" s="263">
        <v>8.8608621392933708E-3</v>
      </c>
      <c r="D1339" s="263"/>
    </row>
    <row r="1340" spans="1:4" x14ac:dyDescent="0.2">
      <c r="A1340" s="265" t="s">
        <v>6265</v>
      </c>
      <c r="B1340" s="263">
        <v>8.8364118434491705E-3</v>
      </c>
      <c r="D1340" s="263"/>
    </row>
    <row r="1341" spans="1:4" x14ac:dyDescent="0.2">
      <c r="A1341" s="265" t="s">
        <v>2081</v>
      </c>
      <c r="B1341" s="263">
        <v>8.82638451009456E-3</v>
      </c>
      <c r="D1341" s="263"/>
    </row>
    <row r="1342" spans="1:4" x14ac:dyDescent="0.2">
      <c r="A1342" s="265" t="s">
        <v>3272</v>
      </c>
      <c r="B1342" s="263">
        <v>8.8221513550823891E-3</v>
      </c>
      <c r="D1342" s="263"/>
    </row>
    <row r="1343" spans="1:4" x14ac:dyDescent="0.2">
      <c r="A1343" s="265" t="s">
        <v>6853</v>
      </c>
      <c r="B1343" s="263">
        <v>8.8132268004249004E-3</v>
      </c>
      <c r="D1343" s="263"/>
    </row>
    <row r="1344" spans="1:4" x14ac:dyDescent="0.2">
      <c r="A1344" s="265" t="s">
        <v>2826</v>
      </c>
      <c r="B1344" s="263">
        <v>8.8124664949511908E-3</v>
      </c>
      <c r="D1344" s="263"/>
    </row>
    <row r="1345" spans="1:4" x14ac:dyDescent="0.2">
      <c r="A1345" s="265" t="s">
        <v>5766</v>
      </c>
      <c r="B1345" s="263">
        <v>8.8030678371130797E-3</v>
      </c>
      <c r="D1345" s="263"/>
    </row>
    <row r="1346" spans="1:4" x14ac:dyDescent="0.2">
      <c r="A1346" s="265" t="s">
        <v>6286</v>
      </c>
      <c r="B1346" s="263">
        <v>8.8027610610730608E-3</v>
      </c>
      <c r="D1346" s="263"/>
    </row>
    <row r="1347" spans="1:4" x14ac:dyDescent="0.2">
      <c r="A1347" s="265" t="s">
        <v>931</v>
      </c>
      <c r="B1347" s="263">
        <v>8.8026410447229891E-3</v>
      </c>
      <c r="D1347" s="263"/>
    </row>
    <row r="1348" spans="1:4" x14ac:dyDescent="0.2">
      <c r="A1348" s="265" t="s">
        <v>3509</v>
      </c>
      <c r="B1348" s="263">
        <v>8.7930821053496203E-3</v>
      </c>
      <c r="D1348" s="263"/>
    </row>
    <row r="1349" spans="1:4" x14ac:dyDescent="0.2">
      <c r="A1349" s="265" t="s">
        <v>1262</v>
      </c>
      <c r="B1349" s="263">
        <v>8.7770254880850697E-3</v>
      </c>
      <c r="D1349" s="263"/>
    </row>
    <row r="1350" spans="1:4" x14ac:dyDescent="0.2">
      <c r="A1350" s="265" t="s">
        <v>6369</v>
      </c>
      <c r="B1350" s="263">
        <v>8.7653870389436898E-3</v>
      </c>
      <c r="D1350" s="263"/>
    </row>
    <row r="1351" spans="1:4" x14ac:dyDescent="0.2">
      <c r="A1351" s="265" t="s">
        <v>2196</v>
      </c>
      <c r="B1351" s="263">
        <v>8.7574265711561506E-3</v>
      </c>
      <c r="D1351" s="263"/>
    </row>
    <row r="1352" spans="1:4" x14ac:dyDescent="0.2">
      <c r="A1352" s="265" t="s">
        <v>6165</v>
      </c>
      <c r="B1352" s="263">
        <v>8.7517102209633095E-3</v>
      </c>
      <c r="D1352" s="263"/>
    </row>
    <row r="1353" spans="1:4" x14ac:dyDescent="0.2">
      <c r="A1353" s="265" t="s">
        <v>2049</v>
      </c>
      <c r="B1353" s="263">
        <v>8.7513475891656499E-3</v>
      </c>
      <c r="D1353" s="263"/>
    </row>
    <row r="1354" spans="1:4" x14ac:dyDescent="0.2">
      <c r="A1354" s="265" t="s">
        <v>3781</v>
      </c>
      <c r="B1354" s="263">
        <v>8.7391870815580006E-3</v>
      </c>
      <c r="D1354" s="263"/>
    </row>
    <row r="1355" spans="1:4" x14ac:dyDescent="0.2">
      <c r="A1355" s="265" t="s">
        <v>3985</v>
      </c>
      <c r="B1355" s="263">
        <v>8.7080665910726201E-3</v>
      </c>
      <c r="D1355" s="263"/>
    </row>
    <row r="1356" spans="1:4" x14ac:dyDescent="0.2">
      <c r="A1356" s="265" t="s">
        <v>4570</v>
      </c>
      <c r="B1356" s="263">
        <v>8.7064763046002299E-3</v>
      </c>
      <c r="D1356" s="263"/>
    </row>
    <row r="1357" spans="1:4" x14ac:dyDescent="0.2">
      <c r="A1357" s="265" t="s">
        <v>995</v>
      </c>
      <c r="B1357" s="263">
        <v>8.7016382383712197E-3</v>
      </c>
      <c r="D1357" s="263"/>
    </row>
    <row r="1358" spans="1:4" x14ac:dyDescent="0.2">
      <c r="A1358" s="265" t="s">
        <v>6164</v>
      </c>
      <c r="B1358" s="263">
        <v>8.6950290176482301E-3</v>
      </c>
      <c r="D1358" s="263"/>
    </row>
    <row r="1359" spans="1:4" x14ac:dyDescent="0.2">
      <c r="A1359" s="265" t="s">
        <v>2488</v>
      </c>
      <c r="B1359" s="263">
        <v>8.6725976478089807E-3</v>
      </c>
      <c r="D1359" s="263"/>
    </row>
    <row r="1360" spans="1:4" x14ac:dyDescent="0.2">
      <c r="A1360" s="265" t="s">
        <v>4865</v>
      </c>
      <c r="B1360" s="263">
        <v>8.6554833611753295E-3</v>
      </c>
      <c r="D1360" s="263"/>
    </row>
    <row r="1361" spans="1:4" x14ac:dyDescent="0.2">
      <c r="A1361" s="265" t="s">
        <v>2784</v>
      </c>
      <c r="B1361" s="263">
        <v>8.6349961370746093E-3</v>
      </c>
      <c r="D1361" s="263"/>
    </row>
    <row r="1362" spans="1:4" x14ac:dyDescent="0.2">
      <c r="A1362" s="265" t="s">
        <v>4911</v>
      </c>
      <c r="B1362" s="263">
        <v>8.6263916372016098E-3</v>
      </c>
      <c r="D1362" s="263"/>
    </row>
    <row r="1363" spans="1:4" x14ac:dyDescent="0.2">
      <c r="A1363" s="265" t="s">
        <v>6022</v>
      </c>
      <c r="B1363" s="263">
        <v>8.6095432590533195E-3</v>
      </c>
      <c r="D1363" s="263"/>
    </row>
    <row r="1364" spans="1:4" x14ac:dyDescent="0.2">
      <c r="A1364" s="265" t="s">
        <v>3293</v>
      </c>
      <c r="B1364" s="263">
        <v>8.6088332319651205E-3</v>
      </c>
      <c r="D1364" s="263"/>
    </row>
    <row r="1365" spans="1:4" x14ac:dyDescent="0.2">
      <c r="A1365" s="265" t="s">
        <v>2721</v>
      </c>
      <c r="B1365" s="263">
        <v>8.6087640441659796E-3</v>
      </c>
      <c r="D1365" s="263"/>
    </row>
    <row r="1366" spans="1:4" x14ac:dyDescent="0.2">
      <c r="A1366" s="265" t="s">
        <v>3475</v>
      </c>
      <c r="B1366" s="263">
        <v>8.6075511230543598E-3</v>
      </c>
      <c r="D1366" s="263"/>
    </row>
    <row r="1367" spans="1:4" x14ac:dyDescent="0.2">
      <c r="A1367" s="265" t="s">
        <v>4145</v>
      </c>
      <c r="B1367" s="263">
        <v>8.5923465790559792E-3</v>
      </c>
      <c r="D1367" s="263"/>
    </row>
    <row r="1368" spans="1:4" x14ac:dyDescent="0.2">
      <c r="A1368" s="265" t="s">
        <v>4187</v>
      </c>
      <c r="B1368" s="263">
        <v>8.5631527873989005E-3</v>
      </c>
      <c r="D1368" s="263"/>
    </row>
    <row r="1369" spans="1:4" x14ac:dyDescent="0.2">
      <c r="A1369" s="265" t="s">
        <v>5958</v>
      </c>
      <c r="B1369" s="263">
        <v>8.5445815929816697E-3</v>
      </c>
      <c r="D1369" s="263"/>
    </row>
    <row r="1370" spans="1:4" x14ac:dyDescent="0.2">
      <c r="A1370" s="265" t="s">
        <v>2551</v>
      </c>
      <c r="B1370" s="263">
        <v>8.5422272979000704E-3</v>
      </c>
      <c r="D1370" s="263"/>
    </row>
    <row r="1371" spans="1:4" x14ac:dyDescent="0.2">
      <c r="A1371" s="265" t="s">
        <v>6854</v>
      </c>
      <c r="B1371" s="263">
        <v>8.5392016993644099E-3</v>
      </c>
      <c r="D1371" s="263"/>
    </row>
    <row r="1372" spans="1:4" x14ac:dyDescent="0.2">
      <c r="A1372" s="265" t="s">
        <v>2481</v>
      </c>
      <c r="B1372" s="263">
        <v>8.5323029778220996E-3</v>
      </c>
      <c r="D1372" s="263"/>
    </row>
    <row r="1373" spans="1:4" x14ac:dyDescent="0.2">
      <c r="A1373" s="265" t="s">
        <v>1147</v>
      </c>
      <c r="B1373" s="263">
        <v>8.5078082337594393E-3</v>
      </c>
      <c r="D1373" s="263"/>
    </row>
    <row r="1374" spans="1:4" x14ac:dyDescent="0.2">
      <c r="A1374" s="265" t="s">
        <v>6109</v>
      </c>
      <c r="B1374" s="263">
        <v>8.4875618617717107E-3</v>
      </c>
      <c r="D1374" s="263"/>
    </row>
    <row r="1375" spans="1:4" x14ac:dyDescent="0.2">
      <c r="A1375" s="265" t="s">
        <v>3807</v>
      </c>
      <c r="B1375" s="263">
        <v>8.4864569280230402E-3</v>
      </c>
      <c r="D1375" s="263"/>
    </row>
    <row r="1376" spans="1:4" x14ac:dyDescent="0.2">
      <c r="A1376" s="265" t="s">
        <v>1448</v>
      </c>
      <c r="B1376" s="263">
        <v>8.4842579160808E-3</v>
      </c>
      <c r="D1376" s="263"/>
    </row>
    <row r="1377" spans="1:4" x14ac:dyDescent="0.2">
      <c r="A1377" s="265" t="s">
        <v>4004</v>
      </c>
      <c r="B1377" s="263">
        <v>8.4702561147377807E-3</v>
      </c>
      <c r="D1377" s="263"/>
    </row>
    <row r="1378" spans="1:4" x14ac:dyDescent="0.2">
      <c r="A1378" s="265" t="s">
        <v>6855</v>
      </c>
      <c r="B1378" s="263">
        <v>8.4663136393141204E-3</v>
      </c>
      <c r="D1378" s="263"/>
    </row>
    <row r="1379" spans="1:4" x14ac:dyDescent="0.2">
      <c r="A1379" s="265" t="s">
        <v>6856</v>
      </c>
      <c r="B1379" s="263">
        <v>8.4663136393141204E-3</v>
      </c>
      <c r="D1379" s="263"/>
    </row>
    <row r="1380" spans="1:4" x14ac:dyDescent="0.2">
      <c r="A1380" s="265" t="s">
        <v>2604</v>
      </c>
      <c r="B1380" s="263">
        <v>8.4604876532272007E-3</v>
      </c>
      <c r="D1380" s="263"/>
    </row>
    <row r="1381" spans="1:4" x14ac:dyDescent="0.2">
      <c r="A1381" s="265" t="s">
        <v>6857</v>
      </c>
      <c r="B1381" s="263">
        <v>8.4513866598599097E-3</v>
      </c>
      <c r="D1381" s="263"/>
    </row>
    <row r="1382" spans="1:4" x14ac:dyDescent="0.2">
      <c r="A1382" s="265" t="s">
        <v>1581</v>
      </c>
      <c r="B1382" s="263">
        <v>8.4360367543927003E-3</v>
      </c>
      <c r="D1382" s="263"/>
    </row>
    <row r="1383" spans="1:4" x14ac:dyDescent="0.2">
      <c r="A1383" s="265" t="s">
        <v>3231</v>
      </c>
      <c r="B1383" s="263">
        <v>8.4181953874355297E-3</v>
      </c>
      <c r="D1383" s="263"/>
    </row>
    <row r="1384" spans="1:4" x14ac:dyDescent="0.2">
      <c r="A1384" s="265" t="s">
        <v>6858</v>
      </c>
      <c r="B1384" s="263">
        <v>8.4015147927278405E-3</v>
      </c>
      <c r="D1384" s="263"/>
    </row>
    <row r="1385" spans="1:4" x14ac:dyDescent="0.2">
      <c r="A1385" s="265" t="s">
        <v>6859</v>
      </c>
      <c r="B1385" s="263">
        <v>8.3941092670121193E-3</v>
      </c>
      <c r="D1385" s="263"/>
    </row>
    <row r="1386" spans="1:4" x14ac:dyDescent="0.2">
      <c r="A1386" s="265" t="s">
        <v>3353</v>
      </c>
      <c r="B1386" s="263">
        <v>8.3931897236504006E-3</v>
      </c>
      <c r="D1386" s="263"/>
    </row>
    <row r="1387" spans="1:4" x14ac:dyDescent="0.2">
      <c r="A1387" s="265" t="s">
        <v>4572</v>
      </c>
      <c r="B1387" s="263">
        <v>8.3925842651844992E-3</v>
      </c>
      <c r="D1387" s="263"/>
    </row>
    <row r="1388" spans="1:4" x14ac:dyDescent="0.2">
      <c r="A1388" s="265" t="s">
        <v>3800</v>
      </c>
      <c r="B1388" s="263">
        <v>8.3896453413570896E-3</v>
      </c>
      <c r="D1388" s="263"/>
    </row>
    <row r="1389" spans="1:4" x14ac:dyDescent="0.2">
      <c r="A1389" s="265" t="s">
        <v>2872</v>
      </c>
      <c r="B1389" s="263">
        <v>8.3889937598947504E-3</v>
      </c>
      <c r="D1389" s="263"/>
    </row>
    <row r="1390" spans="1:4" x14ac:dyDescent="0.2">
      <c r="A1390" s="265" t="s">
        <v>4708</v>
      </c>
      <c r="B1390" s="263">
        <v>8.3831975354383692E-3</v>
      </c>
      <c r="D1390" s="263"/>
    </row>
    <row r="1391" spans="1:4" x14ac:dyDescent="0.2">
      <c r="A1391" s="265" t="s">
        <v>2659</v>
      </c>
      <c r="B1391" s="263">
        <v>8.3746314480927005E-3</v>
      </c>
      <c r="D1391" s="263"/>
    </row>
    <row r="1392" spans="1:4" x14ac:dyDescent="0.2">
      <c r="A1392" s="265" t="s">
        <v>5233</v>
      </c>
      <c r="B1392" s="263">
        <v>8.3721983759561906E-3</v>
      </c>
      <c r="D1392" s="263"/>
    </row>
    <row r="1393" spans="1:4" x14ac:dyDescent="0.2">
      <c r="A1393" s="265" t="s">
        <v>2713</v>
      </c>
      <c r="B1393" s="263">
        <v>8.3714502082440096E-3</v>
      </c>
      <c r="D1393" s="263"/>
    </row>
    <row r="1394" spans="1:4" x14ac:dyDescent="0.2">
      <c r="A1394" s="265" t="s">
        <v>4283</v>
      </c>
      <c r="B1394" s="263">
        <v>8.3696293975680305E-3</v>
      </c>
      <c r="D1394" s="263"/>
    </row>
    <row r="1395" spans="1:4" x14ac:dyDescent="0.2">
      <c r="A1395" s="265" t="s">
        <v>1094</v>
      </c>
      <c r="B1395" s="263">
        <v>8.3681170911338101E-3</v>
      </c>
      <c r="D1395" s="263"/>
    </row>
    <row r="1396" spans="1:4" x14ac:dyDescent="0.2">
      <c r="A1396" s="265" t="s">
        <v>6860</v>
      </c>
      <c r="B1396" s="263">
        <v>8.3586604847971403E-3</v>
      </c>
      <c r="D1396" s="263"/>
    </row>
    <row r="1397" spans="1:4" x14ac:dyDescent="0.2">
      <c r="A1397" s="265" t="s">
        <v>6861</v>
      </c>
      <c r="B1397" s="263">
        <v>8.3540385823647392E-3</v>
      </c>
      <c r="D1397" s="263"/>
    </row>
    <row r="1398" spans="1:4" x14ac:dyDescent="0.2">
      <c r="A1398" s="265" t="s">
        <v>6862</v>
      </c>
      <c r="B1398" s="263">
        <v>8.3132767002623894E-3</v>
      </c>
      <c r="D1398" s="263"/>
    </row>
    <row r="1399" spans="1:4" x14ac:dyDescent="0.2">
      <c r="A1399" s="265" t="s">
        <v>6863</v>
      </c>
      <c r="B1399" s="263">
        <v>8.3132767002623894E-3</v>
      </c>
      <c r="D1399" s="263"/>
    </row>
    <row r="1400" spans="1:4" x14ac:dyDescent="0.2">
      <c r="A1400" s="265" t="s">
        <v>3281</v>
      </c>
      <c r="B1400" s="263">
        <v>8.3132767002623894E-3</v>
      </c>
      <c r="D1400" s="263"/>
    </row>
    <row r="1401" spans="1:4" x14ac:dyDescent="0.2">
      <c r="A1401" s="265" t="s">
        <v>673</v>
      </c>
      <c r="B1401" s="263">
        <v>8.3074598860239796E-3</v>
      </c>
      <c r="D1401" s="263"/>
    </row>
    <row r="1402" spans="1:4" x14ac:dyDescent="0.2">
      <c r="A1402" s="265" t="s">
        <v>5104</v>
      </c>
      <c r="B1402" s="263">
        <v>8.29708028510261E-3</v>
      </c>
      <c r="D1402" s="263"/>
    </row>
    <row r="1403" spans="1:4" x14ac:dyDescent="0.2">
      <c r="A1403" s="265" t="s">
        <v>4671</v>
      </c>
      <c r="B1403" s="263">
        <v>8.29708028510261E-3</v>
      </c>
      <c r="D1403" s="263"/>
    </row>
    <row r="1404" spans="1:4" x14ac:dyDescent="0.2">
      <c r="A1404" s="265" t="s">
        <v>4567</v>
      </c>
      <c r="B1404" s="263">
        <v>8.29708028510261E-3</v>
      </c>
      <c r="D1404" s="263"/>
    </row>
    <row r="1405" spans="1:4" x14ac:dyDescent="0.2">
      <c r="A1405" s="265" t="s">
        <v>1260</v>
      </c>
      <c r="B1405" s="263">
        <v>8.29708028510261E-3</v>
      </c>
      <c r="D1405" s="263"/>
    </row>
    <row r="1406" spans="1:4" x14ac:dyDescent="0.2">
      <c r="A1406" s="265" t="s">
        <v>3585</v>
      </c>
      <c r="B1406" s="263">
        <v>8.2747791209826799E-3</v>
      </c>
      <c r="D1406" s="263"/>
    </row>
    <row r="1407" spans="1:4" x14ac:dyDescent="0.2">
      <c r="A1407" s="265" t="s">
        <v>4705</v>
      </c>
      <c r="B1407" s="263">
        <v>8.2694311825527896E-3</v>
      </c>
      <c r="D1407" s="263"/>
    </row>
    <row r="1408" spans="1:4" x14ac:dyDescent="0.2">
      <c r="A1408" s="265" t="s">
        <v>5994</v>
      </c>
      <c r="B1408" s="263">
        <v>8.2691764768319902E-3</v>
      </c>
      <c r="D1408" s="263"/>
    </row>
    <row r="1409" spans="1:4" x14ac:dyDescent="0.2">
      <c r="A1409" s="265" t="s">
        <v>4722</v>
      </c>
      <c r="B1409" s="263">
        <v>8.2631108555100297E-3</v>
      </c>
      <c r="D1409" s="263"/>
    </row>
    <row r="1410" spans="1:4" x14ac:dyDescent="0.2">
      <c r="A1410" s="265" t="s">
        <v>6864</v>
      </c>
      <c r="B1410" s="263">
        <v>8.2564737375510708E-3</v>
      </c>
      <c r="D1410" s="263"/>
    </row>
    <row r="1411" spans="1:4" x14ac:dyDescent="0.2">
      <c r="A1411" s="265" t="s">
        <v>5626</v>
      </c>
      <c r="B1411" s="263">
        <v>8.2416679812001101E-3</v>
      </c>
      <c r="D1411" s="263"/>
    </row>
    <row r="1412" spans="1:4" x14ac:dyDescent="0.2">
      <c r="A1412" s="265" t="s">
        <v>6865</v>
      </c>
      <c r="B1412" s="263">
        <v>8.1959020560284299E-3</v>
      </c>
      <c r="D1412" s="263"/>
    </row>
    <row r="1413" spans="1:4" x14ac:dyDescent="0.2">
      <c r="A1413" s="265" t="s">
        <v>6357</v>
      </c>
      <c r="B1413" s="263">
        <v>8.1884786587891802E-3</v>
      </c>
      <c r="D1413" s="263"/>
    </row>
    <row r="1414" spans="1:4" x14ac:dyDescent="0.2">
      <c r="A1414" s="265" t="s">
        <v>6866</v>
      </c>
      <c r="B1414" s="263">
        <v>8.1455502639152001E-3</v>
      </c>
      <c r="D1414" s="263"/>
    </row>
    <row r="1415" spans="1:4" x14ac:dyDescent="0.2">
      <c r="A1415" s="265" t="s">
        <v>6312</v>
      </c>
      <c r="B1415" s="263">
        <v>8.1453890359365396E-3</v>
      </c>
      <c r="D1415" s="263"/>
    </row>
    <row r="1416" spans="1:4" x14ac:dyDescent="0.2">
      <c r="A1416" s="265" t="s">
        <v>4081</v>
      </c>
      <c r="B1416" s="263">
        <v>8.1453137927764499E-3</v>
      </c>
      <c r="D1416" s="263"/>
    </row>
    <row r="1417" spans="1:4" x14ac:dyDescent="0.2">
      <c r="A1417" s="265" t="s">
        <v>6867</v>
      </c>
      <c r="B1417" s="263">
        <v>8.1244577761116297E-3</v>
      </c>
      <c r="D1417" s="263"/>
    </row>
    <row r="1418" spans="1:4" x14ac:dyDescent="0.2">
      <c r="A1418" s="265" t="s">
        <v>6868</v>
      </c>
      <c r="B1418" s="263">
        <v>8.1088320055971198E-3</v>
      </c>
      <c r="D1418" s="263"/>
    </row>
    <row r="1419" spans="1:4" x14ac:dyDescent="0.2">
      <c r="A1419" s="265" t="s">
        <v>5183</v>
      </c>
      <c r="B1419" s="263">
        <v>8.07705957568919E-3</v>
      </c>
      <c r="D1419" s="263"/>
    </row>
    <row r="1420" spans="1:4" x14ac:dyDescent="0.2">
      <c r="A1420" s="265" t="s">
        <v>6869</v>
      </c>
      <c r="B1420" s="263">
        <v>8.0745973015895894E-3</v>
      </c>
      <c r="D1420" s="263"/>
    </row>
    <row r="1421" spans="1:4" x14ac:dyDescent="0.2">
      <c r="A1421" s="265" t="s">
        <v>2118</v>
      </c>
      <c r="B1421" s="263">
        <v>8.0617285920356607E-3</v>
      </c>
      <c r="D1421" s="263"/>
    </row>
    <row r="1422" spans="1:4" x14ac:dyDescent="0.2">
      <c r="A1422" s="265" t="s">
        <v>5920</v>
      </c>
      <c r="B1422" s="263">
        <v>8.0477530162188799E-3</v>
      </c>
      <c r="D1422" s="263"/>
    </row>
    <row r="1423" spans="1:4" x14ac:dyDescent="0.2">
      <c r="A1423" s="265" t="s">
        <v>6870</v>
      </c>
      <c r="B1423" s="263">
        <v>8.0415367200896495E-3</v>
      </c>
      <c r="D1423" s="263"/>
    </row>
    <row r="1424" spans="1:4" x14ac:dyDescent="0.2">
      <c r="A1424" s="265" t="s">
        <v>2288</v>
      </c>
      <c r="B1424" s="263">
        <v>8.0320692576333792E-3</v>
      </c>
      <c r="D1424" s="263"/>
    </row>
    <row r="1425" spans="1:4" x14ac:dyDescent="0.2">
      <c r="A1425" s="265" t="s">
        <v>6871</v>
      </c>
      <c r="B1425" s="263">
        <v>8.0171004459826996E-3</v>
      </c>
      <c r="D1425" s="263"/>
    </row>
    <row r="1426" spans="1:4" x14ac:dyDescent="0.2">
      <c r="A1426" s="265" t="s">
        <v>6872</v>
      </c>
      <c r="B1426" s="263">
        <v>8.0171004459826996E-3</v>
      </c>
      <c r="D1426" s="263"/>
    </row>
    <row r="1427" spans="1:4" x14ac:dyDescent="0.2">
      <c r="A1427" s="265" t="s">
        <v>6873</v>
      </c>
      <c r="B1427" s="263">
        <v>8.0171004459826996E-3</v>
      </c>
      <c r="D1427" s="263"/>
    </row>
    <row r="1428" spans="1:4" x14ac:dyDescent="0.2">
      <c r="A1428" s="265" t="s">
        <v>6874</v>
      </c>
      <c r="B1428" s="263">
        <v>8.0171004459826996E-3</v>
      </c>
      <c r="D1428" s="263"/>
    </row>
    <row r="1429" spans="1:4" x14ac:dyDescent="0.2">
      <c r="A1429" s="265" t="s">
        <v>874</v>
      </c>
      <c r="B1429" s="263">
        <v>8.0137146520274007E-3</v>
      </c>
      <c r="D1429" s="263"/>
    </row>
    <row r="1430" spans="1:4" x14ac:dyDescent="0.2">
      <c r="A1430" s="265" t="s">
        <v>4327</v>
      </c>
      <c r="B1430" s="263">
        <v>8.0049264551735992E-3</v>
      </c>
      <c r="D1430" s="263"/>
    </row>
    <row r="1431" spans="1:4" x14ac:dyDescent="0.2">
      <c r="A1431" s="265" t="s">
        <v>6875</v>
      </c>
      <c r="B1431" s="263">
        <v>8.0022800926586209E-3</v>
      </c>
      <c r="D1431" s="263"/>
    </row>
    <row r="1432" spans="1:4" x14ac:dyDescent="0.2">
      <c r="A1432" s="265" t="s">
        <v>6876</v>
      </c>
      <c r="B1432" s="263">
        <v>7.9853065307959499E-3</v>
      </c>
      <c r="D1432" s="263"/>
    </row>
    <row r="1433" spans="1:4" x14ac:dyDescent="0.2">
      <c r="A1433" s="265" t="s">
        <v>4544</v>
      </c>
      <c r="B1433" s="263">
        <v>7.9822654395279007E-3</v>
      </c>
      <c r="D1433" s="263"/>
    </row>
    <row r="1434" spans="1:4" x14ac:dyDescent="0.2">
      <c r="A1434" s="265" t="s">
        <v>4603</v>
      </c>
      <c r="B1434" s="263">
        <v>7.9614300228769905E-3</v>
      </c>
      <c r="D1434" s="263"/>
    </row>
    <row r="1435" spans="1:4" x14ac:dyDescent="0.2">
      <c r="A1435" s="265" t="s">
        <v>6026</v>
      </c>
      <c r="B1435" s="263">
        <v>7.9590041433817704E-3</v>
      </c>
      <c r="D1435" s="263"/>
    </row>
    <row r="1436" spans="1:4" x14ac:dyDescent="0.2">
      <c r="A1436" s="265" t="s">
        <v>2635</v>
      </c>
      <c r="B1436" s="263">
        <v>7.9523656617195501E-3</v>
      </c>
      <c r="D1436" s="263"/>
    </row>
    <row r="1437" spans="1:4" x14ac:dyDescent="0.2">
      <c r="A1437" s="265" t="s">
        <v>5821</v>
      </c>
      <c r="B1437" s="263">
        <v>7.9326425750912907E-3</v>
      </c>
      <c r="D1437" s="263"/>
    </row>
    <row r="1438" spans="1:4" x14ac:dyDescent="0.2">
      <c r="A1438" s="265" t="s">
        <v>4456</v>
      </c>
      <c r="B1438" s="263">
        <v>7.9226769956982305E-3</v>
      </c>
      <c r="D1438" s="263"/>
    </row>
    <row r="1439" spans="1:4" x14ac:dyDescent="0.2">
      <c r="A1439" s="265" t="s">
        <v>5187</v>
      </c>
      <c r="B1439" s="263">
        <v>7.9141419625487208E-3</v>
      </c>
      <c r="D1439" s="263"/>
    </row>
    <row r="1440" spans="1:4" x14ac:dyDescent="0.2">
      <c r="A1440" s="265" t="s">
        <v>5874</v>
      </c>
      <c r="B1440" s="263">
        <v>7.9124166003228906E-3</v>
      </c>
      <c r="D1440" s="263"/>
    </row>
    <row r="1441" spans="1:4" x14ac:dyDescent="0.2">
      <c r="A1441" s="265" t="s">
        <v>6877</v>
      </c>
      <c r="B1441" s="263">
        <v>7.9071282379449895E-3</v>
      </c>
      <c r="D1441" s="263"/>
    </row>
    <row r="1442" spans="1:4" x14ac:dyDescent="0.2">
      <c r="A1442" s="265" t="s">
        <v>3096</v>
      </c>
      <c r="B1442" s="263">
        <v>7.9028739409922506E-3</v>
      </c>
      <c r="D1442" s="263"/>
    </row>
    <row r="1443" spans="1:4" x14ac:dyDescent="0.2">
      <c r="A1443" s="265" t="s">
        <v>6878</v>
      </c>
      <c r="B1443" s="263">
        <v>7.8934300448016102E-3</v>
      </c>
      <c r="D1443" s="263"/>
    </row>
    <row r="1444" spans="1:4" x14ac:dyDescent="0.2">
      <c r="A1444" s="265" t="s">
        <v>2876</v>
      </c>
      <c r="B1444" s="263">
        <v>7.8843046602188604E-3</v>
      </c>
      <c r="D1444" s="263"/>
    </row>
    <row r="1445" spans="1:4" x14ac:dyDescent="0.2">
      <c r="A1445" s="265" t="s">
        <v>5281</v>
      </c>
      <c r="B1445" s="263">
        <v>7.8829065552574497E-3</v>
      </c>
      <c r="D1445" s="263"/>
    </row>
    <row r="1446" spans="1:4" x14ac:dyDescent="0.2">
      <c r="A1446" s="265" t="s">
        <v>4812</v>
      </c>
      <c r="B1446" s="263">
        <v>7.8761487770206799E-3</v>
      </c>
      <c r="D1446" s="263"/>
    </row>
    <row r="1447" spans="1:4" x14ac:dyDescent="0.2">
      <c r="A1447" s="265" t="s">
        <v>6879</v>
      </c>
      <c r="B1447" s="263">
        <v>7.8505919386190996E-3</v>
      </c>
      <c r="D1447" s="263"/>
    </row>
    <row r="1448" spans="1:4" x14ac:dyDescent="0.2">
      <c r="A1448" s="265" t="s">
        <v>6880</v>
      </c>
      <c r="B1448" s="263">
        <v>7.8456075364643496E-3</v>
      </c>
      <c r="D1448" s="263"/>
    </row>
    <row r="1449" spans="1:4" x14ac:dyDescent="0.2">
      <c r="A1449" s="265" t="s">
        <v>3261</v>
      </c>
      <c r="B1449" s="263">
        <v>7.8456075364643496E-3</v>
      </c>
      <c r="D1449" s="263"/>
    </row>
    <row r="1450" spans="1:4" x14ac:dyDescent="0.2">
      <c r="A1450" s="265" t="s">
        <v>3127</v>
      </c>
      <c r="B1450" s="263">
        <v>7.8408233217368006E-3</v>
      </c>
      <c r="D1450" s="263"/>
    </row>
    <row r="1451" spans="1:4" x14ac:dyDescent="0.2">
      <c r="A1451" s="265" t="s">
        <v>6881</v>
      </c>
      <c r="B1451" s="263">
        <v>7.8404313521300596E-3</v>
      </c>
      <c r="D1451" s="263"/>
    </row>
    <row r="1452" spans="1:4" x14ac:dyDescent="0.2">
      <c r="A1452" s="265" t="s">
        <v>4791</v>
      </c>
      <c r="B1452" s="263">
        <v>7.8379106129430505E-3</v>
      </c>
      <c r="D1452" s="263"/>
    </row>
    <row r="1453" spans="1:4" x14ac:dyDescent="0.2">
      <c r="A1453" s="265" t="s">
        <v>2956</v>
      </c>
      <c r="B1453" s="263">
        <v>7.8337595697126998E-3</v>
      </c>
      <c r="D1453" s="263"/>
    </row>
    <row r="1454" spans="1:4" x14ac:dyDescent="0.2">
      <c r="A1454" s="265" t="s">
        <v>1287</v>
      </c>
      <c r="B1454" s="263">
        <v>7.8336314097573103E-3</v>
      </c>
      <c r="D1454" s="263"/>
    </row>
    <row r="1455" spans="1:4" x14ac:dyDescent="0.2">
      <c r="A1455" s="265" t="s">
        <v>4975</v>
      </c>
      <c r="B1455" s="263">
        <v>7.8240043296432405E-3</v>
      </c>
      <c r="D1455" s="263"/>
    </row>
    <row r="1456" spans="1:4" x14ac:dyDescent="0.2">
      <c r="A1456" s="265" t="s">
        <v>1951</v>
      </c>
      <c r="B1456" s="263">
        <v>7.8049774765034299E-3</v>
      </c>
      <c r="D1456" s="263"/>
    </row>
    <row r="1457" spans="1:4" x14ac:dyDescent="0.2">
      <c r="A1457" s="265" t="s">
        <v>6882</v>
      </c>
      <c r="B1457" s="263">
        <v>7.7896749734888597E-3</v>
      </c>
      <c r="D1457" s="263"/>
    </row>
    <row r="1458" spans="1:4" x14ac:dyDescent="0.2">
      <c r="A1458" s="265" t="s">
        <v>4163</v>
      </c>
      <c r="B1458" s="263">
        <v>7.7843636342687103E-3</v>
      </c>
      <c r="D1458" s="263"/>
    </row>
    <row r="1459" spans="1:4" x14ac:dyDescent="0.2">
      <c r="A1459" s="265" t="s">
        <v>3273</v>
      </c>
      <c r="B1459" s="263">
        <v>7.78268330082883E-3</v>
      </c>
      <c r="D1459" s="263"/>
    </row>
    <row r="1460" spans="1:4" x14ac:dyDescent="0.2">
      <c r="A1460" s="265" t="s">
        <v>6883</v>
      </c>
      <c r="B1460" s="263">
        <v>7.7712634126081799E-3</v>
      </c>
      <c r="D1460" s="263"/>
    </row>
    <row r="1461" spans="1:4" x14ac:dyDescent="0.2">
      <c r="A1461" s="265" t="s">
        <v>728</v>
      </c>
      <c r="B1461" s="263">
        <v>7.7272325543313401E-3</v>
      </c>
      <c r="D1461" s="263"/>
    </row>
    <row r="1462" spans="1:4" x14ac:dyDescent="0.2">
      <c r="A1462" s="265" t="s">
        <v>6884</v>
      </c>
      <c r="B1462" s="263">
        <v>7.7265637323751003E-3</v>
      </c>
      <c r="D1462" s="263"/>
    </row>
    <row r="1463" spans="1:4" x14ac:dyDescent="0.2">
      <c r="A1463" s="265" t="s">
        <v>6885</v>
      </c>
      <c r="B1463" s="263">
        <v>7.6961096062586601E-3</v>
      </c>
      <c r="D1463" s="263"/>
    </row>
    <row r="1464" spans="1:4" x14ac:dyDescent="0.2">
      <c r="A1464" s="265" t="s">
        <v>3739</v>
      </c>
      <c r="B1464" s="263">
        <v>7.6753512976051796E-3</v>
      </c>
      <c r="D1464" s="263"/>
    </row>
    <row r="1465" spans="1:4" x14ac:dyDescent="0.2">
      <c r="A1465" s="265" t="s">
        <v>6886</v>
      </c>
      <c r="B1465" s="263">
        <v>7.6664505210130504E-3</v>
      </c>
      <c r="D1465" s="263"/>
    </row>
    <row r="1466" spans="1:4" x14ac:dyDescent="0.2">
      <c r="A1466" s="265" t="s">
        <v>3023</v>
      </c>
      <c r="B1466" s="263">
        <v>7.6593088967231698E-3</v>
      </c>
      <c r="D1466" s="263"/>
    </row>
    <row r="1467" spans="1:4" x14ac:dyDescent="0.2">
      <c r="A1467" s="265" t="s">
        <v>3194</v>
      </c>
      <c r="B1467" s="263">
        <v>7.6370077068796897E-3</v>
      </c>
      <c r="D1467" s="263"/>
    </row>
    <row r="1468" spans="1:4" x14ac:dyDescent="0.2">
      <c r="A1468" s="265" t="s">
        <v>6887</v>
      </c>
      <c r="B1468" s="263">
        <v>7.6041550117344203E-3</v>
      </c>
      <c r="D1468" s="263"/>
    </row>
    <row r="1469" spans="1:4" x14ac:dyDescent="0.2">
      <c r="A1469" s="265" t="s">
        <v>2748</v>
      </c>
      <c r="B1469" s="263">
        <v>7.6023076895517299E-3</v>
      </c>
      <c r="D1469" s="263"/>
    </row>
    <row r="1470" spans="1:4" x14ac:dyDescent="0.2">
      <c r="A1470" s="265" t="s">
        <v>3620</v>
      </c>
      <c r="B1470" s="263">
        <v>7.5854205480264903E-3</v>
      </c>
      <c r="D1470" s="263"/>
    </row>
    <row r="1471" spans="1:4" x14ac:dyDescent="0.2">
      <c r="A1471" s="265" t="s">
        <v>6888</v>
      </c>
      <c r="B1471" s="263">
        <v>7.5639471830667602E-3</v>
      </c>
      <c r="D1471" s="263"/>
    </row>
    <row r="1472" spans="1:4" x14ac:dyDescent="0.2">
      <c r="A1472" s="265" t="s">
        <v>2123</v>
      </c>
      <c r="B1472" s="263">
        <v>7.5599940856835102E-3</v>
      </c>
      <c r="D1472" s="263"/>
    </row>
    <row r="1473" spans="1:4" x14ac:dyDescent="0.2">
      <c r="A1473" s="265" t="s">
        <v>6889</v>
      </c>
      <c r="B1473" s="263">
        <v>7.5584595419404396E-3</v>
      </c>
      <c r="D1473" s="263"/>
    </row>
    <row r="1474" spans="1:4" x14ac:dyDescent="0.2">
      <c r="A1474" s="265" t="s">
        <v>6890</v>
      </c>
      <c r="B1474" s="263">
        <v>7.5456203197159797E-3</v>
      </c>
      <c r="D1474" s="263"/>
    </row>
    <row r="1475" spans="1:4" x14ac:dyDescent="0.2">
      <c r="A1475" s="265" t="s">
        <v>6891</v>
      </c>
      <c r="B1475" s="263">
        <v>7.5410941894711297E-3</v>
      </c>
      <c r="D1475" s="263"/>
    </row>
    <row r="1476" spans="1:4" x14ac:dyDescent="0.2">
      <c r="A1476" s="265" t="s">
        <v>1873</v>
      </c>
      <c r="B1476" s="263">
        <v>7.5330398757999899E-3</v>
      </c>
      <c r="D1476" s="263"/>
    </row>
    <row r="1477" spans="1:4" x14ac:dyDescent="0.2">
      <c r="A1477" s="265" t="s">
        <v>3655</v>
      </c>
      <c r="B1477" s="263">
        <v>7.5318016348925303E-3</v>
      </c>
      <c r="D1477" s="263"/>
    </row>
    <row r="1478" spans="1:4" x14ac:dyDescent="0.2">
      <c r="A1478" s="265" t="s">
        <v>2804</v>
      </c>
      <c r="B1478" s="263">
        <v>7.5148517222409098E-3</v>
      </c>
      <c r="D1478" s="263"/>
    </row>
    <row r="1479" spans="1:4" x14ac:dyDescent="0.2">
      <c r="A1479" s="265" t="s">
        <v>2999</v>
      </c>
      <c r="B1479" s="263">
        <v>7.5069242034721496E-3</v>
      </c>
      <c r="D1479" s="263"/>
    </row>
    <row r="1480" spans="1:4" x14ac:dyDescent="0.2">
      <c r="A1480" s="265" t="s">
        <v>5572</v>
      </c>
      <c r="B1480" s="263">
        <v>7.5049804858857497E-3</v>
      </c>
      <c r="D1480" s="263"/>
    </row>
    <row r="1481" spans="1:4" x14ac:dyDescent="0.2">
      <c r="A1481" s="265" t="s">
        <v>6370</v>
      </c>
      <c r="B1481" s="263">
        <v>7.4890063934254401E-3</v>
      </c>
      <c r="D1481" s="263"/>
    </row>
    <row r="1482" spans="1:4" x14ac:dyDescent="0.2">
      <c r="A1482" s="265" t="s">
        <v>1903</v>
      </c>
      <c r="B1482" s="263">
        <v>7.4889732799124E-3</v>
      </c>
      <c r="D1482" s="263"/>
    </row>
    <row r="1483" spans="1:4" x14ac:dyDescent="0.2">
      <c r="A1483" s="265" t="s">
        <v>4878</v>
      </c>
      <c r="B1483" s="263">
        <v>7.4719870348899202E-3</v>
      </c>
      <c r="D1483" s="263"/>
    </row>
    <row r="1484" spans="1:4" x14ac:dyDescent="0.2">
      <c r="A1484" s="265" t="s">
        <v>2716</v>
      </c>
      <c r="B1484" s="263">
        <v>7.45054654059583E-3</v>
      </c>
      <c r="D1484" s="263"/>
    </row>
    <row r="1485" spans="1:4" x14ac:dyDescent="0.2">
      <c r="A1485" s="265" t="s">
        <v>2842</v>
      </c>
      <c r="B1485" s="263">
        <v>7.4476567305434499E-3</v>
      </c>
      <c r="D1485" s="263"/>
    </row>
    <row r="1486" spans="1:4" x14ac:dyDescent="0.2">
      <c r="A1486" s="265" t="s">
        <v>4426</v>
      </c>
      <c r="B1486" s="263">
        <v>7.4307570481726096E-3</v>
      </c>
      <c r="D1486" s="263"/>
    </row>
    <row r="1487" spans="1:4" x14ac:dyDescent="0.2">
      <c r="A1487" s="265" t="s">
        <v>3182</v>
      </c>
      <c r="B1487" s="263">
        <v>7.4245492027091298E-3</v>
      </c>
      <c r="D1487" s="263"/>
    </row>
    <row r="1488" spans="1:4" x14ac:dyDescent="0.2">
      <c r="A1488" s="265" t="s">
        <v>3709</v>
      </c>
      <c r="B1488" s="263">
        <v>7.4225302722284899E-3</v>
      </c>
      <c r="D1488" s="263"/>
    </row>
    <row r="1489" spans="1:4" x14ac:dyDescent="0.2">
      <c r="A1489" s="265" t="s">
        <v>6892</v>
      </c>
      <c r="B1489" s="263">
        <v>7.4190972765462099E-3</v>
      </c>
      <c r="D1489" s="263"/>
    </row>
    <row r="1490" spans="1:4" x14ac:dyDescent="0.2">
      <c r="A1490" s="265" t="s">
        <v>6893</v>
      </c>
      <c r="B1490" s="263">
        <v>7.4160707933164996E-3</v>
      </c>
      <c r="D1490" s="263"/>
    </row>
    <row r="1491" spans="1:4" x14ac:dyDescent="0.2">
      <c r="A1491" s="265" t="s">
        <v>646</v>
      </c>
      <c r="B1491" s="263">
        <v>7.3982966144879097E-3</v>
      </c>
      <c r="D1491" s="263"/>
    </row>
    <row r="1492" spans="1:4" x14ac:dyDescent="0.2">
      <c r="A1492" s="265" t="s">
        <v>2146</v>
      </c>
      <c r="B1492" s="263">
        <v>7.3802119669138097E-3</v>
      </c>
      <c r="D1492" s="263"/>
    </row>
    <row r="1493" spans="1:4" x14ac:dyDescent="0.2">
      <c r="A1493" s="265" t="s">
        <v>6894</v>
      </c>
      <c r="B1493" s="263">
        <v>7.3723374874906499E-3</v>
      </c>
      <c r="D1493" s="263"/>
    </row>
    <row r="1494" spans="1:4" x14ac:dyDescent="0.2">
      <c r="A1494" s="265" t="s">
        <v>6895</v>
      </c>
      <c r="B1494" s="263">
        <v>7.3723374874906499E-3</v>
      </c>
      <c r="D1494" s="263"/>
    </row>
    <row r="1495" spans="1:4" x14ac:dyDescent="0.2">
      <c r="A1495" s="265" t="s">
        <v>2560</v>
      </c>
      <c r="B1495" s="263">
        <v>7.3097806602170703E-3</v>
      </c>
      <c r="D1495" s="263"/>
    </row>
    <row r="1496" spans="1:4" x14ac:dyDescent="0.2">
      <c r="A1496" s="265" t="s">
        <v>6896</v>
      </c>
      <c r="B1496" s="263">
        <v>7.2970939382251201E-3</v>
      </c>
      <c r="D1496" s="263"/>
    </row>
    <row r="1497" spans="1:4" x14ac:dyDescent="0.2">
      <c r="A1497" s="265" t="s">
        <v>5976</v>
      </c>
      <c r="B1497" s="263">
        <v>7.2783328254090599E-3</v>
      </c>
      <c r="D1497" s="263"/>
    </row>
    <row r="1498" spans="1:4" x14ac:dyDescent="0.2">
      <c r="A1498" s="265" t="s">
        <v>899</v>
      </c>
      <c r="B1498" s="263">
        <v>7.2741217243862599E-3</v>
      </c>
      <c r="D1498" s="263"/>
    </row>
    <row r="1499" spans="1:4" x14ac:dyDescent="0.2">
      <c r="A1499" s="265" t="s">
        <v>6301</v>
      </c>
      <c r="B1499" s="263">
        <v>7.2658011450730496E-3</v>
      </c>
      <c r="D1499" s="263"/>
    </row>
    <row r="1500" spans="1:4" x14ac:dyDescent="0.2">
      <c r="A1500" s="265" t="s">
        <v>6897</v>
      </c>
      <c r="B1500" s="263">
        <v>7.2411146721541404E-3</v>
      </c>
      <c r="D1500" s="263"/>
    </row>
    <row r="1501" spans="1:4" x14ac:dyDescent="0.2">
      <c r="A1501" s="265" t="s">
        <v>3810</v>
      </c>
      <c r="B1501" s="263">
        <v>7.2255394420681603E-3</v>
      </c>
      <c r="D1501" s="263"/>
    </row>
    <row r="1502" spans="1:4" x14ac:dyDescent="0.2">
      <c r="A1502" s="265" t="s">
        <v>3936</v>
      </c>
      <c r="B1502" s="263">
        <v>7.1921908909427096E-3</v>
      </c>
      <c r="D1502" s="263"/>
    </row>
    <row r="1503" spans="1:4" x14ac:dyDescent="0.2">
      <c r="A1503" s="265" t="s">
        <v>3196</v>
      </c>
      <c r="B1503" s="263">
        <v>7.18234653085441E-3</v>
      </c>
      <c r="D1503" s="263"/>
    </row>
    <row r="1504" spans="1:4" x14ac:dyDescent="0.2">
      <c r="A1504" s="265" t="s">
        <v>5213</v>
      </c>
      <c r="B1504" s="263">
        <v>7.1800516962256897E-3</v>
      </c>
      <c r="D1504" s="263"/>
    </row>
    <row r="1505" spans="1:4" x14ac:dyDescent="0.2">
      <c r="A1505" s="265" t="s">
        <v>3206</v>
      </c>
      <c r="B1505" s="263">
        <v>7.1745984428755903E-3</v>
      </c>
      <c r="D1505" s="263"/>
    </row>
    <row r="1506" spans="1:4" x14ac:dyDescent="0.2">
      <c r="A1506" s="265" t="s">
        <v>6898</v>
      </c>
      <c r="B1506" s="263">
        <v>7.1742328268903097E-3</v>
      </c>
      <c r="D1506" s="263"/>
    </row>
    <row r="1507" spans="1:4" x14ac:dyDescent="0.2">
      <c r="A1507" s="265" t="s">
        <v>6899</v>
      </c>
      <c r="B1507" s="263">
        <v>7.17049427807124E-3</v>
      </c>
      <c r="D1507" s="263"/>
    </row>
    <row r="1508" spans="1:4" x14ac:dyDescent="0.2">
      <c r="A1508" s="265" t="s">
        <v>4573</v>
      </c>
      <c r="B1508" s="263">
        <v>7.1665919985512997E-3</v>
      </c>
      <c r="D1508" s="263"/>
    </row>
    <row r="1509" spans="1:4" x14ac:dyDescent="0.2">
      <c r="A1509" s="265" t="s">
        <v>675</v>
      </c>
      <c r="B1509" s="263">
        <v>7.1549881518448996E-3</v>
      </c>
      <c r="D1509" s="263"/>
    </row>
    <row r="1510" spans="1:4" x14ac:dyDescent="0.2">
      <c r="A1510" s="265" t="s">
        <v>6900</v>
      </c>
      <c r="B1510" s="263">
        <v>7.1496794368940304E-3</v>
      </c>
      <c r="D1510" s="263"/>
    </row>
    <row r="1511" spans="1:4" x14ac:dyDescent="0.2">
      <c r="A1511" s="265" t="s">
        <v>6901</v>
      </c>
      <c r="B1511" s="263">
        <v>7.1460278861814799E-3</v>
      </c>
      <c r="D1511" s="263"/>
    </row>
    <row r="1512" spans="1:4" x14ac:dyDescent="0.2">
      <c r="A1512" s="265" t="s">
        <v>5102</v>
      </c>
      <c r="B1512" s="263">
        <v>7.1416561382761801E-3</v>
      </c>
      <c r="D1512" s="263"/>
    </row>
    <row r="1513" spans="1:4" x14ac:dyDescent="0.2">
      <c r="A1513" s="265" t="s">
        <v>6902</v>
      </c>
      <c r="B1513" s="263">
        <v>7.1206188017109004E-3</v>
      </c>
      <c r="D1513" s="263"/>
    </row>
    <row r="1514" spans="1:4" x14ac:dyDescent="0.2">
      <c r="A1514" s="265" t="s">
        <v>5399</v>
      </c>
      <c r="B1514" s="263">
        <v>7.0885021870308301E-3</v>
      </c>
      <c r="D1514" s="263"/>
    </row>
    <row r="1515" spans="1:4" x14ac:dyDescent="0.2">
      <c r="A1515" s="265" t="s">
        <v>4369</v>
      </c>
      <c r="B1515" s="263">
        <v>7.0863811654189703E-3</v>
      </c>
      <c r="D1515" s="263"/>
    </row>
    <row r="1516" spans="1:4" x14ac:dyDescent="0.2">
      <c r="A1516" s="265" t="s">
        <v>2365</v>
      </c>
      <c r="B1516" s="263">
        <v>7.0781258054550397E-3</v>
      </c>
      <c r="D1516" s="263"/>
    </row>
    <row r="1517" spans="1:4" x14ac:dyDescent="0.2">
      <c r="A1517" s="265" t="s">
        <v>2770</v>
      </c>
      <c r="B1517" s="263">
        <v>7.0704406858573899E-3</v>
      </c>
      <c r="D1517" s="263"/>
    </row>
    <row r="1518" spans="1:4" x14ac:dyDescent="0.2">
      <c r="A1518" s="265" t="s">
        <v>1157</v>
      </c>
      <c r="B1518" s="263">
        <v>7.0647230353174401E-3</v>
      </c>
      <c r="D1518" s="263"/>
    </row>
    <row r="1519" spans="1:4" x14ac:dyDescent="0.2">
      <c r="A1519" s="265" t="s">
        <v>6903</v>
      </c>
      <c r="B1519" s="263">
        <v>7.0582002628378701E-3</v>
      </c>
      <c r="D1519" s="263"/>
    </row>
    <row r="1520" spans="1:4" x14ac:dyDescent="0.2">
      <c r="A1520" s="265" t="s">
        <v>6904</v>
      </c>
      <c r="B1520" s="263">
        <v>7.05673500035246E-3</v>
      </c>
      <c r="D1520" s="263"/>
    </row>
    <row r="1521" spans="1:4" x14ac:dyDescent="0.2">
      <c r="A1521" s="265" t="s">
        <v>6905</v>
      </c>
      <c r="B1521" s="263">
        <v>7.0518442301994097E-3</v>
      </c>
      <c r="D1521" s="263"/>
    </row>
    <row r="1522" spans="1:4" x14ac:dyDescent="0.2">
      <c r="A1522" s="265" t="s">
        <v>6906</v>
      </c>
      <c r="B1522" s="263">
        <v>7.04570658690328E-3</v>
      </c>
      <c r="D1522" s="263"/>
    </row>
    <row r="1523" spans="1:4" x14ac:dyDescent="0.2">
      <c r="A1523" s="265" t="s">
        <v>4212</v>
      </c>
      <c r="B1523" s="263">
        <v>7.0377330106446397E-3</v>
      </c>
      <c r="D1523" s="263"/>
    </row>
    <row r="1524" spans="1:4" x14ac:dyDescent="0.2">
      <c r="A1524" s="265" t="s">
        <v>1459</v>
      </c>
      <c r="B1524" s="263">
        <v>7.0151559913146201E-3</v>
      </c>
      <c r="D1524" s="263"/>
    </row>
    <row r="1525" spans="1:4" x14ac:dyDescent="0.2">
      <c r="A1525" s="265" t="s">
        <v>6907</v>
      </c>
      <c r="B1525" s="263">
        <v>7.0031393869596703E-3</v>
      </c>
      <c r="D1525" s="263"/>
    </row>
    <row r="1526" spans="1:4" x14ac:dyDescent="0.2">
      <c r="A1526" s="265" t="s">
        <v>3408</v>
      </c>
      <c r="B1526" s="263">
        <v>7.0028100735611398E-3</v>
      </c>
      <c r="D1526" s="263"/>
    </row>
    <row r="1527" spans="1:4" x14ac:dyDescent="0.2">
      <c r="A1527" s="265" t="s">
        <v>914</v>
      </c>
      <c r="B1527" s="263">
        <v>7.0020633377699901E-3</v>
      </c>
      <c r="D1527" s="263"/>
    </row>
    <row r="1528" spans="1:4" x14ac:dyDescent="0.2">
      <c r="A1528" s="265" t="s">
        <v>948</v>
      </c>
      <c r="B1528" s="263">
        <v>6.9997120682249196E-3</v>
      </c>
      <c r="D1528" s="263"/>
    </row>
    <row r="1529" spans="1:4" x14ac:dyDescent="0.2">
      <c r="A1529" s="265" t="s">
        <v>2161</v>
      </c>
      <c r="B1529" s="263">
        <v>6.9982391209036203E-3</v>
      </c>
      <c r="D1529" s="263"/>
    </row>
    <row r="1530" spans="1:4" x14ac:dyDescent="0.2">
      <c r="A1530" s="265" t="s">
        <v>3604</v>
      </c>
      <c r="B1530" s="263">
        <v>6.9968118005256496E-3</v>
      </c>
      <c r="D1530" s="263"/>
    </row>
    <row r="1531" spans="1:4" x14ac:dyDescent="0.2">
      <c r="A1531" s="265" t="s">
        <v>2946</v>
      </c>
      <c r="B1531" s="263">
        <v>6.9856584605119997E-3</v>
      </c>
      <c r="D1531" s="263"/>
    </row>
    <row r="1532" spans="1:4" x14ac:dyDescent="0.2">
      <c r="A1532" s="265" t="s">
        <v>4362</v>
      </c>
      <c r="B1532" s="263">
        <v>6.9825037167335702E-3</v>
      </c>
      <c r="D1532" s="263"/>
    </row>
    <row r="1533" spans="1:4" x14ac:dyDescent="0.2">
      <c r="A1533" s="265" t="s">
        <v>3941</v>
      </c>
      <c r="B1533" s="263">
        <v>6.9735656515601896E-3</v>
      </c>
      <c r="D1533" s="263"/>
    </row>
    <row r="1534" spans="1:4" x14ac:dyDescent="0.2">
      <c r="A1534" s="265" t="s">
        <v>3289</v>
      </c>
      <c r="B1534" s="263">
        <v>6.9352088061578098E-3</v>
      </c>
      <c r="D1534" s="263"/>
    </row>
    <row r="1535" spans="1:4" x14ac:dyDescent="0.2">
      <c r="A1535" s="265" t="s">
        <v>6908</v>
      </c>
      <c r="B1535" s="263">
        <v>6.92630199212208E-3</v>
      </c>
      <c r="D1535" s="263"/>
    </row>
    <row r="1536" spans="1:4" x14ac:dyDescent="0.2">
      <c r="A1536" s="265" t="s">
        <v>6909</v>
      </c>
      <c r="B1536" s="263">
        <v>6.9049345981257301E-3</v>
      </c>
      <c r="D1536" s="263"/>
    </row>
    <row r="1537" spans="1:4" x14ac:dyDescent="0.2">
      <c r="A1537" s="265" t="s">
        <v>6910</v>
      </c>
      <c r="B1537" s="263">
        <v>6.90228957714311E-3</v>
      </c>
      <c r="D1537" s="263"/>
    </row>
    <row r="1538" spans="1:4" x14ac:dyDescent="0.2">
      <c r="A1538" s="265" t="s">
        <v>3603</v>
      </c>
      <c r="B1538" s="263">
        <v>6.8983456201039102E-3</v>
      </c>
      <c r="D1538" s="263"/>
    </row>
    <row r="1539" spans="1:4" x14ac:dyDescent="0.2">
      <c r="A1539" s="265" t="s">
        <v>6911</v>
      </c>
      <c r="B1539" s="263">
        <v>6.8848065237161497E-3</v>
      </c>
      <c r="D1539" s="263"/>
    </row>
    <row r="1540" spans="1:4" x14ac:dyDescent="0.2">
      <c r="A1540" s="265" t="s">
        <v>1019</v>
      </c>
      <c r="B1540" s="263">
        <v>6.8813183466319401E-3</v>
      </c>
      <c r="D1540" s="263"/>
    </row>
    <row r="1541" spans="1:4" x14ac:dyDescent="0.2">
      <c r="A1541" s="265" t="s">
        <v>6912</v>
      </c>
      <c r="B1541" s="263">
        <v>6.8626410373161398E-3</v>
      </c>
      <c r="D1541" s="263"/>
    </row>
    <row r="1542" spans="1:4" x14ac:dyDescent="0.2">
      <c r="A1542" s="265" t="s">
        <v>5770</v>
      </c>
      <c r="B1542" s="263">
        <v>6.8626410373161398E-3</v>
      </c>
      <c r="D1542" s="263"/>
    </row>
    <row r="1543" spans="1:4" x14ac:dyDescent="0.2">
      <c r="A1543" s="265" t="s">
        <v>5769</v>
      </c>
      <c r="B1543" s="263">
        <v>6.8626410373161398E-3</v>
      </c>
      <c r="D1543" s="263"/>
    </row>
    <row r="1544" spans="1:4" x14ac:dyDescent="0.2">
      <c r="A1544" s="265" t="s">
        <v>5016</v>
      </c>
      <c r="B1544" s="263">
        <v>6.8626410373161398E-3</v>
      </c>
      <c r="D1544" s="263"/>
    </row>
    <row r="1545" spans="1:4" x14ac:dyDescent="0.2">
      <c r="A1545" s="265" t="s">
        <v>4357</v>
      </c>
      <c r="B1545" s="263">
        <v>6.8626410373161398E-3</v>
      </c>
      <c r="D1545" s="263"/>
    </row>
    <row r="1546" spans="1:4" x14ac:dyDescent="0.2">
      <c r="A1546" s="265" t="s">
        <v>6913</v>
      </c>
      <c r="B1546" s="263">
        <v>6.8626410373161398E-3</v>
      </c>
      <c r="D1546" s="263"/>
    </row>
    <row r="1547" spans="1:4" x14ac:dyDescent="0.2">
      <c r="A1547" s="265" t="s">
        <v>6914</v>
      </c>
      <c r="B1547" s="263">
        <v>6.8597504265114099E-3</v>
      </c>
      <c r="D1547" s="263"/>
    </row>
    <row r="1548" spans="1:4" x14ac:dyDescent="0.2">
      <c r="A1548" s="265" t="s">
        <v>3393</v>
      </c>
      <c r="B1548" s="263">
        <v>6.8562817057370596E-3</v>
      </c>
      <c r="D1548" s="263"/>
    </row>
    <row r="1549" spans="1:4" x14ac:dyDescent="0.2">
      <c r="A1549" s="265" t="s">
        <v>2159</v>
      </c>
      <c r="B1549" s="263">
        <v>6.8418981980585799E-3</v>
      </c>
      <c r="D1549" s="263"/>
    </row>
    <row r="1550" spans="1:4" x14ac:dyDescent="0.2">
      <c r="A1550" s="265" t="s">
        <v>5789</v>
      </c>
      <c r="B1550" s="263">
        <v>6.8412028359347002E-3</v>
      </c>
      <c r="D1550" s="263"/>
    </row>
    <row r="1551" spans="1:4" x14ac:dyDescent="0.2">
      <c r="A1551" s="265" t="s">
        <v>2586</v>
      </c>
      <c r="B1551" s="263">
        <v>6.8407841488169101E-3</v>
      </c>
      <c r="D1551" s="263"/>
    </row>
    <row r="1552" spans="1:4" x14ac:dyDescent="0.2">
      <c r="A1552" s="265" t="s">
        <v>3064</v>
      </c>
      <c r="B1552" s="263">
        <v>6.8280627565000598E-3</v>
      </c>
      <c r="D1552" s="263"/>
    </row>
    <row r="1553" spans="1:4" x14ac:dyDescent="0.2">
      <c r="A1553" s="265" t="s">
        <v>5453</v>
      </c>
      <c r="B1553" s="263">
        <v>6.8227515471705399E-3</v>
      </c>
      <c r="D1553" s="263"/>
    </row>
    <row r="1554" spans="1:4" x14ac:dyDescent="0.2">
      <c r="A1554" s="265" t="s">
        <v>1849</v>
      </c>
      <c r="B1554" s="263">
        <v>6.80015230811188E-3</v>
      </c>
      <c r="D1554" s="263"/>
    </row>
    <row r="1555" spans="1:4" x14ac:dyDescent="0.2">
      <c r="A1555" s="265" t="s">
        <v>6107</v>
      </c>
      <c r="B1555" s="263">
        <v>6.7997008127501602E-3</v>
      </c>
      <c r="D1555" s="263"/>
    </row>
    <row r="1556" spans="1:4" x14ac:dyDescent="0.2">
      <c r="A1556" s="265" t="s">
        <v>6915</v>
      </c>
      <c r="B1556" s="263">
        <v>6.7997008127501602E-3</v>
      </c>
      <c r="D1556" s="263"/>
    </row>
    <row r="1557" spans="1:4" x14ac:dyDescent="0.2">
      <c r="A1557" s="265" t="s">
        <v>6916</v>
      </c>
      <c r="B1557" s="263">
        <v>6.7997008127501602E-3</v>
      </c>
      <c r="D1557" s="263"/>
    </row>
    <row r="1558" spans="1:4" x14ac:dyDescent="0.2">
      <c r="A1558" s="265" t="s">
        <v>6917</v>
      </c>
      <c r="B1558" s="263">
        <v>6.7997008127501602E-3</v>
      </c>
      <c r="D1558" s="263"/>
    </row>
    <row r="1559" spans="1:4" x14ac:dyDescent="0.2">
      <c r="A1559" s="265" t="s">
        <v>3032</v>
      </c>
      <c r="B1559" s="263">
        <v>6.7631498420571397E-3</v>
      </c>
      <c r="D1559" s="263"/>
    </row>
    <row r="1560" spans="1:4" x14ac:dyDescent="0.2">
      <c r="A1560" s="265" t="s">
        <v>2945</v>
      </c>
      <c r="B1560" s="263">
        <v>6.74214802236907E-3</v>
      </c>
      <c r="D1560" s="263"/>
    </row>
    <row r="1561" spans="1:4" x14ac:dyDescent="0.2">
      <c r="A1561" s="265" t="s">
        <v>5392</v>
      </c>
      <c r="B1561" s="263">
        <v>6.7344665721423896E-3</v>
      </c>
      <c r="D1561" s="263"/>
    </row>
    <row r="1562" spans="1:4" x14ac:dyDescent="0.2">
      <c r="A1562" s="265" t="s">
        <v>6918</v>
      </c>
      <c r="B1562" s="263">
        <v>6.7279434763129198E-3</v>
      </c>
      <c r="D1562" s="263"/>
    </row>
    <row r="1563" spans="1:4" x14ac:dyDescent="0.2">
      <c r="A1563" s="265" t="s">
        <v>6919</v>
      </c>
      <c r="B1563" s="263">
        <v>6.72711328741692E-3</v>
      </c>
      <c r="D1563" s="263"/>
    </row>
    <row r="1564" spans="1:4" x14ac:dyDescent="0.2">
      <c r="A1564" s="265" t="s">
        <v>3396</v>
      </c>
      <c r="B1564" s="263">
        <v>6.7166074826825297E-3</v>
      </c>
      <c r="D1564" s="263"/>
    </row>
    <row r="1565" spans="1:4" x14ac:dyDescent="0.2">
      <c r="A1565" s="265" t="s">
        <v>3577</v>
      </c>
      <c r="B1565" s="263">
        <v>6.7154728257041397E-3</v>
      </c>
      <c r="D1565" s="263"/>
    </row>
    <row r="1566" spans="1:4" x14ac:dyDescent="0.2">
      <c r="A1566" s="265" t="s">
        <v>5388</v>
      </c>
      <c r="B1566" s="263">
        <v>6.6954265844330202E-3</v>
      </c>
      <c r="D1566" s="263"/>
    </row>
    <row r="1567" spans="1:4" x14ac:dyDescent="0.2">
      <c r="A1567" s="265" t="s">
        <v>5267</v>
      </c>
      <c r="B1567" s="263">
        <v>6.6917476979505199E-3</v>
      </c>
      <c r="D1567" s="263"/>
    </row>
    <row r="1568" spans="1:4" x14ac:dyDescent="0.2">
      <c r="A1568" s="265" t="s">
        <v>4936</v>
      </c>
      <c r="B1568" s="263">
        <v>6.6824068314995299E-3</v>
      </c>
      <c r="D1568" s="263"/>
    </row>
    <row r="1569" spans="1:4" x14ac:dyDescent="0.2">
      <c r="A1569" s="265" t="s">
        <v>2254</v>
      </c>
      <c r="B1569" s="263">
        <v>6.6787680987723296E-3</v>
      </c>
      <c r="D1569" s="263"/>
    </row>
    <row r="1570" spans="1:4" x14ac:dyDescent="0.2">
      <c r="A1570" s="265" t="s">
        <v>6340</v>
      </c>
      <c r="B1570" s="263">
        <v>6.6762541159138796E-3</v>
      </c>
      <c r="D1570" s="263"/>
    </row>
    <row r="1571" spans="1:4" x14ac:dyDescent="0.2">
      <c r="A1571" s="265" t="s">
        <v>6920</v>
      </c>
      <c r="B1571" s="263">
        <v>6.6693070970928296E-3</v>
      </c>
      <c r="D1571" s="263"/>
    </row>
    <row r="1572" spans="1:4" x14ac:dyDescent="0.2">
      <c r="A1572" s="265" t="s">
        <v>1379</v>
      </c>
      <c r="B1572" s="263">
        <v>6.6576932831903897E-3</v>
      </c>
      <c r="D1572" s="263"/>
    </row>
    <row r="1573" spans="1:4" x14ac:dyDescent="0.2">
      <c r="A1573" s="265" t="s">
        <v>3258</v>
      </c>
      <c r="B1573" s="263">
        <v>6.6509581420568899E-3</v>
      </c>
      <c r="D1573" s="263"/>
    </row>
    <row r="1574" spans="1:4" x14ac:dyDescent="0.2">
      <c r="A1574" s="265" t="s">
        <v>5681</v>
      </c>
      <c r="B1574" s="263">
        <v>6.6479053156004598E-3</v>
      </c>
      <c r="D1574" s="263"/>
    </row>
    <row r="1575" spans="1:4" x14ac:dyDescent="0.2">
      <c r="A1575" s="265" t="s">
        <v>2175</v>
      </c>
      <c r="B1575" s="263">
        <v>6.6426605563228002E-3</v>
      </c>
      <c r="D1575" s="263"/>
    </row>
    <row r="1576" spans="1:4" x14ac:dyDescent="0.2">
      <c r="A1576" s="265" t="s">
        <v>2556</v>
      </c>
      <c r="B1576" s="263">
        <v>6.6372981132682496E-3</v>
      </c>
      <c r="D1576" s="263"/>
    </row>
    <row r="1577" spans="1:4" x14ac:dyDescent="0.2">
      <c r="A1577" s="265" t="s">
        <v>2661</v>
      </c>
      <c r="B1577" s="263">
        <v>6.6365070636153402E-3</v>
      </c>
      <c r="D1577" s="263"/>
    </row>
    <row r="1578" spans="1:4" x14ac:dyDescent="0.2">
      <c r="A1578" s="265" t="s">
        <v>5983</v>
      </c>
      <c r="B1578" s="263">
        <v>6.6357100359726298E-3</v>
      </c>
      <c r="D1578" s="263"/>
    </row>
    <row r="1579" spans="1:4" x14ac:dyDescent="0.2">
      <c r="A1579" s="265" t="s">
        <v>855</v>
      </c>
      <c r="B1579" s="263">
        <v>6.6340708285804904E-3</v>
      </c>
      <c r="D1579" s="263"/>
    </row>
    <row r="1580" spans="1:4" x14ac:dyDescent="0.2">
      <c r="A1580" s="265" t="s">
        <v>5794</v>
      </c>
      <c r="B1580" s="263">
        <v>6.6335630929234297E-3</v>
      </c>
      <c r="D1580" s="263"/>
    </row>
    <row r="1581" spans="1:4" x14ac:dyDescent="0.2">
      <c r="A1581" s="265" t="s">
        <v>3116</v>
      </c>
      <c r="B1581" s="263">
        <v>6.6149807375701798E-3</v>
      </c>
      <c r="D1581" s="263"/>
    </row>
    <row r="1582" spans="1:4" x14ac:dyDescent="0.2">
      <c r="A1582" s="265" t="s">
        <v>590</v>
      </c>
      <c r="B1582" s="263">
        <v>6.6110277436072003E-3</v>
      </c>
      <c r="D1582" s="263"/>
    </row>
    <row r="1583" spans="1:4" x14ac:dyDescent="0.2">
      <c r="A1583" s="265" t="s">
        <v>2430</v>
      </c>
      <c r="B1583" s="263">
        <v>6.6060112418366698E-3</v>
      </c>
      <c r="D1583" s="263"/>
    </row>
    <row r="1584" spans="1:4" x14ac:dyDescent="0.2">
      <c r="A1584" s="265" t="s">
        <v>3024</v>
      </c>
      <c r="B1584" s="263">
        <v>6.6051934904674597E-3</v>
      </c>
      <c r="D1584" s="263"/>
    </row>
    <row r="1585" spans="1:4" x14ac:dyDescent="0.2">
      <c r="A1585" s="265" t="s">
        <v>6921</v>
      </c>
      <c r="B1585" s="263">
        <v>6.5981060869623404E-3</v>
      </c>
      <c r="D1585" s="263"/>
    </row>
    <row r="1586" spans="1:4" x14ac:dyDescent="0.2">
      <c r="A1586" s="265" t="s">
        <v>3101</v>
      </c>
      <c r="B1586" s="263">
        <v>6.5932930594303401E-3</v>
      </c>
      <c r="D1586" s="263"/>
    </row>
    <row r="1587" spans="1:4" x14ac:dyDescent="0.2">
      <c r="A1587" s="265" t="s">
        <v>4316</v>
      </c>
      <c r="B1587" s="263">
        <v>6.5919943154898698E-3</v>
      </c>
      <c r="D1587" s="263"/>
    </row>
    <row r="1588" spans="1:4" x14ac:dyDescent="0.2">
      <c r="A1588" s="265" t="s">
        <v>1513</v>
      </c>
      <c r="B1588" s="263">
        <v>6.57903003661983E-3</v>
      </c>
      <c r="D1588" s="263"/>
    </row>
    <row r="1589" spans="1:4" x14ac:dyDescent="0.2">
      <c r="A1589" s="265" t="s">
        <v>3148</v>
      </c>
      <c r="B1589" s="263">
        <v>6.54420235816334E-3</v>
      </c>
      <c r="D1589" s="263"/>
    </row>
    <row r="1590" spans="1:4" x14ac:dyDescent="0.2">
      <c r="A1590" s="265" t="s">
        <v>3591</v>
      </c>
      <c r="B1590" s="263">
        <v>6.5439352806880898E-3</v>
      </c>
      <c r="D1590" s="263"/>
    </row>
    <row r="1591" spans="1:4" x14ac:dyDescent="0.2">
      <c r="A1591" s="265" t="s">
        <v>633</v>
      </c>
      <c r="B1591" s="263">
        <v>6.5347016138943403E-3</v>
      </c>
      <c r="D1591" s="263"/>
    </row>
    <row r="1592" spans="1:4" x14ac:dyDescent="0.2">
      <c r="A1592" s="265" t="s">
        <v>3310</v>
      </c>
      <c r="B1592" s="263">
        <v>6.5275216349480903E-3</v>
      </c>
      <c r="D1592" s="263"/>
    </row>
    <row r="1593" spans="1:4" x14ac:dyDescent="0.2">
      <c r="A1593" s="265" t="s">
        <v>6195</v>
      </c>
      <c r="B1593" s="263">
        <v>6.5272521903287396E-3</v>
      </c>
      <c r="D1593" s="263"/>
    </row>
    <row r="1594" spans="1:4" x14ac:dyDescent="0.2">
      <c r="A1594" s="265" t="s">
        <v>4867</v>
      </c>
      <c r="B1594" s="263">
        <v>6.5200126100461199E-3</v>
      </c>
      <c r="D1594" s="263"/>
    </row>
    <row r="1595" spans="1:4" x14ac:dyDescent="0.2">
      <c r="A1595" s="265" t="s">
        <v>3103</v>
      </c>
      <c r="B1595" s="263">
        <v>6.5198690500903001E-3</v>
      </c>
      <c r="D1595" s="263"/>
    </row>
    <row r="1596" spans="1:4" x14ac:dyDescent="0.2">
      <c r="A1596" s="265" t="s">
        <v>4887</v>
      </c>
      <c r="B1596" s="263">
        <v>6.5167128194112802E-3</v>
      </c>
      <c r="D1596" s="263"/>
    </row>
    <row r="1597" spans="1:4" x14ac:dyDescent="0.2">
      <c r="A1597" s="265" t="s">
        <v>4255</v>
      </c>
      <c r="B1597" s="263">
        <v>6.5088823761662497E-3</v>
      </c>
      <c r="D1597" s="263"/>
    </row>
    <row r="1598" spans="1:4" x14ac:dyDescent="0.2">
      <c r="A1598" s="265" t="s">
        <v>2442</v>
      </c>
      <c r="B1598" s="263">
        <v>6.5055433017203396E-3</v>
      </c>
      <c r="D1598" s="263"/>
    </row>
    <row r="1599" spans="1:4" x14ac:dyDescent="0.2">
      <c r="A1599" s="265" t="s">
        <v>1543</v>
      </c>
      <c r="B1599" s="263">
        <v>6.4880143271141503E-3</v>
      </c>
      <c r="D1599" s="263"/>
    </row>
    <row r="1600" spans="1:4" x14ac:dyDescent="0.2">
      <c r="A1600" s="265" t="s">
        <v>6922</v>
      </c>
      <c r="B1600" s="263">
        <v>6.4817633506919596E-3</v>
      </c>
      <c r="D1600" s="263"/>
    </row>
    <row r="1601" spans="1:4" x14ac:dyDescent="0.2">
      <c r="A1601" s="265" t="s">
        <v>1829</v>
      </c>
      <c r="B1601" s="263">
        <v>6.4753275406148397E-3</v>
      </c>
      <c r="D1601" s="263"/>
    </row>
    <row r="1602" spans="1:4" x14ac:dyDescent="0.2">
      <c r="A1602" s="265" t="s">
        <v>647</v>
      </c>
      <c r="B1602" s="263">
        <v>6.4669254610554604E-3</v>
      </c>
      <c r="D1602" s="263"/>
    </row>
    <row r="1603" spans="1:4" x14ac:dyDescent="0.2">
      <c r="A1603" s="265" t="s">
        <v>2865</v>
      </c>
      <c r="B1603" s="263">
        <v>6.4513686477295903E-3</v>
      </c>
      <c r="D1603" s="263"/>
    </row>
    <row r="1604" spans="1:4" x14ac:dyDescent="0.2">
      <c r="A1604" s="265" t="s">
        <v>4987</v>
      </c>
      <c r="B1604" s="263">
        <v>6.4425415015452996E-3</v>
      </c>
      <c r="D1604" s="263"/>
    </row>
    <row r="1605" spans="1:4" x14ac:dyDescent="0.2">
      <c r="A1605" s="265" t="s">
        <v>6072</v>
      </c>
      <c r="B1605" s="263">
        <v>6.43799289290517E-3</v>
      </c>
      <c r="D1605" s="263"/>
    </row>
    <row r="1606" spans="1:4" x14ac:dyDescent="0.2">
      <c r="A1606" s="265" t="s">
        <v>2294</v>
      </c>
      <c r="B1606" s="263">
        <v>6.4341662483773498E-3</v>
      </c>
      <c r="D1606" s="263"/>
    </row>
    <row r="1607" spans="1:4" x14ac:dyDescent="0.2">
      <c r="A1607" s="265" t="s">
        <v>6923</v>
      </c>
      <c r="B1607" s="263">
        <v>6.4285111052569304E-3</v>
      </c>
      <c r="D1607" s="263"/>
    </row>
    <row r="1608" spans="1:4" x14ac:dyDescent="0.2">
      <c r="A1608" s="265" t="s">
        <v>4538</v>
      </c>
      <c r="B1608" s="263">
        <v>6.4239121243056703E-3</v>
      </c>
      <c r="D1608" s="263"/>
    </row>
    <row r="1609" spans="1:4" x14ac:dyDescent="0.2">
      <c r="A1609" s="265" t="s">
        <v>6924</v>
      </c>
      <c r="B1609" s="263">
        <v>6.4114873072569504E-3</v>
      </c>
      <c r="D1609" s="263"/>
    </row>
    <row r="1610" spans="1:4" x14ac:dyDescent="0.2">
      <c r="A1610" s="265" t="s">
        <v>6120</v>
      </c>
      <c r="B1610" s="263">
        <v>6.4103157469078296E-3</v>
      </c>
      <c r="D1610" s="263"/>
    </row>
    <row r="1611" spans="1:4" x14ac:dyDescent="0.2">
      <c r="A1611" s="265" t="s">
        <v>2886</v>
      </c>
      <c r="B1611" s="263">
        <v>6.4028465218661504E-3</v>
      </c>
      <c r="D1611" s="263"/>
    </row>
    <row r="1612" spans="1:4" x14ac:dyDescent="0.2">
      <c r="A1612" s="265" t="s">
        <v>5980</v>
      </c>
      <c r="B1612" s="263">
        <v>6.3957932932595099E-3</v>
      </c>
      <c r="D1612" s="263"/>
    </row>
    <row r="1613" spans="1:4" x14ac:dyDescent="0.2">
      <c r="A1613" s="265" t="s">
        <v>6925</v>
      </c>
      <c r="B1613" s="263">
        <v>6.3887352397178302E-3</v>
      </c>
      <c r="D1613" s="263"/>
    </row>
    <row r="1614" spans="1:4" x14ac:dyDescent="0.2">
      <c r="A1614" s="265" t="s">
        <v>2517</v>
      </c>
      <c r="B1614" s="263">
        <v>6.3853939777414803E-3</v>
      </c>
      <c r="D1614" s="263"/>
    </row>
    <row r="1615" spans="1:4" x14ac:dyDescent="0.2">
      <c r="A1615" s="265" t="s">
        <v>6926</v>
      </c>
      <c r="B1615" s="263">
        <v>6.3596411920395597E-3</v>
      </c>
      <c r="D1615" s="263"/>
    </row>
    <row r="1616" spans="1:4" x14ac:dyDescent="0.2">
      <c r="A1616" s="265" t="s">
        <v>5041</v>
      </c>
      <c r="B1616" s="263">
        <v>6.3532480579421603E-3</v>
      </c>
      <c r="D1616" s="263"/>
    </row>
    <row r="1617" spans="1:4" x14ac:dyDescent="0.2">
      <c r="A1617" s="265" t="s">
        <v>5483</v>
      </c>
      <c r="B1617" s="263">
        <v>6.3467165790371399E-3</v>
      </c>
      <c r="D1617" s="263"/>
    </row>
    <row r="1618" spans="1:4" x14ac:dyDescent="0.2">
      <c r="A1618" s="265" t="s">
        <v>6927</v>
      </c>
      <c r="B1618" s="263">
        <v>6.3414376045849499E-3</v>
      </c>
      <c r="D1618" s="263"/>
    </row>
    <row r="1619" spans="1:4" x14ac:dyDescent="0.2">
      <c r="A1619" s="265" t="s">
        <v>3044</v>
      </c>
      <c r="B1619" s="263">
        <v>6.3388996248484797E-3</v>
      </c>
      <c r="D1619" s="263"/>
    </row>
    <row r="1620" spans="1:4" x14ac:dyDescent="0.2">
      <c r="A1620" s="265" t="s">
        <v>1220</v>
      </c>
      <c r="B1620" s="263">
        <v>6.3273448636548798E-3</v>
      </c>
      <c r="D1620" s="263"/>
    </row>
    <row r="1621" spans="1:4" x14ac:dyDescent="0.2">
      <c r="A1621" s="265" t="s">
        <v>6928</v>
      </c>
      <c r="B1621" s="263">
        <v>6.3256974586392697E-3</v>
      </c>
      <c r="D1621" s="263"/>
    </row>
    <row r="1622" spans="1:4" x14ac:dyDescent="0.2">
      <c r="A1622" s="265" t="s">
        <v>3987</v>
      </c>
      <c r="B1622" s="263">
        <v>6.3225869765986898E-3</v>
      </c>
      <c r="D1622" s="263"/>
    </row>
    <row r="1623" spans="1:4" x14ac:dyDescent="0.2">
      <c r="A1623" s="265" t="s">
        <v>4103</v>
      </c>
      <c r="B1623" s="263">
        <v>6.3185323036100702E-3</v>
      </c>
      <c r="D1623" s="263"/>
    </row>
    <row r="1624" spans="1:4" x14ac:dyDescent="0.2">
      <c r="A1624" s="265" t="s">
        <v>3325</v>
      </c>
      <c r="B1624" s="263">
        <v>6.3100270481063299E-3</v>
      </c>
      <c r="D1624" s="263"/>
    </row>
    <row r="1625" spans="1:4" x14ac:dyDescent="0.2">
      <c r="A1625" s="265" t="s">
        <v>6929</v>
      </c>
      <c r="B1625" s="263">
        <v>6.2927036678043302E-3</v>
      </c>
      <c r="D1625" s="263"/>
    </row>
    <row r="1626" spans="1:4" x14ac:dyDescent="0.2">
      <c r="A1626" s="265" t="s">
        <v>3001</v>
      </c>
      <c r="B1626" s="263">
        <v>6.2924719415040102E-3</v>
      </c>
      <c r="D1626" s="263"/>
    </row>
    <row r="1627" spans="1:4" x14ac:dyDescent="0.2">
      <c r="A1627" s="265" t="s">
        <v>6930</v>
      </c>
      <c r="B1627" s="263">
        <v>6.2772614953642896E-3</v>
      </c>
      <c r="D1627" s="263"/>
    </row>
    <row r="1628" spans="1:4" x14ac:dyDescent="0.2">
      <c r="A1628" s="265" t="s">
        <v>2584</v>
      </c>
      <c r="B1628" s="263">
        <v>6.2726138779688302E-3</v>
      </c>
      <c r="D1628" s="263"/>
    </row>
    <row r="1629" spans="1:4" x14ac:dyDescent="0.2">
      <c r="A1629" s="265" t="s">
        <v>1276</v>
      </c>
      <c r="B1629" s="263">
        <v>6.2685542945858002E-3</v>
      </c>
      <c r="D1629" s="263"/>
    </row>
    <row r="1630" spans="1:4" x14ac:dyDescent="0.2">
      <c r="A1630" s="265" t="s">
        <v>1005</v>
      </c>
      <c r="B1630" s="263">
        <v>6.2607553984432799E-3</v>
      </c>
      <c r="D1630" s="263"/>
    </row>
    <row r="1631" spans="1:4" x14ac:dyDescent="0.2">
      <c r="A1631" s="265" t="s">
        <v>6931</v>
      </c>
      <c r="B1631" s="263">
        <v>6.2538561175832204E-3</v>
      </c>
      <c r="D1631" s="263"/>
    </row>
    <row r="1632" spans="1:4" x14ac:dyDescent="0.2">
      <c r="A1632" s="265" t="s">
        <v>4036</v>
      </c>
      <c r="B1632" s="263">
        <v>6.2297964022905898E-3</v>
      </c>
      <c r="D1632" s="263"/>
    </row>
    <row r="1633" spans="1:4" x14ac:dyDescent="0.2">
      <c r="A1633" s="265" t="s">
        <v>422</v>
      </c>
      <c r="B1633" s="263">
        <v>6.2265642760757599E-3</v>
      </c>
      <c r="D1633" s="263"/>
    </row>
    <row r="1634" spans="1:4" x14ac:dyDescent="0.2">
      <c r="A1634" s="265" t="s">
        <v>1946</v>
      </c>
      <c r="B1634" s="263">
        <v>6.2167014009252303E-3</v>
      </c>
      <c r="D1634" s="263"/>
    </row>
    <row r="1635" spans="1:4" x14ac:dyDescent="0.2">
      <c r="A1635" s="265" t="s">
        <v>1119</v>
      </c>
      <c r="B1635" s="263">
        <v>6.1937924971659604E-3</v>
      </c>
      <c r="D1635" s="263"/>
    </row>
    <row r="1636" spans="1:4" x14ac:dyDescent="0.2">
      <c r="A1636" s="265" t="s">
        <v>2755</v>
      </c>
      <c r="B1636" s="263">
        <v>6.1861157435673698E-3</v>
      </c>
      <c r="D1636" s="263"/>
    </row>
    <row r="1637" spans="1:4" x14ac:dyDescent="0.2">
      <c r="A1637" s="265" t="s">
        <v>3256</v>
      </c>
      <c r="B1637" s="263">
        <v>6.1852152262349804E-3</v>
      </c>
      <c r="D1637" s="263"/>
    </row>
    <row r="1638" spans="1:4" x14ac:dyDescent="0.2">
      <c r="A1638" s="265" t="s">
        <v>6932</v>
      </c>
      <c r="B1638" s="263">
        <v>6.1828561651945304E-3</v>
      </c>
      <c r="D1638" s="263"/>
    </row>
    <row r="1639" spans="1:4" x14ac:dyDescent="0.2">
      <c r="A1639" s="265" t="s">
        <v>6933</v>
      </c>
      <c r="B1639" s="263">
        <v>6.1828561651945304E-3</v>
      </c>
      <c r="D1639" s="263"/>
    </row>
    <row r="1640" spans="1:4" x14ac:dyDescent="0.2">
      <c r="A1640" s="265" t="s">
        <v>6934</v>
      </c>
      <c r="B1640" s="263">
        <v>6.1828561651945304E-3</v>
      </c>
      <c r="D1640" s="263"/>
    </row>
    <row r="1641" spans="1:4" x14ac:dyDescent="0.2">
      <c r="A1641" s="265" t="s">
        <v>2618</v>
      </c>
      <c r="B1641" s="263">
        <v>6.1749565199967302E-3</v>
      </c>
      <c r="D1641" s="263"/>
    </row>
    <row r="1642" spans="1:4" x14ac:dyDescent="0.2">
      <c r="A1642" s="265" t="s">
        <v>2185</v>
      </c>
      <c r="B1642" s="263">
        <v>6.1664371922788798E-3</v>
      </c>
      <c r="D1642" s="263"/>
    </row>
    <row r="1643" spans="1:4" x14ac:dyDescent="0.2">
      <c r="A1643" s="265" t="s">
        <v>2326</v>
      </c>
      <c r="B1643" s="263">
        <v>6.1660153160673498E-3</v>
      </c>
      <c r="D1643" s="263"/>
    </row>
    <row r="1644" spans="1:4" x14ac:dyDescent="0.2">
      <c r="A1644" s="265" t="s">
        <v>1337</v>
      </c>
      <c r="B1644" s="263">
        <v>6.1569124033259799E-3</v>
      </c>
      <c r="D1644" s="263"/>
    </row>
    <row r="1645" spans="1:4" x14ac:dyDescent="0.2">
      <c r="A1645" s="265" t="s">
        <v>3959</v>
      </c>
      <c r="B1645" s="263">
        <v>6.1554745858864402E-3</v>
      </c>
      <c r="D1645" s="263"/>
    </row>
    <row r="1646" spans="1:4" x14ac:dyDescent="0.2">
      <c r="A1646" s="265" t="s">
        <v>5960</v>
      </c>
      <c r="B1646" s="263">
        <v>6.1514284363941296E-3</v>
      </c>
      <c r="D1646" s="263"/>
    </row>
    <row r="1647" spans="1:4" x14ac:dyDescent="0.2">
      <c r="A1647" s="265" t="s">
        <v>6935</v>
      </c>
      <c r="B1647" s="263">
        <v>6.1396357505269497E-3</v>
      </c>
      <c r="D1647" s="263"/>
    </row>
    <row r="1648" spans="1:4" x14ac:dyDescent="0.2">
      <c r="A1648" s="265" t="s">
        <v>4243</v>
      </c>
      <c r="B1648" s="263">
        <v>6.1373601055161103E-3</v>
      </c>
      <c r="D1648" s="263"/>
    </row>
    <row r="1649" spans="1:4" x14ac:dyDescent="0.2">
      <c r="A1649" s="265" t="s">
        <v>1275</v>
      </c>
      <c r="B1649" s="263">
        <v>6.1346535574356899E-3</v>
      </c>
      <c r="D1649" s="263"/>
    </row>
    <row r="1650" spans="1:4" x14ac:dyDescent="0.2">
      <c r="A1650" s="265" t="s">
        <v>6936</v>
      </c>
      <c r="B1650" s="263">
        <v>6.13394719738335E-3</v>
      </c>
      <c r="D1650" s="263"/>
    </row>
    <row r="1651" spans="1:4" x14ac:dyDescent="0.2">
      <c r="A1651" s="265" t="s">
        <v>6937</v>
      </c>
      <c r="B1651" s="263">
        <v>6.1259506416351502E-3</v>
      </c>
      <c r="D1651" s="263"/>
    </row>
    <row r="1652" spans="1:4" x14ac:dyDescent="0.2">
      <c r="A1652" s="265" t="s">
        <v>6938</v>
      </c>
      <c r="B1652" s="263">
        <v>6.12456214609717E-3</v>
      </c>
      <c r="D1652" s="263"/>
    </row>
    <row r="1653" spans="1:4" x14ac:dyDescent="0.2">
      <c r="A1653" s="265" t="s">
        <v>4131</v>
      </c>
      <c r="B1653" s="263">
        <v>6.1170206338047803E-3</v>
      </c>
      <c r="D1653" s="263"/>
    </row>
    <row r="1654" spans="1:4" x14ac:dyDescent="0.2">
      <c r="A1654" s="265" t="s">
        <v>4043</v>
      </c>
      <c r="B1654" s="263">
        <v>6.1161098524470103E-3</v>
      </c>
      <c r="D1654" s="263"/>
    </row>
    <row r="1655" spans="1:4" x14ac:dyDescent="0.2">
      <c r="A1655" s="265" t="s">
        <v>2689</v>
      </c>
      <c r="B1655" s="263">
        <v>6.1091012637007197E-3</v>
      </c>
      <c r="D1655" s="263"/>
    </row>
    <row r="1656" spans="1:4" x14ac:dyDescent="0.2">
      <c r="A1656" s="265" t="s">
        <v>5389</v>
      </c>
      <c r="B1656" s="263">
        <v>6.1079319560823197E-3</v>
      </c>
      <c r="D1656" s="263"/>
    </row>
    <row r="1657" spans="1:4" x14ac:dyDescent="0.2">
      <c r="A1657" s="265" t="s">
        <v>5470</v>
      </c>
      <c r="B1657" s="263">
        <v>6.1071210226465097E-3</v>
      </c>
      <c r="D1657" s="263"/>
    </row>
    <row r="1658" spans="1:4" x14ac:dyDescent="0.2">
      <c r="A1658" s="265" t="s">
        <v>3666</v>
      </c>
      <c r="B1658" s="263">
        <v>6.1047636087523003E-3</v>
      </c>
      <c r="D1658" s="263"/>
    </row>
    <row r="1659" spans="1:4" x14ac:dyDescent="0.2">
      <c r="A1659" s="265" t="s">
        <v>4065</v>
      </c>
      <c r="B1659" s="263">
        <v>6.10118074829073E-3</v>
      </c>
      <c r="D1659" s="263"/>
    </row>
    <row r="1660" spans="1:4" x14ac:dyDescent="0.2">
      <c r="A1660" s="265" t="s">
        <v>5649</v>
      </c>
      <c r="B1660" s="263">
        <v>6.0910568494246704E-3</v>
      </c>
      <c r="D1660" s="263"/>
    </row>
    <row r="1661" spans="1:4" x14ac:dyDescent="0.2">
      <c r="A1661" s="265" t="s">
        <v>5020</v>
      </c>
      <c r="B1661" s="263">
        <v>6.0881605102903703E-3</v>
      </c>
      <c r="D1661" s="263"/>
    </row>
    <row r="1662" spans="1:4" x14ac:dyDescent="0.2">
      <c r="A1662" s="265" t="s">
        <v>6939</v>
      </c>
      <c r="B1662" s="263">
        <v>6.0781615073738898E-3</v>
      </c>
      <c r="D1662" s="263"/>
    </row>
    <row r="1663" spans="1:4" x14ac:dyDescent="0.2">
      <c r="A1663" s="265" t="s">
        <v>6940</v>
      </c>
      <c r="B1663" s="263">
        <v>6.0735990682214101E-3</v>
      </c>
      <c r="D1663" s="263"/>
    </row>
    <row r="1664" spans="1:4" x14ac:dyDescent="0.2">
      <c r="A1664" s="265" t="s">
        <v>6941</v>
      </c>
      <c r="B1664" s="263">
        <v>6.0672523465675997E-3</v>
      </c>
      <c r="D1664" s="263"/>
    </row>
    <row r="1665" spans="1:4" x14ac:dyDescent="0.2">
      <c r="A1665" s="265" t="s">
        <v>3700</v>
      </c>
      <c r="B1665" s="263">
        <v>6.0656836577539499E-3</v>
      </c>
      <c r="D1665" s="263"/>
    </row>
    <row r="1666" spans="1:4" x14ac:dyDescent="0.2">
      <c r="A1666" s="265" t="s">
        <v>4199</v>
      </c>
      <c r="B1666" s="263">
        <v>6.0620759342381696E-3</v>
      </c>
      <c r="D1666" s="263"/>
    </row>
    <row r="1667" spans="1:4" x14ac:dyDescent="0.2">
      <c r="A1667" s="265" t="s">
        <v>4596</v>
      </c>
      <c r="B1667" s="263">
        <v>6.06029858512778E-3</v>
      </c>
      <c r="D1667" s="263"/>
    </row>
    <row r="1668" spans="1:4" x14ac:dyDescent="0.2">
      <c r="A1668" s="265" t="s">
        <v>6118</v>
      </c>
      <c r="B1668" s="263">
        <v>6.0602684347626102E-3</v>
      </c>
      <c r="D1668" s="263"/>
    </row>
    <row r="1669" spans="1:4" x14ac:dyDescent="0.2">
      <c r="A1669" s="265" t="s">
        <v>2997</v>
      </c>
      <c r="B1669" s="263">
        <v>6.0582712758019703E-3</v>
      </c>
      <c r="D1669" s="263"/>
    </row>
    <row r="1670" spans="1:4" x14ac:dyDescent="0.2">
      <c r="A1670" s="265" t="s">
        <v>3163</v>
      </c>
      <c r="B1670" s="263">
        <v>6.0466091220178902E-3</v>
      </c>
      <c r="D1670" s="263"/>
    </row>
    <row r="1671" spans="1:4" x14ac:dyDescent="0.2">
      <c r="A1671" s="265" t="s">
        <v>6942</v>
      </c>
      <c r="B1671" s="263">
        <v>6.0346672930097897E-3</v>
      </c>
      <c r="D1671" s="263"/>
    </row>
    <row r="1672" spans="1:4" x14ac:dyDescent="0.2">
      <c r="A1672" s="265" t="s">
        <v>1503</v>
      </c>
      <c r="B1672" s="263">
        <v>6.0320429975376797E-3</v>
      </c>
      <c r="D1672" s="263"/>
    </row>
    <row r="1673" spans="1:4" x14ac:dyDescent="0.2">
      <c r="A1673" s="265" t="s">
        <v>6335</v>
      </c>
      <c r="B1673" s="263">
        <v>6.0312654438632101E-3</v>
      </c>
      <c r="D1673" s="263"/>
    </row>
    <row r="1674" spans="1:4" x14ac:dyDescent="0.2">
      <c r="A1674" s="265" t="s">
        <v>4390</v>
      </c>
      <c r="B1674" s="263">
        <v>6.02922420077074E-3</v>
      </c>
      <c r="D1674" s="263"/>
    </row>
    <row r="1675" spans="1:4" x14ac:dyDescent="0.2">
      <c r="A1675" s="265" t="s">
        <v>3016</v>
      </c>
      <c r="B1675" s="263">
        <v>6.0288070227029799E-3</v>
      </c>
      <c r="D1675" s="263"/>
    </row>
    <row r="1676" spans="1:4" x14ac:dyDescent="0.2">
      <c r="A1676" s="265" t="s">
        <v>3344</v>
      </c>
      <c r="B1676" s="263">
        <v>6.0234026492605001E-3</v>
      </c>
      <c r="D1676" s="263"/>
    </row>
    <row r="1677" spans="1:4" x14ac:dyDescent="0.2">
      <c r="A1677" s="265" t="s">
        <v>6943</v>
      </c>
      <c r="B1677" s="263">
        <v>6.0218508169991103E-3</v>
      </c>
      <c r="D1677" s="263"/>
    </row>
    <row r="1678" spans="1:4" x14ac:dyDescent="0.2">
      <c r="A1678" s="265" t="s">
        <v>6944</v>
      </c>
      <c r="B1678" s="263">
        <v>6.0135971623777604E-3</v>
      </c>
      <c r="D1678" s="263"/>
    </row>
    <row r="1679" spans="1:4" x14ac:dyDescent="0.2">
      <c r="A1679" s="265" t="s">
        <v>1633</v>
      </c>
      <c r="B1679" s="263">
        <v>6.0132034050982101E-3</v>
      </c>
      <c r="D1679" s="263"/>
    </row>
    <row r="1680" spans="1:4" x14ac:dyDescent="0.2">
      <c r="A1680" s="265" t="s">
        <v>2284</v>
      </c>
      <c r="B1680" s="263">
        <v>6.0046321374073201E-3</v>
      </c>
      <c r="D1680" s="263"/>
    </row>
    <row r="1681" spans="1:4" x14ac:dyDescent="0.2">
      <c r="A1681" s="265" t="s">
        <v>4127</v>
      </c>
      <c r="B1681" s="263">
        <v>6.0040794213279697E-3</v>
      </c>
      <c r="D1681" s="263"/>
    </row>
    <row r="1682" spans="1:4" x14ac:dyDescent="0.2">
      <c r="A1682" s="265" t="s">
        <v>3054</v>
      </c>
      <c r="B1682" s="263">
        <v>6.0029478620165404E-3</v>
      </c>
      <c r="D1682" s="263"/>
    </row>
    <row r="1683" spans="1:4" x14ac:dyDescent="0.2">
      <c r="A1683" s="265" t="s">
        <v>6945</v>
      </c>
      <c r="B1683" s="263">
        <v>6.0010032613077103E-3</v>
      </c>
      <c r="D1683" s="263"/>
    </row>
    <row r="1684" spans="1:4" x14ac:dyDescent="0.2">
      <c r="A1684" s="265" t="s">
        <v>2565</v>
      </c>
      <c r="B1684" s="263">
        <v>5.9977910357244804E-3</v>
      </c>
      <c r="D1684" s="263"/>
    </row>
    <row r="1685" spans="1:4" x14ac:dyDescent="0.2">
      <c r="A1685" s="265" t="s">
        <v>5237</v>
      </c>
      <c r="B1685" s="263">
        <v>5.9953073251758898E-3</v>
      </c>
      <c r="D1685" s="263"/>
    </row>
    <row r="1686" spans="1:4" x14ac:dyDescent="0.2">
      <c r="A1686" s="265" t="s">
        <v>5846</v>
      </c>
      <c r="B1686" s="263">
        <v>5.9864872958085803E-3</v>
      </c>
      <c r="D1686" s="263"/>
    </row>
    <row r="1687" spans="1:4" x14ac:dyDescent="0.2">
      <c r="A1687" s="265" t="s">
        <v>3678</v>
      </c>
      <c r="B1687" s="263">
        <v>5.9832965369456103E-3</v>
      </c>
      <c r="D1687" s="263"/>
    </row>
    <row r="1688" spans="1:4" x14ac:dyDescent="0.2">
      <c r="A1688" s="265" t="s">
        <v>6078</v>
      </c>
      <c r="B1688" s="263">
        <v>5.9832922155891102E-3</v>
      </c>
      <c r="D1688" s="263"/>
    </row>
    <row r="1689" spans="1:4" x14ac:dyDescent="0.2">
      <c r="A1689" s="265" t="s">
        <v>3214</v>
      </c>
      <c r="B1689" s="263">
        <v>5.9756715598225296E-3</v>
      </c>
      <c r="D1689" s="263"/>
    </row>
    <row r="1690" spans="1:4" x14ac:dyDescent="0.2">
      <c r="A1690" s="265" t="s">
        <v>917</v>
      </c>
      <c r="B1690" s="263">
        <v>5.9732144428858098E-3</v>
      </c>
      <c r="D1690" s="263"/>
    </row>
    <row r="1691" spans="1:4" x14ac:dyDescent="0.2">
      <c r="A1691" s="265" t="s">
        <v>2808</v>
      </c>
      <c r="B1691" s="263">
        <v>5.9708518345860297E-3</v>
      </c>
      <c r="D1691" s="263"/>
    </row>
    <row r="1692" spans="1:4" x14ac:dyDescent="0.2">
      <c r="A1692" s="265" t="s">
        <v>5757</v>
      </c>
      <c r="B1692" s="263">
        <v>5.9651373343951996E-3</v>
      </c>
      <c r="D1692" s="263"/>
    </row>
    <row r="1693" spans="1:4" x14ac:dyDescent="0.2">
      <c r="A1693" s="265" t="s">
        <v>3164</v>
      </c>
      <c r="B1693" s="263">
        <v>5.9579516566901202E-3</v>
      </c>
      <c r="D1693" s="263"/>
    </row>
    <row r="1694" spans="1:4" x14ac:dyDescent="0.2">
      <c r="A1694" s="265" t="s">
        <v>3318</v>
      </c>
      <c r="B1694" s="263">
        <v>5.9562684640134499E-3</v>
      </c>
      <c r="D1694" s="263"/>
    </row>
    <row r="1695" spans="1:4" x14ac:dyDescent="0.2">
      <c r="A1695" s="265" t="s">
        <v>774</v>
      </c>
      <c r="B1695" s="263">
        <v>5.95210445467605E-3</v>
      </c>
      <c r="D1695" s="263"/>
    </row>
    <row r="1696" spans="1:4" x14ac:dyDescent="0.2">
      <c r="A1696" s="265" t="s">
        <v>2986</v>
      </c>
      <c r="B1696" s="263">
        <v>5.9463130758799602E-3</v>
      </c>
      <c r="D1696" s="263"/>
    </row>
    <row r="1697" spans="1:4" x14ac:dyDescent="0.2">
      <c r="A1697" s="265" t="s">
        <v>3592</v>
      </c>
      <c r="B1697" s="263">
        <v>5.93806197313988E-3</v>
      </c>
      <c r="D1697" s="263"/>
    </row>
    <row r="1698" spans="1:4" x14ac:dyDescent="0.2">
      <c r="A1698" s="265" t="s">
        <v>4398</v>
      </c>
      <c r="B1698" s="263">
        <v>5.9313383664464196E-3</v>
      </c>
      <c r="D1698" s="263"/>
    </row>
    <row r="1699" spans="1:4" x14ac:dyDescent="0.2">
      <c r="A1699" s="265" t="s">
        <v>2053</v>
      </c>
      <c r="B1699" s="263">
        <v>5.9300222723397897E-3</v>
      </c>
      <c r="D1699" s="263"/>
    </row>
    <row r="1700" spans="1:4" x14ac:dyDescent="0.2">
      <c r="A1700" s="265" t="s">
        <v>2983</v>
      </c>
      <c r="B1700" s="263">
        <v>5.92605053261563E-3</v>
      </c>
      <c r="D1700" s="263"/>
    </row>
    <row r="1701" spans="1:4" x14ac:dyDescent="0.2">
      <c r="A1701" s="265" t="s">
        <v>6946</v>
      </c>
      <c r="B1701" s="263">
        <v>5.9065555432535298E-3</v>
      </c>
      <c r="D1701" s="263"/>
    </row>
    <row r="1702" spans="1:4" x14ac:dyDescent="0.2">
      <c r="A1702" s="265" t="s">
        <v>6947</v>
      </c>
      <c r="B1702" s="263">
        <v>5.8984778685471804E-3</v>
      </c>
      <c r="D1702" s="263"/>
    </row>
    <row r="1703" spans="1:4" x14ac:dyDescent="0.2">
      <c r="A1703" s="265" t="s">
        <v>5788</v>
      </c>
      <c r="B1703" s="263">
        <v>5.8875647451519198E-3</v>
      </c>
      <c r="D1703" s="263"/>
    </row>
    <row r="1704" spans="1:4" x14ac:dyDescent="0.2">
      <c r="A1704" s="265" t="s">
        <v>2510</v>
      </c>
      <c r="B1704" s="263">
        <v>5.88196540074498E-3</v>
      </c>
      <c r="D1704" s="263"/>
    </row>
    <row r="1705" spans="1:4" x14ac:dyDescent="0.2">
      <c r="A1705" s="265" t="s">
        <v>6948</v>
      </c>
      <c r="B1705" s="263">
        <v>5.8808186133897699E-3</v>
      </c>
      <c r="D1705" s="263"/>
    </row>
    <row r="1706" spans="1:4" x14ac:dyDescent="0.2">
      <c r="A1706" s="265" t="s">
        <v>1631</v>
      </c>
      <c r="B1706" s="263">
        <v>5.8778614086413602E-3</v>
      </c>
      <c r="D1706" s="263"/>
    </row>
    <row r="1707" spans="1:4" x14ac:dyDescent="0.2">
      <c r="A1707" s="265" t="s">
        <v>6304</v>
      </c>
      <c r="B1707" s="263">
        <v>5.8748392248665401E-3</v>
      </c>
      <c r="D1707" s="263"/>
    </row>
    <row r="1708" spans="1:4" x14ac:dyDescent="0.2">
      <c r="A1708" s="265" t="s">
        <v>5144</v>
      </c>
      <c r="B1708" s="263">
        <v>5.8738261747825196E-3</v>
      </c>
      <c r="D1708" s="263"/>
    </row>
    <row r="1709" spans="1:4" x14ac:dyDescent="0.2">
      <c r="A1709" s="265" t="s">
        <v>6949</v>
      </c>
      <c r="B1709" s="263">
        <v>5.8722784121634604E-3</v>
      </c>
      <c r="D1709" s="263"/>
    </row>
    <row r="1710" spans="1:4" x14ac:dyDescent="0.2">
      <c r="A1710" s="265" t="s">
        <v>3645</v>
      </c>
      <c r="B1710" s="263">
        <v>5.8712929424365101E-3</v>
      </c>
      <c r="D1710" s="263"/>
    </row>
    <row r="1711" spans="1:4" x14ac:dyDescent="0.2">
      <c r="A1711" s="265" t="s">
        <v>2683</v>
      </c>
      <c r="B1711" s="263">
        <v>5.8700312910551396E-3</v>
      </c>
      <c r="D1711" s="263"/>
    </row>
    <row r="1712" spans="1:4" x14ac:dyDescent="0.2">
      <c r="A1712" s="265" t="s">
        <v>6950</v>
      </c>
      <c r="B1712" s="263">
        <v>5.8624289697325003E-3</v>
      </c>
      <c r="D1712" s="263"/>
    </row>
    <row r="1713" spans="1:4" x14ac:dyDescent="0.2">
      <c r="A1713" s="265" t="s">
        <v>2312</v>
      </c>
      <c r="B1713" s="263">
        <v>5.85480146153281E-3</v>
      </c>
      <c r="D1713" s="263"/>
    </row>
    <row r="1714" spans="1:4" x14ac:dyDescent="0.2">
      <c r="A1714" s="265" t="s">
        <v>2113</v>
      </c>
      <c r="B1714" s="263">
        <v>5.8443817487331302E-3</v>
      </c>
      <c r="D1714" s="263"/>
    </row>
    <row r="1715" spans="1:4" x14ac:dyDescent="0.2">
      <c r="A1715" s="265" t="s">
        <v>2822</v>
      </c>
      <c r="B1715" s="263">
        <v>5.8413557974379597E-3</v>
      </c>
      <c r="D1715" s="263"/>
    </row>
    <row r="1716" spans="1:4" x14ac:dyDescent="0.2">
      <c r="A1716" s="265" t="s">
        <v>3296</v>
      </c>
      <c r="B1716" s="263">
        <v>5.8291231447978398E-3</v>
      </c>
      <c r="D1716" s="263"/>
    </row>
    <row r="1717" spans="1:4" x14ac:dyDescent="0.2">
      <c r="A1717" s="265" t="s">
        <v>2597</v>
      </c>
      <c r="B1717" s="263">
        <v>5.8232038372569303E-3</v>
      </c>
      <c r="D1717" s="263"/>
    </row>
    <row r="1718" spans="1:4" x14ac:dyDescent="0.2">
      <c r="A1718" s="265" t="s">
        <v>4435</v>
      </c>
      <c r="B1718" s="263">
        <v>5.7986197407196996E-3</v>
      </c>
      <c r="D1718" s="263"/>
    </row>
    <row r="1719" spans="1:4" x14ac:dyDescent="0.2">
      <c r="A1719" s="265" t="s">
        <v>6951</v>
      </c>
      <c r="B1719" s="263">
        <v>5.7881327813266098E-3</v>
      </c>
      <c r="D1719" s="263"/>
    </row>
    <row r="1720" spans="1:4" x14ac:dyDescent="0.2">
      <c r="A1720" s="265" t="s">
        <v>6952</v>
      </c>
      <c r="B1720" s="263">
        <v>5.7863018310164403E-3</v>
      </c>
      <c r="D1720" s="263"/>
    </row>
    <row r="1721" spans="1:4" x14ac:dyDescent="0.2">
      <c r="A1721" s="265" t="s">
        <v>6953</v>
      </c>
      <c r="B1721" s="263">
        <v>5.7802073078260397E-3</v>
      </c>
      <c r="D1721" s="263"/>
    </row>
    <row r="1722" spans="1:4" x14ac:dyDescent="0.2">
      <c r="A1722" s="265" t="s">
        <v>6954</v>
      </c>
      <c r="B1722" s="263">
        <v>5.7778294418199304E-3</v>
      </c>
      <c r="D1722" s="263"/>
    </row>
    <row r="1723" spans="1:4" x14ac:dyDescent="0.2">
      <c r="A1723" s="265" t="s">
        <v>651</v>
      </c>
      <c r="B1723" s="263">
        <v>5.7695331379850603E-3</v>
      </c>
      <c r="D1723" s="263"/>
    </row>
    <row r="1724" spans="1:4" x14ac:dyDescent="0.2">
      <c r="A1724" s="265" t="s">
        <v>6955</v>
      </c>
      <c r="B1724" s="263">
        <v>5.7659022016473402E-3</v>
      </c>
      <c r="D1724" s="263"/>
    </row>
    <row r="1725" spans="1:4" x14ac:dyDescent="0.2">
      <c r="A1725" s="265" t="s">
        <v>5206</v>
      </c>
      <c r="B1725" s="263">
        <v>5.7646456934978604E-3</v>
      </c>
      <c r="D1725" s="263"/>
    </row>
    <row r="1726" spans="1:4" x14ac:dyDescent="0.2">
      <c r="A1726" s="265" t="s">
        <v>1318</v>
      </c>
      <c r="B1726" s="263">
        <v>5.7627576521470996E-3</v>
      </c>
      <c r="D1726" s="263"/>
    </row>
    <row r="1727" spans="1:4" x14ac:dyDescent="0.2">
      <c r="A1727" s="265" t="s">
        <v>4991</v>
      </c>
      <c r="B1727" s="263">
        <v>5.7610365723423504E-3</v>
      </c>
      <c r="D1727" s="263"/>
    </row>
    <row r="1728" spans="1:4" x14ac:dyDescent="0.2">
      <c r="A1728" s="265" t="s">
        <v>6956</v>
      </c>
      <c r="B1728" s="263">
        <v>5.7566830227354197E-3</v>
      </c>
      <c r="D1728" s="263"/>
    </row>
    <row r="1729" spans="1:4" x14ac:dyDescent="0.2">
      <c r="A1729" s="265" t="s">
        <v>4410</v>
      </c>
      <c r="B1729" s="263">
        <v>5.7318076563495799E-3</v>
      </c>
      <c r="D1729" s="263"/>
    </row>
    <row r="1730" spans="1:4" x14ac:dyDescent="0.2">
      <c r="A1730" s="265" t="s">
        <v>3225</v>
      </c>
      <c r="B1730" s="263">
        <v>5.7210854465261397E-3</v>
      </c>
      <c r="D1730" s="263"/>
    </row>
    <row r="1731" spans="1:4" x14ac:dyDescent="0.2">
      <c r="A1731" s="265" t="s">
        <v>5727</v>
      </c>
      <c r="B1731" s="263">
        <v>5.7202197394285396E-3</v>
      </c>
      <c r="D1731" s="263"/>
    </row>
    <row r="1732" spans="1:4" x14ac:dyDescent="0.2">
      <c r="A1732" s="265" t="s">
        <v>6957</v>
      </c>
      <c r="B1732" s="263">
        <v>5.7202197394285396E-3</v>
      </c>
      <c r="D1732" s="263"/>
    </row>
    <row r="1733" spans="1:4" x14ac:dyDescent="0.2">
      <c r="A1733" s="265" t="s">
        <v>6958</v>
      </c>
      <c r="B1733" s="263">
        <v>5.7202197394285396E-3</v>
      </c>
      <c r="D1733" s="263"/>
    </row>
    <row r="1734" spans="1:4" x14ac:dyDescent="0.2">
      <c r="A1734" s="265" t="s">
        <v>4427</v>
      </c>
      <c r="B1734" s="263">
        <v>5.7202197394285396E-3</v>
      </c>
      <c r="D1734" s="263"/>
    </row>
    <row r="1735" spans="1:4" x14ac:dyDescent="0.2">
      <c r="A1735" s="265" t="s">
        <v>4164</v>
      </c>
      <c r="B1735" s="263">
        <v>5.7202197394285396E-3</v>
      </c>
      <c r="D1735" s="263"/>
    </row>
    <row r="1736" spans="1:4" x14ac:dyDescent="0.2">
      <c r="A1736" s="265" t="s">
        <v>4137</v>
      </c>
      <c r="B1736" s="263">
        <v>5.7202197394285396E-3</v>
      </c>
      <c r="D1736" s="263"/>
    </row>
    <row r="1737" spans="1:4" x14ac:dyDescent="0.2">
      <c r="A1737" s="265" t="s">
        <v>1346</v>
      </c>
      <c r="B1737" s="263">
        <v>5.7201531938711001E-3</v>
      </c>
      <c r="D1737" s="263"/>
    </row>
    <row r="1738" spans="1:4" x14ac:dyDescent="0.2">
      <c r="A1738" s="265" t="s">
        <v>4368</v>
      </c>
      <c r="B1738" s="263">
        <v>5.7177080918006601E-3</v>
      </c>
      <c r="D1738" s="263"/>
    </row>
    <row r="1739" spans="1:4" x14ac:dyDescent="0.2">
      <c r="A1739" s="265" t="s">
        <v>6959</v>
      </c>
      <c r="B1739" s="263">
        <v>5.7073624920412598E-3</v>
      </c>
      <c r="D1739" s="263"/>
    </row>
    <row r="1740" spans="1:4" x14ac:dyDescent="0.2">
      <c r="A1740" s="265" t="s">
        <v>3908</v>
      </c>
      <c r="B1740" s="263">
        <v>5.7062849373658298E-3</v>
      </c>
      <c r="D1740" s="263"/>
    </row>
    <row r="1741" spans="1:4" x14ac:dyDescent="0.2">
      <c r="A1741" s="265" t="s">
        <v>2609</v>
      </c>
      <c r="B1741" s="263">
        <v>5.7049632609505602E-3</v>
      </c>
      <c r="D1741" s="263"/>
    </row>
    <row r="1742" spans="1:4" x14ac:dyDescent="0.2">
      <c r="A1742" s="265" t="s">
        <v>5228</v>
      </c>
      <c r="B1742" s="263">
        <v>5.6971934089729099E-3</v>
      </c>
      <c r="D1742" s="263"/>
    </row>
    <row r="1743" spans="1:4" x14ac:dyDescent="0.2">
      <c r="A1743" s="265" t="s">
        <v>3863</v>
      </c>
      <c r="B1743" s="263">
        <v>5.6916112868419097E-3</v>
      </c>
      <c r="D1743" s="263"/>
    </row>
    <row r="1744" spans="1:4" x14ac:dyDescent="0.2">
      <c r="A1744" s="265" t="s">
        <v>4047</v>
      </c>
      <c r="B1744" s="263">
        <v>5.67612720254784E-3</v>
      </c>
      <c r="D1744" s="263"/>
    </row>
    <row r="1745" spans="1:4" x14ac:dyDescent="0.2">
      <c r="A1745" s="265" t="s">
        <v>2596</v>
      </c>
      <c r="B1745" s="263">
        <v>5.6737730832923799E-3</v>
      </c>
      <c r="D1745" s="263"/>
    </row>
    <row r="1746" spans="1:4" x14ac:dyDescent="0.2">
      <c r="A1746" s="265" t="s">
        <v>2718</v>
      </c>
      <c r="B1746" s="263">
        <v>5.6676299549221001E-3</v>
      </c>
      <c r="D1746" s="263"/>
    </row>
    <row r="1747" spans="1:4" x14ac:dyDescent="0.2">
      <c r="A1747" s="265" t="s">
        <v>5377</v>
      </c>
      <c r="B1747" s="263">
        <v>5.6626368961133497E-3</v>
      </c>
      <c r="D1747" s="263"/>
    </row>
    <row r="1748" spans="1:4" x14ac:dyDescent="0.2">
      <c r="A1748" s="265" t="s">
        <v>1915</v>
      </c>
      <c r="B1748" s="263">
        <v>5.6622210992805398E-3</v>
      </c>
      <c r="D1748" s="263"/>
    </row>
    <row r="1749" spans="1:4" x14ac:dyDescent="0.2">
      <c r="A1749" s="265" t="s">
        <v>1440</v>
      </c>
      <c r="B1749" s="263">
        <v>5.6608402993549699E-3</v>
      </c>
      <c r="D1749" s="263"/>
    </row>
    <row r="1750" spans="1:4" x14ac:dyDescent="0.2">
      <c r="A1750" s="265" t="s">
        <v>3972</v>
      </c>
      <c r="B1750" s="263">
        <v>5.6590566878602601E-3</v>
      </c>
      <c r="D1750" s="263"/>
    </row>
    <row r="1751" spans="1:4" x14ac:dyDescent="0.2">
      <c r="A1751" s="265" t="s">
        <v>4144</v>
      </c>
      <c r="B1751" s="263">
        <v>5.6519159255381101E-3</v>
      </c>
      <c r="D1751" s="263"/>
    </row>
    <row r="1752" spans="1:4" x14ac:dyDescent="0.2">
      <c r="A1752" s="265" t="s">
        <v>6275</v>
      </c>
      <c r="B1752" s="263">
        <v>5.64873942226813E-3</v>
      </c>
      <c r="D1752" s="263"/>
    </row>
    <row r="1753" spans="1:4" x14ac:dyDescent="0.2">
      <c r="A1753" s="265" t="s">
        <v>1479</v>
      </c>
      <c r="B1753" s="263">
        <v>5.6486295813213804E-3</v>
      </c>
      <c r="D1753" s="263"/>
    </row>
    <row r="1754" spans="1:4" x14ac:dyDescent="0.2">
      <c r="A1754" s="265" t="s">
        <v>6960</v>
      </c>
      <c r="B1754" s="263">
        <v>5.64781526716082E-3</v>
      </c>
      <c r="D1754" s="263"/>
    </row>
    <row r="1755" spans="1:4" x14ac:dyDescent="0.2">
      <c r="A1755" s="265" t="s">
        <v>3055</v>
      </c>
      <c r="B1755" s="263">
        <v>5.6472622181467404E-3</v>
      </c>
      <c r="D1755" s="263"/>
    </row>
    <row r="1756" spans="1:4" x14ac:dyDescent="0.2">
      <c r="A1756" s="265" t="s">
        <v>2940</v>
      </c>
      <c r="B1756" s="263">
        <v>5.6430233449593498E-3</v>
      </c>
      <c r="D1756" s="263"/>
    </row>
    <row r="1757" spans="1:4" x14ac:dyDescent="0.2">
      <c r="A1757" s="265" t="s">
        <v>1317</v>
      </c>
      <c r="B1757" s="263">
        <v>5.6286373339936597E-3</v>
      </c>
      <c r="D1757" s="263"/>
    </row>
    <row r="1758" spans="1:4" x14ac:dyDescent="0.2">
      <c r="A1758" s="265" t="s">
        <v>3588</v>
      </c>
      <c r="B1758" s="263">
        <v>5.6212919175841697E-3</v>
      </c>
      <c r="D1758" s="263"/>
    </row>
    <row r="1759" spans="1:4" x14ac:dyDescent="0.2">
      <c r="A1759" s="265" t="s">
        <v>2350</v>
      </c>
      <c r="B1759" s="263">
        <v>5.6185245966387104E-3</v>
      </c>
      <c r="D1759" s="263"/>
    </row>
    <row r="1760" spans="1:4" x14ac:dyDescent="0.2">
      <c r="A1760" s="265" t="s">
        <v>433</v>
      </c>
      <c r="B1760" s="263">
        <v>5.5812821090962597E-3</v>
      </c>
      <c r="D1760" s="263"/>
    </row>
    <row r="1761" spans="1:4" x14ac:dyDescent="0.2">
      <c r="A1761" s="265" t="s">
        <v>6961</v>
      </c>
      <c r="B1761" s="263">
        <v>5.5736127539931903E-3</v>
      </c>
      <c r="D1761" s="263"/>
    </row>
    <row r="1762" spans="1:4" x14ac:dyDescent="0.2">
      <c r="A1762" s="265" t="s">
        <v>3841</v>
      </c>
      <c r="B1762" s="263">
        <v>5.5715623259820699E-3</v>
      </c>
      <c r="D1762" s="263"/>
    </row>
    <row r="1763" spans="1:4" x14ac:dyDescent="0.2">
      <c r="A1763" s="265" t="s">
        <v>5665</v>
      </c>
      <c r="B1763" s="263">
        <v>5.5683374165719597E-3</v>
      </c>
      <c r="D1763" s="263"/>
    </row>
    <row r="1764" spans="1:4" x14ac:dyDescent="0.2">
      <c r="A1764" s="265" t="s">
        <v>2590</v>
      </c>
      <c r="B1764" s="263">
        <v>5.5665864540459502E-3</v>
      </c>
      <c r="D1764" s="263"/>
    </row>
    <row r="1765" spans="1:4" x14ac:dyDescent="0.2">
      <c r="A1765" s="265" t="s">
        <v>373</v>
      </c>
      <c r="B1765" s="263">
        <v>5.5599338940561099E-3</v>
      </c>
      <c r="D1765" s="263"/>
    </row>
    <row r="1766" spans="1:4" x14ac:dyDescent="0.2">
      <c r="A1766" s="265" t="s">
        <v>3333</v>
      </c>
      <c r="B1766" s="263">
        <v>5.5499189816576302E-3</v>
      </c>
      <c r="D1766" s="263"/>
    </row>
    <row r="1767" spans="1:4" x14ac:dyDescent="0.2">
      <c r="A1767" s="265" t="s">
        <v>5844</v>
      </c>
      <c r="B1767" s="263">
        <v>5.5489564641632702E-3</v>
      </c>
      <c r="D1767" s="263"/>
    </row>
    <row r="1768" spans="1:4" x14ac:dyDescent="0.2">
      <c r="A1768" s="265" t="s">
        <v>5671</v>
      </c>
      <c r="B1768" s="263">
        <v>5.5424778051107503E-3</v>
      </c>
      <c r="D1768" s="263"/>
    </row>
    <row r="1769" spans="1:4" x14ac:dyDescent="0.2">
      <c r="A1769" s="265" t="s">
        <v>4406</v>
      </c>
      <c r="B1769" s="263">
        <v>5.5419820144811298E-3</v>
      </c>
      <c r="D1769" s="263"/>
    </row>
    <row r="1770" spans="1:4" x14ac:dyDescent="0.2">
      <c r="A1770" s="265" t="s">
        <v>5415</v>
      </c>
      <c r="B1770" s="263">
        <v>5.5358782669524499E-3</v>
      </c>
      <c r="D1770" s="263"/>
    </row>
    <row r="1771" spans="1:4" x14ac:dyDescent="0.2">
      <c r="A1771" s="265" t="s">
        <v>4651</v>
      </c>
      <c r="B1771" s="263">
        <v>5.5349110959524699E-3</v>
      </c>
      <c r="D1771" s="263"/>
    </row>
    <row r="1772" spans="1:4" x14ac:dyDescent="0.2">
      <c r="A1772" s="265" t="s">
        <v>6962</v>
      </c>
      <c r="B1772" s="263">
        <v>5.5092878435702196E-3</v>
      </c>
      <c r="D1772" s="263"/>
    </row>
    <row r="1773" spans="1:4" x14ac:dyDescent="0.2">
      <c r="A1773" s="265" t="s">
        <v>5612</v>
      </c>
      <c r="B1773" s="263">
        <v>5.5084548715438704E-3</v>
      </c>
      <c r="D1773" s="263"/>
    </row>
    <row r="1774" spans="1:4" x14ac:dyDescent="0.2">
      <c r="A1774" s="265" t="s">
        <v>3176</v>
      </c>
      <c r="B1774" s="263">
        <v>5.5004015925781196E-3</v>
      </c>
      <c r="D1774" s="263"/>
    </row>
    <row r="1775" spans="1:4" x14ac:dyDescent="0.2">
      <c r="A1775" s="265" t="s">
        <v>6963</v>
      </c>
      <c r="B1775" s="263">
        <v>5.4900565548896196E-3</v>
      </c>
      <c r="D1775" s="263"/>
    </row>
    <row r="1776" spans="1:4" x14ac:dyDescent="0.2">
      <c r="A1776" s="265" t="s">
        <v>5462</v>
      </c>
      <c r="B1776" s="263">
        <v>5.47639814452039E-3</v>
      </c>
      <c r="D1776" s="263"/>
    </row>
    <row r="1777" spans="1:4" x14ac:dyDescent="0.2">
      <c r="A1777" s="265" t="s">
        <v>1083</v>
      </c>
      <c r="B1777" s="263">
        <v>5.4742223576286098E-3</v>
      </c>
      <c r="D1777" s="263"/>
    </row>
    <row r="1778" spans="1:4" x14ac:dyDescent="0.2">
      <c r="A1778" s="265" t="s">
        <v>3940</v>
      </c>
      <c r="B1778" s="263">
        <v>5.4679046871544601E-3</v>
      </c>
      <c r="D1778" s="263"/>
    </row>
    <row r="1779" spans="1:4" x14ac:dyDescent="0.2">
      <c r="A1779" s="265" t="s">
        <v>6964</v>
      </c>
      <c r="B1779" s="263">
        <v>5.4651821735898897E-3</v>
      </c>
      <c r="D1779" s="263"/>
    </row>
    <row r="1780" spans="1:4" x14ac:dyDescent="0.2">
      <c r="A1780" s="265" t="s">
        <v>1347</v>
      </c>
      <c r="B1780" s="263">
        <v>5.4627388239442201E-3</v>
      </c>
      <c r="D1780" s="263"/>
    </row>
    <row r="1781" spans="1:4" x14ac:dyDescent="0.2">
      <c r="A1781" s="265" t="s">
        <v>918</v>
      </c>
      <c r="B1781" s="263">
        <v>5.4601075111834199E-3</v>
      </c>
      <c r="D1781" s="263"/>
    </row>
    <row r="1782" spans="1:4" x14ac:dyDescent="0.2">
      <c r="A1782" s="265" t="s">
        <v>6965</v>
      </c>
      <c r="B1782" s="263">
        <v>5.45965754679945E-3</v>
      </c>
      <c r="D1782" s="263"/>
    </row>
    <row r="1783" spans="1:4" x14ac:dyDescent="0.2">
      <c r="A1783" s="265" t="s">
        <v>4315</v>
      </c>
      <c r="B1783" s="263">
        <v>5.4483914345474296E-3</v>
      </c>
      <c r="D1783" s="263"/>
    </row>
    <row r="1784" spans="1:4" x14ac:dyDescent="0.2">
      <c r="A1784" s="265" t="s">
        <v>3000</v>
      </c>
      <c r="B1784" s="263">
        <v>5.4386361836901804E-3</v>
      </c>
      <c r="D1784" s="263"/>
    </row>
    <row r="1785" spans="1:4" x14ac:dyDescent="0.2">
      <c r="A1785" s="265" t="s">
        <v>6966</v>
      </c>
      <c r="B1785" s="263">
        <v>5.4359375606751496E-3</v>
      </c>
      <c r="D1785" s="263"/>
    </row>
    <row r="1786" spans="1:4" x14ac:dyDescent="0.2">
      <c r="A1786" s="265" t="s">
        <v>6076</v>
      </c>
      <c r="B1786" s="263">
        <v>5.4353644363895597E-3</v>
      </c>
      <c r="D1786" s="263"/>
    </row>
    <row r="1787" spans="1:4" x14ac:dyDescent="0.2">
      <c r="A1787" s="265" t="s">
        <v>1515</v>
      </c>
      <c r="B1787" s="263">
        <v>5.4254492095619604E-3</v>
      </c>
      <c r="D1787" s="263"/>
    </row>
    <row r="1788" spans="1:4" x14ac:dyDescent="0.2">
      <c r="A1788" s="265" t="s">
        <v>4260</v>
      </c>
      <c r="B1788" s="263">
        <v>5.4206495685363296E-3</v>
      </c>
      <c r="D1788" s="263"/>
    </row>
    <row r="1789" spans="1:4" x14ac:dyDescent="0.2">
      <c r="A1789" s="265" t="s">
        <v>2852</v>
      </c>
      <c r="B1789" s="263">
        <v>5.3930084046698596E-3</v>
      </c>
      <c r="D1789" s="263"/>
    </row>
    <row r="1790" spans="1:4" x14ac:dyDescent="0.2">
      <c r="A1790" s="265" t="s">
        <v>6967</v>
      </c>
      <c r="B1790" s="263">
        <v>5.3893849429167504E-3</v>
      </c>
      <c r="D1790" s="263"/>
    </row>
    <row r="1791" spans="1:4" x14ac:dyDescent="0.2">
      <c r="A1791" s="265" t="s">
        <v>6968</v>
      </c>
      <c r="B1791" s="263">
        <v>5.3893849429167504E-3</v>
      </c>
      <c r="D1791" s="263"/>
    </row>
    <row r="1792" spans="1:4" x14ac:dyDescent="0.2">
      <c r="A1792" s="265" t="s">
        <v>6969</v>
      </c>
      <c r="B1792" s="263">
        <v>5.3868249751394398E-3</v>
      </c>
      <c r="D1792" s="263"/>
    </row>
    <row r="1793" spans="1:4" x14ac:dyDescent="0.2">
      <c r="A1793" s="265" t="s">
        <v>2169</v>
      </c>
      <c r="B1793" s="263">
        <v>5.3812624866719904E-3</v>
      </c>
      <c r="D1793" s="263"/>
    </row>
    <row r="1794" spans="1:4" x14ac:dyDescent="0.2">
      <c r="A1794" s="265" t="s">
        <v>3002</v>
      </c>
      <c r="B1794" s="263">
        <v>5.3772230539482803E-3</v>
      </c>
      <c r="D1794" s="263"/>
    </row>
    <row r="1795" spans="1:4" x14ac:dyDescent="0.2">
      <c r="A1795" s="265" t="s">
        <v>2614</v>
      </c>
      <c r="B1795" s="263">
        <v>5.3771206868249702E-3</v>
      </c>
      <c r="D1795" s="263"/>
    </row>
    <row r="1796" spans="1:4" x14ac:dyDescent="0.2">
      <c r="A1796" s="265" t="s">
        <v>2319</v>
      </c>
      <c r="B1796" s="263">
        <v>5.3731463660026896E-3</v>
      </c>
      <c r="D1796" s="263"/>
    </row>
    <row r="1797" spans="1:4" x14ac:dyDescent="0.2">
      <c r="A1797" s="265" t="s">
        <v>3704</v>
      </c>
      <c r="B1797" s="263">
        <v>5.3719914341284402E-3</v>
      </c>
      <c r="D1797" s="263"/>
    </row>
    <row r="1798" spans="1:4" x14ac:dyDescent="0.2">
      <c r="A1798" s="265" t="s">
        <v>1571</v>
      </c>
      <c r="B1798" s="263">
        <v>5.3673894514580404E-3</v>
      </c>
      <c r="D1798" s="263"/>
    </row>
    <row r="1799" spans="1:4" x14ac:dyDescent="0.2">
      <c r="A1799" s="265" t="s">
        <v>6295</v>
      </c>
      <c r="B1799" s="263">
        <v>5.36412739108708E-3</v>
      </c>
      <c r="D1799" s="263"/>
    </row>
    <row r="1800" spans="1:4" x14ac:dyDescent="0.2">
      <c r="A1800" s="265" t="s">
        <v>2125</v>
      </c>
      <c r="B1800" s="263">
        <v>5.3620114714799201E-3</v>
      </c>
      <c r="D1800" s="263"/>
    </row>
    <row r="1801" spans="1:4" x14ac:dyDescent="0.2">
      <c r="A1801" s="265" t="s">
        <v>6970</v>
      </c>
      <c r="B1801" s="263">
        <v>5.3439646843420202E-3</v>
      </c>
      <c r="D1801" s="263"/>
    </row>
    <row r="1802" spans="1:4" x14ac:dyDescent="0.2">
      <c r="A1802" s="265" t="s">
        <v>1430</v>
      </c>
      <c r="B1802" s="263">
        <v>5.3423576820252998E-3</v>
      </c>
      <c r="D1802" s="263"/>
    </row>
    <row r="1803" spans="1:4" x14ac:dyDescent="0.2">
      <c r="A1803" s="265" t="s">
        <v>2981</v>
      </c>
      <c r="B1803" s="263">
        <v>5.3394631298427E-3</v>
      </c>
      <c r="D1803" s="263"/>
    </row>
    <row r="1804" spans="1:4" x14ac:dyDescent="0.2">
      <c r="A1804" s="265" t="s">
        <v>1496</v>
      </c>
      <c r="B1804" s="263">
        <v>5.3368343016499198E-3</v>
      </c>
      <c r="D1804" s="263"/>
    </row>
    <row r="1805" spans="1:4" x14ac:dyDescent="0.2">
      <c r="A1805" s="265" t="s">
        <v>3152</v>
      </c>
      <c r="B1805" s="263">
        <v>5.3326338466861004E-3</v>
      </c>
      <c r="D1805" s="263"/>
    </row>
    <row r="1806" spans="1:4" x14ac:dyDescent="0.2">
      <c r="A1806" s="265" t="s">
        <v>1489</v>
      </c>
      <c r="B1806" s="263">
        <v>5.3305781135871101E-3</v>
      </c>
      <c r="D1806" s="263"/>
    </row>
    <row r="1807" spans="1:4" x14ac:dyDescent="0.2">
      <c r="A1807" s="265" t="s">
        <v>6971</v>
      </c>
      <c r="B1807" s="263">
        <v>5.32466879069336E-3</v>
      </c>
      <c r="D1807" s="263"/>
    </row>
    <row r="1808" spans="1:4" x14ac:dyDescent="0.2">
      <c r="A1808" s="265" t="s">
        <v>5622</v>
      </c>
      <c r="B1808" s="263">
        <v>5.3202534875452599E-3</v>
      </c>
      <c r="D1808" s="263"/>
    </row>
    <row r="1809" spans="1:4" x14ac:dyDescent="0.2">
      <c r="A1809" s="265" t="s">
        <v>2992</v>
      </c>
      <c r="B1809" s="263">
        <v>5.3192472087861204E-3</v>
      </c>
      <c r="D1809" s="263"/>
    </row>
    <row r="1810" spans="1:4" x14ac:dyDescent="0.2">
      <c r="A1810" s="265" t="s">
        <v>6972</v>
      </c>
      <c r="B1810" s="263">
        <v>5.3190216297590099E-3</v>
      </c>
      <c r="D1810" s="263"/>
    </row>
    <row r="1811" spans="1:4" x14ac:dyDescent="0.2">
      <c r="A1811" s="265" t="s">
        <v>6973</v>
      </c>
      <c r="B1811" s="263">
        <v>5.3187883947842501E-3</v>
      </c>
      <c r="D1811" s="263"/>
    </row>
    <row r="1812" spans="1:4" x14ac:dyDescent="0.2">
      <c r="A1812" s="265" t="s">
        <v>5619</v>
      </c>
      <c r="B1812" s="263">
        <v>5.3179349693154698E-3</v>
      </c>
      <c r="D1812" s="263"/>
    </row>
    <row r="1813" spans="1:4" x14ac:dyDescent="0.2">
      <c r="A1813" s="265" t="s">
        <v>6974</v>
      </c>
      <c r="B1813" s="263">
        <v>5.3178810585040497E-3</v>
      </c>
      <c r="D1813" s="263"/>
    </row>
    <row r="1814" spans="1:4" x14ac:dyDescent="0.2">
      <c r="A1814" s="265" t="s">
        <v>1713</v>
      </c>
      <c r="B1814" s="263">
        <v>5.3168739103372801E-3</v>
      </c>
      <c r="D1814" s="263"/>
    </row>
    <row r="1815" spans="1:4" x14ac:dyDescent="0.2">
      <c r="A1815" s="265" t="s">
        <v>6975</v>
      </c>
      <c r="B1815" s="263">
        <v>5.3116321939989403E-3</v>
      </c>
      <c r="D1815" s="263"/>
    </row>
    <row r="1816" spans="1:4" x14ac:dyDescent="0.2">
      <c r="A1816" s="265" t="s">
        <v>3828</v>
      </c>
      <c r="B1816" s="263">
        <v>5.3105534699297002E-3</v>
      </c>
      <c r="D1816" s="263"/>
    </row>
    <row r="1817" spans="1:4" x14ac:dyDescent="0.2">
      <c r="A1817" s="265" t="s">
        <v>894</v>
      </c>
      <c r="B1817" s="263">
        <v>5.2918605386729099E-3</v>
      </c>
      <c r="D1817" s="263"/>
    </row>
    <row r="1818" spans="1:4" x14ac:dyDescent="0.2">
      <c r="A1818" s="265" t="s">
        <v>2472</v>
      </c>
      <c r="B1818" s="263">
        <v>5.2782111037659703E-3</v>
      </c>
      <c r="D1818" s="263"/>
    </row>
    <row r="1819" spans="1:4" x14ac:dyDescent="0.2">
      <c r="A1819" s="265" t="s">
        <v>687</v>
      </c>
      <c r="B1819" s="263">
        <v>5.2729241090104396E-3</v>
      </c>
      <c r="D1819" s="263"/>
    </row>
    <row r="1820" spans="1:4" x14ac:dyDescent="0.2">
      <c r="A1820" s="265" t="s">
        <v>6976</v>
      </c>
      <c r="B1820" s="263">
        <v>5.2670331736862901E-3</v>
      </c>
      <c r="D1820" s="263"/>
    </row>
    <row r="1821" spans="1:4" x14ac:dyDescent="0.2">
      <c r="A1821" s="265" t="s">
        <v>6977</v>
      </c>
      <c r="B1821" s="263">
        <v>5.2594374003573302E-3</v>
      </c>
      <c r="D1821" s="263"/>
    </row>
    <row r="1822" spans="1:4" x14ac:dyDescent="0.2">
      <c r="A1822" s="265" t="s">
        <v>6978</v>
      </c>
      <c r="B1822" s="263">
        <v>5.2489761569487498E-3</v>
      </c>
      <c r="D1822" s="263"/>
    </row>
    <row r="1823" spans="1:4" x14ac:dyDescent="0.2">
      <c r="A1823" s="265" t="s">
        <v>6979</v>
      </c>
      <c r="B1823" s="263">
        <v>5.2489761569487498E-3</v>
      </c>
      <c r="D1823" s="263"/>
    </row>
    <row r="1824" spans="1:4" x14ac:dyDescent="0.2">
      <c r="A1824" s="265" t="s">
        <v>6980</v>
      </c>
      <c r="B1824" s="263">
        <v>5.2489761569487498E-3</v>
      </c>
      <c r="D1824" s="263"/>
    </row>
    <row r="1825" spans="1:4" x14ac:dyDescent="0.2">
      <c r="A1825" s="265" t="s">
        <v>6981</v>
      </c>
      <c r="B1825" s="263">
        <v>5.2489761569487498E-3</v>
      </c>
      <c r="D1825" s="263"/>
    </row>
    <row r="1826" spans="1:4" x14ac:dyDescent="0.2">
      <c r="A1826" s="265" t="s">
        <v>3913</v>
      </c>
      <c r="B1826" s="263">
        <v>5.2489761569487498E-3</v>
      </c>
      <c r="D1826" s="263"/>
    </row>
    <row r="1827" spans="1:4" x14ac:dyDescent="0.2">
      <c r="A1827" s="265" t="s">
        <v>2190</v>
      </c>
      <c r="B1827" s="263">
        <v>5.2487860751370199E-3</v>
      </c>
      <c r="D1827" s="263"/>
    </row>
    <row r="1828" spans="1:4" x14ac:dyDescent="0.2">
      <c r="A1828" s="265" t="s">
        <v>6025</v>
      </c>
      <c r="B1828" s="263">
        <v>5.2479562760917803E-3</v>
      </c>
      <c r="D1828" s="263"/>
    </row>
    <row r="1829" spans="1:4" x14ac:dyDescent="0.2">
      <c r="A1829" s="265" t="s">
        <v>3437</v>
      </c>
      <c r="B1829" s="263">
        <v>5.2469344137442801E-3</v>
      </c>
      <c r="D1829" s="263"/>
    </row>
    <row r="1830" spans="1:4" x14ac:dyDescent="0.2">
      <c r="A1830" s="265" t="s">
        <v>5990</v>
      </c>
      <c r="B1830" s="263">
        <v>5.2466110982104597E-3</v>
      </c>
      <c r="D1830" s="263"/>
    </row>
    <row r="1831" spans="1:4" x14ac:dyDescent="0.2">
      <c r="A1831" s="265" t="s">
        <v>1235</v>
      </c>
      <c r="B1831" s="263">
        <v>5.2438317881535797E-3</v>
      </c>
      <c r="D1831" s="263"/>
    </row>
    <row r="1832" spans="1:4" x14ac:dyDescent="0.2">
      <c r="A1832" s="265" t="s">
        <v>3978</v>
      </c>
      <c r="B1832" s="263">
        <v>5.2387859357617703E-3</v>
      </c>
      <c r="D1832" s="263"/>
    </row>
    <row r="1833" spans="1:4" x14ac:dyDescent="0.2">
      <c r="A1833" s="265" t="s">
        <v>5582</v>
      </c>
      <c r="B1833" s="263">
        <v>5.2329587971784598E-3</v>
      </c>
      <c r="D1833" s="263"/>
    </row>
    <row r="1834" spans="1:4" x14ac:dyDescent="0.2">
      <c r="A1834" s="265" t="s">
        <v>3751</v>
      </c>
      <c r="B1834" s="263">
        <v>5.2329587971784598E-3</v>
      </c>
      <c r="D1834" s="263"/>
    </row>
    <row r="1835" spans="1:4" x14ac:dyDescent="0.2">
      <c r="A1835" s="265" t="s">
        <v>6982</v>
      </c>
      <c r="B1835" s="263">
        <v>5.2329587971784598E-3</v>
      </c>
      <c r="D1835" s="263"/>
    </row>
    <row r="1836" spans="1:4" x14ac:dyDescent="0.2">
      <c r="A1836" s="265" t="s">
        <v>5835</v>
      </c>
      <c r="B1836" s="263">
        <v>5.2318588961348701E-3</v>
      </c>
      <c r="D1836" s="263"/>
    </row>
    <row r="1837" spans="1:4" x14ac:dyDescent="0.2">
      <c r="A1837" s="265" t="s">
        <v>2104</v>
      </c>
      <c r="B1837" s="263">
        <v>5.2286430639261897E-3</v>
      </c>
      <c r="D1837" s="263"/>
    </row>
    <row r="1838" spans="1:4" x14ac:dyDescent="0.2">
      <c r="A1838" s="265" t="s">
        <v>6019</v>
      </c>
      <c r="B1838" s="263">
        <v>5.22288424959112E-3</v>
      </c>
      <c r="D1838" s="263"/>
    </row>
    <row r="1839" spans="1:4" x14ac:dyDescent="0.2">
      <c r="A1839" s="265" t="s">
        <v>1670</v>
      </c>
      <c r="B1839" s="263">
        <v>5.2210825032779897E-3</v>
      </c>
      <c r="D1839" s="263"/>
    </row>
    <row r="1840" spans="1:4" x14ac:dyDescent="0.2">
      <c r="A1840" s="265" t="s">
        <v>5739</v>
      </c>
      <c r="B1840" s="263">
        <v>5.2192826807654696E-3</v>
      </c>
      <c r="D1840" s="263"/>
    </row>
    <row r="1841" spans="1:4" x14ac:dyDescent="0.2">
      <c r="A1841" s="265" t="s">
        <v>2131</v>
      </c>
      <c r="B1841" s="263">
        <v>5.2161753081332004E-3</v>
      </c>
      <c r="D1841" s="263"/>
    </row>
    <row r="1842" spans="1:4" x14ac:dyDescent="0.2">
      <c r="A1842" s="265" t="s">
        <v>2749</v>
      </c>
      <c r="B1842" s="263">
        <v>5.2151469673027001E-3</v>
      </c>
      <c r="D1842" s="263"/>
    </row>
    <row r="1843" spans="1:4" x14ac:dyDescent="0.2">
      <c r="A1843" s="265" t="s">
        <v>1902</v>
      </c>
      <c r="B1843" s="263">
        <v>5.2077657994247604E-3</v>
      </c>
      <c r="D1843" s="263"/>
    </row>
    <row r="1844" spans="1:4" x14ac:dyDescent="0.2">
      <c r="A1844" s="265" t="s">
        <v>2880</v>
      </c>
      <c r="B1844" s="263">
        <v>5.2016310916116202E-3</v>
      </c>
      <c r="D1844" s="263"/>
    </row>
    <row r="1845" spans="1:4" x14ac:dyDescent="0.2">
      <c r="A1845" s="265" t="s">
        <v>6153</v>
      </c>
      <c r="B1845" s="263">
        <v>5.1977654490590296E-3</v>
      </c>
      <c r="D1845" s="263"/>
    </row>
    <row r="1846" spans="1:4" x14ac:dyDescent="0.2">
      <c r="A1846" s="265" t="s">
        <v>3347</v>
      </c>
      <c r="B1846" s="263">
        <v>5.1977654490590296E-3</v>
      </c>
      <c r="D1846" s="263"/>
    </row>
    <row r="1847" spans="1:4" x14ac:dyDescent="0.2">
      <c r="A1847" s="265" t="s">
        <v>4095</v>
      </c>
      <c r="B1847" s="263">
        <v>5.1919300678530201E-3</v>
      </c>
      <c r="D1847" s="263"/>
    </row>
    <row r="1848" spans="1:4" x14ac:dyDescent="0.2">
      <c r="A1848" s="265" t="s">
        <v>6983</v>
      </c>
      <c r="B1848" s="263">
        <v>5.1881284283539697E-3</v>
      </c>
      <c r="D1848" s="263"/>
    </row>
    <row r="1849" spans="1:4" x14ac:dyDescent="0.2">
      <c r="A1849" s="265" t="s">
        <v>3839</v>
      </c>
      <c r="B1849" s="263">
        <v>5.1832049072398599E-3</v>
      </c>
      <c r="D1849" s="263"/>
    </row>
    <row r="1850" spans="1:4" x14ac:dyDescent="0.2">
      <c r="A1850" s="265" t="s">
        <v>5808</v>
      </c>
      <c r="B1850" s="263">
        <v>5.1666041526952401E-3</v>
      </c>
      <c r="D1850" s="263"/>
    </row>
    <row r="1851" spans="1:4" x14ac:dyDescent="0.2">
      <c r="A1851" s="265" t="s">
        <v>1293</v>
      </c>
      <c r="B1851" s="263">
        <v>5.1658857665525396E-3</v>
      </c>
      <c r="D1851" s="263"/>
    </row>
    <row r="1852" spans="1:4" x14ac:dyDescent="0.2">
      <c r="A1852" s="265" t="s">
        <v>6984</v>
      </c>
      <c r="B1852" s="263">
        <v>5.1535984018223902E-3</v>
      </c>
      <c r="D1852" s="263"/>
    </row>
    <row r="1853" spans="1:4" x14ac:dyDescent="0.2">
      <c r="A1853" s="265" t="s">
        <v>6056</v>
      </c>
      <c r="B1853" s="263">
        <v>5.1510864562198397E-3</v>
      </c>
      <c r="D1853" s="263"/>
    </row>
    <row r="1854" spans="1:4" x14ac:dyDescent="0.2">
      <c r="A1854" s="265" t="s">
        <v>3381</v>
      </c>
      <c r="B1854" s="263">
        <v>5.1340747301656803E-3</v>
      </c>
      <c r="D1854" s="263"/>
    </row>
    <row r="1855" spans="1:4" x14ac:dyDescent="0.2">
      <c r="A1855" s="265" t="s">
        <v>6985</v>
      </c>
      <c r="B1855" s="263">
        <v>5.1314683226960697E-3</v>
      </c>
      <c r="D1855" s="263"/>
    </row>
    <row r="1856" spans="1:4" x14ac:dyDescent="0.2">
      <c r="A1856" s="265" t="s">
        <v>1858</v>
      </c>
      <c r="B1856" s="263">
        <v>5.1299672471357798E-3</v>
      </c>
      <c r="D1856" s="263"/>
    </row>
    <row r="1857" spans="1:4" x14ac:dyDescent="0.2">
      <c r="A1857" s="265" t="s">
        <v>2368</v>
      </c>
      <c r="B1857" s="263">
        <v>5.12943980445552E-3</v>
      </c>
      <c r="D1857" s="263"/>
    </row>
    <row r="1858" spans="1:4" x14ac:dyDescent="0.2">
      <c r="A1858" s="265" t="s">
        <v>6323</v>
      </c>
      <c r="B1858" s="263">
        <v>5.1253588138186904E-3</v>
      </c>
      <c r="D1858" s="263"/>
    </row>
    <row r="1859" spans="1:4" x14ac:dyDescent="0.2">
      <c r="A1859" s="265" t="s">
        <v>5439</v>
      </c>
      <c r="B1859" s="263">
        <v>5.1044210204292499E-3</v>
      </c>
      <c r="D1859" s="263"/>
    </row>
    <row r="1860" spans="1:4" x14ac:dyDescent="0.2">
      <c r="A1860" s="265" t="s">
        <v>4374</v>
      </c>
      <c r="B1860" s="263">
        <v>5.1002357882749903E-3</v>
      </c>
      <c r="D1860" s="263"/>
    </row>
    <row r="1861" spans="1:4" x14ac:dyDescent="0.2">
      <c r="A1861" s="265" t="s">
        <v>6986</v>
      </c>
      <c r="B1861" s="263">
        <v>5.0982973742534302E-3</v>
      </c>
      <c r="D1861" s="263"/>
    </row>
    <row r="1862" spans="1:4" x14ac:dyDescent="0.2">
      <c r="A1862" s="265" t="s">
        <v>5968</v>
      </c>
      <c r="B1862" s="263">
        <v>5.0892182457732502E-3</v>
      </c>
      <c r="D1862" s="263"/>
    </row>
    <row r="1863" spans="1:4" x14ac:dyDescent="0.2">
      <c r="A1863" s="265" t="s">
        <v>2325</v>
      </c>
      <c r="B1863" s="263">
        <v>5.0889632430064398E-3</v>
      </c>
      <c r="D1863" s="263"/>
    </row>
    <row r="1864" spans="1:4" x14ac:dyDescent="0.2">
      <c r="A1864" s="265" t="s">
        <v>5114</v>
      </c>
      <c r="B1864" s="263">
        <v>5.08531640880333E-3</v>
      </c>
      <c r="D1864" s="263"/>
    </row>
    <row r="1865" spans="1:4" x14ac:dyDescent="0.2">
      <c r="A1865" s="265" t="s">
        <v>2960</v>
      </c>
      <c r="B1865" s="263">
        <v>5.0728974909992003E-3</v>
      </c>
      <c r="D1865" s="263"/>
    </row>
    <row r="1866" spans="1:4" x14ac:dyDescent="0.2">
      <c r="A1866" s="265" t="s">
        <v>1565</v>
      </c>
      <c r="B1866" s="263">
        <v>5.0715033829448596E-3</v>
      </c>
      <c r="D1866" s="263"/>
    </row>
    <row r="1867" spans="1:4" x14ac:dyDescent="0.2">
      <c r="A1867" s="265" t="s">
        <v>4608</v>
      </c>
      <c r="B1867" s="263">
        <v>5.0683556883197997E-3</v>
      </c>
      <c r="D1867" s="263"/>
    </row>
    <row r="1868" spans="1:4" x14ac:dyDescent="0.2">
      <c r="A1868" s="265" t="s">
        <v>2557</v>
      </c>
      <c r="B1868" s="263">
        <v>5.0633195045425398E-3</v>
      </c>
      <c r="D1868" s="263"/>
    </row>
    <row r="1869" spans="1:4" x14ac:dyDescent="0.2">
      <c r="A1869" s="265" t="s">
        <v>6987</v>
      </c>
      <c r="B1869" s="263">
        <v>5.0478362616095699E-3</v>
      </c>
      <c r="D1869" s="263"/>
    </row>
    <row r="1870" spans="1:4" x14ac:dyDescent="0.2">
      <c r="A1870" s="265" t="s">
        <v>4032</v>
      </c>
      <c r="B1870" s="263">
        <v>5.04557058302084E-3</v>
      </c>
      <c r="D1870" s="263"/>
    </row>
    <row r="1871" spans="1:4" x14ac:dyDescent="0.2">
      <c r="A1871" s="265" t="s">
        <v>6988</v>
      </c>
      <c r="B1871" s="263">
        <v>5.0422053083598499E-3</v>
      </c>
      <c r="D1871" s="263"/>
    </row>
    <row r="1872" spans="1:4" x14ac:dyDescent="0.2">
      <c r="A1872" s="265" t="s">
        <v>4869</v>
      </c>
      <c r="B1872" s="263">
        <v>5.0379095173068503E-3</v>
      </c>
      <c r="D1872" s="263"/>
    </row>
    <row r="1873" spans="1:4" x14ac:dyDescent="0.2">
      <c r="A1873" s="265" t="s">
        <v>6989</v>
      </c>
      <c r="B1873" s="263">
        <v>5.0359191153928002E-3</v>
      </c>
      <c r="D1873" s="263"/>
    </row>
    <row r="1874" spans="1:4" x14ac:dyDescent="0.2">
      <c r="A1874" s="265" t="s">
        <v>680</v>
      </c>
      <c r="B1874" s="263">
        <v>5.0307572278064398E-3</v>
      </c>
      <c r="D1874" s="263"/>
    </row>
    <row r="1875" spans="1:4" x14ac:dyDescent="0.2">
      <c r="A1875" s="265" t="s">
        <v>6990</v>
      </c>
      <c r="B1875" s="263">
        <v>5.0248394421625901E-3</v>
      </c>
      <c r="D1875" s="263"/>
    </row>
    <row r="1876" spans="1:4" x14ac:dyDescent="0.2">
      <c r="A1876" s="265" t="s">
        <v>6991</v>
      </c>
      <c r="B1876" s="263">
        <v>5.0183317632282298E-3</v>
      </c>
      <c r="D1876" s="263"/>
    </row>
    <row r="1877" spans="1:4" x14ac:dyDescent="0.2">
      <c r="A1877" s="265" t="s">
        <v>5346</v>
      </c>
      <c r="B1877" s="263">
        <v>5.0176475921383202E-3</v>
      </c>
      <c r="D1877" s="263"/>
    </row>
    <row r="1878" spans="1:4" x14ac:dyDescent="0.2">
      <c r="A1878" s="265" t="s">
        <v>6992</v>
      </c>
      <c r="B1878" s="263">
        <v>5.0154332802212296E-3</v>
      </c>
      <c r="D1878" s="263"/>
    </row>
    <row r="1879" spans="1:4" x14ac:dyDescent="0.2">
      <c r="A1879" s="265" t="s">
        <v>5836</v>
      </c>
      <c r="B1879" s="263">
        <v>5.0104263931015402E-3</v>
      </c>
      <c r="D1879" s="263"/>
    </row>
    <row r="1880" spans="1:4" x14ac:dyDescent="0.2">
      <c r="A1880" s="265" t="s">
        <v>1694</v>
      </c>
      <c r="B1880" s="263">
        <v>5.0039097380429097E-3</v>
      </c>
      <c r="D1880" s="263"/>
    </row>
    <row r="1881" spans="1:4" x14ac:dyDescent="0.2">
      <c r="A1881" s="265" t="s">
        <v>6993</v>
      </c>
      <c r="B1881" s="263">
        <v>4.9879278453087402E-3</v>
      </c>
      <c r="D1881" s="263"/>
    </row>
    <row r="1882" spans="1:4" x14ac:dyDescent="0.2">
      <c r="A1882" s="265" t="s">
        <v>5029</v>
      </c>
      <c r="B1882" s="263">
        <v>4.9879278453087402E-3</v>
      </c>
      <c r="D1882" s="263"/>
    </row>
    <row r="1883" spans="1:4" x14ac:dyDescent="0.2">
      <c r="A1883" s="265" t="s">
        <v>6994</v>
      </c>
      <c r="B1883" s="263">
        <v>4.9879278453087402E-3</v>
      </c>
      <c r="D1883" s="263"/>
    </row>
    <row r="1884" spans="1:4" x14ac:dyDescent="0.2">
      <c r="A1884" s="265" t="s">
        <v>1938</v>
      </c>
      <c r="B1884" s="263">
        <v>4.9811726601466898E-3</v>
      </c>
      <c r="D1884" s="263"/>
    </row>
    <row r="1885" spans="1:4" x14ac:dyDescent="0.2">
      <c r="A1885" s="265" t="s">
        <v>6052</v>
      </c>
      <c r="B1885" s="263">
        <v>4.9674942663835197E-3</v>
      </c>
      <c r="D1885" s="263"/>
    </row>
    <row r="1886" spans="1:4" x14ac:dyDescent="0.2">
      <c r="A1886" s="265" t="s">
        <v>6995</v>
      </c>
      <c r="B1886" s="263">
        <v>4.96264016491396E-3</v>
      </c>
      <c r="D1886" s="263"/>
    </row>
    <row r="1887" spans="1:4" x14ac:dyDescent="0.2">
      <c r="A1887" s="265" t="s">
        <v>6996</v>
      </c>
      <c r="B1887" s="263">
        <v>4.9592541317399997E-3</v>
      </c>
      <c r="D1887" s="263"/>
    </row>
    <row r="1888" spans="1:4" x14ac:dyDescent="0.2">
      <c r="A1888" s="265" t="s">
        <v>6997</v>
      </c>
      <c r="B1888" s="263">
        <v>4.9540086627905397E-3</v>
      </c>
      <c r="D1888" s="263"/>
    </row>
    <row r="1889" spans="1:4" x14ac:dyDescent="0.2">
      <c r="A1889" s="265" t="s">
        <v>4508</v>
      </c>
      <c r="B1889" s="263">
        <v>4.94060568624768E-3</v>
      </c>
      <c r="D1889" s="263"/>
    </row>
    <row r="1890" spans="1:4" x14ac:dyDescent="0.2">
      <c r="A1890" s="265" t="s">
        <v>3699</v>
      </c>
      <c r="B1890" s="263">
        <v>4.9372453284239103E-3</v>
      </c>
      <c r="D1890" s="263"/>
    </row>
    <row r="1891" spans="1:4" x14ac:dyDescent="0.2">
      <c r="A1891" s="265" t="s">
        <v>3157</v>
      </c>
      <c r="B1891" s="263">
        <v>4.9276393995565503E-3</v>
      </c>
      <c r="D1891" s="263"/>
    </row>
    <row r="1892" spans="1:4" x14ac:dyDescent="0.2">
      <c r="A1892" s="265" t="s">
        <v>5790</v>
      </c>
      <c r="B1892" s="263">
        <v>4.9246484024418899E-3</v>
      </c>
      <c r="D1892" s="263"/>
    </row>
    <row r="1893" spans="1:4" x14ac:dyDescent="0.2">
      <c r="A1893" s="265" t="s">
        <v>2189</v>
      </c>
      <c r="B1893" s="263">
        <v>4.9240451003264903E-3</v>
      </c>
      <c r="D1893" s="263"/>
    </row>
    <row r="1894" spans="1:4" x14ac:dyDescent="0.2">
      <c r="A1894" s="265" t="s">
        <v>6998</v>
      </c>
      <c r="B1894" s="263">
        <v>4.9195273556830801E-3</v>
      </c>
      <c r="D1894" s="263"/>
    </row>
    <row r="1895" spans="1:4" x14ac:dyDescent="0.2">
      <c r="A1895" s="265" t="s">
        <v>6999</v>
      </c>
      <c r="B1895" s="263">
        <v>4.9195273556830801E-3</v>
      </c>
      <c r="D1895" s="263"/>
    </row>
    <row r="1896" spans="1:4" x14ac:dyDescent="0.2">
      <c r="A1896" s="265" t="s">
        <v>2790</v>
      </c>
      <c r="B1896" s="263">
        <v>4.8916811358236398E-3</v>
      </c>
      <c r="D1896" s="263"/>
    </row>
    <row r="1897" spans="1:4" x14ac:dyDescent="0.2">
      <c r="A1897" s="265" t="s">
        <v>7000</v>
      </c>
      <c r="B1897" s="263">
        <v>4.8882784546458499E-3</v>
      </c>
      <c r="D1897" s="263"/>
    </row>
    <row r="1898" spans="1:4" x14ac:dyDescent="0.2">
      <c r="A1898" s="265" t="s">
        <v>6080</v>
      </c>
      <c r="B1898" s="263">
        <v>4.8809032978213403E-3</v>
      </c>
      <c r="D1898" s="263"/>
    </row>
    <row r="1899" spans="1:4" x14ac:dyDescent="0.2">
      <c r="A1899" s="265" t="s">
        <v>3238</v>
      </c>
      <c r="B1899" s="263">
        <v>4.8765559839708903E-3</v>
      </c>
      <c r="D1899" s="263"/>
    </row>
    <row r="1900" spans="1:4" x14ac:dyDescent="0.2">
      <c r="A1900" s="265" t="s">
        <v>2750</v>
      </c>
      <c r="B1900" s="263">
        <v>4.8731895816149602E-3</v>
      </c>
      <c r="D1900" s="263"/>
    </row>
    <row r="1901" spans="1:4" x14ac:dyDescent="0.2">
      <c r="A1901" s="265" t="s">
        <v>1177</v>
      </c>
      <c r="B1901" s="263">
        <v>4.8619282780249101E-3</v>
      </c>
      <c r="D1901" s="263"/>
    </row>
    <row r="1902" spans="1:4" x14ac:dyDescent="0.2">
      <c r="A1902" s="265" t="s">
        <v>5780</v>
      </c>
      <c r="B1902" s="263">
        <v>4.8565111408672102E-3</v>
      </c>
      <c r="D1902" s="263"/>
    </row>
    <row r="1903" spans="1:4" x14ac:dyDescent="0.2">
      <c r="A1903" s="265" t="s">
        <v>5092</v>
      </c>
      <c r="B1903" s="263">
        <v>4.8548261926800703E-3</v>
      </c>
      <c r="D1903" s="263"/>
    </row>
    <row r="1904" spans="1:4" x14ac:dyDescent="0.2">
      <c r="A1904" s="265" t="s">
        <v>2308</v>
      </c>
      <c r="B1904" s="263">
        <v>4.8213692654134896E-3</v>
      </c>
      <c r="D1904" s="263"/>
    </row>
    <row r="1905" spans="1:4" x14ac:dyDescent="0.2">
      <c r="A1905" s="265" t="s">
        <v>3873</v>
      </c>
      <c r="B1905" s="263">
        <v>4.8184131171606802E-3</v>
      </c>
      <c r="D1905" s="263"/>
    </row>
    <row r="1906" spans="1:4" x14ac:dyDescent="0.2">
      <c r="A1906" s="265" t="s">
        <v>4513</v>
      </c>
      <c r="B1906" s="263">
        <v>4.8155307431500304E-3</v>
      </c>
      <c r="D1906" s="263"/>
    </row>
    <row r="1907" spans="1:4" x14ac:dyDescent="0.2">
      <c r="A1907" s="265" t="s">
        <v>7001</v>
      </c>
      <c r="B1907" s="263">
        <v>4.8155307431500304E-3</v>
      </c>
      <c r="D1907" s="263"/>
    </row>
    <row r="1908" spans="1:4" x14ac:dyDescent="0.2">
      <c r="A1908" s="265" t="s">
        <v>7002</v>
      </c>
      <c r="B1908" s="263">
        <v>4.8155307431500304E-3</v>
      </c>
      <c r="D1908" s="263"/>
    </row>
    <row r="1909" spans="1:4" x14ac:dyDescent="0.2">
      <c r="A1909" s="265" t="s">
        <v>2684</v>
      </c>
      <c r="B1909" s="263">
        <v>4.8144594108392603E-3</v>
      </c>
      <c r="D1909" s="263"/>
    </row>
    <row r="1910" spans="1:4" x14ac:dyDescent="0.2">
      <c r="A1910" s="265" t="s">
        <v>963</v>
      </c>
      <c r="B1910" s="263">
        <v>4.8067544050003604E-3</v>
      </c>
      <c r="D1910" s="263"/>
    </row>
    <row r="1911" spans="1:4" x14ac:dyDescent="0.2">
      <c r="A1911" s="265" t="s">
        <v>1844</v>
      </c>
      <c r="B1911" s="263">
        <v>4.8030900852114198E-3</v>
      </c>
      <c r="D1911" s="263"/>
    </row>
    <row r="1912" spans="1:4" x14ac:dyDescent="0.2">
      <c r="A1912" s="265" t="s">
        <v>5435</v>
      </c>
      <c r="B1912" s="263">
        <v>4.7956012761655002E-3</v>
      </c>
      <c r="D1912" s="263"/>
    </row>
    <row r="1913" spans="1:4" x14ac:dyDescent="0.2">
      <c r="A1913" s="265" t="s">
        <v>2774</v>
      </c>
      <c r="B1913" s="263">
        <v>4.78844324382689E-3</v>
      </c>
      <c r="D1913" s="263"/>
    </row>
    <row r="1914" spans="1:4" x14ac:dyDescent="0.2">
      <c r="A1914" s="265" t="s">
        <v>3008</v>
      </c>
      <c r="B1914" s="263">
        <v>4.7877862114213002E-3</v>
      </c>
      <c r="D1914" s="263"/>
    </row>
    <row r="1915" spans="1:4" x14ac:dyDescent="0.2">
      <c r="A1915" s="265" t="s">
        <v>7003</v>
      </c>
      <c r="B1915" s="263">
        <v>4.7682943660255304E-3</v>
      </c>
      <c r="D1915" s="263"/>
    </row>
    <row r="1916" spans="1:4" x14ac:dyDescent="0.2">
      <c r="A1916" s="265" t="s">
        <v>7004</v>
      </c>
      <c r="B1916" s="263">
        <v>4.7679768895714601E-3</v>
      </c>
      <c r="D1916" s="263"/>
    </row>
    <row r="1917" spans="1:4" x14ac:dyDescent="0.2">
      <c r="A1917" s="265" t="s">
        <v>4679</v>
      </c>
      <c r="B1917" s="263">
        <v>4.7578159955935801E-3</v>
      </c>
      <c r="D1917" s="263"/>
    </row>
    <row r="1918" spans="1:4" x14ac:dyDescent="0.2">
      <c r="A1918" s="265" t="s">
        <v>913</v>
      </c>
      <c r="B1918" s="263">
        <v>4.7518722819459604E-3</v>
      </c>
      <c r="D1918" s="263"/>
    </row>
    <row r="1919" spans="1:4" x14ac:dyDescent="0.2">
      <c r="A1919" s="265" t="s">
        <v>2512</v>
      </c>
      <c r="B1919" s="263">
        <v>4.7424611861917503E-3</v>
      </c>
      <c r="D1919" s="263"/>
    </row>
    <row r="1920" spans="1:4" x14ac:dyDescent="0.2">
      <c r="A1920" s="265" t="s">
        <v>3775</v>
      </c>
      <c r="B1920" s="263">
        <v>4.7398724582356803E-3</v>
      </c>
      <c r="D1920" s="263"/>
    </row>
    <row r="1921" spans="1:4" x14ac:dyDescent="0.2">
      <c r="A1921" s="265" t="s">
        <v>2495</v>
      </c>
      <c r="B1921" s="263">
        <v>4.7291563015847702E-3</v>
      </c>
      <c r="D1921" s="263"/>
    </row>
    <row r="1922" spans="1:4" x14ac:dyDescent="0.2">
      <c r="A1922" s="265" t="s">
        <v>4437</v>
      </c>
      <c r="B1922" s="263">
        <v>4.7246813192854996E-3</v>
      </c>
      <c r="D1922" s="263"/>
    </row>
    <row r="1923" spans="1:4" x14ac:dyDescent="0.2">
      <c r="A1923" s="265" t="s">
        <v>4740</v>
      </c>
      <c r="B1923" s="263">
        <v>4.7243830938034003E-3</v>
      </c>
      <c r="D1923" s="263"/>
    </row>
    <row r="1924" spans="1:4" x14ac:dyDescent="0.2">
      <c r="A1924" s="265" t="s">
        <v>7005</v>
      </c>
      <c r="B1924" s="263">
        <v>4.7241118005324802E-3</v>
      </c>
      <c r="D1924" s="263"/>
    </row>
    <row r="1925" spans="1:4" x14ac:dyDescent="0.2">
      <c r="A1925" s="265" t="s">
        <v>7006</v>
      </c>
      <c r="B1925" s="263">
        <v>4.7196161580111799E-3</v>
      </c>
      <c r="D1925" s="263"/>
    </row>
    <row r="1926" spans="1:4" x14ac:dyDescent="0.2">
      <c r="A1926" s="265" t="s">
        <v>4100</v>
      </c>
      <c r="B1926" s="263">
        <v>4.7176544820821797E-3</v>
      </c>
      <c r="D1926" s="263"/>
    </row>
    <row r="1927" spans="1:4" x14ac:dyDescent="0.2">
      <c r="A1927" s="265" t="s">
        <v>5393</v>
      </c>
      <c r="B1927" s="263">
        <v>4.7166672458133201E-3</v>
      </c>
      <c r="D1927" s="263"/>
    </row>
    <row r="1928" spans="1:4" x14ac:dyDescent="0.2">
      <c r="A1928" s="265" t="s">
        <v>1847</v>
      </c>
      <c r="B1928" s="263">
        <v>4.71314315890371E-3</v>
      </c>
      <c r="D1928" s="263"/>
    </row>
    <row r="1929" spans="1:4" x14ac:dyDescent="0.2">
      <c r="A1929" s="265" t="s">
        <v>652</v>
      </c>
      <c r="B1929" s="263">
        <v>4.7104537698663797E-3</v>
      </c>
      <c r="D1929" s="263"/>
    </row>
    <row r="1930" spans="1:4" x14ac:dyDescent="0.2">
      <c r="A1930" s="265" t="s">
        <v>1124</v>
      </c>
      <c r="B1930" s="263">
        <v>4.7030564625130901E-3</v>
      </c>
      <c r="D1930" s="263"/>
    </row>
    <row r="1931" spans="1:4" x14ac:dyDescent="0.2">
      <c r="A1931" s="265" t="s">
        <v>4559</v>
      </c>
      <c r="B1931" s="263">
        <v>4.6996228276267697E-3</v>
      </c>
      <c r="D1931" s="263"/>
    </row>
    <row r="1932" spans="1:4" x14ac:dyDescent="0.2">
      <c r="A1932" s="265" t="s">
        <v>6308</v>
      </c>
      <c r="B1932" s="263">
        <v>4.6977828360328603E-3</v>
      </c>
      <c r="D1932" s="263"/>
    </row>
    <row r="1933" spans="1:4" x14ac:dyDescent="0.2">
      <c r="A1933" s="265" t="s">
        <v>2311</v>
      </c>
      <c r="B1933" s="263">
        <v>4.6969546317111397E-3</v>
      </c>
      <c r="D1933" s="263"/>
    </row>
    <row r="1934" spans="1:4" x14ac:dyDescent="0.2">
      <c r="A1934" s="265" t="s">
        <v>4644</v>
      </c>
      <c r="B1934" s="263">
        <v>4.6898851396692202E-3</v>
      </c>
      <c r="D1934" s="263"/>
    </row>
    <row r="1935" spans="1:4" x14ac:dyDescent="0.2">
      <c r="A1935" s="265" t="s">
        <v>3341</v>
      </c>
      <c r="B1935" s="263">
        <v>4.6856220332048204E-3</v>
      </c>
      <c r="D1935" s="263"/>
    </row>
    <row r="1936" spans="1:4" x14ac:dyDescent="0.2">
      <c r="A1936" s="265" t="s">
        <v>2625</v>
      </c>
      <c r="B1936" s="263">
        <v>4.6832751659266897E-3</v>
      </c>
      <c r="D1936" s="263"/>
    </row>
    <row r="1937" spans="1:4" x14ac:dyDescent="0.2">
      <c r="A1937" s="265" t="s">
        <v>7007</v>
      </c>
      <c r="B1937" s="263">
        <v>4.6792974978148404E-3</v>
      </c>
      <c r="D1937" s="263"/>
    </row>
    <row r="1938" spans="1:4" x14ac:dyDescent="0.2">
      <c r="A1938" s="265" t="s">
        <v>3395</v>
      </c>
      <c r="B1938" s="263">
        <v>4.66257502785876E-3</v>
      </c>
      <c r="D1938" s="263"/>
    </row>
    <row r="1939" spans="1:4" x14ac:dyDescent="0.2">
      <c r="A1939" s="265" t="s">
        <v>4084</v>
      </c>
      <c r="B1939" s="263">
        <v>4.6583267453174301E-3</v>
      </c>
      <c r="D1939" s="263"/>
    </row>
    <row r="1940" spans="1:4" x14ac:dyDescent="0.2">
      <c r="A1940" s="265" t="s">
        <v>4804</v>
      </c>
      <c r="B1940" s="263">
        <v>4.6522343900019299E-3</v>
      </c>
      <c r="D1940" s="263"/>
    </row>
    <row r="1941" spans="1:4" x14ac:dyDescent="0.2">
      <c r="A1941" s="265" t="s">
        <v>5531</v>
      </c>
      <c r="B1941" s="263">
        <v>4.64918487972434E-3</v>
      </c>
      <c r="D1941" s="263"/>
    </row>
    <row r="1942" spans="1:4" x14ac:dyDescent="0.2">
      <c r="A1942" s="265" t="s">
        <v>3692</v>
      </c>
      <c r="B1942" s="263">
        <v>4.6489524696214099E-3</v>
      </c>
      <c r="D1942" s="263"/>
    </row>
    <row r="1943" spans="1:4" x14ac:dyDescent="0.2">
      <c r="A1943" s="265" t="s">
        <v>2993</v>
      </c>
      <c r="B1943" s="263">
        <v>4.6482300907029102E-3</v>
      </c>
      <c r="D1943" s="263"/>
    </row>
    <row r="1944" spans="1:4" x14ac:dyDescent="0.2">
      <c r="A1944" s="265" t="s">
        <v>1427</v>
      </c>
      <c r="B1944" s="263">
        <v>4.6400292146217296E-3</v>
      </c>
      <c r="D1944" s="263"/>
    </row>
    <row r="1945" spans="1:4" x14ac:dyDescent="0.2">
      <c r="A1945" s="265" t="s">
        <v>2875</v>
      </c>
      <c r="B1945" s="263">
        <v>4.6368430479861696E-3</v>
      </c>
      <c r="D1945" s="263"/>
    </row>
    <row r="1946" spans="1:4" x14ac:dyDescent="0.2">
      <c r="A1946" s="265" t="s">
        <v>7008</v>
      </c>
      <c r="B1946" s="263">
        <v>4.6364705134924397E-3</v>
      </c>
      <c r="D1946" s="263"/>
    </row>
    <row r="1947" spans="1:4" x14ac:dyDescent="0.2">
      <c r="A1947" s="265" t="s">
        <v>2534</v>
      </c>
      <c r="B1947" s="263">
        <v>4.6336481735401299E-3</v>
      </c>
      <c r="D1947" s="263"/>
    </row>
    <row r="1948" spans="1:4" x14ac:dyDescent="0.2">
      <c r="A1948" s="265" t="s">
        <v>7009</v>
      </c>
      <c r="B1948" s="263">
        <v>4.63001874629922E-3</v>
      </c>
      <c r="D1948" s="263"/>
    </row>
    <row r="1949" spans="1:4" x14ac:dyDescent="0.2">
      <c r="A1949" s="265" t="s">
        <v>1176</v>
      </c>
      <c r="B1949" s="263">
        <v>4.6293766047722602E-3</v>
      </c>
      <c r="D1949" s="263"/>
    </row>
    <row r="1950" spans="1:4" x14ac:dyDescent="0.2">
      <c r="A1950" s="265" t="s">
        <v>2518</v>
      </c>
      <c r="B1950" s="263">
        <v>4.6278746563399803E-3</v>
      </c>
      <c r="D1950" s="263"/>
    </row>
    <row r="1951" spans="1:4" x14ac:dyDescent="0.2">
      <c r="A1951" s="265" t="s">
        <v>7010</v>
      </c>
      <c r="B1951" s="263">
        <v>4.6214668178896096E-3</v>
      </c>
      <c r="D1951" s="263"/>
    </row>
    <row r="1952" spans="1:4" x14ac:dyDescent="0.2">
      <c r="A1952" s="265" t="s">
        <v>2739</v>
      </c>
      <c r="B1952" s="263">
        <v>4.6133621814613496E-3</v>
      </c>
      <c r="D1952" s="263"/>
    </row>
    <row r="1953" spans="1:4" x14ac:dyDescent="0.2">
      <c r="A1953" s="265" t="s">
        <v>840</v>
      </c>
      <c r="B1953" s="263">
        <v>4.6100485197104199E-3</v>
      </c>
      <c r="D1953" s="263"/>
    </row>
    <row r="1954" spans="1:4" x14ac:dyDescent="0.2">
      <c r="A1954" s="265" t="s">
        <v>7011</v>
      </c>
      <c r="B1954" s="263">
        <v>4.6037869428316898E-3</v>
      </c>
      <c r="D1954" s="263"/>
    </row>
    <row r="1955" spans="1:4" x14ac:dyDescent="0.2">
      <c r="A1955" s="265" t="s">
        <v>906</v>
      </c>
      <c r="B1955" s="263">
        <v>4.5902664281213101E-3</v>
      </c>
      <c r="D1955" s="263"/>
    </row>
    <row r="1956" spans="1:4" x14ac:dyDescent="0.2">
      <c r="A1956" s="265" t="s">
        <v>7012</v>
      </c>
      <c r="B1956" s="263">
        <v>4.5840406375806204E-3</v>
      </c>
      <c r="D1956" s="263"/>
    </row>
    <row r="1957" spans="1:4" x14ac:dyDescent="0.2">
      <c r="A1957" s="265" t="s">
        <v>631</v>
      </c>
      <c r="B1957" s="263">
        <v>4.5645389747514297E-3</v>
      </c>
      <c r="D1957" s="263"/>
    </row>
    <row r="1958" spans="1:4" x14ac:dyDescent="0.2">
      <c r="A1958" s="265" t="s">
        <v>7013</v>
      </c>
      <c r="B1958" s="263">
        <v>4.5634719153952097E-3</v>
      </c>
      <c r="D1958" s="263"/>
    </row>
    <row r="1959" spans="1:4" x14ac:dyDescent="0.2">
      <c r="A1959" s="265" t="s">
        <v>2479</v>
      </c>
      <c r="B1959" s="263">
        <v>4.5557167868690504E-3</v>
      </c>
      <c r="D1959" s="263"/>
    </row>
    <row r="1960" spans="1:4" x14ac:dyDescent="0.2">
      <c r="A1960" s="265" t="s">
        <v>1299</v>
      </c>
      <c r="B1960" s="263">
        <v>4.5542270112301003E-3</v>
      </c>
      <c r="D1960" s="263"/>
    </row>
    <row r="1961" spans="1:4" x14ac:dyDescent="0.2">
      <c r="A1961" s="265" t="s">
        <v>6364</v>
      </c>
      <c r="B1961" s="263">
        <v>4.5463404735866702E-3</v>
      </c>
      <c r="D1961" s="263"/>
    </row>
    <row r="1962" spans="1:4" x14ac:dyDescent="0.2">
      <c r="A1962" s="265" t="s">
        <v>2554</v>
      </c>
      <c r="B1962" s="263">
        <v>4.5348754027581904E-3</v>
      </c>
      <c r="D1962" s="263"/>
    </row>
    <row r="1963" spans="1:4" x14ac:dyDescent="0.2">
      <c r="A1963" s="265" t="s">
        <v>7014</v>
      </c>
      <c r="B1963" s="263">
        <v>4.5233761438938404E-3</v>
      </c>
      <c r="D1963" s="263"/>
    </row>
    <row r="1964" spans="1:4" x14ac:dyDescent="0.2">
      <c r="A1964" s="265" t="s">
        <v>4448</v>
      </c>
      <c r="B1964" s="263">
        <v>4.5233761438938404E-3</v>
      </c>
      <c r="D1964" s="263"/>
    </row>
    <row r="1965" spans="1:4" x14ac:dyDescent="0.2">
      <c r="A1965" s="265" t="s">
        <v>7015</v>
      </c>
      <c r="B1965" s="263">
        <v>4.5233761438938404E-3</v>
      </c>
      <c r="D1965" s="263"/>
    </row>
    <row r="1966" spans="1:4" x14ac:dyDescent="0.2">
      <c r="A1966" s="265" t="s">
        <v>2414</v>
      </c>
      <c r="B1966" s="263">
        <v>4.5197837792596302E-3</v>
      </c>
      <c r="D1966" s="263"/>
    </row>
    <row r="1967" spans="1:4" x14ac:dyDescent="0.2">
      <c r="A1967" s="265" t="s">
        <v>4673</v>
      </c>
      <c r="B1967" s="263">
        <v>4.5141845635086001E-3</v>
      </c>
      <c r="D1967" s="263"/>
    </row>
    <row r="1968" spans="1:4" x14ac:dyDescent="0.2">
      <c r="A1968" s="265" t="s">
        <v>2357</v>
      </c>
      <c r="B1968" s="263">
        <v>4.5113562239714701E-3</v>
      </c>
      <c r="D1968" s="263"/>
    </row>
    <row r="1969" spans="1:4" x14ac:dyDescent="0.2">
      <c r="A1969" s="265" t="s">
        <v>7016</v>
      </c>
      <c r="B1969" s="263">
        <v>4.5104438428639803E-3</v>
      </c>
      <c r="D1969" s="263"/>
    </row>
    <row r="1970" spans="1:4" x14ac:dyDescent="0.2">
      <c r="A1970" s="265" t="s">
        <v>5382</v>
      </c>
      <c r="B1970" s="263">
        <v>4.4987538454208404E-3</v>
      </c>
      <c r="D1970" s="263"/>
    </row>
    <row r="1971" spans="1:4" x14ac:dyDescent="0.2">
      <c r="A1971" s="265" t="s">
        <v>7017</v>
      </c>
      <c r="B1971" s="263">
        <v>4.4933050834292301E-3</v>
      </c>
      <c r="D1971" s="263"/>
    </row>
    <row r="1972" spans="1:4" x14ac:dyDescent="0.2">
      <c r="A1972" s="265" t="s">
        <v>3109</v>
      </c>
      <c r="B1972" s="263">
        <v>4.4800630883469698E-3</v>
      </c>
      <c r="D1972" s="263"/>
    </row>
    <row r="1973" spans="1:4" x14ac:dyDescent="0.2">
      <c r="A1973" s="265" t="s">
        <v>1042</v>
      </c>
      <c r="B1973" s="263">
        <v>4.4651583992083698E-3</v>
      </c>
      <c r="D1973" s="263"/>
    </row>
    <row r="1974" spans="1:4" x14ac:dyDescent="0.2">
      <c r="A1974" s="265" t="s">
        <v>7018</v>
      </c>
      <c r="B1974" s="263">
        <v>4.4633431235981697E-3</v>
      </c>
      <c r="D1974" s="263"/>
    </row>
    <row r="1975" spans="1:4" x14ac:dyDescent="0.2">
      <c r="A1975" s="265" t="s">
        <v>6135</v>
      </c>
      <c r="B1975" s="263">
        <v>4.4619903239966202E-3</v>
      </c>
      <c r="D1975" s="263"/>
    </row>
    <row r="1976" spans="1:4" x14ac:dyDescent="0.2">
      <c r="A1976" s="265" t="s">
        <v>3219</v>
      </c>
      <c r="B1976" s="263">
        <v>4.4578710756330697E-3</v>
      </c>
      <c r="D1976" s="263"/>
    </row>
    <row r="1977" spans="1:4" x14ac:dyDescent="0.2">
      <c r="A1977" s="265" t="s">
        <v>5878</v>
      </c>
      <c r="B1977" s="263">
        <v>4.4479432348481099E-3</v>
      </c>
      <c r="D1977" s="263"/>
    </row>
    <row r="1978" spans="1:4" x14ac:dyDescent="0.2">
      <c r="A1978" s="265" t="s">
        <v>3424</v>
      </c>
      <c r="B1978" s="263">
        <v>4.4468481740502098E-3</v>
      </c>
      <c r="D1978" s="263"/>
    </row>
    <row r="1979" spans="1:4" x14ac:dyDescent="0.2">
      <c r="A1979" s="265" t="s">
        <v>5554</v>
      </c>
      <c r="B1979" s="263">
        <v>4.44041791779417E-3</v>
      </c>
      <c r="D1979" s="263"/>
    </row>
    <row r="1980" spans="1:4" x14ac:dyDescent="0.2">
      <c r="A1980" s="265" t="s">
        <v>4633</v>
      </c>
      <c r="B1980" s="263">
        <v>4.4397250811642804E-3</v>
      </c>
      <c r="D1980" s="263"/>
    </row>
    <row r="1981" spans="1:4" x14ac:dyDescent="0.2">
      <c r="A1981" s="265" t="s">
        <v>5988</v>
      </c>
      <c r="B1981" s="263">
        <v>4.4392596448338704E-3</v>
      </c>
      <c r="D1981" s="263"/>
    </row>
    <row r="1982" spans="1:4" x14ac:dyDescent="0.2">
      <c r="A1982" s="265" t="s">
        <v>1399</v>
      </c>
      <c r="B1982" s="263">
        <v>4.4358714978162796E-3</v>
      </c>
      <c r="D1982" s="263"/>
    </row>
    <row r="1983" spans="1:4" x14ac:dyDescent="0.2">
      <c r="A1983" s="265" t="s">
        <v>4984</v>
      </c>
      <c r="B1983" s="263">
        <v>4.4345875156988701E-3</v>
      </c>
      <c r="D1983" s="263"/>
    </row>
    <row r="1984" spans="1:4" x14ac:dyDescent="0.2">
      <c r="A1984" s="265" t="s">
        <v>6069</v>
      </c>
      <c r="B1984" s="263">
        <v>4.4323403599562002E-3</v>
      </c>
      <c r="D1984" s="263"/>
    </row>
    <row r="1985" spans="1:4" x14ac:dyDescent="0.2">
      <c r="A1985" s="265" t="s">
        <v>7019</v>
      </c>
      <c r="B1985" s="263">
        <v>4.4247034216095297E-3</v>
      </c>
      <c r="D1985" s="263"/>
    </row>
    <row r="1986" spans="1:4" x14ac:dyDescent="0.2">
      <c r="A1986" s="265" t="s">
        <v>1510</v>
      </c>
      <c r="B1986" s="263">
        <v>4.4212074297125797E-3</v>
      </c>
      <c r="D1986" s="263"/>
    </row>
    <row r="1987" spans="1:4" x14ac:dyDescent="0.2">
      <c r="A1987" s="265" t="s">
        <v>4815</v>
      </c>
      <c r="B1987" s="263">
        <v>4.4207624804114597E-3</v>
      </c>
      <c r="D1987" s="263"/>
    </row>
    <row r="1988" spans="1:4" x14ac:dyDescent="0.2">
      <c r="A1988" s="265" t="s">
        <v>3383</v>
      </c>
      <c r="B1988" s="263">
        <v>4.41991691853162E-3</v>
      </c>
      <c r="D1988" s="263"/>
    </row>
    <row r="1989" spans="1:4" x14ac:dyDescent="0.2">
      <c r="A1989" s="265" t="s">
        <v>3294</v>
      </c>
      <c r="B1989" s="263">
        <v>4.4183418510737602E-3</v>
      </c>
      <c r="D1989" s="263"/>
    </row>
    <row r="1990" spans="1:4" x14ac:dyDescent="0.2">
      <c r="A1990" s="265" t="s">
        <v>1656</v>
      </c>
      <c r="B1990" s="263">
        <v>4.41735853240139E-3</v>
      </c>
      <c r="D1990" s="263"/>
    </row>
    <row r="1991" spans="1:4" x14ac:dyDescent="0.2">
      <c r="A1991" s="265" t="s">
        <v>2251</v>
      </c>
      <c r="B1991" s="263">
        <v>4.4153201728837996E-3</v>
      </c>
      <c r="D1991" s="263"/>
    </row>
    <row r="1992" spans="1:4" x14ac:dyDescent="0.2">
      <c r="A1992" s="265" t="s">
        <v>4546</v>
      </c>
      <c r="B1992" s="263">
        <v>4.4100597716848896E-3</v>
      </c>
      <c r="D1992" s="263"/>
    </row>
    <row r="1993" spans="1:4" x14ac:dyDescent="0.2">
      <c r="A1993" s="265" t="s">
        <v>7020</v>
      </c>
      <c r="B1993" s="263">
        <v>4.4093517026950997E-3</v>
      </c>
      <c r="D1993" s="263"/>
    </row>
    <row r="1994" spans="1:4" x14ac:dyDescent="0.2">
      <c r="A1994" s="265" t="s">
        <v>1023</v>
      </c>
      <c r="B1994" s="263">
        <v>4.4066106826793896E-3</v>
      </c>
      <c r="D1994" s="263"/>
    </row>
    <row r="1995" spans="1:4" x14ac:dyDescent="0.2">
      <c r="A1995" s="265" t="s">
        <v>5820</v>
      </c>
      <c r="B1995" s="263">
        <v>4.3848305252830603E-3</v>
      </c>
      <c r="D1995" s="263"/>
    </row>
    <row r="1996" spans="1:4" x14ac:dyDescent="0.2">
      <c r="A1996" s="265" t="s">
        <v>2610</v>
      </c>
      <c r="B1996" s="263">
        <v>4.3843330399900597E-3</v>
      </c>
      <c r="D1996" s="263"/>
    </row>
    <row r="1997" spans="1:4" x14ac:dyDescent="0.2">
      <c r="A1997" s="265" t="s">
        <v>3503</v>
      </c>
      <c r="B1997" s="263">
        <v>4.3826046287011996E-3</v>
      </c>
      <c r="D1997" s="263"/>
    </row>
    <row r="1998" spans="1:4" x14ac:dyDescent="0.2">
      <c r="A1998" s="265" t="s">
        <v>2734</v>
      </c>
      <c r="B1998" s="263">
        <v>4.3777757524831604E-3</v>
      </c>
      <c r="D1998" s="263"/>
    </row>
    <row r="1999" spans="1:4" x14ac:dyDescent="0.2">
      <c r="A1999" s="265" t="s">
        <v>7021</v>
      </c>
      <c r="B1999" s="263">
        <v>4.37335741370189E-3</v>
      </c>
      <c r="D1999" s="263"/>
    </row>
    <row r="2000" spans="1:4" x14ac:dyDescent="0.2">
      <c r="A2000" s="265" t="s">
        <v>3241</v>
      </c>
      <c r="B2000" s="263">
        <v>4.36596583100858E-3</v>
      </c>
      <c r="D2000" s="263"/>
    </row>
    <row r="2001" spans="1:4" x14ac:dyDescent="0.2">
      <c r="A2001" s="265" t="s">
        <v>7022</v>
      </c>
      <c r="B2001" s="263">
        <v>4.3656819262718402E-3</v>
      </c>
      <c r="D2001" s="263"/>
    </row>
    <row r="2002" spans="1:4" x14ac:dyDescent="0.2">
      <c r="A2002" s="265" t="s">
        <v>1710</v>
      </c>
      <c r="B2002" s="263">
        <v>4.3651046046688704E-3</v>
      </c>
      <c r="D2002" s="263"/>
    </row>
    <row r="2003" spans="1:4" x14ac:dyDescent="0.2">
      <c r="A2003" s="265" t="s">
        <v>3734</v>
      </c>
      <c r="B2003" s="263">
        <v>4.3544169968038199E-3</v>
      </c>
      <c r="D2003" s="263"/>
    </row>
    <row r="2004" spans="1:4" x14ac:dyDescent="0.2">
      <c r="A2004" s="265" t="s">
        <v>2878</v>
      </c>
      <c r="B2004" s="263">
        <v>4.3495678946144497E-3</v>
      </c>
      <c r="D2004" s="263"/>
    </row>
    <row r="2005" spans="1:4" x14ac:dyDescent="0.2">
      <c r="A2005" s="265" t="s">
        <v>2401</v>
      </c>
      <c r="B2005" s="263">
        <v>4.3465908180984102E-3</v>
      </c>
      <c r="D2005" s="263"/>
    </row>
    <row r="2006" spans="1:4" x14ac:dyDescent="0.2">
      <c r="A2006" s="265" t="s">
        <v>974</v>
      </c>
      <c r="B2006" s="263">
        <v>4.3465385404142503E-3</v>
      </c>
      <c r="D2006" s="263"/>
    </row>
    <row r="2007" spans="1:4" x14ac:dyDescent="0.2">
      <c r="A2007" s="265" t="s">
        <v>7023</v>
      </c>
      <c r="B2007" s="263">
        <v>4.3437127122808103E-3</v>
      </c>
      <c r="D2007" s="263"/>
    </row>
    <row r="2008" spans="1:4" x14ac:dyDescent="0.2">
      <c r="A2008" s="265" t="s">
        <v>7024</v>
      </c>
      <c r="B2008" s="263">
        <v>4.3437127122808103E-3</v>
      </c>
      <c r="D2008" s="263"/>
    </row>
    <row r="2009" spans="1:4" x14ac:dyDescent="0.2">
      <c r="A2009" s="265" t="s">
        <v>2310</v>
      </c>
      <c r="B2009" s="263">
        <v>4.3404685576890296E-3</v>
      </c>
      <c r="D2009" s="263"/>
    </row>
    <row r="2010" spans="1:4" x14ac:dyDescent="0.2">
      <c r="A2010" s="265" t="s">
        <v>7025</v>
      </c>
      <c r="B2010" s="263">
        <v>4.3397116611835502E-3</v>
      </c>
      <c r="D2010" s="263"/>
    </row>
    <row r="2011" spans="1:4" x14ac:dyDescent="0.2">
      <c r="A2011" s="265" t="s">
        <v>2602</v>
      </c>
      <c r="B2011" s="263">
        <v>4.3294871033660396E-3</v>
      </c>
      <c r="D2011" s="263"/>
    </row>
    <row r="2012" spans="1:4" x14ac:dyDescent="0.2">
      <c r="A2012" s="265" t="s">
        <v>3270</v>
      </c>
      <c r="B2012" s="263">
        <v>4.3286159240703897E-3</v>
      </c>
      <c r="D2012" s="263"/>
    </row>
    <row r="2013" spans="1:4" x14ac:dyDescent="0.2">
      <c r="A2013" s="265" t="s">
        <v>4337</v>
      </c>
      <c r="B2013" s="263">
        <v>4.32330302116587E-3</v>
      </c>
      <c r="D2013" s="263"/>
    </row>
    <row r="2014" spans="1:4" x14ac:dyDescent="0.2">
      <c r="A2014" s="265" t="s">
        <v>2765</v>
      </c>
      <c r="B2014" s="263">
        <v>4.3228008310723298E-3</v>
      </c>
      <c r="D2014" s="263"/>
    </row>
    <row r="2015" spans="1:4" x14ac:dyDescent="0.2">
      <c r="A2015" s="265" t="s">
        <v>1397</v>
      </c>
      <c r="B2015" s="263">
        <v>4.3208235783829098E-3</v>
      </c>
      <c r="D2015" s="263"/>
    </row>
    <row r="2016" spans="1:4" x14ac:dyDescent="0.2">
      <c r="A2016" s="265" t="s">
        <v>1140</v>
      </c>
      <c r="B2016" s="263">
        <v>4.3199141930070498E-3</v>
      </c>
      <c r="D2016" s="263"/>
    </row>
    <row r="2017" spans="1:4" x14ac:dyDescent="0.2">
      <c r="A2017" s="265" t="s">
        <v>7026</v>
      </c>
      <c r="B2017" s="263">
        <v>4.3154707648197501E-3</v>
      </c>
      <c r="D2017" s="263"/>
    </row>
    <row r="2018" spans="1:4" x14ac:dyDescent="0.2">
      <c r="A2018" s="265" t="s">
        <v>5059</v>
      </c>
      <c r="B2018" s="263">
        <v>4.3135711298452296E-3</v>
      </c>
      <c r="D2018" s="263"/>
    </row>
    <row r="2019" spans="1:4" x14ac:dyDescent="0.2">
      <c r="A2019" s="265" t="s">
        <v>2816</v>
      </c>
      <c r="B2019" s="263">
        <v>4.3091654927612504E-3</v>
      </c>
      <c r="D2019" s="263"/>
    </row>
    <row r="2020" spans="1:4" x14ac:dyDescent="0.2">
      <c r="A2020" s="265" t="s">
        <v>1676</v>
      </c>
      <c r="B2020" s="263">
        <v>4.3061308449732303E-3</v>
      </c>
      <c r="D2020" s="263"/>
    </row>
    <row r="2021" spans="1:4" x14ac:dyDescent="0.2">
      <c r="A2021" s="265" t="s">
        <v>3622</v>
      </c>
      <c r="B2021" s="263">
        <v>4.2940233650317298E-3</v>
      </c>
      <c r="D2021" s="263"/>
    </row>
    <row r="2022" spans="1:4" x14ac:dyDescent="0.2">
      <c r="A2022" s="265" t="s">
        <v>7027</v>
      </c>
      <c r="B2022" s="263">
        <v>4.2927209275052504E-3</v>
      </c>
      <c r="D2022" s="263"/>
    </row>
    <row r="2023" spans="1:4" x14ac:dyDescent="0.2">
      <c r="A2023" s="265" t="s">
        <v>3223</v>
      </c>
      <c r="B2023" s="263">
        <v>4.29005230924629E-3</v>
      </c>
      <c r="D2023" s="263"/>
    </row>
    <row r="2024" spans="1:4" x14ac:dyDescent="0.2">
      <c r="A2024" s="265" t="s">
        <v>5664</v>
      </c>
      <c r="B2024" s="263">
        <v>4.2871345558243498E-3</v>
      </c>
      <c r="D2024" s="263"/>
    </row>
    <row r="2025" spans="1:4" x14ac:dyDescent="0.2">
      <c r="A2025" s="265" t="s">
        <v>7028</v>
      </c>
      <c r="B2025" s="263">
        <v>4.2847576908091097E-3</v>
      </c>
      <c r="D2025" s="263"/>
    </row>
    <row r="2026" spans="1:4" x14ac:dyDescent="0.2">
      <c r="A2026" s="265" t="s">
        <v>7029</v>
      </c>
      <c r="B2026" s="263">
        <v>4.2773284154798696E-3</v>
      </c>
      <c r="D2026" s="263"/>
    </row>
    <row r="2027" spans="1:4" x14ac:dyDescent="0.2">
      <c r="A2027" s="265" t="s">
        <v>5620</v>
      </c>
      <c r="B2027" s="263">
        <v>4.2761652517980999E-3</v>
      </c>
      <c r="D2027" s="263"/>
    </row>
    <row r="2028" spans="1:4" x14ac:dyDescent="0.2">
      <c r="A2028" s="265" t="s">
        <v>7030</v>
      </c>
      <c r="B2028" s="263">
        <v>4.2680716652003601E-3</v>
      </c>
      <c r="D2028" s="263"/>
    </row>
    <row r="2029" spans="1:4" x14ac:dyDescent="0.2">
      <c r="A2029" s="265" t="s">
        <v>1103</v>
      </c>
      <c r="B2029" s="263">
        <v>4.2615815040211004E-3</v>
      </c>
      <c r="D2029" s="263"/>
    </row>
    <row r="2030" spans="1:4" x14ac:dyDescent="0.2">
      <c r="A2030" s="265" t="s">
        <v>2343</v>
      </c>
      <c r="B2030" s="263">
        <v>4.25562348503381E-3</v>
      </c>
      <c r="D2030" s="263"/>
    </row>
    <row r="2031" spans="1:4" x14ac:dyDescent="0.2">
      <c r="A2031" s="265" t="s">
        <v>7031</v>
      </c>
      <c r="B2031" s="263">
        <v>4.2314993309139097E-3</v>
      </c>
      <c r="D2031" s="263"/>
    </row>
    <row r="2032" spans="1:4" x14ac:dyDescent="0.2">
      <c r="A2032" s="265" t="s">
        <v>3267</v>
      </c>
      <c r="B2032" s="263">
        <v>4.2260260754717997E-3</v>
      </c>
      <c r="D2032" s="263"/>
    </row>
    <row r="2033" spans="1:4" x14ac:dyDescent="0.2">
      <c r="A2033" s="265" t="s">
        <v>2543</v>
      </c>
      <c r="B2033" s="263">
        <v>4.2253146553449103E-3</v>
      </c>
      <c r="D2033" s="263"/>
    </row>
    <row r="2034" spans="1:4" x14ac:dyDescent="0.2">
      <c r="A2034" s="265" t="s">
        <v>5015</v>
      </c>
      <c r="B2034" s="263">
        <v>4.22429494895331E-3</v>
      </c>
      <c r="D2034" s="263"/>
    </row>
    <row r="2035" spans="1:4" x14ac:dyDescent="0.2">
      <c r="A2035" s="265" t="s">
        <v>5708</v>
      </c>
      <c r="B2035" s="263">
        <v>4.2220647761905799E-3</v>
      </c>
      <c r="D2035" s="263"/>
    </row>
    <row r="2036" spans="1:4" x14ac:dyDescent="0.2">
      <c r="A2036" s="265" t="s">
        <v>7032</v>
      </c>
      <c r="B2036" s="263">
        <v>4.2173222181107603E-3</v>
      </c>
      <c r="D2036" s="263"/>
    </row>
    <row r="2037" spans="1:4" x14ac:dyDescent="0.2">
      <c r="A2037" s="265" t="s">
        <v>3553</v>
      </c>
      <c r="B2037" s="263">
        <v>4.2113923567287902E-3</v>
      </c>
      <c r="D2037" s="263"/>
    </row>
    <row r="2038" spans="1:4" x14ac:dyDescent="0.2">
      <c r="A2038" s="265" t="s">
        <v>1029</v>
      </c>
      <c r="B2038" s="263">
        <v>4.2083379863076496E-3</v>
      </c>
      <c r="D2038" s="263"/>
    </row>
    <row r="2039" spans="1:4" x14ac:dyDescent="0.2">
      <c r="A2039" s="265" t="s">
        <v>2953</v>
      </c>
      <c r="B2039" s="263">
        <v>4.2058580323797697E-3</v>
      </c>
      <c r="D2039" s="263"/>
    </row>
    <row r="2040" spans="1:4" x14ac:dyDescent="0.2">
      <c r="A2040" s="265" t="s">
        <v>4318</v>
      </c>
      <c r="B2040" s="263">
        <v>4.2029397037398903E-3</v>
      </c>
      <c r="D2040" s="263"/>
    </row>
    <row r="2041" spans="1:4" x14ac:dyDescent="0.2">
      <c r="A2041" s="265" t="s">
        <v>5929</v>
      </c>
      <c r="B2041" s="263">
        <v>4.20125666921494E-3</v>
      </c>
      <c r="D2041" s="263"/>
    </row>
    <row r="2042" spans="1:4" x14ac:dyDescent="0.2">
      <c r="A2042" s="265" t="s">
        <v>5817</v>
      </c>
      <c r="B2042" s="263">
        <v>4.1975827926260204E-3</v>
      </c>
      <c r="D2042" s="263"/>
    </row>
    <row r="2043" spans="1:4" x14ac:dyDescent="0.2">
      <c r="A2043" s="265" t="s">
        <v>1442</v>
      </c>
      <c r="B2043" s="263">
        <v>4.1975827926260204E-3</v>
      </c>
      <c r="D2043" s="263"/>
    </row>
    <row r="2044" spans="1:4" x14ac:dyDescent="0.2">
      <c r="A2044" s="265" t="s">
        <v>7033</v>
      </c>
      <c r="B2044" s="263">
        <v>4.1920819351758997E-3</v>
      </c>
      <c r="D2044" s="263"/>
    </row>
    <row r="2045" spans="1:4" x14ac:dyDescent="0.2">
      <c r="A2045" s="265" t="s">
        <v>3471</v>
      </c>
      <c r="B2045" s="263">
        <v>4.1920819351758997E-3</v>
      </c>
      <c r="D2045" s="263"/>
    </row>
    <row r="2046" spans="1:4" x14ac:dyDescent="0.2">
      <c r="A2046" s="265" t="s">
        <v>1332</v>
      </c>
      <c r="B2046" s="263">
        <v>4.1878520797779097E-3</v>
      </c>
      <c r="D2046" s="263"/>
    </row>
    <row r="2047" spans="1:4" x14ac:dyDescent="0.2">
      <c r="A2047" s="265" t="s">
        <v>4828</v>
      </c>
      <c r="B2047" s="263">
        <v>4.1841094346466001E-3</v>
      </c>
      <c r="D2047" s="263"/>
    </row>
    <row r="2048" spans="1:4" x14ac:dyDescent="0.2">
      <c r="A2048" s="265" t="s">
        <v>5265</v>
      </c>
      <c r="B2048" s="263">
        <v>4.1834213868971399E-3</v>
      </c>
      <c r="D2048" s="263"/>
    </row>
    <row r="2049" spans="1:4" x14ac:dyDescent="0.2">
      <c r="A2049" s="265" t="s">
        <v>1884</v>
      </c>
      <c r="B2049" s="263">
        <v>4.1833085729340398E-3</v>
      </c>
      <c r="D2049" s="263"/>
    </row>
    <row r="2050" spans="1:4" x14ac:dyDescent="0.2">
      <c r="A2050" s="265" t="s">
        <v>2473</v>
      </c>
      <c r="B2050" s="263">
        <v>4.17556808405965E-3</v>
      </c>
      <c r="D2050" s="263"/>
    </row>
    <row r="2051" spans="1:4" x14ac:dyDescent="0.2">
      <c r="A2051" s="265" t="s">
        <v>3020</v>
      </c>
      <c r="B2051" s="263">
        <v>4.1753854986976303E-3</v>
      </c>
      <c r="D2051" s="263"/>
    </row>
    <row r="2052" spans="1:4" x14ac:dyDescent="0.2">
      <c r="A2052" s="265" t="s">
        <v>1015</v>
      </c>
      <c r="B2052" s="263">
        <v>4.17355774415544E-3</v>
      </c>
      <c r="D2052" s="263"/>
    </row>
    <row r="2053" spans="1:4" x14ac:dyDescent="0.2">
      <c r="A2053" s="265" t="s">
        <v>3575</v>
      </c>
      <c r="B2053" s="263">
        <v>4.1706274067031899E-3</v>
      </c>
      <c r="D2053" s="263"/>
    </row>
    <row r="2054" spans="1:4" x14ac:dyDescent="0.2">
      <c r="A2054" s="265" t="s">
        <v>7034</v>
      </c>
      <c r="B2054" s="263">
        <v>4.1702141770626096E-3</v>
      </c>
      <c r="D2054" s="263"/>
    </row>
    <row r="2055" spans="1:4" x14ac:dyDescent="0.2">
      <c r="A2055" s="265" t="s">
        <v>7035</v>
      </c>
      <c r="B2055" s="263">
        <v>4.1702141770626096E-3</v>
      </c>
      <c r="D2055" s="263"/>
    </row>
    <row r="2056" spans="1:4" x14ac:dyDescent="0.2">
      <c r="A2056" s="265" t="s">
        <v>2957</v>
      </c>
      <c r="B2056" s="263">
        <v>4.1685810471327302E-3</v>
      </c>
      <c r="D2056" s="263"/>
    </row>
    <row r="2057" spans="1:4" x14ac:dyDescent="0.2">
      <c r="A2057" s="265" t="s">
        <v>2638</v>
      </c>
      <c r="B2057" s="263">
        <v>4.1577619241820697E-3</v>
      </c>
      <c r="D2057" s="263"/>
    </row>
    <row r="2058" spans="1:4" x14ac:dyDescent="0.2">
      <c r="A2058" s="265" t="s">
        <v>3204</v>
      </c>
      <c r="B2058" s="263">
        <v>4.1551409050742897E-3</v>
      </c>
      <c r="D2058" s="263"/>
    </row>
    <row r="2059" spans="1:4" x14ac:dyDescent="0.2">
      <c r="A2059" s="265" t="s">
        <v>2439</v>
      </c>
      <c r="B2059" s="263">
        <v>4.1550526390197202E-3</v>
      </c>
      <c r="D2059" s="263"/>
    </row>
    <row r="2060" spans="1:4" x14ac:dyDescent="0.2">
      <c r="A2060" s="265" t="s">
        <v>754</v>
      </c>
      <c r="B2060" s="263">
        <v>4.1434487489515103E-3</v>
      </c>
      <c r="D2060" s="263"/>
    </row>
    <row r="2061" spans="1:4" x14ac:dyDescent="0.2">
      <c r="A2061" s="265" t="s">
        <v>4325</v>
      </c>
      <c r="B2061" s="263">
        <v>4.1387028763852102E-3</v>
      </c>
      <c r="D2061" s="263"/>
    </row>
    <row r="2062" spans="1:4" x14ac:dyDescent="0.2">
      <c r="A2062" s="265" t="s">
        <v>3166</v>
      </c>
      <c r="B2062" s="263">
        <v>4.1375898532443603E-3</v>
      </c>
      <c r="D2062" s="263"/>
    </row>
    <row r="2063" spans="1:4" x14ac:dyDescent="0.2">
      <c r="A2063" s="265" t="s">
        <v>4834</v>
      </c>
      <c r="B2063" s="263">
        <v>4.1357873646302003E-3</v>
      </c>
      <c r="D2063" s="263"/>
    </row>
    <row r="2064" spans="1:4" x14ac:dyDescent="0.2">
      <c r="A2064" s="265" t="s">
        <v>5487</v>
      </c>
      <c r="B2064" s="263">
        <v>4.1335744254862097E-3</v>
      </c>
      <c r="D2064" s="263"/>
    </row>
    <row r="2065" spans="1:4" x14ac:dyDescent="0.2">
      <c r="A2065" s="265" t="s">
        <v>4075</v>
      </c>
      <c r="B2065" s="263">
        <v>4.1330074489446802E-3</v>
      </c>
      <c r="D2065" s="263"/>
    </row>
    <row r="2066" spans="1:4" x14ac:dyDescent="0.2">
      <c r="A2066" s="265" t="s">
        <v>5737</v>
      </c>
      <c r="B2066" s="263">
        <v>4.12988478139954E-3</v>
      </c>
      <c r="D2066" s="263"/>
    </row>
    <row r="2067" spans="1:4" x14ac:dyDescent="0.2">
      <c r="A2067" s="265" t="s">
        <v>4900</v>
      </c>
      <c r="B2067" s="263">
        <v>4.1256250116907499E-3</v>
      </c>
      <c r="D2067" s="263"/>
    </row>
    <row r="2068" spans="1:4" x14ac:dyDescent="0.2">
      <c r="A2068" s="265" t="s">
        <v>2526</v>
      </c>
      <c r="B2068" s="263">
        <v>4.1240977865027399E-3</v>
      </c>
      <c r="D2068" s="263"/>
    </row>
    <row r="2069" spans="1:4" x14ac:dyDescent="0.2">
      <c r="A2069" s="265" t="s">
        <v>7036</v>
      </c>
      <c r="B2069" s="263">
        <v>4.11735200139683E-3</v>
      </c>
      <c r="D2069" s="263"/>
    </row>
    <row r="2070" spans="1:4" x14ac:dyDescent="0.2">
      <c r="A2070" s="265" t="s">
        <v>2775</v>
      </c>
      <c r="B2070" s="263">
        <v>4.1154134615796704E-3</v>
      </c>
      <c r="D2070" s="263"/>
    </row>
    <row r="2071" spans="1:4" x14ac:dyDescent="0.2">
      <c r="A2071" s="265" t="s">
        <v>7037</v>
      </c>
      <c r="B2071" s="263">
        <v>4.1121797661180801E-3</v>
      </c>
      <c r="D2071" s="263"/>
    </row>
    <row r="2072" spans="1:4" x14ac:dyDescent="0.2">
      <c r="A2072" s="265" t="s">
        <v>7038</v>
      </c>
      <c r="B2072" s="263">
        <v>4.1121797661180801E-3</v>
      </c>
      <c r="D2072" s="263"/>
    </row>
    <row r="2073" spans="1:4" x14ac:dyDescent="0.2">
      <c r="A2073" s="265" t="s">
        <v>7039</v>
      </c>
      <c r="B2073" s="263">
        <v>4.1121797661180801E-3</v>
      </c>
      <c r="D2073" s="263"/>
    </row>
    <row r="2074" spans="1:4" x14ac:dyDescent="0.2">
      <c r="A2074" s="265" t="s">
        <v>7040</v>
      </c>
      <c r="B2074" s="263">
        <v>4.1121797661180801E-3</v>
      </c>
      <c r="D2074" s="263"/>
    </row>
    <row r="2075" spans="1:4" x14ac:dyDescent="0.2">
      <c r="A2075" s="265" t="s">
        <v>4978</v>
      </c>
      <c r="B2075" s="263">
        <v>4.1121797661180801E-3</v>
      </c>
      <c r="D2075" s="263"/>
    </row>
    <row r="2076" spans="1:4" x14ac:dyDescent="0.2">
      <c r="A2076" s="265" t="s">
        <v>7041</v>
      </c>
      <c r="B2076" s="263">
        <v>4.1121797661180801E-3</v>
      </c>
      <c r="D2076" s="263"/>
    </row>
    <row r="2077" spans="1:4" x14ac:dyDescent="0.2">
      <c r="A2077" s="265" t="s">
        <v>7042</v>
      </c>
      <c r="B2077" s="263">
        <v>4.1121797661180801E-3</v>
      </c>
      <c r="D2077" s="263"/>
    </row>
    <row r="2078" spans="1:4" x14ac:dyDescent="0.2">
      <c r="A2078" s="265" t="s">
        <v>7043</v>
      </c>
      <c r="B2078" s="263">
        <v>4.1121797661180801E-3</v>
      </c>
      <c r="D2078" s="263"/>
    </row>
    <row r="2079" spans="1:4" x14ac:dyDescent="0.2">
      <c r="A2079" s="265" t="s">
        <v>7044</v>
      </c>
      <c r="B2079" s="263">
        <v>4.1121797661180801E-3</v>
      </c>
      <c r="D2079" s="263"/>
    </row>
    <row r="2080" spans="1:4" x14ac:dyDescent="0.2">
      <c r="A2080" s="265" t="s">
        <v>4365</v>
      </c>
      <c r="B2080" s="263">
        <v>4.0969063556047696E-3</v>
      </c>
      <c r="D2080" s="263"/>
    </row>
    <row r="2081" spans="1:4" x14ac:dyDescent="0.2">
      <c r="A2081" s="265" t="s">
        <v>5269</v>
      </c>
      <c r="B2081" s="263">
        <v>4.0944460675433197E-3</v>
      </c>
      <c r="D2081" s="263"/>
    </row>
    <row r="2082" spans="1:4" x14ac:dyDescent="0.2">
      <c r="A2082" s="265" t="s">
        <v>927</v>
      </c>
      <c r="B2082" s="263">
        <v>4.0681677155251497E-3</v>
      </c>
      <c r="D2082" s="263"/>
    </row>
    <row r="2083" spans="1:4" x14ac:dyDescent="0.2">
      <c r="A2083" s="265" t="s">
        <v>4063</v>
      </c>
      <c r="B2083" s="263">
        <v>4.0675630327827996E-3</v>
      </c>
      <c r="D2083" s="263"/>
    </row>
    <row r="2084" spans="1:4" x14ac:dyDescent="0.2">
      <c r="A2084" s="265" t="s">
        <v>7045</v>
      </c>
      <c r="B2084" s="263">
        <v>4.0653913870643604E-3</v>
      </c>
      <c r="D2084" s="263"/>
    </row>
    <row r="2085" spans="1:4" x14ac:dyDescent="0.2">
      <c r="A2085" s="265" t="s">
        <v>1996</v>
      </c>
      <c r="B2085" s="263">
        <v>4.0639709915558098E-3</v>
      </c>
      <c r="D2085" s="263"/>
    </row>
    <row r="2086" spans="1:4" x14ac:dyDescent="0.2">
      <c r="A2086" s="265" t="s">
        <v>2890</v>
      </c>
      <c r="B2086" s="263">
        <v>4.0638892113688697E-3</v>
      </c>
      <c r="D2086" s="263"/>
    </row>
    <row r="2087" spans="1:4" x14ac:dyDescent="0.2">
      <c r="A2087" s="265" t="s">
        <v>5133</v>
      </c>
      <c r="B2087" s="263">
        <v>4.0633817940067601E-3</v>
      </c>
      <c r="D2087" s="263"/>
    </row>
    <row r="2088" spans="1:4" x14ac:dyDescent="0.2">
      <c r="A2088" s="265" t="s">
        <v>4940</v>
      </c>
      <c r="B2088" s="263">
        <v>4.0615338864862004E-3</v>
      </c>
      <c r="D2088" s="263"/>
    </row>
    <row r="2089" spans="1:4" x14ac:dyDescent="0.2">
      <c r="A2089" s="265" t="s">
        <v>5474</v>
      </c>
      <c r="B2089" s="263">
        <v>4.0603532824287697E-3</v>
      </c>
      <c r="D2089" s="263"/>
    </row>
    <row r="2090" spans="1:4" x14ac:dyDescent="0.2">
      <c r="A2090" s="265" t="s">
        <v>7046</v>
      </c>
      <c r="B2090" s="263">
        <v>4.0500987570048002E-3</v>
      </c>
      <c r="D2090" s="263"/>
    </row>
    <row r="2091" spans="1:4" x14ac:dyDescent="0.2">
      <c r="A2091" s="265" t="s">
        <v>3825</v>
      </c>
      <c r="B2091" s="263">
        <v>4.0495376765171398E-3</v>
      </c>
      <c r="D2091" s="263"/>
    </row>
    <row r="2092" spans="1:4" x14ac:dyDescent="0.2">
      <c r="A2092" s="265" t="s">
        <v>5833</v>
      </c>
      <c r="B2092" s="263">
        <v>4.0392223347409297E-3</v>
      </c>
      <c r="D2092" s="263"/>
    </row>
    <row r="2093" spans="1:4" x14ac:dyDescent="0.2">
      <c r="A2093" s="265" t="s">
        <v>2644</v>
      </c>
      <c r="B2093" s="263">
        <v>4.0278270366656196E-3</v>
      </c>
      <c r="D2093" s="263"/>
    </row>
    <row r="2094" spans="1:4" x14ac:dyDescent="0.2">
      <c r="A2094" s="265" t="s">
        <v>3811</v>
      </c>
      <c r="B2094" s="263">
        <v>4.0263360271310398E-3</v>
      </c>
      <c r="D2094" s="263"/>
    </row>
    <row r="2095" spans="1:4" x14ac:dyDescent="0.2">
      <c r="A2095" s="265" t="s">
        <v>5651</v>
      </c>
      <c r="B2095" s="263">
        <v>4.0248528898878203E-3</v>
      </c>
      <c r="D2095" s="263"/>
    </row>
    <row r="2096" spans="1:4" x14ac:dyDescent="0.2">
      <c r="A2096" s="265" t="s">
        <v>7047</v>
      </c>
      <c r="B2096" s="263">
        <v>4.0248528898878203E-3</v>
      </c>
      <c r="D2096" s="263"/>
    </row>
    <row r="2097" spans="1:4" x14ac:dyDescent="0.2">
      <c r="A2097" s="265" t="s">
        <v>7048</v>
      </c>
      <c r="B2097" s="263">
        <v>4.0178953304909303E-3</v>
      </c>
      <c r="D2097" s="263"/>
    </row>
    <row r="2098" spans="1:4" x14ac:dyDescent="0.2">
      <c r="A2098" s="265" t="s">
        <v>5741</v>
      </c>
      <c r="B2098" s="263">
        <v>4.0143677905943604E-3</v>
      </c>
      <c r="D2098" s="263"/>
    </row>
    <row r="2099" spans="1:4" x14ac:dyDescent="0.2">
      <c r="A2099" s="265" t="s">
        <v>4568</v>
      </c>
      <c r="B2099" s="263">
        <v>4.01059100909649E-3</v>
      </c>
      <c r="D2099" s="263"/>
    </row>
    <row r="2100" spans="1:4" x14ac:dyDescent="0.2">
      <c r="A2100" s="265" t="s">
        <v>7049</v>
      </c>
      <c r="B2100" s="263">
        <v>4.0071449792957597E-3</v>
      </c>
      <c r="D2100" s="263"/>
    </row>
    <row r="2101" spans="1:4" x14ac:dyDescent="0.2">
      <c r="A2101" s="265" t="s">
        <v>2866</v>
      </c>
      <c r="B2101" s="263">
        <v>4.0035596056393896E-3</v>
      </c>
      <c r="D2101" s="263"/>
    </row>
    <row r="2102" spans="1:4" x14ac:dyDescent="0.2">
      <c r="A2102" s="265" t="s">
        <v>5214</v>
      </c>
      <c r="B2102" s="263">
        <v>3.9936071829541602E-3</v>
      </c>
      <c r="D2102" s="263"/>
    </row>
    <row r="2103" spans="1:4" x14ac:dyDescent="0.2">
      <c r="A2103" s="265" t="s">
        <v>4064</v>
      </c>
      <c r="B2103" s="263">
        <v>3.9935969896729897E-3</v>
      </c>
      <c r="D2103" s="263"/>
    </row>
    <row r="2104" spans="1:4" x14ac:dyDescent="0.2">
      <c r="A2104" s="265" t="s">
        <v>7050</v>
      </c>
      <c r="B2104" s="263">
        <v>3.9922203733998999E-3</v>
      </c>
      <c r="D2104" s="263"/>
    </row>
    <row r="2105" spans="1:4" x14ac:dyDescent="0.2">
      <c r="A2105" s="265" t="s">
        <v>1381</v>
      </c>
      <c r="B2105" s="263">
        <v>3.9819118723980603E-3</v>
      </c>
      <c r="D2105" s="263"/>
    </row>
    <row r="2106" spans="1:4" x14ac:dyDescent="0.2">
      <c r="A2106" s="265" t="s">
        <v>4938</v>
      </c>
      <c r="B2106" s="263">
        <v>3.9805237576025602E-3</v>
      </c>
      <c r="D2106" s="263"/>
    </row>
    <row r="2107" spans="1:4" x14ac:dyDescent="0.2">
      <c r="A2107" s="265" t="s">
        <v>3076</v>
      </c>
      <c r="B2107" s="263">
        <v>3.9762227988904501E-3</v>
      </c>
      <c r="D2107" s="263"/>
    </row>
    <row r="2108" spans="1:4" x14ac:dyDescent="0.2">
      <c r="A2108" s="265" t="s">
        <v>2851</v>
      </c>
      <c r="B2108" s="263">
        <v>3.9761481407639201E-3</v>
      </c>
      <c r="D2108" s="263"/>
    </row>
    <row r="2109" spans="1:4" x14ac:dyDescent="0.2">
      <c r="A2109" s="265" t="s">
        <v>4618</v>
      </c>
      <c r="B2109" s="263">
        <v>3.9724383998679296E-3</v>
      </c>
      <c r="D2109" s="263"/>
    </row>
    <row r="2110" spans="1:4" x14ac:dyDescent="0.2">
      <c r="A2110" s="265" t="s">
        <v>2598</v>
      </c>
      <c r="B2110" s="263">
        <v>3.9712192642518901E-3</v>
      </c>
      <c r="D2110" s="263"/>
    </row>
    <row r="2111" spans="1:4" x14ac:dyDescent="0.2">
      <c r="A2111" s="265" t="s">
        <v>7051</v>
      </c>
      <c r="B2111" s="263">
        <v>3.9655687439050496E-3</v>
      </c>
      <c r="D2111" s="263"/>
    </row>
    <row r="2112" spans="1:4" x14ac:dyDescent="0.2">
      <c r="A2112" s="265" t="s">
        <v>3556</v>
      </c>
      <c r="B2112" s="263">
        <v>3.9585442084256904E-3</v>
      </c>
      <c r="D2112" s="263"/>
    </row>
    <row r="2113" spans="1:4" x14ac:dyDescent="0.2">
      <c r="A2113" s="265" t="s">
        <v>2939</v>
      </c>
      <c r="B2113" s="263">
        <v>3.9530301743199601E-3</v>
      </c>
      <c r="D2113" s="263"/>
    </row>
    <row r="2114" spans="1:4" x14ac:dyDescent="0.2">
      <c r="A2114" s="265" t="s">
        <v>1237</v>
      </c>
      <c r="B2114" s="263">
        <v>3.9426671996818999E-3</v>
      </c>
      <c r="D2114" s="263"/>
    </row>
    <row r="2115" spans="1:4" x14ac:dyDescent="0.2">
      <c r="A2115" s="265" t="s">
        <v>7052</v>
      </c>
      <c r="B2115" s="263">
        <v>3.9415886440131902E-3</v>
      </c>
      <c r="D2115" s="263"/>
    </row>
    <row r="2116" spans="1:4" x14ac:dyDescent="0.2">
      <c r="A2116" s="265" t="s">
        <v>7053</v>
      </c>
      <c r="B2116" s="263">
        <v>3.9357298748605597E-3</v>
      </c>
      <c r="D2116" s="263"/>
    </row>
    <row r="2117" spans="1:4" x14ac:dyDescent="0.2">
      <c r="A2117" s="265" t="s">
        <v>7054</v>
      </c>
      <c r="B2117" s="263">
        <v>3.9357298748605597E-3</v>
      </c>
      <c r="D2117" s="263"/>
    </row>
    <row r="2118" spans="1:4" x14ac:dyDescent="0.2">
      <c r="A2118" s="265" t="s">
        <v>5489</v>
      </c>
      <c r="B2118" s="263">
        <v>3.9342289100137897E-3</v>
      </c>
      <c r="D2118" s="263"/>
    </row>
    <row r="2119" spans="1:4" x14ac:dyDescent="0.2">
      <c r="A2119" s="265" t="s">
        <v>2573</v>
      </c>
      <c r="B2119" s="263">
        <v>3.9284507434088397E-3</v>
      </c>
      <c r="D2119" s="263"/>
    </row>
    <row r="2120" spans="1:4" x14ac:dyDescent="0.2">
      <c r="A2120" s="265" t="s">
        <v>2674</v>
      </c>
      <c r="B2120" s="263">
        <v>3.9276049717247496E-3</v>
      </c>
      <c r="D2120" s="263"/>
    </row>
    <row r="2121" spans="1:4" x14ac:dyDescent="0.2">
      <c r="A2121" s="265" t="s">
        <v>3946</v>
      </c>
      <c r="B2121" s="263">
        <v>3.9260337380065497E-3</v>
      </c>
      <c r="D2121" s="263"/>
    </row>
    <row r="2122" spans="1:4" x14ac:dyDescent="0.2">
      <c r="A2122" s="265" t="s">
        <v>1566</v>
      </c>
      <c r="B2122" s="263">
        <v>3.9167466210887399E-3</v>
      </c>
      <c r="D2122" s="263"/>
    </row>
    <row r="2123" spans="1:4" x14ac:dyDescent="0.2">
      <c r="A2123" s="265" t="s">
        <v>1200</v>
      </c>
      <c r="B2123" s="263">
        <v>3.9166556952769703E-3</v>
      </c>
      <c r="D2123" s="263"/>
    </row>
    <row r="2124" spans="1:4" x14ac:dyDescent="0.2">
      <c r="A2124" s="265" t="s">
        <v>3389</v>
      </c>
      <c r="B2124" s="263">
        <v>3.9111258078033196E-3</v>
      </c>
      <c r="D2124" s="263"/>
    </row>
    <row r="2125" spans="1:4" x14ac:dyDescent="0.2">
      <c r="A2125" s="265" t="s">
        <v>2982</v>
      </c>
      <c r="B2125" s="263">
        <v>3.9052554420331898E-3</v>
      </c>
      <c r="D2125" s="263"/>
    </row>
    <row r="2126" spans="1:4" x14ac:dyDescent="0.2">
      <c r="A2126" s="265" t="s">
        <v>4922</v>
      </c>
      <c r="B2126" s="263">
        <v>3.9042576767860798E-3</v>
      </c>
      <c r="D2126" s="263"/>
    </row>
    <row r="2127" spans="1:4" x14ac:dyDescent="0.2">
      <c r="A2127" s="265" t="s">
        <v>7055</v>
      </c>
      <c r="B2127" s="263">
        <v>3.8994307370187101E-3</v>
      </c>
      <c r="D2127" s="263"/>
    </row>
    <row r="2128" spans="1:4" x14ac:dyDescent="0.2">
      <c r="A2128" s="265" t="s">
        <v>7056</v>
      </c>
      <c r="B2128" s="263">
        <v>3.89872560619637E-3</v>
      </c>
      <c r="D2128" s="263"/>
    </row>
    <row r="2129" spans="1:4" x14ac:dyDescent="0.2">
      <c r="A2129" s="265" t="s">
        <v>6086</v>
      </c>
      <c r="B2129" s="263">
        <v>3.8980805260585998E-3</v>
      </c>
      <c r="D2129" s="263"/>
    </row>
    <row r="2130" spans="1:4" x14ac:dyDescent="0.2">
      <c r="A2130" s="265" t="s">
        <v>7057</v>
      </c>
      <c r="B2130" s="263">
        <v>3.8850607322950502E-3</v>
      </c>
      <c r="D2130" s="263"/>
    </row>
    <row r="2131" spans="1:4" x14ac:dyDescent="0.2">
      <c r="A2131" s="265" t="s">
        <v>1170</v>
      </c>
      <c r="B2131" s="263">
        <v>3.8783013708011899E-3</v>
      </c>
      <c r="D2131" s="263"/>
    </row>
    <row r="2132" spans="1:4" x14ac:dyDescent="0.2">
      <c r="A2132" s="265" t="s">
        <v>3175</v>
      </c>
      <c r="B2132" s="263">
        <v>3.8676745041077401E-3</v>
      </c>
      <c r="D2132" s="263"/>
    </row>
    <row r="2133" spans="1:4" x14ac:dyDescent="0.2">
      <c r="A2133" s="265" t="s">
        <v>5698</v>
      </c>
      <c r="B2133" s="263">
        <v>3.8638866140922302E-3</v>
      </c>
      <c r="D2133" s="263"/>
    </row>
    <row r="2134" spans="1:4" x14ac:dyDescent="0.2">
      <c r="A2134" s="265" t="s">
        <v>4742</v>
      </c>
      <c r="B2134" s="263">
        <v>3.8638866140922302E-3</v>
      </c>
      <c r="D2134" s="263"/>
    </row>
    <row r="2135" spans="1:4" x14ac:dyDescent="0.2">
      <c r="A2135" s="265" t="s">
        <v>4545</v>
      </c>
      <c r="B2135" s="263">
        <v>3.8638866140922302E-3</v>
      </c>
      <c r="D2135" s="263"/>
    </row>
    <row r="2136" spans="1:4" x14ac:dyDescent="0.2">
      <c r="A2136" s="265" t="s">
        <v>4501</v>
      </c>
      <c r="B2136" s="263">
        <v>3.8638866140922302E-3</v>
      </c>
      <c r="D2136" s="263"/>
    </row>
    <row r="2137" spans="1:4" x14ac:dyDescent="0.2">
      <c r="A2137" s="265" t="s">
        <v>4221</v>
      </c>
      <c r="B2137" s="263">
        <v>3.8638866140922302E-3</v>
      </c>
      <c r="D2137" s="263"/>
    </row>
    <row r="2138" spans="1:4" x14ac:dyDescent="0.2">
      <c r="A2138" s="265" t="s">
        <v>4061</v>
      </c>
      <c r="B2138" s="263">
        <v>3.8638866140922302E-3</v>
      </c>
      <c r="D2138" s="263"/>
    </row>
    <row r="2139" spans="1:4" x14ac:dyDescent="0.2">
      <c r="A2139" s="265" t="s">
        <v>4042</v>
      </c>
      <c r="B2139" s="263">
        <v>3.8638866140922302E-3</v>
      </c>
      <c r="D2139" s="263"/>
    </row>
    <row r="2140" spans="1:4" x14ac:dyDescent="0.2">
      <c r="A2140" s="265" t="s">
        <v>4007</v>
      </c>
      <c r="B2140" s="263">
        <v>3.8638866140922302E-3</v>
      </c>
      <c r="D2140" s="263"/>
    </row>
    <row r="2141" spans="1:4" x14ac:dyDescent="0.2">
      <c r="A2141" s="265" t="s">
        <v>3935</v>
      </c>
      <c r="B2141" s="263">
        <v>3.8638866140922302E-3</v>
      </c>
      <c r="D2141" s="263"/>
    </row>
    <row r="2142" spans="1:4" x14ac:dyDescent="0.2">
      <c r="A2142" s="265" t="s">
        <v>3934</v>
      </c>
      <c r="B2142" s="263">
        <v>3.8638866140922302E-3</v>
      </c>
      <c r="D2142" s="263"/>
    </row>
    <row r="2143" spans="1:4" x14ac:dyDescent="0.2">
      <c r="A2143" s="265" t="s">
        <v>3928</v>
      </c>
      <c r="B2143" s="263">
        <v>3.8638866140922302E-3</v>
      </c>
      <c r="D2143" s="263"/>
    </row>
    <row r="2144" spans="1:4" x14ac:dyDescent="0.2">
      <c r="A2144" s="265" t="s">
        <v>3924</v>
      </c>
      <c r="B2144" s="263">
        <v>3.8638866140922302E-3</v>
      </c>
      <c r="D2144" s="263"/>
    </row>
    <row r="2145" spans="1:4" x14ac:dyDescent="0.2">
      <c r="A2145" s="265" t="s">
        <v>3847</v>
      </c>
      <c r="B2145" s="263">
        <v>3.8638866140922302E-3</v>
      </c>
      <c r="D2145" s="263"/>
    </row>
    <row r="2146" spans="1:4" x14ac:dyDescent="0.2">
      <c r="A2146" s="265" t="s">
        <v>3837</v>
      </c>
      <c r="B2146" s="263">
        <v>3.8638866140922302E-3</v>
      </c>
      <c r="D2146" s="263"/>
    </row>
    <row r="2147" spans="1:4" x14ac:dyDescent="0.2">
      <c r="A2147" s="265" t="s">
        <v>7058</v>
      </c>
      <c r="B2147" s="263">
        <v>3.8638866140922302E-3</v>
      </c>
      <c r="D2147" s="263"/>
    </row>
    <row r="2148" spans="1:4" x14ac:dyDescent="0.2">
      <c r="A2148" s="265" t="s">
        <v>693</v>
      </c>
      <c r="B2148" s="263">
        <v>3.8637978108457299E-3</v>
      </c>
      <c r="D2148" s="263"/>
    </row>
    <row r="2149" spans="1:4" x14ac:dyDescent="0.2">
      <c r="A2149" s="265" t="s">
        <v>3188</v>
      </c>
      <c r="B2149" s="263">
        <v>3.8636422777122799E-3</v>
      </c>
      <c r="D2149" s="263"/>
    </row>
    <row r="2150" spans="1:4" x14ac:dyDescent="0.2">
      <c r="A2150" s="265" t="s">
        <v>3570</v>
      </c>
      <c r="B2150" s="263">
        <v>3.8622769791457402E-3</v>
      </c>
      <c r="D2150" s="263"/>
    </row>
    <row r="2151" spans="1:4" x14ac:dyDescent="0.2">
      <c r="A2151" s="265" t="s">
        <v>7059</v>
      </c>
      <c r="B2151" s="263">
        <v>3.8617857376127E-3</v>
      </c>
      <c r="D2151" s="263"/>
    </row>
    <row r="2152" spans="1:4" x14ac:dyDescent="0.2">
      <c r="A2152" s="265" t="s">
        <v>2593</v>
      </c>
      <c r="B2152" s="263">
        <v>3.8588019059513398E-3</v>
      </c>
      <c r="D2152" s="263"/>
    </row>
    <row r="2153" spans="1:4" x14ac:dyDescent="0.2">
      <c r="A2153" s="265" t="s">
        <v>4019</v>
      </c>
      <c r="B2153" s="263">
        <v>3.8563768490657399E-3</v>
      </c>
      <c r="D2153" s="263"/>
    </row>
    <row r="2154" spans="1:4" x14ac:dyDescent="0.2">
      <c r="A2154" s="265" t="s">
        <v>7060</v>
      </c>
      <c r="B2154" s="263">
        <v>3.85300265645485E-3</v>
      </c>
      <c r="D2154" s="263"/>
    </row>
    <row r="2155" spans="1:4" x14ac:dyDescent="0.2">
      <c r="A2155" s="265" t="s">
        <v>1358</v>
      </c>
      <c r="B2155" s="263">
        <v>3.8503139082724101E-3</v>
      </c>
      <c r="D2155" s="263"/>
    </row>
    <row r="2156" spans="1:4" x14ac:dyDescent="0.2">
      <c r="A2156" s="265" t="s">
        <v>7061</v>
      </c>
      <c r="B2156" s="263">
        <v>3.8406855519057602E-3</v>
      </c>
      <c r="D2156" s="263"/>
    </row>
    <row r="2157" spans="1:4" x14ac:dyDescent="0.2">
      <c r="A2157" s="265" t="s">
        <v>7062</v>
      </c>
      <c r="B2157" s="263">
        <v>3.8352324922362002E-3</v>
      </c>
      <c r="D2157" s="263"/>
    </row>
    <row r="2158" spans="1:4" x14ac:dyDescent="0.2">
      <c r="A2158" s="265" t="s">
        <v>7063</v>
      </c>
      <c r="B2158" s="263">
        <v>3.8336942153667599E-3</v>
      </c>
      <c r="D2158" s="263"/>
    </row>
    <row r="2159" spans="1:4" x14ac:dyDescent="0.2">
      <c r="A2159" s="265" t="s">
        <v>3962</v>
      </c>
      <c r="B2159" s="263">
        <v>3.8309902840929898E-3</v>
      </c>
      <c r="D2159" s="263"/>
    </row>
    <row r="2160" spans="1:4" x14ac:dyDescent="0.2">
      <c r="A2160" s="265" t="s">
        <v>2827</v>
      </c>
      <c r="B2160" s="263">
        <v>3.83032840879812E-3</v>
      </c>
      <c r="D2160" s="263"/>
    </row>
    <row r="2161" spans="1:4" x14ac:dyDescent="0.2">
      <c r="A2161" s="265" t="s">
        <v>5301</v>
      </c>
      <c r="B2161" s="263">
        <v>3.8226805003384401E-3</v>
      </c>
      <c r="D2161" s="263"/>
    </row>
    <row r="2162" spans="1:4" x14ac:dyDescent="0.2">
      <c r="A2162" s="265" t="s">
        <v>2313</v>
      </c>
      <c r="B2162" s="263">
        <v>3.8175131334631201E-3</v>
      </c>
      <c r="D2162" s="263"/>
    </row>
    <row r="2163" spans="1:4" x14ac:dyDescent="0.2">
      <c r="A2163" s="265" t="s">
        <v>2193</v>
      </c>
      <c r="B2163" s="263">
        <v>3.8159268752096099E-3</v>
      </c>
      <c r="D2163" s="263"/>
    </row>
    <row r="2164" spans="1:4" x14ac:dyDescent="0.2">
      <c r="A2164" s="265" t="s">
        <v>3975</v>
      </c>
      <c r="B2164" s="263">
        <v>3.8149856716841002E-3</v>
      </c>
      <c r="D2164" s="263"/>
    </row>
    <row r="2165" spans="1:4" x14ac:dyDescent="0.2">
      <c r="A2165" s="265" t="s">
        <v>7064</v>
      </c>
      <c r="B2165" s="263">
        <v>3.8095188593292501E-3</v>
      </c>
      <c r="D2165" s="263"/>
    </row>
    <row r="2166" spans="1:4" x14ac:dyDescent="0.2">
      <c r="A2166" s="265" t="s">
        <v>7065</v>
      </c>
      <c r="B2166" s="263">
        <v>3.8095188593292501E-3</v>
      </c>
      <c r="D2166" s="263"/>
    </row>
    <row r="2167" spans="1:4" x14ac:dyDescent="0.2">
      <c r="A2167" s="265" t="s">
        <v>6351</v>
      </c>
      <c r="B2167" s="263">
        <v>3.8077266739347999E-3</v>
      </c>
      <c r="D2167" s="263"/>
    </row>
    <row r="2168" spans="1:4" x14ac:dyDescent="0.2">
      <c r="A2168" s="265" t="s">
        <v>7066</v>
      </c>
      <c r="B2168" s="263">
        <v>3.8034701617434899E-3</v>
      </c>
      <c r="D2168" s="263"/>
    </row>
    <row r="2169" spans="1:4" x14ac:dyDescent="0.2">
      <c r="A2169" s="265" t="s">
        <v>2344</v>
      </c>
      <c r="B2169" s="263">
        <v>3.7975741904466599E-3</v>
      </c>
      <c r="D2169" s="263"/>
    </row>
    <row r="2170" spans="1:4" x14ac:dyDescent="0.2">
      <c r="A2170" s="265" t="s">
        <v>7067</v>
      </c>
      <c r="B2170" s="263">
        <v>3.7929131203497299E-3</v>
      </c>
      <c r="D2170" s="263"/>
    </row>
    <row r="2171" spans="1:4" x14ac:dyDescent="0.2">
      <c r="A2171" s="265" t="s">
        <v>1491</v>
      </c>
      <c r="B2171" s="263">
        <v>3.78714713470451E-3</v>
      </c>
      <c r="D2171" s="263"/>
    </row>
    <row r="2172" spans="1:4" x14ac:dyDescent="0.2">
      <c r="A2172" s="265" t="s">
        <v>3269</v>
      </c>
      <c r="B2172" s="263">
        <v>3.7848131692204E-3</v>
      </c>
      <c r="D2172" s="263"/>
    </row>
    <row r="2173" spans="1:4" x14ac:dyDescent="0.2">
      <c r="A2173" s="265" t="s">
        <v>2542</v>
      </c>
      <c r="B2173" s="263">
        <v>3.7839372692813401E-3</v>
      </c>
      <c r="D2173" s="263"/>
    </row>
    <row r="2174" spans="1:4" x14ac:dyDescent="0.2">
      <c r="A2174" s="265" t="s">
        <v>7068</v>
      </c>
      <c r="B2174" s="263">
        <v>3.7817135912079202E-3</v>
      </c>
      <c r="D2174" s="263"/>
    </row>
    <row r="2175" spans="1:4" x14ac:dyDescent="0.2">
      <c r="A2175" s="265" t="s">
        <v>7069</v>
      </c>
      <c r="B2175" s="263">
        <v>3.7810898248445898E-3</v>
      </c>
      <c r="D2175" s="263"/>
    </row>
    <row r="2176" spans="1:4" x14ac:dyDescent="0.2">
      <c r="A2176" s="265" t="s">
        <v>3981</v>
      </c>
      <c r="B2176" s="263">
        <v>3.7741831094414099E-3</v>
      </c>
      <c r="D2176" s="263"/>
    </row>
    <row r="2177" spans="1:4" x14ac:dyDescent="0.2">
      <c r="A2177" s="265" t="s">
        <v>7070</v>
      </c>
      <c r="B2177" s="263">
        <v>3.7703714016900998E-3</v>
      </c>
      <c r="D2177" s="263"/>
    </row>
    <row r="2178" spans="1:4" x14ac:dyDescent="0.2">
      <c r="A2178" s="265" t="s">
        <v>5061</v>
      </c>
      <c r="B2178" s="263">
        <v>3.7703714016900998E-3</v>
      </c>
      <c r="D2178" s="263"/>
    </row>
    <row r="2179" spans="1:4" x14ac:dyDescent="0.2">
      <c r="A2179" s="265" t="s">
        <v>7071</v>
      </c>
      <c r="B2179" s="263">
        <v>3.7703714016900998E-3</v>
      </c>
      <c r="D2179" s="263"/>
    </row>
    <row r="2180" spans="1:4" x14ac:dyDescent="0.2">
      <c r="A2180" s="265" t="s">
        <v>7072</v>
      </c>
      <c r="B2180" s="263">
        <v>3.7703714016900998E-3</v>
      </c>
      <c r="D2180" s="263"/>
    </row>
    <row r="2181" spans="1:4" x14ac:dyDescent="0.2">
      <c r="A2181" s="265" t="s">
        <v>7073</v>
      </c>
      <c r="B2181" s="263">
        <v>3.7703714016900998E-3</v>
      </c>
      <c r="D2181" s="263"/>
    </row>
    <row r="2182" spans="1:4" x14ac:dyDescent="0.2">
      <c r="A2182" s="265" t="s">
        <v>7074</v>
      </c>
      <c r="B2182" s="263">
        <v>3.7703714016900998E-3</v>
      </c>
      <c r="D2182" s="263"/>
    </row>
    <row r="2183" spans="1:4" x14ac:dyDescent="0.2">
      <c r="A2183" s="265" t="s">
        <v>4299</v>
      </c>
      <c r="B2183" s="263">
        <v>3.7703714016900998E-3</v>
      </c>
      <c r="D2183" s="263"/>
    </row>
    <row r="2184" spans="1:4" x14ac:dyDescent="0.2">
      <c r="A2184" s="265" t="s">
        <v>4011</v>
      </c>
      <c r="B2184" s="263">
        <v>3.7703714016900998E-3</v>
      </c>
      <c r="D2184" s="263"/>
    </row>
    <row r="2185" spans="1:4" x14ac:dyDescent="0.2">
      <c r="A2185" s="265" t="s">
        <v>7075</v>
      </c>
      <c r="B2185" s="263">
        <v>3.7703714016900998E-3</v>
      </c>
      <c r="D2185" s="263"/>
    </row>
    <row r="2186" spans="1:4" x14ac:dyDescent="0.2">
      <c r="A2186" s="265" t="s">
        <v>3625</v>
      </c>
      <c r="B2186" s="263">
        <v>3.7703714016900998E-3</v>
      </c>
      <c r="D2186" s="263"/>
    </row>
    <row r="2187" spans="1:4" x14ac:dyDescent="0.2">
      <c r="A2187" s="265" t="s">
        <v>7076</v>
      </c>
      <c r="B2187" s="263">
        <v>3.7703714016900998E-3</v>
      </c>
      <c r="D2187" s="263"/>
    </row>
    <row r="2188" spans="1:4" x14ac:dyDescent="0.2">
      <c r="A2188" s="265" t="s">
        <v>7077</v>
      </c>
      <c r="B2188" s="263">
        <v>3.7703714016900998E-3</v>
      </c>
      <c r="D2188" s="263"/>
    </row>
    <row r="2189" spans="1:4" x14ac:dyDescent="0.2">
      <c r="A2189" s="265" t="s">
        <v>7078</v>
      </c>
      <c r="B2189" s="263">
        <v>3.7703714016900998E-3</v>
      </c>
      <c r="D2189" s="263"/>
    </row>
    <row r="2190" spans="1:4" x14ac:dyDescent="0.2">
      <c r="A2190" s="265" t="s">
        <v>3801</v>
      </c>
      <c r="B2190" s="263">
        <v>3.7688098796998999E-3</v>
      </c>
      <c r="D2190" s="263"/>
    </row>
    <row r="2191" spans="1:4" x14ac:dyDescent="0.2">
      <c r="A2191" s="265" t="s">
        <v>2166</v>
      </c>
      <c r="B2191" s="263">
        <v>3.7638065966920401E-3</v>
      </c>
      <c r="D2191" s="263"/>
    </row>
    <row r="2192" spans="1:4" x14ac:dyDescent="0.2">
      <c r="A2192" s="265" t="s">
        <v>7079</v>
      </c>
      <c r="B2192" s="263">
        <v>3.7602742599052801E-3</v>
      </c>
      <c r="D2192" s="263"/>
    </row>
    <row r="2193" spans="1:4" x14ac:dyDescent="0.2">
      <c r="A2193" s="265" t="s">
        <v>4041</v>
      </c>
      <c r="B2193" s="263">
        <v>3.7582043136647099E-3</v>
      </c>
      <c r="D2193" s="263"/>
    </row>
    <row r="2194" spans="1:4" x14ac:dyDescent="0.2">
      <c r="A2194" s="265" t="s">
        <v>4054</v>
      </c>
      <c r="B2194" s="263">
        <v>3.7545589821570101E-3</v>
      </c>
      <c r="D2194" s="263"/>
    </row>
    <row r="2195" spans="1:4" x14ac:dyDescent="0.2">
      <c r="A2195" s="265" t="s">
        <v>1702</v>
      </c>
      <c r="B2195" s="263">
        <v>3.7533778216198399E-3</v>
      </c>
      <c r="D2195" s="263"/>
    </row>
    <row r="2196" spans="1:4" x14ac:dyDescent="0.2">
      <c r="A2196" s="265" t="s">
        <v>4242</v>
      </c>
      <c r="B2196" s="263">
        <v>3.7481740802899699E-3</v>
      </c>
      <c r="D2196" s="263"/>
    </row>
    <row r="2197" spans="1:4" x14ac:dyDescent="0.2">
      <c r="A2197" s="265" t="s">
        <v>2355</v>
      </c>
      <c r="B2197" s="263">
        <v>3.74726033621995E-3</v>
      </c>
      <c r="D2197" s="263"/>
    </row>
    <row r="2198" spans="1:4" x14ac:dyDescent="0.2">
      <c r="A2198" s="265" t="s">
        <v>3670</v>
      </c>
      <c r="B2198" s="263">
        <v>3.7447131550129098E-3</v>
      </c>
      <c r="D2198" s="263"/>
    </row>
    <row r="2199" spans="1:4" x14ac:dyDescent="0.2">
      <c r="A2199" s="265" t="s">
        <v>4858</v>
      </c>
      <c r="B2199" s="263">
        <v>3.74437271473999E-3</v>
      </c>
      <c r="D2199" s="263"/>
    </row>
    <row r="2200" spans="1:4" x14ac:dyDescent="0.2">
      <c r="A2200" s="265" t="s">
        <v>5044</v>
      </c>
      <c r="B2200" s="263">
        <v>3.74020719785205E-3</v>
      </c>
      <c r="D2200" s="263"/>
    </row>
    <row r="2201" spans="1:4" x14ac:dyDescent="0.2">
      <c r="A2201" s="265" t="s">
        <v>656</v>
      </c>
      <c r="B2201" s="263">
        <v>3.7388611164831998E-3</v>
      </c>
      <c r="D2201" s="263"/>
    </row>
    <row r="2202" spans="1:4" x14ac:dyDescent="0.2">
      <c r="A2202" s="265" t="s">
        <v>5588</v>
      </c>
      <c r="B2202" s="263">
        <v>3.7357242883510199E-3</v>
      </c>
      <c r="D2202" s="263"/>
    </row>
    <row r="2203" spans="1:4" x14ac:dyDescent="0.2">
      <c r="A2203" s="265" t="s">
        <v>7080</v>
      </c>
      <c r="B2203" s="263">
        <v>3.73426118422649E-3</v>
      </c>
      <c r="D2203" s="263"/>
    </row>
    <row r="2204" spans="1:4" x14ac:dyDescent="0.2">
      <c r="A2204" s="265" t="s">
        <v>7081</v>
      </c>
      <c r="B2204" s="263">
        <v>3.7310093918427002E-3</v>
      </c>
      <c r="D2204" s="263"/>
    </row>
    <row r="2205" spans="1:4" x14ac:dyDescent="0.2">
      <c r="A2205" s="265" t="s">
        <v>5365</v>
      </c>
      <c r="B2205" s="263">
        <v>3.7228155724057599E-3</v>
      </c>
      <c r="D2205" s="263"/>
    </row>
    <row r="2206" spans="1:4" x14ac:dyDescent="0.2">
      <c r="A2206" s="265" t="s">
        <v>1678</v>
      </c>
      <c r="B2206" s="263">
        <v>3.7195971756406399E-3</v>
      </c>
      <c r="D2206" s="263"/>
    </row>
    <row r="2207" spans="1:4" x14ac:dyDescent="0.2">
      <c r="A2207" s="265" t="s">
        <v>7082</v>
      </c>
      <c r="B2207" s="263">
        <v>3.7168451828686702E-3</v>
      </c>
      <c r="D2207" s="263"/>
    </row>
    <row r="2208" spans="1:4" x14ac:dyDescent="0.2">
      <c r="A2208" s="265" t="s">
        <v>7083</v>
      </c>
      <c r="B2208" s="263">
        <v>3.7168451828686702E-3</v>
      </c>
      <c r="D2208" s="263"/>
    </row>
    <row r="2209" spans="1:4" x14ac:dyDescent="0.2">
      <c r="A2209" s="265" t="s">
        <v>3868</v>
      </c>
      <c r="B2209" s="263">
        <v>3.7154692901309001E-3</v>
      </c>
      <c r="D2209" s="263"/>
    </row>
    <row r="2210" spans="1:4" x14ac:dyDescent="0.2">
      <c r="A2210" s="265" t="s">
        <v>2694</v>
      </c>
      <c r="B2210" s="263">
        <v>3.7087250869499398E-3</v>
      </c>
      <c r="D2210" s="263"/>
    </row>
    <row r="2211" spans="1:4" x14ac:dyDescent="0.2">
      <c r="A2211" s="265" t="s">
        <v>3725</v>
      </c>
      <c r="B2211" s="263">
        <v>3.70565113190562E-3</v>
      </c>
      <c r="D2211" s="263"/>
    </row>
    <row r="2212" spans="1:4" x14ac:dyDescent="0.2">
      <c r="A2212" s="265" t="s">
        <v>7084</v>
      </c>
      <c r="B2212" s="263">
        <v>3.7052220728111701E-3</v>
      </c>
      <c r="D2212" s="263"/>
    </row>
    <row r="2213" spans="1:4" x14ac:dyDescent="0.2">
      <c r="A2213" s="265" t="s">
        <v>5475</v>
      </c>
      <c r="B2213" s="263">
        <v>3.6994022702262698E-3</v>
      </c>
      <c r="D2213" s="263"/>
    </row>
    <row r="2214" spans="1:4" x14ac:dyDescent="0.2">
      <c r="A2214" s="265" t="s">
        <v>6087</v>
      </c>
      <c r="B2214" s="263">
        <v>3.6974883376966802E-3</v>
      </c>
      <c r="D2214" s="263"/>
    </row>
    <row r="2215" spans="1:4" x14ac:dyDescent="0.2">
      <c r="A2215" s="265" t="s">
        <v>1107</v>
      </c>
      <c r="B2215" s="263">
        <v>3.6972545871475E-3</v>
      </c>
      <c r="D2215" s="263"/>
    </row>
    <row r="2216" spans="1:4" x14ac:dyDescent="0.2">
      <c r="A2216" s="265" t="s">
        <v>2416</v>
      </c>
      <c r="B2216" s="263">
        <v>3.6951763369943002E-3</v>
      </c>
      <c r="D2216" s="263"/>
    </row>
    <row r="2217" spans="1:4" x14ac:dyDescent="0.2">
      <c r="A2217" s="265" t="s">
        <v>5334</v>
      </c>
      <c r="B2217" s="263">
        <v>3.6885900056772901E-3</v>
      </c>
      <c r="D2217" s="263"/>
    </row>
    <row r="2218" spans="1:4" x14ac:dyDescent="0.2">
      <c r="A2218" s="265" t="s">
        <v>2045</v>
      </c>
      <c r="B2218" s="263">
        <v>3.6866119962195199E-3</v>
      </c>
      <c r="D2218" s="263"/>
    </row>
    <row r="2219" spans="1:4" x14ac:dyDescent="0.2">
      <c r="A2219" s="265" t="s">
        <v>7085</v>
      </c>
      <c r="B2219" s="263">
        <v>3.6860643996749999E-3</v>
      </c>
      <c r="D2219" s="263"/>
    </row>
    <row r="2220" spans="1:4" x14ac:dyDescent="0.2">
      <c r="A2220" s="265" t="s">
        <v>4767</v>
      </c>
      <c r="B2220" s="263">
        <v>3.68280986834262E-3</v>
      </c>
      <c r="D2220" s="263"/>
    </row>
    <row r="2221" spans="1:4" x14ac:dyDescent="0.2">
      <c r="A2221" s="265" t="s">
        <v>7086</v>
      </c>
      <c r="B2221" s="263">
        <v>3.68039295712438E-3</v>
      </c>
      <c r="D2221" s="263"/>
    </row>
    <row r="2222" spans="1:4" x14ac:dyDescent="0.2">
      <c r="A2222" s="265" t="s">
        <v>6045</v>
      </c>
      <c r="B2222" s="263">
        <v>3.66749858596792E-3</v>
      </c>
      <c r="D2222" s="263"/>
    </row>
    <row r="2223" spans="1:4" x14ac:dyDescent="0.2">
      <c r="A2223" s="265" t="s">
        <v>7087</v>
      </c>
      <c r="B2223" s="263">
        <v>3.66749858596792E-3</v>
      </c>
      <c r="D2223" s="263"/>
    </row>
    <row r="2224" spans="1:4" x14ac:dyDescent="0.2">
      <c r="A2224" s="265" t="s">
        <v>3191</v>
      </c>
      <c r="B2224" s="263">
        <v>3.6671194603633299E-3</v>
      </c>
      <c r="D2224" s="263"/>
    </row>
    <row r="2225" spans="1:4" x14ac:dyDescent="0.2">
      <c r="A2225" s="265" t="s">
        <v>3906</v>
      </c>
      <c r="B2225" s="263">
        <v>3.6666608440815299E-3</v>
      </c>
      <c r="D2225" s="263"/>
    </row>
    <row r="2226" spans="1:4" x14ac:dyDescent="0.2">
      <c r="A2226" s="265" t="s">
        <v>7088</v>
      </c>
      <c r="B2226" s="263">
        <v>3.6655792568053699E-3</v>
      </c>
      <c r="D2226" s="263"/>
    </row>
    <row r="2227" spans="1:4" x14ac:dyDescent="0.2">
      <c r="A2227" s="265" t="s">
        <v>2544</v>
      </c>
      <c r="B2227" s="263">
        <v>3.6655590890245899E-3</v>
      </c>
      <c r="D2227" s="263"/>
    </row>
    <row r="2228" spans="1:4" x14ac:dyDescent="0.2">
      <c r="A2228" s="265" t="s">
        <v>1883</v>
      </c>
      <c r="B2228" s="263">
        <v>3.6645747055169902E-3</v>
      </c>
      <c r="D2228" s="263"/>
    </row>
    <row r="2229" spans="1:4" x14ac:dyDescent="0.2">
      <c r="A2229" s="265" t="s">
        <v>1943</v>
      </c>
      <c r="B2229" s="263">
        <v>3.6552593661449799E-3</v>
      </c>
      <c r="D2229" s="263"/>
    </row>
    <row r="2230" spans="1:4" x14ac:dyDescent="0.2">
      <c r="A2230" s="265" t="s">
        <v>7089</v>
      </c>
      <c r="B2230" s="263">
        <v>3.6520725344821301E-3</v>
      </c>
      <c r="D2230" s="263"/>
    </row>
    <row r="2231" spans="1:4" x14ac:dyDescent="0.2">
      <c r="A2231" s="265" t="s">
        <v>6146</v>
      </c>
      <c r="B2231" s="263">
        <v>3.65042375105967E-3</v>
      </c>
      <c r="D2231" s="263"/>
    </row>
    <row r="2232" spans="1:4" x14ac:dyDescent="0.2">
      <c r="A2232" s="265" t="s">
        <v>1791</v>
      </c>
      <c r="B2232" s="263">
        <v>3.6446712875342901E-3</v>
      </c>
      <c r="D2232" s="263"/>
    </row>
    <row r="2233" spans="1:4" x14ac:dyDescent="0.2">
      <c r="A2233" s="265" t="s">
        <v>7090</v>
      </c>
      <c r="B2233" s="263">
        <v>3.6416790992122999E-3</v>
      </c>
      <c r="D2233" s="263"/>
    </row>
    <row r="2234" spans="1:4" x14ac:dyDescent="0.2">
      <c r="A2234" s="265" t="s">
        <v>1684</v>
      </c>
      <c r="B2234" s="263">
        <v>3.6330011866555099E-3</v>
      </c>
      <c r="D2234" s="263"/>
    </row>
    <row r="2235" spans="1:4" x14ac:dyDescent="0.2">
      <c r="A2235" s="265" t="s">
        <v>7091</v>
      </c>
      <c r="B2235" s="263">
        <v>3.6309165824526899E-3</v>
      </c>
      <c r="D2235" s="263"/>
    </row>
    <row r="2236" spans="1:4" x14ac:dyDescent="0.2">
      <c r="A2236" s="265" t="s">
        <v>3365</v>
      </c>
      <c r="B2236" s="263">
        <v>3.6309165824526899E-3</v>
      </c>
      <c r="D2236" s="263"/>
    </row>
    <row r="2237" spans="1:4" x14ac:dyDescent="0.2">
      <c r="A2237" s="265" t="s">
        <v>3355</v>
      </c>
      <c r="B2237" s="263">
        <v>3.6243259958735198E-3</v>
      </c>
      <c r="D2237" s="263"/>
    </row>
    <row r="2238" spans="1:4" x14ac:dyDescent="0.2">
      <c r="A2238" s="265" t="s">
        <v>1420</v>
      </c>
      <c r="B2238" s="263">
        <v>3.62260362021769E-3</v>
      </c>
      <c r="D2238" s="263"/>
    </row>
    <row r="2239" spans="1:4" x14ac:dyDescent="0.2">
      <c r="A2239" s="265" t="s">
        <v>7092</v>
      </c>
      <c r="B2239" s="263">
        <v>3.6208030300400101E-3</v>
      </c>
      <c r="D2239" s="263"/>
    </row>
    <row r="2240" spans="1:4" x14ac:dyDescent="0.2">
      <c r="A2240" s="265" t="s">
        <v>6347</v>
      </c>
      <c r="B2240" s="263">
        <v>3.6170155325143602E-3</v>
      </c>
      <c r="D2240" s="263"/>
    </row>
    <row r="2241" spans="1:4" x14ac:dyDescent="0.2">
      <c r="A2241" s="265" t="s">
        <v>7093</v>
      </c>
      <c r="B2241" s="263">
        <v>3.6150129964727501E-3</v>
      </c>
      <c r="D2241" s="263"/>
    </row>
    <row r="2242" spans="1:4" x14ac:dyDescent="0.2">
      <c r="A2242" s="265" t="s">
        <v>7094</v>
      </c>
      <c r="B2242" s="263">
        <v>3.6139015208296E-3</v>
      </c>
      <c r="D2242" s="263"/>
    </row>
    <row r="2243" spans="1:4" x14ac:dyDescent="0.2">
      <c r="A2243" s="265" t="s">
        <v>2571</v>
      </c>
      <c r="B2243" s="263">
        <v>3.6084379632006099E-3</v>
      </c>
      <c r="D2243" s="263"/>
    </row>
    <row r="2244" spans="1:4" x14ac:dyDescent="0.2">
      <c r="A2244" s="265" t="s">
        <v>7095</v>
      </c>
      <c r="B2244" s="263">
        <v>3.6081839072860701E-3</v>
      </c>
      <c r="D2244" s="263"/>
    </row>
    <row r="2245" spans="1:4" x14ac:dyDescent="0.2">
      <c r="A2245" s="265" t="s">
        <v>5713</v>
      </c>
      <c r="B2245" s="263">
        <v>3.6042088836659601E-3</v>
      </c>
      <c r="D2245" s="263"/>
    </row>
    <row r="2246" spans="1:4" x14ac:dyDescent="0.2">
      <c r="A2246" s="265" t="s">
        <v>2980</v>
      </c>
      <c r="B2246" s="263">
        <v>3.5963565395132199E-3</v>
      </c>
      <c r="D2246" s="263"/>
    </row>
    <row r="2247" spans="1:4" x14ac:dyDescent="0.2">
      <c r="A2247" s="265" t="s">
        <v>4674</v>
      </c>
      <c r="B2247" s="263">
        <v>3.5899156614930699E-3</v>
      </c>
      <c r="D2247" s="263"/>
    </row>
    <row r="2248" spans="1:4" x14ac:dyDescent="0.2">
      <c r="A2248" s="265" t="s">
        <v>7096</v>
      </c>
      <c r="B2248" s="263">
        <v>3.5899156614930699E-3</v>
      </c>
      <c r="D2248" s="263"/>
    </row>
    <row r="2249" spans="1:4" x14ac:dyDescent="0.2">
      <c r="A2249" s="265" t="s">
        <v>7097</v>
      </c>
      <c r="B2249" s="263">
        <v>3.5899156614930699E-3</v>
      </c>
      <c r="D2249" s="263"/>
    </row>
    <row r="2250" spans="1:4" x14ac:dyDescent="0.2">
      <c r="A2250" s="265" t="s">
        <v>3638</v>
      </c>
      <c r="B2250" s="263">
        <v>3.5899156614930699E-3</v>
      </c>
      <c r="D2250" s="263"/>
    </row>
    <row r="2251" spans="1:4" x14ac:dyDescent="0.2">
      <c r="A2251" s="265" t="s">
        <v>3172</v>
      </c>
      <c r="B2251" s="263">
        <v>3.5899156614930699E-3</v>
      </c>
      <c r="D2251" s="263"/>
    </row>
    <row r="2252" spans="1:4" x14ac:dyDescent="0.2">
      <c r="A2252" s="265" t="s">
        <v>5798</v>
      </c>
      <c r="B2252" s="263">
        <v>3.5881151912014798E-3</v>
      </c>
      <c r="D2252" s="263"/>
    </row>
    <row r="2253" spans="1:4" x14ac:dyDescent="0.2">
      <c r="A2253" s="265" t="s">
        <v>3557</v>
      </c>
      <c r="B2253" s="263">
        <v>3.5871966801042602E-3</v>
      </c>
      <c r="D2253" s="263"/>
    </row>
    <row r="2254" spans="1:4" x14ac:dyDescent="0.2">
      <c r="A2254" s="265" t="s">
        <v>5553</v>
      </c>
      <c r="B2254" s="263">
        <v>3.5836136561212999E-3</v>
      </c>
      <c r="D2254" s="263"/>
    </row>
    <row r="2255" spans="1:4" x14ac:dyDescent="0.2">
      <c r="A2255" s="265" t="s">
        <v>5691</v>
      </c>
      <c r="B2255" s="263">
        <v>3.5834098306964501E-3</v>
      </c>
      <c r="D2255" s="263"/>
    </row>
    <row r="2256" spans="1:4" x14ac:dyDescent="0.2">
      <c r="A2256" s="265" t="s">
        <v>3346</v>
      </c>
      <c r="B2256" s="263">
        <v>3.5785218775244102E-3</v>
      </c>
      <c r="D2256" s="263"/>
    </row>
    <row r="2257" spans="1:4" x14ac:dyDescent="0.2">
      <c r="A2257" s="265" t="s">
        <v>4037</v>
      </c>
      <c r="B2257" s="263">
        <v>3.5761656854272602E-3</v>
      </c>
      <c r="D2257" s="263"/>
    </row>
    <row r="2258" spans="1:4" x14ac:dyDescent="0.2">
      <c r="A2258" s="265" t="s">
        <v>7098</v>
      </c>
      <c r="B2258" s="263">
        <v>3.5755444205496198E-3</v>
      </c>
      <c r="D2258" s="263"/>
    </row>
    <row r="2259" spans="1:4" x14ac:dyDescent="0.2">
      <c r="A2259" s="265" t="s">
        <v>4522</v>
      </c>
      <c r="B2259" s="263">
        <v>3.57056987194094E-3</v>
      </c>
      <c r="D2259" s="263"/>
    </row>
    <row r="2260" spans="1:4" x14ac:dyDescent="0.2">
      <c r="A2260" s="265" t="s">
        <v>3657</v>
      </c>
      <c r="B2260" s="263">
        <v>3.5675113953199098E-3</v>
      </c>
      <c r="D2260" s="263"/>
    </row>
    <row r="2261" spans="1:4" x14ac:dyDescent="0.2">
      <c r="A2261" s="265" t="s">
        <v>5446</v>
      </c>
      <c r="B2261" s="263">
        <v>3.56656723679975E-3</v>
      </c>
      <c r="D2261" s="263"/>
    </row>
    <row r="2262" spans="1:4" x14ac:dyDescent="0.2">
      <c r="A2262" s="265" t="s">
        <v>7099</v>
      </c>
      <c r="B2262" s="263">
        <v>3.56616332333826E-3</v>
      </c>
      <c r="D2262" s="263"/>
    </row>
    <row r="2263" spans="1:4" x14ac:dyDescent="0.2">
      <c r="A2263" s="265" t="s">
        <v>7100</v>
      </c>
      <c r="B2263" s="263">
        <v>3.56616332333826E-3</v>
      </c>
      <c r="D2263" s="263"/>
    </row>
    <row r="2264" spans="1:4" x14ac:dyDescent="0.2">
      <c r="A2264" s="265" t="s">
        <v>3162</v>
      </c>
      <c r="B2264" s="263">
        <v>3.5517534523845499E-3</v>
      </c>
      <c r="D2264" s="263"/>
    </row>
    <row r="2265" spans="1:4" x14ac:dyDescent="0.2">
      <c r="A2265" s="265" t="s">
        <v>5754</v>
      </c>
      <c r="B2265" s="263">
        <v>3.5464119873228599E-3</v>
      </c>
      <c r="D2265" s="263"/>
    </row>
    <row r="2266" spans="1:4" x14ac:dyDescent="0.2">
      <c r="A2266" s="265" t="s">
        <v>4959</v>
      </c>
      <c r="B2266" s="263">
        <v>3.5457841141786199E-3</v>
      </c>
      <c r="D2266" s="263"/>
    </row>
    <row r="2267" spans="1:4" x14ac:dyDescent="0.2">
      <c r="A2267" s="265" t="s">
        <v>3765</v>
      </c>
      <c r="B2267" s="263">
        <v>3.5426880867645001E-3</v>
      </c>
      <c r="D2267" s="263"/>
    </row>
    <row r="2268" spans="1:4" x14ac:dyDescent="0.2">
      <c r="A2268" s="265" t="s">
        <v>7101</v>
      </c>
      <c r="B2268" s="263">
        <v>3.5409915844458002E-3</v>
      </c>
      <c r="D2268" s="263"/>
    </row>
    <row r="2269" spans="1:4" x14ac:dyDescent="0.2">
      <c r="A2269" s="265" t="s">
        <v>7102</v>
      </c>
      <c r="B2269" s="263">
        <v>3.5385212326566099E-3</v>
      </c>
      <c r="D2269" s="263"/>
    </row>
    <row r="2270" spans="1:4" x14ac:dyDescent="0.2">
      <c r="A2270" s="265" t="s">
        <v>5147</v>
      </c>
      <c r="B2270" s="263">
        <v>3.53418418020787E-3</v>
      </c>
      <c r="D2270" s="263"/>
    </row>
    <row r="2271" spans="1:4" x14ac:dyDescent="0.2">
      <c r="A2271" s="265" t="s">
        <v>7103</v>
      </c>
      <c r="B2271" s="263">
        <v>3.5222494886064399E-3</v>
      </c>
      <c r="D2271" s="263"/>
    </row>
    <row r="2272" spans="1:4" x14ac:dyDescent="0.2">
      <c r="A2272" s="265" t="s">
        <v>2514</v>
      </c>
      <c r="B2272" s="263">
        <v>3.5125440160872099E-3</v>
      </c>
      <c r="D2272" s="263"/>
    </row>
    <row r="2273" spans="1:4" x14ac:dyDescent="0.2">
      <c r="A2273" s="265" t="s">
        <v>7104</v>
      </c>
      <c r="B2273" s="263">
        <v>3.5119527718138902E-3</v>
      </c>
      <c r="D2273" s="263"/>
    </row>
    <row r="2274" spans="1:4" x14ac:dyDescent="0.2">
      <c r="A2274" s="265" t="s">
        <v>7105</v>
      </c>
      <c r="B2274" s="263">
        <v>3.5119527718138902E-3</v>
      </c>
      <c r="D2274" s="263"/>
    </row>
    <row r="2275" spans="1:4" x14ac:dyDescent="0.2">
      <c r="A2275" s="265" t="s">
        <v>4381</v>
      </c>
      <c r="B2275" s="263">
        <v>3.5119527718138902E-3</v>
      </c>
      <c r="D2275" s="263"/>
    </row>
    <row r="2276" spans="1:4" x14ac:dyDescent="0.2">
      <c r="A2276" s="265" t="s">
        <v>4008</v>
      </c>
      <c r="B2276" s="263">
        <v>3.5023907260261799E-3</v>
      </c>
      <c r="D2276" s="263"/>
    </row>
    <row r="2277" spans="1:4" x14ac:dyDescent="0.2">
      <c r="A2277" s="265" t="s">
        <v>4086</v>
      </c>
      <c r="B2277" s="263">
        <v>3.50004070492556E-3</v>
      </c>
      <c r="D2277" s="263"/>
    </row>
    <row r="2278" spans="1:4" x14ac:dyDescent="0.2">
      <c r="A2278" s="265" t="s">
        <v>2205</v>
      </c>
      <c r="B2278" s="263">
        <v>3.4957917420721501E-3</v>
      </c>
      <c r="D2278" s="263"/>
    </row>
    <row r="2279" spans="1:4" x14ac:dyDescent="0.2">
      <c r="A2279" s="265" t="s">
        <v>2697</v>
      </c>
      <c r="B2279" s="263">
        <v>3.4949840083858298E-3</v>
      </c>
      <c r="D2279" s="263"/>
    </row>
    <row r="2280" spans="1:4" x14ac:dyDescent="0.2">
      <c r="A2280" s="265" t="s">
        <v>3080</v>
      </c>
      <c r="B2280" s="263">
        <v>3.4945850148261699E-3</v>
      </c>
      <c r="D2280" s="263"/>
    </row>
    <row r="2281" spans="1:4" x14ac:dyDescent="0.2">
      <c r="A2281" s="265" t="s">
        <v>7106</v>
      </c>
      <c r="B2281" s="263">
        <v>3.4879028574300698E-3</v>
      </c>
      <c r="D2281" s="263"/>
    </row>
    <row r="2282" spans="1:4" x14ac:dyDescent="0.2">
      <c r="A2282" s="265" t="s">
        <v>3169</v>
      </c>
      <c r="B2282" s="263">
        <v>3.4844597729883201E-3</v>
      </c>
      <c r="D2282" s="263"/>
    </row>
    <row r="2283" spans="1:4" x14ac:dyDescent="0.2">
      <c r="A2283" s="265" t="s">
        <v>4891</v>
      </c>
      <c r="B2283" s="263">
        <v>3.4817122862214498E-3</v>
      </c>
      <c r="D2283" s="263"/>
    </row>
    <row r="2284" spans="1:4" x14ac:dyDescent="0.2">
      <c r="A2284" s="265" t="s">
        <v>7107</v>
      </c>
      <c r="B2284" s="263">
        <v>3.47997515633494E-3</v>
      </c>
      <c r="D2284" s="263"/>
    </row>
    <row r="2285" spans="1:4" x14ac:dyDescent="0.2">
      <c r="A2285" s="265" t="s">
        <v>4775</v>
      </c>
      <c r="B2285" s="263">
        <v>3.47922243711145E-3</v>
      </c>
      <c r="D2285" s="263"/>
    </row>
    <row r="2286" spans="1:4" x14ac:dyDescent="0.2">
      <c r="A2286" s="265" t="s">
        <v>3615</v>
      </c>
      <c r="B2286" s="263">
        <v>3.4788789787734802E-3</v>
      </c>
      <c r="D2286" s="263"/>
    </row>
    <row r="2287" spans="1:4" x14ac:dyDescent="0.2">
      <c r="A2287" s="265" t="s">
        <v>1213</v>
      </c>
      <c r="B2287" s="263">
        <v>3.4773875092207001E-3</v>
      </c>
      <c r="D2287" s="263"/>
    </row>
    <row r="2288" spans="1:4" x14ac:dyDescent="0.2">
      <c r="A2288" s="265" t="s">
        <v>2663</v>
      </c>
      <c r="B2288" s="263">
        <v>3.47531308385195E-3</v>
      </c>
      <c r="D2288" s="263"/>
    </row>
    <row r="2289" spans="1:4" x14ac:dyDescent="0.2">
      <c r="A2289" s="265" t="s">
        <v>7108</v>
      </c>
      <c r="B2289" s="263">
        <v>3.4744944559370302E-3</v>
      </c>
      <c r="D2289" s="263"/>
    </row>
    <row r="2290" spans="1:4" x14ac:dyDescent="0.2">
      <c r="A2290" s="265" t="s">
        <v>7109</v>
      </c>
      <c r="B2290" s="263">
        <v>3.4744944559370302E-3</v>
      </c>
      <c r="D2290" s="263"/>
    </row>
    <row r="2291" spans="1:4" x14ac:dyDescent="0.2">
      <c r="A2291" s="265" t="s">
        <v>4250</v>
      </c>
      <c r="B2291" s="263">
        <v>3.4744532337464499E-3</v>
      </c>
      <c r="D2291" s="263"/>
    </row>
    <row r="2292" spans="1:4" x14ac:dyDescent="0.2">
      <c r="A2292" s="265" t="s">
        <v>7110</v>
      </c>
      <c r="B2292" s="263">
        <v>3.47158392345615E-3</v>
      </c>
      <c r="D2292" s="263"/>
    </row>
    <row r="2293" spans="1:4" x14ac:dyDescent="0.2">
      <c r="A2293" s="265" t="s">
        <v>1786</v>
      </c>
      <c r="B2293" s="263">
        <v>3.4659035964772198E-3</v>
      </c>
      <c r="D2293" s="263"/>
    </row>
    <row r="2294" spans="1:4" x14ac:dyDescent="0.2">
      <c r="A2294" s="265" t="s">
        <v>4087</v>
      </c>
      <c r="B2294" s="263">
        <v>3.46411313648616E-3</v>
      </c>
      <c r="D2294" s="263"/>
    </row>
    <row r="2295" spans="1:4" x14ac:dyDescent="0.2">
      <c r="A2295" s="265" t="s">
        <v>4793</v>
      </c>
      <c r="B2295" s="263">
        <v>3.4587741718703998E-3</v>
      </c>
      <c r="D2295" s="263"/>
    </row>
    <row r="2296" spans="1:4" x14ac:dyDescent="0.2">
      <c r="A2296" s="265" t="s">
        <v>3921</v>
      </c>
      <c r="B2296" s="263">
        <v>3.4511633415089502E-3</v>
      </c>
      <c r="D2296" s="263"/>
    </row>
    <row r="2297" spans="1:4" x14ac:dyDescent="0.2">
      <c r="A2297" s="265" t="s">
        <v>1942</v>
      </c>
      <c r="B2297" s="263">
        <v>3.4488059995098201E-3</v>
      </c>
      <c r="D2297" s="263"/>
    </row>
    <row r="2298" spans="1:4" x14ac:dyDescent="0.2">
      <c r="A2298" s="265" t="s">
        <v>7111</v>
      </c>
      <c r="B2298" s="263">
        <v>3.4445218387659298E-3</v>
      </c>
      <c r="D2298" s="263"/>
    </row>
    <row r="2299" spans="1:4" x14ac:dyDescent="0.2">
      <c r="A2299" s="265" t="s">
        <v>1577</v>
      </c>
      <c r="B2299" s="263">
        <v>3.4438009980815401E-3</v>
      </c>
      <c r="D2299" s="263"/>
    </row>
    <row r="2300" spans="1:4" x14ac:dyDescent="0.2">
      <c r="A2300" s="265" t="s">
        <v>7112</v>
      </c>
      <c r="B2300" s="263">
        <v>3.4437624119859301E-3</v>
      </c>
      <c r="D2300" s="263"/>
    </row>
    <row r="2301" spans="1:4" x14ac:dyDescent="0.2">
      <c r="A2301" s="265" t="s">
        <v>7113</v>
      </c>
      <c r="B2301" s="263">
        <v>3.4434065662034101E-3</v>
      </c>
      <c r="D2301" s="263"/>
    </row>
    <row r="2302" spans="1:4" x14ac:dyDescent="0.2">
      <c r="A2302" s="265" t="s">
        <v>4477</v>
      </c>
      <c r="B2302" s="263">
        <v>3.4434065662034101E-3</v>
      </c>
      <c r="D2302" s="263"/>
    </row>
    <row r="2303" spans="1:4" x14ac:dyDescent="0.2">
      <c r="A2303" s="265" t="s">
        <v>3011</v>
      </c>
      <c r="B2303" s="263">
        <v>3.4382433676785401E-3</v>
      </c>
      <c r="D2303" s="263"/>
    </row>
    <row r="2304" spans="1:4" x14ac:dyDescent="0.2">
      <c r="A2304" s="265" t="s">
        <v>2421</v>
      </c>
      <c r="B2304" s="263">
        <v>3.4227166727717798E-3</v>
      </c>
      <c r="D2304" s="263"/>
    </row>
    <row r="2305" spans="1:4" x14ac:dyDescent="0.2">
      <c r="A2305" s="265" t="s">
        <v>3958</v>
      </c>
      <c r="B2305" s="263">
        <v>3.42188993667028E-3</v>
      </c>
      <c r="D2305" s="263"/>
    </row>
    <row r="2306" spans="1:4" x14ac:dyDescent="0.2">
      <c r="A2306" s="265" t="s">
        <v>4475</v>
      </c>
      <c r="B2306" s="263">
        <v>3.4152951453507098E-3</v>
      </c>
      <c r="D2306" s="263"/>
    </row>
    <row r="2307" spans="1:4" x14ac:dyDescent="0.2">
      <c r="A2307" s="265" t="s">
        <v>5151</v>
      </c>
      <c r="B2307" s="263">
        <v>3.4143617678920098E-3</v>
      </c>
      <c r="D2307" s="263"/>
    </row>
    <row r="2308" spans="1:4" x14ac:dyDescent="0.2">
      <c r="A2308" s="265" t="s">
        <v>1232</v>
      </c>
      <c r="B2308" s="263">
        <v>3.4143068568128401E-3</v>
      </c>
      <c r="D2308" s="263"/>
    </row>
    <row r="2309" spans="1:4" x14ac:dyDescent="0.2">
      <c r="A2309" s="265" t="s">
        <v>6232</v>
      </c>
      <c r="B2309" s="263">
        <v>3.4118125156466401E-3</v>
      </c>
      <c r="D2309" s="263"/>
    </row>
    <row r="2310" spans="1:4" x14ac:dyDescent="0.2">
      <c r="A2310" s="265" t="s">
        <v>2831</v>
      </c>
      <c r="B2310" s="263">
        <v>3.40351209302024E-3</v>
      </c>
      <c r="D2310" s="263"/>
    </row>
    <row r="2311" spans="1:4" x14ac:dyDescent="0.2">
      <c r="A2311" s="265" t="s">
        <v>5289</v>
      </c>
      <c r="B2311" s="263">
        <v>3.3991761712487598E-3</v>
      </c>
      <c r="D2311" s="263"/>
    </row>
    <row r="2312" spans="1:4" x14ac:dyDescent="0.2">
      <c r="A2312" s="265" t="s">
        <v>368</v>
      </c>
      <c r="B2312" s="263">
        <v>3.3944063925273101E-3</v>
      </c>
      <c r="D2312" s="263"/>
    </row>
    <row r="2313" spans="1:4" x14ac:dyDescent="0.2">
      <c r="A2313" s="265" t="s">
        <v>3081</v>
      </c>
      <c r="B2313" s="263">
        <v>3.39383994002045E-3</v>
      </c>
      <c r="D2313" s="263"/>
    </row>
    <row r="2314" spans="1:4" x14ac:dyDescent="0.2">
      <c r="A2314" s="265" t="s">
        <v>862</v>
      </c>
      <c r="B2314" s="263">
        <v>3.3936234781178401E-3</v>
      </c>
      <c r="D2314" s="263"/>
    </row>
    <row r="2315" spans="1:4" x14ac:dyDescent="0.2">
      <c r="A2315" s="265" t="s">
        <v>5088</v>
      </c>
      <c r="B2315" s="263">
        <v>3.3917145417814601E-3</v>
      </c>
      <c r="D2315" s="263"/>
    </row>
    <row r="2316" spans="1:4" x14ac:dyDescent="0.2">
      <c r="A2316" s="265" t="s">
        <v>3976</v>
      </c>
      <c r="B2316" s="263">
        <v>3.3917145417814601E-3</v>
      </c>
      <c r="D2316" s="263"/>
    </row>
    <row r="2317" spans="1:4" x14ac:dyDescent="0.2">
      <c r="A2317" s="265" t="s">
        <v>4085</v>
      </c>
      <c r="B2317" s="263">
        <v>3.38544139132812E-3</v>
      </c>
      <c r="D2317" s="263"/>
    </row>
    <row r="2318" spans="1:4" x14ac:dyDescent="0.2">
      <c r="A2318" s="265" t="s">
        <v>4860</v>
      </c>
      <c r="B2318" s="263">
        <v>3.38411046909479E-3</v>
      </c>
      <c r="D2318" s="263"/>
    </row>
    <row r="2319" spans="1:4" x14ac:dyDescent="0.2">
      <c r="A2319" s="265" t="s">
        <v>5957</v>
      </c>
      <c r="B2319" s="263">
        <v>3.38079800379444E-3</v>
      </c>
      <c r="D2319" s="263"/>
    </row>
    <row r="2320" spans="1:4" x14ac:dyDescent="0.2">
      <c r="A2320" s="265" t="s">
        <v>5252</v>
      </c>
      <c r="B2320" s="263">
        <v>3.3791983790998599E-3</v>
      </c>
      <c r="D2320" s="263"/>
    </row>
    <row r="2321" spans="1:4" x14ac:dyDescent="0.2">
      <c r="A2321" s="265" t="s">
        <v>4536</v>
      </c>
      <c r="B2321" s="263">
        <v>3.3771514191168299E-3</v>
      </c>
      <c r="D2321" s="263"/>
    </row>
    <row r="2322" spans="1:4" x14ac:dyDescent="0.2">
      <c r="A2322" s="265" t="s">
        <v>7114</v>
      </c>
      <c r="B2322" s="263">
        <v>3.3743998173435602E-3</v>
      </c>
      <c r="D2322" s="263"/>
    </row>
    <row r="2323" spans="1:4" x14ac:dyDescent="0.2">
      <c r="A2323" s="265" t="s">
        <v>3545</v>
      </c>
      <c r="B2323" s="263">
        <v>3.3740594225535798E-3</v>
      </c>
      <c r="D2323" s="263"/>
    </row>
    <row r="2324" spans="1:4" x14ac:dyDescent="0.2">
      <c r="A2324" s="265" t="s">
        <v>7115</v>
      </c>
      <c r="B2324" s="263">
        <v>3.3655158756354399E-3</v>
      </c>
      <c r="D2324" s="263"/>
    </row>
    <row r="2325" spans="1:4" x14ac:dyDescent="0.2">
      <c r="A2325" s="265" t="s">
        <v>7116</v>
      </c>
      <c r="B2325" s="263">
        <v>3.3655158756354399E-3</v>
      </c>
      <c r="D2325" s="263"/>
    </row>
    <row r="2326" spans="1:4" x14ac:dyDescent="0.2">
      <c r="A2326" s="265" t="s">
        <v>2848</v>
      </c>
      <c r="B2326" s="263">
        <v>3.36395094334478E-3</v>
      </c>
      <c r="D2326" s="263"/>
    </row>
    <row r="2327" spans="1:4" x14ac:dyDescent="0.2">
      <c r="A2327" s="265" t="s">
        <v>4274</v>
      </c>
      <c r="B2327" s="263">
        <v>3.36273180530382E-3</v>
      </c>
      <c r="D2327" s="263"/>
    </row>
    <row r="2328" spans="1:4" x14ac:dyDescent="0.2">
      <c r="A2328" s="265" t="s">
        <v>3885</v>
      </c>
      <c r="B2328" s="263">
        <v>3.36150743242023E-3</v>
      </c>
      <c r="D2328" s="263"/>
    </row>
    <row r="2329" spans="1:4" x14ac:dyDescent="0.2">
      <c r="A2329" s="265" t="s">
        <v>1986</v>
      </c>
      <c r="B2329" s="263">
        <v>3.35904774667141E-3</v>
      </c>
      <c r="D2329" s="263"/>
    </row>
    <row r="2330" spans="1:4" x14ac:dyDescent="0.2">
      <c r="A2330" s="265" t="s">
        <v>2511</v>
      </c>
      <c r="B2330" s="263">
        <v>3.3581802959842702E-3</v>
      </c>
      <c r="D2330" s="263"/>
    </row>
    <row r="2331" spans="1:4" x14ac:dyDescent="0.2">
      <c r="A2331" s="265" t="s">
        <v>2991</v>
      </c>
      <c r="B2331" s="263">
        <v>3.3542107060678499E-3</v>
      </c>
      <c r="D2331" s="263"/>
    </row>
    <row r="2332" spans="1:4" x14ac:dyDescent="0.2">
      <c r="A2332" s="265" t="s">
        <v>3917</v>
      </c>
      <c r="B2332" s="263">
        <v>3.3523656845758001E-3</v>
      </c>
      <c r="D2332" s="263"/>
    </row>
    <row r="2333" spans="1:4" x14ac:dyDescent="0.2">
      <c r="A2333" s="265" t="s">
        <v>3190</v>
      </c>
      <c r="B2333" s="263">
        <v>3.3427715191204099E-3</v>
      </c>
      <c r="D2333" s="263"/>
    </row>
    <row r="2334" spans="1:4" x14ac:dyDescent="0.2">
      <c r="A2334" s="265" t="s">
        <v>650</v>
      </c>
      <c r="B2334" s="263">
        <v>3.34266544409065E-3</v>
      </c>
      <c r="D2334" s="263"/>
    </row>
    <row r="2335" spans="1:4" x14ac:dyDescent="0.2">
      <c r="A2335" s="265" t="s">
        <v>4798</v>
      </c>
      <c r="B2335" s="263">
        <v>3.33756173001656E-3</v>
      </c>
      <c r="D2335" s="263"/>
    </row>
    <row r="2336" spans="1:4" x14ac:dyDescent="0.2">
      <c r="A2336" s="265" t="s">
        <v>2717</v>
      </c>
      <c r="B2336" s="263">
        <v>3.3343664878470098E-3</v>
      </c>
      <c r="D2336" s="263"/>
    </row>
    <row r="2337" spans="1:4" x14ac:dyDescent="0.2">
      <c r="A2337" s="265" t="s">
        <v>5010</v>
      </c>
      <c r="B2337" s="263">
        <v>3.32995432034057E-3</v>
      </c>
      <c r="D2337" s="263"/>
    </row>
    <row r="2338" spans="1:4" x14ac:dyDescent="0.2">
      <c r="A2338" s="265" t="s">
        <v>3732</v>
      </c>
      <c r="B2338" s="263">
        <v>3.3284911857156402E-3</v>
      </c>
      <c r="D2338" s="263"/>
    </row>
    <row r="2339" spans="1:4" x14ac:dyDescent="0.2">
      <c r="A2339" s="265" t="s">
        <v>4499</v>
      </c>
      <c r="B2339" s="263">
        <v>3.3277282262391601E-3</v>
      </c>
      <c r="D2339" s="263"/>
    </row>
    <row r="2340" spans="1:4" x14ac:dyDescent="0.2">
      <c r="A2340" s="265" t="s">
        <v>7117</v>
      </c>
      <c r="B2340" s="263">
        <v>3.3273388348712702E-3</v>
      </c>
      <c r="D2340" s="263"/>
    </row>
    <row r="2341" spans="1:4" x14ac:dyDescent="0.2">
      <c r="A2341" s="265" t="s">
        <v>1521</v>
      </c>
      <c r="B2341" s="263">
        <v>3.32724974329166E-3</v>
      </c>
      <c r="D2341" s="263"/>
    </row>
    <row r="2342" spans="1:4" x14ac:dyDescent="0.2">
      <c r="A2342" s="265" t="s">
        <v>7118</v>
      </c>
      <c r="B2342" s="263">
        <v>3.3213048431436701E-3</v>
      </c>
      <c r="D2342" s="263"/>
    </row>
    <row r="2343" spans="1:4" x14ac:dyDescent="0.2">
      <c r="A2343" s="265" t="s">
        <v>7119</v>
      </c>
      <c r="B2343" s="263">
        <v>3.3213048431436701E-3</v>
      </c>
      <c r="D2343" s="263"/>
    </row>
    <row r="2344" spans="1:4" x14ac:dyDescent="0.2">
      <c r="A2344" s="265" t="s">
        <v>3153</v>
      </c>
      <c r="B2344" s="263">
        <v>3.3213048431436701E-3</v>
      </c>
      <c r="D2344" s="263"/>
    </row>
    <row r="2345" spans="1:4" x14ac:dyDescent="0.2">
      <c r="A2345" s="265" t="s">
        <v>7120</v>
      </c>
      <c r="B2345" s="263">
        <v>3.3213048431436701E-3</v>
      </c>
      <c r="D2345" s="263"/>
    </row>
    <row r="2346" spans="1:4" x14ac:dyDescent="0.2">
      <c r="A2346" s="265" t="s">
        <v>2239</v>
      </c>
      <c r="B2346" s="263">
        <v>3.3189618078299302E-3</v>
      </c>
      <c r="D2346" s="263"/>
    </row>
    <row r="2347" spans="1:4" x14ac:dyDescent="0.2">
      <c r="A2347" s="265" t="s">
        <v>2503</v>
      </c>
      <c r="B2347" s="263">
        <v>3.3189547169057902E-3</v>
      </c>
      <c r="D2347" s="263"/>
    </row>
    <row r="2348" spans="1:4" x14ac:dyDescent="0.2">
      <c r="A2348" s="265" t="s">
        <v>4180</v>
      </c>
      <c r="B2348" s="263">
        <v>3.3152653937775002E-3</v>
      </c>
      <c r="D2348" s="263"/>
    </row>
    <row r="2349" spans="1:4" x14ac:dyDescent="0.2">
      <c r="A2349" s="265" t="s">
        <v>2824</v>
      </c>
      <c r="B2349" s="263">
        <v>3.3150786165751598E-3</v>
      </c>
      <c r="D2349" s="263"/>
    </row>
    <row r="2350" spans="1:4" x14ac:dyDescent="0.2">
      <c r="A2350" s="265" t="s">
        <v>5575</v>
      </c>
      <c r="B2350" s="263">
        <v>3.31384509870725E-3</v>
      </c>
      <c r="D2350" s="263"/>
    </row>
    <row r="2351" spans="1:4" x14ac:dyDescent="0.2">
      <c r="A2351" s="265" t="s">
        <v>5099</v>
      </c>
      <c r="B2351" s="263">
        <v>3.3104016020953199E-3</v>
      </c>
      <c r="D2351" s="263"/>
    </row>
    <row r="2352" spans="1:4" x14ac:dyDescent="0.2">
      <c r="A2352" s="265" t="s">
        <v>7121</v>
      </c>
      <c r="B2352" s="263">
        <v>3.30901663327287E-3</v>
      </c>
      <c r="D2352" s="263"/>
    </row>
    <row r="2353" spans="1:4" x14ac:dyDescent="0.2">
      <c r="A2353" s="265" t="s">
        <v>3796</v>
      </c>
      <c r="B2353" s="263">
        <v>3.30209813583065E-3</v>
      </c>
      <c r="D2353" s="263"/>
    </row>
    <row r="2354" spans="1:4" x14ac:dyDescent="0.2">
      <c r="A2354" s="265" t="s">
        <v>7122</v>
      </c>
      <c r="B2354" s="263">
        <v>3.30048141001067E-3</v>
      </c>
      <c r="D2354" s="263"/>
    </row>
    <row r="2355" spans="1:4" x14ac:dyDescent="0.2">
      <c r="A2355" s="265" t="s">
        <v>4351</v>
      </c>
      <c r="B2355" s="263">
        <v>3.2963932492416199E-3</v>
      </c>
      <c r="D2355" s="263"/>
    </row>
    <row r="2356" spans="1:4" x14ac:dyDescent="0.2">
      <c r="A2356" s="265" t="s">
        <v>6011</v>
      </c>
      <c r="B2356" s="263">
        <v>3.2921782643324702E-3</v>
      </c>
      <c r="D2356" s="263"/>
    </row>
    <row r="2357" spans="1:4" x14ac:dyDescent="0.2">
      <c r="A2357" s="265" t="s">
        <v>4578</v>
      </c>
      <c r="B2357" s="263">
        <v>3.2756574311502201E-3</v>
      </c>
      <c r="D2357" s="263"/>
    </row>
    <row r="2358" spans="1:4" x14ac:dyDescent="0.2">
      <c r="A2358" s="265" t="s">
        <v>7123</v>
      </c>
      <c r="B2358" s="263">
        <v>3.2756574311502201E-3</v>
      </c>
      <c r="D2358" s="263"/>
    </row>
    <row r="2359" spans="1:4" x14ac:dyDescent="0.2">
      <c r="A2359" s="265" t="s">
        <v>3504</v>
      </c>
      <c r="B2359" s="263">
        <v>3.2661327416005199E-3</v>
      </c>
      <c r="D2359" s="263"/>
    </row>
    <row r="2360" spans="1:4" x14ac:dyDescent="0.2">
      <c r="A2360" s="265" t="s">
        <v>7124</v>
      </c>
      <c r="B2360" s="263">
        <v>3.2544701805960401E-3</v>
      </c>
      <c r="D2360" s="263"/>
    </row>
    <row r="2361" spans="1:4" x14ac:dyDescent="0.2">
      <c r="A2361" s="265" t="s">
        <v>7125</v>
      </c>
      <c r="B2361" s="263">
        <v>3.2491685125006502E-3</v>
      </c>
      <c r="D2361" s="263"/>
    </row>
    <row r="2362" spans="1:4" x14ac:dyDescent="0.2">
      <c r="A2362" s="265" t="s">
        <v>7126</v>
      </c>
      <c r="B2362" s="263">
        <v>3.2491685125006502E-3</v>
      </c>
      <c r="D2362" s="263"/>
    </row>
    <row r="2363" spans="1:4" x14ac:dyDescent="0.2">
      <c r="A2363" s="265" t="s">
        <v>7127</v>
      </c>
      <c r="B2363" s="263">
        <v>3.2491685125006502E-3</v>
      </c>
      <c r="D2363" s="263"/>
    </row>
    <row r="2364" spans="1:4" x14ac:dyDescent="0.2">
      <c r="A2364" s="265" t="s">
        <v>7128</v>
      </c>
      <c r="B2364" s="263">
        <v>3.2491685125006502E-3</v>
      </c>
      <c r="D2364" s="263"/>
    </row>
    <row r="2365" spans="1:4" x14ac:dyDescent="0.2">
      <c r="A2365" s="265" t="s">
        <v>6181</v>
      </c>
      <c r="B2365" s="263">
        <v>3.2491685125006502E-3</v>
      </c>
      <c r="D2365" s="263"/>
    </row>
    <row r="2366" spans="1:4" x14ac:dyDescent="0.2">
      <c r="A2366" s="265" t="s">
        <v>6179</v>
      </c>
      <c r="B2366" s="263">
        <v>3.2491685125006502E-3</v>
      </c>
      <c r="D2366" s="263"/>
    </row>
    <row r="2367" spans="1:4" x14ac:dyDescent="0.2">
      <c r="A2367" s="265" t="s">
        <v>6178</v>
      </c>
      <c r="B2367" s="263">
        <v>3.2491685125006502E-3</v>
      </c>
      <c r="D2367" s="263"/>
    </row>
    <row r="2368" spans="1:4" x14ac:dyDescent="0.2">
      <c r="A2368" s="265" t="s">
        <v>6173</v>
      </c>
      <c r="B2368" s="263">
        <v>3.2491685125006502E-3</v>
      </c>
      <c r="D2368" s="263"/>
    </row>
    <row r="2369" spans="1:4" x14ac:dyDescent="0.2">
      <c r="A2369" s="265" t="s">
        <v>7129</v>
      </c>
      <c r="B2369" s="263">
        <v>3.2491685125006502E-3</v>
      </c>
      <c r="D2369" s="263"/>
    </row>
    <row r="2370" spans="1:4" x14ac:dyDescent="0.2">
      <c r="A2370" s="265" t="s">
        <v>5805</v>
      </c>
      <c r="B2370" s="263">
        <v>3.2491685125006502E-3</v>
      </c>
      <c r="D2370" s="263"/>
    </row>
    <row r="2371" spans="1:4" x14ac:dyDescent="0.2">
      <c r="A2371" s="265" t="s">
        <v>7130</v>
      </c>
      <c r="B2371" s="263">
        <v>3.2491685125006502E-3</v>
      </c>
      <c r="D2371" s="263"/>
    </row>
    <row r="2372" spans="1:4" x14ac:dyDescent="0.2">
      <c r="A2372" s="265" t="s">
        <v>7131</v>
      </c>
      <c r="B2372" s="263">
        <v>3.2491685125006502E-3</v>
      </c>
      <c r="D2372" s="263"/>
    </row>
    <row r="2373" spans="1:4" x14ac:dyDescent="0.2">
      <c r="A2373" s="265" t="s">
        <v>6140</v>
      </c>
      <c r="B2373" s="263">
        <v>3.2491685125006502E-3</v>
      </c>
      <c r="D2373" s="263"/>
    </row>
    <row r="2374" spans="1:4" x14ac:dyDescent="0.2">
      <c r="A2374" s="265" t="s">
        <v>6138</v>
      </c>
      <c r="B2374" s="263">
        <v>3.2491685125006502E-3</v>
      </c>
      <c r="D2374" s="263"/>
    </row>
    <row r="2375" spans="1:4" x14ac:dyDescent="0.2">
      <c r="A2375" s="265" t="s">
        <v>7132</v>
      </c>
      <c r="B2375" s="263">
        <v>3.2491685125006502E-3</v>
      </c>
      <c r="D2375" s="263"/>
    </row>
    <row r="2376" spans="1:4" x14ac:dyDescent="0.2">
      <c r="A2376" s="265" t="s">
        <v>6119</v>
      </c>
      <c r="B2376" s="263">
        <v>3.2491685125006502E-3</v>
      </c>
      <c r="D2376" s="263"/>
    </row>
    <row r="2377" spans="1:4" x14ac:dyDescent="0.2">
      <c r="A2377" s="265" t="s">
        <v>6115</v>
      </c>
      <c r="B2377" s="263">
        <v>3.2491685125006502E-3</v>
      </c>
      <c r="D2377" s="263"/>
    </row>
    <row r="2378" spans="1:4" x14ac:dyDescent="0.2">
      <c r="A2378" s="265" t="s">
        <v>7133</v>
      </c>
      <c r="B2378" s="263">
        <v>3.2491685125006502E-3</v>
      </c>
      <c r="D2378" s="263"/>
    </row>
    <row r="2379" spans="1:4" x14ac:dyDescent="0.2">
      <c r="A2379" s="265" t="s">
        <v>6085</v>
      </c>
      <c r="B2379" s="263">
        <v>3.2491685125006502E-3</v>
      </c>
      <c r="D2379" s="263"/>
    </row>
    <row r="2380" spans="1:4" x14ac:dyDescent="0.2">
      <c r="A2380" s="265" t="s">
        <v>6075</v>
      </c>
      <c r="B2380" s="263">
        <v>3.2491685125006502E-3</v>
      </c>
      <c r="D2380" s="263"/>
    </row>
    <row r="2381" spans="1:4" x14ac:dyDescent="0.2">
      <c r="A2381" s="265" t="s">
        <v>7134</v>
      </c>
      <c r="B2381" s="263">
        <v>3.2491685125006502E-3</v>
      </c>
      <c r="D2381" s="263"/>
    </row>
    <row r="2382" spans="1:4" x14ac:dyDescent="0.2">
      <c r="A2382" s="265" t="s">
        <v>7135</v>
      </c>
      <c r="B2382" s="263">
        <v>3.2491685125006502E-3</v>
      </c>
      <c r="D2382" s="263"/>
    </row>
    <row r="2383" spans="1:4" x14ac:dyDescent="0.2">
      <c r="A2383" s="265" t="s">
        <v>6034</v>
      </c>
      <c r="B2383" s="263">
        <v>3.2491685125006502E-3</v>
      </c>
      <c r="D2383" s="263"/>
    </row>
    <row r="2384" spans="1:4" x14ac:dyDescent="0.2">
      <c r="A2384" s="265" t="s">
        <v>7136</v>
      </c>
      <c r="B2384" s="263">
        <v>3.2491685125006502E-3</v>
      </c>
      <c r="D2384" s="263"/>
    </row>
    <row r="2385" spans="1:4" x14ac:dyDescent="0.2">
      <c r="A2385" s="265" t="s">
        <v>6029</v>
      </c>
      <c r="B2385" s="263">
        <v>3.2491685125006502E-3</v>
      </c>
      <c r="D2385" s="263"/>
    </row>
    <row r="2386" spans="1:4" x14ac:dyDescent="0.2">
      <c r="A2386" s="265" t="s">
        <v>7137</v>
      </c>
      <c r="B2386" s="263">
        <v>3.2491685125006502E-3</v>
      </c>
      <c r="D2386" s="263"/>
    </row>
    <row r="2387" spans="1:4" x14ac:dyDescent="0.2">
      <c r="A2387" s="265" t="s">
        <v>6010</v>
      </c>
      <c r="B2387" s="263">
        <v>3.2491685125006502E-3</v>
      </c>
      <c r="D2387" s="263"/>
    </row>
    <row r="2388" spans="1:4" x14ac:dyDescent="0.2">
      <c r="A2388" s="265" t="s">
        <v>7138</v>
      </c>
      <c r="B2388" s="263">
        <v>3.2491685125006502E-3</v>
      </c>
      <c r="D2388" s="263"/>
    </row>
    <row r="2389" spans="1:4" x14ac:dyDescent="0.2">
      <c r="A2389" s="265" t="s">
        <v>7139</v>
      </c>
      <c r="B2389" s="263">
        <v>3.2491685125006502E-3</v>
      </c>
      <c r="D2389" s="263"/>
    </row>
    <row r="2390" spans="1:4" x14ac:dyDescent="0.2">
      <c r="A2390" s="265" t="s">
        <v>7140</v>
      </c>
      <c r="B2390" s="263">
        <v>3.2491685125006502E-3</v>
      </c>
      <c r="D2390" s="263"/>
    </row>
    <row r="2391" spans="1:4" x14ac:dyDescent="0.2">
      <c r="A2391" s="265" t="s">
        <v>7141</v>
      </c>
      <c r="B2391" s="263">
        <v>3.2491685125006502E-3</v>
      </c>
      <c r="D2391" s="263"/>
    </row>
    <row r="2392" spans="1:4" x14ac:dyDescent="0.2">
      <c r="A2392" s="265" t="s">
        <v>7142</v>
      </c>
      <c r="B2392" s="263">
        <v>3.2491685125006502E-3</v>
      </c>
      <c r="D2392" s="263"/>
    </row>
    <row r="2393" spans="1:4" x14ac:dyDescent="0.2">
      <c r="A2393" s="265" t="s">
        <v>7143</v>
      </c>
      <c r="B2393" s="263">
        <v>3.2491685125006502E-3</v>
      </c>
      <c r="D2393" s="263"/>
    </row>
    <row r="2394" spans="1:4" x14ac:dyDescent="0.2">
      <c r="A2394" s="265" t="s">
        <v>5882</v>
      </c>
      <c r="B2394" s="263">
        <v>3.2491685125006502E-3</v>
      </c>
      <c r="D2394" s="263"/>
    </row>
    <row r="2395" spans="1:4" x14ac:dyDescent="0.2">
      <c r="A2395" s="265" t="s">
        <v>7144</v>
      </c>
      <c r="B2395" s="263">
        <v>3.2491685125006502E-3</v>
      </c>
      <c r="D2395" s="263"/>
    </row>
    <row r="2396" spans="1:4" x14ac:dyDescent="0.2">
      <c r="A2396" s="265" t="s">
        <v>7145</v>
      </c>
      <c r="B2396" s="263">
        <v>3.2491685125006502E-3</v>
      </c>
      <c r="D2396" s="263"/>
    </row>
    <row r="2397" spans="1:4" x14ac:dyDescent="0.2">
      <c r="A2397" s="265" t="s">
        <v>5826</v>
      </c>
      <c r="B2397" s="263">
        <v>3.2491685125006502E-3</v>
      </c>
      <c r="D2397" s="263"/>
    </row>
    <row r="2398" spans="1:4" x14ac:dyDescent="0.2">
      <c r="A2398" s="265" t="s">
        <v>7146</v>
      </c>
      <c r="B2398" s="263">
        <v>3.2491685125006502E-3</v>
      </c>
      <c r="D2398" s="263"/>
    </row>
    <row r="2399" spans="1:4" x14ac:dyDescent="0.2">
      <c r="A2399" s="265" t="s">
        <v>7147</v>
      </c>
      <c r="B2399" s="263">
        <v>3.2491685125006502E-3</v>
      </c>
      <c r="D2399" s="263"/>
    </row>
    <row r="2400" spans="1:4" x14ac:dyDescent="0.2">
      <c r="A2400" s="265" t="s">
        <v>7148</v>
      </c>
      <c r="B2400" s="263">
        <v>3.2491685125006502E-3</v>
      </c>
      <c r="D2400" s="263"/>
    </row>
    <row r="2401" spans="1:4" x14ac:dyDescent="0.2">
      <c r="A2401" s="265" t="s">
        <v>7149</v>
      </c>
      <c r="B2401" s="263">
        <v>3.2491685125006502E-3</v>
      </c>
      <c r="D2401" s="263"/>
    </row>
    <row r="2402" spans="1:4" x14ac:dyDescent="0.2">
      <c r="A2402" s="265" t="s">
        <v>5793</v>
      </c>
      <c r="B2402" s="263">
        <v>3.2491685125006502E-3</v>
      </c>
      <c r="D2402" s="263"/>
    </row>
    <row r="2403" spans="1:4" x14ac:dyDescent="0.2">
      <c r="A2403" s="265" t="s">
        <v>7150</v>
      </c>
      <c r="B2403" s="263">
        <v>3.2491685125006502E-3</v>
      </c>
      <c r="D2403" s="263"/>
    </row>
    <row r="2404" spans="1:4" x14ac:dyDescent="0.2">
      <c r="A2404" s="265" t="s">
        <v>7151</v>
      </c>
      <c r="B2404" s="263">
        <v>3.2491685125006502E-3</v>
      </c>
      <c r="D2404" s="263"/>
    </row>
    <row r="2405" spans="1:4" x14ac:dyDescent="0.2">
      <c r="A2405" s="265" t="s">
        <v>7152</v>
      </c>
      <c r="B2405" s="263">
        <v>3.2491685125006502E-3</v>
      </c>
      <c r="D2405" s="263"/>
    </row>
    <row r="2406" spans="1:4" x14ac:dyDescent="0.2">
      <c r="A2406" s="265" t="s">
        <v>7153</v>
      </c>
      <c r="B2406" s="263">
        <v>3.2491685125006502E-3</v>
      </c>
      <c r="D2406" s="263"/>
    </row>
    <row r="2407" spans="1:4" x14ac:dyDescent="0.2">
      <c r="A2407" s="265" t="s">
        <v>7154</v>
      </c>
      <c r="B2407" s="263">
        <v>3.2491685125006502E-3</v>
      </c>
      <c r="D2407" s="263"/>
    </row>
    <row r="2408" spans="1:4" x14ac:dyDescent="0.2">
      <c r="A2408" s="265" t="s">
        <v>5732</v>
      </c>
      <c r="B2408" s="263">
        <v>3.2491685125006502E-3</v>
      </c>
      <c r="D2408" s="263"/>
    </row>
    <row r="2409" spans="1:4" x14ac:dyDescent="0.2">
      <c r="A2409" s="265" t="s">
        <v>5719</v>
      </c>
      <c r="B2409" s="263">
        <v>3.2491685125006502E-3</v>
      </c>
      <c r="D2409" s="263"/>
    </row>
    <row r="2410" spans="1:4" x14ac:dyDescent="0.2">
      <c r="A2410" s="265" t="s">
        <v>7155</v>
      </c>
      <c r="B2410" s="263">
        <v>3.2491685125006502E-3</v>
      </c>
      <c r="D2410" s="263"/>
    </row>
    <row r="2411" spans="1:4" x14ac:dyDescent="0.2">
      <c r="A2411" s="265" t="s">
        <v>5689</v>
      </c>
      <c r="B2411" s="263">
        <v>3.2491685125006502E-3</v>
      </c>
      <c r="D2411" s="263"/>
    </row>
    <row r="2412" spans="1:4" x14ac:dyDescent="0.2">
      <c r="A2412" s="265" t="s">
        <v>7156</v>
      </c>
      <c r="B2412" s="263">
        <v>3.2491685125006502E-3</v>
      </c>
      <c r="D2412" s="263"/>
    </row>
    <row r="2413" spans="1:4" x14ac:dyDescent="0.2">
      <c r="A2413" s="265" t="s">
        <v>5674</v>
      </c>
      <c r="B2413" s="263">
        <v>3.2491685125006502E-3</v>
      </c>
      <c r="D2413" s="263"/>
    </row>
    <row r="2414" spans="1:4" x14ac:dyDescent="0.2">
      <c r="A2414" s="265" t="s">
        <v>7157</v>
      </c>
      <c r="B2414" s="263">
        <v>3.2491685125006502E-3</v>
      </c>
      <c r="D2414" s="263"/>
    </row>
    <row r="2415" spans="1:4" x14ac:dyDescent="0.2">
      <c r="A2415" s="265" t="s">
        <v>7158</v>
      </c>
      <c r="B2415" s="263">
        <v>3.2491685125006502E-3</v>
      </c>
      <c r="D2415" s="263"/>
    </row>
    <row r="2416" spans="1:4" x14ac:dyDescent="0.2">
      <c r="A2416" s="265" t="s">
        <v>7159</v>
      </c>
      <c r="B2416" s="263">
        <v>3.2491685125006502E-3</v>
      </c>
      <c r="D2416" s="263"/>
    </row>
    <row r="2417" spans="1:4" x14ac:dyDescent="0.2">
      <c r="A2417" s="265" t="s">
        <v>7160</v>
      </c>
      <c r="B2417" s="263">
        <v>3.2491685125006502E-3</v>
      </c>
      <c r="D2417" s="263"/>
    </row>
    <row r="2418" spans="1:4" x14ac:dyDescent="0.2">
      <c r="A2418" s="265" t="s">
        <v>7161</v>
      </c>
      <c r="B2418" s="263">
        <v>3.2491685125006502E-3</v>
      </c>
      <c r="D2418" s="263"/>
    </row>
    <row r="2419" spans="1:4" x14ac:dyDescent="0.2">
      <c r="A2419" s="265" t="s">
        <v>7162</v>
      </c>
      <c r="B2419" s="263">
        <v>3.2491685125006502E-3</v>
      </c>
      <c r="D2419" s="263"/>
    </row>
    <row r="2420" spans="1:4" x14ac:dyDescent="0.2">
      <c r="A2420" s="265" t="s">
        <v>7163</v>
      </c>
      <c r="B2420" s="263">
        <v>3.2491685125006502E-3</v>
      </c>
      <c r="D2420" s="263"/>
    </row>
    <row r="2421" spans="1:4" x14ac:dyDescent="0.2">
      <c r="A2421" s="265" t="s">
        <v>7164</v>
      </c>
      <c r="B2421" s="263">
        <v>3.2491685125006502E-3</v>
      </c>
      <c r="D2421" s="263"/>
    </row>
    <row r="2422" spans="1:4" x14ac:dyDescent="0.2">
      <c r="A2422" s="265" t="s">
        <v>5614</v>
      </c>
      <c r="B2422" s="263">
        <v>3.2491685125006502E-3</v>
      </c>
      <c r="D2422" s="263"/>
    </row>
    <row r="2423" spans="1:4" x14ac:dyDescent="0.2">
      <c r="A2423" s="265" t="s">
        <v>7165</v>
      </c>
      <c r="B2423" s="263">
        <v>3.2491685125006502E-3</v>
      </c>
      <c r="D2423" s="263"/>
    </row>
    <row r="2424" spans="1:4" x14ac:dyDescent="0.2">
      <c r="A2424" s="265" t="s">
        <v>7166</v>
      </c>
      <c r="B2424" s="263">
        <v>3.2491685125006502E-3</v>
      </c>
      <c r="D2424" s="263"/>
    </row>
    <row r="2425" spans="1:4" x14ac:dyDescent="0.2">
      <c r="A2425" s="265" t="s">
        <v>7167</v>
      </c>
      <c r="B2425" s="263">
        <v>3.2491685125006502E-3</v>
      </c>
      <c r="D2425" s="263"/>
    </row>
    <row r="2426" spans="1:4" x14ac:dyDescent="0.2">
      <c r="A2426" s="265" t="s">
        <v>7168</v>
      </c>
      <c r="B2426" s="263">
        <v>3.2491685125006502E-3</v>
      </c>
      <c r="D2426" s="263"/>
    </row>
    <row r="2427" spans="1:4" x14ac:dyDescent="0.2">
      <c r="A2427" s="265" t="s">
        <v>7169</v>
      </c>
      <c r="B2427" s="263">
        <v>3.2491685125006502E-3</v>
      </c>
      <c r="D2427" s="263"/>
    </row>
    <row r="2428" spans="1:4" x14ac:dyDescent="0.2">
      <c r="A2428" s="265" t="s">
        <v>7170</v>
      </c>
      <c r="B2428" s="263">
        <v>3.2491685125006502E-3</v>
      </c>
      <c r="D2428" s="263"/>
    </row>
    <row r="2429" spans="1:4" x14ac:dyDescent="0.2">
      <c r="A2429" s="265" t="s">
        <v>7171</v>
      </c>
      <c r="B2429" s="263">
        <v>3.2491685125006502E-3</v>
      </c>
      <c r="D2429" s="263"/>
    </row>
    <row r="2430" spans="1:4" x14ac:dyDescent="0.2">
      <c r="A2430" s="265" t="s">
        <v>7172</v>
      </c>
      <c r="B2430" s="263">
        <v>3.2491685125006502E-3</v>
      </c>
      <c r="D2430" s="263"/>
    </row>
    <row r="2431" spans="1:4" x14ac:dyDescent="0.2">
      <c r="A2431" s="265" t="s">
        <v>7173</v>
      </c>
      <c r="B2431" s="263">
        <v>3.2491685125006502E-3</v>
      </c>
      <c r="D2431" s="263"/>
    </row>
    <row r="2432" spans="1:4" x14ac:dyDescent="0.2">
      <c r="A2432" s="265" t="s">
        <v>7174</v>
      </c>
      <c r="B2432" s="263">
        <v>3.2491685125006502E-3</v>
      </c>
      <c r="D2432" s="263"/>
    </row>
    <row r="2433" spans="1:4" x14ac:dyDescent="0.2">
      <c r="A2433" s="265" t="s">
        <v>7175</v>
      </c>
      <c r="B2433" s="263">
        <v>3.2491685125006502E-3</v>
      </c>
      <c r="D2433" s="263"/>
    </row>
    <row r="2434" spans="1:4" x14ac:dyDescent="0.2">
      <c r="A2434" s="265" t="s">
        <v>7176</v>
      </c>
      <c r="B2434" s="263">
        <v>3.2491685125006502E-3</v>
      </c>
      <c r="D2434" s="263"/>
    </row>
    <row r="2435" spans="1:4" x14ac:dyDescent="0.2">
      <c r="A2435" s="265" t="s">
        <v>7177</v>
      </c>
      <c r="B2435" s="263">
        <v>3.2491685125006502E-3</v>
      </c>
      <c r="D2435" s="263"/>
    </row>
    <row r="2436" spans="1:4" x14ac:dyDescent="0.2">
      <c r="A2436" s="265" t="s">
        <v>5563</v>
      </c>
      <c r="B2436" s="263">
        <v>3.2491685125006502E-3</v>
      </c>
      <c r="D2436" s="263"/>
    </row>
    <row r="2437" spans="1:4" x14ac:dyDescent="0.2">
      <c r="A2437" s="265" t="s">
        <v>7178</v>
      </c>
      <c r="B2437" s="263">
        <v>3.2491685125006502E-3</v>
      </c>
      <c r="D2437" s="263"/>
    </row>
    <row r="2438" spans="1:4" x14ac:dyDescent="0.2">
      <c r="A2438" s="265" t="s">
        <v>7179</v>
      </c>
      <c r="B2438" s="263">
        <v>3.2491685125006502E-3</v>
      </c>
      <c r="D2438" s="263"/>
    </row>
    <row r="2439" spans="1:4" x14ac:dyDescent="0.2">
      <c r="A2439" s="265" t="s">
        <v>5560</v>
      </c>
      <c r="B2439" s="263">
        <v>3.2491685125006502E-3</v>
      </c>
      <c r="D2439" s="263"/>
    </row>
    <row r="2440" spans="1:4" x14ac:dyDescent="0.2">
      <c r="A2440" s="265" t="s">
        <v>7180</v>
      </c>
      <c r="B2440" s="263">
        <v>3.2491685125006502E-3</v>
      </c>
      <c r="D2440" s="263"/>
    </row>
    <row r="2441" spans="1:4" x14ac:dyDescent="0.2">
      <c r="A2441" s="265" t="s">
        <v>5544</v>
      </c>
      <c r="B2441" s="263">
        <v>3.2491685125006502E-3</v>
      </c>
      <c r="D2441" s="263"/>
    </row>
    <row r="2442" spans="1:4" x14ac:dyDescent="0.2">
      <c r="A2442" s="265" t="s">
        <v>7181</v>
      </c>
      <c r="B2442" s="263">
        <v>3.2491685125006502E-3</v>
      </c>
      <c r="D2442" s="263"/>
    </row>
    <row r="2443" spans="1:4" x14ac:dyDescent="0.2">
      <c r="A2443" s="265" t="s">
        <v>7182</v>
      </c>
      <c r="B2443" s="263">
        <v>3.2491685125006502E-3</v>
      </c>
      <c r="D2443" s="263"/>
    </row>
    <row r="2444" spans="1:4" x14ac:dyDescent="0.2">
      <c r="A2444" s="265" t="s">
        <v>7183</v>
      </c>
      <c r="B2444" s="263">
        <v>3.2491685125006502E-3</v>
      </c>
      <c r="D2444" s="263"/>
    </row>
    <row r="2445" spans="1:4" x14ac:dyDescent="0.2">
      <c r="A2445" s="265" t="s">
        <v>5533</v>
      </c>
      <c r="B2445" s="263">
        <v>3.2491685125006502E-3</v>
      </c>
      <c r="D2445" s="263"/>
    </row>
    <row r="2446" spans="1:4" x14ac:dyDescent="0.2">
      <c r="A2446" s="265" t="s">
        <v>7184</v>
      </c>
      <c r="B2446" s="263">
        <v>3.2491685125006502E-3</v>
      </c>
      <c r="D2446" s="263"/>
    </row>
    <row r="2447" spans="1:4" x14ac:dyDescent="0.2">
      <c r="A2447" s="265" t="s">
        <v>7185</v>
      </c>
      <c r="B2447" s="263">
        <v>3.2491685125006502E-3</v>
      </c>
      <c r="D2447" s="263"/>
    </row>
    <row r="2448" spans="1:4" x14ac:dyDescent="0.2">
      <c r="A2448" s="265" t="s">
        <v>7186</v>
      </c>
      <c r="B2448" s="263">
        <v>3.2491685125006502E-3</v>
      </c>
      <c r="D2448" s="263"/>
    </row>
    <row r="2449" spans="1:4" x14ac:dyDescent="0.2">
      <c r="A2449" s="265" t="s">
        <v>7187</v>
      </c>
      <c r="B2449" s="263">
        <v>3.2491685125006502E-3</v>
      </c>
      <c r="D2449" s="263"/>
    </row>
    <row r="2450" spans="1:4" x14ac:dyDescent="0.2">
      <c r="A2450" s="265" t="s">
        <v>7188</v>
      </c>
      <c r="B2450" s="263">
        <v>3.2491685125006502E-3</v>
      </c>
      <c r="D2450" s="263"/>
    </row>
    <row r="2451" spans="1:4" x14ac:dyDescent="0.2">
      <c r="A2451" s="265" t="s">
        <v>7189</v>
      </c>
      <c r="B2451" s="263">
        <v>3.2491685125006502E-3</v>
      </c>
      <c r="D2451" s="263"/>
    </row>
    <row r="2452" spans="1:4" x14ac:dyDescent="0.2">
      <c r="A2452" s="265" t="s">
        <v>7190</v>
      </c>
      <c r="B2452" s="263">
        <v>3.2491685125006502E-3</v>
      </c>
      <c r="D2452" s="263"/>
    </row>
    <row r="2453" spans="1:4" x14ac:dyDescent="0.2">
      <c r="A2453" s="265" t="s">
        <v>7191</v>
      </c>
      <c r="B2453" s="263">
        <v>3.2491685125006502E-3</v>
      </c>
      <c r="D2453" s="263"/>
    </row>
    <row r="2454" spans="1:4" x14ac:dyDescent="0.2">
      <c r="A2454" s="265" t="s">
        <v>7192</v>
      </c>
      <c r="B2454" s="263">
        <v>3.2491685125006502E-3</v>
      </c>
      <c r="D2454" s="263"/>
    </row>
    <row r="2455" spans="1:4" x14ac:dyDescent="0.2">
      <c r="A2455" s="265" t="s">
        <v>7193</v>
      </c>
      <c r="B2455" s="263">
        <v>3.2491685125006502E-3</v>
      </c>
      <c r="D2455" s="263"/>
    </row>
    <row r="2456" spans="1:4" x14ac:dyDescent="0.2">
      <c r="A2456" s="265" t="s">
        <v>5471</v>
      </c>
      <c r="B2456" s="263">
        <v>3.2491685125006502E-3</v>
      </c>
      <c r="D2456" s="263"/>
    </row>
    <row r="2457" spans="1:4" x14ac:dyDescent="0.2">
      <c r="A2457" s="265" t="s">
        <v>5469</v>
      </c>
      <c r="B2457" s="263">
        <v>3.2491685125006502E-3</v>
      </c>
      <c r="D2457" s="263"/>
    </row>
    <row r="2458" spans="1:4" x14ac:dyDescent="0.2">
      <c r="A2458" s="265" t="s">
        <v>5434</v>
      </c>
      <c r="B2458" s="263">
        <v>3.2491685125006502E-3</v>
      </c>
      <c r="D2458" s="263"/>
    </row>
    <row r="2459" spans="1:4" x14ac:dyDescent="0.2">
      <c r="A2459" s="265" t="s">
        <v>7194</v>
      </c>
      <c r="B2459" s="263">
        <v>3.2491685125006502E-3</v>
      </c>
      <c r="D2459" s="263"/>
    </row>
    <row r="2460" spans="1:4" x14ac:dyDescent="0.2">
      <c r="A2460" s="265" t="s">
        <v>7195</v>
      </c>
      <c r="B2460" s="263">
        <v>3.2491685125006502E-3</v>
      </c>
      <c r="D2460" s="263"/>
    </row>
    <row r="2461" spans="1:4" x14ac:dyDescent="0.2">
      <c r="A2461" s="265" t="s">
        <v>5405</v>
      </c>
      <c r="B2461" s="263">
        <v>3.2491685125006502E-3</v>
      </c>
      <c r="D2461" s="263"/>
    </row>
    <row r="2462" spans="1:4" x14ac:dyDescent="0.2">
      <c r="A2462" s="265" t="s">
        <v>5397</v>
      </c>
      <c r="B2462" s="263">
        <v>3.2491685125006502E-3</v>
      </c>
      <c r="D2462" s="263"/>
    </row>
    <row r="2463" spans="1:4" x14ac:dyDescent="0.2">
      <c r="A2463" s="265" t="s">
        <v>7196</v>
      </c>
      <c r="B2463" s="263">
        <v>3.2491685125006502E-3</v>
      </c>
      <c r="D2463" s="263"/>
    </row>
    <row r="2464" spans="1:4" x14ac:dyDescent="0.2">
      <c r="A2464" s="265" t="s">
        <v>5387</v>
      </c>
      <c r="B2464" s="263">
        <v>3.2491685125006502E-3</v>
      </c>
      <c r="D2464" s="263"/>
    </row>
    <row r="2465" spans="1:4" x14ac:dyDescent="0.2">
      <c r="A2465" s="265" t="s">
        <v>7197</v>
      </c>
      <c r="B2465" s="263">
        <v>3.2491685125006502E-3</v>
      </c>
      <c r="D2465" s="263"/>
    </row>
    <row r="2466" spans="1:4" x14ac:dyDescent="0.2">
      <c r="A2466" s="265" t="s">
        <v>5368</v>
      </c>
      <c r="B2466" s="263">
        <v>3.2491685125006502E-3</v>
      </c>
      <c r="D2466" s="263"/>
    </row>
    <row r="2467" spans="1:4" x14ac:dyDescent="0.2">
      <c r="A2467" s="265" t="s">
        <v>7198</v>
      </c>
      <c r="B2467" s="263">
        <v>3.2491685125006502E-3</v>
      </c>
      <c r="D2467" s="263"/>
    </row>
    <row r="2468" spans="1:4" x14ac:dyDescent="0.2">
      <c r="A2468" s="265" t="s">
        <v>7199</v>
      </c>
      <c r="B2468" s="263">
        <v>3.2491685125006502E-3</v>
      </c>
      <c r="D2468" s="263"/>
    </row>
    <row r="2469" spans="1:4" x14ac:dyDescent="0.2">
      <c r="A2469" s="265" t="s">
        <v>5359</v>
      </c>
      <c r="B2469" s="263">
        <v>3.2491685125006502E-3</v>
      </c>
      <c r="D2469" s="263"/>
    </row>
    <row r="2470" spans="1:4" x14ac:dyDescent="0.2">
      <c r="A2470" s="265" t="s">
        <v>7200</v>
      </c>
      <c r="B2470" s="263">
        <v>3.2491685125006502E-3</v>
      </c>
      <c r="D2470" s="263"/>
    </row>
    <row r="2471" spans="1:4" x14ac:dyDescent="0.2">
      <c r="A2471" s="265" t="s">
        <v>5349</v>
      </c>
      <c r="B2471" s="263">
        <v>3.2491685125006502E-3</v>
      </c>
      <c r="D2471" s="263"/>
    </row>
    <row r="2472" spans="1:4" x14ac:dyDescent="0.2">
      <c r="A2472" s="265" t="s">
        <v>5345</v>
      </c>
      <c r="B2472" s="263">
        <v>3.2491685125006502E-3</v>
      </c>
      <c r="D2472" s="263"/>
    </row>
    <row r="2473" spans="1:4" x14ac:dyDescent="0.2">
      <c r="A2473" s="265" t="s">
        <v>7201</v>
      </c>
      <c r="B2473" s="263">
        <v>3.2491685125006502E-3</v>
      </c>
      <c r="D2473" s="263"/>
    </row>
    <row r="2474" spans="1:4" x14ac:dyDescent="0.2">
      <c r="A2474" s="265" t="s">
        <v>5335</v>
      </c>
      <c r="B2474" s="263">
        <v>3.2491685125006502E-3</v>
      </c>
      <c r="D2474" s="263"/>
    </row>
    <row r="2475" spans="1:4" x14ac:dyDescent="0.2">
      <c r="A2475" s="265" t="s">
        <v>7202</v>
      </c>
      <c r="B2475" s="263">
        <v>3.2491685125006502E-3</v>
      </c>
      <c r="D2475" s="263"/>
    </row>
    <row r="2476" spans="1:4" x14ac:dyDescent="0.2">
      <c r="A2476" s="265" t="s">
        <v>7203</v>
      </c>
      <c r="B2476" s="263">
        <v>3.2491685125006502E-3</v>
      </c>
      <c r="D2476" s="263"/>
    </row>
    <row r="2477" spans="1:4" x14ac:dyDescent="0.2">
      <c r="A2477" s="265" t="s">
        <v>5318</v>
      </c>
      <c r="B2477" s="263">
        <v>3.2491685125006502E-3</v>
      </c>
      <c r="D2477" s="263"/>
    </row>
    <row r="2478" spans="1:4" x14ac:dyDescent="0.2">
      <c r="A2478" s="265" t="s">
        <v>7204</v>
      </c>
      <c r="B2478" s="263">
        <v>3.2491685125006502E-3</v>
      </c>
      <c r="D2478" s="263"/>
    </row>
    <row r="2479" spans="1:4" x14ac:dyDescent="0.2">
      <c r="A2479" s="265" t="s">
        <v>5312</v>
      </c>
      <c r="B2479" s="263">
        <v>3.2491685125006502E-3</v>
      </c>
      <c r="D2479" s="263"/>
    </row>
    <row r="2480" spans="1:4" x14ac:dyDescent="0.2">
      <c r="A2480" s="265" t="s">
        <v>5310</v>
      </c>
      <c r="B2480" s="263">
        <v>3.2491685125006502E-3</v>
      </c>
      <c r="D2480" s="263"/>
    </row>
    <row r="2481" spans="1:4" x14ac:dyDescent="0.2">
      <c r="A2481" s="265" t="s">
        <v>5309</v>
      </c>
      <c r="B2481" s="263">
        <v>3.2491685125006502E-3</v>
      </c>
      <c r="D2481" s="263"/>
    </row>
    <row r="2482" spans="1:4" x14ac:dyDescent="0.2">
      <c r="A2482" s="265" t="s">
        <v>5302</v>
      </c>
      <c r="B2482" s="263">
        <v>3.2491685125006502E-3</v>
      </c>
      <c r="D2482" s="263"/>
    </row>
    <row r="2483" spans="1:4" x14ac:dyDescent="0.2">
      <c r="A2483" s="265" t="s">
        <v>7205</v>
      </c>
      <c r="B2483" s="263">
        <v>3.2491685125006502E-3</v>
      </c>
      <c r="D2483" s="263"/>
    </row>
    <row r="2484" spans="1:4" x14ac:dyDescent="0.2">
      <c r="A2484" s="265" t="s">
        <v>7206</v>
      </c>
      <c r="B2484" s="263">
        <v>3.2491685125006502E-3</v>
      </c>
      <c r="D2484" s="263"/>
    </row>
    <row r="2485" spans="1:4" x14ac:dyDescent="0.2">
      <c r="A2485" s="265" t="s">
        <v>7207</v>
      </c>
      <c r="B2485" s="263">
        <v>3.2491685125006502E-3</v>
      </c>
      <c r="D2485" s="263"/>
    </row>
    <row r="2486" spans="1:4" x14ac:dyDescent="0.2">
      <c r="A2486" s="265" t="s">
        <v>5296</v>
      </c>
      <c r="B2486" s="263">
        <v>3.2491685125006502E-3</v>
      </c>
      <c r="D2486" s="263"/>
    </row>
    <row r="2487" spans="1:4" x14ac:dyDescent="0.2">
      <c r="A2487" s="265" t="s">
        <v>5294</v>
      </c>
      <c r="B2487" s="263">
        <v>3.2491685125006502E-3</v>
      </c>
      <c r="D2487" s="263"/>
    </row>
    <row r="2488" spans="1:4" x14ac:dyDescent="0.2">
      <c r="A2488" s="265" t="s">
        <v>7208</v>
      </c>
      <c r="B2488" s="263">
        <v>3.2491685125006502E-3</v>
      </c>
      <c r="D2488" s="263"/>
    </row>
    <row r="2489" spans="1:4" x14ac:dyDescent="0.2">
      <c r="A2489" s="265" t="s">
        <v>7209</v>
      </c>
      <c r="B2489" s="263">
        <v>3.2491685125006502E-3</v>
      </c>
      <c r="D2489" s="263"/>
    </row>
    <row r="2490" spans="1:4" x14ac:dyDescent="0.2">
      <c r="A2490" s="265" t="s">
        <v>7210</v>
      </c>
      <c r="B2490" s="263">
        <v>3.2491685125006502E-3</v>
      </c>
      <c r="D2490" s="263"/>
    </row>
    <row r="2491" spans="1:4" x14ac:dyDescent="0.2">
      <c r="A2491" s="265" t="s">
        <v>7211</v>
      </c>
      <c r="B2491" s="263">
        <v>3.2491685125006502E-3</v>
      </c>
      <c r="D2491" s="263"/>
    </row>
    <row r="2492" spans="1:4" x14ac:dyDescent="0.2">
      <c r="A2492" s="265" t="s">
        <v>7212</v>
      </c>
      <c r="B2492" s="263">
        <v>3.2491685125006502E-3</v>
      </c>
      <c r="D2492" s="263"/>
    </row>
    <row r="2493" spans="1:4" x14ac:dyDescent="0.2">
      <c r="A2493" s="265" t="s">
        <v>5266</v>
      </c>
      <c r="B2493" s="263">
        <v>3.2491685125006502E-3</v>
      </c>
      <c r="D2493" s="263"/>
    </row>
    <row r="2494" spans="1:4" x14ac:dyDescent="0.2">
      <c r="A2494" s="265" t="s">
        <v>5263</v>
      </c>
      <c r="B2494" s="263">
        <v>3.2491685125006502E-3</v>
      </c>
      <c r="D2494" s="263"/>
    </row>
    <row r="2495" spans="1:4" x14ac:dyDescent="0.2">
      <c r="A2495" s="265" t="s">
        <v>7213</v>
      </c>
      <c r="B2495" s="263">
        <v>3.2491685125006502E-3</v>
      </c>
      <c r="D2495" s="263"/>
    </row>
    <row r="2496" spans="1:4" x14ac:dyDescent="0.2">
      <c r="A2496" s="265" t="s">
        <v>7214</v>
      </c>
      <c r="B2496" s="263">
        <v>3.2491685125006502E-3</v>
      </c>
      <c r="D2496" s="263"/>
    </row>
    <row r="2497" spans="1:4" x14ac:dyDescent="0.2">
      <c r="A2497" s="265" t="s">
        <v>7215</v>
      </c>
      <c r="B2497" s="263">
        <v>3.2491685125006502E-3</v>
      </c>
      <c r="D2497" s="263"/>
    </row>
    <row r="2498" spans="1:4" x14ac:dyDescent="0.2">
      <c r="A2498" s="265" t="s">
        <v>5247</v>
      </c>
      <c r="B2498" s="263">
        <v>3.2491685125006502E-3</v>
      </c>
      <c r="D2498" s="263"/>
    </row>
    <row r="2499" spans="1:4" x14ac:dyDescent="0.2">
      <c r="A2499" s="265" t="s">
        <v>7216</v>
      </c>
      <c r="B2499" s="263">
        <v>3.2491685125006502E-3</v>
      </c>
      <c r="D2499" s="263"/>
    </row>
    <row r="2500" spans="1:4" x14ac:dyDescent="0.2">
      <c r="A2500" s="265" t="s">
        <v>7217</v>
      </c>
      <c r="B2500" s="263">
        <v>3.2491685125006502E-3</v>
      </c>
      <c r="D2500" s="263"/>
    </row>
    <row r="2501" spans="1:4" x14ac:dyDescent="0.2">
      <c r="A2501" s="265" t="s">
        <v>7218</v>
      </c>
      <c r="B2501" s="263">
        <v>3.2491685125006502E-3</v>
      </c>
      <c r="D2501" s="263"/>
    </row>
    <row r="2502" spans="1:4" x14ac:dyDescent="0.2">
      <c r="A2502" s="265" t="s">
        <v>5225</v>
      </c>
      <c r="B2502" s="263">
        <v>3.2491685125006502E-3</v>
      </c>
      <c r="D2502" s="263"/>
    </row>
    <row r="2503" spans="1:4" x14ac:dyDescent="0.2">
      <c r="A2503" s="265" t="s">
        <v>7219</v>
      </c>
      <c r="B2503" s="263">
        <v>3.2491685125006502E-3</v>
      </c>
      <c r="D2503" s="263"/>
    </row>
    <row r="2504" spans="1:4" x14ac:dyDescent="0.2">
      <c r="A2504" s="265" t="s">
        <v>5223</v>
      </c>
      <c r="B2504" s="263">
        <v>3.2491685125006502E-3</v>
      </c>
      <c r="D2504" s="263"/>
    </row>
    <row r="2505" spans="1:4" x14ac:dyDescent="0.2">
      <c r="A2505" s="265" t="s">
        <v>7220</v>
      </c>
      <c r="B2505" s="263">
        <v>3.2491685125006502E-3</v>
      </c>
      <c r="D2505" s="263"/>
    </row>
    <row r="2506" spans="1:4" x14ac:dyDescent="0.2">
      <c r="A2506" s="265" t="s">
        <v>5212</v>
      </c>
      <c r="B2506" s="263">
        <v>3.2491685125006502E-3</v>
      </c>
      <c r="D2506" s="263"/>
    </row>
    <row r="2507" spans="1:4" x14ac:dyDescent="0.2">
      <c r="A2507" s="265" t="s">
        <v>5202</v>
      </c>
      <c r="B2507" s="263">
        <v>3.2491685125006502E-3</v>
      </c>
      <c r="D2507" s="263"/>
    </row>
    <row r="2508" spans="1:4" x14ac:dyDescent="0.2">
      <c r="A2508" s="265" t="s">
        <v>5200</v>
      </c>
      <c r="B2508" s="263">
        <v>3.2491685125006502E-3</v>
      </c>
      <c r="D2508" s="263"/>
    </row>
    <row r="2509" spans="1:4" x14ac:dyDescent="0.2">
      <c r="A2509" s="265" t="s">
        <v>7221</v>
      </c>
      <c r="B2509" s="263">
        <v>3.2491685125006502E-3</v>
      </c>
      <c r="D2509" s="263"/>
    </row>
    <row r="2510" spans="1:4" x14ac:dyDescent="0.2">
      <c r="A2510" s="265" t="s">
        <v>5199</v>
      </c>
      <c r="B2510" s="263">
        <v>3.2491685125006502E-3</v>
      </c>
      <c r="D2510" s="263"/>
    </row>
    <row r="2511" spans="1:4" x14ac:dyDescent="0.2">
      <c r="A2511" s="265" t="s">
        <v>7222</v>
      </c>
      <c r="B2511" s="263">
        <v>3.2491685125006502E-3</v>
      </c>
      <c r="D2511" s="263"/>
    </row>
    <row r="2512" spans="1:4" x14ac:dyDescent="0.2">
      <c r="A2512" s="265" t="s">
        <v>7223</v>
      </c>
      <c r="B2512" s="263">
        <v>3.2491685125006502E-3</v>
      </c>
      <c r="D2512" s="263"/>
    </row>
    <row r="2513" spans="1:4" x14ac:dyDescent="0.2">
      <c r="A2513" s="265" t="s">
        <v>7224</v>
      </c>
      <c r="B2513" s="263">
        <v>3.2491685125006502E-3</v>
      </c>
      <c r="D2513" s="263"/>
    </row>
    <row r="2514" spans="1:4" x14ac:dyDescent="0.2">
      <c r="A2514" s="265" t="s">
        <v>7225</v>
      </c>
      <c r="B2514" s="263">
        <v>3.2491685125006502E-3</v>
      </c>
      <c r="D2514" s="263"/>
    </row>
    <row r="2515" spans="1:4" x14ac:dyDescent="0.2">
      <c r="A2515" s="265" t="s">
        <v>7226</v>
      </c>
      <c r="B2515" s="263">
        <v>3.2491685125006502E-3</v>
      </c>
      <c r="D2515" s="263"/>
    </row>
    <row r="2516" spans="1:4" x14ac:dyDescent="0.2">
      <c r="A2516" s="265" t="s">
        <v>7227</v>
      </c>
      <c r="B2516" s="263">
        <v>3.2491685125006502E-3</v>
      </c>
      <c r="D2516" s="263"/>
    </row>
    <row r="2517" spans="1:4" x14ac:dyDescent="0.2">
      <c r="A2517" s="265" t="s">
        <v>7228</v>
      </c>
      <c r="B2517" s="263">
        <v>3.2491685125006502E-3</v>
      </c>
      <c r="D2517" s="263"/>
    </row>
    <row r="2518" spans="1:4" x14ac:dyDescent="0.2">
      <c r="A2518" s="265" t="s">
        <v>7229</v>
      </c>
      <c r="B2518" s="263">
        <v>3.2491685125006502E-3</v>
      </c>
      <c r="D2518" s="263"/>
    </row>
    <row r="2519" spans="1:4" x14ac:dyDescent="0.2">
      <c r="A2519" s="265" t="s">
        <v>5178</v>
      </c>
      <c r="B2519" s="263">
        <v>3.2491685125006502E-3</v>
      </c>
      <c r="D2519" s="263"/>
    </row>
    <row r="2520" spans="1:4" x14ac:dyDescent="0.2">
      <c r="A2520" s="265" t="s">
        <v>5176</v>
      </c>
      <c r="B2520" s="263">
        <v>3.2491685125006502E-3</v>
      </c>
      <c r="D2520" s="263"/>
    </row>
    <row r="2521" spans="1:4" x14ac:dyDescent="0.2">
      <c r="A2521" s="265" t="s">
        <v>7230</v>
      </c>
      <c r="B2521" s="263">
        <v>3.2491685125006502E-3</v>
      </c>
      <c r="D2521" s="263"/>
    </row>
    <row r="2522" spans="1:4" x14ac:dyDescent="0.2">
      <c r="A2522" s="265" t="s">
        <v>7231</v>
      </c>
      <c r="B2522" s="263">
        <v>3.2491685125006502E-3</v>
      </c>
      <c r="D2522" s="263"/>
    </row>
    <row r="2523" spans="1:4" x14ac:dyDescent="0.2">
      <c r="A2523" s="265" t="s">
        <v>7232</v>
      </c>
      <c r="B2523" s="263">
        <v>3.2491685125006502E-3</v>
      </c>
      <c r="D2523" s="263"/>
    </row>
    <row r="2524" spans="1:4" x14ac:dyDescent="0.2">
      <c r="A2524" s="265" t="s">
        <v>5161</v>
      </c>
      <c r="B2524" s="263">
        <v>3.2491685125006502E-3</v>
      </c>
      <c r="D2524" s="263"/>
    </row>
    <row r="2525" spans="1:4" x14ac:dyDescent="0.2">
      <c r="A2525" s="265" t="s">
        <v>7233</v>
      </c>
      <c r="B2525" s="263">
        <v>3.2491685125006502E-3</v>
      </c>
      <c r="D2525" s="263"/>
    </row>
    <row r="2526" spans="1:4" x14ac:dyDescent="0.2">
      <c r="A2526" s="265" t="s">
        <v>5145</v>
      </c>
      <c r="B2526" s="263">
        <v>3.2491685125006502E-3</v>
      </c>
      <c r="D2526" s="263"/>
    </row>
    <row r="2527" spans="1:4" x14ac:dyDescent="0.2">
      <c r="A2527" s="265" t="s">
        <v>5142</v>
      </c>
      <c r="B2527" s="263">
        <v>3.2491685125006502E-3</v>
      </c>
      <c r="D2527" s="263"/>
    </row>
    <row r="2528" spans="1:4" x14ac:dyDescent="0.2">
      <c r="A2528" s="265" t="s">
        <v>5137</v>
      </c>
      <c r="B2528" s="263">
        <v>3.2491685125006502E-3</v>
      </c>
      <c r="D2528" s="263"/>
    </row>
    <row r="2529" spans="1:4" x14ac:dyDescent="0.2">
      <c r="A2529" s="265" t="s">
        <v>7234</v>
      </c>
      <c r="B2529" s="263">
        <v>3.2491685125006502E-3</v>
      </c>
      <c r="D2529" s="263"/>
    </row>
    <row r="2530" spans="1:4" x14ac:dyDescent="0.2">
      <c r="A2530" s="265" t="s">
        <v>5127</v>
      </c>
      <c r="B2530" s="263">
        <v>3.2491685125006502E-3</v>
      </c>
      <c r="D2530" s="263"/>
    </row>
    <row r="2531" spans="1:4" x14ac:dyDescent="0.2">
      <c r="A2531" s="265" t="s">
        <v>7235</v>
      </c>
      <c r="B2531" s="263">
        <v>3.2491685125006502E-3</v>
      </c>
      <c r="D2531" s="263"/>
    </row>
    <row r="2532" spans="1:4" x14ac:dyDescent="0.2">
      <c r="A2532" s="265" t="s">
        <v>7236</v>
      </c>
      <c r="B2532" s="263">
        <v>3.2491685125006502E-3</v>
      </c>
      <c r="D2532" s="263"/>
    </row>
    <row r="2533" spans="1:4" x14ac:dyDescent="0.2">
      <c r="A2533" s="265" t="s">
        <v>5112</v>
      </c>
      <c r="B2533" s="263">
        <v>3.2491685125006502E-3</v>
      </c>
      <c r="D2533" s="263"/>
    </row>
    <row r="2534" spans="1:4" x14ac:dyDescent="0.2">
      <c r="A2534" s="265" t="s">
        <v>5110</v>
      </c>
      <c r="B2534" s="263">
        <v>3.2491685125006502E-3</v>
      </c>
      <c r="D2534" s="263"/>
    </row>
    <row r="2535" spans="1:4" x14ac:dyDescent="0.2">
      <c r="A2535" s="265" t="s">
        <v>5109</v>
      </c>
      <c r="B2535" s="263">
        <v>3.2491685125006502E-3</v>
      </c>
      <c r="D2535" s="263"/>
    </row>
    <row r="2536" spans="1:4" x14ac:dyDescent="0.2">
      <c r="A2536" s="265" t="s">
        <v>5098</v>
      </c>
      <c r="B2536" s="263">
        <v>3.2491685125006502E-3</v>
      </c>
      <c r="D2536" s="263"/>
    </row>
    <row r="2537" spans="1:4" x14ac:dyDescent="0.2">
      <c r="A2537" s="265" t="s">
        <v>7237</v>
      </c>
      <c r="B2537" s="263">
        <v>3.2491685125006502E-3</v>
      </c>
      <c r="D2537" s="263"/>
    </row>
    <row r="2538" spans="1:4" x14ac:dyDescent="0.2">
      <c r="A2538" s="265" t="s">
        <v>7238</v>
      </c>
      <c r="B2538" s="263">
        <v>3.2491685125006502E-3</v>
      </c>
      <c r="D2538" s="263"/>
    </row>
    <row r="2539" spans="1:4" x14ac:dyDescent="0.2">
      <c r="A2539" s="265" t="s">
        <v>5091</v>
      </c>
      <c r="B2539" s="263">
        <v>3.2491685125006502E-3</v>
      </c>
      <c r="D2539" s="263"/>
    </row>
    <row r="2540" spans="1:4" x14ac:dyDescent="0.2">
      <c r="A2540" s="265" t="s">
        <v>5087</v>
      </c>
      <c r="B2540" s="263">
        <v>3.2491685125006502E-3</v>
      </c>
      <c r="D2540" s="263"/>
    </row>
    <row r="2541" spans="1:4" x14ac:dyDescent="0.2">
      <c r="A2541" s="265" t="s">
        <v>7239</v>
      </c>
      <c r="B2541" s="263">
        <v>3.2491685125006502E-3</v>
      </c>
      <c r="D2541" s="263"/>
    </row>
    <row r="2542" spans="1:4" x14ac:dyDescent="0.2">
      <c r="A2542" s="265" t="s">
        <v>7240</v>
      </c>
      <c r="B2542" s="263">
        <v>3.2491685125006502E-3</v>
      </c>
      <c r="D2542" s="263"/>
    </row>
    <row r="2543" spans="1:4" x14ac:dyDescent="0.2">
      <c r="A2543" s="265" t="s">
        <v>7241</v>
      </c>
      <c r="B2543" s="263">
        <v>3.2491685125006502E-3</v>
      </c>
      <c r="D2543" s="263"/>
    </row>
    <row r="2544" spans="1:4" x14ac:dyDescent="0.2">
      <c r="A2544" s="265" t="s">
        <v>7242</v>
      </c>
      <c r="B2544" s="263">
        <v>3.2491685125006502E-3</v>
      </c>
      <c r="D2544" s="263"/>
    </row>
    <row r="2545" spans="1:4" x14ac:dyDescent="0.2">
      <c r="A2545" s="265" t="s">
        <v>7243</v>
      </c>
      <c r="B2545" s="263">
        <v>3.2491685125006502E-3</v>
      </c>
      <c r="D2545" s="263"/>
    </row>
    <row r="2546" spans="1:4" x14ac:dyDescent="0.2">
      <c r="A2546" s="265" t="s">
        <v>5071</v>
      </c>
      <c r="B2546" s="263">
        <v>3.2491685125006502E-3</v>
      </c>
      <c r="D2546" s="263"/>
    </row>
    <row r="2547" spans="1:4" x14ac:dyDescent="0.2">
      <c r="A2547" s="265" t="s">
        <v>7244</v>
      </c>
      <c r="B2547" s="263">
        <v>3.2491685125006502E-3</v>
      </c>
      <c r="D2547" s="263"/>
    </row>
    <row r="2548" spans="1:4" x14ac:dyDescent="0.2">
      <c r="A2548" s="265" t="s">
        <v>5062</v>
      </c>
      <c r="B2548" s="263">
        <v>3.2491685125006502E-3</v>
      </c>
      <c r="D2548" s="263"/>
    </row>
    <row r="2549" spans="1:4" x14ac:dyDescent="0.2">
      <c r="A2549" s="265" t="s">
        <v>7245</v>
      </c>
      <c r="B2549" s="263">
        <v>3.2491685125006502E-3</v>
      </c>
      <c r="D2549" s="263"/>
    </row>
    <row r="2550" spans="1:4" x14ac:dyDescent="0.2">
      <c r="A2550" s="265" t="s">
        <v>7246</v>
      </c>
      <c r="B2550" s="263">
        <v>3.2491685125006502E-3</v>
      </c>
      <c r="D2550" s="263"/>
    </row>
    <row r="2551" spans="1:4" x14ac:dyDescent="0.2">
      <c r="A2551" s="265" t="s">
        <v>5057</v>
      </c>
      <c r="B2551" s="263">
        <v>3.2491685125006502E-3</v>
      </c>
      <c r="D2551" s="263"/>
    </row>
    <row r="2552" spans="1:4" x14ac:dyDescent="0.2">
      <c r="A2552" s="265" t="s">
        <v>7247</v>
      </c>
      <c r="B2552" s="263">
        <v>3.2491685125006502E-3</v>
      </c>
      <c r="D2552" s="263"/>
    </row>
    <row r="2553" spans="1:4" x14ac:dyDescent="0.2">
      <c r="A2553" s="265" t="s">
        <v>7248</v>
      </c>
      <c r="B2553" s="263">
        <v>3.2491685125006502E-3</v>
      </c>
      <c r="D2553" s="263"/>
    </row>
    <row r="2554" spans="1:4" x14ac:dyDescent="0.2">
      <c r="A2554" s="265" t="s">
        <v>5047</v>
      </c>
      <c r="B2554" s="263">
        <v>3.2491685125006502E-3</v>
      </c>
      <c r="D2554" s="263"/>
    </row>
    <row r="2555" spans="1:4" x14ac:dyDescent="0.2">
      <c r="A2555" s="265" t="s">
        <v>5039</v>
      </c>
      <c r="B2555" s="263">
        <v>3.2491685125006502E-3</v>
      </c>
      <c r="D2555" s="263"/>
    </row>
    <row r="2556" spans="1:4" x14ac:dyDescent="0.2">
      <c r="A2556" s="265" t="s">
        <v>5038</v>
      </c>
      <c r="B2556" s="263">
        <v>3.2491685125006502E-3</v>
      </c>
      <c r="D2556" s="263"/>
    </row>
    <row r="2557" spans="1:4" x14ac:dyDescent="0.2">
      <c r="A2557" s="265" t="s">
        <v>7249</v>
      </c>
      <c r="B2557" s="263">
        <v>3.2491685125006502E-3</v>
      </c>
      <c r="D2557" s="263"/>
    </row>
    <row r="2558" spans="1:4" x14ac:dyDescent="0.2">
      <c r="A2558" s="265" t="s">
        <v>5035</v>
      </c>
      <c r="B2558" s="263">
        <v>3.2491685125006502E-3</v>
      </c>
      <c r="D2558" s="263"/>
    </row>
    <row r="2559" spans="1:4" x14ac:dyDescent="0.2">
      <c r="A2559" s="265" t="s">
        <v>5033</v>
      </c>
      <c r="B2559" s="263">
        <v>3.2491685125006502E-3</v>
      </c>
      <c r="D2559" s="263"/>
    </row>
    <row r="2560" spans="1:4" x14ac:dyDescent="0.2">
      <c r="A2560" s="265" t="s">
        <v>7250</v>
      </c>
      <c r="B2560" s="263">
        <v>3.2491685125006502E-3</v>
      </c>
      <c r="D2560" s="263"/>
    </row>
    <row r="2561" spans="1:4" x14ac:dyDescent="0.2">
      <c r="A2561" s="265" t="s">
        <v>7251</v>
      </c>
      <c r="B2561" s="263">
        <v>3.2491685125006502E-3</v>
      </c>
      <c r="D2561" s="263"/>
    </row>
    <row r="2562" spans="1:4" x14ac:dyDescent="0.2">
      <c r="A2562" s="265" t="s">
        <v>7252</v>
      </c>
      <c r="B2562" s="263">
        <v>3.2491685125006502E-3</v>
      </c>
      <c r="D2562" s="263"/>
    </row>
    <row r="2563" spans="1:4" x14ac:dyDescent="0.2">
      <c r="A2563" s="265" t="s">
        <v>5001</v>
      </c>
      <c r="B2563" s="263">
        <v>3.2491685125006502E-3</v>
      </c>
      <c r="D2563" s="263"/>
    </row>
    <row r="2564" spans="1:4" x14ac:dyDescent="0.2">
      <c r="A2564" s="265" t="s">
        <v>4997</v>
      </c>
      <c r="B2564" s="263">
        <v>3.2491685125006502E-3</v>
      </c>
      <c r="D2564" s="263"/>
    </row>
    <row r="2565" spans="1:4" x14ac:dyDescent="0.2">
      <c r="A2565" s="265" t="s">
        <v>4990</v>
      </c>
      <c r="B2565" s="263">
        <v>3.2491685125006502E-3</v>
      </c>
      <c r="D2565" s="263"/>
    </row>
    <row r="2566" spans="1:4" x14ac:dyDescent="0.2">
      <c r="A2566" s="265" t="s">
        <v>7253</v>
      </c>
      <c r="B2566" s="263">
        <v>3.2491685125006502E-3</v>
      </c>
      <c r="D2566" s="263"/>
    </row>
    <row r="2567" spans="1:4" x14ac:dyDescent="0.2">
      <c r="A2567" s="265" t="s">
        <v>7254</v>
      </c>
      <c r="B2567" s="263">
        <v>3.2491685125006502E-3</v>
      </c>
      <c r="D2567" s="263"/>
    </row>
    <row r="2568" spans="1:4" x14ac:dyDescent="0.2">
      <c r="A2568" s="265" t="s">
        <v>4983</v>
      </c>
      <c r="B2568" s="263">
        <v>3.2491685125006502E-3</v>
      </c>
      <c r="D2568" s="263"/>
    </row>
    <row r="2569" spans="1:4" x14ac:dyDescent="0.2">
      <c r="A2569" s="265" t="s">
        <v>7255</v>
      </c>
      <c r="B2569" s="263">
        <v>3.2491685125006502E-3</v>
      </c>
      <c r="D2569" s="263"/>
    </row>
    <row r="2570" spans="1:4" x14ac:dyDescent="0.2">
      <c r="A2570" s="265" t="s">
        <v>4967</v>
      </c>
      <c r="B2570" s="263">
        <v>3.2491685125006502E-3</v>
      </c>
      <c r="D2570" s="263"/>
    </row>
    <row r="2571" spans="1:4" x14ac:dyDescent="0.2">
      <c r="A2571" s="265" t="s">
        <v>7256</v>
      </c>
      <c r="B2571" s="263">
        <v>3.2491685125006502E-3</v>
      </c>
      <c r="D2571" s="263"/>
    </row>
    <row r="2572" spans="1:4" x14ac:dyDescent="0.2">
      <c r="A2572" s="265" t="s">
        <v>7257</v>
      </c>
      <c r="B2572" s="263">
        <v>3.2491685125006502E-3</v>
      </c>
      <c r="D2572" s="263"/>
    </row>
    <row r="2573" spans="1:4" x14ac:dyDescent="0.2">
      <c r="A2573" s="265" t="s">
        <v>7258</v>
      </c>
      <c r="B2573" s="263">
        <v>3.2491685125006502E-3</v>
      </c>
      <c r="D2573" s="263"/>
    </row>
    <row r="2574" spans="1:4" x14ac:dyDescent="0.2">
      <c r="A2574" s="265" t="s">
        <v>7259</v>
      </c>
      <c r="B2574" s="263">
        <v>3.2491685125006502E-3</v>
      </c>
      <c r="D2574" s="263"/>
    </row>
    <row r="2575" spans="1:4" x14ac:dyDescent="0.2">
      <c r="A2575" s="265" t="s">
        <v>7260</v>
      </c>
      <c r="B2575" s="263">
        <v>3.2491685125006502E-3</v>
      </c>
      <c r="D2575" s="263"/>
    </row>
    <row r="2576" spans="1:4" x14ac:dyDescent="0.2">
      <c r="A2576" s="265" t="s">
        <v>7261</v>
      </c>
      <c r="B2576" s="263">
        <v>3.2491685125006502E-3</v>
      </c>
      <c r="D2576" s="263"/>
    </row>
    <row r="2577" spans="1:4" x14ac:dyDescent="0.2">
      <c r="A2577" s="265" t="s">
        <v>4931</v>
      </c>
      <c r="B2577" s="263">
        <v>3.2491685125006502E-3</v>
      </c>
      <c r="D2577" s="263"/>
    </row>
    <row r="2578" spans="1:4" x14ac:dyDescent="0.2">
      <c r="A2578" s="265" t="s">
        <v>7262</v>
      </c>
      <c r="B2578" s="263">
        <v>3.2491685125006502E-3</v>
      </c>
      <c r="D2578" s="263"/>
    </row>
    <row r="2579" spans="1:4" x14ac:dyDescent="0.2">
      <c r="A2579" s="265" t="s">
        <v>4921</v>
      </c>
      <c r="B2579" s="263">
        <v>3.2491685125006502E-3</v>
      </c>
      <c r="D2579" s="263"/>
    </row>
    <row r="2580" spans="1:4" x14ac:dyDescent="0.2">
      <c r="A2580" s="265" t="s">
        <v>7263</v>
      </c>
      <c r="B2580" s="263">
        <v>3.2491685125006502E-3</v>
      </c>
      <c r="D2580" s="263"/>
    </row>
    <row r="2581" spans="1:4" x14ac:dyDescent="0.2">
      <c r="A2581" s="265" t="s">
        <v>4909</v>
      </c>
      <c r="B2581" s="263">
        <v>3.2491685125006502E-3</v>
      </c>
      <c r="D2581" s="263"/>
    </row>
    <row r="2582" spans="1:4" x14ac:dyDescent="0.2">
      <c r="A2582" s="265" t="s">
        <v>7264</v>
      </c>
      <c r="B2582" s="263">
        <v>3.2491685125006502E-3</v>
      </c>
      <c r="D2582" s="263"/>
    </row>
    <row r="2583" spans="1:4" x14ac:dyDescent="0.2">
      <c r="A2583" s="265" t="s">
        <v>7265</v>
      </c>
      <c r="B2583" s="263">
        <v>3.2491685125006502E-3</v>
      </c>
      <c r="D2583" s="263"/>
    </row>
    <row r="2584" spans="1:4" x14ac:dyDescent="0.2">
      <c r="A2584" s="265" t="s">
        <v>4901</v>
      </c>
      <c r="B2584" s="263">
        <v>3.2491685125006502E-3</v>
      </c>
      <c r="D2584" s="263"/>
    </row>
    <row r="2585" spans="1:4" x14ac:dyDescent="0.2">
      <c r="A2585" s="265" t="s">
        <v>4885</v>
      </c>
      <c r="B2585" s="263">
        <v>3.2491685125006502E-3</v>
      </c>
      <c r="D2585" s="263"/>
    </row>
    <row r="2586" spans="1:4" x14ac:dyDescent="0.2">
      <c r="A2586" s="265" t="s">
        <v>4884</v>
      </c>
      <c r="B2586" s="263">
        <v>3.2491685125006502E-3</v>
      </c>
      <c r="D2586" s="263"/>
    </row>
    <row r="2587" spans="1:4" x14ac:dyDescent="0.2">
      <c r="A2587" s="265" t="s">
        <v>7266</v>
      </c>
      <c r="B2587" s="263">
        <v>3.2491685125006502E-3</v>
      </c>
      <c r="D2587" s="263"/>
    </row>
    <row r="2588" spans="1:4" x14ac:dyDescent="0.2">
      <c r="A2588" s="265" t="s">
        <v>4880</v>
      </c>
      <c r="B2588" s="263">
        <v>3.2491685125006502E-3</v>
      </c>
      <c r="D2588" s="263"/>
    </row>
    <row r="2589" spans="1:4" x14ac:dyDescent="0.2">
      <c r="A2589" s="265" t="s">
        <v>4879</v>
      </c>
      <c r="B2589" s="263">
        <v>3.2491685125006502E-3</v>
      </c>
      <c r="D2589" s="263"/>
    </row>
    <row r="2590" spans="1:4" x14ac:dyDescent="0.2">
      <c r="A2590" s="265" t="s">
        <v>4870</v>
      </c>
      <c r="B2590" s="263">
        <v>3.2491685125006502E-3</v>
      </c>
      <c r="D2590" s="263"/>
    </row>
    <row r="2591" spans="1:4" x14ac:dyDescent="0.2">
      <c r="A2591" s="265" t="s">
        <v>7267</v>
      </c>
      <c r="B2591" s="263">
        <v>3.2491685125006502E-3</v>
      </c>
      <c r="D2591" s="263"/>
    </row>
    <row r="2592" spans="1:4" x14ac:dyDescent="0.2">
      <c r="A2592" s="265" t="s">
        <v>7268</v>
      </c>
      <c r="B2592" s="263">
        <v>3.2491685125006502E-3</v>
      </c>
      <c r="D2592" s="263"/>
    </row>
    <row r="2593" spans="1:4" x14ac:dyDescent="0.2">
      <c r="A2593" s="265" t="s">
        <v>4843</v>
      </c>
      <c r="B2593" s="263">
        <v>3.2491685125006502E-3</v>
      </c>
      <c r="D2593" s="263"/>
    </row>
    <row r="2594" spans="1:4" x14ac:dyDescent="0.2">
      <c r="A2594" s="265" t="s">
        <v>7269</v>
      </c>
      <c r="B2594" s="263">
        <v>3.2491685125006502E-3</v>
      </c>
      <c r="D2594" s="263"/>
    </row>
    <row r="2595" spans="1:4" x14ac:dyDescent="0.2">
      <c r="A2595" s="265" t="s">
        <v>7270</v>
      </c>
      <c r="B2595" s="263">
        <v>3.2491685125006502E-3</v>
      </c>
      <c r="D2595" s="263"/>
    </row>
    <row r="2596" spans="1:4" x14ac:dyDescent="0.2">
      <c r="A2596" s="265" t="s">
        <v>7271</v>
      </c>
      <c r="B2596" s="263">
        <v>3.2491685125006502E-3</v>
      </c>
      <c r="D2596" s="263"/>
    </row>
    <row r="2597" spans="1:4" x14ac:dyDescent="0.2">
      <c r="A2597" s="265" t="s">
        <v>4837</v>
      </c>
      <c r="B2597" s="263">
        <v>3.2491685125006502E-3</v>
      </c>
      <c r="D2597" s="263"/>
    </row>
    <row r="2598" spans="1:4" x14ac:dyDescent="0.2">
      <c r="A2598" s="265" t="s">
        <v>4836</v>
      </c>
      <c r="B2598" s="263">
        <v>3.2491685125006502E-3</v>
      </c>
      <c r="D2598" s="263"/>
    </row>
    <row r="2599" spans="1:4" x14ac:dyDescent="0.2">
      <c r="A2599" s="265" t="s">
        <v>4823</v>
      </c>
      <c r="B2599" s="263">
        <v>3.2491685125006502E-3</v>
      </c>
      <c r="D2599" s="263"/>
    </row>
    <row r="2600" spans="1:4" x14ac:dyDescent="0.2">
      <c r="A2600" s="265" t="s">
        <v>7272</v>
      </c>
      <c r="B2600" s="263">
        <v>3.2491685125006502E-3</v>
      </c>
      <c r="D2600" s="263"/>
    </row>
    <row r="2601" spans="1:4" x14ac:dyDescent="0.2">
      <c r="A2601" s="265" t="s">
        <v>4819</v>
      </c>
      <c r="B2601" s="263">
        <v>3.2491685125006502E-3</v>
      </c>
      <c r="D2601" s="263"/>
    </row>
    <row r="2602" spans="1:4" x14ac:dyDescent="0.2">
      <c r="A2602" s="265" t="s">
        <v>4810</v>
      </c>
      <c r="B2602" s="263">
        <v>3.2491685125006502E-3</v>
      </c>
      <c r="D2602" s="263"/>
    </row>
    <row r="2603" spans="1:4" x14ac:dyDescent="0.2">
      <c r="A2603" s="265" t="s">
        <v>4809</v>
      </c>
      <c r="B2603" s="263">
        <v>3.2491685125006502E-3</v>
      </c>
      <c r="D2603" s="263"/>
    </row>
    <row r="2604" spans="1:4" x14ac:dyDescent="0.2">
      <c r="A2604" s="265" t="s">
        <v>7273</v>
      </c>
      <c r="B2604" s="263">
        <v>3.2491685125006502E-3</v>
      </c>
      <c r="D2604" s="263"/>
    </row>
    <row r="2605" spans="1:4" x14ac:dyDescent="0.2">
      <c r="A2605" s="265" t="s">
        <v>7274</v>
      </c>
      <c r="B2605" s="263">
        <v>3.2491685125006502E-3</v>
      </c>
      <c r="D2605" s="263"/>
    </row>
    <row r="2606" spans="1:4" x14ac:dyDescent="0.2">
      <c r="A2606" s="265" t="s">
        <v>7275</v>
      </c>
      <c r="B2606" s="263">
        <v>3.2491685125006502E-3</v>
      </c>
      <c r="D2606" s="263"/>
    </row>
    <row r="2607" spans="1:4" x14ac:dyDescent="0.2">
      <c r="A2607" s="265" t="s">
        <v>7276</v>
      </c>
      <c r="B2607" s="263">
        <v>3.2491685125006502E-3</v>
      </c>
      <c r="D2607" s="263"/>
    </row>
    <row r="2608" spans="1:4" x14ac:dyDescent="0.2">
      <c r="A2608" s="265" t="s">
        <v>4745</v>
      </c>
      <c r="B2608" s="263">
        <v>3.2491685125006502E-3</v>
      </c>
      <c r="D2608" s="263"/>
    </row>
    <row r="2609" spans="1:4" x14ac:dyDescent="0.2">
      <c r="A2609" s="265" t="s">
        <v>7277</v>
      </c>
      <c r="B2609" s="263">
        <v>3.2491685125006502E-3</v>
      </c>
      <c r="D2609" s="263"/>
    </row>
    <row r="2610" spans="1:4" x14ac:dyDescent="0.2">
      <c r="A2610" s="265" t="s">
        <v>4720</v>
      </c>
      <c r="B2610" s="263">
        <v>3.2491685125006502E-3</v>
      </c>
      <c r="D2610" s="263"/>
    </row>
    <row r="2611" spans="1:4" x14ac:dyDescent="0.2">
      <c r="A2611" s="265" t="s">
        <v>4715</v>
      </c>
      <c r="B2611" s="263">
        <v>3.2491685125006502E-3</v>
      </c>
      <c r="D2611" s="263"/>
    </row>
    <row r="2612" spans="1:4" x14ac:dyDescent="0.2">
      <c r="A2612" s="265" t="s">
        <v>7278</v>
      </c>
      <c r="B2612" s="263">
        <v>3.2491685125006502E-3</v>
      </c>
      <c r="D2612" s="263"/>
    </row>
    <row r="2613" spans="1:4" x14ac:dyDescent="0.2">
      <c r="A2613" s="265" t="s">
        <v>7279</v>
      </c>
      <c r="B2613" s="263">
        <v>3.2491685125006502E-3</v>
      </c>
      <c r="D2613" s="263"/>
    </row>
    <row r="2614" spans="1:4" x14ac:dyDescent="0.2">
      <c r="A2614" s="265" t="s">
        <v>7280</v>
      </c>
      <c r="B2614" s="263">
        <v>3.2491685125006502E-3</v>
      </c>
      <c r="D2614" s="263"/>
    </row>
    <row r="2615" spans="1:4" x14ac:dyDescent="0.2">
      <c r="A2615" s="265" t="s">
        <v>7281</v>
      </c>
      <c r="B2615" s="263">
        <v>3.2491685125006502E-3</v>
      </c>
      <c r="D2615" s="263"/>
    </row>
    <row r="2616" spans="1:4" x14ac:dyDescent="0.2">
      <c r="A2616" s="265" t="s">
        <v>1563</v>
      </c>
      <c r="B2616" s="263">
        <v>3.2491685125006502E-3</v>
      </c>
      <c r="D2616" s="263"/>
    </row>
    <row r="2617" spans="1:4" x14ac:dyDescent="0.2">
      <c r="A2617" s="265" t="s">
        <v>7282</v>
      </c>
      <c r="B2617" s="263">
        <v>3.2491685125006502E-3</v>
      </c>
      <c r="D2617" s="263"/>
    </row>
    <row r="2618" spans="1:4" x14ac:dyDescent="0.2">
      <c r="A2618" s="265" t="s">
        <v>7283</v>
      </c>
      <c r="B2618" s="263">
        <v>3.2491685125006502E-3</v>
      </c>
      <c r="D2618" s="263"/>
    </row>
    <row r="2619" spans="1:4" x14ac:dyDescent="0.2">
      <c r="A2619" s="265" t="s">
        <v>4660</v>
      </c>
      <c r="B2619" s="263">
        <v>3.2491685125006502E-3</v>
      </c>
      <c r="D2619" s="263"/>
    </row>
    <row r="2620" spans="1:4" x14ac:dyDescent="0.2">
      <c r="A2620" s="265" t="s">
        <v>7284</v>
      </c>
      <c r="B2620" s="263">
        <v>3.2491685125006502E-3</v>
      </c>
      <c r="D2620" s="263"/>
    </row>
    <row r="2621" spans="1:4" x14ac:dyDescent="0.2">
      <c r="A2621" s="265" t="s">
        <v>4650</v>
      </c>
      <c r="B2621" s="263">
        <v>3.2491685125006502E-3</v>
      </c>
      <c r="D2621" s="263"/>
    </row>
    <row r="2622" spans="1:4" x14ac:dyDescent="0.2">
      <c r="A2622" s="265" t="s">
        <v>7285</v>
      </c>
      <c r="B2622" s="263">
        <v>3.2491685125006502E-3</v>
      </c>
      <c r="D2622" s="263"/>
    </row>
    <row r="2623" spans="1:4" x14ac:dyDescent="0.2">
      <c r="A2623" s="265" t="s">
        <v>7286</v>
      </c>
      <c r="B2623" s="263">
        <v>3.2491685125006502E-3</v>
      </c>
      <c r="D2623" s="263"/>
    </row>
    <row r="2624" spans="1:4" x14ac:dyDescent="0.2">
      <c r="A2624" s="265" t="s">
        <v>7287</v>
      </c>
      <c r="B2624" s="263">
        <v>3.2491685125006502E-3</v>
      </c>
      <c r="D2624" s="263"/>
    </row>
    <row r="2625" spans="1:4" x14ac:dyDescent="0.2">
      <c r="A2625" s="265" t="s">
        <v>7288</v>
      </c>
      <c r="B2625" s="263">
        <v>3.2491685125006502E-3</v>
      </c>
      <c r="D2625" s="263"/>
    </row>
    <row r="2626" spans="1:4" x14ac:dyDescent="0.2">
      <c r="A2626" s="265" t="s">
        <v>7289</v>
      </c>
      <c r="B2626" s="263">
        <v>3.2491685125006502E-3</v>
      </c>
      <c r="D2626" s="263"/>
    </row>
    <row r="2627" spans="1:4" x14ac:dyDescent="0.2">
      <c r="A2627" s="265" t="s">
        <v>7290</v>
      </c>
      <c r="B2627" s="263">
        <v>3.2491685125006502E-3</v>
      </c>
      <c r="D2627" s="263"/>
    </row>
    <row r="2628" spans="1:4" x14ac:dyDescent="0.2">
      <c r="A2628" s="265" t="s">
        <v>7291</v>
      </c>
      <c r="B2628" s="263">
        <v>3.2491685125006502E-3</v>
      </c>
      <c r="D2628" s="263"/>
    </row>
    <row r="2629" spans="1:4" x14ac:dyDescent="0.2">
      <c r="A2629" s="265" t="s">
        <v>4604</v>
      </c>
      <c r="B2629" s="263">
        <v>3.2491685125006502E-3</v>
      </c>
      <c r="D2629" s="263"/>
    </row>
    <row r="2630" spans="1:4" x14ac:dyDescent="0.2">
      <c r="A2630" s="265" t="s">
        <v>7292</v>
      </c>
      <c r="B2630" s="263">
        <v>3.2491685125006502E-3</v>
      </c>
      <c r="D2630" s="263"/>
    </row>
    <row r="2631" spans="1:4" x14ac:dyDescent="0.2">
      <c r="A2631" s="265" t="s">
        <v>7293</v>
      </c>
      <c r="B2631" s="263">
        <v>3.2491685125006502E-3</v>
      </c>
      <c r="D2631" s="263"/>
    </row>
    <row r="2632" spans="1:4" x14ac:dyDescent="0.2">
      <c r="A2632" s="265" t="s">
        <v>4560</v>
      </c>
      <c r="B2632" s="263">
        <v>3.2491685125006502E-3</v>
      </c>
      <c r="D2632" s="263"/>
    </row>
    <row r="2633" spans="1:4" x14ac:dyDescent="0.2">
      <c r="A2633" s="265" t="s">
        <v>4557</v>
      </c>
      <c r="B2633" s="263">
        <v>3.2491685125006502E-3</v>
      </c>
      <c r="D2633" s="263"/>
    </row>
    <row r="2634" spans="1:4" x14ac:dyDescent="0.2">
      <c r="A2634" s="265" t="s">
        <v>7294</v>
      </c>
      <c r="B2634" s="263">
        <v>3.2491685125006502E-3</v>
      </c>
      <c r="D2634" s="263"/>
    </row>
    <row r="2635" spans="1:4" x14ac:dyDescent="0.2">
      <c r="A2635" s="265" t="s">
        <v>7295</v>
      </c>
      <c r="B2635" s="263">
        <v>3.2491685125006502E-3</v>
      </c>
      <c r="D2635" s="263"/>
    </row>
    <row r="2636" spans="1:4" x14ac:dyDescent="0.2">
      <c r="A2636" s="265" t="s">
        <v>7296</v>
      </c>
      <c r="B2636" s="263">
        <v>3.2491685125006502E-3</v>
      </c>
      <c r="D2636" s="263"/>
    </row>
    <row r="2637" spans="1:4" x14ac:dyDescent="0.2">
      <c r="A2637" s="265" t="s">
        <v>7297</v>
      </c>
      <c r="B2637" s="263">
        <v>3.2491685125006502E-3</v>
      </c>
      <c r="D2637" s="263"/>
    </row>
    <row r="2638" spans="1:4" x14ac:dyDescent="0.2">
      <c r="A2638" s="265" t="s">
        <v>7298</v>
      </c>
      <c r="B2638" s="263">
        <v>3.2491685125006502E-3</v>
      </c>
      <c r="D2638" s="263"/>
    </row>
    <row r="2639" spans="1:4" x14ac:dyDescent="0.2">
      <c r="A2639" s="265" t="s">
        <v>7299</v>
      </c>
      <c r="B2639" s="263">
        <v>3.2491685125006502E-3</v>
      </c>
      <c r="D2639" s="263"/>
    </row>
    <row r="2640" spans="1:4" x14ac:dyDescent="0.2">
      <c r="A2640" s="265" t="s">
        <v>7300</v>
      </c>
      <c r="B2640" s="263">
        <v>3.2491685125006502E-3</v>
      </c>
      <c r="D2640" s="263"/>
    </row>
    <row r="2641" spans="1:4" x14ac:dyDescent="0.2">
      <c r="A2641" s="265" t="s">
        <v>4532</v>
      </c>
      <c r="B2641" s="263">
        <v>3.2491685125006502E-3</v>
      </c>
      <c r="D2641" s="263"/>
    </row>
    <row r="2642" spans="1:4" x14ac:dyDescent="0.2">
      <c r="A2642" s="265" t="s">
        <v>4531</v>
      </c>
      <c r="B2642" s="263">
        <v>3.2491685125006502E-3</v>
      </c>
      <c r="D2642" s="263"/>
    </row>
    <row r="2643" spans="1:4" x14ac:dyDescent="0.2">
      <c r="A2643" s="265" t="s">
        <v>4527</v>
      </c>
      <c r="B2643" s="263">
        <v>3.2491685125006502E-3</v>
      </c>
      <c r="D2643" s="263"/>
    </row>
    <row r="2644" spans="1:4" x14ac:dyDescent="0.2">
      <c r="A2644" s="265" t="s">
        <v>4526</v>
      </c>
      <c r="B2644" s="263">
        <v>3.2491685125006502E-3</v>
      </c>
      <c r="D2644" s="263"/>
    </row>
    <row r="2645" spans="1:4" x14ac:dyDescent="0.2">
      <c r="A2645" s="265" t="s">
        <v>4520</v>
      </c>
      <c r="B2645" s="263">
        <v>3.2491685125006502E-3</v>
      </c>
      <c r="D2645" s="263"/>
    </row>
    <row r="2646" spans="1:4" x14ac:dyDescent="0.2">
      <c r="A2646" s="265" t="s">
        <v>4518</v>
      </c>
      <c r="B2646" s="263">
        <v>3.2491685125006502E-3</v>
      </c>
      <c r="D2646" s="263"/>
    </row>
    <row r="2647" spans="1:4" x14ac:dyDescent="0.2">
      <c r="A2647" s="265" t="s">
        <v>7301</v>
      </c>
      <c r="B2647" s="263">
        <v>3.2491685125006502E-3</v>
      </c>
      <c r="D2647" s="263"/>
    </row>
    <row r="2648" spans="1:4" x14ac:dyDescent="0.2">
      <c r="A2648" s="265" t="s">
        <v>7302</v>
      </c>
      <c r="B2648" s="263">
        <v>3.2491685125006502E-3</v>
      </c>
      <c r="D2648" s="263"/>
    </row>
    <row r="2649" spans="1:4" x14ac:dyDescent="0.2">
      <c r="A2649" s="265" t="s">
        <v>4512</v>
      </c>
      <c r="B2649" s="263">
        <v>3.2491685125006502E-3</v>
      </c>
      <c r="D2649" s="263"/>
    </row>
    <row r="2650" spans="1:4" x14ac:dyDescent="0.2">
      <c r="A2650" s="265" t="s">
        <v>4503</v>
      </c>
      <c r="B2650" s="263">
        <v>3.2491685125006502E-3</v>
      </c>
      <c r="D2650" s="263"/>
    </row>
    <row r="2651" spans="1:4" x14ac:dyDescent="0.2">
      <c r="A2651" s="265" t="s">
        <v>7303</v>
      </c>
      <c r="B2651" s="263">
        <v>3.2491685125006502E-3</v>
      </c>
      <c r="D2651" s="263"/>
    </row>
    <row r="2652" spans="1:4" x14ac:dyDescent="0.2">
      <c r="A2652" s="265" t="s">
        <v>4493</v>
      </c>
      <c r="B2652" s="263">
        <v>3.2491685125006502E-3</v>
      </c>
      <c r="D2652" s="263"/>
    </row>
    <row r="2653" spans="1:4" x14ac:dyDescent="0.2">
      <c r="A2653" s="265" t="s">
        <v>4492</v>
      </c>
      <c r="B2653" s="263">
        <v>3.2491685125006502E-3</v>
      </c>
      <c r="D2653" s="263"/>
    </row>
    <row r="2654" spans="1:4" x14ac:dyDescent="0.2">
      <c r="A2654" s="265" t="s">
        <v>7304</v>
      </c>
      <c r="B2654" s="263">
        <v>3.2491685125006502E-3</v>
      </c>
      <c r="D2654" s="263"/>
    </row>
    <row r="2655" spans="1:4" x14ac:dyDescent="0.2">
      <c r="A2655" s="265" t="s">
        <v>7305</v>
      </c>
      <c r="B2655" s="263">
        <v>3.2491685125006502E-3</v>
      </c>
      <c r="D2655" s="263"/>
    </row>
    <row r="2656" spans="1:4" x14ac:dyDescent="0.2">
      <c r="A2656" s="265" t="s">
        <v>4480</v>
      </c>
      <c r="B2656" s="263">
        <v>3.2491685125006502E-3</v>
      </c>
      <c r="D2656" s="263"/>
    </row>
    <row r="2657" spans="1:4" x14ac:dyDescent="0.2">
      <c r="A2657" s="265" t="s">
        <v>4473</v>
      </c>
      <c r="B2657" s="263">
        <v>3.2491685125006502E-3</v>
      </c>
      <c r="D2657" s="263"/>
    </row>
    <row r="2658" spans="1:4" x14ac:dyDescent="0.2">
      <c r="A2658" s="265" t="s">
        <v>4453</v>
      </c>
      <c r="B2658" s="263">
        <v>3.2491685125006502E-3</v>
      </c>
      <c r="D2658" s="263"/>
    </row>
    <row r="2659" spans="1:4" x14ac:dyDescent="0.2">
      <c r="A2659" s="265" t="s">
        <v>4452</v>
      </c>
      <c r="B2659" s="263">
        <v>3.2491685125006502E-3</v>
      </c>
      <c r="D2659" s="263"/>
    </row>
    <row r="2660" spans="1:4" x14ac:dyDescent="0.2">
      <c r="A2660" s="265" t="s">
        <v>4449</v>
      </c>
      <c r="B2660" s="263">
        <v>3.2491685125006502E-3</v>
      </c>
      <c r="D2660" s="263"/>
    </row>
    <row r="2661" spans="1:4" x14ac:dyDescent="0.2">
      <c r="A2661" s="265" t="s">
        <v>7306</v>
      </c>
      <c r="B2661" s="263">
        <v>3.2491685125006502E-3</v>
      </c>
      <c r="D2661" s="263"/>
    </row>
    <row r="2662" spans="1:4" x14ac:dyDescent="0.2">
      <c r="A2662" s="265" t="s">
        <v>4430</v>
      </c>
      <c r="B2662" s="263">
        <v>3.2491685125006502E-3</v>
      </c>
      <c r="D2662" s="263"/>
    </row>
    <row r="2663" spans="1:4" x14ac:dyDescent="0.2">
      <c r="A2663" s="265" t="s">
        <v>7307</v>
      </c>
      <c r="B2663" s="263">
        <v>3.2491685125006502E-3</v>
      </c>
      <c r="D2663" s="263"/>
    </row>
    <row r="2664" spans="1:4" x14ac:dyDescent="0.2">
      <c r="A2664" s="265" t="s">
        <v>7308</v>
      </c>
      <c r="B2664" s="263">
        <v>3.2491685125006502E-3</v>
      </c>
      <c r="D2664" s="263"/>
    </row>
    <row r="2665" spans="1:4" x14ac:dyDescent="0.2">
      <c r="A2665" s="265" t="s">
        <v>4421</v>
      </c>
      <c r="B2665" s="263">
        <v>3.2491685125006502E-3</v>
      </c>
      <c r="D2665" s="263"/>
    </row>
    <row r="2666" spans="1:4" x14ac:dyDescent="0.2">
      <c r="A2666" s="265" t="s">
        <v>7309</v>
      </c>
      <c r="B2666" s="263">
        <v>3.2491685125006502E-3</v>
      </c>
      <c r="D2666" s="263"/>
    </row>
    <row r="2667" spans="1:4" x14ac:dyDescent="0.2">
      <c r="A2667" s="265" t="s">
        <v>4412</v>
      </c>
      <c r="B2667" s="263">
        <v>3.2491685125006502E-3</v>
      </c>
      <c r="D2667" s="263"/>
    </row>
    <row r="2668" spans="1:4" x14ac:dyDescent="0.2">
      <c r="A2668" s="265" t="s">
        <v>7310</v>
      </c>
      <c r="B2668" s="263">
        <v>3.2491685125006502E-3</v>
      </c>
      <c r="D2668" s="263"/>
    </row>
    <row r="2669" spans="1:4" x14ac:dyDescent="0.2">
      <c r="A2669" s="265" t="s">
        <v>4385</v>
      </c>
      <c r="B2669" s="263">
        <v>3.2491685125006502E-3</v>
      </c>
      <c r="D2669" s="263"/>
    </row>
    <row r="2670" spans="1:4" x14ac:dyDescent="0.2">
      <c r="A2670" s="265" t="s">
        <v>4375</v>
      </c>
      <c r="B2670" s="263">
        <v>3.2491685125006502E-3</v>
      </c>
      <c r="D2670" s="263"/>
    </row>
    <row r="2671" spans="1:4" x14ac:dyDescent="0.2">
      <c r="A2671" s="265" t="s">
        <v>7311</v>
      </c>
      <c r="B2671" s="263">
        <v>3.2491685125006502E-3</v>
      </c>
      <c r="D2671" s="263"/>
    </row>
    <row r="2672" spans="1:4" x14ac:dyDescent="0.2">
      <c r="A2672" s="265" t="s">
        <v>4361</v>
      </c>
      <c r="B2672" s="263">
        <v>3.2491685125006502E-3</v>
      </c>
      <c r="D2672" s="263"/>
    </row>
    <row r="2673" spans="1:4" x14ac:dyDescent="0.2">
      <c r="A2673" s="265" t="s">
        <v>4358</v>
      </c>
      <c r="B2673" s="263">
        <v>3.2491685125006502E-3</v>
      </c>
      <c r="D2673" s="263"/>
    </row>
    <row r="2674" spans="1:4" x14ac:dyDescent="0.2">
      <c r="A2674" s="265" t="s">
        <v>4352</v>
      </c>
      <c r="B2674" s="263">
        <v>3.2491685125006502E-3</v>
      </c>
      <c r="D2674" s="263"/>
    </row>
    <row r="2675" spans="1:4" x14ac:dyDescent="0.2">
      <c r="A2675" s="265" t="s">
        <v>4347</v>
      </c>
      <c r="B2675" s="263">
        <v>3.2491685125006502E-3</v>
      </c>
      <c r="D2675" s="263"/>
    </row>
    <row r="2676" spans="1:4" x14ac:dyDescent="0.2">
      <c r="A2676" s="265" t="s">
        <v>7312</v>
      </c>
      <c r="B2676" s="263">
        <v>3.2491685125006502E-3</v>
      </c>
      <c r="D2676" s="263"/>
    </row>
    <row r="2677" spans="1:4" x14ac:dyDescent="0.2">
      <c r="A2677" s="265" t="s">
        <v>7313</v>
      </c>
      <c r="B2677" s="263">
        <v>3.2491685125006502E-3</v>
      </c>
      <c r="D2677" s="263"/>
    </row>
    <row r="2678" spans="1:4" x14ac:dyDescent="0.2">
      <c r="A2678" s="265" t="s">
        <v>7314</v>
      </c>
      <c r="B2678" s="263">
        <v>3.2491685125006502E-3</v>
      </c>
      <c r="D2678" s="263"/>
    </row>
    <row r="2679" spans="1:4" x14ac:dyDescent="0.2">
      <c r="A2679" s="265" t="s">
        <v>4335</v>
      </c>
      <c r="B2679" s="263">
        <v>3.2491685125006502E-3</v>
      </c>
      <c r="D2679" s="263"/>
    </row>
    <row r="2680" spans="1:4" x14ac:dyDescent="0.2">
      <c r="A2680" s="265" t="s">
        <v>7315</v>
      </c>
      <c r="B2680" s="263">
        <v>3.2491685125006502E-3</v>
      </c>
      <c r="D2680" s="263"/>
    </row>
    <row r="2681" spans="1:4" x14ac:dyDescent="0.2">
      <c r="A2681" s="265" t="s">
        <v>7316</v>
      </c>
      <c r="B2681" s="263">
        <v>3.2491685125006502E-3</v>
      </c>
      <c r="D2681" s="263"/>
    </row>
    <row r="2682" spans="1:4" x14ac:dyDescent="0.2">
      <c r="A2682" s="265" t="s">
        <v>4297</v>
      </c>
      <c r="B2682" s="263">
        <v>3.2491685125006502E-3</v>
      </c>
      <c r="D2682" s="263"/>
    </row>
    <row r="2683" spans="1:4" x14ac:dyDescent="0.2">
      <c r="A2683" s="265" t="s">
        <v>7317</v>
      </c>
      <c r="B2683" s="263">
        <v>3.2491685125006502E-3</v>
      </c>
      <c r="D2683" s="263"/>
    </row>
    <row r="2684" spans="1:4" x14ac:dyDescent="0.2">
      <c r="A2684" s="265" t="s">
        <v>7318</v>
      </c>
      <c r="B2684" s="263">
        <v>3.2491685125006502E-3</v>
      </c>
      <c r="D2684" s="263"/>
    </row>
    <row r="2685" spans="1:4" x14ac:dyDescent="0.2">
      <c r="A2685" s="265" t="s">
        <v>7319</v>
      </c>
      <c r="B2685" s="263">
        <v>3.2491685125006502E-3</v>
      </c>
      <c r="D2685" s="263"/>
    </row>
    <row r="2686" spans="1:4" x14ac:dyDescent="0.2">
      <c r="A2686" s="265" t="s">
        <v>4290</v>
      </c>
      <c r="B2686" s="263">
        <v>3.2491685125006502E-3</v>
      </c>
      <c r="D2686" s="263"/>
    </row>
    <row r="2687" spans="1:4" x14ac:dyDescent="0.2">
      <c r="A2687" s="265" t="s">
        <v>4287</v>
      </c>
      <c r="B2687" s="263">
        <v>3.2491685125006502E-3</v>
      </c>
      <c r="D2687" s="263"/>
    </row>
    <row r="2688" spans="1:4" x14ac:dyDescent="0.2">
      <c r="A2688" s="265" t="s">
        <v>7320</v>
      </c>
      <c r="B2688" s="263">
        <v>3.2491685125006502E-3</v>
      </c>
      <c r="D2688" s="263"/>
    </row>
    <row r="2689" spans="1:4" x14ac:dyDescent="0.2">
      <c r="A2689" s="265" t="s">
        <v>4263</v>
      </c>
      <c r="B2689" s="263">
        <v>3.2491685125006502E-3</v>
      </c>
      <c r="D2689" s="263"/>
    </row>
    <row r="2690" spans="1:4" x14ac:dyDescent="0.2">
      <c r="A2690" s="265" t="s">
        <v>4281</v>
      </c>
      <c r="B2690" s="263">
        <v>3.2491685125006502E-3</v>
      </c>
      <c r="D2690" s="263"/>
    </row>
    <row r="2691" spans="1:4" x14ac:dyDescent="0.2">
      <c r="A2691" s="265" t="s">
        <v>4258</v>
      </c>
      <c r="B2691" s="263">
        <v>3.2491685125006502E-3</v>
      </c>
      <c r="D2691" s="263"/>
    </row>
    <row r="2692" spans="1:4" x14ac:dyDescent="0.2">
      <c r="A2692" s="265" t="s">
        <v>7321</v>
      </c>
      <c r="B2692" s="263">
        <v>3.2491685125006502E-3</v>
      </c>
      <c r="D2692" s="263"/>
    </row>
    <row r="2693" spans="1:4" x14ac:dyDescent="0.2">
      <c r="A2693" s="265" t="s">
        <v>7322</v>
      </c>
      <c r="B2693" s="263">
        <v>3.2491685125006502E-3</v>
      </c>
      <c r="D2693" s="263"/>
    </row>
    <row r="2694" spans="1:4" x14ac:dyDescent="0.2">
      <c r="A2694" s="265" t="s">
        <v>7323</v>
      </c>
      <c r="B2694" s="263">
        <v>3.2491685125006502E-3</v>
      </c>
      <c r="D2694" s="263"/>
    </row>
    <row r="2695" spans="1:4" x14ac:dyDescent="0.2">
      <c r="A2695" s="265" t="s">
        <v>4215</v>
      </c>
      <c r="B2695" s="263">
        <v>3.2491685125006502E-3</v>
      </c>
      <c r="D2695" s="263"/>
    </row>
    <row r="2696" spans="1:4" x14ac:dyDescent="0.2">
      <c r="A2696" s="265" t="s">
        <v>4225</v>
      </c>
      <c r="B2696" s="263">
        <v>3.2491685125006502E-3</v>
      </c>
      <c r="D2696" s="263"/>
    </row>
    <row r="2697" spans="1:4" x14ac:dyDescent="0.2">
      <c r="A2697" s="265" t="s">
        <v>7324</v>
      </c>
      <c r="B2697" s="263">
        <v>3.2491685125006502E-3</v>
      </c>
      <c r="D2697" s="263"/>
    </row>
    <row r="2698" spans="1:4" x14ac:dyDescent="0.2">
      <c r="A2698" s="265" t="s">
        <v>7325</v>
      </c>
      <c r="B2698" s="263">
        <v>3.2491685125006502E-3</v>
      </c>
      <c r="D2698" s="263"/>
    </row>
    <row r="2699" spans="1:4" x14ac:dyDescent="0.2">
      <c r="A2699" s="265" t="s">
        <v>4214</v>
      </c>
      <c r="B2699" s="263">
        <v>3.2491685125006502E-3</v>
      </c>
      <c r="D2699" s="263"/>
    </row>
    <row r="2700" spans="1:4" x14ac:dyDescent="0.2">
      <c r="A2700" s="265" t="s">
        <v>7326</v>
      </c>
      <c r="B2700" s="263">
        <v>3.2491685125006502E-3</v>
      </c>
      <c r="D2700" s="263"/>
    </row>
    <row r="2701" spans="1:4" x14ac:dyDescent="0.2">
      <c r="A2701" s="265" t="s">
        <v>4210</v>
      </c>
      <c r="B2701" s="263">
        <v>3.2491685125006502E-3</v>
      </c>
      <c r="D2701" s="263"/>
    </row>
    <row r="2702" spans="1:4" x14ac:dyDescent="0.2">
      <c r="A2702" s="265" t="s">
        <v>4207</v>
      </c>
      <c r="B2702" s="263">
        <v>3.2491685125006502E-3</v>
      </c>
      <c r="D2702" s="263"/>
    </row>
    <row r="2703" spans="1:4" x14ac:dyDescent="0.2">
      <c r="A2703" s="265" t="s">
        <v>4204</v>
      </c>
      <c r="B2703" s="263">
        <v>3.2491685125006502E-3</v>
      </c>
      <c r="D2703" s="263"/>
    </row>
    <row r="2704" spans="1:4" x14ac:dyDescent="0.2">
      <c r="A2704" s="265" t="s">
        <v>7327</v>
      </c>
      <c r="B2704" s="263">
        <v>3.2491685125006502E-3</v>
      </c>
      <c r="D2704" s="263"/>
    </row>
    <row r="2705" spans="1:4" x14ac:dyDescent="0.2">
      <c r="A2705" s="265" t="s">
        <v>7328</v>
      </c>
      <c r="B2705" s="263">
        <v>3.2491685125006502E-3</v>
      </c>
      <c r="D2705" s="263"/>
    </row>
    <row r="2706" spans="1:4" x14ac:dyDescent="0.2">
      <c r="A2706" s="265" t="s">
        <v>4174</v>
      </c>
      <c r="B2706" s="263">
        <v>3.2491685125006502E-3</v>
      </c>
      <c r="D2706" s="263"/>
    </row>
    <row r="2707" spans="1:4" x14ac:dyDescent="0.2">
      <c r="A2707" s="265" t="s">
        <v>7329</v>
      </c>
      <c r="B2707" s="263">
        <v>3.2491685125006502E-3</v>
      </c>
      <c r="D2707" s="263"/>
    </row>
    <row r="2708" spans="1:4" x14ac:dyDescent="0.2">
      <c r="A2708" s="265" t="s">
        <v>7330</v>
      </c>
      <c r="B2708" s="263">
        <v>3.2491685125006502E-3</v>
      </c>
      <c r="D2708" s="263"/>
    </row>
    <row r="2709" spans="1:4" x14ac:dyDescent="0.2">
      <c r="A2709" s="265" t="s">
        <v>7331</v>
      </c>
      <c r="B2709" s="263">
        <v>3.2491685125006502E-3</v>
      </c>
      <c r="D2709" s="263"/>
    </row>
    <row r="2710" spans="1:4" x14ac:dyDescent="0.2">
      <c r="A2710" s="265" t="s">
        <v>7332</v>
      </c>
      <c r="B2710" s="263">
        <v>3.2491685125006502E-3</v>
      </c>
      <c r="D2710" s="263"/>
    </row>
    <row r="2711" spans="1:4" x14ac:dyDescent="0.2">
      <c r="A2711" s="265" t="s">
        <v>4102</v>
      </c>
      <c r="B2711" s="263">
        <v>3.2491685125006502E-3</v>
      </c>
      <c r="D2711" s="263"/>
    </row>
    <row r="2712" spans="1:4" x14ac:dyDescent="0.2">
      <c r="A2712" s="265" t="s">
        <v>7333</v>
      </c>
      <c r="B2712" s="263">
        <v>3.2491685125006502E-3</v>
      </c>
      <c r="D2712" s="263"/>
    </row>
    <row r="2713" spans="1:4" x14ac:dyDescent="0.2">
      <c r="A2713" s="265" t="s">
        <v>7334</v>
      </c>
      <c r="B2713" s="263">
        <v>3.2491685125006502E-3</v>
      </c>
      <c r="D2713" s="263"/>
    </row>
    <row r="2714" spans="1:4" x14ac:dyDescent="0.2">
      <c r="A2714" s="265" t="s">
        <v>4055</v>
      </c>
      <c r="B2714" s="263">
        <v>3.2491685125006502E-3</v>
      </c>
      <c r="D2714" s="263"/>
    </row>
    <row r="2715" spans="1:4" x14ac:dyDescent="0.2">
      <c r="A2715" s="265" t="s">
        <v>7335</v>
      </c>
      <c r="B2715" s="263">
        <v>3.2491685125006502E-3</v>
      </c>
      <c r="D2715" s="263"/>
    </row>
    <row r="2716" spans="1:4" x14ac:dyDescent="0.2">
      <c r="A2716" s="265" t="s">
        <v>4040</v>
      </c>
      <c r="B2716" s="263">
        <v>3.2491685125006502E-3</v>
      </c>
      <c r="D2716" s="263"/>
    </row>
    <row r="2717" spans="1:4" x14ac:dyDescent="0.2">
      <c r="A2717" s="265" t="s">
        <v>4018</v>
      </c>
      <c r="B2717" s="263">
        <v>3.2491685125006502E-3</v>
      </c>
      <c r="D2717" s="263"/>
    </row>
    <row r="2718" spans="1:4" x14ac:dyDescent="0.2">
      <c r="A2718" s="265" t="s">
        <v>7336</v>
      </c>
      <c r="B2718" s="263">
        <v>3.2491685125006502E-3</v>
      </c>
      <c r="D2718" s="263"/>
    </row>
    <row r="2719" spans="1:4" x14ac:dyDescent="0.2">
      <c r="A2719" s="265" t="s">
        <v>7337</v>
      </c>
      <c r="B2719" s="263">
        <v>3.2491685125006502E-3</v>
      </c>
      <c r="D2719" s="263"/>
    </row>
    <row r="2720" spans="1:4" x14ac:dyDescent="0.2">
      <c r="A2720" s="265" t="s">
        <v>7338</v>
      </c>
      <c r="B2720" s="263">
        <v>3.2491685125006502E-3</v>
      </c>
      <c r="D2720" s="263"/>
    </row>
    <row r="2721" spans="1:4" x14ac:dyDescent="0.2">
      <c r="A2721" s="265" t="s">
        <v>3994</v>
      </c>
      <c r="B2721" s="263">
        <v>3.2491685125006502E-3</v>
      </c>
      <c r="D2721" s="263"/>
    </row>
    <row r="2722" spans="1:4" x14ac:dyDescent="0.2">
      <c r="A2722" s="265" t="s">
        <v>3969</v>
      </c>
      <c r="B2722" s="263">
        <v>3.2491685125006502E-3</v>
      </c>
      <c r="D2722" s="263"/>
    </row>
    <row r="2723" spans="1:4" x14ac:dyDescent="0.2">
      <c r="A2723" s="265" t="s">
        <v>7339</v>
      </c>
      <c r="B2723" s="263">
        <v>3.2491685125006502E-3</v>
      </c>
      <c r="D2723" s="263"/>
    </row>
    <row r="2724" spans="1:4" x14ac:dyDescent="0.2">
      <c r="A2724" s="265" t="s">
        <v>3943</v>
      </c>
      <c r="B2724" s="263">
        <v>3.2491685125006502E-3</v>
      </c>
      <c r="D2724" s="263"/>
    </row>
    <row r="2725" spans="1:4" x14ac:dyDescent="0.2">
      <c r="A2725" s="265" t="s">
        <v>3937</v>
      </c>
      <c r="B2725" s="263">
        <v>3.2491685125006502E-3</v>
      </c>
      <c r="D2725" s="263"/>
    </row>
    <row r="2726" spans="1:4" x14ac:dyDescent="0.2">
      <c r="A2726" s="265" t="s">
        <v>7340</v>
      </c>
      <c r="B2726" s="263">
        <v>3.2491685125006502E-3</v>
      </c>
      <c r="D2726" s="263"/>
    </row>
    <row r="2727" spans="1:4" x14ac:dyDescent="0.2">
      <c r="A2727" s="265" t="s">
        <v>7341</v>
      </c>
      <c r="B2727" s="263">
        <v>3.2491685125006502E-3</v>
      </c>
      <c r="D2727" s="263"/>
    </row>
    <row r="2728" spans="1:4" x14ac:dyDescent="0.2">
      <c r="A2728" s="265" t="s">
        <v>7342</v>
      </c>
      <c r="B2728" s="263">
        <v>3.2491685125006502E-3</v>
      </c>
      <c r="D2728" s="263"/>
    </row>
    <row r="2729" spans="1:4" x14ac:dyDescent="0.2">
      <c r="A2729" s="265" t="s">
        <v>7343</v>
      </c>
      <c r="B2729" s="263">
        <v>3.2491685125006502E-3</v>
      </c>
      <c r="D2729" s="263"/>
    </row>
    <row r="2730" spans="1:4" x14ac:dyDescent="0.2">
      <c r="A2730" s="265" t="s">
        <v>7344</v>
      </c>
      <c r="B2730" s="263">
        <v>3.2491685125006502E-3</v>
      </c>
      <c r="D2730" s="263"/>
    </row>
    <row r="2731" spans="1:4" x14ac:dyDescent="0.2">
      <c r="A2731" s="265" t="s">
        <v>7345</v>
      </c>
      <c r="B2731" s="263">
        <v>3.2491685125006502E-3</v>
      </c>
      <c r="D2731" s="263"/>
    </row>
    <row r="2732" spans="1:4" x14ac:dyDescent="0.2">
      <c r="A2732" s="265" t="s">
        <v>7346</v>
      </c>
      <c r="B2732" s="263">
        <v>3.2491685125006502E-3</v>
      </c>
      <c r="D2732" s="263"/>
    </row>
    <row r="2733" spans="1:4" x14ac:dyDescent="0.2">
      <c r="A2733" s="265" t="s">
        <v>3892</v>
      </c>
      <c r="B2733" s="263">
        <v>3.2491685125006502E-3</v>
      </c>
      <c r="D2733" s="263"/>
    </row>
    <row r="2734" spans="1:4" x14ac:dyDescent="0.2">
      <c r="A2734" s="265" t="s">
        <v>7347</v>
      </c>
      <c r="B2734" s="263">
        <v>3.2491685125006502E-3</v>
      </c>
      <c r="D2734" s="263"/>
    </row>
    <row r="2735" spans="1:4" x14ac:dyDescent="0.2">
      <c r="A2735" s="265" t="s">
        <v>7348</v>
      </c>
      <c r="B2735" s="263">
        <v>3.2491685125006502E-3</v>
      </c>
      <c r="D2735" s="263"/>
    </row>
    <row r="2736" spans="1:4" x14ac:dyDescent="0.2">
      <c r="A2736" s="265" t="s">
        <v>3875</v>
      </c>
      <c r="B2736" s="263">
        <v>3.2491685125006502E-3</v>
      </c>
      <c r="D2736" s="263"/>
    </row>
    <row r="2737" spans="1:4" x14ac:dyDescent="0.2">
      <c r="A2737" s="265" t="s">
        <v>7349</v>
      </c>
      <c r="B2737" s="263">
        <v>3.2491685125006502E-3</v>
      </c>
      <c r="D2737" s="263"/>
    </row>
    <row r="2738" spans="1:4" x14ac:dyDescent="0.2">
      <c r="A2738" s="265" t="s">
        <v>3862</v>
      </c>
      <c r="B2738" s="263">
        <v>3.2491685125006502E-3</v>
      </c>
      <c r="D2738" s="263"/>
    </row>
    <row r="2739" spans="1:4" x14ac:dyDescent="0.2">
      <c r="A2739" s="265" t="s">
        <v>7350</v>
      </c>
      <c r="B2739" s="263">
        <v>3.2491685125006502E-3</v>
      </c>
      <c r="D2739" s="263"/>
    </row>
    <row r="2740" spans="1:4" x14ac:dyDescent="0.2">
      <c r="A2740" s="265" t="s">
        <v>7351</v>
      </c>
      <c r="B2740" s="263">
        <v>3.2491685125006502E-3</v>
      </c>
      <c r="D2740" s="263"/>
    </row>
    <row r="2741" spans="1:4" x14ac:dyDescent="0.2">
      <c r="A2741" s="265" t="s">
        <v>3866</v>
      </c>
      <c r="B2741" s="263">
        <v>3.2491685125006502E-3</v>
      </c>
      <c r="D2741" s="263"/>
    </row>
    <row r="2742" spans="1:4" x14ac:dyDescent="0.2">
      <c r="A2742" s="265" t="s">
        <v>7352</v>
      </c>
      <c r="B2742" s="263">
        <v>3.2491685125006502E-3</v>
      </c>
      <c r="D2742" s="263"/>
    </row>
    <row r="2743" spans="1:4" x14ac:dyDescent="0.2">
      <c r="A2743" s="265" t="s">
        <v>7353</v>
      </c>
      <c r="B2743" s="263">
        <v>3.2491685125006502E-3</v>
      </c>
      <c r="D2743" s="263"/>
    </row>
    <row r="2744" spans="1:4" x14ac:dyDescent="0.2">
      <c r="A2744" s="265" t="s">
        <v>3850</v>
      </c>
      <c r="B2744" s="263">
        <v>3.2491685125006502E-3</v>
      </c>
      <c r="D2744" s="263"/>
    </row>
    <row r="2745" spans="1:4" x14ac:dyDescent="0.2">
      <c r="A2745" s="265" t="s">
        <v>7354</v>
      </c>
      <c r="B2745" s="263">
        <v>3.2491685125006502E-3</v>
      </c>
      <c r="D2745" s="263"/>
    </row>
    <row r="2746" spans="1:4" x14ac:dyDescent="0.2">
      <c r="A2746" s="265" t="s">
        <v>7355</v>
      </c>
      <c r="B2746" s="263">
        <v>3.2491685125006502E-3</v>
      </c>
      <c r="D2746" s="263"/>
    </row>
    <row r="2747" spans="1:4" x14ac:dyDescent="0.2">
      <c r="A2747" s="265" t="s">
        <v>7356</v>
      </c>
      <c r="B2747" s="263">
        <v>3.2491685125006502E-3</v>
      </c>
      <c r="D2747" s="263"/>
    </row>
    <row r="2748" spans="1:4" x14ac:dyDescent="0.2">
      <c r="A2748" s="265" t="s">
        <v>7357</v>
      </c>
      <c r="B2748" s="263">
        <v>3.2491685125006502E-3</v>
      </c>
      <c r="D2748" s="263"/>
    </row>
    <row r="2749" spans="1:4" x14ac:dyDescent="0.2">
      <c r="A2749" s="265" t="s">
        <v>7358</v>
      </c>
      <c r="B2749" s="263">
        <v>3.2491685125006502E-3</v>
      </c>
      <c r="D2749" s="263"/>
    </row>
    <row r="2750" spans="1:4" x14ac:dyDescent="0.2">
      <c r="A2750" s="265" t="s">
        <v>7359</v>
      </c>
      <c r="B2750" s="263">
        <v>3.2491685125006502E-3</v>
      </c>
      <c r="D2750" s="263"/>
    </row>
    <row r="2751" spans="1:4" x14ac:dyDescent="0.2">
      <c r="A2751" s="265" t="s">
        <v>7360</v>
      </c>
      <c r="B2751" s="263">
        <v>3.2491685125006502E-3</v>
      </c>
      <c r="D2751" s="263"/>
    </row>
    <row r="2752" spans="1:4" x14ac:dyDescent="0.2">
      <c r="A2752" s="265" t="s">
        <v>7361</v>
      </c>
      <c r="B2752" s="263">
        <v>3.2491685125006502E-3</v>
      </c>
      <c r="D2752" s="263"/>
    </row>
    <row r="2753" spans="1:4" x14ac:dyDescent="0.2">
      <c r="A2753" s="265" t="s">
        <v>7362</v>
      </c>
      <c r="B2753" s="263">
        <v>3.2491685125006502E-3</v>
      </c>
      <c r="D2753" s="263"/>
    </row>
    <row r="2754" spans="1:4" x14ac:dyDescent="0.2">
      <c r="A2754" s="265" t="s">
        <v>7363</v>
      </c>
      <c r="B2754" s="263">
        <v>3.2491685125006502E-3</v>
      </c>
      <c r="D2754" s="263"/>
    </row>
    <row r="2755" spans="1:4" x14ac:dyDescent="0.2">
      <c r="A2755" s="265" t="s">
        <v>7364</v>
      </c>
      <c r="B2755" s="263">
        <v>3.2491685125006502E-3</v>
      </c>
      <c r="D2755" s="263"/>
    </row>
    <row r="2756" spans="1:4" x14ac:dyDescent="0.2">
      <c r="A2756" s="265" t="s">
        <v>7365</v>
      </c>
      <c r="B2756" s="263">
        <v>3.2491685125006502E-3</v>
      </c>
      <c r="D2756" s="263"/>
    </row>
    <row r="2757" spans="1:4" x14ac:dyDescent="0.2">
      <c r="A2757" s="265" t="s">
        <v>7366</v>
      </c>
      <c r="B2757" s="263">
        <v>3.2491685125006502E-3</v>
      </c>
      <c r="D2757" s="263"/>
    </row>
    <row r="2758" spans="1:4" x14ac:dyDescent="0.2">
      <c r="A2758" s="265" t="s">
        <v>7367</v>
      </c>
      <c r="B2758" s="263">
        <v>3.2491685125006502E-3</v>
      </c>
      <c r="D2758" s="263"/>
    </row>
    <row r="2759" spans="1:4" x14ac:dyDescent="0.2">
      <c r="A2759" s="265" t="s">
        <v>7368</v>
      </c>
      <c r="B2759" s="263">
        <v>3.2491685125006502E-3</v>
      </c>
      <c r="D2759" s="263"/>
    </row>
    <row r="2760" spans="1:4" x14ac:dyDescent="0.2">
      <c r="A2760" s="265" t="s">
        <v>7369</v>
      </c>
      <c r="B2760" s="263">
        <v>3.2491685125006502E-3</v>
      </c>
      <c r="D2760" s="263"/>
    </row>
    <row r="2761" spans="1:4" x14ac:dyDescent="0.2">
      <c r="A2761" s="265" t="s">
        <v>7370</v>
      </c>
      <c r="B2761" s="263">
        <v>3.2491685125006502E-3</v>
      </c>
      <c r="D2761" s="263"/>
    </row>
    <row r="2762" spans="1:4" x14ac:dyDescent="0.2">
      <c r="A2762" s="265" t="s">
        <v>7371</v>
      </c>
      <c r="B2762" s="263">
        <v>3.2491685125006502E-3</v>
      </c>
      <c r="D2762" s="263"/>
    </row>
    <row r="2763" spans="1:4" x14ac:dyDescent="0.2">
      <c r="A2763" s="265" t="s">
        <v>7372</v>
      </c>
      <c r="B2763" s="263">
        <v>3.2491685125006502E-3</v>
      </c>
      <c r="D2763" s="263"/>
    </row>
    <row r="2764" spans="1:4" x14ac:dyDescent="0.2">
      <c r="A2764" s="265" t="s">
        <v>7373</v>
      </c>
      <c r="B2764" s="263">
        <v>3.2491685125006502E-3</v>
      </c>
      <c r="D2764" s="263"/>
    </row>
    <row r="2765" spans="1:4" x14ac:dyDescent="0.2">
      <c r="A2765" s="265" t="s">
        <v>7374</v>
      </c>
      <c r="B2765" s="263">
        <v>3.2491685125006502E-3</v>
      </c>
      <c r="D2765" s="263"/>
    </row>
    <row r="2766" spans="1:4" x14ac:dyDescent="0.2">
      <c r="A2766" s="265" t="s">
        <v>7375</v>
      </c>
      <c r="B2766" s="263">
        <v>3.2491685125006502E-3</v>
      </c>
      <c r="D2766" s="263"/>
    </row>
    <row r="2767" spans="1:4" x14ac:dyDescent="0.2">
      <c r="A2767" s="265" t="s">
        <v>7376</v>
      </c>
      <c r="B2767" s="263">
        <v>3.2491685125006502E-3</v>
      </c>
      <c r="D2767" s="263"/>
    </row>
    <row r="2768" spans="1:4" x14ac:dyDescent="0.2">
      <c r="A2768" s="265" t="s">
        <v>3799</v>
      </c>
      <c r="B2768" s="263">
        <v>3.2491685125006502E-3</v>
      </c>
      <c r="D2768" s="263"/>
    </row>
    <row r="2769" spans="1:4" x14ac:dyDescent="0.2">
      <c r="A2769" s="265" t="s">
        <v>3794</v>
      </c>
      <c r="B2769" s="263">
        <v>3.2491685125006502E-3</v>
      </c>
      <c r="D2769" s="263"/>
    </row>
    <row r="2770" spans="1:4" x14ac:dyDescent="0.2">
      <c r="A2770" s="265" t="s">
        <v>7377</v>
      </c>
      <c r="B2770" s="263">
        <v>3.2491685125006502E-3</v>
      </c>
      <c r="D2770" s="263"/>
    </row>
    <row r="2771" spans="1:4" x14ac:dyDescent="0.2">
      <c r="A2771" s="265" t="s">
        <v>7378</v>
      </c>
      <c r="B2771" s="263">
        <v>3.2491685125006502E-3</v>
      </c>
      <c r="D2771" s="263"/>
    </row>
    <row r="2772" spans="1:4" x14ac:dyDescent="0.2">
      <c r="A2772" s="265" t="s">
        <v>3776</v>
      </c>
      <c r="B2772" s="263">
        <v>3.2491685125006502E-3</v>
      </c>
      <c r="D2772" s="263"/>
    </row>
    <row r="2773" spans="1:4" x14ac:dyDescent="0.2">
      <c r="A2773" s="265" t="s">
        <v>7379</v>
      </c>
      <c r="B2773" s="263">
        <v>3.2491685125006502E-3</v>
      </c>
      <c r="D2773" s="263"/>
    </row>
    <row r="2774" spans="1:4" x14ac:dyDescent="0.2">
      <c r="A2774" s="265" t="s">
        <v>3770</v>
      </c>
      <c r="B2774" s="263">
        <v>3.2491685125006502E-3</v>
      </c>
      <c r="D2774" s="263"/>
    </row>
    <row r="2775" spans="1:4" x14ac:dyDescent="0.2">
      <c r="A2775" s="265" t="s">
        <v>7380</v>
      </c>
      <c r="B2775" s="263">
        <v>3.2491685125006502E-3</v>
      </c>
      <c r="D2775" s="263"/>
    </row>
    <row r="2776" spans="1:4" x14ac:dyDescent="0.2">
      <c r="A2776" s="265" t="s">
        <v>3753</v>
      </c>
      <c r="B2776" s="263">
        <v>3.2491685125006502E-3</v>
      </c>
      <c r="D2776" s="263"/>
    </row>
    <row r="2777" spans="1:4" x14ac:dyDescent="0.2">
      <c r="A2777" s="265" t="s">
        <v>3749</v>
      </c>
      <c r="B2777" s="263">
        <v>3.2491685125006502E-3</v>
      </c>
      <c r="D2777" s="263"/>
    </row>
    <row r="2778" spans="1:4" x14ac:dyDescent="0.2">
      <c r="A2778" s="265" t="s">
        <v>3748</v>
      </c>
      <c r="B2778" s="263">
        <v>3.2491685125006502E-3</v>
      </c>
      <c r="D2778" s="263"/>
    </row>
    <row r="2779" spans="1:4" x14ac:dyDescent="0.2">
      <c r="A2779" s="265" t="s">
        <v>3746</v>
      </c>
      <c r="B2779" s="263">
        <v>3.2491685125006502E-3</v>
      </c>
      <c r="D2779" s="263"/>
    </row>
    <row r="2780" spans="1:4" x14ac:dyDescent="0.2">
      <c r="A2780" s="265" t="s">
        <v>3737</v>
      </c>
      <c r="B2780" s="263">
        <v>3.2491685125006502E-3</v>
      </c>
      <c r="D2780" s="263"/>
    </row>
    <row r="2781" spans="1:4" x14ac:dyDescent="0.2">
      <c r="A2781" s="265" t="s">
        <v>7381</v>
      </c>
      <c r="B2781" s="263">
        <v>3.2491685125006502E-3</v>
      </c>
      <c r="D2781" s="263"/>
    </row>
    <row r="2782" spans="1:4" x14ac:dyDescent="0.2">
      <c r="A2782" s="265" t="s">
        <v>3721</v>
      </c>
      <c r="B2782" s="263">
        <v>3.2491685125006502E-3</v>
      </c>
      <c r="D2782" s="263"/>
    </row>
    <row r="2783" spans="1:4" x14ac:dyDescent="0.2">
      <c r="A2783" s="265" t="s">
        <v>7382</v>
      </c>
      <c r="B2783" s="263">
        <v>3.2491685125006502E-3</v>
      </c>
      <c r="D2783" s="263"/>
    </row>
    <row r="2784" spans="1:4" x14ac:dyDescent="0.2">
      <c r="A2784" s="265" t="s">
        <v>3716</v>
      </c>
      <c r="B2784" s="263">
        <v>3.2491685125006502E-3</v>
      </c>
      <c r="D2784" s="263"/>
    </row>
    <row r="2785" spans="1:4" x14ac:dyDescent="0.2">
      <c r="A2785" s="265" t="s">
        <v>3712</v>
      </c>
      <c r="B2785" s="263">
        <v>3.2491685125006502E-3</v>
      </c>
      <c r="D2785" s="263"/>
    </row>
    <row r="2786" spans="1:4" x14ac:dyDescent="0.2">
      <c r="A2786" s="265" t="s">
        <v>3707</v>
      </c>
      <c r="B2786" s="263">
        <v>3.2491685125006502E-3</v>
      </c>
      <c r="D2786" s="263"/>
    </row>
    <row r="2787" spans="1:4" x14ac:dyDescent="0.2">
      <c r="A2787" s="265" t="s">
        <v>3694</v>
      </c>
      <c r="B2787" s="263">
        <v>3.2491685125006502E-3</v>
      </c>
      <c r="D2787" s="263"/>
    </row>
    <row r="2788" spans="1:4" x14ac:dyDescent="0.2">
      <c r="A2788" s="265" t="s">
        <v>3688</v>
      </c>
      <c r="B2788" s="263">
        <v>3.2491685125006502E-3</v>
      </c>
      <c r="D2788" s="263"/>
    </row>
    <row r="2789" spans="1:4" x14ac:dyDescent="0.2">
      <c r="A2789" s="265" t="s">
        <v>7383</v>
      </c>
      <c r="B2789" s="263">
        <v>3.2491685125006502E-3</v>
      </c>
      <c r="D2789" s="263"/>
    </row>
    <row r="2790" spans="1:4" x14ac:dyDescent="0.2">
      <c r="A2790" s="265" t="s">
        <v>3672</v>
      </c>
      <c r="B2790" s="263">
        <v>3.2491685125006502E-3</v>
      </c>
      <c r="D2790" s="263"/>
    </row>
    <row r="2791" spans="1:4" x14ac:dyDescent="0.2">
      <c r="A2791" s="265" t="s">
        <v>7384</v>
      </c>
      <c r="B2791" s="263">
        <v>3.2491685125006502E-3</v>
      </c>
      <c r="D2791" s="263"/>
    </row>
    <row r="2792" spans="1:4" x14ac:dyDescent="0.2">
      <c r="A2792" s="265" t="s">
        <v>3646</v>
      </c>
      <c r="B2792" s="263">
        <v>3.2491685125006502E-3</v>
      </c>
      <c r="D2792" s="263"/>
    </row>
    <row r="2793" spans="1:4" x14ac:dyDescent="0.2">
      <c r="A2793" s="265" t="s">
        <v>7385</v>
      </c>
      <c r="B2793" s="263">
        <v>3.2491685125006502E-3</v>
      </c>
      <c r="D2793" s="263"/>
    </row>
    <row r="2794" spans="1:4" x14ac:dyDescent="0.2">
      <c r="A2794" s="265" t="s">
        <v>7386</v>
      </c>
      <c r="B2794" s="263">
        <v>3.2491685125006502E-3</v>
      </c>
      <c r="D2794" s="263"/>
    </row>
    <row r="2795" spans="1:4" x14ac:dyDescent="0.2">
      <c r="A2795" s="265" t="s">
        <v>7387</v>
      </c>
      <c r="B2795" s="263">
        <v>3.2491685125006502E-3</v>
      </c>
      <c r="D2795" s="263"/>
    </row>
    <row r="2796" spans="1:4" x14ac:dyDescent="0.2">
      <c r="A2796" s="265" t="s">
        <v>7388</v>
      </c>
      <c r="B2796" s="263">
        <v>3.2491685125006502E-3</v>
      </c>
      <c r="D2796" s="263"/>
    </row>
    <row r="2797" spans="1:4" x14ac:dyDescent="0.2">
      <c r="A2797" s="265" t="s">
        <v>3628</v>
      </c>
      <c r="B2797" s="263">
        <v>3.2491685125006502E-3</v>
      </c>
      <c r="D2797" s="263"/>
    </row>
    <row r="2798" spans="1:4" x14ac:dyDescent="0.2">
      <c r="A2798" s="265" t="s">
        <v>7389</v>
      </c>
      <c r="B2798" s="263">
        <v>3.2491685125006502E-3</v>
      </c>
      <c r="D2798" s="263"/>
    </row>
    <row r="2799" spans="1:4" x14ac:dyDescent="0.2">
      <c r="A2799" s="265" t="s">
        <v>7390</v>
      </c>
      <c r="B2799" s="263">
        <v>3.2491685125006502E-3</v>
      </c>
      <c r="D2799" s="263"/>
    </row>
    <row r="2800" spans="1:4" x14ac:dyDescent="0.2">
      <c r="A2800" s="265" t="s">
        <v>3609</v>
      </c>
      <c r="B2800" s="263">
        <v>3.2491685125006502E-3</v>
      </c>
      <c r="D2800" s="263"/>
    </row>
    <row r="2801" spans="1:4" x14ac:dyDescent="0.2">
      <c r="A2801" s="265" t="s">
        <v>3600</v>
      </c>
      <c r="B2801" s="263">
        <v>3.2491685125006502E-3</v>
      </c>
      <c r="D2801" s="263"/>
    </row>
    <row r="2802" spans="1:4" x14ac:dyDescent="0.2">
      <c r="A2802" s="265" t="s">
        <v>3599</v>
      </c>
      <c r="B2802" s="263">
        <v>3.2491685125006502E-3</v>
      </c>
      <c r="D2802" s="263"/>
    </row>
    <row r="2803" spans="1:4" x14ac:dyDescent="0.2">
      <c r="A2803" s="265" t="s">
        <v>3573</v>
      </c>
      <c r="B2803" s="263">
        <v>3.2491685125006502E-3</v>
      </c>
      <c r="D2803" s="263"/>
    </row>
    <row r="2804" spans="1:4" x14ac:dyDescent="0.2">
      <c r="A2804" s="265" t="s">
        <v>7391</v>
      </c>
      <c r="B2804" s="263">
        <v>3.2491685125006502E-3</v>
      </c>
      <c r="D2804" s="263"/>
    </row>
    <row r="2805" spans="1:4" x14ac:dyDescent="0.2">
      <c r="A2805" s="265" t="s">
        <v>7392</v>
      </c>
      <c r="B2805" s="263">
        <v>3.2491685125006502E-3</v>
      </c>
      <c r="D2805" s="263"/>
    </row>
    <row r="2806" spans="1:4" x14ac:dyDescent="0.2">
      <c r="A2806" s="265" t="s">
        <v>7393</v>
      </c>
      <c r="B2806" s="263">
        <v>3.2491685125006502E-3</v>
      </c>
      <c r="D2806" s="263"/>
    </row>
    <row r="2807" spans="1:4" x14ac:dyDescent="0.2">
      <c r="A2807" s="265" t="s">
        <v>7394</v>
      </c>
      <c r="B2807" s="263">
        <v>3.2491685125006502E-3</v>
      </c>
      <c r="D2807" s="263"/>
    </row>
    <row r="2808" spans="1:4" x14ac:dyDescent="0.2">
      <c r="A2808" s="265" t="s">
        <v>7395</v>
      </c>
      <c r="B2808" s="263">
        <v>3.2491685125006502E-3</v>
      </c>
      <c r="D2808" s="263"/>
    </row>
    <row r="2809" spans="1:4" x14ac:dyDescent="0.2">
      <c r="A2809" s="265" t="s">
        <v>7396</v>
      </c>
      <c r="B2809" s="263">
        <v>3.2491685125006502E-3</v>
      </c>
      <c r="D2809" s="263"/>
    </row>
    <row r="2810" spans="1:4" x14ac:dyDescent="0.2">
      <c r="A2810" s="265" t="s">
        <v>7397</v>
      </c>
      <c r="B2810" s="263">
        <v>3.2491685125006502E-3</v>
      </c>
      <c r="D2810" s="263"/>
    </row>
    <row r="2811" spans="1:4" x14ac:dyDescent="0.2">
      <c r="A2811" s="265" t="s">
        <v>7398</v>
      </c>
      <c r="B2811" s="263">
        <v>3.2491685125006502E-3</v>
      </c>
      <c r="D2811" s="263"/>
    </row>
    <row r="2812" spans="1:4" x14ac:dyDescent="0.2">
      <c r="A2812" s="265" t="s">
        <v>7399</v>
      </c>
      <c r="B2812" s="263">
        <v>3.2491685125006502E-3</v>
      </c>
      <c r="D2812" s="263"/>
    </row>
    <row r="2813" spans="1:4" x14ac:dyDescent="0.2">
      <c r="A2813" s="265" t="s">
        <v>7400</v>
      </c>
      <c r="B2813" s="263">
        <v>3.2491685125006502E-3</v>
      </c>
      <c r="D2813" s="263"/>
    </row>
    <row r="2814" spans="1:4" x14ac:dyDescent="0.2">
      <c r="A2814" s="265" t="s">
        <v>3549</v>
      </c>
      <c r="B2814" s="263">
        <v>3.2491685125006502E-3</v>
      </c>
      <c r="D2814" s="263"/>
    </row>
    <row r="2815" spans="1:4" x14ac:dyDescent="0.2">
      <c r="A2815" s="265" t="s">
        <v>3534</v>
      </c>
      <c r="B2815" s="263">
        <v>3.2491685125006502E-3</v>
      </c>
      <c r="D2815" s="263"/>
    </row>
    <row r="2816" spans="1:4" x14ac:dyDescent="0.2">
      <c r="A2816" s="265" t="s">
        <v>3528</v>
      </c>
      <c r="B2816" s="263">
        <v>3.2491685125006502E-3</v>
      </c>
      <c r="D2816" s="263"/>
    </row>
    <row r="2817" spans="1:4" x14ac:dyDescent="0.2">
      <c r="A2817" s="265" t="s">
        <v>7401</v>
      </c>
      <c r="B2817" s="263">
        <v>3.2491685125006502E-3</v>
      </c>
      <c r="D2817" s="263"/>
    </row>
    <row r="2818" spans="1:4" x14ac:dyDescent="0.2">
      <c r="A2818" s="265" t="s">
        <v>3512</v>
      </c>
      <c r="B2818" s="263">
        <v>3.2491685125006502E-3</v>
      </c>
      <c r="D2818" s="263"/>
    </row>
    <row r="2819" spans="1:4" x14ac:dyDescent="0.2">
      <c r="A2819" s="265" t="s">
        <v>7402</v>
      </c>
      <c r="B2819" s="263">
        <v>3.2491685125006502E-3</v>
      </c>
      <c r="D2819" s="263"/>
    </row>
    <row r="2820" spans="1:4" x14ac:dyDescent="0.2">
      <c r="A2820" s="265" t="s">
        <v>3154</v>
      </c>
      <c r="B2820" s="263">
        <v>3.2491685125006502E-3</v>
      </c>
      <c r="D2820" s="263"/>
    </row>
    <row r="2821" spans="1:4" x14ac:dyDescent="0.2">
      <c r="A2821" s="265" t="s">
        <v>7403</v>
      </c>
      <c r="B2821" s="263">
        <v>3.2491685125006502E-3</v>
      </c>
      <c r="D2821" s="263"/>
    </row>
    <row r="2822" spans="1:4" x14ac:dyDescent="0.2">
      <c r="A2822" s="265" t="s">
        <v>7404</v>
      </c>
      <c r="B2822" s="263">
        <v>3.2491685125006502E-3</v>
      </c>
      <c r="D2822" s="263"/>
    </row>
    <row r="2823" spans="1:4" x14ac:dyDescent="0.2">
      <c r="A2823" s="265" t="s">
        <v>3495</v>
      </c>
      <c r="B2823" s="263">
        <v>3.2491685125006502E-3</v>
      </c>
      <c r="D2823" s="263"/>
    </row>
    <row r="2824" spans="1:4" x14ac:dyDescent="0.2">
      <c r="A2824" s="265" t="s">
        <v>3492</v>
      </c>
      <c r="B2824" s="263">
        <v>3.2491685125006502E-3</v>
      </c>
      <c r="D2824" s="263"/>
    </row>
    <row r="2825" spans="1:4" x14ac:dyDescent="0.2">
      <c r="A2825" s="265" t="s">
        <v>7405</v>
      </c>
      <c r="B2825" s="263">
        <v>3.2491685125006502E-3</v>
      </c>
      <c r="D2825" s="263"/>
    </row>
    <row r="2826" spans="1:4" x14ac:dyDescent="0.2">
      <c r="A2826" s="265" t="s">
        <v>7406</v>
      </c>
      <c r="B2826" s="263">
        <v>3.2491685125006502E-3</v>
      </c>
      <c r="D2826" s="263"/>
    </row>
    <row r="2827" spans="1:4" x14ac:dyDescent="0.2">
      <c r="A2827" s="265" t="s">
        <v>7407</v>
      </c>
      <c r="B2827" s="263">
        <v>3.2491685125006502E-3</v>
      </c>
      <c r="D2827" s="263"/>
    </row>
    <row r="2828" spans="1:4" x14ac:dyDescent="0.2">
      <c r="A2828" s="265" t="s">
        <v>7408</v>
      </c>
      <c r="B2828" s="263">
        <v>3.2491685125006502E-3</v>
      </c>
      <c r="D2828" s="263"/>
    </row>
    <row r="2829" spans="1:4" x14ac:dyDescent="0.2">
      <c r="A2829" s="265" t="s">
        <v>7409</v>
      </c>
      <c r="B2829" s="263">
        <v>3.2491685125006502E-3</v>
      </c>
      <c r="D2829" s="263"/>
    </row>
    <row r="2830" spans="1:4" x14ac:dyDescent="0.2">
      <c r="A2830" s="265" t="s">
        <v>3474</v>
      </c>
      <c r="B2830" s="263">
        <v>3.2491685125006502E-3</v>
      </c>
      <c r="D2830" s="263"/>
    </row>
    <row r="2831" spans="1:4" x14ac:dyDescent="0.2">
      <c r="A2831" s="265" t="s">
        <v>7410</v>
      </c>
      <c r="B2831" s="263">
        <v>3.2491685125006502E-3</v>
      </c>
      <c r="D2831" s="263"/>
    </row>
    <row r="2832" spans="1:4" x14ac:dyDescent="0.2">
      <c r="A2832" s="265" t="s">
        <v>7411</v>
      </c>
      <c r="B2832" s="263">
        <v>3.2491685125006502E-3</v>
      </c>
      <c r="D2832" s="263"/>
    </row>
    <row r="2833" spans="1:4" x14ac:dyDescent="0.2">
      <c r="A2833" s="265" t="s">
        <v>7412</v>
      </c>
      <c r="B2833" s="263">
        <v>3.2491685125006502E-3</v>
      </c>
      <c r="D2833" s="263"/>
    </row>
    <row r="2834" spans="1:4" x14ac:dyDescent="0.2">
      <c r="A2834" s="265" t="s">
        <v>7413</v>
      </c>
      <c r="B2834" s="263">
        <v>3.2491685125006502E-3</v>
      </c>
      <c r="D2834" s="263"/>
    </row>
    <row r="2835" spans="1:4" x14ac:dyDescent="0.2">
      <c r="A2835" s="265" t="s">
        <v>7414</v>
      </c>
      <c r="B2835" s="263">
        <v>3.2491685125006502E-3</v>
      </c>
      <c r="D2835" s="263"/>
    </row>
    <row r="2836" spans="1:4" x14ac:dyDescent="0.2">
      <c r="A2836" s="265" t="s">
        <v>7415</v>
      </c>
      <c r="B2836" s="263">
        <v>3.2491685125006502E-3</v>
      </c>
      <c r="D2836" s="263"/>
    </row>
    <row r="2837" spans="1:4" x14ac:dyDescent="0.2">
      <c r="A2837" s="265" t="s">
        <v>7416</v>
      </c>
      <c r="B2837" s="263">
        <v>3.2491685125006502E-3</v>
      </c>
      <c r="D2837" s="263"/>
    </row>
    <row r="2838" spans="1:4" x14ac:dyDescent="0.2">
      <c r="A2838" s="265" t="s">
        <v>3434</v>
      </c>
      <c r="B2838" s="263">
        <v>3.2491685125006502E-3</v>
      </c>
      <c r="D2838" s="263"/>
    </row>
    <row r="2839" spans="1:4" x14ac:dyDescent="0.2">
      <c r="A2839" s="265" t="s">
        <v>3433</v>
      </c>
      <c r="B2839" s="263">
        <v>3.2491685125006502E-3</v>
      </c>
      <c r="D2839" s="263"/>
    </row>
    <row r="2840" spans="1:4" x14ac:dyDescent="0.2">
      <c r="A2840" s="265" t="s">
        <v>7417</v>
      </c>
      <c r="B2840" s="263">
        <v>3.2491685125006502E-3</v>
      </c>
      <c r="D2840" s="263"/>
    </row>
    <row r="2841" spans="1:4" x14ac:dyDescent="0.2">
      <c r="A2841" s="265" t="s">
        <v>3419</v>
      </c>
      <c r="B2841" s="263">
        <v>3.2491685125006502E-3</v>
      </c>
      <c r="D2841" s="263"/>
    </row>
    <row r="2842" spans="1:4" x14ac:dyDescent="0.2">
      <c r="A2842" s="265" t="s">
        <v>3418</v>
      </c>
      <c r="B2842" s="263">
        <v>3.2491685125006502E-3</v>
      </c>
      <c r="D2842" s="263"/>
    </row>
    <row r="2843" spans="1:4" x14ac:dyDescent="0.2">
      <c r="A2843" s="265" t="s">
        <v>7418</v>
      </c>
      <c r="B2843" s="263">
        <v>3.2491685125006502E-3</v>
      </c>
      <c r="D2843" s="263"/>
    </row>
    <row r="2844" spans="1:4" x14ac:dyDescent="0.2">
      <c r="A2844" s="265" t="s">
        <v>7419</v>
      </c>
      <c r="B2844" s="263">
        <v>3.2491685125006502E-3</v>
      </c>
      <c r="D2844" s="263"/>
    </row>
    <row r="2845" spans="1:4" x14ac:dyDescent="0.2">
      <c r="A2845" s="265" t="s">
        <v>7420</v>
      </c>
      <c r="B2845" s="263">
        <v>3.2491685125006502E-3</v>
      </c>
      <c r="D2845" s="263"/>
    </row>
    <row r="2846" spans="1:4" x14ac:dyDescent="0.2">
      <c r="A2846" s="265" t="s">
        <v>7421</v>
      </c>
      <c r="B2846" s="263">
        <v>3.2491685125006502E-3</v>
      </c>
      <c r="D2846" s="263"/>
    </row>
    <row r="2847" spans="1:4" x14ac:dyDescent="0.2">
      <c r="A2847" s="265" t="s">
        <v>7422</v>
      </c>
      <c r="B2847" s="263">
        <v>3.2491685125006502E-3</v>
      </c>
      <c r="D2847" s="263"/>
    </row>
    <row r="2848" spans="1:4" x14ac:dyDescent="0.2">
      <c r="A2848" s="265" t="s">
        <v>3388</v>
      </c>
      <c r="B2848" s="263">
        <v>3.2491685125006502E-3</v>
      </c>
      <c r="D2848" s="263"/>
    </row>
    <row r="2849" spans="1:4" x14ac:dyDescent="0.2">
      <c r="A2849" s="265" t="s">
        <v>3387</v>
      </c>
      <c r="B2849" s="263">
        <v>3.2491685125006502E-3</v>
      </c>
      <c r="D2849" s="263"/>
    </row>
    <row r="2850" spans="1:4" x14ac:dyDescent="0.2">
      <c r="A2850" s="265" t="s">
        <v>7423</v>
      </c>
      <c r="B2850" s="263">
        <v>3.2491685125006502E-3</v>
      </c>
      <c r="D2850" s="263"/>
    </row>
    <row r="2851" spans="1:4" x14ac:dyDescent="0.2">
      <c r="A2851" s="265" t="s">
        <v>3377</v>
      </c>
      <c r="B2851" s="263">
        <v>3.2491685125006502E-3</v>
      </c>
      <c r="D2851" s="263"/>
    </row>
    <row r="2852" spans="1:4" x14ac:dyDescent="0.2">
      <c r="A2852" s="265" t="s">
        <v>3376</v>
      </c>
      <c r="B2852" s="263">
        <v>3.2491685125006502E-3</v>
      </c>
      <c r="D2852" s="263"/>
    </row>
    <row r="2853" spans="1:4" x14ac:dyDescent="0.2">
      <c r="A2853" s="265" t="s">
        <v>7424</v>
      </c>
      <c r="B2853" s="263">
        <v>3.2491685125006502E-3</v>
      </c>
      <c r="D2853" s="263"/>
    </row>
    <row r="2854" spans="1:4" x14ac:dyDescent="0.2">
      <c r="A2854" s="265" t="s">
        <v>7425</v>
      </c>
      <c r="B2854" s="263">
        <v>3.2491685125006502E-3</v>
      </c>
      <c r="D2854" s="263"/>
    </row>
    <row r="2855" spans="1:4" x14ac:dyDescent="0.2">
      <c r="A2855" s="265" t="s">
        <v>7426</v>
      </c>
      <c r="B2855" s="263">
        <v>3.2491685125006502E-3</v>
      </c>
      <c r="D2855" s="263"/>
    </row>
    <row r="2856" spans="1:4" x14ac:dyDescent="0.2">
      <c r="A2856" s="265" t="s">
        <v>7427</v>
      </c>
      <c r="B2856" s="263">
        <v>3.2491685125006502E-3</v>
      </c>
      <c r="D2856" s="263"/>
    </row>
    <row r="2857" spans="1:4" x14ac:dyDescent="0.2">
      <c r="A2857" s="265" t="s">
        <v>7428</v>
      </c>
      <c r="B2857" s="263">
        <v>3.2491685125006502E-3</v>
      </c>
      <c r="D2857" s="263"/>
    </row>
    <row r="2858" spans="1:4" x14ac:dyDescent="0.2">
      <c r="A2858" s="265" t="s">
        <v>7429</v>
      </c>
      <c r="B2858" s="263">
        <v>3.2491685125006502E-3</v>
      </c>
      <c r="D2858" s="263"/>
    </row>
    <row r="2859" spans="1:4" x14ac:dyDescent="0.2">
      <c r="A2859" s="265" t="s">
        <v>7430</v>
      </c>
      <c r="B2859" s="263">
        <v>3.2491685125006502E-3</v>
      </c>
      <c r="D2859" s="263"/>
    </row>
    <row r="2860" spans="1:4" x14ac:dyDescent="0.2">
      <c r="A2860" s="265" t="s">
        <v>7431</v>
      </c>
      <c r="B2860" s="263">
        <v>3.2491685125006502E-3</v>
      </c>
      <c r="D2860" s="263"/>
    </row>
    <row r="2861" spans="1:4" x14ac:dyDescent="0.2">
      <c r="A2861" s="265" t="s">
        <v>7432</v>
      </c>
      <c r="B2861" s="263">
        <v>3.2491685125006502E-3</v>
      </c>
      <c r="D2861" s="263"/>
    </row>
    <row r="2862" spans="1:4" x14ac:dyDescent="0.2">
      <c r="A2862" s="265" t="s">
        <v>7433</v>
      </c>
      <c r="B2862" s="263">
        <v>3.2491685125006502E-3</v>
      </c>
      <c r="D2862" s="263"/>
    </row>
    <row r="2863" spans="1:4" x14ac:dyDescent="0.2">
      <c r="A2863" s="265" t="s">
        <v>7434</v>
      </c>
      <c r="B2863" s="263">
        <v>3.2491685125006502E-3</v>
      </c>
      <c r="D2863" s="263"/>
    </row>
    <row r="2864" spans="1:4" x14ac:dyDescent="0.2">
      <c r="A2864" s="265" t="s">
        <v>7435</v>
      </c>
      <c r="B2864" s="263">
        <v>3.2491685125006502E-3</v>
      </c>
      <c r="D2864" s="263"/>
    </row>
    <row r="2865" spans="1:4" x14ac:dyDescent="0.2">
      <c r="A2865" s="265" t="s">
        <v>7436</v>
      </c>
      <c r="B2865" s="263">
        <v>3.2491685125006502E-3</v>
      </c>
      <c r="D2865" s="263"/>
    </row>
    <row r="2866" spans="1:4" x14ac:dyDescent="0.2">
      <c r="A2866" s="265" t="s">
        <v>7437</v>
      </c>
      <c r="B2866" s="263">
        <v>3.2491685125006502E-3</v>
      </c>
      <c r="D2866" s="263"/>
    </row>
    <row r="2867" spans="1:4" x14ac:dyDescent="0.2">
      <c r="A2867" s="265" t="s">
        <v>7438</v>
      </c>
      <c r="B2867" s="263">
        <v>3.2491685125006502E-3</v>
      </c>
      <c r="D2867" s="263"/>
    </row>
    <row r="2868" spans="1:4" x14ac:dyDescent="0.2">
      <c r="A2868" s="265" t="s">
        <v>7439</v>
      </c>
      <c r="B2868" s="263">
        <v>3.2491685125006502E-3</v>
      </c>
      <c r="D2868" s="263"/>
    </row>
    <row r="2869" spans="1:4" x14ac:dyDescent="0.2">
      <c r="A2869" s="265" t="s">
        <v>7440</v>
      </c>
      <c r="B2869" s="263">
        <v>3.2491685125006502E-3</v>
      </c>
      <c r="D2869" s="263"/>
    </row>
    <row r="2870" spans="1:4" x14ac:dyDescent="0.2">
      <c r="A2870" s="265" t="s">
        <v>7441</v>
      </c>
      <c r="B2870" s="263">
        <v>3.2491685125006502E-3</v>
      </c>
      <c r="D2870" s="263"/>
    </row>
    <row r="2871" spans="1:4" x14ac:dyDescent="0.2">
      <c r="A2871" s="265" t="s">
        <v>7442</v>
      </c>
      <c r="B2871" s="263">
        <v>3.2491685125006502E-3</v>
      </c>
      <c r="D2871" s="263"/>
    </row>
    <row r="2872" spans="1:4" x14ac:dyDescent="0.2">
      <c r="A2872" s="265" t="s">
        <v>7443</v>
      </c>
      <c r="B2872" s="263">
        <v>3.2491685125006502E-3</v>
      </c>
      <c r="D2872" s="263"/>
    </row>
    <row r="2873" spans="1:4" x14ac:dyDescent="0.2">
      <c r="A2873" s="265" t="s">
        <v>7444</v>
      </c>
      <c r="B2873" s="263">
        <v>3.2491685125006502E-3</v>
      </c>
      <c r="D2873" s="263"/>
    </row>
    <row r="2874" spans="1:4" x14ac:dyDescent="0.2">
      <c r="A2874" s="265" t="s">
        <v>7445</v>
      </c>
      <c r="B2874" s="263">
        <v>3.2491685125006502E-3</v>
      </c>
      <c r="D2874" s="263"/>
    </row>
    <row r="2875" spans="1:4" x14ac:dyDescent="0.2">
      <c r="A2875" s="265" t="s">
        <v>7446</v>
      </c>
      <c r="B2875" s="263">
        <v>3.2491685125006502E-3</v>
      </c>
      <c r="D2875" s="263"/>
    </row>
    <row r="2876" spans="1:4" x14ac:dyDescent="0.2">
      <c r="A2876" s="265" t="s">
        <v>3329</v>
      </c>
      <c r="B2876" s="263">
        <v>3.2491685125006502E-3</v>
      </c>
      <c r="D2876" s="263"/>
    </row>
    <row r="2877" spans="1:4" x14ac:dyDescent="0.2">
      <c r="A2877" s="265" t="s">
        <v>7447</v>
      </c>
      <c r="B2877" s="263">
        <v>3.2491685125006502E-3</v>
      </c>
      <c r="D2877" s="263"/>
    </row>
    <row r="2878" spans="1:4" x14ac:dyDescent="0.2">
      <c r="A2878" s="265" t="s">
        <v>3323</v>
      </c>
      <c r="B2878" s="263">
        <v>3.2491685125006502E-3</v>
      </c>
      <c r="D2878" s="263"/>
    </row>
    <row r="2879" spans="1:4" x14ac:dyDescent="0.2">
      <c r="A2879" s="265" t="s">
        <v>3307</v>
      </c>
      <c r="B2879" s="263">
        <v>3.2491685125006502E-3</v>
      </c>
      <c r="D2879" s="263"/>
    </row>
    <row r="2880" spans="1:4" x14ac:dyDescent="0.2">
      <c r="A2880" s="265" t="s">
        <v>7448</v>
      </c>
      <c r="B2880" s="263">
        <v>3.2491685125006502E-3</v>
      </c>
      <c r="D2880" s="263"/>
    </row>
    <row r="2881" spans="1:4" x14ac:dyDescent="0.2">
      <c r="A2881" s="265" t="s">
        <v>7449</v>
      </c>
      <c r="B2881" s="263">
        <v>3.2491685125006502E-3</v>
      </c>
      <c r="D2881" s="263"/>
    </row>
    <row r="2882" spans="1:4" x14ac:dyDescent="0.2">
      <c r="A2882" s="265" t="s">
        <v>7450</v>
      </c>
      <c r="B2882" s="263">
        <v>3.2491685125006502E-3</v>
      </c>
      <c r="D2882" s="263"/>
    </row>
    <row r="2883" spans="1:4" x14ac:dyDescent="0.2">
      <c r="A2883" s="265" t="s">
        <v>7451</v>
      </c>
      <c r="B2883" s="263">
        <v>3.2491685125006502E-3</v>
      </c>
      <c r="D2883" s="263"/>
    </row>
    <row r="2884" spans="1:4" x14ac:dyDescent="0.2">
      <c r="A2884" s="265" t="s">
        <v>7452</v>
      </c>
      <c r="B2884" s="263">
        <v>3.2491685125006502E-3</v>
      </c>
      <c r="D2884" s="263"/>
    </row>
    <row r="2885" spans="1:4" x14ac:dyDescent="0.2">
      <c r="A2885" s="265" t="s">
        <v>7453</v>
      </c>
      <c r="B2885" s="263">
        <v>3.2491685125006502E-3</v>
      </c>
      <c r="D2885" s="263"/>
    </row>
    <row r="2886" spans="1:4" x14ac:dyDescent="0.2">
      <c r="A2886" s="265" t="s">
        <v>7454</v>
      </c>
      <c r="B2886" s="263">
        <v>3.2491685125006502E-3</v>
      </c>
      <c r="D2886" s="263"/>
    </row>
    <row r="2887" spans="1:4" x14ac:dyDescent="0.2">
      <c r="A2887" s="265" t="s">
        <v>7455</v>
      </c>
      <c r="B2887" s="263">
        <v>3.2491685125006502E-3</v>
      </c>
      <c r="D2887" s="263"/>
    </row>
    <row r="2888" spans="1:4" x14ac:dyDescent="0.2">
      <c r="A2888" s="265" t="s">
        <v>7456</v>
      </c>
      <c r="B2888" s="263">
        <v>3.2491685125006502E-3</v>
      </c>
      <c r="D2888" s="263"/>
    </row>
    <row r="2889" spans="1:4" x14ac:dyDescent="0.2">
      <c r="A2889" s="265" t="s">
        <v>7457</v>
      </c>
      <c r="B2889" s="263">
        <v>3.2491685125006502E-3</v>
      </c>
      <c r="D2889" s="263"/>
    </row>
    <row r="2890" spans="1:4" x14ac:dyDescent="0.2">
      <c r="A2890" s="265" t="s">
        <v>7458</v>
      </c>
      <c r="B2890" s="263">
        <v>3.2491685125006502E-3</v>
      </c>
      <c r="D2890" s="263"/>
    </row>
    <row r="2891" spans="1:4" x14ac:dyDescent="0.2">
      <c r="A2891" s="265" t="s">
        <v>7459</v>
      </c>
      <c r="B2891" s="263">
        <v>3.2491685125006502E-3</v>
      </c>
      <c r="D2891" s="263"/>
    </row>
    <row r="2892" spans="1:4" x14ac:dyDescent="0.2">
      <c r="A2892" s="265" t="s">
        <v>7460</v>
      </c>
      <c r="B2892" s="263">
        <v>3.2491685125006502E-3</v>
      </c>
      <c r="D2892" s="263"/>
    </row>
    <row r="2893" spans="1:4" x14ac:dyDescent="0.2">
      <c r="A2893" s="265" t="s">
        <v>7461</v>
      </c>
      <c r="B2893" s="263">
        <v>3.2491685125006502E-3</v>
      </c>
      <c r="D2893" s="263"/>
    </row>
    <row r="2894" spans="1:4" x14ac:dyDescent="0.2">
      <c r="A2894" s="265" t="s">
        <v>7462</v>
      </c>
      <c r="B2894" s="263">
        <v>3.2491685125006502E-3</v>
      </c>
      <c r="D2894" s="263"/>
    </row>
    <row r="2895" spans="1:4" x14ac:dyDescent="0.2">
      <c r="A2895" s="265" t="s">
        <v>7463</v>
      </c>
      <c r="B2895" s="263">
        <v>3.2491685125006502E-3</v>
      </c>
      <c r="D2895" s="263"/>
    </row>
    <row r="2896" spans="1:4" x14ac:dyDescent="0.2">
      <c r="A2896" s="265" t="s">
        <v>7464</v>
      </c>
      <c r="B2896" s="263">
        <v>3.2491685125006502E-3</v>
      </c>
      <c r="D2896" s="263"/>
    </row>
    <row r="2897" spans="1:4" x14ac:dyDescent="0.2">
      <c r="A2897" s="265" t="s">
        <v>3203</v>
      </c>
      <c r="B2897" s="263">
        <v>3.2491685125006502E-3</v>
      </c>
      <c r="D2897" s="263"/>
    </row>
    <row r="2898" spans="1:4" x14ac:dyDescent="0.2">
      <c r="A2898" s="265" t="s">
        <v>3161</v>
      </c>
      <c r="B2898" s="263">
        <v>3.2491685125006502E-3</v>
      </c>
      <c r="D2898" s="263"/>
    </row>
    <row r="2899" spans="1:4" x14ac:dyDescent="0.2">
      <c r="A2899" s="265" t="s">
        <v>5528</v>
      </c>
      <c r="B2899" s="263">
        <v>3.2478424591435898E-3</v>
      </c>
      <c r="D2899" s="263"/>
    </row>
    <row r="2900" spans="1:4" x14ac:dyDescent="0.2">
      <c r="A2900" s="265" t="s">
        <v>1589</v>
      </c>
      <c r="B2900" s="263">
        <v>3.2471535518902301E-3</v>
      </c>
      <c r="D2900" s="263"/>
    </row>
    <row r="2901" spans="1:4" x14ac:dyDescent="0.2">
      <c r="A2901" s="265" t="s">
        <v>4052</v>
      </c>
      <c r="B2901" s="263">
        <v>3.2465156197441E-3</v>
      </c>
      <c r="D2901" s="263"/>
    </row>
    <row r="2902" spans="1:4" x14ac:dyDescent="0.2">
      <c r="A2902" s="265" t="s">
        <v>1295</v>
      </c>
      <c r="B2902" s="263">
        <v>3.2414481721629298E-3</v>
      </c>
      <c r="D2902" s="263"/>
    </row>
    <row r="2903" spans="1:4" x14ac:dyDescent="0.2">
      <c r="A2903" s="265" t="s">
        <v>7465</v>
      </c>
      <c r="B2903" s="263">
        <v>3.24051824584506E-3</v>
      </c>
      <c r="D2903" s="263"/>
    </row>
    <row r="2904" spans="1:4" x14ac:dyDescent="0.2">
      <c r="A2904" s="265" t="s">
        <v>7466</v>
      </c>
      <c r="B2904" s="263">
        <v>3.24051824584506E-3</v>
      </c>
      <c r="D2904" s="263"/>
    </row>
    <row r="2905" spans="1:4" x14ac:dyDescent="0.2">
      <c r="A2905" s="265" t="s">
        <v>7467</v>
      </c>
      <c r="B2905" s="263">
        <v>3.24051824584506E-3</v>
      </c>
      <c r="D2905" s="263"/>
    </row>
    <row r="2906" spans="1:4" x14ac:dyDescent="0.2">
      <c r="A2906" s="265" t="s">
        <v>7468</v>
      </c>
      <c r="B2906" s="263">
        <v>3.24051824584506E-3</v>
      </c>
      <c r="D2906" s="263"/>
    </row>
    <row r="2907" spans="1:4" x14ac:dyDescent="0.2">
      <c r="A2907" s="265" t="s">
        <v>4015</v>
      </c>
      <c r="B2907" s="263">
        <v>3.24051824584506E-3</v>
      </c>
      <c r="D2907" s="263"/>
    </row>
    <row r="2908" spans="1:4" x14ac:dyDescent="0.2">
      <c r="A2908" s="265" t="s">
        <v>3932</v>
      </c>
      <c r="B2908" s="263">
        <v>3.24051824584506E-3</v>
      </c>
      <c r="D2908" s="263"/>
    </row>
    <row r="2909" spans="1:4" x14ac:dyDescent="0.2">
      <c r="A2909" s="265" t="s">
        <v>1593</v>
      </c>
      <c r="B2909" s="263">
        <v>3.2396677288114E-3</v>
      </c>
      <c r="D2909" s="263"/>
    </row>
    <row r="2910" spans="1:4" x14ac:dyDescent="0.2">
      <c r="A2910" s="265" t="s">
        <v>5234</v>
      </c>
      <c r="B2910" s="263">
        <v>3.2339941207596402E-3</v>
      </c>
      <c r="D2910" s="263"/>
    </row>
    <row r="2911" spans="1:4" x14ac:dyDescent="0.2">
      <c r="A2911" s="265" t="s">
        <v>7469</v>
      </c>
      <c r="B2911" s="263">
        <v>3.2339941207596402E-3</v>
      </c>
      <c r="D2911" s="263"/>
    </row>
    <row r="2912" spans="1:4" x14ac:dyDescent="0.2">
      <c r="A2912" s="265" t="s">
        <v>7470</v>
      </c>
      <c r="B2912" s="263">
        <v>3.2339941207596402E-3</v>
      </c>
      <c r="D2912" s="263"/>
    </row>
    <row r="2913" spans="1:4" x14ac:dyDescent="0.2">
      <c r="A2913" s="265" t="s">
        <v>1931</v>
      </c>
      <c r="B2913" s="263">
        <v>3.2331843962803901E-3</v>
      </c>
      <c r="D2913" s="263"/>
    </row>
    <row r="2914" spans="1:4" x14ac:dyDescent="0.2">
      <c r="A2914" s="265" t="s">
        <v>1325</v>
      </c>
      <c r="B2914" s="263">
        <v>3.2277476402274101E-3</v>
      </c>
      <c r="D2914" s="263"/>
    </row>
    <row r="2915" spans="1:4" x14ac:dyDescent="0.2">
      <c r="A2915" s="265" t="s">
        <v>7471</v>
      </c>
      <c r="B2915" s="263">
        <v>3.2260608686602902E-3</v>
      </c>
      <c r="D2915" s="263"/>
    </row>
    <row r="2916" spans="1:4" x14ac:dyDescent="0.2">
      <c r="A2916" s="265" t="s">
        <v>3537</v>
      </c>
      <c r="B2916" s="263">
        <v>3.22042471248628E-3</v>
      </c>
      <c r="D2916" s="263"/>
    </row>
    <row r="2917" spans="1:4" x14ac:dyDescent="0.2">
      <c r="A2917" s="265" t="s">
        <v>4734</v>
      </c>
      <c r="B2917" s="263">
        <v>3.2199743325141E-3</v>
      </c>
      <c r="D2917" s="263"/>
    </row>
    <row r="2918" spans="1:4" x14ac:dyDescent="0.2">
      <c r="A2918" s="265" t="s">
        <v>2860</v>
      </c>
      <c r="B2918" s="263">
        <v>3.2199378056739E-3</v>
      </c>
      <c r="D2918" s="263"/>
    </row>
    <row r="2919" spans="1:4" x14ac:dyDescent="0.2">
      <c r="A2919" s="265" t="s">
        <v>7472</v>
      </c>
      <c r="B2919" s="263">
        <v>3.21539979394494E-3</v>
      </c>
      <c r="D2919" s="263"/>
    </row>
    <row r="2920" spans="1:4" x14ac:dyDescent="0.2">
      <c r="A2920" s="265" t="s">
        <v>7473</v>
      </c>
      <c r="B2920" s="263">
        <v>3.2146598971593298E-3</v>
      </c>
      <c r="D2920" s="263"/>
    </row>
    <row r="2921" spans="1:4" x14ac:dyDescent="0.2">
      <c r="A2921" s="265" t="s">
        <v>2184</v>
      </c>
      <c r="B2921" s="263">
        <v>3.2137230471744101E-3</v>
      </c>
      <c r="D2921" s="263"/>
    </row>
    <row r="2922" spans="1:4" x14ac:dyDescent="0.2">
      <c r="A2922" s="265" t="s">
        <v>7474</v>
      </c>
      <c r="B2922" s="263">
        <v>3.2131425252927E-3</v>
      </c>
      <c r="D2922" s="263"/>
    </row>
    <row r="2923" spans="1:4" x14ac:dyDescent="0.2">
      <c r="A2923" s="265" t="s">
        <v>2893</v>
      </c>
      <c r="B2923" s="263">
        <v>3.2073158861121599E-3</v>
      </c>
      <c r="D2923" s="263"/>
    </row>
    <row r="2924" spans="1:4" x14ac:dyDescent="0.2">
      <c r="A2924" s="265" t="s">
        <v>5021</v>
      </c>
      <c r="B2924" s="263">
        <v>3.20468555698325E-3</v>
      </c>
      <c r="D2924" s="263"/>
    </row>
    <row r="2925" spans="1:4" x14ac:dyDescent="0.2">
      <c r="A2925" s="265" t="s">
        <v>5472</v>
      </c>
      <c r="B2925" s="263">
        <v>3.1960437350849E-3</v>
      </c>
      <c r="D2925" s="263"/>
    </row>
    <row r="2926" spans="1:4" x14ac:dyDescent="0.2">
      <c r="A2926" s="265" t="s">
        <v>5207</v>
      </c>
      <c r="B2926" s="263">
        <v>3.1939813107163101E-3</v>
      </c>
      <c r="D2926" s="263"/>
    </row>
    <row r="2927" spans="1:4" x14ac:dyDescent="0.2">
      <c r="A2927" s="265" t="s">
        <v>7475</v>
      </c>
      <c r="B2927" s="263">
        <v>3.1907203437733598E-3</v>
      </c>
      <c r="D2927" s="263"/>
    </row>
    <row r="2928" spans="1:4" x14ac:dyDescent="0.2">
      <c r="A2928" s="265" t="s">
        <v>2001</v>
      </c>
      <c r="B2928" s="263">
        <v>3.1898251073476801E-3</v>
      </c>
      <c r="D2928" s="263"/>
    </row>
    <row r="2929" spans="1:4" x14ac:dyDescent="0.2">
      <c r="A2929" s="265" t="s">
        <v>3282</v>
      </c>
      <c r="B2929" s="263">
        <v>3.1891157214369399E-3</v>
      </c>
      <c r="D2929" s="263"/>
    </row>
    <row r="2930" spans="1:4" x14ac:dyDescent="0.2">
      <c r="A2930" s="265" t="s">
        <v>870</v>
      </c>
      <c r="B2930" s="263">
        <v>3.1874874300367598E-3</v>
      </c>
      <c r="D2930" s="263"/>
    </row>
    <row r="2931" spans="1:4" x14ac:dyDescent="0.2">
      <c r="A2931" s="265" t="s">
        <v>6269</v>
      </c>
      <c r="B2931" s="263">
        <v>3.1865707561462399E-3</v>
      </c>
      <c r="D2931" s="263"/>
    </row>
    <row r="2932" spans="1:4" x14ac:dyDescent="0.2">
      <c r="A2932" s="265" t="s">
        <v>4402</v>
      </c>
      <c r="B2932" s="263">
        <v>3.1800675459262399E-3</v>
      </c>
      <c r="D2932" s="263"/>
    </row>
    <row r="2933" spans="1:4" x14ac:dyDescent="0.2">
      <c r="A2933" s="265" t="s">
        <v>4850</v>
      </c>
      <c r="B2933" s="263">
        <v>3.1755790519966301E-3</v>
      </c>
      <c r="D2933" s="263"/>
    </row>
    <row r="2934" spans="1:4" x14ac:dyDescent="0.2">
      <c r="A2934" s="265" t="s">
        <v>7476</v>
      </c>
      <c r="B2934" s="263">
        <v>3.1721153860919402E-3</v>
      </c>
      <c r="D2934" s="263"/>
    </row>
    <row r="2935" spans="1:4" x14ac:dyDescent="0.2">
      <c r="A2935" s="265" t="s">
        <v>3244</v>
      </c>
      <c r="B2935" s="263">
        <v>3.1694066952594599E-3</v>
      </c>
      <c r="D2935" s="263"/>
    </row>
    <row r="2936" spans="1:4" x14ac:dyDescent="0.2">
      <c r="A2936" s="265" t="s">
        <v>7477</v>
      </c>
      <c r="B2936" s="263">
        <v>3.1640732378410202E-3</v>
      </c>
      <c r="D2936" s="263"/>
    </row>
    <row r="2937" spans="1:4" x14ac:dyDescent="0.2">
      <c r="A2937" s="265" t="s">
        <v>2931</v>
      </c>
      <c r="B2937" s="263">
        <v>3.1617741782278001E-3</v>
      </c>
      <c r="D2937" s="263"/>
    </row>
    <row r="2938" spans="1:4" x14ac:dyDescent="0.2">
      <c r="A2938" s="265" t="s">
        <v>2813</v>
      </c>
      <c r="B2938" s="263">
        <v>3.1594658758851402E-3</v>
      </c>
      <c r="D2938" s="263"/>
    </row>
    <row r="2939" spans="1:4" x14ac:dyDescent="0.2">
      <c r="A2939" s="265" t="s">
        <v>1414</v>
      </c>
      <c r="B2939" s="263">
        <v>3.1546179109751501E-3</v>
      </c>
      <c r="D2939" s="263"/>
    </row>
    <row r="2940" spans="1:4" x14ac:dyDescent="0.2">
      <c r="A2940" s="265" t="s">
        <v>3041</v>
      </c>
      <c r="B2940" s="263">
        <v>3.15084075371274E-3</v>
      </c>
      <c r="D2940" s="263"/>
    </row>
    <row r="2941" spans="1:4" x14ac:dyDescent="0.2">
      <c r="A2941" s="265" t="s">
        <v>2366</v>
      </c>
      <c r="B2941" s="263">
        <v>3.1496687689883201E-3</v>
      </c>
      <c r="D2941" s="263"/>
    </row>
    <row r="2942" spans="1:4" x14ac:dyDescent="0.2">
      <c r="A2942" s="265" t="s">
        <v>2828</v>
      </c>
      <c r="B2942" s="263">
        <v>3.1473908715153199E-3</v>
      </c>
      <c r="D2942" s="263"/>
    </row>
    <row r="2943" spans="1:4" x14ac:dyDescent="0.2">
      <c r="A2943" s="265" t="s">
        <v>3580</v>
      </c>
      <c r="B2943" s="263">
        <v>3.1457464140511099E-3</v>
      </c>
      <c r="D2943" s="263"/>
    </row>
    <row r="2944" spans="1:4" x14ac:dyDescent="0.2">
      <c r="A2944" s="265" t="s">
        <v>1838</v>
      </c>
      <c r="B2944" s="263">
        <v>3.1427606090660399E-3</v>
      </c>
      <c r="D2944" s="263"/>
    </row>
    <row r="2945" spans="1:4" x14ac:dyDescent="0.2">
      <c r="A2945" s="265" t="s">
        <v>7478</v>
      </c>
      <c r="B2945" s="263">
        <v>3.14243119741858E-3</v>
      </c>
      <c r="D2945" s="263"/>
    </row>
    <row r="2946" spans="1:4" x14ac:dyDescent="0.2">
      <c r="A2946" s="265" t="s">
        <v>3576</v>
      </c>
      <c r="B2946" s="263">
        <v>3.1373723143091601E-3</v>
      </c>
      <c r="D2946" s="263"/>
    </row>
    <row r="2947" spans="1:4" x14ac:dyDescent="0.2">
      <c r="A2947" s="265" t="s">
        <v>2885</v>
      </c>
      <c r="B2947" s="263">
        <v>3.1257095547544398E-3</v>
      </c>
      <c r="D2947" s="263"/>
    </row>
    <row r="2948" spans="1:4" x14ac:dyDescent="0.2">
      <c r="A2948" s="265" t="s">
        <v>7479</v>
      </c>
      <c r="B2948" s="263">
        <v>3.1240073197151899E-3</v>
      </c>
      <c r="D2948" s="263"/>
    </row>
    <row r="2949" spans="1:4" x14ac:dyDescent="0.2">
      <c r="A2949" s="265" t="s">
        <v>7480</v>
      </c>
      <c r="B2949" s="263">
        <v>3.1159802604274599E-3</v>
      </c>
      <c r="D2949" s="263"/>
    </row>
    <row r="2950" spans="1:4" x14ac:dyDescent="0.2">
      <c r="A2950" s="265" t="s">
        <v>5313</v>
      </c>
      <c r="B2950" s="263">
        <v>3.1159802604274599E-3</v>
      </c>
      <c r="D2950" s="263"/>
    </row>
    <row r="2951" spans="1:4" x14ac:dyDescent="0.2">
      <c r="A2951" s="265" t="s">
        <v>3684</v>
      </c>
      <c r="B2951" s="263">
        <v>3.1111733637401301E-3</v>
      </c>
      <c r="D2951" s="263"/>
    </row>
    <row r="2952" spans="1:4" x14ac:dyDescent="0.2">
      <c r="A2952" s="265" t="s">
        <v>7481</v>
      </c>
      <c r="B2952" s="263">
        <v>3.1098950738288199E-3</v>
      </c>
      <c r="D2952" s="263"/>
    </row>
    <row r="2953" spans="1:4" x14ac:dyDescent="0.2">
      <c r="A2953" s="265" t="s">
        <v>4414</v>
      </c>
      <c r="B2953" s="263">
        <v>3.1085929318398499E-3</v>
      </c>
      <c r="D2953" s="263"/>
    </row>
    <row r="2954" spans="1:4" x14ac:dyDescent="0.2">
      <c r="A2954" s="265" t="s">
        <v>1341</v>
      </c>
      <c r="B2954" s="263">
        <v>3.1067460865555701E-3</v>
      </c>
      <c r="D2954" s="263"/>
    </row>
    <row r="2955" spans="1:4" x14ac:dyDescent="0.2">
      <c r="A2955" s="265" t="s">
        <v>3257</v>
      </c>
      <c r="B2955" s="263">
        <v>3.1055568033058899E-3</v>
      </c>
      <c r="D2955" s="263"/>
    </row>
    <row r="2956" spans="1:4" x14ac:dyDescent="0.2">
      <c r="A2956" s="265" t="s">
        <v>2965</v>
      </c>
      <c r="B2956" s="263">
        <v>3.1041570227397599E-3</v>
      </c>
      <c r="D2956" s="263"/>
    </row>
    <row r="2957" spans="1:4" x14ac:dyDescent="0.2">
      <c r="A2957" s="265" t="s">
        <v>7482</v>
      </c>
      <c r="B2957" s="263">
        <v>3.09723228150943E-3</v>
      </c>
      <c r="D2957" s="263"/>
    </row>
    <row r="2958" spans="1:4" x14ac:dyDescent="0.2">
      <c r="A2958" s="265" t="s">
        <v>5744</v>
      </c>
      <c r="B2958" s="263">
        <v>3.0960425321763701E-3</v>
      </c>
      <c r="D2958" s="263"/>
    </row>
    <row r="2959" spans="1:4" x14ac:dyDescent="0.2">
      <c r="A2959" s="265" t="s">
        <v>4840</v>
      </c>
      <c r="B2959" s="263">
        <v>3.0928352043283198E-3</v>
      </c>
      <c r="D2959" s="263"/>
    </row>
    <row r="2960" spans="1:4" x14ac:dyDescent="0.2">
      <c r="A2960" s="265" t="s">
        <v>3909</v>
      </c>
      <c r="B2960" s="263">
        <v>3.08918960224602E-3</v>
      </c>
      <c r="D2960" s="263"/>
    </row>
    <row r="2961" spans="1:4" x14ac:dyDescent="0.2">
      <c r="A2961" s="265" t="s">
        <v>7483</v>
      </c>
      <c r="B2961" s="263">
        <v>3.08918960224602E-3</v>
      </c>
      <c r="D2961" s="263"/>
    </row>
    <row r="2962" spans="1:4" x14ac:dyDescent="0.2">
      <c r="A2962" s="265" t="s">
        <v>3516</v>
      </c>
      <c r="B2962" s="263">
        <v>3.08302324244608E-3</v>
      </c>
      <c r="D2962" s="263"/>
    </row>
    <row r="2963" spans="1:4" x14ac:dyDescent="0.2">
      <c r="A2963" s="265" t="s">
        <v>7484</v>
      </c>
      <c r="B2963" s="263">
        <v>3.0824748180896902E-3</v>
      </c>
      <c r="D2963" s="263"/>
    </row>
    <row r="2964" spans="1:4" x14ac:dyDescent="0.2">
      <c r="A2964" s="265" t="s">
        <v>4239</v>
      </c>
      <c r="B2964" s="263">
        <v>3.0821623894381699E-3</v>
      </c>
      <c r="D2964" s="263"/>
    </row>
    <row r="2965" spans="1:4" x14ac:dyDescent="0.2">
      <c r="A2965" s="265" t="s">
        <v>4751</v>
      </c>
      <c r="B2965" s="263">
        <v>3.0811421986517702E-3</v>
      </c>
      <c r="D2965" s="263"/>
    </row>
    <row r="2966" spans="1:4" x14ac:dyDescent="0.2">
      <c r="A2966" s="265" t="s">
        <v>7485</v>
      </c>
      <c r="B2966" s="263">
        <v>3.0783488593282798E-3</v>
      </c>
      <c r="D2966" s="263"/>
    </row>
    <row r="2967" spans="1:4" x14ac:dyDescent="0.2">
      <c r="A2967" s="265" t="s">
        <v>3014</v>
      </c>
      <c r="B2967" s="263">
        <v>3.0773327042884001E-3</v>
      </c>
      <c r="D2967" s="263"/>
    </row>
    <row r="2968" spans="1:4" x14ac:dyDescent="0.2">
      <c r="A2968" s="265" t="s">
        <v>1518</v>
      </c>
      <c r="B2968" s="263">
        <v>3.07560474810289E-3</v>
      </c>
      <c r="D2968" s="263"/>
    </row>
    <row r="2969" spans="1:4" x14ac:dyDescent="0.2">
      <c r="A2969" s="265" t="s">
        <v>3429</v>
      </c>
      <c r="B2969" s="263">
        <v>3.07477017954878E-3</v>
      </c>
      <c r="D2969" s="263"/>
    </row>
    <row r="2970" spans="1:4" x14ac:dyDescent="0.2">
      <c r="A2970" s="265" t="s">
        <v>7486</v>
      </c>
      <c r="B2970" s="263">
        <v>3.07363963261889E-3</v>
      </c>
      <c r="D2970" s="263"/>
    </row>
    <row r="2971" spans="1:4" x14ac:dyDescent="0.2">
      <c r="A2971" s="265" t="s">
        <v>5115</v>
      </c>
      <c r="B2971" s="263">
        <v>3.0690447898974798E-3</v>
      </c>
      <c r="D2971" s="263"/>
    </row>
    <row r="2972" spans="1:4" x14ac:dyDescent="0.2">
      <c r="A2972" s="265" t="s">
        <v>3879</v>
      </c>
      <c r="B2972" s="263">
        <v>3.0664328022178599E-3</v>
      </c>
      <c r="D2972" s="263"/>
    </row>
    <row r="2973" spans="1:4" x14ac:dyDescent="0.2">
      <c r="A2973" s="265" t="s">
        <v>1456</v>
      </c>
      <c r="B2973" s="263">
        <v>3.0658042040861201E-3</v>
      </c>
      <c r="D2973" s="263"/>
    </row>
    <row r="2974" spans="1:4" x14ac:dyDescent="0.2">
      <c r="A2974" s="265" t="s">
        <v>7487</v>
      </c>
      <c r="B2974" s="263">
        <v>3.0623464503348801E-3</v>
      </c>
      <c r="D2974" s="263"/>
    </row>
    <row r="2975" spans="1:4" x14ac:dyDescent="0.2">
      <c r="A2975" s="265" t="s">
        <v>3498</v>
      </c>
      <c r="B2975" s="263">
        <v>3.0623464503348801E-3</v>
      </c>
      <c r="D2975" s="263"/>
    </row>
    <row r="2976" spans="1:4" x14ac:dyDescent="0.2">
      <c r="A2976" s="265" t="s">
        <v>2301</v>
      </c>
      <c r="B2976" s="263">
        <v>3.0571927660537701E-3</v>
      </c>
      <c r="D2976" s="263"/>
    </row>
    <row r="2977" spans="1:4" x14ac:dyDescent="0.2">
      <c r="A2977" s="265" t="s">
        <v>4716</v>
      </c>
      <c r="B2977" s="263">
        <v>3.0571016986209701E-3</v>
      </c>
      <c r="D2977" s="263"/>
    </row>
    <row r="2978" spans="1:4" x14ac:dyDescent="0.2">
      <c r="A2978" s="265" t="s">
        <v>7488</v>
      </c>
      <c r="B2978" s="263">
        <v>3.0569714621099401E-3</v>
      </c>
      <c r="D2978" s="263"/>
    </row>
    <row r="2979" spans="1:4" x14ac:dyDescent="0.2">
      <c r="A2979" s="265" t="s">
        <v>2521</v>
      </c>
      <c r="B2979" s="263">
        <v>3.05560857840298E-3</v>
      </c>
      <c r="D2979" s="263"/>
    </row>
    <row r="2980" spans="1:4" x14ac:dyDescent="0.2">
      <c r="A2980" s="265" t="s">
        <v>3015</v>
      </c>
      <c r="B2980" s="263">
        <v>3.0551560803868802E-3</v>
      </c>
      <c r="D2980" s="263"/>
    </row>
    <row r="2981" spans="1:4" x14ac:dyDescent="0.2">
      <c r="A2981" s="265" t="s">
        <v>4231</v>
      </c>
      <c r="B2981" s="263">
        <v>3.04767675439298E-3</v>
      </c>
      <c r="D2981" s="263"/>
    </row>
    <row r="2982" spans="1:4" x14ac:dyDescent="0.2">
      <c r="A2982" s="265" t="s">
        <v>7489</v>
      </c>
      <c r="B2982" s="263">
        <v>3.0472497946548499E-3</v>
      </c>
      <c r="D2982" s="263"/>
    </row>
    <row r="2983" spans="1:4" x14ac:dyDescent="0.2">
      <c r="A2983" s="265" t="s">
        <v>2795</v>
      </c>
      <c r="B2983" s="263">
        <v>3.0454264470203898E-3</v>
      </c>
      <c r="D2983" s="263"/>
    </row>
    <row r="2984" spans="1:4" x14ac:dyDescent="0.2">
      <c r="A2984" s="265" t="s">
        <v>3923</v>
      </c>
      <c r="B2984" s="263">
        <v>3.03772061038406E-3</v>
      </c>
      <c r="D2984" s="263"/>
    </row>
    <row r="2985" spans="1:4" x14ac:dyDescent="0.2">
      <c r="A2985" s="265" t="s">
        <v>7490</v>
      </c>
      <c r="B2985" s="263">
        <v>3.0260645270505401E-3</v>
      </c>
      <c r="D2985" s="263"/>
    </row>
    <row r="2986" spans="1:4" x14ac:dyDescent="0.2">
      <c r="A2986" s="265" t="s">
        <v>2968</v>
      </c>
      <c r="B2986" s="263">
        <v>3.0252727500745002E-3</v>
      </c>
      <c r="D2986" s="263"/>
    </row>
    <row r="2987" spans="1:4" x14ac:dyDescent="0.2">
      <c r="A2987" s="265" t="s">
        <v>5921</v>
      </c>
      <c r="B2987" s="263">
        <v>3.0126073252703398E-3</v>
      </c>
      <c r="D2987" s="263"/>
    </row>
    <row r="2988" spans="1:4" x14ac:dyDescent="0.2">
      <c r="A2988" s="265" t="s">
        <v>7491</v>
      </c>
      <c r="B2988" s="263">
        <v>3.0092960669195999E-3</v>
      </c>
      <c r="D2988" s="263"/>
    </row>
    <row r="2989" spans="1:4" x14ac:dyDescent="0.2">
      <c r="A2989" s="265" t="s">
        <v>7492</v>
      </c>
      <c r="B2989" s="263">
        <v>3.0092960669195999E-3</v>
      </c>
      <c r="D2989" s="263"/>
    </row>
    <row r="2990" spans="1:4" x14ac:dyDescent="0.2">
      <c r="A2990" s="265" t="s">
        <v>7493</v>
      </c>
      <c r="B2990" s="263">
        <v>3.0081773126437502E-3</v>
      </c>
      <c r="D2990" s="263"/>
    </row>
    <row r="2991" spans="1:4" x14ac:dyDescent="0.2">
      <c r="A2991" s="265" t="s">
        <v>2833</v>
      </c>
      <c r="B2991" s="263">
        <v>3.00334922009371E-3</v>
      </c>
      <c r="D2991" s="263"/>
    </row>
    <row r="2992" spans="1:4" x14ac:dyDescent="0.2">
      <c r="A2992" s="265" t="s">
        <v>5500</v>
      </c>
      <c r="B2992" s="263">
        <v>3.0011809202214498E-3</v>
      </c>
      <c r="D2992" s="263"/>
    </row>
    <row r="2993" spans="1:4" x14ac:dyDescent="0.2">
      <c r="A2993" s="265" t="s">
        <v>1534</v>
      </c>
      <c r="B2993" s="263">
        <v>3.0009339627199302E-3</v>
      </c>
      <c r="D2993" s="263"/>
    </row>
    <row r="2994" spans="1:4" x14ac:dyDescent="0.2">
      <c r="A2994" s="265" t="s">
        <v>7494</v>
      </c>
      <c r="B2994" s="263">
        <v>2.99817440045192E-3</v>
      </c>
      <c r="D2994" s="263"/>
    </row>
    <row r="2995" spans="1:4" x14ac:dyDescent="0.2">
      <c r="A2995" s="265" t="s">
        <v>3021</v>
      </c>
      <c r="B2995" s="263">
        <v>2.99184122403467E-3</v>
      </c>
      <c r="D2995" s="263"/>
    </row>
    <row r="2996" spans="1:4" x14ac:dyDescent="0.2">
      <c r="A2996" s="265" t="s">
        <v>3235</v>
      </c>
      <c r="B2996" s="263">
        <v>2.9830092625189402E-3</v>
      </c>
      <c r="D2996" s="263"/>
    </row>
    <row r="2997" spans="1:4" x14ac:dyDescent="0.2">
      <c r="A2997" s="265" t="s">
        <v>7495</v>
      </c>
      <c r="B2997" s="263">
        <v>2.9814952622306701E-3</v>
      </c>
      <c r="D2997" s="263"/>
    </row>
    <row r="2998" spans="1:4" x14ac:dyDescent="0.2">
      <c r="A2998" s="265" t="s">
        <v>7496</v>
      </c>
      <c r="B2998" s="263">
        <v>2.9790214997979301E-3</v>
      </c>
      <c r="D2998" s="263"/>
    </row>
    <row r="2999" spans="1:4" x14ac:dyDescent="0.2">
      <c r="A2999" s="265" t="s">
        <v>2883</v>
      </c>
      <c r="B2999" s="263">
        <v>2.97729812062645E-3</v>
      </c>
      <c r="D2999" s="263"/>
    </row>
    <row r="3000" spans="1:4" x14ac:dyDescent="0.2">
      <c r="A3000" s="265" t="s">
        <v>5948</v>
      </c>
      <c r="B3000" s="263">
        <v>2.9706653613074002E-3</v>
      </c>
      <c r="D3000" s="263"/>
    </row>
    <row r="3001" spans="1:4" x14ac:dyDescent="0.2">
      <c r="A3001" s="265" t="s">
        <v>1154</v>
      </c>
      <c r="B3001" s="263">
        <v>2.96982920562873E-3</v>
      </c>
      <c r="D3001" s="263"/>
    </row>
    <row r="3002" spans="1:4" x14ac:dyDescent="0.2">
      <c r="A3002" s="265" t="s">
        <v>3526</v>
      </c>
      <c r="B3002" s="263">
        <v>2.9692945623148999E-3</v>
      </c>
      <c r="D3002" s="263"/>
    </row>
    <row r="3003" spans="1:4" x14ac:dyDescent="0.2">
      <c r="A3003" s="265" t="s">
        <v>4964</v>
      </c>
      <c r="B3003" s="263">
        <v>2.9689981635685199E-3</v>
      </c>
      <c r="D3003" s="263"/>
    </row>
    <row r="3004" spans="1:4" x14ac:dyDescent="0.2">
      <c r="A3004" s="265" t="s">
        <v>2008</v>
      </c>
      <c r="B3004" s="263">
        <v>2.9688743563794102E-3</v>
      </c>
      <c r="D3004" s="263"/>
    </row>
    <row r="3005" spans="1:4" x14ac:dyDescent="0.2">
      <c r="A3005" s="265" t="s">
        <v>7497</v>
      </c>
      <c r="B3005" s="263">
        <v>2.9655240926924299E-3</v>
      </c>
      <c r="D3005" s="263"/>
    </row>
    <row r="3006" spans="1:4" x14ac:dyDescent="0.2">
      <c r="A3006" s="265" t="s">
        <v>5477</v>
      </c>
      <c r="B3006" s="263">
        <v>2.9639186012742598E-3</v>
      </c>
      <c r="D3006" s="263"/>
    </row>
    <row r="3007" spans="1:4" x14ac:dyDescent="0.2">
      <c r="A3007" s="265" t="s">
        <v>1433</v>
      </c>
      <c r="B3007" s="263">
        <v>2.96371461755391E-3</v>
      </c>
      <c r="D3007" s="263"/>
    </row>
    <row r="3008" spans="1:4" x14ac:dyDescent="0.2">
      <c r="A3008" s="265" t="s">
        <v>4400</v>
      </c>
      <c r="B3008" s="263">
        <v>2.9627362937784201E-3</v>
      </c>
      <c r="D3008" s="263"/>
    </row>
    <row r="3009" spans="1:4" x14ac:dyDescent="0.2">
      <c r="A3009" s="265" t="s">
        <v>4495</v>
      </c>
      <c r="B3009" s="263">
        <v>2.96256214710767E-3</v>
      </c>
      <c r="D3009" s="263"/>
    </row>
    <row r="3010" spans="1:4" x14ac:dyDescent="0.2">
      <c r="A3010" s="265" t="s">
        <v>7498</v>
      </c>
      <c r="B3010" s="263">
        <v>2.9625591237519601E-3</v>
      </c>
      <c r="D3010" s="263"/>
    </row>
    <row r="3011" spans="1:4" x14ac:dyDescent="0.2">
      <c r="A3011" s="265" t="s">
        <v>2969</v>
      </c>
      <c r="B3011" s="263">
        <v>2.9611937666847101E-3</v>
      </c>
      <c r="D3011" s="263"/>
    </row>
    <row r="3012" spans="1:4" x14ac:dyDescent="0.2">
      <c r="A3012" s="265" t="s">
        <v>7499</v>
      </c>
      <c r="B3012" s="263">
        <v>2.9572457248819902E-3</v>
      </c>
      <c r="D3012" s="263"/>
    </row>
    <row r="3013" spans="1:4" x14ac:dyDescent="0.2">
      <c r="A3013" s="265" t="s">
        <v>1546</v>
      </c>
      <c r="B3013" s="263">
        <v>2.9522915385759301E-3</v>
      </c>
      <c r="D3013" s="263"/>
    </row>
    <row r="3014" spans="1:4" x14ac:dyDescent="0.2">
      <c r="A3014" s="265" t="s">
        <v>7500</v>
      </c>
      <c r="B3014" s="263">
        <v>2.9510459153760499E-3</v>
      </c>
      <c r="D3014" s="263"/>
    </row>
    <row r="3015" spans="1:4" x14ac:dyDescent="0.2">
      <c r="A3015" s="265" t="s">
        <v>7501</v>
      </c>
      <c r="B3015" s="263">
        <v>2.9510459153760499E-3</v>
      </c>
      <c r="D3015" s="263"/>
    </row>
    <row r="3016" spans="1:4" x14ac:dyDescent="0.2">
      <c r="A3016" s="265" t="s">
        <v>2558</v>
      </c>
      <c r="B3016" s="263">
        <v>2.9510459153760499E-3</v>
      </c>
      <c r="D3016" s="263"/>
    </row>
    <row r="3017" spans="1:4" x14ac:dyDescent="0.2">
      <c r="A3017" s="265" t="s">
        <v>7502</v>
      </c>
      <c r="B3017" s="263">
        <v>2.9510459153760499E-3</v>
      </c>
      <c r="D3017" s="263"/>
    </row>
    <row r="3018" spans="1:4" x14ac:dyDescent="0.2">
      <c r="A3018" s="265" t="s">
        <v>7503</v>
      </c>
      <c r="B3018" s="263">
        <v>2.9510459153760499E-3</v>
      </c>
      <c r="D3018" s="263"/>
    </row>
    <row r="3019" spans="1:4" x14ac:dyDescent="0.2">
      <c r="A3019" s="265" t="s">
        <v>7504</v>
      </c>
      <c r="B3019" s="263">
        <v>2.9510459153760499E-3</v>
      </c>
      <c r="D3019" s="263"/>
    </row>
    <row r="3020" spans="1:4" x14ac:dyDescent="0.2">
      <c r="A3020" s="265" t="s">
        <v>6250</v>
      </c>
      <c r="B3020" s="263">
        <v>2.9510459153760499E-3</v>
      </c>
      <c r="D3020" s="263"/>
    </row>
    <row r="3021" spans="1:4" x14ac:dyDescent="0.2">
      <c r="A3021" s="265" t="s">
        <v>6249</v>
      </c>
      <c r="B3021" s="263">
        <v>2.9510459153760499E-3</v>
      </c>
      <c r="D3021" s="263"/>
    </row>
    <row r="3022" spans="1:4" x14ac:dyDescent="0.2">
      <c r="A3022" s="265" t="s">
        <v>6257</v>
      </c>
      <c r="B3022" s="263">
        <v>2.9510459153760499E-3</v>
      </c>
      <c r="D3022" s="263"/>
    </row>
    <row r="3023" spans="1:4" x14ac:dyDescent="0.2">
      <c r="A3023" s="265" t="s">
        <v>7505</v>
      </c>
      <c r="B3023" s="263">
        <v>2.9510459153760499E-3</v>
      </c>
      <c r="D3023" s="263"/>
    </row>
    <row r="3024" spans="1:4" x14ac:dyDescent="0.2">
      <c r="A3024" s="265" t="s">
        <v>2761</v>
      </c>
      <c r="B3024" s="263">
        <v>2.9510459153760499E-3</v>
      </c>
      <c r="D3024" s="263"/>
    </row>
    <row r="3025" spans="1:4" x14ac:dyDescent="0.2">
      <c r="A3025" s="265" t="s">
        <v>7506</v>
      </c>
      <c r="B3025" s="263">
        <v>2.9510459153760499E-3</v>
      </c>
      <c r="D3025" s="263"/>
    </row>
    <row r="3026" spans="1:4" x14ac:dyDescent="0.2">
      <c r="A3026" s="265" t="s">
        <v>7507</v>
      </c>
      <c r="B3026" s="263">
        <v>2.9510459153760499E-3</v>
      </c>
      <c r="D3026" s="263"/>
    </row>
    <row r="3027" spans="1:4" x14ac:dyDescent="0.2">
      <c r="A3027" s="265" t="s">
        <v>7508</v>
      </c>
      <c r="B3027" s="263">
        <v>2.9510459153760499E-3</v>
      </c>
      <c r="D3027" s="263"/>
    </row>
    <row r="3028" spans="1:4" x14ac:dyDescent="0.2">
      <c r="A3028" s="265" t="s">
        <v>7509</v>
      </c>
      <c r="B3028" s="263">
        <v>2.9510459153760499E-3</v>
      </c>
      <c r="D3028" s="263"/>
    </row>
    <row r="3029" spans="1:4" x14ac:dyDescent="0.2">
      <c r="A3029" s="265" t="s">
        <v>1192</v>
      </c>
      <c r="B3029" s="263">
        <v>2.9510459153760499E-3</v>
      </c>
      <c r="D3029" s="263"/>
    </row>
    <row r="3030" spans="1:4" x14ac:dyDescent="0.2">
      <c r="A3030" s="265" t="s">
        <v>2752</v>
      </c>
      <c r="B3030" s="263">
        <v>2.9510459153760499E-3</v>
      </c>
      <c r="D3030" s="263"/>
    </row>
    <row r="3031" spans="1:4" x14ac:dyDescent="0.2">
      <c r="A3031" s="265" t="s">
        <v>7510</v>
      </c>
      <c r="B3031" s="263">
        <v>2.9510459153760499E-3</v>
      </c>
      <c r="D3031" s="263"/>
    </row>
    <row r="3032" spans="1:4" x14ac:dyDescent="0.2">
      <c r="A3032" s="265" t="s">
        <v>7511</v>
      </c>
      <c r="B3032" s="263">
        <v>2.9510459153760499E-3</v>
      </c>
      <c r="D3032" s="263"/>
    </row>
    <row r="3033" spans="1:4" x14ac:dyDescent="0.2">
      <c r="A3033" s="265" t="s">
        <v>7512</v>
      </c>
      <c r="B3033" s="263">
        <v>2.9510459153760499E-3</v>
      </c>
      <c r="D3033" s="263"/>
    </row>
    <row r="3034" spans="1:4" x14ac:dyDescent="0.2">
      <c r="A3034" s="265" t="s">
        <v>5468</v>
      </c>
      <c r="B3034" s="263">
        <v>2.9489480511864E-3</v>
      </c>
      <c r="D3034" s="263"/>
    </row>
    <row r="3035" spans="1:4" x14ac:dyDescent="0.2">
      <c r="A3035" s="265" t="s">
        <v>5465</v>
      </c>
      <c r="B3035" s="263">
        <v>2.9486223898038001E-3</v>
      </c>
      <c r="D3035" s="263"/>
    </row>
    <row r="3036" spans="1:4" x14ac:dyDescent="0.2">
      <c r="A3036" s="265" t="s">
        <v>7513</v>
      </c>
      <c r="B3036" s="263">
        <v>2.9470875824553901E-3</v>
      </c>
      <c r="D3036" s="263"/>
    </row>
    <row r="3037" spans="1:4" x14ac:dyDescent="0.2">
      <c r="A3037" s="265" t="s">
        <v>4455</v>
      </c>
      <c r="B3037" s="263">
        <v>2.9460880535819699E-3</v>
      </c>
      <c r="D3037" s="263"/>
    </row>
    <row r="3038" spans="1:4" x14ac:dyDescent="0.2">
      <c r="A3038" s="265" t="s">
        <v>2670</v>
      </c>
      <c r="B3038" s="263">
        <v>2.9430833262638098E-3</v>
      </c>
      <c r="D3038" s="263"/>
    </row>
    <row r="3039" spans="1:4" x14ac:dyDescent="0.2">
      <c r="A3039" s="265" t="s">
        <v>943</v>
      </c>
      <c r="B3039" s="263">
        <v>2.9409272663921998E-3</v>
      </c>
      <c r="D3039" s="263"/>
    </row>
    <row r="3040" spans="1:4" x14ac:dyDescent="0.2">
      <c r="A3040" s="265" t="s">
        <v>1216</v>
      </c>
      <c r="B3040" s="263">
        <v>2.9341794243979802E-3</v>
      </c>
      <c r="D3040" s="263"/>
    </row>
    <row r="3041" spans="1:4" x14ac:dyDescent="0.2">
      <c r="A3041" s="265" t="s">
        <v>1820</v>
      </c>
      <c r="B3041" s="263">
        <v>2.9330311221413799E-3</v>
      </c>
      <c r="D3041" s="263"/>
    </row>
    <row r="3042" spans="1:4" x14ac:dyDescent="0.2">
      <c r="A3042" s="265" t="s">
        <v>5624</v>
      </c>
      <c r="B3042" s="263">
        <v>2.9323539832547198E-3</v>
      </c>
      <c r="D3042" s="263"/>
    </row>
    <row r="3043" spans="1:4" x14ac:dyDescent="0.2">
      <c r="A3043" s="265" t="s">
        <v>5330</v>
      </c>
      <c r="B3043" s="263">
        <v>2.9273193017140598E-3</v>
      </c>
      <c r="D3043" s="263"/>
    </row>
    <row r="3044" spans="1:4" x14ac:dyDescent="0.2">
      <c r="A3044" s="265" t="s">
        <v>5180</v>
      </c>
      <c r="B3044" s="263">
        <v>2.9273193017140598E-3</v>
      </c>
      <c r="D3044" s="263"/>
    </row>
    <row r="3045" spans="1:4" x14ac:dyDescent="0.2">
      <c r="A3045" s="265" t="s">
        <v>4802</v>
      </c>
      <c r="B3045" s="263">
        <v>2.9273193017140598E-3</v>
      </c>
      <c r="D3045" s="263"/>
    </row>
    <row r="3046" spans="1:4" x14ac:dyDescent="0.2">
      <c r="A3046" s="265" t="s">
        <v>7514</v>
      </c>
      <c r="B3046" s="263">
        <v>2.9272410896929802E-3</v>
      </c>
      <c r="D3046" s="263"/>
    </row>
    <row r="3047" spans="1:4" x14ac:dyDescent="0.2">
      <c r="A3047" s="265" t="s">
        <v>7515</v>
      </c>
      <c r="B3047" s="263">
        <v>2.92678455808451E-3</v>
      </c>
      <c r="D3047" s="263"/>
    </row>
    <row r="3048" spans="1:4" x14ac:dyDescent="0.2">
      <c r="A3048" s="265" t="s">
        <v>970</v>
      </c>
      <c r="B3048" s="263">
        <v>2.9217468706102998E-3</v>
      </c>
      <c r="D3048" s="263"/>
    </row>
    <row r="3049" spans="1:4" x14ac:dyDescent="0.2">
      <c r="A3049" s="265" t="s">
        <v>7516</v>
      </c>
      <c r="B3049" s="263">
        <v>2.9097480769045901E-3</v>
      </c>
      <c r="D3049" s="263"/>
    </row>
    <row r="3050" spans="1:4" x14ac:dyDescent="0.2">
      <c r="A3050" s="265" t="s">
        <v>7517</v>
      </c>
      <c r="B3050" s="263">
        <v>2.9093760045316298E-3</v>
      </c>
      <c r="D3050" s="263"/>
    </row>
    <row r="3051" spans="1:4" x14ac:dyDescent="0.2">
      <c r="A3051" s="265" t="s">
        <v>3953</v>
      </c>
      <c r="B3051" s="263">
        <v>2.9093377760102102E-3</v>
      </c>
      <c r="D3051" s="263"/>
    </row>
    <row r="3052" spans="1:4" x14ac:dyDescent="0.2">
      <c r="A3052" s="265" t="s">
        <v>6094</v>
      </c>
      <c r="B3052" s="263">
        <v>2.9092035150876301E-3</v>
      </c>
      <c r="D3052" s="263"/>
    </row>
    <row r="3053" spans="1:4" x14ac:dyDescent="0.2">
      <c r="A3053" s="265" t="s">
        <v>2267</v>
      </c>
      <c r="B3053" s="263">
        <v>2.9082579789926201E-3</v>
      </c>
      <c r="D3053" s="263"/>
    </row>
    <row r="3054" spans="1:4" x14ac:dyDescent="0.2">
      <c r="A3054" s="265" t="s">
        <v>7518</v>
      </c>
      <c r="B3054" s="263">
        <v>2.9078413324724701E-3</v>
      </c>
      <c r="D3054" s="263"/>
    </row>
    <row r="3055" spans="1:4" x14ac:dyDescent="0.2">
      <c r="A3055" s="265" t="s">
        <v>2712</v>
      </c>
      <c r="B3055" s="263">
        <v>2.9055687989874598E-3</v>
      </c>
      <c r="D3055" s="263"/>
    </row>
    <row r="3056" spans="1:4" x14ac:dyDescent="0.2">
      <c r="A3056" s="265" t="s">
        <v>2262</v>
      </c>
      <c r="B3056" s="263">
        <v>2.9025038759642702E-3</v>
      </c>
      <c r="D3056" s="263"/>
    </row>
    <row r="3057" spans="1:4" x14ac:dyDescent="0.2">
      <c r="A3057" s="265" t="s">
        <v>7519</v>
      </c>
      <c r="B3057" s="263">
        <v>2.9017321442039901E-3</v>
      </c>
      <c r="D3057" s="263"/>
    </row>
    <row r="3058" spans="1:4" x14ac:dyDescent="0.2">
      <c r="A3058" s="265" t="s">
        <v>3593</v>
      </c>
      <c r="B3058" s="263">
        <v>2.9000244779816301E-3</v>
      </c>
      <c r="D3058" s="263"/>
    </row>
    <row r="3059" spans="1:4" x14ac:dyDescent="0.2">
      <c r="A3059" s="265" t="s">
        <v>3554</v>
      </c>
      <c r="B3059" s="263">
        <v>2.89671481762146E-3</v>
      </c>
      <c r="D3059" s="263"/>
    </row>
    <row r="3060" spans="1:4" x14ac:dyDescent="0.2">
      <c r="A3060" s="265" t="s">
        <v>3009</v>
      </c>
      <c r="B3060" s="263">
        <v>2.8956636477106201E-3</v>
      </c>
      <c r="D3060" s="263"/>
    </row>
    <row r="3061" spans="1:4" x14ac:dyDescent="0.2">
      <c r="A3061" s="265" t="s">
        <v>1328</v>
      </c>
      <c r="B3061" s="263">
        <v>2.8943688359757101E-3</v>
      </c>
      <c r="D3061" s="263"/>
    </row>
    <row r="3062" spans="1:4" x14ac:dyDescent="0.2">
      <c r="A3062" s="265" t="s">
        <v>7520</v>
      </c>
      <c r="B3062" s="263">
        <v>2.8895684254083699E-3</v>
      </c>
      <c r="D3062" s="263"/>
    </row>
    <row r="3063" spans="1:4" x14ac:dyDescent="0.2">
      <c r="A3063" s="265" t="s">
        <v>7521</v>
      </c>
      <c r="B3063" s="263">
        <v>2.88933056169715E-3</v>
      </c>
      <c r="D3063" s="263"/>
    </row>
    <row r="3064" spans="1:4" x14ac:dyDescent="0.2">
      <c r="A3064" s="265" t="s">
        <v>7522</v>
      </c>
      <c r="B3064" s="263">
        <v>2.88933056169715E-3</v>
      </c>
      <c r="D3064" s="263"/>
    </row>
    <row r="3065" spans="1:4" x14ac:dyDescent="0.2">
      <c r="A3065" s="265" t="s">
        <v>7523</v>
      </c>
      <c r="B3065" s="263">
        <v>2.88933056169715E-3</v>
      </c>
      <c r="D3065" s="263"/>
    </row>
    <row r="3066" spans="1:4" x14ac:dyDescent="0.2">
      <c r="A3066" s="265" t="s">
        <v>3017</v>
      </c>
      <c r="B3066" s="263">
        <v>2.8892860097179799E-3</v>
      </c>
      <c r="D3066" s="263"/>
    </row>
    <row r="3067" spans="1:4" x14ac:dyDescent="0.2">
      <c r="A3067" s="265" t="s">
        <v>7524</v>
      </c>
      <c r="B3067" s="263">
        <v>2.8881811424946498E-3</v>
      </c>
      <c r="D3067" s="263"/>
    </row>
    <row r="3068" spans="1:4" x14ac:dyDescent="0.2">
      <c r="A3068" s="265" t="s">
        <v>483</v>
      </c>
      <c r="B3068" s="263">
        <v>2.88366453239063E-3</v>
      </c>
      <c r="D3068" s="263"/>
    </row>
    <row r="3069" spans="1:4" x14ac:dyDescent="0.2">
      <c r="A3069" s="265" t="s">
        <v>2617</v>
      </c>
      <c r="B3069" s="263">
        <v>2.8835794888978999E-3</v>
      </c>
      <c r="D3069" s="263"/>
    </row>
    <row r="3070" spans="1:4" x14ac:dyDescent="0.2">
      <c r="A3070" s="265" t="s">
        <v>2299</v>
      </c>
      <c r="B3070" s="263">
        <v>2.8770929892285701E-3</v>
      </c>
      <c r="D3070" s="263"/>
    </row>
    <row r="3071" spans="1:4" x14ac:dyDescent="0.2">
      <c r="A3071" s="265" t="s">
        <v>7525</v>
      </c>
      <c r="B3071" s="263">
        <v>2.8750990292862599E-3</v>
      </c>
      <c r="D3071" s="263"/>
    </row>
    <row r="3072" spans="1:4" x14ac:dyDescent="0.2">
      <c r="A3072" s="265" t="s">
        <v>4049</v>
      </c>
      <c r="B3072" s="263">
        <v>2.8732971961371399E-3</v>
      </c>
      <c r="D3072" s="263"/>
    </row>
    <row r="3073" spans="1:4" x14ac:dyDescent="0.2">
      <c r="A3073" s="265" t="s">
        <v>7526</v>
      </c>
      <c r="B3073" s="263">
        <v>2.8731468391134398E-3</v>
      </c>
      <c r="D3073" s="263"/>
    </row>
    <row r="3074" spans="1:4" x14ac:dyDescent="0.2">
      <c r="A3074" s="265" t="s">
        <v>7527</v>
      </c>
      <c r="B3074" s="263">
        <v>2.8729162914239502E-3</v>
      </c>
      <c r="D3074" s="263"/>
    </row>
    <row r="3075" spans="1:4" x14ac:dyDescent="0.2">
      <c r="A3075" s="265" t="s">
        <v>7528</v>
      </c>
      <c r="B3075" s="263">
        <v>2.8703357495250101E-3</v>
      </c>
      <c r="D3075" s="263"/>
    </row>
    <row r="3076" spans="1:4" x14ac:dyDescent="0.2">
      <c r="A3076" s="265" t="s">
        <v>4710</v>
      </c>
      <c r="B3076" s="263">
        <v>2.8684100101113098E-3</v>
      </c>
      <c r="D3076" s="263"/>
    </row>
    <row r="3077" spans="1:4" x14ac:dyDescent="0.2">
      <c r="A3077" s="265" t="s">
        <v>2003</v>
      </c>
      <c r="B3077" s="263">
        <v>2.86738830820652E-3</v>
      </c>
      <c r="D3077" s="263"/>
    </row>
    <row r="3078" spans="1:4" x14ac:dyDescent="0.2">
      <c r="A3078" s="265" t="s">
        <v>1412</v>
      </c>
      <c r="B3078" s="263">
        <v>2.86619923781336E-3</v>
      </c>
      <c r="D3078" s="263"/>
    </row>
    <row r="3079" spans="1:4" x14ac:dyDescent="0.2">
      <c r="A3079" s="265" t="s">
        <v>5461</v>
      </c>
      <c r="B3079" s="263">
        <v>2.86235153853671E-3</v>
      </c>
      <c r="D3079" s="263"/>
    </row>
    <row r="3080" spans="1:4" x14ac:dyDescent="0.2">
      <c r="A3080" s="265" t="s">
        <v>1241</v>
      </c>
      <c r="B3080" s="263">
        <v>2.8611475894284501E-3</v>
      </c>
      <c r="D3080" s="263"/>
    </row>
    <row r="3081" spans="1:4" x14ac:dyDescent="0.2">
      <c r="A3081" s="265" t="s">
        <v>1313</v>
      </c>
      <c r="B3081" s="263">
        <v>2.8549429709904799E-3</v>
      </c>
      <c r="D3081" s="263"/>
    </row>
    <row r="3082" spans="1:4" x14ac:dyDescent="0.2">
      <c r="A3082" s="265" t="s">
        <v>7529</v>
      </c>
      <c r="B3082" s="263">
        <v>2.85299941986952E-3</v>
      </c>
      <c r="D3082" s="263"/>
    </row>
    <row r="3083" spans="1:4" x14ac:dyDescent="0.2">
      <c r="A3083" s="265" t="s">
        <v>5105</v>
      </c>
      <c r="B3083" s="263">
        <v>2.8510901204329602E-3</v>
      </c>
      <c r="D3083" s="263"/>
    </row>
    <row r="3084" spans="1:4" x14ac:dyDescent="0.2">
      <c r="A3084" s="265" t="s">
        <v>7530</v>
      </c>
      <c r="B3084" s="263">
        <v>2.8476032412752201E-3</v>
      </c>
      <c r="D3084" s="263"/>
    </row>
    <row r="3085" spans="1:4" x14ac:dyDescent="0.2">
      <c r="A3085" s="265" t="s">
        <v>1354</v>
      </c>
      <c r="B3085" s="263">
        <v>2.8466187274195499E-3</v>
      </c>
      <c r="D3085" s="263"/>
    </row>
    <row r="3086" spans="1:4" x14ac:dyDescent="0.2">
      <c r="A3086" s="265" t="s">
        <v>3968</v>
      </c>
      <c r="B3086" s="263">
        <v>2.8464445614699899E-3</v>
      </c>
      <c r="D3086" s="263"/>
    </row>
    <row r="3087" spans="1:4" x14ac:dyDescent="0.2">
      <c r="A3087" s="265" t="s">
        <v>2933</v>
      </c>
      <c r="B3087" s="263">
        <v>2.8460594173547299E-3</v>
      </c>
      <c r="D3087" s="263"/>
    </row>
    <row r="3088" spans="1:4" x14ac:dyDescent="0.2">
      <c r="A3088" s="265" t="s">
        <v>7531</v>
      </c>
      <c r="B3088" s="263">
        <v>2.83741897201164E-3</v>
      </c>
      <c r="D3088" s="263"/>
    </row>
    <row r="3089" spans="1:4" x14ac:dyDescent="0.2">
      <c r="A3089" s="265" t="s">
        <v>7532</v>
      </c>
      <c r="B3089" s="263">
        <v>2.8363564566697402E-3</v>
      </c>
      <c r="D3089" s="263"/>
    </row>
    <row r="3090" spans="1:4" x14ac:dyDescent="0.2">
      <c r="A3090" s="265" t="s">
        <v>2685</v>
      </c>
      <c r="B3090" s="263">
        <v>2.83537317573805E-3</v>
      </c>
      <c r="D3090" s="263"/>
    </row>
    <row r="3091" spans="1:4" x14ac:dyDescent="0.2">
      <c r="A3091" s="265" t="s">
        <v>7533</v>
      </c>
      <c r="B3091" s="263">
        <v>2.8304887990265501E-3</v>
      </c>
      <c r="D3091" s="263"/>
    </row>
    <row r="3092" spans="1:4" x14ac:dyDescent="0.2">
      <c r="A3092" s="265" t="s">
        <v>7534</v>
      </c>
      <c r="B3092" s="263">
        <v>2.8304887990265501E-3</v>
      </c>
      <c r="D3092" s="263"/>
    </row>
    <row r="3093" spans="1:4" x14ac:dyDescent="0.2">
      <c r="A3093" s="265" t="s">
        <v>7535</v>
      </c>
      <c r="B3093" s="263">
        <v>2.8304887990265501E-3</v>
      </c>
      <c r="D3093" s="263"/>
    </row>
    <row r="3094" spans="1:4" x14ac:dyDescent="0.2">
      <c r="A3094" s="265" t="s">
        <v>7536</v>
      </c>
      <c r="B3094" s="263">
        <v>2.8304887990265501E-3</v>
      </c>
      <c r="D3094" s="263"/>
    </row>
    <row r="3095" spans="1:4" x14ac:dyDescent="0.2">
      <c r="A3095" s="265" t="s">
        <v>2379</v>
      </c>
      <c r="B3095" s="263">
        <v>2.8227607721400898E-3</v>
      </c>
      <c r="D3095" s="263"/>
    </row>
    <row r="3096" spans="1:4" x14ac:dyDescent="0.2">
      <c r="A3096" s="265" t="s">
        <v>1785</v>
      </c>
      <c r="B3096" s="263">
        <v>2.8183152584750001E-3</v>
      </c>
      <c r="D3096" s="263"/>
    </row>
    <row r="3097" spans="1:4" x14ac:dyDescent="0.2">
      <c r="A3097" s="265" t="s">
        <v>6325</v>
      </c>
      <c r="B3097" s="263">
        <v>2.81394287095406E-3</v>
      </c>
      <c r="D3097" s="263"/>
    </row>
    <row r="3098" spans="1:4" x14ac:dyDescent="0.2">
      <c r="A3098" s="265" t="s">
        <v>2656</v>
      </c>
      <c r="B3098" s="263">
        <v>2.8130415274416798E-3</v>
      </c>
      <c r="D3098" s="263"/>
    </row>
    <row r="3099" spans="1:4" x14ac:dyDescent="0.2">
      <c r="A3099" s="265" t="s">
        <v>7537</v>
      </c>
      <c r="B3099" s="263">
        <v>2.8080463529068299E-3</v>
      </c>
      <c r="D3099" s="263"/>
    </row>
    <row r="3100" spans="1:4" x14ac:dyDescent="0.2">
      <c r="A3100" s="265" t="s">
        <v>708</v>
      </c>
      <c r="B3100" s="263">
        <v>2.80577936725545E-3</v>
      </c>
      <c r="D3100" s="263"/>
    </row>
    <row r="3101" spans="1:4" x14ac:dyDescent="0.2">
      <c r="A3101" s="265" t="s">
        <v>3006</v>
      </c>
      <c r="B3101" s="263">
        <v>2.7976293253305102E-3</v>
      </c>
      <c r="D3101" s="263"/>
    </row>
    <row r="3102" spans="1:4" x14ac:dyDescent="0.2">
      <c r="A3102" s="265" t="s">
        <v>3065</v>
      </c>
      <c r="B3102" s="263">
        <v>2.7970727547709101E-3</v>
      </c>
      <c r="D3102" s="263"/>
    </row>
    <row r="3103" spans="1:4" x14ac:dyDescent="0.2">
      <c r="A3103" s="265" t="s">
        <v>617</v>
      </c>
      <c r="B3103" s="263">
        <v>2.7967319278607902E-3</v>
      </c>
      <c r="D3103" s="263"/>
    </row>
    <row r="3104" spans="1:4" x14ac:dyDescent="0.2">
      <c r="A3104" s="265" t="s">
        <v>2660</v>
      </c>
      <c r="B3104" s="263">
        <v>2.7922910268375102E-3</v>
      </c>
      <c r="D3104" s="263"/>
    </row>
    <row r="3105" spans="1:4" x14ac:dyDescent="0.2">
      <c r="A3105" s="265" t="s">
        <v>1711</v>
      </c>
      <c r="B3105" s="263">
        <v>2.7915313892387899E-3</v>
      </c>
      <c r="D3105" s="263"/>
    </row>
    <row r="3106" spans="1:4" x14ac:dyDescent="0.2">
      <c r="A3106" s="265" t="s">
        <v>7538</v>
      </c>
      <c r="B3106" s="263">
        <v>2.7835467695000202E-3</v>
      </c>
      <c r="D3106" s="263"/>
    </row>
    <row r="3107" spans="1:4" x14ac:dyDescent="0.2">
      <c r="A3107" s="265" t="s">
        <v>7539</v>
      </c>
      <c r="B3107" s="263">
        <v>2.7835467695000202E-3</v>
      </c>
      <c r="D3107" s="263"/>
    </row>
    <row r="3108" spans="1:4" x14ac:dyDescent="0.2">
      <c r="A3108" s="265" t="s">
        <v>6186</v>
      </c>
      <c r="B3108" s="263">
        <v>2.78264389919607E-3</v>
      </c>
      <c r="D3108" s="263"/>
    </row>
    <row r="3109" spans="1:4" x14ac:dyDescent="0.2">
      <c r="A3109" s="265" t="s">
        <v>2004</v>
      </c>
      <c r="B3109" s="263">
        <v>2.77507915568782E-3</v>
      </c>
      <c r="D3109" s="263"/>
    </row>
    <row r="3110" spans="1:4" x14ac:dyDescent="0.2">
      <c r="A3110" s="265" t="s">
        <v>639</v>
      </c>
      <c r="B3110" s="263">
        <v>2.7648509115436098E-3</v>
      </c>
      <c r="D3110" s="263"/>
    </row>
    <row r="3111" spans="1:4" x14ac:dyDescent="0.2">
      <c r="A3111" s="265" t="s">
        <v>5339</v>
      </c>
      <c r="B3111" s="263">
        <v>2.7648222609136098E-3</v>
      </c>
      <c r="D3111" s="263"/>
    </row>
    <row r="3112" spans="1:4" x14ac:dyDescent="0.2">
      <c r="A3112" s="265" t="s">
        <v>5182</v>
      </c>
      <c r="B3112" s="263">
        <v>2.7618526192484901E-3</v>
      </c>
      <c r="D3112" s="263"/>
    </row>
    <row r="3113" spans="1:4" x14ac:dyDescent="0.2">
      <c r="A3113" s="265" t="s">
        <v>5797</v>
      </c>
      <c r="B3113" s="263">
        <v>2.7582805296086799E-3</v>
      </c>
      <c r="D3113" s="263"/>
    </row>
    <row r="3114" spans="1:4" x14ac:dyDescent="0.2">
      <c r="A3114" s="265" t="s">
        <v>3578</v>
      </c>
      <c r="B3114" s="263">
        <v>2.7549511063998402E-3</v>
      </c>
      <c r="D3114" s="263"/>
    </row>
    <row r="3115" spans="1:4" x14ac:dyDescent="0.2">
      <c r="A3115" s="265" t="s">
        <v>3007</v>
      </c>
      <c r="B3115" s="263">
        <v>2.7462205941123298E-3</v>
      </c>
      <c r="D3115" s="263"/>
    </row>
    <row r="3116" spans="1:4" x14ac:dyDescent="0.2">
      <c r="A3116" s="265" t="s">
        <v>1545</v>
      </c>
      <c r="B3116" s="263">
        <v>2.7451792622028601E-3</v>
      </c>
      <c r="D3116" s="263"/>
    </row>
    <row r="3117" spans="1:4" x14ac:dyDescent="0.2">
      <c r="A3117" s="265" t="s">
        <v>5569</v>
      </c>
      <c r="B3117" s="263">
        <v>2.7438757988839501E-3</v>
      </c>
      <c r="D3117" s="263"/>
    </row>
    <row r="3118" spans="1:4" x14ac:dyDescent="0.2">
      <c r="A3118" s="265" t="s">
        <v>2700</v>
      </c>
      <c r="B3118" s="263">
        <v>2.73927978429478E-3</v>
      </c>
      <c r="D3118" s="263"/>
    </row>
    <row r="3119" spans="1:4" x14ac:dyDescent="0.2">
      <c r="A3119" s="265" t="s">
        <v>7540</v>
      </c>
      <c r="B3119" s="263">
        <v>2.7386969753343199E-3</v>
      </c>
      <c r="D3119" s="263"/>
    </row>
    <row r="3120" spans="1:4" x14ac:dyDescent="0.2">
      <c r="A3120" s="265" t="s">
        <v>6070</v>
      </c>
      <c r="B3120" s="263">
        <v>2.7378542901860701E-3</v>
      </c>
      <c r="D3120" s="263"/>
    </row>
    <row r="3121" spans="1:4" x14ac:dyDescent="0.2">
      <c r="A3121" s="265" t="s">
        <v>4654</v>
      </c>
      <c r="B3121" s="263">
        <v>2.7366937379311399E-3</v>
      </c>
      <c r="D3121" s="263"/>
    </row>
    <row r="3122" spans="1:4" x14ac:dyDescent="0.2">
      <c r="A3122" s="265" t="s">
        <v>7541</v>
      </c>
      <c r="B3122" s="263">
        <v>2.7363749319170398E-3</v>
      </c>
      <c r="D3122" s="263"/>
    </row>
    <row r="3123" spans="1:4" x14ac:dyDescent="0.2">
      <c r="A3123" s="265" t="s">
        <v>2516</v>
      </c>
      <c r="B3123" s="263">
        <v>2.7361361706485401E-3</v>
      </c>
      <c r="D3123" s="263"/>
    </row>
    <row r="3124" spans="1:4" x14ac:dyDescent="0.2">
      <c r="A3124" s="265" t="s">
        <v>4960</v>
      </c>
      <c r="B3124" s="263">
        <v>2.7347603398879799E-3</v>
      </c>
      <c r="D3124" s="263"/>
    </row>
    <row r="3125" spans="1:4" x14ac:dyDescent="0.2">
      <c r="A3125" s="265" t="s">
        <v>3478</v>
      </c>
      <c r="B3125" s="263">
        <v>2.73471573840908E-3</v>
      </c>
      <c r="D3125" s="263"/>
    </row>
    <row r="3126" spans="1:4" x14ac:dyDescent="0.2">
      <c r="A3126" s="265" t="s">
        <v>2269</v>
      </c>
      <c r="B3126" s="263">
        <v>2.7313295166948898E-3</v>
      </c>
      <c r="D3126" s="263"/>
    </row>
    <row r="3127" spans="1:4" x14ac:dyDescent="0.2">
      <c r="A3127" s="265" t="s">
        <v>5447</v>
      </c>
      <c r="B3127" s="263">
        <v>2.7298619911736901E-3</v>
      </c>
      <c r="D3127" s="263"/>
    </row>
    <row r="3128" spans="1:4" x14ac:dyDescent="0.2">
      <c r="A3128" s="265" t="s">
        <v>1560</v>
      </c>
      <c r="B3128" s="263">
        <v>2.7223455390167801E-3</v>
      </c>
      <c r="D3128" s="263"/>
    </row>
    <row r="3129" spans="1:4" x14ac:dyDescent="0.2">
      <c r="A3129" s="265" t="s">
        <v>7542</v>
      </c>
      <c r="B3129" s="263">
        <v>2.7197259516614E-3</v>
      </c>
      <c r="D3129" s="263"/>
    </row>
    <row r="3130" spans="1:4" x14ac:dyDescent="0.2">
      <c r="A3130" s="265" t="s">
        <v>7543</v>
      </c>
      <c r="B3130" s="263">
        <v>2.71763518846246E-3</v>
      </c>
      <c r="D3130" s="263"/>
    </row>
    <row r="3131" spans="1:4" x14ac:dyDescent="0.2">
      <c r="A3131" s="265" t="s">
        <v>3602</v>
      </c>
      <c r="B3131" s="263">
        <v>2.71727586518154E-3</v>
      </c>
      <c r="D3131" s="263"/>
    </row>
    <row r="3132" spans="1:4" x14ac:dyDescent="0.2">
      <c r="A3132" s="265" t="s">
        <v>3590</v>
      </c>
      <c r="B3132" s="263">
        <v>2.7165651240398702E-3</v>
      </c>
      <c r="D3132" s="263"/>
    </row>
    <row r="3133" spans="1:4" x14ac:dyDescent="0.2">
      <c r="A3133" s="265" t="s">
        <v>7544</v>
      </c>
      <c r="B3133" s="263">
        <v>2.7138298510056098E-3</v>
      </c>
      <c r="D3133" s="263"/>
    </row>
    <row r="3134" spans="1:4" x14ac:dyDescent="0.2">
      <c r="A3134" s="265" t="s">
        <v>1665</v>
      </c>
      <c r="B3134" s="263">
        <v>2.7122861044982802E-3</v>
      </c>
      <c r="D3134" s="263"/>
    </row>
    <row r="3135" spans="1:4" x14ac:dyDescent="0.2">
      <c r="A3135" s="265" t="s">
        <v>3218</v>
      </c>
      <c r="B3135" s="263">
        <v>2.7043828069319201E-3</v>
      </c>
      <c r="D3135" s="263"/>
    </row>
    <row r="3136" spans="1:4" x14ac:dyDescent="0.2">
      <c r="A3136" s="265" t="s">
        <v>1230</v>
      </c>
      <c r="B3136" s="263">
        <v>2.7032266631341101E-3</v>
      </c>
      <c r="D3136" s="263"/>
    </row>
    <row r="3137" spans="1:4" x14ac:dyDescent="0.2">
      <c r="A3137" s="265" t="s">
        <v>5943</v>
      </c>
      <c r="B3137" s="263">
        <v>2.70275447570313E-3</v>
      </c>
      <c r="D3137" s="263"/>
    </row>
    <row r="3138" spans="1:4" x14ac:dyDescent="0.2">
      <c r="A3138" s="265" t="s">
        <v>7545</v>
      </c>
      <c r="B3138" s="263">
        <v>2.7010580242822499E-3</v>
      </c>
      <c r="D3138" s="263"/>
    </row>
    <row r="3139" spans="1:4" x14ac:dyDescent="0.2">
      <c r="A3139" s="265" t="s">
        <v>7546</v>
      </c>
      <c r="B3139" s="263">
        <v>2.6993312432872902E-3</v>
      </c>
      <c r="D3139" s="263"/>
    </row>
    <row r="3140" spans="1:4" x14ac:dyDescent="0.2">
      <c r="A3140" s="265" t="s">
        <v>1247</v>
      </c>
      <c r="B3140" s="263">
        <v>2.69708335072522E-3</v>
      </c>
      <c r="D3140" s="263"/>
    </row>
    <row r="3141" spans="1:4" x14ac:dyDescent="0.2">
      <c r="A3141" s="265" t="s">
        <v>2135</v>
      </c>
      <c r="B3141" s="263">
        <v>2.6942503837069798E-3</v>
      </c>
      <c r="D3141" s="263"/>
    </row>
    <row r="3142" spans="1:4" x14ac:dyDescent="0.2">
      <c r="A3142" s="265" t="s">
        <v>2858</v>
      </c>
      <c r="B3142" s="263">
        <v>2.6928533786610702E-3</v>
      </c>
      <c r="D3142" s="263"/>
    </row>
    <row r="3143" spans="1:4" x14ac:dyDescent="0.2">
      <c r="A3143" s="265" t="s">
        <v>5158</v>
      </c>
      <c r="B3143" s="263">
        <v>2.6912754687529799E-3</v>
      </c>
      <c r="D3143" s="263"/>
    </row>
    <row r="3144" spans="1:4" x14ac:dyDescent="0.2">
      <c r="A3144" s="265" t="s">
        <v>2628</v>
      </c>
      <c r="B3144" s="263">
        <v>2.6848858979523099E-3</v>
      </c>
      <c r="D3144" s="263"/>
    </row>
    <row r="3145" spans="1:4" x14ac:dyDescent="0.2">
      <c r="A3145" s="265" t="s">
        <v>7547</v>
      </c>
      <c r="B3145" s="263">
        <v>2.6792264805018599E-3</v>
      </c>
      <c r="D3145" s="263"/>
    </row>
    <row r="3146" spans="1:4" x14ac:dyDescent="0.2">
      <c r="A3146" s="265" t="s">
        <v>2572</v>
      </c>
      <c r="B3146" s="263">
        <v>2.6784025271641798E-3</v>
      </c>
      <c r="D3146" s="263"/>
    </row>
    <row r="3147" spans="1:4" x14ac:dyDescent="0.2">
      <c r="A3147" s="265" t="s">
        <v>7548</v>
      </c>
      <c r="B3147" s="263">
        <v>2.6774563762014501E-3</v>
      </c>
      <c r="D3147" s="263"/>
    </row>
    <row r="3148" spans="1:4" x14ac:dyDescent="0.2">
      <c r="A3148" s="265" t="s">
        <v>5268</v>
      </c>
      <c r="B3148" s="263">
        <v>2.6750485000980699E-3</v>
      </c>
      <c r="D3148" s="263"/>
    </row>
    <row r="3149" spans="1:4" x14ac:dyDescent="0.2">
      <c r="A3149" s="265" t="s">
        <v>7549</v>
      </c>
      <c r="B3149" s="263">
        <v>2.6745441823780199E-3</v>
      </c>
      <c r="D3149" s="263"/>
    </row>
    <row r="3150" spans="1:4" x14ac:dyDescent="0.2">
      <c r="A3150" s="265" t="s">
        <v>7550</v>
      </c>
      <c r="B3150" s="263">
        <v>2.6745441823780199E-3</v>
      </c>
      <c r="D3150" s="263"/>
    </row>
    <row r="3151" spans="1:4" x14ac:dyDescent="0.2">
      <c r="A3151" s="265" t="s">
        <v>7551</v>
      </c>
      <c r="B3151" s="263">
        <v>2.6745441823780199E-3</v>
      </c>
      <c r="D3151" s="263"/>
    </row>
    <row r="3152" spans="1:4" x14ac:dyDescent="0.2">
      <c r="A3152" s="265" t="s">
        <v>7552</v>
      </c>
      <c r="B3152" s="263">
        <v>2.6745441823780199E-3</v>
      </c>
      <c r="D3152" s="263"/>
    </row>
    <row r="3153" spans="1:4" x14ac:dyDescent="0.2">
      <c r="A3153" s="265" t="s">
        <v>7553</v>
      </c>
      <c r="B3153" s="263">
        <v>2.6745441823780199E-3</v>
      </c>
      <c r="D3153" s="263"/>
    </row>
    <row r="3154" spans="1:4" x14ac:dyDescent="0.2">
      <c r="A3154" s="265" t="s">
        <v>7554</v>
      </c>
      <c r="B3154" s="263">
        <v>2.6745441823780199E-3</v>
      </c>
      <c r="D3154" s="263"/>
    </row>
    <row r="3155" spans="1:4" x14ac:dyDescent="0.2">
      <c r="A3155" s="265" t="s">
        <v>7555</v>
      </c>
      <c r="B3155" s="263">
        <v>2.6745441823780199E-3</v>
      </c>
      <c r="D3155" s="263"/>
    </row>
    <row r="3156" spans="1:4" x14ac:dyDescent="0.2">
      <c r="A3156" s="265" t="s">
        <v>7556</v>
      </c>
      <c r="B3156" s="263">
        <v>2.6745441823780199E-3</v>
      </c>
      <c r="D3156" s="263"/>
    </row>
    <row r="3157" spans="1:4" x14ac:dyDescent="0.2">
      <c r="A3157" s="265" t="s">
        <v>7557</v>
      </c>
      <c r="B3157" s="263">
        <v>2.6745441823780199E-3</v>
      </c>
      <c r="D3157" s="263"/>
    </row>
    <row r="3158" spans="1:4" x14ac:dyDescent="0.2">
      <c r="A3158" s="265" t="s">
        <v>7558</v>
      </c>
      <c r="B3158" s="263">
        <v>2.6745441823780199E-3</v>
      </c>
      <c r="D3158" s="263"/>
    </row>
    <row r="3159" spans="1:4" x14ac:dyDescent="0.2">
      <c r="A3159" s="265" t="s">
        <v>7559</v>
      </c>
      <c r="B3159" s="263">
        <v>2.6745441823780199E-3</v>
      </c>
      <c r="D3159" s="263"/>
    </row>
    <row r="3160" spans="1:4" x14ac:dyDescent="0.2">
      <c r="A3160" s="265" t="s">
        <v>6071</v>
      </c>
      <c r="B3160" s="263">
        <v>2.6670835375877402E-3</v>
      </c>
      <c r="D3160" s="263"/>
    </row>
    <row r="3161" spans="1:4" x14ac:dyDescent="0.2">
      <c r="A3161" s="265" t="s">
        <v>3457</v>
      </c>
      <c r="B3161" s="263">
        <v>2.6639399126555398E-3</v>
      </c>
      <c r="D3161" s="263"/>
    </row>
    <row r="3162" spans="1:4" x14ac:dyDescent="0.2">
      <c r="A3162" s="265" t="s">
        <v>4364</v>
      </c>
      <c r="B3162" s="263">
        <v>2.6624653242984801E-3</v>
      </c>
      <c r="D3162" s="263"/>
    </row>
    <row r="3163" spans="1:4" x14ac:dyDescent="0.2">
      <c r="A3163" s="265" t="s">
        <v>7560</v>
      </c>
      <c r="B3163" s="263">
        <v>2.6587456139653301E-3</v>
      </c>
      <c r="D3163" s="263"/>
    </row>
    <row r="3164" spans="1:4" x14ac:dyDescent="0.2">
      <c r="A3164" s="265" t="s">
        <v>7561</v>
      </c>
      <c r="B3164" s="263">
        <v>2.6582891306625302E-3</v>
      </c>
      <c r="D3164" s="263"/>
    </row>
    <row r="3165" spans="1:4" x14ac:dyDescent="0.2">
      <c r="A3165" s="265" t="s">
        <v>7562</v>
      </c>
      <c r="B3165" s="263">
        <v>2.6532051190355098E-3</v>
      </c>
      <c r="D3165" s="263"/>
    </row>
    <row r="3166" spans="1:4" x14ac:dyDescent="0.2">
      <c r="A3166" s="265" t="s">
        <v>3255</v>
      </c>
      <c r="B3166" s="263">
        <v>2.6501224121495402E-3</v>
      </c>
      <c r="D3166" s="263"/>
    </row>
    <row r="3167" spans="1:4" x14ac:dyDescent="0.2">
      <c r="A3167" s="265" t="s">
        <v>4615</v>
      </c>
      <c r="B3167" s="263">
        <v>2.6432339308725501E-3</v>
      </c>
      <c r="D3167" s="263"/>
    </row>
    <row r="3168" spans="1:4" x14ac:dyDescent="0.2">
      <c r="A3168" s="265" t="s">
        <v>7563</v>
      </c>
      <c r="B3168" s="263">
        <v>2.6423494196399699E-3</v>
      </c>
      <c r="D3168" s="263"/>
    </row>
    <row r="3169" spans="1:4" x14ac:dyDescent="0.2">
      <c r="A3169" s="265" t="s">
        <v>5473</v>
      </c>
      <c r="B3169" s="263">
        <v>2.63901844161454E-3</v>
      </c>
      <c r="D3169" s="263"/>
    </row>
    <row r="3170" spans="1:4" x14ac:dyDescent="0.2">
      <c r="A3170" s="265" t="s">
        <v>3371</v>
      </c>
      <c r="B3170" s="263">
        <v>2.6344376644795399E-3</v>
      </c>
      <c r="D3170" s="263"/>
    </row>
    <row r="3171" spans="1:4" x14ac:dyDescent="0.2">
      <c r="A3171" s="265" t="s">
        <v>4849</v>
      </c>
      <c r="B3171" s="263">
        <v>2.6343715476747501E-3</v>
      </c>
      <c r="D3171" s="263"/>
    </row>
    <row r="3172" spans="1:4" x14ac:dyDescent="0.2">
      <c r="A3172" s="265" t="s">
        <v>3373</v>
      </c>
      <c r="B3172" s="263">
        <v>2.6324967949575102E-3</v>
      </c>
      <c r="D3172" s="263"/>
    </row>
    <row r="3173" spans="1:4" x14ac:dyDescent="0.2">
      <c r="A3173" s="265" t="s">
        <v>7564</v>
      </c>
      <c r="B3173" s="263">
        <v>2.6318787507806098E-3</v>
      </c>
      <c r="D3173" s="263"/>
    </row>
    <row r="3174" spans="1:4" x14ac:dyDescent="0.2">
      <c r="A3174" s="265" t="s">
        <v>2067</v>
      </c>
      <c r="B3174" s="263">
        <v>2.6312394502773198E-3</v>
      </c>
      <c r="D3174" s="263"/>
    </row>
    <row r="3175" spans="1:4" x14ac:dyDescent="0.2">
      <c r="A3175" s="265" t="s">
        <v>4279</v>
      </c>
      <c r="B3175" s="263">
        <v>2.62698606052189E-3</v>
      </c>
      <c r="D3175" s="263"/>
    </row>
    <row r="3176" spans="1:4" x14ac:dyDescent="0.2">
      <c r="A3176" s="265" t="s">
        <v>1084</v>
      </c>
      <c r="B3176" s="263">
        <v>2.6227343921417698E-3</v>
      </c>
      <c r="D3176" s="263"/>
    </row>
    <row r="3177" spans="1:4" x14ac:dyDescent="0.2">
      <c r="A3177" s="265" t="s">
        <v>5153</v>
      </c>
      <c r="B3177" s="263">
        <v>2.6226411343515501E-3</v>
      </c>
      <c r="D3177" s="263"/>
    </row>
    <row r="3178" spans="1:4" x14ac:dyDescent="0.2">
      <c r="A3178" s="265" t="s">
        <v>4476</v>
      </c>
      <c r="B3178" s="263">
        <v>2.62025615515879E-3</v>
      </c>
      <c r="D3178" s="263"/>
    </row>
    <row r="3179" spans="1:4" x14ac:dyDescent="0.2">
      <c r="A3179" s="265" t="s">
        <v>7565</v>
      </c>
      <c r="B3179" s="263">
        <v>2.61844715697113E-3</v>
      </c>
      <c r="D3179" s="263"/>
    </row>
    <row r="3180" spans="1:4" x14ac:dyDescent="0.2">
      <c r="A3180" s="265" t="s">
        <v>5083</v>
      </c>
      <c r="B3180" s="263">
        <v>2.6169015859149698E-3</v>
      </c>
      <c r="D3180" s="263"/>
    </row>
    <row r="3181" spans="1:4" x14ac:dyDescent="0.2">
      <c r="A3181" s="265" t="s">
        <v>1368</v>
      </c>
      <c r="B3181" s="263">
        <v>2.6165072204996699E-3</v>
      </c>
      <c r="D3181" s="263"/>
    </row>
    <row r="3182" spans="1:4" x14ac:dyDescent="0.2">
      <c r="A3182" s="265" t="s">
        <v>2971</v>
      </c>
      <c r="B3182" s="263">
        <v>2.6150646132437E-3</v>
      </c>
      <c r="D3182" s="263"/>
    </row>
    <row r="3183" spans="1:4" x14ac:dyDescent="0.2">
      <c r="A3183" s="265" t="s">
        <v>7566</v>
      </c>
      <c r="B3183" s="263">
        <v>2.6127406879766098E-3</v>
      </c>
      <c r="D3183" s="263"/>
    </row>
    <row r="3184" spans="1:4" x14ac:dyDescent="0.2">
      <c r="A3184" s="265" t="s">
        <v>7567</v>
      </c>
      <c r="B3184" s="263">
        <v>2.6127406879766098E-3</v>
      </c>
      <c r="D3184" s="263"/>
    </row>
    <row r="3185" spans="1:4" x14ac:dyDescent="0.2">
      <c r="A3185" s="265" t="s">
        <v>7568</v>
      </c>
      <c r="B3185" s="263">
        <v>2.6127406879766098E-3</v>
      </c>
      <c r="D3185" s="263"/>
    </row>
    <row r="3186" spans="1:4" x14ac:dyDescent="0.2">
      <c r="A3186" s="265" t="s">
        <v>3785</v>
      </c>
      <c r="B3186" s="263">
        <v>2.6127406879766098E-3</v>
      </c>
      <c r="D3186" s="263"/>
    </row>
    <row r="3187" spans="1:4" x14ac:dyDescent="0.2">
      <c r="A3187" s="265" t="s">
        <v>2975</v>
      </c>
      <c r="B3187" s="263">
        <v>2.6107689187584099E-3</v>
      </c>
      <c r="D3187" s="263"/>
    </row>
    <row r="3188" spans="1:4" x14ac:dyDescent="0.2">
      <c r="A3188" s="265" t="s">
        <v>7569</v>
      </c>
      <c r="B3188" s="263">
        <v>2.6059701439412001E-3</v>
      </c>
      <c r="D3188" s="263"/>
    </row>
    <row r="3189" spans="1:4" x14ac:dyDescent="0.2">
      <c r="A3189" s="265" t="s">
        <v>7570</v>
      </c>
      <c r="B3189" s="263">
        <v>2.60237078572686E-3</v>
      </c>
      <c r="D3189" s="263"/>
    </row>
    <row r="3190" spans="1:4" x14ac:dyDescent="0.2">
      <c r="A3190" s="265" t="s">
        <v>7571</v>
      </c>
      <c r="B3190" s="263">
        <v>2.60237078572686E-3</v>
      </c>
      <c r="D3190" s="263"/>
    </row>
    <row r="3191" spans="1:4" x14ac:dyDescent="0.2">
      <c r="A3191" s="265" t="s">
        <v>7572</v>
      </c>
      <c r="B3191" s="263">
        <v>2.60237078572686E-3</v>
      </c>
      <c r="D3191" s="263"/>
    </row>
    <row r="3192" spans="1:4" x14ac:dyDescent="0.2">
      <c r="A3192" s="265" t="s">
        <v>7573</v>
      </c>
      <c r="B3192" s="263">
        <v>2.60237078572686E-3</v>
      </c>
      <c r="D3192" s="263"/>
    </row>
    <row r="3193" spans="1:4" x14ac:dyDescent="0.2">
      <c r="A3193" s="265" t="s">
        <v>7574</v>
      </c>
      <c r="B3193" s="263">
        <v>2.60237078572686E-3</v>
      </c>
      <c r="D3193" s="263"/>
    </row>
    <row r="3194" spans="1:4" x14ac:dyDescent="0.2">
      <c r="A3194" s="265" t="s">
        <v>5918</v>
      </c>
      <c r="B3194" s="263">
        <v>2.6015938493584401E-3</v>
      </c>
      <c r="D3194" s="263"/>
    </row>
    <row r="3195" spans="1:4" x14ac:dyDescent="0.2">
      <c r="A3195" s="265" t="s">
        <v>7575</v>
      </c>
      <c r="B3195" s="263">
        <v>2.5957408585702102E-3</v>
      </c>
      <c r="D3195" s="263"/>
    </row>
    <row r="3196" spans="1:4" x14ac:dyDescent="0.2">
      <c r="A3196" s="265" t="s">
        <v>1881</v>
      </c>
      <c r="B3196" s="263">
        <v>2.5914474439574201E-3</v>
      </c>
      <c r="D3196" s="263"/>
    </row>
    <row r="3197" spans="1:4" x14ac:dyDescent="0.2">
      <c r="A3197" s="265" t="s">
        <v>2906</v>
      </c>
      <c r="B3197" s="263">
        <v>2.59092453808032E-3</v>
      </c>
      <c r="D3197" s="263"/>
    </row>
    <row r="3198" spans="1:4" x14ac:dyDescent="0.2">
      <c r="A3198" s="265" t="s">
        <v>2523</v>
      </c>
      <c r="B3198" s="263">
        <v>2.5890465075695699E-3</v>
      </c>
      <c r="D3198" s="263"/>
    </row>
    <row r="3199" spans="1:4" x14ac:dyDescent="0.2">
      <c r="A3199" s="265" t="s">
        <v>2821</v>
      </c>
      <c r="B3199" s="263">
        <v>2.5850785512079701E-3</v>
      </c>
      <c r="D3199" s="263"/>
    </row>
    <row r="3200" spans="1:4" x14ac:dyDescent="0.2">
      <c r="A3200" s="265" t="s">
        <v>2548</v>
      </c>
      <c r="B3200" s="263">
        <v>2.5848932744530701E-3</v>
      </c>
      <c r="D3200" s="263"/>
    </row>
    <row r="3201" spans="1:4" x14ac:dyDescent="0.2">
      <c r="A3201" s="265" t="s">
        <v>2007</v>
      </c>
      <c r="B3201" s="263">
        <v>2.5847943793197198E-3</v>
      </c>
      <c r="D3201" s="263"/>
    </row>
    <row r="3202" spans="1:4" x14ac:dyDescent="0.2">
      <c r="A3202" s="265" t="s">
        <v>7576</v>
      </c>
      <c r="B3202" s="263">
        <v>2.57552124412503E-3</v>
      </c>
      <c r="D3202" s="263"/>
    </row>
    <row r="3203" spans="1:4" x14ac:dyDescent="0.2">
      <c r="A3203" s="265" t="s">
        <v>4690</v>
      </c>
      <c r="B3203" s="263">
        <v>2.5744660643645702E-3</v>
      </c>
      <c r="D3203" s="263"/>
    </row>
    <row r="3204" spans="1:4" x14ac:dyDescent="0.2">
      <c r="A3204" s="265" t="s">
        <v>6013</v>
      </c>
      <c r="B3204" s="263">
        <v>2.5710324745242602E-3</v>
      </c>
      <c r="D3204" s="263"/>
    </row>
    <row r="3205" spans="1:4" x14ac:dyDescent="0.2">
      <c r="A3205" s="265" t="s">
        <v>1929</v>
      </c>
      <c r="B3205" s="263">
        <v>2.5700095704715999E-3</v>
      </c>
      <c r="D3205" s="263"/>
    </row>
    <row r="3206" spans="1:4" x14ac:dyDescent="0.2">
      <c r="A3206" s="265" t="s">
        <v>5938</v>
      </c>
      <c r="B3206" s="263">
        <v>2.5693438375506699E-3</v>
      </c>
      <c r="D3206" s="263"/>
    </row>
    <row r="3207" spans="1:4" x14ac:dyDescent="0.2">
      <c r="A3207" s="265" t="s">
        <v>7577</v>
      </c>
      <c r="B3207" s="263">
        <v>2.5693438375506699E-3</v>
      </c>
      <c r="D3207" s="263"/>
    </row>
    <row r="3208" spans="1:4" x14ac:dyDescent="0.2">
      <c r="A3208" s="265" t="s">
        <v>4387</v>
      </c>
      <c r="B3208" s="263">
        <v>2.5693438375506699E-3</v>
      </c>
      <c r="D3208" s="263"/>
    </row>
    <row r="3209" spans="1:4" x14ac:dyDescent="0.2">
      <c r="A3209" s="265" t="s">
        <v>6028</v>
      </c>
      <c r="B3209" s="263">
        <v>2.5654352224770498E-3</v>
      </c>
      <c r="D3209" s="263"/>
    </row>
    <row r="3210" spans="1:4" x14ac:dyDescent="0.2">
      <c r="A3210" s="265" t="s">
        <v>3179</v>
      </c>
      <c r="B3210" s="263">
        <v>2.5654352224770498E-3</v>
      </c>
      <c r="D3210" s="263"/>
    </row>
    <row r="3211" spans="1:4" x14ac:dyDescent="0.2">
      <c r="A3211" s="265" t="s">
        <v>7578</v>
      </c>
      <c r="B3211" s="263">
        <v>2.5646786169530702E-3</v>
      </c>
      <c r="D3211" s="263"/>
    </row>
    <row r="3212" spans="1:4" x14ac:dyDescent="0.2">
      <c r="A3212" s="265" t="s">
        <v>7579</v>
      </c>
      <c r="B3212" s="263">
        <v>2.5642963482898698E-3</v>
      </c>
      <c r="D3212" s="263"/>
    </row>
    <row r="3213" spans="1:4" x14ac:dyDescent="0.2">
      <c r="A3213" s="265" t="s">
        <v>7580</v>
      </c>
      <c r="B3213" s="263">
        <v>2.5623651158604502E-3</v>
      </c>
      <c r="D3213" s="263"/>
    </row>
    <row r="3214" spans="1:4" x14ac:dyDescent="0.2">
      <c r="A3214" s="265" t="s">
        <v>2295</v>
      </c>
      <c r="B3214" s="263">
        <v>2.5601532102941102E-3</v>
      </c>
      <c r="D3214" s="263"/>
    </row>
    <row r="3215" spans="1:4" x14ac:dyDescent="0.2">
      <c r="A3215" s="265" t="s">
        <v>2863</v>
      </c>
      <c r="B3215" s="263">
        <v>2.56011764165027E-3</v>
      </c>
      <c r="D3215" s="263"/>
    </row>
    <row r="3216" spans="1:4" x14ac:dyDescent="0.2">
      <c r="A3216" s="265" t="s">
        <v>1174</v>
      </c>
      <c r="B3216" s="263">
        <v>2.5592794638929599E-3</v>
      </c>
      <c r="D3216" s="263"/>
    </row>
    <row r="3217" spans="1:4" x14ac:dyDescent="0.2">
      <c r="A3217" s="265" t="s">
        <v>7581</v>
      </c>
      <c r="B3217" s="263">
        <v>2.5560604118985298E-3</v>
      </c>
      <c r="D3217" s="263"/>
    </row>
    <row r="3218" spans="1:4" x14ac:dyDescent="0.2">
      <c r="A3218" s="265" t="s">
        <v>7582</v>
      </c>
      <c r="B3218" s="263">
        <v>2.5553110498876502E-3</v>
      </c>
      <c r="D3218" s="263"/>
    </row>
    <row r="3219" spans="1:4" x14ac:dyDescent="0.2">
      <c r="A3219" s="265" t="s">
        <v>1852</v>
      </c>
      <c r="B3219" s="263">
        <v>2.5495396762184402E-3</v>
      </c>
      <c r="D3219" s="263"/>
    </row>
    <row r="3220" spans="1:4" x14ac:dyDescent="0.2">
      <c r="A3220" s="265" t="s">
        <v>2183</v>
      </c>
      <c r="B3220" s="263">
        <v>2.5494715693763301E-3</v>
      </c>
      <c r="D3220" s="263"/>
    </row>
    <row r="3221" spans="1:4" x14ac:dyDescent="0.2">
      <c r="A3221" s="265" t="s">
        <v>4125</v>
      </c>
      <c r="B3221" s="263">
        <v>2.5451285287042499E-3</v>
      </c>
      <c r="D3221" s="263"/>
    </row>
    <row r="3222" spans="1:4" x14ac:dyDescent="0.2">
      <c r="A3222" s="265" t="s">
        <v>5779</v>
      </c>
      <c r="B3222" s="263">
        <v>2.54456589124245E-3</v>
      </c>
      <c r="D3222" s="263"/>
    </row>
    <row r="3223" spans="1:4" x14ac:dyDescent="0.2">
      <c r="A3223" s="265" t="s">
        <v>2583</v>
      </c>
      <c r="B3223" s="263">
        <v>2.54384472008256E-3</v>
      </c>
      <c r="D3223" s="263"/>
    </row>
    <row r="3224" spans="1:4" x14ac:dyDescent="0.2">
      <c r="A3224" s="265" t="s">
        <v>7583</v>
      </c>
      <c r="B3224" s="263">
        <v>2.5406637159530298E-3</v>
      </c>
      <c r="D3224" s="263"/>
    </row>
    <row r="3225" spans="1:4" x14ac:dyDescent="0.2">
      <c r="A3225" s="265" t="s">
        <v>7584</v>
      </c>
      <c r="B3225" s="263">
        <v>2.5404546811589501E-3</v>
      </c>
      <c r="D3225" s="263"/>
    </row>
    <row r="3226" spans="1:4" x14ac:dyDescent="0.2">
      <c r="A3226" s="265" t="s">
        <v>1544</v>
      </c>
      <c r="B3226" s="263">
        <v>2.5374776231821298E-3</v>
      </c>
      <c r="D3226" s="263"/>
    </row>
    <row r="3227" spans="1:4" x14ac:dyDescent="0.2">
      <c r="A3227" s="265" t="s">
        <v>2898</v>
      </c>
      <c r="B3227" s="263">
        <v>2.5364076170626502E-3</v>
      </c>
      <c r="D3227" s="263"/>
    </row>
    <row r="3228" spans="1:4" x14ac:dyDescent="0.2">
      <c r="A3228" s="265" t="s">
        <v>7585</v>
      </c>
      <c r="B3228" s="263">
        <v>2.5353670173781599E-3</v>
      </c>
      <c r="D3228" s="263"/>
    </row>
    <row r="3229" spans="1:4" x14ac:dyDescent="0.2">
      <c r="A3229" s="265" t="s">
        <v>5508</v>
      </c>
      <c r="B3229" s="263">
        <v>2.53180247043915E-3</v>
      </c>
      <c r="D3229" s="263"/>
    </row>
    <row r="3230" spans="1:4" x14ac:dyDescent="0.2">
      <c r="A3230" s="265" t="s">
        <v>7586</v>
      </c>
      <c r="B3230" s="263">
        <v>2.53173046777088E-3</v>
      </c>
      <c r="D3230" s="263"/>
    </row>
    <row r="3231" spans="1:4" x14ac:dyDescent="0.2">
      <c r="A3231" s="265" t="s">
        <v>5964</v>
      </c>
      <c r="B3231" s="263">
        <v>2.5283381764612698E-3</v>
      </c>
      <c r="D3231" s="263"/>
    </row>
    <row r="3232" spans="1:4" x14ac:dyDescent="0.2">
      <c r="A3232" s="265" t="s">
        <v>7587</v>
      </c>
      <c r="B3232" s="263">
        <v>2.5281091826617999E-3</v>
      </c>
      <c r="D3232" s="263"/>
    </row>
    <row r="3233" spans="1:4" x14ac:dyDescent="0.2">
      <c r="A3233" s="265" t="s">
        <v>7588</v>
      </c>
      <c r="B3233" s="263">
        <v>2.5246434194795202E-3</v>
      </c>
      <c r="D3233" s="263"/>
    </row>
    <row r="3234" spans="1:4" x14ac:dyDescent="0.2">
      <c r="A3234" s="265" t="s">
        <v>6200</v>
      </c>
      <c r="B3234" s="263">
        <v>2.5223880805062501E-3</v>
      </c>
      <c r="D3234" s="263"/>
    </row>
    <row r="3235" spans="1:4" x14ac:dyDescent="0.2">
      <c r="A3235" s="265" t="s">
        <v>3605</v>
      </c>
      <c r="B3235" s="263">
        <v>2.5187567162768799E-3</v>
      </c>
      <c r="D3235" s="263"/>
    </row>
    <row r="3236" spans="1:4" x14ac:dyDescent="0.2">
      <c r="A3236" s="265" t="s">
        <v>7589</v>
      </c>
      <c r="B3236" s="263">
        <v>2.5178804075307501E-3</v>
      </c>
      <c r="D3236" s="263"/>
    </row>
    <row r="3237" spans="1:4" x14ac:dyDescent="0.2">
      <c r="A3237" s="265" t="s">
        <v>6068</v>
      </c>
      <c r="B3237" s="263">
        <v>2.5161053168544899E-3</v>
      </c>
      <c r="D3237" s="263"/>
    </row>
    <row r="3238" spans="1:4" x14ac:dyDescent="0.2">
      <c r="A3238" s="265" t="s">
        <v>4126</v>
      </c>
      <c r="B3238" s="263">
        <v>2.5132962874751001E-3</v>
      </c>
      <c r="D3238" s="263"/>
    </row>
    <row r="3239" spans="1:4" x14ac:dyDescent="0.2">
      <c r="A3239" s="265" t="s">
        <v>4515</v>
      </c>
      <c r="B3239" s="263">
        <v>2.5116304452227102E-3</v>
      </c>
      <c r="D3239" s="263"/>
    </row>
    <row r="3240" spans="1:4" x14ac:dyDescent="0.2">
      <c r="A3240" s="265" t="s">
        <v>4388</v>
      </c>
      <c r="B3240" s="263">
        <v>2.5107072229809701E-3</v>
      </c>
      <c r="D3240" s="263"/>
    </row>
    <row r="3241" spans="1:4" x14ac:dyDescent="0.2">
      <c r="A3241" s="265" t="s">
        <v>7590</v>
      </c>
      <c r="B3241" s="263">
        <v>2.5103691445898398E-3</v>
      </c>
      <c r="D3241" s="263"/>
    </row>
    <row r="3242" spans="1:4" x14ac:dyDescent="0.2">
      <c r="A3242" s="265" t="s">
        <v>5610</v>
      </c>
      <c r="B3242" s="263">
        <v>2.5042550157894001E-3</v>
      </c>
      <c r="D3242" s="263"/>
    </row>
    <row r="3243" spans="1:4" x14ac:dyDescent="0.2">
      <c r="A3243" s="265" t="s">
        <v>7591</v>
      </c>
      <c r="B3243" s="263">
        <v>2.5042550157894001E-3</v>
      </c>
      <c r="D3243" s="263"/>
    </row>
    <row r="3244" spans="1:4" x14ac:dyDescent="0.2">
      <c r="A3244" s="265" t="s">
        <v>5749</v>
      </c>
      <c r="B3244" s="263">
        <v>2.50425262291645E-3</v>
      </c>
      <c r="D3244" s="263"/>
    </row>
    <row r="3245" spans="1:4" x14ac:dyDescent="0.2">
      <c r="A3245" s="265" t="s">
        <v>555</v>
      </c>
      <c r="B3245" s="263">
        <v>2.5010908290143E-3</v>
      </c>
      <c r="D3245" s="263"/>
    </row>
    <row r="3246" spans="1:4" x14ac:dyDescent="0.2">
      <c r="A3246" s="265" t="s">
        <v>5997</v>
      </c>
      <c r="B3246" s="263">
        <v>2.5004499829617598E-3</v>
      </c>
      <c r="D3246" s="263"/>
    </row>
    <row r="3247" spans="1:4" x14ac:dyDescent="0.2">
      <c r="A3247" s="265" t="s">
        <v>7592</v>
      </c>
      <c r="B3247" s="263">
        <v>2.5003256982963698E-3</v>
      </c>
      <c r="D3247" s="263"/>
    </row>
    <row r="3248" spans="1:4" x14ac:dyDescent="0.2">
      <c r="A3248" s="265" t="s">
        <v>2206</v>
      </c>
      <c r="B3248" s="263">
        <v>2.4961528157138799E-3</v>
      </c>
      <c r="D3248" s="263"/>
    </row>
    <row r="3249" spans="1:4" x14ac:dyDescent="0.2">
      <c r="A3249" s="265" t="s">
        <v>7593</v>
      </c>
      <c r="B3249" s="263">
        <v>2.4954974302809599E-3</v>
      </c>
      <c r="D3249" s="263"/>
    </row>
    <row r="3250" spans="1:4" x14ac:dyDescent="0.2">
      <c r="A3250" s="265" t="s">
        <v>2134</v>
      </c>
      <c r="B3250" s="263">
        <v>2.4927113411914999E-3</v>
      </c>
      <c r="D3250" s="263"/>
    </row>
    <row r="3251" spans="1:4" x14ac:dyDescent="0.2">
      <c r="A3251" s="265" t="s">
        <v>3230</v>
      </c>
      <c r="B3251" s="263">
        <v>2.4909468164103399E-3</v>
      </c>
      <c r="D3251" s="263"/>
    </row>
    <row r="3252" spans="1:4" x14ac:dyDescent="0.2">
      <c r="A3252" s="265" t="s">
        <v>7594</v>
      </c>
      <c r="B3252" s="263">
        <v>2.4902447143714201E-3</v>
      </c>
      <c r="D3252" s="263"/>
    </row>
    <row r="3253" spans="1:4" x14ac:dyDescent="0.2">
      <c r="A3253" s="265" t="s">
        <v>2630</v>
      </c>
      <c r="B3253" s="263">
        <v>2.4901566293943399E-3</v>
      </c>
      <c r="D3253" s="263"/>
    </row>
    <row r="3254" spans="1:4" x14ac:dyDescent="0.2">
      <c r="A3254" s="265" t="s">
        <v>1279</v>
      </c>
      <c r="B3254" s="263">
        <v>2.48826451554927E-3</v>
      </c>
      <c r="D3254" s="263"/>
    </row>
    <row r="3255" spans="1:4" x14ac:dyDescent="0.2">
      <c r="A3255" s="265" t="s">
        <v>5031</v>
      </c>
      <c r="B3255" s="263">
        <v>2.4880862031816998E-3</v>
      </c>
      <c r="D3255" s="263"/>
    </row>
    <row r="3256" spans="1:4" x14ac:dyDescent="0.2">
      <c r="A3256" s="265" t="s">
        <v>5402</v>
      </c>
      <c r="B3256" s="263">
        <v>2.4879830189580799E-3</v>
      </c>
      <c r="D3256" s="263"/>
    </row>
    <row r="3257" spans="1:4" x14ac:dyDescent="0.2">
      <c r="A3257" s="265" t="s">
        <v>3695</v>
      </c>
      <c r="B3257" s="263">
        <v>2.4877326765594598E-3</v>
      </c>
      <c r="D3257" s="263"/>
    </row>
    <row r="3258" spans="1:4" x14ac:dyDescent="0.2">
      <c r="A3258" s="265" t="s">
        <v>7595</v>
      </c>
      <c r="B3258" s="263">
        <v>2.4865636904237202E-3</v>
      </c>
      <c r="D3258" s="263"/>
    </row>
    <row r="3259" spans="1:4" x14ac:dyDescent="0.2">
      <c r="A3259" s="265" t="s">
        <v>5383</v>
      </c>
      <c r="B3259" s="263">
        <v>2.4855344245154E-3</v>
      </c>
      <c r="D3259" s="263"/>
    </row>
    <row r="3260" spans="1:4" x14ac:dyDescent="0.2">
      <c r="A3260" s="265" t="s">
        <v>5394</v>
      </c>
      <c r="B3260" s="263">
        <v>2.4837943636539001E-3</v>
      </c>
      <c r="D3260" s="263"/>
    </row>
    <row r="3261" spans="1:4" x14ac:dyDescent="0.2">
      <c r="A3261" s="265" t="s">
        <v>3446</v>
      </c>
      <c r="B3261" s="263">
        <v>2.4835802025694699E-3</v>
      </c>
      <c r="D3261" s="263"/>
    </row>
    <row r="3262" spans="1:4" x14ac:dyDescent="0.2">
      <c r="A3262" s="265" t="s">
        <v>2834</v>
      </c>
      <c r="B3262" s="263">
        <v>2.4833828384215099E-3</v>
      </c>
      <c r="D3262" s="263"/>
    </row>
    <row r="3263" spans="1:4" x14ac:dyDescent="0.2">
      <c r="A3263" s="265" t="s">
        <v>6023</v>
      </c>
      <c r="B3263" s="263">
        <v>2.4833417504336098E-3</v>
      </c>
      <c r="D3263" s="263"/>
    </row>
    <row r="3264" spans="1:4" x14ac:dyDescent="0.2">
      <c r="A3264" s="265" t="s">
        <v>4340</v>
      </c>
      <c r="B3264" s="263">
        <v>2.47932107324395E-3</v>
      </c>
      <c r="D3264" s="263"/>
    </row>
    <row r="3265" spans="1:4" x14ac:dyDescent="0.2">
      <c r="A3265" s="265" t="s">
        <v>3571</v>
      </c>
      <c r="B3265" s="263">
        <v>2.4767140445624601E-3</v>
      </c>
      <c r="D3265" s="263"/>
    </row>
    <row r="3266" spans="1:4" x14ac:dyDescent="0.2">
      <c r="A3266" s="265" t="s">
        <v>5597</v>
      </c>
      <c r="B3266" s="263">
        <v>2.4750832702024098E-3</v>
      </c>
      <c r="D3266" s="263"/>
    </row>
    <row r="3267" spans="1:4" x14ac:dyDescent="0.2">
      <c r="A3267" s="265" t="s">
        <v>7596</v>
      </c>
      <c r="B3267" s="263">
        <v>2.4748160489125501E-3</v>
      </c>
      <c r="D3267" s="263"/>
    </row>
    <row r="3268" spans="1:4" x14ac:dyDescent="0.2">
      <c r="A3268" s="265" t="s">
        <v>2082</v>
      </c>
      <c r="B3268" s="263">
        <v>2.4706899837190501E-3</v>
      </c>
      <c r="D3268" s="263"/>
    </row>
    <row r="3269" spans="1:4" x14ac:dyDescent="0.2">
      <c r="A3269" s="265" t="s">
        <v>7597</v>
      </c>
      <c r="B3269" s="263">
        <v>2.4672924890578201E-3</v>
      </c>
      <c r="D3269" s="263"/>
    </row>
    <row r="3270" spans="1:4" x14ac:dyDescent="0.2">
      <c r="A3270" s="265" t="s">
        <v>7598</v>
      </c>
      <c r="B3270" s="263">
        <v>2.4672924890578201E-3</v>
      </c>
      <c r="D3270" s="263"/>
    </row>
    <row r="3271" spans="1:4" x14ac:dyDescent="0.2">
      <c r="A3271" s="265" t="s">
        <v>7599</v>
      </c>
      <c r="B3271" s="263">
        <v>2.4672924890578201E-3</v>
      </c>
      <c r="D3271" s="263"/>
    </row>
    <row r="3272" spans="1:4" x14ac:dyDescent="0.2">
      <c r="A3272" s="265" t="s">
        <v>7600</v>
      </c>
      <c r="B3272" s="263">
        <v>2.4672924890578201E-3</v>
      </c>
      <c r="D3272" s="263"/>
    </row>
    <row r="3273" spans="1:4" x14ac:dyDescent="0.2">
      <c r="A3273" s="265" t="s">
        <v>5723</v>
      </c>
      <c r="B3273" s="263">
        <v>2.4672924890578201E-3</v>
      </c>
      <c r="D3273" s="263"/>
    </row>
    <row r="3274" spans="1:4" x14ac:dyDescent="0.2">
      <c r="A3274" s="265" t="s">
        <v>7601</v>
      </c>
      <c r="B3274" s="263">
        <v>2.4672924890578201E-3</v>
      </c>
      <c r="D3274" s="263"/>
    </row>
    <row r="3275" spans="1:4" x14ac:dyDescent="0.2">
      <c r="A3275" s="265" t="s">
        <v>7602</v>
      </c>
      <c r="B3275" s="263">
        <v>2.4672924890578201E-3</v>
      </c>
      <c r="D3275" s="263"/>
    </row>
    <row r="3276" spans="1:4" x14ac:dyDescent="0.2">
      <c r="A3276" s="265" t="s">
        <v>7603</v>
      </c>
      <c r="B3276" s="263">
        <v>2.4672924890578201E-3</v>
      </c>
      <c r="D3276" s="263"/>
    </row>
    <row r="3277" spans="1:4" x14ac:dyDescent="0.2">
      <c r="A3277" s="265" t="s">
        <v>7604</v>
      </c>
      <c r="B3277" s="263">
        <v>2.4672924890578201E-3</v>
      </c>
      <c r="D3277" s="263"/>
    </row>
    <row r="3278" spans="1:4" x14ac:dyDescent="0.2">
      <c r="A3278" s="265" t="s">
        <v>7605</v>
      </c>
      <c r="B3278" s="263">
        <v>2.4670690324446101E-3</v>
      </c>
      <c r="D3278" s="263"/>
    </row>
    <row r="3279" spans="1:4" x14ac:dyDescent="0.2">
      <c r="A3279" s="265" t="s">
        <v>7606</v>
      </c>
      <c r="B3279" s="263">
        <v>2.4670690324446101E-3</v>
      </c>
      <c r="D3279" s="263"/>
    </row>
    <row r="3280" spans="1:4" x14ac:dyDescent="0.2">
      <c r="A3280" s="265" t="s">
        <v>7607</v>
      </c>
      <c r="B3280" s="263">
        <v>2.4670690324446101E-3</v>
      </c>
      <c r="D3280" s="263"/>
    </row>
    <row r="3281" spans="1:4" x14ac:dyDescent="0.2">
      <c r="A3281" s="265" t="s">
        <v>7608</v>
      </c>
      <c r="B3281" s="263">
        <v>2.4670690324446101E-3</v>
      </c>
      <c r="D3281" s="263"/>
    </row>
    <row r="3282" spans="1:4" x14ac:dyDescent="0.2">
      <c r="A3282" s="265" t="s">
        <v>7609</v>
      </c>
      <c r="B3282" s="263">
        <v>2.4670690324446101E-3</v>
      </c>
      <c r="D3282" s="263"/>
    </row>
    <row r="3283" spans="1:4" x14ac:dyDescent="0.2">
      <c r="A3283" s="265" t="s">
        <v>7610</v>
      </c>
      <c r="B3283" s="263">
        <v>2.4670690324446101E-3</v>
      </c>
      <c r="D3283" s="263"/>
    </row>
    <row r="3284" spans="1:4" x14ac:dyDescent="0.2">
      <c r="A3284" s="265" t="s">
        <v>7611</v>
      </c>
      <c r="B3284" s="263">
        <v>2.4670690324446101E-3</v>
      </c>
      <c r="D3284" s="263"/>
    </row>
    <row r="3285" spans="1:4" x14ac:dyDescent="0.2">
      <c r="A3285" s="265" t="s">
        <v>7612</v>
      </c>
      <c r="B3285" s="263">
        <v>2.4670690324446101E-3</v>
      </c>
      <c r="D3285" s="263"/>
    </row>
    <row r="3286" spans="1:4" x14ac:dyDescent="0.2">
      <c r="A3286" s="265" t="s">
        <v>7613</v>
      </c>
      <c r="B3286" s="263">
        <v>2.4670690324446101E-3</v>
      </c>
      <c r="D3286" s="263"/>
    </row>
    <row r="3287" spans="1:4" x14ac:dyDescent="0.2">
      <c r="A3287" s="265" t="s">
        <v>1463</v>
      </c>
      <c r="B3287" s="263">
        <v>2.4622392522255401E-3</v>
      </c>
      <c r="D3287" s="263"/>
    </row>
    <row r="3288" spans="1:4" x14ac:dyDescent="0.2">
      <c r="A3288" s="265" t="s">
        <v>7614</v>
      </c>
      <c r="B3288" s="263">
        <v>2.4532394889728699E-3</v>
      </c>
      <c r="D3288" s="263"/>
    </row>
    <row r="3289" spans="1:4" x14ac:dyDescent="0.2">
      <c r="A3289" s="265" t="s">
        <v>7615</v>
      </c>
      <c r="B3289" s="263">
        <v>2.44879256296505E-3</v>
      </c>
      <c r="D3289" s="263"/>
    </row>
    <row r="3290" spans="1:4" x14ac:dyDescent="0.2">
      <c r="A3290" s="265" t="s">
        <v>7616</v>
      </c>
      <c r="B3290" s="263">
        <v>2.44879256296505E-3</v>
      </c>
      <c r="D3290" s="263"/>
    </row>
    <row r="3291" spans="1:4" x14ac:dyDescent="0.2">
      <c r="A3291" s="265" t="s">
        <v>7617</v>
      </c>
      <c r="B3291" s="263">
        <v>2.4457175213190101E-3</v>
      </c>
      <c r="D3291" s="263"/>
    </row>
    <row r="3292" spans="1:4" x14ac:dyDescent="0.2">
      <c r="A3292" s="265" t="s">
        <v>5571</v>
      </c>
      <c r="B3292" s="263">
        <v>2.4402713326372501E-3</v>
      </c>
      <c r="D3292" s="263"/>
    </row>
    <row r="3293" spans="1:4" x14ac:dyDescent="0.2">
      <c r="A3293" s="265" t="s">
        <v>5843</v>
      </c>
      <c r="B3293" s="263">
        <v>2.4399407753233002E-3</v>
      </c>
      <c r="D3293" s="263"/>
    </row>
    <row r="3294" spans="1:4" x14ac:dyDescent="0.2">
      <c r="A3294" s="265" t="s">
        <v>3280</v>
      </c>
      <c r="B3294" s="263">
        <v>2.4374037904830899E-3</v>
      </c>
      <c r="D3294" s="263"/>
    </row>
    <row r="3295" spans="1:4" x14ac:dyDescent="0.2">
      <c r="A3295" s="265" t="s">
        <v>3967</v>
      </c>
      <c r="B3295" s="263">
        <v>2.4372351420808599E-3</v>
      </c>
      <c r="D3295" s="263"/>
    </row>
    <row r="3296" spans="1:4" x14ac:dyDescent="0.2">
      <c r="A3296" s="265" t="s">
        <v>7618</v>
      </c>
      <c r="B3296" s="263">
        <v>2.4302800231713602E-3</v>
      </c>
      <c r="D3296" s="263"/>
    </row>
    <row r="3297" spans="1:4" x14ac:dyDescent="0.2">
      <c r="A3297" s="265" t="s">
        <v>2783</v>
      </c>
      <c r="B3297" s="263">
        <v>2.4297750001022701E-3</v>
      </c>
      <c r="D3297" s="263"/>
    </row>
    <row r="3298" spans="1:4" x14ac:dyDescent="0.2">
      <c r="A3298" s="265" t="s">
        <v>2695</v>
      </c>
      <c r="B3298" s="263">
        <v>2.4290426558843002E-3</v>
      </c>
      <c r="D3298" s="263"/>
    </row>
    <row r="3299" spans="1:4" x14ac:dyDescent="0.2">
      <c r="A3299" s="265" t="s">
        <v>7619</v>
      </c>
      <c r="B3299" s="263">
        <v>2.42869084933353E-3</v>
      </c>
      <c r="D3299" s="263"/>
    </row>
    <row r="3300" spans="1:4" x14ac:dyDescent="0.2">
      <c r="A3300" s="265" t="s">
        <v>3626</v>
      </c>
      <c r="B3300" s="263">
        <v>2.4240748170138702E-3</v>
      </c>
      <c r="D3300" s="263"/>
    </row>
    <row r="3301" spans="1:4" x14ac:dyDescent="0.2">
      <c r="A3301" s="265" t="s">
        <v>7620</v>
      </c>
      <c r="B3301" s="263">
        <v>2.4234553790860799E-3</v>
      </c>
      <c r="D3301" s="263"/>
    </row>
    <row r="3302" spans="1:4" x14ac:dyDescent="0.2">
      <c r="A3302" s="265" t="s">
        <v>4982</v>
      </c>
      <c r="B3302" s="263">
        <v>2.4157984651086901E-3</v>
      </c>
      <c r="D3302" s="263"/>
    </row>
    <row r="3303" spans="1:4" x14ac:dyDescent="0.2">
      <c r="A3303" s="265" t="s">
        <v>1351</v>
      </c>
      <c r="B3303" s="263">
        <v>2.40847612702399E-3</v>
      </c>
      <c r="D3303" s="263"/>
    </row>
    <row r="3304" spans="1:4" x14ac:dyDescent="0.2">
      <c r="A3304" s="265" t="s">
        <v>3022</v>
      </c>
      <c r="B3304" s="263">
        <v>2.4074266052727801E-3</v>
      </c>
      <c r="D3304" s="263"/>
    </row>
    <row r="3305" spans="1:4" x14ac:dyDescent="0.2">
      <c r="A3305" s="265" t="s">
        <v>6090</v>
      </c>
      <c r="B3305" s="263">
        <v>2.40590539475015E-3</v>
      </c>
      <c r="D3305" s="263"/>
    </row>
    <row r="3306" spans="1:4" x14ac:dyDescent="0.2">
      <c r="A3306" s="265" t="s">
        <v>3386</v>
      </c>
      <c r="B3306" s="263">
        <v>2.4000579618809101E-3</v>
      </c>
      <c r="D3306" s="263"/>
    </row>
    <row r="3307" spans="1:4" x14ac:dyDescent="0.2">
      <c r="A3307" s="265" t="s">
        <v>6191</v>
      </c>
      <c r="B3307" s="263">
        <v>2.39860203517663E-3</v>
      </c>
      <c r="D3307" s="263"/>
    </row>
    <row r="3308" spans="1:4" x14ac:dyDescent="0.2">
      <c r="A3308" s="265" t="s">
        <v>1197</v>
      </c>
      <c r="B3308" s="263">
        <v>2.39860203517663E-3</v>
      </c>
      <c r="D3308" s="263"/>
    </row>
    <row r="3309" spans="1:4" x14ac:dyDescent="0.2">
      <c r="A3309" s="265" t="s">
        <v>7621</v>
      </c>
      <c r="B3309" s="263">
        <v>2.39860203517663E-3</v>
      </c>
      <c r="D3309" s="263"/>
    </row>
    <row r="3310" spans="1:4" x14ac:dyDescent="0.2">
      <c r="A3310" s="265" t="s">
        <v>7622</v>
      </c>
      <c r="B3310" s="263">
        <v>2.39860203517663E-3</v>
      </c>
      <c r="D3310" s="263"/>
    </row>
    <row r="3311" spans="1:4" x14ac:dyDescent="0.2">
      <c r="A3311" s="265" t="s">
        <v>7623</v>
      </c>
      <c r="B3311" s="263">
        <v>2.39860203517663E-3</v>
      </c>
      <c r="D3311" s="263"/>
    </row>
    <row r="3312" spans="1:4" x14ac:dyDescent="0.2">
      <c r="A3312" s="265" t="s">
        <v>3698</v>
      </c>
      <c r="B3312" s="263">
        <v>2.39860203517663E-3</v>
      </c>
      <c r="D3312" s="263"/>
    </row>
    <row r="3313" spans="1:4" x14ac:dyDescent="0.2">
      <c r="A3313" s="265" t="s">
        <v>7624</v>
      </c>
      <c r="B3313" s="263">
        <v>2.39860203517663E-3</v>
      </c>
      <c r="D3313" s="263"/>
    </row>
    <row r="3314" spans="1:4" x14ac:dyDescent="0.2">
      <c r="A3314" s="265" t="s">
        <v>2121</v>
      </c>
      <c r="B3314" s="263">
        <v>2.39656430541022E-3</v>
      </c>
      <c r="D3314" s="263"/>
    </row>
    <row r="3315" spans="1:4" x14ac:dyDescent="0.2">
      <c r="A3315" s="265" t="s">
        <v>2772</v>
      </c>
      <c r="B3315" s="263">
        <v>2.3907719288684898E-3</v>
      </c>
      <c r="D3315" s="263"/>
    </row>
    <row r="3316" spans="1:4" x14ac:dyDescent="0.2">
      <c r="A3316" s="265" t="s">
        <v>4464</v>
      </c>
      <c r="B3316" s="263">
        <v>2.3887769707516501E-3</v>
      </c>
      <c r="D3316" s="263"/>
    </row>
    <row r="3317" spans="1:4" x14ac:dyDescent="0.2">
      <c r="A3317" s="265" t="s">
        <v>7625</v>
      </c>
      <c r="B3317" s="263">
        <v>2.38679746939409E-3</v>
      </c>
      <c r="D3317" s="263"/>
    </row>
    <row r="3318" spans="1:4" x14ac:dyDescent="0.2">
      <c r="A3318" s="265" t="s">
        <v>3791</v>
      </c>
      <c r="B3318" s="263">
        <v>2.3852497780014101E-3</v>
      </c>
      <c r="D3318" s="263"/>
    </row>
    <row r="3319" spans="1:4" x14ac:dyDescent="0.2">
      <c r="A3319" s="265" t="s">
        <v>1497</v>
      </c>
      <c r="B3319" s="263">
        <v>2.3801610563853898E-3</v>
      </c>
      <c r="D3319" s="263"/>
    </row>
    <row r="3320" spans="1:4" x14ac:dyDescent="0.2">
      <c r="A3320" s="265" t="s">
        <v>7626</v>
      </c>
      <c r="B3320" s="263">
        <v>2.3764702098083902E-3</v>
      </c>
      <c r="D3320" s="263"/>
    </row>
    <row r="3321" spans="1:4" x14ac:dyDescent="0.2">
      <c r="A3321" s="265" t="s">
        <v>7627</v>
      </c>
      <c r="B3321" s="263">
        <v>2.3764702098083902E-3</v>
      </c>
      <c r="D3321" s="263"/>
    </row>
    <row r="3322" spans="1:4" x14ac:dyDescent="0.2">
      <c r="A3322" s="265" t="s">
        <v>7628</v>
      </c>
      <c r="B3322" s="263">
        <v>2.3764702098083902E-3</v>
      </c>
      <c r="D3322" s="263"/>
    </row>
    <row r="3323" spans="1:4" x14ac:dyDescent="0.2">
      <c r="A3323" s="265" t="s">
        <v>3998</v>
      </c>
      <c r="B3323" s="263">
        <v>2.37535403428118E-3</v>
      </c>
      <c r="D3323" s="263"/>
    </row>
    <row r="3324" spans="1:4" x14ac:dyDescent="0.2">
      <c r="A3324" s="265" t="s">
        <v>6015</v>
      </c>
      <c r="B3324" s="263">
        <v>2.3752714653486702E-3</v>
      </c>
      <c r="D3324" s="263"/>
    </row>
    <row r="3325" spans="1:4" x14ac:dyDescent="0.2">
      <c r="A3325" s="265" t="s">
        <v>966</v>
      </c>
      <c r="B3325" s="263">
        <v>2.3727269753361299E-3</v>
      </c>
      <c r="D3325" s="263"/>
    </row>
    <row r="3326" spans="1:4" x14ac:dyDescent="0.2">
      <c r="A3326" s="265" t="s">
        <v>1588</v>
      </c>
      <c r="B3326" s="263">
        <v>2.3713358445767601E-3</v>
      </c>
      <c r="D3326" s="263"/>
    </row>
    <row r="3327" spans="1:4" x14ac:dyDescent="0.2">
      <c r="A3327" s="265" t="s">
        <v>3754</v>
      </c>
      <c r="B3327" s="263">
        <v>2.37021581639171E-3</v>
      </c>
      <c r="D3327" s="263"/>
    </row>
    <row r="3328" spans="1:4" x14ac:dyDescent="0.2">
      <c r="A3328" s="265" t="s">
        <v>7629</v>
      </c>
      <c r="B3328" s="263">
        <v>2.3694120324910398E-3</v>
      </c>
      <c r="D3328" s="263"/>
    </row>
    <row r="3329" spans="1:4" x14ac:dyDescent="0.2">
      <c r="A3329" s="265" t="s">
        <v>7630</v>
      </c>
      <c r="B3329" s="263">
        <v>2.3689871952744801E-3</v>
      </c>
      <c r="D3329" s="263"/>
    </row>
    <row r="3330" spans="1:4" x14ac:dyDescent="0.2">
      <c r="A3330" s="265" t="s">
        <v>7631</v>
      </c>
      <c r="B3330" s="263">
        <v>2.3689871952744801E-3</v>
      </c>
      <c r="D3330" s="263"/>
    </row>
    <row r="3331" spans="1:4" x14ac:dyDescent="0.2">
      <c r="A3331" s="265" t="s">
        <v>7632</v>
      </c>
      <c r="B3331" s="263">
        <v>2.3689871952744801E-3</v>
      </c>
      <c r="D3331" s="263"/>
    </row>
    <row r="3332" spans="1:4" x14ac:dyDescent="0.2">
      <c r="A3332" s="265" t="s">
        <v>7633</v>
      </c>
      <c r="B3332" s="263">
        <v>2.3689871952744801E-3</v>
      </c>
      <c r="D3332" s="263"/>
    </row>
    <row r="3333" spans="1:4" x14ac:dyDescent="0.2">
      <c r="A3333" s="265" t="s">
        <v>7634</v>
      </c>
      <c r="B3333" s="263">
        <v>2.3674201450748001E-3</v>
      </c>
      <c r="D3333" s="263"/>
    </row>
    <row r="3334" spans="1:4" x14ac:dyDescent="0.2">
      <c r="A3334" s="265" t="s">
        <v>4541</v>
      </c>
      <c r="B3334" s="263">
        <v>2.3674046551586899E-3</v>
      </c>
      <c r="D3334" s="263"/>
    </row>
    <row r="3335" spans="1:4" x14ac:dyDescent="0.2">
      <c r="A3335" s="265" t="s">
        <v>4372</v>
      </c>
      <c r="B3335" s="263">
        <v>2.3657519961848002E-3</v>
      </c>
      <c r="D3335" s="263"/>
    </row>
    <row r="3336" spans="1:4" x14ac:dyDescent="0.2">
      <c r="A3336" s="265" t="s">
        <v>2445</v>
      </c>
      <c r="B3336" s="263">
        <v>2.3649370650679199E-3</v>
      </c>
      <c r="D3336" s="263"/>
    </row>
    <row r="3337" spans="1:4" x14ac:dyDescent="0.2">
      <c r="A3337" s="265" t="s">
        <v>3351</v>
      </c>
      <c r="B3337" s="263">
        <v>2.3640870073350201E-3</v>
      </c>
      <c r="D3337" s="263"/>
    </row>
    <row r="3338" spans="1:4" x14ac:dyDescent="0.2">
      <c r="A3338" s="265" t="s">
        <v>3884</v>
      </c>
      <c r="B3338" s="263">
        <v>2.3627431161539602E-3</v>
      </c>
      <c r="D3338" s="263"/>
    </row>
    <row r="3339" spans="1:4" x14ac:dyDescent="0.2">
      <c r="A3339" s="265" t="s">
        <v>7635</v>
      </c>
      <c r="B3339" s="263">
        <v>2.3623155650919002E-3</v>
      </c>
      <c r="D3339" s="263"/>
    </row>
    <row r="3340" spans="1:4" x14ac:dyDescent="0.2">
      <c r="A3340" s="265" t="s">
        <v>6033</v>
      </c>
      <c r="B3340" s="263">
        <v>2.3617704254749201E-3</v>
      </c>
      <c r="D3340" s="263"/>
    </row>
    <row r="3341" spans="1:4" x14ac:dyDescent="0.2">
      <c r="A3341" s="265" t="s">
        <v>5555</v>
      </c>
      <c r="B3341" s="263">
        <v>2.3601539378351301E-3</v>
      </c>
      <c r="D3341" s="263"/>
    </row>
    <row r="3342" spans="1:4" x14ac:dyDescent="0.2">
      <c r="A3342" s="265" t="s">
        <v>7636</v>
      </c>
      <c r="B3342" s="263">
        <v>2.3601539378351301E-3</v>
      </c>
      <c r="D3342" s="263"/>
    </row>
    <row r="3343" spans="1:4" x14ac:dyDescent="0.2">
      <c r="A3343" s="265" t="s">
        <v>7637</v>
      </c>
      <c r="B3343" s="263">
        <v>2.3601539378351301E-3</v>
      </c>
      <c r="D3343" s="263"/>
    </row>
    <row r="3344" spans="1:4" x14ac:dyDescent="0.2">
      <c r="A3344" s="265" t="s">
        <v>4110</v>
      </c>
      <c r="B3344" s="263">
        <v>2.34838880319293E-3</v>
      </c>
      <c r="D3344" s="263"/>
    </row>
    <row r="3345" spans="1:4" x14ac:dyDescent="0.2">
      <c r="A3345" s="265" t="s">
        <v>7638</v>
      </c>
      <c r="B3345" s="263">
        <v>2.3434153744083001E-3</v>
      </c>
      <c r="D3345" s="263"/>
    </row>
    <row r="3346" spans="1:4" x14ac:dyDescent="0.2">
      <c r="A3346" s="265" t="s">
        <v>5839</v>
      </c>
      <c r="B3346" s="263">
        <v>2.3426051078669799E-3</v>
      </c>
      <c r="D3346" s="263"/>
    </row>
    <row r="3347" spans="1:4" x14ac:dyDescent="0.2">
      <c r="A3347" s="265" t="s">
        <v>5712</v>
      </c>
      <c r="B3347" s="263">
        <v>2.34198952709127E-3</v>
      </c>
      <c r="D3347" s="263"/>
    </row>
    <row r="3348" spans="1:4" x14ac:dyDescent="0.2">
      <c r="A3348" s="265" t="s">
        <v>7639</v>
      </c>
      <c r="B3348" s="263">
        <v>2.3418575434254602E-3</v>
      </c>
      <c r="D3348" s="263"/>
    </row>
    <row r="3349" spans="1:4" x14ac:dyDescent="0.2">
      <c r="A3349" s="265" t="s">
        <v>5974</v>
      </c>
      <c r="B3349" s="263">
        <v>2.3350300389840001E-3</v>
      </c>
      <c r="D3349" s="263"/>
    </row>
    <row r="3350" spans="1:4" x14ac:dyDescent="0.2">
      <c r="A3350" s="265" t="s">
        <v>7640</v>
      </c>
      <c r="B3350" s="263">
        <v>2.33489208909205E-3</v>
      </c>
      <c r="D3350" s="263"/>
    </row>
    <row r="3351" spans="1:4" x14ac:dyDescent="0.2">
      <c r="A3351" s="265" t="s">
        <v>3070</v>
      </c>
      <c r="B3351" s="263">
        <v>2.3321117222668401E-3</v>
      </c>
      <c r="D3351" s="263"/>
    </row>
    <row r="3352" spans="1:4" x14ac:dyDescent="0.2">
      <c r="A3352" s="265" t="s">
        <v>736</v>
      </c>
      <c r="B3352" s="263">
        <v>2.32995010366297E-3</v>
      </c>
      <c r="D3352" s="263"/>
    </row>
    <row r="3353" spans="1:4" x14ac:dyDescent="0.2">
      <c r="A3353" s="265" t="s">
        <v>2064</v>
      </c>
      <c r="B3353" s="263">
        <v>2.3290410077728202E-3</v>
      </c>
      <c r="D3353" s="263"/>
    </row>
    <row r="3354" spans="1:4" x14ac:dyDescent="0.2">
      <c r="A3354" s="265" t="s">
        <v>1865</v>
      </c>
      <c r="B3354" s="263">
        <v>2.3259916868381301E-3</v>
      </c>
      <c r="D3354" s="263"/>
    </row>
    <row r="3355" spans="1:4" x14ac:dyDescent="0.2">
      <c r="A3355" s="265" t="s">
        <v>5709</v>
      </c>
      <c r="B3355" s="263">
        <v>2.3253395619080401E-3</v>
      </c>
      <c r="D3355" s="263"/>
    </row>
    <row r="3356" spans="1:4" x14ac:dyDescent="0.2">
      <c r="A3356" s="265" t="s">
        <v>7641</v>
      </c>
      <c r="B3356" s="263">
        <v>2.32453173908557E-3</v>
      </c>
      <c r="D3356" s="263"/>
    </row>
    <row r="3357" spans="1:4" x14ac:dyDescent="0.2">
      <c r="A3357" s="265" t="s">
        <v>7642</v>
      </c>
      <c r="B3357" s="263">
        <v>2.3237334060067002E-3</v>
      </c>
      <c r="D3357" s="263"/>
    </row>
    <row r="3358" spans="1:4" x14ac:dyDescent="0.2">
      <c r="A3358" s="265" t="s">
        <v>2654</v>
      </c>
      <c r="B3358" s="263">
        <v>2.3218137794007998E-3</v>
      </c>
      <c r="D3358" s="263"/>
    </row>
    <row r="3359" spans="1:4" x14ac:dyDescent="0.2">
      <c r="A3359" s="265" t="s">
        <v>782</v>
      </c>
      <c r="B3359" s="263">
        <v>2.3211259146802199E-3</v>
      </c>
      <c r="D3359" s="263"/>
    </row>
    <row r="3360" spans="1:4" x14ac:dyDescent="0.2">
      <c r="A3360" s="265" t="s">
        <v>6183</v>
      </c>
      <c r="B3360" s="263">
        <v>2.3164835660089201E-3</v>
      </c>
      <c r="D3360" s="263"/>
    </row>
    <row r="3361" spans="1:4" x14ac:dyDescent="0.2">
      <c r="A3361" s="265" t="s">
        <v>7643</v>
      </c>
      <c r="B3361" s="263">
        <v>2.31129788404425E-3</v>
      </c>
      <c r="D3361" s="263"/>
    </row>
    <row r="3362" spans="1:4" x14ac:dyDescent="0.2">
      <c r="A3362" s="265" t="s">
        <v>7644</v>
      </c>
      <c r="B3362" s="263">
        <v>2.31123770757679E-3</v>
      </c>
      <c r="D3362" s="263"/>
    </row>
    <row r="3363" spans="1:4" x14ac:dyDescent="0.2">
      <c r="A3363" s="265" t="s">
        <v>1674</v>
      </c>
      <c r="B3363" s="263">
        <v>2.3104125252714001E-3</v>
      </c>
      <c r="D3363" s="263"/>
    </row>
    <row r="3364" spans="1:4" x14ac:dyDescent="0.2">
      <c r="A3364" s="265" t="s">
        <v>6354</v>
      </c>
      <c r="B3364" s="263">
        <v>2.3085046209033698E-3</v>
      </c>
      <c r="D3364" s="263"/>
    </row>
    <row r="3365" spans="1:4" x14ac:dyDescent="0.2">
      <c r="A3365" s="265" t="s">
        <v>3762</v>
      </c>
      <c r="B3365" s="263">
        <v>2.3078450555836E-3</v>
      </c>
      <c r="D3365" s="263"/>
    </row>
    <row r="3366" spans="1:4" x14ac:dyDescent="0.2">
      <c r="A3366" s="265" t="s">
        <v>2270</v>
      </c>
      <c r="B3366" s="263">
        <v>2.30551195410294E-3</v>
      </c>
      <c r="D3366" s="263"/>
    </row>
    <row r="3367" spans="1:4" x14ac:dyDescent="0.2">
      <c r="A3367" s="265" t="s">
        <v>3171</v>
      </c>
      <c r="B3367" s="263">
        <v>2.3034191081013002E-3</v>
      </c>
      <c r="D3367" s="263"/>
    </row>
    <row r="3368" spans="1:4" x14ac:dyDescent="0.2">
      <c r="A3368" s="265" t="s">
        <v>3279</v>
      </c>
      <c r="B3368" s="263">
        <v>2.3028633532433101E-3</v>
      </c>
      <c r="D3368" s="263"/>
    </row>
    <row r="3369" spans="1:4" x14ac:dyDescent="0.2">
      <c r="A3369" s="265" t="s">
        <v>7645</v>
      </c>
      <c r="B3369" s="263">
        <v>2.2997660481175099E-3</v>
      </c>
      <c r="D3369" s="263"/>
    </row>
    <row r="3370" spans="1:4" x14ac:dyDescent="0.2">
      <c r="A3370" s="265" t="s">
        <v>2258</v>
      </c>
      <c r="B3370" s="263">
        <v>2.29828670421286E-3</v>
      </c>
      <c r="D3370" s="263"/>
    </row>
    <row r="3371" spans="1:4" x14ac:dyDescent="0.2">
      <c r="A3371" s="265" t="s">
        <v>4118</v>
      </c>
      <c r="B3371" s="263">
        <v>2.2972025896144002E-3</v>
      </c>
      <c r="D3371" s="263"/>
    </row>
    <row r="3372" spans="1:4" x14ac:dyDescent="0.2">
      <c r="A3372" s="265" t="s">
        <v>6316</v>
      </c>
      <c r="B3372" s="263">
        <v>2.29601353020709E-3</v>
      </c>
      <c r="D3372" s="263"/>
    </row>
    <row r="3373" spans="1:4" x14ac:dyDescent="0.2">
      <c r="A3373" s="265" t="s">
        <v>3827</v>
      </c>
      <c r="B3373" s="263">
        <v>2.2930277427313499E-3</v>
      </c>
      <c r="D3373" s="263"/>
    </row>
    <row r="3374" spans="1:4" x14ac:dyDescent="0.2">
      <c r="A3374" s="265" t="s">
        <v>1790</v>
      </c>
      <c r="B3374" s="263">
        <v>2.2822332971086001E-3</v>
      </c>
      <c r="D3374" s="263"/>
    </row>
    <row r="3375" spans="1:4" x14ac:dyDescent="0.2">
      <c r="A3375" s="265" t="s">
        <v>1251</v>
      </c>
      <c r="B3375" s="263">
        <v>2.2821940024055801E-3</v>
      </c>
      <c r="D3375" s="263"/>
    </row>
    <row r="3376" spans="1:4" x14ac:dyDescent="0.2">
      <c r="A3376" s="265" t="s">
        <v>7646</v>
      </c>
      <c r="B3376" s="263">
        <v>2.2810830145051698E-3</v>
      </c>
      <c r="D3376" s="263"/>
    </row>
    <row r="3377" spans="1:4" x14ac:dyDescent="0.2">
      <c r="A3377" s="265" t="s">
        <v>3515</v>
      </c>
      <c r="B3377" s="263">
        <v>2.2808151866224001E-3</v>
      </c>
      <c r="D3377" s="263"/>
    </row>
    <row r="3378" spans="1:4" x14ac:dyDescent="0.2">
      <c r="A3378" s="265" t="s">
        <v>3111</v>
      </c>
      <c r="B3378" s="263">
        <v>2.2780756319078E-3</v>
      </c>
      <c r="D3378" s="263"/>
    </row>
    <row r="3379" spans="1:4" x14ac:dyDescent="0.2">
      <c r="A3379" s="265" t="s">
        <v>5245</v>
      </c>
      <c r="B3379" s="263">
        <v>2.27748335043119E-3</v>
      </c>
      <c r="D3379" s="263"/>
    </row>
    <row r="3380" spans="1:4" x14ac:dyDescent="0.2">
      <c r="A3380" s="265" t="s">
        <v>1335</v>
      </c>
      <c r="B3380" s="263">
        <v>2.2759209055961201E-3</v>
      </c>
      <c r="D3380" s="263"/>
    </row>
    <row r="3381" spans="1:4" x14ac:dyDescent="0.2">
      <c r="A3381" s="265" t="s">
        <v>7647</v>
      </c>
      <c r="B3381" s="263">
        <v>2.2734574785150999E-3</v>
      </c>
      <c r="D3381" s="263"/>
    </row>
    <row r="3382" spans="1:4" x14ac:dyDescent="0.2">
      <c r="A3382" s="265" t="s">
        <v>3067</v>
      </c>
      <c r="B3382" s="263">
        <v>2.27273050138792E-3</v>
      </c>
      <c r="D3382" s="263"/>
    </row>
    <row r="3383" spans="1:4" x14ac:dyDescent="0.2">
      <c r="A3383" s="265" t="s">
        <v>7648</v>
      </c>
      <c r="B3383" s="263">
        <v>2.2722370236352798E-3</v>
      </c>
      <c r="D3383" s="263"/>
    </row>
    <row r="3384" spans="1:4" x14ac:dyDescent="0.2">
      <c r="A3384" s="265" t="s">
        <v>7649</v>
      </c>
      <c r="B3384" s="263">
        <v>2.2686695176796102E-3</v>
      </c>
      <c r="D3384" s="263"/>
    </row>
    <row r="3385" spans="1:4" x14ac:dyDescent="0.2">
      <c r="A3385" s="265" t="s">
        <v>1609</v>
      </c>
      <c r="B3385" s="263">
        <v>2.26606513942569E-3</v>
      </c>
      <c r="D3385" s="263"/>
    </row>
    <row r="3386" spans="1:4" x14ac:dyDescent="0.2">
      <c r="A3386" s="265" t="s">
        <v>2707</v>
      </c>
      <c r="B3386" s="263">
        <v>2.2655651450548E-3</v>
      </c>
      <c r="D3386" s="263"/>
    </row>
    <row r="3387" spans="1:4" x14ac:dyDescent="0.2">
      <c r="A3387" s="265" t="s">
        <v>5050</v>
      </c>
      <c r="B3387" s="263">
        <v>2.2615254201314499E-3</v>
      </c>
      <c r="D3387" s="263"/>
    </row>
    <row r="3388" spans="1:4" x14ac:dyDescent="0.2">
      <c r="A3388" s="265" t="s">
        <v>4655</v>
      </c>
      <c r="B3388" s="263">
        <v>2.26127831957465E-3</v>
      </c>
      <c r="D3388" s="263"/>
    </row>
    <row r="3389" spans="1:4" x14ac:dyDescent="0.2">
      <c r="A3389" s="265" t="s">
        <v>7650</v>
      </c>
      <c r="B3389" s="263">
        <v>2.2590659627961598E-3</v>
      </c>
      <c r="D3389" s="263"/>
    </row>
    <row r="3390" spans="1:4" x14ac:dyDescent="0.2">
      <c r="A3390" s="265" t="s">
        <v>3173</v>
      </c>
      <c r="B3390" s="263">
        <v>2.2581275713024298E-3</v>
      </c>
      <c r="D3390" s="263"/>
    </row>
    <row r="3391" spans="1:4" x14ac:dyDescent="0.2">
      <c r="A3391" s="265" t="s">
        <v>6130</v>
      </c>
      <c r="B3391" s="263">
        <v>2.2488842819094299E-3</v>
      </c>
      <c r="D3391" s="263"/>
    </row>
    <row r="3392" spans="1:4" x14ac:dyDescent="0.2">
      <c r="A3392" s="265" t="s">
        <v>2856</v>
      </c>
      <c r="B3392" s="263">
        <v>2.24874216283502E-3</v>
      </c>
      <c r="D3392" s="263"/>
    </row>
    <row r="3393" spans="1:4" x14ac:dyDescent="0.2">
      <c r="A3393" s="265" t="s">
        <v>7651</v>
      </c>
      <c r="B3393" s="263">
        <v>2.2456400801403398E-3</v>
      </c>
      <c r="D3393" s="263"/>
    </row>
    <row r="3394" spans="1:4" x14ac:dyDescent="0.2">
      <c r="A3394" s="265" t="s">
        <v>7652</v>
      </c>
      <c r="B3394" s="263">
        <v>2.24331506803756E-3</v>
      </c>
      <c r="D3394" s="263"/>
    </row>
    <row r="3395" spans="1:4" x14ac:dyDescent="0.2">
      <c r="A3395" s="265" t="s">
        <v>7653</v>
      </c>
      <c r="B3395" s="263">
        <v>2.2427236378478599E-3</v>
      </c>
      <c r="D3395" s="263"/>
    </row>
    <row r="3396" spans="1:4" x14ac:dyDescent="0.2">
      <c r="A3396" s="265" t="s">
        <v>5043</v>
      </c>
      <c r="B3396" s="263">
        <v>2.2419911547894899E-3</v>
      </c>
      <c r="D3396" s="263"/>
    </row>
    <row r="3397" spans="1:4" x14ac:dyDescent="0.2">
      <c r="A3397" s="265" t="s">
        <v>1551</v>
      </c>
      <c r="B3397" s="263">
        <v>2.2389939276639698E-3</v>
      </c>
      <c r="D3397" s="263"/>
    </row>
    <row r="3398" spans="1:4" x14ac:dyDescent="0.2">
      <c r="A3398" s="265" t="s">
        <v>4441</v>
      </c>
      <c r="B3398" s="263">
        <v>2.2334980203178902E-3</v>
      </c>
      <c r="D3398" s="263"/>
    </row>
    <row r="3399" spans="1:4" x14ac:dyDescent="0.2">
      <c r="A3399" s="265" t="s">
        <v>1885</v>
      </c>
      <c r="B3399" s="263">
        <v>2.2328913986372099E-3</v>
      </c>
      <c r="D3399" s="263"/>
    </row>
    <row r="3400" spans="1:4" x14ac:dyDescent="0.2">
      <c r="A3400" s="265" t="s">
        <v>2452</v>
      </c>
      <c r="B3400" s="263">
        <v>2.2290757362600001E-3</v>
      </c>
      <c r="D3400" s="263"/>
    </row>
    <row r="3401" spans="1:4" x14ac:dyDescent="0.2">
      <c r="A3401" s="265" t="s">
        <v>4949</v>
      </c>
      <c r="B3401" s="263">
        <v>2.2286102530083701E-3</v>
      </c>
      <c r="D3401" s="263"/>
    </row>
    <row r="3402" spans="1:4" x14ac:dyDescent="0.2">
      <c r="A3402" s="265" t="s">
        <v>7654</v>
      </c>
      <c r="B3402" s="263">
        <v>2.2284963044187701E-3</v>
      </c>
      <c r="D3402" s="263"/>
    </row>
    <row r="3403" spans="1:4" x14ac:dyDescent="0.2">
      <c r="A3403" s="265" t="s">
        <v>7655</v>
      </c>
      <c r="B3403" s="263">
        <v>2.2284963044187701E-3</v>
      </c>
      <c r="D3403" s="263"/>
    </row>
    <row r="3404" spans="1:4" x14ac:dyDescent="0.2">
      <c r="A3404" s="265" t="s">
        <v>7656</v>
      </c>
      <c r="B3404" s="263">
        <v>2.2284330239314698E-3</v>
      </c>
      <c r="D3404" s="263"/>
    </row>
    <row r="3405" spans="1:4" x14ac:dyDescent="0.2">
      <c r="A3405" s="265" t="s">
        <v>7657</v>
      </c>
      <c r="B3405" s="263">
        <v>2.2249446005619799E-3</v>
      </c>
      <c r="D3405" s="263"/>
    </row>
    <row r="3406" spans="1:4" x14ac:dyDescent="0.2">
      <c r="A3406" s="265" t="s">
        <v>6280</v>
      </c>
      <c r="B3406" s="263">
        <v>2.2241339171513701E-3</v>
      </c>
      <c r="D3406" s="263"/>
    </row>
    <row r="3407" spans="1:4" x14ac:dyDescent="0.2">
      <c r="A3407" s="265" t="s">
        <v>573</v>
      </c>
      <c r="B3407" s="263">
        <v>2.2236535043107502E-3</v>
      </c>
      <c r="D3407" s="263"/>
    </row>
    <row r="3408" spans="1:4" x14ac:dyDescent="0.2">
      <c r="A3408" s="265" t="s">
        <v>7658</v>
      </c>
      <c r="B3408" s="263">
        <v>2.2207158073741899E-3</v>
      </c>
      <c r="D3408" s="263"/>
    </row>
    <row r="3409" spans="1:4" x14ac:dyDescent="0.2">
      <c r="A3409" s="265" t="s">
        <v>2446</v>
      </c>
      <c r="B3409" s="263">
        <v>2.2181254849553298E-3</v>
      </c>
      <c r="D3409" s="263"/>
    </row>
    <row r="3410" spans="1:4" x14ac:dyDescent="0.2">
      <c r="A3410" s="265" t="s">
        <v>4818</v>
      </c>
      <c r="B3410" s="263">
        <v>2.2164649048629199E-3</v>
      </c>
      <c r="D3410" s="263"/>
    </row>
    <row r="3411" spans="1:4" x14ac:dyDescent="0.2">
      <c r="A3411" s="265" t="s">
        <v>3741</v>
      </c>
      <c r="B3411" s="263">
        <v>2.2164207062034601E-3</v>
      </c>
      <c r="D3411" s="263"/>
    </row>
    <row r="3412" spans="1:4" x14ac:dyDescent="0.2">
      <c r="A3412" s="265" t="s">
        <v>3266</v>
      </c>
      <c r="B3412" s="263">
        <v>2.2161346776761901E-3</v>
      </c>
      <c r="D3412" s="263"/>
    </row>
    <row r="3413" spans="1:4" x14ac:dyDescent="0.2">
      <c r="A3413" s="265" t="s">
        <v>4030</v>
      </c>
      <c r="B3413" s="263">
        <v>2.2136803840178002E-3</v>
      </c>
      <c r="D3413" s="263"/>
    </row>
    <row r="3414" spans="1:4" x14ac:dyDescent="0.2">
      <c r="A3414" s="265" t="s">
        <v>2006</v>
      </c>
      <c r="B3414" s="263">
        <v>2.2121420994016998E-3</v>
      </c>
      <c r="D3414" s="263"/>
    </row>
    <row r="3415" spans="1:4" x14ac:dyDescent="0.2">
      <c r="A3415" s="265" t="s">
        <v>581</v>
      </c>
      <c r="B3415" s="263">
        <v>2.2107495381883699E-3</v>
      </c>
      <c r="D3415" s="263"/>
    </row>
    <row r="3416" spans="1:4" x14ac:dyDescent="0.2">
      <c r="A3416" s="265" t="s">
        <v>1273</v>
      </c>
      <c r="B3416" s="263">
        <v>2.2102687613942298E-3</v>
      </c>
      <c r="D3416" s="263"/>
    </row>
    <row r="3417" spans="1:4" x14ac:dyDescent="0.2">
      <c r="A3417" s="265" t="s">
        <v>7659</v>
      </c>
      <c r="B3417" s="263">
        <v>2.20864430543512E-3</v>
      </c>
      <c r="D3417" s="263"/>
    </row>
    <row r="3418" spans="1:4" x14ac:dyDescent="0.2">
      <c r="A3418" s="265" t="s">
        <v>2932</v>
      </c>
      <c r="B3418" s="263">
        <v>2.2041731280237702E-3</v>
      </c>
      <c r="D3418" s="263"/>
    </row>
    <row r="3419" spans="1:4" x14ac:dyDescent="0.2">
      <c r="A3419" s="265" t="s">
        <v>7660</v>
      </c>
      <c r="B3419" s="263">
        <v>2.2038888799338998E-3</v>
      </c>
      <c r="D3419" s="263"/>
    </row>
    <row r="3420" spans="1:4" x14ac:dyDescent="0.2">
      <c r="A3420" s="265" t="s">
        <v>7661</v>
      </c>
      <c r="B3420" s="263">
        <v>2.2038888799338998E-3</v>
      </c>
      <c r="D3420" s="263"/>
    </row>
    <row r="3421" spans="1:4" x14ac:dyDescent="0.2">
      <c r="A3421" s="265" t="s">
        <v>7662</v>
      </c>
      <c r="B3421" s="263">
        <v>2.20124361863786E-3</v>
      </c>
      <c r="D3421" s="263"/>
    </row>
    <row r="3422" spans="1:4" x14ac:dyDescent="0.2">
      <c r="A3422" s="265" t="s">
        <v>7663</v>
      </c>
      <c r="B3422" s="263">
        <v>2.1970519509034998E-3</v>
      </c>
      <c r="D3422" s="263"/>
    </row>
    <row r="3423" spans="1:4" x14ac:dyDescent="0.2">
      <c r="A3423" s="265" t="s">
        <v>785</v>
      </c>
      <c r="B3423" s="263">
        <v>2.1933714345071299E-3</v>
      </c>
      <c r="D3423" s="263"/>
    </row>
    <row r="3424" spans="1:4" x14ac:dyDescent="0.2">
      <c r="A3424" s="265" t="s">
        <v>2203</v>
      </c>
      <c r="B3424" s="263">
        <v>2.1917411677022801E-3</v>
      </c>
      <c r="D3424" s="263"/>
    </row>
    <row r="3425" spans="1:4" x14ac:dyDescent="0.2">
      <c r="A3425" s="265" t="s">
        <v>1814</v>
      </c>
      <c r="B3425" s="263">
        <v>2.1847259959826199E-3</v>
      </c>
      <c r="D3425" s="263"/>
    </row>
    <row r="3426" spans="1:4" x14ac:dyDescent="0.2">
      <c r="A3426" s="265" t="s">
        <v>5478</v>
      </c>
      <c r="B3426" s="263">
        <v>2.1845341766851801E-3</v>
      </c>
      <c r="D3426" s="263"/>
    </row>
    <row r="3427" spans="1:4" x14ac:dyDescent="0.2">
      <c r="A3427" s="265" t="s">
        <v>2846</v>
      </c>
      <c r="B3427" s="263">
        <v>2.17686711621608E-3</v>
      </c>
      <c r="D3427" s="263"/>
    </row>
    <row r="3428" spans="1:4" x14ac:dyDescent="0.2">
      <c r="A3428" s="265" t="s">
        <v>3502</v>
      </c>
      <c r="B3428" s="263">
        <v>2.1763562926822499E-3</v>
      </c>
      <c r="D3428" s="263"/>
    </row>
    <row r="3429" spans="1:4" x14ac:dyDescent="0.2">
      <c r="A3429" s="265" t="s">
        <v>2709</v>
      </c>
      <c r="B3429" s="263">
        <v>2.1752768931128401E-3</v>
      </c>
      <c r="D3429" s="263"/>
    </row>
    <row r="3430" spans="1:4" x14ac:dyDescent="0.2">
      <c r="A3430" s="265" t="s">
        <v>810</v>
      </c>
      <c r="B3430" s="263">
        <v>2.1733826898009301E-3</v>
      </c>
      <c r="D3430" s="263"/>
    </row>
    <row r="3431" spans="1:4" x14ac:dyDescent="0.2">
      <c r="A3431" s="265" t="s">
        <v>7664</v>
      </c>
      <c r="B3431" s="263">
        <v>2.1708209255068699E-3</v>
      </c>
      <c r="D3431" s="263"/>
    </row>
    <row r="3432" spans="1:4" x14ac:dyDescent="0.2">
      <c r="A3432" s="265" t="s">
        <v>5170</v>
      </c>
      <c r="B3432" s="263">
        <v>2.1697517810587998E-3</v>
      </c>
      <c r="D3432" s="263"/>
    </row>
    <row r="3433" spans="1:4" x14ac:dyDescent="0.2">
      <c r="A3433" s="265" t="s">
        <v>7665</v>
      </c>
      <c r="B3433" s="263">
        <v>2.1678048578298199E-3</v>
      </c>
      <c r="D3433" s="263"/>
    </row>
    <row r="3434" spans="1:4" x14ac:dyDescent="0.2">
      <c r="A3434" s="265" t="s">
        <v>5224</v>
      </c>
      <c r="B3434" s="263">
        <v>2.1678048578298199E-3</v>
      </c>
      <c r="D3434" s="263"/>
    </row>
    <row r="3435" spans="1:4" x14ac:dyDescent="0.2">
      <c r="A3435" s="265" t="s">
        <v>7666</v>
      </c>
      <c r="B3435" s="263">
        <v>2.1678048578298199E-3</v>
      </c>
      <c r="D3435" s="263"/>
    </row>
    <row r="3436" spans="1:4" x14ac:dyDescent="0.2">
      <c r="A3436" s="265" t="s">
        <v>1355</v>
      </c>
      <c r="B3436" s="263">
        <v>2.1678048578298199E-3</v>
      </c>
      <c r="D3436" s="263"/>
    </row>
    <row r="3437" spans="1:4" x14ac:dyDescent="0.2">
      <c r="A3437" s="265" t="s">
        <v>3633</v>
      </c>
      <c r="B3437" s="263">
        <v>2.1678048578298199E-3</v>
      </c>
      <c r="D3437" s="263"/>
    </row>
    <row r="3438" spans="1:4" x14ac:dyDescent="0.2">
      <c r="A3438" s="265" t="s">
        <v>7667</v>
      </c>
      <c r="B3438" s="263">
        <v>2.1633193042093898E-3</v>
      </c>
      <c r="D3438" s="263"/>
    </row>
    <row r="3439" spans="1:4" x14ac:dyDescent="0.2">
      <c r="A3439" s="265" t="s">
        <v>2273</v>
      </c>
      <c r="B3439" s="263">
        <v>2.1632995823334098E-3</v>
      </c>
      <c r="D3439" s="263"/>
    </row>
    <row r="3440" spans="1:4" x14ac:dyDescent="0.2">
      <c r="A3440" s="265" t="s">
        <v>2989</v>
      </c>
      <c r="B3440" s="263">
        <v>2.1631808707880101E-3</v>
      </c>
      <c r="D3440" s="263"/>
    </row>
    <row r="3441" spans="1:4" x14ac:dyDescent="0.2">
      <c r="A3441" s="265" t="s">
        <v>6048</v>
      </c>
      <c r="B3441" s="263">
        <v>2.1626774578104402E-3</v>
      </c>
      <c r="D3441" s="263"/>
    </row>
    <row r="3442" spans="1:4" x14ac:dyDescent="0.2">
      <c r="A3442" s="265" t="s">
        <v>2172</v>
      </c>
      <c r="B3442" s="263">
        <v>2.1594236738538101E-3</v>
      </c>
      <c r="D3442" s="263"/>
    </row>
    <row r="3443" spans="1:4" x14ac:dyDescent="0.2">
      <c r="A3443" s="265" t="s">
        <v>4114</v>
      </c>
      <c r="B3443" s="263">
        <v>2.1583537587962702E-3</v>
      </c>
      <c r="D3443" s="263"/>
    </row>
    <row r="3444" spans="1:4" x14ac:dyDescent="0.2">
      <c r="A3444" s="265" t="s">
        <v>2373</v>
      </c>
      <c r="B3444" s="263">
        <v>2.1518321576002E-3</v>
      </c>
      <c r="D3444" s="263"/>
    </row>
    <row r="3445" spans="1:4" x14ac:dyDescent="0.2">
      <c r="A3445" s="265" t="s">
        <v>7668</v>
      </c>
      <c r="B3445" s="263">
        <v>2.1496064726115099E-3</v>
      </c>
      <c r="D3445" s="263"/>
    </row>
    <row r="3446" spans="1:4" x14ac:dyDescent="0.2">
      <c r="A3446" s="265" t="s">
        <v>7669</v>
      </c>
      <c r="B3446" s="263">
        <v>2.1496064726115099E-3</v>
      </c>
      <c r="D3446" s="263"/>
    </row>
    <row r="3447" spans="1:4" x14ac:dyDescent="0.2">
      <c r="A3447" s="265" t="s">
        <v>4676</v>
      </c>
      <c r="B3447" s="263">
        <v>2.14911571383735E-3</v>
      </c>
      <c r="D3447" s="263"/>
    </row>
    <row r="3448" spans="1:4" x14ac:dyDescent="0.2">
      <c r="A3448" s="265" t="s">
        <v>5961</v>
      </c>
      <c r="B3448" s="263">
        <v>2.1460066974731801E-3</v>
      </c>
      <c r="D3448" s="263"/>
    </row>
    <row r="3449" spans="1:4" x14ac:dyDescent="0.2">
      <c r="A3449" s="265" t="s">
        <v>5078</v>
      </c>
      <c r="B3449" s="263">
        <v>2.14374887198819E-3</v>
      </c>
      <c r="D3449" s="263"/>
    </row>
    <row r="3450" spans="1:4" x14ac:dyDescent="0.2">
      <c r="A3450" s="265" t="s">
        <v>7670</v>
      </c>
      <c r="B3450" s="263">
        <v>2.1434663745676301E-3</v>
      </c>
      <c r="D3450" s="263"/>
    </row>
    <row r="3451" spans="1:4" x14ac:dyDescent="0.2">
      <c r="A3451" s="265" t="s">
        <v>3143</v>
      </c>
      <c r="B3451" s="263">
        <v>2.142823050082E-3</v>
      </c>
      <c r="D3451" s="263"/>
    </row>
    <row r="3452" spans="1:4" x14ac:dyDescent="0.2">
      <c r="A3452" s="265" t="s">
        <v>4934</v>
      </c>
      <c r="B3452" s="263">
        <v>2.1416261257173799E-3</v>
      </c>
      <c r="D3452" s="263"/>
    </row>
    <row r="3453" spans="1:4" x14ac:dyDescent="0.2">
      <c r="A3453" s="265" t="s">
        <v>3340</v>
      </c>
      <c r="B3453" s="263">
        <v>2.1416261257173799E-3</v>
      </c>
      <c r="D3453" s="263"/>
    </row>
    <row r="3454" spans="1:4" x14ac:dyDescent="0.2">
      <c r="A3454" s="265" t="s">
        <v>7671</v>
      </c>
      <c r="B3454" s="263">
        <v>2.14159406188462E-3</v>
      </c>
      <c r="D3454" s="263"/>
    </row>
    <row r="3455" spans="1:4" x14ac:dyDescent="0.2">
      <c r="A3455" s="265" t="s">
        <v>3662</v>
      </c>
      <c r="B3455" s="263">
        <v>2.1381374984411699E-3</v>
      </c>
      <c r="D3455" s="263"/>
    </row>
    <row r="3456" spans="1:4" x14ac:dyDescent="0.2">
      <c r="A3456" s="265" t="s">
        <v>1353</v>
      </c>
      <c r="B3456" s="263">
        <v>2.13306047371652E-3</v>
      </c>
      <c r="D3456" s="263"/>
    </row>
    <row r="3457" spans="1:4" x14ac:dyDescent="0.2">
      <c r="A3457" s="265" t="s">
        <v>888</v>
      </c>
      <c r="B3457" s="263">
        <v>2.1309356714475599E-3</v>
      </c>
      <c r="D3457" s="263"/>
    </row>
    <row r="3458" spans="1:4" x14ac:dyDescent="0.2">
      <c r="A3458" s="265" t="s">
        <v>7672</v>
      </c>
      <c r="B3458" s="263">
        <v>2.1304388331347102E-3</v>
      </c>
      <c r="D3458" s="263"/>
    </row>
    <row r="3459" spans="1:4" x14ac:dyDescent="0.2">
      <c r="A3459" s="265" t="s">
        <v>2769</v>
      </c>
      <c r="B3459" s="263">
        <v>2.1296922602666601E-3</v>
      </c>
      <c r="D3459" s="263"/>
    </row>
    <row r="3460" spans="1:4" x14ac:dyDescent="0.2">
      <c r="A3460" s="265" t="s">
        <v>7673</v>
      </c>
      <c r="B3460" s="263">
        <v>2.1279253881500699E-3</v>
      </c>
      <c r="D3460" s="263"/>
    </row>
    <row r="3461" spans="1:4" x14ac:dyDescent="0.2">
      <c r="A3461" s="265" t="s">
        <v>4937</v>
      </c>
      <c r="B3461" s="263">
        <v>2.1255269789778198E-3</v>
      </c>
      <c r="D3461" s="263"/>
    </row>
    <row r="3462" spans="1:4" x14ac:dyDescent="0.2">
      <c r="A3462" s="265" t="s">
        <v>6014</v>
      </c>
      <c r="B3462" s="263">
        <v>2.12485785952763E-3</v>
      </c>
      <c r="D3462" s="263"/>
    </row>
    <row r="3463" spans="1:4" x14ac:dyDescent="0.2">
      <c r="A3463" s="265" t="s">
        <v>7674</v>
      </c>
      <c r="B3463" s="263">
        <v>2.1247170606926999E-3</v>
      </c>
      <c r="D3463" s="263"/>
    </row>
    <row r="3464" spans="1:4" x14ac:dyDescent="0.2">
      <c r="A3464" s="265" t="s">
        <v>4838</v>
      </c>
      <c r="B3464" s="263">
        <v>2.1199284026541501E-3</v>
      </c>
      <c r="D3464" s="263"/>
    </row>
    <row r="3465" spans="1:4" x14ac:dyDescent="0.2">
      <c r="A3465" s="265" t="s">
        <v>7675</v>
      </c>
      <c r="B3465" s="263">
        <v>2.1196141996218201E-3</v>
      </c>
      <c r="D3465" s="263"/>
    </row>
    <row r="3466" spans="1:4" x14ac:dyDescent="0.2">
      <c r="A3466" s="265" t="s">
        <v>7676</v>
      </c>
      <c r="B3466" s="263">
        <v>2.1196141996218201E-3</v>
      </c>
      <c r="D3466" s="263"/>
    </row>
    <row r="3467" spans="1:4" x14ac:dyDescent="0.2">
      <c r="A3467" s="265" t="s">
        <v>7677</v>
      </c>
      <c r="B3467" s="263">
        <v>2.1196141996218201E-3</v>
      </c>
      <c r="D3467" s="263"/>
    </row>
    <row r="3468" spans="1:4" x14ac:dyDescent="0.2">
      <c r="A3468" s="265" t="s">
        <v>3139</v>
      </c>
      <c r="B3468" s="263">
        <v>2.1168586638800899E-3</v>
      </c>
      <c r="D3468" s="263"/>
    </row>
    <row r="3469" spans="1:4" x14ac:dyDescent="0.2">
      <c r="A3469" s="265" t="s">
        <v>1651</v>
      </c>
      <c r="B3469" s="263">
        <v>2.1127219388612302E-3</v>
      </c>
      <c r="D3469" s="263"/>
    </row>
    <row r="3470" spans="1:4" x14ac:dyDescent="0.2">
      <c r="A3470" s="265" t="s">
        <v>7678</v>
      </c>
      <c r="B3470" s="263">
        <v>2.1114941771080298E-3</v>
      </c>
      <c r="D3470" s="263"/>
    </row>
    <row r="3471" spans="1:4" x14ac:dyDescent="0.2">
      <c r="A3471" s="265" t="s">
        <v>2786</v>
      </c>
      <c r="B3471" s="263">
        <v>2.1067247047829901E-3</v>
      </c>
      <c r="D3471" s="263"/>
    </row>
    <row r="3472" spans="1:4" x14ac:dyDescent="0.2">
      <c r="A3472" s="265" t="s">
        <v>6148</v>
      </c>
      <c r="B3472" s="263">
        <v>2.1065809184568499E-3</v>
      </c>
      <c r="D3472" s="263"/>
    </row>
    <row r="3473" spans="1:4" x14ac:dyDescent="0.2">
      <c r="A3473" s="265" t="s">
        <v>7679</v>
      </c>
      <c r="B3473" s="263">
        <v>2.1065809184568499E-3</v>
      </c>
      <c r="D3473" s="263"/>
    </row>
    <row r="3474" spans="1:4" x14ac:dyDescent="0.2">
      <c r="A3474" s="265" t="s">
        <v>4765</v>
      </c>
      <c r="B3474" s="263">
        <v>2.1065809184568499E-3</v>
      </c>
      <c r="D3474" s="263"/>
    </row>
    <row r="3475" spans="1:4" x14ac:dyDescent="0.2">
      <c r="A3475" s="265" t="s">
        <v>7680</v>
      </c>
      <c r="B3475" s="263">
        <v>2.1065809184568499E-3</v>
      </c>
      <c r="D3475" s="263"/>
    </row>
    <row r="3476" spans="1:4" x14ac:dyDescent="0.2">
      <c r="A3476" s="265" t="s">
        <v>7681</v>
      </c>
      <c r="B3476" s="263">
        <v>2.1065809184568499E-3</v>
      </c>
      <c r="D3476" s="263"/>
    </row>
    <row r="3477" spans="1:4" x14ac:dyDescent="0.2">
      <c r="A3477" s="265" t="s">
        <v>5140</v>
      </c>
      <c r="B3477" s="263">
        <v>2.1048633577523302E-3</v>
      </c>
      <c r="D3477" s="263"/>
    </row>
    <row r="3478" spans="1:4" x14ac:dyDescent="0.2">
      <c r="A3478" s="265" t="s">
        <v>5688</v>
      </c>
      <c r="B3478" s="263">
        <v>2.1022901160738798E-3</v>
      </c>
      <c r="D3478" s="263"/>
    </row>
    <row r="3479" spans="1:4" x14ac:dyDescent="0.2">
      <c r="A3479" s="265" t="s">
        <v>4631</v>
      </c>
      <c r="B3479" s="263">
        <v>2.1017497526838701E-3</v>
      </c>
      <c r="D3479" s="263"/>
    </row>
    <row r="3480" spans="1:4" x14ac:dyDescent="0.2">
      <c r="A3480" s="265" t="s">
        <v>7682</v>
      </c>
      <c r="B3480" s="263">
        <v>2.1010218190329398E-3</v>
      </c>
      <c r="D3480" s="263"/>
    </row>
    <row r="3481" spans="1:4" x14ac:dyDescent="0.2">
      <c r="A3481" s="265" t="s">
        <v>4029</v>
      </c>
      <c r="B3481" s="263">
        <v>2.0951194438220502E-3</v>
      </c>
      <c r="D3481" s="263"/>
    </row>
    <row r="3482" spans="1:4" x14ac:dyDescent="0.2">
      <c r="A3482" s="265" t="s">
        <v>3019</v>
      </c>
      <c r="B3482" s="263">
        <v>2.0947646412729998E-3</v>
      </c>
      <c r="D3482" s="263"/>
    </row>
    <row r="3483" spans="1:4" x14ac:dyDescent="0.2">
      <c r="A3483" s="265" t="s">
        <v>1863</v>
      </c>
      <c r="B3483" s="263">
        <v>2.0912168897239802E-3</v>
      </c>
      <c r="D3483" s="263"/>
    </row>
    <row r="3484" spans="1:4" x14ac:dyDescent="0.2">
      <c r="A3484" s="265" t="s">
        <v>2043</v>
      </c>
      <c r="B3484" s="263">
        <v>2.0908166452974202E-3</v>
      </c>
      <c r="D3484" s="263"/>
    </row>
    <row r="3485" spans="1:4" x14ac:dyDescent="0.2">
      <c r="A3485" s="265" t="s">
        <v>7683</v>
      </c>
      <c r="B3485" s="263">
        <v>2.0901737933266E-3</v>
      </c>
      <c r="D3485" s="263"/>
    </row>
    <row r="3486" spans="1:4" x14ac:dyDescent="0.2">
      <c r="A3486" s="265" t="s">
        <v>7684</v>
      </c>
      <c r="B3486" s="263">
        <v>2.0897033869796099E-3</v>
      </c>
      <c r="D3486" s="263"/>
    </row>
    <row r="3487" spans="1:4" x14ac:dyDescent="0.2">
      <c r="A3487" s="265" t="s">
        <v>1047</v>
      </c>
      <c r="B3487" s="263">
        <v>2.0884264276246301E-3</v>
      </c>
      <c r="D3487" s="263"/>
    </row>
    <row r="3488" spans="1:4" x14ac:dyDescent="0.2">
      <c r="A3488" s="265" t="s">
        <v>7685</v>
      </c>
      <c r="B3488" s="263">
        <v>2.0876799261722698E-3</v>
      </c>
      <c r="D3488" s="263"/>
    </row>
    <row r="3489" spans="1:4" x14ac:dyDescent="0.2">
      <c r="A3489" s="265" t="s">
        <v>7686</v>
      </c>
      <c r="B3489" s="263">
        <v>2.0871313280383598E-3</v>
      </c>
      <c r="D3489" s="263"/>
    </row>
    <row r="3490" spans="1:4" x14ac:dyDescent="0.2">
      <c r="A3490" s="265" t="s">
        <v>1135</v>
      </c>
      <c r="B3490" s="263">
        <v>2.0847034204239299E-3</v>
      </c>
      <c r="D3490" s="263"/>
    </row>
    <row r="3491" spans="1:4" x14ac:dyDescent="0.2">
      <c r="A3491" s="265" t="s">
        <v>7687</v>
      </c>
      <c r="B3491" s="263">
        <v>2.08319286111167E-3</v>
      </c>
      <c r="D3491" s="263"/>
    </row>
    <row r="3492" spans="1:4" x14ac:dyDescent="0.2">
      <c r="A3492" s="265" t="s">
        <v>7688</v>
      </c>
      <c r="B3492" s="263">
        <v>2.08319286111167E-3</v>
      </c>
      <c r="D3492" s="263"/>
    </row>
    <row r="3493" spans="1:4" x14ac:dyDescent="0.2">
      <c r="A3493" s="265" t="s">
        <v>5595</v>
      </c>
      <c r="B3493" s="263">
        <v>2.08319286111167E-3</v>
      </c>
      <c r="D3493" s="263"/>
    </row>
    <row r="3494" spans="1:4" x14ac:dyDescent="0.2">
      <c r="A3494" s="265" t="s">
        <v>5550</v>
      </c>
      <c r="B3494" s="263">
        <v>2.08319286111167E-3</v>
      </c>
      <c r="D3494" s="263"/>
    </row>
    <row r="3495" spans="1:4" x14ac:dyDescent="0.2">
      <c r="A3495" s="265" t="s">
        <v>7689</v>
      </c>
      <c r="B3495" s="263">
        <v>2.08319286111167E-3</v>
      </c>
      <c r="D3495" s="263"/>
    </row>
    <row r="3496" spans="1:4" x14ac:dyDescent="0.2">
      <c r="A3496" s="265" t="s">
        <v>7690</v>
      </c>
      <c r="B3496" s="263">
        <v>2.08319286111167E-3</v>
      </c>
      <c r="D3496" s="263"/>
    </row>
    <row r="3497" spans="1:4" x14ac:dyDescent="0.2">
      <c r="A3497" s="265" t="s">
        <v>2509</v>
      </c>
      <c r="B3497" s="263">
        <v>2.0813564547891399E-3</v>
      </c>
      <c r="D3497" s="263"/>
    </row>
    <row r="3498" spans="1:4" x14ac:dyDescent="0.2">
      <c r="A3498" s="265" t="s">
        <v>5815</v>
      </c>
      <c r="B3498" s="263">
        <v>2.0798514832729201E-3</v>
      </c>
      <c r="D3498" s="263"/>
    </row>
    <row r="3499" spans="1:4" x14ac:dyDescent="0.2">
      <c r="A3499" s="265" t="s">
        <v>408</v>
      </c>
      <c r="B3499" s="263">
        <v>2.07868921679186E-3</v>
      </c>
      <c r="D3499" s="263"/>
    </row>
    <row r="3500" spans="1:4" x14ac:dyDescent="0.2">
      <c r="A3500" s="265" t="s">
        <v>3668</v>
      </c>
      <c r="B3500" s="263">
        <v>2.0785925217006E-3</v>
      </c>
      <c r="D3500" s="263"/>
    </row>
    <row r="3501" spans="1:4" x14ac:dyDescent="0.2">
      <c r="A3501" s="265" t="s">
        <v>2577</v>
      </c>
      <c r="B3501" s="263">
        <v>2.0750579362435401E-3</v>
      </c>
      <c r="D3501" s="263"/>
    </row>
    <row r="3502" spans="1:4" x14ac:dyDescent="0.2">
      <c r="A3502" s="265" t="s">
        <v>2919</v>
      </c>
      <c r="B3502" s="263">
        <v>2.0681930789273901E-3</v>
      </c>
      <c r="D3502" s="263"/>
    </row>
    <row r="3503" spans="1:4" x14ac:dyDescent="0.2">
      <c r="A3503" s="265" t="s">
        <v>1792</v>
      </c>
      <c r="B3503" s="263">
        <v>2.0676544516791801E-3</v>
      </c>
      <c r="D3503" s="263"/>
    </row>
    <row r="3504" spans="1:4" x14ac:dyDescent="0.2">
      <c r="A3504" s="265" t="s">
        <v>3851</v>
      </c>
      <c r="B3504" s="263">
        <v>2.0666163200734099E-3</v>
      </c>
      <c r="D3504" s="263"/>
    </row>
    <row r="3505" spans="1:4" x14ac:dyDescent="0.2">
      <c r="A3505" s="265" t="s">
        <v>5338</v>
      </c>
      <c r="B3505" s="263">
        <v>2.0650664964889098E-3</v>
      </c>
      <c r="D3505" s="263"/>
    </row>
    <row r="3506" spans="1:4" x14ac:dyDescent="0.2">
      <c r="A3506" s="265" t="s">
        <v>3073</v>
      </c>
      <c r="B3506" s="263">
        <v>2.0621701242984898E-3</v>
      </c>
      <c r="D3506" s="263"/>
    </row>
    <row r="3507" spans="1:4" x14ac:dyDescent="0.2">
      <c r="A3507" s="265" t="s">
        <v>1816</v>
      </c>
      <c r="B3507" s="263">
        <v>2.0619487481959302E-3</v>
      </c>
      <c r="D3507" s="263"/>
    </row>
    <row r="3508" spans="1:4" x14ac:dyDescent="0.2">
      <c r="A3508" s="265" t="s">
        <v>3417</v>
      </c>
      <c r="B3508" s="263">
        <v>2.05619157875032E-3</v>
      </c>
      <c r="D3508" s="263"/>
    </row>
    <row r="3509" spans="1:4" x14ac:dyDescent="0.2">
      <c r="A3509" s="265" t="s">
        <v>2662</v>
      </c>
      <c r="B3509" s="263">
        <v>2.0540609565367599E-3</v>
      </c>
      <c r="D3509" s="263"/>
    </row>
    <row r="3510" spans="1:4" x14ac:dyDescent="0.2">
      <c r="A3510" s="265" t="s">
        <v>2839</v>
      </c>
      <c r="B3510" s="263">
        <v>2.0524473655753098E-3</v>
      </c>
      <c r="D3510" s="263"/>
    </row>
    <row r="3511" spans="1:4" x14ac:dyDescent="0.2">
      <c r="A3511" s="265" t="s">
        <v>1035</v>
      </c>
      <c r="B3511" s="263">
        <v>2.05241047529436E-3</v>
      </c>
      <c r="D3511" s="263"/>
    </row>
    <row r="3512" spans="1:4" x14ac:dyDescent="0.2">
      <c r="A3512" s="265" t="s">
        <v>3611</v>
      </c>
      <c r="B3512" s="263">
        <v>2.0522077885557501E-3</v>
      </c>
      <c r="D3512" s="263"/>
    </row>
    <row r="3513" spans="1:4" x14ac:dyDescent="0.2">
      <c r="A3513" s="265" t="s">
        <v>6082</v>
      </c>
      <c r="B3513" s="263">
        <v>2.0494474702449001E-3</v>
      </c>
      <c r="D3513" s="263"/>
    </row>
    <row r="3514" spans="1:4" x14ac:dyDescent="0.2">
      <c r="A3514" s="265" t="s">
        <v>7691</v>
      </c>
      <c r="B3514" s="263">
        <v>2.0483328041274499E-3</v>
      </c>
      <c r="D3514" s="263"/>
    </row>
    <row r="3515" spans="1:4" x14ac:dyDescent="0.2">
      <c r="A3515" s="265" t="s">
        <v>7692</v>
      </c>
      <c r="B3515" s="263">
        <v>2.0483328041274499E-3</v>
      </c>
      <c r="D3515" s="263"/>
    </row>
    <row r="3516" spans="1:4" x14ac:dyDescent="0.2">
      <c r="A3516" s="265" t="s">
        <v>7693</v>
      </c>
      <c r="B3516" s="263">
        <v>2.0403926942273399E-3</v>
      </c>
      <c r="D3516" s="263"/>
    </row>
    <row r="3517" spans="1:4" x14ac:dyDescent="0.2">
      <c r="A3517" s="265" t="s">
        <v>6255</v>
      </c>
      <c r="B3517" s="263">
        <v>2.0396611184277801E-3</v>
      </c>
      <c r="D3517" s="263"/>
    </row>
    <row r="3518" spans="1:4" x14ac:dyDescent="0.2">
      <c r="A3518" s="265" t="s">
        <v>5934</v>
      </c>
      <c r="B3518" s="263">
        <v>2.0395436378547599E-3</v>
      </c>
      <c r="D3518" s="263"/>
    </row>
    <row r="3519" spans="1:4" x14ac:dyDescent="0.2">
      <c r="A3519" s="265" t="s">
        <v>2541</v>
      </c>
      <c r="B3519" s="263">
        <v>2.0353233093007399E-3</v>
      </c>
      <c r="D3519" s="263"/>
    </row>
    <row r="3520" spans="1:4" x14ac:dyDescent="0.2">
      <c r="A3520" s="265" t="s">
        <v>2126</v>
      </c>
      <c r="B3520" s="263">
        <v>2.0340622083465502E-3</v>
      </c>
      <c r="D3520" s="263"/>
    </row>
    <row r="3521" spans="1:4" x14ac:dyDescent="0.2">
      <c r="A3521" s="265" t="s">
        <v>7694</v>
      </c>
      <c r="B3521" s="263">
        <v>2.0306107155746299E-3</v>
      </c>
      <c r="D3521" s="263"/>
    </row>
    <row r="3522" spans="1:4" x14ac:dyDescent="0.2">
      <c r="A3522" s="265" t="s">
        <v>6231</v>
      </c>
      <c r="B3522" s="263">
        <v>2.0303121271714099E-3</v>
      </c>
      <c r="D3522" s="263"/>
    </row>
    <row r="3523" spans="1:4" x14ac:dyDescent="0.2">
      <c r="A3523" s="265" t="s">
        <v>7695</v>
      </c>
      <c r="B3523" s="263">
        <v>2.0302852961713298E-3</v>
      </c>
      <c r="D3523" s="263"/>
    </row>
    <row r="3524" spans="1:4" x14ac:dyDescent="0.2">
      <c r="A3524" s="265" t="s">
        <v>4172</v>
      </c>
      <c r="B3524" s="263">
        <v>2.0300046563823801E-3</v>
      </c>
      <c r="D3524" s="263"/>
    </row>
    <row r="3525" spans="1:4" x14ac:dyDescent="0.2">
      <c r="A3525" s="265" t="s">
        <v>7696</v>
      </c>
      <c r="B3525" s="263">
        <v>2.0243875880706602E-3</v>
      </c>
      <c r="D3525" s="263"/>
    </row>
    <row r="3526" spans="1:4" x14ac:dyDescent="0.2">
      <c r="A3526" s="265" t="s">
        <v>7697</v>
      </c>
      <c r="B3526" s="263">
        <v>2.0243875880706602E-3</v>
      </c>
      <c r="D3526" s="263"/>
    </row>
    <row r="3527" spans="1:4" x14ac:dyDescent="0.2">
      <c r="A3527" s="265" t="s">
        <v>7698</v>
      </c>
      <c r="B3527" s="263">
        <v>2.0243875880706602E-3</v>
      </c>
      <c r="D3527" s="263"/>
    </row>
    <row r="3528" spans="1:4" x14ac:dyDescent="0.2">
      <c r="A3528" s="265" t="s">
        <v>3232</v>
      </c>
      <c r="B3528" s="263">
        <v>2.0243875880706602E-3</v>
      </c>
      <c r="D3528" s="263"/>
    </row>
    <row r="3529" spans="1:4" x14ac:dyDescent="0.2">
      <c r="A3529" s="265" t="s">
        <v>2631</v>
      </c>
      <c r="B3529" s="263">
        <v>2.0241719673680801E-3</v>
      </c>
      <c r="D3529" s="263"/>
    </row>
    <row r="3530" spans="1:4" x14ac:dyDescent="0.2">
      <c r="A3530" s="265" t="s">
        <v>1308</v>
      </c>
      <c r="B3530" s="263">
        <v>2.0226349502403301E-3</v>
      </c>
      <c r="D3530" s="263"/>
    </row>
    <row r="3531" spans="1:4" x14ac:dyDescent="0.2">
      <c r="A3531" s="265" t="s">
        <v>7699</v>
      </c>
      <c r="B3531" s="263">
        <v>2.0200750601129499E-3</v>
      </c>
      <c r="D3531" s="263"/>
    </row>
    <row r="3532" spans="1:4" x14ac:dyDescent="0.2">
      <c r="A3532" s="265" t="s">
        <v>3566</v>
      </c>
      <c r="B3532" s="263">
        <v>2.0194895080500098E-3</v>
      </c>
      <c r="D3532" s="263"/>
    </row>
    <row r="3533" spans="1:4" x14ac:dyDescent="0.2">
      <c r="A3533" s="265" t="s">
        <v>4024</v>
      </c>
      <c r="B3533" s="263">
        <v>2.0180918272804799E-3</v>
      </c>
      <c r="D3533" s="263"/>
    </row>
    <row r="3534" spans="1:4" x14ac:dyDescent="0.2">
      <c r="A3534" s="265" t="s">
        <v>7700</v>
      </c>
      <c r="B3534" s="263">
        <v>2.01270169698916E-3</v>
      </c>
      <c r="D3534" s="263"/>
    </row>
    <row r="3535" spans="1:4" x14ac:dyDescent="0.2">
      <c r="A3535" s="265" t="s">
        <v>1225</v>
      </c>
      <c r="B3535" s="263">
        <v>2.00963887842897E-3</v>
      </c>
      <c r="D3535" s="263"/>
    </row>
    <row r="3536" spans="1:4" x14ac:dyDescent="0.2">
      <c r="A3536" s="265" t="s">
        <v>2789</v>
      </c>
      <c r="B3536" s="263">
        <v>2.0090889386813401E-3</v>
      </c>
      <c r="D3536" s="263"/>
    </row>
    <row r="3537" spans="1:4" x14ac:dyDescent="0.2">
      <c r="A3537" s="265" t="s">
        <v>3494</v>
      </c>
      <c r="B3537" s="263">
        <v>2.0057277243261899E-3</v>
      </c>
      <c r="D3537" s="263"/>
    </row>
    <row r="3538" spans="1:4" x14ac:dyDescent="0.2">
      <c r="A3538" s="265" t="s">
        <v>3676</v>
      </c>
      <c r="B3538" s="263">
        <v>2.0048478775101298E-3</v>
      </c>
      <c r="D3538" s="263"/>
    </row>
    <row r="3539" spans="1:4" x14ac:dyDescent="0.2">
      <c r="A3539" s="265" t="s">
        <v>3037</v>
      </c>
      <c r="B3539" s="263">
        <v>2.0026802287388401E-3</v>
      </c>
      <c r="D3539" s="263"/>
    </row>
    <row r="3540" spans="1:4" x14ac:dyDescent="0.2">
      <c r="A3540" s="265" t="s">
        <v>770</v>
      </c>
      <c r="B3540" s="263">
        <v>1.9971969266001002E-3</v>
      </c>
      <c r="D3540" s="263"/>
    </row>
    <row r="3541" spans="1:4" x14ac:dyDescent="0.2">
      <c r="A3541" s="265" t="s">
        <v>1081</v>
      </c>
      <c r="B3541" s="263">
        <v>1.9971355981998999E-3</v>
      </c>
      <c r="D3541" s="263"/>
    </row>
    <row r="3542" spans="1:4" x14ac:dyDescent="0.2">
      <c r="A3542" s="265" t="s">
        <v>3335</v>
      </c>
      <c r="B3542" s="263">
        <v>1.9942876624474901E-3</v>
      </c>
      <c r="D3542" s="263"/>
    </row>
    <row r="3543" spans="1:4" x14ac:dyDescent="0.2">
      <c r="A3543" s="265" t="s">
        <v>7701</v>
      </c>
      <c r="B3543" s="263">
        <v>1.99334131271525E-3</v>
      </c>
      <c r="D3543" s="263"/>
    </row>
    <row r="3544" spans="1:4" x14ac:dyDescent="0.2">
      <c r="A3544" s="265" t="s">
        <v>7702</v>
      </c>
      <c r="B3544" s="263">
        <v>1.9919217736280199E-3</v>
      </c>
      <c r="D3544" s="263"/>
    </row>
    <row r="3545" spans="1:4" x14ac:dyDescent="0.2">
      <c r="A3545" s="265" t="s">
        <v>4556</v>
      </c>
      <c r="B3545" s="263">
        <v>1.9917406665106501E-3</v>
      </c>
      <c r="D3545" s="263"/>
    </row>
    <row r="3546" spans="1:4" x14ac:dyDescent="0.2">
      <c r="A3546" s="265" t="s">
        <v>7703</v>
      </c>
      <c r="B3546" s="263">
        <v>1.9913375594941799E-3</v>
      </c>
      <c r="D3546" s="263"/>
    </row>
    <row r="3547" spans="1:4" x14ac:dyDescent="0.2">
      <c r="A3547" s="265" t="s">
        <v>3146</v>
      </c>
      <c r="B3547" s="263">
        <v>1.9903456693781399E-3</v>
      </c>
      <c r="D3547" s="263"/>
    </row>
    <row r="3548" spans="1:4" x14ac:dyDescent="0.2">
      <c r="A3548" s="265" t="s">
        <v>5731</v>
      </c>
      <c r="B3548" s="263">
        <v>1.9867896428807401E-3</v>
      </c>
      <c r="D3548" s="263"/>
    </row>
    <row r="3549" spans="1:4" x14ac:dyDescent="0.2">
      <c r="A3549" s="265" t="s">
        <v>4031</v>
      </c>
      <c r="B3549" s="263">
        <v>1.9829674181450598E-3</v>
      </c>
      <c r="D3549" s="263"/>
    </row>
    <row r="3550" spans="1:4" x14ac:dyDescent="0.2">
      <c r="A3550" s="265" t="s">
        <v>7704</v>
      </c>
      <c r="B3550" s="263">
        <v>1.98152731900576E-3</v>
      </c>
      <c r="D3550" s="263"/>
    </row>
    <row r="3551" spans="1:4" x14ac:dyDescent="0.2">
      <c r="A3551" s="265" t="s">
        <v>7705</v>
      </c>
      <c r="B3551" s="263">
        <v>1.9794673329823101E-3</v>
      </c>
      <c r="D3551" s="263"/>
    </row>
    <row r="3552" spans="1:4" x14ac:dyDescent="0.2">
      <c r="A3552" s="265" t="s">
        <v>1810</v>
      </c>
      <c r="B3552" s="263">
        <v>1.9794122529597702E-3</v>
      </c>
      <c r="D3552" s="263"/>
    </row>
    <row r="3553" spans="1:4" x14ac:dyDescent="0.2">
      <c r="A3553" s="265" t="s">
        <v>7706</v>
      </c>
      <c r="B3553" s="263">
        <v>1.9793856969466598E-3</v>
      </c>
      <c r="D3553" s="263"/>
    </row>
    <row r="3554" spans="1:4" x14ac:dyDescent="0.2">
      <c r="A3554" s="265" t="s">
        <v>2642</v>
      </c>
      <c r="B3554" s="263">
        <v>1.9792090522973401E-3</v>
      </c>
      <c r="D3554" s="263"/>
    </row>
    <row r="3555" spans="1:4" x14ac:dyDescent="0.2">
      <c r="A3555" s="265" t="s">
        <v>7707</v>
      </c>
      <c r="B3555" s="263">
        <v>1.9754479748992802E-3</v>
      </c>
      <c r="D3555" s="263"/>
    </row>
    <row r="3556" spans="1:4" x14ac:dyDescent="0.2">
      <c r="A3556" s="265" t="s">
        <v>7708</v>
      </c>
      <c r="B3556" s="263">
        <v>1.9754479748992802E-3</v>
      </c>
      <c r="D3556" s="263"/>
    </row>
    <row r="3557" spans="1:4" x14ac:dyDescent="0.2">
      <c r="A3557" s="265" t="s">
        <v>7709</v>
      </c>
      <c r="B3557" s="263">
        <v>1.9754039123737002E-3</v>
      </c>
      <c r="D3557" s="263"/>
    </row>
    <row r="3558" spans="1:4" x14ac:dyDescent="0.2">
      <c r="A3558" s="265" t="s">
        <v>7710</v>
      </c>
      <c r="B3558" s="263">
        <v>1.9754039123737002E-3</v>
      </c>
      <c r="D3558" s="263"/>
    </row>
    <row r="3559" spans="1:4" x14ac:dyDescent="0.2">
      <c r="A3559" s="265" t="s">
        <v>7711</v>
      </c>
      <c r="B3559" s="263">
        <v>1.9754039123737002E-3</v>
      </c>
      <c r="D3559" s="263"/>
    </row>
    <row r="3560" spans="1:4" x14ac:dyDescent="0.2">
      <c r="A3560" s="265" t="s">
        <v>6377</v>
      </c>
      <c r="B3560" s="263">
        <v>1.9752010590971302E-3</v>
      </c>
      <c r="D3560" s="263"/>
    </row>
    <row r="3561" spans="1:4" x14ac:dyDescent="0.2">
      <c r="A3561" s="265" t="s">
        <v>2164</v>
      </c>
      <c r="B3561" s="263">
        <v>1.9734731331256198E-3</v>
      </c>
      <c r="D3561" s="263"/>
    </row>
    <row r="3562" spans="1:4" x14ac:dyDescent="0.2">
      <c r="A3562" s="265" t="s">
        <v>4847</v>
      </c>
      <c r="B3562" s="263">
        <v>1.9724495189152699E-3</v>
      </c>
      <c r="D3562" s="263"/>
    </row>
    <row r="3563" spans="1:4" x14ac:dyDescent="0.2">
      <c r="A3563" s="265" t="s">
        <v>6104</v>
      </c>
      <c r="B3563" s="263">
        <v>1.9712685528956702E-3</v>
      </c>
      <c r="D3563" s="263"/>
    </row>
    <row r="3564" spans="1:4" x14ac:dyDescent="0.2">
      <c r="A3564" s="265" t="s">
        <v>3350</v>
      </c>
      <c r="B3564" s="263">
        <v>1.9710939751162002E-3</v>
      </c>
      <c r="D3564" s="263"/>
    </row>
    <row r="3565" spans="1:4" x14ac:dyDescent="0.2">
      <c r="A3565" s="265" t="s">
        <v>7712</v>
      </c>
      <c r="B3565" s="263">
        <v>1.9709163570028302E-3</v>
      </c>
      <c r="D3565" s="263"/>
    </row>
    <row r="3566" spans="1:4" x14ac:dyDescent="0.2">
      <c r="A3566" s="265" t="s">
        <v>3757</v>
      </c>
      <c r="B3566" s="263">
        <v>1.9701767445256201E-3</v>
      </c>
      <c r="D3566" s="263"/>
    </row>
    <row r="3567" spans="1:4" x14ac:dyDescent="0.2">
      <c r="A3567" s="265" t="s">
        <v>2170</v>
      </c>
      <c r="B3567" s="263">
        <v>1.9682876193560799E-3</v>
      </c>
      <c r="D3567" s="263"/>
    </row>
    <row r="3568" spans="1:4" x14ac:dyDescent="0.2">
      <c r="A3568" s="265" t="s">
        <v>2078</v>
      </c>
      <c r="B3568" s="263">
        <v>1.9676155058184E-3</v>
      </c>
      <c r="D3568" s="263"/>
    </row>
    <row r="3569" spans="1:4" x14ac:dyDescent="0.2">
      <c r="A3569" s="265" t="s">
        <v>7713</v>
      </c>
      <c r="B3569" s="263">
        <v>1.9654452200192E-3</v>
      </c>
      <c r="D3569" s="263"/>
    </row>
    <row r="3570" spans="1:4" x14ac:dyDescent="0.2">
      <c r="A3570" s="265" t="s">
        <v>7714</v>
      </c>
      <c r="B3570" s="263">
        <v>1.9651945175295101E-3</v>
      </c>
      <c r="D3570" s="263"/>
    </row>
    <row r="3571" spans="1:4" x14ac:dyDescent="0.2">
      <c r="A3571" s="265" t="s">
        <v>2103</v>
      </c>
      <c r="B3571" s="263">
        <v>1.95741742946842E-3</v>
      </c>
      <c r="D3571" s="263"/>
    </row>
    <row r="3572" spans="1:4" x14ac:dyDescent="0.2">
      <c r="A3572" s="265" t="s">
        <v>419</v>
      </c>
      <c r="B3572" s="263">
        <v>1.9555044611171499E-3</v>
      </c>
      <c r="D3572" s="263"/>
    </row>
    <row r="3573" spans="1:4" x14ac:dyDescent="0.2">
      <c r="A3573" s="265" t="s">
        <v>1504</v>
      </c>
      <c r="B3573" s="263">
        <v>1.9538314402699599E-3</v>
      </c>
      <c r="D3573" s="263"/>
    </row>
    <row r="3574" spans="1:4" x14ac:dyDescent="0.2">
      <c r="A3574" s="265" t="s">
        <v>4929</v>
      </c>
      <c r="B3574" s="263">
        <v>1.9524205777776099E-3</v>
      </c>
      <c r="D3574" s="263"/>
    </row>
    <row r="3575" spans="1:4" x14ac:dyDescent="0.2">
      <c r="A3575" s="265" t="s">
        <v>1143</v>
      </c>
      <c r="B3575" s="263">
        <v>1.95185615101176E-3</v>
      </c>
      <c r="D3575" s="263"/>
    </row>
    <row r="3576" spans="1:4" x14ac:dyDescent="0.2">
      <c r="A3576" s="265" t="s">
        <v>2929</v>
      </c>
      <c r="B3576" s="263">
        <v>1.95113503988949E-3</v>
      </c>
      <c r="D3576" s="263"/>
    </row>
    <row r="3577" spans="1:4" x14ac:dyDescent="0.2">
      <c r="A3577" s="265" t="s">
        <v>3790</v>
      </c>
      <c r="B3577" s="263">
        <v>1.94965753657319E-3</v>
      </c>
      <c r="D3577" s="263"/>
    </row>
    <row r="3578" spans="1:4" x14ac:dyDescent="0.2">
      <c r="A3578" s="265" t="s">
        <v>4282</v>
      </c>
      <c r="B3578" s="263">
        <v>1.9469237309537001E-3</v>
      </c>
      <c r="D3578" s="263"/>
    </row>
    <row r="3579" spans="1:4" x14ac:dyDescent="0.2">
      <c r="A3579" s="265" t="s">
        <v>2657</v>
      </c>
      <c r="B3579" s="263">
        <v>1.9459805884762601E-3</v>
      </c>
      <c r="D3579" s="263"/>
    </row>
    <row r="3580" spans="1:4" x14ac:dyDescent="0.2">
      <c r="A3580" s="265" t="s">
        <v>4781</v>
      </c>
      <c r="B3580" s="263">
        <v>1.94472653378261E-3</v>
      </c>
      <c r="D3580" s="263"/>
    </row>
    <row r="3581" spans="1:4" x14ac:dyDescent="0.2">
      <c r="A3581" s="265" t="s">
        <v>7715</v>
      </c>
      <c r="B3581" s="263">
        <v>1.9408676642026399E-3</v>
      </c>
      <c r="D3581" s="263"/>
    </row>
    <row r="3582" spans="1:4" x14ac:dyDescent="0.2">
      <c r="A3582" s="265" t="s">
        <v>7716</v>
      </c>
      <c r="B3582" s="263">
        <v>1.9408676642026399E-3</v>
      </c>
      <c r="D3582" s="263"/>
    </row>
    <row r="3583" spans="1:4" x14ac:dyDescent="0.2">
      <c r="A3583" s="265" t="s">
        <v>7717</v>
      </c>
      <c r="B3583" s="263">
        <v>1.9408676642026399E-3</v>
      </c>
      <c r="D3583" s="263"/>
    </row>
    <row r="3584" spans="1:4" x14ac:dyDescent="0.2">
      <c r="A3584" s="265" t="s">
        <v>7718</v>
      </c>
      <c r="B3584" s="263">
        <v>1.94075204179036E-3</v>
      </c>
      <c r="D3584" s="263"/>
    </row>
    <row r="3585" spans="1:4" x14ac:dyDescent="0.2">
      <c r="A3585" s="265" t="s">
        <v>7719</v>
      </c>
      <c r="B3585" s="263">
        <v>1.9405376751986099E-3</v>
      </c>
      <c r="D3585" s="263"/>
    </row>
    <row r="3586" spans="1:4" x14ac:dyDescent="0.2">
      <c r="A3586" s="265" t="s">
        <v>1997</v>
      </c>
      <c r="B3586" s="263">
        <v>1.9397728170967301E-3</v>
      </c>
      <c r="D3586" s="263"/>
    </row>
    <row r="3587" spans="1:4" x14ac:dyDescent="0.2">
      <c r="A3587" s="265" t="s">
        <v>7720</v>
      </c>
      <c r="B3587" s="263">
        <v>1.93803425393643E-3</v>
      </c>
      <c r="D3587" s="263"/>
    </row>
    <row r="3588" spans="1:4" x14ac:dyDescent="0.2">
      <c r="A3588" s="265" t="s">
        <v>5830</v>
      </c>
      <c r="B3588" s="263">
        <v>1.9342314582535599E-3</v>
      </c>
      <c r="D3588" s="263"/>
    </row>
    <row r="3589" spans="1:4" x14ac:dyDescent="0.2">
      <c r="A3589" s="265" t="s">
        <v>6344</v>
      </c>
      <c r="B3589" s="263">
        <v>1.9325676222162499E-3</v>
      </c>
      <c r="D3589" s="263"/>
    </row>
    <row r="3590" spans="1:4" x14ac:dyDescent="0.2">
      <c r="A3590" s="265" t="s">
        <v>1987</v>
      </c>
      <c r="B3590" s="263">
        <v>1.9243186784124501E-3</v>
      </c>
      <c r="D3590" s="263"/>
    </row>
    <row r="3591" spans="1:4" x14ac:dyDescent="0.2">
      <c r="A3591" s="265" t="s">
        <v>5602</v>
      </c>
      <c r="B3591" s="263">
        <v>1.92359838249994E-3</v>
      </c>
      <c r="D3591" s="263"/>
    </row>
    <row r="3592" spans="1:4" x14ac:dyDescent="0.2">
      <c r="A3592" s="265" t="s">
        <v>2240</v>
      </c>
      <c r="B3592" s="263">
        <v>1.92348304996841E-3</v>
      </c>
      <c r="D3592" s="263"/>
    </row>
    <row r="3593" spans="1:4" x14ac:dyDescent="0.2">
      <c r="A3593" s="265" t="s">
        <v>1874</v>
      </c>
      <c r="B3593" s="263">
        <v>1.9210638301395101E-3</v>
      </c>
      <c r="D3593" s="263"/>
    </row>
    <row r="3594" spans="1:4" x14ac:dyDescent="0.2">
      <c r="A3594" s="265" t="s">
        <v>5736</v>
      </c>
      <c r="B3594" s="263">
        <v>1.9202268706882901E-3</v>
      </c>
      <c r="D3594" s="263"/>
    </row>
    <row r="3595" spans="1:4" x14ac:dyDescent="0.2">
      <c r="A3595" s="265" t="s">
        <v>2636</v>
      </c>
      <c r="B3595" s="263">
        <v>1.91759875635108E-3</v>
      </c>
      <c r="D3595" s="263"/>
    </row>
    <row r="3596" spans="1:4" x14ac:dyDescent="0.2">
      <c r="A3596" s="265" t="s">
        <v>1205</v>
      </c>
      <c r="B3596" s="263">
        <v>1.9118517227250001E-3</v>
      </c>
      <c r="D3596" s="263"/>
    </row>
    <row r="3597" spans="1:4" x14ac:dyDescent="0.2">
      <c r="A3597" s="265" t="s">
        <v>925</v>
      </c>
      <c r="B3597" s="263">
        <v>1.9081830707437799E-3</v>
      </c>
      <c r="D3597" s="263"/>
    </row>
    <row r="3598" spans="1:4" x14ac:dyDescent="0.2">
      <c r="A3598" s="265" t="s">
        <v>7721</v>
      </c>
      <c r="B3598" s="263">
        <v>1.90683709797947E-3</v>
      </c>
      <c r="D3598" s="263"/>
    </row>
    <row r="3599" spans="1:4" x14ac:dyDescent="0.2">
      <c r="A3599" s="265" t="s">
        <v>7722</v>
      </c>
      <c r="B3599" s="263">
        <v>1.90683709797947E-3</v>
      </c>
      <c r="D3599" s="263"/>
    </row>
    <row r="3600" spans="1:4" x14ac:dyDescent="0.2">
      <c r="A3600" s="265" t="s">
        <v>7723</v>
      </c>
      <c r="B3600" s="263">
        <v>1.90683709797947E-3</v>
      </c>
      <c r="D3600" s="263"/>
    </row>
    <row r="3601" spans="1:4" x14ac:dyDescent="0.2">
      <c r="A3601" s="265" t="s">
        <v>7724</v>
      </c>
      <c r="B3601" s="263">
        <v>1.90683709797947E-3</v>
      </c>
      <c r="D3601" s="263"/>
    </row>
    <row r="3602" spans="1:4" x14ac:dyDescent="0.2">
      <c r="A3602" s="265" t="s">
        <v>7725</v>
      </c>
      <c r="B3602" s="263">
        <v>1.90683709797947E-3</v>
      </c>
      <c r="D3602" s="263"/>
    </row>
    <row r="3603" spans="1:4" x14ac:dyDescent="0.2">
      <c r="A3603" s="265" t="s">
        <v>2578</v>
      </c>
      <c r="B3603" s="263">
        <v>1.9062329813909599E-3</v>
      </c>
      <c r="D3603" s="263"/>
    </row>
    <row r="3604" spans="1:4" x14ac:dyDescent="0.2">
      <c r="A3604" s="265" t="s">
        <v>7726</v>
      </c>
      <c r="B3604" s="263">
        <v>1.9055965780755901E-3</v>
      </c>
      <c r="D3604" s="263"/>
    </row>
    <row r="3605" spans="1:4" x14ac:dyDescent="0.2">
      <c r="A3605" s="265" t="s">
        <v>5824</v>
      </c>
      <c r="B3605" s="263">
        <v>1.9052380840037799E-3</v>
      </c>
      <c r="D3605" s="263"/>
    </row>
    <row r="3606" spans="1:4" x14ac:dyDescent="0.2">
      <c r="A3606" s="265" t="s">
        <v>1936</v>
      </c>
      <c r="B3606" s="263">
        <v>1.9045481751466301E-3</v>
      </c>
      <c r="D3606" s="263"/>
    </row>
    <row r="3607" spans="1:4" x14ac:dyDescent="0.2">
      <c r="A3607" s="265" t="s">
        <v>7727</v>
      </c>
      <c r="B3607" s="263">
        <v>1.90385466536981E-3</v>
      </c>
      <c r="D3607" s="263"/>
    </row>
    <row r="3608" spans="1:4" x14ac:dyDescent="0.2">
      <c r="A3608" s="265" t="s">
        <v>592</v>
      </c>
      <c r="B3608" s="263">
        <v>1.90341572656737E-3</v>
      </c>
      <c r="D3608" s="263"/>
    </row>
    <row r="3609" spans="1:4" x14ac:dyDescent="0.2">
      <c r="A3609" s="265" t="s">
        <v>6180</v>
      </c>
      <c r="B3609" s="263">
        <v>1.9028693183339E-3</v>
      </c>
      <c r="D3609" s="263"/>
    </row>
    <row r="3610" spans="1:4" x14ac:dyDescent="0.2">
      <c r="A3610" s="265" t="s">
        <v>1090</v>
      </c>
      <c r="B3610" s="263">
        <v>1.90134523886452E-3</v>
      </c>
      <c r="D3610" s="263"/>
    </row>
    <row r="3611" spans="1:4" x14ac:dyDescent="0.2">
      <c r="A3611" s="265" t="s">
        <v>7728</v>
      </c>
      <c r="B3611" s="263">
        <v>1.8990700551797599E-3</v>
      </c>
      <c r="D3611" s="263"/>
    </row>
    <row r="3612" spans="1:4" x14ac:dyDescent="0.2">
      <c r="A3612" s="265" t="s">
        <v>2545</v>
      </c>
      <c r="B3612" s="263">
        <v>1.8954838384542499E-3</v>
      </c>
      <c r="D3612" s="263"/>
    </row>
    <row r="3613" spans="1:4" x14ac:dyDescent="0.2">
      <c r="A3613" s="265" t="s">
        <v>3621</v>
      </c>
      <c r="B3613" s="263">
        <v>1.8949632906237999E-3</v>
      </c>
      <c r="D3613" s="263"/>
    </row>
    <row r="3614" spans="1:4" x14ac:dyDescent="0.2">
      <c r="A3614" s="265" t="s">
        <v>7729</v>
      </c>
      <c r="B3614" s="263">
        <v>1.8949453043199001E-3</v>
      </c>
      <c r="D3614" s="263"/>
    </row>
    <row r="3615" spans="1:4" x14ac:dyDescent="0.2">
      <c r="A3615" s="265" t="s">
        <v>837</v>
      </c>
      <c r="B3615" s="263">
        <v>1.89182794214724E-3</v>
      </c>
      <c r="D3615" s="263"/>
    </row>
    <row r="3616" spans="1:4" x14ac:dyDescent="0.2">
      <c r="A3616" s="265" t="s">
        <v>2315</v>
      </c>
      <c r="B3616" s="263">
        <v>1.88858528595288E-3</v>
      </c>
      <c r="D3616" s="263"/>
    </row>
    <row r="3617" spans="1:4" x14ac:dyDescent="0.2">
      <c r="A3617" s="265" t="s">
        <v>2962</v>
      </c>
      <c r="B3617" s="263">
        <v>1.8867538278114701E-3</v>
      </c>
      <c r="D3617" s="263"/>
    </row>
    <row r="3618" spans="1:4" x14ac:dyDescent="0.2">
      <c r="A3618" s="265" t="s">
        <v>4227</v>
      </c>
      <c r="B3618" s="263">
        <v>1.8864212347319399E-3</v>
      </c>
      <c r="D3618" s="263"/>
    </row>
    <row r="3619" spans="1:4" x14ac:dyDescent="0.2">
      <c r="A3619" s="265" t="s">
        <v>2180</v>
      </c>
      <c r="B3619" s="263">
        <v>1.8856623239269601E-3</v>
      </c>
      <c r="D3619" s="263"/>
    </row>
    <row r="3620" spans="1:4" x14ac:dyDescent="0.2">
      <c r="A3620" s="265" t="s">
        <v>2967</v>
      </c>
      <c r="B3620" s="263">
        <v>1.8844873391562001E-3</v>
      </c>
      <c r="D3620" s="263"/>
    </row>
    <row r="3621" spans="1:4" x14ac:dyDescent="0.2">
      <c r="A3621" s="265" t="s">
        <v>5907</v>
      </c>
      <c r="B3621" s="263">
        <v>1.8843919926972901E-3</v>
      </c>
      <c r="D3621" s="263"/>
    </row>
    <row r="3622" spans="1:4" x14ac:dyDescent="0.2">
      <c r="A3622" s="265" t="s">
        <v>3865</v>
      </c>
      <c r="B3622" s="263">
        <v>1.88012211160044E-3</v>
      </c>
      <c r="D3622" s="263"/>
    </row>
    <row r="3623" spans="1:4" x14ac:dyDescent="0.2">
      <c r="A3623" s="265" t="s">
        <v>1424</v>
      </c>
      <c r="B3623" s="263">
        <v>1.87805111416427E-3</v>
      </c>
      <c r="D3623" s="263"/>
    </row>
    <row r="3624" spans="1:4" x14ac:dyDescent="0.2">
      <c r="A3624" s="265" t="s">
        <v>7730</v>
      </c>
      <c r="B3624" s="263">
        <v>1.8759439496278201E-3</v>
      </c>
      <c r="D3624" s="263"/>
    </row>
    <row r="3625" spans="1:4" x14ac:dyDescent="0.2">
      <c r="A3625" s="265" t="s">
        <v>7731</v>
      </c>
      <c r="B3625" s="263">
        <v>1.8756400587505899E-3</v>
      </c>
      <c r="D3625" s="263"/>
    </row>
    <row r="3626" spans="1:4" x14ac:dyDescent="0.2">
      <c r="A3626" s="265" t="s">
        <v>1777</v>
      </c>
      <c r="B3626" s="263">
        <v>1.87396702923074E-3</v>
      </c>
      <c r="D3626" s="263"/>
    </row>
    <row r="3627" spans="1:4" x14ac:dyDescent="0.2">
      <c r="A3627" s="265" t="s">
        <v>5714</v>
      </c>
      <c r="B3627" s="263">
        <v>1.8733996246921799E-3</v>
      </c>
      <c r="D3627" s="263"/>
    </row>
    <row r="3628" spans="1:4" x14ac:dyDescent="0.2">
      <c r="A3628" s="265" t="s">
        <v>2100</v>
      </c>
      <c r="B3628" s="263">
        <v>1.87328282485468E-3</v>
      </c>
      <c r="D3628" s="263"/>
    </row>
    <row r="3629" spans="1:4" x14ac:dyDescent="0.2">
      <c r="A3629" s="265" t="s">
        <v>3405</v>
      </c>
      <c r="B3629" s="263">
        <v>1.87274232710891E-3</v>
      </c>
      <c r="D3629" s="263"/>
    </row>
    <row r="3630" spans="1:4" x14ac:dyDescent="0.2">
      <c r="A3630" s="265" t="s">
        <v>7732</v>
      </c>
      <c r="B3630" s="263">
        <v>1.8705615828954201E-3</v>
      </c>
      <c r="D3630" s="263"/>
    </row>
    <row r="3631" spans="1:4" x14ac:dyDescent="0.2">
      <c r="A3631" s="265" t="s">
        <v>5185</v>
      </c>
      <c r="B3631" s="263">
        <v>1.8703269114079099E-3</v>
      </c>
      <c r="D3631" s="263"/>
    </row>
    <row r="3632" spans="1:4" x14ac:dyDescent="0.2">
      <c r="A3632" s="265" t="s">
        <v>5426</v>
      </c>
      <c r="B3632" s="263">
        <v>1.8690627661969101E-3</v>
      </c>
      <c r="D3632" s="263"/>
    </row>
    <row r="3633" spans="1:4" x14ac:dyDescent="0.2">
      <c r="A3633" s="265" t="s">
        <v>5526</v>
      </c>
      <c r="B3633" s="263">
        <v>1.86766769194703E-3</v>
      </c>
      <c r="D3633" s="263"/>
    </row>
    <row r="3634" spans="1:4" x14ac:dyDescent="0.2">
      <c r="A3634" s="265" t="s">
        <v>6185</v>
      </c>
      <c r="B3634" s="263">
        <v>1.8610372055426099E-3</v>
      </c>
      <c r="D3634" s="263"/>
    </row>
    <row r="3635" spans="1:4" x14ac:dyDescent="0.2">
      <c r="A3635" s="265" t="s">
        <v>5700</v>
      </c>
      <c r="B3635" s="263">
        <v>1.8607828423672099E-3</v>
      </c>
      <c r="D3635" s="263"/>
    </row>
    <row r="3636" spans="1:4" x14ac:dyDescent="0.2">
      <c r="A3636" s="265" t="s">
        <v>7733</v>
      </c>
      <c r="B3636" s="263">
        <v>1.8597103819574399E-3</v>
      </c>
      <c r="D3636" s="263"/>
    </row>
    <row r="3637" spans="1:4" x14ac:dyDescent="0.2">
      <c r="A3637" s="265" t="s">
        <v>2629</v>
      </c>
      <c r="B3637" s="263">
        <v>1.8584685531819101E-3</v>
      </c>
      <c r="D3637" s="263"/>
    </row>
    <row r="3638" spans="1:4" x14ac:dyDescent="0.2">
      <c r="A3638" s="265" t="s">
        <v>2427</v>
      </c>
      <c r="B3638" s="263">
        <v>1.85804850668522E-3</v>
      </c>
      <c r="D3638" s="263"/>
    </row>
    <row r="3639" spans="1:4" x14ac:dyDescent="0.2">
      <c r="A3639" s="265" t="s">
        <v>7734</v>
      </c>
      <c r="B3639" s="263">
        <v>1.85666585081713E-3</v>
      </c>
      <c r="D3639" s="263"/>
    </row>
    <row r="3640" spans="1:4" x14ac:dyDescent="0.2">
      <c r="A3640" s="265" t="s">
        <v>1949</v>
      </c>
      <c r="B3640" s="263">
        <v>1.85509552844141E-3</v>
      </c>
      <c r="D3640" s="263"/>
    </row>
    <row r="3641" spans="1:4" x14ac:dyDescent="0.2">
      <c r="A3641" s="265" t="s">
        <v>7735</v>
      </c>
      <c r="B3641" s="263">
        <v>1.85436121380527E-3</v>
      </c>
      <c r="D3641" s="263"/>
    </row>
    <row r="3642" spans="1:4" x14ac:dyDescent="0.2">
      <c r="A3642" s="265" t="s">
        <v>2641</v>
      </c>
      <c r="B3642" s="263">
        <v>1.8527920042480501E-3</v>
      </c>
      <c r="D3642" s="263"/>
    </row>
    <row r="3643" spans="1:4" x14ac:dyDescent="0.2">
      <c r="A3643" s="265" t="s">
        <v>3793</v>
      </c>
      <c r="B3643" s="263">
        <v>1.8496039521488899E-3</v>
      </c>
      <c r="D3643" s="263"/>
    </row>
    <row r="3644" spans="1:4" x14ac:dyDescent="0.2">
      <c r="A3644" s="265" t="s">
        <v>6254</v>
      </c>
      <c r="B3644" s="263">
        <v>1.8469214298450999E-3</v>
      </c>
      <c r="D3644" s="263"/>
    </row>
    <row r="3645" spans="1:4" x14ac:dyDescent="0.2">
      <c r="A3645" s="265" t="s">
        <v>5816</v>
      </c>
      <c r="B3645" s="263">
        <v>1.84627476198824E-3</v>
      </c>
      <c r="D3645" s="263"/>
    </row>
    <row r="3646" spans="1:4" x14ac:dyDescent="0.2">
      <c r="A3646" s="265" t="s">
        <v>7736</v>
      </c>
      <c r="B3646" s="263">
        <v>1.84560105129364E-3</v>
      </c>
      <c r="D3646" s="263"/>
    </row>
    <row r="3647" spans="1:4" x14ac:dyDescent="0.2">
      <c r="A3647" s="265" t="s">
        <v>5860</v>
      </c>
      <c r="B3647" s="263">
        <v>1.8455752582120801E-3</v>
      </c>
      <c r="D3647" s="263"/>
    </row>
    <row r="3648" spans="1:4" x14ac:dyDescent="0.2">
      <c r="A3648" s="265" t="s">
        <v>5818</v>
      </c>
      <c r="B3648" s="263">
        <v>1.8455752582120801E-3</v>
      </c>
      <c r="D3648" s="263"/>
    </row>
    <row r="3649" spans="1:4" x14ac:dyDescent="0.2">
      <c r="A3649" s="265" t="s">
        <v>5244</v>
      </c>
      <c r="B3649" s="263">
        <v>1.8455752582120801E-3</v>
      </c>
      <c r="D3649" s="263"/>
    </row>
    <row r="3650" spans="1:4" x14ac:dyDescent="0.2">
      <c r="A3650" s="265" t="s">
        <v>4624</v>
      </c>
      <c r="B3650" s="263">
        <v>1.8455752582120801E-3</v>
      </c>
      <c r="D3650" s="263"/>
    </row>
    <row r="3651" spans="1:4" x14ac:dyDescent="0.2">
      <c r="A3651" s="265" t="s">
        <v>4577</v>
      </c>
      <c r="B3651" s="263">
        <v>1.8455752582120801E-3</v>
      </c>
      <c r="D3651" s="263"/>
    </row>
    <row r="3652" spans="1:4" x14ac:dyDescent="0.2">
      <c r="A3652" s="265" t="s">
        <v>4332</v>
      </c>
      <c r="B3652" s="263">
        <v>1.8455752582120801E-3</v>
      </c>
      <c r="D3652" s="263"/>
    </row>
    <row r="3653" spans="1:4" x14ac:dyDescent="0.2">
      <c r="A3653" s="265" t="s">
        <v>7737</v>
      </c>
      <c r="B3653" s="263">
        <v>1.8455752582120801E-3</v>
      </c>
      <c r="D3653" s="263"/>
    </row>
    <row r="3654" spans="1:4" x14ac:dyDescent="0.2">
      <c r="A3654" s="265" t="s">
        <v>7738</v>
      </c>
      <c r="B3654" s="263">
        <v>1.8455752582120801E-3</v>
      </c>
      <c r="D3654" s="263"/>
    </row>
    <row r="3655" spans="1:4" x14ac:dyDescent="0.2">
      <c r="A3655" s="265" t="s">
        <v>4853</v>
      </c>
      <c r="B3655" s="263">
        <v>1.8440114629477899E-3</v>
      </c>
      <c r="D3655" s="263"/>
    </row>
    <row r="3656" spans="1:4" x14ac:dyDescent="0.2">
      <c r="A3656" s="265" t="s">
        <v>2947</v>
      </c>
      <c r="B3656" s="263">
        <v>1.8407163970071199E-3</v>
      </c>
      <c r="D3656" s="263"/>
    </row>
    <row r="3657" spans="1:4" x14ac:dyDescent="0.2">
      <c r="A3657" s="265" t="s">
        <v>7739</v>
      </c>
      <c r="B3657" s="263">
        <v>1.8358626730926801E-3</v>
      </c>
      <c r="D3657" s="263"/>
    </row>
    <row r="3658" spans="1:4" x14ac:dyDescent="0.2">
      <c r="A3658" s="265" t="s">
        <v>7740</v>
      </c>
      <c r="B3658" s="263">
        <v>1.8348052456753001E-3</v>
      </c>
      <c r="D3658" s="263"/>
    </row>
    <row r="3659" spans="1:4" x14ac:dyDescent="0.2">
      <c r="A3659" s="265" t="s">
        <v>4293</v>
      </c>
      <c r="B3659" s="263">
        <v>1.8345608870628601E-3</v>
      </c>
      <c r="D3659" s="263"/>
    </row>
    <row r="3660" spans="1:4" x14ac:dyDescent="0.2">
      <c r="A3660" s="265" t="s">
        <v>7741</v>
      </c>
      <c r="B3660" s="263">
        <v>1.8326052011695701E-3</v>
      </c>
      <c r="D3660" s="263"/>
    </row>
    <row r="3661" spans="1:4" x14ac:dyDescent="0.2">
      <c r="A3661" s="265" t="s">
        <v>5734</v>
      </c>
      <c r="B3661" s="263">
        <v>1.83076865303523E-3</v>
      </c>
      <c r="D3661" s="263"/>
    </row>
    <row r="3662" spans="1:4" x14ac:dyDescent="0.2">
      <c r="A3662" s="265" t="s">
        <v>2129</v>
      </c>
      <c r="B3662" s="263">
        <v>1.82707010901971E-3</v>
      </c>
      <c r="D3662" s="263"/>
    </row>
    <row r="3663" spans="1:4" x14ac:dyDescent="0.2">
      <c r="A3663" s="265" t="s">
        <v>2375</v>
      </c>
      <c r="B3663" s="263">
        <v>1.82694579004733E-3</v>
      </c>
      <c r="D3663" s="263"/>
    </row>
    <row r="3664" spans="1:4" x14ac:dyDescent="0.2">
      <c r="A3664" s="265" t="s">
        <v>7742</v>
      </c>
      <c r="B3664" s="263">
        <v>1.8268847203925199E-3</v>
      </c>
      <c r="D3664" s="263"/>
    </row>
    <row r="3665" spans="1:4" x14ac:dyDescent="0.2">
      <c r="A3665" s="265" t="s">
        <v>4844</v>
      </c>
      <c r="B3665" s="263">
        <v>1.8263570319628499E-3</v>
      </c>
      <c r="D3665" s="263"/>
    </row>
    <row r="3666" spans="1:4" x14ac:dyDescent="0.2">
      <c r="A3666" s="265" t="s">
        <v>4874</v>
      </c>
      <c r="B3666" s="263">
        <v>1.8206754228017501E-3</v>
      </c>
      <c r="D3666" s="263"/>
    </row>
    <row r="3667" spans="1:4" x14ac:dyDescent="0.2">
      <c r="A3667" s="265" t="s">
        <v>977</v>
      </c>
      <c r="B3667" s="263">
        <v>1.8202617571171701E-3</v>
      </c>
      <c r="D3667" s="263"/>
    </row>
    <row r="3668" spans="1:4" x14ac:dyDescent="0.2">
      <c r="A3668" s="265" t="s">
        <v>2626</v>
      </c>
      <c r="B3668" s="263">
        <v>1.81967662035385E-3</v>
      </c>
      <c r="D3668" s="263"/>
    </row>
    <row r="3669" spans="1:4" x14ac:dyDescent="0.2">
      <c r="A3669" s="265" t="s">
        <v>1041</v>
      </c>
      <c r="B3669" s="263">
        <v>1.8166115286114099E-3</v>
      </c>
      <c r="D3669" s="263"/>
    </row>
    <row r="3670" spans="1:4" x14ac:dyDescent="0.2">
      <c r="A3670" s="265" t="s">
        <v>7743</v>
      </c>
      <c r="B3670" s="263">
        <v>1.81656067195636E-3</v>
      </c>
      <c r="D3670" s="263"/>
    </row>
    <row r="3671" spans="1:4" x14ac:dyDescent="0.2">
      <c r="A3671" s="265" t="s">
        <v>5954</v>
      </c>
      <c r="B3671" s="263">
        <v>1.8149295019131201E-3</v>
      </c>
      <c r="D3671" s="263"/>
    </row>
    <row r="3672" spans="1:4" x14ac:dyDescent="0.2">
      <c r="A3672" s="265" t="s">
        <v>3264</v>
      </c>
      <c r="B3672" s="263">
        <v>1.8144005439778E-3</v>
      </c>
      <c r="D3672" s="263"/>
    </row>
    <row r="3673" spans="1:4" x14ac:dyDescent="0.2">
      <c r="A3673" s="265" t="s">
        <v>3211</v>
      </c>
      <c r="B3673" s="263">
        <v>1.8131892823855199E-3</v>
      </c>
      <c r="D3673" s="263"/>
    </row>
    <row r="3674" spans="1:4" x14ac:dyDescent="0.2">
      <c r="A3674" s="265" t="s">
        <v>5003</v>
      </c>
      <c r="B3674" s="263">
        <v>1.8125026415983601E-3</v>
      </c>
      <c r="D3674" s="263"/>
    </row>
    <row r="3675" spans="1:4" x14ac:dyDescent="0.2">
      <c r="A3675" s="265" t="s">
        <v>2076</v>
      </c>
      <c r="B3675" s="263">
        <v>1.8123238976720699E-3</v>
      </c>
      <c r="D3675" s="263"/>
    </row>
    <row r="3676" spans="1:4" x14ac:dyDescent="0.2">
      <c r="A3676" s="265" t="s">
        <v>7744</v>
      </c>
      <c r="B3676" s="263">
        <v>1.8115086321384101E-3</v>
      </c>
      <c r="D3676" s="263"/>
    </row>
    <row r="3677" spans="1:4" x14ac:dyDescent="0.2">
      <c r="A3677" s="265" t="s">
        <v>4511</v>
      </c>
      <c r="B3677" s="263">
        <v>1.8115042342754699E-3</v>
      </c>
      <c r="D3677" s="263"/>
    </row>
    <row r="3678" spans="1:4" x14ac:dyDescent="0.2">
      <c r="A3678" s="265" t="s">
        <v>2735</v>
      </c>
      <c r="B3678" s="263">
        <v>1.81053278435994E-3</v>
      </c>
      <c r="D3678" s="263"/>
    </row>
    <row r="3679" spans="1:4" x14ac:dyDescent="0.2">
      <c r="A3679" s="265" t="s">
        <v>5730</v>
      </c>
      <c r="B3679" s="263">
        <v>1.8077482908797501E-3</v>
      </c>
      <c r="D3679" s="263"/>
    </row>
    <row r="3680" spans="1:4" x14ac:dyDescent="0.2">
      <c r="A3680" s="265" t="s">
        <v>1398</v>
      </c>
      <c r="B3680" s="263">
        <v>1.8051188659358799E-3</v>
      </c>
      <c r="D3680" s="263"/>
    </row>
    <row r="3681" spans="1:4" x14ac:dyDescent="0.2">
      <c r="A3681" s="265" t="s">
        <v>7745</v>
      </c>
      <c r="B3681" s="263">
        <v>1.80329771165562E-3</v>
      </c>
      <c r="D3681" s="263"/>
    </row>
    <row r="3682" spans="1:4" x14ac:dyDescent="0.2">
      <c r="A3682" s="265" t="s">
        <v>1312</v>
      </c>
      <c r="B3682" s="263">
        <v>1.8002826861162201E-3</v>
      </c>
      <c r="D3682" s="263"/>
    </row>
    <row r="3683" spans="1:4" x14ac:dyDescent="0.2">
      <c r="A3683" s="265" t="s">
        <v>4785</v>
      </c>
      <c r="B3683" s="263">
        <v>1.7970950214587899E-3</v>
      </c>
      <c r="D3683" s="263"/>
    </row>
    <row r="3684" spans="1:4" x14ac:dyDescent="0.2">
      <c r="A3684" s="265" t="s">
        <v>3311</v>
      </c>
      <c r="B3684" s="263">
        <v>1.7970950214587899E-3</v>
      </c>
      <c r="D3684" s="263"/>
    </row>
    <row r="3685" spans="1:4" x14ac:dyDescent="0.2">
      <c r="A3685" s="265" t="s">
        <v>2911</v>
      </c>
      <c r="B3685" s="263">
        <v>1.79659627326885E-3</v>
      </c>
      <c r="D3685" s="263"/>
    </row>
    <row r="3686" spans="1:4" x14ac:dyDescent="0.2">
      <c r="A3686" s="265" t="s">
        <v>7746</v>
      </c>
      <c r="B3686" s="263">
        <v>1.7946181810477499E-3</v>
      </c>
      <c r="D3686" s="263"/>
    </row>
    <row r="3687" spans="1:4" x14ac:dyDescent="0.2">
      <c r="A3687" s="265" t="s">
        <v>1719</v>
      </c>
      <c r="B3687" s="263">
        <v>1.7920031943521699E-3</v>
      </c>
      <c r="D3687" s="263"/>
    </row>
    <row r="3688" spans="1:4" x14ac:dyDescent="0.2">
      <c r="A3688" s="265" t="s">
        <v>3891</v>
      </c>
      <c r="B3688" s="263">
        <v>1.7895978646201901E-3</v>
      </c>
      <c r="D3688" s="263"/>
    </row>
    <row r="3689" spans="1:4" x14ac:dyDescent="0.2">
      <c r="A3689" s="265" t="s">
        <v>4787</v>
      </c>
      <c r="B3689" s="263">
        <v>1.78883878708599E-3</v>
      </c>
      <c r="D3689" s="263"/>
    </row>
    <row r="3690" spans="1:4" x14ac:dyDescent="0.2">
      <c r="A3690" s="265" t="s">
        <v>4334</v>
      </c>
      <c r="B3690" s="263">
        <v>1.78649960990227E-3</v>
      </c>
      <c r="D3690" s="263"/>
    </row>
    <row r="3691" spans="1:4" x14ac:dyDescent="0.2">
      <c r="A3691" s="265" t="s">
        <v>2668</v>
      </c>
      <c r="B3691" s="263">
        <v>1.7857094709299299E-3</v>
      </c>
      <c r="D3691" s="263"/>
    </row>
    <row r="3692" spans="1:4" x14ac:dyDescent="0.2">
      <c r="A3692" s="265" t="s">
        <v>4749</v>
      </c>
      <c r="B3692" s="263">
        <v>1.7851104220942E-3</v>
      </c>
      <c r="D3692" s="263"/>
    </row>
    <row r="3693" spans="1:4" x14ac:dyDescent="0.2">
      <c r="A3693" s="265" t="s">
        <v>1091</v>
      </c>
      <c r="B3693" s="263">
        <v>1.7821184255044501E-3</v>
      </c>
      <c r="D3693" s="263"/>
    </row>
    <row r="3694" spans="1:4" x14ac:dyDescent="0.2">
      <c r="A3694" s="265" t="s">
        <v>1054</v>
      </c>
      <c r="B3694" s="263">
        <v>1.78022263022575E-3</v>
      </c>
      <c r="D3694" s="263"/>
    </row>
    <row r="3695" spans="1:4" x14ac:dyDescent="0.2">
      <c r="A3695" s="265" t="s">
        <v>4725</v>
      </c>
      <c r="B3695" s="263">
        <v>1.7800333903959999E-3</v>
      </c>
      <c r="D3695" s="263"/>
    </row>
    <row r="3696" spans="1:4" x14ac:dyDescent="0.2">
      <c r="A3696" s="265" t="s">
        <v>2382</v>
      </c>
      <c r="B3696" s="263">
        <v>1.77982642798701E-3</v>
      </c>
      <c r="D3696" s="263"/>
    </row>
    <row r="3697" spans="1:4" x14ac:dyDescent="0.2">
      <c r="A3697" s="265" t="s">
        <v>389</v>
      </c>
      <c r="B3697" s="263">
        <v>1.77946281390812E-3</v>
      </c>
      <c r="D3697" s="263"/>
    </row>
    <row r="3698" spans="1:4" x14ac:dyDescent="0.2">
      <c r="A3698" s="265" t="s">
        <v>7747</v>
      </c>
      <c r="B3698" s="263">
        <v>1.77859051655424E-3</v>
      </c>
      <c r="D3698" s="263"/>
    </row>
    <row r="3699" spans="1:4" x14ac:dyDescent="0.2">
      <c r="A3699" s="265" t="s">
        <v>1291</v>
      </c>
      <c r="B3699" s="263">
        <v>1.7784685275629799E-3</v>
      </c>
      <c r="D3699" s="263"/>
    </row>
    <row r="3700" spans="1:4" x14ac:dyDescent="0.2">
      <c r="A3700" s="265" t="s">
        <v>7748</v>
      </c>
      <c r="B3700" s="263">
        <v>1.77799590683207E-3</v>
      </c>
      <c r="D3700" s="263"/>
    </row>
    <row r="3701" spans="1:4" x14ac:dyDescent="0.2">
      <c r="A3701" s="265" t="s">
        <v>7749</v>
      </c>
      <c r="B3701" s="263">
        <v>1.7776400207288601E-3</v>
      </c>
      <c r="D3701" s="263"/>
    </row>
    <row r="3702" spans="1:4" x14ac:dyDescent="0.2">
      <c r="A3702" s="265" t="s">
        <v>7750</v>
      </c>
      <c r="B3702" s="263">
        <v>1.7755564765084E-3</v>
      </c>
      <c r="D3702" s="263"/>
    </row>
    <row r="3703" spans="1:4" x14ac:dyDescent="0.2">
      <c r="A3703" s="265" t="s">
        <v>6220</v>
      </c>
      <c r="B3703" s="263">
        <v>1.7735518969924299E-3</v>
      </c>
      <c r="D3703" s="263"/>
    </row>
    <row r="3704" spans="1:4" x14ac:dyDescent="0.2">
      <c r="A3704" s="265" t="s">
        <v>1487</v>
      </c>
      <c r="B3704" s="263">
        <v>1.7728636013174799E-3</v>
      </c>
      <c r="D3704" s="263"/>
    </row>
    <row r="3705" spans="1:4" x14ac:dyDescent="0.2">
      <c r="A3705" s="265" t="s">
        <v>2768</v>
      </c>
      <c r="B3705" s="263">
        <v>1.77163376562874E-3</v>
      </c>
      <c r="D3705" s="263"/>
    </row>
    <row r="3706" spans="1:4" x14ac:dyDescent="0.2">
      <c r="A3706" s="265" t="s">
        <v>7751</v>
      </c>
      <c r="B3706" s="263">
        <v>1.77101784209988E-3</v>
      </c>
      <c r="D3706" s="263"/>
    </row>
    <row r="3707" spans="1:4" x14ac:dyDescent="0.2">
      <c r="A3707" s="265" t="s">
        <v>2974</v>
      </c>
      <c r="B3707" s="263">
        <v>1.7707143807057699E-3</v>
      </c>
      <c r="D3707" s="263"/>
    </row>
    <row r="3708" spans="1:4" x14ac:dyDescent="0.2">
      <c r="A3708" s="265" t="s">
        <v>3077</v>
      </c>
      <c r="B3708" s="263">
        <v>1.77071150152184E-3</v>
      </c>
      <c r="D3708" s="263"/>
    </row>
    <row r="3709" spans="1:4" x14ac:dyDescent="0.2">
      <c r="A3709" s="265" t="s">
        <v>6182</v>
      </c>
      <c r="B3709" s="263">
        <v>1.7706966262348699E-3</v>
      </c>
      <c r="D3709" s="263"/>
    </row>
    <row r="3710" spans="1:4" x14ac:dyDescent="0.2">
      <c r="A3710" s="265" t="s">
        <v>6020</v>
      </c>
      <c r="B3710" s="263">
        <v>1.7706966262348699E-3</v>
      </c>
      <c r="D3710" s="263"/>
    </row>
    <row r="3711" spans="1:4" x14ac:dyDescent="0.2">
      <c r="A3711" s="265" t="s">
        <v>5828</v>
      </c>
      <c r="B3711" s="263">
        <v>1.7706966262348699E-3</v>
      </c>
      <c r="D3711" s="263"/>
    </row>
    <row r="3712" spans="1:4" x14ac:dyDescent="0.2">
      <c r="A3712" s="265" t="s">
        <v>7752</v>
      </c>
      <c r="B3712" s="263">
        <v>1.7706966262348699E-3</v>
      </c>
      <c r="D3712" s="263"/>
    </row>
    <row r="3713" spans="1:4" x14ac:dyDescent="0.2">
      <c r="A3713" s="265" t="s">
        <v>7753</v>
      </c>
      <c r="B3713" s="263">
        <v>1.7706966262348699E-3</v>
      </c>
      <c r="D3713" s="263"/>
    </row>
    <row r="3714" spans="1:4" x14ac:dyDescent="0.2">
      <c r="A3714" s="265" t="s">
        <v>4237</v>
      </c>
      <c r="B3714" s="263">
        <v>1.7706966262348699E-3</v>
      </c>
      <c r="D3714" s="263"/>
    </row>
    <row r="3715" spans="1:4" x14ac:dyDescent="0.2">
      <c r="A3715" s="265" t="s">
        <v>4130</v>
      </c>
      <c r="B3715" s="263">
        <v>1.7706966262348699E-3</v>
      </c>
      <c r="D3715" s="263"/>
    </row>
    <row r="3716" spans="1:4" x14ac:dyDescent="0.2">
      <c r="A3716" s="265" t="s">
        <v>2462</v>
      </c>
      <c r="B3716" s="263">
        <v>1.7706966262348699E-3</v>
      </c>
      <c r="D3716" s="263"/>
    </row>
    <row r="3717" spans="1:4" x14ac:dyDescent="0.2">
      <c r="A3717" s="265" t="s">
        <v>3559</v>
      </c>
      <c r="B3717" s="263">
        <v>1.7706966262348699E-3</v>
      </c>
      <c r="D3717" s="263"/>
    </row>
    <row r="3718" spans="1:4" x14ac:dyDescent="0.2">
      <c r="A3718" s="265" t="s">
        <v>3441</v>
      </c>
      <c r="B3718" s="263">
        <v>1.7706966262348699E-3</v>
      </c>
      <c r="D3718" s="263"/>
    </row>
    <row r="3719" spans="1:4" x14ac:dyDescent="0.2">
      <c r="A3719" s="265" t="s">
        <v>3338</v>
      </c>
      <c r="B3719" s="263">
        <v>1.7706966262348699E-3</v>
      </c>
      <c r="D3719" s="263"/>
    </row>
    <row r="3720" spans="1:4" x14ac:dyDescent="0.2">
      <c r="A3720" s="265" t="s">
        <v>7754</v>
      </c>
      <c r="B3720" s="263">
        <v>1.7706966262348699E-3</v>
      </c>
      <c r="D3720" s="263"/>
    </row>
    <row r="3721" spans="1:4" x14ac:dyDescent="0.2">
      <c r="A3721" s="265" t="s">
        <v>7755</v>
      </c>
      <c r="B3721" s="263">
        <v>1.7706966262348699E-3</v>
      </c>
      <c r="D3721" s="263"/>
    </row>
    <row r="3722" spans="1:4" x14ac:dyDescent="0.2">
      <c r="A3722" s="265" t="s">
        <v>1966</v>
      </c>
      <c r="B3722" s="263">
        <v>1.7705482676448E-3</v>
      </c>
      <c r="D3722" s="263"/>
    </row>
    <row r="3723" spans="1:4" x14ac:dyDescent="0.2">
      <c r="A3723" s="265" t="s">
        <v>2162</v>
      </c>
      <c r="B3723" s="263">
        <v>1.76701086998795E-3</v>
      </c>
      <c r="D3723" s="263"/>
    </row>
    <row r="3724" spans="1:4" x14ac:dyDescent="0.2">
      <c r="A3724" s="265" t="s">
        <v>2282</v>
      </c>
      <c r="B3724" s="263">
        <v>1.7663902215210099E-3</v>
      </c>
      <c r="D3724" s="263"/>
    </row>
    <row r="3725" spans="1:4" x14ac:dyDescent="0.2">
      <c r="A3725" s="265" t="s">
        <v>501</v>
      </c>
      <c r="B3725" s="263">
        <v>1.76626298341134E-3</v>
      </c>
      <c r="D3725" s="263"/>
    </row>
    <row r="3726" spans="1:4" x14ac:dyDescent="0.2">
      <c r="A3726" s="265" t="s">
        <v>4399</v>
      </c>
      <c r="B3726" s="263">
        <v>1.7653909396749799E-3</v>
      </c>
      <c r="D3726" s="263"/>
    </row>
    <row r="3727" spans="1:4" x14ac:dyDescent="0.2">
      <c r="A3727" s="265" t="s">
        <v>2142</v>
      </c>
      <c r="B3727" s="263">
        <v>1.7617903422920301E-3</v>
      </c>
      <c r="D3727" s="263"/>
    </row>
    <row r="3728" spans="1:4" x14ac:dyDescent="0.2">
      <c r="A3728" s="265" t="s">
        <v>2194</v>
      </c>
      <c r="B3728" s="263">
        <v>1.7615647530172501E-3</v>
      </c>
      <c r="D3728" s="263"/>
    </row>
    <row r="3729" spans="1:4" x14ac:dyDescent="0.2">
      <c r="A3729" s="265" t="s">
        <v>2966</v>
      </c>
      <c r="B3729" s="263">
        <v>1.7597760225766001E-3</v>
      </c>
      <c r="D3729" s="263"/>
    </row>
    <row r="3730" spans="1:4" x14ac:dyDescent="0.2">
      <c r="A3730" s="265" t="s">
        <v>7756</v>
      </c>
      <c r="B3730" s="263">
        <v>1.7584858581185399E-3</v>
      </c>
      <c r="D3730" s="263"/>
    </row>
    <row r="3731" spans="1:4" x14ac:dyDescent="0.2">
      <c r="A3731" s="265" t="s">
        <v>4773</v>
      </c>
      <c r="B3731" s="263">
        <v>1.75631881525492E-3</v>
      </c>
      <c r="D3731" s="263"/>
    </row>
    <row r="3732" spans="1:4" x14ac:dyDescent="0.2">
      <c r="A3732" s="265" t="s">
        <v>7757</v>
      </c>
      <c r="B3732" s="263">
        <v>1.7559170883974899E-3</v>
      </c>
      <c r="D3732" s="263"/>
    </row>
    <row r="3733" spans="1:4" x14ac:dyDescent="0.2">
      <c r="A3733" s="265" t="s">
        <v>7758</v>
      </c>
      <c r="B3733" s="263">
        <v>1.75290563115643E-3</v>
      </c>
      <c r="D3733" s="263"/>
    </row>
    <row r="3734" spans="1:4" x14ac:dyDescent="0.2">
      <c r="A3734" s="265" t="s">
        <v>3742</v>
      </c>
      <c r="B3734" s="263">
        <v>1.7445594851669499E-3</v>
      </c>
      <c r="D3734" s="263"/>
    </row>
    <row r="3735" spans="1:4" x14ac:dyDescent="0.2">
      <c r="A3735" s="265" t="s">
        <v>5286</v>
      </c>
      <c r="B3735" s="263">
        <v>1.7401461114778601E-3</v>
      </c>
      <c r="D3735" s="263"/>
    </row>
    <row r="3736" spans="1:4" x14ac:dyDescent="0.2">
      <c r="A3736" s="265" t="s">
        <v>7759</v>
      </c>
      <c r="B3736" s="263">
        <v>1.7398812967501899E-3</v>
      </c>
      <c r="D3736" s="263"/>
    </row>
    <row r="3737" spans="1:4" x14ac:dyDescent="0.2">
      <c r="A3737" s="265" t="s">
        <v>1130</v>
      </c>
      <c r="B3737" s="263">
        <v>1.7395835128611E-3</v>
      </c>
      <c r="D3737" s="263"/>
    </row>
    <row r="3738" spans="1:4" x14ac:dyDescent="0.2">
      <c r="A3738" s="265" t="s">
        <v>7760</v>
      </c>
      <c r="B3738" s="263">
        <v>1.73884599711067E-3</v>
      </c>
      <c r="D3738" s="263"/>
    </row>
    <row r="3739" spans="1:4" x14ac:dyDescent="0.2">
      <c r="A3739" s="265" t="s">
        <v>1048</v>
      </c>
      <c r="B3739" s="263">
        <v>1.7383494923468999E-3</v>
      </c>
      <c r="D3739" s="263"/>
    </row>
    <row r="3740" spans="1:4" x14ac:dyDescent="0.2">
      <c r="A3740" s="265" t="s">
        <v>2392</v>
      </c>
      <c r="B3740" s="263">
        <v>1.73816999492129E-3</v>
      </c>
      <c r="D3740" s="263"/>
    </row>
    <row r="3741" spans="1:4" x14ac:dyDescent="0.2">
      <c r="A3741" s="265" t="s">
        <v>4579</v>
      </c>
      <c r="B3741" s="263">
        <v>1.7377316654783E-3</v>
      </c>
      <c r="D3741" s="263"/>
    </row>
    <row r="3742" spans="1:4" x14ac:dyDescent="0.2">
      <c r="A3742" s="265" t="s">
        <v>7761</v>
      </c>
      <c r="B3742" s="263">
        <v>1.7368848686860399E-3</v>
      </c>
      <c r="D3742" s="263"/>
    </row>
    <row r="3743" spans="1:4" x14ac:dyDescent="0.2">
      <c r="A3743" s="265" t="s">
        <v>7762</v>
      </c>
      <c r="B3743" s="263">
        <v>1.73569339113097E-3</v>
      </c>
      <c r="D3743" s="263"/>
    </row>
    <row r="3744" spans="1:4" x14ac:dyDescent="0.2">
      <c r="A3744" s="265" t="s">
        <v>896</v>
      </c>
      <c r="B3744" s="263">
        <v>1.7353792152359599E-3</v>
      </c>
      <c r="D3744" s="263"/>
    </row>
    <row r="3745" spans="1:4" x14ac:dyDescent="0.2">
      <c r="A3745" s="265" t="s">
        <v>7763</v>
      </c>
      <c r="B3745" s="263">
        <v>1.73525192830091E-3</v>
      </c>
      <c r="D3745" s="263"/>
    </row>
    <row r="3746" spans="1:4" x14ac:dyDescent="0.2">
      <c r="A3746" s="265" t="s">
        <v>4974</v>
      </c>
      <c r="B3746" s="263">
        <v>1.73520702874173E-3</v>
      </c>
      <c r="D3746" s="263"/>
    </row>
    <row r="3747" spans="1:4" x14ac:dyDescent="0.2">
      <c r="A3747" s="265" t="s">
        <v>5476</v>
      </c>
      <c r="B3747" s="263">
        <v>1.73516765942011E-3</v>
      </c>
      <c r="D3747" s="263"/>
    </row>
    <row r="3748" spans="1:4" x14ac:dyDescent="0.2">
      <c r="A3748" s="265" t="s">
        <v>7764</v>
      </c>
      <c r="B3748" s="263">
        <v>1.7349508040513399E-3</v>
      </c>
      <c r="D3748" s="263"/>
    </row>
    <row r="3749" spans="1:4" x14ac:dyDescent="0.2">
      <c r="A3749" s="265" t="s">
        <v>1338</v>
      </c>
      <c r="B3749" s="263">
        <v>1.73360450781398E-3</v>
      </c>
      <c r="D3749" s="263"/>
    </row>
    <row r="3750" spans="1:4" x14ac:dyDescent="0.2">
      <c r="A3750" s="265" t="s">
        <v>7765</v>
      </c>
      <c r="B3750" s="263">
        <v>1.7333845974186199E-3</v>
      </c>
      <c r="D3750" s="263"/>
    </row>
    <row r="3751" spans="1:4" x14ac:dyDescent="0.2">
      <c r="A3751" s="265" t="s">
        <v>4373</v>
      </c>
      <c r="B3751" s="263">
        <v>1.7322302231608899E-3</v>
      </c>
      <c r="D3751" s="263"/>
    </row>
    <row r="3752" spans="1:4" x14ac:dyDescent="0.2">
      <c r="A3752" s="265" t="s">
        <v>2608</v>
      </c>
      <c r="B3752" s="263">
        <v>1.73173205907837E-3</v>
      </c>
      <c r="D3752" s="263"/>
    </row>
    <row r="3753" spans="1:4" x14ac:dyDescent="0.2">
      <c r="A3753" s="265" t="s">
        <v>3814</v>
      </c>
      <c r="B3753" s="263">
        <v>1.7303235271043599E-3</v>
      </c>
      <c r="D3753" s="263"/>
    </row>
    <row r="3754" spans="1:4" x14ac:dyDescent="0.2">
      <c r="A3754" s="265" t="s">
        <v>2861</v>
      </c>
      <c r="B3754" s="263">
        <v>1.7286171591653801E-3</v>
      </c>
      <c r="D3754" s="263"/>
    </row>
    <row r="3755" spans="1:4" x14ac:dyDescent="0.2">
      <c r="A3755" s="265" t="s">
        <v>3927</v>
      </c>
      <c r="B3755" s="263">
        <v>1.7283292165009201E-3</v>
      </c>
      <c r="D3755" s="263"/>
    </row>
    <row r="3756" spans="1:4" x14ac:dyDescent="0.2">
      <c r="A3756" s="265" t="s">
        <v>2613</v>
      </c>
      <c r="B3756" s="263">
        <v>1.7275412363232799E-3</v>
      </c>
      <c r="D3756" s="263"/>
    </row>
    <row r="3757" spans="1:4" x14ac:dyDescent="0.2">
      <c r="A3757" s="265" t="s">
        <v>7766</v>
      </c>
      <c r="B3757" s="263">
        <v>1.7241800929777E-3</v>
      </c>
      <c r="D3757" s="263"/>
    </row>
    <row r="3758" spans="1:4" x14ac:dyDescent="0.2">
      <c r="A3758" s="265" t="s">
        <v>7767</v>
      </c>
      <c r="B3758" s="263">
        <v>1.7240811267037501E-3</v>
      </c>
      <c r="D3758" s="263"/>
    </row>
    <row r="3759" spans="1:4" x14ac:dyDescent="0.2">
      <c r="A3759" s="265" t="s">
        <v>5208</v>
      </c>
      <c r="B3759" s="263">
        <v>1.7240811267037501E-3</v>
      </c>
      <c r="D3759" s="263"/>
    </row>
    <row r="3760" spans="1:4" x14ac:dyDescent="0.2">
      <c r="A3760" s="265" t="s">
        <v>7768</v>
      </c>
      <c r="B3760" s="263">
        <v>1.7240811267037501E-3</v>
      </c>
      <c r="D3760" s="263"/>
    </row>
    <row r="3761" spans="1:4" x14ac:dyDescent="0.2">
      <c r="A3761" s="265" t="s">
        <v>7769</v>
      </c>
      <c r="B3761" s="263">
        <v>1.7210258562879799E-3</v>
      </c>
      <c r="D3761" s="263"/>
    </row>
    <row r="3762" spans="1:4" x14ac:dyDescent="0.2">
      <c r="A3762" s="265" t="s">
        <v>6319</v>
      </c>
      <c r="B3762" s="263">
        <v>1.7209507951127399E-3</v>
      </c>
      <c r="D3762" s="263"/>
    </row>
    <row r="3763" spans="1:4" x14ac:dyDescent="0.2">
      <c r="A3763" s="265" t="s">
        <v>5221</v>
      </c>
      <c r="B3763" s="263">
        <v>1.7205780336755801E-3</v>
      </c>
      <c r="D3763" s="263"/>
    </row>
    <row r="3764" spans="1:4" x14ac:dyDescent="0.2">
      <c r="A3764" s="265" t="s">
        <v>3283</v>
      </c>
      <c r="B3764" s="263">
        <v>1.71871714016359E-3</v>
      </c>
      <c r="D3764" s="263"/>
    </row>
    <row r="3765" spans="1:4" x14ac:dyDescent="0.2">
      <c r="A3765" s="265" t="s">
        <v>4941</v>
      </c>
      <c r="B3765" s="263">
        <v>1.7178920189166299E-3</v>
      </c>
      <c r="D3765" s="263"/>
    </row>
    <row r="3766" spans="1:4" x14ac:dyDescent="0.2">
      <c r="A3766" s="265" t="s">
        <v>6264</v>
      </c>
      <c r="B3766" s="263">
        <v>1.7166957386989699E-3</v>
      </c>
      <c r="D3766" s="263"/>
    </row>
    <row r="3767" spans="1:4" x14ac:dyDescent="0.2">
      <c r="A3767" s="265" t="s">
        <v>1236</v>
      </c>
      <c r="B3767" s="263">
        <v>1.71285709652011E-3</v>
      </c>
      <c r="D3767" s="263"/>
    </row>
    <row r="3768" spans="1:4" x14ac:dyDescent="0.2">
      <c r="A3768" s="265" t="s">
        <v>7770</v>
      </c>
      <c r="B3768" s="263">
        <v>1.71166188662114E-3</v>
      </c>
      <c r="D3768" s="263"/>
    </row>
    <row r="3769" spans="1:4" x14ac:dyDescent="0.2">
      <c r="A3769" s="265" t="s">
        <v>7771</v>
      </c>
      <c r="B3769" s="263">
        <v>1.7076087570339199E-3</v>
      </c>
      <c r="D3769" s="263"/>
    </row>
    <row r="3770" spans="1:4" x14ac:dyDescent="0.2">
      <c r="A3770" s="265" t="s">
        <v>2616</v>
      </c>
      <c r="B3770" s="263">
        <v>1.7053736067914201E-3</v>
      </c>
      <c r="D3770" s="263"/>
    </row>
    <row r="3771" spans="1:4" x14ac:dyDescent="0.2">
      <c r="A3771" s="265" t="s">
        <v>3736</v>
      </c>
      <c r="B3771" s="263">
        <v>1.70490407328515E-3</v>
      </c>
      <c r="D3771" s="263"/>
    </row>
    <row r="3772" spans="1:4" x14ac:dyDescent="0.2">
      <c r="A3772" s="265" t="s">
        <v>3295</v>
      </c>
      <c r="B3772" s="263">
        <v>1.70408403172296E-3</v>
      </c>
      <c r="D3772" s="263"/>
    </row>
    <row r="3773" spans="1:4" x14ac:dyDescent="0.2">
      <c r="A3773" s="265" t="s">
        <v>7772</v>
      </c>
      <c r="B3773" s="263">
        <v>1.70405844580688E-3</v>
      </c>
      <c r="D3773" s="263"/>
    </row>
    <row r="3774" spans="1:4" x14ac:dyDescent="0.2">
      <c r="A3774" s="265" t="s">
        <v>6380</v>
      </c>
      <c r="B3774" s="263">
        <v>1.7037464531463699E-3</v>
      </c>
      <c r="D3774" s="263"/>
    </row>
    <row r="3775" spans="1:4" x14ac:dyDescent="0.2">
      <c r="A3775" s="265" t="s">
        <v>7773</v>
      </c>
      <c r="B3775" s="263">
        <v>1.7031094852153501E-3</v>
      </c>
      <c r="D3775" s="263"/>
    </row>
    <row r="3776" spans="1:4" x14ac:dyDescent="0.2">
      <c r="A3776" s="265" t="s">
        <v>2954</v>
      </c>
      <c r="B3776" s="263">
        <v>1.7022323553070001E-3</v>
      </c>
      <c r="D3776" s="263"/>
    </row>
    <row r="3777" spans="1:4" x14ac:dyDescent="0.2">
      <c r="A3777" s="265" t="s">
        <v>7774</v>
      </c>
      <c r="B3777" s="263">
        <v>1.69893384946422E-3</v>
      </c>
      <c r="D3777" s="263"/>
    </row>
    <row r="3778" spans="1:4" x14ac:dyDescent="0.2">
      <c r="A3778" s="265" t="s">
        <v>2559</v>
      </c>
      <c r="B3778" s="263">
        <v>1.6988874638499899E-3</v>
      </c>
      <c r="D3778" s="263"/>
    </row>
    <row r="3779" spans="1:4" x14ac:dyDescent="0.2">
      <c r="A3779" s="265" t="s">
        <v>7775</v>
      </c>
      <c r="B3779" s="263">
        <v>1.6988005856297501E-3</v>
      </c>
      <c r="D3779" s="263"/>
    </row>
    <row r="3780" spans="1:4" x14ac:dyDescent="0.2">
      <c r="A3780" s="265" t="s">
        <v>3033</v>
      </c>
      <c r="B3780" s="263">
        <v>1.69578659201299E-3</v>
      </c>
      <c r="D3780" s="263"/>
    </row>
    <row r="3781" spans="1:4" x14ac:dyDescent="0.2">
      <c r="A3781" s="265" t="s">
        <v>1950</v>
      </c>
      <c r="B3781" s="263">
        <v>1.6953911066789099E-3</v>
      </c>
      <c r="D3781" s="263"/>
    </row>
    <row r="3782" spans="1:4" x14ac:dyDescent="0.2">
      <c r="A3782" s="265" t="s">
        <v>7776</v>
      </c>
      <c r="B3782" s="263">
        <v>1.69463831382137E-3</v>
      </c>
      <c r="D3782" s="263"/>
    </row>
    <row r="3783" spans="1:4" x14ac:dyDescent="0.2">
      <c r="A3783" s="265" t="s">
        <v>5806</v>
      </c>
      <c r="B3783" s="263">
        <v>1.69353293535845E-3</v>
      </c>
      <c r="D3783" s="263"/>
    </row>
    <row r="3784" spans="1:4" x14ac:dyDescent="0.2">
      <c r="A3784" s="265" t="s">
        <v>5138</v>
      </c>
      <c r="B3784" s="263">
        <v>1.69304785670232E-3</v>
      </c>
      <c r="D3784" s="263"/>
    </row>
    <row r="3785" spans="1:4" x14ac:dyDescent="0.2">
      <c r="A3785" s="265" t="s">
        <v>440</v>
      </c>
      <c r="B3785" s="263">
        <v>1.6884780345471501E-3</v>
      </c>
      <c r="D3785" s="263"/>
    </row>
    <row r="3786" spans="1:4" x14ac:dyDescent="0.2">
      <c r="A3786" s="265" t="s">
        <v>806</v>
      </c>
      <c r="B3786" s="263">
        <v>1.68809026450299E-3</v>
      </c>
      <c r="D3786" s="263"/>
    </row>
    <row r="3787" spans="1:4" x14ac:dyDescent="0.2">
      <c r="A3787" s="265" t="s">
        <v>5756</v>
      </c>
      <c r="B3787" s="263">
        <v>1.6840321593119701E-3</v>
      </c>
      <c r="D3787" s="263"/>
    </row>
    <row r="3788" spans="1:4" x14ac:dyDescent="0.2">
      <c r="A3788" s="265" t="s">
        <v>7777</v>
      </c>
      <c r="B3788" s="263">
        <v>1.68397184786887E-3</v>
      </c>
      <c r="D3788" s="263"/>
    </row>
    <row r="3789" spans="1:4" x14ac:dyDescent="0.2">
      <c r="A3789" s="265" t="s">
        <v>5876</v>
      </c>
      <c r="B3789" s="263">
        <v>1.6809189297303699E-3</v>
      </c>
      <c r="D3789" s="263"/>
    </row>
    <row r="3790" spans="1:4" x14ac:dyDescent="0.2">
      <c r="A3790" s="265" t="s">
        <v>6268</v>
      </c>
      <c r="B3790" s="263">
        <v>1.68002699018646E-3</v>
      </c>
      <c r="D3790" s="263"/>
    </row>
    <row r="3791" spans="1:4" x14ac:dyDescent="0.2">
      <c r="A3791" s="265" t="s">
        <v>7778</v>
      </c>
      <c r="B3791" s="263">
        <v>1.6793723420356699E-3</v>
      </c>
      <c r="D3791" s="263"/>
    </row>
    <row r="3792" spans="1:4" x14ac:dyDescent="0.2">
      <c r="A3792" s="265" t="s">
        <v>7779</v>
      </c>
      <c r="B3792" s="263">
        <v>1.67841754346498E-3</v>
      </c>
      <c r="D3792" s="263"/>
    </row>
    <row r="3793" spans="1:4" x14ac:dyDescent="0.2">
      <c r="A3793" s="265" t="s">
        <v>773</v>
      </c>
      <c r="B3793" s="263">
        <v>1.6781500143309301E-3</v>
      </c>
      <c r="D3793" s="263"/>
    </row>
    <row r="3794" spans="1:4" x14ac:dyDescent="0.2">
      <c r="A3794" s="265" t="s">
        <v>7780</v>
      </c>
      <c r="B3794" s="263">
        <v>1.6781082410774399E-3</v>
      </c>
      <c r="D3794" s="263"/>
    </row>
    <row r="3795" spans="1:4" x14ac:dyDescent="0.2">
      <c r="A3795" s="265" t="s">
        <v>2101</v>
      </c>
      <c r="B3795" s="263">
        <v>1.6732299807339401E-3</v>
      </c>
      <c r="D3795" s="263"/>
    </row>
    <row r="3796" spans="1:4" x14ac:dyDescent="0.2">
      <c r="A3796" s="265" t="s">
        <v>7781</v>
      </c>
      <c r="B3796" s="263">
        <v>1.6722290105466E-3</v>
      </c>
      <c r="D3796" s="263"/>
    </row>
    <row r="3797" spans="1:4" x14ac:dyDescent="0.2">
      <c r="A3797" s="265" t="s">
        <v>1840</v>
      </c>
      <c r="B3797" s="263">
        <v>1.67172097151832E-3</v>
      </c>
      <c r="D3797" s="263"/>
    </row>
    <row r="3798" spans="1:4" x14ac:dyDescent="0.2">
      <c r="A3798" s="265" t="s">
        <v>5909</v>
      </c>
      <c r="B3798" s="263">
        <v>1.67150353691433E-3</v>
      </c>
      <c r="D3798" s="263"/>
    </row>
    <row r="3799" spans="1:4" x14ac:dyDescent="0.2">
      <c r="A3799" s="265" t="s">
        <v>7782</v>
      </c>
      <c r="B3799" s="263">
        <v>1.67083295203627E-3</v>
      </c>
      <c r="D3799" s="263"/>
    </row>
    <row r="3800" spans="1:4" x14ac:dyDescent="0.2">
      <c r="A3800" s="265" t="s">
        <v>4912</v>
      </c>
      <c r="B3800" s="263">
        <v>1.67083295203627E-3</v>
      </c>
      <c r="D3800" s="263"/>
    </row>
    <row r="3801" spans="1:4" x14ac:dyDescent="0.2">
      <c r="A3801" s="265" t="s">
        <v>2611</v>
      </c>
      <c r="B3801" s="263">
        <v>1.66909433700018E-3</v>
      </c>
      <c r="D3801" s="263"/>
    </row>
    <row r="3802" spans="1:4" x14ac:dyDescent="0.2">
      <c r="A3802" s="265" t="s">
        <v>1887</v>
      </c>
      <c r="B3802" s="263">
        <v>1.6634840799978599E-3</v>
      </c>
      <c r="D3802" s="263"/>
    </row>
    <row r="3803" spans="1:4" x14ac:dyDescent="0.2">
      <c r="A3803" s="265" t="s">
        <v>4154</v>
      </c>
      <c r="B3803" s="263">
        <v>1.66339084151964E-3</v>
      </c>
      <c r="D3803" s="263"/>
    </row>
    <row r="3804" spans="1:4" x14ac:dyDescent="0.2">
      <c r="A3804" s="265" t="s">
        <v>5829</v>
      </c>
      <c r="B3804" s="263">
        <v>1.6627601970610501E-3</v>
      </c>
      <c r="D3804" s="263"/>
    </row>
    <row r="3805" spans="1:4" x14ac:dyDescent="0.2">
      <c r="A3805" s="265" t="s">
        <v>7783</v>
      </c>
      <c r="B3805" s="263">
        <v>1.6627601970610501E-3</v>
      </c>
      <c r="D3805" s="263"/>
    </row>
    <row r="3806" spans="1:4" x14ac:dyDescent="0.2">
      <c r="A3806" s="265" t="s">
        <v>3045</v>
      </c>
      <c r="B3806" s="263">
        <v>1.66113593186711E-3</v>
      </c>
      <c r="D3806" s="263"/>
    </row>
    <row r="3807" spans="1:4" x14ac:dyDescent="0.2">
      <c r="A3807" s="265" t="s">
        <v>3467</v>
      </c>
      <c r="B3807" s="263">
        <v>1.6611165112626199E-3</v>
      </c>
      <c r="D3807" s="263"/>
    </row>
    <row r="3808" spans="1:4" x14ac:dyDescent="0.2">
      <c r="A3808" s="265" t="s">
        <v>6170</v>
      </c>
      <c r="B3808" s="263">
        <v>1.6602748934496901E-3</v>
      </c>
      <c r="D3808" s="263"/>
    </row>
    <row r="3809" spans="1:4" x14ac:dyDescent="0.2">
      <c r="A3809" s="265" t="s">
        <v>7784</v>
      </c>
      <c r="B3809" s="263">
        <v>1.66004753947142E-3</v>
      </c>
      <c r="D3809" s="263"/>
    </row>
    <row r="3810" spans="1:4" x14ac:dyDescent="0.2">
      <c r="A3810" s="265" t="s">
        <v>7785</v>
      </c>
      <c r="B3810" s="263">
        <v>1.66004753947142E-3</v>
      </c>
      <c r="D3810" s="263"/>
    </row>
    <row r="3811" spans="1:4" x14ac:dyDescent="0.2">
      <c r="A3811" s="265" t="s">
        <v>7786</v>
      </c>
      <c r="B3811" s="263">
        <v>1.66004753947142E-3</v>
      </c>
      <c r="D3811" s="263"/>
    </row>
    <row r="3812" spans="1:4" x14ac:dyDescent="0.2">
      <c r="A3812" s="265" t="s">
        <v>7787</v>
      </c>
      <c r="B3812" s="263">
        <v>1.66004753947142E-3</v>
      </c>
      <c r="D3812" s="263"/>
    </row>
    <row r="3813" spans="1:4" x14ac:dyDescent="0.2">
      <c r="A3813" s="265" t="s">
        <v>7788</v>
      </c>
      <c r="B3813" s="263">
        <v>1.66004753947142E-3</v>
      </c>
      <c r="D3813" s="263"/>
    </row>
    <row r="3814" spans="1:4" x14ac:dyDescent="0.2">
      <c r="A3814" s="265" t="s">
        <v>7789</v>
      </c>
      <c r="B3814" s="263">
        <v>1.65839478152868E-3</v>
      </c>
      <c r="D3814" s="263"/>
    </row>
    <row r="3815" spans="1:4" x14ac:dyDescent="0.2">
      <c r="A3815" s="265" t="s">
        <v>1675</v>
      </c>
      <c r="B3815" s="263">
        <v>1.65763126956936E-3</v>
      </c>
      <c r="D3815" s="263"/>
    </row>
    <row r="3816" spans="1:4" x14ac:dyDescent="0.2">
      <c r="A3816" s="265" t="s">
        <v>7790</v>
      </c>
      <c r="B3816" s="263">
        <v>1.65576402798382E-3</v>
      </c>
      <c r="D3816" s="263"/>
    </row>
    <row r="3817" spans="1:4" x14ac:dyDescent="0.2">
      <c r="A3817" s="265" t="s">
        <v>4319</v>
      </c>
      <c r="B3817" s="263">
        <v>1.6535719766308599E-3</v>
      </c>
      <c r="D3817" s="263"/>
    </row>
    <row r="3818" spans="1:4" x14ac:dyDescent="0.2">
      <c r="A3818" s="265" t="s">
        <v>7791</v>
      </c>
      <c r="B3818" s="263">
        <v>1.6510294084252199E-3</v>
      </c>
      <c r="D3818" s="263"/>
    </row>
    <row r="3819" spans="1:4" x14ac:dyDescent="0.2">
      <c r="A3819" s="265" t="s">
        <v>1634</v>
      </c>
      <c r="B3819" s="263">
        <v>1.64996551294329E-3</v>
      </c>
      <c r="D3819" s="263"/>
    </row>
    <row r="3820" spans="1:4" x14ac:dyDescent="0.2">
      <c r="A3820" s="265" t="s">
        <v>7792</v>
      </c>
      <c r="B3820" s="263">
        <v>1.6490440168487801E-3</v>
      </c>
      <c r="D3820" s="263"/>
    </row>
    <row r="3821" spans="1:4" x14ac:dyDescent="0.2">
      <c r="A3821" s="265" t="s">
        <v>1701</v>
      </c>
      <c r="B3821" s="263">
        <v>1.64841795593375E-3</v>
      </c>
      <c r="D3821" s="263"/>
    </row>
    <row r="3822" spans="1:4" x14ac:dyDescent="0.2">
      <c r="A3822" s="265" t="s">
        <v>5771</v>
      </c>
      <c r="B3822" s="263">
        <v>1.6475811324677999E-3</v>
      </c>
      <c r="D3822" s="263"/>
    </row>
    <row r="3823" spans="1:4" x14ac:dyDescent="0.2">
      <c r="A3823" s="265" t="s">
        <v>5026</v>
      </c>
      <c r="B3823" s="263">
        <v>1.64640634206143E-3</v>
      </c>
      <c r="D3823" s="263"/>
    </row>
    <row r="3824" spans="1:4" x14ac:dyDescent="0.2">
      <c r="A3824" s="265" t="s">
        <v>7793</v>
      </c>
      <c r="B3824" s="263">
        <v>1.6453766855689599E-3</v>
      </c>
      <c r="D3824" s="263"/>
    </row>
    <row r="3825" spans="1:4" x14ac:dyDescent="0.2">
      <c r="A3825" s="265" t="s">
        <v>5156</v>
      </c>
      <c r="B3825" s="263">
        <v>1.6450954700945499E-3</v>
      </c>
      <c r="D3825" s="263"/>
    </row>
    <row r="3826" spans="1:4" x14ac:dyDescent="0.2">
      <c r="A3826" s="265" t="s">
        <v>4886</v>
      </c>
      <c r="B3826" s="263">
        <v>1.6450954700945499E-3</v>
      </c>
      <c r="D3826" s="263"/>
    </row>
    <row r="3827" spans="1:4" x14ac:dyDescent="0.2">
      <c r="A3827" s="265" t="s">
        <v>7794</v>
      </c>
      <c r="B3827" s="263">
        <v>1.6420663732342399E-3</v>
      </c>
      <c r="D3827" s="263"/>
    </row>
    <row r="3828" spans="1:4" x14ac:dyDescent="0.2">
      <c r="A3828" s="265" t="s">
        <v>7795</v>
      </c>
      <c r="B3828" s="263">
        <v>1.6393876374442701E-3</v>
      </c>
      <c r="D3828" s="263"/>
    </row>
    <row r="3829" spans="1:4" x14ac:dyDescent="0.2">
      <c r="A3829" s="265" t="s">
        <v>7796</v>
      </c>
      <c r="B3829" s="263">
        <v>1.6381234392393201E-3</v>
      </c>
      <c r="D3829" s="263"/>
    </row>
    <row r="3830" spans="1:4" x14ac:dyDescent="0.2">
      <c r="A3830" s="265" t="s">
        <v>7797</v>
      </c>
      <c r="B3830" s="263">
        <v>1.63759462392029E-3</v>
      </c>
      <c r="D3830" s="263"/>
    </row>
    <row r="3831" spans="1:4" x14ac:dyDescent="0.2">
      <c r="A3831" s="265" t="s">
        <v>2243</v>
      </c>
      <c r="B3831" s="263">
        <v>1.6352586188910199E-3</v>
      </c>
      <c r="D3831" s="263"/>
    </row>
    <row r="3832" spans="1:4" x14ac:dyDescent="0.2">
      <c r="A3832" s="265" t="s">
        <v>2582</v>
      </c>
      <c r="B3832" s="263">
        <v>1.6349760357709799E-3</v>
      </c>
      <c r="D3832" s="263"/>
    </row>
    <row r="3833" spans="1:4" x14ac:dyDescent="0.2">
      <c r="A3833" s="265" t="s">
        <v>3886</v>
      </c>
      <c r="B3833" s="263">
        <v>1.6310363513951901E-3</v>
      </c>
      <c r="D3833" s="263"/>
    </row>
    <row r="3834" spans="1:4" x14ac:dyDescent="0.2">
      <c r="A3834" s="265" t="s">
        <v>2265</v>
      </c>
      <c r="B3834" s="263">
        <v>1.62968815720438E-3</v>
      </c>
      <c r="D3834" s="263"/>
    </row>
    <row r="3835" spans="1:4" x14ac:dyDescent="0.2">
      <c r="A3835" s="265" t="s">
        <v>7798</v>
      </c>
      <c r="B3835" s="263">
        <v>1.62282880034574E-3</v>
      </c>
      <c r="D3835" s="263"/>
    </row>
    <row r="3836" spans="1:4" x14ac:dyDescent="0.2">
      <c r="A3836" s="265" t="s">
        <v>7799</v>
      </c>
      <c r="B3836" s="263">
        <v>1.6196177526524201E-3</v>
      </c>
      <c r="D3836" s="263"/>
    </row>
    <row r="3837" spans="1:4" x14ac:dyDescent="0.2">
      <c r="A3837" s="265" t="s">
        <v>1476</v>
      </c>
      <c r="B3837" s="263">
        <v>1.6191992253710499E-3</v>
      </c>
      <c r="D3837" s="263"/>
    </row>
    <row r="3838" spans="1:4" x14ac:dyDescent="0.2">
      <c r="A3838" s="265" t="s">
        <v>1244</v>
      </c>
      <c r="B3838" s="263">
        <v>1.61806182144962E-3</v>
      </c>
      <c r="D3838" s="263"/>
    </row>
    <row r="3839" spans="1:4" x14ac:dyDescent="0.2">
      <c r="A3839" s="265" t="s">
        <v>7800</v>
      </c>
      <c r="B3839" s="263">
        <v>1.61803674834711E-3</v>
      </c>
      <c r="D3839" s="263"/>
    </row>
    <row r="3840" spans="1:4" x14ac:dyDescent="0.2">
      <c r="A3840" s="265" t="s">
        <v>7801</v>
      </c>
      <c r="B3840" s="263">
        <v>1.61677584481134E-3</v>
      </c>
      <c r="D3840" s="263"/>
    </row>
    <row r="3841" spans="1:4" x14ac:dyDescent="0.2">
      <c r="A3841" s="265" t="s">
        <v>521</v>
      </c>
      <c r="B3841" s="263">
        <v>1.6162535916337099E-3</v>
      </c>
      <c r="D3841" s="263"/>
    </row>
    <row r="3842" spans="1:4" x14ac:dyDescent="0.2">
      <c r="A3842" s="265" t="s">
        <v>7802</v>
      </c>
      <c r="B3842" s="263">
        <v>1.6157750605289101E-3</v>
      </c>
      <c r="D3842" s="263"/>
    </row>
    <row r="3843" spans="1:4" x14ac:dyDescent="0.2">
      <c r="A3843" s="265" t="s">
        <v>3991</v>
      </c>
      <c r="B3843" s="263">
        <v>1.61430732689316E-3</v>
      </c>
      <c r="D3843" s="263"/>
    </row>
    <row r="3844" spans="1:4" x14ac:dyDescent="0.2">
      <c r="A3844" s="265" t="s">
        <v>2531</v>
      </c>
      <c r="B3844" s="263">
        <v>1.6142703776747399E-3</v>
      </c>
      <c r="D3844" s="263"/>
    </row>
    <row r="3845" spans="1:4" x14ac:dyDescent="0.2">
      <c r="A3845" s="265" t="s">
        <v>7803</v>
      </c>
      <c r="B3845" s="263">
        <v>1.6134138421238899E-3</v>
      </c>
      <c r="D3845" s="263"/>
    </row>
    <row r="3846" spans="1:4" x14ac:dyDescent="0.2">
      <c r="A3846" s="265" t="s">
        <v>5045</v>
      </c>
      <c r="B3846" s="263">
        <v>1.61174141909273E-3</v>
      </c>
      <c r="D3846" s="263"/>
    </row>
    <row r="3847" spans="1:4" x14ac:dyDescent="0.2">
      <c r="A3847" s="265" t="s">
        <v>3183</v>
      </c>
      <c r="B3847" s="263">
        <v>1.6099462137428001E-3</v>
      </c>
      <c r="D3847" s="263"/>
    </row>
    <row r="3848" spans="1:4" x14ac:dyDescent="0.2">
      <c r="A3848" s="265" t="s">
        <v>1423</v>
      </c>
      <c r="B3848" s="263">
        <v>1.6091351061934701E-3</v>
      </c>
      <c r="D3848" s="263"/>
    </row>
    <row r="3849" spans="1:4" x14ac:dyDescent="0.2">
      <c r="A3849" s="265" t="s">
        <v>4832</v>
      </c>
      <c r="B3849" s="263">
        <v>1.6089875700764299E-3</v>
      </c>
      <c r="D3849" s="263"/>
    </row>
    <row r="3850" spans="1:4" x14ac:dyDescent="0.2">
      <c r="A3850" s="265" t="s">
        <v>5304</v>
      </c>
      <c r="B3850" s="263">
        <v>1.6079592163458199E-3</v>
      </c>
      <c r="D3850" s="263"/>
    </row>
    <row r="3851" spans="1:4" x14ac:dyDescent="0.2">
      <c r="A3851" s="265" t="s">
        <v>4525</v>
      </c>
      <c r="B3851" s="263">
        <v>1.6051125176174701E-3</v>
      </c>
      <c r="D3851" s="263"/>
    </row>
    <row r="3852" spans="1:4" x14ac:dyDescent="0.2">
      <c r="A3852" s="265" t="s">
        <v>3349</v>
      </c>
      <c r="B3852" s="263">
        <v>1.60466186466338E-3</v>
      </c>
      <c r="D3852" s="263"/>
    </row>
    <row r="3853" spans="1:4" x14ac:dyDescent="0.2">
      <c r="A3853" s="265" t="s">
        <v>2073</v>
      </c>
      <c r="B3853" s="263">
        <v>1.6042680356918399E-3</v>
      </c>
      <c r="D3853" s="263"/>
    </row>
    <row r="3854" spans="1:4" x14ac:dyDescent="0.2">
      <c r="A3854" s="265" t="s">
        <v>7804</v>
      </c>
      <c r="B3854" s="263">
        <v>1.6035193750077001E-3</v>
      </c>
      <c r="D3854" s="263"/>
    </row>
    <row r="3855" spans="1:4" x14ac:dyDescent="0.2">
      <c r="A3855" s="265" t="s">
        <v>7805</v>
      </c>
      <c r="B3855" s="263">
        <v>1.60273878112441E-3</v>
      </c>
      <c r="D3855" s="263"/>
    </row>
    <row r="3856" spans="1:4" x14ac:dyDescent="0.2">
      <c r="A3856" s="265" t="s">
        <v>7806</v>
      </c>
      <c r="B3856" s="263">
        <v>1.6022357767418E-3</v>
      </c>
      <c r="D3856" s="263"/>
    </row>
    <row r="3857" spans="1:4" x14ac:dyDescent="0.2">
      <c r="A3857" s="265" t="s">
        <v>1928</v>
      </c>
      <c r="B3857" s="263">
        <v>1.60126046366305E-3</v>
      </c>
      <c r="D3857" s="263"/>
    </row>
    <row r="3858" spans="1:4" x14ac:dyDescent="0.2">
      <c r="A3858" s="265" t="s">
        <v>2247</v>
      </c>
      <c r="B3858" s="263">
        <v>1.5998351899246699E-3</v>
      </c>
      <c r="D3858" s="263"/>
    </row>
    <row r="3859" spans="1:4" x14ac:dyDescent="0.2">
      <c r="A3859" s="265" t="s">
        <v>7807</v>
      </c>
      <c r="B3859" s="263">
        <v>1.5987785735555799E-3</v>
      </c>
      <c r="D3859" s="263"/>
    </row>
    <row r="3860" spans="1:4" x14ac:dyDescent="0.2">
      <c r="A3860" s="265" t="s">
        <v>1990</v>
      </c>
      <c r="B3860" s="263">
        <v>1.5979228978973399E-3</v>
      </c>
      <c r="D3860" s="263"/>
    </row>
    <row r="3861" spans="1:4" x14ac:dyDescent="0.2">
      <c r="A3861" s="265" t="s">
        <v>7808</v>
      </c>
      <c r="B3861" s="263">
        <v>1.5978605771833701E-3</v>
      </c>
      <c r="D3861" s="263"/>
    </row>
    <row r="3862" spans="1:4" x14ac:dyDescent="0.2">
      <c r="A3862" s="265" t="s">
        <v>7809</v>
      </c>
      <c r="B3862" s="263">
        <v>1.59706573078627E-3</v>
      </c>
      <c r="D3862" s="263"/>
    </row>
    <row r="3863" spans="1:4" x14ac:dyDescent="0.2">
      <c r="A3863" s="265" t="s">
        <v>7810</v>
      </c>
      <c r="B3863" s="263">
        <v>1.59592421806063E-3</v>
      </c>
      <c r="D3863" s="263"/>
    </row>
    <row r="3864" spans="1:4" x14ac:dyDescent="0.2">
      <c r="A3864" s="265" t="s">
        <v>565</v>
      </c>
      <c r="B3864" s="263">
        <v>1.59466010838196E-3</v>
      </c>
      <c r="D3864" s="263"/>
    </row>
    <row r="3865" spans="1:4" x14ac:dyDescent="0.2">
      <c r="A3865" s="265" t="s">
        <v>715</v>
      </c>
      <c r="B3865" s="263">
        <v>1.59192660457675E-3</v>
      </c>
      <c r="D3865" s="263"/>
    </row>
    <row r="3866" spans="1:4" x14ac:dyDescent="0.2">
      <c r="A3866" s="265" t="s">
        <v>1395</v>
      </c>
      <c r="B3866" s="263">
        <v>1.59122186518299E-3</v>
      </c>
      <c r="D3866" s="263"/>
    </row>
    <row r="3867" spans="1:4" x14ac:dyDescent="0.2">
      <c r="A3867" s="265" t="s">
        <v>1764</v>
      </c>
      <c r="B3867" s="263">
        <v>1.59015240721989E-3</v>
      </c>
      <c r="D3867" s="263"/>
    </row>
    <row r="3868" spans="1:4" x14ac:dyDescent="0.2">
      <c r="A3868" s="265" t="s">
        <v>4312</v>
      </c>
      <c r="B3868" s="263">
        <v>1.5858276744853601E-3</v>
      </c>
      <c r="D3868" s="263"/>
    </row>
    <row r="3869" spans="1:4" x14ac:dyDescent="0.2">
      <c r="A3869" s="265" t="s">
        <v>4552</v>
      </c>
      <c r="B3869" s="263">
        <v>1.58452684690025E-3</v>
      </c>
      <c r="D3869" s="263"/>
    </row>
    <row r="3870" spans="1:4" x14ac:dyDescent="0.2">
      <c r="A3870" s="265" t="s">
        <v>2492</v>
      </c>
      <c r="B3870" s="263">
        <v>1.58136235115314E-3</v>
      </c>
      <c r="D3870" s="263"/>
    </row>
    <row r="3871" spans="1:4" x14ac:dyDescent="0.2">
      <c r="A3871" s="265" t="s">
        <v>1258</v>
      </c>
      <c r="B3871" s="263">
        <v>1.58023552945336E-3</v>
      </c>
      <c r="D3871" s="263"/>
    </row>
    <row r="3872" spans="1:4" x14ac:dyDescent="0.2">
      <c r="A3872" s="265" t="s">
        <v>3155</v>
      </c>
      <c r="B3872" s="263">
        <v>1.5796154704483499E-3</v>
      </c>
      <c r="D3872" s="263"/>
    </row>
    <row r="3873" spans="1:4" x14ac:dyDescent="0.2">
      <c r="A3873" s="265" t="s">
        <v>7811</v>
      </c>
      <c r="B3873" s="263">
        <v>1.5796154704483499E-3</v>
      </c>
      <c r="D3873" s="263"/>
    </row>
    <row r="3874" spans="1:4" x14ac:dyDescent="0.2">
      <c r="A3874" s="265" t="s">
        <v>4353</v>
      </c>
      <c r="B3874" s="263">
        <v>1.57910890178494E-3</v>
      </c>
      <c r="D3874" s="263"/>
    </row>
    <row r="3875" spans="1:4" x14ac:dyDescent="0.2">
      <c r="A3875" s="265" t="s">
        <v>7812</v>
      </c>
      <c r="B3875" s="263">
        <v>1.57533952880545E-3</v>
      </c>
      <c r="D3875" s="263"/>
    </row>
    <row r="3876" spans="1:4" x14ac:dyDescent="0.2">
      <c r="A3876" s="265" t="s">
        <v>4565</v>
      </c>
      <c r="B3876" s="263">
        <v>1.57533952880545E-3</v>
      </c>
      <c r="D3876" s="263"/>
    </row>
    <row r="3877" spans="1:4" x14ac:dyDescent="0.2">
      <c r="A3877" s="265" t="s">
        <v>4509</v>
      </c>
      <c r="B3877" s="263">
        <v>1.57533952880545E-3</v>
      </c>
      <c r="D3877" s="263"/>
    </row>
    <row r="3878" spans="1:4" x14ac:dyDescent="0.2">
      <c r="A3878" s="265" t="s">
        <v>7813</v>
      </c>
      <c r="B3878" s="263">
        <v>1.57533952880545E-3</v>
      </c>
      <c r="D3878" s="263"/>
    </row>
    <row r="3879" spans="1:4" x14ac:dyDescent="0.2">
      <c r="A3879" s="265" t="s">
        <v>1562</v>
      </c>
      <c r="B3879" s="263">
        <v>1.57498262270421E-3</v>
      </c>
      <c r="D3879" s="263"/>
    </row>
    <row r="3880" spans="1:4" x14ac:dyDescent="0.2">
      <c r="A3880" s="265" t="s">
        <v>4801</v>
      </c>
      <c r="B3880" s="263">
        <v>1.5740710054365701E-3</v>
      </c>
      <c r="D3880" s="263"/>
    </row>
    <row r="3881" spans="1:4" x14ac:dyDescent="0.2">
      <c r="A3881" s="265" t="s">
        <v>7814</v>
      </c>
      <c r="B3881" s="263">
        <v>1.5730128614162399E-3</v>
      </c>
      <c r="D3881" s="263"/>
    </row>
    <row r="3882" spans="1:4" x14ac:dyDescent="0.2">
      <c r="A3882" s="265" t="s">
        <v>7815</v>
      </c>
      <c r="B3882" s="263">
        <v>1.5707134105463799E-3</v>
      </c>
      <c r="D3882" s="263"/>
    </row>
    <row r="3883" spans="1:4" x14ac:dyDescent="0.2">
      <c r="A3883" s="265" t="s">
        <v>2339</v>
      </c>
      <c r="B3883" s="263">
        <v>1.57004780618442E-3</v>
      </c>
      <c r="D3883" s="263"/>
    </row>
    <row r="3884" spans="1:4" x14ac:dyDescent="0.2">
      <c r="A3884" s="265" t="s">
        <v>5609</v>
      </c>
      <c r="B3884" s="263">
        <v>1.5697053114780599E-3</v>
      </c>
      <c r="D3884" s="263"/>
    </row>
    <row r="3885" spans="1:4" x14ac:dyDescent="0.2">
      <c r="A3885" s="265" t="s">
        <v>2077</v>
      </c>
      <c r="B3885" s="263">
        <v>1.5696964571945699E-3</v>
      </c>
      <c r="D3885" s="263"/>
    </row>
    <row r="3886" spans="1:4" x14ac:dyDescent="0.2">
      <c r="A3886" s="265" t="s">
        <v>3804</v>
      </c>
      <c r="B3886" s="263">
        <v>1.56876421010444E-3</v>
      </c>
      <c r="D3886" s="263"/>
    </row>
    <row r="3887" spans="1:4" x14ac:dyDescent="0.2">
      <c r="A3887" s="265" t="s">
        <v>1323</v>
      </c>
      <c r="B3887" s="263">
        <v>1.5672758379409301E-3</v>
      </c>
      <c r="D3887" s="263"/>
    </row>
    <row r="3888" spans="1:4" x14ac:dyDescent="0.2">
      <c r="A3888" s="265" t="s">
        <v>3489</v>
      </c>
      <c r="B3888" s="263">
        <v>1.5662643194850701E-3</v>
      </c>
      <c r="D3888" s="263"/>
    </row>
    <row r="3889" spans="1:4" x14ac:dyDescent="0.2">
      <c r="A3889" s="265" t="s">
        <v>2396</v>
      </c>
      <c r="B3889" s="263">
        <v>1.5660634244706001E-3</v>
      </c>
      <c r="D3889" s="263"/>
    </row>
    <row r="3890" spans="1:4" x14ac:dyDescent="0.2">
      <c r="A3890" s="265" t="s">
        <v>1807</v>
      </c>
      <c r="B3890" s="263">
        <v>1.56502685907889E-3</v>
      </c>
      <c r="D3890" s="263"/>
    </row>
    <row r="3891" spans="1:4" x14ac:dyDescent="0.2">
      <c r="A3891" s="265" t="s">
        <v>7816</v>
      </c>
      <c r="B3891" s="263">
        <v>1.56430416759896E-3</v>
      </c>
      <c r="D3891" s="263"/>
    </row>
    <row r="3892" spans="1:4" x14ac:dyDescent="0.2">
      <c r="A3892" s="265" t="s">
        <v>1975</v>
      </c>
      <c r="B3892" s="263">
        <v>1.5618693659203301E-3</v>
      </c>
      <c r="D3892" s="263"/>
    </row>
    <row r="3893" spans="1:4" x14ac:dyDescent="0.2">
      <c r="A3893" s="265" t="s">
        <v>7817</v>
      </c>
      <c r="B3893" s="263">
        <v>1.56109086560997E-3</v>
      </c>
      <c r="D3893" s="263"/>
    </row>
    <row r="3894" spans="1:4" x14ac:dyDescent="0.2">
      <c r="A3894" s="265" t="s">
        <v>7818</v>
      </c>
      <c r="B3894" s="263">
        <v>1.56102966842124E-3</v>
      </c>
      <c r="D3894" s="263"/>
    </row>
    <row r="3895" spans="1:4" x14ac:dyDescent="0.2">
      <c r="A3895" s="265" t="s">
        <v>2934</v>
      </c>
      <c r="B3895" s="263">
        <v>1.56093317126663E-3</v>
      </c>
      <c r="D3895" s="263"/>
    </row>
    <row r="3896" spans="1:4" x14ac:dyDescent="0.2">
      <c r="A3896" s="265" t="s">
        <v>2979</v>
      </c>
      <c r="B3896" s="263">
        <v>1.5605636036588901E-3</v>
      </c>
      <c r="D3896" s="263"/>
    </row>
    <row r="3897" spans="1:4" x14ac:dyDescent="0.2">
      <c r="A3897" s="265" t="s">
        <v>4768</v>
      </c>
      <c r="B3897" s="263">
        <v>1.56027544498392E-3</v>
      </c>
      <c r="D3897" s="263"/>
    </row>
    <row r="3898" spans="1:4" x14ac:dyDescent="0.2">
      <c r="A3898" s="265" t="s">
        <v>7819</v>
      </c>
      <c r="B3898" s="263">
        <v>1.5594994295747E-3</v>
      </c>
      <c r="D3898" s="263"/>
    </row>
    <row r="3899" spans="1:4" x14ac:dyDescent="0.2">
      <c r="A3899" s="265" t="s">
        <v>4162</v>
      </c>
      <c r="B3899" s="263">
        <v>1.55880199767672E-3</v>
      </c>
      <c r="D3899" s="263"/>
    </row>
    <row r="3900" spans="1:4" x14ac:dyDescent="0.2">
      <c r="A3900" s="265" t="s">
        <v>1824</v>
      </c>
      <c r="B3900" s="263">
        <v>1.5574898772006899E-3</v>
      </c>
      <c r="D3900" s="263"/>
    </row>
    <row r="3901" spans="1:4" x14ac:dyDescent="0.2">
      <c r="A3901" s="265" t="s">
        <v>7820</v>
      </c>
      <c r="B3901" s="263">
        <v>1.5574055546585201E-3</v>
      </c>
      <c r="D3901" s="263"/>
    </row>
    <row r="3902" spans="1:4" x14ac:dyDescent="0.2">
      <c r="A3902" s="265" t="s">
        <v>2733</v>
      </c>
      <c r="B3902" s="263">
        <v>1.5572152045964E-3</v>
      </c>
      <c r="D3902" s="263"/>
    </row>
    <row r="3903" spans="1:4" x14ac:dyDescent="0.2">
      <c r="A3903" s="265" t="s">
        <v>4851</v>
      </c>
      <c r="B3903" s="263">
        <v>1.55492947086585E-3</v>
      </c>
      <c r="D3903" s="263"/>
    </row>
    <row r="3904" spans="1:4" x14ac:dyDescent="0.2">
      <c r="A3904" s="265" t="s">
        <v>2924</v>
      </c>
      <c r="B3904" s="263">
        <v>1.5531854516242899E-3</v>
      </c>
      <c r="D3904" s="263"/>
    </row>
    <row r="3905" spans="1:4" x14ac:dyDescent="0.2">
      <c r="A3905" s="265" t="s">
        <v>2302</v>
      </c>
      <c r="B3905" s="263">
        <v>1.5530884588990899E-3</v>
      </c>
      <c r="D3905" s="263"/>
    </row>
    <row r="3906" spans="1:4" x14ac:dyDescent="0.2">
      <c r="A3906" s="265" t="s">
        <v>7821</v>
      </c>
      <c r="B3906" s="263">
        <v>1.5521552275411701E-3</v>
      </c>
      <c r="D3906" s="263"/>
    </row>
    <row r="3907" spans="1:4" x14ac:dyDescent="0.2">
      <c r="A3907" s="265" t="s">
        <v>5738</v>
      </c>
      <c r="B3907" s="263">
        <v>1.55200801806738E-3</v>
      </c>
      <c r="D3907" s="263"/>
    </row>
    <row r="3908" spans="1:4" x14ac:dyDescent="0.2">
      <c r="A3908" s="265" t="s">
        <v>7822</v>
      </c>
      <c r="B3908" s="263">
        <v>1.5516030362685499E-3</v>
      </c>
      <c r="D3908" s="263"/>
    </row>
    <row r="3909" spans="1:4" x14ac:dyDescent="0.2">
      <c r="A3909" s="265" t="s">
        <v>2124</v>
      </c>
      <c r="B3909" s="263">
        <v>1.55112600296521E-3</v>
      </c>
      <c r="D3909" s="263"/>
    </row>
    <row r="3910" spans="1:4" x14ac:dyDescent="0.2">
      <c r="A3910" s="265" t="s">
        <v>3610</v>
      </c>
      <c r="B3910" s="263">
        <v>1.5496744721326301E-3</v>
      </c>
      <c r="D3910" s="263"/>
    </row>
    <row r="3911" spans="1:4" x14ac:dyDescent="0.2">
      <c r="A3911" s="265" t="s">
        <v>3068</v>
      </c>
      <c r="B3911" s="263">
        <v>1.54552529335949E-3</v>
      </c>
      <c r="D3911" s="263"/>
    </row>
    <row r="3912" spans="1:4" x14ac:dyDescent="0.2">
      <c r="A3912" s="265" t="s">
        <v>7823</v>
      </c>
      <c r="B3912" s="263">
        <v>1.5446165903466899E-3</v>
      </c>
      <c r="D3912" s="263"/>
    </row>
    <row r="3913" spans="1:4" x14ac:dyDescent="0.2">
      <c r="A3913" s="265" t="s">
        <v>1037</v>
      </c>
      <c r="B3913" s="263">
        <v>1.5446034747899501E-3</v>
      </c>
      <c r="D3913" s="263"/>
    </row>
    <row r="3914" spans="1:4" x14ac:dyDescent="0.2">
      <c r="A3914" s="265" t="s">
        <v>558</v>
      </c>
      <c r="B3914" s="263">
        <v>1.54342538489781E-3</v>
      </c>
      <c r="D3914" s="263"/>
    </row>
    <row r="3915" spans="1:4" x14ac:dyDescent="0.2">
      <c r="A3915" s="265" t="s">
        <v>7824</v>
      </c>
      <c r="B3915" s="263">
        <v>1.5399997505153801E-3</v>
      </c>
      <c r="D3915" s="263"/>
    </row>
    <row r="3916" spans="1:4" x14ac:dyDescent="0.2">
      <c r="A3916" s="265" t="s">
        <v>4996</v>
      </c>
      <c r="B3916" s="263">
        <v>1.53834303225546E-3</v>
      </c>
      <c r="D3916" s="263"/>
    </row>
    <row r="3917" spans="1:4" x14ac:dyDescent="0.2">
      <c r="A3917" s="265" t="s">
        <v>7825</v>
      </c>
      <c r="B3917" s="263">
        <v>1.53834303225546E-3</v>
      </c>
      <c r="D3917" s="263"/>
    </row>
    <row r="3918" spans="1:4" x14ac:dyDescent="0.2">
      <c r="A3918" s="265" t="s">
        <v>7826</v>
      </c>
      <c r="B3918" s="263">
        <v>1.5361993602809501E-3</v>
      </c>
      <c r="D3918" s="263"/>
    </row>
    <row r="3919" spans="1:4" x14ac:dyDescent="0.2">
      <c r="A3919" s="265" t="s">
        <v>7827</v>
      </c>
      <c r="B3919" s="263">
        <v>1.53294633385927E-3</v>
      </c>
      <c r="D3919" s="263"/>
    </row>
    <row r="3920" spans="1:4" x14ac:dyDescent="0.2">
      <c r="A3920" s="265" t="s">
        <v>3744</v>
      </c>
      <c r="B3920" s="263">
        <v>1.53254414499356E-3</v>
      </c>
      <c r="D3920" s="263"/>
    </row>
    <row r="3921" spans="1:4" x14ac:dyDescent="0.2">
      <c r="A3921" s="265" t="s">
        <v>2756</v>
      </c>
      <c r="B3921" s="263">
        <v>1.53201565889492E-3</v>
      </c>
      <c r="D3921" s="263"/>
    </row>
    <row r="3922" spans="1:4" x14ac:dyDescent="0.2">
      <c r="A3922" s="265" t="s">
        <v>6277</v>
      </c>
      <c r="B3922" s="263">
        <v>1.5293160073743899E-3</v>
      </c>
      <c r="D3922" s="263"/>
    </row>
    <row r="3923" spans="1:4" x14ac:dyDescent="0.2">
      <c r="A3923" s="265" t="s">
        <v>5262</v>
      </c>
      <c r="B3923" s="263">
        <v>1.5286014602178999E-3</v>
      </c>
      <c r="D3923" s="263"/>
    </row>
    <row r="3924" spans="1:4" x14ac:dyDescent="0.2">
      <c r="A3924" s="265" t="s">
        <v>7828</v>
      </c>
      <c r="B3924" s="263">
        <v>1.5281123938042599E-3</v>
      </c>
      <c r="D3924" s="263"/>
    </row>
    <row r="3925" spans="1:4" x14ac:dyDescent="0.2">
      <c r="A3925" s="265" t="s">
        <v>452</v>
      </c>
      <c r="B3925" s="263">
        <v>1.52766679251681E-3</v>
      </c>
      <c r="D3925" s="263"/>
    </row>
    <row r="3926" spans="1:4" x14ac:dyDescent="0.2">
      <c r="A3926" s="265" t="s">
        <v>7829</v>
      </c>
      <c r="B3926" s="263">
        <v>1.52687393034065E-3</v>
      </c>
      <c r="D3926" s="263"/>
    </row>
    <row r="3927" spans="1:4" x14ac:dyDescent="0.2">
      <c r="A3927" s="265" t="s">
        <v>7830</v>
      </c>
      <c r="B3927" s="263">
        <v>1.5268458678498499E-3</v>
      </c>
      <c r="D3927" s="263"/>
    </row>
    <row r="3928" spans="1:4" x14ac:dyDescent="0.2">
      <c r="A3928" s="265" t="s">
        <v>2879</v>
      </c>
      <c r="B3928" s="263">
        <v>1.5268413064161901E-3</v>
      </c>
      <c r="D3928" s="263"/>
    </row>
    <row r="3929" spans="1:4" x14ac:dyDescent="0.2">
      <c r="A3929" s="265" t="s">
        <v>7831</v>
      </c>
      <c r="B3929" s="263">
        <v>1.5237488195686199E-3</v>
      </c>
      <c r="D3929" s="263"/>
    </row>
    <row r="3930" spans="1:4" x14ac:dyDescent="0.2">
      <c r="A3930" s="265" t="s">
        <v>7832</v>
      </c>
      <c r="B3930" s="263">
        <v>1.5237488195686199E-3</v>
      </c>
      <c r="D3930" s="263"/>
    </row>
    <row r="3931" spans="1:4" x14ac:dyDescent="0.2">
      <c r="A3931" s="265" t="s">
        <v>3197</v>
      </c>
      <c r="B3931" s="263">
        <v>1.5209004898349501E-3</v>
      </c>
      <c r="D3931" s="263"/>
    </row>
    <row r="3932" spans="1:4" x14ac:dyDescent="0.2">
      <c r="A3932" s="265" t="s">
        <v>5923</v>
      </c>
      <c r="B3932" s="263">
        <v>1.51710582650782E-3</v>
      </c>
      <c r="D3932" s="263"/>
    </row>
    <row r="3933" spans="1:4" x14ac:dyDescent="0.2">
      <c r="A3933" s="265" t="s">
        <v>1813</v>
      </c>
      <c r="B3933" s="263">
        <v>1.5139696258985899E-3</v>
      </c>
      <c r="D3933" s="263"/>
    </row>
    <row r="3934" spans="1:4" x14ac:dyDescent="0.2">
      <c r="A3934" s="265" t="s">
        <v>2314</v>
      </c>
      <c r="B3934" s="263">
        <v>1.5123394477217899E-3</v>
      </c>
      <c r="D3934" s="263"/>
    </row>
    <row r="3935" spans="1:4" x14ac:dyDescent="0.2">
      <c r="A3935" s="265" t="s">
        <v>2069</v>
      </c>
      <c r="B3935" s="263">
        <v>1.50920767657835E-3</v>
      </c>
      <c r="D3935" s="263"/>
    </row>
    <row r="3936" spans="1:4" x14ac:dyDescent="0.2">
      <c r="A3936" s="265" t="s">
        <v>1940</v>
      </c>
      <c r="B3936" s="263">
        <v>1.5068473240531599E-3</v>
      </c>
      <c r="D3936" s="263"/>
    </row>
    <row r="3937" spans="1:4" x14ac:dyDescent="0.2">
      <c r="A3937" s="265" t="s">
        <v>4622</v>
      </c>
      <c r="B3937" s="263">
        <v>1.5068131060884801E-3</v>
      </c>
      <c r="D3937" s="263"/>
    </row>
    <row r="3938" spans="1:4" x14ac:dyDescent="0.2">
      <c r="A3938" s="265" t="s">
        <v>1650</v>
      </c>
      <c r="B3938" s="263">
        <v>1.5060874579358101E-3</v>
      </c>
      <c r="D3938" s="263"/>
    </row>
    <row r="3939" spans="1:4" x14ac:dyDescent="0.2">
      <c r="A3939" s="265" t="s">
        <v>2475</v>
      </c>
      <c r="B3939" s="263">
        <v>1.5059932387884701E-3</v>
      </c>
      <c r="D3939" s="263"/>
    </row>
    <row r="3940" spans="1:4" x14ac:dyDescent="0.2">
      <c r="A3940" s="265" t="s">
        <v>3202</v>
      </c>
      <c r="B3940" s="263">
        <v>1.50597747603678E-3</v>
      </c>
      <c r="D3940" s="263"/>
    </row>
    <row r="3941" spans="1:4" x14ac:dyDescent="0.2">
      <c r="A3941" s="265" t="s">
        <v>2385</v>
      </c>
      <c r="B3941" s="263">
        <v>1.50472093765906E-3</v>
      </c>
      <c r="D3941" s="263"/>
    </row>
    <row r="3942" spans="1:4" x14ac:dyDescent="0.2">
      <c r="A3942" s="265" t="s">
        <v>1991</v>
      </c>
      <c r="B3942" s="263">
        <v>1.5000843988121799E-3</v>
      </c>
      <c r="D3942" s="263"/>
    </row>
    <row r="3943" spans="1:4" x14ac:dyDescent="0.2">
      <c r="A3943" s="265" t="s">
        <v>3803</v>
      </c>
      <c r="B3943" s="263">
        <v>1.4992231497046901E-3</v>
      </c>
      <c r="D3943" s="263"/>
    </row>
    <row r="3944" spans="1:4" x14ac:dyDescent="0.2">
      <c r="A3944" s="265" t="s">
        <v>2917</v>
      </c>
      <c r="B3944" s="263">
        <v>1.49905309516328E-3</v>
      </c>
      <c r="D3944" s="263"/>
    </row>
    <row r="3945" spans="1:4" x14ac:dyDescent="0.2">
      <c r="A3945" s="265" t="s">
        <v>2686</v>
      </c>
      <c r="B3945" s="263">
        <v>1.4990071984537501E-3</v>
      </c>
      <c r="D3945" s="263"/>
    </row>
    <row r="3946" spans="1:4" x14ac:dyDescent="0.2">
      <c r="A3946" s="265" t="s">
        <v>2457</v>
      </c>
      <c r="B3946" s="263">
        <v>1.4967735323325299E-3</v>
      </c>
      <c r="D3946" s="263"/>
    </row>
    <row r="3947" spans="1:4" x14ac:dyDescent="0.2">
      <c r="A3947" s="265" t="s">
        <v>2724</v>
      </c>
      <c r="B3947" s="263">
        <v>1.4958148040489999E-3</v>
      </c>
      <c r="D3947" s="263"/>
    </row>
    <row r="3948" spans="1:4" x14ac:dyDescent="0.2">
      <c r="A3948" s="265" t="s">
        <v>463</v>
      </c>
      <c r="B3948" s="263">
        <v>1.49376033197236E-3</v>
      </c>
      <c r="D3948" s="263"/>
    </row>
    <row r="3949" spans="1:4" x14ac:dyDescent="0.2">
      <c r="A3949" s="265" t="s">
        <v>1535</v>
      </c>
      <c r="B3949" s="263">
        <v>1.4931292945341999E-3</v>
      </c>
      <c r="D3949" s="263"/>
    </row>
    <row r="3950" spans="1:4" x14ac:dyDescent="0.2">
      <c r="A3950" s="265" t="s">
        <v>6285</v>
      </c>
      <c r="B3950" s="263">
        <v>1.4904004501275199E-3</v>
      </c>
      <c r="D3950" s="263"/>
    </row>
    <row r="3951" spans="1:4" x14ac:dyDescent="0.2">
      <c r="A3951" s="265" t="s">
        <v>7833</v>
      </c>
      <c r="B3951" s="263">
        <v>1.4902131710586299E-3</v>
      </c>
      <c r="D3951" s="263"/>
    </row>
    <row r="3952" spans="1:4" x14ac:dyDescent="0.2">
      <c r="A3952" s="265" t="s">
        <v>6040</v>
      </c>
      <c r="B3952" s="263">
        <v>1.4897721582818001E-3</v>
      </c>
      <c r="D3952" s="263"/>
    </row>
    <row r="3953" spans="1:4" x14ac:dyDescent="0.2">
      <c r="A3953" s="265" t="s">
        <v>6127</v>
      </c>
      <c r="B3953" s="263">
        <v>1.4878230433624301E-3</v>
      </c>
      <c r="D3953" s="263"/>
    </row>
    <row r="3954" spans="1:4" x14ac:dyDescent="0.2">
      <c r="A3954" s="265" t="s">
        <v>4550</v>
      </c>
      <c r="B3954" s="263">
        <v>1.4871107843513801E-3</v>
      </c>
      <c r="D3954" s="263"/>
    </row>
    <row r="3955" spans="1:4" x14ac:dyDescent="0.2">
      <c r="A3955" s="265" t="s">
        <v>1169</v>
      </c>
      <c r="B3955" s="263">
        <v>1.4868151716631299E-3</v>
      </c>
      <c r="D3955" s="263"/>
    </row>
    <row r="3956" spans="1:4" x14ac:dyDescent="0.2">
      <c r="A3956" s="265" t="s">
        <v>4848</v>
      </c>
      <c r="B3956" s="263">
        <v>1.4853656767981501E-3</v>
      </c>
      <c r="D3956" s="263"/>
    </row>
    <row r="3957" spans="1:4" x14ac:dyDescent="0.2">
      <c r="A3957" s="265" t="s">
        <v>2575</v>
      </c>
      <c r="B3957" s="263">
        <v>1.4853533174755901E-3</v>
      </c>
      <c r="D3957" s="263"/>
    </row>
    <row r="3958" spans="1:4" x14ac:dyDescent="0.2">
      <c r="A3958" s="265" t="s">
        <v>3880</v>
      </c>
      <c r="B3958" s="263">
        <v>1.4822540990211E-3</v>
      </c>
      <c r="D3958" s="263"/>
    </row>
    <row r="3959" spans="1:4" x14ac:dyDescent="0.2">
      <c r="A3959" s="265" t="s">
        <v>3140</v>
      </c>
      <c r="B3959" s="263">
        <v>1.47850394452115E-3</v>
      </c>
      <c r="D3959" s="263"/>
    </row>
    <row r="3960" spans="1:4" x14ac:dyDescent="0.2">
      <c r="A3960" s="265" t="s">
        <v>2652</v>
      </c>
      <c r="B3960" s="263">
        <v>1.47732945173235E-3</v>
      </c>
      <c r="D3960" s="263"/>
    </row>
    <row r="3961" spans="1:4" x14ac:dyDescent="0.2">
      <c r="A3961" s="265" t="s">
        <v>7834</v>
      </c>
      <c r="B3961" s="263">
        <v>1.4771780784105001E-3</v>
      </c>
      <c r="D3961" s="263"/>
    </row>
    <row r="3962" spans="1:4" x14ac:dyDescent="0.2">
      <c r="A3962" s="265" t="s">
        <v>5135</v>
      </c>
      <c r="B3962" s="263">
        <v>1.4759609630485E-3</v>
      </c>
      <c r="D3962" s="263"/>
    </row>
    <row r="3963" spans="1:4" x14ac:dyDescent="0.2">
      <c r="A3963" s="265" t="s">
        <v>7835</v>
      </c>
      <c r="B3963" s="263">
        <v>1.4752840623169E-3</v>
      </c>
      <c r="D3963" s="263"/>
    </row>
    <row r="3964" spans="1:4" x14ac:dyDescent="0.2">
      <c r="A3964" s="265" t="s">
        <v>7836</v>
      </c>
      <c r="B3964" s="263">
        <v>1.4745188704968601E-3</v>
      </c>
      <c r="D3964" s="263"/>
    </row>
    <row r="3965" spans="1:4" x14ac:dyDescent="0.2">
      <c r="A3965" s="265" t="s">
        <v>7837</v>
      </c>
      <c r="B3965" s="263">
        <v>1.47440787289382E-3</v>
      </c>
      <c r="D3965" s="263"/>
    </row>
    <row r="3966" spans="1:4" x14ac:dyDescent="0.2">
      <c r="A3966" s="265" t="s">
        <v>7838</v>
      </c>
      <c r="B3966" s="263">
        <v>1.4741199440744201E-3</v>
      </c>
      <c r="D3966" s="263"/>
    </row>
    <row r="3967" spans="1:4" x14ac:dyDescent="0.2">
      <c r="A3967" s="265" t="s">
        <v>7839</v>
      </c>
      <c r="B3967" s="263">
        <v>1.4716417652568001E-3</v>
      </c>
      <c r="D3967" s="263"/>
    </row>
    <row r="3968" spans="1:4" x14ac:dyDescent="0.2">
      <c r="A3968" s="265" t="s">
        <v>2714</v>
      </c>
      <c r="B3968" s="263">
        <v>1.47131007664183E-3</v>
      </c>
      <c r="D3968" s="263"/>
    </row>
    <row r="3969" spans="1:4" x14ac:dyDescent="0.2">
      <c r="A3969" s="265" t="s">
        <v>1673</v>
      </c>
      <c r="B3969" s="263">
        <v>1.4704955932002899E-3</v>
      </c>
      <c r="D3969" s="263"/>
    </row>
    <row r="3970" spans="1:4" x14ac:dyDescent="0.2">
      <c r="A3970" s="265" t="s">
        <v>7840</v>
      </c>
      <c r="B3970" s="263">
        <v>1.46972594199905E-3</v>
      </c>
      <c r="D3970" s="263"/>
    </row>
    <row r="3971" spans="1:4" x14ac:dyDescent="0.2">
      <c r="A3971" s="265" t="s">
        <v>1271</v>
      </c>
      <c r="B3971" s="263">
        <v>1.4684208678562799E-3</v>
      </c>
      <c r="D3971" s="263"/>
    </row>
    <row r="3972" spans="1:4" x14ac:dyDescent="0.2">
      <c r="A3972" s="265" t="s">
        <v>1188</v>
      </c>
      <c r="B3972" s="263">
        <v>1.46823287420173E-3</v>
      </c>
      <c r="D3972" s="263"/>
    </row>
    <row r="3973" spans="1:4" x14ac:dyDescent="0.2">
      <c r="A3973" s="265" t="s">
        <v>7841</v>
      </c>
      <c r="B3973" s="263">
        <v>1.4673925300569999E-3</v>
      </c>
      <c r="D3973" s="263"/>
    </row>
    <row r="3974" spans="1:4" x14ac:dyDescent="0.2">
      <c r="A3974" s="265" t="s">
        <v>5374</v>
      </c>
      <c r="B3974" s="263">
        <v>1.46479359627537E-3</v>
      </c>
      <c r="D3974" s="263"/>
    </row>
    <row r="3975" spans="1:4" x14ac:dyDescent="0.2">
      <c r="A3975" s="265" t="s">
        <v>2202</v>
      </c>
      <c r="B3975" s="263">
        <v>1.4646600335148699E-3</v>
      </c>
      <c r="D3975" s="263"/>
    </row>
    <row r="3976" spans="1:4" x14ac:dyDescent="0.2">
      <c r="A3976" s="265" t="s">
        <v>5838</v>
      </c>
      <c r="B3976" s="263">
        <v>1.4625998256624E-3</v>
      </c>
      <c r="D3976" s="263"/>
    </row>
    <row r="3977" spans="1:4" x14ac:dyDescent="0.2">
      <c r="A3977" s="265" t="s">
        <v>3743</v>
      </c>
      <c r="B3977" s="263">
        <v>1.4623110600821001E-3</v>
      </c>
      <c r="D3977" s="263"/>
    </row>
    <row r="3978" spans="1:4" x14ac:dyDescent="0.2">
      <c r="A3978" s="265" t="s">
        <v>7842</v>
      </c>
      <c r="B3978" s="263">
        <v>1.4614207601075101E-3</v>
      </c>
      <c r="D3978" s="263"/>
    </row>
    <row r="3979" spans="1:4" x14ac:dyDescent="0.2">
      <c r="A3979" s="265" t="s">
        <v>4595</v>
      </c>
      <c r="B3979" s="263">
        <v>1.46006494634099E-3</v>
      </c>
      <c r="D3979" s="263"/>
    </row>
    <row r="3980" spans="1:4" x14ac:dyDescent="0.2">
      <c r="A3980" s="265" t="s">
        <v>3316</v>
      </c>
      <c r="B3980" s="263">
        <v>1.4586146506164E-3</v>
      </c>
      <c r="D3980" s="263"/>
    </row>
    <row r="3981" spans="1:4" x14ac:dyDescent="0.2">
      <c r="A3981" s="265" t="s">
        <v>6111</v>
      </c>
      <c r="B3981" s="263">
        <v>1.4562366687093E-3</v>
      </c>
      <c r="D3981" s="263"/>
    </row>
    <row r="3982" spans="1:4" x14ac:dyDescent="0.2">
      <c r="A3982" s="265" t="s">
        <v>3980</v>
      </c>
      <c r="B3982" s="263">
        <v>1.4550809594845401E-3</v>
      </c>
      <c r="D3982" s="263"/>
    </row>
    <row r="3983" spans="1:4" x14ac:dyDescent="0.2">
      <c r="A3983" s="265" t="s">
        <v>5695</v>
      </c>
      <c r="B3983" s="263">
        <v>1.4537684216199499E-3</v>
      </c>
      <c r="D3983" s="263"/>
    </row>
    <row r="3984" spans="1:4" x14ac:dyDescent="0.2">
      <c r="A3984" s="265" t="s">
        <v>3189</v>
      </c>
      <c r="B3984" s="263">
        <v>1.45361537449295E-3</v>
      </c>
      <c r="D3984" s="263"/>
    </row>
    <row r="3985" spans="1:4" x14ac:dyDescent="0.2">
      <c r="A3985" s="265" t="s">
        <v>6189</v>
      </c>
      <c r="B3985" s="263">
        <v>1.4530500249636199E-3</v>
      </c>
      <c r="D3985" s="263"/>
    </row>
    <row r="3986" spans="1:4" x14ac:dyDescent="0.2">
      <c r="A3986" s="265" t="s">
        <v>2377</v>
      </c>
      <c r="B3986" s="263">
        <v>1.4515311798031099E-3</v>
      </c>
      <c r="D3986" s="263"/>
    </row>
    <row r="3987" spans="1:4" x14ac:dyDescent="0.2">
      <c r="A3987" s="265" t="s">
        <v>7843</v>
      </c>
      <c r="B3987" s="263">
        <v>1.45146257985631E-3</v>
      </c>
      <c r="D3987" s="263"/>
    </row>
    <row r="3988" spans="1:4" x14ac:dyDescent="0.2">
      <c r="A3988" s="265" t="s">
        <v>3428</v>
      </c>
      <c r="B3988" s="263">
        <v>1.45136943914114E-3</v>
      </c>
      <c r="D3988" s="263"/>
    </row>
    <row r="3989" spans="1:4" x14ac:dyDescent="0.2">
      <c r="A3989" s="265" t="s">
        <v>4946</v>
      </c>
      <c r="B3989" s="263">
        <v>1.44965034076501E-3</v>
      </c>
      <c r="D3989" s="263"/>
    </row>
    <row r="3990" spans="1:4" x14ac:dyDescent="0.2">
      <c r="A3990" s="265" t="s">
        <v>3844</v>
      </c>
      <c r="B3990" s="263">
        <v>1.4483119486416701E-3</v>
      </c>
      <c r="D3990" s="263"/>
    </row>
    <row r="3991" spans="1:4" x14ac:dyDescent="0.2">
      <c r="A3991" s="265" t="s">
        <v>5154</v>
      </c>
      <c r="B3991" s="263">
        <v>1.4464699078578799E-3</v>
      </c>
      <c r="D3991" s="263"/>
    </row>
    <row r="3992" spans="1:4" x14ac:dyDescent="0.2">
      <c r="A3992" s="265" t="s">
        <v>3186</v>
      </c>
      <c r="B3992" s="263">
        <v>1.4462583422742599E-3</v>
      </c>
      <c r="D3992" s="263"/>
    </row>
    <row r="3993" spans="1:4" x14ac:dyDescent="0.2">
      <c r="A3993" s="265" t="s">
        <v>7844</v>
      </c>
      <c r="B3993" s="263">
        <v>1.4445898341437901E-3</v>
      </c>
      <c r="D3993" s="263"/>
    </row>
    <row r="3994" spans="1:4" x14ac:dyDescent="0.2">
      <c r="A3994" s="265" t="s">
        <v>7845</v>
      </c>
      <c r="B3994" s="263">
        <v>1.4412740172043E-3</v>
      </c>
      <c r="D3994" s="263"/>
    </row>
    <row r="3995" spans="1:4" x14ac:dyDescent="0.2">
      <c r="A3995" s="265" t="s">
        <v>7846</v>
      </c>
      <c r="B3995" s="263">
        <v>1.43988022021886E-3</v>
      </c>
      <c r="D3995" s="263"/>
    </row>
    <row r="3996" spans="1:4" x14ac:dyDescent="0.2">
      <c r="A3996" s="265" t="s">
        <v>2690</v>
      </c>
      <c r="B3996" s="263">
        <v>1.4389171973804901E-3</v>
      </c>
      <c r="D3996" s="263"/>
    </row>
    <row r="3997" spans="1:4" x14ac:dyDescent="0.2">
      <c r="A3997" s="265" t="s">
        <v>7847</v>
      </c>
      <c r="B3997" s="263">
        <v>1.4380665658410799E-3</v>
      </c>
      <c r="D3997" s="263"/>
    </row>
    <row r="3998" spans="1:4" x14ac:dyDescent="0.2">
      <c r="A3998" s="265" t="s">
        <v>1436</v>
      </c>
      <c r="B3998" s="263">
        <v>1.43667045223705E-3</v>
      </c>
      <c r="D3998" s="263"/>
    </row>
    <row r="3999" spans="1:4" x14ac:dyDescent="0.2">
      <c r="A3999" s="265" t="s">
        <v>1965</v>
      </c>
      <c r="B3999" s="263">
        <v>1.43577137058693E-3</v>
      </c>
      <c r="D3999" s="263"/>
    </row>
    <row r="4000" spans="1:4" x14ac:dyDescent="0.2">
      <c r="A4000" s="265" t="s">
        <v>3168</v>
      </c>
      <c r="B4000" s="263">
        <v>1.4349019226080699E-3</v>
      </c>
      <c r="D4000" s="263"/>
    </row>
    <row r="4001" spans="1:4" x14ac:dyDescent="0.2">
      <c r="A4001" s="265" t="s">
        <v>2809</v>
      </c>
      <c r="B4001" s="263">
        <v>1.43323478672493E-3</v>
      </c>
      <c r="D4001" s="263"/>
    </row>
    <row r="4002" spans="1:4" x14ac:dyDescent="0.2">
      <c r="A4002" s="265" t="s">
        <v>5663</v>
      </c>
      <c r="B4002" s="263">
        <v>1.43296620349588E-3</v>
      </c>
      <c r="D4002" s="263"/>
    </row>
    <row r="4003" spans="1:4" x14ac:dyDescent="0.2">
      <c r="A4003" s="265" t="s">
        <v>2619</v>
      </c>
      <c r="B4003" s="263">
        <v>1.4324755849486101E-3</v>
      </c>
      <c r="D4003" s="263"/>
    </row>
    <row r="4004" spans="1:4" x14ac:dyDescent="0.2">
      <c r="A4004" s="265" t="s">
        <v>5893</v>
      </c>
      <c r="B4004" s="263">
        <v>1.43238623687312E-3</v>
      </c>
      <c r="D4004" s="263"/>
    </row>
    <row r="4005" spans="1:4" x14ac:dyDescent="0.2">
      <c r="A4005" s="265" t="s">
        <v>6112</v>
      </c>
      <c r="B4005" s="263">
        <v>1.4321904594902101E-3</v>
      </c>
      <c r="D4005" s="263"/>
    </row>
    <row r="4006" spans="1:4" x14ac:dyDescent="0.2">
      <c r="A4006" s="265" t="s">
        <v>2903</v>
      </c>
      <c r="B4006" s="263">
        <v>1.4313791307714E-3</v>
      </c>
      <c r="D4006" s="263"/>
    </row>
    <row r="4007" spans="1:4" x14ac:dyDescent="0.2">
      <c r="A4007" s="265" t="s">
        <v>3805</v>
      </c>
      <c r="B4007" s="263">
        <v>1.43051903391698E-3</v>
      </c>
      <c r="D4007" s="263"/>
    </row>
    <row r="4008" spans="1:4" x14ac:dyDescent="0.2">
      <c r="A4008" s="265" t="s">
        <v>2639</v>
      </c>
      <c r="B4008" s="263">
        <v>1.4276660733214301E-3</v>
      </c>
      <c r="D4008" s="263"/>
    </row>
    <row r="4009" spans="1:4" x14ac:dyDescent="0.2">
      <c r="A4009" s="265" t="s">
        <v>7848</v>
      </c>
      <c r="B4009" s="263">
        <v>1.4268370224685501E-3</v>
      </c>
      <c r="D4009" s="263"/>
    </row>
    <row r="4010" spans="1:4" x14ac:dyDescent="0.2">
      <c r="A4010" s="265" t="s">
        <v>7849</v>
      </c>
      <c r="B4010" s="263">
        <v>1.4268370224685501E-3</v>
      </c>
      <c r="D4010" s="263"/>
    </row>
    <row r="4011" spans="1:4" x14ac:dyDescent="0.2">
      <c r="A4011" s="265" t="s">
        <v>7850</v>
      </c>
      <c r="B4011" s="263">
        <v>1.4259411782565801E-3</v>
      </c>
      <c r="D4011" s="263"/>
    </row>
    <row r="4012" spans="1:4" x14ac:dyDescent="0.2">
      <c r="A4012" s="265" t="s">
        <v>6197</v>
      </c>
      <c r="B4012" s="263">
        <v>1.42561353767589E-3</v>
      </c>
      <c r="D4012" s="263"/>
    </row>
    <row r="4013" spans="1:4" x14ac:dyDescent="0.2">
      <c r="A4013" s="265" t="s">
        <v>1841</v>
      </c>
      <c r="B4013" s="263">
        <v>1.4255255501320801E-3</v>
      </c>
      <c r="D4013" s="263"/>
    </row>
    <row r="4014" spans="1:4" x14ac:dyDescent="0.2">
      <c r="A4014" s="265" t="s">
        <v>1082</v>
      </c>
      <c r="B4014" s="263">
        <v>1.42430624266509E-3</v>
      </c>
      <c r="D4014" s="263"/>
    </row>
    <row r="4015" spans="1:4" x14ac:dyDescent="0.2">
      <c r="A4015" s="265" t="s">
        <v>2710</v>
      </c>
      <c r="B4015" s="263">
        <v>1.42301243423206E-3</v>
      </c>
      <c r="D4015" s="263"/>
    </row>
    <row r="4016" spans="1:4" x14ac:dyDescent="0.2">
      <c r="A4016" s="265" t="s">
        <v>3240</v>
      </c>
      <c r="B4016" s="263">
        <v>1.4203571200889201E-3</v>
      </c>
      <c r="D4016" s="263"/>
    </row>
    <row r="4017" spans="1:4" x14ac:dyDescent="0.2">
      <c r="A4017" s="265" t="s">
        <v>1182</v>
      </c>
      <c r="B4017" s="263">
        <v>1.41980864281939E-3</v>
      </c>
      <c r="D4017" s="263"/>
    </row>
    <row r="4018" spans="1:4" x14ac:dyDescent="0.2">
      <c r="A4018" s="265" t="s">
        <v>7851</v>
      </c>
      <c r="B4018" s="263">
        <v>1.4182437491462301E-3</v>
      </c>
      <c r="D4018" s="263"/>
    </row>
    <row r="4019" spans="1:4" x14ac:dyDescent="0.2">
      <c r="A4019" s="265" t="s">
        <v>5701</v>
      </c>
      <c r="B4019" s="263">
        <v>1.4112337886241499E-3</v>
      </c>
      <c r="D4019" s="263"/>
    </row>
    <row r="4020" spans="1:4" x14ac:dyDescent="0.2">
      <c r="A4020" s="265" t="s">
        <v>2002</v>
      </c>
      <c r="B4020" s="263">
        <v>1.4105699148358199E-3</v>
      </c>
      <c r="D4020" s="263"/>
    </row>
    <row r="4021" spans="1:4" x14ac:dyDescent="0.2">
      <c r="A4021" s="265" t="s">
        <v>3817</v>
      </c>
      <c r="B4021" s="263">
        <v>1.41000212327972E-3</v>
      </c>
      <c r="D4021" s="263"/>
    </row>
    <row r="4022" spans="1:4" x14ac:dyDescent="0.2">
      <c r="A4022" s="265" t="s">
        <v>7852</v>
      </c>
      <c r="B4022" s="263">
        <v>1.4078885428752299E-3</v>
      </c>
      <c r="D4022" s="263"/>
    </row>
    <row r="4023" spans="1:4" x14ac:dyDescent="0.2">
      <c r="A4023" s="265" t="s">
        <v>2791</v>
      </c>
      <c r="B4023" s="263">
        <v>1.4073377938728E-3</v>
      </c>
      <c r="D4023" s="263"/>
    </row>
    <row r="4024" spans="1:4" x14ac:dyDescent="0.2">
      <c r="A4024" s="265" t="s">
        <v>836</v>
      </c>
      <c r="B4024" s="263">
        <v>1.4072792427676699E-3</v>
      </c>
      <c r="D4024" s="263"/>
    </row>
    <row r="4025" spans="1:4" x14ac:dyDescent="0.2">
      <c r="A4025" s="265" t="s">
        <v>1780</v>
      </c>
      <c r="B4025" s="263">
        <v>1.40721439315623E-3</v>
      </c>
      <c r="D4025" s="263"/>
    </row>
    <row r="4026" spans="1:4" x14ac:dyDescent="0.2">
      <c r="A4026" s="265" t="s">
        <v>6007</v>
      </c>
      <c r="B4026" s="263">
        <v>1.4063896502608201E-3</v>
      </c>
      <c r="D4026" s="263"/>
    </row>
    <row r="4027" spans="1:4" x14ac:dyDescent="0.2">
      <c r="A4027" s="265" t="s">
        <v>5621</v>
      </c>
      <c r="B4027" s="263">
        <v>1.4063896502608201E-3</v>
      </c>
      <c r="D4027" s="263"/>
    </row>
    <row r="4028" spans="1:4" x14ac:dyDescent="0.2">
      <c r="A4028" s="265" t="s">
        <v>5436</v>
      </c>
      <c r="B4028" s="263">
        <v>1.4063896502608201E-3</v>
      </c>
      <c r="D4028" s="263"/>
    </row>
    <row r="4029" spans="1:4" x14ac:dyDescent="0.2">
      <c r="A4029" s="265" t="s">
        <v>1550</v>
      </c>
      <c r="B4029" s="263">
        <v>1.4016747829347E-3</v>
      </c>
      <c r="D4029" s="263"/>
    </row>
    <row r="4030" spans="1:4" x14ac:dyDescent="0.2">
      <c r="A4030" s="265" t="s">
        <v>2051</v>
      </c>
      <c r="B4030" s="263">
        <v>1.39980520048756E-3</v>
      </c>
      <c r="D4030" s="263"/>
    </row>
    <row r="4031" spans="1:4" x14ac:dyDescent="0.2">
      <c r="A4031" s="265" t="s">
        <v>7853</v>
      </c>
      <c r="B4031" s="263">
        <v>1.3974299151983699E-3</v>
      </c>
      <c r="D4031" s="263"/>
    </row>
    <row r="4032" spans="1:4" x14ac:dyDescent="0.2">
      <c r="A4032" s="265" t="s">
        <v>1384</v>
      </c>
      <c r="B4032" s="263">
        <v>1.3961415972577401E-3</v>
      </c>
      <c r="D4032" s="263"/>
    </row>
    <row r="4033" spans="1:4" x14ac:dyDescent="0.2">
      <c r="A4033" s="265" t="s">
        <v>2148</v>
      </c>
      <c r="B4033" s="263">
        <v>1.3950732387996601E-3</v>
      </c>
      <c r="D4033" s="263"/>
    </row>
    <row r="4034" spans="1:4" x14ac:dyDescent="0.2">
      <c r="A4034" s="265" t="s">
        <v>5136</v>
      </c>
      <c r="B4034" s="263">
        <v>1.3923835945801901E-3</v>
      </c>
      <c r="D4034" s="263"/>
    </row>
    <row r="4035" spans="1:4" x14ac:dyDescent="0.2">
      <c r="A4035" s="265" t="s">
        <v>7854</v>
      </c>
      <c r="B4035" s="263">
        <v>1.3923835945801901E-3</v>
      </c>
      <c r="D4035" s="263"/>
    </row>
    <row r="4036" spans="1:4" x14ac:dyDescent="0.2">
      <c r="A4036" s="265" t="s">
        <v>7855</v>
      </c>
      <c r="B4036" s="263">
        <v>1.3909500074601501E-3</v>
      </c>
      <c r="D4036" s="263"/>
    </row>
    <row r="4037" spans="1:4" x14ac:dyDescent="0.2">
      <c r="A4037" s="265" t="s">
        <v>5441</v>
      </c>
      <c r="B4037" s="263">
        <v>1.3900791686290101E-3</v>
      </c>
      <c r="D4037" s="263"/>
    </row>
    <row r="4038" spans="1:4" x14ac:dyDescent="0.2">
      <c r="A4038" s="265" t="s">
        <v>739</v>
      </c>
      <c r="B4038" s="263">
        <v>1.38839855359698E-3</v>
      </c>
      <c r="D4038" s="263"/>
    </row>
    <row r="4039" spans="1:4" x14ac:dyDescent="0.2">
      <c r="A4039" s="265" t="s">
        <v>7856</v>
      </c>
      <c r="B4039" s="263">
        <v>1.3883888610247001E-3</v>
      </c>
      <c r="D4039" s="263"/>
    </row>
    <row r="4040" spans="1:4" x14ac:dyDescent="0.2">
      <c r="A4040" s="265" t="s">
        <v>7857</v>
      </c>
      <c r="B4040" s="263">
        <v>1.38684877427535E-3</v>
      </c>
      <c r="D4040" s="263"/>
    </row>
    <row r="4041" spans="1:4" x14ac:dyDescent="0.2">
      <c r="A4041" s="265" t="s">
        <v>1357</v>
      </c>
      <c r="B4041" s="263">
        <v>1.38648866941884E-3</v>
      </c>
      <c r="D4041" s="263"/>
    </row>
    <row r="4042" spans="1:4" x14ac:dyDescent="0.2">
      <c r="A4042" s="265" t="s">
        <v>629</v>
      </c>
      <c r="B4042" s="263">
        <v>1.3862552897311801E-3</v>
      </c>
      <c r="D4042" s="263"/>
    </row>
    <row r="4043" spans="1:4" x14ac:dyDescent="0.2">
      <c r="A4043" s="265" t="s">
        <v>1948</v>
      </c>
      <c r="B4043" s="263">
        <v>1.3857093327855801E-3</v>
      </c>
      <c r="D4043" s="263"/>
    </row>
    <row r="4044" spans="1:4" x14ac:dyDescent="0.2">
      <c r="A4044" s="265" t="s">
        <v>668</v>
      </c>
      <c r="B4044" s="263">
        <v>1.3840446841615901E-3</v>
      </c>
      <c r="D4044" s="263"/>
    </row>
    <row r="4045" spans="1:4" x14ac:dyDescent="0.2">
      <c r="A4045" s="265" t="s">
        <v>4861</v>
      </c>
      <c r="B4045" s="263">
        <v>1.3827473756909401E-3</v>
      </c>
      <c r="D4045" s="263"/>
    </row>
    <row r="4046" spans="1:4" x14ac:dyDescent="0.2">
      <c r="A4046" s="265" t="s">
        <v>2210</v>
      </c>
      <c r="B4046" s="263">
        <v>1.3805231114208201E-3</v>
      </c>
      <c r="D4046" s="263"/>
    </row>
    <row r="4047" spans="1:4" x14ac:dyDescent="0.2">
      <c r="A4047" s="265" t="s">
        <v>6219</v>
      </c>
      <c r="B4047" s="263">
        <v>1.3791169500979299E-3</v>
      </c>
      <c r="D4047" s="263"/>
    </row>
    <row r="4048" spans="1:4" x14ac:dyDescent="0.2">
      <c r="A4048" s="265" t="s">
        <v>2345</v>
      </c>
      <c r="B4048" s="263">
        <v>1.3788820940682999E-3</v>
      </c>
      <c r="D4048" s="263"/>
    </row>
    <row r="4049" spans="1:4" x14ac:dyDescent="0.2">
      <c r="A4049" s="265" t="s">
        <v>4186</v>
      </c>
      <c r="B4049" s="263">
        <v>1.37876696158268E-3</v>
      </c>
      <c r="D4049" s="263"/>
    </row>
    <row r="4050" spans="1:4" x14ac:dyDescent="0.2">
      <c r="A4050" s="265" t="s">
        <v>2074</v>
      </c>
      <c r="B4050" s="263">
        <v>1.37698921399596E-3</v>
      </c>
      <c r="D4050" s="263"/>
    </row>
    <row r="4051" spans="1:4" x14ac:dyDescent="0.2">
      <c r="A4051" s="265" t="s">
        <v>2278</v>
      </c>
      <c r="B4051" s="263">
        <v>1.3745399547450601E-3</v>
      </c>
      <c r="D4051" s="263"/>
    </row>
    <row r="4052" spans="1:4" x14ac:dyDescent="0.2">
      <c r="A4052" s="265" t="s">
        <v>6327</v>
      </c>
      <c r="B4052" s="263">
        <v>1.3740166666892999E-3</v>
      </c>
      <c r="D4052" s="263"/>
    </row>
    <row r="4053" spans="1:4" x14ac:dyDescent="0.2">
      <c r="A4053" s="265" t="s">
        <v>3547</v>
      </c>
      <c r="B4053" s="263">
        <v>1.37398291121454E-3</v>
      </c>
      <c r="D4053" s="263"/>
    </row>
    <row r="4054" spans="1:4" x14ac:dyDescent="0.2">
      <c r="A4054" s="265" t="s">
        <v>7858</v>
      </c>
      <c r="B4054" s="263">
        <v>1.3722150232989101E-3</v>
      </c>
      <c r="D4054" s="263"/>
    </row>
    <row r="4055" spans="1:4" x14ac:dyDescent="0.2">
      <c r="A4055" s="265" t="s">
        <v>5642</v>
      </c>
      <c r="B4055" s="263">
        <v>1.36942853842617E-3</v>
      </c>
      <c r="D4055" s="263"/>
    </row>
    <row r="4056" spans="1:4" x14ac:dyDescent="0.2">
      <c r="A4056" s="265" t="s">
        <v>4704</v>
      </c>
      <c r="B4056" s="263">
        <v>1.36833319197658E-3</v>
      </c>
      <c r="D4056" s="263"/>
    </row>
    <row r="4057" spans="1:4" x14ac:dyDescent="0.2">
      <c r="A4057" s="265" t="s">
        <v>7859</v>
      </c>
      <c r="B4057" s="263">
        <v>1.3674601451088E-3</v>
      </c>
      <c r="D4057" s="263"/>
    </row>
    <row r="4058" spans="1:4" x14ac:dyDescent="0.2">
      <c r="A4058" s="265" t="s">
        <v>7860</v>
      </c>
      <c r="B4058" s="263">
        <v>1.3673803241257599E-3</v>
      </c>
      <c r="D4058" s="263"/>
    </row>
    <row r="4059" spans="1:4" x14ac:dyDescent="0.2">
      <c r="A4059" s="265" t="s">
        <v>3925</v>
      </c>
      <c r="B4059" s="263">
        <v>1.36637746170857E-3</v>
      </c>
      <c r="D4059" s="263"/>
    </row>
    <row r="4060" spans="1:4" x14ac:dyDescent="0.2">
      <c r="A4060" s="265" t="s">
        <v>7861</v>
      </c>
      <c r="B4060" s="263">
        <v>1.3657915180629E-3</v>
      </c>
      <c r="D4060" s="263"/>
    </row>
    <row r="4061" spans="1:4" x14ac:dyDescent="0.2">
      <c r="A4061" s="265" t="s">
        <v>5542</v>
      </c>
      <c r="B4061" s="263">
        <v>1.36303348244644E-3</v>
      </c>
      <c r="D4061" s="263"/>
    </row>
    <row r="4062" spans="1:4" x14ac:dyDescent="0.2">
      <c r="A4062" s="265" t="s">
        <v>3832</v>
      </c>
      <c r="B4062" s="263">
        <v>1.3613625368443501E-3</v>
      </c>
      <c r="D4062" s="263"/>
    </row>
    <row r="4063" spans="1:4" x14ac:dyDescent="0.2">
      <c r="A4063" s="265" t="s">
        <v>7862</v>
      </c>
      <c r="B4063" s="263">
        <v>1.36111340061137E-3</v>
      </c>
      <c r="D4063" s="263"/>
    </row>
    <row r="4064" spans="1:4" x14ac:dyDescent="0.2">
      <c r="A4064" s="265" t="s">
        <v>5356</v>
      </c>
      <c r="B4064" s="263">
        <v>1.3594246503423699E-3</v>
      </c>
      <c r="D4064" s="263"/>
    </row>
    <row r="4065" spans="1:4" x14ac:dyDescent="0.2">
      <c r="A4065" s="265" t="s">
        <v>3881</v>
      </c>
      <c r="B4065" s="263">
        <v>1.3591402677148299E-3</v>
      </c>
      <c r="D4065" s="263"/>
    </row>
    <row r="4066" spans="1:4" x14ac:dyDescent="0.2">
      <c r="A4066" s="265" t="s">
        <v>2665</v>
      </c>
      <c r="B4066" s="263">
        <v>1.35734289703311E-3</v>
      </c>
      <c r="D4066" s="263"/>
    </row>
    <row r="4067" spans="1:4" x14ac:dyDescent="0.2">
      <c r="A4067" s="265" t="s">
        <v>5503</v>
      </c>
      <c r="B4067" s="263">
        <v>1.35646518633945E-3</v>
      </c>
      <c r="D4067" s="263"/>
    </row>
    <row r="4068" spans="1:4" x14ac:dyDescent="0.2">
      <c r="A4068" s="265" t="s">
        <v>6043</v>
      </c>
      <c r="B4068" s="263">
        <v>1.35581861022861E-3</v>
      </c>
      <c r="D4068" s="263"/>
    </row>
    <row r="4069" spans="1:4" x14ac:dyDescent="0.2">
      <c r="A4069" s="265" t="s">
        <v>2497</v>
      </c>
      <c r="B4069" s="263">
        <v>1.3555970150991501E-3</v>
      </c>
      <c r="D4069" s="263"/>
    </row>
    <row r="4070" spans="1:4" x14ac:dyDescent="0.2">
      <c r="A4070" s="265" t="s">
        <v>2229</v>
      </c>
      <c r="B4070" s="263">
        <v>1.35245155130847E-3</v>
      </c>
      <c r="D4070" s="263"/>
    </row>
    <row r="4071" spans="1:4" x14ac:dyDescent="0.2">
      <c r="A4071" s="265" t="s">
        <v>7863</v>
      </c>
      <c r="B4071" s="263">
        <v>1.3520203569871E-3</v>
      </c>
      <c r="D4071" s="263"/>
    </row>
    <row r="4072" spans="1:4" x14ac:dyDescent="0.2">
      <c r="A4072" s="265" t="s">
        <v>2097</v>
      </c>
      <c r="B4072" s="263">
        <v>1.3506765192232101E-3</v>
      </c>
      <c r="D4072" s="263"/>
    </row>
    <row r="4073" spans="1:4" x14ac:dyDescent="0.2">
      <c r="A4073" s="265" t="s">
        <v>7864</v>
      </c>
      <c r="B4073" s="263">
        <v>1.3491596318262701E-3</v>
      </c>
      <c r="D4073" s="263"/>
    </row>
    <row r="4074" spans="1:4" x14ac:dyDescent="0.2">
      <c r="A4074" s="265" t="s">
        <v>4171</v>
      </c>
      <c r="B4074" s="263">
        <v>1.34905840634893E-3</v>
      </c>
      <c r="D4074" s="263"/>
    </row>
    <row r="4075" spans="1:4" x14ac:dyDescent="0.2">
      <c r="A4075" s="265" t="s">
        <v>2746</v>
      </c>
      <c r="B4075" s="263">
        <v>1.3487847733148299E-3</v>
      </c>
      <c r="D4075" s="263"/>
    </row>
    <row r="4076" spans="1:4" x14ac:dyDescent="0.2">
      <c r="A4076" s="265" t="s">
        <v>6037</v>
      </c>
      <c r="B4076" s="263">
        <v>1.3475822633709201E-3</v>
      </c>
      <c r="D4076" s="263"/>
    </row>
    <row r="4077" spans="1:4" x14ac:dyDescent="0.2">
      <c r="A4077" s="265" t="s">
        <v>1821</v>
      </c>
      <c r="B4077" s="263">
        <v>1.3474409682673601E-3</v>
      </c>
      <c r="D4077" s="263"/>
    </row>
    <row r="4078" spans="1:4" x14ac:dyDescent="0.2">
      <c r="A4078" s="265" t="s">
        <v>1671</v>
      </c>
      <c r="B4078" s="263">
        <v>1.34303464835937E-3</v>
      </c>
      <c r="D4078" s="263"/>
    </row>
    <row r="4079" spans="1:4" x14ac:dyDescent="0.2">
      <c r="A4079" s="265" t="s">
        <v>1364</v>
      </c>
      <c r="B4079" s="263">
        <v>1.34296674507264E-3</v>
      </c>
      <c r="D4079" s="263"/>
    </row>
    <row r="4080" spans="1:4" x14ac:dyDescent="0.2">
      <c r="A4080" s="265" t="s">
        <v>7865</v>
      </c>
      <c r="B4080" s="263">
        <v>1.3384506493409299E-3</v>
      </c>
      <c r="D4080" s="263"/>
    </row>
    <row r="4081" spans="1:4" x14ac:dyDescent="0.2">
      <c r="A4081" s="265" t="s">
        <v>7866</v>
      </c>
      <c r="B4081" s="263">
        <v>1.3384506493409299E-3</v>
      </c>
      <c r="D4081" s="263"/>
    </row>
    <row r="4082" spans="1:4" x14ac:dyDescent="0.2">
      <c r="A4082" s="265" t="s">
        <v>7867</v>
      </c>
      <c r="B4082" s="263">
        <v>1.3384506493409299E-3</v>
      </c>
      <c r="D4082" s="263"/>
    </row>
    <row r="4083" spans="1:4" x14ac:dyDescent="0.2">
      <c r="A4083" s="265" t="s">
        <v>7868</v>
      </c>
      <c r="B4083" s="263">
        <v>1.3384506493409299E-3</v>
      </c>
      <c r="D4083" s="263"/>
    </row>
    <row r="4084" spans="1:4" x14ac:dyDescent="0.2">
      <c r="A4084" s="265" t="s">
        <v>5670</v>
      </c>
      <c r="B4084" s="263">
        <v>1.3384506493409299E-3</v>
      </c>
      <c r="D4084" s="263"/>
    </row>
    <row r="4085" spans="1:4" x14ac:dyDescent="0.2">
      <c r="A4085" s="265" t="s">
        <v>7869</v>
      </c>
      <c r="B4085" s="263">
        <v>1.3384506493409299E-3</v>
      </c>
      <c r="D4085" s="263"/>
    </row>
    <row r="4086" spans="1:4" x14ac:dyDescent="0.2">
      <c r="A4086" s="265" t="s">
        <v>7870</v>
      </c>
      <c r="B4086" s="263">
        <v>1.3384506493409299E-3</v>
      </c>
      <c r="D4086" s="263"/>
    </row>
    <row r="4087" spans="1:4" x14ac:dyDescent="0.2">
      <c r="A4087" s="265" t="s">
        <v>7871</v>
      </c>
      <c r="B4087" s="263">
        <v>1.3384506493409299E-3</v>
      </c>
      <c r="D4087" s="263"/>
    </row>
    <row r="4088" spans="1:4" x14ac:dyDescent="0.2">
      <c r="A4088" s="265" t="s">
        <v>7872</v>
      </c>
      <c r="B4088" s="263">
        <v>1.3384506493409299E-3</v>
      </c>
      <c r="D4088" s="263"/>
    </row>
    <row r="4089" spans="1:4" x14ac:dyDescent="0.2">
      <c r="A4089" s="265" t="s">
        <v>5505</v>
      </c>
      <c r="B4089" s="263">
        <v>1.3384506493409299E-3</v>
      </c>
      <c r="D4089" s="263"/>
    </row>
    <row r="4090" spans="1:4" x14ac:dyDescent="0.2">
      <c r="A4090" s="265" t="s">
        <v>7873</v>
      </c>
      <c r="B4090" s="263">
        <v>1.3384506493409299E-3</v>
      </c>
      <c r="D4090" s="263"/>
    </row>
    <row r="4091" spans="1:4" x14ac:dyDescent="0.2">
      <c r="A4091" s="265" t="s">
        <v>5416</v>
      </c>
      <c r="B4091" s="263">
        <v>1.3384506493409299E-3</v>
      </c>
      <c r="D4091" s="263"/>
    </row>
    <row r="4092" spans="1:4" x14ac:dyDescent="0.2">
      <c r="A4092" s="265" t="s">
        <v>7874</v>
      </c>
      <c r="B4092" s="263">
        <v>1.3384506493409299E-3</v>
      </c>
      <c r="D4092" s="263"/>
    </row>
    <row r="4093" spans="1:4" x14ac:dyDescent="0.2">
      <c r="A4093" s="265" t="s">
        <v>7875</v>
      </c>
      <c r="B4093" s="263">
        <v>1.3384506493409299E-3</v>
      </c>
      <c r="D4093" s="263"/>
    </row>
    <row r="4094" spans="1:4" x14ac:dyDescent="0.2">
      <c r="A4094" s="265" t="s">
        <v>7876</v>
      </c>
      <c r="B4094" s="263">
        <v>1.3384506493409299E-3</v>
      </c>
      <c r="D4094" s="263"/>
    </row>
    <row r="4095" spans="1:4" x14ac:dyDescent="0.2">
      <c r="A4095" s="265" t="s">
        <v>7877</v>
      </c>
      <c r="B4095" s="263">
        <v>1.3384506493409299E-3</v>
      </c>
      <c r="D4095" s="263"/>
    </row>
    <row r="4096" spans="1:4" x14ac:dyDescent="0.2">
      <c r="A4096" s="265" t="s">
        <v>7878</v>
      </c>
      <c r="B4096" s="263">
        <v>1.3384506493409299E-3</v>
      </c>
      <c r="D4096" s="263"/>
    </row>
    <row r="4097" spans="1:4" x14ac:dyDescent="0.2">
      <c r="A4097" s="265" t="s">
        <v>7879</v>
      </c>
      <c r="B4097" s="263">
        <v>1.3384506493409299E-3</v>
      </c>
      <c r="D4097" s="263"/>
    </row>
    <row r="4098" spans="1:4" x14ac:dyDescent="0.2">
      <c r="A4098" s="265" t="s">
        <v>7880</v>
      </c>
      <c r="B4098" s="263">
        <v>1.3384506493409299E-3</v>
      </c>
      <c r="D4098" s="263"/>
    </row>
    <row r="4099" spans="1:4" x14ac:dyDescent="0.2">
      <c r="A4099" s="265" t="s">
        <v>7881</v>
      </c>
      <c r="B4099" s="263">
        <v>1.3384506493409299E-3</v>
      </c>
      <c r="D4099" s="263"/>
    </row>
    <row r="4100" spans="1:4" x14ac:dyDescent="0.2">
      <c r="A4100" s="265" t="s">
        <v>7882</v>
      </c>
      <c r="B4100" s="263">
        <v>1.3384506493409299E-3</v>
      </c>
      <c r="D4100" s="263"/>
    </row>
    <row r="4101" spans="1:4" x14ac:dyDescent="0.2">
      <c r="A4101" s="265" t="s">
        <v>7883</v>
      </c>
      <c r="B4101" s="263">
        <v>1.3384506493409299E-3</v>
      </c>
      <c r="D4101" s="263"/>
    </row>
    <row r="4102" spans="1:4" x14ac:dyDescent="0.2">
      <c r="A4102" s="265" t="s">
        <v>7884</v>
      </c>
      <c r="B4102" s="263">
        <v>1.3384506493409299E-3</v>
      </c>
      <c r="D4102" s="263"/>
    </row>
    <row r="4103" spans="1:4" x14ac:dyDescent="0.2">
      <c r="A4103" s="265" t="s">
        <v>7885</v>
      </c>
      <c r="B4103" s="263">
        <v>1.3384506493409299E-3</v>
      </c>
      <c r="D4103" s="263"/>
    </row>
    <row r="4104" spans="1:4" x14ac:dyDescent="0.2">
      <c r="A4104" s="265" t="s">
        <v>7886</v>
      </c>
      <c r="B4104" s="263">
        <v>1.3384506493409299E-3</v>
      </c>
      <c r="D4104" s="263"/>
    </row>
    <row r="4105" spans="1:4" x14ac:dyDescent="0.2">
      <c r="A4105" s="265" t="s">
        <v>7887</v>
      </c>
      <c r="B4105" s="263">
        <v>1.3384506493409299E-3</v>
      </c>
      <c r="D4105" s="263"/>
    </row>
    <row r="4106" spans="1:4" x14ac:dyDescent="0.2">
      <c r="A4106" s="265" t="s">
        <v>4533</v>
      </c>
      <c r="B4106" s="263">
        <v>1.3384506493409299E-3</v>
      </c>
      <c r="D4106" s="263"/>
    </row>
    <row r="4107" spans="1:4" x14ac:dyDescent="0.2">
      <c r="A4107" s="265" t="s">
        <v>4443</v>
      </c>
      <c r="B4107" s="263">
        <v>1.3384506493409299E-3</v>
      </c>
      <c r="D4107" s="263"/>
    </row>
    <row r="4108" spans="1:4" x14ac:dyDescent="0.2">
      <c r="A4108" s="265" t="s">
        <v>4417</v>
      </c>
      <c r="B4108" s="263">
        <v>1.3384506493409299E-3</v>
      </c>
      <c r="D4108" s="263"/>
    </row>
    <row r="4109" spans="1:4" x14ac:dyDescent="0.2">
      <c r="A4109" s="265" t="s">
        <v>7888</v>
      </c>
      <c r="B4109" s="263">
        <v>1.3384506493409299E-3</v>
      </c>
      <c r="D4109" s="263"/>
    </row>
    <row r="4110" spans="1:4" x14ac:dyDescent="0.2">
      <c r="A4110" s="265" t="s">
        <v>7889</v>
      </c>
      <c r="B4110" s="263">
        <v>1.3384506493409299E-3</v>
      </c>
      <c r="D4110" s="263"/>
    </row>
    <row r="4111" spans="1:4" x14ac:dyDescent="0.2">
      <c r="A4111" s="265" t="s">
        <v>7890</v>
      </c>
      <c r="B4111" s="263">
        <v>1.3384506493409299E-3</v>
      </c>
      <c r="D4111" s="263"/>
    </row>
    <row r="4112" spans="1:4" x14ac:dyDescent="0.2">
      <c r="A4112" s="265" t="s">
        <v>4229</v>
      </c>
      <c r="B4112" s="263">
        <v>1.3384506493409299E-3</v>
      </c>
      <c r="D4112" s="263"/>
    </row>
    <row r="4113" spans="1:4" x14ac:dyDescent="0.2">
      <c r="A4113" s="265" t="s">
        <v>7891</v>
      </c>
      <c r="B4113" s="263">
        <v>1.3384506493409299E-3</v>
      </c>
      <c r="D4113" s="263"/>
    </row>
    <row r="4114" spans="1:4" x14ac:dyDescent="0.2">
      <c r="A4114" s="265" t="s">
        <v>4220</v>
      </c>
      <c r="B4114" s="263">
        <v>1.3384506493409299E-3</v>
      </c>
      <c r="D4114" s="263"/>
    </row>
    <row r="4115" spans="1:4" x14ac:dyDescent="0.2">
      <c r="A4115" s="265" t="s">
        <v>7892</v>
      </c>
      <c r="B4115" s="263">
        <v>1.3384506493409299E-3</v>
      </c>
      <c r="D4115" s="263"/>
    </row>
    <row r="4116" spans="1:4" x14ac:dyDescent="0.2">
      <c r="A4116" s="265" t="s">
        <v>7893</v>
      </c>
      <c r="B4116" s="263">
        <v>1.3384506493409299E-3</v>
      </c>
      <c r="D4116" s="263"/>
    </row>
    <row r="4117" spans="1:4" x14ac:dyDescent="0.2">
      <c r="A4117" s="265" t="s">
        <v>7894</v>
      </c>
      <c r="B4117" s="263">
        <v>1.3384506493409299E-3</v>
      </c>
      <c r="D4117" s="263"/>
    </row>
    <row r="4118" spans="1:4" x14ac:dyDescent="0.2">
      <c r="A4118" s="265" t="s">
        <v>3835</v>
      </c>
      <c r="B4118" s="263">
        <v>1.3384506493409299E-3</v>
      </c>
      <c r="D4118" s="263"/>
    </row>
    <row r="4119" spans="1:4" x14ac:dyDescent="0.2">
      <c r="A4119" s="265" t="s">
        <v>3826</v>
      </c>
      <c r="B4119" s="263">
        <v>1.3384506493409299E-3</v>
      </c>
      <c r="D4119" s="263"/>
    </row>
    <row r="4120" spans="1:4" x14ac:dyDescent="0.2">
      <c r="A4120" s="265" t="s">
        <v>7895</v>
      </c>
      <c r="B4120" s="263">
        <v>1.3384506493409299E-3</v>
      </c>
      <c r="D4120" s="263"/>
    </row>
    <row r="4121" spans="1:4" x14ac:dyDescent="0.2">
      <c r="A4121" s="265" t="s">
        <v>7896</v>
      </c>
      <c r="B4121" s="263">
        <v>1.3384506493409299E-3</v>
      </c>
      <c r="D4121" s="263"/>
    </row>
    <row r="4122" spans="1:4" x14ac:dyDescent="0.2">
      <c r="A4122" s="265" t="s">
        <v>853</v>
      </c>
      <c r="B4122" s="263">
        <v>1.3384506493409299E-3</v>
      </c>
      <c r="D4122" s="263"/>
    </row>
    <row r="4123" spans="1:4" x14ac:dyDescent="0.2">
      <c r="A4123" s="265" t="s">
        <v>7897</v>
      </c>
      <c r="B4123" s="263">
        <v>1.3384506493409299E-3</v>
      </c>
      <c r="D4123" s="263"/>
    </row>
    <row r="4124" spans="1:4" x14ac:dyDescent="0.2">
      <c r="A4124" s="265" t="s">
        <v>3563</v>
      </c>
      <c r="B4124" s="263">
        <v>1.3384506493409299E-3</v>
      </c>
      <c r="D4124" s="263"/>
    </row>
    <row r="4125" spans="1:4" x14ac:dyDescent="0.2">
      <c r="A4125" s="265" t="s">
        <v>7898</v>
      </c>
      <c r="B4125" s="263">
        <v>1.3384506493409299E-3</v>
      </c>
      <c r="D4125" s="263"/>
    </row>
    <row r="4126" spans="1:4" x14ac:dyDescent="0.2">
      <c r="A4126" s="265" t="s">
        <v>7899</v>
      </c>
      <c r="B4126" s="263">
        <v>1.3384506493409299E-3</v>
      </c>
      <c r="D4126" s="263"/>
    </row>
    <row r="4127" spans="1:4" x14ac:dyDescent="0.2">
      <c r="A4127" s="265" t="s">
        <v>7900</v>
      </c>
      <c r="B4127" s="263">
        <v>1.3384506493409299E-3</v>
      </c>
      <c r="D4127" s="263"/>
    </row>
    <row r="4128" spans="1:4" x14ac:dyDescent="0.2">
      <c r="A4128" s="265" t="s">
        <v>7901</v>
      </c>
      <c r="B4128" s="263">
        <v>1.3384506493409299E-3</v>
      </c>
      <c r="D4128" s="263"/>
    </row>
    <row r="4129" spans="1:4" x14ac:dyDescent="0.2">
      <c r="A4129" s="265" t="s">
        <v>6204</v>
      </c>
      <c r="B4129" s="263">
        <v>1.3384506493409299E-3</v>
      </c>
      <c r="D4129" s="263"/>
    </row>
    <row r="4130" spans="1:4" x14ac:dyDescent="0.2">
      <c r="A4130" s="265" t="s">
        <v>7902</v>
      </c>
      <c r="B4130" s="263">
        <v>1.3384506493409299E-3</v>
      </c>
      <c r="D4130" s="263"/>
    </row>
    <row r="4131" spans="1:4" x14ac:dyDescent="0.2">
      <c r="A4131" s="265" t="s">
        <v>7903</v>
      </c>
      <c r="B4131" s="263">
        <v>1.3384506493409299E-3</v>
      </c>
      <c r="D4131" s="263"/>
    </row>
    <row r="4132" spans="1:4" x14ac:dyDescent="0.2">
      <c r="A4132" s="265" t="s">
        <v>7904</v>
      </c>
      <c r="B4132" s="263">
        <v>1.3384506493409299E-3</v>
      </c>
      <c r="D4132" s="263"/>
    </row>
    <row r="4133" spans="1:4" x14ac:dyDescent="0.2">
      <c r="A4133" s="265" t="s">
        <v>7905</v>
      </c>
      <c r="B4133" s="263">
        <v>1.3384506493409299E-3</v>
      </c>
      <c r="D4133" s="263"/>
    </row>
    <row r="4134" spans="1:4" x14ac:dyDescent="0.2">
      <c r="A4134" s="265" t="s">
        <v>7906</v>
      </c>
      <c r="B4134" s="263">
        <v>1.3384506493409299E-3</v>
      </c>
      <c r="D4134" s="263"/>
    </row>
    <row r="4135" spans="1:4" x14ac:dyDescent="0.2">
      <c r="A4135" s="265" t="s">
        <v>7907</v>
      </c>
      <c r="B4135" s="263">
        <v>1.3384506493409299E-3</v>
      </c>
      <c r="D4135" s="263"/>
    </row>
    <row r="4136" spans="1:4" x14ac:dyDescent="0.2">
      <c r="A4136" s="265" t="s">
        <v>7908</v>
      </c>
      <c r="B4136" s="263">
        <v>1.3384506493409299E-3</v>
      </c>
      <c r="D4136" s="263"/>
    </row>
    <row r="4137" spans="1:4" x14ac:dyDescent="0.2">
      <c r="A4137" s="265" t="s">
        <v>7909</v>
      </c>
      <c r="B4137" s="263">
        <v>1.3384506493409299E-3</v>
      </c>
      <c r="D4137" s="263"/>
    </row>
    <row r="4138" spans="1:4" x14ac:dyDescent="0.2">
      <c r="A4138" s="265" t="s">
        <v>7910</v>
      </c>
      <c r="B4138" s="263">
        <v>1.3384506493409299E-3</v>
      </c>
      <c r="D4138" s="263"/>
    </row>
    <row r="4139" spans="1:4" x14ac:dyDescent="0.2">
      <c r="A4139" s="265" t="s">
        <v>7911</v>
      </c>
      <c r="B4139" s="263">
        <v>1.3384506493409299E-3</v>
      </c>
      <c r="D4139" s="263"/>
    </row>
    <row r="4140" spans="1:4" x14ac:dyDescent="0.2">
      <c r="A4140" s="265" t="s">
        <v>7912</v>
      </c>
      <c r="B4140" s="263">
        <v>1.3384506493409299E-3</v>
      </c>
      <c r="D4140" s="263"/>
    </row>
    <row r="4141" spans="1:4" x14ac:dyDescent="0.2">
      <c r="A4141" s="265" t="s">
        <v>7913</v>
      </c>
      <c r="B4141" s="263">
        <v>1.3374285853884099E-3</v>
      </c>
      <c r="D4141" s="263"/>
    </row>
    <row r="4142" spans="1:4" x14ac:dyDescent="0.2">
      <c r="A4142" s="265" t="s">
        <v>2346</v>
      </c>
      <c r="B4142" s="263">
        <v>1.3354179757781701E-3</v>
      </c>
      <c r="D4142" s="263"/>
    </row>
    <row r="4143" spans="1:4" x14ac:dyDescent="0.2">
      <c r="A4143" s="265" t="s">
        <v>6233</v>
      </c>
      <c r="B4143" s="263">
        <v>1.3349703052628001E-3</v>
      </c>
      <c r="D4143" s="263"/>
    </row>
    <row r="4144" spans="1:4" x14ac:dyDescent="0.2">
      <c r="A4144" s="265" t="s">
        <v>5591</v>
      </c>
      <c r="B4144" s="263">
        <v>1.3324025795905701E-3</v>
      </c>
      <c r="D4144" s="263"/>
    </row>
    <row r="4145" spans="1:4" x14ac:dyDescent="0.2">
      <c r="A4145" s="265" t="s">
        <v>4167</v>
      </c>
      <c r="B4145" s="263">
        <v>1.33061592439136E-3</v>
      </c>
      <c r="D4145" s="263"/>
    </row>
    <row r="4146" spans="1:4" x14ac:dyDescent="0.2">
      <c r="A4146" s="265" t="s">
        <v>7914</v>
      </c>
      <c r="B4146" s="263">
        <v>1.3281144522026499E-3</v>
      </c>
      <c r="D4146" s="263"/>
    </row>
    <row r="4147" spans="1:4" x14ac:dyDescent="0.2">
      <c r="A4147" s="265" t="s">
        <v>3713</v>
      </c>
      <c r="B4147" s="263">
        <v>1.3281144522026499E-3</v>
      </c>
      <c r="D4147" s="263"/>
    </row>
    <row r="4148" spans="1:4" x14ac:dyDescent="0.2">
      <c r="A4148" s="265" t="s">
        <v>2242</v>
      </c>
      <c r="B4148" s="263">
        <v>1.3274815586498E-3</v>
      </c>
      <c r="D4148" s="263"/>
    </row>
    <row r="4149" spans="1:4" x14ac:dyDescent="0.2">
      <c r="A4149" s="265" t="s">
        <v>553</v>
      </c>
      <c r="B4149" s="263">
        <v>1.32537237033847E-3</v>
      </c>
      <c r="D4149" s="263"/>
    </row>
    <row r="4150" spans="1:4" x14ac:dyDescent="0.2">
      <c r="A4150" s="265" t="s">
        <v>410</v>
      </c>
      <c r="B4150" s="263">
        <v>1.3225591044215999E-3</v>
      </c>
      <c r="D4150" s="263"/>
    </row>
    <row r="4151" spans="1:4" x14ac:dyDescent="0.2">
      <c r="A4151" s="265" t="s">
        <v>1843</v>
      </c>
      <c r="B4151" s="263">
        <v>1.3212844200949101E-3</v>
      </c>
      <c r="D4151" s="263"/>
    </row>
    <row r="4152" spans="1:4" x14ac:dyDescent="0.2">
      <c r="A4152" s="265" t="s">
        <v>4252</v>
      </c>
      <c r="B4152" s="263">
        <v>1.3196885076219901E-3</v>
      </c>
      <c r="D4152" s="263"/>
    </row>
    <row r="4153" spans="1:4" x14ac:dyDescent="0.2">
      <c r="A4153" s="265" t="s">
        <v>7915</v>
      </c>
      <c r="B4153" s="263">
        <v>1.31964731725047E-3</v>
      </c>
      <c r="D4153" s="263"/>
    </row>
    <row r="4154" spans="1:4" x14ac:dyDescent="0.2">
      <c r="A4154" s="265" t="s">
        <v>4306</v>
      </c>
      <c r="B4154" s="263">
        <v>1.31964731725047E-3</v>
      </c>
      <c r="D4154" s="263"/>
    </row>
    <row r="4155" spans="1:4" x14ac:dyDescent="0.2">
      <c r="A4155" s="265" t="s">
        <v>7916</v>
      </c>
      <c r="B4155" s="263">
        <v>1.31915803084255E-3</v>
      </c>
      <c r="D4155" s="263"/>
    </row>
    <row r="4156" spans="1:4" x14ac:dyDescent="0.2">
      <c r="A4156" s="265" t="s">
        <v>3560</v>
      </c>
      <c r="B4156" s="263">
        <v>1.31851207563466E-3</v>
      </c>
      <c r="D4156" s="263"/>
    </row>
    <row r="4157" spans="1:4" x14ac:dyDescent="0.2">
      <c r="A4157" s="265" t="s">
        <v>2130</v>
      </c>
      <c r="B4157" s="263">
        <v>1.31642190800452E-3</v>
      </c>
      <c r="D4157" s="263"/>
    </row>
    <row r="4158" spans="1:4" x14ac:dyDescent="0.2">
      <c r="A4158" s="265" t="s">
        <v>1122</v>
      </c>
      <c r="B4158" s="263">
        <v>1.31578418503897E-3</v>
      </c>
      <c r="D4158" s="263"/>
    </row>
    <row r="4159" spans="1:4" x14ac:dyDescent="0.2">
      <c r="A4159" s="265" t="s">
        <v>996</v>
      </c>
      <c r="B4159" s="263">
        <v>1.31528564565816E-3</v>
      </c>
      <c r="D4159" s="263"/>
    </row>
    <row r="4160" spans="1:4" x14ac:dyDescent="0.2">
      <c r="A4160" s="265" t="s">
        <v>5694</v>
      </c>
      <c r="B4160" s="263">
        <v>1.3148846784987399E-3</v>
      </c>
      <c r="D4160" s="263"/>
    </row>
    <row r="4161" spans="1:4" x14ac:dyDescent="0.2">
      <c r="A4161" s="265" t="s">
        <v>5662</v>
      </c>
      <c r="B4161" s="263">
        <v>1.31458457082921E-3</v>
      </c>
      <c r="D4161" s="263"/>
    </row>
    <row r="4162" spans="1:4" x14ac:dyDescent="0.2">
      <c r="A4162" s="265" t="s">
        <v>2870</v>
      </c>
      <c r="B4162" s="263">
        <v>1.31359178187675E-3</v>
      </c>
      <c r="D4162" s="263"/>
    </row>
    <row r="4163" spans="1:4" x14ac:dyDescent="0.2">
      <c r="A4163" s="265" t="s">
        <v>4066</v>
      </c>
      <c r="B4163" s="263">
        <v>1.3125611862091001E-3</v>
      </c>
      <c r="D4163" s="263"/>
    </row>
    <row r="4164" spans="1:4" x14ac:dyDescent="0.2">
      <c r="A4164" s="265" t="s">
        <v>4069</v>
      </c>
      <c r="B4164" s="263">
        <v>1.31209222838709E-3</v>
      </c>
      <c r="D4164" s="263"/>
    </row>
    <row r="4165" spans="1:4" x14ac:dyDescent="0.2">
      <c r="A4165" s="265" t="s">
        <v>4789</v>
      </c>
      <c r="B4165" s="263">
        <v>1.31123166218164E-3</v>
      </c>
      <c r="D4165" s="263"/>
    </row>
    <row r="4166" spans="1:4" x14ac:dyDescent="0.2">
      <c r="A4166" s="265" t="s">
        <v>4261</v>
      </c>
      <c r="B4166" s="263">
        <v>1.3107550133384599E-3</v>
      </c>
      <c r="D4166" s="263"/>
    </row>
    <row r="4167" spans="1:4" x14ac:dyDescent="0.2">
      <c r="A4167" s="265" t="s">
        <v>7917</v>
      </c>
      <c r="B4167" s="263">
        <v>1.3100553058504999E-3</v>
      </c>
      <c r="D4167" s="263"/>
    </row>
    <row r="4168" spans="1:4" x14ac:dyDescent="0.2">
      <c r="A4168" s="265" t="s">
        <v>5617</v>
      </c>
      <c r="B4168" s="263">
        <v>1.30838890348981E-3</v>
      </c>
      <c r="D4168" s="263"/>
    </row>
    <row r="4169" spans="1:4" x14ac:dyDescent="0.2">
      <c r="A4169" s="265" t="s">
        <v>7918</v>
      </c>
      <c r="B4169" s="263">
        <v>1.3078037367690401E-3</v>
      </c>
      <c r="D4169" s="263"/>
    </row>
    <row r="4170" spans="1:4" x14ac:dyDescent="0.2">
      <c r="A4170" s="265" t="s">
        <v>2814</v>
      </c>
      <c r="B4170" s="263">
        <v>1.3075520558199999E-3</v>
      </c>
      <c r="D4170" s="263"/>
    </row>
    <row r="4171" spans="1:4" x14ac:dyDescent="0.2">
      <c r="A4171" s="265" t="s">
        <v>1099</v>
      </c>
      <c r="B4171" s="263">
        <v>1.30521070067938E-3</v>
      </c>
      <c r="D4171" s="263"/>
    </row>
    <row r="4172" spans="1:4" x14ac:dyDescent="0.2">
      <c r="A4172" s="265" t="s">
        <v>7919</v>
      </c>
      <c r="B4172" s="263">
        <v>1.3020003778096199E-3</v>
      </c>
      <c r="D4172" s="263"/>
    </row>
    <row r="4173" spans="1:4" x14ac:dyDescent="0.2">
      <c r="A4173" s="265" t="s">
        <v>1850</v>
      </c>
      <c r="B4173" s="263">
        <v>1.3013659570869E-3</v>
      </c>
      <c r="D4173" s="263"/>
    </row>
    <row r="4174" spans="1:4" x14ac:dyDescent="0.2">
      <c r="A4174" s="265" t="s">
        <v>7920</v>
      </c>
      <c r="B4174" s="263">
        <v>1.3007953610680799E-3</v>
      </c>
      <c r="D4174" s="263"/>
    </row>
    <row r="4175" spans="1:4" x14ac:dyDescent="0.2">
      <c r="A4175" s="265" t="s">
        <v>4663</v>
      </c>
      <c r="B4175" s="263">
        <v>1.3006961970250901E-3</v>
      </c>
      <c r="D4175" s="263"/>
    </row>
    <row r="4176" spans="1:4" x14ac:dyDescent="0.2">
      <c r="A4176" s="265" t="s">
        <v>7921</v>
      </c>
      <c r="B4176" s="263">
        <v>1.29990607036561E-3</v>
      </c>
      <c r="D4176" s="263"/>
    </row>
    <row r="4177" spans="1:4" x14ac:dyDescent="0.2">
      <c r="A4177" s="265" t="s">
        <v>7922</v>
      </c>
      <c r="B4177" s="263">
        <v>1.2996711846297001E-3</v>
      </c>
      <c r="D4177" s="263"/>
    </row>
    <row r="4178" spans="1:4" x14ac:dyDescent="0.2">
      <c r="A4178" s="265" t="s">
        <v>7923</v>
      </c>
      <c r="B4178" s="263">
        <v>1.2989259968987301E-3</v>
      </c>
      <c r="D4178" s="263"/>
    </row>
    <row r="4179" spans="1:4" x14ac:dyDescent="0.2">
      <c r="A4179" s="265" t="s">
        <v>5982</v>
      </c>
      <c r="B4179" s="263">
        <v>1.2987763046107899E-3</v>
      </c>
      <c r="D4179" s="263"/>
    </row>
    <row r="4180" spans="1:4" x14ac:dyDescent="0.2">
      <c r="A4180" s="265" t="s">
        <v>3114</v>
      </c>
      <c r="B4180" s="263">
        <v>1.2986703856060499E-3</v>
      </c>
      <c r="D4180" s="263"/>
    </row>
    <row r="4181" spans="1:4" x14ac:dyDescent="0.2">
      <c r="A4181" s="265" t="s">
        <v>4479</v>
      </c>
      <c r="B4181" s="263">
        <v>1.2984676721692001E-3</v>
      </c>
      <c r="D4181" s="263"/>
    </row>
    <row r="4182" spans="1:4" x14ac:dyDescent="0.2">
      <c r="A4182" s="265" t="s">
        <v>5932</v>
      </c>
      <c r="B4182" s="263">
        <v>1.29786316922881E-3</v>
      </c>
      <c r="D4182" s="263"/>
    </row>
    <row r="4183" spans="1:4" x14ac:dyDescent="0.2">
      <c r="A4183" s="265" t="s">
        <v>7924</v>
      </c>
      <c r="B4183" s="263">
        <v>1.2958852324173899E-3</v>
      </c>
      <c r="D4183" s="263"/>
    </row>
    <row r="4184" spans="1:4" x14ac:dyDescent="0.2">
      <c r="A4184" s="265" t="s">
        <v>7925</v>
      </c>
      <c r="B4184" s="263">
        <v>1.2958852324173899E-3</v>
      </c>
      <c r="D4184" s="263"/>
    </row>
    <row r="4185" spans="1:4" x14ac:dyDescent="0.2">
      <c r="A4185" s="265" t="s">
        <v>7926</v>
      </c>
      <c r="B4185" s="263">
        <v>1.2958852324173899E-3</v>
      </c>
      <c r="D4185" s="263"/>
    </row>
    <row r="4186" spans="1:4" x14ac:dyDescent="0.2">
      <c r="A4186" s="265" t="s">
        <v>7927</v>
      </c>
      <c r="B4186" s="263">
        <v>1.2958852324173899E-3</v>
      </c>
      <c r="D4186" s="263"/>
    </row>
    <row r="4187" spans="1:4" x14ac:dyDescent="0.2">
      <c r="A4187" s="265" t="s">
        <v>7928</v>
      </c>
      <c r="B4187" s="263">
        <v>1.2958852324173899E-3</v>
      </c>
      <c r="D4187" s="263"/>
    </row>
    <row r="4188" spans="1:4" x14ac:dyDescent="0.2">
      <c r="A4188" s="265" t="s">
        <v>5871</v>
      </c>
      <c r="B4188" s="263">
        <v>1.29382007972091E-3</v>
      </c>
      <c r="D4188" s="263"/>
    </row>
    <row r="4189" spans="1:4" x14ac:dyDescent="0.2">
      <c r="A4189" s="265" t="s">
        <v>5682</v>
      </c>
      <c r="B4189" s="263">
        <v>1.2929842483747199E-3</v>
      </c>
      <c r="D4189" s="263"/>
    </row>
    <row r="4190" spans="1:4" x14ac:dyDescent="0.2">
      <c r="A4190" s="265" t="s">
        <v>6214</v>
      </c>
      <c r="B4190" s="263">
        <v>1.2913407530102401E-3</v>
      </c>
      <c r="D4190" s="263"/>
    </row>
    <row r="4191" spans="1:4" x14ac:dyDescent="0.2">
      <c r="A4191" s="265" t="s">
        <v>7929</v>
      </c>
      <c r="B4191" s="263">
        <v>1.2899330303811499E-3</v>
      </c>
      <c r="D4191" s="263"/>
    </row>
    <row r="4192" spans="1:4" x14ac:dyDescent="0.2">
      <c r="A4192" s="265" t="s">
        <v>7930</v>
      </c>
      <c r="B4192" s="263">
        <v>1.2896715148745801E-3</v>
      </c>
      <c r="D4192" s="263"/>
    </row>
    <row r="4193" spans="1:4" x14ac:dyDescent="0.2">
      <c r="A4193" s="265" t="s">
        <v>5004</v>
      </c>
      <c r="B4193" s="263">
        <v>1.2890968276290399E-3</v>
      </c>
      <c r="D4193" s="263"/>
    </row>
    <row r="4194" spans="1:4" x14ac:dyDescent="0.2">
      <c r="A4194" s="265" t="s">
        <v>1667</v>
      </c>
      <c r="B4194" s="263">
        <v>1.28864012700286E-3</v>
      </c>
      <c r="D4194" s="263"/>
    </row>
    <row r="4195" spans="1:4" x14ac:dyDescent="0.2">
      <c r="A4195" s="265" t="s">
        <v>4780</v>
      </c>
      <c r="B4195" s="263">
        <v>1.28600778304937E-3</v>
      </c>
      <c r="D4195" s="263"/>
    </row>
    <row r="4196" spans="1:4" x14ac:dyDescent="0.2">
      <c r="A4196" s="265" t="s">
        <v>3083</v>
      </c>
      <c r="B4196" s="263">
        <v>1.2844333645066601E-3</v>
      </c>
      <c r="D4196" s="263"/>
    </row>
    <row r="4197" spans="1:4" x14ac:dyDescent="0.2">
      <c r="A4197" s="265" t="s">
        <v>1316</v>
      </c>
      <c r="B4197" s="263">
        <v>1.28390405173207E-3</v>
      </c>
      <c r="D4197" s="263"/>
    </row>
    <row r="4198" spans="1:4" x14ac:dyDescent="0.2">
      <c r="A4198" s="265" t="s">
        <v>5406</v>
      </c>
      <c r="B4198" s="263">
        <v>1.28225564054294E-3</v>
      </c>
      <c r="D4198" s="263"/>
    </row>
    <row r="4199" spans="1:4" x14ac:dyDescent="0.2">
      <c r="A4199" s="265" t="s">
        <v>7931</v>
      </c>
      <c r="B4199" s="263">
        <v>1.28225564054294E-3</v>
      </c>
      <c r="D4199" s="263"/>
    </row>
    <row r="4200" spans="1:4" x14ac:dyDescent="0.2">
      <c r="A4200" s="265" t="s">
        <v>7932</v>
      </c>
      <c r="B4200" s="263">
        <v>1.2809235180779499E-3</v>
      </c>
      <c r="D4200" s="263"/>
    </row>
    <row r="4201" spans="1:4" x14ac:dyDescent="0.2">
      <c r="A4201" s="265" t="s">
        <v>4662</v>
      </c>
      <c r="B4201" s="263">
        <v>1.2793945903029199E-3</v>
      </c>
      <c r="D4201" s="263"/>
    </row>
    <row r="4202" spans="1:4" x14ac:dyDescent="0.2">
      <c r="A4202" s="265" t="s">
        <v>7933</v>
      </c>
      <c r="B4202" s="263">
        <v>1.27571236725453E-3</v>
      </c>
      <c r="D4202" s="263"/>
    </row>
    <row r="4203" spans="1:4" x14ac:dyDescent="0.2">
      <c r="A4203" s="265" t="s">
        <v>3407</v>
      </c>
      <c r="B4203" s="263">
        <v>1.2743376416074E-3</v>
      </c>
      <c r="D4203" s="263"/>
    </row>
    <row r="4204" spans="1:4" x14ac:dyDescent="0.2">
      <c r="A4204" s="265" t="s">
        <v>3632</v>
      </c>
      <c r="B4204" s="263">
        <v>1.2740235947852499E-3</v>
      </c>
      <c r="D4204" s="263"/>
    </row>
    <row r="4205" spans="1:4" x14ac:dyDescent="0.2">
      <c r="A4205" s="265" t="s">
        <v>7934</v>
      </c>
      <c r="B4205" s="263">
        <v>1.27381289746462E-3</v>
      </c>
      <c r="D4205" s="263"/>
    </row>
    <row r="4206" spans="1:4" x14ac:dyDescent="0.2">
      <c r="A4206" s="265" t="s">
        <v>2528</v>
      </c>
      <c r="B4206" s="263">
        <v>1.27283727854525E-3</v>
      </c>
      <c r="D4206" s="263"/>
    </row>
    <row r="4207" spans="1:4" x14ac:dyDescent="0.2">
      <c r="A4207" s="265" t="s">
        <v>487</v>
      </c>
      <c r="B4207" s="263">
        <v>1.2718041758909501E-3</v>
      </c>
      <c r="D4207" s="263"/>
    </row>
    <row r="4208" spans="1:4" x14ac:dyDescent="0.2">
      <c r="A4208" s="265" t="s">
        <v>3458</v>
      </c>
      <c r="B4208" s="263">
        <v>1.27092044890781E-3</v>
      </c>
      <c r="D4208" s="263"/>
    </row>
    <row r="4209" spans="1:4" x14ac:dyDescent="0.2">
      <c r="A4209" s="265" t="s">
        <v>7935</v>
      </c>
      <c r="B4209" s="263">
        <v>1.2699079320062201E-3</v>
      </c>
      <c r="D4209" s="263"/>
    </row>
    <row r="4210" spans="1:4" x14ac:dyDescent="0.2">
      <c r="A4210" s="265" t="s">
        <v>1045</v>
      </c>
      <c r="B4210" s="263">
        <v>1.26901290636941E-3</v>
      </c>
      <c r="D4210" s="263"/>
    </row>
    <row r="4211" spans="1:4" x14ac:dyDescent="0.2">
      <c r="A4211" s="265" t="s">
        <v>2223</v>
      </c>
      <c r="B4211" s="263">
        <v>1.2679303800383699E-3</v>
      </c>
      <c r="D4211" s="263"/>
    </row>
    <row r="4212" spans="1:4" x14ac:dyDescent="0.2">
      <c r="A4212" s="265" t="s">
        <v>5809</v>
      </c>
      <c r="B4212" s="263">
        <v>1.2674099751469299E-3</v>
      </c>
      <c r="D4212" s="263"/>
    </row>
    <row r="4213" spans="1:4" x14ac:dyDescent="0.2">
      <c r="A4213" s="265" t="s">
        <v>7936</v>
      </c>
      <c r="B4213" s="263">
        <v>1.2671884117591999E-3</v>
      </c>
      <c r="D4213" s="263"/>
    </row>
    <row r="4214" spans="1:4" x14ac:dyDescent="0.2">
      <c r="A4214" s="265" t="s">
        <v>5324</v>
      </c>
      <c r="B4214" s="263">
        <v>1.26680039493074E-3</v>
      </c>
      <c r="D4214" s="263"/>
    </row>
    <row r="4215" spans="1:4" x14ac:dyDescent="0.2">
      <c r="A4215" s="265" t="s">
        <v>2682</v>
      </c>
      <c r="B4215" s="263">
        <v>1.2667681043158499E-3</v>
      </c>
      <c r="D4215" s="263"/>
    </row>
    <row r="4216" spans="1:4" x14ac:dyDescent="0.2">
      <c r="A4216" s="265" t="s">
        <v>7937</v>
      </c>
      <c r="B4216" s="263">
        <v>1.2664685367497299E-3</v>
      </c>
      <c r="D4216" s="263"/>
    </row>
    <row r="4217" spans="1:4" x14ac:dyDescent="0.2">
      <c r="A4217" s="265" t="s">
        <v>7938</v>
      </c>
      <c r="B4217" s="263">
        <v>1.26496324701553E-3</v>
      </c>
      <c r="D4217" s="263"/>
    </row>
    <row r="4218" spans="1:4" x14ac:dyDescent="0.2">
      <c r="A4218" s="265" t="s">
        <v>4706</v>
      </c>
      <c r="B4218" s="263">
        <v>1.26489679081739E-3</v>
      </c>
      <c r="D4218" s="263"/>
    </row>
    <row r="4219" spans="1:4" x14ac:dyDescent="0.2">
      <c r="A4219" s="265" t="s">
        <v>1964</v>
      </c>
      <c r="B4219" s="263">
        <v>1.2610475943055301E-3</v>
      </c>
      <c r="D4219" s="263"/>
    </row>
    <row r="4220" spans="1:4" x14ac:dyDescent="0.2">
      <c r="A4220" s="265" t="s">
        <v>5590</v>
      </c>
      <c r="B4220" s="263">
        <v>1.2610302134702801E-3</v>
      </c>
      <c r="D4220" s="263"/>
    </row>
    <row r="4221" spans="1:4" x14ac:dyDescent="0.2">
      <c r="A4221" s="265" t="s">
        <v>7939</v>
      </c>
      <c r="B4221" s="263">
        <v>1.2598760510880501E-3</v>
      </c>
      <c r="D4221" s="263"/>
    </row>
    <row r="4222" spans="1:4" x14ac:dyDescent="0.2">
      <c r="A4222" s="265" t="s">
        <v>2615</v>
      </c>
      <c r="B4222" s="263">
        <v>1.2587585242819499E-3</v>
      </c>
      <c r="D4222" s="263"/>
    </row>
    <row r="4223" spans="1:4" x14ac:dyDescent="0.2">
      <c r="A4223" s="265" t="s">
        <v>1993</v>
      </c>
      <c r="B4223" s="263">
        <v>1.25736303786218E-3</v>
      </c>
      <c r="D4223" s="263"/>
    </row>
    <row r="4224" spans="1:4" x14ac:dyDescent="0.2">
      <c r="A4224" s="265" t="s">
        <v>1789</v>
      </c>
      <c r="B4224" s="263">
        <v>1.25730182798968E-3</v>
      </c>
      <c r="D4224" s="263"/>
    </row>
    <row r="4225" spans="1:4" x14ac:dyDescent="0.2">
      <c r="A4225" s="265" t="s">
        <v>7940</v>
      </c>
      <c r="B4225" s="263">
        <v>1.25527508784057E-3</v>
      </c>
      <c r="D4225" s="263"/>
    </row>
    <row r="4226" spans="1:4" x14ac:dyDescent="0.2">
      <c r="A4226" s="265" t="s">
        <v>4755</v>
      </c>
      <c r="B4226" s="263">
        <v>1.25312412449218E-3</v>
      </c>
      <c r="D4226" s="263"/>
    </row>
    <row r="4227" spans="1:4" x14ac:dyDescent="0.2">
      <c r="A4227" s="265" t="s">
        <v>1576</v>
      </c>
      <c r="B4227" s="263">
        <v>1.25046518207394E-3</v>
      </c>
      <c r="D4227" s="263"/>
    </row>
    <row r="4228" spans="1:4" x14ac:dyDescent="0.2">
      <c r="A4228" s="265" t="s">
        <v>3078</v>
      </c>
      <c r="B4228" s="263">
        <v>1.25029479871339E-3</v>
      </c>
      <c r="D4228" s="263"/>
    </row>
    <row r="4229" spans="1:4" x14ac:dyDescent="0.2">
      <c r="A4229" s="265" t="s">
        <v>5482</v>
      </c>
      <c r="B4229" s="263">
        <v>1.2502681370206599E-3</v>
      </c>
      <c r="D4229" s="263"/>
    </row>
    <row r="4230" spans="1:4" x14ac:dyDescent="0.2">
      <c r="A4230" s="265" t="s">
        <v>2847</v>
      </c>
      <c r="B4230" s="263">
        <v>1.2495728783600401E-3</v>
      </c>
      <c r="D4230" s="263"/>
    </row>
    <row r="4231" spans="1:4" x14ac:dyDescent="0.2">
      <c r="A4231" s="265" t="s">
        <v>7941</v>
      </c>
      <c r="B4231" s="263">
        <v>1.2465604256274999E-3</v>
      </c>
      <c r="D4231" s="263"/>
    </row>
    <row r="4232" spans="1:4" x14ac:dyDescent="0.2">
      <c r="A4232" s="265" t="s">
        <v>3652</v>
      </c>
      <c r="B4232" s="263">
        <v>1.2443752705545499E-3</v>
      </c>
      <c r="D4232" s="263"/>
    </row>
    <row r="4233" spans="1:4" x14ac:dyDescent="0.2">
      <c r="A4233" s="265" t="s">
        <v>4326</v>
      </c>
      <c r="B4233" s="263">
        <v>1.2435708361602201E-3</v>
      </c>
      <c r="D4233" s="263"/>
    </row>
    <row r="4234" spans="1:4" x14ac:dyDescent="0.2">
      <c r="A4234" s="265" t="s">
        <v>6145</v>
      </c>
      <c r="B4234" s="263">
        <v>1.2390419402250801E-3</v>
      </c>
      <c r="D4234" s="263"/>
    </row>
    <row r="4235" spans="1:4" x14ac:dyDescent="0.2">
      <c r="A4235" s="265" t="s">
        <v>4288</v>
      </c>
      <c r="B4235" s="263">
        <v>1.23575227933985E-3</v>
      </c>
      <c r="D4235" s="263"/>
    </row>
    <row r="4236" spans="1:4" x14ac:dyDescent="0.2">
      <c r="A4236" s="265" t="s">
        <v>3324</v>
      </c>
      <c r="B4236" s="263">
        <v>1.2356037612056101E-3</v>
      </c>
      <c r="D4236" s="263"/>
    </row>
    <row r="4237" spans="1:4" x14ac:dyDescent="0.2">
      <c r="A4237" s="265" t="s">
        <v>7942</v>
      </c>
      <c r="B4237" s="263">
        <v>1.2340360296410799E-3</v>
      </c>
      <c r="D4237" s="263"/>
    </row>
    <row r="4238" spans="1:4" x14ac:dyDescent="0.2">
      <c r="A4238" s="265" t="s">
        <v>5552</v>
      </c>
      <c r="B4238" s="263">
        <v>1.23366855624251E-3</v>
      </c>
      <c r="D4238" s="263"/>
    </row>
    <row r="4239" spans="1:4" x14ac:dyDescent="0.2">
      <c r="A4239" s="265" t="s">
        <v>7943</v>
      </c>
      <c r="B4239" s="263">
        <v>1.2330034101284901E-3</v>
      </c>
      <c r="D4239" s="263"/>
    </row>
    <row r="4240" spans="1:4" x14ac:dyDescent="0.2">
      <c r="A4240" s="265" t="s">
        <v>5261</v>
      </c>
      <c r="B4240" s="263">
        <v>1.23274388735362E-3</v>
      </c>
      <c r="D4240" s="263"/>
    </row>
    <row r="4241" spans="1:4" x14ac:dyDescent="0.2">
      <c r="A4241" s="265" t="s">
        <v>7944</v>
      </c>
      <c r="B4241" s="263">
        <v>1.23148345806713E-3</v>
      </c>
      <c r="D4241" s="263"/>
    </row>
    <row r="4242" spans="1:4" x14ac:dyDescent="0.2">
      <c r="A4242" s="265" t="s">
        <v>7945</v>
      </c>
      <c r="B4242" s="263">
        <v>1.2309423074159901E-3</v>
      </c>
      <c r="D4242" s="263"/>
    </row>
    <row r="4243" spans="1:4" x14ac:dyDescent="0.2">
      <c r="A4243" s="265" t="s">
        <v>7946</v>
      </c>
      <c r="B4243" s="263">
        <v>1.22925901560835E-3</v>
      </c>
      <c r="D4243" s="263"/>
    </row>
    <row r="4244" spans="1:4" x14ac:dyDescent="0.2">
      <c r="A4244" s="265" t="s">
        <v>2987</v>
      </c>
      <c r="B4244" s="263">
        <v>1.22900556732567E-3</v>
      </c>
      <c r="D4244" s="263"/>
    </row>
    <row r="4245" spans="1:4" x14ac:dyDescent="0.2">
      <c r="A4245" s="265" t="s">
        <v>5429</v>
      </c>
      <c r="B4245" s="263">
        <v>1.2274212766314001E-3</v>
      </c>
      <c r="D4245" s="263"/>
    </row>
    <row r="4246" spans="1:4" x14ac:dyDescent="0.2">
      <c r="A4246" s="265" t="s">
        <v>1231</v>
      </c>
      <c r="B4246" s="263">
        <v>1.2271441005121001E-3</v>
      </c>
      <c r="D4246" s="263"/>
    </row>
    <row r="4247" spans="1:4" x14ac:dyDescent="0.2">
      <c r="A4247" s="265" t="s">
        <v>2566</v>
      </c>
      <c r="B4247" s="263">
        <v>1.2244042475314601E-3</v>
      </c>
      <c r="D4247" s="263"/>
    </row>
    <row r="4248" spans="1:4" x14ac:dyDescent="0.2">
      <c r="A4248" s="265" t="s">
        <v>7947</v>
      </c>
      <c r="B4248" s="263">
        <v>1.221109294263E-3</v>
      </c>
      <c r="D4248" s="263"/>
    </row>
    <row r="4249" spans="1:4" x14ac:dyDescent="0.2">
      <c r="A4249" s="265" t="s">
        <v>7948</v>
      </c>
      <c r="B4249" s="263">
        <v>1.2205430919604401E-3</v>
      </c>
      <c r="D4249" s="263"/>
    </row>
    <row r="4250" spans="1:4" x14ac:dyDescent="0.2">
      <c r="A4250" s="265" t="s">
        <v>7949</v>
      </c>
      <c r="B4250" s="263">
        <v>1.2203755540828799E-3</v>
      </c>
      <c r="D4250" s="263"/>
    </row>
    <row r="4251" spans="1:4" x14ac:dyDescent="0.2">
      <c r="A4251" s="265" t="s">
        <v>2260</v>
      </c>
      <c r="B4251" s="263">
        <v>1.2177716706762E-3</v>
      </c>
      <c r="D4251" s="263"/>
    </row>
    <row r="4252" spans="1:4" x14ac:dyDescent="0.2">
      <c r="A4252" s="265" t="s">
        <v>5119</v>
      </c>
      <c r="B4252" s="263">
        <v>1.2177716706762E-3</v>
      </c>
      <c r="D4252" s="263"/>
    </row>
    <row r="4253" spans="1:4" x14ac:dyDescent="0.2">
      <c r="A4253" s="265" t="s">
        <v>5370</v>
      </c>
      <c r="B4253" s="263">
        <v>1.21647497652334E-3</v>
      </c>
      <c r="D4253" s="263"/>
    </row>
    <row r="4254" spans="1:4" x14ac:dyDescent="0.2">
      <c r="A4254" s="265" t="s">
        <v>4106</v>
      </c>
      <c r="B4254" s="263">
        <v>1.21647497652334E-3</v>
      </c>
      <c r="D4254" s="263"/>
    </row>
    <row r="4255" spans="1:4" x14ac:dyDescent="0.2">
      <c r="A4255" s="265" t="s">
        <v>2530</v>
      </c>
      <c r="B4255" s="263">
        <v>1.2163246461969E-3</v>
      </c>
      <c r="D4255" s="263"/>
    </row>
    <row r="4256" spans="1:4" x14ac:dyDescent="0.2">
      <c r="A4256" s="265" t="s">
        <v>4057</v>
      </c>
      <c r="B4256" s="263">
        <v>1.2162388585432199E-3</v>
      </c>
      <c r="D4256" s="263"/>
    </row>
    <row r="4257" spans="1:4" x14ac:dyDescent="0.2">
      <c r="A4257" s="265" t="s">
        <v>1056</v>
      </c>
      <c r="B4257" s="263">
        <v>1.2156650004501899E-3</v>
      </c>
      <c r="D4257" s="263"/>
    </row>
    <row r="4258" spans="1:4" x14ac:dyDescent="0.2">
      <c r="A4258" s="265" t="s">
        <v>1507</v>
      </c>
      <c r="B4258" s="263">
        <v>1.2142659153216401E-3</v>
      </c>
      <c r="D4258" s="263"/>
    </row>
    <row r="4259" spans="1:4" x14ac:dyDescent="0.2">
      <c r="A4259" s="265" t="s">
        <v>4336</v>
      </c>
      <c r="B4259" s="263">
        <v>1.2136219351377301E-3</v>
      </c>
      <c r="D4259" s="263"/>
    </row>
    <row r="4260" spans="1:4" x14ac:dyDescent="0.2">
      <c r="A4260" s="265" t="s">
        <v>3314</v>
      </c>
      <c r="B4260" s="263">
        <v>1.21325226674668E-3</v>
      </c>
      <c r="D4260" s="263"/>
    </row>
    <row r="4261" spans="1:4" x14ac:dyDescent="0.2">
      <c r="A4261" s="265" t="s">
        <v>5333</v>
      </c>
      <c r="B4261" s="263">
        <v>1.2115518022270801E-3</v>
      </c>
      <c r="D4261" s="263"/>
    </row>
    <row r="4262" spans="1:4" x14ac:dyDescent="0.2">
      <c r="A4262" s="265" t="s">
        <v>2547</v>
      </c>
      <c r="B4262" s="263">
        <v>1.21152835414547E-3</v>
      </c>
      <c r="D4262" s="263"/>
    </row>
    <row r="4263" spans="1:4" x14ac:dyDescent="0.2">
      <c r="A4263" s="265" t="s">
        <v>4277</v>
      </c>
      <c r="B4263" s="263">
        <v>1.2104149342734101E-3</v>
      </c>
      <c r="D4263" s="263"/>
    </row>
    <row r="4264" spans="1:4" x14ac:dyDescent="0.2">
      <c r="A4264" s="265" t="s">
        <v>7950</v>
      </c>
      <c r="B4264" s="263">
        <v>1.2079973416012099E-3</v>
      </c>
      <c r="D4264" s="263"/>
    </row>
    <row r="4265" spans="1:4" x14ac:dyDescent="0.2">
      <c r="A4265" s="265" t="s">
        <v>7951</v>
      </c>
      <c r="B4265" s="263">
        <v>1.2076413253044799E-3</v>
      </c>
      <c r="D4265" s="263"/>
    </row>
    <row r="4266" spans="1:4" x14ac:dyDescent="0.2">
      <c r="A4266" s="265" t="s">
        <v>5751</v>
      </c>
      <c r="B4266" s="263">
        <v>1.20742624565483E-3</v>
      </c>
      <c r="D4266" s="263"/>
    </row>
    <row r="4267" spans="1:4" x14ac:dyDescent="0.2">
      <c r="A4267" s="265" t="s">
        <v>3517</v>
      </c>
      <c r="B4267" s="263">
        <v>1.20374055403637E-3</v>
      </c>
      <c r="D4267" s="263"/>
    </row>
    <row r="4268" spans="1:4" x14ac:dyDescent="0.2">
      <c r="A4268" s="265" t="s">
        <v>2084</v>
      </c>
      <c r="B4268" s="263">
        <v>1.20238126614616E-3</v>
      </c>
      <c r="D4268" s="263"/>
    </row>
    <row r="4269" spans="1:4" x14ac:dyDescent="0.2">
      <c r="A4269" s="265" t="s">
        <v>1286</v>
      </c>
      <c r="B4269" s="263">
        <v>1.20191380873343E-3</v>
      </c>
      <c r="D4269" s="263"/>
    </row>
    <row r="4270" spans="1:4" x14ac:dyDescent="0.2">
      <c r="A4270" s="265" t="s">
        <v>7952</v>
      </c>
      <c r="B4270" s="263">
        <v>1.20183066642041E-3</v>
      </c>
      <c r="D4270" s="263"/>
    </row>
    <row r="4271" spans="1:4" x14ac:dyDescent="0.2">
      <c r="A4271" s="265" t="s">
        <v>7953</v>
      </c>
      <c r="B4271" s="263">
        <v>1.20183066642041E-3</v>
      </c>
      <c r="D4271" s="263"/>
    </row>
    <row r="4272" spans="1:4" x14ac:dyDescent="0.2">
      <c r="A4272" s="265" t="s">
        <v>7954</v>
      </c>
      <c r="B4272" s="263">
        <v>1.20183066642041E-3</v>
      </c>
      <c r="D4272" s="263"/>
    </row>
    <row r="4273" spans="1:4" x14ac:dyDescent="0.2">
      <c r="A4273" s="265" t="s">
        <v>5942</v>
      </c>
      <c r="B4273" s="263">
        <v>1.2013321213198199E-3</v>
      </c>
      <c r="D4273" s="263"/>
    </row>
    <row r="4274" spans="1:4" x14ac:dyDescent="0.2">
      <c r="A4274" s="265" t="s">
        <v>3052</v>
      </c>
      <c r="B4274" s="263">
        <v>1.20120083828882E-3</v>
      </c>
      <c r="D4274" s="263"/>
    </row>
    <row r="4275" spans="1:4" x14ac:dyDescent="0.2">
      <c r="A4275" s="265" t="s">
        <v>390</v>
      </c>
      <c r="B4275" s="263">
        <v>1.2011264413706701E-3</v>
      </c>
      <c r="D4275" s="263"/>
    </row>
    <row r="4276" spans="1:4" x14ac:dyDescent="0.2">
      <c r="A4276" s="265" t="s">
        <v>7955</v>
      </c>
      <c r="B4276" s="263">
        <v>1.19644466932476E-3</v>
      </c>
      <c r="D4276" s="263"/>
    </row>
    <row r="4277" spans="1:4" x14ac:dyDescent="0.2">
      <c r="A4277" s="265" t="s">
        <v>5106</v>
      </c>
      <c r="B4277" s="263">
        <v>1.1917069771506599E-3</v>
      </c>
      <c r="D4277" s="263"/>
    </row>
    <row r="4278" spans="1:4" x14ac:dyDescent="0.2">
      <c r="A4278" s="265" t="s">
        <v>1145</v>
      </c>
      <c r="B4278" s="263">
        <v>1.19131814726608E-3</v>
      </c>
      <c r="D4278" s="263"/>
    </row>
    <row r="4279" spans="1:4" x14ac:dyDescent="0.2">
      <c r="A4279" s="265" t="s">
        <v>2307</v>
      </c>
      <c r="B4279" s="263">
        <v>1.1900149211187499E-3</v>
      </c>
      <c r="D4279" s="263"/>
    </row>
    <row r="4280" spans="1:4" x14ac:dyDescent="0.2">
      <c r="A4280" s="265" t="s">
        <v>1025</v>
      </c>
      <c r="B4280" s="263">
        <v>1.18798675769556E-3</v>
      </c>
      <c r="D4280" s="263"/>
    </row>
    <row r="4281" spans="1:4" x14ac:dyDescent="0.2">
      <c r="A4281" s="265" t="s">
        <v>1343</v>
      </c>
      <c r="B4281" s="263">
        <v>1.1870627464314299E-3</v>
      </c>
      <c r="D4281" s="263"/>
    </row>
    <row r="4282" spans="1:4" x14ac:dyDescent="0.2">
      <c r="A4282" s="265" t="s">
        <v>4230</v>
      </c>
      <c r="B4282" s="263">
        <v>1.18677850840735E-3</v>
      </c>
      <c r="D4282" s="263"/>
    </row>
    <row r="4283" spans="1:4" x14ac:dyDescent="0.2">
      <c r="A4283" s="265" t="s">
        <v>5685</v>
      </c>
      <c r="B4283" s="263">
        <v>1.1855489264275801E-3</v>
      </c>
      <c r="D4283" s="263"/>
    </row>
    <row r="4284" spans="1:4" x14ac:dyDescent="0.2">
      <c r="A4284" s="265" t="s">
        <v>5672</v>
      </c>
      <c r="B4284" s="263">
        <v>1.1851439321134501E-3</v>
      </c>
      <c r="D4284" s="263"/>
    </row>
    <row r="4285" spans="1:4" x14ac:dyDescent="0.2">
      <c r="A4285" s="265" t="s">
        <v>5755</v>
      </c>
      <c r="B4285" s="263">
        <v>1.1848903947759501E-3</v>
      </c>
      <c r="D4285" s="263"/>
    </row>
    <row r="4286" spans="1:4" x14ac:dyDescent="0.2">
      <c r="A4286" s="265" t="s">
        <v>3142</v>
      </c>
      <c r="B4286" s="263">
        <v>1.18462119635722E-3</v>
      </c>
      <c r="D4286" s="263"/>
    </row>
    <row r="4287" spans="1:4" x14ac:dyDescent="0.2">
      <c r="A4287" s="265" t="s">
        <v>3432</v>
      </c>
      <c r="B4287" s="263">
        <v>1.1841127023653299E-3</v>
      </c>
      <c r="D4287" s="263"/>
    </row>
    <row r="4288" spans="1:4" x14ac:dyDescent="0.2">
      <c r="A4288" s="265" t="s">
        <v>6121</v>
      </c>
      <c r="B4288" s="263">
        <v>1.1839405252147099E-3</v>
      </c>
      <c r="D4288" s="263"/>
    </row>
    <row r="4289" spans="1:4" x14ac:dyDescent="0.2">
      <c r="A4289" s="265" t="s">
        <v>5773</v>
      </c>
      <c r="B4289" s="263">
        <v>1.18303437269782E-3</v>
      </c>
      <c r="D4289" s="263"/>
    </row>
    <row r="4290" spans="1:4" x14ac:dyDescent="0.2">
      <c r="A4290" s="265" t="s">
        <v>3508</v>
      </c>
      <c r="B4290" s="263">
        <v>1.1827221720612799E-3</v>
      </c>
      <c r="D4290" s="263"/>
    </row>
    <row r="4291" spans="1:4" x14ac:dyDescent="0.2">
      <c r="A4291" s="265" t="s">
        <v>6172</v>
      </c>
      <c r="B4291" s="263">
        <v>1.1824653924276201E-3</v>
      </c>
      <c r="D4291" s="263"/>
    </row>
    <row r="4292" spans="1:4" x14ac:dyDescent="0.2">
      <c r="A4292" s="265" t="s">
        <v>3949</v>
      </c>
      <c r="B4292" s="263">
        <v>1.18222599948905E-3</v>
      </c>
      <c r="D4292" s="263"/>
    </row>
    <row r="4293" spans="1:4" x14ac:dyDescent="0.2">
      <c r="A4293" s="265" t="s">
        <v>4059</v>
      </c>
      <c r="B4293" s="263">
        <v>1.18168807492046E-3</v>
      </c>
      <c r="D4293" s="263"/>
    </row>
    <row r="4294" spans="1:4" x14ac:dyDescent="0.2">
      <c r="A4294" s="265" t="s">
        <v>7956</v>
      </c>
      <c r="B4294" s="263">
        <v>1.18023437438526E-3</v>
      </c>
      <c r="D4294" s="263"/>
    </row>
    <row r="4295" spans="1:4" x14ac:dyDescent="0.2">
      <c r="A4295" s="265" t="s">
        <v>1683</v>
      </c>
      <c r="B4295" s="263">
        <v>1.1780309094812701E-3</v>
      </c>
      <c r="D4295" s="263"/>
    </row>
    <row r="4296" spans="1:4" x14ac:dyDescent="0.2">
      <c r="A4296" s="265" t="s">
        <v>7957</v>
      </c>
      <c r="B4296" s="263">
        <v>1.1775381083701101E-3</v>
      </c>
      <c r="D4296" s="263"/>
    </row>
    <row r="4297" spans="1:4" x14ac:dyDescent="0.2">
      <c r="A4297" s="265" t="s">
        <v>7958</v>
      </c>
      <c r="B4297" s="263">
        <v>1.1775061924368801E-3</v>
      </c>
      <c r="D4297" s="263"/>
    </row>
    <row r="4298" spans="1:4" x14ac:dyDescent="0.2">
      <c r="A4298" s="265" t="s">
        <v>7959</v>
      </c>
      <c r="B4298" s="263">
        <v>1.1766609638707601E-3</v>
      </c>
      <c r="D4298" s="263"/>
    </row>
    <row r="4299" spans="1:4" x14ac:dyDescent="0.2">
      <c r="A4299" s="265" t="s">
        <v>7960</v>
      </c>
      <c r="B4299" s="263">
        <v>1.1766609638707601E-3</v>
      </c>
      <c r="D4299" s="263"/>
    </row>
    <row r="4300" spans="1:4" x14ac:dyDescent="0.2">
      <c r="A4300" s="265" t="s">
        <v>7961</v>
      </c>
      <c r="B4300" s="263">
        <v>1.1766609638707601E-3</v>
      </c>
      <c r="D4300" s="263"/>
    </row>
    <row r="4301" spans="1:4" x14ac:dyDescent="0.2">
      <c r="A4301" s="265" t="s">
        <v>7962</v>
      </c>
      <c r="B4301" s="263">
        <v>1.1766609638707601E-3</v>
      </c>
      <c r="D4301" s="263"/>
    </row>
    <row r="4302" spans="1:4" x14ac:dyDescent="0.2">
      <c r="A4302" s="265" t="s">
        <v>7963</v>
      </c>
      <c r="B4302" s="263">
        <v>1.1766609638707601E-3</v>
      </c>
      <c r="D4302" s="263"/>
    </row>
    <row r="4303" spans="1:4" x14ac:dyDescent="0.2">
      <c r="A4303" s="265" t="s">
        <v>828</v>
      </c>
      <c r="B4303" s="263">
        <v>1.17464309202148E-3</v>
      </c>
      <c r="D4303" s="263"/>
    </row>
    <row r="4304" spans="1:4" x14ac:dyDescent="0.2">
      <c r="A4304" s="265" t="s">
        <v>4762</v>
      </c>
      <c r="B4304" s="263">
        <v>1.1746009194531001E-3</v>
      </c>
      <c r="D4304" s="263"/>
    </row>
    <row r="4305" spans="1:4" x14ac:dyDescent="0.2">
      <c r="A4305" s="265" t="s">
        <v>3996</v>
      </c>
      <c r="B4305" s="263">
        <v>1.1744517139142599E-3</v>
      </c>
      <c r="D4305" s="263"/>
    </row>
    <row r="4306" spans="1:4" x14ac:dyDescent="0.2">
      <c r="A4306" s="265" t="s">
        <v>7964</v>
      </c>
      <c r="B4306" s="263">
        <v>1.17337511551623E-3</v>
      </c>
      <c r="D4306" s="263"/>
    </row>
    <row r="4307" spans="1:4" x14ac:dyDescent="0.2">
      <c r="A4307" s="265" t="s">
        <v>7965</v>
      </c>
      <c r="B4307" s="263">
        <v>1.1732859325269799E-3</v>
      </c>
      <c r="D4307" s="263"/>
    </row>
    <row r="4308" spans="1:4" x14ac:dyDescent="0.2">
      <c r="A4308" s="265" t="s">
        <v>2191</v>
      </c>
      <c r="B4308" s="263">
        <v>1.1727589155141099E-3</v>
      </c>
      <c r="D4308" s="263"/>
    </row>
    <row r="4309" spans="1:4" x14ac:dyDescent="0.2">
      <c r="A4309" s="265" t="s">
        <v>2812</v>
      </c>
      <c r="B4309" s="263">
        <v>1.17006762560807E-3</v>
      </c>
      <c r="D4309" s="263"/>
    </row>
    <row r="4310" spans="1:4" x14ac:dyDescent="0.2">
      <c r="A4310" s="265" t="s">
        <v>2482</v>
      </c>
      <c r="B4310" s="263">
        <v>1.16997125876216E-3</v>
      </c>
      <c r="D4310" s="263"/>
    </row>
    <row r="4311" spans="1:4" x14ac:dyDescent="0.2">
      <c r="A4311" s="265" t="s">
        <v>1637</v>
      </c>
      <c r="B4311" s="263">
        <v>1.1695277717860999E-3</v>
      </c>
      <c r="D4311" s="263"/>
    </row>
    <row r="4312" spans="1:4" x14ac:dyDescent="0.2">
      <c r="A4312" s="265" t="s">
        <v>7966</v>
      </c>
      <c r="B4312" s="263">
        <v>1.16825077231044E-3</v>
      </c>
      <c r="D4312" s="263"/>
    </row>
    <row r="4313" spans="1:4" x14ac:dyDescent="0.2">
      <c r="A4313" s="265" t="s">
        <v>3907</v>
      </c>
      <c r="B4313" s="263">
        <v>1.1673084323675299E-3</v>
      </c>
      <c r="D4313" s="263"/>
    </row>
    <row r="4314" spans="1:4" x14ac:dyDescent="0.2">
      <c r="A4314" s="265" t="s">
        <v>1621</v>
      </c>
      <c r="B4314" s="263">
        <v>1.1644431456131199E-3</v>
      </c>
      <c r="D4314" s="263"/>
    </row>
    <row r="4315" spans="1:4" x14ac:dyDescent="0.2">
      <c r="A4315" s="265" t="s">
        <v>1989</v>
      </c>
      <c r="B4315" s="263">
        <v>1.1629475619221799E-3</v>
      </c>
      <c r="D4315" s="263"/>
    </row>
    <row r="4316" spans="1:4" x14ac:dyDescent="0.2">
      <c r="A4316" s="265" t="s">
        <v>7967</v>
      </c>
      <c r="B4316" s="263">
        <v>1.16239668661016E-3</v>
      </c>
      <c r="D4316" s="263"/>
    </row>
    <row r="4317" spans="1:4" x14ac:dyDescent="0.2">
      <c r="A4317" s="265" t="s">
        <v>3647</v>
      </c>
      <c r="B4317" s="263">
        <v>1.1621574907297E-3</v>
      </c>
      <c r="D4317" s="263"/>
    </row>
    <row r="4318" spans="1:4" x14ac:dyDescent="0.2">
      <c r="A4318" s="265" t="s">
        <v>2093</v>
      </c>
      <c r="B4318" s="263">
        <v>1.1619937187691499E-3</v>
      </c>
      <c r="D4318" s="263"/>
    </row>
    <row r="4319" spans="1:4" x14ac:dyDescent="0.2">
      <c r="A4319" s="265" t="s">
        <v>3125</v>
      </c>
      <c r="B4319" s="263">
        <v>1.1612802841708E-3</v>
      </c>
      <c r="D4319" s="263"/>
    </row>
    <row r="4320" spans="1:4" x14ac:dyDescent="0.2">
      <c r="A4320" s="265" t="s">
        <v>4566</v>
      </c>
      <c r="B4320" s="263">
        <v>1.1612766434229099E-3</v>
      </c>
      <c r="D4320" s="263"/>
    </row>
    <row r="4321" spans="1:4" x14ac:dyDescent="0.2">
      <c r="A4321" s="265" t="s">
        <v>434</v>
      </c>
      <c r="B4321" s="263">
        <v>1.1606967550874499E-3</v>
      </c>
      <c r="D4321" s="263"/>
    </row>
    <row r="4322" spans="1:4" x14ac:dyDescent="0.2">
      <c r="A4322" s="265" t="s">
        <v>3513</v>
      </c>
      <c r="B4322" s="263">
        <v>1.1597733788866701E-3</v>
      </c>
      <c r="D4322" s="263"/>
    </row>
    <row r="4323" spans="1:4" x14ac:dyDescent="0.2">
      <c r="A4323" s="265" t="s">
        <v>7968</v>
      </c>
      <c r="B4323" s="263">
        <v>1.15883121512344E-3</v>
      </c>
      <c r="D4323" s="263"/>
    </row>
    <row r="4324" spans="1:4" x14ac:dyDescent="0.2">
      <c r="A4324" s="265" t="s">
        <v>4401</v>
      </c>
      <c r="B4324" s="263">
        <v>1.1586506970357501E-3</v>
      </c>
      <c r="D4324" s="263"/>
    </row>
    <row r="4325" spans="1:4" x14ac:dyDescent="0.2">
      <c r="A4325" s="265" t="s">
        <v>7969</v>
      </c>
      <c r="B4325" s="263">
        <v>1.1562739612420601E-3</v>
      </c>
      <c r="D4325" s="263"/>
    </row>
    <row r="4326" spans="1:4" x14ac:dyDescent="0.2">
      <c r="A4326" s="265" t="s">
        <v>1766</v>
      </c>
      <c r="B4326" s="263">
        <v>1.1552864231184699E-3</v>
      </c>
      <c r="D4326" s="263"/>
    </row>
    <row r="4327" spans="1:4" x14ac:dyDescent="0.2">
      <c r="A4327" s="265" t="s">
        <v>5680</v>
      </c>
      <c r="B4327" s="263">
        <v>1.1530022057344299E-3</v>
      </c>
      <c r="D4327" s="263"/>
    </row>
    <row r="4328" spans="1:4" x14ac:dyDescent="0.2">
      <c r="A4328" s="265" t="s">
        <v>1013</v>
      </c>
      <c r="B4328" s="263">
        <v>1.15246412384173E-3</v>
      </c>
      <c r="D4328" s="263"/>
    </row>
    <row r="4329" spans="1:4" x14ac:dyDescent="0.2">
      <c r="A4329" s="265" t="s">
        <v>4407</v>
      </c>
      <c r="B4329" s="263">
        <v>1.15238019665378E-3</v>
      </c>
      <c r="D4329" s="263"/>
    </row>
    <row r="4330" spans="1:4" x14ac:dyDescent="0.2">
      <c r="A4330" s="265" t="s">
        <v>7970</v>
      </c>
      <c r="B4330" s="263">
        <v>1.1516719875123199E-3</v>
      </c>
      <c r="D4330" s="263"/>
    </row>
    <row r="4331" spans="1:4" x14ac:dyDescent="0.2">
      <c r="A4331" s="265" t="s">
        <v>1280</v>
      </c>
      <c r="B4331" s="263">
        <v>1.1501702713984101E-3</v>
      </c>
      <c r="D4331" s="263"/>
    </row>
    <row r="4332" spans="1:4" x14ac:dyDescent="0.2">
      <c r="A4332" s="265" t="s">
        <v>7971</v>
      </c>
      <c r="B4332" s="263">
        <v>1.1498817716596001E-3</v>
      </c>
      <c r="D4332" s="263"/>
    </row>
    <row r="4333" spans="1:4" x14ac:dyDescent="0.2">
      <c r="A4333" s="265" t="s">
        <v>1102</v>
      </c>
      <c r="B4333" s="263">
        <v>1.1485422522799201E-3</v>
      </c>
      <c r="D4333" s="263"/>
    </row>
    <row r="4334" spans="1:4" x14ac:dyDescent="0.2">
      <c r="A4334" s="265" t="s">
        <v>5567</v>
      </c>
      <c r="B4334" s="263">
        <v>1.1465360863760299E-3</v>
      </c>
      <c r="D4334" s="263"/>
    </row>
    <row r="4335" spans="1:4" x14ac:dyDescent="0.2">
      <c r="A4335" s="265" t="s">
        <v>7972</v>
      </c>
      <c r="B4335" s="263">
        <v>1.14610023871713E-3</v>
      </c>
      <c r="D4335" s="263"/>
    </row>
    <row r="4336" spans="1:4" x14ac:dyDescent="0.2">
      <c r="A4336" s="265" t="s">
        <v>7973</v>
      </c>
      <c r="B4336" s="263">
        <v>1.1453616596547699E-3</v>
      </c>
      <c r="D4336" s="263"/>
    </row>
    <row r="4337" spans="1:4" x14ac:dyDescent="0.2">
      <c r="A4337" s="265" t="s">
        <v>4932</v>
      </c>
      <c r="B4337" s="263">
        <v>1.14500267831188E-3</v>
      </c>
      <c r="D4337" s="263"/>
    </row>
    <row r="4338" spans="1:4" x14ac:dyDescent="0.2">
      <c r="A4338" s="265" t="s">
        <v>7974</v>
      </c>
      <c r="B4338" s="263">
        <v>1.1441728179734699E-3</v>
      </c>
      <c r="D4338" s="263"/>
    </row>
    <row r="4339" spans="1:4" x14ac:dyDescent="0.2">
      <c r="A4339" s="265" t="s">
        <v>4614</v>
      </c>
      <c r="B4339" s="263">
        <v>1.1401810622483301E-3</v>
      </c>
      <c r="D4339" s="263"/>
    </row>
    <row r="4340" spans="1:4" x14ac:dyDescent="0.2">
      <c r="A4340" s="265" t="s">
        <v>4980</v>
      </c>
      <c r="B4340" s="263">
        <v>1.13979660585398E-3</v>
      </c>
      <c r="D4340" s="263"/>
    </row>
    <row r="4341" spans="1:4" x14ac:dyDescent="0.2">
      <c r="A4341" s="265" t="s">
        <v>7975</v>
      </c>
      <c r="B4341" s="263">
        <v>1.13816736452296E-3</v>
      </c>
      <c r="D4341" s="263"/>
    </row>
    <row r="4342" spans="1:4" x14ac:dyDescent="0.2">
      <c r="A4342" s="265" t="s">
        <v>4792</v>
      </c>
      <c r="B4342" s="263">
        <v>1.1375103882436601E-3</v>
      </c>
      <c r="D4342" s="263"/>
    </row>
    <row r="4343" spans="1:4" x14ac:dyDescent="0.2">
      <c r="A4343" s="265" t="s">
        <v>7976</v>
      </c>
      <c r="B4343" s="263">
        <v>1.13691360446141E-3</v>
      </c>
      <c r="D4343" s="263"/>
    </row>
    <row r="4344" spans="1:4" x14ac:dyDescent="0.2">
      <c r="A4344" s="265" t="s">
        <v>2506</v>
      </c>
      <c r="B4344" s="263">
        <v>1.13594576405182E-3</v>
      </c>
      <c r="D4344" s="263"/>
    </row>
    <row r="4345" spans="1:4" x14ac:dyDescent="0.2">
      <c r="A4345" s="265" t="s">
        <v>7977</v>
      </c>
      <c r="B4345" s="263">
        <v>1.13594576405182E-3</v>
      </c>
      <c r="D4345" s="263"/>
    </row>
    <row r="4346" spans="1:4" x14ac:dyDescent="0.2">
      <c r="A4346" s="265" t="s">
        <v>7978</v>
      </c>
      <c r="B4346" s="263">
        <v>1.13594576405182E-3</v>
      </c>
      <c r="D4346" s="263"/>
    </row>
    <row r="4347" spans="1:4" x14ac:dyDescent="0.2">
      <c r="A4347" s="265" t="s">
        <v>7979</v>
      </c>
      <c r="B4347" s="263">
        <v>1.1356796474213499E-3</v>
      </c>
      <c r="D4347" s="263"/>
    </row>
    <row r="4348" spans="1:4" x14ac:dyDescent="0.2">
      <c r="A4348" s="265" t="s">
        <v>7980</v>
      </c>
      <c r="B4348" s="263">
        <v>1.13555980937995E-3</v>
      </c>
      <c r="D4348" s="263"/>
    </row>
    <row r="4349" spans="1:4" x14ac:dyDescent="0.2">
      <c r="A4349" s="265" t="s">
        <v>3726</v>
      </c>
      <c r="B4349" s="263">
        <v>1.132926902571E-3</v>
      </c>
      <c r="D4349" s="263"/>
    </row>
    <row r="4350" spans="1:4" x14ac:dyDescent="0.2">
      <c r="A4350" s="265" t="s">
        <v>7981</v>
      </c>
      <c r="B4350" s="263">
        <v>1.1325431458387601E-3</v>
      </c>
      <c r="D4350" s="263"/>
    </row>
    <row r="4351" spans="1:4" x14ac:dyDescent="0.2">
      <c r="A4351" s="265" t="s">
        <v>4711</v>
      </c>
      <c r="B4351" s="263">
        <v>1.1315840572373101E-3</v>
      </c>
      <c r="D4351" s="263"/>
    </row>
    <row r="4352" spans="1:4" x14ac:dyDescent="0.2">
      <c r="A4352" s="265" t="s">
        <v>7982</v>
      </c>
      <c r="B4352" s="263">
        <v>1.13153019667339E-3</v>
      </c>
      <c r="D4352" s="263"/>
    </row>
    <row r="4353" spans="1:4" x14ac:dyDescent="0.2">
      <c r="A4353" s="265" t="s">
        <v>5181</v>
      </c>
      <c r="B4353" s="263">
        <v>1.13066035052294E-3</v>
      </c>
      <c r="D4353" s="263"/>
    </row>
    <row r="4354" spans="1:4" x14ac:dyDescent="0.2">
      <c r="A4354" s="265" t="s">
        <v>7983</v>
      </c>
      <c r="B4354" s="263">
        <v>1.1306538261708901E-3</v>
      </c>
      <c r="D4354" s="263"/>
    </row>
    <row r="4355" spans="1:4" x14ac:dyDescent="0.2">
      <c r="A4355" s="265" t="s">
        <v>2970</v>
      </c>
      <c r="B4355" s="263">
        <v>1.13033823175234E-3</v>
      </c>
      <c r="D4355" s="263"/>
    </row>
    <row r="4356" spans="1:4" x14ac:dyDescent="0.2">
      <c r="A4356" s="265" t="s">
        <v>3530</v>
      </c>
      <c r="B4356" s="263">
        <v>1.12945161586E-3</v>
      </c>
      <c r="D4356" s="263"/>
    </row>
    <row r="4357" spans="1:4" x14ac:dyDescent="0.2">
      <c r="A4357" s="265" t="s">
        <v>7984</v>
      </c>
      <c r="B4357" s="263">
        <v>1.1281239271981E-3</v>
      </c>
      <c r="D4357" s="263"/>
    </row>
    <row r="4358" spans="1:4" x14ac:dyDescent="0.2">
      <c r="A4358" s="265" t="s">
        <v>7985</v>
      </c>
      <c r="B4358" s="263">
        <v>1.1279051183768201E-3</v>
      </c>
      <c r="D4358" s="263"/>
    </row>
    <row r="4359" spans="1:4" x14ac:dyDescent="0.2">
      <c r="A4359" s="265" t="s">
        <v>3102</v>
      </c>
      <c r="B4359" s="263">
        <v>1.12782516130174E-3</v>
      </c>
      <c r="D4359" s="263"/>
    </row>
    <row r="4360" spans="1:4" x14ac:dyDescent="0.2">
      <c r="A4360" s="265" t="s">
        <v>2465</v>
      </c>
      <c r="B4360" s="263">
        <v>1.12764407656437E-3</v>
      </c>
      <c r="D4360" s="263"/>
    </row>
    <row r="4361" spans="1:4" x14ac:dyDescent="0.2">
      <c r="A4361" s="265" t="s">
        <v>514</v>
      </c>
      <c r="B4361" s="263">
        <v>1.12541395325036E-3</v>
      </c>
      <c r="D4361" s="263"/>
    </row>
    <row r="4362" spans="1:4" x14ac:dyDescent="0.2">
      <c r="A4362" s="265" t="s">
        <v>1784</v>
      </c>
      <c r="B4362" s="263">
        <v>1.1231712716714499E-3</v>
      </c>
      <c r="D4362" s="263"/>
    </row>
    <row r="4363" spans="1:4" x14ac:dyDescent="0.2">
      <c r="A4363" s="265" t="s">
        <v>2579</v>
      </c>
      <c r="B4363" s="263">
        <v>1.1228069672066399E-3</v>
      </c>
      <c r="D4363" s="263"/>
    </row>
    <row r="4364" spans="1:4" x14ac:dyDescent="0.2">
      <c r="A4364" s="265" t="s">
        <v>2936</v>
      </c>
      <c r="B4364" s="263">
        <v>1.12237897075384E-3</v>
      </c>
      <c r="D4364" s="263"/>
    </row>
    <row r="4365" spans="1:4" x14ac:dyDescent="0.2">
      <c r="A4365" s="265" t="s">
        <v>791</v>
      </c>
      <c r="B4365" s="263">
        <v>1.1223738667364899E-3</v>
      </c>
      <c r="D4365" s="263"/>
    </row>
    <row r="4366" spans="1:4" x14ac:dyDescent="0.2">
      <c r="A4366" s="265" t="s">
        <v>1857</v>
      </c>
      <c r="B4366" s="263">
        <v>1.1216629234944201E-3</v>
      </c>
      <c r="D4366" s="263"/>
    </row>
    <row r="4367" spans="1:4" x14ac:dyDescent="0.2">
      <c r="A4367" s="265" t="s">
        <v>1782</v>
      </c>
      <c r="B4367" s="263">
        <v>1.12128979674353E-3</v>
      </c>
      <c r="D4367" s="263"/>
    </row>
    <row r="4368" spans="1:4" x14ac:dyDescent="0.2">
      <c r="A4368" s="265" t="s">
        <v>7986</v>
      </c>
      <c r="B4368" s="263">
        <v>1.11960808616965E-3</v>
      </c>
      <c r="D4368" s="263"/>
    </row>
    <row r="4369" spans="1:4" x14ac:dyDescent="0.2">
      <c r="A4369" s="265" t="s">
        <v>4428</v>
      </c>
      <c r="B4369" s="263">
        <v>1.11952027736588E-3</v>
      </c>
      <c r="D4369" s="263"/>
    </row>
    <row r="4370" spans="1:4" x14ac:dyDescent="0.2">
      <c r="A4370" s="265" t="s">
        <v>4523</v>
      </c>
      <c r="B4370" s="263">
        <v>1.1182168871751901E-3</v>
      </c>
      <c r="D4370" s="263"/>
    </row>
    <row r="4371" spans="1:4" x14ac:dyDescent="0.2">
      <c r="A4371" s="265" t="s">
        <v>4159</v>
      </c>
      <c r="B4371" s="263">
        <v>1.1178836630625301E-3</v>
      </c>
      <c r="D4371" s="263"/>
    </row>
    <row r="4372" spans="1:4" x14ac:dyDescent="0.2">
      <c r="A4372" s="265" t="s">
        <v>4517</v>
      </c>
      <c r="B4372" s="263">
        <v>1.1146014918006499E-3</v>
      </c>
      <c r="D4372" s="263"/>
    </row>
    <row r="4373" spans="1:4" x14ac:dyDescent="0.2">
      <c r="A4373" s="265" t="s">
        <v>4023</v>
      </c>
      <c r="B4373" s="263">
        <v>1.11414717283972E-3</v>
      </c>
      <c r="D4373" s="263"/>
    </row>
    <row r="4374" spans="1:4" x14ac:dyDescent="0.2">
      <c r="A4374" s="265" t="s">
        <v>1377</v>
      </c>
      <c r="B4374" s="263">
        <v>1.1133019663582401E-3</v>
      </c>
      <c r="D4374" s="263"/>
    </row>
    <row r="4375" spans="1:4" x14ac:dyDescent="0.2">
      <c r="A4375" s="265" t="s">
        <v>7987</v>
      </c>
      <c r="B4375" s="263">
        <v>1.1125783058932299E-3</v>
      </c>
      <c r="D4375" s="263"/>
    </row>
    <row r="4376" spans="1:4" x14ac:dyDescent="0.2">
      <c r="A4376" s="265" t="s">
        <v>4192</v>
      </c>
      <c r="B4376" s="263">
        <v>1.1125783058932299E-3</v>
      </c>
      <c r="D4376" s="263"/>
    </row>
    <row r="4377" spans="1:4" x14ac:dyDescent="0.2">
      <c r="A4377" s="265" t="s">
        <v>2248</v>
      </c>
      <c r="B4377" s="263">
        <v>1.1114540913346399E-3</v>
      </c>
      <c r="D4377" s="263"/>
    </row>
    <row r="4378" spans="1:4" x14ac:dyDescent="0.2">
      <c r="A4378" s="265" t="s">
        <v>4001</v>
      </c>
      <c r="B4378" s="263">
        <v>1.1104685322953401E-3</v>
      </c>
      <c r="D4378" s="263"/>
    </row>
    <row r="4379" spans="1:4" x14ac:dyDescent="0.2">
      <c r="A4379" s="265" t="s">
        <v>6313</v>
      </c>
      <c r="B4379" s="263">
        <v>1.1103769465916099E-3</v>
      </c>
      <c r="D4379" s="263"/>
    </row>
    <row r="4380" spans="1:4" x14ac:dyDescent="0.2">
      <c r="A4380" s="265" t="s">
        <v>2173</v>
      </c>
      <c r="B4380" s="263">
        <v>1.11007885802014E-3</v>
      </c>
      <c r="D4380" s="263"/>
    </row>
    <row r="4381" spans="1:4" x14ac:dyDescent="0.2">
      <c r="A4381" s="265" t="s">
        <v>7988</v>
      </c>
      <c r="B4381" s="263">
        <v>1.1088735440576401E-3</v>
      </c>
      <c r="D4381" s="263"/>
    </row>
    <row r="4382" spans="1:4" x14ac:dyDescent="0.2">
      <c r="A4382" s="265" t="s">
        <v>7989</v>
      </c>
      <c r="B4382" s="263">
        <v>1.10862298742532E-3</v>
      </c>
      <c r="D4382" s="263"/>
    </row>
    <row r="4383" spans="1:4" x14ac:dyDescent="0.2">
      <c r="A4383" s="265" t="s">
        <v>2909</v>
      </c>
      <c r="B4383" s="263">
        <v>1.1074161710200999E-3</v>
      </c>
      <c r="D4383" s="263"/>
    </row>
    <row r="4384" spans="1:4" x14ac:dyDescent="0.2">
      <c r="A4384" s="265" t="s">
        <v>1557</v>
      </c>
      <c r="B4384" s="263">
        <v>1.10724064868092E-3</v>
      </c>
      <c r="D4384" s="263"/>
    </row>
    <row r="4385" spans="1:4" x14ac:dyDescent="0.2">
      <c r="A4385" s="265" t="s">
        <v>6088</v>
      </c>
      <c r="B4385" s="263">
        <v>1.1050466641584801E-3</v>
      </c>
      <c r="D4385" s="263"/>
    </row>
    <row r="4386" spans="1:4" x14ac:dyDescent="0.2">
      <c r="A4386" s="265" t="s">
        <v>6169</v>
      </c>
      <c r="B4386" s="263">
        <v>1.10485902463059E-3</v>
      </c>
      <c r="D4386" s="263"/>
    </row>
    <row r="4387" spans="1:4" x14ac:dyDescent="0.2">
      <c r="A4387" s="265" t="s">
        <v>7990</v>
      </c>
      <c r="B4387" s="263">
        <v>1.10446868394372E-3</v>
      </c>
      <c r="D4387" s="263"/>
    </row>
    <row r="4388" spans="1:4" x14ac:dyDescent="0.2">
      <c r="A4388" s="265" t="s">
        <v>7991</v>
      </c>
      <c r="B4388" s="263">
        <v>1.10387383803197E-3</v>
      </c>
      <c r="D4388" s="263"/>
    </row>
    <row r="4389" spans="1:4" x14ac:dyDescent="0.2">
      <c r="A4389" s="265" t="s">
        <v>1976</v>
      </c>
      <c r="B4389" s="263">
        <v>1.1030591573683601E-3</v>
      </c>
      <c r="D4389" s="263"/>
    </row>
    <row r="4390" spans="1:4" x14ac:dyDescent="0.2">
      <c r="A4390" s="265" t="s">
        <v>3650</v>
      </c>
      <c r="B4390" s="263">
        <v>1.1023429973671701E-3</v>
      </c>
      <c r="D4390" s="263"/>
    </row>
    <row r="4391" spans="1:4" x14ac:dyDescent="0.2">
      <c r="A4391" s="265" t="s">
        <v>4313</v>
      </c>
      <c r="B4391" s="263">
        <v>1.10103037576776E-3</v>
      </c>
      <c r="D4391" s="263"/>
    </row>
    <row r="4392" spans="1:4" x14ac:dyDescent="0.2">
      <c r="A4392" s="265" t="s">
        <v>3123</v>
      </c>
      <c r="B4392" s="263">
        <v>1.1007247515321E-3</v>
      </c>
      <c r="D4392" s="263"/>
    </row>
    <row r="4393" spans="1:4" x14ac:dyDescent="0.2">
      <c r="A4393" s="265" t="s">
        <v>2535</v>
      </c>
      <c r="B4393" s="263">
        <v>1.1006551522935999E-3</v>
      </c>
      <c r="D4393" s="263"/>
    </row>
    <row r="4394" spans="1:4" x14ac:dyDescent="0.2">
      <c r="A4394" s="265" t="s">
        <v>4913</v>
      </c>
      <c r="B4394" s="263">
        <v>1.09792389273101E-3</v>
      </c>
      <c r="D4394" s="263"/>
    </row>
    <row r="4395" spans="1:4" x14ac:dyDescent="0.2">
      <c r="A4395" s="265" t="s">
        <v>7992</v>
      </c>
      <c r="B4395" s="263">
        <v>1.09783611683093E-3</v>
      </c>
      <c r="D4395" s="263"/>
    </row>
    <row r="4396" spans="1:4" x14ac:dyDescent="0.2">
      <c r="A4396" s="265" t="s">
        <v>7993</v>
      </c>
      <c r="B4396" s="263">
        <v>1.0977278153409501E-3</v>
      </c>
      <c r="D4396" s="263"/>
    </row>
    <row r="4397" spans="1:4" x14ac:dyDescent="0.2">
      <c r="A4397" s="265" t="s">
        <v>2056</v>
      </c>
      <c r="B4397" s="263">
        <v>1.0974532991069299E-3</v>
      </c>
      <c r="D4397" s="263"/>
    </row>
    <row r="4398" spans="1:4" x14ac:dyDescent="0.2">
      <c r="A4398" s="265" t="s">
        <v>614</v>
      </c>
      <c r="B4398" s="263">
        <v>1.09689508857493E-3</v>
      </c>
      <c r="D4398" s="263"/>
    </row>
    <row r="4399" spans="1:4" x14ac:dyDescent="0.2">
      <c r="A4399" s="265" t="s">
        <v>2285</v>
      </c>
      <c r="B4399" s="263">
        <v>1.09557078429789E-3</v>
      </c>
      <c r="D4399" s="263"/>
    </row>
    <row r="4400" spans="1:4" x14ac:dyDescent="0.2">
      <c r="A4400" s="265" t="s">
        <v>3287</v>
      </c>
      <c r="B4400" s="263">
        <v>1.0946427801969E-3</v>
      </c>
      <c r="D4400" s="263"/>
    </row>
    <row r="4401" spans="1:4" x14ac:dyDescent="0.2">
      <c r="A4401" s="265" t="s">
        <v>2785</v>
      </c>
      <c r="B4401" s="263">
        <v>1.09456234200482E-3</v>
      </c>
      <c r="D4401" s="263"/>
    </row>
    <row r="4402" spans="1:4" x14ac:dyDescent="0.2">
      <c r="A4402" s="265" t="s">
        <v>1352</v>
      </c>
      <c r="B4402" s="263">
        <v>1.0893740454429499E-3</v>
      </c>
      <c r="D4402" s="263"/>
    </row>
    <row r="4403" spans="1:4" x14ac:dyDescent="0.2">
      <c r="A4403" s="265" t="s">
        <v>4636</v>
      </c>
      <c r="B4403" s="263">
        <v>1.0882872749945101E-3</v>
      </c>
      <c r="D4403" s="263"/>
    </row>
    <row r="4404" spans="1:4" x14ac:dyDescent="0.2">
      <c r="A4404" s="265" t="s">
        <v>7994</v>
      </c>
      <c r="B4404" s="263">
        <v>1.0864241461623701E-3</v>
      </c>
      <c r="D4404" s="263"/>
    </row>
    <row r="4405" spans="1:4" x14ac:dyDescent="0.2">
      <c r="A4405" s="265" t="s">
        <v>2930</v>
      </c>
      <c r="B4405" s="263">
        <v>1.08596246399627E-3</v>
      </c>
      <c r="D4405" s="263"/>
    </row>
    <row r="4406" spans="1:4" x14ac:dyDescent="0.2">
      <c r="A4406" s="265" t="s">
        <v>7995</v>
      </c>
      <c r="B4406" s="263">
        <v>1.08569849323949E-3</v>
      </c>
      <c r="D4406" s="263"/>
    </row>
    <row r="4407" spans="1:4" x14ac:dyDescent="0.2">
      <c r="A4407" s="265" t="s">
        <v>2671</v>
      </c>
      <c r="B4407" s="263">
        <v>1.0855261301569599E-3</v>
      </c>
      <c r="D4407" s="263"/>
    </row>
    <row r="4408" spans="1:4" x14ac:dyDescent="0.2">
      <c r="A4408" s="265" t="s">
        <v>7996</v>
      </c>
      <c r="B4408" s="263">
        <v>1.08528420424372E-3</v>
      </c>
      <c r="D4408" s="263"/>
    </row>
    <row r="4409" spans="1:4" x14ac:dyDescent="0.2">
      <c r="A4409" s="265" t="s">
        <v>7997</v>
      </c>
      <c r="B4409" s="263">
        <v>1.08528420424372E-3</v>
      </c>
      <c r="D4409" s="263"/>
    </row>
    <row r="4410" spans="1:4" x14ac:dyDescent="0.2">
      <c r="A4410" s="265" t="s">
        <v>7998</v>
      </c>
      <c r="B4410" s="263">
        <v>1.08528420424372E-3</v>
      </c>
      <c r="D4410" s="263"/>
    </row>
    <row r="4411" spans="1:4" x14ac:dyDescent="0.2">
      <c r="A4411" s="265" t="s">
        <v>7999</v>
      </c>
      <c r="B4411" s="263">
        <v>1.08528420424372E-3</v>
      </c>
      <c r="D4411" s="263"/>
    </row>
    <row r="4412" spans="1:4" x14ac:dyDescent="0.2">
      <c r="A4412" s="265" t="s">
        <v>8000</v>
      </c>
      <c r="B4412" s="263">
        <v>1.08528420424372E-3</v>
      </c>
      <c r="D4412" s="263"/>
    </row>
    <row r="4413" spans="1:4" x14ac:dyDescent="0.2">
      <c r="A4413" s="265" t="s">
        <v>8001</v>
      </c>
      <c r="B4413" s="263">
        <v>1.08528420424372E-3</v>
      </c>
      <c r="D4413" s="263"/>
    </row>
    <row r="4414" spans="1:4" x14ac:dyDescent="0.2">
      <c r="A4414" s="265" t="s">
        <v>8002</v>
      </c>
      <c r="B4414" s="263">
        <v>1.08528420424372E-3</v>
      </c>
      <c r="D4414" s="263"/>
    </row>
    <row r="4415" spans="1:4" x14ac:dyDescent="0.2">
      <c r="A4415" s="265" t="s">
        <v>8003</v>
      </c>
      <c r="B4415" s="263">
        <v>1.08528420424372E-3</v>
      </c>
      <c r="D4415" s="263"/>
    </row>
    <row r="4416" spans="1:4" x14ac:dyDescent="0.2">
      <c r="A4416" s="265" t="s">
        <v>8004</v>
      </c>
      <c r="B4416" s="263">
        <v>1.08528420424372E-3</v>
      </c>
      <c r="D4416" s="263"/>
    </row>
    <row r="4417" spans="1:4" x14ac:dyDescent="0.2">
      <c r="A4417" s="265" t="s">
        <v>8005</v>
      </c>
      <c r="B4417" s="263">
        <v>1.08528420424372E-3</v>
      </c>
      <c r="D4417" s="263"/>
    </row>
    <row r="4418" spans="1:4" x14ac:dyDescent="0.2">
      <c r="A4418" s="265" t="s">
        <v>8006</v>
      </c>
      <c r="B4418" s="263">
        <v>1.08528420424372E-3</v>
      </c>
      <c r="D4418" s="263"/>
    </row>
    <row r="4419" spans="1:4" x14ac:dyDescent="0.2">
      <c r="A4419" s="265" t="s">
        <v>8007</v>
      </c>
      <c r="B4419" s="263">
        <v>1.08528420424372E-3</v>
      </c>
      <c r="D4419" s="263"/>
    </row>
    <row r="4420" spans="1:4" x14ac:dyDescent="0.2">
      <c r="A4420" s="265" t="s">
        <v>8008</v>
      </c>
      <c r="B4420" s="263">
        <v>1.08528420424372E-3</v>
      </c>
      <c r="D4420" s="263"/>
    </row>
    <row r="4421" spans="1:4" x14ac:dyDescent="0.2">
      <c r="A4421" s="265" t="s">
        <v>8009</v>
      </c>
      <c r="B4421" s="263">
        <v>1.08528420424372E-3</v>
      </c>
      <c r="D4421" s="263"/>
    </row>
    <row r="4422" spans="1:4" x14ac:dyDescent="0.2">
      <c r="A4422" s="265" t="s">
        <v>8010</v>
      </c>
      <c r="B4422" s="263">
        <v>1.08528420424372E-3</v>
      </c>
      <c r="D4422" s="263"/>
    </row>
    <row r="4423" spans="1:4" x14ac:dyDescent="0.2">
      <c r="A4423" s="265" t="s">
        <v>8011</v>
      </c>
      <c r="B4423" s="263">
        <v>1.08528420424372E-3</v>
      </c>
      <c r="D4423" s="263"/>
    </row>
    <row r="4424" spans="1:4" x14ac:dyDescent="0.2">
      <c r="A4424" s="265" t="s">
        <v>8012</v>
      </c>
      <c r="B4424" s="263">
        <v>1.08528420424372E-3</v>
      </c>
      <c r="D4424" s="263"/>
    </row>
    <row r="4425" spans="1:4" x14ac:dyDescent="0.2">
      <c r="A4425" s="265" t="s">
        <v>8013</v>
      </c>
      <c r="B4425" s="263">
        <v>1.08528420424372E-3</v>
      </c>
      <c r="D4425" s="263"/>
    </row>
    <row r="4426" spans="1:4" x14ac:dyDescent="0.2">
      <c r="A4426" s="265" t="s">
        <v>8014</v>
      </c>
      <c r="B4426" s="263">
        <v>1.08528420424372E-3</v>
      </c>
      <c r="D4426" s="263"/>
    </row>
    <row r="4427" spans="1:4" x14ac:dyDescent="0.2">
      <c r="A4427" s="265" t="s">
        <v>8015</v>
      </c>
      <c r="B4427" s="263">
        <v>1.08528420424372E-3</v>
      </c>
      <c r="D4427" s="263"/>
    </row>
    <row r="4428" spans="1:4" x14ac:dyDescent="0.2">
      <c r="A4428" s="265" t="s">
        <v>8016</v>
      </c>
      <c r="B4428" s="263">
        <v>1.08528420424372E-3</v>
      </c>
      <c r="D4428" s="263"/>
    </row>
    <row r="4429" spans="1:4" x14ac:dyDescent="0.2">
      <c r="A4429" s="265" t="s">
        <v>8017</v>
      </c>
      <c r="B4429" s="263">
        <v>1.08528420424372E-3</v>
      </c>
      <c r="D4429" s="263"/>
    </row>
    <row r="4430" spans="1:4" x14ac:dyDescent="0.2">
      <c r="A4430" s="265" t="s">
        <v>8018</v>
      </c>
      <c r="B4430" s="263">
        <v>1.08528420424372E-3</v>
      </c>
      <c r="D4430" s="263"/>
    </row>
    <row r="4431" spans="1:4" x14ac:dyDescent="0.2">
      <c r="A4431" s="265" t="s">
        <v>8019</v>
      </c>
      <c r="B4431" s="263">
        <v>1.08528420424372E-3</v>
      </c>
      <c r="D4431" s="263"/>
    </row>
    <row r="4432" spans="1:4" x14ac:dyDescent="0.2">
      <c r="A4432" s="265" t="s">
        <v>8020</v>
      </c>
      <c r="B4432" s="263">
        <v>1.08528420424372E-3</v>
      </c>
      <c r="D4432" s="263"/>
    </row>
    <row r="4433" spans="1:4" x14ac:dyDescent="0.2">
      <c r="A4433" s="265" t="s">
        <v>8021</v>
      </c>
      <c r="B4433" s="263">
        <v>1.08528420424372E-3</v>
      </c>
      <c r="D4433" s="263"/>
    </row>
    <row r="4434" spans="1:4" x14ac:dyDescent="0.2">
      <c r="A4434" s="265" t="s">
        <v>8022</v>
      </c>
      <c r="B4434" s="263">
        <v>1.08528420424372E-3</v>
      </c>
      <c r="D4434" s="263"/>
    </row>
    <row r="4435" spans="1:4" x14ac:dyDescent="0.2">
      <c r="A4435" s="265" t="s">
        <v>8023</v>
      </c>
      <c r="B4435" s="263">
        <v>1.08528420424372E-3</v>
      </c>
      <c r="D4435" s="263"/>
    </row>
    <row r="4436" spans="1:4" x14ac:dyDescent="0.2">
      <c r="A4436" s="265" t="s">
        <v>6206</v>
      </c>
      <c r="B4436" s="263">
        <v>1.08528420424372E-3</v>
      </c>
      <c r="D4436" s="263"/>
    </row>
    <row r="4437" spans="1:4" x14ac:dyDescent="0.2">
      <c r="A4437" s="265" t="s">
        <v>8024</v>
      </c>
      <c r="B4437" s="263">
        <v>1.08528420424372E-3</v>
      </c>
      <c r="D4437" s="263"/>
    </row>
    <row r="4438" spans="1:4" x14ac:dyDescent="0.2">
      <c r="A4438" s="265" t="s">
        <v>8025</v>
      </c>
      <c r="B4438" s="263">
        <v>1.08528420424372E-3</v>
      </c>
      <c r="D4438" s="263"/>
    </row>
    <row r="4439" spans="1:4" x14ac:dyDescent="0.2">
      <c r="A4439" s="265" t="s">
        <v>8026</v>
      </c>
      <c r="B4439" s="263">
        <v>1.08528420424372E-3</v>
      </c>
      <c r="D4439" s="263"/>
    </row>
    <row r="4440" spans="1:4" x14ac:dyDescent="0.2">
      <c r="A4440" s="265" t="s">
        <v>8027</v>
      </c>
      <c r="B4440" s="263">
        <v>1.08528420424372E-3</v>
      </c>
      <c r="D4440" s="263"/>
    </row>
    <row r="4441" spans="1:4" x14ac:dyDescent="0.2">
      <c r="A4441" s="265" t="s">
        <v>8028</v>
      </c>
      <c r="B4441" s="263">
        <v>1.08528420424372E-3</v>
      </c>
      <c r="D4441" s="263"/>
    </row>
    <row r="4442" spans="1:4" x14ac:dyDescent="0.2">
      <c r="A4442" s="265" t="s">
        <v>8029</v>
      </c>
      <c r="B4442" s="263">
        <v>1.08528420424372E-3</v>
      </c>
      <c r="D4442" s="263"/>
    </row>
    <row r="4443" spans="1:4" x14ac:dyDescent="0.2">
      <c r="A4443" s="265" t="s">
        <v>8030</v>
      </c>
      <c r="B4443" s="263">
        <v>1.08528420424372E-3</v>
      </c>
      <c r="D4443" s="263"/>
    </row>
    <row r="4444" spans="1:4" x14ac:dyDescent="0.2">
      <c r="A4444" s="265" t="s">
        <v>8031</v>
      </c>
      <c r="B4444" s="263">
        <v>1.08528420424372E-3</v>
      </c>
      <c r="D4444" s="263"/>
    </row>
    <row r="4445" spans="1:4" x14ac:dyDescent="0.2">
      <c r="A4445" s="265" t="s">
        <v>8032</v>
      </c>
      <c r="B4445" s="263">
        <v>1.08528420424372E-3</v>
      </c>
      <c r="D4445" s="263"/>
    </row>
    <row r="4446" spans="1:4" x14ac:dyDescent="0.2">
      <c r="A4446" s="265" t="s">
        <v>8033</v>
      </c>
      <c r="B4446" s="263">
        <v>1.08528420424372E-3</v>
      </c>
      <c r="D4446" s="263"/>
    </row>
    <row r="4447" spans="1:4" x14ac:dyDescent="0.2">
      <c r="A4447" s="265" t="s">
        <v>8034</v>
      </c>
      <c r="B4447" s="263">
        <v>1.08528420424372E-3</v>
      </c>
      <c r="D4447" s="263"/>
    </row>
    <row r="4448" spans="1:4" x14ac:dyDescent="0.2">
      <c r="A4448" s="265" t="s">
        <v>8035</v>
      </c>
      <c r="B4448" s="263">
        <v>1.08528420424372E-3</v>
      </c>
      <c r="D4448" s="263"/>
    </row>
    <row r="4449" spans="1:4" x14ac:dyDescent="0.2">
      <c r="A4449" s="265" t="s">
        <v>8036</v>
      </c>
      <c r="B4449" s="263">
        <v>1.08528420424372E-3</v>
      </c>
      <c r="D4449" s="263"/>
    </row>
    <row r="4450" spans="1:4" x14ac:dyDescent="0.2">
      <c r="A4450" s="265" t="s">
        <v>8037</v>
      </c>
      <c r="B4450" s="263">
        <v>1.08528420424372E-3</v>
      </c>
      <c r="D4450" s="263"/>
    </row>
    <row r="4451" spans="1:4" x14ac:dyDescent="0.2">
      <c r="A4451" s="265" t="s">
        <v>8038</v>
      </c>
      <c r="B4451" s="263">
        <v>1.08528420424372E-3</v>
      </c>
      <c r="D4451" s="263"/>
    </row>
    <row r="4452" spans="1:4" x14ac:dyDescent="0.2">
      <c r="A4452" s="265" t="s">
        <v>8039</v>
      </c>
      <c r="B4452" s="263">
        <v>1.08528420424372E-3</v>
      </c>
      <c r="D4452" s="263"/>
    </row>
    <row r="4453" spans="1:4" x14ac:dyDescent="0.2">
      <c r="A4453" s="265" t="s">
        <v>8040</v>
      </c>
      <c r="B4453" s="263">
        <v>1.08528420424372E-3</v>
      </c>
      <c r="D4453" s="263"/>
    </row>
    <row r="4454" spans="1:4" x14ac:dyDescent="0.2">
      <c r="A4454" s="265" t="s">
        <v>8041</v>
      </c>
      <c r="B4454" s="263">
        <v>1.08528420424372E-3</v>
      </c>
      <c r="D4454" s="263"/>
    </row>
    <row r="4455" spans="1:4" x14ac:dyDescent="0.2">
      <c r="A4455" s="265" t="s">
        <v>8042</v>
      </c>
      <c r="B4455" s="263">
        <v>1.08528420424372E-3</v>
      </c>
      <c r="D4455" s="263"/>
    </row>
    <row r="4456" spans="1:4" x14ac:dyDescent="0.2">
      <c r="A4456" s="265" t="s">
        <v>8043</v>
      </c>
      <c r="B4456" s="263">
        <v>1.08528420424372E-3</v>
      </c>
      <c r="D4456" s="263"/>
    </row>
    <row r="4457" spans="1:4" x14ac:dyDescent="0.2">
      <c r="A4457" s="265" t="s">
        <v>8044</v>
      </c>
      <c r="B4457" s="263">
        <v>1.08528420424372E-3</v>
      </c>
      <c r="D4457" s="263"/>
    </row>
    <row r="4458" spans="1:4" x14ac:dyDescent="0.2">
      <c r="A4458" s="265" t="s">
        <v>8045</v>
      </c>
      <c r="B4458" s="263">
        <v>1.08528420424372E-3</v>
      </c>
      <c r="D4458" s="263"/>
    </row>
    <row r="4459" spans="1:4" x14ac:dyDescent="0.2">
      <c r="A4459" s="265" t="s">
        <v>8046</v>
      </c>
      <c r="B4459" s="263">
        <v>1.08528420424372E-3</v>
      </c>
      <c r="D4459" s="263"/>
    </row>
    <row r="4460" spans="1:4" x14ac:dyDescent="0.2">
      <c r="A4460" s="265" t="s">
        <v>8047</v>
      </c>
      <c r="B4460" s="263">
        <v>1.08528420424372E-3</v>
      </c>
      <c r="D4460" s="263"/>
    </row>
    <row r="4461" spans="1:4" x14ac:dyDescent="0.2">
      <c r="A4461" s="265" t="s">
        <v>8048</v>
      </c>
      <c r="B4461" s="263">
        <v>1.08528420424372E-3</v>
      </c>
      <c r="D4461" s="263"/>
    </row>
    <row r="4462" spans="1:4" x14ac:dyDescent="0.2">
      <c r="A4462" s="265" t="s">
        <v>8049</v>
      </c>
      <c r="B4462" s="263">
        <v>1.08528420424372E-3</v>
      </c>
      <c r="D4462" s="263"/>
    </row>
    <row r="4463" spans="1:4" x14ac:dyDescent="0.2">
      <c r="A4463" s="265" t="s">
        <v>8050</v>
      </c>
      <c r="B4463" s="263">
        <v>1.08528420424372E-3</v>
      </c>
      <c r="D4463" s="263"/>
    </row>
    <row r="4464" spans="1:4" x14ac:dyDescent="0.2">
      <c r="A4464" s="265" t="s">
        <v>8051</v>
      </c>
      <c r="B4464" s="263">
        <v>1.08528420424372E-3</v>
      </c>
      <c r="D4464" s="263"/>
    </row>
    <row r="4465" spans="1:4" x14ac:dyDescent="0.2">
      <c r="A4465" s="265" t="s">
        <v>8052</v>
      </c>
      <c r="B4465" s="263">
        <v>1.08528420424372E-3</v>
      </c>
      <c r="D4465" s="263"/>
    </row>
    <row r="4466" spans="1:4" x14ac:dyDescent="0.2">
      <c r="A4466" s="265" t="s">
        <v>8053</v>
      </c>
      <c r="B4466" s="263">
        <v>1.08528420424372E-3</v>
      </c>
      <c r="D4466" s="263"/>
    </row>
    <row r="4467" spans="1:4" x14ac:dyDescent="0.2">
      <c r="A4467" s="265" t="s">
        <v>8054</v>
      </c>
      <c r="B4467" s="263">
        <v>1.08528420424372E-3</v>
      </c>
      <c r="D4467" s="263"/>
    </row>
    <row r="4468" spans="1:4" x14ac:dyDescent="0.2">
      <c r="A4468" s="265" t="s">
        <v>8055</v>
      </c>
      <c r="B4468" s="263">
        <v>1.08528420424372E-3</v>
      </c>
      <c r="D4468" s="263"/>
    </row>
    <row r="4469" spans="1:4" x14ac:dyDescent="0.2">
      <c r="A4469" s="265" t="s">
        <v>8056</v>
      </c>
      <c r="B4469" s="263">
        <v>1.08528420424372E-3</v>
      </c>
      <c r="D4469" s="263"/>
    </row>
    <row r="4470" spans="1:4" x14ac:dyDescent="0.2">
      <c r="A4470" s="265" t="s">
        <v>8057</v>
      </c>
      <c r="B4470" s="263">
        <v>1.08528420424372E-3</v>
      </c>
      <c r="D4470" s="263"/>
    </row>
    <row r="4471" spans="1:4" x14ac:dyDescent="0.2">
      <c r="A4471" s="265" t="s">
        <v>8058</v>
      </c>
      <c r="B4471" s="263">
        <v>1.08528420424372E-3</v>
      </c>
      <c r="D4471" s="263"/>
    </row>
    <row r="4472" spans="1:4" x14ac:dyDescent="0.2">
      <c r="A4472" s="265" t="s">
        <v>8059</v>
      </c>
      <c r="B4472" s="263">
        <v>1.08528420424372E-3</v>
      </c>
      <c r="D4472" s="263"/>
    </row>
    <row r="4473" spans="1:4" x14ac:dyDescent="0.2">
      <c r="A4473" s="265" t="s">
        <v>8060</v>
      </c>
      <c r="B4473" s="263">
        <v>1.08528420424372E-3</v>
      </c>
      <c r="D4473" s="263"/>
    </row>
    <row r="4474" spans="1:4" x14ac:dyDescent="0.2">
      <c r="A4474" s="265" t="s">
        <v>8061</v>
      </c>
      <c r="B4474" s="263">
        <v>1.08528420424372E-3</v>
      </c>
      <c r="D4474" s="263"/>
    </row>
    <row r="4475" spans="1:4" x14ac:dyDescent="0.2">
      <c r="A4475" s="265" t="s">
        <v>8062</v>
      </c>
      <c r="B4475" s="263">
        <v>1.08528420424372E-3</v>
      </c>
      <c r="D4475" s="263"/>
    </row>
    <row r="4476" spans="1:4" x14ac:dyDescent="0.2">
      <c r="A4476" s="265" t="s">
        <v>8063</v>
      </c>
      <c r="B4476" s="263">
        <v>1.08528420424372E-3</v>
      </c>
      <c r="D4476" s="263"/>
    </row>
    <row r="4477" spans="1:4" x14ac:dyDescent="0.2">
      <c r="A4477" s="265" t="s">
        <v>8064</v>
      </c>
      <c r="B4477" s="263">
        <v>1.08528420424372E-3</v>
      </c>
      <c r="D4477" s="263"/>
    </row>
    <row r="4478" spans="1:4" x14ac:dyDescent="0.2">
      <c r="A4478" s="265" t="s">
        <v>8065</v>
      </c>
      <c r="B4478" s="263">
        <v>1.0824067397856201E-3</v>
      </c>
      <c r="D4478" s="263"/>
    </row>
    <row r="4479" spans="1:4" x14ac:dyDescent="0.2">
      <c r="A4479" s="265" t="s">
        <v>8066</v>
      </c>
      <c r="B4479" s="263">
        <v>1.08143887986979E-3</v>
      </c>
      <c r="D4479" s="263"/>
    </row>
    <row r="4480" spans="1:4" x14ac:dyDescent="0.2">
      <c r="A4480" s="265" t="s">
        <v>4576</v>
      </c>
      <c r="B4480" s="263">
        <v>1.0795002468695801E-3</v>
      </c>
      <c r="D4480" s="263"/>
    </row>
    <row r="4481" spans="1:4" x14ac:dyDescent="0.2">
      <c r="A4481" s="265" t="s">
        <v>5937</v>
      </c>
      <c r="B4481" s="263">
        <v>1.0784799663370499E-3</v>
      </c>
      <c r="D4481" s="263"/>
    </row>
    <row r="4482" spans="1:4" x14ac:dyDescent="0.2">
      <c r="A4482" s="265" t="s">
        <v>1856</v>
      </c>
      <c r="B4482" s="263">
        <v>1.0782270608155401E-3</v>
      </c>
      <c r="D4482" s="263"/>
    </row>
    <row r="4483" spans="1:4" x14ac:dyDescent="0.2">
      <c r="A4483" s="265" t="s">
        <v>8067</v>
      </c>
      <c r="B4483" s="263">
        <v>1.0774541659624799E-3</v>
      </c>
      <c r="D4483" s="263"/>
    </row>
    <row r="4484" spans="1:4" x14ac:dyDescent="0.2">
      <c r="A4484" s="265" t="s">
        <v>3291</v>
      </c>
      <c r="B4484" s="263">
        <v>1.07546483997017E-3</v>
      </c>
      <c r="D4484" s="263"/>
    </row>
    <row r="4485" spans="1:4" x14ac:dyDescent="0.2">
      <c r="A4485" s="265" t="s">
        <v>1765</v>
      </c>
      <c r="B4485" s="263">
        <v>1.0752911567336401E-3</v>
      </c>
      <c r="D4485" s="263"/>
    </row>
    <row r="4486" spans="1:4" x14ac:dyDescent="0.2">
      <c r="A4486" s="265" t="s">
        <v>5216</v>
      </c>
      <c r="B4486" s="263">
        <v>1.07357362776872E-3</v>
      </c>
      <c r="D4486" s="263"/>
    </row>
    <row r="4487" spans="1:4" x14ac:dyDescent="0.2">
      <c r="A4487" s="265" t="s">
        <v>1709</v>
      </c>
      <c r="B4487" s="263">
        <v>1.0728489996587899E-3</v>
      </c>
      <c r="D4487" s="263"/>
    </row>
    <row r="4488" spans="1:4" x14ac:dyDescent="0.2">
      <c r="A4488" s="265" t="s">
        <v>8068</v>
      </c>
      <c r="B4488" s="263">
        <v>1.07249328030654E-3</v>
      </c>
      <c r="D4488" s="263"/>
    </row>
    <row r="4489" spans="1:4" x14ac:dyDescent="0.2">
      <c r="A4489" s="265" t="s">
        <v>8069</v>
      </c>
      <c r="B4489" s="263">
        <v>1.07249328030654E-3</v>
      </c>
      <c r="D4489" s="263"/>
    </row>
    <row r="4490" spans="1:4" x14ac:dyDescent="0.2">
      <c r="A4490" s="265" t="s">
        <v>8070</v>
      </c>
      <c r="B4490" s="263">
        <v>1.07249328030654E-3</v>
      </c>
      <c r="D4490" s="263"/>
    </row>
    <row r="4491" spans="1:4" x14ac:dyDescent="0.2">
      <c r="A4491" s="265" t="s">
        <v>2009</v>
      </c>
      <c r="B4491" s="263">
        <v>1.07227594692223E-3</v>
      </c>
      <c r="D4491" s="263"/>
    </row>
    <row r="4492" spans="1:4" x14ac:dyDescent="0.2">
      <c r="A4492" s="265" t="s">
        <v>1198</v>
      </c>
      <c r="B4492" s="263">
        <v>1.0717447862003001E-3</v>
      </c>
      <c r="D4492" s="263"/>
    </row>
    <row r="4493" spans="1:4" x14ac:dyDescent="0.2">
      <c r="A4493" s="265" t="s">
        <v>8071</v>
      </c>
      <c r="B4493" s="263">
        <v>1.07144187086402E-3</v>
      </c>
      <c r="D4493" s="263"/>
    </row>
    <row r="4494" spans="1:4" x14ac:dyDescent="0.2">
      <c r="A4494" s="265" t="s">
        <v>8072</v>
      </c>
      <c r="B4494" s="263">
        <v>1.07144187086402E-3</v>
      </c>
      <c r="D4494" s="263"/>
    </row>
    <row r="4495" spans="1:4" x14ac:dyDescent="0.2">
      <c r="A4495" s="265" t="s">
        <v>4155</v>
      </c>
      <c r="B4495" s="263">
        <v>1.07144187086402E-3</v>
      </c>
      <c r="D4495" s="263"/>
    </row>
    <row r="4496" spans="1:4" x14ac:dyDescent="0.2">
      <c r="A4496" s="265" t="s">
        <v>8073</v>
      </c>
      <c r="B4496" s="263">
        <v>1.07144187086402E-3</v>
      </c>
      <c r="D4496" s="263"/>
    </row>
    <row r="4497" spans="1:4" x14ac:dyDescent="0.2">
      <c r="A4497" s="265" t="s">
        <v>8074</v>
      </c>
      <c r="B4497" s="263">
        <v>1.07144187086402E-3</v>
      </c>
      <c r="D4497" s="263"/>
    </row>
    <row r="4498" spans="1:4" x14ac:dyDescent="0.2">
      <c r="A4498" s="265" t="s">
        <v>5227</v>
      </c>
      <c r="B4498" s="263">
        <v>1.0708853739223E-3</v>
      </c>
      <c r="D4498" s="263"/>
    </row>
    <row r="4499" spans="1:4" x14ac:dyDescent="0.2">
      <c r="A4499" s="265" t="s">
        <v>8075</v>
      </c>
      <c r="B4499" s="263">
        <v>1.0698417827213801E-3</v>
      </c>
      <c r="D4499" s="263"/>
    </row>
    <row r="4500" spans="1:4" x14ac:dyDescent="0.2">
      <c r="A4500" s="265" t="s">
        <v>8076</v>
      </c>
      <c r="B4500" s="263">
        <v>1.0698417827213801E-3</v>
      </c>
      <c r="D4500" s="263"/>
    </row>
    <row r="4501" spans="1:4" x14ac:dyDescent="0.2">
      <c r="A4501" s="265" t="s">
        <v>4092</v>
      </c>
      <c r="B4501" s="263">
        <v>1.0693603266214301E-3</v>
      </c>
      <c r="D4501" s="263"/>
    </row>
    <row r="4502" spans="1:4" x14ac:dyDescent="0.2">
      <c r="A4502" s="265" t="s">
        <v>2817</v>
      </c>
      <c r="B4502" s="263">
        <v>1.0685714483678901E-3</v>
      </c>
      <c r="D4502" s="263"/>
    </row>
    <row r="4503" spans="1:4" x14ac:dyDescent="0.2">
      <c r="A4503" s="265" t="s">
        <v>4060</v>
      </c>
      <c r="B4503" s="263">
        <v>1.0681525712486E-3</v>
      </c>
      <c r="D4503" s="263"/>
    </row>
    <row r="4504" spans="1:4" x14ac:dyDescent="0.2">
      <c r="A4504" s="265" t="s">
        <v>2647</v>
      </c>
      <c r="B4504" s="263">
        <v>1.0678147060562799E-3</v>
      </c>
      <c r="D4504" s="263"/>
    </row>
    <row r="4505" spans="1:4" x14ac:dyDescent="0.2">
      <c r="A4505" s="265" t="s">
        <v>8077</v>
      </c>
      <c r="B4505" s="263">
        <v>1.0666601362680601E-3</v>
      </c>
      <c r="D4505" s="263"/>
    </row>
    <row r="4506" spans="1:4" x14ac:dyDescent="0.2">
      <c r="A4506" s="265" t="s">
        <v>8078</v>
      </c>
      <c r="B4506" s="263">
        <v>1.06613574837568E-3</v>
      </c>
      <c r="D4506" s="263"/>
    </row>
    <row r="4507" spans="1:4" x14ac:dyDescent="0.2">
      <c r="A4507" s="265" t="s">
        <v>5093</v>
      </c>
      <c r="B4507" s="263">
        <v>1.0652515048015299E-3</v>
      </c>
      <c r="D4507" s="263"/>
    </row>
    <row r="4508" spans="1:4" x14ac:dyDescent="0.2">
      <c r="A4508" s="265" t="s">
        <v>8079</v>
      </c>
      <c r="B4508" s="263">
        <v>1.06522385929427E-3</v>
      </c>
      <c r="D4508" s="263"/>
    </row>
    <row r="4509" spans="1:4" x14ac:dyDescent="0.2">
      <c r="A4509" s="265" t="s">
        <v>4191</v>
      </c>
      <c r="B4509" s="263">
        <v>1.06452359970604E-3</v>
      </c>
      <c r="D4509" s="263"/>
    </row>
    <row r="4510" spans="1:4" x14ac:dyDescent="0.2">
      <c r="A4510" s="265" t="s">
        <v>3774</v>
      </c>
      <c r="B4510" s="263">
        <v>1.06269355913764E-3</v>
      </c>
      <c r="D4510" s="263"/>
    </row>
    <row r="4511" spans="1:4" x14ac:dyDescent="0.2">
      <c r="A4511" s="265" t="s">
        <v>3729</v>
      </c>
      <c r="B4511" s="263">
        <v>1.06245576993629E-3</v>
      </c>
      <c r="D4511" s="263"/>
    </row>
    <row r="4512" spans="1:4" x14ac:dyDescent="0.2">
      <c r="A4512" s="265" t="s">
        <v>1783</v>
      </c>
      <c r="B4512" s="263">
        <v>1.06153361263234E-3</v>
      </c>
      <c r="D4512" s="263"/>
    </row>
    <row r="4513" spans="1:4" x14ac:dyDescent="0.2">
      <c r="A4513" s="265" t="s">
        <v>5413</v>
      </c>
      <c r="B4513" s="263">
        <v>1.06104380715475E-3</v>
      </c>
      <c r="D4513" s="263"/>
    </row>
    <row r="4514" spans="1:4" x14ac:dyDescent="0.2">
      <c r="A4514" s="265" t="s">
        <v>8080</v>
      </c>
      <c r="B4514" s="263">
        <v>1.0609956842797699E-3</v>
      </c>
      <c r="D4514" s="263"/>
    </row>
    <row r="4515" spans="1:4" x14ac:dyDescent="0.2">
      <c r="A4515" s="265" t="s">
        <v>5322</v>
      </c>
      <c r="B4515" s="263">
        <v>1.06014649793875E-3</v>
      </c>
      <c r="D4515" s="263"/>
    </row>
    <row r="4516" spans="1:4" x14ac:dyDescent="0.2">
      <c r="A4516" s="265" t="s">
        <v>8081</v>
      </c>
      <c r="B4516" s="263">
        <v>1.0598443393760701E-3</v>
      </c>
      <c r="D4516" s="263"/>
    </row>
    <row r="4517" spans="1:4" x14ac:dyDescent="0.2">
      <c r="A4517" s="265" t="s">
        <v>8082</v>
      </c>
      <c r="B4517" s="263">
        <v>1.0598443393760701E-3</v>
      </c>
      <c r="D4517" s="263"/>
    </row>
    <row r="4518" spans="1:4" x14ac:dyDescent="0.2">
      <c r="A4518" s="265" t="s">
        <v>3926</v>
      </c>
      <c r="B4518" s="263">
        <v>1.05977557718348E-3</v>
      </c>
      <c r="D4518" s="263"/>
    </row>
    <row r="4519" spans="1:4" x14ac:dyDescent="0.2">
      <c r="A4519" s="265" t="s">
        <v>5287</v>
      </c>
      <c r="B4519" s="263">
        <v>1.0572539031435599E-3</v>
      </c>
      <c r="D4519" s="263"/>
    </row>
    <row r="4520" spans="1:4" x14ac:dyDescent="0.2">
      <c r="A4520" s="265" t="s">
        <v>4459</v>
      </c>
      <c r="B4520" s="263">
        <v>1.0561721112896699E-3</v>
      </c>
      <c r="D4520" s="263"/>
    </row>
    <row r="4521" spans="1:4" x14ac:dyDescent="0.2">
      <c r="A4521" s="265" t="s">
        <v>8083</v>
      </c>
      <c r="B4521" s="263">
        <v>1.0555288112165E-3</v>
      </c>
      <c r="D4521" s="263"/>
    </row>
    <row r="4522" spans="1:4" x14ac:dyDescent="0.2">
      <c r="A4522" s="265" t="s">
        <v>5464</v>
      </c>
      <c r="B4522" s="263">
        <v>1.0533645794361601E-3</v>
      </c>
      <c r="D4522" s="263"/>
    </row>
    <row r="4523" spans="1:4" x14ac:dyDescent="0.2">
      <c r="A4523" s="265" t="s">
        <v>8084</v>
      </c>
      <c r="B4523" s="263">
        <v>1.05322058078554E-3</v>
      </c>
      <c r="D4523" s="263"/>
    </row>
    <row r="4524" spans="1:4" x14ac:dyDescent="0.2">
      <c r="A4524" s="265" t="s">
        <v>3961</v>
      </c>
      <c r="B4524" s="263">
        <v>1.0532057655789199E-3</v>
      </c>
      <c r="D4524" s="263"/>
    </row>
    <row r="4525" spans="1:4" x14ac:dyDescent="0.2">
      <c r="A4525" s="265" t="s">
        <v>3039</v>
      </c>
      <c r="B4525" s="263">
        <v>1.05249742039175E-3</v>
      </c>
      <c r="D4525" s="263"/>
    </row>
    <row r="4526" spans="1:4" x14ac:dyDescent="0.2">
      <c r="A4526" s="265" t="s">
        <v>4146</v>
      </c>
      <c r="B4526" s="263">
        <v>1.05138984343998E-3</v>
      </c>
      <c r="D4526" s="263"/>
    </row>
    <row r="4527" spans="1:4" x14ac:dyDescent="0.2">
      <c r="A4527" s="265" t="s">
        <v>6092</v>
      </c>
      <c r="B4527" s="263">
        <v>1.0509948911756101E-3</v>
      </c>
      <c r="D4527" s="263"/>
    </row>
    <row r="4528" spans="1:4" x14ac:dyDescent="0.2">
      <c r="A4528" s="265" t="s">
        <v>4971</v>
      </c>
      <c r="B4528" s="263">
        <v>1.0502947565176001E-3</v>
      </c>
      <c r="D4528" s="263"/>
    </row>
    <row r="4529" spans="1:4" x14ac:dyDescent="0.2">
      <c r="A4529" s="265" t="s">
        <v>4341</v>
      </c>
      <c r="B4529" s="263">
        <v>1.0502451799649099E-3</v>
      </c>
      <c r="D4529" s="263"/>
    </row>
    <row r="4530" spans="1:4" x14ac:dyDescent="0.2">
      <c r="A4530" s="265" t="s">
        <v>3195</v>
      </c>
      <c r="B4530" s="263">
        <v>1.0502451799649099E-3</v>
      </c>
      <c r="D4530" s="263"/>
    </row>
    <row r="4531" spans="1:4" x14ac:dyDescent="0.2">
      <c r="A4531" s="265" t="s">
        <v>8085</v>
      </c>
      <c r="B4531" s="263">
        <v>1.04869301796895E-3</v>
      </c>
      <c r="D4531" s="263"/>
    </row>
    <row r="4532" spans="1:4" x14ac:dyDescent="0.2">
      <c r="A4532" s="265" t="s">
        <v>2336</v>
      </c>
      <c r="B4532" s="263">
        <v>1.04867873030656E-3</v>
      </c>
      <c r="D4532" s="263"/>
    </row>
    <row r="4533" spans="1:4" x14ac:dyDescent="0.2">
      <c r="A4533" s="265" t="s">
        <v>3374</v>
      </c>
      <c r="B4533" s="263">
        <v>1.04831375184759E-3</v>
      </c>
      <c r="D4533" s="263"/>
    </row>
    <row r="4534" spans="1:4" x14ac:dyDescent="0.2">
      <c r="A4534" s="265" t="s">
        <v>1396</v>
      </c>
      <c r="B4534" s="263">
        <v>1.04809918768959E-3</v>
      </c>
      <c r="D4534" s="263"/>
    </row>
    <row r="4535" spans="1:4" x14ac:dyDescent="0.2">
      <c r="A4535" s="265" t="s">
        <v>8086</v>
      </c>
      <c r="B4535" s="263">
        <v>1.0475146705510999E-3</v>
      </c>
      <c r="D4535" s="263"/>
    </row>
    <row r="4536" spans="1:4" x14ac:dyDescent="0.2">
      <c r="A4536" s="265" t="s">
        <v>5277</v>
      </c>
      <c r="B4536" s="263">
        <v>1.0475146705510999E-3</v>
      </c>
      <c r="D4536" s="263"/>
    </row>
    <row r="4537" spans="1:4" x14ac:dyDescent="0.2">
      <c r="A4537" s="265" t="s">
        <v>5235</v>
      </c>
      <c r="B4537" s="263">
        <v>1.0475146705510999E-3</v>
      </c>
      <c r="D4537" s="263"/>
    </row>
    <row r="4538" spans="1:4" x14ac:dyDescent="0.2">
      <c r="A4538" s="265" t="s">
        <v>3904</v>
      </c>
      <c r="B4538" s="263">
        <v>1.0475146705510999E-3</v>
      </c>
      <c r="D4538" s="263"/>
    </row>
    <row r="4539" spans="1:4" x14ac:dyDescent="0.2">
      <c r="A4539" s="265" t="s">
        <v>4876</v>
      </c>
      <c r="B4539" s="263">
        <v>1.0471211319052699E-3</v>
      </c>
      <c r="D4539" s="263"/>
    </row>
    <row r="4540" spans="1:4" x14ac:dyDescent="0.2">
      <c r="A4540" s="265" t="s">
        <v>8087</v>
      </c>
      <c r="B4540" s="263">
        <v>1.04580926355434E-3</v>
      </c>
      <c r="D4540" s="263"/>
    </row>
    <row r="4541" spans="1:4" x14ac:dyDescent="0.2">
      <c r="A4541" s="265" t="s">
        <v>2347</v>
      </c>
      <c r="B4541" s="263">
        <v>1.0448951666890301E-3</v>
      </c>
      <c r="D4541" s="263"/>
    </row>
    <row r="4542" spans="1:4" x14ac:dyDescent="0.2">
      <c r="A4542" s="265" t="s">
        <v>5659</v>
      </c>
      <c r="B4542" s="263">
        <v>1.0443328777132101E-3</v>
      </c>
      <c r="D4542" s="263"/>
    </row>
    <row r="4543" spans="1:4" x14ac:dyDescent="0.2">
      <c r="A4543" s="265" t="s">
        <v>2550</v>
      </c>
      <c r="B4543" s="263">
        <v>1.0433535522922099E-3</v>
      </c>
      <c r="D4543" s="263"/>
    </row>
    <row r="4544" spans="1:4" x14ac:dyDescent="0.2">
      <c r="A4544" s="265" t="s">
        <v>945</v>
      </c>
      <c r="B4544" s="263">
        <v>1.04233235218418E-3</v>
      </c>
      <c r="D4544" s="263"/>
    </row>
    <row r="4545" spans="1:4" x14ac:dyDescent="0.2">
      <c r="A4545" s="265" t="s">
        <v>3857</v>
      </c>
      <c r="B4545" s="263">
        <v>1.04105103230821E-3</v>
      </c>
      <c r="D4545" s="263"/>
    </row>
    <row r="4546" spans="1:4" x14ac:dyDescent="0.2">
      <c r="A4546" s="265" t="s">
        <v>1079</v>
      </c>
      <c r="B4546" s="263">
        <v>1.04095392692516E-3</v>
      </c>
      <c r="D4546" s="263"/>
    </row>
    <row r="4547" spans="1:4" x14ac:dyDescent="0.2">
      <c r="A4547" s="265" t="s">
        <v>1292</v>
      </c>
      <c r="B4547" s="263">
        <v>1.04002271106666E-3</v>
      </c>
      <c r="D4547" s="263"/>
    </row>
    <row r="4548" spans="1:4" x14ac:dyDescent="0.2">
      <c r="A4548" s="265" t="s">
        <v>384</v>
      </c>
      <c r="B4548" s="263">
        <v>1.0397530970562799E-3</v>
      </c>
      <c r="D4548" s="263"/>
    </row>
    <row r="4549" spans="1:4" x14ac:dyDescent="0.2">
      <c r="A4549" s="265" t="s">
        <v>8088</v>
      </c>
      <c r="B4549" s="263">
        <v>1.03965535320619E-3</v>
      </c>
      <c r="D4549" s="263"/>
    </row>
    <row r="4550" spans="1:4" x14ac:dyDescent="0.2">
      <c r="A4550" s="265" t="s">
        <v>8089</v>
      </c>
      <c r="B4550" s="263">
        <v>1.03928353489423E-3</v>
      </c>
      <c r="D4550" s="263"/>
    </row>
    <row r="4551" spans="1:4" x14ac:dyDescent="0.2">
      <c r="A4551" s="265" t="s">
        <v>4727</v>
      </c>
      <c r="B4551" s="263">
        <v>1.0385914786744299E-3</v>
      </c>
      <c r="D4551" s="263"/>
    </row>
    <row r="4552" spans="1:4" x14ac:dyDescent="0.2">
      <c r="A4552" s="265" t="s">
        <v>4404</v>
      </c>
      <c r="B4552" s="263">
        <v>1.0385914786744299E-3</v>
      </c>
      <c r="D4552" s="263"/>
    </row>
    <row r="4553" spans="1:4" x14ac:dyDescent="0.2">
      <c r="A4553" s="265" t="s">
        <v>5011</v>
      </c>
      <c r="B4553" s="263">
        <v>1.0382135822892299E-3</v>
      </c>
      <c r="D4553" s="263"/>
    </row>
    <row r="4554" spans="1:4" x14ac:dyDescent="0.2">
      <c r="A4554" s="265" t="s">
        <v>8090</v>
      </c>
      <c r="B4554" s="263">
        <v>1.0365597406548201E-3</v>
      </c>
      <c r="D4554" s="263"/>
    </row>
    <row r="4555" spans="1:4" x14ac:dyDescent="0.2">
      <c r="A4555" s="265" t="s">
        <v>5271</v>
      </c>
      <c r="B4555" s="263">
        <v>1.0365205423803301E-3</v>
      </c>
      <c r="D4555" s="263"/>
    </row>
    <row r="4556" spans="1:4" x14ac:dyDescent="0.2">
      <c r="A4556" s="265" t="s">
        <v>5616</v>
      </c>
      <c r="B4556" s="263">
        <v>1.03541106503994E-3</v>
      </c>
      <c r="D4556" s="263"/>
    </row>
    <row r="4557" spans="1:4" x14ac:dyDescent="0.2">
      <c r="A4557" s="265" t="s">
        <v>2329</v>
      </c>
      <c r="B4557" s="263">
        <v>1.0346953348937501E-3</v>
      </c>
      <c r="D4557" s="263"/>
    </row>
    <row r="4558" spans="1:4" x14ac:dyDescent="0.2">
      <c r="A4558" s="265" t="s">
        <v>1255</v>
      </c>
      <c r="B4558" s="263">
        <v>1.03446761274661E-3</v>
      </c>
      <c r="D4558" s="263"/>
    </row>
    <row r="4559" spans="1:4" x14ac:dyDescent="0.2">
      <c r="A4559" s="265" t="s">
        <v>4591</v>
      </c>
      <c r="B4559" s="263">
        <v>1.0336207177331399E-3</v>
      </c>
      <c r="D4559" s="263"/>
    </row>
    <row r="4560" spans="1:4" x14ac:dyDescent="0.2">
      <c r="A4560" s="265" t="s">
        <v>4044</v>
      </c>
      <c r="B4560" s="263">
        <v>1.0331427731744499E-3</v>
      </c>
      <c r="D4560" s="263"/>
    </row>
    <row r="4561" spans="1:4" x14ac:dyDescent="0.2">
      <c r="A4561" s="265" t="s">
        <v>3755</v>
      </c>
      <c r="B4561" s="263">
        <v>1.03041521831156E-3</v>
      </c>
      <c r="D4561" s="263"/>
    </row>
    <row r="4562" spans="1:4" x14ac:dyDescent="0.2">
      <c r="A4562" s="265" t="s">
        <v>6163</v>
      </c>
      <c r="B4562" s="263">
        <v>1.02925417914708E-3</v>
      </c>
      <c r="D4562" s="263"/>
    </row>
    <row r="4563" spans="1:4" x14ac:dyDescent="0.2">
      <c r="A4563" s="265" t="s">
        <v>2137</v>
      </c>
      <c r="B4563" s="263">
        <v>1.02749809904782E-3</v>
      </c>
      <c r="D4563" s="263"/>
    </row>
    <row r="4564" spans="1:4" x14ac:dyDescent="0.2">
      <c r="A4564" s="265" t="s">
        <v>8091</v>
      </c>
      <c r="B4564" s="263">
        <v>1.0257604831771E-3</v>
      </c>
      <c r="D4564" s="263"/>
    </row>
    <row r="4565" spans="1:4" x14ac:dyDescent="0.2">
      <c r="A4565" s="265" t="s">
        <v>8092</v>
      </c>
      <c r="B4565" s="263">
        <v>1.0242827730879501E-3</v>
      </c>
      <c r="D4565" s="263"/>
    </row>
    <row r="4566" spans="1:4" x14ac:dyDescent="0.2">
      <c r="A4566" s="265" t="s">
        <v>8093</v>
      </c>
      <c r="B4566" s="263">
        <v>1.0223151148953699E-3</v>
      </c>
      <c r="D4566" s="263"/>
    </row>
    <row r="4567" spans="1:4" x14ac:dyDescent="0.2">
      <c r="A4567" s="265" t="s">
        <v>4645</v>
      </c>
      <c r="B4567" s="263">
        <v>1.0218485332389401E-3</v>
      </c>
      <c r="D4567" s="263"/>
    </row>
    <row r="4568" spans="1:4" x14ac:dyDescent="0.2">
      <c r="A4568" s="265" t="s">
        <v>4580</v>
      </c>
      <c r="B4568" s="263">
        <v>1.02085855944998E-3</v>
      </c>
      <c r="D4568" s="263"/>
    </row>
    <row r="4569" spans="1:4" x14ac:dyDescent="0.2">
      <c r="A4569" s="265" t="s">
        <v>8094</v>
      </c>
      <c r="B4569" s="263">
        <v>1.01985843102715E-3</v>
      </c>
      <c r="D4569" s="263"/>
    </row>
    <row r="4570" spans="1:4" x14ac:dyDescent="0.2">
      <c r="A4570" s="265" t="s">
        <v>900</v>
      </c>
      <c r="B4570" s="263">
        <v>1.0196290162116099E-3</v>
      </c>
      <c r="D4570" s="263"/>
    </row>
    <row r="4571" spans="1:4" x14ac:dyDescent="0.2">
      <c r="A4571" s="265" t="s">
        <v>1899</v>
      </c>
      <c r="B4571" s="263">
        <v>1.0188053575933499E-3</v>
      </c>
      <c r="D4571" s="263"/>
    </row>
    <row r="4572" spans="1:4" x14ac:dyDescent="0.2">
      <c r="A4572" s="265" t="s">
        <v>2487</v>
      </c>
      <c r="B4572" s="263">
        <v>1.01843736465914E-3</v>
      </c>
      <c r="D4572" s="263"/>
    </row>
    <row r="4573" spans="1:4" x14ac:dyDescent="0.2">
      <c r="A4573" s="265" t="s">
        <v>1370</v>
      </c>
      <c r="B4573" s="263">
        <v>1.0183889345699599E-3</v>
      </c>
      <c r="D4573" s="263"/>
    </row>
    <row r="4574" spans="1:4" x14ac:dyDescent="0.2">
      <c r="A4574" s="265" t="s">
        <v>8095</v>
      </c>
      <c r="B4574" s="263">
        <v>1.0167353245633501E-3</v>
      </c>
      <c r="D4574" s="263"/>
    </row>
    <row r="4575" spans="1:4" x14ac:dyDescent="0.2">
      <c r="A4575" s="265" t="s">
        <v>2640</v>
      </c>
      <c r="B4575" s="263">
        <v>1.0164337785178101E-3</v>
      </c>
      <c r="D4575" s="263"/>
    </row>
    <row r="4576" spans="1:4" x14ac:dyDescent="0.2">
      <c r="A4576" s="265" t="s">
        <v>8096</v>
      </c>
      <c r="B4576" s="263">
        <v>1.01581722417251E-3</v>
      </c>
      <c r="D4576" s="263"/>
    </row>
    <row r="4577" spans="1:4" x14ac:dyDescent="0.2">
      <c r="A4577" s="265" t="s">
        <v>924</v>
      </c>
      <c r="B4577" s="263">
        <v>1.0156593603448301E-3</v>
      </c>
      <c r="D4577" s="263"/>
    </row>
    <row r="4578" spans="1:4" x14ac:dyDescent="0.2">
      <c r="A4578" s="265" t="s">
        <v>8097</v>
      </c>
      <c r="B4578" s="263">
        <v>1.01499722505763E-3</v>
      </c>
      <c r="D4578" s="263"/>
    </row>
    <row r="4579" spans="1:4" x14ac:dyDescent="0.2">
      <c r="A4579" s="265" t="s">
        <v>8098</v>
      </c>
      <c r="B4579" s="263">
        <v>1.01494870695032E-3</v>
      </c>
      <c r="D4579" s="263"/>
    </row>
    <row r="4580" spans="1:4" x14ac:dyDescent="0.2">
      <c r="A4580" s="265" t="s">
        <v>8099</v>
      </c>
      <c r="B4580" s="263">
        <v>1.01489792450592E-3</v>
      </c>
      <c r="D4580" s="263"/>
    </row>
    <row r="4581" spans="1:4" x14ac:dyDescent="0.2">
      <c r="A4581" s="265" t="s">
        <v>2340</v>
      </c>
      <c r="B4581" s="263">
        <v>1.0147457638676101E-3</v>
      </c>
      <c r="D4581" s="263"/>
    </row>
    <row r="4582" spans="1:4" x14ac:dyDescent="0.2">
      <c r="A4582" s="265" t="s">
        <v>5579</v>
      </c>
      <c r="B4582" s="263">
        <v>1.0139688401873601E-3</v>
      </c>
      <c r="D4582" s="263"/>
    </row>
    <row r="4583" spans="1:4" x14ac:dyDescent="0.2">
      <c r="A4583" s="265" t="s">
        <v>8100</v>
      </c>
      <c r="B4583" s="263">
        <v>1.0130385856793301E-3</v>
      </c>
      <c r="D4583" s="263"/>
    </row>
    <row r="4584" spans="1:4" x14ac:dyDescent="0.2">
      <c r="A4584" s="265" t="s">
        <v>8101</v>
      </c>
      <c r="B4584" s="263">
        <v>1.0124114124437E-3</v>
      </c>
      <c r="D4584" s="263"/>
    </row>
    <row r="4585" spans="1:4" x14ac:dyDescent="0.2">
      <c r="A4585" s="265" t="s">
        <v>852</v>
      </c>
      <c r="B4585" s="263">
        <v>1.0122690231894301E-3</v>
      </c>
      <c r="D4585" s="263"/>
    </row>
    <row r="4586" spans="1:4" x14ac:dyDescent="0.2">
      <c r="A4586" s="265" t="s">
        <v>8102</v>
      </c>
      <c r="B4586" s="263">
        <v>1.0121329922903599E-3</v>
      </c>
      <c r="D4586" s="263"/>
    </row>
    <row r="4587" spans="1:4" x14ac:dyDescent="0.2">
      <c r="A4587" s="265" t="s">
        <v>3243</v>
      </c>
      <c r="B4587" s="263">
        <v>1.0106890245078E-3</v>
      </c>
      <c r="D4587" s="263"/>
    </row>
    <row r="4588" spans="1:4" x14ac:dyDescent="0.2">
      <c r="A4588" s="265" t="s">
        <v>4723</v>
      </c>
      <c r="B4588" s="263">
        <v>1.0098870034610701E-3</v>
      </c>
      <c r="D4588" s="263"/>
    </row>
    <row r="4589" spans="1:4" x14ac:dyDescent="0.2">
      <c r="A4589" s="265" t="s">
        <v>4643</v>
      </c>
      <c r="B4589" s="263">
        <v>1.00956777938868E-3</v>
      </c>
      <c r="D4589" s="263"/>
    </row>
    <row r="4590" spans="1:4" x14ac:dyDescent="0.2">
      <c r="A4590" s="265" t="s">
        <v>1615</v>
      </c>
      <c r="B4590" s="263">
        <v>1.0093932612551099E-3</v>
      </c>
      <c r="D4590" s="263"/>
    </row>
    <row r="4591" spans="1:4" x14ac:dyDescent="0.2">
      <c r="A4591" s="265" t="s">
        <v>3897</v>
      </c>
      <c r="B4591" s="263">
        <v>1.0092544254400801E-3</v>
      </c>
      <c r="D4591" s="263"/>
    </row>
    <row r="4592" spans="1:4" x14ac:dyDescent="0.2">
      <c r="A4592" s="265" t="s">
        <v>1199</v>
      </c>
      <c r="B4592" s="263">
        <v>1.0091820469760001E-3</v>
      </c>
      <c r="D4592" s="263"/>
    </row>
    <row r="4593" spans="1:4" x14ac:dyDescent="0.2">
      <c r="A4593" s="265" t="s">
        <v>8103</v>
      </c>
      <c r="B4593" s="263">
        <v>1.00695179825086E-3</v>
      </c>
      <c r="D4593" s="263"/>
    </row>
    <row r="4594" spans="1:4" x14ac:dyDescent="0.2">
      <c r="A4594" s="265" t="s">
        <v>8104</v>
      </c>
      <c r="B4594" s="263">
        <v>1.00695179825086E-3</v>
      </c>
      <c r="D4594" s="263"/>
    </row>
    <row r="4595" spans="1:4" x14ac:dyDescent="0.2">
      <c r="A4595" s="265" t="s">
        <v>8105</v>
      </c>
      <c r="B4595" s="263">
        <v>1.00695179825086E-3</v>
      </c>
      <c r="D4595" s="263"/>
    </row>
    <row r="4596" spans="1:4" x14ac:dyDescent="0.2">
      <c r="A4596" s="265" t="s">
        <v>8106</v>
      </c>
      <c r="B4596" s="263">
        <v>1.00695179825086E-3</v>
      </c>
      <c r="D4596" s="263"/>
    </row>
    <row r="4597" spans="1:4" x14ac:dyDescent="0.2">
      <c r="A4597" s="265" t="s">
        <v>8107</v>
      </c>
      <c r="B4597" s="263">
        <v>1.00695179825086E-3</v>
      </c>
      <c r="D4597" s="263"/>
    </row>
    <row r="4598" spans="1:4" x14ac:dyDescent="0.2">
      <c r="A4598" s="265" t="s">
        <v>8108</v>
      </c>
      <c r="B4598" s="263">
        <v>1.00695179825086E-3</v>
      </c>
      <c r="D4598" s="263"/>
    </row>
    <row r="4599" spans="1:4" x14ac:dyDescent="0.2">
      <c r="A4599" s="265" t="s">
        <v>8109</v>
      </c>
      <c r="B4599" s="263">
        <v>1.00695179825086E-3</v>
      </c>
      <c r="D4599" s="263"/>
    </row>
    <row r="4600" spans="1:4" x14ac:dyDescent="0.2">
      <c r="A4600" s="265" t="s">
        <v>8110</v>
      </c>
      <c r="B4600" s="263">
        <v>1.00695179825086E-3</v>
      </c>
      <c r="D4600" s="263"/>
    </row>
    <row r="4601" spans="1:4" x14ac:dyDescent="0.2">
      <c r="A4601" s="265" t="s">
        <v>2136</v>
      </c>
      <c r="B4601" s="263">
        <v>1.00663529149514E-3</v>
      </c>
      <c r="D4601" s="263"/>
    </row>
    <row r="4602" spans="1:4" x14ac:dyDescent="0.2">
      <c r="A4602" s="265" t="s">
        <v>3899</v>
      </c>
      <c r="B4602" s="263">
        <v>1.00388167249255E-3</v>
      </c>
      <c r="D4602" s="263"/>
    </row>
    <row r="4603" spans="1:4" x14ac:dyDescent="0.2">
      <c r="A4603" s="265" t="s">
        <v>1429</v>
      </c>
      <c r="B4603" s="263">
        <v>1.00344602983817E-3</v>
      </c>
      <c r="D4603" s="263"/>
    </row>
    <row r="4604" spans="1:4" x14ac:dyDescent="0.2">
      <c r="A4604" s="265" t="s">
        <v>5646</v>
      </c>
      <c r="B4604" s="263">
        <v>1.0031326933347799E-3</v>
      </c>
      <c r="D4604" s="263"/>
    </row>
    <row r="4605" spans="1:4" x14ac:dyDescent="0.2">
      <c r="A4605" s="265" t="s">
        <v>4659</v>
      </c>
      <c r="B4605" s="263">
        <v>1.0030297781815801E-3</v>
      </c>
      <c r="D4605" s="263"/>
    </row>
    <row r="4606" spans="1:4" x14ac:dyDescent="0.2">
      <c r="A4606" s="265" t="s">
        <v>8111</v>
      </c>
      <c r="B4606" s="263">
        <v>1.00233732719451E-3</v>
      </c>
      <c r="D4606" s="263"/>
    </row>
    <row r="4607" spans="1:4" x14ac:dyDescent="0.2">
      <c r="A4607" s="265" t="s">
        <v>4759</v>
      </c>
      <c r="B4607" s="263">
        <v>1.0022968468276099E-3</v>
      </c>
      <c r="D4607" s="263"/>
    </row>
    <row r="4608" spans="1:4" x14ac:dyDescent="0.2">
      <c r="A4608" s="265" t="s">
        <v>8112</v>
      </c>
      <c r="B4608" s="263">
        <v>1.0019826236597701E-3</v>
      </c>
      <c r="D4608" s="263"/>
    </row>
    <row r="4609" spans="1:4" x14ac:dyDescent="0.2">
      <c r="A4609" s="265" t="s">
        <v>8113</v>
      </c>
      <c r="B4609" s="263">
        <v>1.0012415910892001E-3</v>
      </c>
      <c r="D4609" s="263"/>
    </row>
    <row r="4610" spans="1:4" x14ac:dyDescent="0.2">
      <c r="A4610" s="265" t="s">
        <v>4656</v>
      </c>
      <c r="B4610" s="263">
        <v>9.9973423865297993E-4</v>
      </c>
      <c r="D4610" s="263"/>
    </row>
    <row r="4611" spans="1:4" x14ac:dyDescent="0.2">
      <c r="A4611" s="265" t="s">
        <v>2207</v>
      </c>
      <c r="B4611" s="263">
        <v>9.994673014689199E-4</v>
      </c>
      <c r="D4611" s="263"/>
    </row>
    <row r="4612" spans="1:4" x14ac:dyDescent="0.2">
      <c r="A4612" s="265" t="s">
        <v>1594</v>
      </c>
      <c r="B4612" s="263">
        <v>9.9885678195969991E-4</v>
      </c>
      <c r="D4612" s="263"/>
    </row>
    <row r="4613" spans="1:4" x14ac:dyDescent="0.2">
      <c r="A4613" s="265" t="s">
        <v>1654</v>
      </c>
      <c r="B4613" s="263">
        <v>9.9844641884413998E-4</v>
      </c>
      <c r="D4613" s="263"/>
    </row>
    <row r="4614" spans="1:4" x14ac:dyDescent="0.2">
      <c r="A4614" s="265" t="s">
        <v>4930</v>
      </c>
      <c r="B4614" s="263">
        <v>9.9762871250700996E-4</v>
      </c>
      <c r="D4614" s="263"/>
    </row>
    <row r="4615" spans="1:4" x14ac:dyDescent="0.2">
      <c r="A4615" s="265" t="s">
        <v>4386</v>
      </c>
      <c r="B4615" s="263">
        <v>9.9762871250700996E-4</v>
      </c>
      <c r="D4615" s="263"/>
    </row>
    <row r="4616" spans="1:4" x14ac:dyDescent="0.2">
      <c r="A4616" s="265" t="s">
        <v>3990</v>
      </c>
      <c r="B4616" s="263">
        <v>9.9762871250700996E-4</v>
      </c>
      <c r="D4616" s="263"/>
    </row>
    <row r="4617" spans="1:4" x14ac:dyDescent="0.2">
      <c r="A4617" s="265" t="s">
        <v>3514</v>
      </c>
      <c r="B4617" s="263">
        <v>9.9762871250700996E-4</v>
      </c>
      <c r="D4617" s="263"/>
    </row>
    <row r="4618" spans="1:4" x14ac:dyDescent="0.2">
      <c r="A4618" s="265" t="s">
        <v>3403</v>
      </c>
      <c r="B4618" s="263">
        <v>9.9762871250700996E-4</v>
      </c>
      <c r="D4618" s="263"/>
    </row>
    <row r="4619" spans="1:4" x14ac:dyDescent="0.2">
      <c r="A4619" s="265" t="s">
        <v>1336</v>
      </c>
      <c r="B4619" s="263">
        <v>9.9701559027701994E-4</v>
      </c>
      <c r="D4619" s="263"/>
    </row>
    <row r="4620" spans="1:4" x14ac:dyDescent="0.2">
      <c r="A4620" s="265" t="s">
        <v>5783</v>
      </c>
      <c r="B4620" s="263">
        <v>9.969976478241601E-4</v>
      </c>
      <c r="D4620" s="263"/>
    </row>
    <row r="4621" spans="1:4" x14ac:dyDescent="0.2">
      <c r="A4621" s="265" t="s">
        <v>1968</v>
      </c>
      <c r="B4621" s="263">
        <v>9.9688680876906994E-4</v>
      </c>
      <c r="D4621" s="263"/>
    </row>
    <row r="4622" spans="1:4" x14ac:dyDescent="0.2">
      <c r="A4622" s="265" t="s">
        <v>3380</v>
      </c>
      <c r="B4622" s="263">
        <v>9.9649976802717991E-4</v>
      </c>
      <c r="D4622" s="263"/>
    </row>
    <row r="4623" spans="1:4" x14ac:dyDescent="0.2">
      <c r="A4623" s="265" t="s">
        <v>4489</v>
      </c>
      <c r="B4623" s="263">
        <v>9.9642744987268991E-4</v>
      </c>
      <c r="D4623" s="263"/>
    </row>
    <row r="4624" spans="1:4" x14ac:dyDescent="0.2">
      <c r="A4624" s="265" t="s">
        <v>8114</v>
      </c>
      <c r="B4624" s="263">
        <v>9.9509182113967994E-4</v>
      </c>
      <c r="D4624" s="263"/>
    </row>
    <row r="4625" spans="1:4" x14ac:dyDescent="0.2">
      <c r="A4625" s="265" t="s">
        <v>6117</v>
      </c>
      <c r="B4625" s="263">
        <v>9.9501463597742004E-4</v>
      </c>
      <c r="D4625" s="263"/>
    </row>
    <row r="4626" spans="1:4" x14ac:dyDescent="0.2">
      <c r="A4626" s="265" t="s">
        <v>8115</v>
      </c>
      <c r="B4626" s="263">
        <v>9.9425703849860005E-4</v>
      </c>
      <c r="D4626" s="263"/>
    </row>
    <row r="4627" spans="1:4" x14ac:dyDescent="0.2">
      <c r="A4627" s="265" t="s">
        <v>8116</v>
      </c>
      <c r="B4627" s="263">
        <v>9.9191198315637993E-4</v>
      </c>
      <c r="D4627" s="263"/>
    </row>
    <row r="4628" spans="1:4" x14ac:dyDescent="0.2">
      <c r="A4628" s="265" t="s">
        <v>5848</v>
      </c>
      <c r="B4628" s="263">
        <v>9.9151051880061003E-4</v>
      </c>
      <c r="D4628" s="263"/>
    </row>
    <row r="4629" spans="1:4" x14ac:dyDescent="0.2">
      <c r="A4629" s="265" t="s">
        <v>1455</v>
      </c>
      <c r="B4629" s="263">
        <v>9.9069364030521007E-4</v>
      </c>
      <c r="D4629" s="263"/>
    </row>
    <row r="4630" spans="1:4" x14ac:dyDescent="0.2">
      <c r="A4630" s="265" t="s">
        <v>2555</v>
      </c>
      <c r="B4630" s="263">
        <v>9.9053129300987006E-4</v>
      </c>
      <c r="D4630" s="263"/>
    </row>
    <row r="4631" spans="1:4" x14ac:dyDescent="0.2">
      <c r="A4631" s="265" t="s">
        <v>5945</v>
      </c>
      <c r="B4631" s="263">
        <v>9.8993577631217009E-4</v>
      </c>
      <c r="D4631" s="263"/>
    </row>
    <row r="4632" spans="1:4" x14ac:dyDescent="0.2">
      <c r="A4632" s="265" t="s">
        <v>5074</v>
      </c>
      <c r="B4632" s="263">
        <v>9.8822505085455008E-4</v>
      </c>
      <c r="D4632" s="263"/>
    </row>
    <row r="4633" spans="1:4" x14ac:dyDescent="0.2">
      <c r="A4633" s="265" t="s">
        <v>1556</v>
      </c>
      <c r="B4633" s="263">
        <v>9.878357749132699E-4</v>
      </c>
      <c r="D4633" s="263"/>
    </row>
    <row r="4634" spans="1:4" x14ac:dyDescent="0.2">
      <c r="A4634" s="265" t="s">
        <v>5639</v>
      </c>
      <c r="B4634" s="263">
        <v>9.8705301347239995E-4</v>
      </c>
      <c r="D4634" s="263"/>
    </row>
    <row r="4635" spans="1:4" x14ac:dyDescent="0.2">
      <c r="A4635" s="265" t="s">
        <v>1110</v>
      </c>
      <c r="B4635" s="263">
        <v>9.8591693774404006E-4</v>
      </c>
      <c r="D4635" s="263"/>
    </row>
    <row r="4636" spans="1:4" x14ac:dyDescent="0.2">
      <c r="A4636" s="265" t="s">
        <v>5326</v>
      </c>
      <c r="B4636" s="263">
        <v>9.8502040386205E-4</v>
      </c>
      <c r="D4636" s="263"/>
    </row>
    <row r="4637" spans="1:4" x14ac:dyDescent="0.2">
      <c r="A4637" s="265" t="s">
        <v>8117</v>
      </c>
      <c r="B4637" s="263">
        <v>9.8465006218124008E-4</v>
      </c>
      <c r="D4637" s="263"/>
    </row>
    <row r="4638" spans="1:4" x14ac:dyDescent="0.2">
      <c r="A4638" s="265" t="s">
        <v>2546</v>
      </c>
      <c r="B4638" s="263">
        <v>9.8413073711764009E-4</v>
      </c>
      <c r="D4638" s="263"/>
    </row>
    <row r="4639" spans="1:4" x14ac:dyDescent="0.2">
      <c r="A4639" s="265" t="s">
        <v>2801</v>
      </c>
      <c r="B4639" s="263">
        <v>9.8372742823752009E-4</v>
      </c>
      <c r="D4639" s="263"/>
    </row>
    <row r="4640" spans="1:4" x14ac:dyDescent="0.2">
      <c r="A4640" s="265" t="s">
        <v>8118</v>
      </c>
      <c r="B4640" s="263">
        <v>9.8296323455483009E-4</v>
      </c>
      <c r="D4640" s="263"/>
    </row>
    <row r="4641" spans="1:4" x14ac:dyDescent="0.2">
      <c r="A4641" s="265" t="s">
        <v>8119</v>
      </c>
      <c r="B4641" s="263">
        <v>9.8296323455483009E-4</v>
      </c>
      <c r="D4641" s="263"/>
    </row>
    <row r="4642" spans="1:4" x14ac:dyDescent="0.2">
      <c r="A4642" s="265" t="s">
        <v>8120</v>
      </c>
      <c r="B4642" s="263">
        <v>9.8225859155769992E-4</v>
      </c>
      <c r="D4642" s="263"/>
    </row>
    <row r="4643" spans="1:4" x14ac:dyDescent="0.2">
      <c r="A4643" s="265" t="s">
        <v>8121</v>
      </c>
      <c r="B4643" s="263">
        <v>9.8111810879275996E-4</v>
      </c>
      <c r="D4643" s="263"/>
    </row>
    <row r="4644" spans="1:4" x14ac:dyDescent="0.2">
      <c r="A4644" s="265" t="s">
        <v>8122</v>
      </c>
      <c r="B4644" s="263">
        <v>9.7996907377896993E-4</v>
      </c>
      <c r="D4644" s="263"/>
    </row>
    <row r="4645" spans="1:4" x14ac:dyDescent="0.2">
      <c r="A4645" s="265" t="s">
        <v>1836</v>
      </c>
      <c r="B4645" s="263">
        <v>9.7909202273303007E-4</v>
      </c>
      <c r="D4645" s="263"/>
    </row>
    <row r="4646" spans="1:4" x14ac:dyDescent="0.2">
      <c r="A4646" s="265" t="s">
        <v>8123</v>
      </c>
      <c r="B4646" s="263">
        <v>9.7781774966909998E-4</v>
      </c>
      <c r="D4646" s="263"/>
    </row>
    <row r="4647" spans="1:4" x14ac:dyDescent="0.2">
      <c r="A4647" s="265" t="s">
        <v>8124</v>
      </c>
      <c r="B4647" s="263">
        <v>9.7781774966909998E-4</v>
      </c>
      <c r="D4647" s="263"/>
    </row>
    <row r="4648" spans="1:4" x14ac:dyDescent="0.2">
      <c r="A4648" s="265" t="s">
        <v>8125</v>
      </c>
      <c r="B4648" s="263">
        <v>9.7781774966909998E-4</v>
      </c>
      <c r="D4648" s="263"/>
    </row>
    <row r="4649" spans="1:4" x14ac:dyDescent="0.2">
      <c r="A4649" s="265" t="s">
        <v>8126</v>
      </c>
      <c r="B4649" s="263">
        <v>9.7781774966909998E-4</v>
      </c>
      <c r="D4649" s="263"/>
    </row>
    <row r="4650" spans="1:4" x14ac:dyDescent="0.2">
      <c r="A4650" s="265" t="s">
        <v>8127</v>
      </c>
      <c r="B4650" s="263">
        <v>9.7781774966909998E-4</v>
      </c>
      <c r="D4650" s="263"/>
    </row>
    <row r="4651" spans="1:4" x14ac:dyDescent="0.2">
      <c r="A4651" s="265" t="s">
        <v>8128</v>
      </c>
      <c r="B4651" s="263">
        <v>9.7781774966909998E-4</v>
      </c>
      <c r="D4651" s="263"/>
    </row>
    <row r="4652" spans="1:4" x14ac:dyDescent="0.2">
      <c r="A4652" s="265" t="s">
        <v>8129</v>
      </c>
      <c r="B4652" s="263">
        <v>9.7781774966909998E-4</v>
      </c>
      <c r="D4652" s="263"/>
    </row>
    <row r="4653" spans="1:4" x14ac:dyDescent="0.2">
      <c r="A4653" s="265" t="s">
        <v>8130</v>
      </c>
      <c r="B4653" s="263">
        <v>9.7781774966909998E-4</v>
      </c>
      <c r="D4653" s="263"/>
    </row>
    <row r="4654" spans="1:4" x14ac:dyDescent="0.2">
      <c r="A4654" s="265" t="s">
        <v>8131</v>
      </c>
      <c r="B4654" s="263">
        <v>9.7781774966909998E-4</v>
      </c>
      <c r="D4654" s="263"/>
    </row>
    <row r="4655" spans="1:4" x14ac:dyDescent="0.2">
      <c r="A4655" s="265" t="s">
        <v>8132</v>
      </c>
      <c r="B4655" s="263">
        <v>9.7781774966909998E-4</v>
      </c>
      <c r="D4655" s="263"/>
    </row>
    <row r="4656" spans="1:4" x14ac:dyDescent="0.2">
      <c r="A4656" s="265" t="s">
        <v>8133</v>
      </c>
      <c r="B4656" s="263">
        <v>9.7781774966909998E-4</v>
      </c>
      <c r="D4656" s="263"/>
    </row>
    <row r="4657" spans="1:4" x14ac:dyDescent="0.2">
      <c r="A4657" s="265" t="s">
        <v>2737</v>
      </c>
      <c r="B4657" s="263">
        <v>9.7650374548097999E-4</v>
      </c>
      <c r="D4657" s="263"/>
    </row>
    <row r="4658" spans="1:4" x14ac:dyDescent="0.2">
      <c r="A4658" s="265" t="s">
        <v>560</v>
      </c>
      <c r="B4658" s="263">
        <v>9.7647561238641998E-4</v>
      </c>
      <c r="D4658" s="263"/>
    </row>
    <row r="4659" spans="1:4" x14ac:dyDescent="0.2">
      <c r="A4659" s="265" t="s">
        <v>1167</v>
      </c>
      <c r="B4659" s="263">
        <v>9.7601071768687003E-4</v>
      </c>
      <c r="D4659" s="263"/>
    </row>
    <row r="4660" spans="1:4" x14ac:dyDescent="0.2">
      <c r="A4660" s="265" t="s">
        <v>5949</v>
      </c>
      <c r="B4660" s="263">
        <v>9.7482850920228999E-4</v>
      </c>
      <c r="D4660" s="263"/>
    </row>
    <row r="4661" spans="1:4" x14ac:dyDescent="0.2">
      <c r="A4661" s="265" t="s">
        <v>8134</v>
      </c>
      <c r="B4661" s="263">
        <v>9.7471863253572005E-4</v>
      </c>
      <c r="D4661" s="263"/>
    </row>
    <row r="4662" spans="1:4" x14ac:dyDescent="0.2">
      <c r="A4662" s="265" t="s">
        <v>4968</v>
      </c>
      <c r="B4662" s="263">
        <v>9.7449465709541997E-4</v>
      </c>
      <c r="D4662" s="263"/>
    </row>
    <row r="4663" spans="1:4" x14ac:dyDescent="0.2">
      <c r="A4663" s="265" t="s">
        <v>5367</v>
      </c>
      <c r="B4663" s="263">
        <v>9.7434467676289999E-4</v>
      </c>
      <c r="D4663" s="263"/>
    </row>
    <row r="4664" spans="1:4" x14ac:dyDescent="0.2">
      <c r="A4664" s="265" t="s">
        <v>5466</v>
      </c>
      <c r="B4664" s="263">
        <v>9.7335240081555005E-4</v>
      </c>
      <c r="D4664" s="263"/>
    </row>
    <row r="4665" spans="1:4" x14ac:dyDescent="0.2">
      <c r="A4665" s="265" t="s">
        <v>1595</v>
      </c>
      <c r="B4665" s="263">
        <v>9.7257026743439003E-4</v>
      </c>
      <c r="D4665" s="263"/>
    </row>
    <row r="4666" spans="1:4" x14ac:dyDescent="0.2">
      <c r="A4666" s="265" t="s">
        <v>8135</v>
      </c>
      <c r="B4666" s="263">
        <v>9.7236151055312998E-4</v>
      </c>
      <c r="D4666" s="263"/>
    </row>
    <row r="4667" spans="1:4" x14ac:dyDescent="0.2">
      <c r="A4667" s="265" t="s">
        <v>3531</v>
      </c>
      <c r="B4667" s="263">
        <v>9.7180430789503005E-4</v>
      </c>
      <c r="D4667" s="263"/>
    </row>
    <row r="4668" spans="1:4" x14ac:dyDescent="0.2">
      <c r="A4668" s="265" t="s">
        <v>2460</v>
      </c>
      <c r="B4668" s="263">
        <v>9.7125587131275E-4</v>
      </c>
      <c r="D4668" s="263"/>
    </row>
    <row r="4669" spans="1:4" x14ac:dyDescent="0.2">
      <c r="A4669" s="265" t="s">
        <v>3903</v>
      </c>
      <c r="B4669" s="263">
        <v>9.7030299549241998E-4</v>
      </c>
      <c r="D4669" s="263"/>
    </row>
    <row r="4670" spans="1:4" x14ac:dyDescent="0.2">
      <c r="A4670" s="265" t="s">
        <v>1972</v>
      </c>
      <c r="B4670" s="263">
        <v>9.6986542781042E-4</v>
      </c>
      <c r="D4670" s="263"/>
    </row>
    <row r="4671" spans="1:4" x14ac:dyDescent="0.2">
      <c r="A4671" s="265" t="s">
        <v>6338</v>
      </c>
      <c r="B4671" s="263">
        <v>9.6950285779216999E-4</v>
      </c>
      <c r="D4671" s="263"/>
    </row>
    <row r="4672" spans="1:4" x14ac:dyDescent="0.2">
      <c r="A4672" s="265" t="s">
        <v>3681</v>
      </c>
      <c r="B4672" s="263">
        <v>9.6949175508599997E-4</v>
      </c>
      <c r="D4672" s="263"/>
    </row>
    <row r="4673" spans="1:4" x14ac:dyDescent="0.2">
      <c r="A4673" s="265" t="s">
        <v>3095</v>
      </c>
      <c r="B4673" s="263">
        <v>9.6881756661525999E-4</v>
      </c>
      <c r="D4673" s="263"/>
    </row>
    <row r="4674" spans="1:4" x14ac:dyDescent="0.2">
      <c r="A4674" s="265" t="s">
        <v>2186</v>
      </c>
      <c r="B4674" s="263">
        <v>9.6781764092424005E-4</v>
      </c>
      <c r="D4674" s="263"/>
    </row>
    <row r="4675" spans="1:4" x14ac:dyDescent="0.2">
      <c r="A4675" s="265" t="s">
        <v>756</v>
      </c>
      <c r="B4675" s="263">
        <v>9.6756523367068001E-4</v>
      </c>
      <c r="D4675" s="263"/>
    </row>
    <row r="4676" spans="1:4" x14ac:dyDescent="0.2">
      <c r="A4676" s="265" t="s">
        <v>3703</v>
      </c>
      <c r="B4676" s="263">
        <v>9.6681935297380996E-4</v>
      </c>
      <c r="D4676" s="263"/>
    </row>
    <row r="4677" spans="1:4" x14ac:dyDescent="0.2">
      <c r="A4677" s="265" t="s">
        <v>3524</v>
      </c>
      <c r="B4677" s="263">
        <v>9.6578319950926003E-4</v>
      </c>
      <c r="D4677" s="263"/>
    </row>
    <row r="4678" spans="1:4" x14ac:dyDescent="0.2">
      <c r="A4678" s="265" t="s">
        <v>4209</v>
      </c>
      <c r="B4678" s="263">
        <v>9.6482556117312001E-4</v>
      </c>
      <c r="D4678" s="263"/>
    </row>
    <row r="4679" spans="1:4" x14ac:dyDescent="0.2">
      <c r="A4679" s="265" t="s">
        <v>8136</v>
      </c>
      <c r="B4679" s="263">
        <v>9.6438118500726997E-4</v>
      </c>
      <c r="D4679" s="263"/>
    </row>
    <row r="4680" spans="1:4" x14ac:dyDescent="0.2">
      <c r="A4680" s="265" t="s">
        <v>2998</v>
      </c>
      <c r="B4680" s="263">
        <v>9.6328151376251004E-4</v>
      </c>
      <c r="D4680" s="263"/>
    </row>
    <row r="4681" spans="1:4" x14ac:dyDescent="0.2">
      <c r="A4681" s="265" t="s">
        <v>1413</v>
      </c>
      <c r="B4681" s="263">
        <v>9.6323710892792997E-4</v>
      </c>
      <c r="D4681" s="263"/>
    </row>
    <row r="4682" spans="1:4" x14ac:dyDescent="0.2">
      <c r="A4682" s="265" t="s">
        <v>2570</v>
      </c>
      <c r="B4682" s="263">
        <v>9.6107233868040001E-4</v>
      </c>
      <c r="D4682" s="263"/>
    </row>
    <row r="4683" spans="1:4" x14ac:dyDescent="0.2">
      <c r="A4683" s="265" t="s">
        <v>5728</v>
      </c>
      <c r="B4683" s="263">
        <v>9.5977098176362003E-4</v>
      </c>
      <c r="D4683" s="263"/>
    </row>
    <row r="4684" spans="1:4" x14ac:dyDescent="0.2">
      <c r="A4684" s="265" t="s">
        <v>4875</v>
      </c>
      <c r="B4684" s="263">
        <v>9.5934623077549997E-4</v>
      </c>
      <c r="D4684" s="263"/>
    </row>
    <row r="4685" spans="1:4" x14ac:dyDescent="0.2">
      <c r="A4685" s="265" t="s">
        <v>4226</v>
      </c>
      <c r="B4685" s="263">
        <v>9.5892004140448004E-4</v>
      </c>
      <c r="D4685" s="263"/>
    </row>
    <row r="4686" spans="1:4" x14ac:dyDescent="0.2">
      <c r="A4686" s="265" t="s">
        <v>3339</v>
      </c>
      <c r="B4686" s="263">
        <v>9.5888241469217002E-4</v>
      </c>
      <c r="D4686" s="263"/>
    </row>
    <row r="4687" spans="1:4" x14ac:dyDescent="0.2">
      <c r="A4687" s="265" t="s">
        <v>3097</v>
      </c>
      <c r="B4687" s="263">
        <v>9.5736526573207996E-4</v>
      </c>
      <c r="D4687" s="263"/>
    </row>
    <row r="4688" spans="1:4" x14ac:dyDescent="0.2">
      <c r="A4688" s="265" t="s">
        <v>3416</v>
      </c>
      <c r="B4688" s="263">
        <v>9.5708276555938015E-4</v>
      </c>
      <c r="D4688" s="263"/>
    </row>
    <row r="4689" spans="1:4" x14ac:dyDescent="0.2">
      <c r="A4689" s="265" t="s">
        <v>3836</v>
      </c>
      <c r="B4689" s="263">
        <v>9.5690564920117998E-4</v>
      </c>
      <c r="D4689" s="263"/>
    </row>
    <row r="4690" spans="1:4" x14ac:dyDescent="0.2">
      <c r="A4690" s="265" t="s">
        <v>3719</v>
      </c>
      <c r="B4690" s="263">
        <v>9.5526824537744005E-4</v>
      </c>
      <c r="D4690" s="263"/>
    </row>
    <row r="4691" spans="1:4" x14ac:dyDescent="0.2">
      <c r="A4691" s="265" t="s">
        <v>5903</v>
      </c>
      <c r="B4691" s="263">
        <v>9.5496840689206003E-4</v>
      </c>
      <c r="D4691" s="263"/>
    </row>
    <row r="4692" spans="1:4" x14ac:dyDescent="0.2">
      <c r="A4692" s="265" t="s">
        <v>3259</v>
      </c>
      <c r="B4692" s="263">
        <v>9.5496840689206003E-4</v>
      </c>
      <c r="D4692" s="263"/>
    </row>
    <row r="4693" spans="1:4" x14ac:dyDescent="0.2">
      <c r="A4693" s="265" t="s">
        <v>8137</v>
      </c>
      <c r="B4693" s="263">
        <v>9.5421532304061001E-4</v>
      </c>
      <c r="D4693" s="263"/>
    </row>
    <row r="4694" spans="1:4" x14ac:dyDescent="0.2">
      <c r="A4694" s="265" t="s">
        <v>3680</v>
      </c>
      <c r="B4694" s="263">
        <v>9.5352007660010995E-4</v>
      </c>
      <c r="D4694" s="263"/>
    </row>
    <row r="4695" spans="1:4" x14ac:dyDescent="0.2">
      <c r="A4695" s="265" t="s">
        <v>4772</v>
      </c>
      <c r="B4695" s="263">
        <v>9.5320832624327999E-4</v>
      </c>
      <c r="D4695" s="263"/>
    </row>
    <row r="4696" spans="1:4" x14ac:dyDescent="0.2">
      <c r="A4696" s="265" t="s">
        <v>2914</v>
      </c>
      <c r="B4696" s="263">
        <v>9.5278055995815999E-4</v>
      </c>
      <c r="D4696" s="263"/>
    </row>
    <row r="4697" spans="1:4" x14ac:dyDescent="0.2">
      <c r="A4697" s="265" t="s">
        <v>8138</v>
      </c>
      <c r="B4697" s="263">
        <v>9.5263065644690995E-4</v>
      </c>
      <c r="D4697" s="263"/>
    </row>
    <row r="4698" spans="1:4" x14ac:dyDescent="0.2">
      <c r="A4698" s="265" t="s">
        <v>3520</v>
      </c>
      <c r="B4698" s="263">
        <v>9.5094096912976E-4</v>
      </c>
      <c r="D4698" s="263"/>
    </row>
    <row r="4699" spans="1:4" x14ac:dyDescent="0.2">
      <c r="A4699" s="265" t="s">
        <v>8139</v>
      </c>
      <c r="B4699" s="263">
        <v>9.4689491823276998E-4</v>
      </c>
      <c r="D4699" s="263"/>
    </row>
    <row r="4700" spans="1:4" x14ac:dyDescent="0.2">
      <c r="A4700" s="265" t="s">
        <v>6251</v>
      </c>
      <c r="B4700" s="263">
        <v>9.4609796646713995E-4</v>
      </c>
      <c r="D4700" s="263"/>
    </row>
    <row r="4701" spans="1:4" x14ac:dyDescent="0.2">
      <c r="A4701" s="265" t="s">
        <v>5631</v>
      </c>
      <c r="B4701" s="263">
        <v>9.4482973081079003E-4</v>
      </c>
      <c r="D4701" s="263"/>
    </row>
    <row r="4702" spans="1:4" x14ac:dyDescent="0.2">
      <c r="A4702" s="265" t="s">
        <v>8140</v>
      </c>
      <c r="B4702" s="263">
        <v>9.4415275679688999E-4</v>
      </c>
      <c r="D4702" s="263"/>
    </row>
    <row r="4703" spans="1:4" x14ac:dyDescent="0.2">
      <c r="A4703" s="265" t="s">
        <v>8141</v>
      </c>
      <c r="B4703" s="263">
        <v>9.4399372210211005E-4</v>
      </c>
      <c r="D4703" s="263"/>
    </row>
    <row r="4704" spans="1:4" x14ac:dyDescent="0.2">
      <c r="A4704" s="265" t="s">
        <v>5184</v>
      </c>
      <c r="B4704" s="263">
        <v>9.4321489483901002E-4</v>
      </c>
      <c r="D4704" s="263"/>
    </row>
    <row r="4705" spans="1:4" x14ac:dyDescent="0.2">
      <c r="A4705" s="265" t="s">
        <v>954</v>
      </c>
      <c r="B4705" s="263">
        <v>9.4296996783244005E-4</v>
      </c>
      <c r="D4705" s="263"/>
    </row>
    <row r="4706" spans="1:4" x14ac:dyDescent="0.2">
      <c r="A4706" s="265" t="s">
        <v>1021</v>
      </c>
      <c r="B4706" s="263">
        <v>9.418551168493E-4</v>
      </c>
      <c r="D4706" s="263"/>
    </row>
    <row r="4707" spans="1:4" x14ac:dyDescent="0.2">
      <c r="A4707" s="265" t="s">
        <v>1470</v>
      </c>
      <c r="B4707" s="263">
        <v>9.4170017664728996E-4</v>
      </c>
      <c r="D4707" s="263"/>
    </row>
    <row r="4708" spans="1:4" x14ac:dyDescent="0.2">
      <c r="A4708" s="265" t="s">
        <v>3845</v>
      </c>
      <c r="B4708" s="263">
        <v>9.4118730995186996E-4</v>
      </c>
      <c r="D4708" s="263"/>
    </row>
    <row r="4709" spans="1:4" x14ac:dyDescent="0.2">
      <c r="A4709" s="265" t="s">
        <v>4017</v>
      </c>
      <c r="B4709" s="263">
        <v>9.4111600238164998E-4</v>
      </c>
      <c r="D4709" s="263"/>
    </row>
    <row r="4710" spans="1:4" x14ac:dyDescent="0.2">
      <c r="A4710" s="265" t="s">
        <v>4829</v>
      </c>
      <c r="B4710" s="263">
        <v>9.4039977864043996E-4</v>
      </c>
      <c r="D4710" s="263"/>
    </row>
    <row r="4711" spans="1:4" x14ac:dyDescent="0.2">
      <c r="A4711" s="265" t="s">
        <v>8142</v>
      </c>
      <c r="B4711" s="263">
        <v>9.3724289391611997E-4</v>
      </c>
      <c r="D4711" s="263"/>
    </row>
    <row r="4712" spans="1:4" x14ac:dyDescent="0.2">
      <c r="A4712" s="265" t="s">
        <v>8143</v>
      </c>
      <c r="B4712" s="263">
        <v>9.3571328409180999E-4</v>
      </c>
      <c r="D4712" s="263"/>
    </row>
    <row r="4713" spans="1:4" x14ac:dyDescent="0.2">
      <c r="A4713" s="265" t="s">
        <v>8144</v>
      </c>
      <c r="B4713" s="263">
        <v>9.3571328409180999E-4</v>
      </c>
      <c r="D4713" s="263"/>
    </row>
    <row r="4714" spans="1:4" x14ac:dyDescent="0.2">
      <c r="A4714" s="265" t="s">
        <v>1373</v>
      </c>
      <c r="B4714" s="263">
        <v>9.3425670431968001E-4</v>
      </c>
      <c r="D4714" s="263"/>
    </row>
    <row r="4715" spans="1:4" x14ac:dyDescent="0.2">
      <c r="A4715" s="265" t="s">
        <v>8145</v>
      </c>
      <c r="B4715" s="263">
        <v>9.3265117248625005E-4</v>
      </c>
      <c r="D4715" s="263"/>
    </row>
    <row r="4716" spans="1:4" x14ac:dyDescent="0.2">
      <c r="A4716" s="265" t="s">
        <v>8146</v>
      </c>
      <c r="B4716" s="263">
        <v>9.3264091145192E-4</v>
      </c>
      <c r="D4716" s="263"/>
    </row>
    <row r="4717" spans="1:4" x14ac:dyDescent="0.2">
      <c r="A4717" s="265" t="s">
        <v>696</v>
      </c>
      <c r="B4717" s="263">
        <v>9.3124637968275002E-4</v>
      </c>
      <c r="D4717" s="263"/>
    </row>
    <row r="4718" spans="1:4" x14ac:dyDescent="0.2">
      <c r="A4718" s="265" t="s">
        <v>1794</v>
      </c>
      <c r="B4718" s="263">
        <v>9.3065710032155997E-4</v>
      </c>
      <c r="D4718" s="263"/>
    </row>
    <row r="4719" spans="1:4" x14ac:dyDescent="0.2">
      <c r="A4719" s="265" t="s">
        <v>3960</v>
      </c>
      <c r="B4719" s="263">
        <v>9.3004417684144003E-4</v>
      </c>
      <c r="D4719" s="263"/>
    </row>
    <row r="4720" spans="1:4" x14ac:dyDescent="0.2">
      <c r="A4720" s="265" t="s">
        <v>2818</v>
      </c>
      <c r="B4720" s="263">
        <v>9.3002324767588998E-4</v>
      </c>
      <c r="D4720" s="263"/>
    </row>
    <row r="4721" spans="1:4" x14ac:dyDescent="0.2">
      <c r="A4721" s="265" t="s">
        <v>4153</v>
      </c>
      <c r="B4721" s="263">
        <v>9.2978870573479002E-4</v>
      </c>
      <c r="D4721" s="263"/>
    </row>
    <row r="4722" spans="1:4" x14ac:dyDescent="0.2">
      <c r="A4722" s="265" t="s">
        <v>3285</v>
      </c>
      <c r="B4722" s="263">
        <v>9.2906052368696998E-4</v>
      </c>
      <c r="D4722" s="263"/>
    </row>
    <row r="4723" spans="1:4" x14ac:dyDescent="0.2">
      <c r="A4723" s="265" t="s">
        <v>5005</v>
      </c>
      <c r="B4723" s="263">
        <v>9.2853109792535003E-4</v>
      </c>
      <c r="D4723" s="263"/>
    </row>
    <row r="4724" spans="1:4" x14ac:dyDescent="0.2">
      <c r="A4724" s="265" t="s">
        <v>2395</v>
      </c>
      <c r="B4724" s="263">
        <v>9.2789149172690997E-4</v>
      </c>
      <c r="D4724" s="263"/>
    </row>
    <row r="4725" spans="1:4" x14ac:dyDescent="0.2">
      <c r="A4725" s="265" t="s">
        <v>3456</v>
      </c>
      <c r="B4725" s="263">
        <v>9.2746826240216996E-4</v>
      </c>
      <c r="D4725" s="263"/>
    </row>
    <row r="4726" spans="1:4" x14ac:dyDescent="0.2">
      <c r="A4726" s="265" t="s">
        <v>6095</v>
      </c>
      <c r="B4726" s="263">
        <v>9.2698111130379995E-4</v>
      </c>
      <c r="D4726" s="263"/>
    </row>
    <row r="4727" spans="1:4" x14ac:dyDescent="0.2">
      <c r="A4727" s="265" t="s">
        <v>8147</v>
      </c>
      <c r="B4727" s="263">
        <v>9.266024982923E-4</v>
      </c>
      <c r="D4727" s="263"/>
    </row>
    <row r="4728" spans="1:4" x14ac:dyDescent="0.2">
      <c r="A4728" s="265" t="s">
        <v>2722</v>
      </c>
      <c r="B4728" s="263">
        <v>9.2554073713614995E-4</v>
      </c>
      <c r="D4728" s="263"/>
    </row>
    <row r="4729" spans="1:4" x14ac:dyDescent="0.2">
      <c r="A4729" s="265" t="s">
        <v>8148</v>
      </c>
      <c r="B4729" s="263">
        <v>9.2525196616735997E-4</v>
      </c>
      <c r="D4729" s="263"/>
    </row>
    <row r="4730" spans="1:4" x14ac:dyDescent="0.2">
      <c r="A4730" s="265" t="s">
        <v>8149</v>
      </c>
      <c r="B4730" s="263">
        <v>9.2511948912268004E-4</v>
      </c>
      <c r="D4730" s="263"/>
    </row>
    <row r="4731" spans="1:4" x14ac:dyDescent="0.2">
      <c r="A4731" s="265" t="s">
        <v>8150</v>
      </c>
      <c r="B4731" s="263">
        <v>9.2507603693499005E-4</v>
      </c>
      <c r="D4731" s="263"/>
    </row>
    <row r="4732" spans="1:4" x14ac:dyDescent="0.2">
      <c r="A4732" s="265" t="s">
        <v>2862</v>
      </c>
      <c r="B4732" s="263">
        <v>9.2486993232106002E-4</v>
      </c>
      <c r="D4732" s="263"/>
    </row>
    <row r="4733" spans="1:4" x14ac:dyDescent="0.2">
      <c r="A4733" s="265" t="s">
        <v>1300</v>
      </c>
      <c r="B4733" s="263">
        <v>9.2483904686704995E-4</v>
      </c>
      <c r="D4733" s="263"/>
    </row>
    <row r="4734" spans="1:4" x14ac:dyDescent="0.2">
      <c r="A4734" s="265" t="s">
        <v>6150</v>
      </c>
      <c r="B4734" s="263">
        <v>9.2444271727151999E-4</v>
      </c>
      <c r="D4734" s="263"/>
    </row>
    <row r="4735" spans="1:4" x14ac:dyDescent="0.2">
      <c r="A4735" s="265" t="s">
        <v>5321</v>
      </c>
      <c r="B4735" s="263">
        <v>9.2324868260360005E-4</v>
      </c>
      <c r="D4735" s="263"/>
    </row>
    <row r="4736" spans="1:4" x14ac:dyDescent="0.2">
      <c r="A4736" s="265" t="s">
        <v>2563</v>
      </c>
      <c r="B4736" s="263">
        <v>9.2289321021912004E-4</v>
      </c>
      <c r="D4736" s="263"/>
    </row>
    <row r="4737" spans="1:4" x14ac:dyDescent="0.2">
      <c r="A4737" s="265" t="s">
        <v>8151</v>
      </c>
      <c r="B4737" s="263">
        <v>9.2127514887644995E-4</v>
      </c>
      <c r="D4737" s="263"/>
    </row>
    <row r="4738" spans="1:4" x14ac:dyDescent="0.2">
      <c r="A4738" s="265" t="s">
        <v>5285</v>
      </c>
      <c r="B4738" s="263">
        <v>9.2084169812778002E-4</v>
      </c>
      <c r="D4738" s="263"/>
    </row>
    <row r="4739" spans="1:4" x14ac:dyDescent="0.2">
      <c r="A4739" s="265" t="s">
        <v>6381</v>
      </c>
      <c r="B4739" s="263">
        <v>9.1984641498479998E-4</v>
      </c>
      <c r="D4739" s="263"/>
    </row>
    <row r="4740" spans="1:4" x14ac:dyDescent="0.2">
      <c r="A4740" s="265" t="s">
        <v>8152</v>
      </c>
      <c r="B4740" s="263">
        <v>9.1750682772499001E-4</v>
      </c>
      <c r="D4740" s="263"/>
    </row>
    <row r="4741" spans="1:4" x14ac:dyDescent="0.2">
      <c r="A4741" s="265" t="s">
        <v>8153</v>
      </c>
      <c r="B4741" s="263">
        <v>9.1699496887383996E-4</v>
      </c>
      <c r="D4741" s="263"/>
    </row>
    <row r="4742" spans="1:4" x14ac:dyDescent="0.2">
      <c r="A4742" s="265" t="s">
        <v>8154</v>
      </c>
      <c r="B4742" s="263">
        <v>9.1596842598588998E-4</v>
      </c>
      <c r="D4742" s="263"/>
    </row>
    <row r="4743" spans="1:4" x14ac:dyDescent="0.2">
      <c r="A4743" s="265" t="s">
        <v>8155</v>
      </c>
      <c r="B4743" s="263">
        <v>9.1523948640163998E-4</v>
      </c>
      <c r="D4743" s="263"/>
    </row>
    <row r="4744" spans="1:4" x14ac:dyDescent="0.2">
      <c r="A4744" s="265" t="s">
        <v>8156</v>
      </c>
      <c r="B4744" s="263">
        <v>9.1458898195247E-4</v>
      </c>
      <c r="D4744" s="263"/>
    </row>
    <row r="4745" spans="1:4" x14ac:dyDescent="0.2">
      <c r="A4745" s="265" t="s">
        <v>1980</v>
      </c>
      <c r="B4745" s="263">
        <v>9.1335031801715E-4</v>
      </c>
      <c r="D4745" s="263"/>
    </row>
    <row r="4746" spans="1:4" x14ac:dyDescent="0.2">
      <c r="A4746" s="265" t="s">
        <v>4244</v>
      </c>
      <c r="B4746" s="263">
        <v>9.1278670805226998E-4</v>
      </c>
      <c r="D4746" s="263"/>
    </row>
    <row r="4747" spans="1:4" x14ac:dyDescent="0.2">
      <c r="A4747" s="265" t="s">
        <v>8157</v>
      </c>
      <c r="B4747" s="263">
        <v>9.1173797677615001E-4</v>
      </c>
      <c r="D4747" s="263"/>
    </row>
    <row r="4748" spans="1:4" x14ac:dyDescent="0.2">
      <c r="A4748" s="265" t="s">
        <v>3450</v>
      </c>
      <c r="B4748" s="263">
        <v>9.1149263182382001E-4</v>
      </c>
      <c r="D4748" s="263"/>
    </row>
    <row r="4749" spans="1:4" x14ac:dyDescent="0.2">
      <c r="A4749" s="265" t="s">
        <v>3952</v>
      </c>
      <c r="B4749" s="263">
        <v>9.1015608080767996E-4</v>
      </c>
      <c r="D4749" s="263"/>
    </row>
    <row r="4750" spans="1:4" x14ac:dyDescent="0.2">
      <c r="A4750" s="265" t="s">
        <v>5060</v>
      </c>
      <c r="B4750" s="263">
        <v>9.1001423485300998E-4</v>
      </c>
      <c r="D4750" s="263"/>
    </row>
    <row r="4751" spans="1:4" x14ac:dyDescent="0.2">
      <c r="A4751" s="265" t="s">
        <v>4569</v>
      </c>
      <c r="B4751" s="263">
        <v>9.0889617481266995E-4</v>
      </c>
      <c r="D4751" s="263"/>
    </row>
    <row r="4752" spans="1:4" x14ac:dyDescent="0.2">
      <c r="A4752" s="265" t="s">
        <v>8158</v>
      </c>
      <c r="B4752" s="263">
        <v>9.0854885398840995E-4</v>
      </c>
      <c r="D4752" s="263"/>
    </row>
    <row r="4753" spans="1:4" x14ac:dyDescent="0.2">
      <c r="A4753" s="265" t="s">
        <v>4097</v>
      </c>
      <c r="B4753" s="263">
        <v>9.0764719725209999E-4</v>
      </c>
      <c r="D4753" s="263"/>
    </row>
    <row r="4754" spans="1:4" x14ac:dyDescent="0.2">
      <c r="A4754" s="265" t="s">
        <v>2456</v>
      </c>
      <c r="B4754" s="263">
        <v>9.0757581977591998E-4</v>
      </c>
      <c r="D4754" s="263"/>
    </row>
    <row r="4755" spans="1:4" x14ac:dyDescent="0.2">
      <c r="A4755" s="265" t="s">
        <v>2209</v>
      </c>
      <c r="B4755" s="263">
        <v>9.0684704257100999E-4</v>
      </c>
      <c r="D4755" s="263"/>
    </row>
    <row r="4756" spans="1:4" x14ac:dyDescent="0.2">
      <c r="A4756" s="265" t="s">
        <v>5358</v>
      </c>
      <c r="B4756" s="263">
        <v>9.0564721874613003E-4</v>
      </c>
      <c r="D4756" s="263"/>
    </row>
    <row r="4757" spans="1:4" x14ac:dyDescent="0.2">
      <c r="A4757" s="265" t="s">
        <v>2014</v>
      </c>
      <c r="B4757" s="263">
        <v>9.0462652377166E-4</v>
      </c>
      <c r="D4757" s="263"/>
    </row>
    <row r="4758" spans="1:4" x14ac:dyDescent="0.2">
      <c r="A4758" s="265" t="s">
        <v>4933</v>
      </c>
      <c r="B4758" s="263">
        <v>9.0415099973963997E-4</v>
      </c>
      <c r="D4758" s="263"/>
    </row>
    <row r="4759" spans="1:4" x14ac:dyDescent="0.2">
      <c r="A4759" s="265" t="s">
        <v>2539</v>
      </c>
      <c r="B4759" s="263">
        <v>9.0326609620305996E-4</v>
      </c>
      <c r="D4759" s="263"/>
    </row>
    <row r="4760" spans="1:4" x14ac:dyDescent="0.2">
      <c r="A4760" s="265" t="s">
        <v>3631</v>
      </c>
      <c r="B4760" s="263">
        <v>9.0024955972448995E-4</v>
      </c>
      <c r="D4760" s="263"/>
    </row>
    <row r="4761" spans="1:4" x14ac:dyDescent="0.2">
      <c r="A4761" s="265" t="s">
        <v>8159</v>
      </c>
      <c r="B4761" s="263">
        <v>8.9953082841672004E-4</v>
      </c>
      <c r="D4761" s="263"/>
    </row>
    <row r="4762" spans="1:4" x14ac:dyDescent="0.2">
      <c r="A4762" s="265" t="s">
        <v>4816</v>
      </c>
      <c r="B4762" s="263">
        <v>8.9901060274420004E-4</v>
      </c>
      <c r="D4762" s="263"/>
    </row>
    <row r="4763" spans="1:4" x14ac:dyDescent="0.2">
      <c r="A4763" s="265" t="s">
        <v>6053</v>
      </c>
      <c r="B4763" s="263">
        <v>8.9868578037137004E-4</v>
      </c>
      <c r="D4763" s="263"/>
    </row>
    <row r="4764" spans="1:4" x14ac:dyDescent="0.2">
      <c r="A4764" s="265" t="s">
        <v>3768</v>
      </c>
      <c r="B4764" s="263">
        <v>8.9844698389495998E-4</v>
      </c>
      <c r="D4764" s="263"/>
    </row>
    <row r="4765" spans="1:4" x14ac:dyDescent="0.2">
      <c r="A4765" s="265" t="s">
        <v>4403</v>
      </c>
      <c r="B4765" s="263">
        <v>8.9809137158756004E-4</v>
      </c>
      <c r="D4765" s="263"/>
    </row>
    <row r="4766" spans="1:4" x14ac:dyDescent="0.2">
      <c r="A4766" s="265" t="s">
        <v>8160</v>
      </c>
      <c r="B4766" s="263">
        <v>8.9695123100631997E-4</v>
      </c>
      <c r="D4766" s="263"/>
    </row>
    <row r="4767" spans="1:4" x14ac:dyDescent="0.2">
      <c r="A4767" s="265" t="s">
        <v>5881</v>
      </c>
      <c r="B4767" s="263">
        <v>8.9528473750666001E-4</v>
      </c>
      <c r="D4767" s="263"/>
    </row>
    <row r="4768" spans="1:4" x14ac:dyDescent="0.2">
      <c r="A4768" s="265" t="s">
        <v>8161</v>
      </c>
      <c r="B4768" s="263">
        <v>8.9527299296037995E-4</v>
      </c>
      <c r="D4768" s="263"/>
    </row>
    <row r="4769" spans="1:4" x14ac:dyDescent="0.2">
      <c r="A4769" s="265" t="s">
        <v>8162</v>
      </c>
      <c r="B4769" s="263">
        <v>8.9527299296037995E-4</v>
      </c>
      <c r="D4769" s="263"/>
    </row>
    <row r="4770" spans="1:4" x14ac:dyDescent="0.2">
      <c r="A4770" s="265" t="s">
        <v>8163</v>
      </c>
      <c r="B4770" s="263">
        <v>8.9513365862076003E-4</v>
      </c>
      <c r="D4770" s="263"/>
    </row>
    <row r="4771" spans="1:4" x14ac:dyDescent="0.2">
      <c r="A4771" s="265" t="s">
        <v>8164</v>
      </c>
      <c r="B4771" s="263">
        <v>8.9443701013654003E-4</v>
      </c>
      <c r="D4771" s="263"/>
    </row>
    <row r="4772" spans="1:4" x14ac:dyDescent="0.2">
      <c r="A4772" s="265" t="s">
        <v>3138</v>
      </c>
      <c r="B4772" s="263">
        <v>8.9318289406266002E-4</v>
      </c>
      <c r="D4772" s="263"/>
    </row>
    <row r="4773" spans="1:4" x14ac:dyDescent="0.2">
      <c r="A4773" s="265" t="s">
        <v>1799</v>
      </c>
      <c r="B4773" s="263">
        <v>8.9155449126129003E-4</v>
      </c>
      <c r="D4773" s="263"/>
    </row>
    <row r="4774" spans="1:4" x14ac:dyDescent="0.2">
      <c r="A4774" s="265" t="s">
        <v>8165</v>
      </c>
      <c r="B4774" s="263">
        <v>8.8952789615831995E-4</v>
      </c>
      <c r="D4774" s="263"/>
    </row>
    <row r="4775" spans="1:4" x14ac:dyDescent="0.2">
      <c r="A4775" s="265" t="s">
        <v>4419</v>
      </c>
      <c r="B4775" s="263">
        <v>8.8930067393158999E-4</v>
      </c>
      <c r="D4775" s="263"/>
    </row>
    <row r="4776" spans="1:4" x14ac:dyDescent="0.2">
      <c r="A4776" s="265" t="s">
        <v>3761</v>
      </c>
      <c r="B4776" s="263">
        <v>8.8874269157149005E-4</v>
      </c>
      <c r="D4776" s="263"/>
    </row>
    <row r="4777" spans="1:4" x14ac:dyDescent="0.2">
      <c r="A4777" s="265" t="s">
        <v>8166</v>
      </c>
      <c r="B4777" s="263">
        <v>8.8849142835312005E-4</v>
      </c>
      <c r="D4777" s="263"/>
    </row>
    <row r="4778" spans="1:4" x14ac:dyDescent="0.2">
      <c r="A4778" s="265" t="s">
        <v>3752</v>
      </c>
      <c r="B4778" s="263">
        <v>8.8522577840761995E-4</v>
      </c>
      <c r="D4778" s="263"/>
    </row>
    <row r="4779" spans="1:4" x14ac:dyDescent="0.2">
      <c r="A4779" s="265" t="s">
        <v>3170</v>
      </c>
      <c r="B4779" s="263">
        <v>8.8467923613940998E-4</v>
      </c>
      <c r="D4779" s="263"/>
    </row>
    <row r="4780" spans="1:4" x14ac:dyDescent="0.2">
      <c r="A4780" s="265" t="s">
        <v>8167</v>
      </c>
      <c r="B4780" s="263">
        <v>8.8268232222412995E-4</v>
      </c>
      <c r="D4780" s="263"/>
    </row>
    <row r="4781" spans="1:4" x14ac:dyDescent="0.2">
      <c r="A4781" s="265" t="s">
        <v>6359</v>
      </c>
      <c r="B4781" s="263">
        <v>8.8268232222412995E-4</v>
      </c>
      <c r="D4781" s="263"/>
    </row>
    <row r="4782" spans="1:4" x14ac:dyDescent="0.2">
      <c r="A4782" s="265" t="s">
        <v>2297</v>
      </c>
      <c r="B4782" s="263">
        <v>8.8135755853871E-4</v>
      </c>
      <c r="D4782" s="263"/>
    </row>
    <row r="4783" spans="1:4" x14ac:dyDescent="0.2">
      <c r="A4783" s="265" t="s">
        <v>4481</v>
      </c>
      <c r="B4783" s="263">
        <v>8.8091922084248999E-4</v>
      </c>
      <c r="D4783" s="263"/>
    </row>
    <row r="4784" spans="1:4" x14ac:dyDescent="0.2">
      <c r="A4784" s="265" t="s">
        <v>5589</v>
      </c>
      <c r="B4784" s="263">
        <v>8.794874595059E-4</v>
      </c>
      <c r="D4784" s="263"/>
    </row>
    <row r="4785" spans="1:4" x14ac:dyDescent="0.2">
      <c r="A4785" s="265" t="s">
        <v>3594</v>
      </c>
      <c r="B4785" s="263">
        <v>8.7932537654725001E-4</v>
      </c>
      <c r="D4785" s="263"/>
    </row>
    <row r="4786" spans="1:4" x14ac:dyDescent="0.2">
      <c r="A4786" s="265" t="s">
        <v>2918</v>
      </c>
      <c r="B4786" s="263">
        <v>8.7900315176151996E-4</v>
      </c>
      <c r="D4786" s="263"/>
    </row>
    <row r="4787" spans="1:4" x14ac:dyDescent="0.2">
      <c r="A4787" s="265" t="s">
        <v>4197</v>
      </c>
      <c r="B4787" s="263">
        <v>8.7876142759877002E-4</v>
      </c>
      <c r="D4787" s="263"/>
    </row>
    <row r="4788" spans="1:4" x14ac:dyDescent="0.2">
      <c r="A4788" s="265" t="s">
        <v>8168</v>
      </c>
      <c r="B4788" s="263">
        <v>8.7820671325121002E-4</v>
      </c>
      <c r="D4788" s="263"/>
    </row>
    <row r="4789" spans="1:4" x14ac:dyDescent="0.2">
      <c r="A4789" s="265" t="s">
        <v>4902</v>
      </c>
      <c r="B4789" s="263">
        <v>8.7784158842595995E-4</v>
      </c>
      <c r="D4789" s="263"/>
    </row>
    <row r="4790" spans="1:4" x14ac:dyDescent="0.2">
      <c r="A4790" s="265" t="s">
        <v>5549</v>
      </c>
      <c r="B4790" s="263">
        <v>8.7724589354037995E-4</v>
      </c>
      <c r="D4790" s="263"/>
    </row>
    <row r="4791" spans="1:4" x14ac:dyDescent="0.2">
      <c r="A4791" s="265" t="s">
        <v>8169</v>
      </c>
      <c r="B4791" s="263">
        <v>8.7643429200530995E-4</v>
      </c>
      <c r="D4791" s="263"/>
    </row>
    <row r="4792" spans="1:4" x14ac:dyDescent="0.2">
      <c r="A4792" s="265" t="s">
        <v>4731</v>
      </c>
      <c r="B4792" s="263">
        <v>8.7500771754392003E-4</v>
      </c>
      <c r="D4792" s="263"/>
    </row>
    <row r="4793" spans="1:4" x14ac:dyDescent="0.2">
      <c r="A4793" s="265" t="s">
        <v>2623</v>
      </c>
      <c r="B4793" s="263">
        <v>8.7471342027718995E-4</v>
      </c>
      <c r="D4793" s="263"/>
    </row>
    <row r="4794" spans="1:4" x14ac:dyDescent="0.2">
      <c r="A4794" s="265" t="s">
        <v>8170</v>
      </c>
      <c r="B4794" s="263">
        <v>8.7445935855893001E-4</v>
      </c>
      <c r="D4794" s="263"/>
    </row>
    <row r="4795" spans="1:4" x14ac:dyDescent="0.2">
      <c r="A4795" s="265" t="s">
        <v>3159</v>
      </c>
      <c r="B4795" s="263">
        <v>8.7436646399290997E-4</v>
      </c>
      <c r="D4795" s="263"/>
    </row>
    <row r="4796" spans="1:4" x14ac:dyDescent="0.2">
      <c r="A4796" s="265" t="s">
        <v>5427</v>
      </c>
      <c r="B4796" s="263">
        <v>8.7384114727509E-4</v>
      </c>
      <c r="D4796" s="263"/>
    </row>
    <row r="4797" spans="1:4" x14ac:dyDescent="0.2">
      <c r="A4797" s="265" t="s">
        <v>4185</v>
      </c>
      <c r="B4797" s="263">
        <v>8.7318668640953996E-4</v>
      </c>
      <c r="D4797" s="263"/>
    </row>
    <row r="4798" spans="1:4" x14ac:dyDescent="0.2">
      <c r="A4798" s="265" t="s">
        <v>3137</v>
      </c>
      <c r="B4798" s="263">
        <v>8.7298409535794999E-4</v>
      </c>
      <c r="D4798" s="263"/>
    </row>
    <row r="4799" spans="1:4" x14ac:dyDescent="0.2">
      <c r="A4799" s="265" t="s">
        <v>2277</v>
      </c>
      <c r="B4799" s="263">
        <v>8.7285015156727999E-4</v>
      </c>
      <c r="D4799" s="263"/>
    </row>
    <row r="4800" spans="1:4" x14ac:dyDescent="0.2">
      <c r="A4800" s="265" t="s">
        <v>8171</v>
      </c>
      <c r="B4800" s="263">
        <v>8.7219821122406995E-4</v>
      </c>
      <c r="D4800" s="263"/>
    </row>
    <row r="4801" spans="1:4" x14ac:dyDescent="0.2">
      <c r="A4801" s="265" t="s">
        <v>8172</v>
      </c>
      <c r="B4801" s="263">
        <v>8.7206126824758E-4</v>
      </c>
      <c r="D4801" s="263"/>
    </row>
    <row r="4802" spans="1:4" x14ac:dyDescent="0.2">
      <c r="A4802" s="265" t="s">
        <v>8173</v>
      </c>
      <c r="B4802" s="263">
        <v>8.7206126824758E-4</v>
      </c>
      <c r="D4802" s="263"/>
    </row>
    <row r="4803" spans="1:4" x14ac:dyDescent="0.2">
      <c r="A4803" s="265" t="s">
        <v>8174</v>
      </c>
      <c r="B4803" s="263">
        <v>8.7206126824758E-4</v>
      </c>
      <c r="D4803" s="263"/>
    </row>
    <row r="4804" spans="1:4" x14ac:dyDescent="0.2">
      <c r="A4804" s="265" t="s">
        <v>8175</v>
      </c>
      <c r="B4804" s="263">
        <v>8.7206126824758E-4</v>
      </c>
      <c r="D4804" s="263"/>
    </row>
    <row r="4805" spans="1:4" x14ac:dyDescent="0.2">
      <c r="A4805" s="265" t="s">
        <v>8176</v>
      </c>
      <c r="B4805" s="263">
        <v>8.7206126824758E-4</v>
      </c>
      <c r="D4805" s="263"/>
    </row>
    <row r="4806" spans="1:4" x14ac:dyDescent="0.2">
      <c r="A4806" s="265" t="s">
        <v>8177</v>
      </c>
      <c r="B4806" s="263">
        <v>8.7206126824758E-4</v>
      </c>
      <c r="D4806" s="263"/>
    </row>
    <row r="4807" spans="1:4" x14ac:dyDescent="0.2">
      <c r="A4807" s="265" t="s">
        <v>8178</v>
      </c>
      <c r="B4807" s="263">
        <v>8.7206126824758E-4</v>
      </c>
      <c r="D4807" s="263"/>
    </row>
    <row r="4808" spans="1:4" x14ac:dyDescent="0.2">
      <c r="A4808" s="265" t="s">
        <v>8179</v>
      </c>
      <c r="B4808" s="263">
        <v>8.7206126824758E-4</v>
      </c>
      <c r="D4808" s="263"/>
    </row>
    <row r="4809" spans="1:4" x14ac:dyDescent="0.2">
      <c r="A4809" s="265" t="s">
        <v>8180</v>
      </c>
      <c r="B4809" s="263">
        <v>8.7206126824758E-4</v>
      </c>
      <c r="D4809" s="263"/>
    </row>
    <row r="4810" spans="1:4" x14ac:dyDescent="0.2">
      <c r="A4810" s="265" t="s">
        <v>5024</v>
      </c>
      <c r="B4810" s="263">
        <v>8.7163946878296005E-4</v>
      </c>
      <c r="D4810" s="263"/>
    </row>
    <row r="4811" spans="1:4" x14ac:dyDescent="0.2">
      <c r="A4811" s="265" t="s">
        <v>4825</v>
      </c>
      <c r="B4811" s="263">
        <v>8.7147430401947996E-4</v>
      </c>
      <c r="D4811" s="263"/>
    </row>
    <row r="4812" spans="1:4" x14ac:dyDescent="0.2">
      <c r="A4812" s="265" t="s">
        <v>8181</v>
      </c>
      <c r="B4812" s="263">
        <v>8.7144066757796005E-4</v>
      </c>
      <c r="D4812" s="263"/>
    </row>
    <row r="4813" spans="1:4" x14ac:dyDescent="0.2">
      <c r="A4813" s="265" t="s">
        <v>2090</v>
      </c>
      <c r="B4813" s="263">
        <v>8.6841551293875005E-4</v>
      </c>
      <c r="D4813" s="263"/>
    </row>
    <row r="4814" spans="1:4" x14ac:dyDescent="0.2">
      <c r="A4814" s="265" t="s">
        <v>3933</v>
      </c>
      <c r="B4814" s="263">
        <v>8.6677966328603995E-4</v>
      </c>
      <c r="D4814" s="263"/>
    </row>
    <row r="4815" spans="1:4" x14ac:dyDescent="0.2">
      <c r="A4815" s="265" t="s">
        <v>8182</v>
      </c>
      <c r="B4815" s="263">
        <v>8.6633534448046995E-4</v>
      </c>
      <c r="D4815" s="263"/>
    </row>
    <row r="4816" spans="1:4" x14ac:dyDescent="0.2">
      <c r="A4816" s="265" t="s">
        <v>8183</v>
      </c>
      <c r="B4816" s="263">
        <v>8.6358353478222004E-4</v>
      </c>
      <c r="D4816" s="263"/>
    </row>
    <row r="4817" spans="1:4" x14ac:dyDescent="0.2">
      <c r="A4817" s="265" t="s">
        <v>2978</v>
      </c>
      <c r="B4817" s="263">
        <v>8.6268604727246002E-4</v>
      </c>
      <c r="D4817" s="263"/>
    </row>
    <row r="4818" spans="1:4" x14ac:dyDescent="0.2">
      <c r="A4818" s="265" t="s">
        <v>8184</v>
      </c>
      <c r="B4818" s="263">
        <v>8.6228306766634999E-4</v>
      </c>
      <c r="D4818" s="263"/>
    </row>
    <row r="4819" spans="1:4" x14ac:dyDescent="0.2">
      <c r="A4819" s="265" t="s">
        <v>6212</v>
      </c>
      <c r="B4819" s="263">
        <v>8.6130908985650005E-4</v>
      </c>
      <c r="D4819" s="263"/>
    </row>
    <row r="4820" spans="1:4" x14ac:dyDescent="0.2">
      <c r="A4820" s="265" t="s">
        <v>8185</v>
      </c>
      <c r="B4820" s="263">
        <v>8.6116082803983996E-4</v>
      </c>
      <c r="D4820" s="263"/>
    </row>
    <row r="4821" spans="1:4" x14ac:dyDescent="0.2">
      <c r="A4821" s="265" t="s">
        <v>1933</v>
      </c>
      <c r="B4821" s="263">
        <v>8.5877875107699003E-4</v>
      </c>
      <c r="D4821" s="263"/>
    </row>
    <row r="4822" spans="1:4" x14ac:dyDescent="0.2">
      <c r="A4822" s="265" t="s">
        <v>783</v>
      </c>
      <c r="B4822" s="263">
        <v>8.5872246328028005E-4</v>
      </c>
      <c r="D4822" s="263"/>
    </row>
    <row r="4823" spans="1:4" x14ac:dyDescent="0.2">
      <c r="A4823" s="265" t="s">
        <v>2766</v>
      </c>
      <c r="B4823" s="263">
        <v>8.5729998704021004E-4</v>
      </c>
      <c r="D4823" s="263"/>
    </row>
    <row r="4824" spans="1:4" x14ac:dyDescent="0.2">
      <c r="A4824" s="265" t="s">
        <v>8186</v>
      </c>
      <c r="B4824" s="263">
        <v>8.5697073827711997E-4</v>
      </c>
      <c r="D4824" s="263"/>
    </row>
    <row r="4825" spans="1:4" x14ac:dyDescent="0.2">
      <c r="A4825" s="265" t="s">
        <v>8187</v>
      </c>
      <c r="B4825" s="263">
        <v>8.5697073827711997E-4</v>
      </c>
      <c r="D4825" s="263"/>
    </row>
    <row r="4826" spans="1:4" x14ac:dyDescent="0.2">
      <c r="A4826" s="265" t="s">
        <v>8188</v>
      </c>
      <c r="B4826" s="263">
        <v>8.5682326630094998E-4</v>
      </c>
      <c r="D4826" s="263"/>
    </row>
    <row r="4827" spans="1:4" x14ac:dyDescent="0.2">
      <c r="A4827" s="265" t="s">
        <v>2226</v>
      </c>
      <c r="B4827" s="263">
        <v>8.5668850897635995E-4</v>
      </c>
      <c r="D4827" s="263"/>
    </row>
    <row r="4828" spans="1:4" x14ac:dyDescent="0.2">
      <c r="A4828" s="265" t="s">
        <v>3648</v>
      </c>
      <c r="B4828" s="263">
        <v>8.5589866512721005E-4</v>
      </c>
      <c r="D4828" s="263"/>
    </row>
    <row r="4829" spans="1:4" x14ac:dyDescent="0.2">
      <c r="A4829" s="265" t="s">
        <v>2105</v>
      </c>
      <c r="B4829" s="263">
        <v>8.5531856018757004E-4</v>
      </c>
      <c r="D4829" s="263"/>
    </row>
    <row r="4830" spans="1:4" x14ac:dyDescent="0.2">
      <c r="A4830" s="265" t="s">
        <v>2030</v>
      </c>
      <c r="B4830" s="263">
        <v>8.5476998144787004E-4</v>
      </c>
      <c r="D4830" s="263"/>
    </row>
    <row r="4831" spans="1:4" x14ac:dyDescent="0.2">
      <c r="A4831" s="265" t="s">
        <v>8189</v>
      </c>
      <c r="B4831" s="263">
        <v>8.5475754385351001E-4</v>
      </c>
      <c r="D4831" s="263"/>
    </row>
    <row r="4832" spans="1:4" x14ac:dyDescent="0.2">
      <c r="A4832" s="265" t="s">
        <v>8190</v>
      </c>
      <c r="B4832" s="263">
        <v>8.5473824701374004E-4</v>
      </c>
      <c r="D4832" s="263"/>
    </row>
    <row r="4833" spans="1:4" x14ac:dyDescent="0.2">
      <c r="A4833" s="265" t="s">
        <v>1525</v>
      </c>
      <c r="B4833" s="263">
        <v>8.5439684429206996E-4</v>
      </c>
      <c r="D4833" s="263"/>
    </row>
    <row r="4834" spans="1:4" x14ac:dyDescent="0.2">
      <c r="A4834" s="265" t="s">
        <v>8191</v>
      </c>
      <c r="B4834" s="263">
        <v>8.5411351791674995E-4</v>
      </c>
      <c r="D4834" s="263"/>
    </row>
    <row r="4835" spans="1:4" x14ac:dyDescent="0.2">
      <c r="A4835" s="265" t="s">
        <v>8192</v>
      </c>
      <c r="B4835" s="263">
        <v>8.5359529518594E-4</v>
      </c>
      <c r="D4835" s="263"/>
    </row>
    <row r="4836" spans="1:4" x14ac:dyDescent="0.2">
      <c r="A4836" s="265" t="s">
        <v>6296</v>
      </c>
      <c r="B4836" s="263">
        <v>8.5224462321575E-4</v>
      </c>
      <c r="D4836" s="263"/>
    </row>
    <row r="4837" spans="1:4" x14ac:dyDescent="0.2">
      <c r="A4837" s="265" t="s">
        <v>6299</v>
      </c>
      <c r="B4837" s="263">
        <v>8.5162193623092004E-4</v>
      </c>
      <c r="D4837" s="263"/>
    </row>
    <row r="4838" spans="1:4" x14ac:dyDescent="0.2">
      <c r="A4838" s="265" t="s">
        <v>8193</v>
      </c>
      <c r="B4838" s="263">
        <v>8.5071638460368002E-4</v>
      </c>
      <c r="D4838" s="263"/>
    </row>
    <row r="4839" spans="1:4" x14ac:dyDescent="0.2">
      <c r="A4839" s="265" t="s">
        <v>2266</v>
      </c>
      <c r="B4839" s="263">
        <v>8.5067492771441001E-4</v>
      </c>
      <c r="D4839" s="263"/>
    </row>
    <row r="4840" spans="1:4" x14ac:dyDescent="0.2">
      <c r="A4840" s="265" t="s">
        <v>8194</v>
      </c>
      <c r="B4840" s="263">
        <v>8.4899459575965997E-4</v>
      </c>
      <c r="D4840" s="263"/>
    </row>
    <row r="4841" spans="1:4" x14ac:dyDescent="0.2">
      <c r="A4841" s="265" t="s">
        <v>8195</v>
      </c>
      <c r="B4841" s="263">
        <v>8.4750470633908998E-4</v>
      </c>
      <c r="D4841" s="263"/>
    </row>
    <row r="4842" spans="1:4" x14ac:dyDescent="0.2">
      <c r="A4842" s="265" t="s">
        <v>2676</v>
      </c>
      <c r="B4842" s="263">
        <v>8.4721831577635998E-4</v>
      </c>
      <c r="D4842" s="263"/>
    </row>
    <row r="4843" spans="1:4" x14ac:dyDescent="0.2">
      <c r="A4843" s="265" t="s">
        <v>4107</v>
      </c>
      <c r="B4843" s="263">
        <v>8.4650669848157999E-4</v>
      </c>
      <c r="D4843" s="263"/>
    </row>
    <row r="4844" spans="1:4" x14ac:dyDescent="0.2">
      <c r="A4844" s="265" t="s">
        <v>623</v>
      </c>
      <c r="B4844" s="263">
        <v>8.4590431987194997E-4</v>
      </c>
      <c r="D4844" s="263"/>
    </row>
    <row r="4845" spans="1:4" x14ac:dyDescent="0.2">
      <c r="A4845" s="265" t="s">
        <v>8196</v>
      </c>
      <c r="B4845" s="263">
        <v>8.4396320769061003E-4</v>
      </c>
      <c r="D4845" s="263"/>
    </row>
    <row r="4846" spans="1:4" x14ac:dyDescent="0.2">
      <c r="A4846" s="265" t="s">
        <v>8197</v>
      </c>
      <c r="B4846" s="263">
        <v>8.4367997759505001E-4</v>
      </c>
      <c r="D4846" s="263"/>
    </row>
    <row r="4847" spans="1:4" x14ac:dyDescent="0.2">
      <c r="A4847" s="265" t="s">
        <v>1668</v>
      </c>
      <c r="B4847" s="263">
        <v>8.4359274065885998E-4</v>
      </c>
      <c r="D4847" s="263"/>
    </row>
    <row r="4848" spans="1:4" x14ac:dyDescent="0.2">
      <c r="A4848" s="265" t="s">
        <v>1131</v>
      </c>
      <c r="B4848" s="263">
        <v>8.4302881897596995E-4</v>
      </c>
      <c r="D4848" s="263"/>
    </row>
    <row r="4849" spans="1:4" x14ac:dyDescent="0.2">
      <c r="A4849" s="265" t="s">
        <v>8198</v>
      </c>
      <c r="B4849" s="263">
        <v>8.4299538111279998E-4</v>
      </c>
      <c r="D4849" s="263"/>
    </row>
    <row r="4850" spans="1:4" x14ac:dyDescent="0.2">
      <c r="A4850" s="265" t="s">
        <v>1930</v>
      </c>
      <c r="B4850" s="263">
        <v>8.428071786487E-4</v>
      </c>
      <c r="D4850" s="263"/>
    </row>
    <row r="4851" spans="1:4" x14ac:dyDescent="0.2">
      <c r="A4851" s="265" t="s">
        <v>3608</v>
      </c>
      <c r="B4851" s="263">
        <v>8.4267363907544995E-4</v>
      </c>
      <c r="D4851" s="263"/>
    </row>
    <row r="4852" spans="1:4" x14ac:dyDescent="0.2">
      <c r="A4852" s="265" t="s">
        <v>6159</v>
      </c>
      <c r="B4852" s="263">
        <v>8.4181011538652999E-4</v>
      </c>
      <c r="D4852" s="263"/>
    </row>
    <row r="4853" spans="1:4" x14ac:dyDescent="0.2">
      <c r="A4853" s="265" t="s">
        <v>2913</v>
      </c>
      <c r="B4853" s="263">
        <v>8.4000873627080002E-4</v>
      </c>
      <c r="D4853" s="263"/>
    </row>
    <row r="4854" spans="1:4" x14ac:dyDescent="0.2">
      <c r="A4854" s="265" t="s">
        <v>4863</v>
      </c>
      <c r="B4854" s="263">
        <v>8.3876960615099003E-4</v>
      </c>
      <c r="D4854" s="263"/>
    </row>
    <row r="4855" spans="1:4" x14ac:dyDescent="0.2">
      <c r="A4855" s="265" t="s">
        <v>1315</v>
      </c>
      <c r="B4855" s="263">
        <v>8.3835731130671996E-4</v>
      </c>
      <c r="D4855" s="263"/>
    </row>
    <row r="4856" spans="1:4" x14ac:dyDescent="0.2">
      <c r="A4856" s="265" t="s">
        <v>4045</v>
      </c>
      <c r="B4856" s="263">
        <v>8.3798293433269002E-4</v>
      </c>
      <c r="D4856" s="263"/>
    </row>
    <row r="4857" spans="1:4" x14ac:dyDescent="0.2">
      <c r="A4857" s="265" t="s">
        <v>8199</v>
      </c>
      <c r="B4857" s="263">
        <v>8.3744628772757001E-4</v>
      </c>
      <c r="D4857" s="263"/>
    </row>
    <row r="4858" spans="1:4" x14ac:dyDescent="0.2">
      <c r="A4858" s="265" t="s">
        <v>1466</v>
      </c>
      <c r="B4858" s="263">
        <v>8.3391219475774999E-4</v>
      </c>
      <c r="D4858" s="263"/>
    </row>
    <row r="4859" spans="1:4" x14ac:dyDescent="0.2">
      <c r="A4859" s="265" t="s">
        <v>5300</v>
      </c>
      <c r="B4859" s="263">
        <v>8.3319718342186996E-4</v>
      </c>
      <c r="D4859" s="263"/>
    </row>
    <row r="4860" spans="1:4" x14ac:dyDescent="0.2">
      <c r="A4860" s="265" t="s">
        <v>4592</v>
      </c>
      <c r="B4860" s="263">
        <v>8.3319718342186996E-4</v>
      </c>
      <c r="D4860" s="263"/>
    </row>
    <row r="4861" spans="1:4" x14ac:dyDescent="0.2">
      <c r="A4861" s="265" t="s">
        <v>8200</v>
      </c>
      <c r="B4861" s="263">
        <v>8.3319718342186996E-4</v>
      </c>
      <c r="D4861" s="263"/>
    </row>
    <row r="4862" spans="1:4" x14ac:dyDescent="0.2">
      <c r="A4862" s="265" t="s">
        <v>3766</v>
      </c>
      <c r="B4862" s="263">
        <v>8.3233876865217995E-4</v>
      </c>
      <c r="D4862" s="263"/>
    </row>
    <row r="4863" spans="1:4" x14ac:dyDescent="0.2">
      <c r="A4863" s="265" t="s">
        <v>2587</v>
      </c>
      <c r="B4863" s="263">
        <v>8.3161777929930997E-4</v>
      </c>
      <c r="D4863" s="263"/>
    </row>
    <row r="4864" spans="1:4" x14ac:dyDescent="0.2">
      <c r="A4864" s="265" t="s">
        <v>8201</v>
      </c>
      <c r="B4864" s="263">
        <v>8.3086927890787003E-4</v>
      </c>
      <c r="D4864" s="263"/>
    </row>
    <row r="4865" spans="1:4" x14ac:dyDescent="0.2">
      <c r="A4865" s="265" t="s">
        <v>1168</v>
      </c>
      <c r="B4865" s="263">
        <v>8.2857685946258999E-4</v>
      </c>
      <c r="D4865" s="263"/>
    </row>
    <row r="4866" spans="1:4" x14ac:dyDescent="0.2">
      <c r="A4866" s="265" t="s">
        <v>4423</v>
      </c>
      <c r="B4866" s="263">
        <v>8.2792178755220001E-4</v>
      </c>
      <c r="D4866" s="263"/>
    </row>
    <row r="4867" spans="1:4" x14ac:dyDescent="0.2">
      <c r="A4867" s="265" t="s">
        <v>1127</v>
      </c>
      <c r="B4867" s="263">
        <v>8.2764767856557996E-4</v>
      </c>
      <c r="D4867" s="263"/>
    </row>
    <row r="4868" spans="1:4" x14ac:dyDescent="0.2">
      <c r="A4868" s="265" t="s">
        <v>8202</v>
      </c>
      <c r="B4868" s="263">
        <v>8.274345922567E-4</v>
      </c>
      <c r="D4868" s="263"/>
    </row>
    <row r="4869" spans="1:4" x14ac:dyDescent="0.2">
      <c r="A4869" s="265" t="s">
        <v>1649</v>
      </c>
      <c r="B4869" s="263">
        <v>8.2698491159193996E-4</v>
      </c>
      <c r="D4869" s="263"/>
    </row>
    <row r="4870" spans="1:4" x14ac:dyDescent="0.2">
      <c r="A4870" s="265" t="s">
        <v>4257</v>
      </c>
      <c r="B4870" s="263">
        <v>8.2675617229978999E-4</v>
      </c>
      <c r="D4870" s="263"/>
    </row>
    <row r="4871" spans="1:4" x14ac:dyDescent="0.2">
      <c r="A4871" s="265" t="s">
        <v>2731</v>
      </c>
      <c r="B4871" s="263">
        <v>8.2668929461033995E-4</v>
      </c>
      <c r="D4871" s="263"/>
    </row>
    <row r="4872" spans="1:4" x14ac:dyDescent="0.2">
      <c r="A4872" s="265" t="s">
        <v>5019</v>
      </c>
      <c r="B4872" s="263">
        <v>8.2585037506667004E-4</v>
      </c>
      <c r="D4872" s="263"/>
    </row>
    <row r="4873" spans="1:4" x14ac:dyDescent="0.2">
      <c r="A4873" s="265" t="s">
        <v>3208</v>
      </c>
      <c r="B4873" s="263">
        <v>8.2497835803528998E-4</v>
      </c>
      <c r="D4873" s="263"/>
    </row>
    <row r="4874" spans="1:4" x14ac:dyDescent="0.2">
      <c r="A4874" s="265" t="s">
        <v>944</v>
      </c>
      <c r="B4874" s="263">
        <v>8.2422472891139004E-4</v>
      </c>
      <c r="D4874" s="263"/>
    </row>
    <row r="4875" spans="1:4" x14ac:dyDescent="0.2">
      <c r="A4875" s="265" t="s">
        <v>2743</v>
      </c>
      <c r="B4875" s="263">
        <v>8.2402491606227001E-4</v>
      </c>
      <c r="D4875" s="263"/>
    </row>
    <row r="4876" spans="1:4" x14ac:dyDescent="0.2">
      <c r="A4876" s="265" t="s">
        <v>2747</v>
      </c>
      <c r="B4876" s="263">
        <v>8.2392393303428997E-4</v>
      </c>
      <c r="D4876" s="263"/>
    </row>
    <row r="4877" spans="1:4" x14ac:dyDescent="0.2">
      <c r="A4877" s="265" t="s">
        <v>8203</v>
      </c>
      <c r="B4877" s="263">
        <v>8.2215881786694997E-4</v>
      </c>
      <c r="D4877" s="263"/>
    </row>
    <row r="4878" spans="1:4" x14ac:dyDescent="0.2">
      <c r="A4878" s="265" t="s">
        <v>8204</v>
      </c>
      <c r="B4878" s="263">
        <v>8.2214568010894999E-4</v>
      </c>
      <c r="D4878" s="263"/>
    </row>
    <row r="4879" spans="1:4" x14ac:dyDescent="0.2">
      <c r="A4879" s="265" t="s">
        <v>3808</v>
      </c>
      <c r="B4879" s="263">
        <v>8.2124973002761E-4</v>
      </c>
      <c r="D4879" s="263"/>
    </row>
    <row r="4880" spans="1:4" x14ac:dyDescent="0.2">
      <c r="A4880" s="265" t="s">
        <v>907</v>
      </c>
      <c r="B4880" s="263">
        <v>8.2013638993707E-4</v>
      </c>
      <c r="D4880" s="263"/>
    </row>
    <row r="4881" spans="1:4" x14ac:dyDescent="0.2">
      <c r="A4881" s="265" t="s">
        <v>1866</v>
      </c>
      <c r="B4881" s="263">
        <v>8.1989823141307002E-4</v>
      </c>
      <c r="D4881" s="263"/>
    </row>
    <row r="4882" spans="1:4" x14ac:dyDescent="0.2">
      <c r="A4882" s="265" t="s">
        <v>2907</v>
      </c>
      <c r="B4882" s="263">
        <v>8.1938239692758998E-4</v>
      </c>
      <c r="D4882" s="263"/>
    </row>
    <row r="4883" spans="1:4" x14ac:dyDescent="0.2">
      <c r="A4883" s="265" t="s">
        <v>8205</v>
      </c>
      <c r="B4883" s="263">
        <v>8.1891214472388997E-4</v>
      </c>
      <c r="D4883" s="263"/>
    </row>
    <row r="4884" spans="1:4" x14ac:dyDescent="0.2">
      <c r="A4884" s="265" t="s">
        <v>2383</v>
      </c>
      <c r="B4884" s="263">
        <v>8.1812666902576E-4</v>
      </c>
      <c r="D4884" s="263"/>
    </row>
    <row r="4885" spans="1:4" x14ac:dyDescent="0.2">
      <c r="A4885" s="265" t="s">
        <v>3630</v>
      </c>
      <c r="B4885" s="263">
        <v>8.1774073828402003E-4</v>
      </c>
      <c r="D4885" s="263"/>
    </row>
    <row r="4886" spans="1:4" x14ac:dyDescent="0.2">
      <c r="A4886" s="265" t="s">
        <v>4537</v>
      </c>
      <c r="B4886" s="263">
        <v>8.1763254464485005E-4</v>
      </c>
      <c r="D4886" s="263"/>
    </row>
    <row r="4887" spans="1:4" x14ac:dyDescent="0.2">
      <c r="A4887" s="265" t="s">
        <v>2605</v>
      </c>
      <c r="B4887" s="263">
        <v>8.1646906000996998E-4</v>
      </c>
      <c r="D4887" s="263"/>
    </row>
    <row r="4888" spans="1:4" x14ac:dyDescent="0.2">
      <c r="A4888" s="265" t="s">
        <v>3420</v>
      </c>
      <c r="B4888" s="263">
        <v>8.1638960979423002E-4</v>
      </c>
      <c r="D4888" s="263"/>
    </row>
    <row r="4889" spans="1:4" x14ac:dyDescent="0.2">
      <c r="A4889" s="265" t="s">
        <v>8206</v>
      </c>
      <c r="B4889" s="263">
        <v>8.1620080610392005E-4</v>
      </c>
      <c r="D4889" s="263"/>
    </row>
    <row r="4890" spans="1:4" x14ac:dyDescent="0.2">
      <c r="A4890" s="265" t="s">
        <v>1672</v>
      </c>
      <c r="B4890" s="263">
        <v>8.1421389094734004E-4</v>
      </c>
      <c r="D4890" s="263"/>
    </row>
    <row r="4891" spans="1:4" x14ac:dyDescent="0.2">
      <c r="A4891" s="265" t="s">
        <v>2529</v>
      </c>
      <c r="B4891" s="263">
        <v>8.1398445567531E-4</v>
      </c>
      <c r="D4891" s="263"/>
    </row>
    <row r="4892" spans="1:4" x14ac:dyDescent="0.2">
      <c r="A4892" s="265" t="s">
        <v>8207</v>
      </c>
      <c r="B4892" s="263">
        <v>8.1369578990062995E-4</v>
      </c>
      <c r="D4892" s="263"/>
    </row>
    <row r="4893" spans="1:4" x14ac:dyDescent="0.2">
      <c r="A4893" s="265" t="s">
        <v>4454</v>
      </c>
      <c r="B4893" s="263">
        <v>8.1360193048837001E-4</v>
      </c>
      <c r="D4893" s="263"/>
    </row>
    <row r="4894" spans="1:4" x14ac:dyDescent="0.2">
      <c r="A4894" s="265" t="s">
        <v>8208</v>
      </c>
      <c r="B4894" s="263">
        <v>8.1322274636621997E-4</v>
      </c>
      <c r="D4894" s="263"/>
    </row>
    <row r="4895" spans="1:4" x14ac:dyDescent="0.2">
      <c r="A4895" s="265" t="s">
        <v>526</v>
      </c>
      <c r="B4895" s="263">
        <v>8.1260182115055004E-4</v>
      </c>
      <c r="D4895" s="263"/>
    </row>
    <row r="4896" spans="1:4" x14ac:dyDescent="0.2">
      <c r="A4896" s="265" t="s">
        <v>3034</v>
      </c>
      <c r="B4896" s="263">
        <v>8.1244152177402005E-4</v>
      </c>
      <c r="D4896" s="263"/>
    </row>
    <row r="4897" spans="1:4" x14ac:dyDescent="0.2">
      <c r="A4897" s="265" t="s">
        <v>4919</v>
      </c>
      <c r="B4897" s="263">
        <v>8.1153604843899995E-4</v>
      </c>
      <c r="D4897" s="263"/>
    </row>
    <row r="4898" spans="1:4" x14ac:dyDescent="0.2">
      <c r="A4898" s="265" t="s">
        <v>968</v>
      </c>
      <c r="B4898" s="263">
        <v>8.1139625792396998E-4</v>
      </c>
      <c r="D4898" s="263"/>
    </row>
    <row r="4899" spans="1:4" x14ac:dyDescent="0.2">
      <c r="A4899" s="265" t="s">
        <v>8209</v>
      </c>
      <c r="B4899" s="263">
        <v>8.0986310521444997E-4</v>
      </c>
      <c r="D4899" s="263"/>
    </row>
    <row r="4900" spans="1:4" x14ac:dyDescent="0.2">
      <c r="A4900" s="265" t="s">
        <v>8210</v>
      </c>
      <c r="B4900" s="263">
        <v>8.0962684711308002E-4</v>
      </c>
      <c r="D4900" s="263"/>
    </row>
    <row r="4901" spans="1:4" x14ac:dyDescent="0.2">
      <c r="A4901" s="265" t="s">
        <v>5539</v>
      </c>
      <c r="B4901" s="263">
        <v>8.0884250524392996E-4</v>
      </c>
      <c r="D4901" s="263"/>
    </row>
    <row r="4902" spans="1:4" x14ac:dyDescent="0.2">
      <c r="A4902" s="265" t="s">
        <v>2688</v>
      </c>
      <c r="B4902" s="263">
        <v>8.0829193286562995E-4</v>
      </c>
      <c r="D4902" s="263"/>
    </row>
    <row r="4903" spans="1:4" x14ac:dyDescent="0.2">
      <c r="A4903" s="265" t="s">
        <v>1582</v>
      </c>
      <c r="B4903" s="263">
        <v>8.0690089395261998E-4</v>
      </c>
      <c r="D4903" s="263"/>
    </row>
    <row r="4904" spans="1:4" x14ac:dyDescent="0.2">
      <c r="A4904" s="265" t="s">
        <v>8211</v>
      </c>
      <c r="B4904" s="263">
        <v>8.0653878213513995E-4</v>
      </c>
      <c r="D4904" s="263"/>
    </row>
    <row r="4905" spans="1:4" x14ac:dyDescent="0.2">
      <c r="A4905" s="265" t="s">
        <v>8212</v>
      </c>
      <c r="B4905" s="263">
        <v>8.0636511762130004E-4</v>
      </c>
      <c r="D4905" s="263"/>
    </row>
    <row r="4906" spans="1:4" x14ac:dyDescent="0.2">
      <c r="A4906" s="265" t="s">
        <v>8213</v>
      </c>
      <c r="B4906" s="263">
        <v>8.0636511762130004E-4</v>
      </c>
      <c r="D4906" s="263"/>
    </row>
    <row r="4907" spans="1:4" x14ac:dyDescent="0.2">
      <c r="A4907" s="265" t="s">
        <v>3442</v>
      </c>
      <c r="B4907" s="263">
        <v>8.0554455438572997E-4</v>
      </c>
      <c r="D4907" s="263"/>
    </row>
    <row r="4908" spans="1:4" x14ac:dyDescent="0.2">
      <c r="A4908" s="265" t="s">
        <v>3896</v>
      </c>
      <c r="B4908" s="263">
        <v>8.0531675516860998E-4</v>
      </c>
      <c r="D4908" s="263"/>
    </row>
    <row r="4909" spans="1:4" x14ac:dyDescent="0.2">
      <c r="A4909" s="265" t="s">
        <v>5785</v>
      </c>
      <c r="B4909" s="263">
        <v>8.0308670138403999E-4</v>
      </c>
      <c r="D4909" s="263"/>
    </row>
    <row r="4910" spans="1:4" x14ac:dyDescent="0.2">
      <c r="A4910" s="265" t="s">
        <v>4382</v>
      </c>
      <c r="B4910" s="263">
        <v>8.0294923748746997E-4</v>
      </c>
      <c r="D4910" s="263"/>
    </row>
    <row r="4911" spans="1:4" x14ac:dyDescent="0.2">
      <c r="A4911" s="265" t="s">
        <v>8214</v>
      </c>
      <c r="B4911" s="263">
        <v>8.0262661179611005E-4</v>
      </c>
      <c r="D4911" s="263"/>
    </row>
    <row r="4912" spans="1:4" x14ac:dyDescent="0.2">
      <c r="A4912" s="265" t="s">
        <v>5810</v>
      </c>
      <c r="B4912" s="263">
        <v>8.0181578178557995E-4</v>
      </c>
      <c r="D4912" s="263"/>
    </row>
    <row r="4913" spans="1:4" x14ac:dyDescent="0.2">
      <c r="A4913" s="265" t="s">
        <v>8215</v>
      </c>
      <c r="B4913" s="263">
        <v>8.0181578178557995E-4</v>
      </c>
      <c r="D4913" s="263"/>
    </row>
    <row r="4914" spans="1:4" x14ac:dyDescent="0.2">
      <c r="A4914" s="265" t="s">
        <v>4431</v>
      </c>
      <c r="B4914" s="263">
        <v>8.0181578178557995E-4</v>
      </c>
      <c r="D4914" s="263"/>
    </row>
    <row r="4915" spans="1:4" x14ac:dyDescent="0.2">
      <c r="A4915" s="265" t="s">
        <v>5690</v>
      </c>
      <c r="B4915" s="263">
        <v>8.0140930212155997E-4</v>
      </c>
      <c r="D4915" s="263"/>
    </row>
    <row r="4916" spans="1:4" x14ac:dyDescent="0.2">
      <c r="A4916" s="265" t="s">
        <v>8216</v>
      </c>
      <c r="B4916" s="263">
        <v>8.011161563092E-4</v>
      </c>
      <c r="D4916" s="263"/>
    </row>
    <row r="4917" spans="1:4" x14ac:dyDescent="0.2">
      <c r="A4917" s="265" t="s">
        <v>8217</v>
      </c>
      <c r="B4917" s="263">
        <v>8.011161563092E-4</v>
      </c>
      <c r="D4917" s="263"/>
    </row>
    <row r="4918" spans="1:4" x14ac:dyDescent="0.2">
      <c r="A4918" s="265" t="s">
        <v>6310</v>
      </c>
      <c r="B4918" s="263">
        <v>8.0096332829030002E-4</v>
      </c>
      <c r="D4918" s="263"/>
    </row>
    <row r="4919" spans="1:4" x14ac:dyDescent="0.2">
      <c r="A4919" s="265" t="s">
        <v>4797</v>
      </c>
      <c r="B4919" s="263">
        <v>8.0083451683958995E-4</v>
      </c>
      <c r="D4919" s="263"/>
    </row>
    <row r="4920" spans="1:4" x14ac:dyDescent="0.2">
      <c r="A4920" s="265" t="s">
        <v>5673</v>
      </c>
      <c r="B4920" s="263">
        <v>7.9942346654953995E-4</v>
      </c>
      <c r="D4920" s="263"/>
    </row>
    <row r="4921" spans="1:4" x14ac:dyDescent="0.2">
      <c r="A4921" s="265" t="s">
        <v>8218</v>
      </c>
      <c r="B4921" s="263">
        <v>7.9860916930160999E-4</v>
      </c>
      <c r="D4921" s="263"/>
    </row>
    <row r="4922" spans="1:4" x14ac:dyDescent="0.2">
      <c r="A4922" s="265" t="s">
        <v>5090</v>
      </c>
      <c r="B4922" s="263">
        <v>7.9860916930160999E-4</v>
      </c>
      <c r="D4922" s="263"/>
    </row>
    <row r="4923" spans="1:4" x14ac:dyDescent="0.2">
      <c r="A4923" s="265" t="s">
        <v>8219</v>
      </c>
      <c r="B4923" s="263">
        <v>7.9860916930160999E-4</v>
      </c>
      <c r="D4923" s="263"/>
    </row>
    <row r="4924" spans="1:4" x14ac:dyDescent="0.2">
      <c r="A4924" s="265" t="s">
        <v>8220</v>
      </c>
      <c r="B4924" s="263">
        <v>7.9860916930160999E-4</v>
      </c>
      <c r="D4924" s="263"/>
    </row>
    <row r="4925" spans="1:4" x14ac:dyDescent="0.2">
      <c r="A4925" s="265" t="s">
        <v>4833</v>
      </c>
      <c r="B4925" s="263">
        <v>7.9841158567876E-4</v>
      </c>
      <c r="D4925" s="263"/>
    </row>
    <row r="4926" spans="1:4" x14ac:dyDescent="0.2">
      <c r="A4926" s="265" t="s">
        <v>2594</v>
      </c>
      <c r="B4926" s="263">
        <v>7.9824399196679996E-4</v>
      </c>
      <c r="D4926" s="263"/>
    </row>
    <row r="4927" spans="1:4" x14ac:dyDescent="0.2">
      <c r="A4927" s="265" t="s">
        <v>1085</v>
      </c>
      <c r="B4927" s="263">
        <v>7.9658416694690002E-4</v>
      </c>
      <c r="D4927" s="263"/>
    </row>
    <row r="4928" spans="1:4" x14ac:dyDescent="0.2">
      <c r="A4928" s="265" t="s">
        <v>6157</v>
      </c>
      <c r="B4928" s="263">
        <v>7.9631800126769999E-4</v>
      </c>
      <c r="D4928" s="263"/>
    </row>
    <row r="4929" spans="1:4" x14ac:dyDescent="0.2">
      <c r="A4929" s="265" t="s">
        <v>5693</v>
      </c>
      <c r="B4929" s="263">
        <v>7.951869469488E-4</v>
      </c>
      <c r="D4929" s="263"/>
    </row>
    <row r="4930" spans="1:4" x14ac:dyDescent="0.2">
      <c r="A4930" s="265" t="s">
        <v>910</v>
      </c>
      <c r="B4930" s="263">
        <v>7.9513763877376003E-4</v>
      </c>
      <c r="D4930" s="263"/>
    </row>
    <row r="4931" spans="1:4" x14ac:dyDescent="0.2">
      <c r="A4931" s="265" t="s">
        <v>2581</v>
      </c>
      <c r="B4931" s="263">
        <v>7.9369045383832998E-4</v>
      </c>
      <c r="D4931" s="263"/>
    </row>
    <row r="4932" spans="1:4" x14ac:dyDescent="0.2">
      <c r="A4932" s="265" t="s">
        <v>2199</v>
      </c>
      <c r="B4932" s="263">
        <v>7.9333903153125005E-4</v>
      </c>
      <c r="D4932" s="263"/>
    </row>
    <row r="4933" spans="1:4" x14ac:dyDescent="0.2">
      <c r="A4933" s="265" t="s">
        <v>819</v>
      </c>
      <c r="B4933" s="263">
        <v>7.9247398977154004E-4</v>
      </c>
      <c r="D4933" s="263"/>
    </row>
    <row r="4934" spans="1:4" x14ac:dyDescent="0.2">
      <c r="A4934" s="265" t="s">
        <v>4989</v>
      </c>
      <c r="B4934" s="263">
        <v>7.9117594784865002E-4</v>
      </c>
      <c r="D4934" s="263"/>
    </row>
    <row r="4935" spans="1:4" x14ac:dyDescent="0.2">
      <c r="A4935" s="265" t="s">
        <v>5644</v>
      </c>
      <c r="B4935" s="263">
        <v>7.9102286000551001E-4</v>
      </c>
      <c r="D4935" s="263"/>
    </row>
    <row r="4936" spans="1:4" x14ac:dyDescent="0.2">
      <c r="A4936" s="265" t="s">
        <v>2398</v>
      </c>
      <c r="B4936" s="263">
        <v>7.9072401388172002E-4</v>
      </c>
      <c r="D4936" s="263"/>
    </row>
    <row r="4937" spans="1:4" x14ac:dyDescent="0.2">
      <c r="A4937" s="265" t="s">
        <v>5344</v>
      </c>
      <c r="B4937" s="263">
        <v>7.9060530689679996E-4</v>
      </c>
      <c r="D4937" s="263"/>
    </row>
    <row r="4938" spans="1:4" x14ac:dyDescent="0.2">
      <c r="A4938" s="265" t="s">
        <v>796</v>
      </c>
      <c r="B4938" s="263">
        <v>7.9056467816471005E-4</v>
      </c>
      <c r="D4938" s="263"/>
    </row>
    <row r="4939" spans="1:4" x14ac:dyDescent="0.2">
      <c r="A4939" s="265" t="s">
        <v>771</v>
      </c>
      <c r="B4939" s="263">
        <v>7.8946807499701E-4</v>
      </c>
      <c r="D4939" s="263"/>
    </row>
    <row r="4940" spans="1:4" x14ac:dyDescent="0.2">
      <c r="A4940" s="265" t="s">
        <v>8221</v>
      </c>
      <c r="B4940" s="263">
        <v>7.8874524653996996E-4</v>
      </c>
      <c r="D4940" s="263"/>
    </row>
    <row r="4941" spans="1:4" x14ac:dyDescent="0.2">
      <c r="A4941" s="265" t="s">
        <v>8222</v>
      </c>
      <c r="B4941" s="263">
        <v>7.8872139503332001E-4</v>
      </c>
      <c r="D4941" s="263"/>
    </row>
    <row r="4942" spans="1:4" x14ac:dyDescent="0.2">
      <c r="A4942" s="265" t="s">
        <v>3411</v>
      </c>
      <c r="B4942" s="263">
        <v>7.8857785865260003E-4</v>
      </c>
      <c r="D4942" s="263"/>
    </row>
    <row r="4943" spans="1:4" x14ac:dyDescent="0.2">
      <c r="A4943" s="265" t="s">
        <v>5174</v>
      </c>
      <c r="B4943" s="263">
        <v>7.8823246312947003E-4</v>
      </c>
      <c r="D4943" s="263"/>
    </row>
    <row r="4944" spans="1:4" x14ac:dyDescent="0.2">
      <c r="A4944" s="265" t="s">
        <v>8223</v>
      </c>
      <c r="B4944" s="263">
        <v>7.8810499936664996E-4</v>
      </c>
      <c r="D4944" s="263"/>
    </row>
    <row r="4945" spans="1:4" x14ac:dyDescent="0.2">
      <c r="A4945" s="265" t="s">
        <v>8224</v>
      </c>
      <c r="B4945" s="263">
        <v>7.8810499936664996E-4</v>
      </c>
      <c r="D4945" s="263"/>
    </row>
    <row r="4946" spans="1:4" x14ac:dyDescent="0.2">
      <c r="A4946" s="265" t="s">
        <v>8225</v>
      </c>
      <c r="B4946" s="263">
        <v>7.8701171073588996E-4</v>
      </c>
      <c r="D4946" s="263"/>
    </row>
    <row r="4947" spans="1:4" x14ac:dyDescent="0.2">
      <c r="A4947" s="265" t="s">
        <v>5742</v>
      </c>
      <c r="B4947" s="263">
        <v>7.8602710174595E-4</v>
      </c>
      <c r="D4947" s="263"/>
    </row>
    <row r="4948" spans="1:4" x14ac:dyDescent="0.2">
      <c r="A4948" s="265" t="s">
        <v>8226</v>
      </c>
      <c r="B4948" s="263">
        <v>7.8552697500271001E-4</v>
      </c>
      <c r="D4948" s="263"/>
    </row>
    <row r="4949" spans="1:4" x14ac:dyDescent="0.2">
      <c r="A4949" s="265" t="s">
        <v>4165</v>
      </c>
      <c r="B4949" s="263">
        <v>7.8534651632719001E-4</v>
      </c>
      <c r="D4949" s="263"/>
    </row>
    <row r="4950" spans="1:4" x14ac:dyDescent="0.2">
      <c r="A4950" s="265" t="s">
        <v>8227</v>
      </c>
      <c r="B4950" s="263">
        <v>7.8491277994191999E-4</v>
      </c>
      <c r="D4950" s="263"/>
    </row>
    <row r="4951" spans="1:4" x14ac:dyDescent="0.2">
      <c r="A4951" s="265" t="s">
        <v>4202</v>
      </c>
      <c r="B4951" s="263">
        <v>7.8311982812457996E-4</v>
      </c>
      <c r="D4951" s="263"/>
    </row>
    <row r="4952" spans="1:4" x14ac:dyDescent="0.2">
      <c r="A4952" s="265" t="s">
        <v>8228</v>
      </c>
      <c r="B4952" s="263">
        <v>7.8300784008824003E-4</v>
      </c>
      <c r="D4952" s="263"/>
    </row>
    <row r="4953" spans="1:4" x14ac:dyDescent="0.2">
      <c r="A4953" s="265" t="s">
        <v>1722</v>
      </c>
      <c r="B4953" s="263">
        <v>7.8123070343695999E-4</v>
      </c>
      <c r="D4953" s="263"/>
    </row>
    <row r="4954" spans="1:4" x14ac:dyDescent="0.2">
      <c r="A4954" s="265" t="s">
        <v>8229</v>
      </c>
      <c r="B4954" s="263">
        <v>7.8123070343695999E-4</v>
      </c>
      <c r="D4954" s="263"/>
    </row>
    <row r="4955" spans="1:4" x14ac:dyDescent="0.2">
      <c r="A4955" s="265" t="s">
        <v>3053</v>
      </c>
      <c r="B4955" s="263">
        <v>7.8123070343695999E-4</v>
      </c>
      <c r="D4955" s="263"/>
    </row>
    <row r="4956" spans="1:4" x14ac:dyDescent="0.2">
      <c r="A4956" s="265" t="s">
        <v>1050</v>
      </c>
      <c r="B4956" s="263">
        <v>7.7980092484981997E-4</v>
      </c>
      <c r="D4956" s="263"/>
    </row>
    <row r="4957" spans="1:4" x14ac:dyDescent="0.2">
      <c r="A4957" s="265" t="s">
        <v>1501</v>
      </c>
      <c r="B4957" s="263">
        <v>7.793477025813E-4</v>
      </c>
      <c r="D4957" s="263"/>
    </row>
    <row r="4958" spans="1:4" x14ac:dyDescent="0.2">
      <c r="A4958" s="265" t="s">
        <v>2869</v>
      </c>
      <c r="B4958" s="263">
        <v>7.7857301192158E-4</v>
      </c>
      <c r="D4958" s="263"/>
    </row>
    <row r="4959" spans="1:4" x14ac:dyDescent="0.2">
      <c r="A4959" s="265" t="s">
        <v>3158</v>
      </c>
      <c r="B4959" s="263">
        <v>7.7759784269776995E-4</v>
      </c>
      <c r="D4959" s="263"/>
    </row>
    <row r="4960" spans="1:4" x14ac:dyDescent="0.2">
      <c r="A4960" s="265" t="s">
        <v>5459</v>
      </c>
      <c r="B4960" s="263">
        <v>7.7689352992144003E-4</v>
      </c>
      <c r="D4960" s="263"/>
    </row>
    <row r="4961" spans="1:4" x14ac:dyDescent="0.2">
      <c r="A4961" s="265" t="s">
        <v>3864</v>
      </c>
      <c r="B4961" s="263">
        <v>7.7602736455148003E-4</v>
      </c>
      <c r="D4961" s="263"/>
    </row>
    <row r="4962" spans="1:4" x14ac:dyDescent="0.2">
      <c r="A4962" s="265" t="s">
        <v>405</v>
      </c>
      <c r="B4962" s="263">
        <v>7.7569503615922998E-4</v>
      </c>
      <c r="D4962" s="263"/>
    </row>
    <row r="4963" spans="1:4" x14ac:dyDescent="0.2">
      <c r="A4963" s="265" t="s">
        <v>8230</v>
      </c>
      <c r="B4963" s="263">
        <v>7.7553153834481001E-4</v>
      </c>
      <c r="D4963" s="263"/>
    </row>
    <row r="4964" spans="1:4" x14ac:dyDescent="0.2">
      <c r="A4964" s="265" t="s">
        <v>1934</v>
      </c>
      <c r="B4964" s="263">
        <v>7.7474399284456995E-4</v>
      </c>
      <c r="D4964" s="263"/>
    </row>
    <row r="4965" spans="1:4" x14ac:dyDescent="0.2">
      <c r="A4965" s="265" t="s">
        <v>3519</v>
      </c>
      <c r="B4965" s="263">
        <v>7.7426303852470998E-4</v>
      </c>
      <c r="D4965" s="263"/>
    </row>
    <row r="4966" spans="1:4" x14ac:dyDescent="0.2">
      <c r="A4966" s="265" t="s">
        <v>4370</v>
      </c>
      <c r="B4966" s="263">
        <v>7.7385100848595997E-4</v>
      </c>
      <c r="D4966" s="263"/>
    </row>
    <row r="4967" spans="1:4" x14ac:dyDescent="0.2">
      <c r="A4967" s="265" t="s">
        <v>4308</v>
      </c>
      <c r="B4967" s="263">
        <v>7.7379627885562998E-4</v>
      </c>
      <c r="D4967" s="263"/>
    </row>
    <row r="4968" spans="1:4" x14ac:dyDescent="0.2">
      <c r="A4968" s="265" t="s">
        <v>8231</v>
      </c>
      <c r="B4968" s="263">
        <v>7.7326438404193005E-4</v>
      </c>
      <c r="D4968" s="263"/>
    </row>
    <row r="4969" spans="1:4" x14ac:dyDescent="0.2">
      <c r="A4969" s="265" t="s">
        <v>3113</v>
      </c>
      <c r="B4969" s="263">
        <v>7.7286193465534998E-4</v>
      </c>
      <c r="D4969" s="263"/>
    </row>
    <row r="4970" spans="1:4" x14ac:dyDescent="0.2">
      <c r="A4970" s="265" t="s">
        <v>8232</v>
      </c>
      <c r="B4970" s="263">
        <v>7.7271623779768997E-4</v>
      </c>
      <c r="D4970" s="263"/>
    </row>
    <row r="4971" spans="1:4" x14ac:dyDescent="0.2">
      <c r="A4971" s="265" t="s">
        <v>4027</v>
      </c>
      <c r="B4971" s="263">
        <v>7.7169266047338999E-4</v>
      </c>
      <c r="D4971" s="263"/>
    </row>
    <row r="4972" spans="1:4" x14ac:dyDescent="0.2">
      <c r="A4972" s="265" t="s">
        <v>1879</v>
      </c>
      <c r="B4972" s="263">
        <v>7.7165555645928002E-4</v>
      </c>
      <c r="D4972" s="263"/>
    </row>
    <row r="4973" spans="1:4" x14ac:dyDescent="0.2">
      <c r="A4973" s="265" t="s">
        <v>1208</v>
      </c>
      <c r="B4973" s="263">
        <v>7.7125066727347E-4</v>
      </c>
      <c r="D4973" s="263"/>
    </row>
    <row r="4974" spans="1:4" x14ac:dyDescent="0.2">
      <c r="A4974" s="265" t="s">
        <v>3313</v>
      </c>
      <c r="B4974" s="263">
        <v>7.7075060066672996E-4</v>
      </c>
      <c r="D4974" s="263"/>
    </row>
    <row r="4975" spans="1:4" x14ac:dyDescent="0.2">
      <c r="A4975" s="265" t="s">
        <v>4169</v>
      </c>
      <c r="B4975" s="263">
        <v>7.7024562396810995E-4</v>
      </c>
      <c r="D4975" s="263"/>
    </row>
    <row r="4976" spans="1:4" x14ac:dyDescent="0.2">
      <c r="A4976" s="265" t="s">
        <v>8233</v>
      </c>
      <c r="B4976" s="263">
        <v>7.7013288446804002E-4</v>
      </c>
      <c r="D4976" s="263"/>
    </row>
    <row r="4977" spans="1:4" x14ac:dyDescent="0.2">
      <c r="A4977" s="265" t="s">
        <v>8234</v>
      </c>
      <c r="B4977" s="263">
        <v>7.6931110832524001E-4</v>
      </c>
      <c r="D4977" s="263"/>
    </row>
    <row r="4978" spans="1:4" x14ac:dyDescent="0.2">
      <c r="A4978" s="265" t="s">
        <v>1947</v>
      </c>
      <c r="B4978" s="263">
        <v>7.6837433908936005E-4</v>
      </c>
      <c r="D4978" s="263"/>
    </row>
    <row r="4979" spans="1:4" x14ac:dyDescent="0.2">
      <c r="A4979" s="265" t="s">
        <v>8235</v>
      </c>
      <c r="B4979" s="263">
        <v>7.6738700219775003E-4</v>
      </c>
      <c r="D4979" s="263"/>
    </row>
    <row r="4980" spans="1:4" x14ac:dyDescent="0.2">
      <c r="A4980" s="265" t="s">
        <v>4422</v>
      </c>
      <c r="B4980" s="263">
        <v>7.6606586135108997E-4</v>
      </c>
      <c r="D4980" s="263"/>
    </row>
    <row r="4981" spans="1:4" x14ac:dyDescent="0.2">
      <c r="A4981" s="265" t="s">
        <v>2928</v>
      </c>
      <c r="B4981" s="263">
        <v>7.6559884686018998E-4</v>
      </c>
      <c r="D4981" s="263"/>
    </row>
    <row r="4982" spans="1:4" x14ac:dyDescent="0.2">
      <c r="A4982" s="265" t="s">
        <v>5194</v>
      </c>
      <c r="B4982" s="263">
        <v>7.6272499563218997E-4</v>
      </c>
      <c r="D4982" s="263"/>
    </row>
    <row r="4983" spans="1:4" x14ac:dyDescent="0.2">
      <c r="A4983" s="265" t="s">
        <v>4756</v>
      </c>
      <c r="B4983" s="263">
        <v>7.6215943489875003E-4</v>
      </c>
      <c r="D4983" s="263"/>
    </row>
    <row r="4984" spans="1:4" x14ac:dyDescent="0.2">
      <c r="A4984" s="265" t="s">
        <v>8236</v>
      </c>
      <c r="B4984" s="263">
        <v>7.6168244843108997E-4</v>
      </c>
      <c r="D4984" s="263"/>
    </row>
    <row r="4985" spans="1:4" x14ac:dyDescent="0.2">
      <c r="A4985" s="265" t="s">
        <v>2679</v>
      </c>
      <c r="B4985" s="263">
        <v>7.6026077168824999E-4</v>
      </c>
      <c r="D4985" s="263"/>
    </row>
    <row r="4986" spans="1:4" x14ac:dyDescent="0.2">
      <c r="A4986" s="265" t="s">
        <v>2797</v>
      </c>
      <c r="B4986" s="263">
        <v>7.5986985738270003E-4</v>
      </c>
      <c r="D4986" s="263"/>
    </row>
    <row r="4987" spans="1:4" x14ac:dyDescent="0.2">
      <c r="A4987" s="265" t="s">
        <v>3861</v>
      </c>
      <c r="B4987" s="263">
        <v>7.5732591875124001E-4</v>
      </c>
      <c r="D4987" s="263"/>
    </row>
    <row r="4988" spans="1:4" x14ac:dyDescent="0.2">
      <c r="A4988" s="265" t="s">
        <v>5423</v>
      </c>
      <c r="B4988" s="263">
        <v>7.5715202704551999E-4</v>
      </c>
      <c r="D4988" s="263"/>
    </row>
    <row r="4989" spans="1:4" x14ac:dyDescent="0.2">
      <c r="A4989" s="265" t="s">
        <v>6243</v>
      </c>
      <c r="B4989" s="263">
        <v>7.5672761732915015E-4</v>
      </c>
      <c r="D4989" s="263"/>
    </row>
    <row r="4990" spans="1:4" x14ac:dyDescent="0.2">
      <c r="A4990" s="265" t="s">
        <v>2701</v>
      </c>
      <c r="B4990" s="263">
        <v>7.5627403158347003E-4</v>
      </c>
      <c r="D4990" s="263"/>
    </row>
    <row r="4991" spans="1:4" x14ac:dyDescent="0.2">
      <c r="A4991" s="265" t="s">
        <v>5307</v>
      </c>
      <c r="B4991" s="263">
        <v>7.5610629395868995E-4</v>
      </c>
      <c r="D4991" s="263"/>
    </row>
    <row r="4992" spans="1:4" x14ac:dyDescent="0.2">
      <c r="A4992" s="265" t="s">
        <v>5516</v>
      </c>
      <c r="B4992" s="263">
        <v>7.5515434039308998E-4</v>
      </c>
      <c r="D4992" s="263"/>
    </row>
    <row r="4993" spans="1:4" x14ac:dyDescent="0.2">
      <c r="A4993" s="265" t="s">
        <v>3410</v>
      </c>
      <c r="B4993" s="263">
        <v>7.5510430311339998E-4</v>
      </c>
      <c r="D4993" s="263"/>
    </row>
    <row r="4994" spans="1:4" x14ac:dyDescent="0.2">
      <c r="A4994" s="265" t="s">
        <v>8237</v>
      </c>
      <c r="B4994" s="263">
        <v>7.5505261706071999E-4</v>
      </c>
      <c r="D4994" s="263"/>
    </row>
    <row r="4995" spans="1:4" x14ac:dyDescent="0.2">
      <c r="A4995" s="265" t="s">
        <v>8238</v>
      </c>
      <c r="B4995" s="263">
        <v>7.5316565433658999E-4</v>
      </c>
      <c r="D4995" s="263"/>
    </row>
    <row r="4996" spans="1:4" x14ac:dyDescent="0.2">
      <c r="A4996" s="265" t="s">
        <v>8239</v>
      </c>
      <c r="B4996" s="263">
        <v>7.5316565433658999E-4</v>
      </c>
      <c r="D4996" s="263"/>
    </row>
    <row r="4997" spans="1:4" x14ac:dyDescent="0.2">
      <c r="A4997" s="265" t="s">
        <v>2740</v>
      </c>
      <c r="B4997" s="263">
        <v>7.5223838870151999E-4</v>
      </c>
      <c r="D4997" s="263"/>
    </row>
    <row r="4998" spans="1:4" x14ac:dyDescent="0.2">
      <c r="A4998" s="265" t="s">
        <v>4862</v>
      </c>
      <c r="B4998" s="263">
        <v>7.5086859644270005E-4</v>
      </c>
      <c r="D4998" s="263"/>
    </row>
    <row r="4999" spans="1:4" x14ac:dyDescent="0.2">
      <c r="A4999" s="265" t="s">
        <v>3780</v>
      </c>
      <c r="B4999" s="263">
        <v>7.4953510074768001E-4</v>
      </c>
      <c r="D4999" s="263"/>
    </row>
    <row r="5000" spans="1:4" x14ac:dyDescent="0.2">
      <c r="A5000" s="265" t="s">
        <v>1797</v>
      </c>
      <c r="B5000" s="263">
        <v>7.4934129966929995E-4</v>
      </c>
      <c r="D5000" s="263"/>
    </row>
    <row r="5001" spans="1:4" x14ac:dyDescent="0.2">
      <c r="A5001" s="265" t="s">
        <v>744</v>
      </c>
      <c r="B5001" s="263">
        <v>7.4859678257800004E-4</v>
      </c>
      <c r="D5001" s="263"/>
    </row>
    <row r="5002" spans="1:4" x14ac:dyDescent="0.2">
      <c r="A5002" s="265" t="s">
        <v>407</v>
      </c>
      <c r="B5002" s="263">
        <v>7.4733919993864005E-4</v>
      </c>
      <c r="D5002" s="263"/>
    </row>
    <row r="5003" spans="1:4" x14ac:dyDescent="0.2">
      <c r="A5003" s="265" t="s">
        <v>1626</v>
      </c>
      <c r="B5003" s="263">
        <v>7.4698564606792001E-4</v>
      </c>
      <c r="D5003" s="263"/>
    </row>
    <row r="5004" spans="1:4" x14ac:dyDescent="0.2">
      <c r="A5004" s="265" t="s">
        <v>8240</v>
      </c>
      <c r="B5004" s="263">
        <v>7.4659113117602003E-4</v>
      </c>
      <c r="D5004" s="263"/>
    </row>
    <row r="5005" spans="1:4" x14ac:dyDescent="0.2">
      <c r="A5005" s="265" t="s">
        <v>4483</v>
      </c>
      <c r="B5005" s="263">
        <v>7.4639518726298004E-4</v>
      </c>
      <c r="D5005" s="263"/>
    </row>
    <row r="5006" spans="1:4" x14ac:dyDescent="0.2">
      <c r="A5006" s="265" t="s">
        <v>2413</v>
      </c>
      <c r="B5006" s="263">
        <v>7.4630959559024001E-4</v>
      </c>
      <c r="D5006" s="263"/>
    </row>
    <row r="5007" spans="1:4" x14ac:dyDescent="0.2">
      <c r="A5007" s="265" t="s">
        <v>2823</v>
      </c>
      <c r="B5007" s="263">
        <v>7.4477179360477996E-4</v>
      </c>
      <c r="D5007" s="263"/>
    </row>
    <row r="5008" spans="1:4" x14ac:dyDescent="0.2">
      <c r="A5008" s="265" t="s">
        <v>3673</v>
      </c>
      <c r="B5008" s="263">
        <v>7.4338856910556995E-4</v>
      </c>
      <c r="D5008" s="263"/>
    </row>
    <row r="5009" spans="1:4" x14ac:dyDescent="0.2">
      <c r="A5009" s="265" t="s">
        <v>8241</v>
      </c>
      <c r="B5009" s="263">
        <v>7.3990714259999999E-4</v>
      </c>
      <c r="D5009" s="263"/>
    </row>
    <row r="5010" spans="1:4" x14ac:dyDescent="0.2">
      <c r="A5010" s="265" t="s">
        <v>5056</v>
      </c>
      <c r="B5010" s="263">
        <v>7.3720195879493997E-4</v>
      </c>
      <c r="D5010" s="263"/>
    </row>
    <row r="5011" spans="1:4" x14ac:dyDescent="0.2">
      <c r="A5011" s="265" t="s">
        <v>3286</v>
      </c>
      <c r="B5011" s="263">
        <v>7.3672515967167001E-4</v>
      </c>
      <c r="D5011" s="263"/>
    </row>
    <row r="5012" spans="1:4" x14ac:dyDescent="0.2">
      <c r="A5012" s="265" t="s">
        <v>1618</v>
      </c>
      <c r="B5012" s="263">
        <v>7.3670962982098995E-4</v>
      </c>
      <c r="D5012" s="263"/>
    </row>
    <row r="5013" spans="1:4" x14ac:dyDescent="0.2">
      <c r="A5013" s="265" t="s">
        <v>5660</v>
      </c>
      <c r="B5013" s="263">
        <v>7.3205923953199002E-4</v>
      </c>
      <c r="D5013" s="263"/>
    </row>
    <row r="5014" spans="1:4" x14ac:dyDescent="0.2">
      <c r="A5014" s="265" t="s">
        <v>4627</v>
      </c>
      <c r="B5014" s="263">
        <v>7.3101151203951002E-4</v>
      </c>
      <c r="D5014" s="263"/>
    </row>
    <row r="5015" spans="1:4" x14ac:dyDescent="0.2">
      <c r="A5015" s="265" t="s">
        <v>4445</v>
      </c>
      <c r="B5015" s="263">
        <v>7.2939836747619999E-4</v>
      </c>
      <c r="D5015" s="263"/>
    </row>
    <row r="5016" spans="1:4" x14ac:dyDescent="0.2">
      <c r="A5016" s="265" t="s">
        <v>2624</v>
      </c>
      <c r="B5016" s="263">
        <v>7.2932840672305E-4</v>
      </c>
      <c r="D5016" s="263"/>
    </row>
    <row r="5017" spans="1:4" x14ac:dyDescent="0.2">
      <c r="A5017" s="265" t="s">
        <v>2399</v>
      </c>
      <c r="B5017" s="263">
        <v>7.2907864790110004E-4</v>
      </c>
      <c r="D5017" s="263"/>
    </row>
    <row r="5018" spans="1:4" x14ac:dyDescent="0.2">
      <c r="A5018" s="265" t="s">
        <v>5879</v>
      </c>
      <c r="B5018" s="263">
        <v>7.2678468254455003E-4</v>
      </c>
      <c r="D5018" s="263"/>
    </row>
    <row r="5019" spans="1:4" x14ac:dyDescent="0.2">
      <c r="A5019" s="265" t="s">
        <v>8242</v>
      </c>
      <c r="B5019" s="263">
        <v>7.2577867843181003E-4</v>
      </c>
      <c r="D5019" s="263"/>
    </row>
    <row r="5020" spans="1:4" x14ac:dyDescent="0.2">
      <c r="A5020" s="265" t="s">
        <v>1575</v>
      </c>
      <c r="B5020" s="263">
        <v>7.2509724109496004E-4</v>
      </c>
      <c r="D5020" s="263"/>
    </row>
    <row r="5021" spans="1:4" x14ac:dyDescent="0.2">
      <c r="A5021" s="265" t="s">
        <v>4691</v>
      </c>
      <c r="B5021" s="263">
        <v>7.2483335385786004E-4</v>
      </c>
      <c r="D5021" s="263"/>
    </row>
    <row r="5022" spans="1:4" x14ac:dyDescent="0.2">
      <c r="A5022" s="265" t="s">
        <v>5089</v>
      </c>
      <c r="B5022" s="263">
        <v>7.2414671703372E-4</v>
      </c>
      <c r="D5022" s="263"/>
    </row>
    <row r="5023" spans="1:4" x14ac:dyDescent="0.2">
      <c r="A5023" s="265" t="s">
        <v>556</v>
      </c>
      <c r="B5023" s="263">
        <v>7.2413328868022996E-4</v>
      </c>
      <c r="D5023" s="263"/>
    </row>
    <row r="5024" spans="1:4" x14ac:dyDescent="0.2">
      <c r="A5024" s="265" t="s">
        <v>4700</v>
      </c>
      <c r="B5024" s="263">
        <v>7.2336795461098004E-4</v>
      </c>
      <c r="D5024" s="263"/>
    </row>
    <row r="5025" spans="1:4" x14ac:dyDescent="0.2">
      <c r="A5025" s="265" t="s">
        <v>6379</v>
      </c>
      <c r="B5025" s="263">
        <v>7.2335817650823002E-4</v>
      </c>
      <c r="D5025" s="263"/>
    </row>
    <row r="5026" spans="1:4" x14ac:dyDescent="0.2">
      <c r="A5026" s="265" t="s">
        <v>5643</v>
      </c>
      <c r="B5026" s="263">
        <v>7.2332753232856996E-4</v>
      </c>
      <c r="D5026" s="263"/>
    </row>
    <row r="5027" spans="1:4" x14ac:dyDescent="0.2">
      <c r="A5027" s="265" t="s">
        <v>4602</v>
      </c>
      <c r="B5027" s="263">
        <v>7.2055627755372004E-4</v>
      </c>
      <c r="D5027" s="263"/>
    </row>
    <row r="5028" spans="1:4" x14ac:dyDescent="0.2">
      <c r="A5028" s="265" t="s">
        <v>1512</v>
      </c>
      <c r="B5028" s="263">
        <v>7.1974532382229996E-4</v>
      </c>
      <c r="D5028" s="263"/>
    </row>
    <row r="5029" spans="1:4" x14ac:dyDescent="0.2">
      <c r="A5029" s="265" t="s">
        <v>8243</v>
      </c>
      <c r="B5029" s="263">
        <v>7.1817121552853001E-4</v>
      </c>
      <c r="D5029" s="263"/>
    </row>
    <row r="5030" spans="1:4" x14ac:dyDescent="0.2">
      <c r="A5030" s="265" t="s">
        <v>4992</v>
      </c>
      <c r="B5030" s="263">
        <v>7.1791887984531001E-4</v>
      </c>
      <c r="D5030" s="263"/>
    </row>
    <row r="5031" spans="1:4" x14ac:dyDescent="0.2">
      <c r="A5031" s="265" t="s">
        <v>5438</v>
      </c>
      <c r="B5031" s="263">
        <v>7.1658308924806003E-4</v>
      </c>
      <c r="D5031" s="263"/>
    </row>
    <row r="5032" spans="1:4" x14ac:dyDescent="0.2">
      <c r="A5032" s="265" t="s">
        <v>6166</v>
      </c>
      <c r="B5032" s="263">
        <v>7.1627431299109998E-4</v>
      </c>
      <c r="D5032" s="263"/>
    </row>
    <row r="5033" spans="1:4" x14ac:dyDescent="0.2">
      <c r="A5033" s="265" t="s">
        <v>1201</v>
      </c>
      <c r="B5033" s="263">
        <v>7.1595491708378997E-4</v>
      </c>
      <c r="D5033" s="263"/>
    </row>
    <row r="5034" spans="1:4" x14ac:dyDescent="0.2">
      <c r="A5034" s="265" t="s">
        <v>2916</v>
      </c>
      <c r="B5034" s="263">
        <v>7.1594795258246005E-4</v>
      </c>
      <c r="D5034" s="263"/>
    </row>
    <row r="5035" spans="1:4" x14ac:dyDescent="0.2">
      <c r="A5035" s="265" t="s">
        <v>1737</v>
      </c>
      <c r="B5035" s="263">
        <v>7.1591938244531996E-4</v>
      </c>
      <c r="D5035" s="263"/>
    </row>
    <row r="5036" spans="1:4" x14ac:dyDescent="0.2">
      <c r="A5036" s="265" t="s">
        <v>1348</v>
      </c>
      <c r="B5036" s="263">
        <v>7.1569400170675996E-4</v>
      </c>
      <c r="D5036" s="263"/>
    </row>
    <row r="5037" spans="1:4" x14ac:dyDescent="0.2">
      <c r="A5037" s="265" t="s">
        <v>6074</v>
      </c>
      <c r="B5037" s="263">
        <v>7.1559402832736005E-4</v>
      </c>
      <c r="D5037" s="263"/>
    </row>
    <row r="5038" spans="1:4" x14ac:dyDescent="0.2">
      <c r="A5038" s="265" t="s">
        <v>2201</v>
      </c>
      <c r="B5038" s="263">
        <v>7.1538752220153998E-4</v>
      </c>
      <c r="D5038" s="263"/>
    </row>
    <row r="5039" spans="1:4" x14ac:dyDescent="0.2">
      <c r="A5039" s="265" t="s">
        <v>1825</v>
      </c>
      <c r="B5039" s="263">
        <v>7.1525750312961996E-4</v>
      </c>
      <c r="D5039" s="263"/>
    </row>
    <row r="5040" spans="1:4" x14ac:dyDescent="0.2">
      <c r="A5040" s="265" t="s">
        <v>3747</v>
      </c>
      <c r="B5040" s="263">
        <v>7.1514539684635996E-4</v>
      </c>
      <c r="D5040" s="263"/>
    </row>
    <row r="5041" spans="1:4" x14ac:dyDescent="0.2">
      <c r="A5041" s="265" t="s">
        <v>1269</v>
      </c>
      <c r="B5041" s="263">
        <v>7.1266756964930001E-4</v>
      </c>
      <c r="D5041" s="263"/>
    </row>
    <row r="5042" spans="1:4" x14ac:dyDescent="0.2">
      <c r="A5042" s="265" t="s">
        <v>4101</v>
      </c>
      <c r="B5042" s="263">
        <v>7.1249548178755999E-4</v>
      </c>
      <c r="D5042" s="263"/>
    </row>
    <row r="5043" spans="1:4" x14ac:dyDescent="0.2">
      <c r="A5043" s="265" t="s">
        <v>8244</v>
      </c>
      <c r="B5043" s="263">
        <v>7.121075483873E-4</v>
      </c>
      <c r="D5043" s="263"/>
    </row>
    <row r="5044" spans="1:4" x14ac:dyDescent="0.2">
      <c r="A5044" s="265" t="s">
        <v>8245</v>
      </c>
      <c r="B5044" s="263">
        <v>7.1111410068608999E-4</v>
      </c>
      <c r="D5044" s="263"/>
    </row>
    <row r="5045" spans="1:4" x14ac:dyDescent="0.2">
      <c r="A5045" s="265" t="s">
        <v>5855</v>
      </c>
      <c r="B5045" s="263">
        <v>7.0934564472742E-4</v>
      </c>
      <c r="D5045" s="263"/>
    </row>
    <row r="5046" spans="1:4" x14ac:dyDescent="0.2">
      <c r="A5046" s="265" t="s">
        <v>3308</v>
      </c>
      <c r="B5046" s="263">
        <v>7.0934564472742E-4</v>
      </c>
      <c r="D5046" s="263"/>
    </row>
    <row r="5047" spans="1:4" x14ac:dyDescent="0.2">
      <c r="A5047" s="265" t="s">
        <v>8246</v>
      </c>
      <c r="B5047" s="263">
        <v>7.0619426869522996E-4</v>
      </c>
      <c r="D5047" s="263"/>
    </row>
    <row r="5048" spans="1:4" x14ac:dyDescent="0.2">
      <c r="A5048" s="265" t="s">
        <v>8247</v>
      </c>
      <c r="B5048" s="263">
        <v>7.0614093237423995E-4</v>
      </c>
      <c r="D5048" s="263"/>
    </row>
    <row r="5049" spans="1:4" x14ac:dyDescent="0.2">
      <c r="A5049" s="265" t="s">
        <v>813</v>
      </c>
      <c r="B5049" s="263">
        <v>7.0575095156447999E-4</v>
      </c>
      <c r="D5049" s="263"/>
    </row>
    <row r="5050" spans="1:4" x14ac:dyDescent="0.2">
      <c r="A5050" s="265" t="s">
        <v>8248</v>
      </c>
      <c r="B5050" s="263">
        <v>7.049550414917E-4</v>
      </c>
      <c r="D5050" s="263"/>
    </row>
    <row r="5051" spans="1:4" x14ac:dyDescent="0.2">
      <c r="A5051" s="265" t="s">
        <v>8249</v>
      </c>
      <c r="B5051" s="263">
        <v>7.0469625005621997E-4</v>
      </c>
      <c r="D5051" s="263"/>
    </row>
    <row r="5052" spans="1:4" x14ac:dyDescent="0.2">
      <c r="A5052" s="265" t="s">
        <v>1360</v>
      </c>
      <c r="B5052" s="263">
        <v>7.0464698431403996E-4</v>
      </c>
      <c r="D5052" s="263"/>
    </row>
    <row r="5053" spans="1:4" x14ac:dyDescent="0.2">
      <c r="A5053" s="265" t="s">
        <v>2840</v>
      </c>
      <c r="B5053" s="263">
        <v>7.0410027407209004E-4</v>
      </c>
      <c r="D5053" s="263"/>
    </row>
    <row r="5054" spans="1:4" x14ac:dyDescent="0.2">
      <c r="A5054" s="265" t="s">
        <v>8250</v>
      </c>
      <c r="B5054" s="263">
        <v>7.0368211403891E-4</v>
      </c>
      <c r="D5054" s="263"/>
    </row>
    <row r="5055" spans="1:4" x14ac:dyDescent="0.2">
      <c r="A5055" s="265" t="s">
        <v>4899</v>
      </c>
      <c r="B5055" s="263">
        <v>7.0321239330223002E-4</v>
      </c>
      <c r="D5055" s="263"/>
    </row>
    <row r="5056" spans="1:4" x14ac:dyDescent="0.2">
      <c r="A5056" s="265" t="s">
        <v>540</v>
      </c>
      <c r="B5056" s="263">
        <v>7.0260000457091998E-4</v>
      </c>
      <c r="D5056" s="263"/>
    </row>
    <row r="5057" spans="1:4" x14ac:dyDescent="0.2">
      <c r="A5057" s="265" t="s">
        <v>6044</v>
      </c>
      <c r="B5057" s="263">
        <v>7.0166547364642999E-4</v>
      </c>
      <c r="D5057" s="263"/>
    </row>
    <row r="5058" spans="1:4" x14ac:dyDescent="0.2">
      <c r="A5058" s="265" t="s">
        <v>2241</v>
      </c>
      <c r="B5058" s="263">
        <v>7.0030184531120999E-4</v>
      </c>
      <c r="D5058" s="263"/>
    </row>
    <row r="5059" spans="1:4" x14ac:dyDescent="0.2">
      <c r="A5059" s="265" t="s">
        <v>1320</v>
      </c>
      <c r="B5059" s="263">
        <v>6.9989071802525004E-4</v>
      </c>
      <c r="D5059" s="263"/>
    </row>
    <row r="5060" spans="1:4" x14ac:dyDescent="0.2">
      <c r="A5060" s="265" t="s">
        <v>2279</v>
      </c>
      <c r="B5060" s="263">
        <v>6.9977082837818999E-4</v>
      </c>
      <c r="D5060" s="263"/>
    </row>
    <row r="5061" spans="1:4" x14ac:dyDescent="0.2">
      <c r="A5061" s="265" t="s">
        <v>8251</v>
      </c>
      <c r="B5061" s="263">
        <v>6.9966368212218003E-4</v>
      </c>
      <c r="D5061" s="263"/>
    </row>
    <row r="5062" spans="1:4" x14ac:dyDescent="0.2">
      <c r="A5062" s="265" t="s">
        <v>3629</v>
      </c>
      <c r="B5062" s="263">
        <v>6.9883684990004996E-4</v>
      </c>
      <c r="D5062" s="263"/>
    </row>
    <row r="5063" spans="1:4" x14ac:dyDescent="0.2">
      <c r="A5063" s="265" t="s">
        <v>1558</v>
      </c>
      <c r="B5063" s="263">
        <v>6.9778057039351004E-4</v>
      </c>
      <c r="D5063" s="263"/>
    </row>
    <row r="5064" spans="1:4" x14ac:dyDescent="0.2">
      <c r="A5064" s="265" t="s">
        <v>4451</v>
      </c>
      <c r="B5064" s="263">
        <v>6.9740458663427002E-4</v>
      </c>
      <c r="D5064" s="263"/>
    </row>
    <row r="5065" spans="1:4" x14ac:dyDescent="0.2">
      <c r="A5065" s="265" t="s">
        <v>6252</v>
      </c>
      <c r="B5065" s="263">
        <v>6.9701562829776E-4</v>
      </c>
      <c r="D5065" s="263"/>
    </row>
    <row r="5066" spans="1:4" x14ac:dyDescent="0.2">
      <c r="A5066" s="265" t="s">
        <v>4842</v>
      </c>
      <c r="B5066" s="263">
        <v>6.9625933552260998E-4</v>
      </c>
      <c r="D5066" s="263"/>
    </row>
    <row r="5067" spans="1:4" x14ac:dyDescent="0.2">
      <c r="A5067" s="265" t="s">
        <v>8252</v>
      </c>
      <c r="B5067" s="263">
        <v>6.9596509639438997E-4</v>
      </c>
      <c r="D5067" s="263"/>
    </row>
    <row r="5068" spans="1:4" x14ac:dyDescent="0.2">
      <c r="A5068" s="265" t="s">
        <v>2994</v>
      </c>
      <c r="B5068" s="263">
        <v>6.9583768868504002E-4</v>
      </c>
      <c r="D5068" s="263"/>
    </row>
    <row r="5069" spans="1:4" x14ac:dyDescent="0.2">
      <c r="A5069" s="265" t="s">
        <v>6012</v>
      </c>
      <c r="B5069" s="263">
        <v>6.9441093088264995E-4</v>
      </c>
      <c r="D5069" s="263"/>
    </row>
    <row r="5070" spans="1:4" x14ac:dyDescent="0.2">
      <c r="A5070" s="265" t="s">
        <v>1380</v>
      </c>
      <c r="B5070" s="263">
        <v>6.9426913002148996E-4</v>
      </c>
      <c r="D5070" s="263"/>
    </row>
    <row r="5071" spans="1:4" x14ac:dyDescent="0.2">
      <c r="A5071" s="265" t="s">
        <v>5220</v>
      </c>
      <c r="B5071" s="263">
        <v>6.9417667740848002E-4</v>
      </c>
      <c r="D5071" s="263"/>
    </row>
    <row r="5072" spans="1:4" x14ac:dyDescent="0.2">
      <c r="A5072" s="265" t="s">
        <v>8253</v>
      </c>
      <c r="B5072" s="263">
        <v>6.9342475017505E-4</v>
      </c>
      <c r="D5072" s="263"/>
    </row>
    <row r="5073" spans="1:4" x14ac:dyDescent="0.2">
      <c r="A5073" s="265" t="s">
        <v>8254</v>
      </c>
      <c r="B5073" s="263">
        <v>6.9342475017505E-4</v>
      </c>
      <c r="D5073" s="263"/>
    </row>
    <row r="5074" spans="1:4" x14ac:dyDescent="0.2">
      <c r="A5074" s="265" t="s">
        <v>2027</v>
      </c>
      <c r="B5074" s="263">
        <v>6.9309027578958002E-4</v>
      </c>
      <c r="D5074" s="263"/>
    </row>
    <row r="5075" spans="1:4" x14ac:dyDescent="0.2">
      <c r="A5075" s="265" t="s">
        <v>1239</v>
      </c>
      <c r="B5075" s="263">
        <v>6.9279476747901995E-4</v>
      </c>
      <c r="D5075" s="263"/>
    </row>
    <row r="5076" spans="1:4" x14ac:dyDescent="0.2">
      <c r="A5076" s="265" t="s">
        <v>6144</v>
      </c>
      <c r="B5076" s="263">
        <v>6.9273628500257005E-4</v>
      </c>
      <c r="D5076" s="263"/>
    </row>
    <row r="5077" spans="1:4" x14ac:dyDescent="0.2">
      <c r="A5077" s="265" t="s">
        <v>4379</v>
      </c>
      <c r="B5077" s="263">
        <v>6.9272880415270003E-4</v>
      </c>
      <c r="D5077" s="263"/>
    </row>
    <row r="5078" spans="1:4" x14ac:dyDescent="0.2">
      <c r="A5078" s="265" t="s">
        <v>4021</v>
      </c>
      <c r="B5078" s="263">
        <v>6.9264273899207005E-4</v>
      </c>
      <c r="D5078" s="263"/>
    </row>
    <row r="5079" spans="1:4" x14ac:dyDescent="0.2">
      <c r="A5079" s="265" t="s">
        <v>2458</v>
      </c>
      <c r="B5079" s="263">
        <v>6.9139601197903001E-4</v>
      </c>
      <c r="D5079" s="263"/>
    </row>
    <row r="5080" spans="1:4" x14ac:dyDescent="0.2">
      <c r="A5080" s="265" t="s">
        <v>3767</v>
      </c>
      <c r="B5080" s="263">
        <v>6.9021748420419E-4</v>
      </c>
      <c r="D5080" s="263"/>
    </row>
    <row r="5081" spans="1:4" x14ac:dyDescent="0.2">
      <c r="A5081" s="265" t="s">
        <v>1438</v>
      </c>
      <c r="B5081" s="263">
        <v>6.9020951853436996E-4</v>
      </c>
      <c r="D5081" s="263"/>
    </row>
    <row r="5082" spans="1:4" x14ac:dyDescent="0.2">
      <c r="A5082" s="265" t="s">
        <v>6382</v>
      </c>
      <c r="B5082" s="263">
        <v>6.8953278527165995E-4</v>
      </c>
      <c r="D5082" s="263"/>
    </row>
    <row r="5083" spans="1:4" x14ac:dyDescent="0.2">
      <c r="A5083" s="265" t="s">
        <v>4076</v>
      </c>
      <c r="B5083" s="263">
        <v>6.8938225871729996E-4</v>
      </c>
      <c r="D5083" s="263"/>
    </row>
    <row r="5084" spans="1:4" x14ac:dyDescent="0.2">
      <c r="A5084" s="265" t="s">
        <v>2854</v>
      </c>
      <c r="B5084" s="263">
        <v>6.8778222495148003E-4</v>
      </c>
      <c r="D5084" s="263"/>
    </row>
    <row r="5085" spans="1:4" x14ac:dyDescent="0.2">
      <c r="A5085" s="265" t="s">
        <v>4973</v>
      </c>
      <c r="B5085" s="263">
        <v>6.8674923064914004E-4</v>
      </c>
      <c r="D5085" s="263"/>
    </row>
    <row r="5086" spans="1:4" x14ac:dyDescent="0.2">
      <c r="A5086" s="265" t="s">
        <v>2607</v>
      </c>
      <c r="B5086" s="263">
        <v>6.8643260958994997E-4</v>
      </c>
      <c r="D5086" s="263"/>
    </row>
    <row r="5087" spans="1:4" x14ac:dyDescent="0.2">
      <c r="A5087" s="265" t="s">
        <v>1889</v>
      </c>
      <c r="B5087" s="263">
        <v>6.8638170795245004E-4</v>
      </c>
      <c r="D5087" s="263"/>
    </row>
    <row r="5088" spans="1:4" x14ac:dyDescent="0.2">
      <c r="A5088" s="265" t="s">
        <v>2950</v>
      </c>
      <c r="B5088" s="263">
        <v>6.8634808050587002E-4</v>
      </c>
      <c r="D5088" s="263"/>
    </row>
    <row r="5089" spans="1:4" x14ac:dyDescent="0.2">
      <c r="A5089" s="265" t="s">
        <v>8255</v>
      </c>
      <c r="B5089" s="263">
        <v>6.8565937253746E-4</v>
      </c>
      <c r="D5089" s="263"/>
    </row>
    <row r="5090" spans="1:4" x14ac:dyDescent="0.2">
      <c r="A5090" s="265" t="s">
        <v>8256</v>
      </c>
      <c r="B5090" s="263">
        <v>6.8565937253746E-4</v>
      </c>
      <c r="D5090" s="263"/>
    </row>
    <row r="5091" spans="1:4" x14ac:dyDescent="0.2">
      <c r="A5091" s="265" t="s">
        <v>8257</v>
      </c>
      <c r="B5091" s="263">
        <v>6.8565937253746E-4</v>
      </c>
      <c r="D5091" s="263"/>
    </row>
    <row r="5092" spans="1:4" x14ac:dyDescent="0.2">
      <c r="A5092" s="265" t="s">
        <v>1945</v>
      </c>
      <c r="B5092" s="263">
        <v>6.8563469923155998E-4</v>
      </c>
      <c r="D5092" s="263"/>
    </row>
    <row r="5093" spans="1:4" x14ac:dyDescent="0.2">
      <c r="A5093" s="265" t="s">
        <v>8258</v>
      </c>
      <c r="B5093" s="263">
        <v>6.8532968639195004E-4</v>
      </c>
      <c r="D5093" s="263"/>
    </row>
    <row r="5094" spans="1:4" x14ac:dyDescent="0.2">
      <c r="A5094" s="265" t="s">
        <v>8259</v>
      </c>
      <c r="B5094" s="263">
        <v>6.8532713707700004E-4</v>
      </c>
      <c r="D5094" s="263"/>
    </row>
    <row r="5095" spans="1:4" x14ac:dyDescent="0.2">
      <c r="A5095" s="265" t="s">
        <v>5813</v>
      </c>
      <c r="B5095" s="263">
        <v>6.8509574547646998E-4</v>
      </c>
      <c r="D5095" s="263"/>
    </row>
    <row r="5096" spans="1:4" x14ac:dyDescent="0.2">
      <c r="A5096" s="265" t="s">
        <v>4415</v>
      </c>
      <c r="B5096" s="263">
        <v>6.8495610863667997E-4</v>
      </c>
      <c r="D5096" s="263"/>
    </row>
    <row r="5097" spans="1:4" x14ac:dyDescent="0.2">
      <c r="A5097" s="265" t="s">
        <v>5398</v>
      </c>
      <c r="B5097" s="263">
        <v>6.8326721781364005E-4</v>
      </c>
      <c r="D5097" s="263"/>
    </row>
    <row r="5098" spans="1:4" x14ac:dyDescent="0.2">
      <c r="A5098" s="265" t="s">
        <v>8260</v>
      </c>
      <c r="B5098" s="263">
        <v>6.8322263901773005E-4</v>
      </c>
      <c r="D5098" s="263"/>
    </row>
    <row r="5099" spans="1:4" x14ac:dyDescent="0.2">
      <c r="A5099" s="265" t="s">
        <v>4562</v>
      </c>
      <c r="B5099" s="263">
        <v>6.8281470468825004E-4</v>
      </c>
      <c r="D5099" s="263"/>
    </row>
    <row r="5100" spans="1:4" x14ac:dyDescent="0.2">
      <c r="A5100" s="265" t="s">
        <v>8261</v>
      </c>
      <c r="B5100" s="263">
        <v>6.8205649375945E-4</v>
      </c>
      <c r="D5100" s="263"/>
    </row>
    <row r="5101" spans="1:4" x14ac:dyDescent="0.2">
      <c r="A5101" s="265" t="s">
        <v>6051</v>
      </c>
      <c r="B5101" s="263">
        <v>6.8135854881449002E-4</v>
      </c>
      <c r="D5101" s="263"/>
    </row>
    <row r="5102" spans="1:4" x14ac:dyDescent="0.2">
      <c r="A5102" s="265" t="s">
        <v>5875</v>
      </c>
      <c r="B5102" s="263">
        <v>6.8120875933397004E-4</v>
      </c>
      <c r="D5102" s="263"/>
    </row>
    <row r="5103" spans="1:4" x14ac:dyDescent="0.2">
      <c r="A5103" s="265" t="s">
        <v>5351</v>
      </c>
      <c r="B5103" s="263">
        <v>6.8109639096538004E-4</v>
      </c>
      <c r="D5103" s="263"/>
    </row>
    <row r="5104" spans="1:4" x14ac:dyDescent="0.2">
      <c r="A5104" s="265" t="s">
        <v>5683</v>
      </c>
      <c r="B5104" s="263">
        <v>6.8101054013760003E-4</v>
      </c>
      <c r="D5104" s="263"/>
    </row>
    <row r="5105" spans="1:4" x14ac:dyDescent="0.2">
      <c r="A5105" s="265" t="s">
        <v>2204</v>
      </c>
      <c r="B5105" s="263">
        <v>6.8077723492518004E-4</v>
      </c>
      <c r="D5105" s="263"/>
    </row>
    <row r="5106" spans="1:4" x14ac:dyDescent="0.2">
      <c r="A5106" s="265" t="s">
        <v>2393</v>
      </c>
      <c r="B5106" s="263">
        <v>6.8053891236620001E-4</v>
      </c>
      <c r="D5106" s="263"/>
    </row>
    <row r="5107" spans="1:4" x14ac:dyDescent="0.2">
      <c r="A5107" s="265" t="s">
        <v>6081</v>
      </c>
      <c r="B5107" s="263">
        <v>6.8018488233054003E-4</v>
      </c>
      <c r="D5107" s="263"/>
    </row>
    <row r="5108" spans="1:4" x14ac:dyDescent="0.2">
      <c r="A5108" s="265" t="s">
        <v>2764</v>
      </c>
      <c r="B5108" s="263">
        <v>6.8008906411101005E-4</v>
      </c>
      <c r="D5108" s="263"/>
    </row>
    <row r="5109" spans="1:4" x14ac:dyDescent="0.2">
      <c r="A5109" s="265" t="s">
        <v>8262</v>
      </c>
      <c r="B5109" s="263">
        <v>6.7711384229112998E-4</v>
      </c>
      <c r="D5109" s="263"/>
    </row>
    <row r="5110" spans="1:4" x14ac:dyDescent="0.2">
      <c r="A5110" s="265" t="s">
        <v>5418</v>
      </c>
      <c r="B5110" s="263">
        <v>6.7701199092837E-4</v>
      </c>
      <c r="D5110" s="263"/>
    </row>
    <row r="5111" spans="1:4" x14ac:dyDescent="0.2">
      <c r="A5111" s="265" t="s">
        <v>4634</v>
      </c>
      <c r="B5111" s="263">
        <v>6.7628673862770003E-4</v>
      </c>
      <c r="D5111" s="263"/>
    </row>
    <row r="5112" spans="1:4" x14ac:dyDescent="0.2">
      <c r="A5112" s="265" t="s">
        <v>4584</v>
      </c>
      <c r="B5112" s="263">
        <v>6.7600569570014997E-4</v>
      </c>
      <c r="D5112" s="263"/>
    </row>
    <row r="5113" spans="1:4" x14ac:dyDescent="0.2">
      <c r="A5113" s="265" t="s">
        <v>8263</v>
      </c>
      <c r="B5113" s="263">
        <v>6.7566710165337996E-4</v>
      </c>
      <c r="D5113" s="263"/>
    </row>
    <row r="5114" spans="1:4" x14ac:dyDescent="0.2">
      <c r="A5114" s="265" t="s">
        <v>8264</v>
      </c>
      <c r="B5114" s="263">
        <v>6.7566710165337996E-4</v>
      </c>
      <c r="D5114" s="263"/>
    </row>
    <row r="5115" spans="1:4" x14ac:dyDescent="0.2">
      <c r="A5115" s="265" t="s">
        <v>8265</v>
      </c>
      <c r="B5115" s="263">
        <v>6.7566710165337996E-4</v>
      </c>
      <c r="D5115" s="263"/>
    </row>
    <row r="5116" spans="1:4" x14ac:dyDescent="0.2">
      <c r="A5116" s="265" t="s">
        <v>1712</v>
      </c>
      <c r="B5116" s="263">
        <v>6.7558556861789E-4</v>
      </c>
      <c r="D5116" s="263"/>
    </row>
    <row r="5117" spans="1:4" x14ac:dyDescent="0.2">
      <c r="A5117" s="265" t="s">
        <v>8266</v>
      </c>
      <c r="B5117" s="263">
        <v>6.7525255353297997E-4</v>
      </c>
      <c r="D5117" s="263"/>
    </row>
    <row r="5118" spans="1:4" x14ac:dyDescent="0.2">
      <c r="A5118" s="265" t="s">
        <v>5403</v>
      </c>
      <c r="B5118" s="263">
        <v>6.7240339339356004E-4</v>
      </c>
      <c r="D5118" s="263"/>
    </row>
    <row r="5119" spans="1:4" x14ac:dyDescent="0.2">
      <c r="A5119" s="265" t="s">
        <v>3276</v>
      </c>
      <c r="B5119" s="263">
        <v>6.7222071455275004E-4</v>
      </c>
      <c r="D5119" s="263"/>
    </row>
    <row r="5120" spans="1:4" x14ac:dyDescent="0.2">
      <c r="A5120" s="265" t="s">
        <v>6328</v>
      </c>
      <c r="B5120" s="263">
        <v>6.7196470590930003E-4</v>
      </c>
      <c r="D5120" s="263"/>
    </row>
    <row r="5121" spans="1:4" x14ac:dyDescent="0.2">
      <c r="A5121" s="265" t="s">
        <v>3435</v>
      </c>
      <c r="B5121" s="263">
        <v>6.7179645550609996E-4</v>
      </c>
      <c r="D5121" s="263"/>
    </row>
    <row r="5122" spans="1:4" x14ac:dyDescent="0.2">
      <c r="A5122" s="265" t="s">
        <v>4354</v>
      </c>
      <c r="B5122" s="263">
        <v>6.7177152911654001E-4</v>
      </c>
      <c r="D5122" s="263"/>
    </row>
    <row r="5123" spans="1:4" x14ac:dyDescent="0.2">
      <c r="A5123" s="265" t="s">
        <v>8267</v>
      </c>
      <c r="B5123" s="263">
        <v>6.7168857601985002E-4</v>
      </c>
      <c r="D5123" s="263"/>
    </row>
    <row r="5124" spans="1:4" x14ac:dyDescent="0.2">
      <c r="A5124" s="265" t="s">
        <v>4342</v>
      </c>
      <c r="B5124" s="263">
        <v>6.7164245491480002E-4</v>
      </c>
      <c r="D5124" s="263"/>
    </row>
    <row r="5125" spans="1:4" x14ac:dyDescent="0.2">
      <c r="A5125" s="265" t="s">
        <v>4728</v>
      </c>
      <c r="B5125" s="263">
        <v>6.7103751263728004E-4</v>
      </c>
      <c r="D5125" s="263"/>
    </row>
    <row r="5126" spans="1:4" x14ac:dyDescent="0.2">
      <c r="A5126" s="265" t="s">
        <v>6236</v>
      </c>
      <c r="B5126" s="263">
        <v>6.7069142198062997E-4</v>
      </c>
      <c r="D5126" s="263"/>
    </row>
    <row r="5127" spans="1:4" x14ac:dyDescent="0.2">
      <c r="A5127" s="265" t="s">
        <v>3093</v>
      </c>
      <c r="B5127" s="263">
        <v>6.6983140629850999E-4</v>
      </c>
      <c r="D5127" s="263"/>
    </row>
    <row r="5128" spans="1:4" x14ac:dyDescent="0.2">
      <c r="A5128" s="265" t="s">
        <v>4709</v>
      </c>
      <c r="B5128" s="263">
        <v>6.6971873476720999E-4</v>
      </c>
      <c r="D5128" s="263"/>
    </row>
    <row r="5129" spans="1:4" x14ac:dyDescent="0.2">
      <c r="A5129" s="265" t="s">
        <v>8268</v>
      </c>
      <c r="B5129" s="263">
        <v>6.6941633909392995E-4</v>
      </c>
      <c r="D5129" s="263"/>
    </row>
    <row r="5130" spans="1:4" x14ac:dyDescent="0.2">
      <c r="A5130" s="265" t="s">
        <v>1979</v>
      </c>
      <c r="B5130" s="263">
        <v>6.6930084769130003E-4</v>
      </c>
      <c r="D5130" s="263"/>
    </row>
    <row r="5131" spans="1:4" x14ac:dyDescent="0.2">
      <c r="A5131" s="265" t="s">
        <v>5360</v>
      </c>
      <c r="B5131" s="263">
        <v>6.6900055137354003E-4</v>
      </c>
      <c r="D5131" s="263"/>
    </row>
    <row r="5132" spans="1:4" x14ac:dyDescent="0.2">
      <c r="A5132" s="265" t="s">
        <v>5314</v>
      </c>
      <c r="B5132" s="263">
        <v>6.6890013951577995E-4</v>
      </c>
      <c r="D5132" s="263"/>
    </row>
    <row r="5133" spans="1:4" x14ac:dyDescent="0.2">
      <c r="A5133" s="265" t="s">
        <v>5437</v>
      </c>
      <c r="B5133" s="263">
        <v>6.6854537233100998E-4</v>
      </c>
      <c r="D5133" s="263"/>
    </row>
    <row r="5134" spans="1:4" x14ac:dyDescent="0.2">
      <c r="A5134" s="265" t="s">
        <v>1202</v>
      </c>
      <c r="B5134" s="263">
        <v>6.6825564667632E-4</v>
      </c>
      <c r="D5134" s="263"/>
    </row>
    <row r="5135" spans="1:4" x14ac:dyDescent="0.2">
      <c r="A5135" s="265" t="s">
        <v>5481</v>
      </c>
      <c r="B5135" s="263">
        <v>6.6825351318682003E-4</v>
      </c>
      <c r="D5135" s="263"/>
    </row>
    <row r="5136" spans="1:4" x14ac:dyDescent="0.2">
      <c r="A5136" s="265" t="s">
        <v>3572</v>
      </c>
      <c r="B5136" s="263">
        <v>6.6821041374083004E-4</v>
      </c>
      <c r="D5136" s="263"/>
    </row>
    <row r="5137" spans="1:4" x14ac:dyDescent="0.2">
      <c r="A5137" s="265" t="s">
        <v>3963</v>
      </c>
      <c r="B5137" s="263">
        <v>6.6814001894718996E-4</v>
      </c>
      <c r="D5137" s="263"/>
    </row>
    <row r="5138" spans="1:4" x14ac:dyDescent="0.2">
      <c r="A5138" s="265" t="s">
        <v>8269</v>
      </c>
      <c r="B5138" s="263">
        <v>6.6528204014887002E-4</v>
      </c>
      <c r="D5138" s="263"/>
    </row>
    <row r="5139" spans="1:4" x14ac:dyDescent="0.2">
      <c r="A5139" s="265" t="s">
        <v>5740</v>
      </c>
      <c r="B5139" s="263">
        <v>6.6525950070501995E-4</v>
      </c>
      <c r="D5139" s="263"/>
    </row>
    <row r="5140" spans="1:4" x14ac:dyDescent="0.2">
      <c r="A5140" s="265" t="s">
        <v>2977</v>
      </c>
      <c r="B5140" s="263">
        <v>6.6485237656300003E-4</v>
      </c>
      <c r="D5140" s="263"/>
    </row>
    <row r="5141" spans="1:4" x14ac:dyDescent="0.2">
      <c r="A5141" s="265" t="s">
        <v>4068</v>
      </c>
      <c r="B5141" s="263">
        <v>6.6453483769457998E-4</v>
      </c>
      <c r="D5141" s="263"/>
    </row>
    <row r="5142" spans="1:4" x14ac:dyDescent="0.2">
      <c r="A5142" s="265" t="s">
        <v>3120</v>
      </c>
      <c r="B5142" s="263">
        <v>6.6352349312418998E-4</v>
      </c>
      <c r="D5142" s="263"/>
    </row>
    <row r="5143" spans="1:4" x14ac:dyDescent="0.2">
      <c r="A5143" s="265" t="s">
        <v>1962</v>
      </c>
      <c r="B5143" s="263">
        <v>6.6304908054046999E-4</v>
      </c>
      <c r="D5143" s="263"/>
    </row>
    <row r="5144" spans="1:4" x14ac:dyDescent="0.2">
      <c r="A5144" s="265" t="s">
        <v>5803</v>
      </c>
      <c r="B5144" s="263">
        <v>6.6265146914256995E-4</v>
      </c>
      <c r="D5144" s="263"/>
    </row>
    <row r="5145" spans="1:4" x14ac:dyDescent="0.2">
      <c r="A5145" s="265" t="s">
        <v>2705</v>
      </c>
      <c r="B5145" s="263">
        <v>6.6211324417277996E-4</v>
      </c>
      <c r="D5145" s="263"/>
    </row>
    <row r="5146" spans="1:4" x14ac:dyDescent="0.2">
      <c r="A5146" s="265" t="s">
        <v>8270</v>
      </c>
      <c r="B5146" s="263">
        <v>6.6190712329897996E-4</v>
      </c>
      <c r="D5146" s="263"/>
    </row>
    <row r="5147" spans="1:4" x14ac:dyDescent="0.2">
      <c r="A5147" s="265" t="s">
        <v>8271</v>
      </c>
      <c r="B5147" s="263">
        <v>6.6141023681623001E-4</v>
      </c>
      <c r="D5147" s="263"/>
    </row>
    <row r="5148" spans="1:4" x14ac:dyDescent="0.2">
      <c r="A5148" s="265" t="s">
        <v>5802</v>
      </c>
      <c r="B5148" s="263">
        <v>6.6121797443872998E-4</v>
      </c>
      <c r="D5148" s="263"/>
    </row>
    <row r="5149" spans="1:4" x14ac:dyDescent="0.2">
      <c r="A5149" s="265" t="s">
        <v>5762</v>
      </c>
      <c r="B5149" s="263">
        <v>6.6026282369154997E-4</v>
      </c>
      <c r="D5149" s="263"/>
    </row>
    <row r="5150" spans="1:4" x14ac:dyDescent="0.2">
      <c r="A5150" s="265" t="s">
        <v>4667</v>
      </c>
      <c r="B5150" s="263">
        <v>6.5968125890343001E-4</v>
      </c>
      <c r="D5150" s="263"/>
    </row>
    <row r="5151" spans="1:4" x14ac:dyDescent="0.2">
      <c r="A5151" s="265" t="s">
        <v>1519</v>
      </c>
      <c r="B5151" s="263">
        <v>6.5931888622993004E-4</v>
      </c>
      <c r="D5151" s="263"/>
    </row>
    <row r="5152" spans="1:4" x14ac:dyDescent="0.2">
      <c r="A5152" s="265" t="s">
        <v>5315</v>
      </c>
      <c r="B5152" s="263">
        <v>6.5903511811596003E-4</v>
      </c>
      <c r="D5152" s="263"/>
    </row>
    <row r="5153" spans="1:4" x14ac:dyDescent="0.2">
      <c r="A5153" s="265" t="s">
        <v>8272</v>
      </c>
      <c r="B5153" s="263">
        <v>6.5801086089252003E-4</v>
      </c>
      <c r="D5153" s="263"/>
    </row>
    <row r="5154" spans="1:4" x14ac:dyDescent="0.2">
      <c r="A5154" s="265" t="s">
        <v>3098</v>
      </c>
      <c r="B5154" s="263">
        <v>6.5783880900053995E-4</v>
      </c>
      <c r="D5154" s="263"/>
    </row>
    <row r="5155" spans="1:4" x14ac:dyDescent="0.2">
      <c r="A5155" s="265" t="s">
        <v>8273</v>
      </c>
      <c r="B5155" s="263">
        <v>6.5783880900053995E-4</v>
      </c>
      <c r="D5155" s="263"/>
    </row>
    <row r="5156" spans="1:4" x14ac:dyDescent="0.2">
      <c r="A5156" s="265" t="s">
        <v>8274</v>
      </c>
      <c r="B5156" s="263">
        <v>6.5447806026256003E-4</v>
      </c>
      <c r="D5156" s="263"/>
    </row>
    <row r="5157" spans="1:4" x14ac:dyDescent="0.2">
      <c r="A5157" s="265" t="s">
        <v>2107</v>
      </c>
      <c r="B5157" s="263">
        <v>6.5374050807512005E-4</v>
      </c>
      <c r="D5157" s="263"/>
    </row>
    <row r="5158" spans="1:4" x14ac:dyDescent="0.2">
      <c r="A5158" s="265" t="s">
        <v>3898</v>
      </c>
      <c r="B5158" s="263">
        <v>6.5240054277582995E-4</v>
      </c>
      <c r="D5158" s="263"/>
    </row>
    <row r="5159" spans="1:4" x14ac:dyDescent="0.2">
      <c r="A5159" s="265" t="s">
        <v>4046</v>
      </c>
      <c r="B5159" s="263">
        <v>6.5238904271791999E-4</v>
      </c>
      <c r="D5159" s="263"/>
    </row>
    <row r="5160" spans="1:4" x14ac:dyDescent="0.2">
      <c r="A5160" s="265" t="s">
        <v>3050</v>
      </c>
      <c r="B5160" s="263">
        <v>6.5172347377692003E-4</v>
      </c>
      <c r="D5160" s="263"/>
    </row>
    <row r="5161" spans="1:4" x14ac:dyDescent="0.2">
      <c r="A5161" s="265" t="s">
        <v>8275</v>
      </c>
      <c r="B5161" s="263">
        <v>6.5146973032025003E-4</v>
      </c>
      <c r="D5161" s="263"/>
    </row>
    <row r="5162" spans="1:4" x14ac:dyDescent="0.2">
      <c r="A5162" s="265" t="s">
        <v>1827</v>
      </c>
      <c r="B5162" s="263">
        <v>6.5120178453818996E-4</v>
      </c>
      <c r="D5162" s="263"/>
    </row>
    <row r="5163" spans="1:4" x14ac:dyDescent="0.2">
      <c r="A5163" s="265" t="s">
        <v>8276</v>
      </c>
      <c r="B5163" s="263">
        <v>6.5109469950316997E-4</v>
      </c>
      <c r="D5163" s="263"/>
    </row>
    <row r="5164" spans="1:4" x14ac:dyDescent="0.2">
      <c r="A5164" s="265" t="s">
        <v>8277</v>
      </c>
      <c r="B5164" s="263">
        <v>6.5109469950316997E-4</v>
      </c>
      <c r="D5164" s="263"/>
    </row>
    <row r="5165" spans="1:4" x14ac:dyDescent="0.2">
      <c r="A5165" s="265" t="s">
        <v>6136</v>
      </c>
      <c r="B5165" s="263">
        <v>6.5010154234864E-4</v>
      </c>
      <c r="D5165" s="263"/>
    </row>
    <row r="5166" spans="1:4" x14ac:dyDescent="0.2">
      <c r="A5166" s="265" t="s">
        <v>470</v>
      </c>
      <c r="B5166" s="263">
        <v>6.4992696219539996E-4</v>
      </c>
      <c r="D5166" s="263"/>
    </row>
    <row r="5167" spans="1:4" x14ac:dyDescent="0.2">
      <c r="A5167" s="265" t="s">
        <v>2896</v>
      </c>
      <c r="B5167" s="263">
        <v>6.4989286001331003E-4</v>
      </c>
      <c r="D5167" s="263"/>
    </row>
    <row r="5168" spans="1:4" x14ac:dyDescent="0.2">
      <c r="A5168" s="265" t="s">
        <v>8278</v>
      </c>
      <c r="B5168" s="263">
        <v>6.4968111343797997E-4</v>
      </c>
      <c r="D5168" s="263"/>
    </row>
    <row r="5169" spans="1:4" x14ac:dyDescent="0.2">
      <c r="A5169" s="265" t="s">
        <v>8279</v>
      </c>
      <c r="B5169" s="263">
        <v>6.4968111343797997E-4</v>
      </c>
      <c r="D5169" s="263"/>
    </row>
    <row r="5170" spans="1:4" x14ac:dyDescent="0.2">
      <c r="A5170" s="265" t="s">
        <v>3391</v>
      </c>
      <c r="B5170" s="263">
        <v>6.4883907714027996E-4</v>
      </c>
      <c r="D5170" s="263"/>
    </row>
    <row r="5171" spans="1:4" x14ac:dyDescent="0.2">
      <c r="A5171" s="265" t="s">
        <v>5538</v>
      </c>
      <c r="B5171" s="263">
        <v>6.4832117334821999E-4</v>
      </c>
      <c r="D5171" s="263"/>
    </row>
    <row r="5172" spans="1:4" x14ac:dyDescent="0.2">
      <c r="A5172" s="265" t="s">
        <v>5442</v>
      </c>
      <c r="B5172" s="263">
        <v>6.4831680256659003E-4</v>
      </c>
      <c r="D5172" s="263"/>
    </row>
    <row r="5173" spans="1:4" x14ac:dyDescent="0.2">
      <c r="A5173" s="265" t="s">
        <v>8280</v>
      </c>
      <c r="B5173" s="263">
        <v>6.4822647355107998E-4</v>
      </c>
      <c r="D5173" s="263"/>
    </row>
    <row r="5174" spans="1:4" x14ac:dyDescent="0.2">
      <c r="A5174" s="265" t="s">
        <v>2505</v>
      </c>
      <c r="B5174" s="263">
        <v>6.4774199942280002E-4</v>
      </c>
      <c r="D5174" s="263"/>
    </row>
    <row r="5175" spans="1:4" x14ac:dyDescent="0.2">
      <c r="A5175" s="265" t="s">
        <v>4632</v>
      </c>
      <c r="B5175" s="263">
        <v>6.4599382196155999E-4</v>
      </c>
      <c r="D5175" s="263"/>
    </row>
    <row r="5176" spans="1:4" x14ac:dyDescent="0.2">
      <c r="A5176" s="265" t="s">
        <v>6089</v>
      </c>
      <c r="B5176" s="263">
        <v>6.4558447576906004E-4</v>
      </c>
      <c r="D5176" s="263"/>
    </row>
    <row r="5177" spans="1:4" x14ac:dyDescent="0.2">
      <c r="A5177" s="265" t="s">
        <v>3328</v>
      </c>
      <c r="B5177" s="263">
        <v>6.4543805829562996E-4</v>
      </c>
      <c r="D5177" s="263"/>
    </row>
    <row r="5178" spans="1:4" x14ac:dyDescent="0.2">
      <c r="A5178" s="265" t="s">
        <v>3787</v>
      </c>
      <c r="B5178" s="263">
        <v>6.4526596782528E-4</v>
      </c>
      <c r="D5178" s="263"/>
    </row>
    <row r="5179" spans="1:4" x14ac:dyDescent="0.2">
      <c r="A5179" s="265" t="s">
        <v>6036</v>
      </c>
      <c r="B5179" s="263">
        <v>6.4438761941513004E-4</v>
      </c>
      <c r="D5179" s="263"/>
    </row>
    <row r="5180" spans="1:4" x14ac:dyDescent="0.2">
      <c r="A5180" s="265" t="s">
        <v>5460</v>
      </c>
      <c r="B5180" s="263">
        <v>6.4438761941513004E-4</v>
      </c>
      <c r="D5180" s="263"/>
    </row>
    <row r="5181" spans="1:4" x14ac:dyDescent="0.2">
      <c r="A5181" s="265" t="s">
        <v>3773</v>
      </c>
      <c r="B5181" s="263">
        <v>6.4417427480094997E-4</v>
      </c>
      <c r="D5181" s="263"/>
    </row>
    <row r="5182" spans="1:4" x14ac:dyDescent="0.2">
      <c r="A5182" s="265" t="s">
        <v>5353</v>
      </c>
      <c r="B5182" s="263">
        <v>6.4407734532873995E-4</v>
      </c>
      <c r="D5182" s="263"/>
    </row>
    <row r="5183" spans="1:4" x14ac:dyDescent="0.2">
      <c r="A5183" s="265" t="s">
        <v>3786</v>
      </c>
      <c r="B5183" s="263">
        <v>6.4401314342978999E-4</v>
      </c>
      <c r="D5183" s="263"/>
    </row>
    <row r="5184" spans="1:4" x14ac:dyDescent="0.2">
      <c r="A5184" s="265" t="s">
        <v>8281</v>
      </c>
      <c r="B5184" s="263">
        <v>6.4372535739940005E-4</v>
      </c>
      <c r="D5184" s="263"/>
    </row>
    <row r="5185" spans="1:4" x14ac:dyDescent="0.2">
      <c r="A5185" s="265" t="s">
        <v>1540</v>
      </c>
      <c r="B5185" s="263">
        <v>6.4359945195854005E-4</v>
      </c>
      <c r="D5185" s="263"/>
    </row>
    <row r="5186" spans="1:4" x14ac:dyDescent="0.2">
      <c r="A5186" s="265" t="s">
        <v>8282</v>
      </c>
      <c r="B5186" s="263">
        <v>6.4327861580866996E-4</v>
      </c>
      <c r="D5186" s="263"/>
    </row>
    <row r="5187" spans="1:4" x14ac:dyDescent="0.2">
      <c r="A5187" s="265" t="s">
        <v>6336</v>
      </c>
      <c r="B5187" s="263">
        <v>6.4224655197884996E-4</v>
      </c>
      <c r="D5187" s="263"/>
    </row>
    <row r="5188" spans="1:4" x14ac:dyDescent="0.2">
      <c r="A5188" s="265" t="s">
        <v>8283</v>
      </c>
      <c r="B5188" s="263">
        <v>6.4208982067990997E-4</v>
      </c>
      <c r="D5188" s="263"/>
    </row>
    <row r="5189" spans="1:4" x14ac:dyDescent="0.2">
      <c r="A5189" s="265" t="s">
        <v>8284</v>
      </c>
      <c r="B5189" s="263">
        <v>6.4199534199930997E-4</v>
      </c>
      <c r="D5189" s="263"/>
    </row>
    <row r="5190" spans="1:4" x14ac:dyDescent="0.2">
      <c r="A5190" s="265" t="s">
        <v>4505</v>
      </c>
      <c r="B5190" s="263">
        <v>6.4164312913229005E-4</v>
      </c>
      <c r="D5190" s="263"/>
    </row>
    <row r="5191" spans="1:4" x14ac:dyDescent="0.2">
      <c r="A5191" s="265" t="s">
        <v>4752</v>
      </c>
      <c r="B5191" s="263">
        <v>6.4093083289294998E-4</v>
      </c>
      <c r="D5191" s="263"/>
    </row>
    <row r="5192" spans="1:4" x14ac:dyDescent="0.2">
      <c r="A5192" s="265" t="s">
        <v>4238</v>
      </c>
      <c r="B5192" s="263">
        <v>6.4040148954208002E-4</v>
      </c>
      <c r="D5192" s="263"/>
    </row>
    <row r="5193" spans="1:4" x14ac:dyDescent="0.2">
      <c r="A5193" s="265" t="s">
        <v>8285</v>
      </c>
      <c r="B5193" s="263">
        <v>6.3993736946606E-4</v>
      </c>
      <c r="D5193" s="263"/>
    </row>
    <row r="5194" spans="1:4" x14ac:dyDescent="0.2">
      <c r="A5194" s="265" t="s">
        <v>8286</v>
      </c>
      <c r="B5194" s="263">
        <v>6.3934401305506996E-4</v>
      </c>
      <c r="D5194" s="263"/>
    </row>
    <row r="5195" spans="1:4" x14ac:dyDescent="0.2">
      <c r="A5195" s="265" t="s">
        <v>8287</v>
      </c>
      <c r="B5195" s="263">
        <v>6.3842154586506996E-4</v>
      </c>
      <c r="D5195" s="263"/>
    </row>
    <row r="5196" spans="1:4" x14ac:dyDescent="0.2">
      <c r="A5196" s="265" t="s">
        <v>8288</v>
      </c>
      <c r="B5196" s="263">
        <v>6.3816898853124996E-4</v>
      </c>
      <c r="D5196" s="263"/>
    </row>
    <row r="5197" spans="1:4" x14ac:dyDescent="0.2">
      <c r="A5197" s="265" t="s">
        <v>8289</v>
      </c>
      <c r="B5197" s="263">
        <v>6.3816898853124996E-4</v>
      </c>
      <c r="D5197" s="263"/>
    </row>
    <row r="5198" spans="1:4" x14ac:dyDescent="0.2">
      <c r="A5198" s="265" t="s">
        <v>8290</v>
      </c>
      <c r="B5198" s="263">
        <v>6.3667249858972996E-4</v>
      </c>
      <c r="D5198" s="263"/>
    </row>
    <row r="5199" spans="1:4" x14ac:dyDescent="0.2">
      <c r="A5199" s="265" t="s">
        <v>3555</v>
      </c>
      <c r="B5199" s="263">
        <v>6.3601639595195004E-4</v>
      </c>
      <c r="D5199" s="263"/>
    </row>
    <row r="5200" spans="1:4" x14ac:dyDescent="0.2">
      <c r="A5200" s="265" t="s">
        <v>1549</v>
      </c>
      <c r="B5200" s="263">
        <v>6.3566275843383001E-4</v>
      </c>
      <c r="D5200" s="263"/>
    </row>
    <row r="5201" spans="1:4" x14ac:dyDescent="0.2">
      <c r="A5201" s="265" t="s">
        <v>8291</v>
      </c>
      <c r="B5201" s="263">
        <v>6.3551719285929998E-4</v>
      </c>
      <c r="D5201" s="263"/>
    </row>
    <row r="5202" spans="1:4" x14ac:dyDescent="0.2">
      <c r="A5202" s="265" t="s">
        <v>987</v>
      </c>
      <c r="B5202" s="263">
        <v>6.3482812462894002E-4</v>
      </c>
      <c r="D5202" s="263"/>
    </row>
    <row r="5203" spans="1:4" x14ac:dyDescent="0.2">
      <c r="A5203" s="265" t="s">
        <v>4841</v>
      </c>
      <c r="B5203" s="263">
        <v>6.3452856047523001E-4</v>
      </c>
      <c r="D5203" s="263"/>
    </row>
    <row r="5204" spans="1:4" x14ac:dyDescent="0.2">
      <c r="A5204" s="265" t="s">
        <v>2776</v>
      </c>
      <c r="B5204" s="263">
        <v>6.3443744800206997E-4</v>
      </c>
      <c r="D5204" s="263"/>
    </row>
    <row r="5205" spans="1:4" x14ac:dyDescent="0.2">
      <c r="A5205" s="265" t="s">
        <v>1488</v>
      </c>
      <c r="B5205" s="263">
        <v>6.3359222398037005E-4</v>
      </c>
      <c r="D5205" s="263"/>
    </row>
    <row r="5206" spans="1:4" x14ac:dyDescent="0.2">
      <c r="A5206" s="265" t="s">
        <v>6368</v>
      </c>
      <c r="B5206" s="263">
        <v>6.3314905497003E-4</v>
      </c>
      <c r="D5206" s="263"/>
    </row>
    <row r="5207" spans="1:4" x14ac:dyDescent="0.2">
      <c r="A5207" s="265" t="s">
        <v>1999</v>
      </c>
      <c r="B5207" s="263">
        <v>6.3308748579701997E-4</v>
      </c>
      <c r="D5207" s="263"/>
    </row>
    <row r="5208" spans="1:4" x14ac:dyDescent="0.2">
      <c r="A5208" s="265" t="s">
        <v>6158</v>
      </c>
      <c r="B5208" s="263">
        <v>6.3271380136576002E-4</v>
      </c>
      <c r="D5208" s="263"/>
    </row>
    <row r="5209" spans="1:4" x14ac:dyDescent="0.2">
      <c r="A5209" s="265" t="s">
        <v>8292</v>
      </c>
      <c r="B5209" s="263">
        <v>6.326502300672E-4</v>
      </c>
      <c r="D5209" s="263"/>
    </row>
    <row r="5210" spans="1:4" x14ac:dyDescent="0.2">
      <c r="A5210" s="265" t="s">
        <v>2645</v>
      </c>
      <c r="B5210" s="263">
        <v>6.3249639888228004E-4</v>
      </c>
      <c r="D5210" s="263"/>
    </row>
    <row r="5211" spans="1:4" x14ac:dyDescent="0.2">
      <c r="A5211" s="265" t="s">
        <v>8293</v>
      </c>
      <c r="B5211" s="263">
        <v>6.3244199077355995E-4</v>
      </c>
      <c r="D5211" s="263"/>
    </row>
    <row r="5212" spans="1:4" x14ac:dyDescent="0.2">
      <c r="A5212" s="265" t="s">
        <v>1268</v>
      </c>
      <c r="B5212" s="263">
        <v>6.3033462395464996E-4</v>
      </c>
      <c r="D5212" s="263"/>
    </row>
    <row r="5213" spans="1:4" x14ac:dyDescent="0.2">
      <c r="A5213" s="265" t="s">
        <v>6054</v>
      </c>
      <c r="B5213" s="263">
        <v>6.2977716278413002E-4</v>
      </c>
      <c r="D5213" s="263"/>
    </row>
    <row r="5214" spans="1:4" x14ac:dyDescent="0.2">
      <c r="A5214" s="265" t="s">
        <v>3466</v>
      </c>
      <c r="B5214" s="263">
        <v>6.2975445066702003E-4</v>
      </c>
      <c r="D5214" s="263"/>
    </row>
    <row r="5215" spans="1:4" x14ac:dyDescent="0.2">
      <c r="A5215" s="265" t="s">
        <v>2128</v>
      </c>
      <c r="B5215" s="263">
        <v>6.2808329331807001E-4</v>
      </c>
      <c r="D5215" s="263"/>
    </row>
    <row r="5216" spans="1:4" x14ac:dyDescent="0.2">
      <c r="A5216" s="265" t="s">
        <v>3506</v>
      </c>
      <c r="B5216" s="263">
        <v>6.2772447367308E-4</v>
      </c>
      <c r="D5216" s="263"/>
    </row>
    <row r="5217" spans="1:4" x14ac:dyDescent="0.2">
      <c r="A5217" s="265" t="s">
        <v>3702</v>
      </c>
      <c r="B5217" s="263">
        <v>6.2746086824094001E-4</v>
      </c>
      <c r="D5217" s="263"/>
    </row>
    <row r="5218" spans="1:4" x14ac:dyDescent="0.2">
      <c r="A5218" s="265" t="s">
        <v>1499</v>
      </c>
      <c r="B5218" s="263">
        <v>6.2554376008911003E-4</v>
      </c>
      <c r="D5218" s="263"/>
    </row>
    <row r="5219" spans="1:4" x14ac:dyDescent="0.2">
      <c r="A5219" s="265" t="s">
        <v>3254</v>
      </c>
      <c r="B5219" s="263">
        <v>6.2331522147990998E-4</v>
      </c>
      <c r="D5219" s="263"/>
    </row>
    <row r="5220" spans="1:4" x14ac:dyDescent="0.2">
      <c r="A5220" s="265" t="s">
        <v>8294</v>
      </c>
      <c r="B5220" s="263">
        <v>6.2310270848936998E-4</v>
      </c>
      <c r="D5220" s="263"/>
    </row>
    <row r="5221" spans="1:4" x14ac:dyDescent="0.2">
      <c r="A5221" s="265" t="s">
        <v>1638</v>
      </c>
      <c r="B5221" s="263">
        <v>6.2234428271025E-4</v>
      </c>
      <c r="D5221" s="263"/>
    </row>
    <row r="5222" spans="1:4" x14ac:dyDescent="0.2">
      <c r="A5222" s="265" t="s">
        <v>1886</v>
      </c>
      <c r="B5222" s="263">
        <v>6.2059861149835996E-4</v>
      </c>
      <c r="D5222" s="263"/>
    </row>
    <row r="5223" spans="1:4" x14ac:dyDescent="0.2">
      <c r="A5223" s="265" t="s">
        <v>8295</v>
      </c>
      <c r="B5223" s="263">
        <v>6.1937324111604997E-4</v>
      </c>
      <c r="D5223" s="263"/>
    </row>
    <row r="5224" spans="1:4" x14ac:dyDescent="0.2">
      <c r="A5224" s="265" t="s">
        <v>8296</v>
      </c>
      <c r="B5224" s="263">
        <v>6.1937324111604997E-4</v>
      </c>
      <c r="D5224" s="263"/>
    </row>
    <row r="5225" spans="1:4" x14ac:dyDescent="0.2">
      <c r="A5225" s="265" t="s">
        <v>8297</v>
      </c>
      <c r="B5225" s="263">
        <v>6.1937324111604997E-4</v>
      </c>
      <c r="D5225" s="263"/>
    </row>
    <row r="5226" spans="1:4" x14ac:dyDescent="0.2">
      <c r="A5226" s="265" t="s">
        <v>8298</v>
      </c>
      <c r="B5226" s="263">
        <v>6.1910218652989999E-4</v>
      </c>
      <c r="D5226" s="263"/>
    </row>
    <row r="5227" spans="1:4" x14ac:dyDescent="0.2">
      <c r="A5227" s="265" t="s">
        <v>1417</v>
      </c>
      <c r="B5227" s="263">
        <v>6.1885053042296E-4</v>
      </c>
      <c r="D5227" s="263"/>
    </row>
    <row r="5228" spans="1:4" x14ac:dyDescent="0.2">
      <c r="A5228" s="265" t="s">
        <v>8299</v>
      </c>
      <c r="B5228" s="263">
        <v>6.1835530820601996E-4</v>
      </c>
      <c r="D5228" s="263"/>
    </row>
    <row r="5229" spans="1:4" x14ac:dyDescent="0.2">
      <c r="A5229" s="265" t="s">
        <v>8300</v>
      </c>
      <c r="B5229" s="263">
        <v>6.1805213302884002E-4</v>
      </c>
      <c r="D5229" s="263"/>
    </row>
    <row r="5230" spans="1:4" x14ac:dyDescent="0.2">
      <c r="A5230" s="265" t="s">
        <v>722</v>
      </c>
      <c r="B5230" s="263">
        <v>6.1788061529417999E-4</v>
      </c>
      <c r="D5230" s="263"/>
    </row>
    <row r="5231" spans="1:4" x14ac:dyDescent="0.2">
      <c r="A5231" s="265" t="s">
        <v>3853</v>
      </c>
      <c r="B5231" s="263">
        <v>6.1784252903201E-4</v>
      </c>
      <c r="D5231" s="263"/>
    </row>
    <row r="5232" spans="1:4" x14ac:dyDescent="0.2">
      <c r="A5232" s="265" t="s">
        <v>3815</v>
      </c>
      <c r="B5232" s="263">
        <v>6.1740947192416996E-4</v>
      </c>
      <c r="D5232" s="263"/>
    </row>
    <row r="5233" spans="1:4" x14ac:dyDescent="0.2">
      <c r="A5233" s="265" t="s">
        <v>8301</v>
      </c>
      <c r="B5233" s="263">
        <v>6.1709837021311999E-4</v>
      </c>
      <c r="D5233" s="263"/>
    </row>
    <row r="5234" spans="1:4" x14ac:dyDescent="0.2">
      <c r="A5234" s="265" t="s">
        <v>3364</v>
      </c>
      <c r="B5234" s="263">
        <v>6.1635310682060004E-4</v>
      </c>
      <c r="D5234" s="263"/>
    </row>
    <row r="5235" spans="1:4" x14ac:dyDescent="0.2">
      <c r="A5235" s="265" t="s">
        <v>8302</v>
      </c>
      <c r="B5235" s="263">
        <v>6.1585528365829E-4</v>
      </c>
      <c r="D5235" s="263"/>
    </row>
    <row r="5236" spans="1:4" x14ac:dyDescent="0.2">
      <c r="A5236" s="265" t="s">
        <v>8303</v>
      </c>
      <c r="B5236" s="263">
        <v>6.1584767256722998E-4</v>
      </c>
      <c r="D5236" s="263"/>
    </row>
    <row r="5237" spans="1:4" x14ac:dyDescent="0.2">
      <c r="A5237" s="265" t="s">
        <v>8304</v>
      </c>
      <c r="B5237" s="263">
        <v>6.1573543304923998E-4</v>
      </c>
      <c r="D5237" s="263"/>
    </row>
    <row r="5238" spans="1:4" x14ac:dyDescent="0.2">
      <c r="A5238" s="265" t="s">
        <v>4408</v>
      </c>
      <c r="B5238" s="263">
        <v>6.1564678969282997E-4</v>
      </c>
      <c r="D5238" s="263"/>
    </row>
    <row r="5239" spans="1:4" x14ac:dyDescent="0.2">
      <c r="A5239" s="265" t="s">
        <v>994</v>
      </c>
      <c r="B5239" s="263">
        <v>6.1560230813193005E-4</v>
      </c>
      <c r="D5239" s="263"/>
    </row>
    <row r="5240" spans="1:4" x14ac:dyDescent="0.2">
      <c r="A5240" s="265" t="s">
        <v>1339</v>
      </c>
      <c r="B5240" s="263">
        <v>6.1523338802306005E-4</v>
      </c>
      <c r="D5240" s="263"/>
    </row>
    <row r="5241" spans="1:4" x14ac:dyDescent="0.2">
      <c r="A5241" s="265" t="s">
        <v>2621</v>
      </c>
      <c r="B5241" s="263">
        <v>6.1454160174012997E-4</v>
      </c>
      <c r="D5241" s="263"/>
    </row>
    <row r="5242" spans="1:4" x14ac:dyDescent="0.2">
      <c r="A5242" s="265" t="s">
        <v>6346</v>
      </c>
      <c r="B5242" s="263">
        <v>6.1408542573924995E-4</v>
      </c>
      <c r="D5242" s="263"/>
    </row>
    <row r="5243" spans="1:4" x14ac:dyDescent="0.2">
      <c r="A5243" s="265" t="s">
        <v>939</v>
      </c>
      <c r="B5243" s="263">
        <v>6.1387029536711995E-4</v>
      </c>
      <c r="D5243" s="263"/>
    </row>
    <row r="5244" spans="1:4" x14ac:dyDescent="0.2">
      <c r="A5244" s="265" t="s">
        <v>8305</v>
      </c>
      <c r="B5244" s="263">
        <v>6.1241022424090002E-4</v>
      </c>
      <c r="D5244" s="263"/>
    </row>
    <row r="5245" spans="1:4" x14ac:dyDescent="0.2">
      <c r="A5245" s="265" t="s">
        <v>2773</v>
      </c>
      <c r="B5245" s="263">
        <v>6.1089835173495E-4</v>
      </c>
      <c r="D5245" s="263"/>
    </row>
    <row r="5246" spans="1:4" x14ac:dyDescent="0.2">
      <c r="A5246" s="265" t="s">
        <v>3141</v>
      </c>
      <c r="B5246" s="263">
        <v>6.1040385920930996E-4</v>
      </c>
      <c r="D5246" s="263"/>
    </row>
    <row r="5247" spans="1:4" x14ac:dyDescent="0.2">
      <c r="A5247" s="265" t="s">
        <v>8306</v>
      </c>
      <c r="B5247" s="263">
        <v>6.0969960992270002E-4</v>
      </c>
      <c r="D5247" s="263"/>
    </row>
    <row r="5248" spans="1:4" x14ac:dyDescent="0.2">
      <c r="A5248" s="265" t="s">
        <v>2524</v>
      </c>
      <c r="B5248" s="263">
        <v>6.0911786578734996E-4</v>
      </c>
      <c r="D5248" s="263"/>
    </row>
    <row r="5249" spans="1:4" x14ac:dyDescent="0.2">
      <c r="A5249" s="265" t="s">
        <v>2637</v>
      </c>
      <c r="B5249" s="263">
        <v>6.0882350023776005E-4</v>
      </c>
      <c r="D5249" s="263"/>
    </row>
    <row r="5250" spans="1:4" x14ac:dyDescent="0.2">
      <c r="A5250" s="265" t="s">
        <v>6288</v>
      </c>
      <c r="B5250" s="263">
        <v>6.0878719014404998E-4</v>
      </c>
      <c r="D5250" s="263"/>
    </row>
    <row r="5251" spans="1:4" x14ac:dyDescent="0.2">
      <c r="A5251" s="265" t="s">
        <v>8307</v>
      </c>
      <c r="B5251" s="263">
        <v>6.0861387204490995E-4</v>
      </c>
      <c r="D5251" s="263"/>
    </row>
    <row r="5252" spans="1:4" x14ac:dyDescent="0.2">
      <c r="A5252" s="265" t="s">
        <v>2011</v>
      </c>
      <c r="B5252" s="263">
        <v>6.0786453595322999E-4</v>
      </c>
      <c r="D5252" s="263"/>
    </row>
    <row r="5253" spans="1:4" x14ac:dyDescent="0.2">
      <c r="A5253" s="265" t="s">
        <v>5536</v>
      </c>
      <c r="B5253" s="263">
        <v>6.0650112245627999E-4</v>
      </c>
      <c r="D5253" s="263"/>
    </row>
    <row r="5254" spans="1:4" x14ac:dyDescent="0.2">
      <c r="A5254" s="265" t="s">
        <v>5369</v>
      </c>
      <c r="B5254" s="263">
        <v>6.0641787902410995E-4</v>
      </c>
      <c r="D5254" s="263"/>
    </row>
    <row r="5255" spans="1:4" x14ac:dyDescent="0.2">
      <c r="A5255" s="265" t="s">
        <v>1699</v>
      </c>
      <c r="B5255" s="263">
        <v>6.0535128632801995E-4</v>
      </c>
      <c r="D5255" s="263"/>
    </row>
    <row r="5256" spans="1:4" x14ac:dyDescent="0.2">
      <c r="A5256" s="265" t="s">
        <v>6097</v>
      </c>
      <c r="B5256" s="263">
        <v>6.0479573398518999E-4</v>
      </c>
      <c r="D5256" s="263"/>
    </row>
    <row r="5257" spans="1:4" x14ac:dyDescent="0.2">
      <c r="A5257" s="265" t="s">
        <v>8308</v>
      </c>
      <c r="B5257" s="263">
        <v>6.0390415822973004E-4</v>
      </c>
      <c r="D5257" s="263"/>
    </row>
    <row r="5258" spans="1:4" x14ac:dyDescent="0.2">
      <c r="A5258" s="265" t="s">
        <v>4469</v>
      </c>
      <c r="B5258" s="263">
        <v>6.0390415822973004E-4</v>
      </c>
      <c r="D5258" s="263"/>
    </row>
    <row r="5259" spans="1:4" x14ac:dyDescent="0.2">
      <c r="A5259" s="265" t="s">
        <v>4173</v>
      </c>
      <c r="B5259" s="263">
        <v>6.0390415822973004E-4</v>
      </c>
      <c r="D5259" s="263"/>
    </row>
    <row r="5260" spans="1:4" x14ac:dyDescent="0.2">
      <c r="A5260" s="265" t="s">
        <v>8309</v>
      </c>
      <c r="B5260" s="263">
        <v>6.0328547476750001E-4</v>
      </c>
      <c r="D5260" s="263"/>
    </row>
    <row r="5261" spans="1:4" x14ac:dyDescent="0.2">
      <c r="A5261" s="265" t="s">
        <v>8310</v>
      </c>
      <c r="B5261" s="263">
        <v>6.0328547476750001E-4</v>
      </c>
      <c r="D5261" s="263"/>
    </row>
    <row r="5262" spans="1:4" x14ac:dyDescent="0.2">
      <c r="A5262" s="265" t="s">
        <v>8311</v>
      </c>
      <c r="B5262" s="263">
        <v>6.0328547476750001E-4</v>
      </c>
      <c r="D5262" s="263"/>
    </row>
    <row r="5263" spans="1:4" x14ac:dyDescent="0.2">
      <c r="A5263" s="265" t="s">
        <v>8312</v>
      </c>
      <c r="B5263" s="263">
        <v>6.0328547476750001E-4</v>
      </c>
      <c r="D5263" s="263"/>
    </row>
    <row r="5264" spans="1:4" x14ac:dyDescent="0.2">
      <c r="A5264" s="265" t="s">
        <v>8313</v>
      </c>
      <c r="B5264" s="263">
        <v>6.0328547476750001E-4</v>
      </c>
      <c r="D5264" s="263"/>
    </row>
    <row r="5265" spans="1:4" x14ac:dyDescent="0.2">
      <c r="A5265" s="265" t="s">
        <v>8314</v>
      </c>
      <c r="B5265" s="263">
        <v>6.0328547476750001E-4</v>
      </c>
      <c r="D5265" s="263"/>
    </row>
    <row r="5266" spans="1:4" x14ac:dyDescent="0.2">
      <c r="A5266" s="265" t="s">
        <v>8315</v>
      </c>
      <c r="B5266" s="263">
        <v>6.0328547476750001E-4</v>
      </c>
      <c r="D5266" s="263"/>
    </row>
    <row r="5267" spans="1:4" x14ac:dyDescent="0.2">
      <c r="A5267" s="265" t="s">
        <v>8316</v>
      </c>
      <c r="B5267" s="263">
        <v>6.0328547476750001E-4</v>
      </c>
      <c r="D5267" s="263"/>
    </row>
    <row r="5268" spans="1:4" x14ac:dyDescent="0.2">
      <c r="A5268" s="265" t="s">
        <v>8317</v>
      </c>
      <c r="B5268" s="263">
        <v>6.0328547476750001E-4</v>
      </c>
      <c r="D5268" s="263"/>
    </row>
    <row r="5269" spans="1:4" x14ac:dyDescent="0.2">
      <c r="A5269" s="265" t="s">
        <v>8318</v>
      </c>
      <c r="B5269" s="263">
        <v>6.0328547476750001E-4</v>
      </c>
      <c r="D5269" s="263"/>
    </row>
    <row r="5270" spans="1:4" x14ac:dyDescent="0.2">
      <c r="A5270" s="265" t="s">
        <v>8319</v>
      </c>
      <c r="B5270" s="263">
        <v>6.0328547476750001E-4</v>
      </c>
      <c r="D5270" s="263"/>
    </row>
    <row r="5271" spans="1:4" x14ac:dyDescent="0.2">
      <c r="A5271" s="265" t="s">
        <v>8320</v>
      </c>
      <c r="B5271" s="263">
        <v>6.0328547476750001E-4</v>
      </c>
      <c r="D5271" s="263"/>
    </row>
    <row r="5272" spans="1:4" x14ac:dyDescent="0.2">
      <c r="A5272" s="265" t="s">
        <v>8321</v>
      </c>
      <c r="B5272" s="263">
        <v>6.0328547476750001E-4</v>
      </c>
      <c r="D5272" s="263"/>
    </row>
    <row r="5273" spans="1:4" x14ac:dyDescent="0.2">
      <c r="A5273" s="265" t="s">
        <v>8322</v>
      </c>
      <c r="B5273" s="263">
        <v>6.0328547476750001E-4</v>
      </c>
      <c r="D5273" s="263"/>
    </row>
    <row r="5274" spans="1:4" x14ac:dyDescent="0.2">
      <c r="A5274" s="265" t="s">
        <v>8323</v>
      </c>
      <c r="B5274" s="263">
        <v>6.0328547476750001E-4</v>
      </c>
      <c r="D5274" s="263"/>
    </row>
    <row r="5275" spans="1:4" x14ac:dyDescent="0.2">
      <c r="A5275" s="265" t="s">
        <v>8324</v>
      </c>
      <c r="B5275" s="263">
        <v>6.0328547476750001E-4</v>
      </c>
      <c r="D5275" s="263"/>
    </row>
    <row r="5276" spans="1:4" x14ac:dyDescent="0.2">
      <c r="A5276" s="265" t="s">
        <v>8325</v>
      </c>
      <c r="B5276" s="263">
        <v>6.0328547476750001E-4</v>
      </c>
      <c r="D5276" s="263"/>
    </row>
    <row r="5277" spans="1:4" x14ac:dyDescent="0.2">
      <c r="A5277" s="265" t="s">
        <v>8326</v>
      </c>
      <c r="B5277" s="263">
        <v>6.0328547476750001E-4</v>
      </c>
      <c r="D5277" s="263"/>
    </row>
    <row r="5278" spans="1:4" x14ac:dyDescent="0.2">
      <c r="A5278" s="265" t="s">
        <v>8327</v>
      </c>
      <c r="B5278" s="263">
        <v>6.0328547476750001E-4</v>
      </c>
      <c r="D5278" s="263"/>
    </row>
    <row r="5279" spans="1:4" x14ac:dyDescent="0.2">
      <c r="A5279" s="265" t="s">
        <v>8328</v>
      </c>
      <c r="B5279" s="263">
        <v>6.0328547476750001E-4</v>
      </c>
      <c r="D5279" s="263"/>
    </row>
    <row r="5280" spans="1:4" x14ac:dyDescent="0.2">
      <c r="A5280" s="265" t="s">
        <v>8329</v>
      </c>
      <c r="B5280" s="263">
        <v>6.0328547476750001E-4</v>
      </c>
      <c r="D5280" s="263"/>
    </row>
    <row r="5281" spans="1:4" x14ac:dyDescent="0.2">
      <c r="A5281" s="265" t="s">
        <v>8330</v>
      </c>
      <c r="B5281" s="263">
        <v>6.0328547476750001E-4</v>
      </c>
      <c r="D5281" s="263"/>
    </row>
    <row r="5282" spans="1:4" x14ac:dyDescent="0.2">
      <c r="A5282" s="265" t="s">
        <v>8331</v>
      </c>
      <c r="B5282" s="263">
        <v>6.0328547476750001E-4</v>
      </c>
      <c r="D5282" s="263"/>
    </row>
    <row r="5283" spans="1:4" x14ac:dyDescent="0.2">
      <c r="A5283" s="265" t="s">
        <v>8332</v>
      </c>
      <c r="B5283" s="263">
        <v>6.0328547476750001E-4</v>
      </c>
      <c r="D5283" s="263"/>
    </row>
    <row r="5284" spans="1:4" x14ac:dyDescent="0.2">
      <c r="A5284" s="265" t="s">
        <v>8333</v>
      </c>
      <c r="B5284" s="263">
        <v>6.0328547476750001E-4</v>
      </c>
      <c r="D5284" s="263"/>
    </row>
    <row r="5285" spans="1:4" x14ac:dyDescent="0.2">
      <c r="A5285" s="265" t="s">
        <v>3701</v>
      </c>
      <c r="B5285" s="263">
        <v>6.0328547476750001E-4</v>
      </c>
      <c r="D5285" s="263"/>
    </row>
    <row r="5286" spans="1:4" x14ac:dyDescent="0.2">
      <c r="A5286" s="265" t="s">
        <v>8334</v>
      </c>
      <c r="B5286" s="263">
        <v>6.0328547476750001E-4</v>
      </c>
      <c r="D5286" s="263"/>
    </row>
    <row r="5287" spans="1:4" x14ac:dyDescent="0.2">
      <c r="A5287" s="265" t="s">
        <v>8335</v>
      </c>
      <c r="B5287" s="263">
        <v>6.0263721673852995E-4</v>
      </c>
      <c r="D5287" s="263"/>
    </row>
    <row r="5288" spans="1:4" x14ac:dyDescent="0.2">
      <c r="A5288" s="265" t="s">
        <v>3792</v>
      </c>
      <c r="B5288" s="263">
        <v>6.0209411892406999E-4</v>
      </c>
      <c r="D5288" s="263"/>
    </row>
    <row r="5289" spans="1:4" x14ac:dyDescent="0.2">
      <c r="A5289" s="265" t="s">
        <v>4168</v>
      </c>
      <c r="B5289" s="263">
        <v>6.0148806389513003E-4</v>
      </c>
      <c r="D5289" s="263"/>
    </row>
    <row r="5290" spans="1:4" x14ac:dyDescent="0.2">
      <c r="A5290" s="265" t="s">
        <v>8336</v>
      </c>
      <c r="B5290" s="263">
        <v>6.0145942130979005E-4</v>
      </c>
      <c r="D5290" s="263"/>
    </row>
    <row r="5291" spans="1:4" x14ac:dyDescent="0.2">
      <c r="A5291" s="265" t="s">
        <v>3354</v>
      </c>
      <c r="B5291" s="263">
        <v>6.0111866425596999E-4</v>
      </c>
      <c r="D5291" s="263"/>
    </row>
    <row r="5292" spans="1:4" x14ac:dyDescent="0.2">
      <c r="A5292" s="265" t="s">
        <v>1872</v>
      </c>
      <c r="B5292" s="263">
        <v>6.0106206922887998E-4</v>
      </c>
      <c r="D5292" s="263"/>
    </row>
    <row r="5293" spans="1:4" x14ac:dyDescent="0.2">
      <c r="A5293" s="265" t="s">
        <v>2897</v>
      </c>
      <c r="B5293" s="263">
        <v>6.0014590157085005E-4</v>
      </c>
      <c r="D5293" s="263"/>
    </row>
    <row r="5294" spans="1:4" x14ac:dyDescent="0.2">
      <c r="A5294" s="265" t="s">
        <v>8337</v>
      </c>
      <c r="B5294" s="263">
        <v>6.000386724802E-4</v>
      </c>
      <c r="D5294" s="263"/>
    </row>
    <row r="5295" spans="1:4" x14ac:dyDescent="0.2">
      <c r="A5295" s="265" t="s">
        <v>8338</v>
      </c>
      <c r="B5295" s="263">
        <v>6.0000816818841E-4</v>
      </c>
      <c r="D5295" s="263"/>
    </row>
    <row r="5296" spans="1:4" x14ac:dyDescent="0.2">
      <c r="A5296" s="265" t="s">
        <v>4970</v>
      </c>
      <c r="B5296" s="263">
        <v>5.9887622553354998E-4</v>
      </c>
      <c r="D5296" s="263"/>
    </row>
    <row r="5297" spans="1:4" x14ac:dyDescent="0.2">
      <c r="A5297" s="265" t="s">
        <v>8339</v>
      </c>
      <c r="B5297" s="263">
        <v>5.9847157512309004E-4</v>
      </c>
      <c r="D5297" s="263"/>
    </row>
    <row r="5298" spans="1:4" x14ac:dyDescent="0.2">
      <c r="A5298" s="265" t="s">
        <v>8340</v>
      </c>
      <c r="B5298" s="263">
        <v>5.9792639863496004E-4</v>
      </c>
      <c r="D5298" s="263"/>
    </row>
    <row r="5299" spans="1:4" x14ac:dyDescent="0.2">
      <c r="A5299" s="265" t="s">
        <v>1158</v>
      </c>
      <c r="B5299" s="263">
        <v>5.9720682901982997E-4</v>
      </c>
      <c r="D5299" s="263"/>
    </row>
    <row r="5300" spans="1:4" x14ac:dyDescent="0.2">
      <c r="A5300" s="265" t="s">
        <v>8341</v>
      </c>
      <c r="B5300" s="263">
        <v>5.9561575241161996E-4</v>
      </c>
      <c r="D5300" s="263"/>
    </row>
    <row r="5301" spans="1:4" x14ac:dyDescent="0.2">
      <c r="A5301" s="265" t="s">
        <v>5778</v>
      </c>
      <c r="B5301" s="263">
        <v>5.9545755038859004E-4</v>
      </c>
      <c r="D5301" s="263"/>
    </row>
    <row r="5302" spans="1:4" x14ac:dyDescent="0.2">
      <c r="A5302" s="265" t="s">
        <v>3848</v>
      </c>
      <c r="B5302" s="263">
        <v>5.9545755038859004E-4</v>
      </c>
      <c r="D5302" s="263"/>
    </row>
    <row r="5303" spans="1:4" x14ac:dyDescent="0.2">
      <c r="A5303" s="265" t="s">
        <v>468</v>
      </c>
      <c r="B5303" s="263">
        <v>5.9498364991999E-4</v>
      </c>
      <c r="D5303" s="263"/>
    </row>
    <row r="5304" spans="1:4" x14ac:dyDescent="0.2">
      <c r="A5304" s="265" t="s">
        <v>8342</v>
      </c>
      <c r="B5304" s="263">
        <v>5.9482610389882001E-4</v>
      </c>
      <c r="D5304" s="263"/>
    </row>
    <row r="5305" spans="1:4" x14ac:dyDescent="0.2">
      <c r="A5305" s="265" t="s">
        <v>4418</v>
      </c>
      <c r="B5305" s="263">
        <v>5.9458822808150004E-4</v>
      </c>
      <c r="D5305" s="263"/>
    </row>
    <row r="5306" spans="1:4" x14ac:dyDescent="0.2">
      <c r="A5306" s="265" t="s">
        <v>2283</v>
      </c>
      <c r="B5306" s="263">
        <v>5.9350725691212E-4</v>
      </c>
      <c r="D5306" s="263"/>
    </row>
    <row r="5307" spans="1:4" x14ac:dyDescent="0.2">
      <c r="A5307" s="265" t="s">
        <v>8343</v>
      </c>
      <c r="B5307" s="263">
        <v>5.9230564353309997E-4</v>
      </c>
      <c r="D5307" s="263"/>
    </row>
    <row r="5308" spans="1:4" x14ac:dyDescent="0.2">
      <c r="A5308" s="265" t="s">
        <v>8344</v>
      </c>
      <c r="B5308" s="263">
        <v>5.9229502273316003E-4</v>
      </c>
      <c r="D5308" s="263"/>
    </row>
    <row r="5309" spans="1:4" x14ac:dyDescent="0.2">
      <c r="A5309" s="265" t="s">
        <v>1363</v>
      </c>
      <c r="B5309" s="263">
        <v>5.9167916661958999E-4</v>
      </c>
      <c r="D5309" s="263"/>
    </row>
    <row r="5310" spans="1:4" x14ac:dyDescent="0.2">
      <c r="A5310" s="265" t="s">
        <v>3738</v>
      </c>
      <c r="B5310" s="263">
        <v>5.9063692323047001E-4</v>
      </c>
      <c r="D5310" s="263"/>
    </row>
    <row r="5311" spans="1:4" x14ac:dyDescent="0.2">
      <c r="A5311" s="265" t="s">
        <v>2331</v>
      </c>
      <c r="B5311" s="263">
        <v>5.9046600416707998E-4</v>
      </c>
      <c r="D5311" s="263"/>
    </row>
    <row r="5312" spans="1:4" x14ac:dyDescent="0.2">
      <c r="A5312" s="265" t="s">
        <v>6093</v>
      </c>
      <c r="B5312" s="263">
        <v>5.8953444520841003E-4</v>
      </c>
      <c r="D5312" s="263"/>
    </row>
    <row r="5313" spans="1:4" x14ac:dyDescent="0.2">
      <c r="A5313" s="265" t="s">
        <v>8345</v>
      </c>
      <c r="B5313" s="263">
        <v>5.8937535623530997E-4</v>
      </c>
      <c r="D5313" s="263"/>
    </row>
    <row r="5314" spans="1:4" x14ac:dyDescent="0.2">
      <c r="A5314" s="265" t="s">
        <v>1994</v>
      </c>
      <c r="B5314" s="263">
        <v>5.8900805515609998E-4</v>
      </c>
      <c r="D5314" s="263"/>
    </row>
    <row r="5315" spans="1:4" x14ac:dyDescent="0.2">
      <c r="A5315" s="265" t="s">
        <v>2576</v>
      </c>
      <c r="B5315" s="263">
        <v>5.8853409424374002E-4</v>
      </c>
      <c r="D5315" s="263"/>
    </row>
    <row r="5316" spans="1:4" x14ac:dyDescent="0.2">
      <c r="A5316" s="265" t="s">
        <v>8346</v>
      </c>
      <c r="B5316" s="263">
        <v>5.8843761659848996E-4</v>
      </c>
      <c r="D5316" s="263"/>
    </row>
    <row r="5317" spans="1:4" x14ac:dyDescent="0.2">
      <c r="A5317" s="265" t="s">
        <v>4642</v>
      </c>
      <c r="B5317" s="263">
        <v>5.8835608738984997E-4</v>
      </c>
      <c r="D5317" s="263"/>
    </row>
    <row r="5318" spans="1:4" x14ac:dyDescent="0.2">
      <c r="A5318" s="265" t="s">
        <v>2601</v>
      </c>
      <c r="B5318" s="263">
        <v>5.8828293666049003E-4</v>
      </c>
      <c r="D5318" s="263"/>
    </row>
    <row r="5319" spans="1:4" x14ac:dyDescent="0.2">
      <c r="A5319" s="265" t="s">
        <v>4698</v>
      </c>
      <c r="B5319" s="263">
        <v>5.8678203693007997E-4</v>
      </c>
      <c r="D5319" s="263"/>
    </row>
    <row r="5320" spans="1:4" x14ac:dyDescent="0.2">
      <c r="A5320" s="265" t="s">
        <v>5432</v>
      </c>
      <c r="B5320" s="263">
        <v>5.8657149736860998E-4</v>
      </c>
      <c r="D5320" s="263"/>
    </row>
    <row r="5321" spans="1:4" x14ac:dyDescent="0.2">
      <c r="A5321" s="265" t="s">
        <v>2055</v>
      </c>
      <c r="B5321" s="263">
        <v>5.8626491168380004E-4</v>
      </c>
      <c r="D5321" s="263"/>
    </row>
    <row r="5322" spans="1:4" x14ac:dyDescent="0.2">
      <c r="A5322" s="265" t="s">
        <v>8347</v>
      </c>
      <c r="B5322" s="263">
        <v>5.8397738476841999E-4</v>
      </c>
      <c r="D5322" s="263"/>
    </row>
    <row r="5323" spans="1:4" x14ac:dyDescent="0.2">
      <c r="A5323" s="265" t="s">
        <v>8348</v>
      </c>
      <c r="B5323" s="263">
        <v>5.8377011412576001E-4</v>
      </c>
      <c r="D5323" s="263"/>
    </row>
    <row r="5324" spans="1:4" x14ac:dyDescent="0.2">
      <c r="A5324" s="265" t="s">
        <v>8349</v>
      </c>
      <c r="B5324" s="263">
        <v>5.8377011412576001E-4</v>
      </c>
      <c r="D5324" s="263"/>
    </row>
    <row r="5325" spans="1:4" x14ac:dyDescent="0.2">
      <c r="A5325" s="265" t="s">
        <v>2138</v>
      </c>
      <c r="B5325" s="263">
        <v>5.8361634818764995E-4</v>
      </c>
      <c r="D5325" s="263"/>
    </row>
    <row r="5326" spans="1:4" x14ac:dyDescent="0.2">
      <c r="A5326" s="265" t="s">
        <v>2296</v>
      </c>
      <c r="B5326" s="263">
        <v>5.8332748164468E-4</v>
      </c>
      <c r="D5326" s="263"/>
    </row>
    <row r="5327" spans="1:4" x14ac:dyDescent="0.2">
      <c r="A5327" s="265" t="s">
        <v>4961</v>
      </c>
      <c r="B5327" s="263">
        <v>5.8323523143557002E-4</v>
      </c>
      <c r="D5327" s="263"/>
    </row>
    <row r="5328" spans="1:4" x14ac:dyDescent="0.2">
      <c r="A5328" s="265" t="s">
        <v>2771</v>
      </c>
      <c r="B5328" s="263">
        <v>5.8269845164545995E-4</v>
      </c>
      <c r="D5328" s="263"/>
    </row>
    <row r="5329" spans="1:4" x14ac:dyDescent="0.2">
      <c r="A5329" s="265" t="s">
        <v>2736</v>
      </c>
      <c r="B5329" s="263">
        <v>5.8175643784001002E-4</v>
      </c>
      <c r="D5329" s="263"/>
    </row>
    <row r="5330" spans="1:4" x14ac:dyDescent="0.2">
      <c r="A5330" s="265" t="s">
        <v>8350</v>
      </c>
      <c r="B5330" s="263">
        <v>5.8145557898617002E-4</v>
      </c>
      <c r="D5330" s="263"/>
    </row>
    <row r="5331" spans="1:4" x14ac:dyDescent="0.2">
      <c r="A5331" s="265" t="s">
        <v>3944</v>
      </c>
      <c r="B5331" s="263">
        <v>5.8134564271331002E-4</v>
      </c>
      <c r="D5331" s="263"/>
    </row>
    <row r="5332" spans="1:4" x14ac:dyDescent="0.2">
      <c r="A5332" s="265" t="s">
        <v>4612</v>
      </c>
      <c r="B5332" s="263">
        <v>5.8090312062215996E-4</v>
      </c>
      <c r="D5332" s="263"/>
    </row>
    <row r="5333" spans="1:4" x14ac:dyDescent="0.2">
      <c r="A5333" s="265" t="s">
        <v>2759</v>
      </c>
      <c r="B5333" s="263">
        <v>5.8070265984257999E-4</v>
      </c>
      <c r="D5333" s="263"/>
    </row>
    <row r="5334" spans="1:4" x14ac:dyDescent="0.2">
      <c r="A5334" s="265" t="s">
        <v>3567</v>
      </c>
      <c r="B5334" s="263">
        <v>5.8029631474274999E-4</v>
      </c>
      <c r="D5334" s="263"/>
    </row>
    <row r="5335" spans="1:4" x14ac:dyDescent="0.2">
      <c r="A5335" s="265" t="s">
        <v>8351</v>
      </c>
      <c r="B5335" s="263">
        <v>5.8007076802656001E-4</v>
      </c>
      <c r="D5335" s="263"/>
    </row>
    <row r="5336" spans="1:4" x14ac:dyDescent="0.2">
      <c r="A5336" s="265" t="s">
        <v>3823</v>
      </c>
      <c r="B5336" s="263">
        <v>5.7980102896420995E-4</v>
      </c>
      <c r="D5336" s="263"/>
    </row>
    <row r="5337" spans="1:4" x14ac:dyDescent="0.2">
      <c r="A5337" s="265" t="s">
        <v>3018</v>
      </c>
      <c r="B5337" s="263">
        <v>5.7978436420118003E-4</v>
      </c>
      <c r="D5337" s="263"/>
    </row>
    <row r="5338" spans="1:4" x14ac:dyDescent="0.2">
      <c r="A5338" s="265" t="s">
        <v>5534</v>
      </c>
      <c r="B5338" s="263">
        <v>5.7977317303195997E-4</v>
      </c>
      <c r="D5338" s="263"/>
    </row>
    <row r="5339" spans="1:4" x14ac:dyDescent="0.2">
      <c r="A5339" s="265" t="s">
        <v>8352</v>
      </c>
      <c r="B5339" s="263">
        <v>5.7689808685983004E-4</v>
      </c>
      <c r="D5339" s="263"/>
    </row>
    <row r="5340" spans="1:4" x14ac:dyDescent="0.2">
      <c r="A5340" s="265" t="s">
        <v>3715</v>
      </c>
      <c r="B5340" s="263">
        <v>5.7655879052362E-4</v>
      </c>
      <c r="D5340" s="263"/>
    </row>
    <row r="5341" spans="1:4" x14ac:dyDescent="0.2">
      <c r="A5341" s="265" t="s">
        <v>3288</v>
      </c>
      <c r="B5341" s="263">
        <v>5.7646066942539001E-4</v>
      </c>
      <c r="D5341" s="263"/>
    </row>
    <row r="5342" spans="1:4" x14ac:dyDescent="0.2">
      <c r="A5342" s="265" t="s">
        <v>2171</v>
      </c>
      <c r="B5342" s="263">
        <v>5.7611095288354996E-4</v>
      </c>
      <c r="D5342" s="263"/>
    </row>
    <row r="5343" spans="1:4" x14ac:dyDescent="0.2">
      <c r="A5343" s="265" t="s">
        <v>1163</v>
      </c>
      <c r="B5343" s="263">
        <v>5.7608753840767996E-4</v>
      </c>
      <c r="D5343" s="263"/>
    </row>
    <row r="5344" spans="1:4" x14ac:dyDescent="0.2">
      <c r="A5344" s="265" t="s">
        <v>5240</v>
      </c>
      <c r="B5344" s="263">
        <v>5.7594913801732996E-4</v>
      </c>
      <c r="D5344" s="263"/>
    </row>
    <row r="5345" spans="1:4" x14ac:dyDescent="0.2">
      <c r="A5345" s="265" t="s">
        <v>8353</v>
      </c>
      <c r="B5345" s="263">
        <v>5.7594913801732996E-4</v>
      </c>
      <c r="D5345" s="263"/>
    </row>
    <row r="5346" spans="1:4" x14ac:dyDescent="0.2">
      <c r="A5346" s="265" t="s">
        <v>644</v>
      </c>
      <c r="B5346" s="263">
        <v>5.7584045025553998E-4</v>
      </c>
      <c r="D5346" s="263"/>
    </row>
    <row r="5347" spans="1:4" x14ac:dyDescent="0.2">
      <c r="A5347" s="265" t="s">
        <v>5080</v>
      </c>
      <c r="B5347" s="263">
        <v>5.7583359910566003E-4</v>
      </c>
      <c r="D5347" s="263"/>
    </row>
    <row r="5348" spans="1:4" x14ac:dyDescent="0.2">
      <c r="A5348" s="265" t="s">
        <v>8354</v>
      </c>
      <c r="B5348" s="263">
        <v>5.7562441295383004E-4</v>
      </c>
      <c r="D5348" s="263"/>
    </row>
    <row r="5349" spans="1:4" x14ac:dyDescent="0.2">
      <c r="A5349" s="265" t="s">
        <v>8355</v>
      </c>
      <c r="B5349" s="263">
        <v>5.7556907132114002E-4</v>
      </c>
      <c r="D5349" s="263"/>
    </row>
    <row r="5350" spans="1:4" x14ac:dyDescent="0.2">
      <c r="A5350" s="265" t="s">
        <v>5868</v>
      </c>
      <c r="B5350" s="263">
        <v>5.7484459603736001E-4</v>
      </c>
      <c r="D5350" s="263"/>
    </row>
    <row r="5351" spans="1:4" x14ac:dyDescent="0.2">
      <c r="A5351" s="265" t="s">
        <v>8356</v>
      </c>
      <c r="B5351" s="263">
        <v>5.7417214572199997E-4</v>
      </c>
      <c r="D5351" s="263"/>
    </row>
    <row r="5352" spans="1:4" x14ac:dyDescent="0.2">
      <c r="A5352" s="265" t="s">
        <v>2985</v>
      </c>
      <c r="B5352" s="263">
        <v>5.7376774959371998E-4</v>
      </c>
      <c r="D5352" s="263"/>
    </row>
    <row r="5353" spans="1:4" x14ac:dyDescent="0.2">
      <c r="A5353" s="265" t="s">
        <v>1304</v>
      </c>
      <c r="B5353" s="263">
        <v>5.7195850105748003E-4</v>
      </c>
      <c r="D5353" s="263"/>
    </row>
    <row r="5354" spans="1:4" x14ac:dyDescent="0.2">
      <c r="A5354" s="265" t="s">
        <v>4311</v>
      </c>
      <c r="B5354" s="263">
        <v>5.7193530852119999E-4</v>
      </c>
      <c r="D5354" s="263"/>
    </row>
    <row r="5355" spans="1:4" x14ac:dyDescent="0.2">
      <c r="A5355" s="265" t="s">
        <v>8357</v>
      </c>
      <c r="B5355" s="263">
        <v>5.7140740396283E-4</v>
      </c>
      <c r="D5355" s="263"/>
    </row>
    <row r="5356" spans="1:4" x14ac:dyDescent="0.2">
      <c r="A5356" s="265" t="s">
        <v>5486</v>
      </c>
      <c r="B5356" s="263">
        <v>5.7061058423737E-4</v>
      </c>
      <c r="D5356" s="263"/>
    </row>
    <row r="5357" spans="1:4" x14ac:dyDescent="0.2">
      <c r="A5357" s="265" t="s">
        <v>3319</v>
      </c>
      <c r="B5357" s="263">
        <v>5.6965039180471996E-4</v>
      </c>
      <c r="D5357" s="263"/>
    </row>
    <row r="5358" spans="1:4" x14ac:dyDescent="0.2">
      <c r="A5358" s="265" t="s">
        <v>8358</v>
      </c>
      <c r="B5358" s="263">
        <v>5.6936723886078996E-4</v>
      </c>
      <c r="D5358" s="263"/>
    </row>
    <row r="5359" spans="1:4" x14ac:dyDescent="0.2">
      <c r="A5359" s="265" t="s">
        <v>935</v>
      </c>
      <c r="B5359" s="263">
        <v>5.6921590688179999E-4</v>
      </c>
      <c r="D5359" s="263"/>
    </row>
    <row r="5360" spans="1:4" x14ac:dyDescent="0.2">
      <c r="A5360" s="265" t="s">
        <v>4079</v>
      </c>
      <c r="B5360" s="263">
        <v>5.6856268262766001E-4</v>
      </c>
      <c r="D5360" s="263"/>
    </row>
    <row r="5361" spans="1:4" x14ac:dyDescent="0.2">
      <c r="A5361" s="265" t="s">
        <v>5822</v>
      </c>
      <c r="B5361" s="263">
        <v>5.6847084732694001E-4</v>
      </c>
      <c r="D5361" s="263"/>
    </row>
    <row r="5362" spans="1:4" x14ac:dyDescent="0.2">
      <c r="A5362" s="265" t="s">
        <v>6151</v>
      </c>
      <c r="B5362" s="263">
        <v>5.6839085078105997E-4</v>
      </c>
      <c r="D5362" s="263"/>
    </row>
    <row r="5363" spans="1:4" x14ac:dyDescent="0.2">
      <c r="A5363" s="265" t="s">
        <v>8359</v>
      </c>
      <c r="B5363" s="263">
        <v>5.6838992303061004E-4</v>
      </c>
      <c r="D5363" s="263"/>
    </row>
    <row r="5364" spans="1:4" x14ac:dyDescent="0.2">
      <c r="A5364" s="265" t="s">
        <v>1714</v>
      </c>
      <c r="B5364" s="263">
        <v>5.6804435986580997E-4</v>
      </c>
      <c r="D5364" s="263"/>
    </row>
    <row r="5365" spans="1:4" x14ac:dyDescent="0.2">
      <c r="A5365" s="265" t="s">
        <v>8360</v>
      </c>
      <c r="B5365" s="263">
        <v>5.6803179483753995E-4</v>
      </c>
      <c r="D5365" s="263"/>
    </row>
    <row r="5366" spans="1:4" x14ac:dyDescent="0.2">
      <c r="A5366" s="265" t="s">
        <v>1422</v>
      </c>
      <c r="B5366" s="263">
        <v>5.6768009883432005E-4</v>
      </c>
      <c r="D5366" s="263"/>
    </row>
    <row r="5367" spans="1:4" x14ac:dyDescent="0.2">
      <c r="A5367" s="265" t="s">
        <v>8361</v>
      </c>
      <c r="B5367" s="263">
        <v>5.6754365256460001E-4</v>
      </c>
      <c r="D5367" s="263"/>
    </row>
    <row r="5368" spans="1:4" x14ac:dyDescent="0.2">
      <c r="A5368" s="265" t="s">
        <v>5311</v>
      </c>
      <c r="B5368" s="263">
        <v>5.6754365256460001E-4</v>
      </c>
      <c r="D5368" s="263"/>
    </row>
    <row r="5369" spans="1:4" x14ac:dyDescent="0.2">
      <c r="A5369" s="265" t="s">
        <v>3727</v>
      </c>
      <c r="B5369" s="263">
        <v>5.6754365256460001E-4</v>
      </c>
      <c r="D5369" s="263"/>
    </row>
    <row r="5370" spans="1:4" x14ac:dyDescent="0.2">
      <c r="A5370" s="265" t="s">
        <v>8362</v>
      </c>
      <c r="B5370" s="263">
        <v>5.6731586522980001E-4</v>
      </c>
      <c r="D5370" s="263"/>
    </row>
    <row r="5371" spans="1:4" x14ac:dyDescent="0.2">
      <c r="A5371" s="265" t="s">
        <v>758</v>
      </c>
      <c r="B5371" s="263">
        <v>5.6697958015076999E-4</v>
      </c>
      <c r="D5371" s="263"/>
    </row>
    <row r="5372" spans="1:4" x14ac:dyDescent="0.2">
      <c r="A5372" s="265" t="s">
        <v>3951</v>
      </c>
      <c r="B5372" s="263">
        <v>5.6643358402395005E-4</v>
      </c>
      <c r="D5372" s="263"/>
    </row>
    <row r="5373" spans="1:4" x14ac:dyDescent="0.2">
      <c r="A5373" s="265" t="s">
        <v>5129</v>
      </c>
      <c r="B5373" s="263">
        <v>5.6615948099102001E-4</v>
      </c>
      <c r="D5373" s="263"/>
    </row>
    <row r="5374" spans="1:4" x14ac:dyDescent="0.2">
      <c r="A5374" s="265" t="s">
        <v>3855</v>
      </c>
      <c r="B5374" s="263">
        <v>5.6584472946493E-4</v>
      </c>
      <c r="D5374" s="263"/>
    </row>
    <row r="5375" spans="1:4" x14ac:dyDescent="0.2">
      <c r="A5375" s="265" t="s">
        <v>2026</v>
      </c>
      <c r="B5375" s="263">
        <v>5.6564758090336996E-4</v>
      </c>
      <c r="D5375" s="263"/>
    </row>
    <row r="5376" spans="1:4" x14ac:dyDescent="0.2">
      <c r="A5376" s="265" t="s">
        <v>5863</v>
      </c>
      <c r="B5376" s="263">
        <v>5.6499922863683999E-4</v>
      </c>
      <c r="D5376" s="263"/>
    </row>
    <row r="5377" spans="1:4" x14ac:dyDescent="0.2">
      <c r="A5377" s="265" t="s">
        <v>8363</v>
      </c>
      <c r="B5377" s="263">
        <v>5.6479458265879998E-4</v>
      </c>
      <c r="D5377" s="263"/>
    </row>
    <row r="5378" spans="1:4" x14ac:dyDescent="0.2">
      <c r="A5378" s="265" t="s">
        <v>3122</v>
      </c>
      <c r="B5378" s="263">
        <v>5.6449453988684998E-4</v>
      </c>
      <c r="D5378" s="263"/>
    </row>
    <row r="5379" spans="1:4" x14ac:dyDescent="0.2">
      <c r="A5379" s="265" t="s">
        <v>5157</v>
      </c>
      <c r="B5379" s="263">
        <v>5.6441405399524996E-4</v>
      </c>
      <c r="D5379" s="263"/>
    </row>
    <row r="5380" spans="1:4" x14ac:dyDescent="0.2">
      <c r="A5380" s="265" t="s">
        <v>2461</v>
      </c>
      <c r="B5380" s="263">
        <v>5.6388541156998997E-4</v>
      </c>
      <c r="D5380" s="263"/>
    </row>
    <row r="5381" spans="1:4" x14ac:dyDescent="0.2">
      <c r="A5381" s="265" t="s">
        <v>8364</v>
      </c>
      <c r="B5381" s="263">
        <v>5.6357906707488995E-4</v>
      </c>
      <c r="D5381" s="263"/>
    </row>
    <row r="5382" spans="1:4" x14ac:dyDescent="0.2">
      <c r="A5382" s="265" t="s">
        <v>8365</v>
      </c>
      <c r="B5382" s="263">
        <v>5.6357906707488995E-4</v>
      </c>
      <c r="D5382" s="263"/>
    </row>
    <row r="5383" spans="1:4" x14ac:dyDescent="0.2">
      <c r="A5383" s="265" t="s">
        <v>5054</v>
      </c>
      <c r="B5383" s="263">
        <v>5.6339491055689003E-4</v>
      </c>
      <c r="D5383" s="263"/>
    </row>
    <row r="5384" spans="1:4" x14ac:dyDescent="0.2">
      <c r="A5384" s="265" t="s">
        <v>8366</v>
      </c>
      <c r="B5384" s="263">
        <v>5.6283243566608002E-4</v>
      </c>
      <c r="D5384" s="263"/>
    </row>
    <row r="5385" spans="1:4" x14ac:dyDescent="0.2">
      <c r="A5385" s="265" t="s">
        <v>3275</v>
      </c>
      <c r="B5385" s="263">
        <v>5.6229856980485003E-4</v>
      </c>
      <c r="D5385" s="263"/>
    </row>
    <row r="5386" spans="1:4" x14ac:dyDescent="0.2">
      <c r="A5386" s="265" t="s">
        <v>5128</v>
      </c>
      <c r="B5386" s="263">
        <v>5.6220844335816997E-4</v>
      </c>
      <c r="D5386" s="263"/>
    </row>
    <row r="5387" spans="1:4" x14ac:dyDescent="0.2">
      <c r="A5387" s="265" t="s">
        <v>3887</v>
      </c>
      <c r="B5387" s="263">
        <v>5.6212354498129001E-4</v>
      </c>
      <c r="D5387" s="263"/>
    </row>
    <row r="5388" spans="1:4" x14ac:dyDescent="0.2">
      <c r="A5388" s="265" t="s">
        <v>580</v>
      </c>
      <c r="B5388" s="263">
        <v>5.6194133742679998E-4</v>
      </c>
      <c r="D5388" s="263"/>
    </row>
    <row r="5389" spans="1:4" x14ac:dyDescent="0.2">
      <c r="A5389" s="265" t="s">
        <v>1861</v>
      </c>
      <c r="B5389" s="263">
        <v>5.6166881253687001E-4</v>
      </c>
      <c r="D5389" s="263"/>
    </row>
    <row r="5390" spans="1:4" x14ac:dyDescent="0.2">
      <c r="A5390" s="265" t="s">
        <v>4067</v>
      </c>
      <c r="B5390" s="263">
        <v>5.6080704646538002E-4</v>
      </c>
      <c r="D5390" s="263"/>
    </row>
    <row r="5391" spans="1:4" x14ac:dyDescent="0.2">
      <c r="A5391" s="265" t="s">
        <v>8367</v>
      </c>
      <c r="B5391" s="263">
        <v>5.6054016315543003E-4</v>
      </c>
      <c r="D5391" s="263"/>
    </row>
    <row r="5392" spans="1:4" x14ac:dyDescent="0.2">
      <c r="A5392" s="265" t="s">
        <v>3819</v>
      </c>
      <c r="B5392" s="263">
        <v>5.6023463585607E-4</v>
      </c>
      <c r="D5392" s="263"/>
    </row>
    <row r="5393" spans="1:4" x14ac:dyDescent="0.2">
      <c r="A5393" s="265" t="s">
        <v>8368</v>
      </c>
      <c r="B5393" s="263">
        <v>5.5970092302835004E-4</v>
      </c>
      <c r="D5393" s="263"/>
    </row>
    <row r="5394" spans="1:4" x14ac:dyDescent="0.2">
      <c r="A5394" s="265" t="s">
        <v>2338</v>
      </c>
      <c r="B5394" s="263">
        <v>5.5963226638525002E-4</v>
      </c>
      <c r="D5394" s="263"/>
    </row>
    <row r="5395" spans="1:4" x14ac:dyDescent="0.2">
      <c r="A5395" s="265" t="s">
        <v>3763</v>
      </c>
      <c r="B5395" s="263">
        <v>5.5955744563566002E-4</v>
      </c>
      <c r="D5395" s="263"/>
    </row>
    <row r="5396" spans="1:4" x14ac:dyDescent="0.2">
      <c r="A5396" s="265" t="s">
        <v>8369</v>
      </c>
      <c r="B5396" s="263">
        <v>5.5924487877136002E-4</v>
      </c>
      <c r="D5396" s="263"/>
    </row>
    <row r="5397" spans="1:4" x14ac:dyDescent="0.2">
      <c r="A5397" s="265" t="s">
        <v>2066</v>
      </c>
      <c r="B5397" s="263">
        <v>5.5897291584873E-4</v>
      </c>
      <c r="D5397" s="263"/>
    </row>
    <row r="5398" spans="1:4" x14ac:dyDescent="0.2">
      <c r="A5398" s="265" t="s">
        <v>5897</v>
      </c>
      <c r="B5398" s="263">
        <v>5.5886756870178998E-4</v>
      </c>
      <c r="D5398" s="263"/>
    </row>
    <row r="5399" spans="1:4" x14ac:dyDescent="0.2">
      <c r="A5399" s="265" t="s">
        <v>1859</v>
      </c>
      <c r="B5399" s="263">
        <v>5.5850643949345005E-4</v>
      </c>
      <c r="D5399" s="263"/>
    </row>
    <row r="5400" spans="1:4" x14ac:dyDescent="0.2">
      <c r="A5400" s="265" t="s">
        <v>2211</v>
      </c>
      <c r="B5400" s="263">
        <v>5.5825236960839995E-4</v>
      </c>
      <c r="D5400" s="263"/>
    </row>
    <row r="5401" spans="1:4" x14ac:dyDescent="0.2">
      <c r="A5401" s="265" t="s">
        <v>5257</v>
      </c>
      <c r="B5401" s="263">
        <v>5.5780000413936995E-4</v>
      </c>
      <c r="D5401" s="263"/>
    </row>
    <row r="5402" spans="1:4" x14ac:dyDescent="0.2">
      <c r="A5402" s="265" t="s">
        <v>5440</v>
      </c>
      <c r="B5402" s="263">
        <v>5.5765584619624003E-4</v>
      </c>
      <c r="D5402" s="263"/>
    </row>
    <row r="5403" spans="1:4" x14ac:dyDescent="0.2">
      <c r="A5403" s="265" t="s">
        <v>8370</v>
      </c>
      <c r="B5403" s="263">
        <v>5.5756102032320995E-4</v>
      </c>
      <c r="D5403" s="263"/>
    </row>
    <row r="5404" spans="1:4" x14ac:dyDescent="0.2">
      <c r="A5404" s="265" t="s">
        <v>6375</v>
      </c>
      <c r="B5404" s="263">
        <v>5.5756102032320995E-4</v>
      </c>
      <c r="D5404" s="263"/>
    </row>
    <row r="5405" spans="1:4" x14ac:dyDescent="0.2">
      <c r="A5405" s="265" t="s">
        <v>8371</v>
      </c>
      <c r="B5405" s="263">
        <v>5.5658890890648003E-4</v>
      </c>
      <c r="D5405" s="263"/>
    </row>
    <row r="5406" spans="1:4" x14ac:dyDescent="0.2">
      <c r="A5406" s="265" t="s">
        <v>2192</v>
      </c>
      <c r="B5406" s="263">
        <v>5.5557127606773002E-4</v>
      </c>
      <c r="D5406" s="263"/>
    </row>
    <row r="5407" spans="1:4" x14ac:dyDescent="0.2">
      <c r="A5407" s="265" t="s">
        <v>2944</v>
      </c>
      <c r="B5407" s="263">
        <v>5.5510007688589998E-4</v>
      </c>
      <c r="D5407" s="263"/>
    </row>
    <row r="5408" spans="1:4" x14ac:dyDescent="0.2">
      <c r="A5408" s="265" t="s">
        <v>4868</v>
      </c>
      <c r="B5408" s="263">
        <v>5.5495103373999E-4</v>
      </c>
      <c r="D5408" s="263"/>
    </row>
    <row r="5409" spans="1:4" x14ac:dyDescent="0.2">
      <c r="A5409" s="265" t="s">
        <v>8372</v>
      </c>
      <c r="B5409" s="263">
        <v>5.5452794231901999E-4</v>
      </c>
      <c r="D5409" s="263"/>
    </row>
    <row r="5410" spans="1:4" x14ac:dyDescent="0.2">
      <c r="A5410" s="265" t="s">
        <v>5901</v>
      </c>
      <c r="B5410" s="263">
        <v>5.5441559159253998E-4</v>
      </c>
      <c r="D5410" s="263"/>
    </row>
    <row r="5411" spans="1:4" x14ac:dyDescent="0.2">
      <c r="A5411" s="265" t="s">
        <v>8373</v>
      </c>
      <c r="B5411" s="263">
        <v>5.5436452965847995E-4</v>
      </c>
      <c r="D5411" s="263"/>
    </row>
    <row r="5412" spans="1:4" x14ac:dyDescent="0.2">
      <c r="A5412" s="265" t="s">
        <v>3356</v>
      </c>
      <c r="B5412" s="263">
        <v>5.5426267492846004E-4</v>
      </c>
      <c r="D5412" s="263"/>
    </row>
    <row r="5413" spans="1:4" x14ac:dyDescent="0.2">
      <c r="A5413" s="265" t="s">
        <v>8374</v>
      </c>
      <c r="B5413" s="263">
        <v>5.5400295494613004E-4</v>
      </c>
      <c r="D5413" s="263"/>
    </row>
    <row r="5414" spans="1:4" x14ac:dyDescent="0.2">
      <c r="A5414" s="265" t="s">
        <v>2653</v>
      </c>
      <c r="B5414" s="263">
        <v>5.5346632913686996E-4</v>
      </c>
      <c r="D5414" s="263"/>
    </row>
    <row r="5415" spans="1:4" x14ac:dyDescent="0.2">
      <c r="A5415" s="265" t="s">
        <v>2677</v>
      </c>
      <c r="B5415" s="263">
        <v>5.5290177219712001E-4</v>
      </c>
      <c r="D5415" s="263"/>
    </row>
    <row r="5416" spans="1:4" x14ac:dyDescent="0.2">
      <c r="A5416" s="265" t="s">
        <v>8375</v>
      </c>
      <c r="B5416" s="263">
        <v>5.5282828387654E-4</v>
      </c>
      <c r="D5416" s="263"/>
    </row>
    <row r="5417" spans="1:4" x14ac:dyDescent="0.2">
      <c r="A5417" s="265" t="s">
        <v>5284</v>
      </c>
      <c r="B5417" s="263">
        <v>5.5282828387654E-4</v>
      </c>
      <c r="D5417" s="263"/>
    </row>
    <row r="5418" spans="1:4" x14ac:dyDescent="0.2">
      <c r="A5418" s="265" t="s">
        <v>8376</v>
      </c>
      <c r="B5418" s="263">
        <v>5.5282828387654E-4</v>
      </c>
      <c r="D5418" s="263"/>
    </row>
    <row r="5419" spans="1:4" x14ac:dyDescent="0.2">
      <c r="A5419" s="265" t="s">
        <v>3900</v>
      </c>
      <c r="B5419" s="263">
        <v>5.5282828387654E-4</v>
      </c>
      <c r="D5419" s="263"/>
    </row>
    <row r="5420" spans="1:4" x14ac:dyDescent="0.2">
      <c r="A5420" s="265" t="s">
        <v>8377</v>
      </c>
      <c r="B5420" s="263">
        <v>5.5282828387654E-4</v>
      </c>
      <c r="D5420" s="263"/>
    </row>
    <row r="5421" spans="1:4" x14ac:dyDescent="0.2">
      <c r="A5421" s="265" t="s">
        <v>8378</v>
      </c>
      <c r="B5421" s="263">
        <v>5.5282828387654E-4</v>
      </c>
      <c r="D5421" s="263"/>
    </row>
    <row r="5422" spans="1:4" x14ac:dyDescent="0.2">
      <c r="A5422" s="265" t="s">
        <v>2915</v>
      </c>
      <c r="B5422" s="263">
        <v>5.5248354693419996E-4</v>
      </c>
      <c r="D5422" s="263"/>
    </row>
    <row r="5423" spans="1:4" x14ac:dyDescent="0.2">
      <c r="A5423" s="265" t="s">
        <v>2810</v>
      </c>
      <c r="B5423" s="263">
        <v>5.5238529537927005E-4</v>
      </c>
      <c r="D5423" s="263"/>
    </row>
    <row r="5424" spans="1:4" x14ac:dyDescent="0.2">
      <c r="A5424" s="265" t="s">
        <v>4551</v>
      </c>
      <c r="B5424" s="263">
        <v>5.5180815009575005E-4</v>
      </c>
      <c r="D5424" s="263"/>
    </row>
    <row r="5425" spans="1:4" x14ac:dyDescent="0.2">
      <c r="A5425" s="265" t="s">
        <v>5899</v>
      </c>
      <c r="B5425" s="263">
        <v>5.5141834492216995E-4</v>
      </c>
      <c r="D5425" s="263"/>
    </row>
    <row r="5426" spans="1:4" x14ac:dyDescent="0.2">
      <c r="A5426" s="265" t="s">
        <v>387</v>
      </c>
      <c r="B5426" s="263">
        <v>5.5084713100317004E-4</v>
      </c>
      <c r="D5426" s="263"/>
    </row>
    <row r="5427" spans="1:4" x14ac:dyDescent="0.2">
      <c r="A5427" s="265" t="s">
        <v>8379</v>
      </c>
      <c r="B5427" s="263">
        <v>5.4970436716390999E-4</v>
      </c>
      <c r="D5427" s="263"/>
    </row>
    <row r="5428" spans="1:4" x14ac:dyDescent="0.2">
      <c r="A5428" s="265" t="s">
        <v>5028</v>
      </c>
      <c r="B5428" s="263">
        <v>5.4936864993493004E-4</v>
      </c>
      <c r="D5428" s="263"/>
    </row>
    <row r="5429" spans="1:4" x14ac:dyDescent="0.2">
      <c r="A5429" s="265" t="s">
        <v>2580</v>
      </c>
      <c r="B5429" s="263">
        <v>5.4913905639953004E-4</v>
      </c>
      <c r="D5429" s="263"/>
    </row>
    <row r="5430" spans="1:4" x14ac:dyDescent="0.2">
      <c r="A5430" s="265" t="s">
        <v>1855</v>
      </c>
      <c r="B5430" s="263">
        <v>5.4891691393134997E-4</v>
      </c>
      <c r="D5430" s="263"/>
    </row>
    <row r="5431" spans="1:4" x14ac:dyDescent="0.2">
      <c r="A5431" s="265" t="s">
        <v>6162</v>
      </c>
      <c r="B5431" s="263">
        <v>5.4866789666565999E-4</v>
      </c>
      <c r="D5431" s="263"/>
    </row>
    <row r="5432" spans="1:4" x14ac:dyDescent="0.2">
      <c r="A5432" s="265" t="s">
        <v>1925</v>
      </c>
      <c r="B5432" s="263">
        <v>5.4842172883255995E-4</v>
      </c>
      <c r="D5432" s="263"/>
    </row>
    <row r="5433" spans="1:4" x14ac:dyDescent="0.2">
      <c r="A5433" s="265" t="s">
        <v>8380</v>
      </c>
      <c r="B5433" s="263">
        <v>5.4748235653151998E-4</v>
      </c>
      <c r="D5433" s="263"/>
    </row>
    <row r="5434" spans="1:4" x14ac:dyDescent="0.2">
      <c r="A5434" s="265" t="s">
        <v>4558</v>
      </c>
      <c r="B5434" s="263">
        <v>5.4748235653151998E-4</v>
      </c>
      <c r="D5434" s="263"/>
    </row>
    <row r="5435" spans="1:4" x14ac:dyDescent="0.2">
      <c r="A5435" s="265" t="s">
        <v>8381</v>
      </c>
      <c r="B5435" s="263">
        <v>5.4739604442346004E-4</v>
      </c>
      <c r="D5435" s="263"/>
    </row>
    <row r="5436" spans="1:4" x14ac:dyDescent="0.2">
      <c r="A5436" s="265" t="s">
        <v>8382</v>
      </c>
      <c r="B5436" s="263">
        <v>5.4688516522737995E-4</v>
      </c>
      <c r="D5436" s="263"/>
    </row>
    <row r="5437" spans="1:4" x14ac:dyDescent="0.2">
      <c r="A5437" s="265" t="s">
        <v>572</v>
      </c>
      <c r="B5437" s="263">
        <v>5.4630204528797002E-4</v>
      </c>
      <c r="D5437" s="263"/>
    </row>
    <row r="5438" spans="1:4" x14ac:dyDescent="0.2">
      <c r="A5438" s="265" t="s">
        <v>4516</v>
      </c>
      <c r="B5438" s="263">
        <v>5.4574887053001004E-4</v>
      </c>
      <c r="D5438" s="263"/>
    </row>
    <row r="5439" spans="1:4" x14ac:dyDescent="0.2">
      <c r="A5439" s="265" t="s">
        <v>8383</v>
      </c>
      <c r="B5439" s="263">
        <v>5.4573974529716995E-4</v>
      </c>
      <c r="D5439" s="263"/>
    </row>
    <row r="5440" spans="1:4" x14ac:dyDescent="0.2">
      <c r="A5440" s="265" t="s">
        <v>6366</v>
      </c>
      <c r="B5440" s="263">
        <v>5.4560724927302999E-4</v>
      </c>
      <c r="D5440" s="263"/>
    </row>
    <row r="5441" spans="1:4" x14ac:dyDescent="0.2">
      <c r="A5441" s="265" t="s">
        <v>3769</v>
      </c>
      <c r="B5441" s="263">
        <v>5.4531091761558998E-4</v>
      </c>
      <c r="D5441" s="263"/>
    </row>
    <row r="5442" spans="1:4" x14ac:dyDescent="0.2">
      <c r="A5442" s="265" t="s">
        <v>5546</v>
      </c>
      <c r="B5442" s="263">
        <v>5.4490935195777E-4</v>
      </c>
      <c r="D5442" s="263"/>
    </row>
    <row r="5443" spans="1:4" x14ac:dyDescent="0.2">
      <c r="A5443" s="265" t="s">
        <v>3669</v>
      </c>
      <c r="B5443" s="263">
        <v>5.4461774534725002E-4</v>
      </c>
      <c r="D5443" s="263"/>
    </row>
    <row r="5444" spans="1:4" x14ac:dyDescent="0.2">
      <c r="A5444" s="265" t="s">
        <v>5381</v>
      </c>
      <c r="B5444" s="263">
        <v>5.4442008918419995E-4</v>
      </c>
      <c r="D5444" s="263"/>
    </row>
    <row r="5445" spans="1:4" x14ac:dyDescent="0.2">
      <c r="A5445" s="265" t="s">
        <v>2729</v>
      </c>
      <c r="B5445" s="263">
        <v>5.4420466068012005E-4</v>
      </c>
      <c r="D5445" s="263"/>
    </row>
    <row r="5446" spans="1:4" x14ac:dyDescent="0.2">
      <c r="A5446" s="265" t="s">
        <v>3883</v>
      </c>
      <c r="B5446" s="263">
        <v>5.4419899223798998E-4</v>
      </c>
      <c r="D5446" s="263"/>
    </row>
    <row r="5447" spans="1:4" x14ac:dyDescent="0.2">
      <c r="A5447" s="265" t="s">
        <v>2459</v>
      </c>
      <c r="B5447" s="263">
        <v>5.4366783624203001E-4</v>
      </c>
      <c r="D5447" s="263"/>
    </row>
    <row r="5448" spans="1:4" x14ac:dyDescent="0.2">
      <c r="A5448" s="265" t="s">
        <v>3212</v>
      </c>
      <c r="B5448" s="263">
        <v>5.4263077436052004E-4</v>
      </c>
      <c r="D5448" s="263"/>
    </row>
    <row r="5449" spans="1:4" x14ac:dyDescent="0.2">
      <c r="A5449" s="265" t="s">
        <v>4782</v>
      </c>
      <c r="B5449" s="263">
        <v>5.4213040256566997E-4</v>
      </c>
      <c r="D5449" s="263"/>
    </row>
    <row r="5450" spans="1:4" x14ac:dyDescent="0.2">
      <c r="A5450" s="265" t="s">
        <v>455</v>
      </c>
      <c r="B5450" s="263">
        <v>5.4202202248665996E-4</v>
      </c>
      <c r="D5450" s="263"/>
    </row>
    <row r="5451" spans="1:4" x14ac:dyDescent="0.2">
      <c r="A5451" s="265" t="s">
        <v>4082</v>
      </c>
      <c r="B5451" s="263">
        <v>5.4199855639962995E-4</v>
      </c>
      <c r="D5451" s="263"/>
    </row>
    <row r="5452" spans="1:4" x14ac:dyDescent="0.2">
      <c r="A5452" s="265" t="s">
        <v>8384</v>
      </c>
      <c r="B5452" s="263">
        <v>5.4196012763639003E-4</v>
      </c>
      <c r="D5452" s="263"/>
    </row>
    <row r="5453" spans="1:4" x14ac:dyDescent="0.2">
      <c r="A5453" s="265" t="s">
        <v>4746</v>
      </c>
      <c r="B5453" s="263">
        <v>5.4188195585794002E-4</v>
      </c>
      <c r="D5453" s="263"/>
    </row>
    <row r="5454" spans="1:4" x14ac:dyDescent="0.2">
      <c r="A5454" s="265" t="s">
        <v>1123</v>
      </c>
      <c r="B5454" s="263">
        <v>5.4182303467327996E-4</v>
      </c>
      <c r="D5454" s="263"/>
    </row>
    <row r="5455" spans="1:4" x14ac:dyDescent="0.2">
      <c r="A5455" s="265" t="s">
        <v>4808</v>
      </c>
      <c r="B5455" s="263">
        <v>5.4159482046046005E-4</v>
      </c>
      <c r="D5455" s="263"/>
    </row>
    <row r="5456" spans="1:4" x14ac:dyDescent="0.2">
      <c r="A5456" s="265" t="s">
        <v>3816</v>
      </c>
      <c r="B5456" s="263">
        <v>5.4041791851817001E-4</v>
      </c>
      <c r="D5456" s="263"/>
    </row>
    <row r="5457" spans="1:4" x14ac:dyDescent="0.2">
      <c r="A5457" s="265" t="s">
        <v>876</v>
      </c>
      <c r="B5457" s="263">
        <v>5.3937618879050997E-4</v>
      </c>
      <c r="D5457" s="263"/>
    </row>
    <row r="5458" spans="1:4" x14ac:dyDescent="0.2">
      <c r="A5458" s="265" t="s">
        <v>6116</v>
      </c>
      <c r="B5458" s="263">
        <v>5.3899530724169998E-4</v>
      </c>
      <c r="D5458" s="263"/>
    </row>
    <row r="5459" spans="1:4" x14ac:dyDescent="0.2">
      <c r="A5459" s="265" t="s">
        <v>1080</v>
      </c>
      <c r="B5459" s="263">
        <v>5.3893055619601998E-4</v>
      </c>
      <c r="D5459" s="263"/>
    </row>
    <row r="5460" spans="1:4" x14ac:dyDescent="0.2">
      <c r="A5460" s="265" t="s">
        <v>4635</v>
      </c>
      <c r="B5460" s="263">
        <v>5.3835991370647005E-4</v>
      </c>
      <c r="D5460" s="263"/>
    </row>
    <row r="5461" spans="1:4" x14ac:dyDescent="0.2">
      <c r="A5461" s="265" t="s">
        <v>8385</v>
      </c>
      <c r="B5461" s="263">
        <v>5.3829426449767998E-4</v>
      </c>
      <c r="D5461" s="263"/>
    </row>
    <row r="5462" spans="1:4" x14ac:dyDescent="0.2">
      <c r="A5462" s="265" t="s">
        <v>8386</v>
      </c>
      <c r="B5462" s="263">
        <v>5.3733921317870002E-4</v>
      </c>
      <c r="D5462" s="263"/>
    </row>
    <row r="5463" spans="1:4" x14ac:dyDescent="0.2">
      <c r="A5463" s="265" t="s">
        <v>8387</v>
      </c>
      <c r="B5463" s="263">
        <v>5.3647398523580005E-4</v>
      </c>
      <c r="D5463" s="263"/>
    </row>
    <row r="5464" spans="1:4" x14ac:dyDescent="0.2">
      <c r="A5464" s="265" t="s">
        <v>5421</v>
      </c>
      <c r="B5464" s="263">
        <v>5.3616325360578002E-4</v>
      </c>
      <c r="D5464" s="263"/>
    </row>
    <row r="5465" spans="1:4" x14ac:dyDescent="0.2">
      <c r="A5465" s="265" t="s">
        <v>8388</v>
      </c>
      <c r="B5465" s="263">
        <v>5.361335956775E-4</v>
      </c>
      <c r="D5465" s="263"/>
    </row>
    <row r="5466" spans="1:4" x14ac:dyDescent="0.2">
      <c r="A5466" s="265" t="s">
        <v>8389</v>
      </c>
      <c r="B5466" s="263">
        <v>5.3587115013893996E-4</v>
      </c>
      <c r="D5466" s="263"/>
    </row>
    <row r="5467" spans="1:4" x14ac:dyDescent="0.2">
      <c r="A5467" s="265" t="s">
        <v>1768</v>
      </c>
      <c r="B5467" s="263">
        <v>5.3579821568663E-4</v>
      </c>
      <c r="D5467" s="263"/>
    </row>
    <row r="5468" spans="1:4" x14ac:dyDescent="0.2">
      <c r="A5468" s="265" t="s">
        <v>3548</v>
      </c>
      <c r="B5468" s="263">
        <v>5.3531825821763999E-4</v>
      </c>
      <c r="D5468" s="263"/>
    </row>
    <row r="5469" spans="1:4" x14ac:dyDescent="0.2">
      <c r="A5469" s="265" t="s">
        <v>1812</v>
      </c>
      <c r="B5469" s="263">
        <v>5.3485943146964001E-4</v>
      </c>
      <c r="D5469" s="263"/>
    </row>
    <row r="5470" spans="1:4" x14ac:dyDescent="0.2">
      <c r="A5470" s="265" t="s">
        <v>1097</v>
      </c>
      <c r="B5470" s="263">
        <v>5.3481892531288995E-4</v>
      </c>
      <c r="D5470" s="263"/>
    </row>
    <row r="5471" spans="1:4" x14ac:dyDescent="0.2">
      <c r="A5471" s="265" t="s">
        <v>2020</v>
      </c>
      <c r="B5471" s="263">
        <v>5.3448753518508998E-4</v>
      </c>
      <c r="D5471" s="263"/>
    </row>
    <row r="5472" spans="1:4" x14ac:dyDescent="0.2">
      <c r="A5472" s="265" t="s">
        <v>8390</v>
      </c>
      <c r="B5472" s="263">
        <v>5.3429058844575001E-4</v>
      </c>
      <c r="D5472" s="263"/>
    </row>
    <row r="5473" spans="1:4" x14ac:dyDescent="0.2">
      <c r="A5473" s="265" t="s">
        <v>8391</v>
      </c>
      <c r="B5473" s="263">
        <v>5.3419858072061E-4</v>
      </c>
      <c r="D5473" s="263"/>
    </row>
    <row r="5474" spans="1:4" x14ac:dyDescent="0.2">
      <c r="A5474" s="265" t="s">
        <v>8392</v>
      </c>
      <c r="B5474" s="263">
        <v>5.3383592275679998E-4</v>
      </c>
      <c r="D5474" s="263"/>
    </row>
    <row r="5475" spans="1:4" x14ac:dyDescent="0.2">
      <c r="A5475" s="265" t="s">
        <v>3476</v>
      </c>
      <c r="B5475" s="263">
        <v>5.3381185794372998E-4</v>
      </c>
      <c r="D5475" s="263"/>
    </row>
    <row r="5476" spans="1:4" x14ac:dyDescent="0.2">
      <c r="A5476" s="265" t="s">
        <v>8393</v>
      </c>
      <c r="B5476" s="263">
        <v>5.3341632216177999E-4</v>
      </c>
      <c r="D5476" s="263"/>
    </row>
    <row r="5477" spans="1:4" x14ac:dyDescent="0.2">
      <c r="A5477" s="265" t="s">
        <v>8394</v>
      </c>
      <c r="B5477" s="263">
        <v>5.3266925251559995E-4</v>
      </c>
      <c r="D5477" s="263"/>
    </row>
    <row r="5478" spans="1:4" x14ac:dyDescent="0.2">
      <c r="A5478" s="265" t="s">
        <v>8395</v>
      </c>
      <c r="B5478" s="263">
        <v>5.3120276109037002E-4</v>
      </c>
      <c r="D5478" s="263"/>
    </row>
    <row r="5479" spans="1:4" x14ac:dyDescent="0.2">
      <c r="A5479" s="265" t="s">
        <v>8396</v>
      </c>
      <c r="B5479" s="263">
        <v>5.3082824993337001E-4</v>
      </c>
      <c r="D5479" s="263"/>
    </row>
    <row r="5480" spans="1:4" x14ac:dyDescent="0.2">
      <c r="A5480" s="265" t="s">
        <v>8397</v>
      </c>
      <c r="B5480" s="263">
        <v>5.3044581531304998E-4</v>
      </c>
      <c r="D5480" s="263"/>
    </row>
    <row r="5481" spans="1:4" x14ac:dyDescent="0.2">
      <c r="A5481" s="265" t="s">
        <v>1548</v>
      </c>
      <c r="B5481" s="263">
        <v>5.2972098034224002E-4</v>
      </c>
      <c r="D5481" s="263"/>
    </row>
    <row r="5482" spans="1:4" x14ac:dyDescent="0.2">
      <c r="A5482" s="265" t="s">
        <v>4574</v>
      </c>
      <c r="B5482" s="263">
        <v>5.2914480208441999E-4</v>
      </c>
      <c r="D5482" s="263"/>
    </row>
    <row r="5483" spans="1:4" x14ac:dyDescent="0.2">
      <c r="A5483" s="265" t="s">
        <v>4613</v>
      </c>
      <c r="B5483" s="263">
        <v>5.2823001593685999E-4</v>
      </c>
      <c r="D5483" s="263"/>
    </row>
    <row r="5484" spans="1:4" x14ac:dyDescent="0.2">
      <c r="A5484" s="265" t="s">
        <v>8398</v>
      </c>
      <c r="B5484" s="263">
        <v>5.2767252612418998E-4</v>
      </c>
      <c r="D5484" s="263"/>
    </row>
    <row r="5485" spans="1:4" x14ac:dyDescent="0.2">
      <c r="A5485" s="265" t="s">
        <v>6039</v>
      </c>
      <c r="B5485" s="263">
        <v>5.2703694520124999E-4</v>
      </c>
      <c r="D5485" s="263"/>
    </row>
    <row r="5486" spans="1:4" x14ac:dyDescent="0.2">
      <c r="A5486" s="265" t="s">
        <v>1418</v>
      </c>
      <c r="B5486" s="263">
        <v>5.2640358284022004E-4</v>
      </c>
      <c r="D5486" s="263"/>
    </row>
    <row r="5487" spans="1:4" x14ac:dyDescent="0.2">
      <c r="A5487" s="265" t="s">
        <v>6353</v>
      </c>
      <c r="B5487" s="263">
        <v>5.2629660489421002E-4</v>
      </c>
      <c r="D5487" s="263"/>
    </row>
    <row r="5488" spans="1:4" x14ac:dyDescent="0.2">
      <c r="A5488" s="265" t="s">
        <v>8399</v>
      </c>
      <c r="B5488" s="263">
        <v>5.2593261659909004E-4</v>
      </c>
      <c r="D5488" s="263"/>
    </row>
    <row r="5489" spans="1:4" x14ac:dyDescent="0.2">
      <c r="A5489" s="265" t="s">
        <v>4605</v>
      </c>
      <c r="B5489" s="263">
        <v>5.2562721408244001E-4</v>
      </c>
      <c r="D5489" s="263"/>
    </row>
    <row r="5490" spans="1:4" x14ac:dyDescent="0.2">
      <c r="A5490" s="265" t="s">
        <v>3696</v>
      </c>
      <c r="B5490" s="263">
        <v>5.2469084561396E-4</v>
      </c>
      <c r="D5490" s="263"/>
    </row>
    <row r="5491" spans="1:4" x14ac:dyDescent="0.2">
      <c r="A5491" s="265" t="s">
        <v>1869</v>
      </c>
      <c r="B5491" s="263">
        <v>5.2418567830100004E-4</v>
      </c>
      <c r="D5491" s="263"/>
    </row>
    <row r="5492" spans="1:4" x14ac:dyDescent="0.2">
      <c r="A5492" s="265" t="s">
        <v>1978</v>
      </c>
      <c r="B5492" s="263">
        <v>5.2374424684388E-4</v>
      </c>
      <c r="D5492" s="263"/>
    </row>
    <row r="5493" spans="1:4" x14ac:dyDescent="0.2">
      <c r="A5493" s="265" t="s">
        <v>8400</v>
      </c>
      <c r="B5493" s="263">
        <v>5.2364787952600999E-4</v>
      </c>
      <c r="D5493" s="263"/>
    </row>
    <row r="5494" spans="1:4" x14ac:dyDescent="0.2">
      <c r="A5494" s="265" t="s">
        <v>1646</v>
      </c>
      <c r="B5494" s="263">
        <v>5.2344604075276998E-4</v>
      </c>
      <c r="D5494" s="263"/>
    </row>
    <row r="5495" spans="1:4" x14ac:dyDescent="0.2">
      <c r="A5495" s="265" t="s">
        <v>8401</v>
      </c>
      <c r="B5495" s="263">
        <v>5.2343983198109003E-4</v>
      </c>
      <c r="D5495" s="263"/>
    </row>
    <row r="5496" spans="1:4" x14ac:dyDescent="0.2">
      <c r="A5496" s="265" t="s">
        <v>5175</v>
      </c>
      <c r="B5496" s="263">
        <v>5.2311362932870998E-4</v>
      </c>
      <c r="D5496" s="263"/>
    </row>
    <row r="5497" spans="1:4" x14ac:dyDescent="0.2">
      <c r="A5497" s="265" t="s">
        <v>4324</v>
      </c>
      <c r="B5497" s="263">
        <v>5.2272283411831997E-4</v>
      </c>
      <c r="D5497" s="263"/>
    </row>
    <row r="5498" spans="1:4" x14ac:dyDescent="0.2">
      <c r="A5498" s="265" t="s">
        <v>8402</v>
      </c>
      <c r="B5498" s="263">
        <v>5.2159027704793998E-4</v>
      </c>
      <c r="D5498" s="263"/>
    </row>
    <row r="5499" spans="1:4" x14ac:dyDescent="0.2">
      <c r="A5499" s="265" t="s">
        <v>8403</v>
      </c>
      <c r="B5499" s="263">
        <v>5.2139350468299005E-4</v>
      </c>
      <c r="D5499" s="263"/>
    </row>
    <row r="5500" spans="1:4" x14ac:dyDescent="0.2">
      <c r="A5500" s="265" t="s">
        <v>5867</v>
      </c>
      <c r="B5500" s="263">
        <v>5.1983654937496997E-4</v>
      </c>
      <c r="D5500" s="263"/>
    </row>
    <row r="5501" spans="1:4" x14ac:dyDescent="0.2">
      <c r="A5501" s="265" t="s">
        <v>3854</v>
      </c>
      <c r="B5501" s="263">
        <v>5.1915644994850998E-4</v>
      </c>
      <c r="D5501" s="263"/>
    </row>
    <row r="5502" spans="1:4" x14ac:dyDescent="0.2">
      <c r="A5502" s="265" t="s">
        <v>1264</v>
      </c>
      <c r="B5502" s="263">
        <v>5.1841200054610005E-4</v>
      </c>
      <c r="D5502" s="263"/>
    </row>
    <row r="5503" spans="1:4" x14ac:dyDescent="0.2">
      <c r="A5503" s="265" t="s">
        <v>2857</v>
      </c>
      <c r="B5503" s="263">
        <v>5.1817957856631998E-4</v>
      </c>
      <c r="D5503" s="263"/>
    </row>
    <row r="5504" spans="1:4" x14ac:dyDescent="0.2">
      <c r="A5504" s="265" t="s">
        <v>5605</v>
      </c>
      <c r="B5504" s="263">
        <v>5.1786470318332996E-4</v>
      </c>
      <c r="D5504" s="263"/>
    </row>
    <row r="5505" spans="1:4" x14ac:dyDescent="0.2">
      <c r="A5505" s="265" t="s">
        <v>1969</v>
      </c>
      <c r="B5505" s="263">
        <v>5.1737590616164001E-4</v>
      </c>
      <c r="D5505" s="263"/>
    </row>
    <row r="5506" spans="1:4" x14ac:dyDescent="0.2">
      <c r="A5506" s="265" t="s">
        <v>8404</v>
      </c>
      <c r="B5506" s="263">
        <v>5.1652390610912996E-4</v>
      </c>
      <c r="D5506" s="263"/>
    </row>
    <row r="5507" spans="1:4" x14ac:dyDescent="0.2">
      <c r="A5507" s="265" t="s">
        <v>4292</v>
      </c>
      <c r="B5507" s="263">
        <v>5.1649093540251996E-4</v>
      </c>
      <c r="D5507" s="263"/>
    </row>
    <row r="5508" spans="1:4" x14ac:dyDescent="0.2">
      <c r="A5508" s="265" t="s">
        <v>2741</v>
      </c>
      <c r="B5508" s="263">
        <v>5.1553202040484E-4</v>
      </c>
      <c r="D5508" s="263"/>
    </row>
    <row r="5509" spans="1:4" x14ac:dyDescent="0.2">
      <c r="A5509" s="265" t="s">
        <v>3529</v>
      </c>
      <c r="B5509" s="263">
        <v>5.1450510901922004E-4</v>
      </c>
      <c r="D5509" s="263"/>
    </row>
    <row r="5510" spans="1:4" x14ac:dyDescent="0.2">
      <c r="A5510" s="265" t="s">
        <v>1686</v>
      </c>
      <c r="B5510" s="263">
        <v>5.1415618962412E-4</v>
      </c>
      <c r="D5510" s="263"/>
    </row>
    <row r="5511" spans="1:4" x14ac:dyDescent="0.2">
      <c r="A5511" s="265" t="s">
        <v>1601</v>
      </c>
      <c r="B5511" s="263">
        <v>5.1394241541822996E-4</v>
      </c>
      <c r="D5511" s="263"/>
    </row>
    <row r="5512" spans="1:4" x14ac:dyDescent="0.2">
      <c r="A5512" s="265" t="s">
        <v>2504</v>
      </c>
      <c r="B5512" s="263">
        <v>5.1385090702285E-4</v>
      </c>
      <c r="D5512" s="263"/>
    </row>
    <row r="5513" spans="1:4" x14ac:dyDescent="0.2">
      <c r="A5513" s="265" t="s">
        <v>8405</v>
      </c>
      <c r="B5513" s="263">
        <v>5.1360043054309002E-4</v>
      </c>
      <c r="D5513" s="263"/>
    </row>
    <row r="5514" spans="1:4" x14ac:dyDescent="0.2">
      <c r="A5514" s="265" t="s">
        <v>8406</v>
      </c>
      <c r="B5514" s="263">
        <v>5.1360043054309002E-4</v>
      </c>
      <c r="D5514" s="263"/>
    </row>
    <row r="5515" spans="1:4" x14ac:dyDescent="0.2">
      <c r="A5515" s="265" t="s">
        <v>8407</v>
      </c>
      <c r="B5515" s="263">
        <v>5.1360043054309002E-4</v>
      </c>
      <c r="D5515" s="263"/>
    </row>
    <row r="5516" spans="1:4" x14ac:dyDescent="0.2">
      <c r="A5516" s="265" t="s">
        <v>8408</v>
      </c>
      <c r="B5516" s="263">
        <v>5.1360043054309002E-4</v>
      </c>
      <c r="D5516" s="263"/>
    </row>
    <row r="5517" spans="1:4" x14ac:dyDescent="0.2">
      <c r="A5517" s="265" t="s">
        <v>1095</v>
      </c>
      <c r="B5517" s="263">
        <v>5.1234885315697999E-4</v>
      </c>
      <c r="D5517" s="263"/>
    </row>
    <row r="5518" spans="1:4" x14ac:dyDescent="0.2">
      <c r="A5518" s="265" t="s">
        <v>8409</v>
      </c>
      <c r="B5518" s="263">
        <v>5.1047201202796E-4</v>
      </c>
      <c r="D5518" s="263"/>
    </row>
    <row r="5519" spans="1:4" x14ac:dyDescent="0.2">
      <c r="A5519" s="265" t="s">
        <v>3912</v>
      </c>
      <c r="B5519" s="263">
        <v>5.1033826445442997E-4</v>
      </c>
      <c r="D5519" s="263"/>
    </row>
    <row r="5520" spans="1:4" x14ac:dyDescent="0.2">
      <c r="A5520" s="265" t="s">
        <v>3185</v>
      </c>
      <c r="B5520" s="263">
        <v>5.1015814317521997E-4</v>
      </c>
      <c r="D5520" s="263"/>
    </row>
    <row r="5521" spans="1:4" x14ac:dyDescent="0.2">
      <c r="A5521" s="265" t="s">
        <v>8410</v>
      </c>
      <c r="B5521" s="263">
        <v>5.0946978215892001E-4</v>
      </c>
      <c r="D5521" s="263"/>
    </row>
    <row r="5522" spans="1:4" x14ac:dyDescent="0.2">
      <c r="A5522" s="265" t="s">
        <v>3144</v>
      </c>
      <c r="B5522" s="263">
        <v>5.0940643249234002E-4</v>
      </c>
      <c r="D5522" s="263"/>
    </row>
    <row r="5523" spans="1:4" x14ac:dyDescent="0.2">
      <c r="A5523" s="265" t="s">
        <v>2762</v>
      </c>
      <c r="B5523" s="263">
        <v>5.0835820526506004E-4</v>
      </c>
      <c r="D5523" s="263"/>
    </row>
    <row r="5524" spans="1:4" x14ac:dyDescent="0.2">
      <c r="A5524" s="265" t="s">
        <v>8411</v>
      </c>
      <c r="B5524" s="263">
        <v>5.0776386480791999E-4</v>
      </c>
      <c r="D5524" s="263"/>
    </row>
    <row r="5525" spans="1:4" x14ac:dyDescent="0.2">
      <c r="A5525" s="265" t="s">
        <v>3607</v>
      </c>
      <c r="B5525" s="263">
        <v>5.0764762309029004E-4</v>
      </c>
      <c r="D5525" s="263"/>
    </row>
    <row r="5526" spans="1:4" x14ac:dyDescent="0.2">
      <c r="A5526" s="265" t="s">
        <v>4806</v>
      </c>
      <c r="B5526" s="263">
        <v>5.0751202871024003E-4</v>
      </c>
      <c r="D5526" s="263"/>
    </row>
    <row r="5527" spans="1:4" x14ac:dyDescent="0.2">
      <c r="A5527" s="265" t="s">
        <v>1846</v>
      </c>
      <c r="B5527" s="263">
        <v>5.0684780431793002E-4</v>
      </c>
      <c r="D5527" s="263"/>
    </row>
    <row r="5528" spans="1:4" x14ac:dyDescent="0.2">
      <c r="A5528" s="265" t="s">
        <v>2952</v>
      </c>
      <c r="B5528" s="263">
        <v>5.0556242887557002E-4</v>
      </c>
      <c r="D5528" s="263"/>
    </row>
    <row r="5529" spans="1:4" x14ac:dyDescent="0.2">
      <c r="A5529" s="265" t="s">
        <v>2802</v>
      </c>
      <c r="B5529" s="263">
        <v>5.0489920909939996E-4</v>
      </c>
      <c r="D5529" s="263"/>
    </row>
    <row r="5530" spans="1:4" x14ac:dyDescent="0.2">
      <c r="A5530" s="265" t="s">
        <v>3842</v>
      </c>
      <c r="B5530" s="263">
        <v>5.0452577665623002E-4</v>
      </c>
      <c r="D5530" s="263"/>
    </row>
    <row r="5531" spans="1:4" x14ac:dyDescent="0.2">
      <c r="A5531" s="265" t="s">
        <v>718</v>
      </c>
      <c r="B5531" s="263">
        <v>5.0270189116872999E-4</v>
      </c>
      <c r="D5531" s="263"/>
    </row>
    <row r="5532" spans="1:4" x14ac:dyDescent="0.2">
      <c r="A5532" s="265" t="s">
        <v>8412</v>
      </c>
      <c r="B5532" s="263">
        <v>5.0246521855116003E-4</v>
      </c>
      <c r="D5532" s="263"/>
    </row>
    <row r="5533" spans="1:4" x14ac:dyDescent="0.2">
      <c r="A5533" s="265" t="s">
        <v>6378</v>
      </c>
      <c r="B5533" s="263">
        <v>5.0190509252521001E-4</v>
      </c>
      <c r="D5533" s="263"/>
    </row>
    <row r="5534" spans="1:4" x14ac:dyDescent="0.2">
      <c r="A5534" s="265" t="s">
        <v>6103</v>
      </c>
      <c r="B5534" s="263">
        <v>5.0125090887923995E-4</v>
      </c>
      <c r="D5534" s="263"/>
    </row>
    <row r="5535" spans="1:4" x14ac:dyDescent="0.2">
      <c r="A5535" s="265" t="s">
        <v>1778</v>
      </c>
      <c r="B5535" s="263">
        <v>5.0077815256518001E-4</v>
      </c>
      <c r="D5535" s="263"/>
    </row>
    <row r="5536" spans="1:4" x14ac:dyDescent="0.2">
      <c r="A5536" s="265" t="s">
        <v>2012</v>
      </c>
      <c r="B5536" s="263">
        <v>4.9969213973867998E-4</v>
      </c>
      <c r="D5536" s="263"/>
    </row>
    <row r="5537" spans="1:4" x14ac:dyDescent="0.2">
      <c r="A5537" s="265" t="s">
        <v>653</v>
      </c>
      <c r="B5537" s="263">
        <v>4.9920364150777999E-4</v>
      </c>
      <c r="D5537" s="263"/>
    </row>
    <row r="5538" spans="1:4" x14ac:dyDescent="0.2">
      <c r="A5538" s="265" t="s">
        <v>8413</v>
      </c>
      <c r="B5538" s="263">
        <v>4.9913529858893997E-4</v>
      </c>
      <c r="D5538" s="263"/>
    </row>
    <row r="5539" spans="1:4" x14ac:dyDescent="0.2">
      <c r="A5539" s="265" t="s">
        <v>2949</v>
      </c>
      <c r="B5539" s="263">
        <v>4.9885636038980003E-4</v>
      </c>
      <c r="D5539" s="263"/>
    </row>
    <row r="5540" spans="1:4" x14ac:dyDescent="0.2">
      <c r="A5540" s="265" t="s">
        <v>4914</v>
      </c>
      <c r="B5540" s="263">
        <v>4.9865943313736998E-4</v>
      </c>
      <c r="D5540" s="263"/>
    </row>
    <row r="5541" spans="1:4" x14ac:dyDescent="0.2">
      <c r="A5541" s="265" t="s">
        <v>4553</v>
      </c>
      <c r="B5541" s="263">
        <v>4.9848508487193002E-4</v>
      </c>
      <c r="D5541" s="263"/>
    </row>
    <row r="5542" spans="1:4" x14ac:dyDescent="0.2">
      <c r="A5542" s="265" t="s">
        <v>4218</v>
      </c>
      <c r="B5542" s="263">
        <v>4.9791291920352003E-4</v>
      </c>
      <c r="D5542" s="263"/>
    </row>
    <row r="5543" spans="1:4" x14ac:dyDescent="0.2">
      <c r="A5543" s="265" t="s">
        <v>5562</v>
      </c>
      <c r="B5543" s="263">
        <v>4.9775273928989001E-4</v>
      </c>
      <c r="D5543" s="263"/>
    </row>
    <row r="5544" spans="1:4" x14ac:dyDescent="0.2">
      <c r="A5544" s="265" t="s">
        <v>8414</v>
      </c>
      <c r="B5544" s="263">
        <v>4.9633195371918005E-4</v>
      </c>
      <c r="D5544" s="263"/>
    </row>
    <row r="5545" spans="1:4" x14ac:dyDescent="0.2">
      <c r="A5545" s="265" t="s">
        <v>5801</v>
      </c>
      <c r="B5545" s="263">
        <v>4.9633195371918005E-4</v>
      </c>
      <c r="D5545" s="263"/>
    </row>
    <row r="5546" spans="1:4" x14ac:dyDescent="0.2">
      <c r="A5546" s="265" t="s">
        <v>8415</v>
      </c>
      <c r="B5546" s="263">
        <v>4.9633195371918005E-4</v>
      </c>
      <c r="D5546" s="263"/>
    </row>
    <row r="5547" spans="1:4" x14ac:dyDescent="0.2">
      <c r="A5547" s="265" t="s">
        <v>8416</v>
      </c>
      <c r="B5547" s="263">
        <v>4.9633195371918005E-4</v>
      </c>
      <c r="D5547" s="263"/>
    </row>
    <row r="5548" spans="1:4" x14ac:dyDescent="0.2">
      <c r="A5548" s="265" t="s">
        <v>5457</v>
      </c>
      <c r="B5548" s="263">
        <v>4.9633195371918005E-4</v>
      </c>
      <c r="D5548" s="263"/>
    </row>
    <row r="5549" spans="1:4" x14ac:dyDescent="0.2">
      <c r="A5549" s="265" t="s">
        <v>8417</v>
      </c>
      <c r="B5549" s="263">
        <v>4.9633195371918005E-4</v>
      </c>
      <c r="D5549" s="263"/>
    </row>
    <row r="5550" spans="1:4" x14ac:dyDescent="0.2">
      <c r="A5550" s="265" t="s">
        <v>8418</v>
      </c>
      <c r="B5550" s="263">
        <v>4.9633195371918005E-4</v>
      </c>
      <c r="D5550" s="263"/>
    </row>
    <row r="5551" spans="1:4" x14ac:dyDescent="0.2">
      <c r="A5551" s="265" t="s">
        <v>5122</v>
      </c>
      <c r="B5551" s="263">
        <v>4.9633195371918005E-4</v>
      </c>
      <c r="D5551" s="263"/>
    </row>
    <row r="5552" spans="1:4" x14ac:dyDescent="0.2">
      <c r="A5552" s="265" t="s">
        <v>5022</v>
      </c>
      <c r="B5552" s="263">
        <v>4.9633195371918005E-4</v>
      </c>
      <c r="D5552" s="263"/>
    </row>
    <row r="5553" spans="1:4" x14ac:dyDescent="0.2">
      <c r="A5553" s="265" t="s">
        <v>5002</v>
      </c>
      <c r="B5553" s="263">
        <v>4.9633195371918005E-4</v>
      </c>
      <c r="D5553" s="263"/>
    </row>
    <row r="5554" spans="1:4" x14ac:dyDescent="0.2">
      <c r="A5554" s="265" t="s">
        <v>8419</v>
      </c>
      <c r="B5554" s="263">
        <v>4.9633195371918005E-4</v>
      </c>
      <c r="D5554" s="263"/>
    </row>
    <row r="5555" spans="1:4" x14ac:dyDescent="0.2">
      <c r="A5555" s="265" t="s">
        <v>4952</v>
      </c>
      <c r="B5555" s="263">
        <v>4.9633195371918005E-4</v>
      </c>
      <c r="D5555" s="263"/>
    </row>
    <row r="5556" spans="1:4" x14ac:dyDescent="0.2">
      <c r="A5556" s="265" t="s">
        <v>8420</v>
      </c>
      <c r="B5556" s="263">
        <v>4.9633195371918005E-4</v>
      </c>
      <c r="D5556" s="263"/>
    </row>
    <row r="5557" spans="1:4" x14ac:dyDescent="0.2">
      <c r="A5557" s="265" t="s">
        <v>8421</v>
      </c>
      <c r="B5557" s="263">
        <v>4.9633195371918005E-4</v>
      </c>
      <c r="D5557" s="263"/>
    </row>
    <row r="5558" spans="1:4" x14ac:dyDescent="0.2">
      <c r="A5558" s="265" t="s">
        <v>3597</v>
      </c>
      <c r="B5558" s="263">
        <v>4.9633195371918005E-4</v>
      </c>
      <c r="D5558" s="263"/>
    </row>
    <row r="5559" spans="1:4" x14ac:dyDescent="0.2">
      <c r="A5559" s="265" t="s">
        <v>3477</v>
      </c>
      <c r="B5559" s="263">
        <v>4.9633195371918005E-4</v>
      </c>
      <c r="D5559" s="263"/>
    </row>
    <row r="5560" spans="1:4" x14ac:dyDescent="0.2">
      <c r="A5560" s="265" t="s">
        <v>8422</v>
      </c>
      <c r="B5560" s="263">
        <v>4.9633195371918005E-4</v>
      </c>
      <c r="D5560" s="263"/>
    </row>
    <row r="5561" spans="1:4" x14ac:dyDescent="0.2">
      <c r="A5561" s="265" t="s">
        <v>3352</v>
      </c>
      <c r="B5561" s="263">
        <v>4.9633195371918005E-4</v>
      </c>
      <c r="D5561" s="263"/>
    </row>
    <row r="5562" spans="1:4" x14ac:dyDescent="0.2">
      <c r="A5562" s="265" t="s">
        <v>449</v>
      </c>
      <c r="B5562" s="263">
        <v>4.9633195371918005E-4</v>
      </c>
      <c r="D5562" s="263"/>
    </row>
    <row r="5563" spans="1:4" x14ac:dyDescent="0.2">
      <c r="A5563" s="265" t="s">
        <v>8423</v>
      </c>
      <c r="B5563" s="263">
        <v>4.9617300267095995E-4</v>
      </c>
      <c r="D5563" s="263"/>
    </row>
    <row r="5564" spans="1:4" x14ac:dyDescent="0.2">
      <c r="A5564" s="265" t="s">
        <v>8424</v>
      </c>
      <c r="B5564" s="263">
        <v>4.9533650805572995E-4</v>
      </c>
      <c r="D5564" s="263"/>
    </row>
    <row r="5565" spans="1:4" x14ac:dyDescent="0.2">
      <c r="A5565" s="265" t="s">
        <v>3568</v>
      </c>
      <c r="B5565" s="263">
        <v>4.9532057836857997E-4</v>
      </c>
      <c r="D5565" s="263"/>
    </row>
    <row r="5566" spans="1:4" x14ac:dyDescent="0.2">
      <c r="A5566" s="265" t="s">
        <v>8425</v>
      </c>
      <c r="B5566" s="263">
        <v>4.9494023939088995E-4</v>
      </c>
      <c r="D5566" s="263"/>
    </row>
    <row r="5567" spans="1:4" x14ac:dyDescent="0.2">
      <c r="A5567" s="265" t="s">
        <v>3263</v>
      </c>
      <c r="B5567" s="263">
        <v>4.9462045707405003E-4</v>
      </c>
      <c r="D5567" s="263"/>
    </row>
    <row r="5568" spans="1:4" x14ac:dyDescent="0.2">
      <c r="A5568" s="265" t="s">
        <v>3301</v>
      </c>
      <c r="B5568" s="263">
        <v>4.9461835099031E-4</v>
      </c>
      <c r="D5568" s="263"/>
    </row>
    <row r="5569" spans="1:4" x14ac:dyDescent="0.2">
      <c r="A5569" s="265" t="s">
        <v>8426</v>
      </c>
      <c r="B5569" s="263">
        <v>4.9450284680475996E-4</v>
      </c>
      <c r="D5569" s="263"/>
    </row>
    <row r="5570" spans="1:4" x14ac:dyDescent="0.2">
      <c r="A5570" s="265" t="s">
        <v>5040</v>
      </c>
      <c r="B5570" s="263">
        <v>4.9442246972423E-4</v>
      </c>
      <c r="D5570" s="263"/>
    </row>
    <row r="5571" spans="1:4" x14ac:dyDescent="0.2">
      <c r="A5571" s="265" t="s">
        <v>4590</v>
      </c>
      <c r="B5571" s="263">
        <v>4.9379744747022995E-4</v>
      </c>
      <c r="D5571" s="263"/>
    </row>
    <row r="5572" spans="1:4" x14ac:dyDescent="0.2">
      <c r="A5572" s="265" t="s">
        <v>8427</v>
      </c>
      <c r="B5572" s="263">
        <v>4.9372560346986998E-4</v>
      </c>
      <c r="D5572" s="263"/>
    </row>
    <row r="5573" spans="1:4" x14ac:dyDescent="0.2">
      <c r="A5573" s="265" t="s">
        <v>8428</v>
      </c>
      <c r="B5573" s="263">
        <v>4.9372560346986998E-4</v>
      </c>
      <c r="D5573" s="263"/>
    </row>
    <row r="5574" spans="1:4" x14ac:dyDescent="0.2">
      <c r="A5574" s="265" t="s">
        <v>8429</v>
      </c>
      <c r="B5574" s="263">
        <v>4.9266622832215003E-4</v>
      </c>
      <c r="D5574" s="263"/>
    </row>
    <row r="5575" spans="1:4" x14ac:dyDescent="0.2">
      <c r="A5575" s="265" t="s">
        <v>2287</v>
      </c>
      <c r="B5575" s="263">
        <v>4.9188678520913998E-4</v>
      </c>
      <c r="D5575" s="263"/>
    </row>
    <row r="5576" spans="1:4" x14ac:dyDescent="0.2">
      <c r="A5576" s="265" t="s">
        <v>1428</v>
      </c>
      <c r="B5576" s="263">
        <v>4.9142802838749995E-4</v>
      </c>
      <c r="D5576" s="263"/>
    </row>
    <row r="5577" spans="1:4" x14ac:dyDescent="0.2">
      <c r="A5577" s="265" t="s">
        <v>531</v>
      </c>
      <c r="B5577" s="263">
        <v>4.9132714012348005E-4</v>
      </c>
      <c r="D5577" s="263"/>
    </row>
    <row r="5578" spans="1:4" x14ac:dyDescent="0.2">
      <c r="A5578" s="265" t="s">
        <v>1457</v>
      </c>
      <c r="B5578" s="263">
        <v>4.9111084179137999E-4</v>
      </c>
      <c r="D5578" s="263"/>
    </row>
    <row r="5579" spans="1:4" x14ac:dyDescent="0.2">
      <c r="A5579" s="265" t="s">
        <v>8430</v>
      </c>
      <c r="B5579" s="263">
        <v>4.8999262325405998E-4</v>
      </c>
      <c r="D5579" s="263"/>
    </row>
    <row r="5580" spans="1:4" x14ac:dyDescent="0.2">
      <c r="A5580" s="265" t="s">
        <v>8431</v>
      </c>
      <c r="B5580" s="263">
        <v>4.8999262325405998E-4</v>
      </c>
      <c r="D5580" s="263"/>
    </row>
    <row r="5581" spans="1:4" x14ac:dyDescent="0.2">
      <c r="A5581" s="265" t="s">
        <v>1245</v>
      </c>
      <c r="B5581" s="263">
        <v>4.8988625058001001E-4</v>
      </c>
      <c r="D5581" s="263"/>
    </row>
    <row r="5582" spans="1:4" x14ac:dyDescent="0.2">
      <c r="A5582" s="265" t="s">
        <v>1891</v>
      </c>
      <c r="B5582" s="263">
        <v>4.8980834528649004E-4</v>
      </c>
      <c r="D5582" s="263"/>
    </row>
    <row r="5583" spans="1:4" x14ac:dyDescent="0.2">
      <c r="A5583" s="265" t="s">
        <v>8432</v>
      </c>
      <c r="B5583" s="263">
        <v>4.8975454148003997E-4</v>
      </c>
      <c r="D5583" s="263"/>
    </row>
    <row r="5584" spans="1:4" x14ac:dyDescent="0.2">
      <c r="A5584" s="265" t="s">
        <v>8433</v>
      </c>
      <c r="B5584" s="263">
        <v>4.8934903638375E-4</v>
      </c>
      <c r="D5584" s="263"/>
    </row>
    <row r="5585" spans="1:4" x14ac:dyDescent="0.2">
      <c r="A5585" s="265" t="s">
        <v>8434</v>
      </c>
      <c r="B5585" s="263">
        <v>4.8914841776152005E-4</v>
      </c>
      <c r="D5585" s="263"/>
    </row>
    <row r="5586" spans="1:4" x14ac:dyDescent="0.2">
      <c r="A5586" s="265" t="s">
        <v>474</v>
      </c>
      <c r="B5586" s="263">
        <v>4.8834436125626995E-4</v>
      </c>
      <c r="D5586" s="263"/>
    </row>
    <row r="5587" spans="1:4" x14ac:dyDescent="0.2">
      <c r="A5587" s="265" t="s">
        <v>4771</v>
      </c>
      <c r="B5587" s="263">
        <v>4.8811552444404002E-4</v>
      </c>
      <c r="D5587" s="263"/>
    </row>
    <row r="5588" spans="1:4" x14ac:dyDescent="0.2">
      <c r="A5588" s="265" t="s">
        <v>2900</v>
      </c>
      <c r="B5588" s="263">
        <v>4.8809656296201997E-4</v>
      </c>
      <c r="D5588" s="263"/>
    </row>
    <row r="5589" spans="1:4" x14ac:dyDescent="0.2">
      <c r="A5589" s="265" t="s">
        <v>4821</v>
      </c>
      <c r="B5589" s="263">
        <v>4.8775387349362E-4</v>
      </c>
      <c r="D5589" s="263"/>
    </row>
    <row r="5590" spans="1:4" x14ac:dyDescent="0.2">
      <c r="A5590" s="265" t="s">
        <v>8435</v>
      </c>
      <c r="B5590" s="263">
        <v>4.8766551878213002E-4</v>
      </c>
      <c r="D5590" s="263"/>
    </row>
    <row r="5591" spans="1:4" x14ac:dyDescent="0.2">
      <c r="A5591" s="265" t="s">
        <v>4799</v>
      </c>
      <c r="B5591" s="263">
        <v>4.8572607794785999E-4</v>
      </c>
      <c r="D5591" s="263"/>
    </row>
    <row r="5592" spans="1:4" x14ac:dyDescent="0.2">
      <c r="A5592" s="265" t="s">
        <v>5891</v>
      </c>
      <c r="B5592" s="263">
        <v>4.8516652076669998E-4</v>
      </c>
      <c r="D5592" s="263"/>
    </row>
    <row r="5593" spans="1:4" x14ac:dyDescent="0.2">
      <c r="A5593" s="265" t="s">
        <v>1629</v>
      </c>
      <c r="B5593" s="263">
        <v>4.8499824930056001E-4</v>
      </c>
      <c r="D5593" s="263"/>
    </row>
    <row r="5594" spans="1:4" x14ac:dyDescent="0.2">
      <c r="A5594" s="265" t="s">
        <v>8436</v>
      </c>
      <c r="B5594" s="263">
        <v>4.8477495369015998E-4</v>
      </c>
      <c r="D5594" s="263"/>
    </row>
    <row r="5595" spans="1:4" x14ac:dyDescent="0.2">
      <c r="A5595" s="265" t="s">
        <v>4478</v>
      </c>
      <c r="B5595" s="263">
        <v>4.8459787952623003E-4</v>
      </c>
      <c r="D5595" s="263"/>
    </row>
    <row r="5596" spans="1:4" x14ac:dyDescent="0.2">
      <c r="A5596" s="265" t="s">
        <v>3809</v>
      </c>
      <c r="B5596" s="263">
        <v>4.8438509169711002E-4</v>
      </c>
      <c r="D5596" s="263"/>
    </row>
    <row r="5597" spans="1:4" x14ac:dyDescent="0.2">
      <c r="A5597" s="265" t="s">
        <v>3130</v>
      </c>
      <c r="B5597" s="263">
        <v>4.8418718845660998E-4</v>
      </c>
      <c r="D5597" s="263"/>
    </row>
    <row r="5598" spans="1:4" x14ac:dyDescent="0.2">
      <c r="A5598" s="265" t="s">
        <v>4918</v>
      </c>
      <c r="B5598" s="263">
        <v>4.8361932922696998E-4</v>
      </c>
      <c r="D5598" s="263"/>
    </row>
    <row r="5599" spans="1:4" x14ac:dyDescent="0.2">
      <c r="A5599" s="265" t="s">
        <v>4889</v>
      </c>
      <c r="B5599" s="263">
        <v>4.8361932922696998E-4</v>
      </c>
      <c r="D5599" s="263"/>
    </row>
    <row r="5600" spans="1:4" x14ac:dyDescent="0.2">
      <c r="A5600" s="265" t="s">
        <v>4888</v>
      </c>
      <c r="B5600" s="263">
        <v>4.8361932922696998E-4</v>
      </c>
      <c r="D5600" s="263"/>
    </row>
    <row r="5601" spans="1:4" x14ac:dyDescent="0.2">
      <c r="A5601" s="265" t="s">
        <v>8437</v>
      </c>
      <c r="B5601" s="263">
        <v>4.8336973179676998E-4</v>
      </c>
      <c r="D5601" s="263"/>
    </row>
    <row r="5602" spans="1:4" x14ac:dyDescent="0.2">
      <c r="A5602" s="265" t="s">
        <v>5143</v>
      </c>
      <c r="B5602" s="263">
        <v>4.8268379060001999E-4</v>
      </c>
      <c r="D5602" s="263"/>
    </row>
    <row r="5603" spans="1:4" x14ac:dyDescent="0.2">
      <c r="A5603" s="265" t="s">
        <v>1763</v>
      </c>
      <c r="B5603" s="263">
        <v>4.8239381890912E-4</v>
      </c>
      <c r="D5603" s="263"/>
    </row>
    <row r="5604" spans="1:4" x14ac:dyDescent="0.2">
      <c r="A5604" s="265" t="s">
        <v>8438</v>
      </c>
      <c r="B5604" s="263">
        <v>4.8185394987888E-4</v>
      </c>
      <c r="D5604" s="263"/>
    </row>
    <row r="5605" spans="1:4" x14ac:dyDescent="0.2">
      <c r="A5605" s="265" t="s">
        <v>8439</v>
      </c>
      <c r="B5605" s="263">
        <v>4.8145839801799002E-4</v>
      </c>
      <c r="D5605" s="263"/>
    </row>
    <row r="5606" spans="1:4" x14ac:dyDescent="0.2">
      <c r="A5606" s="265" t="s">
        <v>2139</v>
      </c>
      <c r="B5606" s="263">
        <v>4.8094369422436003E-4</v>
      </c>
      <c r="D5606" s="263"/>
    </row>
    <row r="5607" spans="1:4" x14ac:dyDescent="0.2">
      <c r="A5607" s="265" t="s">
        <v>8440</v>
      </c>
      <c r="B5607" s="263">
        <v>4.8087866586377001E-4</v>
      </c>
      <c r="D5607" s="263"/>
    </row>
    <row r="5608" spans="1:4" x14ac:dyDescent="0.2">
      <c r="A5608" s="265" t="s">
        <v>4360</v>
      </c>
      <c r="B5608" s="263">
        <v>4.8067268837233003E-4</v>
      </c>
      <c r="D5608" s="263"/>
    </row>
    <row r="5609" spans="1:4" x14ac:dyDescent="0.2">
      <c r="A5609" s="265" t="s">
        <v>4447</v>
      </c>
      <c r="B5609" s="263">
        <v>4.8064130018559998E-4</v>
      </c>
      <c r="D5609" s="263"/>
    </row>
    <row r="5610" spans="1:4" x14ac:dyDescent="0.2">
      <c r="A5610" s="265" t="s">
        <v>8441</v>
      </c>
      <c r="B5610" s="263">
        <v>4.805940221993E-4</v>
      </c>
      <c r="D5610" s="263"/>
    </row>
    <row r="5611" spans="1:4" x14ac:dyDescent="0.2">
      <c r="A5611" s="265" t="s">
        <v>8442</v>
      </c>
      <c r="B5611" s="263">
        <v>4.7972010121509001E-4</v>
      </c>
      <c r="D5611" s="263"/>
    </row>
    <row r="5612" spans="1:4" x14ac:dyDescent="0.2">
      <c r="A5612" s="265" t="s">
        <v>8443</v>
      </c>
      <c r="B5612" s="263">
        <v>4.7959296623826999E-4</v>
      </c>
      <c r="D5612" s="263"/>
    </row>
    <row r="5613" spans="1:4" x14ac:dyDescent="0.2">
      <c r="A5613" s="265" t="s">
        <v>5030</v>
      </c>
      <c r="B5613" s="263">
        <v>4.7942926821298E-4</v>
      </c>
      <c r="D5613" s="263"/>
    </row>
    <row r="5614" spans="1:4" x14ac:dyDescent="0.2">
      <c r="A5614" s="265" t="s">
        <v>8444</v>
      </c>
      <c r="B5614" s="263">
        <v>4.7940486184722001E-4</v>
      </c>
      <c r="D5614" s="263"/>
    </row>
    <row r="5615" spans="1:4" x14ac:dyDescent="0.2">
      <c r="A5615" s="265" t="s">
        <v>6205</v>
      </c>
      <c r="B5615" s="263">
        <v>4.7924144165180003E-4</v>
      </c>
      <c r="D5615" s="263"/>
    </row>
    <row r="5616" spans="1:4" x14ac:dyDescent="0.2">
      <c r="A5616" s="265" t="s">
        <v>3440</v>
      </c>
      <c r="B5616" s="263">
        <v>4.7910470587317003E-4</v>
      </c>
      <c r="D5616" s="263"/>
    </row>
    <row r="5617" spans="1:4" x14ac:dyDescent="0.2">
      <c r="A5617" s="265" t="s">
        <v>4498</v>
      </c>
      <c r="B5617" s="263">
        <v>4.7822499095651001E-4</v>
      </c>
      <c r="D5617" s="263"/>
    </row>
    <row r="5618" spans="1:4" x14ac:dyDescent="0.2">
      <c r="A5618" s="265" t="s">
        <v>8445</v>
      </c>
      <c r="B5618" s="263">
        <v>4.7793475859668E-4</v>
      </c>
      <c r="D5618" s="263"/>
    </row>
    <row r="5619" spans="1:4" x14ac:dyDescent="0.2">
      <c r="A5619" s="265" t="s">
        <v>3552</v>
      </c>
      <c r="B5619" s="263">
        <v>4.7788486892522001E-4</v>
      </c>
      <c r="D5619" s="263"/>
    </row>
    <row r="5620" spans="1:4" x14ac:dyDescent="0.2">
      <c r="A5620" s="265" t="s">
        <v>2589</v>
      </c>
      <c r="B5620" s="263">
        <v>4.7741666665547999E-4</v>
      </c>
      <c r="D5620" s="263"/>
    </row>
    <row r="5621" spans="1:4" x14ac:dyDescent="0.2">
      <c r="A5621" s="265" t="s">
        <v>2330</v>
      </c>
      <c r="B5621" s="263">
        <v>4.7738211367986998E-4</v>
      </c>
      <c r="D5621" s="263"/>
    </row>
    <row r="5622" spans="1:4" x14ac:dyDescent="0.2">
      <c r="A5622" s="265" t="s">
        <v>745</v>
      </c>
      <c r="B5622" s="263">
        <v>4.7736502282310001E-4</v>
      </c>
      <c r="D5622" s="263"/>
    </row>
    <row r="5623" spans="1:4" x14ac:dyDescent="0.2">
      <c r="A5623" s="265" t="s">
        <v>1623</v>
      </c>
      <c r="B5623" s="263">
        <v>4.7704289671491999E-4</v>
      </c>
      <c r="D5623" s="263"/>
    </row>
    <row r="5624" spans="1:4" x14ac:dyDescent="0.2">
      <c r="A5624" s="265" t="s">
        <v>1860</v>
      </c>
      <c r="B5624" s="263">
        <v>4.7701507443044001E-4</v>
      </c>
      <c r="D5624" s="263"/>
    </row>
    <row r="5625" spans="1:4" x14ac:dyDescent="0.2">
      <c r="A5625" s="265" t="s">
        <v>5786</v>
      </c>
      <c r="B5625" s="263">
        <v>4.7612657611446999E-4</v>
      </c>
      <c r="D5625" s="263"/>
    </row>
    <row r="5626" spans="1:4" x14ac:dyDescent="0.2">
      <c r="A5626" s="265" t="s">
        <v>3711</v>
      </c>
      <c r="B5626" s="263">
        <v>4.7601823295748E-4</v>
      </c>
      <c r="D5626" s="263"/>
    </row>
    <row r="5627" spans="1:4" x14ac:dyDescent="0.2">
      <c r="A5627" s="265" t="s">
        <v>8446</v>
      </c>
      <c r="B5627" s="263">
        <v>4.7598656839687998E-4</v>
      </c>
      <c r="D5627" s="263"/>
    </row>
    <row r="5628" spans="1:4" x14ac:dyDescent="0.2">
      <c r="A5628" s="265" t="s">
        <v>5134</v>
      </c>
      <c r="B5628" s="263">
        <v>4.7584168135891998E-4</v>
      </c>
      <c r="D5628" s="263"/>
    </row>
    <row r="5629" spans="1:4" x14ac:dyDescent="0.2">
      <c r="A5629" s="265" t="s">
        <v>2374</v>
      </c>
      <c r="B5629" s="263">
        <v>4.7574552474875001E-4</v>
      </c>
      <c r="D5629" s="263"/>
    </row>
    <row r="5630" spans="1:4" x14ac:dyDescent="0.2">
      <c r="A5630" s="265" t="s">
        <v>409</v>
      </c>
      <c r="B5630" s="263">
        <v>4.7563465931158E-4</v>
      </c>
      <c r="D5630" s="263"/>
    </row>
    <row r="5631" spans="1:4" x14ac:dyDescent="0.2">
      <c r="A5631" s="265" t="s">
        <v>1146</v>
      </c>
      <c r="B5631" s="263">
        <v>4.736690354703E-4</v>
      </c>
      <c r="D5631" s="263"/>
    </row>
    <row r="5632" spans="1:4" x14ac:dyDescent="0.2">
      <c r="A5632" s="265" t="s">
        <v>2070</v>
      </c>
      <c r="B5632" s="263">
        <v>4.7327082059244E-4</v>
      </c>
      <c r="D5632" s="263"/>
    </row>
    <row r="5633" spans="1:4" x14ac:dyDescent="0.2">
      <c r="A5633" s="265" t="s">
        <v>8447</v>
      </c>
      <c r="B5633" s="263">
        <v>4.7290481116208998E-4</v>
      </c>
      <c r="D5633" s="263"/>
    </row>
    <row r="5634" spans="1:4" x14ac:dyDescent="0.2">
      <c r="A5634" s="265" t="s">
        <v>1645</v>
      </c>
      <c r="B5634" s="263">
        <v>4.7230565429798999E-4</v>
      </c>
      <c r="D5634" s="263"/>
    </row>
    <row r="5635" spans="1:4" x14ac:dyDescent="0.2">
      <c r="A5635" s="265" t="s">
        <v>8448</v>
      </c>
      <c r="B5635" s="263">
        <v>4.7218724098141001E-4</v>
      </c>
      <c r="D5635" s="263"/>
    </row>
    <row r="5636" spans="1:4" x14ac:dyDescent="0.2">
      <c r="A5636" s="265" t="s">
        <v>3653</v>
      </c>
      <c r="B5636" s="263">
        <v>4.7207158649018998E-4</v>
      </c>
      <c r="D5636" s="263"/>
    </row>
    <row r="5637" spans="1:4" x14ac:dyDescent="0.2">
      <c r="A5637" s="265" t="s">
        <v>8449</v>
      </c>
      <c r="B5637" s="263">
        <v>4.7189411838529001E-4</v>
      </c>
      <c r="D5637" s="263"/>
    </row>
    <row r="5638" spans="1:4" x14ac:dyDescent="0.2">
      <c r="A5638" s="265" t="s">
        <v>5615</v>
      </c>
      <c r="B5638" s="263">
        <v>4.7158977566181002E-4</v>
      </c>
      <c r="D5638" s="263"/>
    </row>
    <row r="5639" spans="1:4" x14ac:dyDescent="0.2">
      <c r="A5639" s="265" t="s">
        <v>1356</v>
      </c>
      <c r="B5639" s="263">
        <v>4.7089142480096001E-4</v>
      </c>
      <c r="D5639" s="263"/>
    </row>
    <row r="5640" spans="1:4" x14ac:dyDescent="0.2">
      <c r="A5640" s="265" t="s">
        <v>6168</v>
      </c>
      <c r="B5640" s="263">
        <v>4.7088542742883E-4</v>
      </c>
      <c r="D5640" s="263"/>
    </row>
    <row r="5641" spans="1:4" x14ac:dyDescent="0.2">
      <c r="A5641" s="265" t="s">
        <v>1263</v>
      </c>
      <c r="B5641" s="263">
        <v>4.7076448283781003E-4</v>
      </c>
      <c r="D5641" s="263"/>
    </row>
    <row r="5642" spans="1:4" x14ac:dyDescent="0.2">
      <c r="A5642" s="265" t="s">
        <v>2409</v>
      </c>
      <c r="B5642" s="263">
        <v>4.7046756586750001E-4</v>
      </c>
      <c r="D5642" s="263"/>
    </row>
    <row r="5643" spans="1:4" x14ac:dyDescent="0.2">
      <c r="A5643" s="265" t="s">
        <v>4048</v>
      </c>
      <c r="B5643" s="263">
        <v>4.6976239367105998E-4</v>
      </c>
      <c r="D5643" s="263"/>
    </row>
    <row r="5644" spans="1:4" x14ac:dyDescent="0.2">
      <c r="A5644" s="265" t="s">
        <v>1153</v>
      </c>
      <c r="B5644" s="263">
        <v>4.6930549783179E-4</v>
      </c>
      <c r="D5644" s="263"/>
    </row>
    <row r="5645" spans="1:4" x14ac:dyDescent="0.2">
      <c r="A5645" s="265" t="s">
        <v>2467</v>
      </c>
      <c r="B5645" s="263">
        <v>4.6908315482265E-4</v>
      </c>
      <c r="D5645" s="263"/>
    </row>
    <row r="5646" spans="1:4" x14ac:dyDescent="0.2">
      <c r="A5646" s="265" t="s">
        <v>5148</v>
      </c>
      <c r="B5646" s="263">
        <v>4.6901532452096E-4</v>
      </c>
      <c r="D5646" s="263"/>
    </row>
    <row r="5647" spans="1:4" x14ac:dyDescent="0.2">
      <c r="A5647" s="265" t="s">
        <v>2976</v>
      </c>
      <c r="B5647" s="263">
        <v>4.6845731539263999E-4</v>
      </c>
      <c r="D5647" s="263"/>
    </row>
    <row r="5648" spans="1:4" x14ac:dyDescent="0.2">
      <c r="A5648" s="265" t="s">
        <v>8450</v>
      </c>
      <c r="B5648" s="263">
        <v>4.6815554733284999E-4</v>
      </c>
      <c r="D5648" s="263"/>
    </row>
    <row r="5649" spans="1:4" x14ac:dyDescent="0.2">
      <c r="A5649" s="265" t="s">
        <v>3601</v>
      </c>
      <c r="B5649" s="263">
        <v>4.6787880052634001E-4</v>
      </c>
      <c r="D5649" s="263"/>
    </row>
    <row r="5650" spans="1:4" x14ac:dyDescent="0.2">
      <c r="A5650" s="265" t="s">
        <v>1209</v>
      </c>
      <c r="B5650" s="263">
        <v>4.6785352482839001E-4</v>
      </c>
      <c r="D5650" s="263"/>
    </row>
    <row r="5651" spans="1:4" x14ac:dyDescent="0.2">
      <c r="A5651" s="265" t="s">
        <v>2855</v>
      </c>
      <c r="B5651" s="263">
        <v>4.6777341872704002E-4</v>
      </c>
      <c r="D5651" s="263"/>
    </row>
    <row r="5652" spans="1:4" x14ac:dyDescent="0.2">
      <c r="A5652" s="265" t="s">
        <v>2527</v>
      </c>
      <c r="B5652" s="263">
        <v>4.6699318790821998E-4</v>
      </c>
      <c r="D5652" s="263"/>
    </row>
    <row r="5653" spans="1:4" x14ac:dyDescent="0.2">
      <c r="A5653" s="265" t="s">
        <v>8451</v>
      </c>
      <c r="B5653" s="263">
        <v>4.6681200922803E-4</v>
      </c>
      <c r="D5653" s="263"/>
    </row>
    <row r="5654" spans="1:4" x14ac:dyDescent="0.2">
      <c r="A5654" s="265" t="s">
        <v>4871</v>
      </c>
      <c r="B5654" s="263">
        <v>4.6629377981975001E-4</v>
      </c>
      <c r="D5654" s="263"/>
    </row>
    <row r="5655" spans="1:4" x14ac:dyDescent="0.2">
      <c r="A5655" s="265" t="s">
        <v>1394</v>
      </c>
      <c r="B5655" s="263">
        <v>4.6620625983068999E-4</v>
      </c>
      <c r="D5655" s="263"/>
    </row>
    <row r="5656" spans="1:4" x14ac:dyDescent="0.2">
      <c r="A5656" s="265" t="s">
        <v>3535</v>
      </c>
      <c r="B5656" s="263">
        <v>4.6597357032297998E-4</v>
      </c>
      <c r="D5656" s="263"/>
    </row>
    <row r="5657" spans="1:4" x14ac:dyDescent="0.2">
      <c r="A5657" s="265" t="s">
        <v>8452</v>
      </c>
      <c r="B5657" s="263">
        <v>4.6586033103328001E-4</v>
      </c>
      <c r="D5657" s="263"/>
    </row>
    <row r="5658" spans="1:4" x14ac:dyDescent="0.2">
      <c r="A5658" s="265" t="s">
        <v>919</v>
      </c>
      <c r="B5658" s="263">
        <v>4.6553221467705001E-4</v>
      </c>
      <c r="D5658" s="263"/>
    </row>
    <row r="5659" spans="1:4" x14ac:dyDescent="0.2">
      <c r="A5659" s="265" t="s">
        <v>4424</v>
      </c>
      <c r="B5659" s="263">
        <v>4.6476476143117999E-4</v>
      </c>
      <c r="D5659" s="263"/>
    </row>
    <row r="5660" spans="1:4" x14ac:dyDescent="0.2">
      <c r="A5660" s="265" t="s">
        <v>8453</v>
      </c>
      <c r="B5660" s="263">
        <v>4.6453898620534001E-4</v>
      </c>
      <c r="D5660" s="263"/>
    </row>
    <row r="5661" spans="1:4" x14ac:dyDescent="0.2">
      <c r="A5661" s="265" t="s">
        <v>2742</v>
      </c>
      <c r="B5661" s="263">
        <v>4.6348751727297999E-4</v>
      </c>
      <c r="D5661" s="263"/>
    </row>
    <row r="5662" spans="1:4" x14ac:dyDescent="0.2">
      <c r="A5662" s="265" t="s">
        <v>413</v>
      </c>
      <c r="B5662" s="263">
        <v>4.6332062441163002E-4</v>
      </c>
      <c r="D5662" s="263"/>
    </row>
    <row r="5663" spans="1:4" x14ac:dyDescent="0.2">
      <c r="A5663" s="265" t="s">
        <v>5177</v>
      </c>
      <c r="B5663" s="263">
        <v>4.6265284969170998E-4</v>
      </c>
      <c r="D5663" s="263"/>
    </row>
    <row r="5664" spans="1:4" x14ac:dyDescent="0.2">
      <c r="A5664" s="265" t="s">
        <v>3028</v>
      </c>
      <c r="B5664" s="263">
        <v>4.6242263274050001E-4</v>
      </c>
      <c r="D5664" s="263"/>
    </row>
    <row r="5665" spans="1:4" x14ac:dyDescent="0.2">
      <c r="A5665" s="265" t="s">
        <v>2836</v>
      </c>
      <c r="B5665" s="263">
        <v>4.6221296358794E-4</v>
      </c>
      <c r="D5665" s="263"/>
    </row>
    <row r="5666" spans="1:4" x14ac:dyDescent="0.2">
      <c r="A5666" s="265" t="s">
        <v>2794</v>
      </c>
      <c r="B5666" s="263">
        <v>4.6108908419723E-4</v>
      </c>
      <c r="D5666" s="263"/>
    </row>
    <row r="5667" spans="1:4" x14ac:dyDescent="0.2">
      <c r="A5667" s="265" t="s">
        <v>5260</v>
      </c>
      <c r="B5667" s="263">
        <v>4.6024462896074E-4</v>
      </c>
      <c r="D5667" s="263"/>
    </row>
    <row r="5668" spans="1:4" x14ac:dyDescent="0.2">
      <c r="A5668" s="265" t="s">
        <v>4467</v>
      </c>
      <c r="B5668" s="263">
        <v>4.5997054624748998E-4</v>
      </c>
      <c r="D5668" s="263"/>
    </row>
    <row r="5669" spans="1:4" x14ac:dyDescent="0.2">
      <c r="A5669" s="265" t="s">
        <v>2841</v>
      </c>
      <c r="B5669" s="263">
        <v>4.5974608414774002E-4</v>
      </c>
      <c r="D5669" s="263"/>
    </row>
    <row r="5670" spans="1:4" x14ac:dyDescent="0.2">
      <c r="A5670" s="265" t="s">
        <v>8454</v>
      </c>
      <c r="B5670" s="263">
        <v>4.5943217405109999E-4</v>
      </c>
      <c r="D5670" s="263"/>
    </row>
    <row r="5671" spans="1:4" x14ac:dyDescent="0.2">
      <c r="A5671" s="265" t="s">
        <v>8455</v>
      </c>
      <c r="B5671" s="263">
        <v>4.5843968758061998E-4</v>
      </c>
      <c r="D5671" s="263"/>
    </row>
    <row r="5672" spans="1:4" x14ac:dyDescent="0.2">
      <c r="A5672" s="265" t="s">
        <v>3309</v>
      </c>
      <c r="B5672" s="263">
        <v>4.5843074467365999E-4</v>
      </c>
      <c r="D5672" s="263"/>
    </row>
    <row r="5673" spans="1:4" x14ac:dyDescent="0.2">
      <c r="A5673" s="265" t="s">
        <v>4195</v>
      </c>
      <c r="B5673" s="263">
        <v>4.5812743491774002E-4</v>
      </c>
      <c r="D5673" s="263"/>
    </row>
    <row r="5674" spans="1:4" x14ac:dyDescent="0.2">
      <c r="A5674" s="265" t="s">
        <v>5541</v>
      </c>
      <c r="B5674" s="263">
        <v>4.5718846113108999E-4</v>
      </c>
      <c r="D5674" s="263"/>
    </row>
    <row r="5675" spans="1:4" x14ac:dyDescent="0.2">
      <c r="A5675" s="265" t="s">
        <v>6161</v>
      </c>
      <c r="B5675" s="263">
        <v>4.5608278312150001E-4</v>
      </c>
      <c r="D5675" s="263"/>
    </row>
    <row r="5676" spans="1:4" x14ac:dyDescent="0.2">
      <c r="A5676" s="265" t="s">
        <v>5896</v>
      </c>
      <c r="B5676" s="263">
        <v>4.5597449373225001E-4</v>
      </c>
      <c r="D5676" s="263"/>
    </row>
    <row r="5677" spans="1:4" x14ac:dyDescent="0.2">
      <c r="A5677" s="265" t="s">
        <v>4012</v>
      </c>
      <c r="B5677" s="263">
        <v>4.5574755533751003E-4</v>
      </c>
      <c r="D5677" s="263"/>
    </row>
    <row r="5678" spans="1:4" x14ac:dyDescent="0.2">
      <c r="A5678" s="265" t="s">
        <v>5065</v>
      </c>
      <c r="B5678" s="263">
        <v>4.5560285867907001E-4</v>
      </c>
      <c r="D5678" s="263"/>
    </row>
    <row r="5679" spans="1:4" x14ac:dyDescent="0.2">
      <c r="A5679" s="265" t="s">
        <v>8456</v>
      </c>
      <c r="B5679" s="263">
        <v>4.5546496032371003E-4</v>
      </c>
      <c r="D5679" s="263"/>
    </row>
    <row r="5680" spans="1:4" x14ac:dyDescent="0.2">
      <c r="A5680" s="265" t="s">
        <v>6156</v>
      </c>
      <c r="B5680" s="263">
        <v>4.5544309653811001E-4</v>
      </c>
      <c r="D5680" s="263"/>
    </row>
    <row r="5681" spans="1:4" x14ac:dyDescent="0.2">
      <c r="A5681" s="265" t="s">
        <v>8457</v>
      </c>
      <c r="B5681" s="263">
        <v>4.5430893936652001E-4</v>
      </c>
      <c r="D5681" s="263"/>
    </row>
    <row r="5682" spans="1:4" x14ac:dyDescent="0.2">
      <c r="A5682" s="265" t="s">
        <v>8458</v>
      </c>
      <c r="B5682" s="263">
        <v>4.5409314054606001E-4</v>
      </c>
      <c r="D5682" s="263"/>
    </row>
    <row r="5683" spans="1:4" x14ac:dyDescent="0.2">
      <c r="A5683" s="265" t="s">
        <v>601</v>
      </c>
      <c r="B5683" s="263">
        <v>4.5349247007250002E-4</v>
      </c>
      <c r="D5683" s="263"/>
    </row>
    <row r="5684" spans="1:4" x14ac:dyDescent="0.2">
      <c r="A5684" s="265" t="s">
        <v>741</v>
      </c>
      <c r="B5684" s="263">
        <v>4.5328373006994999E-4</v>
      </c>
      <c r="D5684" s="263"/>
    </row>
    <row r="5685" spans="1:4" x14ac:dyDescent="0.2">
      <c r="A5685" s="265" t="s">
        <v>8459</v>
      </c>
      <c r="B5685" s="263">
        <v>4.5314057410808002E-4</v>
      </c>
      <c r="D5685" s="263"/>
    </row>
    <row r="5686" spans="1:4" x14ac:dyDescent="0.2">
      <c r="A5686" s="265" t="s">
        <v>5023</v>
      </c>
      <c r="B5686" s="263">
        <v>4.5287514562605E-4</v>
      </c>
      <c r="D5686" s="263"/>
    </row>
    <row r="5687" spans="1:4" x14ac:dyDescent="0.2">
      <c r="A5687" s="265" t="s">
        <v>8460</v>
      </c>
      <c r="B5687" s="263">
        <v>4.5279181365344998E-4</v>
      </c>
      <c r="D5687" s="263"/>
    </row>
    <row r="5688" spans="1:4" x14ac:dyDescent="0.2">
      <c r="A5688" s="265" t="s">
        <v>1992</v>
      </c>
      <c r="B5688" s="263">
        <v>4.5136162373087002E-4</v>
      </c>
      <c r="D5688" s="263"/>
    </row>
    <row r="5689" spans="1:4" x14ac:dyDescent="0.2">
      <c r="A5689" s="265" t="s">
        <v>5319</v>
      </c>
      <c r="B5689" s="263">
        <v>4.5133883508231999E-4</v>
      </c>
      <c r="D5689" s="263"/>
    </row>
    <row r="5690" spans="1:4" x14ac:dyDescent="0.2">
      <c r="A5690" s="265" t="s">
        <v>5100</v>
      </c>
      <c r="B5690" s="263">
        <v>4.4957850750264002E-4</v>
      </c>
      <c r="D5690" s="263"/>
    </row>
    <row r="5691" spans="1:4" x14ac:dyDescent="0.2">
      <c r="A5691" s="265" t="s">
        <v>6209</v>
      </c>
      <c r="B5691" s="263">
        <v>4.4919932831914998E-4</v>
      </c>
      <c r="D5691" s="263"/>
    </row>
    <row r="5692" spans="1:4" x14ac:dyDescent="0.2">
      <c r="A5692" s="265" t="s">
        <v>8461</v>
      </c>
      <c r="B5692" s="263">
        <v>4.4897178833428999E-4</v>
      </c>
      <c r="D5692" s="263"/>
    </row>
    <row r="5693" spans="1:4" x14ac:dyDescent="0.2">
      <c r="A5693" s="265" t="s">
        <v>3856</v>
      </c>
      <c r="B5693" s="263">
        <v>4.4893947230181E-4</v>
      </c>
      <c r="D5693" s="263"/>
    </row>
    <row r="5694" spans="1:4" x14ac:dyDescent="0.2">
      <c r="A5694" s="265" t="s">
        <v>6114</v>
      </c>
      <c r="B5694" s="263">
        <v>4.4867529864142002E-4</v>
      </c>
      <c r="D5694" s="263"/>
    </row>
    <row r="5695" spans="1:4" x14ac:dyDescent="0.2">
      <c r="A5695" s="265" t="s">
        <v>3124</v>
      </c>
      <c r="B5695" s="263">
        <v>4.4857289527066002E-4</v>
      </c>
      <c r="D5695" s="263"/>
    </row>
    <row r="5696" spans="1:4" x14ac:dyDescent="0.2">
      <c r="A5696" s="265" t="s">
        <v>3490</v>
      </c>
      <c r="B5696" s="263">
        <v>4.4855049170561002E-4</v>
      </c>
      <c r="D5696" s="263"/>
    </row>
    <row r="5697" spans="1:4" x14ac:dyDescent="0.2">
      <c r="A5697" s="265" t="s">
        <v>3031</v>
      </c>
      <c r="B5697" s="263">
        <v>4.4843268339983002E-4</v>
      </c>
      <c r="D5697" s="263"/>
    </row>
    <row r="5698" spans="1:4" x14ac:dyDescent="0.2">
      <c r="A5698" s="265" t="s">
        <v>8462</v>
      </c>
      <c r="B5698" s="263">
        <v>4.4806653106199999E-4</v>
      </c>
      <c r="D5698" s="263"/>
    </row>
    <row r="5699" spans="1:4" x14ac:dyDescent="0.2">
      <c r="A5699" s="265" t="s">
        <v>3135</v>
      </c>
      <c r="B5699" s="263">
        <v>4.4756768290295999E-4</v>
      </c>
      <c r="D5699" s="263"/>
    </row>
    <row r="5700" spans="1:4" x14ac:dyDescent="0.2">
      <c r="A5700" s="265" t="s">
        <v>8463</v>
      </c>
      <c r="B5700" s="263">
        <v>4.4755219312522001E-4</v>
      </c>
      <c r="D5700" s="263"/>
    </row>
    <row r="5701" spans="1:4" x14ac:dyDescent="0.2">
      <c r="A5701" s="265" t="s">
        <v>4637</v>
      </c>
      <c r="B5701" s="263">
        <v>4.4714417792878999E-4</v>
      </c>
      <c r="D5701" s="263"/>
    </row>
    <row r="5702" spans="1:4" x14ac:dyDescent="0.2">
      <c r="A5702" s="265" t="s">
        <v>1749</v>
      </c>
      <c r="B5702" s="263">
        <v>4.4588643862404002E-4</v>
      </c>
      <c r="D5702" s="263"/>
    </row>
    <row r="5703" spans="1:4" x14ac:dyDescent="0.2">
      <c r="A5703" s="265" t="s">
        <v>8464</v>
      </c>
      <c r="B5703" s="263">
        <v>4.4573023237888E-4</v>
      </c>
      <c r="D5703" s="263"/>
    </row>
    <row r="5704" spans="1:4" x14ac:dyDescent="0.2">
      <c r="A5704" s="265" t="s">
        <v>8465</v>
      </c>
      <c r="B5704" s="263">
        <v>4.4573023237888E-4</v>
      </c>
      <c r="D5704" s="263"/>
    </row>
    <row r="5705" spans="1:4" x14ac:dyDescent="0.2">
      <c r="A5705" s="265" t="s">
        <v>8466</v>
      </c>
      <c r="B5705" s="263">
        <v>4.4573023237888E-4</v>
      </c>
      <c r="D5705" s="263"/>
    </row>
    <row r="5706" spans="1:4" x14ac:dyDescent="0.2">
      <c r="A5706" s="265" t="s">
        <v>3361</v>
      </c>
      <c r="B5706" s="263">
        <v>4.4573023237888E-4</v>
      </c>
      <c r="D5706" s="263"/>
    </row>
    <row r="5707" spans="1:4" x14ac:dyDescent="0.2">
      <c r="A5707" s="265" t="s">
        <v>8467</v>
      </c>
      <c r="B5707" s="263">
        <v>4.4501165287980001E-4</v>
      </c>
      <c r="D5707" s="263"/>
    </row>
    <row r="5708" spans="1:4" x14ac:dyDescent="0.2">
      <c r="A5708" s="265" t="s">
        <v>2480</v>
      </c>
      <c r="B5708" s="263">
        <v>4.4439566773717999E-4</v>
      </c>
      <c r="D5708" s="263"/>
    </row>
    <row r="5709" spans="1:4" x14ac:dyDescent="0.2">
      <c r="A5709" s="265" t="s">
        <v>2376</v>
      </c>
      <c r="B5709" s="263">
        <v>4.4372768408896E-4</v>
      </c>
      <c r="D5709" s="263"/>
    </row>
    <row r="5710" spans="1:4" x14ac:dyDescent="0.2">
      <c r="A5710" s="265" t="s">
        <v>865</v>
      </c>
      <c r="B5710" s="263">
        <v>4.4318341007786E-4</v>
      </c>
      <c r="D5710" s="263"/>
    </row>
    <row r="5711" spans="1:4" x14ac:dyDescent="0.2">
      <c r="A5711" s="265" t="s">
        <v>5396</v>
      </c>
      <c r="B5711" s="263">
        <v>4.4301654521187002E-4</v>
      </c>
      <c r="D5711" s="263"/>
    </row>
    <row r="5712" spans="1:4" x14ac:dyDescent="0.2">
      <c r="A5712" s="265" t="s">
        <v>8468</v>
      </c>
      <c r="B5712" s="263">
        <v>4.4263579630369001E-4</v>
      </c>
      <c r="D5712" s="263"/>
    </row>
    <row r="5713" spans="1:4" x14ac:dyDescent="0.2">
      <c r="A5713" s="265" t="s">
        <v>4119</v>
      </c>
      <c r="B5713" s="263">
        <v>4.4183937972545997E-4</v>
      </c>
      <c r="D5713" s="263"/>
    </row>
    <row r="5714" spans="1:4" x14ac:dyDescent="0.2">
      <c r="A5714" s="265" t="s">
        <v>880</v>
      </c>
      <c r="B5714" s="263">
        <v>4.4166924336890001E-4</v>
      </c>
      <c r="D5714" s="263"/>
    </row>
    <row r="5715" spans="1:4" x14ac:dyDescent="0.2">
      <c r="A5715" s="265" t="s">
        <v>4854</v>
      </c>
      <c r="B5715" s="263">
        <v>4.4129839507849999E-4</v>
      </c>
      <c r="D5715" s="263"/>
    </row>
    <row r="5716" spans="1:4" x14ac:dyDescent="0.2">
      <c r="A5716" s="265" t="s">
        <v>4139</v>
      </c>
      <c r="B5716" s="263">
        <v>4.4122365690046997E-4</v>
      </c>
      <c r="D5716" s="263"/>
    </row>
    <row r="5717" spans="1:4" x14ac:dyDescent="0.2">
      <c r="A5717" s="265" t="s">
        <v>751</v>
      </c>
      <c r="B5717" s="263">
        <v>4.4086618370461E-4</v>
      </c>
      <c r="D5717" s="263"/>
    </row>
    <row r="5718" spans="1:4" x14ac:dyDescent="0.2">
      <c r="A5718" s="265" t="s">
        <v>8469</v>
      </c>
      <c r="B5718" s="263">
        <v>4.4085361584987999E-4</v>
      </c>
      <c r="D5718" s="263"/>
    </row>
    <row r="5719" spans="1:4" x14ac:dyDescent="0.2">
      <c r="A5719" s="265" t="s">
        <v>4254</v>
      </c>
      <c r="B5719" s="263">
        <v>4.4064316846375998E-4</v>
      </c>
      <c r="D5719" s="263"/>
    </row>
    <row r="5720" spans="1:4" x14ac:dyDescent="0.2">
      <c r="A5720" s="265" t="s">
        <v>5282</v>
      </c>
      <c r="B5720" s="263">
        <v>4.4040889143447001E-4</v>
      </c>
      <c r="D5720" s="263"/>
    </row>
    <row r="5721" spans="1:4" x14ac:dyDescent="0.2">
      <c r="A5721" s="265" t="s">
        <v>2108</v>
      </c>
      <c r="B5721" s="263">
        <v>4.4010498319825998E-4</v>
      </c>
      <c r="D5721" s="263"/>
    </row>
    <row r="5722" spans="1:4" x14ac:dyDescent="0.2">
      <c r="A5722" s="265" t="s">
        <v>1214</v>
      </c>
      <c r="B5722" s="263">
        <v>4.3991094106347E-4</v>
      </c>
      <c r="D5722" s="263"/>
    </row>
    <row r="5723" spans="1:4" x14ac:dyDescent="0.2">
      <c r="A5723" s="265" t="s">
        <v>5679</v>
      </c>
      <c r="B5723" s="263">
        <v>4.3894369122897999E-4</v>
      </c>
      <c r="D5723" s="263"/>
    </row>
    <row r="5724" spans="1:4" x14ac:dyDescent="0.2">
      <c r="A5724" s="265" t="s">
        <v>5547</v>
      </c>
      <c r="B5724" s="263">
        <v>4.3838919077323002E-4</v>
      </c>
      <c r="D5724" s="263"/>
    </row>
    <row r="5725" spans="1:4" x14ac:dyDescent="0.2">
      <c r="A5725" s="265" t="s">
        <v>6273</v>
      </c>
      <c r="B5725" s="263">
        <v>4.3831322382566001E-4</v>
      </c>
      <c r="D5725" s="263"/>
    </row>
    <row r="5726" spans="1:4" x14ac:dyDescent="0.2">
      <c r="A5726" s="265" t="s">
        <v>2333</v>
      </c>
      <c r="B5726" s="263">
        <v>4.3797104021575997E-4</v>
      </c>
      <c r="D5726" s="263"/>
    </row>
    <row r="5727" spans="1:4" x14ac:dyDescent="0.2">
      <c r="A5727" s="265" t="s">
        <v>3085</v>
      </c>
      <c r="B5727" s="263">
        <v>4.3726829763316002E-4</v>
      </c>
      <c r="D5727" s="263"/>
    </row>
    <row r="5728" spans="1:4" x14ac:dyDescent="0.2">
      <c r="A5728" s="265" t="s">
        <v>1733</v>
      </c>
      <c r="B5728" s="263">
        <v>4.3725947202107003E-4</v>
      </c>
      <c r="D5728" s="263"/>
    </row>
    <row r="5729" spans="1:4" x14ac:dyDescent="0.2">
      <c r="A5729" s="265" t="s">
        <v>1731</v>
      </c>
      <c r="B5729" s="263">
        <v>4.3725947202107003E-4</v>
      </c>
      <c r="D5729" s="263"/>
    </row>
    <row r="5730" spans="1:4" x14ac:dyDescent="0.2">
      <c r="A5730" s="265" t="s">
        <v>5400</v>
      </c>
      <c r="B5730" s="263">
        <v>4.3725947202107003E-4</v>
      </c>
      <c r="D5730" s="263"/>
    </row>
    <row r="5731" spans="1:4" x14ac:dyDescent="0.2">
      <c r="A5731" s="265" t="s">
        <v>1681</v>
      </c>
      <c r="B5731" s="263">
        <v>4.3725947202107003E-4</v>
      </c>
      <c r="D5731" s="263"/>
    </row>
    <row r="5732" spans="1:4" x14ac:dyDescent="0.2">
      <c r="A5732" s="265" t="s">
        <v>1742</v>
      </c>
      <c r="B5732" s="263">
        <v>4.3725947202107003E-4</v>
      </c>
      <c r="D5732" s="263"/>
    </row>
    <row r="5733" spans="1:4" x14ac:dyDescent="0.2">
      <c r="A5733" s="265" t="s">
        <v>1724</v>
      </c>
      <c r="B5733" s="263">
        <v>4.3725947202107003E-4</v>
      </c>
      <c r="D5733" s="263"/>
    </row>
    <row r="5734" spans="1:4" x14ac:dyDescent="0.2">
      <c r="A5734" s="265" t="s">
        <v>3829</v>
      </c>
      <c r="B5734" s="263">
        <v>4.3707317275833998E-4</v>
      </c>
      <c r="D5734" s="263"/>
    </row>
    <row r="5735" spans="1:4" x14ac:dyDescent="0.2">
      <c r="A5735" s="265" t="s">
        <v>8470</v>
      </c>
      <c r="B5735" s="263">
        <v>4.3691952921886998E-4</v>
      </c>
      <c r="D5735" s="263"/>
    </row>
    <row r="5736" spans="1:4" x14ac:dyDescent="0.2">
      <c r="A5736" s="265" t="s">
        <v>2894</v>
      </c>
      <c r="B5736" s="263">
        <v>4.3677020948119E-4</v>
      </c>
      <c r="D5736" s="263"/>
    </row>
    <row r="5737" spans="1:4" x14ac:dyDescent="0.2">
      <c r="A5737" s="265" t="s">
        <v>1180</v>
      </c>
      <c r="B5737" s="263">
        <v>4.3661289344197E-4</v>
      </c>
      <c r="D5737" s="263"/>
    </row>
    <row r="5738" spans="1:4" x14ac:dyDescent="0.2">
      <c r="A5738" s="265" t="s">
        <v>1361</v>
      </c>
      <c r="B5738" s="263">
        <v>4.3553940410578001E-4</v>
      </c>
      <c r="D5738" s="263"/>
    </row>
    <row r="5739" spans="1:4" x14ac:dyDescent="0.2">
      <c r="A5739" s="265" t="s">
        <v>5329</v>
      </c>
      <c r="B5739" s="263">
        <v>4.3468842841175998E-4</v>
      </c>
      <c r="D5739" s="263"/>
    </row>
    <row r="5740" spans="1:4" x14ac:dyDescent="0.2">
      <c r="A5740" s="265" t="s">
        <v>3874</v>
      </c>
      <c r="B5740" s="263">
        <v>4.3407521385242998E-4</v>
      </c>
      <c r="D5740" s="263"/>
    </row>
    <row r="5741" spans="1:4" x14ac:dyDescent="0.2">
      <c r="A5741" s="265" t="s">
        <v>2908</v>
      </c>
      <c r="B5741" s="263">
        <v>4.3383393759087002E-4</v>
      </c>
      <c r="D5741" s="263"/>
    </row>
    <row r="5742" spans="1:4" x14ac:dyDescent="0.2">
      <c r="A5742" s="265" t="s">
        <v>3890</v>
      </c>
      <c r="B5742" s="263">
        <v>4.3352206126498998E-4</v>
      </c>
      <c r="D5742" s="263"/>
    </row>
    <row r="5743" spans="1:4" x14ac:dyDescent="0.2">
      <c r="A5743" s="265" t="s">
        <v>8471</v>
      </c>
      <c r="B5743" s="263">
        <v>4.3308571303102999E-4</v>
      </c>
      <c r="D5743" s="263"/>
    </row>
    <row r="5744" spans="1:4" x14ac:dyDescent="0.2">
      <c r="A5744" s="265" t="s">
        <v>5530</v>
      </c>
      <c r="B5744" s="263">
        <v>4.3245341962629998E-4</v>
      </c>
      <c r="D5744" s="263"/>
    </row>
    <row r="5745" spans="1:4" x14ac:dyDescent="0.2">
      <c r="A5745" s="265" t="s">
        <v>5529</v>
      </c>
      <c r="B5745" s="263">
        <v>4.3240578454269E-4</v>
      </c>
      <c r="D5745" s="263"/>
    </row>
    <row r="5746" spans="1:4" x14ac:dyDescent="0.2">
      <c r="A5746" s="265" t="s">
        <v>3911</v>
      </c>
      <c r="B5746" s="263">
        <v>4.3203412977682999E-4</v>
      </c>
      <c r="D5746" s="263"/>
    </row>
    <row r="5747" spans="1:4" x14ac:dyDescent="0.2">
      <c r="A5747" s="265" t="s">
        <v>5076</v>
      </c>
      <c r="B5747" s="263">
        <v>4.3184304796437998E-4</v>
      </c>
      <c r="D5747" s="263"/>
    </row>
    <row r="5748" spans="1:4" x14ac:dyDescent="0.2">
      <c r="A5748" s="265" t="s">
        <v>594</v>
      </c>
      <c r="B5748" s="263">
        <v>4.3130298865809002E-4</v>
      </c>
      <c r="D5748" s="263"/>
    </row>
    <row r="5749" spans="1:4" x14ac:dyDescent="0.2">
      <c r="A5749" s="265" t="s">
        <v>8472</v>
      </c>
      <c r="B5749" s="263">
        <v>4.3112103218479001E-4</v>
      </c>
      <c r="D5749" s="263"/>
    </row>
    <row r="5750" spans="1:4" x14ac:dyDescent="0.2">
      <c r="A5750" s="265" t="s">
        <v>2351</v>
      </c>
      <c r="B5750" s="263">
        <v>4.3098302351385001E-4</v>
      </c>
      <c r="D5750" s="263"/>
    </row>
    <row r="5751" spans="1:4" x14ac:dyDescent="0.2">
      <c r="A5751" s="265" t="s">
        <v>1528</v>
      </c>
      <c r="B5751" s="263">
        <v>4.3067102807172001E-4</v>
      </c>
      <c r="D5751" s="263"/>
    </row>
    <row r="5752" spans="1:4" x14ac:dyDescent="0.2">
      <c r="A5752" s="265" t="s">
        <v>8473</v>
      </c>
      <c r="B5752" s="263">
        <v>4.3065116378664998E-4</v>
      </c>
      <c r="D5752" s="263"/>
    </row>
    <row r="5753" spans="1:4" x14ac:dyDescent="0.2">
      <c r="A5753" s="265" t="s">
        <v>4485</v>
      </c>
      <c r="B5753" s="263">
        <v>4.2997880181228001E-4</v>
      </c>
      <c r="D5753" s="263"/>
    </row>
    <row r="5754" spans="1:4" x14ac:dyDescent="0.2">
      <c r="A5754" s="265" t="s">
        <v>8474</v>
      </c>
      <c r="B5754" s="263">
        <v>4.2997622139381001E-4</v>
      </c>
      <c r="D5754" s="263"/>
    </row>
    <row r="5755" spans="1:4" x14ac:dyDescent="0.2">
      <c r="A5755" s="265" t="s">
        <v>5165</v>
      </c>
      <c r="B5755" s="263">
        <v>4.2952349968559001E-4</v>
      </c>
      <c r="D5755" s="263"/>
    </row>
    <row r="5756" spans="1:4" x14ac:dyDescent="0.2">
      <c r="A5756" s="265" t="s">
        <v>5467</v>
      </c>
      <c r="B5756" s="263">
        <v>4.2948235222112999E-4</v>
      </c>
      <c r="D5756" s="263"/>
    </row>
    <row r="5757" spans="1:4" x14ac:dyDescent="0.2">
      <c r="A5757" s="265" t="s">
        <v>4078</v>
      </c>
      <c r="B5757" s="263">
        <v>4.2942139474102002E-4</v>
      </c>
      <c r="D5757" s="263"/>
    </row>
    <row r="5758" spans="1:4" x14ac:dyDescent="0.2">
      <c r="A5758" s="265" t="s">
        <v>1386</v>
      </c>
      <c r="B5758" s="263">
        <v>4.2887432158431E-4</v>
      </c>
      <c r="D5758" s="263"/>
    </row>
    <row r="5759" spans="1:4" x14ac:dyDescent="0.2">
      <c r="A5759" s="265" t="s">
        <v>5800</v>
      </c>
      <c r="B5759" s="263">
        <v>4.2868089526361001E-4</v>
      </c>
      <c r="D5759" s="263"/>
    </row>
    <row r="5760" spans="1:4" x14ac:dyDescent="0.2">
      <c r="A5760" s="265" t="s">
        <v>3984</v>
      </c>
      <c r="B5760" s="263">
        <v>4.2825130517536002E-4</v>
      </c>
      <c r="D5760" s="263"/>
    </row>
    <row r="5761" spans="1:4" x14ac:dyDescent="0.2">
      <c r="A5761" s="265" t="s">
        <v>4234</v>
      </c>
      <c r="B5761" s="263">
        <v>4.2747252620091002E-4</v>
      </c>
      <c r="D5761" s="263"/>
    </row>
    <row r="5762" spans="1:4" x14ac:dyDescent="0.2">
      <c r="A5762" s="265" t="s">
        <v>8475</v>
      </c>
      <c r="B5762" s="263">
        <v>4.2739817966322999E-4</v>
      </c>
      <c r="D5762" s="263"/>
    </row>
    <row r="5763" spans="1:4" x14ac:dyDescent="0.2">
      <c r="A5763" s="265" t="s">
        <v>8476</v>
      </c>
      <c r="B5763" s="263">
        <v>4.2691582690392997E-4</v>
      </c>
      <c r="D5763" s="263"/>
    </row>
    <row r="5764" spans="1:4" x14ac:dyDescent="0.2">
      <c r="A5764" s="265" t="s">
        <v>2036</v>
      </c>
      <c r="B5764" s="263">
        <v>4.2661696984933002E-4</v>
      </c>
      <c r="D5764" s="263"/>
    </row>
    <row r="5765" spans="1:4" x14ac:dyDescent="0.2">
      <c r="A5765" s="265" t="s">
        <v>2651</v>
      </c>
      <c r="B5765" s="263">
        <v>4.2583746038635998E-4</v>
      </c>
      <c r="D5765" s="263"/>
    </row>
    <row r="5766" spans="1:4" x14ac:dyDescent="0.2">
      <c r="A5766" s="265" t="s">
        <v>2018</v>
      </c>
      <c r="B5766" s="263">
        <v>4.2482317608733E-4</v>
      </c>
      <c r="D5766" s="263"/>
    </row>
    <row r="5767" spans="1:4" x14ac:dyDescent="0.2">
      <c r="A5767" s="265" t="s">
        <v>8477</v>
      </c>
      <c r="B5767" s="263">
        <v>4.2467927865158999E-4</v>
      </c>
      <c r="D5767" s="263"/>
    </row>
    <row r="5768" spans="1:4" x14ac:dyDescent="0.2">
      <c r="A5768" s="265" t="s">
        <v>1527</v>
      </c>
      <c r="B5768" s="263">
        <v>4.2412365073326002E-4</v>
      </c>
      <c r="D5768" s="263"/>
    </row>
    <row r="5769" spans="1:4" x14ac:dyDescent="0.2">
      <c r="A5769" s="265" t="s">
        <v>5072</v>
      </c>
      <c r="B5769" s="263">
        <v>4.2370586316607E-4</v>
      </c>
      <c r="D5769" s="263"/>
    </row>
    <row r="5770" spans="1:4" x14ac:dyDescent="0.2">
      <c r="A5770" s="265" t="s">
        <v>2874</v>
      </c>
      <c r="B5770" s="263">
        <v>4.2351418334636001E-4</v>
      </c>
      <c r="D5770" s="263"/>
    </row>
    <row r="5771" spans="1:4" x14ac:dyDescent="0.2">
      <c r="A5771" s="265" t="s">
        <v>1935</v>
      </c>
      <c r="B5771" s="263">
        <v>4.2337835517436997E-4</v>
      </c>
      <c r="D5771" s="263"/>
    </row>
    <row r="5772" spans="1:4" x14ac:dyDescent="0.2">
      <c r="A5772" s="265" t="s">
        <v>4944</v>
      </c>
      <c r="B5772" s="263">
        <v>4.2291743864308001E-4</v>
      </c>
      <c r="D5772" s="263"/>
    </row>
    <row r="5773" spans="1:4" x14ac:dyDescent="0.2">
      <c r="A5773" s="265" t="s">
        <v>8478</v>
      </c>
      <c r="B5773" s="263">
        <v>4.2266551379487998E-4</v>
      </c>
      <c r="D5773" s="263"/>
    </row>
    <row r="5774" spans="1:4" x14ac:dyDescent="0.2">
      <c r="A5774" s="265" t="s">
        <v>4224</v>
      </c>
      <c r="B5774" s="263">
        <v>4.2138424227371001E-4</v>
      </c>
      <c r="D5774" s="263"/>
    </row>
    <row r="5775" spans="1:4" x14ac:dyDescent="0.2">
      <c r="A5775" s="265" t="s">
        <v>5179</v>
      </c>
      <c r="B5775" s="263">
        <v>4.2132661967710002E-4</v>
      </c>
      <c r="D5775" s="263"/>
    </row>
    <row r="5776" spans="1:4" x14ac:dyDescent="0.2">
      <c r="A5776" s="265" t="s">
        <v>3915</v>
      </c>
      <c r="B5776" s="263">
        <v>4.2080149591142997E-4</v>
      </c>
      <c r="D5776" s="263"/>
    </row>
    <row r="5777" spans="1:4" x14ac:dyDescent="0.2">
      <c r="A5777" s="265" t="s">
        <v>930</v>
      </c>
      <c r="B5777" s="263">
        <v>4.2078612878119001E-4</v>
      </c>
      <c r="D5777" s="263"/>
    </row>
    <row r="5778" spans="1:4" x14ac:dyDescent="0.2">
      <c r="A5778" s="265" t="s">
        <v>8479</v>
      </c>
      <c r="B5778" s="263">
        <v>4.2077659629710998E-4</v>
      </c>
      <c r="D5778" s="263"/>
    </row>
    <row r="5779" spans="1:4" x14ac:dyDescent="0.2">
      <c r="A5779" s="265" t="s">
        <v>5205</v>
      </c>
      <c r="B5779" s="263">
        <v>4.2052009267969001E-4</v>
      </c>
      <c r="D5779" s="263"/>
    </row>
    <row r="5780" spans="1:4" x14ac:dyDescent="0.2">
      <c r="A5780" s="265" t="s">
        <v>8480</v>
      </c>
      <c r="B5780" s="263">
        <v>4.2040279613570001E-4</v>
      </c>
      <c r="D5780" s="263"/>
    </row>
    <row r="5781" spans="1:4" x14ac:dyDescent="0.2">
      <c r="A5781" s="265" t="s">
        <v>2080</v>
      </c>
      <c r="B5781" s="263">
        <v>4.1962496255564002E-4</v>
      </c>
      <c r="D5781" s="263"/>
    </row>
    <row r="5782" spans="1:4" x14ac:dyDescent="0.2">
      <c r="A5782" s="265" t="s">
        <v>3518</v>
      </c>
      <c r="B5782" s="263">
        <v>4.1918718045830998E-4</v>
      </c>
      <c r="D5782" s="263"/>
    </row>
    <row r="5783" spans="1:4" x14ac:dyDescent="0.2">
      <c r="A5783" s="265" t="s">
        <v>8481</v>
      </c>
      <c r="B5783" s="263">
        <v>4.1819712135501998E-4</v>
      </c>
      <c r="D5783" s="263"/>
    </row>
    <row r="5784" spans="1:4" x14ac:dyDescent="0.2">
      <c r="A5784" s="265" t="s">
        <v>1536</v>
      </c>
      <c r="B5784" s="263">
        <v>4.1781455465523002E-4</v>
      </c>
      <c r="D5784" s="263"/>
    </row>
    <row r="5785" spans="1:4" x14ac:dyDescent="0.2">
      <c r="A5785" s="265" t="s">
        <v>5507</v>
      </c>
      <c r="B5785" s="263">
        <v>4.1691799144826999E-4</v>
      </c>
      <c r="D5785" s="263"/>
    </row>
    <row r="5786" spans="1:4" x14ac:dyDescent="0.2">
      <c r="A5786" s="265" t="s">
        <v>3205</v>
      </c>
      <c r="B5786" s="263">
        <v>4.1691799144826999E-4</v>
      </c>
      <c r="D5786" s="263"/>
    </row>
    <row r="5787" spans="1:4" x14ac:dyDescent="0.2">
      <c r="A5787" s="265" t="s">
        <v>8482</v>
      </c>
      <c r="B5787" s="263">
        <v>4.1666131183049998E-4</v>
      </c>
      <c r="D5787" s="263"/>
    </row>
    <row r="5788" spans="1:4" x14ac:dyDescent="0.2">
      <c r="A5788" s="265" t="s">
        <v>2449</v>
      </c>
      <c r="B5788" s="263">
        <v>4.1553284408442001E-4</v>
      </c>
      <c r="D5788" s="263"/>
    </row>
    <row r="5789" spans="1:4" x14ac:dyDescent="0.2">
      <c r="A5789" s="265" t="s">
        <v>583</v>
      </c>
      <c r="B5789" s="263">
        <v>4.152677066835E-4</v>
      </c>
      <c r="D5789" s="263"/>
    </row>
    <row r="5790" spans="1:4" x14ac:dyDescent="0.2">
      <c r="A5790" s="265" t="s">
        <v>2361</v>
      </c>
      <c r="B5790" s="263">
        <v>4.1475457743830998E-4</v>
      </c>
      <c r="D5790" s="263"/>
    </row>
    <row r="5791" spans="1:4" x14ac:dyDescent="0.2">
      <c r="A5791" s="265" t="s">
        <v>8483</v>
      </c>
      <c r="B5791" s="263">
        <v>4.1451109131897002E-4</v>
      </c>
      <c r="D5791" s="263"/>
    </row>
    <row r="5792" spans="1:4" x14ac:dyDescent="0.2">
      <c r="A5792" s="265" t="s">
        <v>5342</v>
      </c>
      <c r="B5792" s="263">
        <v>4.1370775821373E-4</v>
      </c>
      <c r="D5792" s="263"/>
    </row>
    <row r="5793" spans="1:4" x14ac:dyDescent="0.2">
      <c r="A5793" s="265" t="s">
        <v>4988</v>
      </c>
      <c r="B5793" s="263">
        <v>4.1368734079230999E-4</v>
      </c>
      <c r="D5793" s="263"/>
    </row>
    <row r="5794" spans="1:4" x14ac:dyDescent="0.2">
      <c r="A5794" s="265" t="s">
        <v>8484</v>
      </c>
      <c r="B5794" s="263">
        <v>4.1245304660876997E-4</v>
      </c>
      <c r="D5794" s="263"/>
    </row>
    <row r="5795" spans="1:4" x14ac:dyDescent="0.2">
      <c r="A5795" s="265" t="s">
        <v>1974</v>
      </c>
      <c r="B5795" s="263">
        <v>4.1222461432484001E-4</v>
      </c>
      <c r="D5795" s="263"/>
    </row>
    <row r="5796" spans="1:4" x14ac:dyDescent="0.2">
      <c r="A5796" s="265" t="s">
        <v>998</v>
      </c>
      <c r="B5796" s="263">
        <v>4.1159748990997E-4</v>
      </c>
      <c r="D5796" s="263"/>
    </row>
    <row r="5797" spans="1:4" x14ac:dyDescent="0.2">
      <c r="A5797" s="265" t="s">
        <v>1721</v>
      </c>
      <c r="B5797" s="263">
        <v>4.1134052802098002E-4</v>
      </c>
      <c r="D5797" s="263"/>
    </row>
    <row r="5798" spans="1:4" x14ac:dyDescent="0.2">
      <c r="A5798" s="265" t="s">
        <v>8485</v>
      </c>
      <c r="B5798" s="263">
        <v>4.1112117877482E-4</v>
      </c>
      <c r="D5798" s="263"/>
    </row>
    <row r="5799" spans="1:4" x14ac:dyDescent="0.2">
      <c r="A5799" s="265" t="s">
        <v>4753</v>
      </c>
      <c r="B5799" s="263">
        <v>4.1095417090504998E-4</v>
      </c>
      <c r="D5799" s="263"/>
    </row>
    <row r="5800" spans="1:4" x14ac:dyDescent="0.2">
      <c r="A5800" s="265" t="s">
        <v>4383</v>
      </c>
      <c r="B5800" s="263">
        <v>4.1095417090504998E-4</v>
      </c>
      <c r="D5800" s="263"/>
    </row>
    <row r="5801" spans="1:4" x14ac:dyDescent="0.2">
      <c r="A5801" s="265" t="s">
        <v>2508</v>
      </c>
      <c r="B5801" s="263">
        <v>4.1092792261030999E-4</v>
      </c>
      <c r="D5801" s="263"/>
    </row>
    <row r="5802" spans="1:4" x14ac:dyDescent="0.2">
      <c r="A5802" s="265" t="s">
        <v>1959</v>
      </c>
      <c r="B5802" s="263">
        <v>4.0935497312456998E-4</v>
      </c>
      <c r="D5802" s="263"/>
    </row>
    <row r="5803" spans="1:4" x14ac:dyDescent="0.2">
      <c r="A5803" s="265" t="s">
        <v>8486</v>
      </c>
      <c r="B5803" s="263">
        <v>4.0932704647775E-4</v>
      </c>
      <c r="D5803" s="263"/>
    </row>
    <row r="5804" spans="1:4" x14ac:dyDescent="0.2">
      <c r="A5804" s="265" t="s">
        <v>8487</v>
      </c>
      <c r="B5804" s="263">
        <v>4.0932704647775E-4</v>
      </c>
      <c r="D5804" s="263"/>
    </row>
    <row r="5805" spans="1:4" x14ac:dyDescent="0.2">
      <c r="A5805" s="265" t="s">
        <v>8488</v>
      </c>
      <c r="B5805" s="263">
        <v>4.0932704647775E-4</v>
      </c>
      <c r="D5805" s="263"/>
    </row>
    <row r="5806" spans="1:4" x14ac:dyDescent="0.2">
      <c r="A5806" s="265" t="s">
        <v>889</v>
      </c>
      <c r="B5806" s="263">
        <v>4.0833055321825001E-4</v>
      </c>
      <c r="D5806" s="263"/>
    </row>
    <row r="5807" spans="1:4" x14ac:dyDescent="0.2">
      <c r="A5807" s="265" t="s">
        <v>8489</v>
      </c>
      <c r="B5807" s="263">
        <v>4.0788601053162998E-4</v>
      </c>
      <c r="D5807" s="263"/>
    </row>
    <row r="5808" spans="1:4" x14ac:dyDescent="0.2">
      <c r="A5808" s="265" t="s">
        <v>8490</v>
      </c>
      <c r="B5808" s="263">
        <v>4.0788601053162998E-4</v>
      </c>
      <c r="D5808" s="263"/>
    </row>
    <row r="5809" spans="1:4" x14ac:dyDescent="0.2">
      <c r="A5809" s="265" t="s">
        <v>5666</v>
      </c>
      <c r="B5809" s="263">
        <v>4.0744758616888997E-4</v>
      </c>
      <c r="D5809" s="263"/>
    </row>
    <row r="5810" spans="1:4" x14ac:dyDescent="0.2">
      <c r="A5810" s="265" t="s">
        <v>1707</v>
      </c>
      <c r="B5810" s="263">
        <v>4.0715899302760998E-4</v>
      </c>
      <c r="D5810" s="263"/>
    </row>
    <row r="5811" spans="1:4" x14ac:dyDescent="0.2">
      <c r="A5811" s="265" t="s">
        <v>5993</v>
      </c>
      <c r="B5811" s="263">
        <v>4.0704137389132997E-4</v>
      </c>
      <c r="D5811" s="263"/>
    </row>
    <row r="5812" spans="1:4" x14ac:dyDescent="0.2">
      <c r="A5812" s="265" t="s">
        <v>8491</v>
      </c>
      <c r="B5812" s="263">
        <v>4.0699621593112001E-4</v>
      </c>
      <c r="D5812" s="263"/>
    </row>
    <row r="5813" spans="1:4" x14ac:dyDescent="0.2">
      <c r="A5813" s="265" t="s">
        <v>8492</v>
      </c>
      <c r="B5813" s="263">
        <v>4.0695004060970001E-4</v>
      </c>
      <c r="D5813" s="263"/>
    </row>
    <row r="5814" spans="1:4" x14ac:dyDescent="0.2">
      <c r="A5814" s="265" t="s">
        <v>3834</v>
      </c>
      <c r="B5814" s="263">
        <v>4.0675117385727998E-4</v>
      </c>
      <c r="D5814" s="263"/>
    </row>
    <row r="5815" spans="1:4" x14ac:dyDescent="0.2">
      <c r="A5815" s="265" t="s">
        <v>2622</v>
      </c>
      <c r="B5815" s="263">
        <v>4.0669688684356002E-4</v>
      </c>
      <c r="D5815" s="263"/>
    </row>
    <row r="5816" spans="1:4" x14ac:dyDescent="0.2">
      <c r="A5816" s="265" t="s">
        <v>1310</v>
      </c>
      <c r="B5816" s="263">
        <v>4.0652072760070999E-4</v>
      </c>
      <c r="D5816" s="263"/>
    </row>
    <row r="5817" spans="1:4" x14ac:dyDescent="0.2">
      <c r="A5817" s="265" t="s">
        <v>5357</v>
      </c>
      <c r="B5817" s="263">
        <v>4.0597352804371998E-4</v>
      </c>
      <c r="D5817" s="263"/>
    </row>
    <row r="5818" spans="1:4" x14ac:dyDescent="0.2">
      <c r="A5818" s="265" t="s">
        <v>5940</v>
      </c>
      <c r="B5818" s="263">
        <v>4.0585447768968998E-4</v>
      </c>
      <c r="D5818" s="263"/>
    </row>
    <row r="5819" spans="1:4" x14ac:dyDescent="0.2">
      <c r="A5819" s="265" t="s">
        <v>8493</v>
      </c>
      <c r="B5819" s="263">
        <v>4.0533716973361001E-4</v>
      </c>
      <c r="D5819" s="263"/>
    </row>
    <row r="5820" spans="1:4" x14ac:dyDescent="0.2">
      <c r="A5820" s="265" t="s">
        <v>4264</v>
      </c>
      <c r="B5820" s="263">
        <v>4.0513420654762999E-4</v>
      </c>
      <c r="D5820" s="263"/>
    </row>
    <row r="5821" spans="1:4" x14ac:dyDescent="0.2">
      <c r="A5821" s="265" t="s">
        <v>8494</v>
      </c>
      <c r="B5821" s="263">
        <v>4.0464216416304999E-4</v>
      </c>
      <c r="D5821" s="263"/>
    </row>
    <row r="5822" spans="1:4" x14ac:dyDescent="0.2">
      <c r="A5822" s="265" t="s">
        <v>1284</v>
      </c>
      <c r="B5822" s="263">
        <v>4.0385861412636E-4</v>
      </c>
      <c r="D5822" s="263"/>
    </row>
    <row r="5823" spans="1:4" x14ac:dyDescent="0.2">
      <c r="A5823" s="265" t="s">
        <v>8495</v>
      </c>
      <c r="B5823" s="263">
        <v>4.0324205527605999E-4</v>
      </c>
      <c r="D5823" s="263"/>
    </row>
    <row r="5824" spans="1:4" x14ac:dyDescent="0.2">
      <c r="A5824" s="265" t="s">
        <v>8496</v>
      </c>
      <c r="B5824" s="263">
        <v>4.0301090560016E-4</v>
      </c>
      <c r="D5824" s="263"/>
    </row>
    <row r="5825" spans="1:4" x14ac:dyDescent="0.2">
      <c r="A5825" s="265" t="s">
        <v>932</v>
      </c>
      <c r="B5825" s="263">
        <v>4.0257262732856E-4</v>
      </c>
      <c r="D5825" s="263"/>
    </row>
    <row r="5826" spans="1:4" x14ac:dyDescent="0.2">
      <c r="A5826" s="265" t="s">
        <v>1662</v>
      </c>
      <c r="B5826" s="263">
        <v>4.0212620525519998E-4</v>
      </c>
      <c r="D5826" s="263"/>
    </row>
    <row r="5827" spans="1:4" x14ac:dyDescent="0.2">
      <c r="A5827" s="265" t="s">
        <v>3843</v>
      </c>
      <c r="B5827" s="263">
        <v>4.0139787517443E-4</v>
      </c>
      <c r="D5827" s="263"/>
    </row>
    <row r="5828" spans="1:4" x14ac:dyDescent="0.2">
      <c r="A5828" s="265" t="s">
        <v>1944</v>
      </c>
      <c r="B5828" s="263">
        <v>4.0137489441613E-4</v>
      </c>
      <c r="D5828" s="263"/>
    </row>
    <row r="5829" spans="1:4" x14ac:dyDescent="0.2">
      <c r="A5829" s="265" t="s">
        <v>8497</v>
      </c>
      <c r="B5829" s="263">
        <v>4.0100396573304001E-4</v>
      </c>
      <c r="D5829" s="263"/>
    </row>
    <row r="5830" spans="1:4" x14ac:dyDescent="0.2">
      <c r="A5830" s="265" t="s">
        <v>585</v>
      </c>
      <c r="B5830" s="263">
        <v>4.0016727797354001E-4</v>
      </c>
      <c r="D5830" s="263"/>
    </row>
    <row r="5831" spans="1:4" x14ac:dyDescent="0.2">
      <c r="A5831" s="265" t="s">
        <v>8498</v>
      </c>
      <c r="B5831" s="263">
        <v>3.9995131152163998E-4</v>
      </c>
      <c r="D5831" s="263"/>
    </row>
    <row r="5832" spans="1:4" x14ac:dyDescent="0.2">
      <c r="A5832" s="265" t="s">
        <v>4129</v>
      </c>
      <c r="B5832" s="263">
        <v>3.9918487980619E-4</v>
      </c>
      <c r="D5832" s="263"/>
    </row>
    <row r="5833" spans="1:4" x14ac:dyDescent="0.2">
      <c r="A5833" s="265" t="s">
        <v>2501</v>
      </c>
      <c r="B5833" s="263">
        <v>3.9900282149064002E-4</v>
      </c>
      <c r="D5833" s="263"/>
    </row>
    <row r="5834" spans="1:4" x14ac:dyDescent="0.2">
      <c r="A5834" s="265" t="s">
        <v>2200</v>
      </c>
      <c r="B5834" s="263">
        <v>3.9900282149064002E-4</v>
      </c>
      <c r="D5834" s="263"/>
    </row>
    <row r="5835" spans="1:4" x14ac:dyDescent="0.2">
      <c r="A5835" s="265" t="s">
        <v>8499</v>
      </c>
      <c r="B5835" s="263">
        <v>3.9897972746748002E-4</v>
      </c>
      <c r="D5835" s="263"/>
    </row>
    <row r="5836" spans="1:4" x14ac:dyDescent="0.2">
      <c r="A5836" s="265" t="s">
        <v>4206</v>
      </c>
      <c r="B5836" s="263">
        <v>3.9897972746748002E-4</v>
      </c>
      <c r="D5836" s="263"/>
    </row>
    <row r="5837" spans="1:4" x14ac:dyDescent="0.2">
      <c r="A5837" s="265" t="s">
        <v>3539</v>
      </c>
      <c r="B5837" s="263">
        <v>3.9855027318471997E-4</v>
      </c>
      <c r="D5837" s="263"/>
    </row>
    <row r="5838" spans="1:4" x14ac:dyDescent="0.2">
      <c r="A5838" s="265" t="s">
        <v>2407</v>
      </c>
      <c r="B5838" s="263">
        <v>3.9841673965691001E-4</v>
      </c>
      <c r="D5838" s="263"/>
    </row>
    <row r="5839" spans="1:4" x14ac:dyDescent="0.2">
      <c r="A5839" s="265" t="s">
        <v>8500</v>
      </c>
      <c r="B5839" s="263">
        <v>3.9822996263452998E-4</v>
      </c>
      <c r="D5839" s="263"/>
    </row>
    <row r="5840" spans="1:4" x14ac:dyDescent="0.2">
      <c r="A5840" s="265" t="s">
        <v>2255</v>
      </c>
      <c r="B5840" s="263">
        <v>3.9810641827508998E-4</v>
      </c>
      <c r="D5840" s="263"/>
    </row>
    <row r="5841" spans="1:4" x14ac:dyDescent="0.2">
      <c r="A5841" s="265" t="s">
        <v>5715</v>
      </c>
      <c r="B5841" s="263">
        <v>3.9803448240978998E-4</v>
      </c>
      <c r="D5841" s="263"/>
    </row>
    <row r="5842" spans="1:4" x14ac:dyDescent="0.2">
      <c r="A5842" s="265" t="s">
        <v>3730</v>
      </c>
      <c r="B5842" s="263">
        <v>3.9787444603360002E-4</v>
      </c>
      <c r="D5842" s="263"/>
    </row>
    <row r="5843" spans="1:4" x14ac:dyDescent="0.2">
      <c r="A5843" s="265" t="s">
        <v>8501</v>
      </c>
      <c r="B5843" s="263">
        <v>3.9717839342659001E-4</v>
      </c>
      <c r="D5843" s="263"/>
    </row>
    <row r="5844" spans="1:4" x14ac:dyDescent="0.2">
      <c r="A5844" s="265" t="s">
        <v>4188</v>
      </c>
      <c r="B5844" s="263">
        <v>3.9695447545742E-4</v>
      </c>
      <c r="D5844" s="263"/>
    </row>
    <row r="5845" spans="1:4" x14ac:dyDescent="0.2">
      <c r="A5845" s="265" t="s">
        <v>8502</v>
      </c>
      <c r="B5845" s="263">
        <v>3.9674539971528002E-4</v>
      </c>
      <c r="D5845" s="263"/>
    </row>
    <row r="5846" spans="1:4" x14ac:dyDescent="0.2">
      <c r="A5846" s="265" t="s">
        <v>8503</v>
      </c>
      <c r="B5846" s="263">
        <v>3.9674539971528002E-4</v>
      </c>
      <c r="D5846" s="263"/>
    </row>
    <row r="5847" spans="1:4" x14ac:dyDescent="0.2">
      <c r="A5847" s="265" t="s">
        <v>8504</v>
      </c>
      <c r="B5847" s="263">
        <v>3.9674539971528002E-4</v>
      </c>
      <c r="D5847" s="263"/>
    </row>
    <row r="5848" spans="1:4" x14ac:dyDescent="0.2">
      <c r="A5848" s="265" t="s">
        <v>8505</v>
      </c>
      <c r="B5848" s="263">
        <v>3.9674539971528002E-4</v>
      </c>
      <c r="D5848" s="263"/>
    </row>
    <row r="5849" spans="1:4" x14ac:dyDescent="0.2">
      <c r="A5849" s="265" t="s">
        <v>8506</v>
      </c>
      <c r="B5849" s="263">
        <v>3.9650459315014998E-4</v>
      </c>
      <c r="D5849" s="263"/>
    </row>
    <row r="5850" spans="1:4" x14ac:dyDescent="0.2">
      <c r="A5850" s="265" t="s">
        <v>8507</v>
      </c>
      <c r="B5850" s="263">
        <v>3.9650459315014998E-4</v>
      </c>
      <c r="D5850" s="263"/>
    </row>
    <row r="5851" spans="1:4" x14ac:dyDescent="0.2">
      <c r="A5851" s="265" t="s">
        <v>8508</v>
      </c>
      <c r="B5851" s="263">
        <v>3.9650459315014998E-4</v>
      </c>
      <c r="D5851" s="263"/>
    </row>
    <row r="5852" spans="1:4" x14ac:dyDescent="0.2">
      <c r="A5852" s="265" t="s">
        <v>8509</v>
      </c>
      <c r="B5852" s="263">
        <v>3.9650459315014998E-4</v>
      </c>
      <c r="D5852" s="263"/>
    </row>
    <row r="5853" spans="1:4" x14ac:dyDescent="0.2">
      <c r="A5853" s="265" t="s">
        <v>8510</v>
      </c>
      <c r="B5853" s="263">
        <v>3.9650459315014998E-4</v>
      </c>
      <c r="D5853" s="263"/>
    </row>
    <row r="5854" spans="1:4" x14ac:dyDescent="0.2">
      <c r="A5854" s="265" t="s">
        <v>8511</v>
      </c>
      <c r="B5854" s="263">
        <v>3.9642365965253E-4</v>
      </c>
      <c r="D5854" s="263"/>
    </row>
    <row r="5855" spans="1:4" x14ac:dyDescent="0.2">
      <c r="A5855" s="265" t="s">
        <v>5186</v>
      </c>
      <c r="B5855" s="263">
        <v>3.9632271909911999E-4</v>
      </c>
      <c r="D5855" s="263"/>
    </row>
    <row r="5856" spans="1:4" x14ac:dyDescent="0.2">
      <c r="A5856" s="265" t="s">
        <v>8512</v>
      </c>
      <c r="B5856" s="263">
        <v>3.9628139046556999E-4</v>
      </c>
      <c r="D5856" s="263"/>
    </row>
    <row r="5857" spans="1:4" x14ac:dyDescent="0.2">
      <c r="A5857" s="265" t="s">
        <v>8513</v>
      </c>
      <c r="B5857" s="263">
        <v>3.9555736598410998E-4</v>
      </c>
      <c r="D5857" s="263"/>
    </row>
    <row r="5858" spans="1:4" x14ac:dyDescent="0.2">
      <c r="A5858" s="265" t="s">
        <v>8514</v>
      </c>
      <c r="B5858" s="263">
        <v>3.9517687188462002E-4</v>
      </c>
      <c r="D5858" s="263"/>
    </row>
    <row r="5859" spans="1:4" x14ac:dyDescent="0.2">
      <c r="A5859" s="265" t="s">
        <v>8515</v>
      </c>
      <c r="B5859" s="263">
        <v>3.9461099063304997E-4</v>
      </c>
      <c r="D5859" s="263"/>
    </row>
    <row r="5860" spans="1:4" x14ac:dyDescent="0.2">
      <c r="A5860" s="265" t="s">
        <v>1109</v>
      </c>
      <c r="B5860" s="263">
        <v>3.9435127554638002E-4</v>
      </c>
      <c r="D5860" s="263"/>
    </row>
    <row r="5861" spans="1:4" x14ac:dyDescent="0.2">
      <c r="A5861" s="265" t="s">
        <v>4610</v>
      </c>
      <c r="B5861" s="263">
        <v>3.9358495279072001E-4</v>
      </c>
      <c r="D5861" s="263"/>
    </row>
    <row r="5862" spans="1:4" x14ac:dyDescent="0.2">
      <c r="A5862" s="265" t="s">
        <v>1101</v>
      </c>
      <c r="B5862" s="263">
        <v>3.9348812544184002E-4</v>
      </c>
      <c r="D5862" s="263"/>
    </row>
    <row r="5863" spans="1:4" x14ac:dyDescent="0.2">
      <c r="A5863" s="265" t="s">
        <v>3484</v>
      </c>
      <c r="B5863" s="263">
        <v>3.9321758200867E-4</v>
      </c>
      <c r="D5863" s="263"/>
    </row>
    <row r="5864" spans="1:4" x14ac:dyDescent="0.2">
      <c r="A5864" s="265" t="s">
        <v>8516</v>
      </c>
      <c r="B5864" s="263">
        <v>3.9266096247446999E-4</v>
      </c>
      <c r="D5864" s="263"/>
    </row>
    <row r="5865" spans="1:4" x14ac:dyDescent="0.2">
      <c r="A5865" s="265" t="s">
        <v>3830</v>
      </c>
      <c r="B5865" s="263">
        <v>3.9229570396728E-4</v>
      </c>
      <c r="D5865" s="263"/>
    </row>
    <row r="5866" spans="1:4" x14ac:dyDescent="0.2">
      <c r="A5866" s="265" t="s">
        <v>6147</v>
      </c>
      <c r="B5866" s="263">
        <v>3.9217811934223003E-4</v>
      </c>
      <c r="D5866" s="263"/>
    </row>
    <row r="5867" spans="1:4" x14ac:dyDescent="0.2">
      <c r="A5867" s="265" t="s">
        <v>5171</v>
      </c>
      <c r="B5867" s="263">
        <v>3.9152391139861002E-4</v>
      </c>
      <c r="D5867" s="263"/>
    </row>
    <row r="5868" spans="1:4" x14ac:dyDescent="0.2">
      <c r="A5868" s="265" t="s">
        <v>8517</v>
      </c>
      <c r="B5868" s="263">
        <v>3.9102468252706998E-4</v>
      </c>
      <c r="D5868" s="263"/>
    </row>
    <row r="5869" spans="1:4" x14ac:dyDescent="0.2">
      <c r="A5869" s="265" t="s">
        <v>2760</v>
      </c>
      <c r="B5869" s="263">
        <v>3.9090187781483002E-4</v>
      </c>
      <c r="D5869" s="263"/>
    </row>
    <row r="5870" spans="1:4" x14ac:dyDescent="0.2">
      <c r="A5870" s="265" t="s">
        <v>2303</v>
      </c>
      <c r="B5870" s="263">
        <v>3.9058563004473003E-4</v>
      </c>
      <c r="D5870" s="263"/>
    </row>
    <row r="5871" spans="1:4" x14ac:dyDescent="0.2">
      <c r="A5871" s="265" t="s">
        <v>885</v>
      </c>
      <c r="B5871" s="263">
        <v>3.9050466514428997E-4</v>
      </c>
      <c r="D5871" s="263"/>
    </row>
    <row r="5872" spans="1:4" x14ac:dyDescent="0.2">
      <c r="A5872" s="265" t="s">
        <v>8518</v>
      </c>
      <c r="B5872" s="263">
        <v>3.9000432437917999E-4</v>
      </c>
      <c r="D5872" s="263"/>
    </row>
    <row r="5873" spans="1:4" x14ac:dyDescent="0.2">
      <c r="A5873" s="265" t="s">
        <v>1421</v>
      </c>
      <c r="B5873" s="263">
        <v>3.8962825488475002E-4</v>
      </c>
      <c r="D5873" s="263"/>
    </row>
    <row r="5874" spans="1:4" x14ac:dyDescent="0.2">
      <c r="A5874" s="265" t="s">
        <v>2040</v>
      </c>
      <c r="B5874" s="263">
        <v>3.8868844489782999E-4</v>
      </c>
      <c r="D5874" s="263"/>
    </row>
    <row r="5875" spans="1:4" x14ac:dyDescent="0.2">
      <c r="A5875" s="265" t="s">
        <v>8519</v>
      </c>
      <c r="B5875" s="263">
        <v>3.8852614736552998E-4</v>
      </c>
      <c r="D5875" s="263"/>
    </row>
    <row r="5876" spans="1:4" x14ac:dyDescent="0.2">
      <c r="A5876" s="265" t="s">
        <v>4463</v>
      </c>
      <c r="B5876" s="263">
        <v>3.8846446254036998E-4</v>
      </c>
      <c r="D5876" s="263"/>
    </row>
    <row r="5877" spans="1:4" x14ac:dyDescent="0.2">
      <c r="A5877" s="265" t="s">
        <v>8520</v>
      </c>
      <c r="B5877" s="263">
        <v>3.8820874933206999E-4</v>
      </c>
      <c r="D5877" s="263"/>
    </row>
    <row r="5878" spans="1:4" x14ac:dyDescent="0.2">
      <c r="A5878" s="265" t="s">
        <v>8521</v>
      </c>
      <c r="B5878" s="263">
        <v>3.8815902033948997E-4</v>
      </c>
      <c r="D5878" s="263"/>
    </row>
    <row r="5879" spans="1:4" x14ac:dyDescent="0.2">
      <c r="A5879" s="265" t="s">
        <v>804</v>
      </c>
      <c r="B5879" s="263">
        <v>3.8747064901938999E-4</v>
      </c>
      <c r="D5879" s="263"/>
    </row>
    <row r="5880" spans="1:4" x14ac:dyDescent="0.2">
      <c r="A5880" s="265" t="s">
        <v>8522</v>
      </c>
      <c r="B5880" s="263">
        <v>3.8702784963346999E-4</v>
      </c>
      <c r="D5880" s="263"/>
    </row>
    <row r="5881" spans="1:4" x14ac:dyDescent="0.2">
      <c r="A5881" s="265" t="s">
        <v>2942</v>
      </c>
      <c r="B5881" s="263">
        <v>3.8700531471681001E-4</v>
      </c>
      <c r="D5881" s="263"/>
    </row>
    <row r="5882" spans="1:4" x14ac:dyDescent="0.2">
      <c r="A5882" s="265" t="s">
        <v>5594</v>
      </c>
      <c r="B5882" s="263">
        <v>3.8639489563206003E-4</v>
      </c>
      <c r="D5882" s="263"/>
    </row>
    <row r="5883" spans="1:4" x14ac:dyDescent="0.2">
      <c r="A5883" s="265" t="s">
        <v>8523</v>
      </c>
      <c r="B5883" s="263">
        <v>3.8635814128713998E-4</v>
      </c>
      <c r="D5883" s="263"/>
    </row>
    <row r="5884" spans="1:4" x14ac:dyDescent="0.2">
      <c r="A5884" s="265" t="s">
        <v>2367</v>
      </c>
      <c r="B5884" s="263">
        <v>3.8591115459906999E-4</v>
      </c>
      <c r="D5884" s="263"/>
    </row>
    <row r="5885" spans="1:4" x14ac:dyDescent="0.2">
      <c r="A5885" s="265" t="s">
        <v>4323</v>
      </c>
      <c r="B5885" s="263">
        <v>3.8544865783211001E-4</v>
      </c>
      <c r="D5885" s="263"/>
    </row>
    <row r="5886" spans="1:4" x14ac:dyDescent="0.2">
      <c r="A5886" s="265" t="s">
        <v>8524</v>
      </c>
      <c r="B5886" s="263">
        <v>3.8499941756934002E-4</v>
      </c>
      <c r="D5886" s="263"/>
    </row>
    <row r="5887" spans="1:4" x14ac:dyDescent="0.2">
      <c r="A5887" s="265" t="s">
        <v>2444</v>
      </c>
      <c r="B5887" s="263">
        <v>3.8465454589791E-4</v>
      </c>
      <c r="D5887" s="263"/>
    </row>
    <row r="5888" spans="1:4" x14ac:dyDescent="0.2">
      <c r="A5888" s="265" t="s">
        <v>4272</v>
      </c>
      <c r="B5888" s="263">
        <v>3.8424624170479998E-4</v>
      </c>
      <c r="D5888" s="263"/>
    </row>
    <row r="5889" spans="1:4" x14ac:dyDescent="0.2">
      <c r="A5889" s="265" t="s">
        <v>8525</v>
      </c>
      <c r="B5889" s="263">
        <v>3.8378909722569E-4</v>
      </c>
      <c r="D5889" s="263"/>
    </row>
    <row r="5890" spans="1:4" x14ac:dyDescent="0.2">
      <c r="A5890" s="265" t="s">
        <v>1212</v>
      </c>
      <c r="B5890" s="263">
        <v>3.8367202066240998E-4</v>
      </c>
      <c r="D5890" s="263"/>
    </row>
    <row r="5891" spans="1:4" x14ac:dyDescent="0.2">
      <c r="A5891" s="265" t="s">
        <v>3635</v>
      </c>
      <c r="B5891" s="263">
        <v>3.8347963874571002E-4</v>
      </c>
      <c r="D5891" s="263"/>
    </row>
    <row r="5892" spans="1:4" x14ac:dyDescent="0.2">
      <c r="A5892" s="265" t="s">
        <v>8526</v>
      </c>
      <c r="B5892" s="263">
        <v>3.8347784016052997E-4</v>
      </c>
      <c r="D5892" s="263"/>
    </row>
    <row r="5893" spans="1:4" x14ac:dyDescent="0.2">
      <c r="A5893" s="265" t="s">
        <v>8527</v>
      </c>
      <c r="B5893" s="263">
        <v>3.8304080377086998E-4</v>
      </c>
      <c r="D5893" s="263"/>
    </row>
    <row r="5894" spans="1:4" x14ac:dyDescent="0.2">
      <c r="A5894" s="265" t="s">
        <v>8528</v>
      </c>
      <c r="B5894" s="263">
        <v>3.8286908411838E-4</v>
      </c>
      <c r="D5894" s="263"/>
    </row>
    <row r="5895" spans="1:4" x14ac:dyDescent="0.2">
      <c r="A5895" s="265" t="s">
        <v>971</v>
      </c>
      <c r="B5895" s="263">
        <v>3.8278219206756001E-4</v>
      </c>
      <c r="D5895" s="263"/>
    </row>
    <row r="5896" spans="1:4" x14ac:dyDescent="0.2">
      <c r="A5896" s="265" t="s">
        <v>8529</v>
      </c>
      <c r="B5896" s="263">
        <v>3.8252259950440998E-4</v>
      </c>
      <c r="D5896" s="263"/>
    </row>
    <row r="5897" spans="1:4" x14ac:dyDescent="0.2">
      <c r="A5897" s="265" t="s">
        <v>5113</v>
      </c>
      <c r="B5897" s="263">
        <v>3.8106691781970002E-4</v>
      </c>
      <c r="D5897" s="263"/>
    </row>
    <row r="5898" spans="1:4" x14ac:dyDescent="0.2">
      <c r="A5898" s="265" t="s">
        <v>8530</v>
      </c>
      <c r="B5898" s="263">
        <v>3.8095259090209E-4</v>
      </c>
      <c r="D5898" s="263"/>
    </row>
    <row r="5899" spans="1:4" x14ac:dyDescent="0.2">
      <c r="A5899" s="265" t="s">
        <v>8531</v>
      </c>
      <c r="B5899" s="263">
        <v>3.8069542024972002E-4</v>
      </c>
      <c r="D5899" s="263"/>
    </row>
    <row r="5900" spans="1:4" x14ac:dyDescent="0.2">
      <c r="A5900" s="265" t="s">
        <v>4803</v>
      </c>
      <c r="B5900" s="263">
        <v>3.8064990307593E-4</v>
      </c>
      <c r="D5900" s="263"/>
    </row>
    <row r="5901" spans="1:4" x14ac:dyDescent="0.2">
      <c r="A5901" s="265" t="s">
        <v>465</v>
      </c>
      <c r="B5901" s="263">
        <v>3.7980738609134001E-4</v>
      </c>
      <c r="D5901" s="263"/>
    </row>
    <row r="5902" spans="1:4" x14ac:dyDescent="0.2">
      <c r="A5902" s="265" t="s">
        <v>8532</v>
      </c>
      <c r="B5902" s="263">
        <v>3.7966824299430003E-4</v>
      </c>
      <c r="D5902" s="263"/>
    </row>
    <row r="5903" spans="1:4" x14ac:dyDescent="0.2">
      <c r="A5903" s="265" t="s">
        <v>2901</v>
      </c>
      <c r="B5903" s="263">
        <v>3.7964264937000999E-4</v>
      </c>
      <c r="D5903" s="263"/>
    </row>
    <row r="5904" spans="1:4" x14ac:dyDescent="0.2">
      <c r="A5904" s="265" t="s">
        <v>4010</v>
      </c>
      <c r="B5904" s="263">
        <v>3.7963297864561997E-4</v>
      </c>
      <c r="D5904" s="263"/>
    </row>
    <row r="5905" spans="1:4" x14ac:dyDescent="0.2">
      <c r="A5905" s="265" t="s">
        <v>5726</v>
      </c>
      <c r="B5905" s="263">
        <v>3.7962827123293999E-4</v>
      </c>
      <c r="D5905" s="263"/>
    </row>
    <row r="5906" spans="1:4" x14ac:dyDescent="0.2">
      <c r="A5906" s="265" t="s">
        <v>1060</v>
      </c>
      <c r="B5906" s="263">
        <v>3.7942863543784998E-4</v>
      </c>
      <c r="D5906" s="263"/>
    </row>
    <row r="5907" spans="1:4" x14ac:dyDescent="0.2">
      <c r="A5907" s="265" t="s">
        <v>8533</v>
      </c>
      <c r="B5907" s="263">
        <v>3.7937761970027002E-4</v>
      </c>
      <c r="D5907" s="263"/>
    </row>
    <row r="5908" spans="1:4" x14ac:dyDescent="0.2">
      <c r="A5908" s="265" t="s">
        <v>8534</v>
      </c>
      <c r="B5908" s="263">
        <v>3.7926298265323998E-4</v>
      </c>
      <c r="D5908" s="263"/>
    </row>
    <row r="5909" spans="1:4" x14ac:dyDescent="0.2">
      <c r="A5909" s="265" t="s">
        <v>1278</v>
      </c>
      <c r="B5909" s="263">
        <v>3.7925285534404999E-4</v>
      </c>
      <c r="D5909" s="263"/>
    </row>
    <row r="5910" spans="1:4" x14ac:dyDescent="0.2">
      <c r="A5910" s="265" t="s">
        <v>5887</v>
      </c>
      <c r="B5910" s="263">
        <v>3.7844625654417002E-4</v>
      </c>
      <c r="D5910" s="263"/>
    </row>
    <row r="5911" spans="1:4" x14ac:dyDescent="0.2">
      <c r="A5911" s="265" t="s">
        <v>1870</v>
      </c>
      <c r="B5911" s="263">
        <v>3.7825744576928998E-4</v>
      </c>
      <c r="D5911" s="263"/>
    </row>
    <row r="5912" spans="1:4" x14ac:dyDescent="0.2">
      <c r="A5912" s="265" t="s">
        <v>5910</v>
      </c>
      <c r="B5912" s="263">
        <v>3.7766742521691998E-4</v>
      </c>
      <c r="D5912" s="263"/>
    </row>
    <row r="5913" spans="1:4" x14ac:dyDescent="0.2">
      <c r="A5913" s="265" t="s">
        <v>8535</v>
      </c>
      <c r="B5913" s="263">
        <v>3.7760300405347003E-4</v>
      </c>
      <c r="D5913" s="263"/>
    </row>
    <row r="5914" spans="1:4" x14ac:dyDescent="0.2">
      <c r="A5914" s="265" t="s">
        <v>8536</v>
      </c>
      <c r="B5914" s="263">
        <v>3.7725216220824999E-4</v>
      </c>
      <c r="D5914" s="263"/>
    </row>
    <row r="5915" spans="1:4" x14ac:dyDescent="0.2">
      <c r="A5915" s="265" t="s">
        <v>2114</v>
      </c>
      <c r="B5915" s="263">
        <v>3.7621831844582E-4</v>
      </c>
      <c r="D5915" s="263"/>
    </row>
    <row r="5916" spans="1:4" x14ac:dyDescent="0.2">
      <c r="A5916" s="265" t="s">
        <v>1408</v>
      </c>
      <c r="B5916" s="263">
        <v>3.7533278442180998E-4</v>
      </c>
      <c r="D5916" s="263"/>
    </row>
    <row r="5917" spans="1:4" x14ac:dyDescent="0.2">
      <c r="A5917" s="265" t="s">
        <v>3840</v>
      </c>
      <c r="B5917" s="263">
        <v>3.7520710264230998E-4</v>
      </c>
      <c r="D5917" s="263"/>
    </row>
    <row r="5918" spans="1:4" x14ac:dyDescent="0.2">
      <c r="A5918" s="265" t="s">
        <v>4856</v>
      </c>
      <c r="B5918" s="263">
        <v>3.7501556448988E-4</v>
      </c>
      <c r="D5918" s="263"/>
    </row>
    <row r="5919" spans="1:4" x14ac:dyDescent="0.2">
      <c r="A5919" s="265" t="s">
        <v>4729</v>
      </c>
      <c r="B5919" s="263">
        <v>3.7486235972074999E-4</v>
      </c>
      <c r="D5919" s="263"/>
    </row>
    <row r="5920" spans="1:4" x14ac:dyDescent="0.2">
      <c r="A5920" s="265" t="s">
        <v>1333</v>
      </c>
      <c r="B5920" s="263">
        <v>3.7483958192355998E-4</v>
      </c>
      <c r="D5920" s="263"/>
    </row>
    <row r="5921" spans="1:4" x14ac:dyDescent="0.2">
      <c r="A5921" s="265" t="s">
        <v>1715</v>
      </c>
      <c r="B5921" s="263">
        <v>3.74692018362E-4</v>
      </c>
      <c r="D5921" s="263"/>
    </row>
    <row r="5922" spans="1:4" x14ac:dyDescent="0.2">
      <c r="A5922" s="265" t="s">
        <v>5292</v>
      </c>
      <c r="B5922" s="263">
        <v>3.7439117441099E-4</v>
      </c>
      <c r="D5922" s="263"/>
    </row>
    <row r="5923" spans="1:4" x14ac:dyDescent="0.2">
      <c r="A5923" s="265" t="s">
        <v>3300</v>
      </c>
      <c r="B5923" s="263">
        <v>3.7385477577713E-4</v>
      </c>
      <c r="D5923" s="263"/>
    </row>
    <row r="5924" spans="1:4" x14ac:dyDescent="0.2">
      <c r="A5924" s="265" t="s">
        <v>8537</v>
      </c>
      <c r="B5924" s="263">
        <v>3.7362408148167999E-4</v>
      </c>
      <c r="D5924" s="263"/>
    </row>
    <row r="5925" spans="1:4" x14ac:dyDescent="0.2">
      <c r="A5925" s="265" t="s">
        <v>505</v>
      </c>
      <c r="B5925" s="263">
        <v>3.7304845744680001E-4</v>
      </c>
      <c r="D5925" s="263"/>
    </row>
    <row r="5926" spans="1:4" x14ac:dyDescent="0.2">
      <c r="A5926" s="265" t="s">
        <v>8538</v>
      </c>
      <c r="B5926" s="263">
        <v>3.7264308251111998E-4</v>
      </c>
      <c r="D5926" s="263"/>
    </row>
    <row r="5927" spans="1:4" x14ac:dyDescent="0.2">
      <c r="A5927" s="265" t="s">
        <v>4033</v>
      </c>
      <c r="B5927" s="263">
        <v>3.7196620252214E-4</v>
      </c>
      <c r="D5927" s="263"/>
    </row>
    <row r="5928" spans="1:4" x14ac:dyDescent="0.2">
      <c r="A5928" s="265" t="s">
        <v>3167</v>
      </c>
      <c r="B5928" s="263">
        <v>3.7145220423884999E-4</v>
      </c>
      <c r="D5928" s="263"/>
    </row>
    <row r="5929" spans="1:4" x14ac:dyDescent="0.2">
      <c r="A5929" s="265" t="s">
        <v>3290</v>
      </c>
      <c r="B5929" s="263">
        <v>3.7099857073953001E-4</v>
      </c>
      <c r="D5929" s="263"/>
    </row>
    <row r="5930" spans="1:4" x14ac:dyDescent="0.2">
      <c r="A5930" s="265" t="s">
        <v>1228</v>
      </c>
      <c r="B5930" s="263">
        <v>3.7036262189776002E-4</v>
      </c>
      <c r="D5930" s="263"/>
    </row>
    <row r="5931" spans="1:4" x14ac:dyDescent="0.2">
      <c r="A5931" s="265" t="s">
        <v>1958</v>
      </c>
      <c r="B5931" s="263">
        <v>3.7031916011956998E-4</v>
      </c>
      <c r="D5931" s="263"/>
    </row>
    <row r="5932" spans="1:4" x14ac:dyDescent="0.2">
      <c r="A5932" s="265" t="s">
        <v>8539</v>
      </c>
      <c r="B5932" s="263">
        <v>3.7021336732319003E-4</v>
      </c>
      <c r="D5932" s="263"/>
    </row>
    <row r="5933" spans="1:4" x14ac:dyDescent="0.2">
      <c r="A5933" s="265" t="s">
        <v>6196</v>
      </c>
      <c r="B5933" s="263">
        <v>3.6961630017205E-4</v>
      </c>
      <c r="D5933" s="263"/>
    </row>
    <row r="5934" spans="1:4" x14ac:dyDescent="0.2">
      <c r="A5934" s="265" t="s">
        <v>2149</v>
      </c>
      <c r="B5934" s="263">
        <v>3.6931877749472999E-4</v>
      </c>
      <c r="D5934" s="263"/>
    </row>
    <row r="5935" spans="1:4" x14ac:dyDescent="0.2">
      <c r="A5935" s="265" t="s">
        <v>781</v>
      </c>
      <c r="B5935" s="263">
        <v>3.6853156043042999E-4</v>
      </c>
      <c r="D5935" s="263"/>
    </row>
    <row r="5936" spans="1:4" x14ac:dyDescent="0.2">
      <c r="A5936" s="265" t="s">
        <v>1698</v>
      </c>
      <c r="B5936" s="263">
        <v>3.6711516435390001E-4</v>
      </c>
      <c r="D5936" s="263"/>
    </row>
    <row r="5937" spans="1:4" x14ac:dyDescent="0.2">
      <c r="A5937" s="265" t="s">
        <v>4136</v>
      </c>
      <c r="B5937" s="263">
        <v>3.6688882206692999E-4</v>
      </c>
      <c r="D5937" s="263"/>
    </row>
    <row r="5938" spans="1:4" x14ac:dyDescent="0.2">
      <c r="A5938" s="265" t="s">
        <v>4182</v>
      </c>
      <c r="B5938" s="263">
        <v>3.6678767783563998E-4</v>
      </c>
      <c r="D5938" s="263"/>
    </row>
    <row r="5939" spans="1:4" x14ac:dyDescent="0.2">
      <c r="A5939" s="265" t="s">
        <v>8540</v>
      </c>
      <c r="B5939" s="263">
        <v>3.6650665629092E-4</v>
      </c>
      <c r="D5939" s="263"/>
    </row>
    <row r="5940" spans="1:4" x14ac:dyDescent="0.2">
      <c r="A5940" s="265" t="s">
        <v>8541</v>
      </c>
      <c r="B5940" s="263">
        <v>3.662711799123E-4</v>
      </c>
      <c r="D5940" s="263"/>
    </row>
    <row r="5941" spans="1:4" x14ac:dyDescent="0.2">
      <c r="A5941" s="265" t="s">
        <v>5248</v>
      </c>
      <c r="B5941" s="263">
        <v>3.6605011898407003E-4</v>
      </c>
      <c r="D5941" s="263"/>
    </row>
    <row r="5942" spans="1:4" x14ac:dyDescent="0.2">
      <c r="A5942" s="265" t="s">
        <v>3660</v>
      </c>
      <c r="B5942" s="263">
        <v>3.6545779632027E-4</v>
      </c>
      <c r="D5942" s="263"/>
    </row>
    <row r="5943" spans="1:4" x14ac:dyDescent="0.2">
      <c r="A5943" s="265" t="s">
        <v>2588</v>
      </c>
      <c r="B5943" s="263">
        <v>3.6533040780276001E-4</v>
      </c>
      <c r="D5943" s="263"/>
    </row>
    <row r="5944" spans="1:4" x14ac:dyDescent="0.2">
      <c r="A5944" s="265" t="s">
        <v>5196</v>
      </c>
      <c r="B5944" s="263">
        <v>3.649979619521E-4</v>
      </c>
      <c r="D5944" s="263"/>
    </row>
    <row r="5945" spans="1:4" x14ac:dyDescent="0.2">
      <c r="A5945" s="265" t="s">
        <v>4726</v>
      </c>
      <c r="B5945" s="263">
        <v>3.6486988726925002E-4</v>
      </c>
      <c r="D5945" s="263"/>
    </row>
    <row r="5946" spans="1:4" x14ac:dyDescent="0.2">
      <c r="A5946" s="265" t="s">
        <v>8542</v>
      </c>
      <c r="B5946" s="263">
        <v>3.6392962371216002E-4</v>
      </c>
      <c r="D5946" s="263"/>
    </row>
    <row r="5947" spans="1:4" x14ac:dyDescent="0.2">
      <c r="A5947" s="265" t="s">
        <v>8543</v>
      </c>
      <c r="B5947" s="263">
        <v>3.6356461663097998E-4</v>
      </c>
      <c r="D5947" s="263"/>
    </row>
    <row r="5948" spans="1:4" x14ac:dyDescent="0.2">
      <c r="A5948" s="265" t="s">
        <v>8544</v>
      </c>
      <c r="B5948" s="263">
        <v>3.6356461663097998E-4</v>
      </c>
      <c r="D5948" s="263"/>
    </row>
    <row r="5949" spans="1:4" x14ac:dyDescent="0.2">
      <c r="A5949" s="265" t="s">
        <v>8545</v>
      </c>
      <c r="B5949" s="263">
        <v>3.631245400439E-4</v>
      </c>
      <c r="D5949" s="263"/>
    </row>
    <row r="5950" spans="1:4" x14ac:dyDescent="0.2">
      <c r="A5950" s="265" t="s">
        <v>8546</v>
      </c>
      <c r="B5950" s="263">
        <v>3.6281150132369002E-4</v>
      </c>
      <c r="D5950" s="263"/>
    </row>
    <row r="5951" spans="1:4" x14ac:dyDescent="0.2">
      <c r="A5951" s="265" t="s">
        <v>8547</v>
      </c>
      <c r="B5951" s="263">
        <v>3.6252583944842E-4</v>
      </c>
      <c r="D5951" s="263"/>
    </row>
    <row r="5952" spans="1:4" x14ac:dyDescent="0.2">
      <c r="A5952" s="265" t="s">
        <v>946</v>
      </c>
      <c r="B5952" s="263">
        <v>3.6229388592932E-4</v>
      </c>
      <c r="D5952" s="263"/>
    </row>
    <row r="5953" spans="1:4" x14ac:dyDescent="0.2">
      <c r="A5953" s="265" t="s">
        <v>2650</v>
      </c>
      <c r="B5953" s="263">
        <v>3.6173989899964998E-4</v>
      </c>
      <c r="D5953" s="263"/>
    </row>
    <row r="5954" spans="1:4" x14ac:dyDescent="0.2">
      <c r="A5954" s="265" t="s">
        <v>1400</v>
      </c>
      <c r="B5954" s="263">
        <v>3.6142870521784003E-4</v>
      </c>
      <c r="D5954" s="263"/>
    </row>
    <row r="5955" spans="1:4" x14ac:dyDescent="0.2">
      <c r="A5955" s="265" t="s">
        <v>3971</v>
      </c>
      <c r="B5955" s="263">
        <v>3.6138109420673001E-4</v>
      </c>
      <c r="D5955" s="263"/>
    </row>
    <row r="5956" spans="1:4" x14ac:dyDescent="0.2">
      <c r="A5956" s="265" t="s">
        <v>8548</v>
      </c>
      <c r="B5956" s="263">
        <v>3.6116119988411E-4</v>
      </c>
      <c r="D5956" s="263"/>
    </row>
    <row r="5957" spans="1:4" x14ac:dyDescent="0.2">
      <c r="A5957" s="265" t="s">
        <v>6222</v>
      </c>
      <c r="B5957" s="263">
        <v>3.6074339255815001E-4</v>
      </c>
      <c r="D5957" s="263"/>
    </row>
    <row r="5958" spans="1:4" x14ac:dyDescent="0.2">
      <c r="A5958" s="265" t="s">
        <v>8549</v>
      </c>
      <c r="B5958" s="263">
        <v>3.6071515397124001E-4</v>
      </c>
      <c r="D5958" s="263"/>
    </row>
    <row r="5959" spans="1:4" x14ac:dyDescent="0.2">
      <c r="A5959" s="265" t="s">
        <v>414</v>
      </c>
      <c r="B5959" s="263">
        <v>3.6061502044287E-4</v>
      </c>
      <c r="D5959" s="263"/>
    </row>
    <row r="5960" spans="1:4" x14ac:dyDescent="0.2">
      <c r="A5960" s="265" t="s">
        <v>8550</v>
      </c>
      <c r="B5960" s="263">
        <v>3.6022096229332002E-4</v>
      </c>
      <c r="D5960" s="263"/>
    </row>
    <row r="5961" spans="1:4" x14ac:dyDescent="0.2">
      <c r="A5961" s="265" t="s">
        <v>8551</v>
      </c>
      <c r="B5961" s="263">
        <v>3.6018400658996999E-4</v>
      </c>
      <c r="D5961" s="263"/>
    </row>
    <row r="5962" spans="1:4" x14ac:dyDescent="0.2">
      <c r="A5962" s="265" t="s">
        <v>8552</v>
      </c>
      <c r="B5962" s="263">
        <v>3.6018400658996999E-4</v>
      </c>
      <c r="D5962" s="263"/>
    </row>
    <row r="5963" spans="1:4" x14ac:dyDescent="0.2">
      <c r="A5963" s="265" t="s">
        <v>3297</v>
      </c>
      <c r="B5963" s="263">
        <v>3.5990817951297001E-4</v>
      </c>
      <c r="D5963" s="263"/>
    </row>
    <row r="5964" spans="1:4" x14ac:dyDescent="0.2">
      <c r="A5964" s="265" t="s">
        <v>3292</v>
      </c>
      <c r="B5964" s="263">
        <v>3.5990817951297001E-4</v>
      </c>
      <c r="D5964" s="263"/>
    </row>
    <row r="5965" spans="1:4" x14ac:dyDescent="0.2">
      <c r="A5965" s="265" t="s">
        <v>4211</v>
      </c>
      <c r="B5965" s="263">
        <v>3.5984457749077E-4</v>
      </c>
      <c r="D5965" s="263"/>
    </row>
    <row r="5966" spans="1:4" x14ac:dyDescent="0.2">
      <c r="A5966" s="265" t="s">
        <v>2225</v>
      </c>
      <c r="B5966" s="263">
        <v>3.5978685881901998E-4</v>
      </c>
      <c r="D5966" s="263"/>
    </row>
    <row r="5967" spans="1:4" x14ac:dyDescent="0.2">
      <c r="A5967" s="265" t="s">
        <v>4600</v>
      </c>
      <c r="B5967" s="263">
        <v>3.5929264081938002E-4</v>
      </c>
      <c r="D5967" s="263"/>
    </row>
    <row r="5968" spans="1:4" x14ac:dyDescent="0.2">
      <c r="A5968" s="265" t="s">
        <v>672</v>
      </c>
      <c r="B5968" s="263">
        <v>3.5848017854582E-4</v>
      </c>
      <c r="D5968" s="263"/>
    </row>
    <row r="5969" spans="1:4" x14ac:dyDescent="0.2">
      <c r="A5969" s="265" t="s">
        <v>571</v>
      </c>
      <c r="B5969" s="263">
        <v>3.5791927163037E-4</v>
      </c>
      <c r="D5969" s="263"/>
    </row>
    <row r="5970" spans="1:4" x14ac:dyDescent="0.2">
      <c r="A5970" s="265" t="s">
        <v>1126</v>
      </c>
      <c r="B5970" s="263">
        <v>3.5747439166731001E-4</v>
      </c>
      <c r="D5970" s="263"/>
    </row>
    <row r="5971" spans="1:4" x14ac:dyDescent="0.2">
      <c r="A5971" s="265" t="s">
        <v>1303</v>
      </c>
      <c r="B5971" s="263">
        <v>3.5732457000182E-4</v>
      </c>
      <c r="D5971" s="263"/>
    </row>
    <row r="5972" spans="1:4" x14ac:dyDescent="0.2">
      <c r="A5972" s="265" t="s">
        <v>2109</v>
      </c>
      <c r="B5972" s="263">
        <v>3.5720410815686998E-4</v>
      </c>
      <c r="D5972" s="263"/>
    </row>
    <row r="5973" spans="1:4" x14ac:dyDescent="0.2">
      <c r="A5973" s="265" t="s">
        <v>8553</v>
      </c>
      <c r="B5973" s="263">
        <v>3.5649142970577E-4</v>
      </c>
      <c r="D5973" s="263"/>
    </row>
    <row r="5974" spans="1:4" x14ac:dyDescent="0.2">
      <c r="A5974" s="265" t="s">
        <v>8554</v>
      </c>
      <c r="B5974" s="263">
        <v>3.5649142970577E-4</v>
      </c>
      <c r="D5974" s="263"/>
    </row>
    <row r="5975" spans="1:4" x14ac:dyDescent="0.2">
      <c r="A5975" s="265" t="s">
        <v>8555</v>
      </c>
      <c r="B5975" s="263">
        <v>3.5649142970577E-4</v>
      </c>
      <c r="D5975" s="263"/>
    </row>
    <row r="5976" spans="1:4" x14ac:dyDescent="0.2">
      <c r="A5976" s="265" t="s">
        <v>4450</v>
      </c>
      <c r="B5976" s="263">
        <v>3.5607661464556999E-4</v>
      </c>
      <c r="D5976" s="263"/>
    </row>
    <row r="5977" spans="1:4" x14ac:dyDescent="0.2">
      <c r="A5977" s="265" t="s">
        <v>8556</v>
      </c>
      <c r="B5977" s="263">
        <v>3.5554053583543001E-4</v>
      </c>
      <c r="D5977" s="263"/>
    </row>
    <row r="5978" spans="1:4" x14ac:dyDescent="0.2">
      <c r="A5978" s="265" t="s">
        <v>8557</v>
      </c>
      <c r="B5978" s="263">
        <v>3.5544111484908002E-4</v>
      </c>
      <c r="D5978" s="263"/>
    </row>
    <row r="5979" spans="1:4" x14ac:dyDescent="0.2">
      <c r="A5979" s="265" t="s">
        <v>8558</v>
      </c>
      <c r="B5979" s="263">
        <v>3.5544111484908002E-4</v>
      </c>
      <c r="D5979" s="263"/>
    </row>
    <row r="5980" spans="1:4" x14ac:dyDescent="0.2">
      <c r="A5980" s="265" t="s">
        <v>8559</v>
      </c>
      <c r="B5980" s="263">
        <v>3.5544111484908002E-4</v>
      </c>
      <c r="D5980" s="263"/>
    </row>
    <row r="5981" spans="1:4" x14ac:dyDescent="0.2">
      <c r="A5981" s="265" t="s">
        <v>1957</v>
      </c>
      <c r="B5981" s="263">
        <v>3.5541508807355999E-4</v>
      </c>
      <c r="D5981" s="263"/>
    </row>
    <row r="5982" spans="1:4" x14ac:dyDescent="0.2">
      <c r="A5982" s="265" t="s">
        <v>8560</v>
      </c>
      <c r="B5982" s="263">
        <v>3.5429432726720997E-4</v>
      </c>
      <c r="D5982" s="263"/>
    </row>
    <row r="5983" spans="1:4" x14ac:dyDescent="0.2">
      <c r="A5983" s="265" t="s">
        <v>5254</v>
      </c>
      <c r="B5983" s="263">
        <v>3.5279595548364E-4</v>
      </c>
      <c r="D5983" s="263"/>
    </row>
    <row r="5984" spans="1:4" x14ac:dyDescent="0.2">
      <c r="A5984" s="265" t="s">
        <v>2912</v>
      </c>
      <c r="B5984" s="263">
        <v>3.5255661848842E-4</v>
      </c>
      <c r="D5984" s="263"/>
    </row>
    <row r="5985" spans="1:4" x14ac:dyDescent="0.2">
      <c r="A5985" s="265" t="s">
        <v>8561</v>
      </c>
      <c r="B5985" s="263">
        <v>3.5234607321262999E-4</v>
      </c>
      <c r="D5985" s="263"/>
    </row>
    <row r="5986" spans="1:4" x14ac:dyDescent="0.2">
      <c r="A5986" s="265" t="s">
        <v>8562</v>
      </c>
      <c r="B5986" s="263">
        <v>3.5204199612263001E-4</v>
      </c>
      <c r="D5986" s="263"/>
    </row>
    <row r="5987" spans="1:4" x14ac:dyDescent="0.2">
      <c r="A5987" s="265" t="s">
        <v>8563</v>
      </c>
      <c r="B5987" s="263">
        <v>3.5169454404567E-4</v>
      </c>
      <c r="D5987" s="263"/>
    </row>
    <row r="5988" spans="1:4" x14ac:dyDescent="0.2">
      <c r="A5988" s="265" t="s">
        <v>8564</v>
      </c>
      <c r="B5988" s="263">
        <v>3.5124849420481999E-4</v>
      </c>
      <c r="D5988" s="263"/>
    </row>
    <row r="5989" spans="1:4" x14ac:dyDescent="0.2">
      <c r="A5989" s="265" t="s">
        <v>8565</v>
      </c>
      <c r="B5989" s="263">
        <v>3.5124849420481999E-4</v>
      </c>
      <c r="D5989" s="263"/>
    </row>
    <row r="5990" spans="1:4" x14ac:dyDescent="0.2">
      <c r="A5990" s="265" t="s">
        <v>6201</v>
      </c>
      <c r="B5990" s="263">
        <v>3.5124849420481999E-4</v>
      </c>
      <c r="D5990" s="263"/>
    </row>
    <row r="5991" spans="1:4" x14ac:dyDescent="0.2">
      <c r="A5991" s="265" t="s">
        <v>3465</v>
      </c>
      <c r="B5991" s="263">
        <v>3.5124849420481999E-4</v>
      </c>
      <c r="D5991" s="263"/>
    </row>
    <row r="5992" spans="1:4" x14ac:dyDescent="0.2">
      <c r="A5992" s="265" t="s">
        <v>1450</v>
      </c>
      <c r="B5992" s="263">
        <v>3.5113262085441002E-4</v>
      </c>
      <c r="D5992" s="263"/>
    </row>
    <row r="5993" spans="1:4" x14ac:dyDescent="0.2">
      <c r="A5993" s="265" t="s">
        <v>2691</v>
      </c>
      <c r="B5993" s="263">
        <v>3.5068840725508002E-4</v>
      </c>
      <c r="D5993" s="263"/>
    </row>
    <row r="5994" spans="1:4" x14ac:dyDescent="0.2">
      <c r="A5994" s="265" t="s">
        <v>5733</v>
      </c>
      <c r="B5994" s="263">
        <v>3.5045417822832998E-4</v>
      </c>
      <c r="D5994" s="263"/>
    </row>
    <row r="5995" spans="1:4" x14ac:dyDescent="0.2">
      <c r="A5995" s="265" t="s">
        <v>637</v>
      </c>
      <c r="B5995" s="263">
        <v>3.4996275898271998E-4</v>
      </c>
      <c r="D5995" s="263"/>
    </row>
    <row r="5996" spans="1:4" x14ac:dyDescent="0.2">
      <c r="A5996" s="265" t="s">
        <v>8566</v>
      </c>
      <c r="B5996" s="263">
        <v>3.4961272343327998E-4</v>
      </c>
      <c r="D5996" s="263"/>
    </row>
    <row r="5997" spans="1:4" x14ac:dyDescent="0.2">
      <c r="A5997" s="265" t="s">
        <v>8567</v>
      </c>
      <c r="B5997" s="263">
        <v>3.4898075262874002E-4</v>
      </c>
      <c r="D5997" s="263"/>
    </row>
    <row r="5998" spans="1:4" x14ac:dyDescent="0.2">
      <c r="A5998" s="265" t="s">
        <v>8568</v>
      </c>
      <c r="B5998" s="263">
        <v>3.4898075262874002E-4</v>
      </c>
      <c r="D5998" s="263"/>
    </row>
    <row r="5999" spans="1:4" x14ac:dyDescent="0.2">
      <c r="A5999" s="265" t="s">
        <v>737</v>
      </c>
      <c r="B5999" s="263">
        <v>3.4871333965093998E-4</v>
      </c>
      <c r="D5999" s="263"/>
    </row>
    <row r="6000" spans="1:4" x14ac:dyDescent="0.2">
      <c r="A6000" s="265" t="s">
        <v>4200</v>
      </c>
      <c r="B6000" s="263">
        <v>3.4865328931001001E-4</v>
      </c>
      <c r="D6000" s="263"/>
    </row>
    <row r="6001" spans="1:4" x14ac:dyDescent="0.2">
      <c r="A6001" s="265" t="s">
        <v>4939</v>
      </c>
      <c r="B6001" s="263">
        <v>3.4841470992225999E-4</v>
      </c>
      <c r="D6001" s="263"/>
    </row>
    <row r="6002" spans="1:4" x14ac:dyDescent="0.2">
      <c r="A6002" s="265" t="s">
        <v>5870</v>
      </c>
      <c r="B6002" s="263">
        <v>3.4800335454348999E-4</v>
      </c>
      <c r="D6002" s="263"/>
    </row>
    <row r="6003" spans="1:4" x14ac:dyDescent="0.2">
      <c r="A6003" s="265" t="s">
        <v>6333</v>
      </c>
      <c r="B6003" s="263">
        <v>3.4793126489298E-4</v>
      </c>
      <c r="D6003" s="263"/>
    </row>
    <row r="6004" spans="1:4" x14ac:dyDescent="0.2">
      <c r="A6004" s="265" t="s">
        <v>535</v>
      </c>
      <c r="B6004" s="263">
        <v>3.4754209572417002E-4</v>
      </c>
      <c r="D6004" s="263"/>
    </row>
    <row r="6005" spans="1:4" x14ac:dyDescent="0.2">
      <c r="A6005" s="265" t="s">
        <v>8569</v>
      </c>
      <c r="B6005" s="263">
        <v>3.4743402038895998E-4</v>
      </c>
      <c r="D6005" s="263"/>
    </row>
    <row r="6006" spans="1:4" x14ac:dyDescent="0.2">
      <c r="A6006" s="265" t="s">
        <v>626</v>
      </c>
      <c r="B6006" s="263">
        <v>3.4723089197934002E-4</v>
      </c>
      <c r="D6006" s="263"/>
    </row>
    <row r="6007" spans="1:4" x14ac:dyDescent="0.2">
      <c r="A6007" s="265" t="s">
        <v>4589</v>
      </c>
      <c r="B6007" s="263">
        <v>3.472096288833E-4</v>
      </c>
      <c r="D6007" s="263"/>
    </row>
    <row r="6008" spans="1:4" x14ac:dyDescent="0.2">
      <c r="A6008" s="265" t="s">
        <v>1390</v>
      </c>
      <c r="B6008" s="263">
        <v>3.4681336377418001E-4</v>
      </c>
      <c r="D6008" s="263"/>
    </row>
    <row r="6009" spans="1:4" x14ac:dyDescent="0.2">
      <c r="A6009" s="265" t="s">
        <v>2811</v>
      </c>
      <c r="B6009" s="263">
        <v>3.4666327836670998E-4</v>
      </c>
      <c r="D6009" s="263"/>
    </row>
    <row r="6010" spans="1:4" x14ac:dyDescent="0.2">
      <c r="A6010" s="265" t="s">
        <v>5499</v>
      </c>
      <c r="B6010" s="263">
        <v>3.4651287644913001E-4</v>
      </c>
      <c r="D6010" s="263"/>
    </row>
    <row r="6011" spans="1:4" x14ac:dyDescent="0.2">
      <c r="A6011" s="265" t="s">
        <v>6016</v>
      </c>
      <c r="B6011" s="263">
        <v>3.4578706131338998E-4</v>
      </c>
      <c r="D6011" s="263"/>
    </row>
    <row r="6012" spans="1:4" x14ac:dyDescent="0.2">
      <c r="A6012" s="265" t="s">
        <v>8570</v>
      </c>
      <c r="B6012" s="263">
        <v>3.4578706131338998E-4</v>
      </c>
      <c r="D6012" s="263"/>
    </row>
    <row r="6013" spans="1:4" x14ac:dyDescent="0.2">
      <c r="A6013" s="265" t="s">
        <v>8571</v>
      </c>
      <c r="B6013" s="263">
        <v>3.4578706131338998E-4</v>
      </c>
      <c r="D6013" s="263"/>
    </row>
    <row r="6014" spans="1:4" x14ac:dyDescent="0.2">
      <c r="A6014" s="265" t="s">
        <v>8572</v>
      </c>
      <c r="B6014" s="263">
        <v>3.4532382670829001E-4</v>
      </c>
      <c r="D6014" s="263"/>
    </row>
    <row r="6015" spans="1:4" x14ac:dyDescent="0.2">
      <c r="A6015" s="265" t="s">
        <v>1661</v>
      </c>
      <c r="B6015" s="263">
        <v>3.4498927389871998E-4</v>
      </c>
      <c r="D6015" s="263"/>
    </row>
    <row r="6016" spans="1:4" x14ac:dyDescent="0.2">
      <c r="A6016" s="265" t="s">
        <v>5898</v>
      </c>
      <c r="B6016" s="263">
        <v>3.4471342526204998E-4</v>
      </c>
      <c r="D6016" s="263"/>
    </row>
    <row r="6017" spans="1:4" x14ac:dyDescent="0.2">
      <c r="A6017" s="265" t="s">
        <v>3723</v>
      </c>
      <c r="B6017" s="263">
        <v>3.4448064951830002E-4</v>
      </c>
      <c r="D6017" s="263"/>
    </row>
    <row r="6018" spans="1:4" x14ac:dyDescent="0.2">
      <c r="A6018" s="265" t="s">
        <v>4845</v>
      </c>
      <c r="B6018" s="263">
        <v>3.4387615475829999E-4</v>
      </c>
      <c r="D6018" s="263"/>
    </row>
    <row r="6019" spans="1:4" x14ac:dyDescent="0.2">
      <c r="A6019" s="265" t="s">
        <v>4993</v>
      </c>
      <c r="B6019" s="263">
        <v>3.4297584124686999E-4</v>
      </c>
      <c r="D6019" s="263"/>
    </row>
    <row r="6020" spans="1:4" x14ac:dyDescent="0.2">
      <c r="A6020" s="265" t="s">
        <v>701</v>
      </c>
      <c r="B6020" s="263">
        <v>3.4275986443779998E-4</v>
      </c>
      <c r="D6020" s="263"/>
    </row>
    <row r="6021" spans="1:4" x14ac:dyDescent="0.2">
      <c r="A6021" s="265" t="s">
        <v>4147</v>
      </c>
      <c r="B6021" s="263">
        <v>3.4224611468567002E-4</v>
      </c>
      <c r="D6021" s="263"/>
    </row>
    <row r="6022" spans="1:4" x14ac:dyDescent="0.2">
      <c r="A6022" s="265" t="s">
        <v>8573</v>
      </c>
      <c r="B6022" s="263">
        <v>3.4151730314521998E-4</v>
      </c>
      <c r="D6022" s="263"/>
    </row>
    <row r="6023" spans="1:4" x14ac:dyDescent="0.2">
      <c r="A6023" s="265" t="s">
        <v>8574</v>
      </c>
      <c r="B6023" s="263">
        <v>3.4129146908963998E-4</v>
      </c>
      <c r="D6023" s="263"/>
    </row>
    <row r="6024" spans="1:4" x14ac:dyDescent="0.2">
      <c r="A6024" s="265" t="s">
        <v>8575</v>
      </c>
      <c r="B6024" s="263">
        <v>3.4106758089674999E-4</v>
      </c>
      <c r="D6024" s="263"/>
    </row>
    <row r="6025" spans="1:4" x14ac:dyDescent="0.2">
      <c r="A6025" s="265" t="s">
        <v>4497</v>
      </c>
      <c r="B6025" s="263">
        <v>3.4078749561993003E-4</v>
      </c>
      <c r="D6025" s="263"/>
    </row>
    <row r="6026" spans="1:4" x14ac:dyDescent="0.2">
      <c r="A6026" s="265" t="s">
        <v>2085</v>
      </c>
      <c r="B6026" s="263">
        <v>3.4077188741248E-4</v>
      </c>
      <c r="D6026" s="263"/>
    </row>
    <row r="6027" spans="1:4" x14ac:dyDescent="0.2">
      <c r="A6027" s="265" t="s">
        <v>2525</v>
      </c>
      <c r="B6027" s="263">
        <v>3.4067404238035998E-4</v>
      </c>
      <c r="D6027" s="263"/>
    </row>
    <row r="6028" spans="1:4" x14ac:dyDescent="0.2">
      <c r="A6028" s="265" t="s">
        <v>8576</v>
      </c>
      <c r="B6028" s="263">
        <v>3.4053947639410998E-4</v>
      </c>
      <c r="D6028" s="263"/>
    </row>
    <row r="6029" spans="1:4" x14ac:dyDescent="0.2">
      <c r="A6029" s="265" t="s">
        <v>5075</v>
      </c>
      <c r="B6029" s="263">
        <v>3.4053947639410998E-4</v>
      </c>
      <c r="D6029" s="263"/>
    </row>
    <row r="6030" spans="1:4" x14ac:dyDescent="0.2">
      <c r="A6030" s="265" t="s">
        <v>8577</v>
      </c>
      <c r="B6030" s="263">
        <v>3.4053947639410998E-4</v>
      </c>
      <c r="D6030" s="263"/>
    </row>
    <row r="6031" spans="1:4" x14ac:dyDescent="0.2">
      <c r="A6031" s="265" t="s">
        <v>8578</v>
      </c>
      <c r="B6031" s="263">
        <v>3.4037906050139001E-4</v>
      </c>
      <c r="D6031" s="263"/>
    </row>
    <row r="6032" spans="1:4" x14ac:dyDescent="0.2">
      <c r="A6032" s="265" t="s">
        <v>6324</v>
      </c>
      <c r="B6032" s="263">
        <v>3.4037906050139001E-4</v>
      </c>
      <c r="D6032" s="263"/>
    </row>
    <row r="6033" spans="1:4" x14ac:dyDescent="0.2">
      <c r="A6033" s="265" t="s">
        <v>1419</v>
      </c>
      <c r="B6033" s="263">
        <v>3.4034134602280001E-4</v>
      </c>
      <c r="D6033" s="263"/>
    </row>
    <row r="6034" spans="1:4" x14ac:dyDescent="0.2">
      <c r="A6034" s="265" t="s">
        <v>3872</v>
      </c>
      <c r="B6034" s="263">
        <v>3.4014866909753998E-4</v>
      </c>
      <c r="D6034" s="263"/>
    </row>
    <row r="6035" spans="1:4" x14ac:dyDescent="0.2">
      <c r="A6035" s="265" t="s">
        <v>6177</v>
      </c>
      <c r="B6035" s="263">
        <v>3.3910786300093997E-4</v>
      </c>
      <c r="D6035" s="263"/>
    </row>
    <row r="6036" spans="1:4" x14ac:dyDescent="0.2">
      <c r="A6036" s="265" t="s">
        <v>8579</v>
      </c>
      <c r="B6036" s="263">
        <v>3.3905431118320999E-4</v>
      </c>
      <c r="D6036" s="263"/>
    </row>
    <row r="6037" spans="1:4" x14ac:dyDescent="0.2">
      <c r="A6037" s="265" t="s">
        <v>4788</v>
      </c>
      <c r="B6037" s="263">
        <v>3.3893791409659002E-4</v>
      </c>
      <c r="D6037" s="263"/>
    </row>
    <row r="6038" spans="1:4" x14ac:dyDescent="0.2">
      <c r="A6038" s="265" t="s">
        <v>2574</v>
      </c>
      <c r="B6038" s="263">
        <v>3.3790265313071E-4</v>
      </c>
      <c r="D6038" s="263"/>
    </row>
    <row r="6039" spans="1:4" x14ac:dyDescent="0.2">
      <c r="A6039" s="265" t="s">
        <v>8580</v>
      </c>
      <c r="B6039" s="263">
        <v>3.3768067789028002E-4</v>
      </c>
      <c r="D6039" s="263"/>
    </row>
    <row r="6040" spans="1:4" x14ac:dyDescent="0.2">
      <c r="A6040" s="265" t="s">
        <v>2925</v>
      </c>
      <c r="B6040" s="263">
        <v>3.3749271300689002E-4</v>
      </c>
      <c r="D6040" s="263"/>
    </row>
    <row r="6041" spans="1:4" x14ac:dyDescent="0.2">
      <c r="A6041" s="265" t="s">
        <v>3510</v>
      </c>
      <c r="B6041" s="263">
        <v>3.3697321030443003E-4</v>
      </c>
      <c r="D6041" s="263"/>
    </row>
    <row r="6042" spans="1:4" x14ac:dyDescent="0.2">
      <c r="A6042" s="265" t="s">
        <v>8581</v>
      </c>
      <c r="B6042" s="263">
        <v>3.3696958502817999E-4</v>
      </c>
      <c r="D6042" s="263"/>
    </row>
    <row r="6043" spans="1:4" x14ac:dyDescent="0.2">
      <c r="A6043" s="265" t="s">
        <v>8582</v>
      </c>
      <c r="B6043" s="263">
        <v>3.3691058335660998E-4</v>
      </c>
      <c r="D6043" s="263"/>
    </row>
    <row r="6044" spans="1:4" x14ac:dyDescent="0.2">
      <c r="A6044" s="265" t="s">
        <v>5428</v>
      </c>
      <c r="B6044" s="263">
        <v>3.3673541386958997E-4</v>
      </c>
      <c r="D6044" s="263"/>
    </row>
    <row r="6045" spans="1:4" x14ac:dyDescent="0.2">
      <c r="A6045" s="265" t="s">
        <v>5645</v>
      </c>
      <c r="B6045" s="263">
        <v>3.3659029562216E-4</v>
      </c>
      <c r="D6045" s="263"/>
    </row>
    <row r="6046" spans="1:4" x14ac:dyDescent="0.2">
      <c r="A6046" s="265" t="s">
        <v>8583</v>
      </c>
      <c r="B6046" s="263">
        <v>3.3649686272512998E-4</v>
      </c>
      <c r="D6046" s="263"/>
    </row>
    <row r="6047" spans="1:4" x14ac:dyDescent="0.2">
      <c r="A6047" s="265" t="s">
        <v>8584</v>
      </c>
      <c r="B6047" s="263">
        <v>3.3591636783893001E-4</v>
      </c>
      <c r="D6047" s="263"/>
    </row>
    <row r="6048" spans="1:4" x14ac:dyDescent="0.2">
      <c r="A6048" s="265" t="s">
        <v>5570</v>
      </c>
      <c r="B6048" s="263">
        <v>3.3571647270243E-4</v>
      </c>
      <c r="D6048" s="263"/>
    </row>
    <row r="6049" spans="1:4" x14ac:dyDescent="0.2">
      <c r="A6049" s="265" t="s">
        <v>8585</v>
      </c>
      <c r="B6049" s="263">
        <v>3.3520251232532002E-4</v>
      </c>
      <c r="D6049" s="263"/>
    </row>
    <row r="6050" spans="1:4" x14ac:dyDescent="0.2">
      <c r="A6050" s="265" t="s">
        <v>5763</v>
      </c>
      <c r="B6050" s="263">
        <v>3.3488327231754998E-4</v>
      </c>
      <c r="D6050" s="263"/>
    </row>
    <row r="6051" spans="1:4" x14ac:dyDescent="0.2">
      <c r="A6051" s="265" t="s">
        <v>392</v>
      </c>
      <c r="B6051" s="263">
        <v>3.3484496233901002E-4</v>
      </c>
      <c r="D6051" s="263"/>
    </row>
    <row r="6052" spans="1:4" x14ac:dyDescent="0.2">
      <c r="A6052" s="265" t="s">
        <v>3392</v>
      </c>
      <c r="B6052" s="263">
        <v>3.3445562955646999E-4</v>
      </c>
      <c r="D6052" s="263"/>
    </row>
    <row r="6053" spans="1:4" x14ac:dyDescent="0.2">
      <c r="A6053" s="265" t="s">
        <v>8586</v>
      </c>
      <c r="B6053" s="263">
        <v>3.3410960570755998E-4</v>
      </c>
      <c r="D6053" s="263"/>
    </row>
    <row r="6054" spans="1:4" x14ac:dyDescent="0.2">
      <c r="A6054" s="265" t="s">
        <v>8587</v>
      </c>
      <c r="B6054" s="263">
        <v>3.3404227922793998E-4</v>
      </c>
      <c r="D6054" s="263"/>
    </row>
    <row r="6055" spans="1:4" x14ac:dyDescent="0.2">
      <c r="A6055" s="265" t="s">
        <v>8588</v>
      </c>
      <c r="B6055" s="263">
        <v>3.3374060225449E-4</v>
      </c>
      <c r="D6055" s="263"/>
    </row>
    <row r="6056" spans="1:4" x14ac:dyDescent="0.2">
      <c r="A6056" s="265" t="s">
        <v>3382</v>
      </c>
      <c r="B6056" s="263">
        <v>3.3368547638328998E-4</v>
      </c>
      <c r="D6056" s="263"/>
    </row>
    <row r="6057" spans="1:4" x14ac:dyDescent="0.2">
      <c r="A6057" s="265" t="s">
        <v>3438</v>
      </c>
      <c r="B6057" s="263">
        <v>3.3360641630094003E-4</v>
      </c>
      <c r="D6057" s="263"/>
    </row>
    <row r="6058" spans="1:4" x14ac:dyDescent="0.2">
      <c r="A6058" s="265" t="s">
        <v>8589</v>
      </c>
      <c r="B6058" s="263">
        <v>3.3356012790115998E-4</v>
      </c>
      <c r="D6058" s="263"/>
    </row>
    <row r="6059" spans="1:4" x14ac:dyDescent="0.2">
      <c r="A6059" s="265" t="s">
        <v>8590</v>
      </c>
      <c r="B6059" s="263">
        <v>3.3353846126447001E-4</v>
      </c>
      <c r="D6059" s="263"/>
    </row>
    <row r="6060" spans="1:4" x14ac:dyDescent="0.2">
      <c r="A6060" s="265" t="s">
        <v>8591</v>
      </c>
      <c r="B6060" s="263">
        <v>3.3326094613758E-4</v>
      </c>
      <c r="D6060" s="263"/>
    </row>
    <row r="6061" spans="1:4" x14ac:dyDescent="0.2">
      <c r="A6061" s="265" t="s">
        <v>4270</v>
      </c>
      <c r="B6061" s="263">
        <v>3.3307866511072002E-4</v>
      </c>
      <c r="D6061" s="263"/>
    </row>
    <row r="6062" spans="1:4" x14ac:dyDescent="0.2">
      <c r="A6062" s="265" t="s">
        <v>1190</v>
      </c>
      <c r="B6062" s="263">
        <v>3.3300962305063999E-4</v>
      </c>
      <c r="D6062" s="263"/>
    </row>
    <row r="6063" spans="1:4" x14ac:dyDescent="0.2">
      <c r="A6063" s="265" t="s">
        <v>8592</v>
      </c>
      <c r="B6063" s="263">
        <v>3.3285477857886002E-4</v>
      </c>
      <c r="D6063" s="263"/>
    </row>
    <row r="6064" spans="1:4" x14ac:dyDescent="0.2">
      <c r="A6064" s="265" t="s">
        <v>8593</v>
      </c>
      <c r="B6064" s="263">
        <v>3.3285477857886002E-4</v>
      </c>
      <c r="D6064" s="263"/>
    </row>
    <row r="6065" spans="1:4" x14ac:dyDescent="0.2">
      <c r="A6065" s="265" t="s">
        <v>4152</v>
      </c>
      <c r="B6065" s="263">
        <v>3.3270900603188998E-4</v>
      </c>
      <c r="D6065" s="263"/>
    </row>
    <row r="6066" spans="1:4" x14ac:dyDescent="0.2">
      <c r="A6066" s="265" t="s">
        <v>3682</v>
      </c>
      <c r="B6066" s="263">
        <v>3.3186340692221002E-4</v>
      </c>
      <c r="D6066" s="263"/>
    </row>
    <row r="6067" spans="1:4" x14ac:dyDescent="0.2">
      <c r="A6067" s="265" t="s">
        <v>4461</v>
      </c>
      <c r="B6067" s="263">
        <v>3.3186271699848E-4</v>
      </c>
      <c r="D6067" s="263"/>
    </row>
    <row r="6068" spans="1:4" x14ac:dyDescent="0.2">
      <c r="A6068" s="265" t="s">
        <v>8594</v>
      </c>
      <c r="B6068" s="263">
        <v>3.3166001073933E-4</v>
      </c>
      <c r="D6068" s="263"/>
    </row>
    <row r="6069" spans="1:4" x14ac:dyDescent="0.2">
      <c r="A6069" s="265" t="s">
        <v>4389</v>
      </c>
      <c r="B6069" s="263">
        <v>3.3146060540945E-4</v>
      </c>
      <c r="D6069" s="263"/>
    </row>
    <row r="6070" spans="1:4" x14ac:dyDescent="0.2">
      <c r="A6070" s="265" t="s">
        <v>844</v>
      </c>
      <c r="B6070" s="263">
        <v>3.3142459012040998E-4</v>
      </c>
      <c r="D6070" s="263"/>
    </row>
    <row r="6071" spans="1:4" x14ac:dyDescent="0.2">
      <c r="A6071" s="265" t="s">
        <v>8595</v>
      </c>
      <c r="B6071" s="263">
        <v>3.3115129608070999E-4</v>
      </c>
      <c r="D6071" s="263"/>
    </row>
    <row r="6072" spans="1:4" x14ac:dyDescent="0.2">
      <c r="A6072" s="265" t="s">
        <v>8596</v>
      </c>
      <c r="B6072" s="263">
        <v>3.3105568103012001E-4</v>
      </c>
      <c r="D6072" s="263"/>
    </row>
    <row r="6073" spans="1:4" x14ac:dyDescent="0.2">
      <c r="A6073" s="265" t="s">
        <v>8597</v>
      </c>
      <c r="B6073" s="263">
        <v>3.3065337029598998E-4</v>
      </c>
      <c r="D6073" s="263"/>
    </row>
    <row r="6074" spans="1:4" x14ac:dyDescent="0.2">
      <c r="A6074" s="265" t="s">
        <v>2160</v>
      </c>
      <c r="B6074" s="263">
        <v>3.3048248180389002E-4</v>
      </c>
      <c r="D6074" s="263"/>
    </row>
    <row r="6075" spans="1:4" x14ac:dyDescent="0.2">
      <c r="A6075" s="265" t="s">
        <v>798</v>
      </c>
      <c r="B6075" s="263">
        <v>3.3031099501659001E-4</v>
      </c>
      <c r="D6075" s="263"/>
    </row>
    <row r="6076" spans="1:4" x14ac:dyDescent="0.2">
      <c r="A6076" s="265" t="s">
        <v>3207</v>
      </c>
      <c r="B6076" s="263">
        <v>3.2873050144361E-4</v>
      </c>
      <c r="D6076" s="263"/>
    </row>
    <row r="6077" spans="1:4" x14ac:dyDescent="0.2">
      <c r="A6077" s="265" t="s">
        <v>8598</v>
      </c>
      <c r="B6077" s="263">
        <v>3.2867083295174001E-4</v>
      </c>
      <c r="D6077" s="263"/>
    </row>
    <row r="6078" spans="1:4" x14ac:dyDescent="0.2">
      <c r="A6078" s="265" t="s">
        <v>3918</v>
      </c>
      <c r="B6078" s="263">
        <v>3.2805045498427002E-4</v>
      </c>
      <c r="D6078" s="263"/>
    </row>
    <row r="6079" spans="1:4" x14ac:dyDescent="0.2">
      <c r="A6079" s="265" t="s">
        <v>4954</v>
      </c>
      <c r="B6079" s="263">
        <v>3.2777402707499001E-4</v>
      </c>
      <c r="D6079" s="263"/>
    </row>
    <row r="6080" spans="1:4" x14ac:dyDescent="0.2">
      <c r="A6080" s="265" t="s">
        <v>8599</v>
      </c>
      <c r="B6080" s="263">
        <v>3.2735287427555001E-4</v>
      </c>
      <c r="D6080" s="263"/>
    </row>
    <row r="6081" spans="1:4" x14ac:dyDescent="0.2">
      <c r="A6081" s="265" t="s">
        <v>1367</v>
      </c>
      <c r="B6081" s="263">
        <v>3.2682947989465E-4</v>
      </c>
      <c r="D6081" s="263"/>
    </row>
    <row r="6082" spans="1:4" x14ac:dyDescent="0.2">
      <c r="A6082" s="265" t="s">
        <v>8600</v>
      </c>
      <c r="B6082" s="263">
        <v>3.2664167068451001E-4</v>
      </c>
      <c r="D6082" s="263"/>
    </row>
    <row r="6083" spans="1:4" x14ac:dyDescent="0.2">
      <c r="A6083" s="265" t="s">
        <v>8601</v>
      </c>
      <c r="B6083" s="263">
        <v>3.2589229932784998E-4</v>
      </c>
      <c r="D6083" s="263"/>
    </row>
    <row r="6084" spans="1:4" x14ac:dyDescent="0.2">
      <c r="A6084" s="265" t="s">
        <v>4251</v>
      </c>
      <c r="B6084" s="263">
        <v>3.2521776152949001E-4</v>
      </c>
      <c r="D6084" s="263"/>
    </row>
    <row r="6085" spans="1:4" x14ac:dyDescent="0.2">
      <c r="A6085" s="265" t="s">
        <v>8602</v>
      </c>
      <c r="B6085" s="263">
        <v>3.2509019478349E-4</v>
      </c>
      <c r="D6085" s="263"/>
    </row>
    <row r="6086" spans="1:4" x14ac:dyDescent="0.2">
      <c r="A6086" s="265" t="s">
        <v>2017</v>
      </c>
      <c r="B6086" s="263">
        <v>3.2474114683338001E-4</v>
      </c>
      <c r="D6086" s="263"/>
    </row>
    <row r="6087" spans="1:4" x14ac:dyDescent="0.2">
      <c r="A6087" s="265" t="s">
        <v>909</v>
      </c>
      <c r="B6087" s="263">
        <v>3.2471662047711003E-4</v>
      </c>
      <c r="D6087" s="263"/>
    </row>
    <row r="6088" spans="1:4" x14ac:dyDescent="0.2">
      <c r="A6088" s="265" t="s">
        <v>2390</v>
      </c>
      <c r="B6088" s="263">
        <v>3.2446460862560998E-4</v>
      </c>
      <c r="D6088" s="263"/>
    </row>
    <row r="6089" spans="1:4" x14ac:dyDescent="0.2">
      <c r="A6089" s="265" t="s">
        <v>8603</v>
      </c>
      <c r="B6089" s="263">
        <v>3.2439387518956998E-4</v>
      </c>
      <c r="D6089" s="263"/>
    </row>
    <row r="6090" spans="1:4" x14ac:dyDescent="0.2">
      <c r="A6090" s="265" t="s">
        <v>8604</v>
      </c>
      <c r="B6090" s="263">
        <v>3.2439387518956998E-4</v>
      </c>
      <c r="D6090" s="263"/>
    </row>
    <row r="6091" spans="1:4" x14ac:dyDescent="0.2">
      <c r="A6091" s="265" t="s">
        <v>8605</v>
      </c>
      <c r="B6091" s="263">
        <v>3.2439387518956998E-4</v>
      </c>
      <c r="D6091" s="263"/>
    </row>
    <row r="6092" spans="1:4" x14ac:dyDescent="0.2">
      <c r="A6092" s="265" t="s">
        <v>4718</v>
      </c>
      <c r="B6092" s="263">
        <v>3.2409305490431001E-4</v>
      </c>
      <c r="D6092" s="263"/>
    </row>
    <row r="6093" spans="1:4" x14ac:dyDescent="0.2">
      <c r="A6093" s="265" t="s">
        <v>1748</v>
      </c>
      <c r="B6093" s="263">
        <v>3.2355021513496001E-4</v>
      </c>
      <c r="D6093" s="263"/>
    </row>
    <row r="6094" spans="1:4" x14ac:dyDescent="0.2">
      <c r="A6094" s="265" t="s">
        <v>1735</v>
      </c>
      <c r="B6094" s="263">
        <v>3.2355021513496001E-4</v>
      </c>
      <c r="D6094" s="263"/>
    </row>
    <row r="6095" spans="1:4" x14ac:dyDescent="0.2">
      <c r="A6095" s="265" t="s">
        <v>6371</v>
      </c>
      <c r="B6095" s="263">
        <v>3.2325756410557998E-4</v>
      </c>
      <c r="D6095" s="263"/>
    </row>
    <row r="6096" spans="1:4" x14ac:dyDescent="0.2">
      <c r="A6096" s="265" t="s">
        <v>1628</v>
      </c>
      <c r="B6096" s="263">
        <v>3.2304245207778E-4</v>
      </c>
      <c r="D6096" s="263"/>
    </row>
    <row r="6097" spans="1:4" x14ac:dyDescent="0.2">
      <c r="A6097" s="265" t="s">
        <v>8606</v>
      </c>
      <c r="B6097" s="263">
        <v>3.2295848853358E-4</v>
      </c>
      <c r="D6097" s="263"/>
    </row>
    <row r="6098" spans="1:4" x14ac:dyDescent="0.2">
      <c r="A6098" s="265" t="s">
        <v>5792</v>
      </c>
      <c r="B6098" s="263">
        <v>3.2258127704057002E-4</v>
      </c>
      <c r="D6098" s="263"/>
    </row>
    <row r="6099" spans="1:4" x14ac:dyDescent="0.2">
      <c r="A6099" s="265" t="s">
        <v>8607</v>
      </c>
      <c r="B6099" s="263">
        <v>3.2242783890926001E-4</v>
      </c>
      <c r="D6099" s="263"/>
    </row>
    <row r="6100" spans="1:4" x14ac:dyDescent="0.2">
      <c r="A6100" s="265" t="s">
        <v>1249</v>
      </c>
      <c r="B6100" s="263">
        <v>3.2242678556551E-4</v>
      </c>
      <c r="D6100" s="263"/>
    </row>
    <row r="6101" spans="1:4" x14ac:dyDescent="0.2">
      <c r="A6101" s="265" t="s">
        <v>6331</v>
      </c>
      <c r="B6101" s="263">
        <v>3.2199708121390997E-4</v>
      </c>
      <c r="D6101" s="263"/>
    </row>
    <row r="6102" spans="1:4" x14ac:dyDescent="0.2">
      <c r="A6102" s="265" t="s">
        <v>2515</v>
      </c>
      <c r="B6102" s="263">
        <v>3.2186143392593999E-4</v>
      </c>
      <c r="D6102" s="263"/>
    </row>
    <row r="6103" spans="1:4" x14ac:dyDescent="0.2">
      <c r="A6103" s="265" t="s">
        <v>1888</v>
      </c>
      <c r="B6103" s="263">
        <v>3.2111360820503E-4</v>
      </c>
      <c r="D6103" s="263"/>
    </row>
    <row r="6104" spans="1:4" x14ac:dyDescent="0.2">
      <c r="A6104" s="265" t="s">
        <v>8608</v>
      </c>
      <c r="B6104" s="263">
        <v>3.2072249577566001E-4</v>
      </c>
      <c r="D6104" s="263"/>
    </row>
    <row r="6105" spans="1:4" x14ac:dyDescent="0.2">
      <c r="A6105" s="265" t="s">
        <v>761</v>
      </c>
      <c r="B6105" s="263">
        <v>3.2020530531203E-4</v>
      </c>
      <c r="D6105" s="263"/>
    </row>
    <row r="6106" spans="1:4" x14ac:dyDescent="0.2">
      <c r="A6106" s="265" t="s">
        <v>2864</v>
      </c>
      <c r="B6106" s="263">
        <v>3.1902463962581997E-4</v>
      </c>
      <c r="D6106" s="263"/>
    </row>
    <row r="6107" spans="1:4" x14ac:dyDescent="0.2">
      <c r="A6107" s="265" t="s">
        <v>8609</v>
      </c>
      <c r="B6107" s="263">
        <v>3.1891446808137E-4</v>
      </c>
      <c r="D6107" s="263"/>
    </row>
    <row r="6108" spans="1:4" x14ac:dyDescent="0.2">
      <c r="A6108" s="265" t="s">
        <v>8610</v>
      </c>
      <c r="B6108" s="263">
        <v>3.1823172152294001E-4</v>
      </c>
      <c r="D6108" s="263"/>
    </row>
    <row r="6109" spans="1:4" x14ac:dyDescent="0.2">
      <c r="A6109" s="265" t="s">
        <v>5750</v>
      </c>
      <c r="B6109" s="263">
        <v>3.1781795987901999E-4</v>
      </c>
      <c r="D6109" s="263"/>
    </row>
    <row r="6110" spans="1:4" x14ac:dyDescent="0.2">
      <c r="A6110" s="265" t="s">
        <v>4434</v>
      </c>
      <c r="B6110" s="263">
        <v>3.1765457272128999E-4</v>
      </c>
      <c r="D6110" s="263"/>
    </row>
    <row r="6111" spans="1:4" x14ac:dyDescent="0.2">
      <c r="A6111" s="265" t="s">
        <v>749</v>
      </c>
      <c r="B6111" s="263">
        <v>3.1760094474306001E-4</v>
      </c>
      <c r="D6111" s="263"/>
    </row>
    <row r="6112" spans="1:4" x14ac:dyDescent="0.2">
      <c r="A6112" s="265" t="s">
        <v>3496</v>
      </c>
      <c r="B6112" s="263">
        <v>3.1759079878616002E-4</v>
      </c>
      <c r="D6112" s="263"/>
    </row>
    <row r="6113" spans="1:4" x14ac:dyDescent="0.2">
      <c r="A6113" s="265" t="s">
        <v>459</v>
      </c>
      <c r="B6113" s="263">
        <v>3.1758212412391997E-4</v>
      </c>
      <c r="D6113" s="263"/>
    </row>
    <row r="6114" spans="1:4" x14ac:dyDescent="0.2">
      <c r="A6114" s="265" t="s">
        <v>1298</v>
      </c>
      <c r="B6114" s="263">
        <v>3.1725157723831E-4</v>
      </c>
      <c r="D6114" s="263"/>
    </row>
    <row r="6115" spans="1:4" x14ac:dyDescent="0.2">
      <c r="A6115" s="265" t="s">
        <v>6060</v>
      </c>
      <c r="B6115" s="263">
        <v>3.1708105201657002E-4</v>
      </c>
      <c r="D6115" s="263"/>
    </row>
    <row r="6116" spans="1:4" x14ac:dyDescent="0.2">
      <c r="A6116" s="265" t="s">
        <v>2152</v>
      </c>
      <c r="B6116" s="263">
        <v>3.1700591604426001E-4</v>
      </c>
      <c r="D6116" s="263"/>
    </row>
    <row r="6117" spans="1:4" x14ac:dyDescent="0.2">
      <c r="A6117" s="265" t="s">
        <v>8611</v>
      </c>
      <c r="B6117" s="263">
        <v>3.1673720927456999E-4</v>
      </c>
      <c r="D6117" s="263"/>
    </row>
    <row r="6118" spans="1:4" x14ac:dyDescent="0.2">
      <c r="A6118" s="265" t="s">
        <v>3063</v>
      </c>
      <c r="B6118" s="263">
        <v>3.1672838649725999E-4</v>
      </c>
      <c r="D6118" s="263"/>
    </row>
    <row r="6119" spans="1:4" x14ac:dyDescent="0.2">
      <c r="A6119" s="265" t="s">
        <v>985</v>
      </c>
      <c r="B6119" s="263">
        <v>3.1645994932350002E-4</v>
      </c>
      <c r="D6119" s="263"/>
    </row>
    <row r="6120" spans="1:4" x14ac:dyDescent="0.2">
      <c r="A6120" s="265" t="s">
        <v>8612</v>
      </c>
      <c r="B6120" s="263">
        <v>3.1601414157049999E-4</v>
      </c>
      <c r="D6120" s="263"/>
    </row>
    <row r="6121" spans="1:4" x14ac:dyDescent="0.2">
      <c r="A6121" s="265" t="s">
        <v>8613</v>
      </c>
      <c r="B6121" s="263">
        <v>3.1547490144346999E-4</v>
      </c>
      <c r="D6121" s="263"/>
    </row>
    <row r="6122" spans="1:4" x14ac:dyDescent="0.2">
      <c r="A6122" s="265" t="s">
        <v>2075</v>
      </c>
      <c r="B6122" s="263">
        <v>3.1507987797926E-4</v>
      </c>
      <c r="D6122" s="263"/>
    </row>
    <row r="6123" spans="1:4" x14ac:dyDescent="0.2">
      <c r="A6123" s="265" t="s">
        <v>3483</v>
      </c>
      <c r="B6123" s="263">
        <v>3.1353400175760998E-4</v>
      </c>
      <c r="D6123" s="263"/>
    </row>
    <row r="6124" spans="1:4" x14ac:dyDescent="0.2">
      <c r="A6124" s="265" t="s">
        <v>1104</v>
      </c>
      <c r="B6124" s="263">
        <v>3.1330999244732002E-4</v>
      </c>
      <c r="D6124" s="263"/>
    </row>
    <row r="6125" spans="1:4" x14ac:dyDescent="0.2">
      <c r="A6125" s="265" t="s">
        <v>4363</v>
      </c>
      <c r="B6125" s="263">
        <v>3.1322353392552999E-4</v>
      </c>
      <c r="D6125" s="263"/>
    </row>
    <row r="6126" spans="1:4" x14ac:dyDescent="0.2">
      <c r="A6126" s="265" t="s">
        <v>5417</v>
      </c>
      <c r="B6126" s="263">
        <v>3.1315861694987E-4</v>
      </c>
      <c r="D6126" s="263"/>
    </row>
    <row r="6127" spans="1:4" x14ac:dyDescent="0.2">
      <c r="A6127" s="265" t="s">
        <v>3820</v>
      </c>
      <c r="B6127" s="263">
        <v>3.1248692823698001E-4</v>
      </c>
      <c r="D6127" s="263"/>
    </row>
    <row r="6128" spans="1:4" x14ac:dyDescent="0.2">
      <c r="A6128" s="265" t="s">
        <v>2271</v>
      </c>
      <c r="B6128" s="263">
        <v>3.1247768752387E-4</v>
      </c>
      <c r="D6128" s="263"/>
    </row>
    <row r="6129" spans="1:4" x14ac:dyDescent="0.2">
      <c r="A6129" s="265" t="s">
        <v>2086</v>
      </c>
      <c r="B6129" s="263">
        <v>3.1242667963885001E-4</v>
      </c>
      <c r="D6129" s="263"/>
    </row>
    <row r="6130" spans="1:4" x14ac:dyDescent="0.2">
      <c r="A6130" s="265" t="s">
        <v>8614</v>
      </c>
      <c r="B6130" s="263">
        <v>3.1222492617276999E-4</v>
      </c>
      <c r="D6130" s="263"/>
    </row>
    <row r="6131" spans="1:4" x14ac:dyDescent="0.2">
      <c r="A6131" s="265" t="s">
        <v>2899</v>
      </c>
      <c r="B6131" s="263">
        <v>3.1215016820128002E-4</v>
      </c>
      <c r="D6131" s="263"/>
    </row>
    <row r="6132" spans="1:4" x14ac:dyDescent="0.2">
      <c r="A6132" s="265" t="s">
        <v>8615</v>
      </c>
      <c r="B6132" s="263">
        <v>3.1129921546578E-4</v>
      </c>
      <c r="D6132" s="263"/>
    </row>
    <row r="6133" spans="1:4" x14ac:dyDescent="0.2">
      <c r="A6133" s="265" t="s">
        <v>2041</v>
      </c>
      <c r="B6133" s="263">
        <v>3.0966178037382998E-4</v>
      </c>
      <c r="D6133" s="263"/>
    </row>
    <row r="6134" spans="1:4" x14ac:dyDescent="0.2">
      <c r="A6134" s="265" t="s">
        <v>809</v>
      </c>
      <c r="B6134" s="263">
        <v>3.0928889383053998E-4</v>
      </c>
      <c r="D6134" s="263"/>
    </row>
    <row r="6135" spans="1:4" x14ac:dyDescent="0.2">
      <c r="A6135" s="265" t="s">
        <v>3237</v>
      </c>
      <c r="B6135" s="263">
        <v>3.0907227816954997E-4</v>
      </c>
      <c r="D6135" s="263"/>
    </row>
    <row r="6136" spans="1:4" x14ac:dyDescent="0.2">
      <c r="A6136" s="265" t="s">
        <v>2098</v>
      </c>
      <c r="B6136" s="263">
        <v>3.0900511396039001E-4</v>
      </c>
      <c r="D6136" s="263"/>
    </row>
    <row r="6137" spans="1:4" x14ac:dyDescent="0.2">
      <c r="A6137" s="265" t="s">
        <v>8616</v>
      </c>
      <c r="B6137" s="263">
        <v>3.0860002787729999E-4</v>
      </c>
      <c r="D6137" s="263"/>
    </row>
    <row r="6138" spans="1:4" x14ac:dyDescent="0.2">
      <c r="A6138" s="265" t="s">
        <v>8617</v>
      </c>
      <c r="B6138" s="263">
        <v>3.0859388091533001E-4</v>
      </c>
      <c r="D6138" s="263"/>
    </row>
    <row r="6139" spans="1:4" x14ac:dyDescent="0.2">
      <c r="A6139" s="265" t="s">
        <v>1189</v>
      </c>
      <c r="B6139" s="263">
        <v>3.0795235115234999E-4</v>
      </c>
      <c r="D6139" s="263"/>
    </row>
    <row r="6140" spans="1:4" x14ac:dyDescent="0.2">
      <c r="A6140" s="265" t="s">
        <v>3756</v>
      </c>
      <c r="B6140" s="263">
        <v>3.0740520996097999E-4</v>
      </c>
      <c r="D6140" s="263"/>
    </row>
    <row r="6141" spans="1:4" x14ac:dyDescent="0.2">
      <c r="A6141" s="265" t="s">
        <v>1402</v>
      </c>
      <c r="B6141" s="263">
        <v>3.0730578455454E-4</v>
      </c>
      <c r="D6141" s="263"/>
    </row>
    <row r="6142" spans="1:4" x14ac:dyDescent="0.2">
      <c r="A6142" s="265" t="s">
        <v>8618</v>
      </c>
      <c r="B6142" s="263">
        <v>3.0686019485907999E-4</v>
      </c>
      <c r="D6142" s="263"/>
    </row>
    <row r="6143" spans="1:4" x14ac:dyDescent="0.2">
      <c r="A6143" s="265" t="s">
        <v>6309</v>
      </c>
      <c r="B6143" s="263">
        <v>3.0674058098098002E-4</v>
      </c>
      <c r="D6143" s="263"/>
    </row>
    <row r="6144" spans="1:4" x14ac:dyDescent="0.2">
      <c r="A6144" s="265" t="s">
        <v>3220</v>
      </c>
      <c r="B6144" s="263">
        <v>3.0666171948830998E-4</v>
      </c>
      <c r="D6144" s="263"/>
    </row>
    <row r="6145" spans="1:4" x14ac:dyDescent="0.2">
      <c r="A6145" s="265" t="s">
        <v>4072</v>
      </c>
      <c r="B6145" s="263">
        <v>3.0655020371594998E-4</v>
      </c>
      <c r="D6145" s="263"/>
    </row>
    <row r="6146" spans="1:4" x14ac:dyDescent="0.2">
      <c r="A6146" s="265" t="s">
        <v>8619</v>
      </c>
      <c r="B6146" s="263">
        <v>3.0605745615146002E-4</v>
      </c>
      <c r="D6146" s="263"/>
    </row>
    <row r="6147" spans="1:4" x14ac:dyDescent="0.2">
      <c r="A6147" s="265" t="s">
        <v>1075</v>
      </c>
      <c r="B6147" s="263">
        <v>3.0564779951311E-4</v>
      </c>
      <c r="D6147" s="263"/>
    </row>
    <row r="6148" spans="1:4" x14ac:dyDescent="0.2">
      <c r="A6148" s="265" t="s">
        <v>5543</v>
      </c>
      <c r="B6148" s="263">
        <v>3.0488320234748999E-4</v>
      </c>
      <c r="D6148" s="263"/>
    </row>
    <row r="6149" spans="1:4" x14ac:dyDescent="0.2">
      <c r="A6149" s="265" t="s">
        <v>8620</v>
      </c>
      <c r="B6149" s="263">
        <v>3.0473539892782002E-4</v>
      </c>
      <c r="D6149" s="263"/>
    </row>
    <row r="6150" spans="1:4" x14ac:dyDescent="0.2">
      <c r="A6150" s="265" t="s">
        <v>1598</v>
      </c>
      <c r="B6150" s="263">
        <v>3.0450257057194999E-4</v>
      </c>
      <c r="D6150" s="263"/>
    </row>
    <row r="6151" spans="1:4" x14ac:dyDescent="0.2">
      <c r="A6151" s="265" t="s">
        <v>8621</v>
      </c>
      <c r="B6151" s="263">
        <v>3.0349520003899999E-4</v>
      </c>
      <c r="D6151" s="263"/>
    </row>
    <row r="6152" spans="1:4" x14ac:dyDescent="0.2">
      <c r="A6152" s="265" t="s">
        <v>8622</v>
      </c>
      <c r="B6152" s="263">
        <v>3.0285467109997997E-4</v>
      </c>
      <c r="D6152" s="263"/>
    </row>
    <row r="6153" spans="1:4" x14ac:dyDescent="0.2">
      <c r="A6153" s="265" t="s">
        <v>8623</v>
      </c>
      <c r="B6153" s="263">
        <v>3.0285467109997997E-4</v>
      </c>
      <c r="D6153" s="263"/>
    </row>
    <row r="6154" spans="1:4" x14ac:dyDescent="0.2">
      <c r="A6154" s="265" t="s">
        <v>1115</v>
      </c>
      <c r="B6154" s="263">
        <v>3.0282222115974997E-4</v>
      </c>
      <c r="D6154" s="263"/>
    </row>
    <row r="6155" spans="1:4" x14ac:dyDescent="0.2">
      <c r="A6155" s="265" t="s">
        <v>2436</v>
      </c>
      <c r="B6155" s="263">
        <v>3.0261110528912003E-4</v>
      </c>
      <c r="D6155" s="263"/>
    </row>
    <row r="6156" spans="1:4" x14ac:dyDescent="0.2">
      <c r="A6156" s="265" t="s">
        <v>790</v>
      </c>
      <c r="B6156" s="263">
        <v>3.0255962947869003E-4</v>
      </c>
      <c r="D6156" s="263"/>
    </row>
    <row r="6157" spans="1:4" x14ac:dyDescent="0.2">
      <c r="A6157" s="265" t="s">
        <v>3966</v>
      </c>
      <c r="B6157" s="263">
        <v>3.0212144297225E-4</v>
      </c>
      <c r="D6157" s="263"/>
    </row>
    <row r="6158" spans="1:4" x14ac:dyDescent="0.2">
      <c r="A6158" s="265" t="s">
        <v>8624</v>
      </c>
      <c r="B6158" s="263">
        <v>3.0143372772640999E-4</v>
      </c>
      <c r="D6158" s="263"/>
    </row>
    <row r="6159" spans="1:4" x14ac:dyDescent="0.2">
      <c r="A6159" s="265" t="s">
        <v>8625</v>
      </c>
      <c r="B6159" s="263">
        <v>3.0121245685246003E-4</v>
      </c>
      <c r="D6159" s="263"/>
    </row>
    <row r="6160" spans="1:4" x14ac:dyDescent="0.2">
      <c r="A6160" s="265" t="s">
        <v>4976</v>
      </c>
      <c r="B6160" s="263">
        <v>3.0071904462500998E-4</v>
      </c>
      <c r="D6160" s="263"/>
    </row>
    <row r="6161" spans="1:4" x14ac:dyDescent="0.2">
      <c r="A6161" s="265" t="s">
        <v>2274</v>
      </c>
      <c r="B6161" s="263">
        <v>3.0071904462500998E-4</v>
      </c>
      <c r="D6161" s="263"/>
    </row>
    <row r="6162" spans="1:4" x14ac:dyDescent="0.2">
      <c r="A6162" s="265" t="s">
        <v>3482</v>
      </c>
      <c r="B6162" s="263">
        <v>3.0071904462500998E-4</v>
      </c>
      <c r="D6162" s="263"/>
    </row>
    <row r="6163" spans="1:4" x14ac:dyDescent="0.2">
      <c r="A6163" s="265" t="s">
        <v>8626</v>
      </c>
      <c r="B6163" s="263">
        <v>3.0071904462500998E-4</v>
      </c>
      <c r="D6163" s="263"/>
    </row>
    <row r="6164" spans="1:4" x14ac:dyDescent="0.2">
      <c r="A6164" s="265" t="s">
        <v>1596</v>
      </c>
      <c r="B6164" s="263">
        <v>3.0062723050168998E-4</v>
      </c>
      <c r="D6164" s="263"/>
    </row>
    <row r="6165" spans="1:4" x14ac:dyDescent="0.2">
      <c r="A6165" s="265" t="s">
        <v>4678</v>
      </c>
      <c r="B6165" s="263">
        <v>3.0051801537859E-4</v>
      </c>
      <c r="D6165" s="263"/>
    </row>
    <row r="6166" spans="1:4" x14ac:dyDescent="0.2">
      <c r="A6166" s="265" t="s">
        <v>8627</v>
      </c>
      <c r="B6166" s="263">
        <v>3.0019890217E-4</v>
      </c>
      <c r="D6166" s="263"/>
    </row>
    <row r="6167" spans="1:4" x14ac:dyDescent="0.2">
      <c r="A6167" s="265" t="s">
        <v>8628</v>
      </c>
      <c r="B6167" s="263">
        <v>3.0019644428135999E-4</v>
      </c>
      <c r="D6167" s="263"/>
    </row>
    <row r="6168" spans="1:4" x14ac:dyDescent="0.2">
      <c r="A6168" s="265" t="s">
        <v>8629</v>
      </c>
      <c r="B6168" s="263">
        <v>2.9994459663234001E-4</v>
      </c>
      <c r="D6168" s="263"/>
    </row>
    <row r="6169" spans="1:4" x14ac:dyDescent="0.2">
      <c r="A6169" s="265" t="s">
        <v>8630</v>
      </c>
      <c r="B6169" s="263">
        <v>2.9964253334178E-4</v>
      </c>
      <c r="D6169" s="263"/>
    </row>
    <row r="6170" spans="1:4" x14ac:dyDescent="0.2">
      <c r="A6170" s="265" t="s">
        <v>2332</v>
      </c>
      <c r="B6170" s="263">
        <v>2.9951703712989E-4</v>
      </c>
      <c r="D6170" s="263"/>
    </row>
    <row r="6171" spans="1:4" x14ac:dyDescent="0.2">
      <c r="A6171" s="265" t="s">
        <v>3771</v>
      </c>
      <c r="B6171" s="263">
        <v>2.9936416969359998E-4</v>
      </c>
      <c r="D6171" s="263"/>
    </row>
    <row r="6172" spans="1:4" x14ac:dyDescent="0.2">
      <c r="A6172" s="265" t="s">
        <v>4873</v>
      </c>
      <c r="B6172" s="263">
        <v>2.9894037690644001E-4</v>
      </c>
      <c r="D6172" s="263"/>
    </row>
    <row r="6173" spans="1:4" x14ac:dyDescent="0.2">
      <c r="A6173" s="265" t="s">
        <v>1461</v>
      </c>
      <c r="B6173" s="263">
        <v>2.9862808039200002E-4</v>
      </c>
      <c r="D6173" s="263"/>
    </row>
    <row r="6174" spans="1:4" x14ac:dyDescent="0.2">
      <c r="A6174" s="265" t="s">
        <v>1981</v>
      </c>
      <c r="B6174" s="263">
        <v>2.9849535850879998E-4</v>
      </c>
      <c r="D6174" s="263"/>
    </row>
    <row r="6175" spans="1:4" x14ac:dyDescent="0.2">
      <c r="A6175" s="265" t="s">
        <v>3074</v>
      </c>
      <c r="B6175" s="263">
        <v>2.9812698461254998E-4</v>
      </c>
      <c r="D6175" s="263"/>
    </row>
    <row r="6176" spans="1:4" x14ac:dyDescent="0.2">
      <c r="A6176" s="265" t="s">
        <v>3035</v>
      </c>
      <c r="B6176" s="263">
        <v>2.9810914948154998E-4</v>
      </c>
      <c r="D6176" s="263"/>
    </row>
    <row r="6177" spans="1:4" x14ac:dyDescent="0.2">
      <c r="A6177" s="265" t="s">
        <v>2119</v>
      </c>
      <c r="B6177" s="263">
        <v>2.9783146556065001E-4</v>
      </c>
      <c r="D6177" s="263"/>
    </row>
    <row r="6178" spans="1:4" x14ac:dyDescent="0.2">
      <c r="A6178" s="265" t="s">
        <v>1078</v>
      </c>
      <c r="B6178" s="263">
        <v>2.9771611587281E-4</v>
      </c>
      <c r="D6178" s="263"/>
    </row>
    <row r="6179" spans="1:4" x14ac:dyDescent="0.2">
      <c r="A6179" s="265" t="s">
        <v>2384</v>
      </c>
      <c r="B6179" s="263">
        <v>2.9750233482961E-4</v>
      </c>
      <c r="D6179" s="263"/>
    </row>
    <row r="6180" spans="1:4" x14ac:dyDescent="0.2">
      <c r="A6180" s="265" t="s">
        <v>8631</v>
      </c>
      <c r="B6180" s="263">
        <v>2.9724794368033E-4</v>
      </c>
      <c r="D6180" s="263"/>
    </row>
    <row r="6181" spans="1:4" x14ac:dyDescent="0.2">
      <c r="A6181" s="265" t="s">
        <v>8632</v>
      </c>
      <c r="B6181" s="263">
        <v>2.9697243611002998E-4</v>
      </c>
      <c r="D6181" s="263"/>
    </row>
    <row r="6182" spans="1:4" x14ac:dyDescent="0.2">
      <c r="A6182" s="265" t="s">
        <v>2328</v>
      </c>
      <c r="B6182" s="263">
        <v>2.9688879983008002E-4</v>
      </c>
      <c r="D6182" s="263"/>
    </row>
    <row r="6183" spans="1:4" x14ac:dyDescent="0.2">
      <c r="A6183" s="265" t="s">
        <v>567</v>
      </c>
      <c r="B6183" s="263">
        <v>2.9682128715918999E-4</v>
      </c>
      <c r="D6183" s="263"/>
    </row>
    <row r="6184" spans="1:4" x14ac:dyDescent="0.2">
      <c r="A6184" s="265" t="s">
        <v>1233</v>
      </c>
      <c r="B6184" s="263">
        <v>2.9674535591373003E-4</v>
      </c>
      <c r="D6184" s="263"/>
    </row>
    <row r="6185" spans="1:4" x14ac:dyDescent="0.2">
      <c r="A6185" s="265" t="s">
        <v>705</v>
      </c>
      <c r="B6185" s="263">
        <v>2.9655053058588E-4</v>
      </c>
      <c r="D6185" s="263"/>
    </row>
    <row r="6186" spans="1:4" x14ac:dyDescent="0.2">
      <c r="A6186" s="265" t="s">
        <v>4661</v>
      </c>
      <c r="B6186" s="263">
        <v>2.9610954320873003E-4</v>
      </c>
      <c r="D6186" s="263"/>
    </row>
    <row r="6187" spans="1:4" x14ac:dyDescent="0.2">
      <c r="A6187" s="265" t="s">
        <v>8633</v>
      </c>
      <c r="B6187" s="263">
        <v>2.9525996406470001E-4</v>
      </c>
      <c r="D6187" s="263"/>
    </row>
    <row r="6188" spans="1:4" x14ac:dyDescent="0.2">
      <c r="A6188" s="265" t="s">
        <v>8634</v>
      </c>
      <c r="B6188" s="263">
        <v>2.9503304762190001E-4</v>
      </c>
      <c r="D6188" s="263"/>
    </row>
    <row r="6189" spans="1:4" x14ac:dyDescent="0.2">
      <c r="A6189" s="265" t="s">
        <v>1009</v>
      </c>
      <c r="B6189" s="263">
        <v>2.9502254348760001E-4</v>
      </c>
      <c r="D6189" s="263"/>
    </row>
    <row r="6190" spans="1:4" x14ac:dyDescent="0.2">
      <c r="A6190" s="265" t="s">
        <v>8635</v>
      </c>
      <c r="B6190" s="263">
        <v>2.9471472830231002E-4</v>
      </c>
      <c r="D6190" s="263"/>
    </row>
    <row r="6191" spans="1:4" x14ac:dyDescent="0.2">
      <c r="A6191" s="265" t="s">
        <v>8636</v>
      </c>
      <c r="B6191" s="263">
        <v>2.9452567789911999E-4</v>
      </c>
      <c r="D6191" s="263"/>
    </row>
    <row r="6192" spans="1:4" x14ac:dyDescent="0.2">
      <c r="A6192" s="265" t="s">
        <v>8637</v>
      </c>
      <c r="B6192" s="263">
        <v>2.9422255588996998E-4</v>
      </c>
      <c r="D6192" s="263"/>
    </row>
    <row r="6193" spans="1:4" x14ac:dyDescent="0.2">
      <c r="A6193" s="265" t="s">
        <v>3069</v>
      </c>
      <c r="B6193" s="263">
        <v>2.9412749492318001E-4</v>
      </c>
      <c r="D6193" s="263"/>
    </row>
    <row r="6194" spans="1:4" x14ac:dyDescent="0.2">
      <c r="A6194" s="265" t="s">
        <v>3481</v>
      </c>
      <c r="B6194" s="263">
        <v>2.9370748000634997E-4</v>
      </c>
      <c r="D6194" s="263"/>
    </row>
    <row r="6195" spans="1:4" x14ac:dyDescent="0.2">
      <c r="A6195" s="265" t="s">
        <v>8638</v>
      </c>
      <c r="B6195" s="263">
        <v>2.9353183953454001E-4</v>
      </c>
      <c r="D6195" s="263"/>
    </row>
    <row r="6196" spans="1:4" x14ac:dyDescent="0.2">
      <c r="A6196" s="265" t="s">
        <v>2177</v>
      </c>
      <c r="B6196" s="263">
        <v>2.9292459790820002E-4</v>
      </c>
      <c r="D6196" s="263"/>
    </row>
    <row r="6197" spans="1:4" x14ac:dyDescent="0.2">
      <c r="A6197" s="265" t="s">
        <v>4267</v>
      </c>
      <c r="B6197" s="263">
        <v>2.9193120831947001E-4</v>
      </c>
      <c r="D6197" s="263"/>
    </row>
    <row r="6198" spans="1:4" x14ac:dyDescent="0.2">
      <c r="A6198" s="265" t="s">
        <v>8639</v>
      </c>
      <c r="B6198" s="263">
        <v>2.9174163627147001E-4</v>
      </c>
      <c r="D6198" s="263"/>
    </row>
    <row r="6199" spans="1:4" x14ac:dyDescent="0.2">
      <c r="A6199" s="265" t="s">
        <v>8640</v>
      </c>
      <c r="B6199" s="263">
        <v>2.9174163627147001E-4</v>
      </c>
      <c r="D6199" s="263"/>
    </row>
    <row r="6200" spans="1:4" x14ac:dyDescent="0.2">
      <c r="A6200" s="265" t="s">
        <v>5354</v>
      </c>
      <c r="B6200" s="263">
        <v>2.9155881537777E-4</v>
      </c>
      <c r="D6200" s="263"/>
    </row>
    <row r="6201" spans="1:4" x14ac:dyDescent="0.2">
      <c r="A6201" s="265" t="s">
        <v>4322</v>
      </c>
      <c r="B6201" s="263">
        <v>2.9139323873387998E-4</v>
      </c>
      <c r="D6201" s="263"/>
    </row>
    <row r="6202" spans="1:4" x14ac:dyDescent="0.2">
      <c r="A6202" s="265" t="s">
        <v>4883</v>
      </c>
      <c r="B6202" s="263">
        <v>2.9139052899499E-4</v>
      </c>
      <c r="D6202" s="263"/>
    </row>
    <row r="6203" spans="1:4" x14ac:dyDescent="0.2">
      <c r="A6203" s="265" t="s">
        <v>8641</v>
      </c>
      <c r="B6203" s="263">
        <v>2.9095693542084997E-4</v>
      </c>
      <c r="D6203" s="263"/>
    </row>
    <row r="6204" spans="1:4" x14ac:dyDescent="0.2">
      <c r="A6204" s="265" t="s">
        <v>6106</v>
      </c>
      <c r="B6204" s="263">
        <v>2.9083806415000001E-4</v>
      </c>
      <c r="D6204" s="263"/>
    </row>
    <row r="6205" spans="1:4" x14ac:dyDescent="0.2">
      <c r="A6205" s="265" t="s">
        <v>8642</v>
      </c>
      <c r="B6205" s="263">
        <v>2.9064239332828002E-4</v>
      </c>
      <c r="D6205" s="263"/>
    </row>
    <row r="6206" spans="1:4" x14ac:dyDescent="0.2">
      <c r="A6206" s="265" t="s">
        <v>5812</v>
      </c>
      <c r="B6206" s="263">
        <v>2.9052115676092999E-4</v>
      </c>
      <c r="D6206" s="263"/>
    </row>
    <row r="6207" spans="1:4" x14ac:dyDescent="0.2">
      <c r="A6207" s="265" t="s">
        <v>877</v>
      </c>
      <c r="B6207" s="263">
        <v>2.9050085221477001E-4</v>
      </c>
      <c r="D6207" s="263"/>
    </row>
    <row r="6208" spans="1:4" x14ac:dyDescent="0.2">
      <c r="A6208" s="265" t="s">
        <v>8643</v>
      </c>
      <c r="B6208" s="263">
        <v>2.8875592553712E-4</v>
      </c>
      <c r="D6208" s="263"/>
    </row>
    <row r="6209" spans="1:4" x14ac:dyDescent="0.2">
      <c r="A6209" s="265" t="s">
        <v>5331</v>
      </c>
      <c r="B6209" s="263">
        <v>2.8870093385740999E-4</v>
      </c>
      <c r="D6209" s="263"/>
    </row>
    <row r="6210" spans="1:4" x14ac:dyDescent="0.2">
      <c r="A6210" s="265" t="s">
        <v>8644</v>
      </c>
      <c r="B6210" s="263">
        <v>2.8829096141097001E-4</v>
      </c>
      <c r="D6210" s="263"/>
    </row>
    <row r="6211" spans="1:4" x14ac:dyDescent="0.2">
      <c r="A6211" s="265" t="s">
        <v>1055</v>
      </c>
      <c r="B6211" s="263">
        <v>2.8691879274068998E-4</v>
      </c>
      <c r="D6211" s="263"/>
    </row>
    <row r="6212" spans="1:4" x14ac:dyDescent="0.2">
      <c r="A6212" s="265" t="s">
        <v>8645</v>
      </c>
      <c r="B6212" s="263">
        <v>2.8678236187026001E-4</v>
      </c>
      <c r="D6212" s="263"/>
    </row>
    <row r="6213" spans="1:4" x14ac:dyDescent="0.2">
      <c r="A6213" s="265" t="s">
        <v>2117</v>
      </c>
      <c r="B6213" s="263">
        <v>2.8668460174248E-4</v>
      </c>
      <c r="D6213" s="263"/>
    </row>
    <row r="6214" spans="1:4" x14ac:dyDescent="0.2">
      <c r="A6214" s="265" t="s">
        <v>4548</v>
      </c>
      <c r="B6214" s="263">
        <v>2.8642137623574002E-4</v>
      </c>
      <c r="D6214" s="263"/>
    </row>
    <row r="6215" spans="1:4" x14ac:dyDescent="0.2">
      <c r="A6215" s="265" t="s">
        <v>8646</v>
      </c>
      <c r="B6215" s="263">
        <v>2.8625526608117003E-4</v>
      </c>
      <c r="D6215" s="263"/>
    </row>
    <row r="6216" spans="1:4" x14ac:dyDescent="0.2">
      <c r="A6216" s="265" t="s">
        <v>8647</v>
      </c>
      <c r="B6216" s="263">
        <v>2.8624273981726997E-4</v>
      </c>
      <c r="D6216" s="263"/>
    </row>
    <row r="6217" spans="1:4" x14ac:dyDescent="0.2">
      <c r="A6217" s="265" t="s">
        <v>8648</v>
      </c>
      <c r="B6217" s="263">
        <v>2.8588009533680997E-4</v>
      </c>
      <c r="D6217" s="263"/>
    </row>
    <row r="6218" spans="1:4" x14ac:dyDescent="0.2">
      <c r="A6218" s="265" t="s">
        <v>8649</v>
      </c>
      <c r="B6218" s="263">
        <v>2.8586691364153999E-4</v>
      </c>
      <c r="D6218" s="263"/>
    </row>
    <row r="6219" spans="1:4" x14ac:dyDescent="0.2">
      <c r="A6219" s="265" t="s">
        <v>8650</v>
      </c>
      <c r="B6219" s="263">
        <v>2.8505398187934E-4</v>
      </c>
      <c r="D6219" s="263"/>
    </row>
    <row r="6220" spans="1:4" x14ac:dyDescent="0.2">
      <c r="A6220" s="265" t="s">
        <v>8651</v>
      </c>
      <c r="B6220" s="263">
        <v>2.8500574145322999E-4</v>
      </c>
      <c r="D6220" s="263"/>
    </row>
    <row r="6221" spans="1:4" x14ac:dyDescent="0.2">
      <c r="A6221" s="265" t="s">
        <v>4783</v>
      </c>
      <c r="B6221" s="263">
        <v>2.8490318001847E-4</v>
      </c>
      <c r="D6221" s="263"/>
    </row>
    <row r="6222" spans="1:4" x14ac:dyDescent="0.2">
      <c r="A6222" s="265" t="s">
        <v>4466</v>
      </c>
      <c r="B6222" s="263">
        <v>2.8455270612931001E-4</v>
      </c>
      <c r="D6222" s="263"/>
    </row>
    <row r="6223" spans="1:4" x14ac:dyDescent="0.2">
      <c r="A6223" s="265" t="s">
        <v>1753</v>
      </c>
      <c r="B6223" s="263">
        <v>2.845267936749E-4</v>
      </c>
      <c r="D6223" s="263"/>
    </row>
    <row r="6224" spans="1:4" x14ac:dyDescent="0.2">
      <c r="A6224" s="265" t="s">
        <v>1755</v>
      </c>
      <c r="B6224" s="263">
        <v>2.8442125021295998E-4</v>
      </c>
      <c r="D6224" s="263"/>
    </row>
    <row r="6225" spans="1:4" x14ac:dyDescent="0.2">
      <c r="A6225" s="265" t="s">
        <v>2489</v>
      </c>
      <c r="B6225" s="263">
        <v>2.8423299634310002E-4</v>
      </c>
      <c r="D6225" s="263"/>
    </row>
    <row r="6226" spans="1:4" x14ac:dyDescent="0.2">
      <c r="A6226" s="265" t="s">
        <v>8652</v>
      </c>
      <c r="B6226" s="263">
        <v>2.8384036179747999E-4</v>
      </c>
      <c r="D6226" s="263"/>
    </row>
    <row r="6227" spans="1:4" x14ac:dyDescent="0.2">
      <c r="A6227" s="265" t="s">
        <v>8653</v>
      </c>
      <c r="B6227" s="263">
        <v>2.8335222615587003E-4</v>
      </c>
      <c r="D6227" s="263"/>
    </row>
    <row r="6228" spans="1:4" x14ac:dyDescent="0.2">
      <c r="A6228" s="265" t="s">
        <v>8654</v>
      </c>
      <c r="B6228" s="263">
        <v>2.8320199510561002E-4</v>
      </c>
      <c r="D6228" s="263"/>
    </row>
    <row r="6229" spans="1:4" x14ac:dyDescent="0.2">
      <c r="A6229" s="265" t="s">
        <v>6350</v>
      </c>
      <c r="B6229" s="263">
        <v>2.8320199510561002E-4</v>
      </c>
      <c r="D6229" s="263"/>
    </row>
    <row r="6230" spans="1:4" x14ac:dyDescent="0.2">
      <c r="A6230" s="265" t="s">
        <v>8655</v>
      </c>
      <c r="B6230" s="263">
        <v>2.8320199510561002E-4</v>
      </c>
      <c r="D6230" s="263"/>
    </row>
    <row r="6231" spans="1:4" x14ac:dyDescent="0.2">
      <c r="A6231" s="265" t="s">
        <v>6372</v>
      </c>
      <c r="B6231" s="263">
        <v>2.8320199510561002E-4</v>
      </c>
      <c r="D6231" s="263"/>
    </row>
    <row r="6232" spans="1:4" x14ac:dyDescent="0.2">
      <c r="A6232" s="265" t="s">
        <v>6278</v>
      </c>
      <c r="B6232" s="263">
        <v>2.8254306147492E-4</v>
      </c>
      <c r="D6232" s="263"/>
    </row>
    <row r="6233" spans="1:4" x14ac:dyDescent="0.2">
      <c r="A6233" s="265" t="s">
        <v>8656</v>
      </c>
      <c r="B6233" s="263">
        <v>2.8217814425334002E-4</v>
      </c>
      <c r="D6233" s="263"/>
    </row>
    <row r="6234" spans="1:4" x14ac:dyDescent="0.2">
      <c r="A6234" s="265" t="s">
        <v>8657</v>
      </c>
      <c r="B6234" s="263">
        <v>2.8192381223687E-4</v>
      </c>
      <c r="D6234" s="263"/>
    </row>
    <row r="6235" spans="1:4" x14ac:dyDescent="0.2">
      <c r="A6235" s="265" t="s">
        <v>1425</v>
      </c>
      <c r="B6235" s="263">
        <v>2.8192381223687E-4</v>
      </c>
      <c r="D6235" s="263"/>
    </row>
    <row r="6236" spans="1:4" x14ac:dyDescent="0.2">
      <c r="A6236" s="265" t="s">
        <v>2072</v>
      </c>
      <c r="B6236" s="263">
        <v>2.8174137937810999E-4</v>
      </c>
      <c r="D6236" s="263"/>
    </row>
    <row r="6237" spans="1:4" x14ac:dyDescent="0.2">
      <c r="A6237" s="265" t="s">
        <v>2094</v>
      </c>
      <c r="B6237" s="263">
        <v>2.8169076823194E-4</v>
      </c>
      <c r="D6237" s="263"/>
    </row>
    <row r="6238" spans="1:4" x14ac:dyDescent="0.2">
      <c r="A6238" s="265" t="s">
        <v>8658</v>
      </c>
      <c r="B6238" s="263">
        <v>2.8143090013406E-4</v>
      </c>
      <c r="D6238" s="263"/>
    </row>
    <row r="6239" spans="1:4" x14ac:dyDescent="0.2">
      <c r="A6239" s="265" t="s">
        <v>3982</v>
      </c>
      <c r="B6239" s="263">
        <v>2.8131933765312999E-4</v>
      </c>
      <c r="D6239" s="263"/>
    </row>
    <row r="6240" spans="1:4" x14ac:dyDescent="0.2">
      <c r="A6240" s="265" t="s">
        <v>8659</v>
      </c>
      <c r="B6240" s="263">
        <v>2.8124166599651998E-4</v>
      </c>
      <c r="D6240" s="263"/>
    </row>
    <row r="6241" spans="1:4" x14ac:dyDescent="0.2">
      <c r="A6241" s="265" t="s">
        <v>4121</v>
      </c>
      <c r="B6241" s="263">
        <v>2.8115500636360002E-4</v>
      </c>
      <c r="D6241" s="263"/>
    </row>
    <row r="6242" spans="1:4" x14ac:dyDescent="0.2">
      <c r="A6242" s="265" t="s">
        <v>8660</v>
      </c>
      <c r="B6242" s="263">
        <v>2.8051278670476E-4</v>
      </c>
      <c r="D6242" s="263"/>
    </row>
    <row r="6243" spans="1:4" x14ac:dyDescent="0.2">
      <c r="A6243" s="265" t="s">
        <v>8661</v>
      </c>
      <c r="B6243" s="263">
        <v>2.8051278670476E-4</v>
      </c>
      <c r="D6243" s="263"/>
    </row>
    <row r="6244" spans="1:4" x14ac:dyDescent="0.2">
      <c r="A6244" s="265" t="s">
        <v>2678</v>
      </c>
      <c r="B6244" s="263">
        <v>2.8051278670476E-4</v>
      </c>
      <c r="D6244" s="263"/>
    </row>
    <row r="6245" spans="1:4" x14ac:dyDescent="0.2">
      <c r="A6245" s="265" t="s">
        <v>8662</v>
      </c>
      <c r="B6245" s="263">
        <v>2.8036992977886001E-4</v>
      </c>
      <c r="D6245" s="263"/>
    </row>
    <row r="6246" spans="1:4" x14ac:dyDescent="0.2">
      <c r="A6246" s="265" t="s">
        <v>848</v>
      </c>
      <c r="B6246" s="263">
        <v>2.8032845897405997E-4</v>
      </c>
      <c r="D6246" s="263"/>
    </row>
    <row r="6247" spans="1:4" x14ac:dyDescent="0.2">
      <c r="A6247" s="265" t="s">
        <v>4535</v>
      </c>
      <c r="B6247" s="263">
        <v>2.7941551757790001E-4</v>
      </c>
      <c r="D6247" s="263"/>
    </row>
    <row r="6248" spans="1:4" x14ac:dyDescent="0.2">
      <c r="A6248" s="265" t="s">
        <v>367</v>
      </c>
      <c r="B6248" s="263">
        <v>2.7935612765245E-4</v>
      </c>
      <c r="D6248" s="263"/>
    </row>
    <row r="6249" spans="1:4" x14ac:dyDescent="0.2">
      <c r="A6249" s="265" t="s">
        <v>8663</v>
      </c>
      <c r="B6249" s="263">
        <v>2.7915425384789002E-4</v>
      </c>
      <c r="D6249" s="263"/>
    </row>
    <row r="6250" spans="1:4" x14ac:dyDescent="0.2">
      <c r="A6250" s="265" t="s">
        <v>4688</v>
      </c>
      <c r="B6250" s="263">
        <v>2.7902297750831E-4</v>
      </c>
      <c r="D6250" s="263"/>
    </row>
    <row r="6251" spans="1:4" x14ac:dyDescent="0.2">
      <c r="A6251" s="265" t="s">
        <v>8664</v>
      </c>
      <c r="B6251" s="263">
        <v>2.7845443672012998E-4</v>
      </c>
      <c r="D6251" s="263"/>
    </row>
    <row r="6252" spans="1:4" x14ac:dyDescent="0.2">
      <c r="A6252" s="265" t="s">
        <v>921</v>
      </c>
      <c r="B6252" s="263">
        <v>2.7835034086747001E-4</v>
      </c>
      <c r="D6252" s="263"/>
    </row>
    <row r="6253" spans="1:4" x14ac:dyDescent="0.2">
      <c r="A6253" s="265" t="s">
        <v>8665</v>
      </c>
      <c r="B6253" s="263">
        <v>2.7821225922351002E-4</v>
      </c>
      <c r="D6253" s="263"/>
    </row>
    <row r="6254" spans="1:4" x14ac:dyDescent="0.2">
      <c r="A6254" s="265" t="s">
        <v>4433</v>
      </c>
      <c r="B6254" s="263">
        <v>2.7807820976214999E-4</v>
      </c>
      <c r="D6254" s="263"/>
    </row>
    <row r="6255" spans="1:4" x14ac:dyDescent="0.2">
      <c r="A6255" s="265" t="s">
        <v>5900</v>
      </c>
      <c r="B6255" s="263">
        <v>2.7762654543292002E-4</v>
      </c>
      <c r="D6255" s="263"/>
    </row>
    <row r="6256" spans="1:4" x14ac:dyDescent="0.2">
      <c r="A6256" s="265" t="s">
        <v>8666</v>
      </c>
      <c r="B6256" s="263">
        <v>2.7758345154493E-4</v>
      </c>
      <c r="D6256" s="263"/>
    </row>
    <row r="6257" spans="1:4" x14ac:dyDescent="0.2">
      <c r="A6257" s="265" t="s">
        <v>5509</v>
      </c>
      <c r="B6257" s="263">
        <v>2.7731428222459999E-4</v>
      </c>
      <c r="D6257" s="263"/>
    </row>
    <row r="6258" spans="1:4" x14ac:dyDescent="0.2">
      <c r="A6258" s="265" t="s">
        <v>4621</v>
      </c>
      <c r="B6258" s="263">
        <v>2.7731428222459999E-4</v>
      </c>
      <c r="D6258" s="263"/>
    </row>
    <row r="6259" spans="1:4" x14ac:dyDescent="0.2">
      <c r="A6259" s="265" t="s">
        <v>3663</v>
      </c>
      <c r="B6259" s="263">
        <v>2.7726715262073998E-4</v>
      </c>
      <c r="D6259" s="263"/>
    </row>
    <row r="6260" spans="1:4" x14ac:dyDescent="0.2">
      <c r="A6260" s="265" t="s">
        <v>3397</v>
      </c>
      <c r="B6260" s="263">
        <v>2.7710537887397E-4</v>
      </c>
      <c r="D6260" s="263"/>
    </row>
    <row r="6261" spans="1:4" x14ac:dyDescent="0.2">
      <c r="A6261" s="265" t="s">
        <v>5123</v>
      </c>
      <c r="B6261" s="263">
        <v>2.7707059081041001E-4</v>
      </c>
      <c r="D6261" s="263"/>
    </row>
    <row r="6262" spans="1:4" x14ac:dyDescent="0.2">
      <c r="A6262" s="265" t="s">
        <v>1330</v>
      </c>
      <c r="B6262" s="263">
        <v>2.7691652936600003E-4</v>
      </c>
      <c r="D6262" s="263"/>
    </row>
    <row r="6263" spans="1:4" x14ac:dyDescent="0.2">
      <c r="A6263" s="265" t="s">
        <v>8667</v>
      </c>
      <c r="B6263" s="263">
        <v>2.7662294159376999E-4</v>
      </c>
      <c r="D6263" s="263"/>
    </row>
    <row r="6264" spans="1:4" x14ac:dyDescent="0.2">
      <c r="A6264" s="265" t="s">
        <v>3306</v>
      </c>
      <c r="B6264" s="263">
        <v>2.7656602572628E-4</v>
      </c>
      <c r="D6264" s="263"/>
    </row>
    <row r="6265" spans="1:4" x14ac:dyDescent="0.2">
      <c r="A6265" s="265" t="s">
        <v>8668</v>
      </c>
      <c r="B6265" s="263">
        <v>2.7483246725717E-4</v>
      </c>
      <c r="D6265" s="263"/>
    </row>
    <row r="6266" spans="1:4" x14ac:dyDescent="0.2">
      <c r="A6266" s="265" t="s">
        <v>8669</v>
      </c>
      <c r="B6266" s="263">
        <v>2.7435002367505001E-4</v>
      </c>
      <c r="D6266" s="263"/>
    </row>
    <row r="6267" spans="1:4" x14ac:dyDescent="0.2">
      <c r="A6267" s="265" t="s">
        <v>5888</v>
      </c>
      <c r="B6267" s="263">
        <v>2.7419775762921002E-4</v>
      </c>
      <c r="D6267" s="263"/>
    </row>
    <row r="6268" spans="1:4" x14ac:dyDescent="0.2">
      <c r="A6268" s="265" t="s">
        <v>5996</v>
      </c>
      <c r="B6268" s="263">
        <v>2.7382775746101999E-4</v>
      </c>
      <c r="D6268" s="263"/>
    </row>
    <row r="6269" spans="1:4" x14ac:dyDescent="0.2">
      <c r="A6269" s="265" t="s">
        <v>8670</v>
      </c>
      <c r="B6269" s="263">
        <v>2.7336867479164998E-4</v>
      </c>
      <c r="D6269" s="263"/>
    </row>
    <row r="6270" spans="1:4" x14ac:dyDescent="0.2">
      <c r="A6270" s="265" t="s">
        <v>8671</v>
      </c>
      <c r="B6270" s="263">
        <v>2.7336867479164998E-4</v>
      </c>
      <c r="D6270" s="263"/>
    </row>
    <row r="6271" spans="1:4" x14ac:dyDescent="0.2">
      <c r="A6271" s="265" t="s">
        <v>8672</v>
      </c>
      <c r="B6271" s="263">
        <v>2.7336867479164998E-4</v>
      </c>
      <c r="D6271" s="263"/>
    </row>
    <row r="6272" spans="1:4" x14ac:dyDescent="0.2">
      <c r="A6272" s="265" t="s">
        <v>8673</v>
      </c>
      <c r="B6272" s="263">
        <v>2.7336867479164998E-4</v>
      </c>
      <c r="D6272" s="263"/>
    </row>
    <row r="6273" spans="1:4" x14ac:dyDescent="0.2">
      <c r="A6273" s="265" t="s">
        <v>1240</v>
      </c>
      <c r="B6273" s="263">
        <v>2.7320363862404001E-4</v>
      </c>
      <c r="D6273" s="263"/>
    </row>
    <row r="6274" spans="1:4" x14ac:dyDescent="0.2">
      <c r="A6274" s="265" t="s">
        <v>5006</v>
      </c>
      <c r="B6274" s="263">
        <v>2.727559179691E-4</v>
      </c>
      <c r="D6274" s="263"/>
    </row>
    <row r="6275" spans="1:4" x14ac:dyDescent="0.2">
      <c r="A6275" s="265" t="s">
        <v>1065</v>
      </c>
      <c r="B6275" s="263">
        <v>2.7275057050786999E-4</v>
      </c>
      <c r="D6275" s="263"/>
    </row>
    <row r="6276" spans="1:4" x14ac:dyDescent="0.2">
      <c r="A6276" s="265" t="s">
        <v>8674</v>
      </c>
      <c r="B6276" s="263">
        <v>2.7268740909980999E-4</v>
      </c>
      <c r="D6276" s="263"/>
    </row>
    <row r="6277" spans="1:4" x14ac:dyDescent="0.2">
      <c r="A6277" s="265" t="s">
        <v>3708</v>
      </c>
      <c r="B6277" s="263">
        <v>2.7268740909980999E-4</v>
      </c>
      <c r="D6277" s="263"/>
    </row>
    <row r="6278" spans="1:4" x14ac:dyDescent="0.2">
      <c r="A6278" s="265" t="s">
        <v>606</v>
      </c>
      <c r="B6278" s="263">
        <v>2.7214011517382998E-4</v>
      </c>
      <c r="D6278" s="263"/>
    </row>
    <row r="6279" spans="1:4" x14ac:dyDescent="0.2">
      <c r="A6279" s="265" t="s">
        <v>746</v>
      </c>
      <c r="B6279" s="263">
        <v>2.7177326241649999E-4</v>
      </c>
      <c r="D6279" s="263"/>
    </row>
    <row r="6280" spans="1:4" x14ac:dyDescent="0.2">
      <c r="A6280" s="265" t="s">
        <v>6160</v>
      </c>
      <c r="B6280" s="263">
        <v>2.7066580327154001E-4</v>
      </c>
      <c r="D6280" s="263"/>
    </row>
    <row r="6281" spans="1:4" x14ac:dyDescent="0.2">
      <c r="A6281" s="265" t="s">
        <v>2959</v>
      </c>
      <c r="B6281" s="263">
        <v>2.7004509467052999E-4</v>
      </c>
      <c r="D6281" s="263"/>
    </row>
    <row r="6282" spans="1:4" x14ac:dyDescent="0.2">
      <c r="A6282" s="265" t="s">
        <v>4074</v>
      </c>
      <c r="B6282" s="263">
        <v>2.6982786062355001E-4</v>
      </c>
      <c r="D6282" s="263"/>
    </row>
    <row r="6283" spans="1:4" x14ac:dyDescent="0.2">
      <c r="A6283" s="265" t="s">
        <v>5445</v>
      </c>
      <c r="B6283" s="263">
        <v>2.6952533074781E-4</v>
      </c>
      <c r="D6283" s="263"/>
    </row>
    <row r="6284" spans="1:4" x14ac:dyDescent="0.2">
      <c r="A6284" s="265" t="s">
        <v>3644</v>
      </c>
      <c r="B6284" s="263">
        <v>2.6952533074781E-4</v>
      </c>
      <c r="D6284" s="263"/>
    </row>
    <row r="6285" spans="1:4" x14ac:dyDescent="0.2">
      <c r="A6285" s="265" t="s">
        <v>3358</v>
      </c>
      <c r="B6285" s="263">
        <v>2.6945174453400002E-4</v>
      </c>
      <c r="D6285" s="263"/>
    </row>
    <row r="6286" spans="1:4" x14ac:dyDescent="0.2">
      <c r="A6286" s="265" t="s">
        <v>8675</v>
      </c>
      <c r="B6286" s="263">
        <v>2.6878560033803E-4</v>
      </c>
      <c r="D6286" s="263"/>
    </row>
    <row r="6287" spans="1:4" x14ac:dyDescent="0.2">
      <c r="A6287" s="265" t="s">
        <v>4519</v>
      </c>
      <c r="B6287" s="263">
        <v>2.6873157912734002E-4</v>
      </c>
      <c r="D6287" s="263"/>
    </row>
    <row r="6288" spans="1:4" x14ac:dyDescent="0.2">
      <c r="A6288" s="265" t="s">
        <v>3145</v>
      </c>
      <c r="B6288" s="263">
        <v>2.6815629946558002E-4</v>
      </c>
      <c r="D6288" s="263"/>
    </row>
    <row r="6289" spans="1:4" x14ac:dyDescent="0.2">
      <c r="A6289" s="265" t="s">
        <v>8676</v>
      </c>
      <c r="B6289" s="263">
        <v>2.6782868781111E-4</v>
      </c>
      <c r="D6289" s="263"/>
    </row>
    <row r="6290" spans="1:4" x14ac:dyDescent="0.2">
      <c r="A6290" s="265" t="s">
        <v>5524</v>
      </c>
      <c r="B6290" s="263">
        <v>2.6765871498477998E-4</v>
      </c>
      <c r="D6290" s="263"/>
    </row>
    <row r="6291" spans="1:4" x14ac:dyDescent="0.2">
      <c r="A6291" s="265" t="s">
        <v>5463</v>
      </c>
      <c r="B6291" s="263">
        <v>2.6750334212366001E-4</v>
      </c>
      <c r="D6291" s="263"/>
    </row>
    <row r="6292" spans="1:4" x14ac:dyDescent="0.2">
      <c r="A6292" s="265" t="s">
        <v>1227</v>
      </c>
      <c r="B6292" s="263">
        <v>2.6739462804714002E-4</v>
      </c>
      <c r="D6292" s="263"/>
    </row>
    <row r="6293" spans="1:4" x14ac:dyDescent="0.2">
      <c r="A6293" s="265" t="s">
        <v>5363</v>
      </c>
      <c r="B6293" s="263">
        <v>2.6701419537015998E-4</v>
      </c>
      <c r="D6293" s="263"/>
    </row>
    <row r="6294" spans="1:4" x14ac:dyDescent="0.2">
      <c r="A6294" s="265" t="s">
        <v>5761</v>
      </c>
      <c r="B6294" s="263">
        <v>2.6623391678872002E-4</v>
      </c>
      <c r="D6294" s="263"/>
    </row>
    <row r="6295" spans="1:4" x14ac:dyDescent="0.2">
      <c r="A6295" s="265" t="s">
        <v>2443</v>
      </c>
      <c r="B6295" s="263">
        <v>2.6550860358672001E-4</v>
      </c>
      <c r="D6295" s="263"/>
    </row>
    <row r="6296" spans="1:4" x14ac:dyDescent="0.2">
      <c r="A6296" s="265" t="s">
        <v>1472</v>
      </c>
      <c r="B6296" s="263">
        <v>2.6524006864897E-4</v>
      </c>
      <c r="D6296" s="263"/>
    </row>
    <row r="6297" spans="1:4" x14ac:dyDescent="0.2">
      <c r="A6297" s="265" t="s">
        <v>8677</v>
      </c>
      <c r="B6297" s="263">
        <v>2.6519406163463003E-4</v>
      </c>
      <c r="D6297" s="263"/>
    </row>
    <row r="6298" spans="1:4" x14ac:dyDescent="0.2">
      <c r="A6298" s="265" t="s">
        <v>732</v>
      </c>
      <c r="B6298" s="263">
        <v>2.6438160915028002E-4</v>
      </c>
      <c r="D6298" s="263"/>
    </row>
    <row r="6299" spans="1:4" x14ac:dyDescent="0.2">
      <c r="A6299" s="265" t="s">
        <v>5991</v>
      </c>
      <c r="B6299" s="263">
        <v>2.6417978219726E-4</v>
      </c>
      <c r="D6299" s="263"/>
    </row>
    <row r="6300" spans="1:4" x14ac:dyDescent="0.2">
      <c r="A6300" s="265" t="s">
        <v>6343</v>
      </c>
      <c r="B6300" s="263">
        <v>2.6398783850821E-4</v>
      </c>
      <c r="D6300" s="263"/>
    </row>
    <row r="6301" spans="1:4" x14ac:dyDescent="0.2">
      <c r="A6301" s="265" t="s">
        <v>1434</v>
      </c>
      <c r="B6301" s="263">
        <v>2.6380392756011997E-4</v>
      </c>
      <c r="D6301" s="263"/>
    </row>
    <row r="6302" spans="1:4" x14ac:dyDescent="0.2">
      <c r="A6302" s="265" t="s">
        <v>3965</v>
      </c>
      <c r="B6302" s="263">
        <v>2.6365956289371999E-4</v>
      </c>
      <c r="D6302" s="263"/>
    </row>
    <row r="6303" spans="1:4" x14ac:dyDescent="0.2">
      <c r="A6303" s="265" t="s">
        <v>5513</v>
      </c>
      <c r="B6303" s="263">
        <v>2.6337989883225E-4</v>
      </c>
      <c r="D6303" s="263"/>
    </row>
    <row r="6304" spans="1:4" x14ac:dyDescent="0.2">
      <c r="A6304" s="265" t="s">
        <v>597</v>
      </c>
      <c r="B6304" s="263">
        <v>2.6335127320447E-4</v>
      </c>
      <c r="D6304" s="263"/>
    </row>
    <row r="6305" spans="1:4" x14ac:dyDescent="0.2">
      <c r="A6305" s="265" t="s">
        <v>4601</v>
      </c>
      <c r="B6305" s="263">
        <v>2.6328875125056E-4</v>
      </c>
      <c r="D6305" s="263"/>
    </row>
    <row r="6306" spans="1:4" x14ac:dyDescent="0.2">
      <c r="A6306" s="265" t="s">
        <v>1049</v>
      </c>
      <c r="B6306" s="263">
        <v>2.6322694793761E-4</v>
      </c>
      <c r="D6306" s="263"/>
    </row>
    <row r="6307" spans="1:4" x14ac:dyDescent="0.2">
      <c r="A6307" s="265" t="s">
        <v>8678</v>
      </c>
      <c r="B6307" s="263">
        <v>2.6297707737494002E-4</v>
      </c>
      <c r="D6307" s="263"/>
    </row>
    <row r="6308" spans="1:4" x14ac:dyDescent="0.2">
      <c r="A6308" s="265" t="s">
        <v>4295</v>
      </c>
      <c r="B6308" s="263">
        <v>2.6253212340066002E-4</v>
      </c>
      <c r="D6308" s="263"/>
    </row>
    <row r="6309" spans="1:4" x14ac:dyDescent="0.2">
      <c r="A6309" s="265" t="s">
        <v>8679</v>
      </c>
      <c r="B6309" s="263">
        <v>2.6233930506611001E-4</v>
      </c>
      <c r="D6309" s="263"/>
    </row>
    <row r="6310" spans="1:4" x14ac:dyDescent="0.2">
      <c r="A6310" s="265" t="s">
        <v>1369</v>
      </c>
      <c r="B6310" s="263">
        <v>2.6220973416577002E-4</v>
      </c>
      <c r="D6310" s="263"/>
    </row>
    <row r="6311" spans="1:4" x14ac:dyDescent="0.2">
      <c r="A6311" s="265" t="s">
        <v>4730</v>
      </c>
      <c r="B6311" s="263">
        <v>2.6220329100691E-4</v>
      </c>
      <c r="D6311" s="263"/>
    </row>
    <row r="6312" spans="1:4" x14ac:dyDescent="0.2">
      <c r="A6312" s="265" t="s">
        <v>4135</v>
      </c>
      <c r="B6312" s="263">
        <v>2.6127888710301002E-4</v>
      </c>
      <c r="D6312" s="263"/>
    </row>
    <row r="6313" spans="1:4" x14ac:dyDescent="0.2">
      <c r="A6313" s="265" t="s">
        <v>8680</v>
      </c>
      <c r="B6313" s="263">
        <v>2.6112052895167E-4</v>
      </c>
      <c r="D6313" s="263"/>
    </row>
    <row r="6314" spans="1:4" x14ac:dyDescent="0.2">
      <c r="A6314" s="265" t="s">
        <v>2910</v>
      </c>
      <c r="B6314" s="263">
        <v>2.6107250868715002E-4</v>
      </c>
      <c r="D6314" s="263"/>
    </row>
    <row r="6315" spans="1:4" x14ac:dyDescent="0.2">
      <c r="A6315" s="265" t="s">
        <v>4852</v>
      </c>
      <c r="B6315" s="263">
        <v>2.6074746754484E-4</v>
      </c>
      <c r="D6315" s="263"/>
    </row>
    <row r="6316" spans="1:4" x14ac:dyDescent="0.2">
      <c r="A6316" s="265" t="s">
        <v>1096</v>
      </c>
      <c r="B6316" s="263">
        <v>2.6045964064777999E-4</v>
      </c>
      <c r="D6316" s="263"/>
    </row>
    <row r="6317" spans="1:4" x14ac:dyDescent="0.2">
      <c r="A6317" s="265" t="s">
        <v>967</v>
      </c>
      <c r="B6317" s="263">
        <v>2.6040553026071003E-4</v>
      </c>
      <c r="D6317" s="263"/>
    </row>
    <row r="6318" spans="1:4" x14ac:dyDescent="0.2">
      <c r="A6318" s="265" t="s">
        <v>1175</v>
      </c>
      <c r="B6318" s="263">
        <v>2.6010271996498001E-4</v>
      </c>
      <c r="D6318" s="263"/>
    </row>
    <row r="6319" spans="1:4" x14ac:dyDescent="0.2">
      <c r="A6319" s="265" t="s">
        <v>8681</v>
      </c>
      <c r="B6319" s="263">
        <v>2.600844595583E-4</v>
      </c>
      <c r="D6319" s="263"/>
    </row>
    <row r="6320" spans="1:4" x14ac:dyDescent="0.2">
      <c r="A6320" s="265" t="s">
        <v>8682</v>
      </c>
      <c r="B6320" s="263">
        <v>2.600844595583E-4</v>
      </c>
      <c r="D6320" s="263"/>
    </row>
    <row r="6321" spans="1:4" x14ac:dyDescent="0.2">
      <c r="A6321" s="265" t="s">
        <v>8683</v>
      </c>
      <c r="B6321" s="263">
        <v>2.5992605640655001E-4</v>
      </c>
      <c r="D6321" s="263"/>
    </row>
    <row r="6322" spans="1:4" x14ac:dyDescent="0.2">
      <c r="A6322" s="265" t="s">
        <v>6176</v>
      </c>
      <c r="B6322" s="263">
        <v>2.5989431165787002E-4</v>
      </c>
      <c r="D6322" s="263"/>
    </row>
    <row r="6323" spans="1:4" x14ac:dyDescent="0.2">
      <c r="A6323" s="265" t="s">
        <v>8684</v>
      </c>
      <c r="B6323" s="263">
        <v>2.5963522484113001E-4</v>
      </c>
      <c r="D6323" s="263"/>
    </row>
    <row r="6324" spans="1:4" x14ac:dyDescent="0.2">
      <c r="A6324" s="265" t="s">
        <v>1995</v>
      </c>
      <c r="B6324" s="263">
        <v>2.5944207216762E-4</v>
      </c>
      <c r="D6324" s="263"/>
    </row>
    <row r="6325" spans="1:4" x14ac:dyDescent="0.2">
      <c r="A6325" s="265" t="s">
        <v>621</v>
      </c>
      <c r="B6325" s="263">
        <v>2.5943017747730998E-4</v>
      </c>
      <c r="D6325" s="263"/>
    </row>
    <row r="6326" spans="1:4" x14ac:dyDescent="0.2">
      <c r="A6326" s="265" t="s">
        <v>2259</v>
      </c>
      <c r="B6326" s="263">
        <v>2.5914832803731E-4</v>
      </c>
      <c r="D6326" s="263"/>
    </row>
    <row r="6327" spans="1:4" x14ac:dyDescent="0.2">
      <c r="A6327" s="265" t="s">
        <v>1040</v>
      </c>
      <c r="B6327" s="263">
        <v>2.5895887023269E-4</v>
      </c>
      <c r="D6327" s="263"/>
    </row>
    <row r="6328" spans="1:4" x14ac:dyDescent="0.2">
      <c r="A6328" s="265" t="s">
        <v>8685</v>
      </c>
      <c r="B6328" s="263">
        <v>2.5886496706386002E-4</v>
      </c>
      <c r="D6328" s="263"/>
    </row>
    <row r="6329" spans="1:4" x14ac:dyDescent="0.2">
      <c r="A6329" s="265" t="s">
        <v>8686</v>
      </c>
      <c r="B6329" s="263">
        <v>2.5878324893915998E-4</v>
      </c>
      <c r="D6329" s="263"/>
    </row>
    <row r="6330" spans="1:4" x14ac:dyDescent="0.2">
      <c r="A6330" s="265" t="s">
        <v>5629</v>
      </c>
      <c r="B6330" s="263">
        <v>2.5869834305618E-4</v>
      </c>
      <c r="D6330" s="263"/>
    </row>
    <row r="6331" spans="1:4" x14ac:dyDescent="0.2">
      <c r="A6331" s="265" t="s">
        <v>3278</v>
      </c>
      <c r="B6331" s="263">
        <v>2.5869834305618E-4</v>
      </c>
      <c r="D6331" s="263"/>
    </row>
    <row r="6332" spans="1:4" x14ac:dyDescent="0.2">
      <c r="A6332" s="265" t="s">
        <v>8687</v>
      </c>
      <c r="B6332" s="263">
        <v>2.5859996201313E-4</v>
      </c>
      <c r="D6332" s="263"/>
    </row>
    <row r="6333" spans="1:4" x14ac:dyDescent="0.2">
      <c r="A6333" s="265" t="s">
        <v>491</v>
      </c>
      <c r="B6333" s="263">
        <v>2.5834895217475998E-4</v>
      </c>
      <c r="D6333" s="263"/>
    </row>
    <row r="6334" spans="1:4" x14ac:dyDescent="0.2">
      <c r="A6334" s="265" t="s">
        <v>2372</v>
      </c>
      <c r="B6334" s="263">
        <v>2.5821247574224E-4</v>
      </c>
      <c r="D6334" s="263"/>
    </row>
    <row r="6335" spans="1:4" x14ac:dyDescent="0.2">
      <c r="A6335" s="265" t="s">
        <v>428</v>
      </c>
      <c r="B6335" s="263">
        <v>2.5803683261470001E-4</v>
      </c>
      <c r="D6335" s="263"/>
    </row>
    <row r="6336" spans="1:4" x14ac:dyDescent="0.2">
      <c r="A6336" s="265" t="s">
        <v>8688</v>
      </c>
      <c r="B6336" s="263">
        <v>2.5802856465328999E-4</v>
      </c>
      <c r="D6336" s="263"/>
    </row>
    <row r="6337" spans="1:4" x14ac:dyDescent="0.2">
      <c r="A6337" s="265" t="s">
        <v>6320</v>
      </c>
      <c r="B6337" s="263">
        <v>2.5753523918280999E-4</v>
      </c>
      <c r="D6337" s="263"/>
    </row>
    <row r="6338" spans="1:4" x14ac:dyDescent="0.2">
      <c r="A6338" s="265" t="s">
        <v>830</v>
      </c>
      <c r="B6338" s="263">
        <v>2.5747872946997E-4</v>
      </c>
      <c r="D6338" s="263"/>
    </row>
    <row r="6339" spans="1:4" x14ac:dyDescent="0.2">
      <c r="A6339" s="265" t="s">
        <v>4893</v>
      </c>
      <c r="B6339" s="263">
        <v>2.5688410144872001E-4</v>
      </c>
      <c r="D6339" s="263"/>
    </row>
    <row r="6340" spans="1:4" x14ac:dyDescent="0.2">
      <c r="A6340" s="265" t="s">
        <v>1026</v>
      </c>
      <c r="B6340" s="263">
        <v>2.565012098394E-4</v>
      </c>
      <c r="D6340" s="263"/>
    </row>
    <row r="6341" spans="1:4" x14ac:dyDescent="0.2">
      <c r="A6341" s="265" t="s">
        <v>3030</v>
      </c>
      <c r="B6341" s="263">
        <v>2.5614118427668E-4</v>
      </c>
      <c r="D6341" s="263"/>
    </row>
    <row r="6342" spans="1:4" x14ac:dyDescent="0.2">
      <c r="A6342" s="265" t="s">
        <v>8689</v>
      </c>
      <c r="B6342" s="263">
        <v>2.5562666964981998E-4</v>
      </c>
      <c r="D6342" s="263"/>
    </row>
    <row r="6343" spans="1:4" x14ac:dyDescent="0.2">
      <c r="A6343" s="265" t="s">
        <v>829</v>
      </c>
      <c r="B6343" s="263">
        <v>2.5555220223155001E-4</v>
      </c>
      <c r="D6343" s="263"/>
    </row>
    <row r="6344" spans="1:4" x14ac:dyDescent="0.2">
      <c r="A6344" s="265" t="s">
        <v>8690</v>
      </c>
      <c r="B6344" s="263">
        <v>2.5541401097941999E-4</v>
      </c>
      <c r="D6344" s="263"/>
    </row>
    <row r="6345" spans="1:4" x14ac:dyDescent="0.2">
      <c r="A6345" s="265" t="s">
        <v>4864</v>
      </c>
      <c r="B6345" s="263">
        <v>2.5449307095889003E-4</v>
      </c>
      <c r="D6345" s="263"/>
    </row>
    <row r="6346" spans="1:4" x14ac:dyDescent="0.2">
      <c r="A6346" s="265" t="s">
        <v>5640</v>
      </c>
      <c r="B6346" s="263">
        <v>2.5401289161979001E-4</v>
      </c>
      <c r="D6346" s="263"/>
    </row>
    <row r="6347" spans="1:4" x14ac:dyDescent="0.2">
      <c r="A6347" s="265" t="s">
        <v>4764</v>
      </c>
      <c r="B6347" s="263">
        <v>2.5390933183007999E-4</v>
      </c>
      <c r="D6347" s="263"/>
    </row>
    <row r="6348" spans="1:4" x14ac:dyDescent="0.2">
      <c r="A6348" s="265" t="s">
        <v>2143</v>
      </c>
      <c r="B6348" s="263">
        <v>2.5390933183007999E-4</v>
      </c>
      <c r="D6348" s="263"/>
    </row>
    <row r="6349" spans="1:4" x14ac:dyDescent="0.2">
      <c r="A6349" s="265" t="s">
        <v>3213</v>
      </c>
      <c r="B6349" s="263">
        <v>2.5368961885285002E-4</v>
      </c>
      <c r="D6349" s="263"/>
    </row>
    <row r="6350" spans="1:4" x14ac:dyDescent="0.2">
      <c r="A6350" s="265" t="s">
        <v>6175</v>
      </c>
      <c r="B6350" s="263">
        <v>2.5365625567709001E-4</v>
      </c>
      <c r="D6350" s="263"/>
    </row>
    <row r="6351" spans="1:4" x14ac:dyDescent="0.2">
      <c r="A6351" s="265" t="s">
        <v>5401</v>
      </c>
      <c r="B6351" s="263">
        <v>2.5364922774625002E-4</v>
      </c>
      <c r="D6351" s="263"/>
    </row>
    <row r="6352" spans="1:4" x14ac:dyDescent="0.2">
      <c r="A6352" s="265" t="s">
        <v>4594</v>
      </c>
      <c r="B6352" s="263">
        <v>2.5328216383074001E-4</v>
      </c>
      <c r="D6352" s="263"/>
    </row>
    <row r="6353" spans="1:4" x14ac:dyDescent="0.2">
      <c r="A6353" s="265" t="s">
        <v>2249</v>
      </c>
      <c r="B6353" s="263">
        <v>2.5326156271649001E-4</v>
      </c>
      <c r="D6353" s="263"/>
    </row>
    <row r="6354" spans="1:4" x14ac:dyDescent="0.2">
      <c r="A6354" s="265" t="s">
        <v>8691</v>
      </c>
      <c r="B6354" s="263">
        <v>2.5308441633611E-4</v>
      </c>
      <c r="D6354" s="263"/>
    </row>
    <row r="6355" spans="1:4" x14ac:dyDescent="0.2">
      <c r="A6355" s="265" t="s">
        <v>8692</v>
      </c>
      <c r="B6355" s="263">
        <v>2.5291080062098999E-4</v>
      </c>
      <c r="D6355" s="263"/>
    </row>
    <row r="6356" spans="1:4" x14ac:dyDescent="0.2">
      <c r="A6356" s="265" t="s">
        <v>3368</v>
      </c>
      <c r="B6356" s="263">
        <v>2.5290372000353998E-4</v>
      </c>
      <c r="D6356" s="263"/>
    </row>
    <row r="6357" spans="1:4" x14ac:dyDescent="0.2">
      <c r="A6357" s="265" t="s">
        <v>4123</v>
      </c>
      <c r="B6357" s="263">
        <v>2.5262349644609002E-4</v>
      </c>
      <c r="D6357" s="263"/>
    </row>
    <row r="6358" spans="1:4" x14ac:dyDescent="0.2">
      <c r="A6358" s="265" t="s">
        <v>827</v>
      </c>
      <c r="B6358" s="263">
        <v>2.5252038300585002E-4</v>
      </c>
      <c r="D6358" s="263"/>
    </row>
    <row r="6359" spans="1:4" x14ac:dyDescent="0.2">
      <c r="A6359" s="265" t="s">
        <v>3501</v>
      </c>
      <c r="B6359" s="263">
        <v>2.5239599381194998E-4</v>
      </c>
      <c r="D6359" s="263"/>
    </row>
    <row r="6360" spans="1:4" x14ac:dyDescent="0.2">
      <c r="A6360" s="265" t="s">
        <v>3059</v>
      </c>
      <c r="B6360" s="263">
        <v>2.5214821941673998E-4</v>
      </c>
      <c r="D6360" s="263"/>
    </row>
    <row r="6361" spans="1:4" x14ac:dyDescent="0.2">
      <c r="A6361" s="265" t="s">
        <v>2958</v>
      </c>
      <c r="B6361" s="263">
        <v>2.5184594158029003E-4</v>
      </c>
      <c r="D6361" s="263"/>
    </row>
    <row r="6362" spans="1:4" x14ac:dyDescent="0.2">
      <c r="A6362" s="265" t="s">
        <v>8693</v>
      </c>
      <c r="B6362" s="263">
        <v>2.5151464941079997E-4</v>
      </c>
      <c r="D6362" s="263"/>
    </row>
    <row r="6363" spans="1:4" x14ac:dyDescent="0.2">
      <c r="A6363" s="265" t="s">
        <v>4232</v>
      </c>
      <c r="B6363" s="263">
        <v>2.5143425674115002E-4</v>
      </c>
      <c r="D6363" s="263"/>
    </row>
    <row r="6364" spans="1:4" x14ac:dyDescent="0.2">
      <c r="A6364" s="265" t="s">
        <v>808</v>
      </c>
      <c r="B6364" s="263">
        <v>2.5136140626759001E-4</v>
      </c>
      <c r="D6364" s="263"/>
    </row>
    <row r="6365" spans="1:4" x14ac:dyDescent="0.2">
      <c r="A6365" s="265" t="s">
        <v>1759</v>
      </c>
      <c r="B6365" s="263">
        <v>2.5131204587628E-4</v>
      </c>
      <c r="D6365" s="263"/>
    </row>
    <row r="6366" spans="1:4" x14ac:dyDescent="0.2">
      <c r="A6366" s="265" t="s">
        <v>8694</v>
      </c>
      <c r="B6366" s="263">
        <v>2.5102088420007001E-4</v>
      </c>
      <c r="D6366" s="263"/>
    </row>
    <row r="6367" spans="1:4" x14ac:dyDescent="0.2">
      <c r="A6367" s="265" t="s">
        <v>6244</v>
      </c>
      <c r="B6367" s="263">
        <v>2.5093885572598001E-4</v>
      </c>
      <c r="D6367" s="263"/>
    </row>
    <row r="6368" spans="1:4" x14ac:dyDescent="0.2">
      <c r="A6368" s="265" t="s">
        <v>5042</v>
      </c>
      <c r="B6368" s="263">
        <v>2.5064094568206998E-4</v>
      </c>
      <c r="D6368" s="263"/>
    </row>
    <row r="6369" spans="1:4" x14ac:dyDescent="0.2">
      <c r="A6369" s="265" t="s">
        <v>1453</v>
      </c>
      <c r="B6369" s="263">
        <v>2.5044671360424002E-4</v>
      </c>
      <c r="D6369" s="263"/>
    </row>
    <row r="6370" spans="1:4" x14ac:dyDescent="0.2">
      <c r="A6370" s="265" t="s">
        <v>496</v>
      </c>
      <c r="B6370" s="263">
        <v>2.5020541517059997E-4</v>
      </c>
      <c r="D6370" s="263"/>
    </row>
    <row r="6371" spans="1:4" x14ac:dyDescent="0.2">
      <c r="A6371" s="265" t="s">
        <v>4935</v>
      </c>
      <c r="B6371" s="263">
        <v>2.4922215003448999E-4</v>
      </c>
      <c r="D6371" s="263"/>
    </row>
    <row r="6372" spans="1:4" x14ac:dyDescent="0.2">
      <c r="A6372" s="265" t="s">
        <v>5411</v>
      </c>
      <c r="B6372" s="263">
        <v>2.4883677503009999E-4</v>
      </c>
      <c r="D6372" s="263"/>
    </row>
    <row r="6373" spans="1:4" x14ac:dyDescent="0.2">
      <c r="A6373" s="265" t="s">
        <v>4969</v>
      </c>
      <c r="B6373" s="263">
        <v>2.4866960681355001E-4</v>
      </c>
      <c r="D6373" s="263"/>
    </row>
    <row r="6374" spans="1:4" x14ac:dyDescent="0.2">
      <c r="A6374" s="265" t="s">
        <v>5853</v>
      </c>
      <c r="B6374" s="263">
        <v>2.4849567760733997E-4</v>
      </c>
      <c r="D6374" s="263"/>
    </row>
    <row r="6375" spans="1:4" x14ac:dyDescent="0.2">
      <c r="A6375" s="265" t="s">
        <v>724</v>
      </c>
      <c r="B6375" s="263">
        <v>2.4814101368796001E-4</v>
      </c>
      <c r="D6375" s="263"/>
    </row>
    <row r="6376" spans="1:4" x14ac:dyDescent="0.2">
      <c r="A6376" s="265" t="s">
        <v>5305</v>
      </c>
      <c r="B6376" s="263">
        <v>2.4784481949147999E-4</v>
      </c>
      <c r="D6376" s="263"/>
    </row>
    <row r="6377" spans="1:4" x14ac:dyDescent="0.2">
      <c r="A6377" s="265" t="s">
        <v>8695</v>
      </c>
      <c r="B6377" s="263">
        <v>2.4771147861087003E-4</v>
      </c>
      <c r="D6377" s="263"/>
    </row>
    <row r="6378" spans="1:4" x14ac:dyDescent="0.2">
      <c r="A6378" s="265" t="s">
        <v>2386</v>
      </c>
      <c r="B6378" s="263">
        <v>2.4757552140741002E-4</v>
      </c>
      <c r="D6378" s="263"/>
    </row>
    <row r="6379" spans="1:4" x14ac:dyDescent="0.2">
      <c r="A6379" s="265" t="s">
        <v>4831</v>
      </c>
      <c r="B6379" s="263">
        <v>2.4747631693224998E-4</v>
      </c>
      <c r="D6379" s="263"/>
    </row>
    <row r="6380" spans="1:4" x14ac:dyDescent="0.2">
      <c r="A6380" s="265" t="s">
        <v>6155</v>
      </c>
      <c r="B6380" s="263">
        <v>2.4724927986129002E-4</v>
      </c>
      <c r="D6380" s="263"/>
    </row>
    <row r="6381" spans="1:4" x14ac:dyDescent="0.2">
      <c r="A6381" s="265" t="s">
        <v>8696</v>
      </c>
      <c r="B6381" s="263">
        <v>2.4672541814801003E-4</v>
      </c>
      <c r="D6381" s="263"/>
    </row>
    <row r="6382" spans="1:4" x14ac:dyDescent="0.2">
      <c r="A6382" s="265" t="s">
        <v>3760</v>
      </c>
      <c r="B6382" s="263">
        <v>2.4661390452301998E-4</v>
      </c>
      <c r="D6382" s="263"/>
    </row>
    <row r="6383" spans="1:4" x14ac:dyDescent="0.2">
      <c r="A6383" s="265" t="s">
        <v>3487</v>
      </c>
      <c r="B6383" s="263">
        <v>2.4650250878090001E-4</v>
      </c>
      <c r="D6383" s="263"/>
    </row>
    <row r="6384" spans="1:4" x14ac:dyDescent="0.2">
      <c r="A6384" s="265" t="s">
        <v>8697</v>
      </c>
      <c r="B6384" s="263">
        <v>2.4595022698755E-4</v>
      </c>
      <c r="D6384" s="263"/>
    </row>
    <row r="6385" spans="1:4" x14ac:dyDescent="0.2">
      <c r="A6385" s="265" t="s">
        <v>8698</v>
      </c>
      <c r="B6385" s="263">
        <v>2.4589137348218998E-4</v>
      </c>
      <c r="D6385" s="263"/>
    </row>
    <row r="6386" spans="1:4" x14ac:dyDescent="0.2">
      <c r="A6386" s="265" t="s">
        <v>8699</v>
      </c>
      <c r="B6386" s="263">
        <v>2.4564035032138999E-4</v>
      </c>
      <c r="D6386" s="263"/>
    </row>
    <row r="6387" spans="1:4" x14ac:dyDescent="0.2">
      <c r="A6387" s="265" t="s">
        <v>8700</v>
      </c>
      <c r="B6387" s="263">
        <v>2.4512510401800001E-4</v>
      </c>
      <c r="D6387" s="263"/>
    </row>
    <row r="6388" spans="1:4" x14ac:dyDescent="0.2">
      <c r="A6388" s="265" t="s">
        <v>4953</v>
      </c>
      <c r="B6388" s="263">
        <v>2.4476047483241997E-4</v>
      </c>
      <c r="D6388" s="263"/>
    </row>
    <row r="6389" spans="1:4" x14ac:dyDescent="0.2">
      <c r="A6389" s="265" t="s">
        <v>3378</v>
      </c>
      <c r="B6389" s="263">
        <v>2.4453648022338998E-4</v>
      </c>
      <c r="D6389" s="263"/>
    </row>
    <row r="6390" spans="1:4" x14ac:dyDescent="0.2">
      <c r="A6390" s="265" t="s">
        <v>8701</v>
      </c>
      <c r="B6390" s="263">
        <v>2.4444757475956997E-4</v>
      </c>
      <c r="D6390" s="263"/>
    </row>
    <row r="6391" spans="1:4" x14ac:dyDescent="0.2">
      <c r="A6391" s="265" t="s">
        <v>8702</v>
      </c>
      <c r="B6391" s="263">
        <v>2.4443578024279001E-4</v>
      </c>
      <c r="D6391" s="263"/>
    </row>
    <row r="6392" spans="1:4" x14ac:dyDescent="0.2">
      <c r="A6392" s="265" t="s">
        <v>8703</v>
      </c>
      <c r="B6392" s="263">
        <v>2.4370746214594E-4</v>
      </c>
      <c r="D6392" s="263"/>
    </row>
    <row r="6393" spans="1:4" x14ac:dyDescent="0.2">
      <c r="A6393" s="265" t="s">
        <v>1520</v>
      </c>
      <c r="B6393" s="263">
        <v>2.4354294443503999E-4</v>
      </c>
      <c r="D6393" s="263"/>
    </row>
    <row r="6394" spans="1:4" x14ac:dyDescent="0.2">
      <c r="A6394" s="265" t="s">
        <v>2394</v>
      </c>
      <c r="B6394" s="263">
        <v>2.4290627306763001E-4</v>
      </c>
      <c r="D6394" s="263"/>
    </row>
    <row r="6395" spans="1:4" x14ac:dyDescent="0.2">
      <c r="A6395" s="265" t="s">
        <v>5514</v>
      </c>
      <c r="B6395" s="263">
        <v>2.4272964158602E-4</v>
      </c>
      <c r="D6395" s="263"/>
    </row>
    <row r="6396" spans="1:4" x14ac:dyDescent="0.2">
      <c r="A6396" s="265" t="s">
        <v>557</v>
      </c>
      <c r="B6396" s="263">
        <v>2.4262943474471E-4</v>
      </c>
      <c r="D6396" s="263"/>
    </row>
    <row r="6397" spans="1:4" x14ac:dyDescent="0.2">
      <c r="A6397" s="265" t="s">
        <v>4927</v>
      </c>
      <c r="B6397" s="263">
        <v>2.4258889088123E-4</v>
      </c>
      <c r="D6397" s="263"/>
    </row>
    <row r="6398" spans="1:4" x14ac:dyDescent="0.2">
      <c r="A6398" s="265" t="s">
        <v>8704</v>
      </c>
      <c r="B6398" s="263">
        <v>2.4210783340725001E-4</v>
      </c>
      <c r="D6398" s="263"/>
    </row>
    <row r="6399" spans="1:4" x14ac:dyDescent="0.2">
      <c r="A6399" s="265" t="s">
        <v>8705</v>
      </c>
      <c r="B6399" s="263">
        <v>2.4209904217143999E-4</v>
      </c>
      <c r="D6399" s="263"/>
    </row>
    <row r="6400" spans="1:4" x14ac:dyDescent="0.2">
      <c r="A6400" s="265" t="s">
        <v>5669</v>
      </c>
      <c r="B6400" s="263">
        <v>2.4209486166355999E-4</v>
      </c>
      <c r="D6400" s="263"/>
    </row>
    <row r="6401" spans="1:4" x14ac:dyDescent="0.2">
      <c r="A6401" s="265" t="s">
        <v>1900</v>
      </c>
      <c r="B6401" s="263">
        <v>2.4209165495005E-4</v>
      </c>
      <c r="D6401" s="263"/>
    </row>
    <row r="6402" spans="1:4" x14ac:dyDescent="0.2">
      <c r="A6402" s="265" t="s">
        <v>8706</v>
      </c>
      <c r="B6402" s="263">
        <v>2.4149015687525001E-4</v>
      </c>
      <c r="D6402" s="263"/>
    </row>
    <row r="6403" spans="1:4" x14ac:dyDescent="0.2">
      <c r="A6403" s="265" t="s">
        <v>4684</v>
      </c>
      <c r="B6403" s="263">
        <v>2.4125087387215E-4</v>
      </c>
      <c r="D6403" s="263"/>
    </row>
    <row r="6404" spans="1:4" x14ac:dyDescent="0.2">
      <c r="A6404" s="265" t="s">
        <v>2498</v>
      </c>
      <c r="B6404" s="263">
        <v>2.4087569628073E-4</v>
      </c>
      <c r="D6404" s="263"/>
    </row>
    <row r="6405" spans="1:4" x14ac:dyDescent="0.2">
      <c r="A6405" s="265" t="s">
        <v>3151</v>
      </c>
      <c r="B6405" s="263">
        <v>2.4050217976794E-4</v>
      </c>
      <c r="D6405" s="263"/>
    </row>
    <row r="6406" spans="1:4" x14ac:dyDescent="0.2">
      <c r="A6406" s="265" t="s">
        <v>2335</v>
      </c>
      <c r="B6406" s="263">
        <v>2.4040474724526E-4</v>
      </c>
      <c r="D6406" s="263"/>
    </row>
    <row r="6407" spans="1:4" x14ac:dyDescent="0.2">
      <c r="A6407" s="265" t="s">
        <v>3089</v>
      </c>
      <c r="B6407" s="263">
        <v>2.4032587351211E-4</v>
      </c>
      <c r="D6407" s="263"/>
    </row>
    <row r="6408" spans="1:4" x14ac:dyDescent="0.2">
      <c r="A6408" s="265" t="s">
        <v>3550</v>
      </c>
      <c r="B6408" s="263">
        <v>2.4006971500064E-4</v>
      </c>
      <c r="D6408" s="263"/>
    </row>
    <row r="6409" spans="1:4" x14ac:dyDescent="0.2">
      <c r="A6409" s="265" t="s">
        <v>8707</v>
      </c>
      <c r="B6409" s="263">
        <v>2.3991927407889001E-4</v>
      </c>
      <c r="D6409" s="263"/>
    </row>
    <row r="6410" spans="1:4" x14ac:dyDescent="0.2">
      <c r="A6410" s="265" t="s">
        <v>5850</v>
      </c>
      <c r="B6410" s="263">
        <v>2.3948133773872001E-4</v>
      </c>
      <c r="D6410" s="263"/>
    </row>
    <row r="6411" spans="1:4" x14ac:dyDescent="0.2">
      <c r="A6411" s="265" t="s">
        <v>8708</v>
      </c>
      <c r="B6411" s="263">
        <v>2.3941103260728E-4</v>
      </c>
      <c r="D6411" s="263"/>
    </row>
    <row r="6412" spans="1:4" x14ac:dyDescent="0.2">
      <c r="A6412" s="265" t="s">
        <v>8709</v>
      </c>
      <c r="B6412" s="263">
        <v>2.3941103260728E-4</v>
      </c>
      <c r="D6412" s="263"/>
    </row>
    <row r="6413" spans="1:4" x14ac:dyDescent="0.2">
      <c r="A6413" s="265" t="s">
        <v>1746</v>
      </c>
      <c r="B6413" s="263">
        <v>2.3941103260728E-4</v>
      </c>
      <c r="D6413" s="263"/>
    </row>
    <row r="6414" spans="1:4" x14ac:dyDescent="0.2">
      <c r="A6414" s="265" t="s">
        <v>1745</v>
      </c>
      <c r="B6414" s="263">
        <v>2.3941103260728E-4</v>
      </c>
      <c r="D6414" s="263"/>
    </row>
    <row r="6415" spans="1:4" x14ac:dyDescent="0.2">
      <c r="A6415" s="265" t="s">
        <v>4276</v>
      </c>
      <c r="B6415" s="263">
        <v>2.3941103260728E-4</v>
      </c>
      <c r="D6415" s="263"/>
    </row>
    <row r="6416" spans="1:4" x14ac:dyDescent="0.2">
      <c r="A6416" s="265" t="s">
        <v>8710</v>
      </c>
      <c r="B6416" s="263">
        <v>2.3941103260728E-4</v>
      </c>
      <c r="D6416" s="263"/>
    </row>
    <row r="6417" spans="1:4" x14ac:dyDescent="0.2">
      <c r="A6417" s="265" t="s">
        <v>8711</v>
      </c>
      <c r="B6417" s="263">
        <v>2.3941103260728E-4</v>
      </c>
      <c r="D6417" s="263"/>
    </row>
    <row r="6418" spans="1:4" x14ac:dyDescent="0.2">
      <c r="A6418" s="265" t="s">
        <v>1804</v>
      </c>
      <c r="B6418" s="263">
        <v>2.3941103260728E-4</v>
      </c>
      <c r="D6418" s="263"/>
    </row>
    <row r="6419" spans="1:4" x14ac:dyDescent="0.2">
      <c r="A6419" s="265" t="s">
        <v>3399</v>
      </c>
      <c r="B6419" s="263">
        <v>2.393934196622E-4</v>
      </c>
      <c r="D6419" s="263"/>
    </row>
    <row r="6420" spans="1:4" x14ac:dyDescent="0.2">
      <c r="A6420" s="265" t="s">
        <v>3488</v>
      </c>
      <c r="B6420" s="263">
        <v>2.3931537788443E-4</v>
      </c>
      <c r="D6420" s="263"/>
    </row>
    <row r="6421" spans="1:4" x14ac:dyDescent="0.2">
      <c r="A6421" s="265" t="s">
        <v>1113</v>
      </c>
      <c r="B6421" s="263">
        <v>2.3905846462564999E-4</v>
      </c>
      <c r="D6421" s="263"/>
    </row>
    <row r="6422" spans="1:4" x14ac:dyDescent="0.2">
      <c r="A6422" s="265" t="s">
        <v>1842</v>
      </c>
      <c r="B6422" s="263">
        <v>2.3905724396380999E-4</v>
      </c>
      <c r="D6422" s="263"/>
    </row>
    <row r="6423" spans="1:4" x14ac:dyDescent="0.2">
      <c r="A6423" s="265" t="s">
        <v>4739</v>
      </c>
      <c r="B6423" s="263">
        <v>2.3887728443695001E-4</v>
      </c>
      <c r="D6423" s="263"/>
    </row>
    <row r="6424" spans="1:4" x14ac:dyDescent="0.2">
      <c r="A6424" s="265" t="s">
        <v>3888</v>
      </c>
      <c r="B6424" s="263">
        <v>2.3885100710930001E-4</v>
      </c>
      <c r="D6424" s="263"/>
    </row>
    <row r="6425" spans="1:4" x14ac:dyDescent="0.2">
      <c r="A6425" s="265" t="s">
        <v>8712</v>
      </c>
      <c r="B6425" s="263">
        <v>2.382317628759E-4</v>
      </c>
      <c r="D6425" s="263"/>
    </row>
    <row r="6426" spans="1:4" x14ac:dyDescent="0.2">
      <c r="A6426" s="265" t="s">
        <v>5495</v>
      </c>
      <c r="B6426" s="263">
        <v>2.3803482942488999E-4</v>
      </c>
      <c r="D6426" s="263"/>
    </row>
    <row r="6427" spans="1:4" x14ac:dyDescent="0.2">
      <c r="A6427" s="265" t="s">
        <v>2757</v>
      </c>
      <c r="B6427" s="263">
        <v>2.3782339762506001E-4</v>
      </c>
      <c r="D6427" s="263"/>
    </row>
    <row r="6428" spans="1:4" x14ac:dyDescent="0.2">
      <c r="A6428" s="265" t="s">
        <v>635</v>
      </c>
      <c r="B6428" s="263">
        <v>2.3777801728112999E-4</v>
      </c>
      <c r="D6428" s="263"/>
    </row>
    <row r="6429" spans="1:4" x14ac:dyDescent="0.2">
      <c r="A6429" s="265" t="s">
        <v>605</v>
      </c>
      <c r="B6429" s="263">
        <v>2.3763136794761999E-4</v>
      </c>
      <c r="D6429" s="263"/>
    </row>
    <row r="6430" spans="1:4" x14ac:dyDescent="0.2">
      <c r="A6430" s="265" t="s">
        <v>8713</v>
      </c>
      <c r="B6430" s="263">
        <v>2.3745915970178999E-4</v>
      </c>
      <c r="D6430" s="263"/>
    </row>
    <row r="6431" spans="1:4" x14ac:dyDescent="0.2">
      <c r="A6431" s="265" t="s">
        <v>1393</v>
      </c>
      <c r="B6431" s="263">
        <v>2.3741850911313E-4</v>
      </c>
      <c r="D6431" s="263"/>
    </row>
    <row r="6432" spans="1:4" x14ac:dyDescent="0.2">
      <c r="A6432" s="265" t="s">
        <v>1162</v>
      </c>
      <c r="B6432" s="263">
        <v>2.3665423744164001E-4</v>
      </c>
      <c r="D6432" s="263"/>
    </row>
    <row r="6433" spans="1:4" x14ac:dyDescent="0.2">
      <c r="A6433" s="265" t="s">
        <v>464</v>
      </c>
      <c r="B6433" s="263">
        <v>2.3629064242054E-4</v>
      </c>
      <c r="D6433" s="263"/>
    </row>
    <row r="6434" spans="1:4" x14ac:dyDescent="0.2">
      <c r="A6434" s="265" t="s">
        <v>8714</v>
      </c>
      <c r="B6434" s="263">
        <v>2.3598514684048001E-4</v>
      </c>
      <c r="D6434" s="263"/>
    </row>
    <row r="6435" spans="1:4" x14ac:dyDescent="0.2">
      <c r="A6435" s="265" t="s">
        <v>8715</v>
      </c>
      <c r="B6435" s="263">
        <v>2.3585596347689E-4</v>
      </c>
      <c r="D6435" s="263"/>
    </row>
    <row r="6436" spans="1:4" x14ac:dyDescent="0.2">
      <c r="A6436" s="265" t="s">
        <v>5607</v>
      </c>
      <c r="B6436" s="263">
        <v>2.3578095160379999E-4</v>
      </c>
      <c r="D6436" s="263"/>
    </row>
    <row r="6437" spans="1:4" x14ac:dyDescent="0.2">
      <c r="A6437" s="265" t="s">
        <v>6349</v>
      </c>
      <c r="B6437" s="263">
        <v>2.3563200129773001E-4</v>
      </c>
      <c r="D6437" s="263"/>
    </row>
    <row r="6438" spans="1:4" x14ac:dyDescent="0.2">
      <c r="A6438" s="265" t="s">
        <v>5956</v>
      </c>
      <c r="B6438" s="263">
        <v>2.3560992398883999E-4</v>
      </c>
      <c r="D6438" s="263"/>
    </row>
    <row r="6439" spans="1:4" x14ac:dyDescent="0.2">
      <c r="A6439" s="265" t="s">
        <v>5132</v>
      </c>
      <c r="B6439" s="263">
        <v>2.3499206020004E-4</v>
      </c>
      <c r="D6439" s="263"/>
    </row>
    <row r="6440" spans="1:4" x14ac:dyDescent="0.2">
      <c r="A6440" s="265" t="s">
        <v>8716</v>
      </c>
      <c r="B6440" s="263">
        <v>2.3481731872870999E-4</v>
      </c>
      <c r="D6440" s="263"/>
    </row>
    <row r="6441" spans="1:4" x14ac:dyDescent="0.2">
      <c r="A6441" s="265" t="s">
        <v>8717</v>
      </c>
      <c r="B6441" s="263">
        <v>2.3481731872870999E-4</v>
      </c>
      <c r="D6441" s="263"/>
    </row>
    <row r="6442" spans="1:4" x14ac:dyDescent="0.2">
      <c r="A6442" s="265" t="s">
        <v>2552</v>
      </c>
      <c r="B6442" s="263">
        <v>2.3424471444722999E-4</v>
      </c>
      <c r="D6442" s="263"/>
    </row>
    <row r="6443" spans="1:4" x14ac:dyDescent="0.2">
      <c r="A6443" s="265" t="s">
        <v>4134</v>
      </c>
      <c r="B6443" s="263">
        <v>2.3381153319962001E-4</v>
      </c>
      <c r="D6443" s="263"/>
    </row>
    <row r="6444" spans="1:4" x14ac:dyDescent="0.2">
      <c r="A6444" s="265" t="s">
        <v>5375</v>
      </c>
      <c r="B6444" s="263">
        <v>2.3358055395777001E-4</v>
      </c>
      <c r="D6444" s="263"/>
    </row>
    <row r="6445" spans="1:4" x14ac:dyDescent="0.2">
      <c r="A6445" s="265" t="s">
        <v>938</v>
      </c>
      <c r="B6445" s="263">
        <v>2.33075522872E-4</v>
      </c>
      <c r="D6445" s="263"/>
    </row>
    <row r="6446" spans="1:4" x14ac:dyDescent="0.2">
      <c r="A6446" s="265" t="s">
        <v>892</v>
      </c>
      <c r="B6446" s="263">
        <v>2.3296816054657E-4</v>
      </c>
      <c r="D6446" s="263"/>
    </row>
    <row r="6447" spans="1:4" x14ac:dyDescent="0.2">
      <c r="A6447" s="265" t="s">
        <v>8718</v>
      </c>
      <c r="B6447" s="263">
        <v>2.3291466247040999E-4</v>
      </c>
      <c r="D6447" s="263"/>
    </row>
    <row r="6448" spans="1:4" x14ac:dyDescent="0.2">
      <c r="A6448" s="265" t="s">
        <v>5371</v>
      </c>
      <c r="B6448" s="263">
        <v>2.3272113103792999E-4</v>
      </c>
      <c r="D6448" s="263"/>
    </row>
    <row r="6449" spans="1:4" x14ac:dyDescent="0.2">
      <c r="A6449" s="265" t="s">
        <v>1532</v>
      </c>
      <c r="B6449" s="263">
        <v>2.3206413182264E-4</v>
      </c>
      <c r="D6449" s="263"/>
    </row>
    <row r="6450" spans="1:4" x14ac:dyDescent="0.2">
      <c r="A6450" s="265" t="s">
        <v>5197</v>
      </c>
      <c r="B6450" s="263">
        <v>2.3188205124162001E-4</v>
      </c>
      <c r="D6450" s="263"/>
    </row>
    <row r="6451" spans="1:4" x14ac:dyDescent="0.2">
      <c r="A6451" s="265" t="s">
        <v>4409</v>
      </c>
      <c r="B6451" s="263">
        <v>2.3157708609054001E-4</v>
      </c>
      <c r="D6451" s="263"/>
    </row>
    <row r="6452" spans="1:4" x14ac:dyDescent="0.2">
      <c r="A6452" s="265" t="s">
        <v>8719</v>
      </c>
      <c r="B6452" s="263">
        <v>2.3116440124781E-4</v>
      </c>
      <c r="D6452" s="263"/>
    </row>
    <row r="6453" spans="1:4" x14ac:dyDescent="0.2">
      <c r="A6453" s="265" t="s">
        <v>8720</v>
      </c>
      <c r="B6453" s="263">
        <v>2.3116440124781E-4</v>
      </c>
      <c r="D6453" s="263"/>
    </row>
    <row r="6454" spans="1:4" x14ac:dyDescent="0.2">
      <c r="A6454" s="265" t="s">
        <v>8721</v>
      </c>
      <c r="B6454" s="263">
        <v>2.3106696568066999E-4</v>
      </c>
      <c r="D6454" s="263"/>
    </row>
    <row r="6455" spans="1:4" x14ac:dyDescent="0.2">
      <c r="A6455" s="265" t="s">
        <v>8722</v>
      </c>
      <c r="B6455" s="263">
        <v>2.3104056469005999E-4</v>
      </c>
      <c r="D6455" s="263"/>
    </row>
    <row r="6456" spans="1:4" x14ac:dyDescent="0.2">
      <c r="A6456" s="265" t="s">
        <v>1918</v>
      </c>
      <c r="B6456" s="263">
        <v>2.3056777420251001E-4</v>
      </c>
      <c r="D6456" s="263"/>
    </row>
    <row r="6457" spans="1:4" x14ac:dyDescent="0.2">
      <c r="A6457" s="265" t="s">
        <v>8723</v>
      </c>
      <c r="B6457" s="263">
        <v>2.3012532758944E-4</v>
      </c>
      <c r="D6457" s="263"/>
    </row>
    <row r="6458" spans="1:4" x14ac:dyDescent="0.2">
      <c r="A6458" s="265" t="s">
        <v>658</v>
      </c>
      <c r="B6458" s="263">
        <v>2.2938771689264001E-4</v>
      </c>
      <c r="D6458" s="263"/>
    </row>
    <row r="6459" spans="1:4" x14ac:dyDescent="0.2">
      <c r="A6459" s="265" t="s">
        <v>8724</v>
      </c>
      <c r="B6459" s="263">
        <v>2.291492053551E-4</v>
      </c>
      <c r="D6459" s="263"/>
    </row>
    <row r="6460" spans="1:4" x14ac:dyDescent="0.2">
      <c r="A6460" s="265" t="s">
        <v>6055</v>
      </c>
      <c r="B6460" s="263">
        <v>2.2897389550928E-4</v>
      </c>
      <c r="D6460" s="263"/>
    </row>
    <row r="6461" spans="1:4" x14ac:dyDescent="0.2">
      <c r="A6461" s="265" t="s">
        <v>8725</v>
      </c>
      <c r="B6461" s="263">
        <v>2.2833797540787999E-4</v>
      </c>
      <c r="D6461" s="263"/>
    </row>
    <row r="6462" spans="1:4" x14ac:dyDescent="0.2">
      <c r="A6462" s="265" t="s">
        <v>8726</v>
      </c>
      <c r="B6462" s="263">
        <v>2.2780745626962E-4</v>
      </c>
      <c r="D6462" s="263"/>
    </row>
    <row r="6463" spans="1:4" x14ac:dyDescent="0.2">
      <c r="A6463" s="265" t="s">
        <v>4713</v>
      </c>
      <c r="B6463" s="263">
        <v>2.2765198839374E-4</v>
      </c>
      <c r="D6463" s="263"/>
    </row>
    <row r="6464" spans="1:4" x14ac:dyDescent="0.2">
      <c r="A6464" s="265" t="s">
        <v>2499</v>
      </c>
      <c r="B6464" s="263">
        <v>2.2762974609083001E-4</v>
      </c>
      <c r="D6464" s="263"/>
    </row>
    <row r="6465" spans="1:4" x14ac:dyDescent="0.2">
      <c r="A6465" s="265" t="s">
        <v>5290</v>
      </c>
      <c r="B6465" s="263">
        <v>2.27479515313E-4</v>
      </c>
      <c r="D6465" s="263"/>
    </row>
    <row r="6466" spans="1:4" x14ac:dyDescent="0.2">
      <c r="A6466" s="265" t="s">
        <v>3824</v>
      </c>
      <c r="B6466" s="263">
        <v>2.2743844236141001E-4</v>
      </c>
      <c r="D6466" s="263"/>
    </row>
    <row r="6467" spans="1:4" x14ac:dyDescent="0.2">
      <c r="A6467" s="265" t="s">
        <v>8727</v>
      </c>
      <c r="B6467" s="263">
        <v>2.2702477316799999E-4</v>
      </c>
      <c r="D6467" s="263"/>
    </row>
    <row r="6468" spans="1:4" x14ac:dyDescent="0.2">
      <c r="A6468" s="265" t="s">
        <v>8728</v>
      </c>
      <c r="B6468" s="263">
        <v>2.2630566486641E-4</v>
      </c>
      <c r="D6468" s="263"/>
    </row>
    <row r="6469" spans="1:4" x14ac:dyDescent="0.2">
      <c r="A6469" s="265" t="s">
        <v>1166</v>
      </c>
      <c r="B6469" s="263">
        <v>2.2630260838008001E-4</v>
      </c>
      <c r="D6469" s="263"/>
    </row>
    <row r="6470" spans="1:4" x14ac:dyDescent="0.2">
      <c r="A6470" s="265" t="s">
        <v>5275</v>
      </c>
      <c r="B6470" s="263">
        <v>2.2627105640717001E-4</v>
      </c>
      <c r="D6470" s="263"/>
    </row>
    <row r="6471" spans="1:4" x14ac:dyDescent="0.2">
      <c r="A6471" s="265" t="s">
        <v>2745</v>
      </c>
      <c r="B6471" s="263">
        <v>2.2625937697121E-4</v>
      </c>
      <c r="D6471" s="263"/>
    </row>
    <row r="6472" spans="1:4" x14ac:dyDescent="0.2">
      <c r="A6472" s="265" t="s">
        <v>8729</v>
      </c>
      <c r="B6472" s="263">
        <v>2.2623762566910001E-4</v>
      </c>
      <c r="D6472" s="263"/>
    </row>
    <row r="6473" spans="1:4" x14ac:dyDescent="0.2">
      <c r="A6473" s="265" t="s">
        <v>8730</v>
      </c>
      <c r="B6473" s="263">
        <v>2.2616083144939999E-4</v>
      </c>
      <c r="D6473" s="263"/>
    </row>
    <row r="6474" spans="1:4" x14ac:dyDescent="0.2">
      <c r="A6474" s="265" t="s">
        <v>936</v>
      </c>
      <c r="B6474" s="263">
        <v>2.2583027416461999E-4</v>
      </c>
      <c r="D6474" s="263"/>
    </row>
    <row r="6475" spans="1:4" x14ac:dyDescent="0.2">
      <c r="A6475" s="265" t="s">
        <v>2780</v>
      </c>
      <c r="B6475" s="263">
        <v>2.2553871717308999E-4</v>
      </c>
      <c r="D6475" s="263"/>
    </row>
    <row r="6476" spans="1:4" x14ac:dyDescent="0.2">
      <c r="A6476" s="265" t="s">
        <v>8731</v>
      </c>
      <c r="B6476" s="263">
        <v>2.2543580906896001E-4</v>
      </c>
      <c r="D6476" s="263"/>
    </row>
    <row r="6477" spans="1:4" x14ac:dyDescent="0.2">
      <c r="A6477" s="265" t="s">
        <v>1327</v>
      </c>
      <c r="B6477" s="263">
        <v>2.2519596947013999E-4</v>
      </c>
      <c r="D6477" s="263"/>
    </row>
    <row r="6478" spans="1:4" x14ac:dyDescent="0.2">
      <c r="A6478" s="265" t="s">
        <v>1117</v>
      </c>
      <c r="B6478" s="263">
        <v>2.2494060528568E-4</v>
      </c>
      <c r="D6478" s="263"/>
    </row>
    <row r="6479" spans="1:4" x14ac:dyDescent="0.2">
      <c r="A6479" s="265" t="s">
        <v>8732</v>
      </c>
      <c r="B6479" s="263">
        <v>2.2488883820023E-4</v>
      </c>
      <c r="D6479" s="263"/>
    </row>
    <row r="6480" spans="1:4" x14ac:dyDescent="0.2">
      <c r="A6480" s="265" t="s">
        <v>2478</v>
      </c>
      <c r="B6480" s="263">
        <v>2.2395020838105999E-4</v>
      </c>
      <c r="D6480" s="263"/>
    </row>
    <row r="6481" spans="1:4" x14ac:dyDescent="0.2">
      <c r="A6481" s="265" t="s">
        <v>1007</v>
      </c>
      <c r="B6481" s="263">
        <v>2.2390395627999E-4</v>
      </c>
      <c r="D6481" s="263"/>
    </row>
    <row r="6482" spans="1:4" x14ac:dyDescent="0.2">
      <c r="A6482" s="265" t="s">
        <v>5668</v>
      </c>
      <c r="B6482" s="263">
        <v>2.2387712036336E-4</v>
      </c>
      <c r="D6482" s="263"/>
    </row>
    <row r="6483" spans="1:4" x14ac:dyDescent="0.2">
      <c r="A6483" s="265" t="s">
        <v>615</v>
      </c>
      <c r="B6483" s="263">
        <v>2.2318096671014001E-4</v>
      </c>
      <c r="D6483" s="263"/>
    </row>
    <row r="6484" spans="1:4" x14ac:dyDescent="0.2">
      <c r="A6484" s="265" t="s">
        <v>8733</v>
      </c>
      <c r="B6484" s="263">
        <v>2.2253200167119999E-4</v>
      </c>
      <c r="D6484" s="263"/>
    </row>
    <row r="6485" spans="1:4" x14ac:dyDescent="0.2">
      <c r="A6485" s="265" t="s">
        <v>2289</v>
      </c>
      <c r="B6485" s="263">
        <v>2.2199190947595E-4</v>
      </c>
      <c r="D6485" s="263"/>
    </row>
    <row r="6486" spans="1:4" x14ac:dyDescent="0.2">
      <c r="A6486" s="265" t="s">
        <v>8734</v>
      </c>
      <c r="B6486" s="263">
        <v>2.2197089195058001E-4</v>
      </c>
      <c r="D6486" s="263"/>
    </row>
    <row r="6487" spans="1:4" x14ac:dyDescent="0.2">
      <c r="A6487" s="265" t="s">
        <v>1474</v>
      </c>
      <c r="B6487" s="263">
        <v>2.2164906538414E-4</v>
      </c>
      <c r="D6487" s="263"/>
    </row>
    <row r="6488" spans="1:4" x14ac:dyDescent="0.2">
      <c r="A6488" s="265" t="s">
        <v>3133</v>
      </c>
      <c r="B6488" s="263">
        <v>2.2121911457523001E-4</v>
      </c>
      <c r="D6488" s="263"/>
    </row>
    <row r="6489" spans="1:4" x14ac:dyDescent="0.2">
      <c r="A6489" s="265" t="s">
        <v>820</v>
      </c>
      <c r="B6489" s="263">
        <v>2.2094523966508E-4</v>
      </c>
      <c r="D6489" s="263"/>
    </row>
    <row r="6490" spans="1:4" x14ac:dyDescent="0.2">
      <c r="A6490" s="265" t="s">
        <v>6322</v>
      </c>
      <c r="B6490" s="263">
        <v>2.2092383141194001E-4</v>
      </c>
      <c r="D6490" s="263"/>
    </row>
    <row r="6491" spans="1:4" x14ac:dyDescent="0.2">
      <c r="A6491" s="265" t="s">
        <v>2304</v>
      </c>
      <c r="B6491" s="263">
        <v>2.2063440189413E-4</v>
      </c>
      <c r="D6491" s="263"/>
    </row>
    <row r="6492" spans="1:4" x14ac:dyDescent="0.2">
      <c r="A6492" s="265" t="s">
        <v>1288</v>
      </c>
      <c r="B6492" s="263">
        <v>2.2030190659580001E-4</v>
      </c>
      <c r="D6492" s="263"/>
    </row>
    <row r="6493" spans="1:4" x14ac:dyDescent="0.2">
      <c r="A6493" s="265" t="s">
        <v>8735</v>
      </c>
      <c r="B6493" s="263">
        <v>2.1814663005882999E-4</v>
      </c>
      <c r="D6493" s="263"/>
    </row>
    <row r="6494" spans="1:4" x14ac:dyDescent="0.2">
      <c r="A6494" s="265" t="s">
        <v>8736</v>
      </c>
      <c r="B6494" s="263">
        <v>2.180528251285E-4</v>
      </c>
      <c r="D6494" s="263"/>
    </row>
    <row r="6495" spans="1:4" x14ac:dyDescent="0.2">
      <c r="A6495" s="265" t="s">
        <v>4744</v>
      </c>
      <c r="B6495" s="263">
        <v>2.1754611291597E-4</v>
      </c>
      <c r="D6495" s="263"/>
    </row>
    <row r="6496" spans="1:4" x14ac:dyDescent="0.2">
      <c r="A6496" s="265" t="s">
        <v>1574</v>
      </c>
      <c r="B6496" s="263">
        <v>2.1753681171190001E-4</v>
      </c>
      <c r="D6496" s="263"/>
    </row>
    <row r="6497" spans="1:4" x14ac:dyDescent="0.2">
      <c r="A6497" s="265" t="s">
        <v>8737</v>
      </c>
      <c r="B6497" s="263">
        <v>2.1747586439647E-4</v>
      </c>
      <c r="D6497" s="263"/>
    </row>
    <row r="6498" spans="1:4" x14ac:dyDescent="0.2">
      <c r="A6498" s="265" t="s">
        <v>4649</v>
      </c>
      <c r="B6498" s="263">
        <v>2.1739713147704001E-4</v>
      </c>
      <c r="D6498" s="263"/>
    </row>
    <row r="6499" spans="1:4" x14ac:dyDescent="0.2">
      <c r="A6499" s="265" t="s">
        <v>8738</v>
      </c>
      <c r="B6499" s="263">
        <v>2.1728850864578001E-4</v>
      </c>
      <c r="D6499" s="263"/>
    </row>
    <row r="6500" spans="1:4" x14ac:dyDescent="0.2">
      <c r="A6500" s="265" t="s">
        <v>4555</v>
      </c>
      <c r="B6500" s="263">
        <v>2.1721495805132E-4</v>
      </c>
      <c r="D6500" s="263"/>
    </row>
    <row r="6501" spans="1:4" x14ac:dyDescent="0.2">
      <c r="A6501" s="265" t="s">
        <v>4530</v>
      </c>
      <c r="B6501" s="263">
        <v>2.1670272110176E-4</v>
      </c>
      <c r="D6501" s="263"/>
    </row>
    <row r="6502" spans="1:4" x14ac:dyDescent="0.2">
      <c r="A6502" s="265" t="s">
        <v>4035</v>
      </c>
      <c r="B6502" s="263">
        <v>2.1655059881213999E-4</v>
      </c>
      <c r="D6502" s="263"/>
    </row>
    <row r="6503" spans="1:4" x14ac:dyDescent="0.2">
      <c r="A6503" s="265" t="s">
        <v>2485</v>
      </c>
      <c r="B6503" s="263">
        <v>2.1647293023536001E-4</v>
      </c>
      <c r="D6503" s="263"/>
    </row>
    <row r="6504" spans="1:4" x14ac:dyDescent="0.2">
      <c r="A6504" s="265" t="s">
        <v>8739</v>
      </c>
      <c r="B6504" s="263">
        <v>2.1635357488286001E-4</v>
      </c>
      <c r="D6504" s="263"/>
    </row>
    <row r="6505" spans="1:4" x14ac:dyDescent="0.2">
      <c r="A6505" s="265" t="s">
        <v>5512</v>
      </c>
      <c r="B6505" s="263">
        <v>2.1635357488286001E-4</v>
      </c>
      <c r="D6505" s="263"/>
    </row>
    <row r="6506" spans="1:4" x14ac:dyDescent="0.2">
      <c r="A6506" s="265" t="s">
        <v>8740</v>
      </c>
      <c r="B6506" s="263">
        <v>2.1634378450649999E-4</v>
      </c>
      <c r="D6506" s="263"/>
    </row>
    <row r="6507" spans="1:4" x14ac:dyDescent="0.2">
      <c r="A6507" s="265" t="s">
        <v>8741</v>
      </c>
      <c r="B6507" s="263">
        <v>2.1631554379449001E-4</v>
      </c>
      <c r="D6507" s="263"/>
    </row>
    <row r="6508" spans="1:4" x14ac:dyDescent="0.2">
      <c r="A6508" s="265" t="s">
        <v>5678</v>
      </c>
      <c r="B6508" s="263">
        <v>2.1590421631779001E-4</v>
      </c>
      <c r="D6508" s="263"/>
    </row>
    <row r="6509" spans="1:4" x14ac:dyDescent="0.2">
      <c r="A6509" s="265" t="s">
        <v>1605</v>
      </c>
      <c r="B6509" s="263">
        <v>2.1570634386536999E-4</v>
      </c>
      <c r="D6509" s="263"/>
    </row>
    <row r="6510" spans="1:4" x14ac:dyDescent="0.2">
      <c r="A6510" s="265" t="s">
        <v>6105</v>
      </c>
      <c r="B6510" s="263">
        <v>2.1549063592581999E-4</v>
      </c>
      <c r="D6510" s="263"/>
    </row>
    <row r="6511" spans="1:4" x14ac:dyDescent="0.2">
      <c r="A6511" s="265" t="s">
        <v>8742</v>
      </c>
      <c r="B6511" s="263">
        <v>2.1501270013113999E-4</v>
      </c>
      <c r="D6511" s="263"/>
    </row>
    <row r="6512" spans="1:4" x14ac:dyDescent="0.2">
      <c r="A6512" s="265" t="s">
        <v>4349</v>
      </c>
      <c r="B6512" s="263">
        <v>2.1491130666057999E-4</v>
      </c>
      <c r="D6512" s="263"/>
    </row>
    <row r="6513" spans="1:4" x14ac:dyDescent="0.2">
      <c r="A6513" s="265" t="s">
        <v>2406</v>
      </c>
      <c r="B6513" s="263">
        <v>2.1484137884582999E-4</v>
      </c>
      <c r="D6513" s="263"/>
    </row>
    <row r="6514" spans="1:4" x14ac:dyDescent="0.2">
      <c r="A6514" s="265" t="s">
        <v>8743</v>
      </c>
      <c r="B6514" s="263">
        <v>2.1473568166164E-4</v>
      </c>
      <c r="D6514" s="263"/>
    </row>
    <row r="6515" spans="1:4" x14ac:dyDescent="0.2">
      <c r="A6515" s="265" t="s">
        <v>891</v>
      </c>
      <c r="B6515" s="263">
        <v>2.1472653895437E-4</v>
      </c>
      <c r="D6515" s="263"/>
    </row>
    <row r="6516" spans="1:4" x14ac:dyDescent="0.2">
      <c r="A6516" s="265" t="s">
        <v>5355</v>
      </c>
      <c r="B6516" s="263">
        <v>2.1455094301491001E-4</v>
      </c>
      <c r="D6516" s="263"/>
    </row>
    <row r="6517" spans="1:4" x14ac:dyDescent="0.2">
      <c r="A6517" s="265" t="s">
        <v>8744</v>
      </c>
      <c r="B6517" s="263">
        <v>2.1448375298716E-4</v>
      </c>
      <c r="D6517" s="263"/>
    </row>
    <row r="6518" spans="1:4" x14ac:dyDescent="0.2">
      <c r="A6518" s="265" t="s">
        <v>5108</v>
      </c>
      <c r="B6518" s="263">
        <v>2.1445196683076001E-4</v>
      </c>
      <c r="D6518" s="263"/>
    </row>
    <row r="6519" spans="1:4" x14ac:dyDescent="0.2">
      <c r="A6519" s="265" t="s">
        <v>3332</v>
      </c>
      <c r="B6519" s="263">
        <v>2.1445196683076001E-4</v>
      </c>
      <c r="D6519" s="263"/>
    </row>
    <row r="6520" spans="1:4" x14ac:dyDescent="0.2">
      <c r="A6520" s="265" t="s">
        <v>2437</v>
      </c>
      <c r="B6520" s="263">
        <v>2.1418267663476001E-4</v>
      </c>
      <c r="D6520" s="263"/>
    </row>
    <row r="6521" spans="1:4" x14ac:dyDescent="0.2">
      <c r="A6521" s="265" t="s">
        <v>1366</v>
      </c>
      <c r="B6521" s="263">
        <v>2.1398715918806999E-4</v>
      </c>
      <c r="D6521" s="263"/>
    </row>
    <row r="6522" spans="1:4" x14ac:dyDescent="0.2">
      <c r="A6522" s="265" t="s">
        <v>453</v>
      </c>
      <c r="B6522" s="263">
        <v>2.1349368323137001E-4</v>
      </c>
      <c r="D6522" s="263"/>
    </row>
    <row r="6523" spans="1:4" x14ac:dyDescent="0.2">
      <c r="A6523" s="265" t="s">
        <v>4738</v>
      </c>
      <c r="B6523" s="263">
        <v>2.1289234406171001E-4</v>
      </c>
      <c r="D6523" s="263"/>
    </row>
    <row r="6524" spans="1:4" x14ac:dyDescent="0.2">
      <c r="A6524" s="265" t="s">
        <v>3305</v>
      </c>
      <c r="B6524" s="263">
        <v>2.1268983483372999E-4</v>
      </c>
      <c r="D6524" s="263"/>
    </row>
    <row r="6525" spans="1:4" x14ac:dyDescent="0.2">
      <c r="A6525" s="265" t="s">
        <v>3562</v>
      </c>
      <c r="B6525" s="263">
        <v>2.1260783230702001E-4</v>
      </c>
      <c r="D6525" s="263"/>
    </row>
    <row r="6526" spans="1:4" x14ac:dyDescent="0.2">
      <c r="A6526" s="265" t="s">
        <v>2034</v>
      </c>
      <c r="B6526" s="263">
        <v>2.1238422276881E-4</v>
      </c>
      <c r="D6526" s="263"/>
    </row>
    <row r="6527" spans="1:4" x14ac:dyDescent="0.2">
      <c r="A6527" s="265" t="s">
        <v>6208</v>
      </c>
      <c r="B6527" s="263">
        <v>2.1236709474722001E-4</v>
      </c>
      <c r="D6527" s="263"/>
    </row>
    <row r="6528" spans="1:4" x14ac:dyDescent="0.2">
      <c r="A6528" s="265" t="s">
        <v>2513</v>
      </c>
      <c r="B6528" s="263">
        <v>2.11975120715E-4</v>
      </c>
      <c r="D6528" s="263"/>
    </row>
    <row r="6529" spans="1:4" x14ac:dyDescent="0.2">
      <c r="A6529" s="265" t="s">
        <v>8745</v>
      </c>
      <c r="B6529" s="263">
        <v>2.1129206962537E-4</v>
      </c>
      <c r="D6529" s="263"/>
    </row>
    <row r="6530" spans="1:4" x14ac:dyDescent="0.2">
      <c r="A6530" s="265" t="s">
        <v>8746</v>
      </c>
      <c r="B6530" s="263">
        <v>2.1129206962537E-4</v>
      </c>
      <c r="D6530" s="263"/>
    </row>
    <row r="6531" spans="1:4" x14ac:dyDescent="0.2">
      <c r="A6531" s="265" t="s">
        <v>634</v>
      </c>
      <c r="B6531" s="263">
        <v>2.1103369182890001E-4</v>
      </c>
      <c r="D6531" s="263"/>
    </row>
    <row r="6532" spans="1:4" x14ac:dyDescent="0.2">
      <c r="A6532" s="265" t="s">
        <v>6149</v>
      </c>
      <c r="B6532" s="263">
        <v>2.1089459747711999E-4</v>
      </c>
      <c r="D6532" s="263"/>
    </row>
    <row r="6533" spans="1:4" x14ac:dyDescent="0.2">
      <c r="A6533" s="265" t="s">
        <v>6018</v>
      </c>
      <c r="B6533" s="263">
        <v>2.1079197503382001E-4</v>
      </c>
      <c r="D6533" s="263"/>
    </row>
    <row r="6534" spans="1:4" x14ac:dyDescent="0.2">
      <c r="A6534" s="265" t="s">
        <v>8747</v>
      </c>
      <c r="B6534" s="263">
        <v>2.1073261677707E-4</v>
      </c>
      <c r="D6534" s="263"/>
    </row>
    <row r="6535" spans="1:4" x14ac:dyDescent="0.2">
      <c r="A6535" s="265" t="s">
        <v>2829</v>
      </c>
      <c r="B6535" s="263">
        <v>2.1031644058386E-4</v>
      </c>
      <c r="D6535" s="263"/>
    </row>
    <row r="6536" spans="1:4" x14ac:dyDescent="0.2">
      <c r="A6536" s="265" t="s">
        <v>1822</v>
      </c>
      <c r="B6536" s="263">
        <v>2.1025879421967999E-4</v>
      </c>
      <c r="D6536" s="263"/>
    </row>
    <row r="6537" spans="1:4" x14ac:dyDescent="0.2">
      <c r="A6537" s="265" t="s">
        <v>504</v>
      </c>
      <c r="B6537" s="263">
        <v>2.0962807467861001E-4</v>
      </c>
      <c r="D6537" s="263"/>
    </row>
    <row r="6538" spans="1:4" x14ac:dyDescent="0.2">
      <c r="A6538" s="265" t="s">
        <v>3636</v>
      </c>
      <c r="B6538" s="263">
        <v>2.0926188101861001E-4</v>
      </c>
      <c r="D6538" s="263"/>
    </row>
    <row r="6539" spans="1:4" x14ac:dyDescent="0.2">
      <c r="A6539" s="265" t="s">
        <v>5404</v>
      </c>
      <c r="B6539" s="263">
        <v>2.0922251875151999E-4</v>
      </c>
      <c r="D6539" s="263"/>
    </row>
    <row r="6540" spans="1:4" x14ac:dyDescent="0.2">
      <c r="A6540" s="265" t="s">
        <v>3710</v>
      </c>
      <c r="B6540" s="263">
        <v>2.0896722920955E-4</v>
      </c>
      <c r="D6540" s="263"/>
    </row>
    <row r="6541" spans="1:4" x14ac:dyDescent="0.2">
      <c r="A6541" s="265" t="s">
        <v>2536</v>
      </c>
      <c r="B6541" s="263">
        <v>2.0889503320748999E-4</v>
      </c>
      <c r="D6541" s="263"/>
    </row>
    <row r="6542" spans="1:4" x14ac:dyDescent="0.2">
      <c r="A6542" s="265" t="s">
        <v>5941</v>
      </c>
      <c r="B6542" s="263">
        <v>2.0849652184525E-4</v>
      </c>
      <c r="D6542" s="263"/>
    </row>
    <row r="6543" spans="1:4" x14ac:dyDescent="0.2">
      <c r="A6543" s="265" t="s">
        <v>8748</v>
      </c>
      <c r="B6543" s="263">
        <v>2.0807666864974001E-4</v>
      </c>
      <c r="D6543" s="263"/>
    </row>
    <row r="6544" spans="1:4" x14ac:dyDescent="0.2">
      <c r="A6544" s="265" t="s">
        <v>2422</v>
      </c>
      <c r="B6544" s="263">
        <v>2.0787832378638E-4</v>
      </c>
      <c r="D6544" s="263"/>
    </row>
    <row r="6545" spans="1:4" x14ac:dyDescent="0.2">
      <c r="A6545" s="265" t="s">
        <v>3304</v>
      </c>
      <c r="B6545" s="263">
        <v>2.0787832378638E-4</v>
      </c>
      <c r="D6545" s="263"/>
    </row>
    <row r="6546" spans="1:4" x14ac:dyDescent="0.2">
      <c r="A6546" s="265" t="s">
        <v>8749</v>
      </c>
      <c r="B6546" s="263">
        <v>2.0774369271454001E-4</v>
      </c>
      <c r="D6546" s="263"/>
    </row>
    <row r="6547" spans="1:4" x14ac:dyDescent="0.2">
      <c r="A6547" s="265" t="s">
        <v>2341</v>
      </c>
      <c r="B6547" s="263">
        <v>2.0760518257510001E-4</v>
      </c>
      <c r="D6547" s="263"/>
    </row>
    <row r="6548" spans="1:4" x14ac:dyDescent="0.2">
      <c r="A6548" s="265" t="s">
        <v>1259</v>
      </c>
      <c r="B6548" s="263">
        <v>2.0729647099299001E-4</v>
      </c>
      <c r="D6548" s="263"/>
    </row>
    <row r="6549" spans="1:4" x14ac:dyDescent="0.2">
      <c r="A6549" s="265" t="s">
        <v>3463</v>
      </c>
      <c r="B6549" s="263">
        <v>2.0699479441760001E-4</v>
      </c>
      <c r="D6549" s="263"/>
    </row>
    <row r="6550" spans="1:4" x14ac:dyDescent="0.2">
      <c r="A6550" s="265" t="s">
        <v>686</v>
      </c>
      <c r="B6550" s="263">
        <v>2.0641862327183E-4</v>
      </c>
      <c r="D6550" s="263"/>
    </row>
    <row r="6551" spans="1:4" x14ac:dyDescent="0.2">
      <c r="A6551" s="265" t="s">
        <v>8750</v>
      </c>
      <c r="B6551" s="263">
        <v>2.0637960592689001E-4</v>
      </c>
      <c r="D6551" s="263"/>
    </row>
    <row r="6552" spans="1:4" x14ac:dyDescent="0.2">
      <c r="A6552" s="265" t="s">
        <v>5000</v>
      </c>
      <c r="B6552" s="263">
        <v>2.0628195054943999E-4</v>
      </c>
      <c r="D6552" s="263"/>
    </row>
    <row r="6553" spans="1:4" x14ac:dyDescent="0.2">
      <c r="A6553" s="265" t="s">
        <v>3268</v>
      </c>
      <c r="B6553" s="263">
        <v>2.0628195054943999E-4</v>
      </c>
      <c r="D6553" s="263"/>
    </row>
    <row r="6554" spans="1:4" x14ac:dyDescent="0.2">
      <c r="A6554" s="265" t="s">
        <v>3184</v>
      </c>
      <c r="B6554" s="263">
        <v>2.0590126555971E-4</v>
      </c>
      <c r="D6554" s="263"/>
    </row>
    <row r="6555" spans="1:4" x14ac:dyDescent="0.2">
      <c r="A6555" s="265" t="s">
        <v>8751</v>
      </c>
      <c r="B6555" s="263">
        <v>2.0587473742111E-4</v>
      </c>
      <c r="D6555" s="263"/>
    </row>
    <row r="6556" spans="1:4" x14ac:dyDescent="0.2">
      <c r="A6556" s="265" t="s">
        <v>8752</v>
      </c>
      <c r="B6556" s="263">
        <v>2.0580647401838E-4</v>
      </c>
      <c r="D6556" s="263"/>
    </row>
    <row r="6557" spans="1:4" x14ac:dyDescent="0.2">
      <c r="A6557" s="265" t="s">
        <v>4294</v>
      </c>
      <c r="B6557" s="263">
        <v>2.0520093436363001E-4</v>
      </c>
      <c r="D6557" s="263"/>
    </row>
    <row r="6558" spans="1:4" x14ac:dyDescent="0.2">
      <c r="A6558" s="265" t="s">
        <v>5298</v>
      </c>
      <c r="B6558" s="263">
        <v>2.0496316620537001E-4</v>
      </c>
      <c r="D6558" s="263"/>
    </row>
    <row r="6559" spans="1:4" x14ac:dyDescent="0.2">
      <c r="A6559" s="265" t="s">
        <v>8753</v>
      </c>
      <c r="B6559" s="263">
        <v>2.0491150730564999E-4</v>
      </c>
      <c r="D6559" s="263"/>
    </row>
    <row r="6560" spans="1:4" x14ac:dyDescent="0.2">
      <c r="A6560" s="265" t="s">
        <v>6279</v>
      </c>
      <c r="B6560" s="263">
        <v>2.0489974358016999E-4</v>
      </c>
      <c r="D6560" s="263"/>
    </row>
    <row r="6561" spans="1:4" x14ac:dyDescent="0.2">
      <c r="A6561" s="265" t="s">
        <v>2389</v>
      </c>
      <c r="B6561" s="263">
        <v>2.0435627187511001E-4</v>
      </c>
      <c r="D6561" s="263"/>
    </row>
    <row r="6562" spans="1:4" x14ac:dyDescent="0.2">
      <c r="A6562" s="265" t="s">
        <v>3788</v>
      </c>
      <c r="B6562" s="263">
        <v>2.0435489496294001E-4</v>
      </c>
      <c r="D6562" s="263"/>
    </row>
    <row r="6563" spans="1:4" x14ac:dyDescent="0.2">
      <c r="A6563" s="265" t="s">
        <v>8754</v>
      </c>
      <c r="B6563" s="263">
        <v>2.0416821035226001E-4</v>
      </c>
      <c r="D6563" s="263"/>
    </row>
    <row r="6564" spans="1:4" x14ac:dyDescent="0.2">
      <c r="A6564" s="265" t="s">
        <v>2463</v>
      </c>
      <c r="B6564" s="263">
        <v>2.0414985380038999E-4</v>
      </c>
      <c r="D6564" s="263"/>
    </row>
    <row r="6565" spans="1:4" x14ac:dyDescent="0.2">
      <c r="A6565" s="265" t="s">
        <v>3470</v>
      </c>
      <c r="B6565" s="263">
        <v>2.0401726473627001E-4</v>
      </c>
      <c r="D6565" s="263"/>
    </row>
    <row r="6566" spans="1:4" x14ac:dyDescent="0.2">
      <c r="A6566" s="265" t="s">
        <v>3974</v>
      </c>
      <c r="B6566" s="263">
        <v>2.0354418789590001E-4</v>
      </c>
      <c r="D6566" s="263"/>
    </row>
    <row r="6567" spans="1:4" x14ac:dyDescent="0.2">
      <c r="A6567" s="265" t="s">
        <v>4571</v>
      </c>
      <c r="B6567" s="263">
        <v>2.035142363778E-4</v>
      </c>
      <c r="D6567" s="263"/>
    </row>
    <row r="6568" spans="1:4" x14ac:dyDescent="0.2">
      <c r="A6568" s="265" t="s">
        <v>3251</v>
      </c>
      <c r="B6568" s="263">
        <v>2.0323821208971001E-4</v>
      </c>
      <c r="D6568" s="263"/>
    </row>
    <row r="6569" spans="1:4" x14ac:dyDescent="0.2">
      <c r="A6569" s="265" t="s">
        <v>8755</v>
      </c>
      <c r="B6569" s="263">
        <v>2.0304354137329E-4</v>
      </c>
      <c r="D6569" s="263"/>
    </row>
    <row r="6570" spans="1:4" x14ac:dyDescent="0.2">
      <c r="A6570" s="265" t="s">
        <v>8756</v>
      </c>
      <c r="B6570" s="263">
        <v>2.0288526031837E-4</v>
      </c>
      <c r="D6570" s="263"/>
    </row>
    <row r="6571" spans="1:4" x14ac:dyDescent="0.2">
      <c r="A6571" s="265" t="s">
        <v>8757</v>
      </c>
      <c r="B6571" s="263">
        <v>2.028144835983E-4</v>
      </c>
      <c r="D6571" s="263"/>
    </row>
    <row r="6572" spans="1:4" x14ac:dyDescent="0.2">
      <c r="A6572" s="265" t="s">
        <v>4397</v>
      </c>
      <c r="B6572" s="263">
        <v>2.0276894082582001E-4</v>
      </c>
      <c r="D6572" s="263"/>
    </row>
    <row r="6573" spans="1:4" x14ac:dyDescent="0.2">
      <c r="A6573" s="265" t="s">
        <v>657</v>
      </c>
      <c r="B6573" s="263">
        <v>2.0200766891812001E-4</v>
      </c>
      <c r="D6573" s="263"/>
    </row>
    <row r="6574" spans="1:4" x14ac:dyDescent="0.2">
      <c r="A6574" s="265" t="s">
        <v>5784</v>
      </c>
      <c r="B6574" s="263">
        <v>2.0181195481462001E-4</v>
      </c>
      <c r="D6574" s="263"/>
    </row>
    <row r="6575" spans="1:4" x14ac:dyDescent="0.2">
      <c r="A6575" s="265" t="s">
        <v>1011</v>
      </c>
      <c r="B6575" s="263">
        <v>2.0166765328195999E-4</v>
      </c>
      <c r="D6575" s="263"/>
    </row>
    <row r="6576" spans="1:4" x14ac:dyDescent="0.2">
      <c r="A6576" s="265" t="s">
        <v>2342</v>
      </c>
      <c r="B6576" s="263">
        <v>2.0164291900606E-4</v>
      </c>
      <c r="D6576" s="263"/>
    </row>
    <row r="6577" spans="1:4" x14ac:dyDescent="0.2">
      <c r="A6577" s="265" t="s">
        <v>8758</v>
      </c>
      <c r="B6577" s="263">
        <v>2.0161024327921E-4</v>
      </c>
      <c r="D6577" s="263"/>
    </row>
    <row r="6578" spans="1:4" x14ac:dyDescent="0.2">
      <c r="A6578" s="265" t="s">
        <v>1137</v>
      </c>
      <c r="B6578" s="263">
        <v>2.0156197112738001E-4</v>
      </c>
      <c r="D6578" s="263"/>
    </row>
    <row r="6579" spans="1:4" x14ac:dyDescent="0.2">
      <c r="A6579" s="265" t="s">
        <v>8759</v>
      </c>
      <c r="B6579" s="263">
        <v>2.0132881988906999E-4</v>
      </c>
      <c r="D6579" s="263"/>
    </row>
    <row r="6580" spans="1:4" x14ac:dyDescent="0.2">
      <c r="A6580" s="265" t="s">
        <v>2010</v>
      </c>
      <c r="B6580" s="263">
        <v>2.0097680672408999E-4</v>
      </c>
      <c r="D6580" s="263"/>
    </row>
    <row r="6581" spans="1:4" x14ac:dyDescent="0.2">
      <c r="A6581" s="265" t="s">
        <v>1600</v>
      </c>
      <c r="B6581" s="263">
        <v>2.0091743662885999E-4</v>
      </c>
      <c r="D6581" s="263"/>
    </row>
    <row r="6582" spans="1:4" x14ac:dyDescent="0.2">
      <c r="A6582" s="265" t="s">
        <v>8760</v>
      </c>
      <c r="B6582" s="263">
        <v>2.0085359564587E-4</v>
      </c>
      <c r="D6582" s="263"/>
    </row>
    <row r="6583" spans="1:4" x14ac:dyDescent="0.2">
      <c r="A6583" s="265" t="s">
        <v>3532</v>
      </c>
      <c r="B6583" s="263">
        <v>2.0073167897205E-4</v>
      </c>
      <c r="D6583" s="263"/>
    </row>
    <row r="6584" spans="1:4" x14ac:dyDescent="0.2">
      <c r="A6584" s="265" t="s">
        <v>2751</v>
      </c>
      <c r="B6584" s="263">
        <v>2.0038652155688E-4</v>
      </c>
      <c r="D6584" s="263"/>
    </row>
    <row r="6585" spans="1:4" x14ac:dyDescent="0.2">
      <c r="A6585" s="265" t="s">
        <v>1431</v>
      </c>
      <c r="B6585" s="263">
        <v>2.0034539119916E-4</v>
      </c>
      <c r="D6585" s="263"/>
    </row>
    <row r="6586" spans="1:4" x14ac:dyDescent="0.2">
      <c r="A6586" s="265" t="s">
        <v>5857</v>
      </c>
      <c r="B6586" s="263">
        <v>2.0021448664941E-4</v>
      </c>
      <c r="D6586" s="263"/>
    </row>
    <row r="6587" spans="1:4" x14ac:dyDescent="0.2">
      <c r="A6587" s="265" t="s">
        <v>3938</v>
      </c>
      <c r="B6587" s="263">
        <v>2.0003629032764E-4</v>
      </c>
      <c r="D6587" s="263"/>
    </row>
    <row r="6588" spans="1:4" x14ac:dyDescent="0.2">
      <c r="A6588" s="265" t="s">
        <v>4080</v>
      </c>
      <c r="B6588" s="263">
        <v>1.9997102179147001E-4</v>
      </c>
      <c r="D6588" s="263"/>
    </row>
    <row r="6589" spans="1:4" x14ac:dyDescent="0.2">
      <c r="A6589" s="265" t="s">
        <v>8761</v>
      </c>
      <c r="B6589" s="263">
        <v>1.9995352494928001E-4</v>
      </c>
      <c r="D6589" s="263"/>
    </row>
    <row r="6590" spans="1:4" x14ac:dyDescent="0.2">
      <c r="A6590" s="265" t="s">
        <v>734</v>
      </c>
      <c r="B6590" s="263">
        <v>1.9995192333271001E-4</v>
      </c>
      <c r="D6590" s="263"/>
    </row>
    <row r="6591" spans="1:4" x14ac:dyDescent="0.2">
      <c r="A6591" s="265" t="s">
        <v>4554</v>
      </c>
      <c r="B6591" s="263">
        <v>1.9948781049809001E-4</v>
      </c>
      <c r="D6591" s="263"/>
    </row>
    <row r="6592" spans="1:4" x14ac:dyDescent="0.2">
      <c r="A6592" s="265" t="s">
        <v>591</v>
      </c>
      <c r="B6592" s="263">
        <v>1.9946138486330001E-4</v>
      </c>
      <c r="D6592" s="263"/>
    </row>
    <row r="6593" spans="1:4" x14ac:dyDescent="0.2">
      <c r="A6593" s="265" t="s">
        <v>3624</v>
      </c>
      <c r="B6593" s="263">
        <v>1.9939101476740999E-4</v>
      </c>
      <c r="D6593" s="263"/>
    </row>
    <row r="6594" spans="1:4" x14ac:dyDescent="0.2">
      <c r="A6594" s="265" t="s">
        <v>4028</v>
      </c>
      <c r="B6594" s="263">
        <v>1.9935064318973001E-4</v>
      </c>
      <c r="D6594" s="263"/>
    </row>
    <row r="6595" spans="1:4" x14ac:dyDescent="0.2">
      <c r="A6595" s="265" t="s">
        <v>2426</v>
      </c>
      <c r="B6595" s="263">
        <v>1.9912582515394E-4</v>
      </c>
      <c r="D6595" s="263"/>
    </row>
    <row r="6596" spans="1:4" x14ac:dyDescent="0.2">
      <c r="A6596" s="265" t="s">
        <v>648</v>
      </c>
      <c r="B6596" s="263">
        <v>1.9909423506451999E-4</v>
      </c>
      <c r="D6596" s="263"/>
    </row>
    <row r="6597" spans="1:4" x14ac:dyDescent="0.2">
      <c r="A6597" s="265" t="s">
        <v>8762</v>
      </c>
      <c r="B6597" s="263">
        <v>1.9908730229392999E-4</v>
      </c>
      <c r="D6597" s="263"/>
    </row>
    <row r="6598" spans="1:4" x14ac:dyDescent="0.2">
      <c r="A6598" s="265" t="s">
        <v>8763</v>
      </c>
      <c r="B6598" s="263">
        <v>1.9908730229392999E-4</v>
      </c>
      <c r="D6598" s="263"/>
    </row>
    <row r="6599" spans="1:4" x14ac:dyDescent="0.2">
      <c r="A6599" s="265" t="s">
        <v>5347</v>
      </c>
      <c r="B6599" s="263">
        <v>1.9907915500177E-4</v>
      </c>
      <c r="D6599" s="263"/>
    </row>
    <row r="6600" spans="1:4" x14ac:dyDescent="0.2">
      <c r="A6600" s="265" t="s">
        <v>3013</v>
      </c>
      <c r="B6600" s="263">
        <v>1.9868193826442999E-4</v>
      </c>
      <c r="D6600" s="263"/>
    </row>
    <row r="6601" spans="1:4" x14ac:dyDescent="0.2">
      <c r="A6601" s="265" t="s">
        <v>1064</v>
      </c>
      <c r="B6601" s="263">
        <v>1.9844800319492999E-4</v>
      </c>
      <c r="D6601" s="263"/>
    </row>
    <row r="6602" spans="1:4" x14ac:dyDescent="0.2">
      <c r="A6602" s="265" t="s">
        <v>4524</v>
      </c>
      <c r="B6602" s="263">
        <v>1.9816781401626999E-4</v>
      </c>
      <c r="D6602" s="263"/>
    </row>
    <row r="6603" spans="1:4" x14ac:dyDescent="0.2">
      <c r="A6603" s="265" t="s">
        <v>8764</v>
      </c>
      <c r="B6603" s="263">
        <v>1.9809786502971E-4</v>
      </c>
      <c r="D6603" s="263"/>
    </row>
    <row r="6604" spans="1:4" x14ac:dyDescent="0.2">
      <c r="A6604" s="265" t="s">
        <v>8765</v>
      </c>
      <c r="B6604" s="263">
        <v>1.9775493332232E-4</v>
      </c>
      <c r="D6604" s="263"/>
    </row>
    <row r="6605" spans="1:4" x14ac:dyDescent="0.2">
      <c r="A6605" s="265" t="s">
        <v>1868</v>
      </c>
      <c r="B6605" s="263">
        <v>1.9764965963426999E-4</v>
      </c>
      <c r="D6605" s="263"/>
    </row>
    <row r="6606" spans="1:4" x14ac:dyDescent="0.2">
      <c r="A6606" s="265" t="s">
        <v>3795</v>
      </c>
      <c r="B6606" s="263">
        <v>1.9763856223214E-4</v>
      </c>
      <c r="D6606" s="263"/>
    </row>
    <row r="6607" spans="1:4" x14ac:dyDescent="0.2">
      <c r="A6607" s="265" t="s">
        <v>8766</v>
      </c>
      <c r="B6607" s="263">
        <v>1.9742395906762001E-4</v>
      </c>
      <c r="D6607" s="263"/>
    </row>
    <row r="6608" spans="1:4" x14ac:dyDescent="0.2">
      <c r="A6608" s="265" t="s">
        <v>8767</v>
      </c>
      <c r="B6608" s="263">
        <v>1.9722738019263E-4</v>
      </c>
      <c r="D6608" s="263"/>
    </row>
    <row r="6609" spans="1:4" x14ac:dyDescent="0.2">
      <c r="A6609" s="265" t="s">
        <v>3485</v>
      </c>
      <c r="B6609" s="263">
        <v>1.9687139886135E-4</v>
      </c>
      <c r="D6609" s="263"/>
    </row>
    <row r="6610" spans="1:4" x14ac:dyDescent="0.2">
      <c r="A6610" s="265" t="s">
        <v>8768</v>
      </c>
      <c r="B6610" s="263">
        <v>1.9653755305456001E-4</v>
      </c>
      <c r="D6610" s="263"/>
    </row>
    <row r="6611" spans="1:4" x14ac:dyDescent="0.2">
      <c r="A6611" s="265" t="s">
        <v>5840</v>
      </c>
      <c r="B6611" s="263">
        <v>1.9634636611875E-4</v>
      </c>
      <c r="D6611" s="263"/>
    </row>
    <row r="6612" spans="1:4" x14ac:dyDescent="0.2">
      <c r="A6612" s="265" t="s">
        <v>8769</v>
      </c>
      <c r="B6612" s="263">
        <v>1.9587301944777E-4</v>
      </c>
      <c r="D6612" s="263"/>
    </row>
    <row r="6613" spans="1:4" x14ac:dyDescent="0.2">
      <c r="A6613" s="265" t="s">
        <v>5125</v>
      </c>
      <c r="B6613" s="263">
        <v>1.9574564358189E-4</v>
      </c>
      <c r="D6613" s="263"/>
    </row>
    <row r="6614" spans="1:4" x14ac:dyDescent="0.2">
      <c r="A6614" s="265" t="s">
        <v>5847</v>
      </c>
      <c r="B6614" s="263">
        <v>1.9570102011799999E-4</v>
      </c>
      <c r="D6614" s="263"/>
    </row>
    <row r="6615" spans="1:4" x14ac:dyDescent="0.2">
      <c r="A6615" s="265" t="s">
        <v>4617</v>
      </c>
      <c r="B6615" s="263">
        <v>1.9569541249763001E-4</v>
      </c>
      <c r="D6615" s="263"/>
    </row>
    <row r="6616" spans="1:4" x14ac:dyDescent="0.2">
      <c r="A6616" s="265" t="s">
        <v>8770</v>
      </c>
      <c r="B6616" s="263">
        <v>1.9566956814231999E-4</v>
      </c>
      <c r="D6616" s="263"/>
    </row>
    <row r="6617" spans="1:4" x14ac:dyDescent="0.2">
      <c r="A6617" s="265" t="s">
        <v>2600</v>
      </c>
      <c r="B6617" s="263">
        <v>1.953769733233E-4</v>
      </c>
      <c r="D6617" s="263"/>
    </row>
    <row r="6618" spans="1:4" x14ac:dyDescent="0.2">
      <c r="A6618" s="265" t="s">
        <v>5055</v>
      </c>
      <c r="B6618" s="263">
        <v>1.9537339947136E-4</v>
      </c>
      <c r="D6618" s="263"/>
    </row>
    <row r="6619" spans="1:4" x14ac:dyDescent="0.2">
      <c r="A6619" s="265" t="s">
        <v>8771</v>
      </c>
      <c r="B6619" s="263">
        <v>1.9531388926338999E-4</v>
      </c>
      <c r="D6619" s="263"/>
    </row>
    <row r="6620" spans="1:4" x14ac:dyDescent="0.2">
      <c r="A6620" s="265" t="s">
        <v>5781</v>
      </c>
      <c r="B6620" s="263">
        <v>1.9527339943904999E-4</v>
      </c>
      <c r="D6620" s="263"/>
    </row>
    <row r="6621" spans="1:4" x14ac:dyDescent="0.2">
      <c r="A6621" s="265" t="s">
        <v>8772</v>
      </c>
      <c r="B6621" s="263">
        <v>1.9519442491319999E-4</v>
      </c>
      <c r="D6621" s="263"/>
    </row>
    <row r="6622" spans="1:4" x14ac:dyDescent="0.2">
      <c r="A6622" s="265" t="s">
        <v>584</v>
      </c>
      <c r="B6622" s="263">
        <v>1.9519388593299E-4</v>
      </c>
      <c r="D6622" s="263"/>
    </row>
    <row r="6623" spans="1:4" x14ac:dyDescent="0.2">
      <c r="A6623" s="265" t="s">
        <v>1537</v>
      </c>
      <c r="B6623" s="263">
        <v>1.9503013666001E-4</v>
      </c>
      <c r="D6623" s="263"/>
    </row>
    <row r="6624" spans="1:4" x14ac:dyDescent="0.2">
      <c r="A6624" s="265" t="s">
        <v>3806</v>
      </c>
      <c r="B6624" s="263">
        <v>1.949019385077E-4</v>
      </c>
      <c r="D6624" s="263"/>
    </row>
    <row r="6625" spans="1:4" x14ac:dyDescent="0.2">
      <c r="A6625" s="265" t="s">
        <v>8773</v>
      </c>
      <c r="B6625" s="263">
        <v>1.947762879364E-4</v>
      </c>
      <c r="D6625" s="263"/>
    </row>
    <row r="6626" spans="1:4" x14ac:dyDescent="0.2">
      <c r="A6626" s="265" t="s">
        <v>2179</v>
      </c>
      <c r="B6626" s="263">
        <v>1.94638025586E-4</v>
      </c>
      <c r="D6626" s="263"/>
    </row>
    <row r="6627" spans="1:4" x14ac:dyDescent="0.2">
      <c r="A6627" s="265" t="s">
        <v>973</v>
      </c>
      <c r="B6627" s="263">
        <v>1.9461280736368999E-4</v>
      </c>
      <c r="D6627" s="263"/>
    </row>
    <row r="6628" spans="1:4" x14ac:dyDescent="0.2">
      <c r="A6628" s="265" t="s">
        <v>8774</v>
      </c>
      <c r="B6628" s="263">
        <v>1.9420105529351E-4</v>
      </c>
      <c r="D6628" s="263"/>
    </row>
    <row r="6629" spans="1:4" x14ac:dyDescent="0.2">
      <c r="A6629" s="265" t="s">
        <v>1897</v>
      </c>
      <c r="B6629" s="263">
        <v>1.9387512976555999E-4</v>
      </c>
      <c r="D6629" s="263"/>
    </row>
    <row r="6630" spans="1:4" x14ac:dyDescent="0.2">
      <c r="A6630" s="265" t="s">
        <v>1028</v>
      </c>
      <c r="B6630" s="263">
        <v>1.9330084370916E-4</v>
      </c>
      <c r="D6630" s="263"/>
    </row>
    <row r="6631" spans="1:4" x14ac:dyDescent="0.2">
      <c r="A6631" s="265" t="s">
        <v>3664</v>
      </c>
      <c r="B6631" s="263">
        <v>1.9314039368281E-4</v>
      </c>
      <c r="D6631" s="263"/>
    </row>
    <row r="6632" spans="1:4" x14ac:dyDescent="0.2">
      <c r="A6632" s="265" t="s">
        <v>8775</v>
      </c>
      <c r="B6632" s="263">
        <v>1.9268491369944999E-4</v>
      </c>
      <c r="D6632" s="263"/>
    </row>
    <row r="6633" spans="1:4" x14ac:dyDescent="0.2">
      <c r="A6633" s="265" t="s">
        <v>5908</v>
      </c>
      <c r="B6633" s="263">
        <v>1.9257365099386E-4</v>
      </c>
      <c r="D6633" s="263"/>
    </row>
    <row r="6634" spans="1:4" x14ac:dyDescent="0.2">
      <c r="A6634" s="265" t="s">
        <v>480</v>
      </c>
      <c r="B6634" s="263">
        <v>1.9252769845056001E-4</v>
      </c>
      <c r="D6634" s="263"/>
    </row>
    <row r="6635" spans="1:4" x14ac:dyDescent="0.2">
      <c r="A6635" s="265" t="s">
        <v>2309</v>
      </c>
      <c r="B6635" s="263">
        <v>1.9246607826031999E-4</v>
      </c>
      <c r="D6635" s="263"/>
    </row>
    <row r="6636" spans="1:4" x14ac:dyDescent="0.2">
      <c r="A6636" s="265" t="s">
        <v>8776</v>
      </c>
      <c r="B6636" s="263">
        <v>1.9195112749100001E-4</v>
      </c>
      <c r="D6636" s="263"/>
    </row>
    <row r="6637" spans="1:4" x14ac:dyDescent="0.2">
      <c r="A6637" s="265" t="s">
        <v>5861</v>
      </c>
      <c r="B6637" s="263">
        <v>1.9182837228395999E-4</v>
      </c>
      <c r="D6637" s="263"/>
    </row>
    <row r="6638" spans="1:4" x14ac:dyDescent="0.2">
      <c r="A6638" s="265" t="s">
        <v>911</v>
      </c>
      <c r="B6638" s="263">
        <v>1.9161318135607001E-4</v>
      </c>
      <c r="D6638" s="263"/>
    </row>
    <row r="6639" spans="1:4" x14ac:dyDescent="0.2">
      <c r="A6639" s="265" t="s">
        <v>2095</v>
      </c>
      <c r="B6639" s="263">
        <v>1.9149521481697001E-4</v>
      </c>
      <c r="D6639" s="263"/>
    </row>
    <row r="6640" spans="1:4" x14ac:dyDescent="0.2">
      <c r="A6640" s="265" t="s">
        <v>8777</v>
      </c>
      <c r="B6640" s="263">
        <v>1.9133409343841999E-4</v>
      </c>
      <c r="D6640" s="263"/>
    </row>
    <row r="6641" spans="1:4" x14ac:dyDescent="0.2">
      <c r="A6641" s="265" t="s">
        <v>1862</v>
      </c>
      <c r="B6641" s="263">
        <v>1.9122008725935E-4</v>
      </c>
      <c r="D6641" s="263"/>
    </row>
    <row r="6642" spans="1:4" x14ac:dyDescent="0.2">
      <c r="A6642" s="265" t="s">
        <v>5332</v>
      </c>
      <c r="B6642" s="263">
        <v>1.9086371732182999E-4</v>
      </c>
      <c r="D6642" s="263"/>
    </row>
    <row r="6643" spans="1:4" x14ac:dyDescent="0.2">
      <c r="A6643" s="265" t="s">
        <v>8778</v>
      </c>
      <c r="B6643" s="263">
        <v>1.9070543690940999E-4</v>
      </c>
      <c r="D6643" s="263"/>
    </row>
    <row r="6644" spans="1:4" x14ac:dyDescent="0.2">
      <c r="A6644" s="265" t="s">
        <v>5155</v>
      </c>
      <c r="B6644" s="263">
        <v>1.9070225627938999E-4</v>
      </c>
      <c r="D6644" s="263"/>
    </row>
    <row r="6645" spans="1:4" x14ac:dyDescent="0.2">
      <c r="A6645" s="265" t="s">
        <v>997</v>
      </c>
      <c r="B6645" s="263">
        <v>1.9038676264148999E-4</v>
      </c>
      <c r="D6645" s="263"/>
    </row>
    <row r="6646" spans="1:4" x14ac:dyDescent="0.2">
      <c r="A6646" s="265" t="s">
        <v>8779</v>
      </c>
      <c r="B6646" s="263">
        <v>1.8950261680164999E-4</v>
      </c>
      <c r="D6646" s="263"/>
    </row>
    <row r="6647" spans="1:4" x14ac:dyDescent="0.2">
      <c r="A6647" s="265" t="s">
        <v>8780</v>
      </c>
      <c r="B6647" s="263">
        <v>1.8947552258472E-4</v>
      </c>
      <c r="D6647" s="263"/>
    </row>
    <row r="6648" spans="1:4" x14ac:dyDescent="0.2">
      <c r="A6648" s="265" t="s">
        <v>5101</v>
      </c>
      <c r="B6648" s="263">
        <v>1.8930538772586001E-4</v>
      </c>
      <c r="D6648" s="263"/>
    </row>
    <row r="6649" spans="1:4" x14ac:dyDescent="0.2">
      <c r="A6649" s="265" t="s">
        <v>5758</v>
      </c>
      <c r="B6649" s="263">
        <v>1.8883886795118999E-4</v>
      </c>
      <c r="D6649" s="263"/>
    </row>
    <row r="6650" spans="1:4" x14ac:dyDescent="0.2">
      <c r="A6650" s="265" t="s">
        <v>8781</v>
      </c>
      <c r="B6650" s="263">
        <v>1.8881621811493E-4</v>
      </c>
      <c r="D6650" s="263"/>
    </row>
    <row r="6651" spans="1:4" x14ac:dyDescent="0.2">
      <c r="A6651" s="265" t="s">
        <v>2634</v>
      </c>
      <c r="B6651" s="263">
        <v>1.8833319488308E-4</v>
      </c>
      <c r="D6651" s="263"/>
    </row>
    <row r="6652" spans="1:4" x14ac:dyDescent="0.2">
      <c r="A6652" s="265" t="s">
        <v>4296</v>
      </c>
      <c r="B6652" s="263">
        <v>1.8822092764738001E-4</v>
      </c>
      <c r="D6652" s="263"/>
    </row>
    <row r="6653" spans="1:4" x14ac:dyDescent="0.2">
      <c r="A6653" s="265" t="s">
        <v>2198</v>
      </c>
      <c r="B6653" s="263">
        <v>1.8805308376746999E-4</v>
      </c>
      <c r="D6653" s="263"/>
    </row>
    <row r="6654" spans="1:4" x14ac:dyDescent="0.2">
      <c r="A6654" s="265" t="s">
        <v>4846</v>
      </c>
      <c r="B6654" s="263">
        <v>1.872169582551E-4</v>
      </c>
      <c r="D6654" s="263"/>
    </row>
    <row r="6655" spans="1:4" x14ac:dyDescent="0.2">
      <c r="A6655" s="265" t="s">
        <v>6274</v>
      </c>
      <c r="B6655" s="263">
        <v>1.8720935423380001E-4</v>
      </c>
      <c r="D6655" s="263"/>
    </row>
    <row r="6656" spans="1:4" x14ac:dyDescent="0.2">
      <c r="A6656" s="265" t="s">
        <v>1761</v>
      </c>
      <c r="B6656" s="263">
        <v>1.8717461526634001E-4</v>
      </c>
      <c r="D6656" s="263"/>
    </row>
    <row r="6657" spans="1:4" x14ac:dyDescent="0.2">
      <c r="A6657" s="265" t="s">
        <v>821</v>
      </c>
      <c r="B6657" s="263">
        <v>1.8684417960563999E-4</v>
      </c>
      <c r="D6657" s="263"/>
    </row>
    <row r="6658" spans="1:4" x14ac:dyDescent="0.2">
      <c r="A6658" s="265" t="s">
        <v>1967</v>
      </c>
      <c r="B6658" s="263">
        <v>1.8682668717179E-4</v>
      </c>
      <c r="D6658" s="263"/>
    </row>
    <row r="6659" spans="1:4" x14ac:dyDescent="0.2">
      <c r="A6659" s="265" t="s">
        <v>8782</v>
      </c>
      <c r="B6659" s="263">
        <v>1.8645429751406001E-4</v>
      </c>
      <c r="D6659" s="263"/>
    </row>
    <row r="6660" spans="1:4" x14ac:dyDescent="0.2">
      <c r="A6660" s="265" t="s">
        <v>2060</v>
      </c>
      <c r="B6660" s="263">
        <v>1.8633499354693E-4</v>
      </c>
      <c r="D6660" s="263"/>
    </row>
    <row r="6661" spans="1:4" x14ac:dyDescent="0.2">
      <c r="A6661" s="265" t="s">
        <v>2434</v>
      </c>
      <c r="B6661" s="263">
        <v>1.8629649611288999E-4</v>
      </c>
      <c r="D6661" s="263"/>
    </row>
    <row r="6662" spans="1:4" x14ac:dyDescent="0.2">
      <c r="A6662" s="265" t="s">
        <v>503</v>
      </c>
      <c r="B6662" s="263">
        <v>1.8550265538552001E-4</v>
      </c>
      <c r="D6662" s="263"/>
    </row>
    <row r="6663" spans="1:4" x14ac:dyDescent="0.2">
      <c r="A6663" s="265" t="s">
        <v>8783</v>
      </c>
      <c r="B6663" s="263">
        <v>1.8547426260422001E-4</v>
      </c>
      <c r="D6663" s="263"/>
    </row>
    <row r="6664" spans="1:4" x14ac:dyDescent="0.2">
      <c r="A6664" s="265" t="s">
        <v>2272</v>
      </c>
      <c r="B6664" s="263">
        <v>1.8537363274360999E-4</v>
      </c>
      <c r="D6664" s="263"/>
    </row>
    <row r="6665" spans="1:4" x14ac:dyDescent="0.2">
      <c r="A6665" s="265" t="s">
        <v>8784</v>
      </c>
      <c r="B6665" s="263">
        <v>1.8532729136035999E-4</v>
      </c>
      <c r="D6665" s="263"/>
    </row>
    <row r="6666" spans="1:4" x14ac:dyDescent="0.2">
      <c r="A6666" s="265" t="s">
        <v>8785</v>
      </c>
      <c r="B6666" s="263">
        <v>1.8488952152268001E-4</v>
      </c>
      <c r="D6666" s="263"/>
    </row>
    <row r="6667" spans="1:4" x14ac:dyDescent="0.2">
      <c r="A6667" s="265" t="s">
        <v>3427</v>
      </c>
      <c r="B6667" s="263">
        <v>1.8479289851634E-4</v>
      </c>
      <c r="D6667" s="263"/>
    </row>
    <row r="6668" spans="1:4" x14ac:dyDescent="0.2">
      <c r="A6668" s="265" t="s">
        <v>1252</v>
      </c>
      <c r="B6668" s="263">
        <v>1.8453615636301001E-4</v>
      </c>
      <c r="D6668" s="263"/>
    </row>
    <row r="6669" spans="1:4" x14ac:dyDescent="0.2">
      <c r="A6669" s="265" t="s">
        <v>5613</v>
      </c>
      <c r="B6669" s="263">
        <v>1.8422627052368999E-4</v>
      </c>
      <c r="D6669" s="263"/>
    </row>
    <row r="6670" spans="1:4" x14ac:dyDescent="0.2">
      <c r="A6670" s="265" t="s">
        <v>6261</v>
      </c>
      <c r="B6670" s="263">
        <v>1.8416504905755001E-4</v>
      </c>
      <c r="D6670" s="263"/>
    </row>
    <row r="6671" spans="1:4" x14ac:dyDescent="0.2">
      <c r="A6671" s="265" t="s">
        <v>2371</v>
      </c>
      <c r="B6671" s="263">
        <v>1.8394873696557E-4</v>
      </c>
      <c r="D6671" s="263"/>
    </row>
    <row r="6672" spans="1:4" x14ac:dyDescent="0.2">
      <c r="A6672" s="265" t="s">
        <v>8786</v>
      </c>
      <c r="B6672" s="263">
        <v>1.8394569859562999E-4</v>
      </c>
      <c r="D6672" s="263"/>
    </row>
    <row r="6673" spans="1:4" x14ac:dyDescent="0.2">
      <c r="A6673" s="265" t="s">
        <v>805</v>
      </c>
      <c r="B6673" s="263">
        <v>1.8390856748659999E-4</v>
      </c>
      <c r="D6673" s="263"/>
    </row>
    <row r="6674" spans="1:4" x14ac:dyDescent="0.2">
      <c r="A6674" s="265" t="s">
        <v>8787</v>
      </c>
      <c r="B6674" s="263">
        <v>1.8374999130016999E-4</v>
      </c>
      <c r="D6674" s="263"/>
    </row>
    <row r="6675" spans="1:4" x14ac:dyDescent="0.2">
      <c r="A6675" s="265" t="s">
        <v>1687</v>
      </c>
      <c r="B6675" s="263">
        <v>1.8371199525182001E-4</v>
      </c>
      <c r="D6675" s="263"/>
    </row>
    <row r="6676" spans="1:4" x14ac:dyDescent="0.2">
      <c r="A6676" s="265" t="s">
        <v>664</v>
      </c>
      <c r="B6676" s="263">
        <v>1.8324135232643E-4</v>
      </c>
      <c r="D6676" s="263"/>
    </row>
    <row r="6677" spans="1:4" x14ac:dyDescent="0.2">
      <c r="A6677" s="265" t="s">
        <v>720</v>
      </c>
      <c r="B6677" s="263">
        <v>1.8232113007594E-4</v>
      </c>
      <c r="D6677" s="263"/>
    </row>
    <row r="6678" spans="1:4" x14ac:dyDescent="0.2">
      <c r="A6678" s="265" t="s">
        <v>8788</v>
      </c>
      <c r="B6678" s="263">
        <v>1.8212590601748E-4</v>
      </c>
      <c r="D6678" s="263"/>
    </row>
    <row r="6679" spans="1:4" x14ac:dyDescent="0.2">
      <c r="A6679" s="265" t="s">
        <v>8789</v>
      </c>
      <c r="B6679" s="263">
        <v>1.8190062628404999E-4</v>
      </c>
      <c r="D6679" s="263"/>
    </row>
    <row r="6680" spans="1:4" x14ac:dyDescent="0.2">
      <c r="A6680" s="265" t="s">
        <v>426</v>
      </c>
      <c r="B6680" s="263">
        <v>1.8086397010702999E-4</v>
      </c>
      <c r="D6680" s="263"/>
    </row>
    <row r="6681" spans="1:4" x14ac:dyDescent="0.2">
      <c r="A6681" s="265" t="s">
        <v>3686</v>
      </c>
      <c r="B6681" s="263">
        <v>1.8058368366458E-4</v>
      </c>
      <c r="D6681" s="263"/>
    </row>
    <row r="6682" spans="1:4" x14ac:dyDescent="0.2">
      <c r="A6682" s="265" t="s">
        <v>1070</v>
      </c>
      <c r="B6682" s="263">
        <v>1.8052344916882001E-4</v>
      </c>
      <c r="D6682" s="263"/>
    </row>
    <row r="6683" spans="1:4" x14ac:dyDescent="0.2">
      <c r="A6683" s="265" t="s">
        <v>4265</v>
      </c>
      <c r="B6683" s="263">
        <v>1.8019702333818999E-4</v>
      </c>
      <c r="D6683" s="263"/>
    </row>
    <row r="6684" spans="1:4" x14ac:dyDescent="0.2">
      <c r="A6684" s="265" t="s">
        <v>3129</v>
      </c>
      <c r="B6684" s="263">
        <v>1.8014871181446001E-4</v>
      </c>
      <c r="D6684" s="263"/>
    </row>
    <row r="6685" spans="1:4" x14ac:dyDescent="0.2">
      <c r="A6685" s="265" t="s">
        <v>2133</v>
      </c>
      <c r="B6685" s="263">
        <v>1.8000046040857E-4</v>
      </c>
      <c r="D6685" s="263"/>
    </row>
    <row r="6686" spans="1:4" x14ac:dyDescent="0.2">
      <c r="A6686" s="265" t="s">
        <v>8790</v>
      </c>
      <c r="B6686" s="263">
        <v>1.7993702065876999E-4</v>
      </c>
      <c r="D6686" s="263"/>
    </row>
    <row r="6687" spans="1:4" x14ac:dyDescent="0.2">
      <c r="A6687" s="265" t="s">
        <v>8791</v>
      </c>
      <c r="B6687" s="263">
        <v>1.7993702065876999E-4</v>
      </c>
      <c r="D6687" s="263"/>
    </row>
    <row r="6688" spans="1:4" x14ac:dyDescent="0.2">
      <c r="A6688" s="265" t="s">
        <v>8792</v>
      </c>
      <c r="B6688" s="263">
        <v>1.7993702065876999E-4</v>
      </c>
      <c r="D6688" s="263"/>
    </row>
    <row r="6689" spans="1:4" x14ac:dyDescent="0.2">
      <c r="A6689" s="265" t="s">
        <v>378</v>
      </c>
      <c r="B6689" s="263">
        <v>1.7991812381297999E-4</v>
      </c>
      <c r="D6689" s="263"/>
    </row>
    <row r="6690" spans="1:4" x14ac:dyDescent="0.2">
      <c r="A6690" s="265" t="s">
        <v>8793</v>
      </c>
      <c r="B6690" s="263">
        <v>1.7974457884423E-4</v>
      </c>
      <c r="D6690" s="263"/>
    </row>
    <row r="6691" spans="1:4" x14ac:dyDescent="0.2">
      <c r="A6691" s="265" t="s">
        <v>694</v>
      </c>
      <c r="B6691" s="263">
        <v>1.7962661508609E-4</v>
      </c>
      <c r="D6691" s="263"/>
    </row>
    <row r="6692" spans="1:4" x14ac:dyDescent="0.2">
      <c r="A6692" s="265" t="s">
        <v>1908</v>
      </c>
      <c r="B6692" s="263">
        <v>1.7959820002611999E-4</v>
      </c>
      <c r="D6692" s="263"/>
    </row>
    <row r="6693" spans="1:4" x14ac:dyDescent="0.2">
      <c r="A6693" s="265" t="s">
        <v>8794</v>
      </c>
      <c r="B6693" s="263">
        <v>1.7950088434419E-4</v>
      </c>
      <c r="D6693" s="263"/>
    </row>
    <row r="6694" spans="1:4" x14ac:dyDescent="0.2">
      <c r="A6694" s="265" t="s">
        <v>8795</v>
      </c>
      <c r="B6694" s="263">
        <v>1.793224483063E-4</v>
      </c>
      <c r="D6694" s="263"/>
    </row>
    <row r="6695" spans="1:4" x14ac:dyDescent="0.2">
      <c r="A6695" s="265" t="s">
        <v>3910</v>
      </c>
      <c r="B6695" s="263">
        <v>1.7917448055259001E-4</v>
      </c>
      <c r="D6695" s="263"/>
    </row>
    <row r="6696" spans="1:4" x14ac:dyDescent="0.2">
      <c r="A6696" s="265" t="s">
        <v>5842</v>
      </c>
      <c r="B6696" s="263">
        <v>1.7877747114831001E-4</v>
      </c>
      <c r="D6696" s="263"/>
    </row>
    <row r="6697" spans="1:4" x14ac:dyDescent="0.2">
      <c r="A6697" s="265" t="s">
        <v>8796</v>
      </c>
      <c r="B6697" s="263">
        <v>1.7848203196606E-4</v>
      </c>
      <c r="D6697" s="263"/>
    </row>
    <row r="6698" spans="1:4" x14ac:dyDescent="0.2">
      <c r="A6698" s="265" t="s">
        <v>8797</v>
      </c>
      <c r="B6698" s="263">
        <v>1.7848203196606E-4</v>
      </c>
      <c r="D6698" s="263"/>
    </row>
    <row r="6699" spans="1:4" x14ac:dyDescent="0.2">
      <c r="A6699" s="265" t="s">
        <v>1120</v>
      </c>
      <c r="B6699" s="263">
        <v>1.78451920522E-4</v>
      </c>
      <c r="D6699" s="263"/>
    </row>
    <row r="6700" spans="1:4" x14ac:dyDescent="0.2">
      <c r="A6700" s="265" t="s">
        <v>5491</v>
      </c>
      <c r="B6700" s="263">
        <v>1.7825417831431999E-4</v>
      </c>
      <c r="D6700" s="263"/>
    </row>
    <row r="6701" spans="1:4" x14ac:dyDescent="0.2">
      <c r="A6701" s="265" t="s">
        <v>8798</v>
      </c>
      <c r="B6701" s="263">
        <v>1.7778194975626E-4</v>
      </c>
      <c r="D6701" s="263"/>
    </row>
    <row r="6702" spans="1:4" x14ac:dyDescent="0.2">
      <c r="A6702" s="265" t="s">
        <v>5511</v>
      </c>
      <c r="B6702" s="263">
        <v>1.7769696134343999E-4</v>
      </c>
      <c r="D6702" s="263"/>
    </row>
    <row r="6703" spans="1:4" x14ac:dyDescent="0.2">
      <c r="A6703" s="265" t="s">
        <v>3398</v>
      </c>
      <c r="B6703" s="263">
        <v>1.7757284016854999E-4</v>
      </c>
      <c r="D6703" s="263"/>
    </row>
    <row r="6704" spans="1:4" x14ac:dyDescent="0.2">
      <c r="A6704" s="265" t="s">
        <v>1624</v>
      </c>
      <c r="B6704" s="263">
        <v>1.7739558949257E-4</v>
      </c>
      <c r="D6704" s="263"/>
    </row>
    <row r="6705" spans="1:4" x14ac:dyDescent="0.2">
      <c r="A6705" s="265" t="s">
        <v>1752</v>
      </c>
      <c r="B6705" s="263">
        <v>1.7715223125466001E-4</v>
      </c>
      <c r="D6705" s="263"/>
    </row>
    <row r="6706" spans="1:4" x14ac:dyDescent="0.2">
      <c r="A6706" s="265" t="s">
        <v>8799</v>
      </c>
      <c r="B6706" s="263">
        <v>1.7715223125466001E-4</v>
      </c>
      <c r="D6706" s="263"/>
    </row>
    <row r="6707" spans="1:4" x14ac:dyDescent="0.2">
      <c r="A6707" s="265" t="s">
        <v>1734</v>
      </c>
      <c r="B6707" s="263">
        <v>1.7715223125466001E-4</v>
      </c>
      <c r="D6707" s="263"/>
    </row>
    <row r="6708" spans="1:4" x14ac:dyDescent="0.2">
      <c r="A6708" s="265" t="s">
        <v>1554</v>
      </c>
      <c r="B6708" s="263">
        <v>1.7715223125466001E-4</v>
      </c>
      <c r="D6708" s="263"/>
    </row>
    <row r="6709" spans="1:4" x14ac:dyDescent="0.2">
      <c r="A6709" s="265" t="s">
        <v>8800</v>
      </c>
      <c r="B6709" s="263">
        <v>1.7705137238107E-4</v>
      </c>
      <c r="D6709" s="263"/>
    </row>
    <row r="6710" spans="1:4" x14ac:dyDescent="0.2">
      <c r="A6710" s="265" t="s">
        <v>1610</v>
      </c>
      <c r="B6710" s="263">
        <v>1.7693805452143001E-4</v>
      </c>
      <c r="D6710" s="263"/>
    </row>
    <row r="6711" spans="1:4" x14ac:dyDescent="0.2">
      <c r="A6711" s="265" t="s">
        <v>1529</v>
      </c>
      <c r="B6711" s="263">
        <v>1.7654498979753001E-4</v>
      </c>
      <c r="D6711" s="263"/>
    </row>
    <row r="6712" spans="1:4" x14ac:dyDescent="0.2">
      <c r="A6712" s="265" t="s">
        <v>4998</v>
      </c>
      <c r="B6712" s="263">
        <v>1.7652543018931E-4</v>
      </c>
      <c r="D6712" s="263"/>
    </row>
    <row r="6713" spans="1:4" x14ac:dyDescent="0.2">
      <c r="A6713" s="265" t="s">
        <v>8801</v>
      </c>
      <c r="B6713" s="263">
        <v>1.7638031697778E-4</v>
      </c>
      <c r="D6713" s="263"/>
    </row>
    <row r="6714" spans="1:4" x14ac:dyDescent="0.2">
      <c r="A6714" s="265" t="s">
        <v>8802</v>
      </c>
      <c r="B6714" s="263">
        <v>1.7633730840070999E-4</v>
      </c>
      <c r="D6714" s="263"/>
    </row>
    <row r="6715" spans="1:4" x14ac:dyDescent="0.2">
      <c r="A6715" s="265" t="s">
        <v>8803</v>
      </c>
      <c r="B6715" s="263">
        <v>1.7622062599108001E-4</v>
      </c>
      <c r="D6715" s="263"/>
    </row>
    <row r="6716" spans="1:4" x14ac:dyDescent="0.2">
      <c r="A6716" s="265" t="s">
        <v>8804</v>
      </c>
      <c r="B6716" s="263">
        <v>1.7622062599108001E-4</v>
      </c>
      <c r="D6716" s="263"/>
    </row>
    <row r="6717" spans="1:4" x14ac:dyDescent="0.2">
      <c r="A6717" s="265" t="s">
        <v>5203</v>
      </c>
      <c r="B6717" s="263">
        <v>1.7619355095647001E-4</v>
      </c>
      <c r="D6717" s="263"/>
    </row>
    <row r="6718" spans="1:4" x14ac:dyDescent="0.2">
      <c r="A6718" s="265" t="s">
        <v>4056</v>
      </c>
      <c r="B6718" s="263">
        <v>1.7538483272819001E-4</v>
      </c>
      <c r="D6718" s="263"/>
    </row>
    <row r="6719" spans="1:4" x14ac:dyDescent="0.2">
      <c r="A6719" s="265" t="s">
        <v>814</v>
      </c>
      <c r="B6719" s="263">
        <v>1.7537348914586001E-4</v>
      </c>
      <c r="D6719" s="263"/>
    </row>
    <row r="6720" spans="1:4" x14ac:dyDescent="0.2">
      <c r="A6720" s="265" t="s">
        <v>8805</v>
      </c>
      <c r="B6720" s="263">
        <v>1.7525076650481001E-4</v>
      </c>
      <c r="D6720" s="263"/>
    </row>
    <row r="6721" spans="1:4" x14ac:dyDescent="0.2">
      <c r="A6721" s="265" t="s">
        <v>8806</v>
      </c>
      <c r="B6721" s="263">
        <v>1.7523982294103001E-4</v>
      </c>
      <c r="D6721" s="263"/>
    </row>
    <row r="6722" spans="1:4" x14ac:dyDescent="0.2">
      <c r="A6722" s="265" t="s">
        <v>2692</v>
      </c>
      <c r="B6722" s="263">
        <v>1.7462030596002999E-4</v>
      </c>
      <c r="D6722" s="263"/>
    </row>
    <row r="6723" spans="1:4" x14ac:dyDescent="0.2">
      <c r="A6723" s="265" t="s">
        <v>6042</v>
      </c>
      <c r="B6723" s="263">
        <v>1.7451929627713999E-4</v>
      </c>
      <c r="D6723" s="263"/>
    </row>
    <row r="6724" spans="1:4" x14ac:dyDescent="0.2">
      <c r="A6724" s="265" t="s">
        <v>8807</v>
      </c>
      <c r="B6724" s="263">
        <v>1.7427371349992E-4</v>
      </c>
      <c r="D6724" s="263"/>
    </row>
    <row r="6725" spans="1:4" x14ac:dyDescent="0.2">
      <c r="A6725" s="265" t="s">
        <v>8808</v>
      </c>
      <c r="B6725" s="263">
        <v>1.7386722866337E-4</v>
      </c>
      <c r="D6725" s="263"/>
    </row>
    <row r="6726" spans="1:4" x14ac:dyDescent="0.2">
      <c r="A6726" s="265" t="s">
        <v>1963</v>
      </c>
      <c r="B6726" s="263">
        <v>1.7369362637416E-4</v>
      </c>
      <c r="D6726" s="263"/>
    </row>
    <row r="6727" spans="1:4" x14ac:dyDescent="0.2">
      <c r="A6727" s="265" t="s">
        <v>1136</v>
      </c>
      <c r="B6727" s="263">
        <v>1.7366732763633E-4</v>
      </c>
      <c r="D6727" s="263"/>
    </row>
    <row r="6728" spans="1:4" x14ac:dyDescent="0.2">
      <c r="A6728" s="265" t="s">
        <v>8809</v>
      </c>
      <c r="B6728" s="263">
        <v>1.7344672632727001E-4</v>
      </c>
      <c r="D6728" s="263"/>
    </row>
    <row r="6729" spans="1:4" x14ac:dyDescent="0.2">
      <c r="A6729" s="265" t="s">
        <v>3121</v>
      </c>
      <c r="B6729" s="263">
        <v>1.7342193180419001E-4</v>
      </c>
      <c r="D6729" s="263"/>
    </row>
    <row r="6730" spans="1:4" x14ac:dyDescent="0.2">
      <c r="A6730" s="265" t="s">
        <v>8810</v>
      </c>
      <c r="B6730" s="263">
        <v>1.7342193180419001E-4</v>
      </c>
      <c r="D6730" s="263"/>
    </row>
    <row r="6731" spans="1:4" x14ac:dyDescent="0.2">
      <c r="A6731" s="265" t="s">
        <v>1587</v>
      </c>
      <c r="B6731" s="263">
        <v>1.7291925520568E-4</v>
      </c>
      <c r="D6731" s="263"/>
    </row>
    <row r="6732" spans="1:4" x14ac:dyDescent="0.2">
      <c r="A6732" s="265" t="s">
        <v>1608</v>
      </c>
      <c r="B6732" s="263">
        <v>1.72783733125E-4</v>
      </c>
      <c r="D6732" s="263"/>
    </row>
    <row r="6733" spans="1:4" x14ac:dyDescent="0.2">
      <c r="A6733" s="265" t="s">
        <v>2264</v>
      </c>
      <c r="B6733" s="263">
        <v>1.7274924633927001E-4</v>
      </c>
      <c r="D6733" s="263"/>
    </row>
    <row r="6734" spans="1:4" x14ac:dyDescent="0.2">
      <c r="A6734" s="265" t="s">
        <v>6306</v>
      </c>
      <c r="B6734" s="263">
        <v>1.7273930300189E-4</v>
      </c>
      <c r="D6734" s="263"/>
    </row>
    <row r="6735" spans="1:4" x14ac:dyDescent="0.2">
      <c r="A6735" s="265" t="s">
        <v>992</v>
      </c>
      <c r="B6735" s="263">
        <v>1.7269583348538E-4</v>
      </c>
      <c r="D6735" s="263"/>
    </row>
    <row r="6736" spans="1:4" x14ac:dyDescent="0.2">
      <c r="A6736" s="265" t="s">
        <v>1100</v>
      </c>
      <c r="B6736" s="263">
        <v>1.7268332040389E-4</v>
      </c>
      <c r="D6736" s="263"/>
    </row>
    <row r="6737" spans="1:4" x14ac:dyDescent="0.2">
      <c r="A6737" s="265" t="s">
        <v>3574</v>
      </c>
      <c r="B6737" s="263">
        <v>1.7263537629141001E-4</v>
      </c>
      <c r="D6737" s="263"/>
    </row>
    <row r="6738" spans="1:4" x14ac:dyDescent="0.2">
      <c r="A6738" s="265" t="s">
        <v>8811</v>
      </c>
      <c r="B6738" s="263">
        <v>1.7223977599677999E-4</v>
      </c>
      <c r="D6738" s="263"/>
    </row>
    <row r="6739" spans="1:4" x14ac:dyDescent="0.2">
      <c r="A6739" s="265" t="s">
        <v>4599</v>
      </c>
      <c r="B6739" s="263">
        <v>1.7220991546775999E-4</v>
      </c>
      <c r="D6739" s="263"/>
    </row>
    <row r="6740" spans="1:4" x14ac:dyDescent="0.2">
      <c r="A6740" s="265" t="s">
        <v>841</v>
      </c>
      <c r="B6740" s="263">
        <v>1.7215266090009999E-4</v>
      </c>
      <c r="D6740" s="263"/>
    </row>
    <row r="6741" spans="1:4" x14ac:dyDescent="0.2">
      <c r="A6741" s="265" t="s">
        <v>442</v>
      </c>
      <c r="B6741" s="263">
        <v>1.7172440133583999E-4</v>
      </c>
      <c r="D6741" s="263"/>
    </row>
    <row r="6742" spans="1:4" x14ac:dyDescent="0.2">
      <c r="A6742" s="265" t="s">
        <v>6326</v>
      </c>
      <c r="B6742" s="263">
        <v>1.7168996271974999E-4</v>
      </c>
      <c r="D6742" s="263"/>
    </row>
    <row r="6743" spans="1:4" x14ac:dyDescent="0.2">
      <c r="A6743" s="265" t="s">
        <v>8812</v>
      </c>
      <c r="B6743" s="263">
        <v>1.7136204555053E-4</v>
      </c>
      <c r="D6743" s="263"/>
    </row>
    <row r="6744" spans="1:4" x14ac:dyDescent="0.2">
      <c r="A6744" s="265" t="s">
        <v>8813</v>
      </c>
      <c r="B6744" s="263">
        <v>1.7115246270851001E-4</v>
      </c>
      <c r="D6744" s="263"/>
    </row>
    <row r="6745" spans="1:4" x14ac:dyDescent="0.2">
      <c r="A6745" s="265" t="s">
        <v>4668</v>
      </c>
      <c r="B6745" s="263">
        <v>1.7107303616378E-4</v>
      </c>
      <c r="D6745" s="263"/>
    </row>
    <row r="6746" spans="1:4" x14ac:dyDescent="0.2">
      <c r="A6746" s="265" t="s">
        <v>8814</v>
      </c>
      <c r="B6746" s="263">
        <v>1.7058026807091999E-4</v>
      </c>
      <c r="D6746" s="263"/>
    </row>
    <row r="6747" spans="1:4" x14ac:dyDescent="0.2">
      <c r="A6747" s="265" t="s">
        <v>3452</v>
      </c>
      <c r="B6747" s="263">
        <v>1.7056494654702999E-4</v>
      </c>
      <c r="D6747" s="263"/>
    </row>
    <row r="6748" spans="1:4" x14ac:dyDescent="0.2">
      <c r="A6748" s="265" t="s">
        <v>8815</v>
      </c>
      <c r="B6748" s="263">
        <v>1.7020350520475001E-4</v>
      </c>
      <c r="D6748" s="263"/>
    </row>
    <row r="6749" spans="1:4" x14ac:dyDescent="0.2">
      <c r="A6749" s="265" t="s">
        <v>8816</v>
      </c>
      <c r="B6749" s="263">
        <v>1.7020350520475001E-4</v>
      </c>
      <c r="D6749" s="263"/>
    </row>
    <row r="6750" spans="1:4" x14ac:dyDescent="0.2">
      <c r="A6750" s="265" t="s">
        <v>2233</v>
      </c>
      <c r="B6750" s="263">
        <v>1.7013518585865E-4</v>
      </c>
      <c r="D6750" s="263"/>
    </row>
    <row r="6751" spans="1:4" x14ac:dyDescent="0.2">
      <c r="A6751" s="265" t="s">
        <v>8817</v>
      </c>
      <c r="B6751" s="263">
        <v>1.7012427360689001E-4</v>
      </c>
      <c r="D6751" s="263"/>
    </row>
    <row r="6752" spans="1:4" x14ac:dyDescent="0.2">
      <c r="A6752" s="265" t="s">
        <v>8818</v>
      </c>
      <c r="B6752" s="263">
        <v>1.7012400482167999E-4</v>
      </c>
      <c r="D6752" s="263"/>
    </row>
    <row r="6753" spans="1:4" x14ac:dyDescent="0.2">
      <c r="A6753" s="265" t="s">
        <v>8819</v>
      </c>
      <c r="B6753" s="263">
        <v>1.7012240127541999E-4</v>
      </c>
      <c r="D6753" s="263"/>
    </row>
    <row r="6754" spans="1:4" x14ac:dyDescent="0.2">
      <c r="A6754" s="265" t="s">
        <v>5433</v>
      </c>
      <c r="B6754" s="263">
        <v>1.6966343449613001E-4</v>
      </c>
      <c r="D6754" s="263"/>
    </row>
    <row r="6755" spans="1:4" x14ac:dyDescent="0.2">
      <c r="A6755" s="265" t="s">
        <v>5686</v>
      </c>
      <c r="B6755" s="263">
        <v>1.6961674624328999E-4</v>
      </c>
      <c r="D6755" s="263"/>
    </row>
    <row r="6756" spans="1:4" x14ac:dyDescent="0.2">
      <c r="A6756" s="265" t="s">
        <v>3084</v>
      </c>
      <c r="B6756" s="263">
        <v>1.6960604196986E-4</v>
      </c>
      <c r="D6756" s="263"/>
    </row>
    <row r="6757" spans="1:4" x14ac:dyDescent="0.2">
      <c r="A6757" s="265" t="s">
        <v>3798</v>
      </c>
      <c r="B6757" s="263">
        <v>1.6950952272083001E-4</v>
      </c>
      <c r="D6757" s="263"/>
    </row>
    <row r="6758" spans="1:4" x14ac:dyDescent="0.2">
      <c r="A6758" s="265" t="s">
        <v>1294</v>
      </c>
      <c r="B6758" s="263">
        <v>1.6908280323014001E-4</v>
      </c>
      <c r="D6758" s="263"/>
    </row>
    <row r="6759" spans="1:4" x14ac:dyDescent="0.2">
      <c r="A6759" s="265" t="s">
        <v>8820</v>
      </c>
      <c r="B6759" s="263">
        <v>1.6904532447015999E-4</v>
      </c>
      <c r="D6759" s="263"/>
    </row>
    <row r="6760" spans="1:4" x14ac:dyDescent="0.2">
      <c r="A6760" s="265" t="s">
        <v>8821</v>
      </c>
      <c r="B6760" s="263">
        <v>1.6843110599729999E-4</v>
      </c>
      <c r="D6760" s="263"/>
    </row>
    <row r="6761" spans="1:4" x14ac:dyDescent="0.2">
      <c r="A6761" s="265" t="s">
        <v>3247</v>
      </c>
      <c r="B6761" s="263">
        <v>1.6843083728933E-4</v>
      </c>
      <c r="D6761" s="263"/>
    </row>
    <row r="6762" spans="1:4" x14ac:dyDescent="0.2">
      <c r="A6762" s="265" t="s">
        <v>4189</v>
      </c>
      <c r="B6762" s="263">
        <v>1.6838353790543E-4</v>
      </c>
      <c r="D6762" s="263"/>
    </row>
    <row r="6763" spans="1:4" x14ac:dyDescent="0.2">
      <c r="A6763" s="265" t="s">
        <v>3858</v>
      </c>
      <c r="B6763" s="263">
        <v>1.6832440451355001E-4</v>
      </c>
      <c r="D6763" s="263"/>
    </row>
    <row r="6764" spans="1:4" x14ac:dyDescent="0.2">
      <c r="A6764" s="265" t="s">
        <v>5573</v>
      </c>
      <c r="B6764" s="263">
        <v>1.6796885535704E-4</v>
      </c>
      <c r="D6764" s="263"/>
    </row>
    <row r="6765" spans="1:4" x14ac:dyDescent="0.2">
      <c r="A6765" s="265" t="s">
        <v>8822</v>
      </c>
      <c r="B6765" s="263">
        <v>1.6784086054897999E-4</v>
      </c>
      <c r="D6765" s="263"/>
    </row>
    <row r="6766" spans="1:4" x14ac:dyDescent="0.2">
      <c r="A6766" s="265" t="s">
        <v>8823</v>
      </c>
      <c r="B6766" s="263">
        <v>1.6753285753288001E-4</v>
      </c>
      <c r="D6766" s="263"/>
    </row>
    <row r="6767" spans="1:4" x14ac:dyDescent="0.2">
      <c r="A6767" s="265" t="s">
        <v>8824</v>
      </c>
      <c r="B6767" s="263">
        <v>1.6753285753288001E-4</v>
      </c>
      <c r="D6767" s="263"/>
    </row>
    <row r="6768" spans="1:4" x14ac:dyDescent="0.2">
      <c r="A6768" s="265" t="s">
        <v>8825</v>
      </c>
      <c r="B6768" s="263">
        <v>1.6753285753288001E-4</v>
      </c>
      <c r="D6768" s="263"/>
    </row>
    <row r="6769" spans="1:4" x14ac:dyDescent="0.2">
      <c r="A6769" s="265" t="s">
        <v>8826</v>
      </c>
      <c r="B6769" s="263">
        <v>1.6753285753288001E-4</v>
      </c>
      <c r="D6769" s="263"/>
    </row>
    <row r="6770" spans="1:4" x14ac:dyDescent="0.2">
      <c r="A6770" s="265" t="s">
        <v>3160</v>
      </c>
      <c r="B6770" s="263">
        <v>1.6751484043807E-4</v>
      </c>
      <c r="D6770" s="263"/>
    </row>
    <row r="6771" spans="1:4" x14ac:dyDescent="0.2">
      <c r="A6771" s="265" t="s">
        <v>5767</v>
      </c>
      <c r="B6771" s="263">
        <v>1.6738031966531E-4</v>
      </c>
      <c r="D6771" s="263"/>
    </row>
    <row r="6772" spans="1:4" x14ac:dyDescent="0.2">
      <c r="A6772" s="265" t="s">
        <v>8827</v>
      </c>
      <c r="B6772" s="263">
        <v>1.6730751287054999E-4</v>
      </c>
      <c r="D6772" s="263"/>
    </row>
    <row r="6773" spans="1:4" x14ac:dyDescent="0.2">
      <c r="A6773" s="265" t="s">
        <v>8828</v>
      </c>
      <c r="B6773" s="263">
        <v>1.6712708205199E-4</v>
      </c>
      <c r="D6773" s="263"/>
    </row>
    <row r="6774" spans="1:4" x14ac:dyDescent="0.2">
      <c r="A6774" s="265" t="s">
        <v>5705</v>
      </c>
      <c r="B6774" s="263">
        <v>1.6688593002198E-4</v>
      </c>
      <c r="D6774" s="263"/>
    </row>
    <row r="6775" spans="1:4" x14ac:dyDescent="0.2">
      <c r="A6775" s="265" t="s">
        <v>6174</v>
      </c>
      <c r="B6775" s="263">
        <v>1.6660613983932E-4</v>
      </c>
      <c r="D6775" s="263"/>
    </row>
    <row r="6776" spans="1:4" x14ac:dyDescent="0.2">
      <c r="A6776" s="265" t="s">
        <v>6303</v>
      </c>
      <c r="B6776" s="263">
        <v>1.6658406182159001E-4</v>
      </c>
      <c r="D6776" s="263"/>
    </row>
    <row r="6777" spans="1:4" x14ac:dyDescent="0.2">
      <c r="A6777" s="265" t="s">
        <v>6230</v>
      </c>
      <c r="B6777" s="263">
        <v>1.665713411489E-4</v>
      </c>
      <c r="D6777" s="263"/>
    </row>
    <row r="6778" spans="1:4" x14ac:dyDescent="0.2">
      <c r="A6778" s="265" t="s">
        <v>6290</v>
      </c>
      <c r="B6778" s="263">
        <v>1.6654564233558E-4</v>
      </c>
      <c r="D6778" s="263"/>
    </row>
    <row r="6779" spans="1:4" x14ac:dyDescent="0.2">
      <c r="A6779" s="265" t="s">
        <v>3379</v>
      </c>
      <c r="B6779" s="263">
        <v>1.6648288463263E-4</v>
      </c>
      <c r="D6779" s="263"/>
    </row>
    <row r="6780" spans="1:4" x14ac:dyDescent="0.2">
      <c r="A6780" s="265" t="s">
        <v>8829</v>
      </c>
      <c r="B6780" s="263">
        <v>1.663685896312E-4</v>
      </c>
      <c r="D6780" s="263"/>
    </row>
    <row r="6781" spans="1:4" x14ac:dyDescent="0.2">
      <c r="A6781" s="265" t="s">
        <v>1072</v>
      </c>
      <c r="B6781" s="263">
        <v>1.6634488290625E-4</v>
      </c>
      <c r="D6781" s="263"/>
    </row>
    <row r="6782" spans="1:4" x14ac:dyDescent="0.2">
      <c r="A6782" s="265" t="s">
        <v>2431</v>
      </c>
      <c r="B6782" s="263">
        <v>1.6615038379933999E-4</v>
      </c>
      <c r="D6782" s="263"/>
    </row>
    <row r="6783" spans="1:4" x14ac:dyDescent="0.2">
      <c r="A6783" s="265" t="s">
        <v>1939</v>
      </c>
      <c r="B6783" s="263">
        <v>1.6606535886765E-4</v>
      </c>
      <c r="D6783" s="263"/>
    </row>
    <row r="6784" spans="1:4" x14ac:dyDescent="0.2">
      <c r="A6784" s="265" t="s">
        <v>4366</v>
      </c>
      <c r="B6784" s="263">
        <v>1.6566352274016E-4</v>
      </c>
      <c r="D6784" s="263"/>
    </row>
    <row r="6785" spans="1:4" x14ac:dyDescent="0.2">
      <c r="A6785" s="265" t="s">
        <v>1034</v>
      </c>
      <c r="B6785" s="263">
        <v>1.6562921638599E-4</v>
      </c>
      <c r="D6785" s="263"/>
    </row>
    <row r="6786" spans="1:4" x14ac:dyDescent="0.2">
      <c r="A6786" s="265" t="s">
        <v>8830</v>
      </c>
      <c r="B6786" s="263">
        <v>1.6558848375629E-4</v>
      </c>
      <c r="D6786" s="263"/>
    </row>
    <row r="6787" spans="1:4" x14ac:dyDescent="0.2">
      <c r="A6787" s="265" t="s">
        <v>5485</v>
      </c>
      <c r="B6787" s="263">
        <v>1.653667091649E-4</v>
      </c>
      <c r="D6787" s="263"/>
    </row>
    <row r="6788" spans="1:4" x14ac:dyDescent="0.2">
      <c r="A6788" s="265" t="s">
        <v>1203</v>
      </c>
      <c r="B6788" s="263">
        <v>1.6507555471685E-4</v>
      </c>
      <c r="D6788" s="263"/>
    </row>
    <row r="6789" spans="1:4" x14ac:dyDescent="0.2">
      <c r="A6789" s="265" t="s">
        <v>8831</v>
      </c>
      <c r="B6789" s="263">
        <v>1.6446238938554999E-4</v>
      </c>
      <c r="D6789" s="263"/>
    </row>
    <row r="6790" spans="1:4" x14ac:dyDescent="0.2">
      <c r="A6790" s="265" t="s">
        <v>955</v>
      </c>
      <c r="B6790" s="263">
        <v>1.6436518850746E-4</v>
      </c>
      <c r="D6790" s="263"/>
    </row>
    <row r="6791" spans="1:4" x14ac:dyDescent="0.2">
      <c r="A6791" s="265" t="s">
        <v>3425</v>
      </c>
      <c r="B6791" s="263">
        <v>1.6434528707007999E-4</v>
      </c>
      <c r="D6791" s="263"/>
    </row>
    <row r="6792" spans="1:4" x14ac:dyDescent="0.2">
      <c r="A6792" s="265" t="s">
        <v>3454</v>
      </c>
      <c r="B6792" s="263">
        <v>1.6430618650491001E-4</v>
      </c>
      <c r="D6792" s="263"/>
    </row>
    <row r="6793" spans="1:4" x14ac:dyDescent="0.2">
      <c r="A6793" s="265" t="s">
        <v>5677</v>
      </c>
      <c r="B6793" s="263">
        <v>1.6412303023457999E-4</v>
      </c>
      <c r="D6793" s="263"/>
    </row>
    <row r="6794" spans="1:4" x14ac:dyDescent="0.2">
      <c r="A6794" s="265" t="s">
        <v>8832</v>
      </c>
      <c r="B6794" s="263">
        <v>1.63949846614E-4</v>
      </c>
      <c r="D6794" s="263"/>
    </row>
    <row r="6795" spans="1:4" x14ac:dyDescent="0.2">
      <c r="A6795" s="265" t="s">
        <v>868</v>
      </c>
      <c r="B6795" s="263">
        <v>1.6391799826835001E-4</v>
      </c>
      <c r="D6795" s="263"/>
    </row>
    <row r="6796" spans="1:4" x14ac:dyDescent="0.2">
      <c r="A6796" s="265" t="s">
        <v>1118</v>
      </c>
      <c r="B6796" s="263">
        <v>1.6365701265806001E-4</v>
      </c>
      <c r="D6796" s="263"/>
    </row>
    <row r="6797" spans="1:4" x14ac:dyDescent="0.2">
      <c r="A6797" s="265" t="s">
        <v>8833</v>
      </c>
      <c r="B6797" s="263">
        <v>1.6334215847364E-4</v>
      </c>
      <c r="D6797" s="263"/>
    </row>
    <row r="6798" spans="1:4" x14ac:dyDescent="0.2">
      <c r="A6798" s="265" t="s">
        <v>4653</v>
      </c>
      <c r="B6798" s="263">
        <v>1.6319246002310001E-4</v>
      </c>
      <c r="D6798" s="263"/>
    </row>
    <row r="6799" spans="1:4" x14ac:dyDescent="0.2">
      <c r="A6799" s="265" t="s">
        <v>5496</v>
      </c>
      <c r="B6799" s="263">
        <v>1.6318748597016E-4</v>
      </c>
      <c r="D6799" s="263"/>
    </row>
    <row r="6800" spans="1:4" x14ac:dyDescent="0.2">
      <c r="A6800" s="265" t="s">
        <v>4754</v>
      </c>
      <c r="B6800" s="263">
        <v>1.6318748597016E-4</v>
      </c>
      <c r="D6800" s="263"/>
    </row>
    <row r="6801" spans="1:4" x14ac:dyDescent="0.2">
      <c r="A6801" s="265" t="s">
        <v>4766</v>
      </c>
      <c r="B6801" s="263">
        <v>1.6317705038171001E-4</v>
      </c>
      <c r="D6801" s="263"/>
    </row>
    <row r="6802" spans="1:4" x14ac:dyDescent="0.2">
      <c r="A6802" s="265" t="s">
        <v>611</v>
      </c>
      <c r="B6802" s="263">
        <v>1.6311490445232999E-4</v>
      </c>
      <c r="D6802" s="263"/>
    </row>
    <row r="6803" spans="1:4" x14ac:dyDescent="0.2">
      <c r="A6803" s="265" t="s">
        <v>765</v>
      </c>
      <c r="B6803" s="263">
        <v>1.6303086153879001E-4</v>
      </c>
      <c r="D6803" s="263"/>
    </row>
    <row r="6804" spans="1:4" x14ac:dyDescent="0.2">
      <c r="A6804" s="265" t="s">
        <v>5585</v>
      </c>
      <c r="B6804" s="263">
        <v>1.6299070633081999E-4</v>
      </c>
      <c r="D6804" s="263"/>
    </row>
    <row r="6805" spans="1:4" x14ac:dyDescent="0.2">
      <c r="A6805" s="265" t="s">
        <v>1697</v>
      </c>
      <c r="B6805" s="263">
        <v>1.6262501374220999E-4</v>
      </c>
      <c r="D6805" s="263"/>
    </row>
    <row r="6806" spans="1:4" x14ac:dyDescent="0.2">
      <c r="A6806" s="265" t="s">
        <v>8834</v>
      </c>
      <c r="B6806" s="263">
        <v>1.6244807045811001E-4</v>
      </c>
      <c r="D6806" s="263"/>
    </row>
    <row r="6807" spans="1:4" x14ac:dyDescent="0.2">
      <c r="A6807" s="265" t="s">
        <v>8835</v>
      </c>
      <c r="B6807" s="263">
        <v>1.6244807045811001E-4</v>
      </c>
      <c r="D6807" s="263"/>
    </row>
    <row r="6808" spans="1:4" x14ac:dyDescent="0.2">
      <c r="A6808" s="265" t="s">
        <v>8836</v>
      </c>
      <c r="B6808" s="263">
        <v>1.6236134565244999E-4</v>
      </c>
      <c r="D6808" s="263"/>
    </row>
    <row r="6809" spans="1:4" x14ac:dyDescent="0.2">
      <c r="A6809" s="265" t="s">
        <v>3784</v>
      </c>
      <c r="B6809" s="263">
        <v>1.6199890473976E-4</v>
      </c>
      <c r="D6809" s="263"/>
    </row>
    <row r="6810" spans="1:4" x14ac:dyDescent="0.2">
      <c r="A6810" s="265" t="s">
        <v>1663</v>
      </c>
      <c r="B6810" s="263">
        <v>1.6178378360484001E-4</v>
      </c>
      <c r="D6810" s="263"/>
    </row>
    <row r="6811" spans="1:4" x14ac:dyDescent="0.2">
      <c r="A6811" s="265" t="s">
        <v>8837</v>
      </c>
      <c r="B6811" s="263">
        <v>1.6156541233158E-4</v>
      </c>
      <c r="D6811" s="263"/>
    </row>
    <row r="6812" spans="1:4" x14ac:dyDescent="0.2">
      <c r="A6812" s="265" t="s">
        <v>801</v>
      </c>
      <c r="B6812" s="263">
        <v>1.6154685047129001E-4</v>
      </c>
      <c r="D6812" s="263"/>
    </row>
    <row r="6813" spans="1:4" x14ac:dyDescent="0.2">
      <c r="A6813" s="265" t="s">
        <v>5032</v>
      </c>
      <c r="B6813" s="263">
        <v>1.6150962668864E-4</v>
      </c>
      <c r="D6813" s="263"/>
    </row>
    <row r="6814" spans="1:4" x14ac:dyDescent="0.2">
      <c r="A6814" s="265" t="s">
        <v>8838</v>
      </c>
      <c r="B6814" s="263">
        <v>1.6144836794101001E-4</v>
      </c>
      <c r="D6814" s="263"/>
    </row>
    <row r="6815" spans="1:4" x14ac:dyDescent="0.2">
      <c r="A6815" s="265" t="s">
        <v>3540</v>
      </c>
      <c r="B6815" s="263">
        <v>1.6137964597623999E-4</v>
      </c>
      <c r="D6815" s="263"/>
    </row>
    <row r="6816" spans="1:4" x14ac:dyDescent="0.2">
      <c r="A6816" s="265" t="s">
        <v>8839</v>
      </c>
      <c r="B6816" s="263">
        <v>1.6118145695505999E-4</v>
      </c>
      <c r="D6816" s="263"/>
    </row>
    <row r="6817" spans="1:4" x14ac:dyDescent="0.2">
      <c r="A6817" s="265" t="s">
        <v>1274</v>
      </c>
      <c r="B6817" s="263">
        <v>1.6070425863228999E-4</v>
      </c>
      <c r="D6817" s="263"/>
    </row>
    <row r="6818" spans="1:4" x14ac:dyDescent="0.2">
      <c r="A6818" s="265" t="s">
        <v>4194</v>
      </c>
      <c r="B6818" s="263">
        <v>1.6053987433633E-4</v>
      </c>
      <c r="D6818" s="263"/>
    </row>
    <row r="6819" spans="1:4" x14ac:dyDescent="0.2">
      <c r="A6819" s="265" t="s">
        <v>6167</v>
      </c>
      <c r="B6819" s="263">
        <v>1.6038136026881001E-4</v>
      </c>
      <c r="D6819" s="263"/>
    </row>
    <row r="6820" spans="1:4" x14ac:dyDescent="0.2">
      <c r="A6820" s="265" t="s">
        <v>8840</v>
      </c>
      <c r="B6820" s="263">
        <v>1.6036327427354001E-4</v>
      </c>
      <c r="D6820" s="263"/>
    </row>
    <row r="6821" spans="1:4" x14ac:dyDescent="0.2">
      <c r="A6821" s="265" t="s">
        <v>8841</v>
      </c>
      <c r="B6821" s="263">
        <v>1.6036327427354001E-4</v>
      </c>
      <c r="D6821" s="263"/>
    </row>
    <row r="6822" spans="1:4" x14ac:dyDescent="0.2">
      <c r="A6822" s="265" t="s">
        <v>8842</v>
      </c>
      <c r="B6822" s="263">
        <v>1.6036327427354001E-4</v>
      </c>
      <c r="D6822" s="263"/>
    </row>
    <row r="6823" spans="1:4" x14ac:dyDescent="0.2">
      <c r="A6823" s="265" t="s">
        <v>3521</v>
      </c>
      <c r="B6823" s="263">
        <v>1.6023664967032E-4</v>
      </c>
      <c r="D6823" s="263"/>
    </row>
    <row r="6824" spans="1:4" x14ac:dyDescent="0.2">
      <c r="A6824" s="265" t="s">
        <v>8843</v>
      </c>
      <c r="B6824" s="263">
        <v>1.6021297798064001E-4</v>
      </c>
      <c r="D6824" s="263"/>
    </row>
    <row r="6825" spans="1:4" x14ac:dyDescent="0.2">
      <c r="A6825" s="265" t="s">
        <v>5249</v>
      </c>
      <c r="B6825" s="263">
        <v>1.6013685057065E-4</v>
      </c>
      <c r="D6825" s="263"/>
    </row>
    <row r="6826" spans="1:4" x14ac:dyDescent="0.2">
      <c r="A6826" s="265" t="s">
        <v>965</v>
      </c>
      <c r="B6826" s="263">
        <v>1.6010255910758E-4</v>
      </c>
      <c r="D6826" s="263"/>
    </row>
    <row r="6827" spans="1:4" x14ac:dyDescent="0.2">
      <c r="A6827" s="265" t="s">
        <v>1627</v>
      </c>
      <c r="B6827" s="263">
        <v>1.599171136888E-4</v>
      </c>
      <c r="D6827" s="263"/>
    </row>
    <row r="6828" spans="1:4" x14ac:dyDescent="0.2">
      <c r="A6828" s="265" t="s">
        <v>5583</v>
      </c>
      <c r="B6828" s="263">
        <v>1.5984763818485001E-4</v>
      </c>
      <c r="D6828" s="263"/>
    </row>
    <row r="6829" spans="1:4" x14ac:dyDescent="0.2">
      <c r="A6829" s="265" t="s">
        <v>8844</v>
      </c>
      <c r="B6829" s="263">
        <v>1.5967611345614E-4</v>
      </c>
      <c r="D6829" s="263"/>
    </row>
    <row r="6830" spans="1:4" x14ac:dyDescent="0.2">
      <c r="A6830" s="265" t="s">
        <v>3634</v>
      </c>
      <c r="B6830" s="263">
        <v>1.5964658616506001E-4</v>
      </c>
      <c r="D6830" s="263"/>
    </row>
    <row r="6831" spans="1:4" x14ac:dyDescent="0.2">
      <c r="A6831" s="265" t="s">
        <v>5497</v>
      </c>
      <c r="B6831" s="263">
        <v>1.5961292088638999E-4</v>
      </c>
      <c r="D6831" s="263"/>
    </row>
    <row r="6832" spans="1:4" x14ac:dyDescent="0.2">
      <c r="A6832" s="265" t="s">
        <v>8845</v>
      </c>
      <c r="B6832" s="263">
        <v>1.595762586242E-4</v>
      </c>
      <c r="D6832" s="263"/>
    </row>
    <row r="6833" spans="1:4" x14ac:dyDescent="0.2">
      <c r="A6833" s="265" t="s">
        <v>8846</v>
      </c>
      <c r="B6833" s="263">
        <v>1.5940551636283001E-4</v>
      </c>
      <c r="D6833" s="263"/>
    </row>
    <row r="6834" spans="1:4" x14ac:dyDescent="0.2">
      <c r="A6834" s="265" t="s">
        <v>8847</v>
      </c>
      <c r="B6834" s="263">
        <v>1.5928817316719E-4</v>
      </c>
      <c r="D6834" s="263"/>
    </row>
    <row r="6835" spans="1:4" x14ac:dyDescent="0.2">
      <c r="A6835" s="265" t="s">
        <v>4790</v>
      </c>
      <c r="B6835" s="263">
        <v>1.5916283626410001E-4</v>
      </c>
      <c r="D6835" s="263"/>
    </row>
    <row r="6836" spans="1:4" x14ac:dyDescent="0.2">
      <c r="A6836" s="265" t="s">
        <v>800</v>
      </c>
      <c r="B6836" s="263">
        <v>1.5906001821924999E-4</v>
      </c>
      <c r="D6836" s="263"/>
    </row>
    <row r="6837" spans="1:4" x14ac:dyDescent="0.2">
      <c r="A6837" s="265" t="s">
        <v>8848</v>
      </c>
      <c r="B6837" s="263">
        <v>1.5905462567624001E-4</v>
      </c>
      <c r="D6837" s="263"/>
    </row>
    <row r="6838" spans="1:4" x14ac:dyDescent="0.2">
      <c r="A6838" s="265" t="s">
        <v>8849</v>
      </c>
      <c r="B6838" s="263">
        <v>1.5905462567624001E-4</v>
      </c>
      <c r="D6838" s="263"/>
    </row>
    <row r="6839" spans="1:4" x14ac:dyDescent="0.2">
      <c r="A6839" s="265" t="s">
        <v>5070</v>
      </c>
      <c r="B6839" s="263">
        <v>1.5883623559193001E-4</v>
      </c>
      <c r="D6839" s="263"/>
    </row>
    <row r="6840" spans="1:4" x14ac:dyDescent="0.2">
      <c r="A6840" s="265" t="s">
        <v>6210</v>
      </c>
      <c r="B6840" s="263">
        <v>1.5845986490468E-4</v>
      </c>
      <c r="D6840" s="263"/>
    </row>
    <row r="6841" spans="1:4" x14ac:dyDescent="0.2">
      <c r="A6841" s="265" t="s">
        <v>5117</v>
      </c>
      <c r="B6841" s="263">
        <v>1.5840886083743E-4</v>
      </c>
      <c r="D6841" s="263"/>
    </row>
    <row r="6842" spans="1:4" x14ac:dyDescent="0.2">
      <c r="A6842" s="265" t="s">
        <v>8850</v>
      </c>
      <c r="B6842" s="263">
        <v>1.5833248029804999E-4</v>
      </c>
      <c r="D6842" s="263"/>
    </row>
    <row r="6843" spans="1:4" x14ac:dyDescent="0.2">
      <c r="A6843" s="265" t="s">
        <v>5116</v>
      </c>
      <c r="B6843" s="263">
        <v>1.5833039960534999E-4</v>
      </c>
      <c r="D6843" s="263"/>
    </row>
    <row r="6844" spans="1:4" x14ac:dyDescent="0.2">
      <c r="A6844" s="265" t="s">
        <v>5037</v>
      </c>
      <c r="B6844" s="263">
        <v>1.5818343316990999E-4</v>
      </c>
      <c r="D6844" s="263"/>
    </row>
    <row r="6845" spans="1:4" x14ac:dyDescent="0.2">
      <c r="A6845" s="265" t="s">
        <v>8851</v>
      </c>
      <c r="B6845" s="263">
        <v>1.5810534253490999E-4</v>
      </c>
      <c r="D6845" s="263"/>
    </row>
    <row r="6846" spans="1:4" x14ac:dyDescent="0.2">
      <c r="A6846" s="265" t="s">
        <v>8852</v>
      </c>
      <c r="B6846" s="263">
        <v>1.5802745210752E-4</v>
      </c>
      <c r="D6846" s="263"/>
    </row>
    <row r="6847" spans="1:4" x14ac:dyDescent="0.2">
      <c r="A6847" s="265" t="s">
        <v>5618</v>
      </c>
      <c r="B6847" s="263">
        <v>1.5795339938799E-4</v>
      </c>
      <c r="D6847" s="263"/>
    </row>
    <row r="6848" spans="1:4" x14ac:dyDescent="0.2">
      <c r="A6848" s="265" t="s">
        <v>1057</v>
      </c>
      <c r="B6848" s="263">
        <v>1.5774968263895E-4</v>
      </c>
      <c r="D6848" s="263"/>
    </row>
    <row r="6849" spans="1:4" x14ac:dyDescent="0.2">
      <c r="A6849" s="265" t="s">
        <v>2187</v>
      </c>
      <c r="B6849" s="263">
        <v>1.576720179978E-4</v>
      </c>
      <c r="D6849" s="263"/>
    </row>
    <row r="6850" spans="1:4" x14ac:dyDescent="0.2">
      <c r="A6850" s="265" t="s">
        <v>4942</v>
      </c>
      <c r="B6850" s="263">
        <v>1.5760364063139001E-4</v>
      </c>
      <c r="D6850" s="263"/>
    </row>
    <row r="6851" spans="1:4" x14ac:dyDescent="0.2">
      <c r="A6851" s="265" t="s">
        <v>8853</v>
      </c>
      <c r="B6851" s="263">
        <v>1.5738128279024999E-4</v>
      </c>
      <c r="D6851" s="263"/>
    </row>
    <row r="6852" spans="1:4" x14ac:dyDescent="0.2">
      <c r="A6852" s="265" t="s">
        <v>8854</v>
      </c>
      <c r="B6852" s="263">
        <v>1.5738128279024999E-4</v>
      </c>
      <c r="D6852" s="263"/>
    </row>
    <row r="6853" spans="1:4" x14ac:dyDescent="0.2">
      <c r="A6853" s="265" t="s">
        <v>8855</v>
      </c>
      <c r="B6853" s="263">
        <v>1.5723894909085999E-4</v>
      </c>
      <c r="D6853" s="263"/>
    </row>
    <row r="6854" spans="1:4" x14ac:dyDescent="0.2">
      <c r="A6854" s="265" t="s">
        <v>5717</v>
      </c>
      <c r="B6854" s="263">
        <v>1.5713722797305001E-4</v>
      </c>
      <c r="D6854" s="263"/>
    </row>
    <row r="6855" spans="1:4" x14ac:dyDescent="0.2">
      <c r="A6855" s="265" t="s">
        <v>3046</v>
      </c>
      <c r="B6855" s="263">
        <v>1.5700630945815E-4</v>
      </c>
      <c r="D6855" s="263"/>
    </row>
    <row r="6856" spans="1:4" x14ac:dyDescent="0.2">
      <c r="A6856" s="265" t="s">
        <v>1152</v>
      </c>
      <c r="B6856" s="263">
        <v>1.5643338453587001E-4</v>
      </c>
      <c r="D6856" s="263"/>
    </row>
    <row r="6857" spans="1:4" x14ac:dyDescent="0.2">
      <c r="A6857" s="265" t="s">
        <v>8856</v>
      </c>
      <c r="B6857" s="263">
        <v>1.5581016462640001E-4</v>
      </c>
      <c r="D6857" s="263"/>
    </row>
    <row r="6858" spans="1:4" x14ac:dyDescent="0.2">
      <c r="A6858" s="265" t="s">
        <v>4796</v>
      </c>
      <c r="B6858" s="263">
        <v>1.5558537441851E-4</v>
      </c>
      <c r="D6858" s="263"/>
    </row>
    <row r="6859" spans="1:4" x14ac:dyDescent="0.2">
      <c r="A6859" s="265" t="s">
        <v>4304</v>
      </c>
      <c r="B6859" s="263">
        <v>1.5539358513895E-4</v>
      </c>
      <c r="D6859" s="263"/>
    </row>
    <row r="6860" spans="1:4" x14ac:dyDescent="0.2">
      <c r="A6860" s="265" t="s">
        <v>2181</v>
      </c>
      <c r="B6860" s="263">
        <v>1.5528336843082999E-4</v>
      </c>
      <c r="D6860" s="263"/>
    </row>
    <row r="6861" spans="1:4" x14ac:dyDescent="0.2">
      <c r="A6861" s="265" t="s">
        <v>5256</v>
      </c>
      <c r="B6861" s="263">
        <v>1.5523298096526E-4</v>
      </c>
      <c r="D6861" s="263"/>
    </row>
    <row r="6862" spans="1:4" x14ac:dyDescent="0.2">
      <c r="A6862" s="265" t="s">
        <v>5094</v>
      </c>
      <c r="B6862" s="263">
        <v>1.5522520905614001E-4</v>
      </c>
      <c r="D6862" s="263"/>
    </row>
    <row r="6863" spans="1:4" x14ac:dyDescent="0.2">
      <c r="A6863" s="265" t="s">
        <v>5637</v>
      </c>
      <c r="B6863" s="263">
        <v>1.5480791686801001E-4</v>
      </c>
      <c r="D6863" s="263"/>
    </row>
    <row r="6864" spans="1:4" x14ac:dyDescent="0.2">
      <c r="A6864" s="265" t="s">
        <v>2561</v>
      </c>
      <c r="B6864" s="263">
        <v>1.5476132819179999E-4</v>
      </c>
      <c r="D6864" s="263"/>
    </row>
    <row r="6865" spans="1:4" x14ac:dyDescent="0.2">
      <c r="A6865" s="265" t="s">
        <v>8857</v>
      </c>
      <c r="B6865" s="263">
        <v>1.5462682700957E-4</v>
      </c>
      <c r="D6865" s="263"/>
    </row>
    <row r="6866" spans="1:4" x14ac:dyDescent="0.2">
      <c r="A6866" s="265" t="s">
        <v>8858</v>
      </c>
      <c r="B6866" s="263">
        <v>1.5459871328569999E-4</v>
      </c>
      <c r="D6866" s="263"/>
    </row>
    <row r="6867" spans="1:4" x14ac:dyDescent="0.2">
      <c r="A6867" s="265" t="s">
        <v>4563</v>
      </c>
      <c r="B6867" s="263">
        <v>1.5456675392672999E-4</v>
      </c>
      <c r="D6867" s="263"/>
    </row>
    <row r="6868" spans="1:4" x14ac:dyDescent="0.2">
      <c r="A6868" s="265" t="s">
        <v>8859</v>
      </c>
      <c r="B6868" s="263">
        <v>1.5448419495754E-4</v>
      </c>
      <c r="D6868" s="263"/>
    </row>
    <row r="6869" spans="1:4" x14ac:dyDescent="0.2">
      <c r="A6869" s="265" t="s">
        <v>8860</v>
      </c>
      <c r="B6869" s="263">
        <v>1.5441216878999E-4</v>
      </c>
      <c r="D6869" s="263"/>
    </row>
    <row r="6870" spans="1:4" x14ac:dyDescent="0.2">
      <c r="A6870" s="265" t="s">
        <v>1705</v>
      </c>
      <c r="B6870" s="263">
        <v>1.5439692450945001E-4</v>
      </c>
      <c r="D6870" s="263"/>
    </row>
    <row r="6871" spans="1:4" x14ac:dyDescent="0.2">
      <c r="A6871" s="265" t="s">
        <v>1658</v>
      </c>
      <c r="B6871" s="263">
        <v>1.5433038124797001E-4</v>
      </c>
      <c r="D6871" s="263"/>
    </row>
    <row r="6872" spans="1:4" x14ac:dyDescent="0.2">
      <c r="A6872" s="265" t="s">
        <v>8861</v>
      </c>
      <c r="B6872" s="263">
        <v>1.5415341903044001E-4</v>
      </c>
      <c r="D6872" s="263"/>
    </row>
    <row r="6873" spans="1:4" x14ac:dyDescent="0.2">
      <c r="A6873" s="265" t="s">
        <v>8862</v>
      </c>
      <c r="B6873" s="263">
        <v>1.5415341903044001E-4</v>
      </c>
      <c r="D6873" s="263"/>
    </row>
    <row r="6874" spans="1:4" x14ac:dyDescent="0.2">
      <c r="A6874" s="265" t="s">
        <v>4981</v>
      </c>
      <c r="B6874" s="263">
        <v>1.5401100738930999E-4</v>
      </c>
      <c r="D6874" s="263"/>
    </row>
    <row r="6875" spans="1:4" x14ac:dyDescent="0.2">
      <c r="A6875" s="265" t="s">
        <v>8863</v>
      </c>
      <c r="B6875" s="263">
        <v>1.5384148499358999E-4</v>
      </c>
      <c r="D6875" s="263"/>
    </row>
    <row r="6876" spans="1:4" x14ac:dyDescent="0.2">
      <c r="A6876" s="265" t="s">
        <v>2490</v>
      </c>
      <c r="B6876" s="263">
        <v>1.5358811008512E-4</v>
      </c>
      <c r="D6876" s="263"/>
    </row>
    <row r="6877" spans="1:4" x14ac:dyDescent="0.2">
      <c r="A6877" s="265" t="s">
        <v>2680</v>
      </c>
      <c r="B6877" s="263">
        <v>1.5358811008512E-4</v>
      </c>
      <c r="D6877" s="263"/>
    </row>
    <row r="6878" spans="1:4" x14ac:dyDescent="0.2">
      <c r="A6878" s="265" t="s">
        <v>8864</v>
      </c>
      <c r="B6878" s="263">
        <v>1.5319993655822E-4</v>
      </c>
      <c r="D6878" s="263"/>
    </row>
    <row r="6879" spans="1:4" x14ac:dyDescent="0.2">
      <c r="A6879" s="265" t="s">
        <v>8865</v>
      </c>
      <c r="B6879" s="263">
        <v>1.5315125541680999E-4</v>
      </c>
      <c r="D6879" s="263"/>
    </row>
    <row r="6880" spans="1:4" x14ac:dyDescent="0.2">
      <c r="A6880" s="265" t="s">
        <v>4905</v>
      </c>
      <c r="B6880" s="263">
        <v>1.5312036330680001E-4</v>
      </c>
      <c r="D6880" s="263"/>
    </row>
    <row r="6881" spans="1:4" x14ac:dyDescent="0.2">
      <c r="A6881" s="265" t="s">
        <v>2388</v>
      </c>
      <c r="B6881" s="263">
        <v>1.5295199056654E-4</v>
      </c>
      <c r="D6881" s="263"/>
    </row>
    <row r="6882" spans="1:4" x14ac:dyDescent="0.2">
      <c r="A6882" s="265" t="s">
        <v>2127</v>
      </c>
      <c r="B6882" s="263">
        <v>1.5277636016176001E-4</v>
      </c>
      <c r="D6882" s="263"/>
    </row>
    <row r="6883" spans="1:4" x14ac:dyDescent="0.2">
      <c r="A6883" s="265" t="s">
        <v>8866</v>
      </c>
      <c r="B6883" s="263">
        <v>1.5268284694946999E-4</v>
      </c>
      <c r="D6883" s="263"/>
    </row>
    <row r="6884" spans="1:4" x14ac:dyDescent="0.2">
      <c r="A6884" s="265" t="s">
        <v>3493</v>
      </c>
      <c r="B6884" s="263">
        <v>1.5252268992142E-4</v>
      </c>
      <c r="D6884" s="263"/>
    </row>
    <row r="6885" spans="1:4" x14ac:dyDescent="0.2">
      <c r="A6885" s="265" t="s">
        <v>2140</v>
      </c>
      <c r="B6885" s="263">
        <v>1.5235077397044E-4</v>
      </c>
      <c r="D6885" s="263"/>
    </row>
    <row r="6886" spans="1:4" x14ac:dyDescent="0.2">
      <c r="A6886" s="265" t="s">
        <v>1467</v>
      </c>
      <c r="B6886" s="263">
        <v>1.5203788596041001E-4</v>
      </c>
      <c r="D6886" s="263"/>
    </row>
    <row r="6887" spans="1:4" x14ac:dyDescent="0.2">
      <c r="A6887" s="265" t="s">
        <v>5748</v>
      </c>
      <c r="B6887" s="263">
        <v>1.5198062910682999E-4</v>
      </c>
      <c r="D6887" s="263"/>
    </row>
    <row r="6888" spans="1:4" x14ac:dyDescent="0.2">
      <c r="A6888" s="265" t="s">
        <v>8867</v>
      </c>
      <c r="B6888" s="263">
        <v>1.5190352013864E-4</v>
      </c>
      <c r="D6888" s="263"/>
    </row>
    <row r="6889" spans="1:4" x14ac:dyDescent="0.2">
      <c r="A6889" s="265" t="s">
        <v>2440</v>
      </c>
      <c r="B6889" s="263">
        <v>1.5136119851816E-4</v>
      </c>
      <c r="D6889" s="263"/>
    </row>
    <row r="6890" spans="1:4" x14ac:dyDescent="0.2">
      <c r="A6890" s="265" t="s">
        <v>1502</v>
      </c>
      <c r="B6890" s="263">
        <v>1.5130982262796E-4</v>
      </c>
      <c r="D6890" s="263"/>
    </row>
    <row r="6891" spans="1:4" x14ac:dyDescent="0.2">
      <c r="A6891" s="265" t="s">
        <v>1403</v>
      </c>
      <c r="B6891" s="263">
        <v>1.5126379096481001E-4</v>
      </c>
      <c r="D6891" s="263"/>
    </row>
    <row r="6892" spans="1:4" x14ac:dyDescent="0.2">
      <c r="A6892" s="265" t="s">
        <v>5408</v>
      </c>
      <c r="B6892" s="263">
        <v>1.5110976128117999E-4</v>
      </c>
      <c r="D6892" s="263"/>
    </row>
    <row r="6893" spans="1:4" x14ac:dyDescent="0.2">
      <c r="A6893" s="265" t="s">
        <v>1666</v>
      </c>
      <c r="B6893" s="263">
        <v>1.5098613131849E-4</v>
      </c>
      <c r="D6893" s="263"/>
    </row>
    <row r="6894" spans="1:4" x14ac:dyDescent="0.2">
      <c r="A6894" s="265" t="s">
        <v>8868</v>
      </c>
      <c r="B6894" s="263">
        <v>1.5084806729946001E-4</v>
      </c>
      <c r="D6894" s="263"/>
    </row>
    <row r="6895" spans="1:4" x14ac:dyDescent="0.2">
      <c r="A6895" s="265" t="s">
        <v>3426</v>
      </c>
      <c r="B6895" s="263">
        <v>1.5077279228133001E-4</v>
      </c>
      <c r="D6895" s="263"/>
    </row>
    <row r="6896" spans="1:4" x14ac:dyDescent="0.2">
      <c r="A6896" s="265" t="s">
        <v>2021</v>
      </c>
      <c r="B6896" s="263">
        <v>1.5076342348588001E-4</v>
      </c>
      <c r="D6896" s="263"/>
    </row>
    <row r="6897" spans="1:4" x14ac:dyDescent="0.2">
      <c r="A6897" s="265" t="s">
        <v>8869</v>
      </c>
      <c r="B6897" s="263">
        <v>1.5068872313949E-4</v>
      </c>
      <c r="D6897" s="263"/>
    </row>
    <row r="6898" spans="1:4" x14ac:dyDescent="0.2">
      <c r="A6898" s="265" t="s">
        <v>8870</v>
      </c>
      <c r="B6898" s="263">
        <v>1.5039363453443999E-4</v>
      </c>
      <c r="D6898" s="263"/>
    </row>
    <row r="6899" spans="1:4" x14ac:dyDescent="0.2">
      <c r="A6899" s="265" t="s">
        <v>374</v>
      </c>
      <c r="B6899" s="263">
        <v>1.5031291421211001E-4</v>
      </c>
      <c r="D6899" s="263"/>
    </row>
    <row r="6900" spans="1:4" x14ac:dyDescent="0.2">
      <c r="A6900" s="265" t="s">
        <v>2276</v>
      </c>
      <c r="B6900" s="263">
        <v>1.5021300639852001E-4</v>
      </c>
      <c r="D6900" s="263"/>
    </row>
    <row r="6901" spans="1:4" x14ac:dyDescent="0.2">
      <c r="A6901" s="265" t="s">
        <v>8871</v>
      </c>
      <c r="B6901" s="263">
        <v>1.5011148134568E-4</v>
      </c>
      <c r="D6901" s="263"/>
    </row>
    <row r="6902" spans="1:4" x14ac:dyDescent="0.2">
      <c r="A6902" s="265" t="s">
        <v>1977</v>
      </c>
      <c r="B6902" s="263">
        <v>1.4999232849663001E-4</v>
      </c>
      <c r="D6902" s="263"/>
    </row>
    <row r="6903" spans="1:4" x14ac:dyDescent="0.2">
      <c r="A6903" s="265" t="s">
        <v>3056</v>
      </c>
      <c r="B6903" s="263">
        <v>1.498753262674E-4</v>
      </c>
      <c r="D6903" s="263"/>
    </row>
    <row r="6904" spans="1:4" x14ac:dyDescent="0.2">
      <c r="A6904" s="265" t="s">
        <v>2132</v>
      </c>
      <c r="B6904" s="263">
        <v>1.4975789830249999E-4</v>
      </c>
      <c r="D6904" s="263"/>
    </row>
    <row r="6905" spans="1:4" x14ac:dyDescent="0.2">
      <c r="A6905" s="265" t="s">
        <v>8872</v>
      </c>
      <c r="B6905" s="263">
        <v>1.4973414255582001E-4</v>
      </c>
      <c r="D6905" s="263"/>
    </row>
    <row r="6906" spans="1:4" x14ac:dyDescent="0.2">
      <c r="A6906" s="265" t="s">
        <v>6376</v>
      </c>
      <c r="B6906" s="263">
        <v>1.4962428204174001E-4</v>
      </c>
      <c r="D6906" s="263"/>
    </row>
    <row r="6907" spans="1:4" x14ac:dyDescent="0.2">
      <c r="A6907" s="265" t="s">
        <v>451</v>
      </c>
      <c r="B6907" s="263">
        <v>1.4945651042827E-4</v>
      </c>
      <c r="D6907" s="263"/>
    </row>
    <row r="6908" spans="1:4" x14ac:dyDescent="0.2">
      <c r="A6908" s="265" t="s">
        <v>3758</v>
      </c>
      <c r="B6908" s="263">
        <v>1.4942139613823E-4</v>
      </c>
      <c r="D6908" s="263"/>
    </row>
    <row r="6909" spans="1:4" x14ac:dyDescent="0.2">
      <c r="A6909" s="265" t="s">
        <v>8873</v>
      </c>
      <c r="B6909" s="263">
        <v>1.4937500274222001E-4</v>
      </c>
      <c r="D6909" s="263"/>
    </row>
    <row r="6910" spans="1:4" x14ac:dyDescent="0.2">
      <c r="A6910" s="265" t="s">
        <v>8874</v>
      </c>
      <c r="B6910" s="263">
        <v>1.4935274837544999E-4</v>
      </c>
      <c r="D6910" s="263"/>
    </row>
    <row r="6911" spans="1:4" x14ac:dyDescent="0.2">
      <c r="A6911" s="265" t="s">
        <v>5077</v>
      </c>
      <c r="B6911" s="263">
        <v>1.4931237473588999E-4</v>
      </c>
      <c r="D6911" s="263"/>
    </row>
    <row r="6912" spans="1:4" x14ac:dyDescent="0.2">
      <c r="A6912" s="265" t="s">
        <v>1272</v>
      </c>
      <c r="B6912" s="263">
        <v>1.4923371185063001E-4</v>
      </c>
      <c r="D6912" s="263"/>
    </row>
    <row r="6913" spans="1:4" x14ac:dyDescent="0.2">
      <c r="A6913" s="265" t="s">
        <v>542</v>
      </c>
      <c r="B6913" s="263">
        <v>1.4895195708155E-4</v>
      </c>
      <c r="D6913" s="263"/>
    </row>
    <row r="6914" spans="1:4" x14ac:dyDescent="0.2">
      <c r="A6914" s="265" t="s">
        <v>1909</v>
      </c>
      <c r="B6914" s="263">
        <v>1.4868236187219001E-4</v>
      </c>
      <c r="D6914" s="263"/>
    </row>
    <row r="6915" spans="1:4" x14ac:dyDescent="0.2">
      <c r="A6915" s="265" t="s">
        <v>8875</v>
      </c>
      <c r="B6915" s="263">
        <v>1.4860808288294001E-4</v>
      </c>
      <c r="D6915" s="263"/>
    </row>
    <row r="6916" spans="1:4" x14ac:dyDescent="0.2">
      <c r="A6916" s="265" t="s">
        <v>6041</v>
      </c>
      <c r="B6916" s="263">
        <v>1.4811852202667E-4</v>
      </c>
      <c r="D6916" s="263"/>
    </row>
    <row r="6917" spans="1:4" x14ac:dyDescent="0.2">
      <c r="A6917" s="265" t="s">
        <v>981</v>
      </c>
      <c r="B6917" s="263">
        <v>1.4797197653951001E-4</v>
      </c>
      <c r="D6917" s="263"/>
    </row>
    <row r="6918" spans="1:4" x14ac:dyDescent="0.2">
      <c r="A6918" s="265" t="s">
        <v>5510</v>
      </c>
      <c r="B6918" s="263">
        <v>1.4772345829038001E-4</v>
      </c>
      <c r="D6918" s="263"/>
    </row>
    <row r="6919" spans="1:4" x14ac:dyDescent="0.2">
      <c r="A6919" s="265" t="s">
        <v>731</v>
      </c>
      <c r="B6919" s="263">
        <v>1.4756230843638999E-4</v>
      </c>
      <c r="D6919" s="263"/>
    </row>
    <row r="6920" spans="1:4" x14ac:dyDescent="0.2">
      <c r="A6920" s="265" t="s">
        <v>8876</v>
      </c>
      <c r="B6920" s="263">
        <v>1.4741487027510001E-4</v>
      </c>
      <c r="D6920" s="263"/>
    </row>
    <row r="6921" spans="1:4" x14ac:dyDescent="0.2">
      <c r="A6921" s="265" t="s">
        <v>8877</v>
      </c>
      <c r="B6921" s="263">
        <v>1.4741487027510001E-4</v>
      </c>
      <c r="D6921" s="263"/>
    </row>
    <row r="6922" spans="1:4" x14ac:dyDescent="0.2">
      <c r="A6922" s="265" t="s">
        <v>8878</v>
      </c>
      <c r="B6922" s="263">
        <v>1.4741487027510001E-4</v>
      </c>
      <c r="D6922" s="263"/>
    </row>
    <row r="6923" spans="1:4" x14ac:dyDescent="0.2">
      <c r="A6923" s="265" t="s">
        <v>8879</v>
      </c>
      <c r="B6923" s="263">
        <v>1.4741487027510001E-4</v>
      </c>
      <c r="D6923" s="263"/>
    </row>
    <row r="6924" spans="1:4" x14ac:dyDescent="0.2">
      <c r="A6924" s="265" t="s">
        <v>8880</v>
      </c>
      <c r="B6924" s="263">
        <v>1.4741487027510001E-4</v>
      </c>
      <c r="D6924" s="263"/>
    </row>
    <row r="6925" spans="1:4" x14ac:dyDescent="0.2">
      <c r="A6925" s="265" t="s">
        <v>8881</v>
      </c>
      <c r="B6925" s="263">
        <v>1.4741487027510001E-4</v>
      </c>
      <c r="D6925" s="263"/>
    </row>
    <row r="6926" spans="1:4" x14ac:dyDescent="0.2">
      <c r="A6926" s="265" t="s">
        <v>8882</v>
      </c>
      <c r="B6926" s="263">
        <v>1.4741487027510001E-4</v>
      </c>
      <c r="D6926" s="263"/>
    </row>
    <row r="6927" spans="1:4" x14ac:dyDescent="0.2">
      <c r="A6927" s="265" t="s">
        <v>8883</v>
      </c>
      <c r="B6927" s="263">
        <v>1.4741487027510001E-4</v>
      </c>
      <c r="D6927" s="263"/>
    </row>
    <row r="6928" spans="1:4" x14ac:dyDescent="0.2">
      <c r="A6928" s="265" t="s">
        <v>8884</v>
      </c>
      <c r="B6928" s="263">
        <v>1.4734165168439999E-4</v>
      </c>
      <c r="D6928" s="263"/>
    </row>
    <row r="6929" spans="1:4" x14ac:dyDescent="0.2">
      <c r="A6929" s="265" t="s">
        <v>8885</v>
      </c>
      <c r="B6929" s="263">
        <v>1.473276948309E-4</v>
      </c>
      <c r="D6929" s="263"/>
    </row>
    <row r="6930" spans="1:4" x14ac:dyDescent="0.2">
      <c r="A6930" s="265" t="s">
        <v>8886</v>
      </c>
      <c r="B6930" s="263">
        <v>1.4716338555009E-4</v>
      </c>
      <c r="D6930" s="263"/>
    </row>
    <row r="6931" spans="1:4" x14ac:dyDescent="0.2">
      <c r="A6931" s="265" t="s">
        <v>6302</v>
      </c>
      <c r="B6931" s="263">
        <v>1.4689242800178999E-4</v>
      </c>
      <c r="D6931" s="263"/>
    </row>
    <row r="6932" spans="1:4" x14ac:dyDescent="0.2">
      <c r="A6932" s="265" t="s">
        <v>6187</v>
      </c>
      <c r="B6932" s="263">
        <v>1.466443209136E-4</v>
      </c>
      <c r="D6932" s="263"/>
    </row>
    <row r="6933" spans="1:4" x14ac:dyDescent="0.2">
      <c r="A6933" s="265" t="s">
        <v>2603</v>
      </c>
      <c r="B6933" s="263">
        <v>1.4649939777131E-4</v>
      </c>
      <c r="D6933" s="263"/>
    </row>
    <row r="6934" spans="1:4" x14ac:dyDescent="0.2">
      <c r="A6934" s="265" t="s">
        <v>8887</v>
      </c>
      <c r="B6934" s="263">
        <v>1.4645852809069999E-4</v>
      </c>
      <c r="D6934" s="263"/>
    </row>
    <row r="6935" spans="1:4" x14ac:dyDescent="0.2">
      <c r="A6935" s="265" t="s">
        <v>3617</v>
      </c>
      <c r="B6935" s="263">
        <v>1.4620155696142001E-4</v>
      </c>
      <c r="D6935" s="263"/>
    </row>
    <row r="6936" spans="1:4" x14ac:dyDescent="0.2">
      <c r="A6936" s="265" t="s">
        <v>8888</v>
      </c>
      <c r="B6936" s="263">
        <v>1.4592571347793001E-4</v>
      </c>
      <c r="D6936" s="263"/>
    </row>
    <row r="6937" spans="1:4" x14ac:dyDescent="0.2">
      <c r="A6937" s="265" t="s">
        <v>2720</v>
      </c>
      <c r="B6937" s="263">
        <v>1.4552261042015001E-4</v>
      </c>
      <c r="D6937" s="263"/>
    </row>
    <row r="6938" spans="1:4" x14ac:dyDescent="0.2">
      <c r="A6938" s="265" t="s">
        <v>4245</v>
      </c>
      <c r="B6938" s="263">
        <v>1.4536625508883001E-4</v>
      </c>
      <c r="D6938" s="263"/>
    </row>
    <row r="6939" spans="1:4" x14ac:dyDescent="0.2">
      <c r="A6939" s="265" t="s">
        <v>8889</v>
      </c>
      <c r="B6939" s="263">
        <v>1.4530574971863001E-4</v>
      </c>
      <c r="D6939" s="263"/>
    </row>
    <row r="6940" spans="1:4" x14ac:dyDescent="0.2">
      <c r="A6940" s="265" t="s">
        <v>8890</v>
      </c>
      <c r="B6940" s="263">
        <v>1.4507826819097001E-4</v>
      </c>
      <c r="D6940" s="263"/>
    </row>
    <row r="6941" spans="1:4" x14ac:dyDescent="0.2">
      <c r="A6941" s="265" t="s">
        <v>5704</v>
      </c>
      <c r="B6941" s="263">
        <v>1.4507826819097001E-4</v>
      </c>
      <c r="D6941" s="263"/>
    </row>
    <row r="6942" spans="1:4" x14ac:dyDescent="0.2">
      <c r="A6942" s="265" t="s">
        <v>5703</v>
      </c>
      <c r="B6942" s="263">
        <v>1.4507826819097001E-4</v>
      </c>
      <c r="D6942" s="263"/>
    </row>
    <row r="6943" spans="1:4" x14ac:dyDescent="0.2">
      <c r="A6943" s="265" t="s">
        <v>5702</v>
      </c>
      <c r="B6943" s="263">
        <v>1.4507826819097001E-4</v>
      </c>
      <c r="D6943" s="263"/>
    </row>
    <row r="6944" spans="1:4" x14ac:dyDescent="0.2">
      <c r="A6944" s="265" t="s">
        <v>5699</v>
      </c>
      <c r="B6944" s="263">
        <v>1.4507826819097001E-4</v>
      </c>
      <c r="D6944" s="263"/>
    </row>
    <row r="6945" spans="1:4" x14ac:dyDescent="0.2">
      <c r="A6945" s="265" t="s">
        <v>8891</v>
      </c>
      <c r="B6945" s="263">
        <v>1.4507826819097001E-4</v>
      </c>
      <c r="D6945" s="263"/>
    </row>
    <row r="6946" spans="1:4" x14ac:dyDescent="0.2">
      <c r="A6946" s="265" t="s">
        <v>8892</v>
      </c>
      <c r="B6946" s="263">
        <v>1.4507826819097001E-4</v>
      </c>
      <c r="D6946" s="263"/>
    </row>
    <row r="6947" spans="1:4" x14ac:dyDescent="0.2">
      <c r="A6947" s="265" t="s">
        <v>8893</v>
      </c>
      <c r="B6947" s="263">
        <v>1.4507826819097001E-4</v>
      </c>
      <c r="D6947" s="263"/>
    </row>
    <row r="6948" spans="1:4" x14ac:dyDescent="0.2">
      <c r="A6948" s="265" t="s">
        <v>8894</v>
      </c>
      <c r="B6948" s="263">
        <v>1.4507826819097001E-4</v>
      </c>
      <c r="D6948" s="263"/>
    </row>
    <row r="6949" spans="1:4" x14ac:dyDescent="0.2">
      <c r="A6949" s="265" t="s">
        <v>5288</v>
      </c>
      <c r="B6949" s="263">
        <v>1.4507826819097001E-4</v>
      </c>
      <c r="D6949" s="263"/>
    </row>
    <row r="6950" spans="1:4" x14ac:dyDescent="0.2">
      <c r="A6950" s="265" t="s">
        <v>8895</v>
      </c>
      <c r="B6950" s="263">
        <v>1.4507826819097001E-4</v>
      </c>
      <c r="D6950" s="263"/>
    </row>
    <row r="6951" spans="1:4" x14ac:dyDescent="0.2">
      <c r="A6951" s="265" t="s">
        <v>5118</v>
      </c>
      <c r="B6951" s="263">
        <v>1.4507826819097001E-4</v>
      </c>
      <c r="D6951" s="263"/>
    </row>
    <row r="6952" spans="1:4" x14ac:dyDescent="0.2">
      <c r="A6952" s="265" t="s">
        <v>5048</v>
      </c>
      <c r="B6952" s="263">
        <v>1.4507826819097001E-4</v>
      </c>
      <c r="D6952" s="263"/>
    </row>
    <row r="6953" spans="1:4" x14ac:dyDescent="0.2">
      <c r="A6953" s="265" t="s">
        <v>8896</v>
      </c>
      <c r="B6953" s="263">
        <v>1.4507826819097001E-4</v>
      </c>
      <c r="D6953" s="263"/>
    </row>
    <row r="6954" spans="1:4" x14ac:dyDescent="0.2">
      <c r="A6954" s="265" t="s">
        <v>8897</v>
      </c>
      <c r="B6954" s="263">
        <v>1.4507826819097001E-4</v>
      </c>
      <c r="D6954" s="263"/>
    </row>
    <row r="6955" spans="1:4" x14ac:dyDescent="0.2">
      <c r="A6955" s="265" t="s">
        <v>4641</v>
      </c>
      <c r="B6955" s="263">
        <v>1.4507826819097001E-4</v>
      </c>
      <c r="D6955" s="263"/>
    </row>
    <row r="6956" spans="1:4" x14ac:dyDescent="0.2">
      <c r="A6956" s="265" t="s">
        <v>4547</v>
      </c>
      <c r="B6956" s="263">
        <v>1.4507826819097001E-4</v>
      </c>
      <c r="D6956" s="263"/>
    </row>
    <row r="6957" spans="1:4" x14ac:dyDescent="0.2">
      <c r="A6957" s="265" t="s">
        <v>4376</v>
      </c>
      <c r="B6957" s="263">
        <v>1.4507826819097001E-4</v>
      </c>
      <c r="D6957" s="263"/>
    </row>
    <row r="6958" spans="1:4" x14ac:dyDescent="0.2">
      <c r="A6958" s="265" t="s">
        <v>4259</v>
      </c>
      <c r="B6958" s="263">
        <v>1.4507826819097001E-4</v>
      </c>
      <c r="D6958" s="263"/>
    </row>
    <row r="6959" spans="1:4" x14ac:dyDescent="0.2">
      <c r="A6959" s="265" t="s">
        <v>4235</v>
      </c>
      <c r="B6959" s="263">
        <v>1.4507826819097001E-4</v>
      </c>
      <c r="D6959" s="263"/>
    </row>
    <row r="6960" spans="1:4" x14ac:dyDescent="0.2">
      <c r="A6960" s="265" t="s">
        <v>4099</v>
      </c>
      <c r="B6960" s="263">
        <v>1.4507826819097001E-4</v>
      </c>
      <c r="D6960" s="263"/>
    </row>
    <row r="6961" spans="1:4" x14ac:dyDescent="0.2">
      <c r="A6961" s="265" t="s">
        <v>8898</v>
      </c>
      <c r="B6961" s="263">
        <v>1.4507826819097001E-4</v>
      </c>
      <c r="D6961" s="263"/>
    </row>
    <row r="6962" spans="1:4" x14ac:dyDescent="0.2">
      <c r="A6962" s="265" t="s">
        <v>8899</v>
      </c>
      <c r="B6962" s="263">
        <v>1.4507826819097001E-4</v>
      </c>
      <c r="D6962" s="263"/>
    </row>
    <row r="6963" spans="1:4" x14ac:dyDescent="0.2">
      <c r="A6963" s="265" t="s">
        <v>8900</v>
      </c>
      <c r="B6963" s="263">
        <v>1.4507826819097001E-4</v>
      </c>
      <c r="D6963" s="263"/>
    </row>
    <row r="6964" spans="1:4" x14ac:dyDescent="0.2">
      <c r="A6964" s="265" t="s">
        <v>8901</v>
      </c>
      <c r="B6964" s="263">
        <v>1.4507826819097001E-4</v>
      </c>
      <c r="D6964" s="263"/>
    </row>
    <row r="6965" spans="1:4" x14ac:dyDescent="0.2">
      <c r="A6965" s="265" t="s">
        <v>8902</v>
      </c>
      <c r="B6965" s="263">
        <v>1.4507826819097001E-4</v>
      </c>
      <c r="D6965" s="263"/>
    </row>
    <row r="6966" spans="1:4" x14ac:dyDescent="0.2">
      <c r="A6966" s="265" t="s">
        <v>8903</v>
      </c>
      <c r="B6966" s="263">
        <v>1.4507826819097001E-4</v>
      </c>
      <c r="D6966" s="263"/>
    </row>
    <row r="6967" spans="1:4" x14ac:dyDescent="0.2">
      <c r="A6967" s="265" t="s">
        <v>8904</v>
      </c>
      <c r="B6967" s="263">
        <v>1.4507826819097001E-4</v>
      </c>
      <c r="D6967" s="263"/>
    </row>
    <row r="6968" spans="1:4" x14ac:dyDescent="0.2">
      <c r="A6968" s="265" t="s">
        <v>8905</v>
      </c>
      <c r="B6968" s="263">
        <v>1.4507826819097001E-4</v>
      </c>
      <c r="D6968" s="263"/>
    </row>
    <row r="6969" spans="1:4" x14ac:dyDescent="0.2">
      <c r="A6969" s="265" t="s">
        <v>8906</v>
      </c>
      <c r="B6969" s="263">
        <v>1.4507826819097001E-4</v>
      </c>
      <c r="D6969" s="263"/>
    </row>
    <row r="6970" spans="1:4" x14ac:dyDescent="0.2">
      <c r="A6970" s="265" t="s">
        <v>3616</v>
      </c>
      <c r="B6970" s="263">
        <v>1.4507826819097001E-4</v>
      </c>
      <c r="D6970" s="263"/>
    </row>
    <row r="6971" spans="1:4" x14ac:dyDescent="0.2">
      <c r="A6971" s="265" t="s">
        <v>8907</v>
      </c>
      <c r="B6971" s="263">
        <v>1.4507826819097001E-4</v>
      </c>
      <c r="D6971" s="263"/>
    </row>
    <row r="6972" spans="1:4" x14ac:dyDescent="0.2">
      <c r="A6972" s="265" t="s">
        <v>3468</v>
      </c>
      <c r="B6972" s="263">
        <v>1.4507826819097001E-4</v>
      </c>
      <c r="D6972" s="263"/>
    </row>
    <row r="6973" spans="1:4" x14ac:dyDescent="0.2">
      <c r="A6973" s="265" t="s">
        <v>8908</v>
      </c>
      <c r="B6973" s="263">
        <v>1.4507826819097001E-4</v>
      </c>
      <c r="D6973" s="263"/>
    </row>
    <row r="6974" spans="1:4" x14ac:dyDescent="0.2">
      <c r="A6974" s="265" t="s">
        <v>8909</v>
      </c>
      <c r="B6974" s="263">
        <v>1.4507826819097001E-4</v>
      </c>
      <c r="D6974" s="263"/>
    </row>
    <row r="6975" spans="1:4" x14ac:dyDescent="0.2">
      <c r="A6975" s="265" t="s">
        <v>8910</v>
      </c>
      <c r="B6975" s="263">
        <v>1.4507826819097001E-4</v>
      </c>
      <c r="D6975" s="263"/>
    </row>
    <row r="6976" spans="1:4" x14ac:dyDescent="0.2">
      <c r="A6976" s="265" t="s">
        <v>8911</v>
      </c>
      <c r="B6976" s="263">
        <v>1.4507826819097001E-4</v>
      </c>
      <c r="D6976" s="263"/>
    </row>
    <row r="6977" spans="1:4" x14ac:dyDescent="0.2">
      <c r="A6977" s="265" t="s">
        <v>8912</v>
      </c>
      <c r="B6977" s="263">
        <v>1.4507826819097001E-4</v>
      </c>
      <c r="D6977" s="263"/>
    </row>
    <row r="6978" spans="1:4" x14ac:dyDescent="0.2">
      <c r="A6978" s="265" t="s">
        <v>3321</v>
      </c>
      <c r="B6978" s="263">
        <v>1.4507826819097001E-4</v>
      </c>
      <c r="D6978" s="263"/>
    </row>
    <row r="6979" spans="1:4" x14ac:dyDescent="0.2">
      <c r="A6979" s="265" t="s">
        <v>3224</v>
      </c>
      <c r="B6979" s="263">
        <v>1.4507826819097001E-4</v>
      </c>
      <c r="D6979" s="263"/>
    </row>
    <row r="6980" spans="1:4" x14ac:dyDescent="0.2">
      <c r="A6980" s="265" t="s">
        <v>8913</v>
      </c>
      <c r="B6980" s="263">
        <v>1.4500307733956999E-4</v>
      </c>
      <c r="D6980" s="263"/>
    </row>
    <row r="6981" spans="1:4" x14ac:dyDescent="0.2">
      <c r="A6981" s="265" t="s">
        <v>4149</v>
      </c>
      <c r="B6981" s="263">
        <v>1.4469765983804E-4</v>
      </c>
      <c r="D6981" s="263"/>
    </row>
    <row r="6982" spans="1:4" x14ac:dyDescent="0.2">
      <c r="A6982" s="265" t="s">
        <v>8914</v>
      </c>
      <c r="B6982" s="263">
        <v>1.4465037213764E-4</v>
      </c>
      <c r="D6982" s="263"/>
    </row>
    <row r="6983" spans="1:4" x14ac:dyDescent="0.2">
      <c r="A6983" s="265" t="s">
        <v>8915</v>
      </c>
      <c r="B6983" s="263">
        <v>1.4465037213764E-4</v>
      </c>
      <c r="D6983" s="263"/>
    </row>
    <row r="6984" spans="1:4" x14ac:dyDescent="0.2">
      <c r="A6984" s="265" t="s">
        <v>8916</v>
      </c>
      <c r="B6984" s="263">
        <v>1.4448990736166999E-4</v>
      </c>
      <c r="D6984" s="263"/>
    </row>
    <row r="6985" spans="1:4" x14ac:dyDescent="0.2">
      <c r="A6985" s="265" t="s">
        <v>8917</v>
      </c>
      <c r="B6985" s="263">
        <v>1.4445441246829999E-4</v>
      </c>
      <c r="D6985" s="263"/>
    </row>
    <row r="6986" spans="1:4" x14ac:dyDescent="0.2">
      <c r="A6986" s="265" t="s">
        <v>8918</v>
      </c>
      <c r="B6986" s="263">
        <v>1.4427435566596999E-4</v>
      </c>
      <c r="D6986" s="263"/>
    </row>
    <row r="6987" spans="1:4" x14ac:dyDescent="0.2">
      <c r="A6987" s="265" t="s">
        <v>2360</v>
      </c>
      <c r="B6987" s="263">
        <v>1.4426487448779E-4</v>
      </c>
      <c r="D6987" s="263"/>
    </row>
    <row r="6988" spans="1:4" x14ac:dyDescent="0.2">
      <c r="A6988" s="265" t="s">
        <v>8919</v>
      </c>
      <c r="B6988" s="263">
        <v>1.4419828201282E-4</v>
      </c>
      <c r="D6988" s="263"/>
    </row>
    <row r="6989" spans="1:4" x14ac:dyDescent="0.2">
      <c r="A6989" s="265" t="s">
        <v>8920</v>
      </c>
      <c r="B6989" s="263">
        <v>1.4418534261398001E-4</v>
      </c>
      <c r="D6989" s="263"/>
    </row>
    <row r="6990" spans="1:4" x14ac:dyDescent="0.2">
      <c r="A6990" s="265" t="s">
        <v>8921</v>
      </c>
      <c r="B6990" s="263">
        <v>1.4418534261398001E-4</v>
      </c>
      <c r="D6990" s="263"/>
    </row>
    <row r="6991" spans="1:4" x14ac:dyDescent="0.2">
      <c r="A6991" s="265" t="s">
        <v>2158</v>
      </c>
      <c r="B6991" s="263">
        <v>1.4410343182519E-4</v>
      </c>
      <c r="D6991" s="263"/>
    </row>
    <row r="6992" spans="1:4" x14ac:dyDescent="0.2">
      <c r="A6992" s="265" t="s">
        <v>8922</v>
      </c>
      <c r="B6992" s="263">
        <v>1.4393113406045E-4</v>
      </c>
      <c r="D6992" s="263"/>
    </row>
    <row r="6993" spans="1:4" x14ac:dyDescent="0.2">
      <c r="A6993" s="265" t="s">
        <v>8923</v>
      </c>
      <c r="B6993" s="263">
        <v>1.4372212372235001E-4</v>
      </c>
      <c r="D6993" s="263"/>
    </row>
    <row r="6994" spans="1:4" x14ac:dyDescent="0.2">
      <c r="A6994" s="265" t="s">
        <v>638</v>
      </c>
      <c r="B6994" s="263">
        <v>1.4369650277965999E-4</v>
      </c>
      <c r="D6994" s="263"/>
    </row>
    <row r="6995" spans="1:4" x14ac:dyDescent="0.2">
      <c r="A6995" s="265" t="s">
        <v>1685</v>
      </c>
      <c r="B6995" s="263">
        <v>1.4367828090019999E-4</v>
      </c>
      <c r="D6995" s="263"/>
    </row>
    <row r="6996" spans="1:4" x14ac:dyDescent="0.2">
      <c r="A6996" s="265" t="s">
        <v>429</v>
      </c>
      <c r="B6996" s="263">
        <v>1.4356122435984001E-4</v>
      </c>
      <c r="D6996" s="263"/>
    </row>
    <row r="6997" spans="1:4" x14ac:dyDescent="0.2">
      <c r="A6997" s="265" t="s">
        <v>2418</v>
      </c>
      <c r="B6997" s="263">
        <v>1.4350772423977001E-4</v>
      </c>
      <c r="D6997" s="263"/>
    </row>
    <row r="6998" spans="1:4" x14ac:dyDescent="0.2">
      <c r="A6998" s="265" t="s">
        <v>8924</v>
      </c>
      <c r="B6998" s="263">
        <v>1.4349700851194999E-4</v>
      </c>
      <c r="D6998" s="263"/>
    </row>
    <row r="6999" spans="1:4" x14ac:dyDescent="0.2">
      <c r="A6999" s="265" t="s">
        <v>8925</v>
      </c>
      <c r="B6999" s="263">
        <v>1.4337502356935001E-4</v>
      </c>
      <c r="D6999" s="263"/>
    </row>
    <row r="7000" spans="1:4" x14ac:dyDescent="0.2">
      <c r="A7000" s="265" t="s">
        <v>8926</v>
      </c>
      <c r="B7000" s="263">
        <v>1.4285341722238001E-4</v>
      </c>
      <c r="D7000" s="263"/>
    </row>
    <row r="7001" spans="1:4" x14ac:dyDescent="0.2">
      <c r="A7001" s="265" t="s">
        <v>5869</v>
      </c>
      <c r="B7001" s="263">
        <v>1.4281235003675999E-4</v>
      </c>
      <c r="D7001" s="263"/>
    </row>
    <row r="7002" spans="1:4" x14ac:dyDescent="0.2">
      <c r="A7002" s="265" t="s">
        <v>872</v>
      </c>
      <c r="B7002" s="263">
        <v>1.4276589871762001E-4</v>
      </c>
      <c r="D7002" s="263"/>
    </row>
    <row r="7003" spans="1:4" x14ac:dyDescent="0.2">
      <c r="A7003" s="265" t="s">
        <v>8927</v>
      </c>
      <c r="B7003" s="263">
        <v>1.4265517116249999E-4</v>
      </c>
      <c r="D7003" s="263"/>
    </row>
    <row r="7004" spans="1:4" x14ac:dyDescent="0.2">
      <c r="A7004" s="265" t="s">
        <v>2468</v>
      </c>
      <c r="B7004" s="263">
        <v>1.4240306502715999E-4</v>
      </c>
      <c r="D7004" s="263"/>
    </row>
    <row r="7005" spans="1:4" x14ac:dyDescent="0.2">
      <c r="A7005" s="265" t="s">
        <v>4026</v>
      </c>
      <c r="B7005" s="263">
        <v>1.42311635734E-4</v>
      </c>
      <c r="D7005" s="263"/>
    </row>
    <row r="7006" spans="1:4" x14ac:dyDescent="0.2">
      <c r="A7006" s="265" t="s">
        <v>416</v>
      </c>
      <c r="B7006" s="263">
        <v>1.4228139425398001E-4</v>
      </c>
      <c r="D7006" s="263"/>
    </row>
    <row r="7007" spans="1:4" x14ac:dyDescent="0.2">
      <c r="A7007" s="265" t="s">
        <v>4732</v>
      </c>
      <c r="B7007" s="263">
        <v>1.4190786500074999E-4</v>
      </c>
      <c r="D7007" s="263"/>
    </row>
    <row r="7008" spans="1:4" x14ac:dyDescent="0.2">
      <c r="A7008" s="265" t="s">
        <v>952</v>
      </c>
      <c r="B7008" s="263">
        <v>1.4188702668106E-4</v>
      </c>
      <c r="D7008" s="263"/>
    </row>
    <row r="7009" spans="1:4" x14ac:dyDescent="0.2">
      <c r="A7009" s="265" t="s">
        <v>881</v>
      </c>
      <c r="B7009" s="263">
        <v>1.4171675800633E-4</v>
      </c>
      <c r="D7009" s="263"/>
    </row>
    <row r="7010" spans="1:4" x14ac:dyDescent="0.2">
      <c r="A7010" s="265" t="s">
        <v>4916</v>
      </c>
      <c r="B7010" s="263">
        <v>1.4165289487744E-4</v>
      </c>
      <c r="D7010" s="263"/>
    </row>
    <row r="7011" spans="1:4" x14ac:dyDescent="0.2">
      <c r="A7011" s="265" t="s">
        <v>5126</v>
      </c>
      <c r="B7011" s="263">
        <v>1.4164438776794001E-4</v>
      </c>
      <c r="D7011" s="263"/>
    </row>
    <row r="7012" spans="1:4" x14ac:dyDescent="0.2">
      <c r="A7012" s="265" t="s">
        <v>695</v>
      </c>
      <c r="B7012" s="263">
        <v>1.4162548727299001E-4</v>
      </c>
      <c r="D7012" s="263"/>
    </row>
    <row r="7013" spans="1:4" x14ac:dyDescent="0.2">
      <c r="A7013" s="265" t="s">
        <v>4672</v>
      </c>
      <c r="B7013" s="263">
        <v>1.4159307684158E-4</v>
      </c>
      <c r="D7013" s="263"/>
    </row>
    <row r="7014" spans="1:4" x14ac:dyDescent="0.2">
      <c r="A7014" s="265" t="s">
        <v>8928</v>
      </c>
      <c r="B7014" s="263">
        <v>1.4153359295314001E-4</v>
      </c>
      <c r="D7014" s="263"/>
    </row>
    <row r="7015" spans="1:4" x14ac:dyDescent="0.2">
      <c r="A7015" s="265" t="s">
        <v>8929</v>
      </c>
      <c r="B7015" s="263">
        <v>1.4153108429252001E-4</v>
      </c>
      <c r="D7015" s="263"/>
    </row>
    <row r="7016" spans="1:4" x14ac:dyDescent="0.2">
      <c r="A7016" s="265" t="s">
        <v>1920</v>
      </c>
      <c r="B7016" s="263">
        <v>1.4149992559554E-4</v>
      </c>
      <c r="D7016" s="263"/>
    </row>
    <row r="7017" spans="1:4" x14ac:dyDescent="0.2">
      <c r="A7017" s="265" t="s">
        <v>5323</v>
      </c>
      <c r="B7017" s="263">
        <v>1.4144480213719001E-4</v>
      </c>
      <c r="D7017" s="263"/>
    </row>
    <row r="7018" spans="1:4" x14ac:dyDescent="0.2">
      <c r="A7018" s="265" t="s">
        <v>8930</v>
      </c>
      <c r="B7018" s="263">
        <v>1.4132648529498001E-4</v>
      </c>
      <c r="D7018" s="263"/>
    </row>
    <row r="7019" spans="1:4" x14ac:dyDescent="0.2">
      <c r="A7019" s="265" t="s">
        <v>4928</v>
      </c>
      <c r="B7019" s="263">
        <v>1.4131147553111999E-4</v>
      </c>
      <c r="D7019" s="263"/>
    </row>
    <row r="7020" spans="1:4" x14ac:dyDescent="0.2">
      <c r="A7020" s="265" t="s">
        <v>6292</v>
      </c>
      <c r="B7020" s="263">
        <v>1.4129605530447E-4</v>
      </c>
      <c r="D7020" s="263"/>
    </row>
    <row r="7021" spans="1:4" x14ac:dyDescent="0.2">
      <c r="A7021" s="265" t="s">
        <v>4284</v>
      </c>
      <c r="B7021" s="263">
        <v>1.4122282421222E-4</v>
      </c>
      <c r="D7021" s="263"/>
    </row>
    <row r="7022" spans="1:4" x14ac:dyDescent="0.2">
      <c r="A7022" s="265" t="s">
        <v>5944</v>
      </c>
      <c r="B7022" s="263">
        <v>1.4108515952600999E-4</v>
      </c>
      <c r="D7022" s="263"/>
    </row>
    <row r="7023" spans="1:4" x14ac:dyDescent="0.2">
      <c r="A7023" s="265" t="s">
        <v>6259</v>
      </c>
      <c r="B7023" s="263">
        <v>1.4102360831331001E-4</v>
      </c>
      <c r="D7023" s="263"/>
    </row>
    <row r="7024" spans="1:4" x14ac:dyDescent="0.2">
      <c r="A7024" s="265" t="s">
        <v>8931</v>
      </c>
      <c r="B7024" s="263">
        <v>1.4095648489522E-4</v>
      </c>
      <c r="D7024" s="263"/>
    </row>
    <row r="7025" spans="1:4" x14ac:dyDescent="0.2">
      <c r="A7025" s="265" t="s">
        <v>2408</v>
      </c>
      <c r="B7025" s="263">
        <v>1.4091462468578001E-4</v>
      </c>
      <c r="D7025" s="263"/>
    </row>
    <row r="7026" spans="1:4" x14ac:dyDescent="0.2">
      <c r="A7026" s="265" t="s">
        <v>3986</v>
      </c>
      <c r="B7026" s="263">
        <v>1.4087602414189E-4</v>
      </c>
      <c r="D7026" s="263"/>
    </row>
    <row r="7027" spans="1:4" x14ac:dyDescent="0.2">
      <c r="A7027" s="265" t="s">
        <v>1478</v>
      </c>
      <c r="B7027" s="263">
        <v>1.4028550064848001E-4</v>
      </c>
      <c r="D7027" s="263"/>
    </row>
    <row r="7028" spans="1:4" x14ac:dyDescent="0.2">
      <c r="A7028" s="265" t="s">
        <v>8932</v>
      </c>
      <c r="B7028" s="263">
        <v>1.4015039854510999E-4</v>
      </c>
      <c r="D7028" s="263"/>
    </row>
    <row r="7029" spans="1:4" x14ac:dyDescent="0.2">
      <c r="A7029" s="265" t="s">
        <v>564</v>
      </c>
      <c r="B7029" s="263">
        <v>1.3992256601681001E-4</v>
      </c>
      <c r="D7029" s="263"/>
    </row>
    <row r="7030" spans="1:4" x14ac:dyDescent="0.2">
      <c r="A7030" s="265" t="s">
        <v>4669</v>
      </c>
      <c r="B7030" s="263">
        <v>1.3959537148217001E-4</v>
      </c>
      <c r="D7030" s="263"/>
    </row>
    <row r="7031" spans="1:4" x14ac:dyDescent="0.2">
      <c r="A7031" s="265" t="s">
        <v>8933</v>
      </c>
      <c r="B7031" s="263">
        <v>1.3952451272129999E-4</v>
      </c>
      <c r="D7031" s="263"/>
    </row>
    <row r="7032" spans="1:4" x14ac:dyDescent="0.2">
      <c r="A7032" s="265" t="s">
        <v>8934</v>
      </c>
      <c r="B7032" s="263">
        <v>1.3952451272129999E-4</v>
      </c>
      <c r="D7032" s="263"/>
    </row>
    <row r="7033" spans="1:4" x14ac:dyDescent="0.2">
      <c r="A7033" s="265" t="s">
        <v>8935</v>
      </c>
      <c r="B7033" s="263">
        <v>1.3952451272129999E-4</v>
      </c>
      <c r="D7033" s="263"/>
    </row>
    <row r="7034" spans="1:4" x14ac:dyDescent="0.2">
      <c r="A7034" s="265" t="s">
        <v>1720</v>
      </c>
      <c r="B7034" s="263">
        <v>1.3947479213978999E-4</v>
      </c>
      <c r="D7034" s="263"/>
    </row>
    <row r="7035" spans="1:4" x14ac:dyDescent="0.2">
      <c r="A7035" s="265" t="s">
        <v>5753</v>
      </c>
      <c r="B7035" s="263">
        <v>1.3918184632286001E-4</v>
      </c>
      <c r="D7035" s="263"/>
    </row>
    <row r="7036" spans="1:4" x14ac:dyDescent="0.2">
      <c r="A7036" s="265" t="s">
        <v>3759</v>
      </c>
      <c r="B7036" s="263">
        <v>1.3903932775053001E-4</v>
      </c>
      <c r="D7036" s="263"/>
    </row>
    <row r="7037" spans="1:4" x14ac:dyDescent="0.2">
      <c r="A7037" s="265" t="s">
        <v>8936</v>
      </c>
      <c r="B7037" s="263">
        <v>1.3902955678229999E-4</v>
      </c>
      <c r="D7037" s="263"/>
    </row>
    <row r="7038" spans="1:4" x14ac:dyDescent="0.2">
      <c r="A7038" s="265" t="s">
        <v>5352</v>
      </c>
      <c r="B7038" s="263">
        <v>1.3890029892085E-4</v>
      </c>
      <c r="D7038" s="263"/>
    </row>
    <row r="7039" spans="1:4" x14ac:dyDescent="0.2">
      <c r="A7039" s="265" t="s">
        <v>1905</v>
      </c>
      <c r="B7039" s="263">
        <v>1.3887614269642999E-4</v>
      </c>
      <c r="D7039" s="263"/>
    </row>
    <row r="7040" spans="1:4" x14ac:dyDescent="0.2">
      <c r="A7040" s="265" t="s">
        <v>3779</v>
      </c>
      <c r="B7040" s="263">
        <v>1.3881111468089E-4</v>
      </c>
      <c r="D7040" s="263"/>
    </row>
    <row r="7041" spans="1:4" x14ac:dyDescent="0.2">
      <c r="A7041" s="265" t="s">
        <v>8937</v>
      </c>
      <c r="B7041" s="263">
        <v>1.387104059826E-4</v>
      </c>
      <c r="D7041" s="263"/>
    </row>
    <row r="7042" spans="1:4" x14ac:dyDescent="0.2">
      <c r="A7042" s="265" t="s">
        <v>826</v>
      </c>
      <c r="B7042" s="263">
        <v>1.3847805789699E-4</v>
      </c>
      <c r="D7042" s="263"/>
    </row>
    <row r="7043" spans="1:4" x14ac:dyDescent="0.2">
      <c r="A7043" s="265" t="s">
        <v>1155</v>
      </c>
      <c r="B7043" s="263">
        <v>1.3836564155811999E-4</v>
      </c>
      <c r="D7043" s="263"/>
    </row>
    <row r="7044" spans="1:4" x14ac:dyDescent="0.2">
      <c r="A7044" s="265" t="s">
        <v>8938</v>
      </c>
      <c r="B7044" s="263">
        <v>1.3829411206188E-4</v>
      </c>
      <c r="D7044" s="263"/>
    </row>
    <row r="7045" spans="1:4" x14ac:dyDescent="0.2">
      <c r="A7045" s="265" t="s">
        <v>8939</v>
      </c>
      <c r="B7045" s="263">
        <v>1.3823257456887001E-4</v>
      </c>
      <c r="D7045" s="263"/>
    </row>
    <row r="7046" spans="1:4" x14ac:dyDescent="0.2">
      <c r="A7046" s="265" t="s">
        <v>444</v>
      </c>
      <c r="B7046" s="263">
        <v>1.3813508924647E-4</v>
      </c>
      <c r="D7046" s="263"/>
    </row>
    <row r="7047" spans="1:4" x14ac:dyDescent="0.2">
      <c r="A7047" s="265" t="s">
        <v>730</v>
      </c>
      <c r="B7047" s="263">
        <v>1.3812645824310001E-4</v>
      </c>
      <c r="D7047" s="263"/>
    </row>
    <row r="7048" spans="1:4" x14ac:dyDescent="0.2">
      <c r="A7048" s="265" t="s">
        <v>8940</v>
      </c>
      <c r="B7048" s="263">
        <v>1.3807307521509999E-4</v>
      </c>
      <c r="D7048" s="263"/>
    </row>
    <row r="7049" spans="1:4" x14ac:dyDescent="0.2">
      <c r="A7049" s="265" t="s">
        <v>8941</v>
      </c>
      <c r="B7049" s="263">
        <v>1.3789226029341001E-4</v>
      </c>
      <c r="D7049" s="263"/>
    </row>
    <row r="7050" spans="1:4" x14ac:dyDescent="0.2">
      <c r="A7050" s="265" t="s">
        <v>5068</v>
      </c>
      <c r="B7050" s="263">
        <v>1.3787093385004E-4</v>
      </c>
      <c r="D7050" s="263"/>
    </row>
    <row r="7051" spans="1:4" x14ac:dyDescent="0.2">
      <c r="A7051" s="265" t="s">
        <v>949</v>
      </c>
      <c r="B7051" s="263">
        <v>1.3777016285563E-4</v>
      </c>
      <c r="D7051" s="263"/>
    </row>
    <row r="7052" spans="1:4" x14ac:dyDescent="0.2">
      <c r="A7052" s="265" t="s">
        <v>8942</v>
      </c>
      <c r="B7052" s="263">
        <v>1.3772366874297999E-4</v>
      </c>
      <c r="D7052" s="263"/>
    </row>
    <row r="7053" spans="1:4" x14ac:dyDescent="0.2">
      <c r="A7053" s="265" t="s">
        <v>5163</v>
      </c>
      <c r="B7053" s="263">
        <v>1.3766034990867E-4</v>
      </c>
      <c r="D7053" s="263"/>
    </row>
    <row r="7054" spans="1:4" x14ac:dyDescent="0.2">
      <c r="A7054" s="265" t="s">
        <v>8943</v>
      </c>
      <c r="B7054" s="263">
        <v>1.3734852675036999E-4</v>
      </c>
      <c r="D7054" s="263"/>
    </row>
    <row r="7055" spans="1:4" x14ac:dyDescent="0.2">
      <c r="A7055" s="265" t="s">
        <v>709</v>
      </c>
      <c r="B7055" s="263">
        <v>1.3707659357603999E-4</v>
      </c>
      <c r="D7055" s="263"/>
    </row>
    <row r="7056" spans="1:4" x14ac:dyDescent="0.2">
      <c r="A7056" s="265" t="s">
        <v>8944</v>
      </c>
      <c r="B7056" s="263">
        <v>1.3703657707114E-4</v>
      </c>
      <c r="D7056" s="263"/>
    </row>
    <row r="7057" spans="1:4" x14ac:dyDescent="0.2">
      <c r="A7057" s="265" t="s">
        <v>3360</v>
      </c>
      <c r="B7057" s="263">
        <v>1.368291096928E-4</v>
      </c>
      <c r="D7057" s="263"/>
    </row>
    <row r="7058" spans="1:4" x14ac:dyDescent="0.2">
      <c r="A7058" s="265" t="s">
        <v>4586</v>
      </c>
      <c r="B7058" s="263">
        <v>1.3675782459574999E-4</v>
      </c>
      <c r="D7058" s="263"/>
    </row>
    <row r="7059" spans="1:4" x14ac:dyDescent="0.2">
      <c r="A7059" s="265" t="s">
        <v>5545</v>
      </c>
      <c r="B7059" s="263">
        <v>1.3673757944955E-4</v>
      </c>
      <c r="D7059" s="263"/>
    </row>
    <row r="7060" spans="1:4" x14ac:dyDescent="0.2">
      <c r="A7060" s="265" t="s">
        <v>8945</v>
      </c>
      <c r="B7060" s="263">
        <v>1.3663521162301999E-4</v>
      </c>
      <c r="D7060" s="263"/>
    </row>
    <row r="7061" spans="1:4" x14ac:dyDescent="0.2">
      <c r="A7061" s="265" t="s">
        <v>8946</v>
      </c>
      <c r="B7061" s="263">
        <v>1.3662786956809001E-4</v>
      </c>
      <c r="D7061" s="263"/>
    </row>
    <row r="7062" spans="1:4" x14ac:dyDescent="0.2">
      <c r="A7062" s="265" t="s">
        <v>4955</v>
      </c>
      <c r="B7062" s="263">
        <v>1.3658409788059E-4</v>
      </c>
      <c r="D7062" s="263"/>
    </row>
    <row r="7063" spans="1:4" x14ac:dyDescent="0.2">
      <c r="A7063" s="265" t="s">
        <v>2538</v>
      </c>
      <c r="B7063" s="263">
        <v>1.3655871431310999E-4</v>
      </c>
      <c r="D7063" s="263"/>
    </row>
    <row r="7064" spans="1:4" x14ac:dyDescent="0.2">
      <c r="A7064" s="265" t="s">
        <v>3384</v>
      </c>
      <c r="B7064" s="263">
        <v>1.3647565172577E-4</v>
      </c>
      <c r="D7064" s="263"/>
    </row>
    <row r="7065" spans="1:4" x14ac:dyDescent="0.2">
      <c r="A7065" s="265" t="s">
        <v>8947</v>
      </c>
      <c r="B7065" s="263">
        <v>1.3647283876490999E-4</v>
      </c>
      <c r="D7065" s="263"/>
    </row>
    <row r="7066" spans="1:4" x14ac:dyDescent="0.2">
      <c r="A7066" s="265" t="s">
        <v>1008</v>
      </c>
      <c r="B7066" s="263">
        <v>1.3607152083371999E-4</v>
      </c>
      <c r="D7066" s="263"/>
    </row>
    <row r="7067" spans="1:4" x14ac:dyDescent="0.2">
      <c r="A7067" s="265" t="s">
        <v>8948</v>
      </c>
      <c r="B7067" s="263">
        <v>1.3562853334838E-4</v>
      </c>
      <c r="D7067" s="263"/>
    </row>
    <row r="7068" spans="1:4" x14ac:dyDescent="0.2">
      <c r="A7068" s="265" t="s">
        <v>499</v>
      </c>
      <c r="B7068" s="263">
        <v>1.3560656443276E-4</v>
      </c>
      <c r="D7068" s="263"/>
    </row>
    <row r="7069" spans="1:4" x14ac:dyDescent="0.2">
      <c r="A7069" s="265" t="s">
        <v>8949</v>
      </c>
      <c r="B7069" s="263">
        <v>1.3559341981347E-4</v>
      </c>
      <c r="D7069" s="263"/>
    </row>
    <row r="7070" spans="1:4" x14ac:dyDescent="0.2">
      <c r="A7070" s="265" t="s">
        <v>5515</v>
      </c>
      <c r="B7070" s="263">
        <v>1.3548852943184999E-4</v>
      </c>
      <c r="D7070" s="263"/>
    </row>
    <row r="7071" spans="1:4" x14ac:dyDescent="0.2">
      <c r="A7071" s="265" t="s">
        <v>8950</v>
      </c>
      <c r="B7071" s="263">
        <v>1.3526288213824001E-4</v>
      </c>
      <c r="D7071" s="263"/>
    </row>
    <row r="7072" spans="1:4" x14ac:dyDescent="0.2">
      <c r="A7072" s="265" t="s">
        <v>5141</v>
      </c>
      <c r="B7072" s="263">
        <v>1.3519636349156001E-4</v>
      </c>
      <c r="D7072" s="263"/>
    </row>
    <row r="7073" spans="1:4" x14ac:dyDescent="0.2">
      <c r="A7073" s="265" t="s">
        <v>3637</v>
      </c>
      <c r="B7073" s="263">
        <v>1.3515634855414E-4</v>
      </c>
      <c r="D7073" s="263"/>
    </row>
    <row r="7074" spans="1:4" x14ac:dyDescent="0.2">
      <c r="A7074" s="265" t="s">
        <v>1970</v>
      </c>
      <c r="B7074" s="263">
        <v>1.3497623246647999E-4</v>
      </c>
      <c r="D7074" s="263"/>
    </row>
    <row r="7075" spans="1:4" x14ac:dyDescent="0.2">
      <c r="A7075" s="265" t="s">
        <v>2092</v>
      </c>
      <c r="B7075" s="263">
        <v>1.3497161749122E-4</v>
      </c>
      <c r="D7075" s="263"/>
    </row>
    <row r="7076" spans="1:4" x14ac:dyDescent="0.2">
      <c r="A7076" s="265" t="s">
        <v>8951</v>
      </c>
      <c r="B7076" s="263">
        <v>1.3473183050305001E-4</v>
      </c>
      <c r="D7076" s="263"/>
    </row>
    <row r="7077" spans="1:4" x14ac:dyDescent="0.2">
      <c r="A7077" s="265" t="s">
        <v>4882</v>
      </c>
      <c r="B7077" s="263">
        <v>1.3456711862829001E-4</v>
      </c>
      <c r="D7077" s="263"/>
    </row>
    <row r="7078" spans="1:4" x14ac:dyDescent="0.2">
      <c r="A7078" s="265" t="s">
        <v>536</v>
      </c>
      <c r="B7078" s="263">
        <v>1.3431038577701001E-4</v>
      </c>
      <c r="D7078" s="263"/>
    </row>
    <row r="7079" spans="1:4" x14ac:dyDescent="0.2">
      <c r="A7079" s="265" t="s">
        <v>2381</v>
      </c>
      <c r="B7079" s="263">
        <v>1.3388157877886999E-4</v>
      </c>
      <c r="D7079" s="263"/>
    </row>
    <row r="7080" spans="1:4" x14ac:dyDescent="0.2">
      <c r="A7080" s="265" t="s">
        <v>8952</v>
      </c>
      <c r="B7080" s="263">
        <v>1.3384632196760001E-4</v>
      </c>
      <c r="D7080" s="263"/>
    </row>
    <row r="7081" spans="1:4" x14ac:dyDescent="0.2">
      <c r="A7081" s="265" t="s">
        <v>2884</v>
      </c>
      <c r="B7081" s="263">
        <v>1.3358630026547E-4</v>
      </c>
      <c r="D7081" s="263"/>
    </row>
    <row r="7082" spans="1:4" x14ac:dyDescent="0.2">
      <c r="A7082" s="265" t="s">
        <v>3558</v>
      </c>
      <c r="B7082" s="263">
        <v>1.3355720541246999E-4</v>
      </c>
      <c r="D7082" s="263"/>
    </row>
    <row r="7083" spans="1:4" x14ac:dyDescent="0.2">
      <c r="A7083" s="265" t="s">
        <v>458</v>
      </c>
      <c r="B7083" s="263">
        <v>1.3349343188394001E-4</v>
      </c>
      <c r="D7083" s="263"/>
    </row>
    <row r="7084" spans="1:4" x14ac:dyDescent="0.2">
      <c r="A7084" s="265" t="s">
        <v>6123</v>
      </c>
      <c r="B7084" s="263">
        <v>1.3347892868987999E-4</v>
      </c>
      <c r="D7084" s="263"/>
    </row>
    <row r="7085" spans="1:4" x14ac:dyDescent="0.2">
      <c r="A7085" s="265" t="s">
        <v>8953</v>
      </c>
      <c r="B7085" s="263">
        <v>1.3347892868987999E-4</v>
      </c>
      <c r="D7085" s="263"/>
    </row>
    <row r="7086" spans="1:4" x14ac:dyDescent="0.2">
      <c r="A7086" s="265" t="s">
        <v>3536</v>
      </c>
      <c r="B7086" s="263">
        <v>1.3347892868987999E-4</v>
      </c>
      <c r="D7086" s="263"/>
    </row>
    <row r="7087" spans="1:4" x14ac:dyDescent="0.2">
      <c r="A7087" s="265" t="s">
        <v>2871</v>
      </c>
      <c r="B7087" s="263">
        <v>1.328700427668E-4</v>
      </c>
      <c r="D7087" s="263"/>
    </row>
    <row r="7088" spans="1:4" x14ac:dyDescent="0.2">
      <c r="A7088" s="265" t="s">
        <v>1058</v>
      </c>
      <c r="B7088" s="263">
        <v>1.3266229751789999E-4</v>
      </c>
      <c r="D7088" s="263"/>
    </row>
    <row r="7089" spans="1:4" x14ac:dyDescent="0.2">
      <c r="A7089" s="265" t="s">
        <v>8954</v>
      </c>
      <c r="B7089" s="263">
        <v>1.3263730156431999E-4</v>
      </c>
      <c r="D7089" s="263"/>
    </row>
    <row r="7090" spans="1:4" x14ac:dyDescent="0.2">
      <c r="A7090" s="265" t="s">
        <v>908</v>
      </c>
      <c r="B7090" s="263">
        <v>1.3244207651402E-4</v>
      </c>
      <c r="D7090" s="263"/>
    </row>
    <row r="7091" spans="1:4" x14ac:dyDescent="0.2">
      <c r="A7091" s="265" t="s">
        <v>8955</v>
      </c>
      <c r="B7091" s="263">
        <v>1.3233088120571999E-4</v>
      </c>
      <c r="D7091" s="263"/>
    </row>
    <row r="7092" spans="1:4" x14ac:dyDescent="0.2">
      <c r="A7092" s="265" t="s">
        <v>4640</v>
      </c>
      <c r="B7092" s="263">
        <v>1.3223945111437999E-4</v>
      </c>
      <c r="D7092" s="263"/>
    </row>
    <row r="7093" spans="1:4" x14ac:dyDescent="0.2">
      <c r="A7093" s="265" t="s">
        <v>3931</v>
      </c>
      <c r="B7093" s="263">
        <v>1.3215651805074E-4</v>
      </c>
      <c r="D7093" s="263"/>
    </row>
    <row r="7094" spans="1:4" x14ac:dyDescent="0.2">
      <c r="A7094" s="265" t="s">
        <v>8956</v>
      </c>
      <c r="B7094" s="263">
        <v>1.3209494583678999E-4</v>
      </c>
      <c r="D7094" s="263"/>
    </row>
    <row r="7095" spans="1:4" x14ac:dyDescent="0.2">
      <c r="A7095" s="265" t="s">
        <v>2926</v>
      </c>
      <c r="B7095" s="263">
        <v>1.3202214895732001E-4</v>
      </c>
      <c r="D7095" s="263"/>
    </row>
    <row r="7096" spans="1:4" x14ac:dyDescent="0.2">
      <c r="A7096" s="265" t="s">
        <v>4073</v>
      </c>
      <c r="B7096" s="263">
        <v>1.3165526425943001E-4</v>
      </c>
      <c r="D7096" s="263"/>
    </row>
    <row r="7097" spans="1:4" x14ac:dyDescent="0.2">
      <c r="A7097" s="265" t="s">
        <v>8957</v>
      </c>
      <c r="B7097" s="263">
        <v>1.316380439666E-4</v>
      </c>
      <c r="D7097" s="263"/>
    </row>
    <row r="7098" spans="1:4" x14ac:dyDescent="0.2">
      <c r="A7098" s="265" t="s">
        <v>4350</v>
      </c>
      <c r="B7098" s="263">
        <v>1.3155138511694001E-4</v>
      </c>
      <c r="D7098" s="263"/>
    </row>
    <row r="7099" spans="1:4" x14ac:dyDescent="0.2">
      <c r="A7099" s="265" t="s">
        <v>5962</v>
      </c>
      <c r="B7099" s="263">
        <v>1.3136349246310001E-4</v>
      </c>
      <c r="D7099" s="263"/>
    </row>
    <row r="7100" spans="1:4" x14ac:dyDescent="0.2">
      <c r="A7100" s="265" t="s">
        <v>8958</v>
      </c>
      <c r="B7100" s="263">
        <v>1.3125594270081001E-4</v>
      </c>
      <c r="D7100" s="263"/>
    </row>
    <row r="7101" spans="1:4" x14ac:dyDescent="0.2">
      <c r="A7101" s="265" t="s">
        <v>8959</v>
      </c>
      <c r="B7101" s="263">
        <v>1.3124925448355999E-4</v>
      </c>
      <c r="D7101" s="263"/>
    </row>
    <row r="7102" spans="1:4" x14ac:dyDescent="0.2">
      <c r="A7102" s="265" t="s">
        <v>4957</v>
      </c>
      <c r="B7102" s="263">
        <v>1.3115510482392001E-4</v>
      </c>
      <c r="D7102" s="263"/>
    </row>
    <row r="7103" spans="1:4" x14ac:dyDescent="0.2">
      <c r="A7103" s="265" t="s">
        <v>8960</v>
      </c>
      <c r="B7103" s="263">
        <v>1.3108382139592E-4</v>
      </c>
      <c r="D7103" s="263"/>
    </row>
    <row r="7104" spans="1:4" x14ac:dyDescent="0.2">
      <c r="A7104" s="265" t="s">
        <v>1700</v>
      </c>
      <c r="B7104" s="263">
        <v>1.3108382139592E-4</v>
      </c>
      <c r="D7104" s="263"/>
    </row>
    <row r="7105" spans="1:4" x14ac:dyDescent="0.2">
      <c r="A7105" s="265" t="s">
        <v>8961</v>
      </c>
      <c r="B7105" s="263">
        <v>1.3101905677600999E-4</v>
      </c>
      <c r="D7105" s="263"/>
    </row>
    <row r="7106" spans="1:4" x14ac:dyDescent="0.2">
      <c r="A7106" s="265" t="s">
        <v>8962</v>
      </c>
      <c r="B7106" s="263">
        <v>1.3075014356888999E-4</v>
      </c>
      <c r="D7106" s="263"/>
    </row>
    <row r="7107" spans="1:4" x14ac:dyDescent="0.2">
      <c r="A7107" s="265" t="s">
        <v>1471</v>
      </c>
      <c r="B7107" s="263">
        <v>1.3066615131974001E-4</v>
      </c>
      <c r="D7107" s="263"/>
    </row>
    <row r="7108" spans="1:4" x14ac:dyDescent="0.2">
      <c r="A7108" s="265" t="s">
        <v>5230</v>
      </c>
      <c r="B7108" s="263">
        <v>1.3065534510766001E-4</v>
      </c>
      <c r="D7108" s="263"/>
    </row>
    <row r="7109" spans="1:4" x14ac:dyDescent="0.2">
      <c r="A7109" s="265" t="s">
        <v>2732</v>
      </c>
      <c r="B7109" s="263">
        <v>1.3052880886441E-4</v>
      </c>
      <c r="D7109" s="263"/>
    </row>
    <row r="7110" spans="1:4" x14ac:dyDescent="0.2">
      <c r="A7110" s="265" t="s">
        <v>8963</v>
      </c>
      <c r="B7110" s="263">
        <v>1.3047050947389001E-4</v>
      </c>
      <c r="D7110" s="263"/>
    </row>
    <row r="7111" spans="1:4" x14ac:dyDescent="0.2">
      <c r="A7111" s="265" t="s">
        <v>8964</v>
      </c>
      <c r="B7111" s="263">
        <v>1.3029310520229999E-4</v>
      </c>
      <c r="D7111" s="263"/>
    </row>
    <row r="7112" spans="1:4" x14ac:dyDescent="0.2">
      <c r="A7112" s="265" t="s">
        <v>2496</v>
      </c>
      <c r="B7112" s="263">
        <v>1.3025443290544999E-4</v>
      </c>
      <c r="D7112" s="263"/>
    </row>
    <row r="7113" spans="1:4" x14ac:dyDescent="0.2">
      <c r="A7113" s="265" t="s">
        <v>1756</v>
      </c>
      <c r="B7113" s="263">
        <v>1.3019624344617E-4</v>
      </c>
      <c r="D7113" s="263"/>
    </row>
    <row r="7114" spans="1:4" x14ac:dyDescent="0.2">
      <c r="A7114" s="265" t="s">
        <v>4514</v>
      </c>
      <c r="B7114" s="263">
        <v>1.2978794232703999E-4</v>
      </c>
      <c r="D7114" s="263"/>
    </row>
    <row r="7115" spans="1:4" x14ac:dyDescent="0.2">
      <c r="A7115" s="265" t="s">
        <v>1307</v>
      </c>
      <c r="B7115" s="263">
        <v>1.2959471946633001E-4</v>
      </c>
      <c r="D7115" s="263"/>
    </row>
    <row r="7116" spans="1:4" x14ac:dyDescent="0.2">
      <c r="A7116" s="265" t="s">
        <v>8965</v>
      </c>
      <c r="B7116" s="263">
        <v>1.2956878475303999E-4</v>
      </c>
      <c r="D7116" s="263"/>
    </row>
    <row r="7117" spans="1:4" x14ac:dyDescent="0.2">
      <c r="A7117" s="265" t="s">
        <v>8966</v>
      </c>
      <c r="B7117" s="263">
        <v>1.2952643633173E-4</v>
      </c>
      <c r="D7117" s="263"/>
    </row>
    <row r="7118" spans="1:4" x14ac:dyDescent="0.2">
      <c r="A7118" s="265" t="s">
        <v>8967</v>
      </c>
      <c r="B7118" s="263">
        <v>1.2943909330584999E-4</v>
      </c>
      <c r="D7118" s="263"/>
    </row>
    <row r="7119" spans="1:4" x14ac:dyDescent="0.2">
      <c r="A7119" s="265" t="s">
        <v>1311</v>
      </c>
      <c r="B7119" s="263">
        <v>1.2926096897856001E-4</v>
      </c>
      <c r="D7119" s="263"/>
    </row>
    <row r="7120" spans="1:4" x14ac:dyDescent="0.2">
      <c r="A7120" s="265" t="s">
        <v>6077</v>
      </c>
      <c r="B7120" s="263">
        <v>1.2921740830124001E-4</v>
      </c>
      <c r="D7120" s="263"/>
    </row>
    <row r="7121" spans="1:4" x14ac:dyDescent="0.2">
      <c r="A7121" s="265" t="s">
        <v>8968</v>
      </c>
      <c r="B7121" s="263">
        <v>1.2915968579439E-4</v>
      </c>
      <c r="D7121" s="263"/>
    </row>
    <row r="7122" spans="1:4" x14ac:dyDescent="0.2">
      <c r="A7122" s="265" t="s">
        <v>5215</v>
      </c>
      <c r="B7122" s="263">
        <v>1.2892798781415001E-4</v>
      </c>
      <c r="D7122" s="263"/>
    </row>
    <row r="7123" spans="1:4" x14ac:dyDescent="0.2">
      <c r="A7123" s="265" t="s">
        <v>2091</v>
      </c>
      <c r="B7123" s="263">
        <v>1.2880257734396001E-4</v>
      </c>
      <c r="D7123" s="263"/>
    </row>
    <row r="7124" spans="1:4" x14ac:dyDescent="0.2">
      <c r="A7124" s="265" t="s">
        <v>8969</v>
      </c>
      <c r="B7124" s="263">
        <v>1.2880257734396001E-4</v>
      </c>
      <c r="D7124" s="263"/>
    </row>
    <row r="7125" spans="1:4" x14ac:dyDescent="0.2">
      <c r="A7125" s="265" t="s">
        <v>8970</v>
      </c>
      <c r="B7125" s="263">
        <v>1.2856411889008E-4</v>
      </c>
      <c r="D7125" s="263"/>
    </row>
    <row r="7126" spans="1:4" x14ac:dyDescent="0.2">
      <c r="A7126" s="265" t="s">
        <v>2767</v>
      </c>
      <c r="B7126" s="263">
        <v>1.2841172071333001E-4</v>
      </c>
      <c r="D7126" s="263"/>
    </row>
    <row r="7127" spans="1:4" x14ac:dyDescent="0.2">
      <c r="A7127" s="265" t="s">
        <v>4416</v>
      </c>
      <c r="B7127" s="263">
        <v>1.2839531529251999E-4</v>
      </c>
      <c r="D7127" s="263"/>
    </row>
    <row r="7128" spans="1:4" x14ac:dyDescent="0.2">
      <c r="A7128" s="265" t="s">
        <v>4150</v>
      </c>
      <c r="B7128" s="263">
        <v>1.2800742878693E-4</v>
      </c>
      <c r="D7128" s="263"/>
    </row>
    <row r="7129" spans="1:4" x14ac:dyDescent="0.2">
      <c r="A7129" s="265" t="s">
        <v>8971</v>
      </c>
      <c r="B7129" s="263">
        <v>1.2789407921768E-4</v>
      </c>
      <c r="D7129" s="263"/>
    </row>
    <row r="7130" spans="1:4" x14ac:dyDescent="0.2">
      <c r="A7130" s="265" t="s">
        <v>4487</v>
      </c>
      <c r="B7130" s="263">
        <v>1.2765377848665999E-4</v>
      </c>
      <c r="D7130" s="263"/>
    </row>
    <row r="7131" spans="1:4" x14ac:dyDescent="0.2">
      <c r="A7131" s="265" t="s">
        <v>8972</v>
      </c>
      <c r="B7131" s="263">
        <v>1.2762867745477001E-4</v>
      </c>
      <c r="D7131" s="263"/>
    </row>
    <row r="7132" spans="1:4" x14ac:dyDescent="0.2">
      <c r="A7132" s="265" t="s">
        <v>5279</v>
      </c>
      <c r="B7132" s="263">
        <v>1.2748026401036001E-4</v>
      </c>
      <c r="D7132" s="263"/>
    </row>
    <row r="7133" spans="1:4" x14ac:dyDescent="0.2">
      <c r="A7133" s="265" t="s">
        <v>5073</v>
      </c>
      <c r="B7133" s="263">
        <v>1.2730657959413E-4</v>
      </c>
      <c r="D7133" s="263"/>
    </row>
    <row r="7134" spans="1:4" x14ac:dyDescent="0.2">
      <c r="A7134" s="265" t="s">
        <v>937</v>
      </c>
      <c r="B7134" s="263">
        <v>1.2673765677254E-4</v>
      </c>
      <c r="D7134" s="263"/>
    </row>
    <row r="7135" spans="1:4" x14ac:dyDescent="0.2">
      <c r="A7135" s="265" t="s">
        <v>8973</v>
      </c>
      <c r="B7135" s="263">
        <v>1.2667614009842E-4</v>
      </c>
      <c r="D7135" s="263"/>
    </row>
    <row r="7136" spans="1:4" x14ac:dyDescent="0.2">
      <c r="A7136" s="265" t="s">
        <v>5764</v>
      </c>
      <c r="B7136" s="263">
        <v>1.2651522584369E-4</v>
      </c>
      <c r="D7136" s="263"/>
    </row>
    <row r="7137" spans="1:4" x14ac:dyDescent="0.2">
      <c r="A7137" s="265" t="s">
        <v>3051</v>
      </c>
      <c r="B7137" s="263">
        <v>1.2651522584369E-4</v>
      </c>
      <c r="D7137" s="263"/>
    </row>
    <row r="7138" spans="1:4" x14ac:dyDescent="0.2">
      <c r="A7138" s="265" t="s">
        <v>8974</v>
      </c>
      <c r="B7138" s="263">
        <v>1.2651522584369E-4</v>
      </c>
      <c r="D7138" s="263"/>
    </row>
    <row r="7139" spans="1:4" x14ac:dyDescent="0.2">
      <c r="A7139" s="265" t="s">
        <v>1372</v>
      </c>
      <c r="B7139" s="263">
        <v>1.2651522584369E-4</v>
      </c>
      <c r="D7139" s="263"/>
    </row>
    <row r="7140" spans="1:4" x14ac:dyDescent="0.2">
      <c r="A7140" s="265" t="s">
        <v>8975</v>
      </c>
      <c r="B7140" s="263">
        <v>1.2651522584369E-4</v>
      </c>
      <c r="D7140" s="263"/>
    </row>
    <row r="7141" spans="1:4" x14ac:dyDescent="0.2">
      <c r="A7141" s="265" t="s">
        <v>3327</v>
      </c>
      <c r="B7141" s="263">
        <v>1.2649932782715E-4</v>
      </c>
      <c r="D7141" s="263"/>
    </row>
    <row r="7142" spans="1:4" x14ac:dyDescent="0.2">
      <c r="A7142" s="265" t="s">
        <v>1555</v>
      </c>
      <c r="B7142" s="263">
        <v>1.2644942063318E-4</v>
      </c>
      <c r="D7142" s="263"/>
    </row>
    <row r="7143" spans="1:4" x14ac:dyDescent="0.2">
      <c r="A7143" s="265" t="s">
        <v>1340</v>
      </c>
      <c r="B7143" s="263">
        <v>1.2618183068255999E-4</v>
      </c>
      <c r="D7143" s="263"/>
    </row>
    <row r="7144" spans="1:4" x14ac:dyDescent="0.2">
      <c r="A7144" s="265" t="s">
        <v>893</v>
      </c>
      <c r="B7144" s="263">
        <v>1.2608081599537E-4</v>
      </c>
      <c r="D7144" s="263"/>
    </row>
    <row r="7145" spans="1:4" x14ac:dyDescent="0.2">
      <c r="A7145" s="265" t="s">
        <v>598</v>
      </c>
      <c r="B7145" s="263">
        <v>1.2607473155466E-4</v>
      </c>
      <c r="D7145" s="263"/>
    </row>
    <row r="7146" spans="1:4" x14ac:dyDescent="0.2">
      <c r="A7146" s="265" t="s">
        <v>8976</v>
      </c>
      <c r="B7146" s="263">
        <v>1.2601729376114E-4</v>
      </c>
      <c r="D7146" s="263"/>
    </row>
    <row r="7147" spans="1:4" x14ac:dyDescent="0.2">
      <c r="A7147" s="265" t="s">
        <v>8977</v>
      </c>
      <c r="B7147" s="263">
        <v>1.2598682276129E-4</v>
      </c>
      <c r="D7147" s="263"/>
    </row>
    <row r="7148" spans="1:4" x14ac:dyDescent="0.2">
      <c r="A7148" s="265" t="s">
        <v>8978</v>
      </c>
      <c r="B7148" s="263">
        <v>1.2592860991677001E-4</v>
      </c>
      <c r="D7148" s="263"/>
    </row>
    <row r="7149" spans="1:4" x14ac:dyDescent="0.2">
      <c r="A7149" s="265" t="s">
        <v>5444</v>
      </c>
      <c r="B7149" s="263">
        <v>1.2547180097848999E-4</v>
      </c>
      <c r="D7149" s="263"/>
    </row>
    <row r="7150" spans="1:4" x14ac:dyDescent="0.2">
      <c r="A7150" s="265" t="s">
        <v>4156</v>
      </c>
      <c r="B7150" s="263">
        <v>1.2515414376934001E-4</v>
      </c>
      <c r="D7150" s="263"/>
    </row>
    <row r="7151" spans="1:4" x14ac:dyDescent="0.2">
      <c r="A7151" s="265" t="s">
        <v>8979</v>
      </c>
      <c r="B7151" s="263">
        <v>1.2512918733465999E-4</v>
      </c>
      <c r="D7151" s="263"/>
    </row>
    <row r="7152" spans="1:4" x14ac:dyDescent="0.2">
      <c r="A7152" s="265" t="s">
        <v>4951</v>
      </c>
      <c r="B7152" s="263">
        <v>1.2487907022586001E-4</v>
      </c>
      <c r="D7152" s="263"/>
    </row>
    <row r="7153" spans="1:4" x14ac:dyDescent="0.2">
      <c r="A7153" s="265" t="s">
        <v>5218</v>
      </c>
      <c r="B7153" s="263">
        <v>1.2475135080762E-4</v>
      </c>
      <c r="D7153" s="263"/>
    </row>
    <row r="7154" spans="1:4" x14ac:dyDescent="0.2">
      <c r="A7154" s="265" t="s">
        <v>2016</v>
      </c>
      <c r="B7154" s="263">
        <v>1.2468544771200999E-4</v>
      </c>
      <c r="D7154" s="263"/>
    </row>
    <row r="7155" spans="1:4" x14ac:dyDescent="0.2">
      <c r="A7155" s="265" t="s">
        <v>8980</v>
      </c>
      <c r="B7155" s="263">
        <v>1.2441561059067999E-4</v>
      </c>
      <c r="D7155" s="263"/>
    </row>
    <row r="7156" spans="1:4" x14ac:dyDescent="0.2">
      <c r="A7156" s="265" t="s">
        <v>2646</v>
      </c>
      <c r="B7156" s="263">
        <v>1.2419970158642E-4</v>
      </c>
      <c r="D7156" s="263"/>
    </row>
    <row r="7157" spans="1:4" x14ac:dyDescent="0.2">
      <c r="A7157" s="265" t="s">
        <v>3533</v>
      </c>
      <c r="B7157" s="263">
        <v>1.2416749467940999E-4</v>
      </c>
      <c r="D7157" s="263"/>
    </row>
    <row r="7158" spans="1:4" x14ac:dyDescent="0.2">
      <c r="A7158" s="265" t="s">
        <v>8981</v>
      </c>
      <c r="B7158" s="263">
        <v>1.2408653217101001E-4</v>
      </c>
      <c r="D7158" s="263"/>
    </row>
    <row r="7159" spans="1:4" x14ac:dyDescent="0.2">
      <c r="A7159" s="265" t="s">
        <v>8982</v>
      </c>
      <c r="B7159" s="263">
        <v>1.2401997116929001E-4</v>
      </c>
      <c r="D7159" s="263"/>
    </row>
    <row r="7160" spans="1:4" x14ac:dyDescent="0.2">
      <c r="A7160" s="265" t="s">
        <v>8983</v>
      </c>
      <c r="B7160" s="263">
        <v>1.2401997116929001E-4</v>
      </c>
      <c r="D7160" s="263"/>
    </row>
    <row r="7161" spans="1:4" x14ac:dyDescent="0.2">
      <c r="A7161" s="265" t="s">
        <v>8984</v>
      </c>
      <c r="B7161" s="263">
        <v>1.2401997116929001E-4</v>
      </c>
      <c r="D7161" s="263"/>
    </row>
    <row r="7162" spans="1:4" x14ac:dyDescent="0.2">
      <c r="A7162" s="265" t="s">
        <v>8985</v>
      </c>
      <c r="B7162" s="263">
        <v>1.2401997116929001E-4</v>
      </c>
      <c r="D7162" s="263"/>
    </row>
    <row r="7163" spans="1:4" x14ac:dyDescent="0.2">
      <c r="A7163" s="265" t="s">
        <v>6374</v>
      </c>
      <c r="B7163" s="263">
        <v>1.2371329805446001E-4</v>
      </c>
      <c r="D7163" s="263"/>
    </row>
    <row r="7164" spans="1:4" x14ac:dyDescent="0.2">
      <c r="A7164" s="265" t="s">
        <v>4089</v>
      </c>
      <c r="B7164" s="263">
        <v>1.2348696844719E-4</v>
      </c>
      <c r="D7164" s="263"/>
    </row>
    <row r="7165" spans="1:4" x14ac:dyDescent="0.2">
      <c r="A7165" s="265" t="s">
        <v>4857</v>
      </c>
      <c r="B7165" s="263">
        <v>1.2346800249249E-4</v>
      </c>
      <c r="D7165" s="263"/>
    </row>
    <row r="7166" spans="1:4" x14ac:dyDescent="0.2">
      <c r="A7166" s="265" t="s">
        <v>5111</v>
      </c>
      <c r="B7166" s="263">
        <v>1.2342884670587999E-4</v>
      </c>
      <c r="D7166" s="263"/>
    </row>
    <row r="7167" spans="1:4" x14ac:dyDescent="0.2">
      <c r="A7167" s="265" t="s">
        <v>2197</v>
      </c>
      <c r="B7167" s="263">
        <v>1.2341230613792999E-4</v>
      </c>
      <c r="D7167" s="263"/>
    </row>
    <row r="7168" spans="1:4" x14ac:dyDescent="0.2">
      <c r="A7168" s="265" t="s">
        <v>929</v>
      </c>
      <c r="B7168" s="263">
        <v>1.2307517478690001E-4</v>
      </c>
      <c r="D7168" s="263"/>
    </row>
    <row r="7169" spans="1:4" x14ac:dyDescent="0.2">
      <c r="A7169" s="265" t="s">
        <v>604</v>
      </c>
      <c r="B7169" s="263">
        <v>1.2300586635453001E-4</v>
      </c>
      <c r="D7169" s="263"/>
    </row>
    <row r="7170" spans="1:4" x14ac:dyDescent="0.2">
      <c r="A7170" s="265" t="s">
        <v>8986</v>
      </c>
      <c r="B7170" s="263">
        <v>1.2300506106980999E-4</v>
      </c>
      <c r="D7170" s="263"/>
    </row>
    <row r="7171" spans="1:4" x14ac:dyDescent="0.2">
      <c r="A7171" s="265" t="s">
        <v>8987</v>
      </c>
      <c r="B7171" s="263">
        <v>1.2292290328981E-4</v>
      </c>
      <c r="D7171" s="263"/>
    </row>
    <row r="7172" spans="1:4" x14ac:dyDescent="0.2">
      <c r="A7172" s="265" t="s">
        <v>1447</v>
      </c>
      <c r="B7172" s="263">
        <v>1.2280801357647999E-4</v>
      </c>
      <c r="D7172" s="263"/>
    </row>
    <row r="7173" spans="1:4" x14ac:dyDescent="0.2">
      <c r="A7173" s="265" t="s">
        <v>8988</v>
      </c>
      <c r="B7173" s="263">
        <v>1.2278875724509999E-4</v>
      </c>
      <c r="D7173" s="263"/>
    </row>
    <row r="7174" spans="1:4" x14ac:dyDescent="0.2">
      <c r="A7174" s="265" t="s">
        <v>4897</v>
      </c>
      <c r="B7174" s="263">
        <v>1.2248265732152001E-4</v>
      </c>
      <c r="D7174" s="263"/>
    </row>
    <row r="7175" spans="1:4" x14ac:dyDescent="0.2">
      <c r="A7175" s="265" t="s">
        <v>1511</v>
      </c>
      <c r="B7175" s="263">
        <v>1.2247068741360999E-4</v>
      </c>
      <c r="D7175" s="263"/>
    </row>
    <row r="7176" spans="1:4" x14ac:dyDescent="0.2">
      <c r="A7176" s="265" t="s">
        <v>3486</v>
      </c>
      <c r="B7176" s="263">
        <v>1.2232501462674001E-4</v>
      </c>
      <c r="D7176" s="263"/>
    </row>
    <row r="7177" spans="1:4" x14ac:dyDescent="0.2">
      <c r="A7177" s="265" t="s">
        <v>8989</v>
      </c>
      <c r="B7177" s="263">
        <v>1.2230945171646E-4</v>
      </c>
      <c r="D7177" s="263"/>
    </row>
    <row r="7178" spans="1:4" x14ac:dyDescent="0.2">
      <c r="A7178" s="265" t="s">
        <v>8990</v>
      </c>
      <c r="B7178" s="263">
        <v>1.2221756919108E-4</v>
      </c>
      <c r="D7178" s="263"/>
    </row>
    <row r="7179" spans="1:4" x14ac:dyDescent="0.2">
      <c r="A7179" s="265" t="s">
        <v>3040</v>
      </c>
      <c r="B7179" s="263">
        <v>1.2199427397519E-4</v>
      </c>
      <c r="D7179" s="263"/>
    </row>
    <row r="7180" spans="1:4" x14ac:dyDescent="0.2">
      <c r="A7180" s="265" t="s">
        <v>6009</v>
      </c>
      <c r="B7180" s="263">
        <v>1.2192161745717E-4</v>
      </c>
      <c r="D7180" s="263"/>
    </row>
    <row r="7181" spans="1:4" x14ac:dyDescent="0.2">
      <c r="A7181" s="265" t="s">
        <v>4000</v>
      </c>
      <c r="B7181" s="263">
        <v>1.2164793296776E-4</v>
      </c>
      <c r="D7181" s="263"/>
    </row>
    <row r="7182" spans="1:4" x14ac:dyDescent="0.2">
      <c r="A7182" s="265" t="s">
        <v>8991</v>
      </c>
      <c r="B7182" s="263">
        <v>1.215201909763E-4</v>
      </c>
      <c r="D7182" s="263"/>
    </row>
    <row r="7183" spans="1:4" x14ac:dyDescent="0.2">
      <c r="A7183" s="265" t="s">
        <v>3412</v>
      </c>
      <c r="B7183" s="263">
        <v>1.2137100769930999E-4</v>
      </c>
      <c r="D7183" s="263"/>
    </row>
    <row r="7184" spans="1:4" x14ac:dyDescent="0.2">
      <c r="A7184" s="265" t="s">
        <v>1927</v>
      </c>
      <c r="B7184" s="263">
        <v>1.213384324316E-4</v>
      </c>
      <c r="D7184" s="263"/>
    </row>
    <row r="7185" spans="1:4" x14ac:dyDescent="0.2">
      <c r="A7185" s="265" t="s">
        <v>3394</v>
      </c>
      <c r="B7185" s="263">
        <v>1.2122205429634001E-4</v>
      </c>
      <c r="D7185" s="263"/>
    </row>
    <row r="7186" spans="1:4" x14ac:dyDescent="0.2">
      <c r="A7186" s="265" t="s">
        <v>3948</v>
      </c>
      <c r="B7186" s="263">
        <v>1.2047318346676E-4</v>
      </c>
      <c r="D7186" s="263"/>
    </row>
    <row r="7187" spans="1:4" x14ac:dyDescent="0.2">
      <c r="A7187" s="265" t="s">
        <v>8992</v>
      </c>
      <c r="B7187" s="263">
        <v>1.2037063133288001E-4</v>
      </c>
      <c r="D7187" s="263"/>
    </row>
    <row r="7188" spans="1:4" x14ac:dyDescent="0.2">
      <c r="A7188" s="265" t="s">
        <v>8993</v>
      </c>
      <c r="B7188" s="263">
        <v>1.2024577750105E-4</v>
      </c>
      <c r="D7188" s="263"/>
    </row>
    <row r="7189" spans="1:4" x14ac:dyDescent="0.2">
      <c r="A7189" s="265" t="s">
        <v>3999</v>
      </c>
      <c r="B7189" s="263">
        <v>1.2021308796458999E-4</v>
      </c>
      <c r="D7189" s="263"/>
    </row>
    <row r="7190" spans="1:4" x14ac:dyDescent="0.2">
      <c r="A7190" s="265" t="s">
        <v>8994</v>
      </c>
      <c r="B7190" s="263">
        <v>1.2020198056601E-4</v>
      </c>
      <c r="D7190" s="263"/>
    </row>
    <row r="7191" spans="1:4" x14ac:dyDescent="0.2">
      <c r="A7191" s="265" t="s">
        <v>1932</v>
      </c>
      <c r="B7191" s="263">
        <v>1.2008729345421001E-4</v>
      </c>
      <c r="D7191" s="263"/>
    </row>
    <row r="7192" spans="1:4" x14ac:dyDescent="0.2">
      <c r="A7192" s="265" t="s">
        <v>8995</v>
      </c>
      <c r="B7192" s="263">
        <v>1.2001663145728E-4</v>
      </c>
      <c r="D7192" s="263"/>
    </row>
    <row r="7193" spans="1:4" x14ac:dyDescent="0.2">
      <c r="A7193" s="265" t="s">
        <v>8996</v>
      </c>
      <c r="B7193" s="263">
        <v>1.2001663145728E-4</v>
      </c>
      <c r="D7193" s="263"/>
    </row>
    <row r="7194" spans="1:4" x14ac:dyDescent="0.2">
      <c r="A7194" s="265" t="s">
        <v>8997</v>
      </c>
      <c r="B7194" s="263">
        <v>1.1995695331823E-4</v>
      </c>
      <c r="D7194" s="263"/>
    </row>
    <row r="7195" spans="1:4" x14ac:dyDescent="0.2">
      <c r="A7195" s="265" t="s">
        <v>5052</v>
      </c>
      <c r="B7195" s="263">
        <v>1.1966241894159E-4</v>
      </c>
      <c r="D7195" s="263"/>
    </row>
    <row r="7196" spans="1:4" x14ac:dyDescent="0.2">
      <c r="A7196" s="265" t="s">
        <v>989</v>
      </c>
      <c r="B7196" s="263">
        <v>1.1958127120542E-4</v>
      </c>
      <c r="D7196" s="263"/>
    </row>
    <row r="7197" spans="1:4" x14ac:dyDescent="0.2">
      <c r="A7197" s="265" t="s">
        <v>725</v>
      </c>
      <c r="B7197" s="263">
        <v>1.1930599515467E-4</v>
      </c>
      <c r="D7197" s="263"/>
    </row>
    <row r="7198" spans="1:4" x14ac:dyDescent="0.2">
      <c r="A7198" s="265" t="s">
        <v>2477</v>
      </c>
      <c r="B7198" s="263">
        <v>1.1921820754233E-4</v>
      </c>
      <c r="D7198" s="263"/>
    </row>
    <row r="7199" spans="1:4" x14ac:dyDescent="0.2">
      <c r="A7199" s="265" t="s">
        <v>1641</v>
      </c>
      <c r="B7199" s="263">
        <v>1.1921699653553E-4</v>
      </c>
      <c r="D7199" s="263"/>
    </row>
    <row r="7200" spans="1:4" x14ac:dyDescent="0.2">
      <c r="A7200" s="265" t="s">
        <v>4743</v>
      </c>
      <c r="B7200" s="263">
        <v>1.1918722893274E-4</v>
      </c>
      <c r="D7200" s="263"/>
    </row>
    <row r="7201" spans="1:4" x14ac:dyDescent="0.2">
      <c r="A7201" s="265" t="s">
        <v>1541</v>
      </c>
      <c r="B7201" s="263">
        <v>1.1894804010283001E-4</v>
      </c>
      <c r="D7201" s="263"/>
    </row>
    <row r="7202" spans="1:4" x14ac:dyDescent="0.2">
      <c r="A7202" s="265" t="s">
        <v>6110</v>
      </c>
      <c r="B7202" s="263">
        <v>1.1870384352629E-4</v>
      </c>
      <c r="D7202" s="263"/>
    </row>
    <row r="7203" spans="1:4" x14ac:dyDescent="0.2">
      <c r="A7203" s="265" t="s">
        <v>5776</v>
      </c>
      <c r="B7203" s="263">
        <v>1.1867286408202E-4</v>
      </c>
      <c r="D7203" s="263"/>
    </row>
    <row r="7204" spans="1:4" x14ac:dyDescent="0.2">
      <c r="A7204" s="265" t="s">
        <v>8998</v>
      </c>
      <c r="B7204" s="263">
        <v>1.1831369993247999E-4</v>
      </c>
      <c r="D7204" s="263"/>
    </row>
    <row r="7205" spans="1:4" x14ac:dyDescent="0.2">
      <c r="A7205" s="265" t="s">
        <v>4963</v>
      </c>
      <c r="B7205" s="263">
        <v>1.1819638702769E-4</v>
      </c>
      <c r="D7205" s="263"/>
    </row>
    <row r="7206" spans="1:4" x14ac:dyDescent="0.2">
      <c r="A7206" s="265" t="s">
        <v>1270</v>
      </c>
      <c r="B7206" s="263">
        <v>1.17977587481E-4</v>
      </c>
      <c r="D7206" s="263"/>
    </row>
    <row r="7207" spans="1:4" x14ac:dyDescent="0.2">
      <c r="A7207" s="265" t="s">
        <v>5667</v>
      </c>
      <c r="B7207" s="263">
        <v>1.1795753116805E-4</v>
      </c>
      <c r="D7207" s="263"/>
    </row>
    <row r="7208" spans="1:4" x14ac:dyDescent="0.2">
      <c r="A7208" s="265" t="s">
        <v>4776</v>
      </c>
      <c r="B7208" s="263">
        <v>1.1759248745967E-4</v>
      </c>
      <c r="D7208" s="263"/>
    </row>
    <row r="7209" spans="1:4" x14ac:dyDescent="0.2">
      <c r="A7209" s="265" t="s">
        <v>1769</v>
      </c>
      <c r="B7209" s="263">
        <v>1.1753125654279001E-4</v>
      </c>
      <c r="D7209" s="263"/>
    </row>
    <row r="7210" spans="1:4" x14ac:dyDescent="0.2">
      <c r="A7210" s="265" t="s">
        <v>8999</v>
      </c>
      <c r="B7210" s="263">
        <v>1.1750923001997001E-4</v>
      </c>
      <c r="D7210" s="263"/>
    </row>
    <row r="7211" spans="1:4" x14ac:dyDescent="0.2">
      <c r="A7211" s="265" t="s">
        <v>5259</v>
      </c>
      <c r="B7211" s="263">
        <v>1.1750323253194E-4</v>
      </c>
      <c r="D7211" s="263"/>
    </row>
    <row r="7212" spans="1:4" x14ac:dyDescent="0.2">
      <c r="A7212" s="265" t="s">
        <v>5027</v>
      </c>
      <c r="B7212" s="263">
        <v>1.1746573395119E-4</v>
      </c>
      <c r="D7212" s="263"/>
    </row>
    <row r="7213" spans="1:4" x14ac:dyDescent="0.2">
      <c r="A7213" s="265" t="s">
        <v>9000</v>
      </c>
      <c r="B7213" s="263">
        <v>1.1730176198379E-4</v>
      </c>
      <c r="D7213" s="263"/>
    </row>
    <row r="7214" spans="1:4" x14ac:dyDescent="0.2">
      <c r="A7214" s="265" t="s">
        <v>2474</v>
      </c>
      <c r="B7214" s="263">
        <v>1.1730176198379E-4</v>
      </c>
      <c r="D7214" s="263"/>
    </row>
    <row r="7215" spans="1:4" x14ac:dyDescent="0.2">
      <c r="A7215" s="265" t="s">
        <v>9001</v>
      </c>
      <c r="B7215" s="263">
        <v>1.1717290648968E-4</v>
      </c>
      <c r="D7215" s="263"/>
    </row>
    <row r="7216" spans="1:4" x14ac:dyDescent="0.2">
      <c r="A7216" s="265" t="s">
        <v>916</v>
      </c>
      <c r="B7216" s="263">
        <v>1.1716177039885001E-4</v>
      </c>
      <c r="D7216" s="263"/>
    </row>
    <row r="7217" spans="1:4" x14ac:dyDescent="0.2">
      <c r="A7217" s="265" t="s">
        <v>854</v>
      </c>
      <c r="B7217" s="263">
        <v>1.1716177039885001E-4</v>
      </c>
      <c r="D7217" s="263"/>
    </row>
    <row r="7218" spans="1:4" x14ac:dyDescent="0.2">
      <c r="A7218" s="265" t="s">
        <v>3246</v>
      </c>
      <c r="B7218" s="263">
        <v>1.170757248713E-4</v>
      </c>
      <c r="D7218" s="263"/>
    </row>
    <row r="7219" spans="1:4" x14ac:dyDescent="0.2">
      <c r="A7219" s="265" t="s">
        <v>473</v>
      </c>
      <c r="B7219" s="263">
        <v>1.1698400801735E-4</v>
      </c>
      <c r="D7219" s="263"/>
    </row>
    <row r="7220" spans="1:4" x14ac:dyDescent="0.2">
      <c r="A7220" s="265" t="s">
        <v>9002</v>
      </c>
      <c r="B7220" s="263">
        <v>1.1697261533082001E-4</v>
      </c>
      <c r="D7220" s="263"/>
    </row>
    <row r="7221" spans="1:4" x14ac:dyDescent="0.2">
      <c r="A7221" s="265" t="s">
        <v>4413</v>
      </c>
      <c r="B7221" s="263">
        <v>1.1697261533082001E-4</v>
      </c>
      <c r="D7221" s="263"/>
    </row>
    <row r="7222" spans="1:4" x14ac:dyDescent="0.2">
      <c r="A7222" s="265" t="s">
        <v>9003</v>
      </c>
      <c r="B7222" s="263">
        <v>1.1697261533082001E-4</v>
      </c>
      <c r="D7222" s="263"/>
    </row>
    <row r="7223" spans="1:4" x14ac:dyDescent="0.2">
      <c r="A7223" s="265" t="s">
        <v>5049</v>
      </c>
      <c r="B7223" s="263">
        <v>1.1690108868372001E-4</v>
      </c>
      <c r="D7223" s="263"/>
    </row>
    <row r="7224" spans="1:4" x14ac:dyDescent="0.2">
      <c r="A7224" s="265" t="s">
        <v>3150</v>
      </c>
      <c r="B7224" s="263">
        <v>1.1627796985144E-4</v>
      </c>
      <c r="D7224" s="263"/>
    </row>
    <row r="7225" spans="1:4" x14ac:dyDescent="0.2">
      <c r="A7225" s="265" t="s">
        <v>1219</v>
      </c>
      <c r="B7225" s="263">
        <v>1.1614054692954E-4</v>
      </c>
      <c r="D7225" s="263"/>
    </row>
    <row r="7226" spans="1:4" x14ac:dyDescent="0.2">
      <c r="A7226" s="265" t="s">
        <v>9004</v>
      </c>
      <c r="B7226" s="263">
        <v>1.1611564547874001E-4</v>
      </c>
      <c r="D7226" s="263"/>
    </row>
    <row r="7227" spans="1:4" x14ac:dyDescent="0.2">
      <c r="A7227" s="265" t="s">
        <v>475</v>
      </c>
      <c r="B7227" s="263">
        <v>1.1611035181943999E-4</v>
      </c>
      <c r="D7227" s="263"/>
    </row>
    <row r="7228" spans="1:4" x14ac:dyDescent="0.2">
      <c r="A7228" s="265" t="s">
        <v>6263</v>
      </c>
      <c r="B7228" s="263">
        <v>1.1580744910771E-4</v>
      </c>
      <c r="D7228" s="263"/>
    </row>
    <row r="7229" spans="1:4" x14ac:dyDescent="0.2">
      <c r="A7229" s="265" t="s">
        <v>4298</v>
      </c>
      <c r="B7229" s="263">
        <v>1.1548510480379001E-4</v>
      </c>
      <c r="D7229" s="263"/>
    </row>
    <row r="7230" spans="1:4" x14ac:dyDescent="0.2">
      <c r="A7230" s="265" t="s">
        <v>4124</v>
      </c>
      <c r="B7230" s="263">
        <v>1.1532109825105E-4</v>
      </c>
      <c r="D7230" s="263"/>
    </row>
    <row r="7231" spans="1:4" x14ac:dyDescent="0.2">
      <c r="A7231" s="265" t="s">
        <v>412</v>
      </c>
      <c r="B7231" s="263">
        <v>1.1518316950813E-4</v>
      </c>
      <c r="D7231" s="263"/>
    </row>
    <row r="7232" spans="1:4" x14ac:dyDescent="0.2">
      <c r="A7232" s="265" t="s">
        <v>9005</v>
      </c>
      <c r="B7232" s="263">
        <v>1.1517050963004E-4</v>
      </c>
      <c r="D7232" s="263"/>
    </row>
    <row r="7233" spans="1:4" x14ac:dyDescent="0.2">
      <c r="A7233" s="265" t="s">
        <v>4761</v>
      </c>
      <c r="B7233" s="263">
        <v>1.1514969961115E-4</v>
      </c>
      <c r="D7233" s="263"/>
    </row>
    <row r="7234" spans="1:4" x14ac:dyDescent="0.2">
      <c r="A7234" s="265" t="s">
        <v>9006</v>
      </c>
      <c r="B7234" s="263">
        <v>1.1473807788717001E-4</v>
      </c>
      <c r="D7234" s="263"/>
    </row>
    <row r="7235" spans="1:4" x14ac:dyDescent="0.2">
      <c r="A7235" s="265" t="s">
        <v>9007</v>
      </c>
      <c r="B7235" s="263">
        <v>1.1457879400841999E-4</v>
      </c>
      <c r="D7235" s="263"/>
    </row>
    <row r="7236" spans="1:4" x14ac:dyDescent="0.2">
      <c r="A7236" s="265" t="s">
        <v>9008</v>
      </c>
      <c r="B7236" s="263">
        <v>1.1457879400841999E-4</v>
      </c>
      <c r="D7236" s="263"/>
    </row>
    <row r="7237" spans="1:4" x14ac:dyDescent="0.2">
      <c r="A7237" s="265" t="s">
        <v>1452</v>
      </c>
      <c r="B7237" s="263">
        <v>1.1454404204132E-4</v>
      </c>
      <c r="D7237" s="263"/>
    </row>
    <row r="7238" spans="1:4" x14ac:dyDescent="0.2">
      <c r="A7238" s="265" t="s">
        <v>1160</v>
      </c>
      <c r="B7238" s="263">
        <v>1.1434564730966001E-4</v>
      </c>
      <c r="D7238" s="263"/>
    </row>
    <row r="7239" spans="1:4" x14ac:dyDescent="0.2">
      <c r="A7239" s="265" t="s">
        <v>9009</v>
      </c>
      <c r="B7239" s="263">
        <v>1.1414940559053E-4</v>
      </c>
      <c r="D7239" s="263"/>
    </row>
    <row r="7240" spans="1:4" x14ac:dyDescent="0.2">
      <c r="A7240" s="265" t="s">
        <v>5866</v>
      </c>
      <c r="B7240" s="263">
        <v>1.1389434901305999E-4</v>
      </c>
      <c r="D7240" s="263"/>
    </row>
    <row r="7241" spans="1:4" x14ac:dyDescent="0.2">
      <c r="A7241" s="265" t="s">
        <v>9010</v>
      </c>
      <c r="B7241" s="263">
        <v>1.1362344506751001E-4</v>
      </c>
      <c r="D7241" s="263"/>
    </row>
    <row r="7242" spans="1:4" x14ac:dyDescent="0.2">
      <c r="A7242" s="265" t="s">
        <v>4906</v>
      </c>
      <c r="B7242" s="263">
        <v>1.1341251916661E-4</v>
      </c>
      <c r="D7242" s="263"/>
    </row>
    <row r="7243" spans="1:4" x14ac:dyDescent="0.2">
      <c r="A7243" s="265" t="s">
        <v>6298</v>
      </c>
      <c r="B7243" s="263">
        <v>1.133451789385E-4</v>
      </c>
      <c r="D7243" s="263"/>
    </row>
    <row r="7244" spans="1:4" x14ac:dyDescent="0.2">
      <c r="A7244" s="265" t="s">
        <v>3459</v>
      </c>
      <c r="B7244" s="263">
        <v>1.1326339850894E-4</v>
      </c>
      <c r="D7244" s="263"/>
    </row>
    <row r="7245" spans="1:4" x14ac:dyDescent="0.2">
      <c r="A7245" s="265" t="s">
        <v>4820</v>
      </c>
      <c r="B7245" s="263">
        <v>1.1326112547900999E-4</v>
      </c>
      <c r="D7245" s="263"/>
    </row>
    <row r="7246" spans="1:4" x14ac:dyDescent="0.2">
      <c r="A7246" s="265" t="s">
        <v>2494</v>
      </c>
      <c r="B7246" s="263">
        <v>1.1325773564889999E-4</v>
      </c>
      <c r="D7246" s="263"/>
    </row>
    <row r="7247" spans="1:4" x14ac:dyDescent="0.2">
      <c r="A7247" s="265" t="s">
        <v>1481</v>
      </c>
      <c r="B7247" s="263">
        <v>1.1308946768005E-4</v>
      </c>
      <c r="D7247" s="263"/>
    </row>
    <row r="7248" spans="1:4" x14ac:dyDescent="0.2">
      <c r="A7248" s="265" t="s">
        <v>6330</v>
      </c>
      <c r="B7248" s="263">
        <v>1.1303419854569E-4</v>
      </c>
      <c r="D7248" s="263"/>
    </row>
    <row r="7249" spans="1:4" x14ac:dyDescent="0.2">
      <c r="A7249" s="265" t="s">
        <v>9011</v>
      </c>
      <c r="B7249" s="263">
        <v>1.1303419854569E-4</v>
      </c>
      <c r="D7249" s="263"/>
    </row>
    <row r="7250" spans="1:4" x14ac:dyDescent="0.2">
      <c r="A7250" s="265" t="s">
        <v>9012</v>
      </c>
      <c r="B7250" s="263">
        <v>1.1303419854569E-4</v>
      </c>
      <c r="D7250" s="263"/>
    </row>
    <row r="7251" spans="1:4" x14ac:dyDescent="0.2">
      <c r="A7251" s="265" t="s">
        <v>6355</v>
      </c>
      <c r="B7251" s="263">
        <v>1.1303419854569E-4</v>
      </c>
      <c r="D7251" s="263"/>
    </row>
    <row r="7252" spans="1:4" x14ac:dyDescent="0.2">
      <c r="A7252" s="265" t="s">
        <v>9013</v>
      </c>
      <c r="B7252" s="263">
        <v>1.1303419854569E-4</v>
      </c>
      <c r="D7252" s="263"/>
    </row>
    <row r="7253" spans="1:4" x14ac:dyDescent="0.2">
      <c r="A7253" s="265" t="s">
        <v>9014</v>
      </c>
      <c r="B7253" s="263">
        <v>1.1303419854569E-4</v>
      </c>
      <c r="D7253" s="263"/>
    </row>
    <row r="7254" spans="1:4" x14ac:dyDescent="0.2">
      <c r="A7254" s="265" t="s">
        <v>9015</v>
      </c>
      <c r="B7254" s="263">
        <v>1.1303419854569E-4</v>
      </c>
      <c r="D7254" s="263"/>
    </row>
    <row r="7255" spans="1:4" x14ac:dyDescent="0.2">
      <c r="A7255" s="265" t="s">
        <v>9016</v>
      </c>
      <c r="B7255" s="263">
        <v>1.1303419854569E-4</v>
      </c>
      <c r="D7255" s="263"/>
    </row>
    <row r="7256" spans="1:4" x14ac:dyDescent="0.2">
      <c r="A7256" s="265" t="s">
        <v>9017</v>
      </c>
      <c r="B7256" s="263">
        <v>1.1303419854569E-4</v>
      </c>
      <c r="D7256" s="263"/>
    </row>
    <row r="7257" spans="1:4" x14ac:dyDescent="0.2">
      <c r="A7257" s="265" t="s">
        <v>9018</v>
      </c>
      <c r="B7257" s="263">
        <v>1.1303419854569E-4</v>
      </c>
      <c r="D7257" s="263"/>
    </row>
    <row r="7258" spans="1:4" x14ac:dyDescent="0.2">
      <c r="A7258" s="265" t="s">
        <v>9019</v>
      </c>
      <c r="B7258" s="263">
        <v>1.1303419854569E-4</v>
      </c>
      <c r="D7258" s="263"/>
    </row>
    <row r="7259" spans="1:4" x14ac:dyDescent="0.2">
      <c r="A7259" s="265" t="s">
        <v>9020</v>
      </c>
      <c r="B7259" s="263">
        <v>1.1303419854569E-4</v>
      </c>
      <c r="D7259" s="263"/>
    </row>
    <row r="7260" spans="1:4" x14ac:dyDescent="0.2">
      <c r="A7260" s="265" t="s">
        <v>777</v>
      </c>
      <c r="B7260" s="263">
        <v>1.12848724093E-4</v>
      </c>
      <c r="D7260" s="263"/>
    </row>
    <row r="7261" spans="1:4" x14ac:dyDescent="0.2">
      <c r="A7261" s="265" t="s">
        <v>5341</v>
      </c>
      <c r="B7261" s="263">
        <v>1.1281448589996001E-4</v>
      </c>
      <c r="D7261" s="263"/>
    </row>
    <row r="7262" spans="1:4" x14ac:dyDescent="0.2">
      <c r="A7262" s="265" t="s">
        <v>915</v>
      </c>
      <c r="B7262" s="263">
        <v>1.1278125854838E-4</v>
      </c>
      <c r="D7262" s="263"/>
    </row>
    <row r="7263" spans="1:4" x14ac:dyDescent="0.2">
      <c r="A7263" s="265" t="s">
        <v>9021</v>
      </c>
      <c r="B7263" s="263">
        <v>1.1275207561291E-4</v>
      </c>
      <c r="D7263" s="263"/>
    </row>
    <row r="7264" spans="1:4" x14ac:dyDescent="0.2">
      <c r="A7264" s="265" t="s">
        <v>1692</v>
      </c>
      <c r="B7264" s="263">
        <v>1.126947558669E-4</v>
      </c>
      <c r="D7264" s="263"/>
    </row>
    <row r="7265" spans="1:4" x14ac:dyDescent="0.2">
      <c r="A7265" s="265" t="s">
        <v>9022</v>
      </c>
      <c r="B7265" s="263">
        <v>1.1265430514354E-4</v>
      </c>
      <c r="D7265" s="263"/>
    </row>
    <row r="7266" spans="1:4" x14ac:dyDescent="0.2">
      <c r="A7266" s="265" t="s">
        <v>4506</v>
      </c>
      <c r="B7266" s="263">
        <v>1.125963352063E-4</v>
      </c>
      <c r="D7266" s="263"/>
    </row>
    <row r="7267" spans="1:4" x14ac:dyDescent="0.2">
      <c r="A7267" s="265" t="s">
        <v>9023</v>
      </c>
      <c r="B7267" s="263">
        <v>1.1251735176197E-4</v>
      </c>
      <c r="D7267" s="263"/>
    </row>
    <row r="7268" spans="1:4" x14ac:dyDescent="0.2">
      <c r="A7268" s="265" t="s">
        <v>2403</v>
      </c>
      <c r="B7268" s="263">
        <v>1.1250601513672E-4</v>
      </c>
      <c r="D7268" s="263"/>
    </row>
    <row r="7269" spans="1:4" x14ac:dyDescent="0.2">
      <c r="A7269" s="265" t="s">
        <v>934</v>
      </c>
      <c r="B7269" s="263">
        <v>1.1245790302765E-4</v>
      </c>
      <c r="D7269" s="263"/>
    </row>
    <row r="7270" spans="1:4" x14ac:dyDescent="0.2">
      <c r="A7270" s="265" t="s">
        <v>5862</v>
      </c>
      <c r="B7270" s="263">
        <v>1.1214827683596E-4</v>
      </c>
      <c r="D7270" s="263"/>
    </row>
    <row r="7271" spans="1:4" x14ac:dyDescent="0.2">
      <c r="A7271" s="265" t="s">
        <v>4345</v>
      </c>
      <c r="B7271" s="263">
        <v>1.1213141418173E-4</v>
      </c>
      <c r="D7271" s="263"/>
    </row>
    <row r="7272" spans="1:4" x14ac:dyDescent="0.2">
      <c r="A7272" s="265" t="s">
        <v>3522</v>
      </c>
      <c r="B7272" s="263">
        <v>1.1211554226332E-4</v>
      </c>
      <c r="D7272" s="263"/>
    </row>
    <row r="7273" spans="1:4" x14ac:dyDescent="0.2">
      <c r="A7273" s="265" t="s">
        <v>4405</v>
      </c>
      <c r="B7273" s="263">
        <v>1.1196541719993E-4</v>
      </c>
      <c r="D7273" s="263"/>
    </row>
    <row r="7274" spans="1:4" x14ac:dyDescent="0.2">
      <c r="A7274" s="265" t="s">
        <v>5520</v>
      </c>
      <c r="B7274" s="263">
        <v>1.1192559942245E-4</v>
      </c>
      <c r="D7274" s="263"/>
    </row>
    <row r="7275" spans="1:4" x14ac:dyDescent="0.2">
      <c r="A7275" s="265" t="s">
        <v>9024</v>
      </c>
      <c r="B7275" s="263">
        <v>1.1173906850545001E-4</v>
      </c>
      <c r="D7275" s="263"/>
    </row>
    <row r="7276" spans="1:4" x14ac:dyDescent="0.2">
      <c r="A7276" s="265" t="s">
        <v>5231</v>
      </c>
      <c r="B7276" s="263">
        <v>1.1154975330223E-4</v>
      </c>
      <c r="D7276" s="263"/>
    </row>
    <row r="7277" spans="1:4" x14ac:dyDescent="0.2">
      <c r="A7277" s="265" t="s">
        <v>5007</v>
      </c>
      <c r="B7277" s="263">
        <v>1.1152948196754E-4</v>
      </c>
      <c r="D7277" s="263"/>
    </row>
    <row r="7278" spans="1:4" x14ac:dyDescent="0.2">
      <c r="A7278" s="265" t="s">
        <v>9025</v>
      </c>
      <c r="B7278" s="263">
        <v>1.1148010531446E-4</v>
      </c>
      <c r="D7278" s="263"/>
    </row>
    <row r="7279" spans="1:4" x14ac:dyDescent="0.2">
      <c r="A7279" s="265" t="s">
        <v>1774</v>
      </c>
      <c r="B7279" s="263">
        <v>1.1138996470919E-4</v>
      </c>
      <c r="D7279" s="263"/>
    </row>
    <row r="7280" spans="1:4" x14ac:dyDescent="0.2">
      <c r="A7280" s="265" t="s">
        <v>1121</v>
      </c>
      <c r="B7280" s="263">
        <v>1.1117476266375E-4</v>
      </c>
      <c r="D7280" s="263"/>
    </row>
    <row r="7281" spans="1:4" x14ac:dyDescent="0.2">
      <c r="A7281" s="265" t="s">
        <v>1285</v>
      </c>
      <c r="B7281" s="263">
        <v>1.1106481697463E-4</v>
      </c>
      <c r="D7281" s="263"/>
    </row>
    <row r="7282" spans="1:4" x14ac:dyDescent="0.2">
      <c r="A7282" s="265" t="s">
        <v>9026</v>
      </c>
      <c r="B7282" s="263">
        <v>1.1093343517364999E-4</v>
      </c>
      <c r="D7282" s="263"/>
    </row>
    <row r="7283" spans="1:4" x14ac:dyDescent="0.2">
      <c r="A7283" s="265" t="s">
        <v>9027</v>
      </c>
      <c r="B7283" s="263">
        <v>1.1087477894732E-4</v>
      </c>
      <c r="D7283" s="263"/>
    </row>
    <row r="7284" spans="1:4" x14ac:dyDescent="0.2">
      <c r="A7284" s="265" t="s">
        <v>456</v>
      </c>
      <c r="B7284" s="263">
        <v>1.1043166054136E-4</v>
      </c>
      <c r="D7284" s="263"/>
    </row>
    <row r="7285" spans="1:4" x14ac:dyDescent="0.2">
      <c r="A7285" s="265" t="s">
        <v>9028</v>
      </c>
      <c r="B7285" s="263">
        <v>1.1034149514974E-4</v>
      </c>
      <c r="D7285" s="263"/>
    </row>
    <row r="7286" spans="1:4" x14ac:dyDescent="0.2">
      <c r="A7286" s="265" t="s">
        <v>9029</v>
      </c>
      <c r="B7286" s="263">
        <v>1.10319765827E-4</v>
      </c>
      <c r="D7286" s="263"/>
    </row>
    <row r="7287" spans="1:4" x14ac:dyDescent="0.2">
      <c r="A7287" s="265" t="s">
        <v>9030</v>
      </c>
      <c r="B7287" s="263">
        <v>1.1029884238445E-4</v>
      </c>
      <c r="D7287" s="263"/>
    </row>
    <row r="7288" spans="1:4" x14ac:dyDescent="0.2">
      <c r="A7288" s="265" t="s">
        <v>3849</v>
      </c>
      <c r="B7288" s="263">
        <v>1.1025572556063E-4</v>
      </c>
      <c r="D7288" s="263"/>
    </row>
    <row r="7289" spans="1:4" x14ac:dyDescent="0.2">
      <c r="A7289" s="265" t="s">
        <v>2868</v>
      </c>
      <c r="B7289" s="263">
        <v>1.1008509744273999E-4</v>
      </c>
      <c r="D7289" s="263"/>
    </row>
    <row r="7290" spans="1:4" x14ac:dyDescent="0.2">
      <c r="A7290" s="265" t="s">
        <v>9031</v>
      </c>
      <c r="B7290" s="263">
        <v>1.0975683042711E-4</v>
      </c>
      <c r="D7290" s="263"/>
    </row>
    <row r="7291" spans="1:4" x14ac:dyDescent="0.2">
      <c r="A7291" s="265" t="s">
        <v>9032</v>
      </c>
      <c r="B7291" s="263">
        <v>1.0967384912122E-4</v>
      </c>
      <c r="D7291" s="263"/>
    </row>
    <row r="7292" spans="1:4" x14ac:dyDescent="0.2">
      <c r="A7292" s="265" t="s">
        <v>2334</v>
      </c>
      <c r="B7292" s="263">
        <v>1.0956058074221999E-4</v>
      </c>
      <c r="D7292" s="263"/>
    </row>
    <row r="7293" spans="1:4" x14ac:dyDescent="0.2">
      <c r="A7293" s="265" t="s">
        <v>9033</v>
      </c>
      <c r="B7293" s="263">
        <v>1.0947689209282001E-4</v>
      </c>
      <c r="D7293" s="263"/>
    </row>
    <row r="7294" spans="1:4" x14ac:dyDescent="0.2">
      <c r="A7294" s="265" t="s">
        <v>9034</v>
      </c>
      <c r="B7294" s="263">
        <v>1.0947689209282001E-4</v>
      </c>
      <c r="D7294" s="263"/>
    </row>
    <row r="7295" spans="1:4" x14ac:dyDescent="0.2">
      <c r="A7295" s="265" t="s">
        <v>9035</v>
      </c>
      <c r="B7295" s="263">
        <v>1.0947689209282001E-4</v>
      </c>
      <c r="D7295" s="263"/>
    </row>
    <row r="7296" spans="1:4" x14ac:dyDescent="0.2">
      <c r="A7296" s="265" t="s">
        <v>9036</v>
      </c>
      <c r="B7296" s="263">
        <v>1.0947689209282001E-4</v>
      </c>
      <c r="D7296" s="263"/>
    </row>
    <row r="7297" spans="1:4" x14ac:dyDescent="0.2">
      <c r="A7297" s="265" t="s">
        <v>9037</v>
      </c>
      <c r="B7297" s="263">
        <v>1.0947689209282001E-4</v>
      </c>
      <c r="D7297" s="263"/>
    </row>
    <row r="7298" spans="1:4" x14ac:dyDescent="0.2">
      <c r="A7298" s="265" t="s">
        <v>9038</v>
      </c>
      <c r="B7298" s="263">
        <v>1.0947689209282001E-4</v>
      </c>
      <c r="D7298" s="263"/>
    </row>
    <row r="7299" spans="1:4" x14ac:dyDescent="0.2">
      <c r="A7299" s="265" t="s">
        <v>5658</v>
      </c>
      <c r="B7299" s="263">
        <v>1.0930305053003E-4</v>
      </c>
      <c r="D7299" s="263"/>
    </row>
    <row r="7300" spans="1:4" x14ac:dyDescent="0.2">
      <c r="A7300" s="265" t="s">
        <v>2415</v>
      </c>
      <c r="B7300" s="263">
        <v>1.0924525553751E-4</v>
      </c>
      <c r="D7300" s="263"/>
    </row>
    <row r="7301" spans="1:4" x14ac:dyDescent="0.2">
      <c r="A7301" s="265" t="s">
        <v>747</v>
      </c>
      <c r="B7301" s="263">
        <v>1.0908420972941E-4</v>
      </c>
      <c r="D7301" s="263"/>
    </row>
    <row r="7302" spans="1:4" x14ac:dyDescent="0.2">
      <c r="A7302" s="265" t="s">
        <v>627</v>
      </c>
      <c r="B7302" s="263">
        <v>1.0905780959323E-4</v>
      </c>
      <c r="D7302" s="263"/>
    </row>
    <row r="7303" spans="1:4" x14ac:dyDescent="0.2">
      <c r="A7303" s="265" t="s">
        <v>5587</v>
      </c>
      <c r="B7303" s="263">
        <v>1.0888759432189E-4</v>
      </c>
      <c r="D7303" s="263"/>
    </row>
    <row r="7304" spans="1:4" x14ac:dyDescent="0.2">
      <c r="A7304" s="265" t="s">
        <v>3343</v>
      </c>
      <c r="B7304" s="263">
        <v>1.0880236600358E-4</v>
      </c>
      <c r="D7304" s="263"/>
    </row>
    <row r="7305" spans="1:4" x14ac:dyDescent="0.2">
      <c r="A7305" s="265" t="s">
        <v>748</v>
      </c>
      <c r="B7305" s="263">
        <v>1.0873410432374E-4</v>
      </c>
      <c r="D7305" s="263"/>
    </row>
    <row r="7306" spans="1:4" x14ac:dyDescent="0.2">
      <c r="A7306" s="265" t="s">
        <v>500</v>
      </c>
      <c r="B7306" s="263">
        <v>1.0861696592971E-4</v>
      </c>
      <c r="D7306" s="263"/>
    </row>
    <row r="7307" spans="1:4" x14ac:dyDescent="0.2">
      <c r="A7307" s="265" t="s">
        <v>9039</v>
      </c>
      <c r="B7307" s="263">
        <v>1.0834823515837E-4</v>
      </c>
      <c r="D7307" s="263"/>
    </row>
    <row r="7308" spans="1:4" x14ac:dyDescent="0.2">
      <c r="A7308" s="265" t="s">
        <v>9040</v>
      </c>
      <c r="B7308" s="263">
        <v>1.0812963948712E-4</v>
      </c>
      <c r="D7308" s="263"/>
    </row>
    <row r="7309" spans="1:4" x14ac:dyDescent="0.2">
      <c r="A7309" s="265" t="s">
        <v>9041</v>
      </c>
      <c r="B7309" s="263">
        <v>1.0812963948712E-4</v>
      </c>
      <c r="D7309" s="263"/>
    </row>
    <row r="7310" spans="1:4" x14ac:dyDescent="0.2">
      <c r="A7310" s="265" t="s">
        <v>9042</v>
      </c>
      <c r="B7310" s="263">
        <v>1.0797775465279999E-4</v>
      </c>
      <c r="D7310" s="263"/>
    </row>
    <row r="7311" spans="1:4" x14ac:dyDescent="0.2">
      <c r="A7311" s="265" t="s">
        <v>9043</v>
      </c>
      <c r="B7311" s="263">
        <v>1.0797775465279999E-4</v>
      </c>
      <c r="D7311" s="263"/>
    </row>
    <row r="7312" spans="1:4" x14ac:dyDescent="0.2">
      <c r="A7312" s="265" t="s">
        <v>5859</v>
      </c>
      <c r="B7312" s="263">
        <v>1.0795228239717001E-4</v>
      </c>
      <c r="D7312" s="263"/>
    </row>
    <row r="7313" spans="1:4" x14ac:dyDescent="0.2">
      <c r="A7313" s="265" t="s">
        <v>2224</v>
      </c>
      <c r="B7313" s="263">
        <v>1.0781053724249E-4</v>
      </c>
      <c r="D7313" s="263"/>
    </row>
    <row r="7314" spans="1:4" x14ac:dyDescent="0.2">
      <c r="A7314" s="265" t="s">
        <v>1607</v>
      </c>
      <c r="B7314" s="263">
        <v>1.0741601438985001E-4</v>
      </c>
      <c r="D7314" s="263"/>
    </row>
    <row r="7315" spans="1:4" x14ac:dyDescent="0.2">
      <c r="A7315" s="265" t="s">
        <v>9044</v>
      </c>
      <c r="B7315" s="263">
        <v>1.070801381329E-4</v>
      </c>
      <c r="D7315" s="263"/>
    </row>
    <row r="7316" spans="1:4" x14ac:dyDescent="0.2">
      <c r="A7316" s="265" t="s">
        <v>2500</v>
      </c>
      <c r="B7316" s="263">
        <v>1.0706254038502E-4</v>
      </c>
      <c r="D7316" s="263"/>
    </row>
    <row r="7317" spans="1:4" x14ac:dyDescent="0.2">
      <c r="A7317" s="265" t="s">
        <v>1495</v>
      </c>
      <c r="B7317" s="263">
        <v>1.0694015933976E-4</v>
      </c>
      <c r="D7317" s="263"/>
    </row>
    <row r="7318" spans="1:4" x14ac:dyDescent="0.2">
      <c r="A7318" s="265" t="s">
        <v>2102</v>
      </c>
      <c r="B7318" s="263">
        <v>1.0691890496622E-4</v>
      </c>
      <c r="D7318" s="263"/>
    </row>
    <row r="7319" spans="1:4" x14ac:dyDescent="0.2">
      <c r="A7319" s="265" t="s">
        <v>980</v>
      </c>
      <c r="B7319" s="263">
        <v>1.0687265123998E-4</v>
      </c>
      <c r="D7319" s="263"/>
    </row>
    <row r="7320" spans="1:4" x14ac:dyDescent="0.2">
      <c r="A7320" s="265" t="s">
        <v>2425</v>
      </c>
      <c r="B7320" s="263">
        <v>1.068390874374E-4</v>
      </c>
      <c r="D7320" s="263"/>
    </row>
    <row r="7321" spans="1:4" x14ac:dyDescent="0.2">
      <c r="A7321" s="265" t="s">
        <v>5217</v>
      </c>
      <c r="B7321" s="263">
        <v>1.0670317263281E-4</v>
      </c>
      <c r="D7321" s="263"/>
    </row>
    <row r="7322" spans="1:4" x14ac:dyDescent="0.2">
      <c r="A7322" s="265" t="s">
        <v>3201</v>
      </c>
      <c r="B7322" s="263">
        <v>1.0662791931821E-4</v>
      </c>
      <c r="D7322" s="263"/>
    </row>
    <row r="7323" spans="1:4" x14ac:dyDescent="0.2">
      <c r="A7323" s="265" t="s">
        <v>6113</v>
      </c>
      <c r="B7323" s="263">
        <v>1.0633176605559E-4</v>
      </c>
      <c r="D7323" s="263"/>
    </row>
    <row r="7324" spans="1:4" x14ac:dyDescent="0.2">
      <c r="A7324" s="265" t="s">
        <v>546</v>
      </c>
      <c r="B7324" s="263">
        <v>1.0628465978483E-4</v>
      </c>
      <c r="D7324" s="263"/>
    </row>
    <row r="7325" spans="1:4" x14ac:dyDescent="0.2">
      <c r="A7325" s="265" t="s">
        <v>1044</v>
      </c>
      <c r="B7325" s="263">
        <v>1.0618359491281E-4</v>
      </c>
      <c r="D7325" s="263"/>
    </row>
    <row r="7326" spans="1:4" x14ac:dyDescent="0.2">
      <c r="A7326" s="265" t="s">
        <v>9045</v>
      </c>
      <c r="B7326" s="263">
        <v>1.0588013992890001E-4</v>
      </c>
      <c r="D7326" s="263"/>
    </row>
    <row r="7327" spans="1:4" x14ac:dyDescent="0.2">
      <c r="A7327" s="265" t="s">
        <v>2000</v>
      </c>
      <c r="B7327" s="263">
        <v>1.0581756176509999E-4</v>
      </c>
      <c r="D7327" s="263"/>
    </row>
    <row r="7328" spans="1:4" x14ac:dyDescent="0.2">
      <c r="A7328" s="265" t="s">
        <v>9046</v>
      </c>
      <c r="B7328" s="263">
        <v>1.056280599642E-4</v>
      </c>
      <c r="D7328" s="263"/>
    </row>
    <row r="7329" spans="1:4" x14ac:dyDescent="0.2">
      <c r="A7329" s="265" t="s">
        <v>9047</v>
      </c>
      <c r="B7329" s="263">
        <v>1.056280599642E-4</v>
      </c>
      <c r="D7329" s="263"/>
    </row>
    <row r="7330" spans="1:4" x14ac:dyDescent="0.2">
      <c r="A7330" s="265" t="s">
        <v>9048</v>
      </c>
      <c r="B7330" s="263">
        <v>1.0555108531698E-4</v>
      </c>
      <c r="D7330" s="263"/>
    </row>
    <row r="7331" spans="1:4" x14ac:dyDescent="0.2">
      <c r="A7331" s="265" t="s">
        <v>738</v>
      </c>
      <c r="B7331" s="263">
        <v>1.0551471787955E-4</v>
      </c>
      <c r="D7331" s="263"/>
    </row>
    <row r="7332" spans="1:4" x14ac:dyDescent="0.2">
      <c r="A7332" s="265" t="s">
        <v>9049</v>
      </c>
      <c r="B7332" s="263">
        <v>1.0548425075236999E-4</v>
      </c>
      <c r="D7332" s="263"/>
    </row>
    <row r="7333" spans="1:4" x14ac:dyDescent="0.2">
      <c r="A7333" s="265" t="s">
        <v>2281</v>
      </c>
      <c r="B7333" s="263">
        <v>1.0531046928522E-4</v>
      </c>
      <c r="D7333" s="263"/>
    </row>
    <row r="7334" spans="1:4" x14ac:dyDescent="0.2">
      <c r="A7334" s="265" t="s">
        <v>1181</v>
      </c>
      <c r="B7334" s="263">
        <v>1.0525834980866E-4</v>
      </c>
      <c r="D7334" s="263"/>
    </row>
    <row r="7335" spans="1:4" x14ac:dyDescent="0.2">
      <c r="A7335" s="265" t="s">
        <v>3641</v>
      </c>
      <c r="B7335" s="263">
        <v>1.0511346308685E-4</v>
      </c>
      <c r="D7335" s="263"/>
    </row>
    <row r="7336" spans="1:4" x14ac:dyDescent="0.2">
      <c r="A7336" s="265" t="s">
        <v>1823</v>
      </c>
      <c r="B7336" s="263">
        <v>1.05019815428E-4</v>
      </c>
      <c r="D7336" s="263"/>
    </row>
    <row r="7337" spans="1:4" x14ac:dyDescent="0.2">
      <c r="A7337" s="265" t="s">
        <v>5412</v>
      </c>
      <c r="B7337" s="263">
        <v>1.0485770566986999E-4</v>
      </c>
      <c r="D7337" s="263"/>
    </row>
    <row r="7338" spans="1:4" x14ac:dyDescent="0.2">
      <c r="A7338" s="265" t="s">
        <v>5150</v>
      </c>
      <c r="B7338" s="263">
        <v>1.0479111582134001E-4</v>
      </c>
      <c r="D7338" s="263"/>
    </row>
    <row r="7339" spans="1:4" x14ac:dyDescent="0.2">
      <c r="A7339" s="265" t="s">
        <v>9050</v>
      </c>
      <c r="B7339" s="263">
        <v>1.0477284475388E-4</v>
      </c>
      <c r="D7339" s="263"/>
    </row>
    <row r="7340" spans="1:4" x14ac:dyDescent="0.2">
      <c r="A7340" s="265" t="s">
        <v>9051</v>
      </c>
      <c r="B7340" s="263">
        <v>1.0476683742756E-4</v>
      </c>
      <c r="D7340" s="263"/>
    </row>
    <row r="7341" spans="1:4" x14ac:dyDescent="0.2">
      <c r="A7341" s="265" t="s">
        <v>9052</v>
      </c>
      <c r="B7341" s="263">
        <v>1.0458642867001E-4</v>
      </c>
      <c r="D7341" s="263"/>
    </row>
    <row r="7342" spans="1:4" x14ac:dyDescent="0.2">
      <c r="A7342" s="265" t="s">
        <v>5601</v>
      </c>
      <c r="B7342" s="263">
        <v>1.0443848648197E-4</v>
      </c>
      <c r="D7342" s="263"/>
    </row>
    <row r="7343" spans="1:4" x14ac:dyDescent="0.2">
      <c r="A7343" s="265" t="s">
        <v>9053</v>
      </c>
      <c r="B7343" s="263">
        <v>1.0396703678827E-4</v>
      </c>
      <c r="D7343" s="263"/>
    </row>
    <row r="7344" spans="1:4" x14ac:dyDescent="0.2">
      <c r="A7344" s="265" t="s">
        <v>6128</v>
      </c>
      <c r="B7344" s="263">
        <v>1.0384570924776E-4</v>
      </c>
      <c r="D7344" s="263"/>
    </row>
    <row r="7345" spans="1:4" x14ac:dyDescent="0.2">
      <c r="A7345" s="265" t="s">
        <v>1406</v>
      </c>
      <c r="B7345" s="263">
        <v>1.0374262247560999E-4</v>
      </c>
      <c r="D7345" s="263"/>
    </row>
    <row r="7346" spans="1:4" x14ac:dyDescent="0.2">
      <c r="A7346" s="265" t="s">
        <v>9054</v>
      </c>
      <c r="B7346" s="263">
        <v>1.0362120395086E-4</v>
      </c>
      <c r="D7346" s="263"/>
    </row>
    <row r="7347" spans="1:4" x14ac:dyDescent="0.2">
      <c r="A7347" s="265" t="s">
        <v>6272</v>
      </c>
      <c r="B7347" s="263">
        <v>1.0350272207184E-4</v>
      </c>
      <c r="D7347" s="263"/>
    </row>
    <row r="7348" spans="1:4" x14ac:dyDescent="0.2">
      <c r="A7348" s="265" t="s">
        <v>5886</v>
      </c>
      <c r="B7348" s="263">
        <v>1.0349664033241999E-4</v>
      </c>
      <c r="D7348" s="263"/>
    </row>
    <row r="7349" spans="1:4" x14ac:dyDescent="0.2">
      <c r="A7349" s="265" t="s">
        <v>9055</v>
      </c>
      <c r="B7349" s="263">
        <v>1.0349206247106E-4</v>
      </c>
      <c r="D7349" s="263"/>
    </row>
    <row r="7350" spans="1:4" x14ac:dyDescent="0.2">
      <c r="A7350" s="265" t="s">
        <v>4822</v>
      </c>
      <c r="B7350" s="263">
        <v>1.0338323625851E-4</v>
      </c>
      <c r="D7350" s="263"/>
    </row>
    <row r="7351" spans="1:4" x14ac:dyDescent="0.2">
      <c r="A7351" s="265" t="s">
        <v>1223</v>
      </c>
      <c r="B7351" s="263">
        <v>1.0335653575206E-4</v>
      </c>
      <c r="D7351" s="263"/>
    </row>
    <row r="7352" spans="1:4" x14ac:dyDescent="0.2">
      <c r="A7352" s="265" t="s">
        <v>9056</v>
      </c>
      <c r="B7352" s="263">
        <v>1.0327045851622999E-4</v>
      </c>
      <c r="D7352" s="263"/>
    </row>
    <row r="7353" spans="1:4" x14ac:dyDescent="0.2">
      <c r="A7353" s="265" t="s">
        <v>9057</v>
      </c>
      <c r="B7353" s="263">
        <v>1.0327045851622999E-4</v>
      </c>
      <c r="D7353" s="263"/>
    </row>
    <row r="7354" spans="1:4" x14ac:dyDescent="0.2">
      <c r="A7354" s="265" t="s">
        <v>9058</v>
      </c>
      <c r="B7354" s="263">
        <v>1.0325284486579001E-4</v>
      </c>
      <c r="D7354" s="263"/>
    </row>
    <row r="7355" spans="1:4" x14ac:dyDescent="0.2">
      <c r="A7355" s="265" t="s">
        <v>596</v>
      </c>
      <c r="B7355" s="263">
        <v>1.0293754526352E-4</v>
      </c>
      <c r="D7355" s="263"/>
    </row>
    <row r="7356" spans="1:4" x14ac:dyDescent="0.2">
      <c r="A7356" s="265" t="s">
        <v>9059</v>
      </c>
      <c r="B7356" s="263">
        <v>1.0283050564482E-4</v>
      </c>
      <c r="D7356" s="263"/>
    </row>
    <row r="7357" spans="1:4" x14ac:dyDescent="0.2">
      <c r="A7357" s="265" t="s">
        <v>9060</v>
      </c>
      <c r="B7357" s="263">
        <v>1.0283050564482E-4</v>
      </c>
      <c r="D7357" s="263"/>
    </row>
    <row r="7358" spans="1:4" x14ac:dyDescent="0.2">
      <c r="A7358" s="265" t="s">
        <v>5084</v>
      </c>
      <c r="B7358" s="263">
        <v>1.0283050564482E-4</v>
      </c>
      <c r="D7358" s="263"/>
    </row>
    <row r="7359" spans="1:4" x14ac:dyDescent="0.2">
      <c r="A7359" s="265" t="s">
        <v>4784</v>
      </c>
      <c r="B7359" s="263">
        <v>1.0283050564482E-4</v>
      </c>
      <c r="D7359" s="263"/>
    </row>
    <row r="7360" spans="1:4" x14ac:dyDescent="0.2">
      <c r="A7360" s="265" t="s">
        <v>9061</v>
      </c>
      <c r="B7360" s="263">
        <v>1.0283050564482E-4</v>
      </c>
      <c r="D7360" s="263"/>
    </row>
    <row r="7361" spans="1:4" x14ac:dyDescent="0.2">
      <c r="A7361" s="265" t="s">
        <v>4597</v>
      </c>
      <c r="B7361" s="263">
        <v>1.0283050564482E-4</v>
      </c>
      <c r="D7361" s="263"/>
    </row>
    <row r="7362" spans="1:4" x14ac:dyDescent="0.2">
      <c r="A7362" s="265" t="s">
        <v>9062</v>
      </c>
      <c r="B7362" s="263">
        <v>1.0283050564482E-4</v>
      </c>
      <c r="D7362" s="263"/>
    </row>
    <row r="7363" spans="1:4" x14ac:dyDescent="0.2">
      <c r="A7363" s="265" t="s">
        <v>5600</v>
      </c>
      <c r="B7363" s="263">
        <v>1.0271390929631E-4</v>
      </c>
      <c r="D7363" s="263"/>
    </row>
    <row r="7364" spans="1:4" x14ac:dyDescent="0.2">
      <c r="A7364" s="265" t="s">
        <v>5366</v>
      </c>
      <c r="B7364" s="263">
        <v>1.026797953818E-4</v>
      </c>
      <c r="D7364" s="263"/>
    </row>
    <row r="7365" spans="1:4" x14ac:dyDescent="0.2">
      <c r="A7365" s="265" t="s">
        <v>4396</v>
      </c>
      <c r="B7365" s="263">
        <v>1.0241045316646E-4</v>
      </c>
      <c r="D7365" s="263"/>
    </row>
    <row r="7366" spans="1:4" x14ac:dyDescent="0.2">
      <c r="A7366" s="265" t="s">
        <v>9063</v>
      </c>
      <c r="B7366" s="263">
        <v>1.022777618608E-4</v>
      </c>
      <c r="D7366" s="263"/>
    </row>
    <row r="7367" spans="1:4" x14ac:dyDescent="0.2">
      <c r="A7367" s="265" t="s">
        <v>9064</v>
      </c>
      <c r="B7367" s="263">
        <v>1.0212709401025E-4</v>
      </c>
      <c r="D7367" s="263"/>
    </row>
    <row r="7368" spans="1:4" x14ac:dyDescent="0.2">
      <c r="A7368" s="265" t="s">
        <v>5303</v>
      </c>
      <c r="B7368" s="263">
        <v>1.0186010021865999E-4</v>
      </c>
      <c r="D7368" s="263"/>
    </row>
    <row r="7369" spans="1:4" x14ac:dyDescent="0.2">
      <c r="A7369" s="265" t="s">
        <v>9065</v>
      </c>
      <c r="B7369" s="263">
        <v>1.0160574840871999E-4</v>
      </c>
      <c r="D7369" s="263"/>
    </row>
    <row r="7370" spans="1:4" x14ac:dyDescent="0.2">
      <c r="A7370" s="265" t="s">
        <v>1984</v>
      </c>
      <c r="B7370" s="263">
        <v>1.0129735037422E-4</v>
      </c>
      <c r="D7370" s="263"/>
    </row>
    <row r="7371" spans="1:4" x14ac:dyDescent="0.2">
      <c r="A7371" s="265" t="s">
        <v>4384</v>
      </c>
      <c r="B7371" s="263">
        <v>1.0105335767926E-4</v>
      </c>
      <c r="D7371" s="263"/>
    </row>
    <row r="7372" spans="1:4" x14ac:dyDescent="0.2">
      <c r="A7372" s="265" t="s">
        <v>714</v>
      </c>
      <c r="B7372" s="263">
        <v>1.0104985147229E-4</v>
      </c>
      <c r="D7372" s="263"/>
    </row>
    <row r="7373" spans="1:4" x14ac:dyDescent="0.2">
      <c r="A7373" s="265" t="s">
        <v>9066</v>
      </c>
      <c r="B7373" s="263">
        <v>1.0101259782159E-4</v>
      </c>
      <c r="D7373" s="263"/>
    </row>
    <row r="7374" spans="1:4" x14ac:dyDescent="0.2">
      <c r="A7374" s="265" t="s">
        <v>1482</v>
      </c>
      <c r="B7374" s="263">
        <v>1.0093326579692E-4</v>
      </c>
      <c r="D7374" s="263"/>
    </row>
    <row r="7375" spans="1:4" x14ac:dyDescent="0.2">
      <c r="A7375" s="265" t="s">
        <v>6096</v>
      </c>
      <c r="B7375" s="263">
        <v>1.0090471451882E-4</v>
      </c>
      <c r="D7375" s="263"/>
    </row>
    <row r="7376" spans="1:4" x14ac:dyDescent="0.2">
      <c r="A7376" s="265" t="s">
        <v>1723</v>
      </c>
      <c r="B7376" s="263">
        <v>1.0090471451882E-4</v>
      </c>
      <c r="D7376" s="263"/>
    </row>
    <row r="7377" spans="1:4" x14ac:dyDescent="0.2">
      <c r="A7377" s="265" t="s">
        <v>9067</v>
      </c>
      <c r="B7377" s="263">
        <v>1.0071680826398E-4</v>
      </c>
      <c r="D7377" s="263"/>
    </row>
    <row r="7378" spans="1:4" x14ac:dyDescent="0.2">
      <c r="A7378" s="265" t="s">
        <v>9068</v>
      </c>
      <c r="B7378" s="263">
        <v>1.0070837159202E-4</v>
      </c>
      <c r="D7378" s="263"/>
    </row>
    <row r="7379" spans="1:4" x14ac:dyDescent="0.2">
      <c r="A7379" s="265" t="s">
        <v>6083</v>
      </c>
      <c r="B7379" s="263">
        <v>1.0065998402881E-4</v>
      </c>
      <c r="D7379" s="263"/>
    </row>
    <row r="7380" spans="1:4" x14ac:dyDescent="0.2">
      <c r="A7380" s="265" t="s">
        <v>9069</v>
      </c>
      <c r="B7380" s="263">
        <v>1.0065525280353E-4</v>
      </c>
      <c r="D7380" s="263"/>
    </row>
    <row r="7381" spans="1:4" x14ac:dyDescent="0.2">
      <c r="A7381" s="265" t="s">
        <v>9070</v>
      </c>
      <c r="B7381" s="263">
        <v>1.0065525280353E-4</v>
      </c>
      <c r="D7381" s="263"/>
    </row>
    <row r="7382" spans="1:4" x14ac:dyDescent="0.2">
      <c r="A7382" s="265" t="s">
        <v>9071</v>
      </c>
      <c r="B7382" s="263">
        <v>1.0050832627107E-4</v>
      </c>
      <c r="D7382" s="263"/>
    </row>
    <row r="7383" spans="1:4" x14ac:dyDescent="0.2">
      <c r="A7383" s="265" t="s">
        <v>9072</v>
      </c>
      <c r="B7383" s="263">
        <v>1.0040691814288E-4</v>
      </c>
      <c r="D7383" s="263"/>
    </row>
    <row r="7384" spans="1:4" x14ac:dyDescent="0.2">
      <c r="A7384" s="265" t="s">
        <v>5188</v>
      </c>
      <c r="B7384" s="263">
        <v>1.0027768152612001E-4</v>
      </c>
      <c r="D7384" s="263"/>
    </row>
    <row r="7385" spans="1:4" x14ac:dyDescent="0.2">
      <c r="A7385" s="265" t="s">
        <v>1211</v>
      </c>
      <c r="B7385" s="263">
        <v>1.0021885101855E-4</v>
      </c>
      <c r="D7385" s="263"/>
    </row>
    <row r="7386" spans="1:4" x14ac:dyDescent="0.2">
      <c r="A7386" s="265" t="s">
        <v>1382</v>
      </c>
      <c r="B7386" s="263">
        <v>9.9962007309078597E-5</v>
      </c>
      <c r="D7386" s="263"/>
    </row>
    <row r="7387" spans="1:4" x14ac:dyDescent="0.2">
      <c r="A7387" s="265" t="s">
        <v>4219</v>
      </c>
      <c r="B7387" s="263">
        <v>9.9896305422372106E-5</v>
      </c>
      <c r="D7387" s="263"/>
    </row>
    <row r="7388" spans="1:4" x14ac:dyDescent="0.2">
      <c r="A7388" s="265" t="s">
        <v>9073</v>
      </c>
      <c r="B7388" s="263">
        <v>9.9772926962925993E-5</v>
      </c>
      <c r="D7388" s="263"/>
    </row>
    <row r="7389" spans="1:4" x14ac:dyDescent="0.2">
      <c r="A7389" s="265" t="s">
        <v>9074</v>
      </c>
      <c r="B7389" s="263">
        <v>9.9772926962925993E-5</v>
      </c>
      <c r="D7389" s="263"/>
    </row>
    <row r="7390" spans="1:4" x14ac:dyDescent="0.2">
      <c r="A7390" s="265" t="s">
        <v>4529</v>
      </c>
      <c r="B7390" s="263">
        <v>9.9772926962925993E-5</v>
      </c>
      <c r="D7390" s="263"/>
    </row>
    <row r="7391" spans="1:4" x14ac:dyDescent="0.2">
      <c r="A7391" s="265" t="s">
        <v>3802</v>
      </c>
      <c r="B7391" s="263">
        <v>9.9772926962925993E-5</v>
      </c>
      <c r="D7391" s="263"/>
    </row>
    <row r="7392" spans="1:4" x14ac:dyDescent="0.2">
      <c r="A7392" s="265" t="s">
        <v>2176</v>
      </c>
      <c r="B7392" s="263">
        <v>9.9728679383805701E-5</v>
      </c>
      <c r="D7392" s="263"/>
    </row>
    <row r="7393" spans="1:4" x14ac:dyDescent="0.2">
      <c r="A7393" s="265" t="s">
        <v>3302</v>
      </c>
      <c r="B7393" s="263">
        <v>9.9621757051813098E-5</v>
      </c>
      <c r="D7393" s="263"/>
    </row>
    <row r="7394" spans="1:4" x14ac:dyDescent="0.2">
      <c r="A7394" s="265" t="s">
        <v>9075</v>
      </c>
      <c r="B7394" s="263">
        <v>9.9420812674669496E-5</v>
      </c>
      <c r="D7394" s="263"/>
    </row>
    <row r="7395" spans="1:4" x14ac:dyDescent="0.2">
      <c r="A7395" s="265" t="s">
        <v>9076</v>
      </c>
      <c r="B7395" s="263">
        <v>9.9419290639803394E-5</v>
      </c>
      <c r="D7395" s="263"/>
    </row>
    <row r="7396" spans="1:4" x14ac:dyDescent="0.2">
      <c r="A7396" s="265" t="s">
        <v>9077</v>
      </c>
      <c r="B7396" s="263">
        <v>9.9415482667381604E-5</v>
      </c>
      <c r="D7396" s="263"/>
    </row>
    <row r="7397" spans="1:4" x14ac:dyDescent="0.2">
      <c r="A7397" s="265" t="s">
        <v>9078</v>
      </c>
      <c r="B7397" s="263">
        <v>9.9415482667381604E-5</v>
      </c>
      <c r="D7397" s="263"/>
    </row>
    <row r="7398" spans="1:4" x14ac:dyDescent="0.2">
      <c r="A7398" s="265" t="s">
        <v>3656</v>
      </c>
      <c r="B7398" s="263">
        <v>9.9376347274045097E-5</v>
      </c>
      <c r="D7398" s="263"/>
    </row>
    <row r="7399" spans="1:4" x14ac:dyDescent="0.2">
      <c r="A7399" s="265" t="s">
        <v>1473</v>
      </c>
      <c r="B7399" s="263">
        <v>9.9323196236643604E-5</v>
      </c>
      <c r="D7399" s="263"/>
    </row>
    <row r="7400" spans="1:4" x14ac:dyDescent="0.2">
      <c r="A7400" s="265" t="s">
        <v>2973</v>
      </c>
      <c r="B7400" s="263">
        <v>9.9069077063751698E-5</v>
      </c>
      <c r="D7400" s="263"/>
    </row>
    <row r="7401" spans="1:4" x14ac:dyDescent="0.2">
      <c r="A7401" s="265" t="s">
        <v>825</v>
      </c>
      <c r="B7401" s="263">
        <v>9.8958084997244794E-5</v>
      </c>
      <c r="D7401" s="263"/>
    </row>
    <row r="7402" spans="1:4" x14ac:dyDescent="0.2">
      <c r="A7402" s="265" t="s">
        <v>5568</v>
      </c>
      <c r="B7402" s="263">
        <v>9.8726296905645594E-5</v>
      </c>
      <c r="D7402" s="263"/>
    </row>
    <row r="7403" spans="1:4" x14ac:dyDescent="0.2">
      <c r="A7403" s="265" t="s">
        <v>471</v>
      </c>
      <c r="B7403" s="263">
        <v>9.8717497933358103E-5</v>
      </c>
      <c r="D7403" s="263"/>
    </row>
    <row r="7404" spans="1:4" x14ac:dyDescent="0.2">
      <c r="A7404" s="265" t="s">
        <v>9079</v>
      </c>
      <c r="B7404" s="263">
        <v>9.8580588211860101E-5</v>
      </c>
      <c r="D7404" s="263"/>
    </row>
    <row r="7405" spans="1:4" x14ac:dyDescent="0.2">
      <c r="A7405" s="265" t="s">
        <v>1906</v>
      </c>
      <c r="B7405" s="263">
        <v>9.85692904411362E-5</v>
      </c>
      <c r="D7405" s="263"/>
    </row>
    <row r="7406" spans="1:4" x14ac:dyDescent="0.2">
      <c r="A7406" s="265" t="s">
        <v>2061</v>
      </c>
      <c r="B7406" s="263">
        <v>9.8563176271371195E-5</v>
      </c>
      <c r="D7406" s="263"/>
    </row>
    <row r="7407" spans="1:4" x14ac:dyDescent="0.2">
      <c r="A7407" s="265" t="s">
        <v>9080</v>
      </c>
      <c r="B7407" s="263">
        <v>9.8540472307676695E-5</v>
      </c>
      <c r="D7407" s="263"/>
    </row>
    <row r="7408" spans="1:4" x14ac:dyDescent="0.2">
      <c r="A7408" s="265" t="s">
        <v>9081</v>
      </c>
      <c r="B7408" s="263">
        <v>9.8530578572852097E-5</v>
      </c>
      <c r="D7408" s="263"/>
    </row>
    <row r="7409" spans="1:4" x14ac:dyDescent="0.2">
      <c r="A7409" s="265" t="s">
        <v>9082</v>
      </c>
      <c r="B7409" s="263">
        <v>9.8530578572852097E-5</v>
      </c>
      <c r="D7409" s="263"/>
    </row>
    <row r="7410" spans="1:4" x14ac:dyDescent="0.2">
      <c r="A7410" s="265" t="s">
        <v>9083</v>
      </c>
      <c r="B7410" s="263">
        <v>9.7840385774308194E-5</v>
      </c>
      <c r="D7410" s="263"/>
    </row>
    <row r="7411" spans="1:4" x14ac:dyDescent="0.2">
      <c r="A7411" s="265" t="s">
        <v>9084</v>
      </c>
      <c r="B7411" s="263">
        <v>9.7829938132398304E-5</v>
      </c>
      <c r="D7411" s="263"/>
    </row>
    <row r="7412" spans="1:4" x14ac:dyDescent="0.2">
      <c r="A7412" s="265" t="s">
        <v>481</v>
      </c>
      <c r="B7412" s="263">
        <v>9.7617550103811703E-5</v>
      </c>
      <c r="D7412" s="263"/>
    </row>
    <row r="7413" spans="1:4" x14ac:dyDescent="0.2">
      <c r="A7413" s="265" t="s">
        <v>9085</v>
      </c>
      <c r="B7413" s="263">
        <v>9.7550452504688599E-5</v>
      </c>
      <c r="D7413" s="263"/>
    </row>
    <row r="7414" spans="1:4" x14ac:dyDescent="0.2">
      <c r="A7414" s="265" t="s">
        <v>9086</v>
      </c>
      <c r="B7414" s="263">
        <v>9.7482906003575398E-5</v>
      </c>
      <c r="D7414" s="263"/>
    </row>
    <row r="7415" spans="1:4" x14ac:dyDescent="0.2">
      <c r="A7415" s="265" t="s">
        <v>979</v>
      </c>
      <c r="B7415" s="263">
        <v>9.7316115681249601E-5</v>
      </c>
      <c r="D7415" s="263"/>
    </row>
    <row r="7416" spans="1:4" x14ac:dyDescent="0.2">
      <c r="A7416" s="265" t="s">
        <v>403</v>
      </c>
      <c r="B7416" s="263">
        <v>9.7229125004640997E-5</v>
      </c>
      <c r="D7416" s="263"/>
    </row>
    <row r="7417" spans="1:4" x14ac:dyDescent="0.2">
      <c r="A7417" s="265" t="s">
        <v>763</v>
      </c>
      <c r="B7417" s="263">
        <v>9.7175146637808697E-5</v>
      </c>
      <c r="D7417" s="263"/>
    </row>
    <row r="7418" spans="1:4" x14ac:dyDescent="0.2">
      <c r="A7418" s="265" t="s">
        <v>1657</v>
      </c>
      <c r="B7418" s="263">
        <v>9.6568390303130298E-5</v>
      </c>
      <c r="D7418" s="263"/>
    </row>
    <row r="7419" spans="1:4" x14ac:dyDescent="0.2">
      <c r="A7419" s="265" t="s">
        <v>4328</v>
      </c>
      <c r="B7419" s="263">
        <v>9.6556951683389594E-5</v>
      </c>
      <c r="D7419" s="263"/>
    </row>
    <row r="7420" spans="1:4" x14ac:dyDescent="0.2">
      <c r="A7420" s="265" t="s">
        <v>3523</v>
      </c>
      <c r="B7420" s="263">
        <v>9.6408366366670199E-5</v>
      </c>
      <c r="D7420" s="263"/>
    </row>
    <row r="7421" spans="1:4" x14ac:dyDescent="0.2">
      <c r="A7421" s="265" t="s">
        <v>4735</v>
      </c>
      <c r="B7421" s="263">
        <v>9.64045155688329E-5</v>
      </c>
      <c r="D7421" s="263"/>
    </row>
    <row r="7422" spans="1:4" x14ac:dyDescent="0.2">
      <c r="A7422" s="265" t="s">
        <v>9087</v>
      </c>
      <c r="B7422" s="263">
        <v>9.6355894003077806E-5</v>
      </c>
      <c r="D7422" s="263"/>
    </row>
    <row r="7423" spans="1:4" x14ac:dyDescent="0.2">
      <c r="A7423" s="265" t="s">
        <v>9088</v>
      </c>
      <c r="B7423" s="263">
        <v>9.6355894003077806E-5</v>
      </c>
      <c r="D7423" s="263"/>
    </row>
    <row r="7424" spans="1:4" x14ac:dyDescent="0.2">
      <c r="A7424" s="265" t="s">
        <v>9089</v>
      </c>
      <c r="B7424" s="263">
        <v>9.6355894003077806E-5</v>
      </c>
      <c r="D7424" s="263"/>
    </row>
    <row r="7425" spans="1:4" x14ac:dyDescent="0.2">
      <c r="A7425" s="265" t="s">
        <v>3979</v>
      </c>
      <c r="B7425" s="263">
        <v>9.6215716772156602E-5</v>
      </c>
      <c r="D7425" s="263"/>
    </row>
    <row r="7426" spans="1:4" x14ac:dyDescent="0.2">
      <c r="A7426" s="265" t="s">
        <v>3414</v>
      </c>
      <c r="B7426" s="263">
        <v>9.6196777130018999E-5</v>
      </c>
      <c r="D7426" s="263"/>
    </row>
    <row r="7427" spans="1:4" x14ac:dyDescent="0.2">
      <c r="A7427" s="265" t="s">
        <v>9090</v>
      </c>
      <c r="B7427" s="263">
        <v>9.6147786483824206E-5</v>
      </c>
      <c r="D7427" s="263"/>
    </row>
    <row r="7428" spans="1:4" x14ac:dyDescent="0.2">
      <c r="A7428" s="265" t="s">
        <v>3199</v>
      </c>
      <c r="B7428" s="263">
        <v>9.5936899636486805E-5</v>
      </c>
      <c r="D7428" s="263"/>
    </row>
    <row r="7429" spans="1:4" x14ac:dyDescent="0.2">
      <c r="A7429" s="265" t="s">
        <v>9091</v>
      </c>
      <c r="B7429" s="263">
        <v>9.5834937811581705E-5</v>
      </c>
      <c r="D7429" s="263"/>
    </row>
    <row r="7430" spans="1:4" x14ac:dyDescent="0.2">
      <c r="A7430" s="265" t="s">
        <v>9092</v>
      </c>
      <c r="B7430" s="263">
        <v>9.5784025384394297E-5</v>
      </c>
      <c r="D7430" s="263"/>
    </row>
    <row r="7431" spans="1:4" x14ac:dyDescent="0.2">
      <c r="A7431" s="265" t="s">
        <v>9093</v>
      </c>
      <c r="B7431" s="263">
        <v>9.5784025384394297E-5</v>
      </c>
      <c r="D7431" s="263"/>
    </row>
    <row r="7432" spans="1:4" x14ac:dyDescent="0.2">
      <c r="A7432" s="265" t="s">
        <v>9094</v>
      </c>
      <c r="B7432" s="263">
        <v>9.5784025384394297E-5</v>
      </c>
      <c r="D7432" s="263"/>
    </row>
    <row r="7433" spans="1:4" x14ac:dyDescent="0.2">
      <c r="A7433" s="265" t="s">
        <v>9095</v>
      </c>
      <c r="B7433" s="263">
        <v>9.5784025384394297E-5</v>
      </c>
      <c r="D7433" s="263"/>
    </row>
    <row r="7434" spans="1:4" x14ac:dyDescent="0.2">
      <c r="A7434" s="265" t="s">
        <v>1324</v>
      </c>
      <c r="B7434" s="263">
        <v>9.5555541704420702E-5</v>
      </c>
      <c r="D7434" s="263"/>
    </row>
    <row r="7435" spans="1:4" x14ac:dyDescent="0.2">
      <c r="A7435" s="265" t="s">
        <v>1281</v>
      </c>
      <c r="B7435" s="263">
        <v>9.5236891557027594E-5</v>
      </c>
      <c r="D7435" s="263"/>
    </row>
    <row r="7436" spans="1:4" x14ac:dyDescent="0.2">
      <c r="A7436" s="265" t="s">
        <v>9096</v>
      </c>
      <c r="B7436" s="263">
        <v>9.52026109955022E-5</v>
      </c>
      <c r="D7436" s="263"/>
    </row>
    <row r="7437" spans="1:4" x14ac:dyDescent="0.2">
      <c r="A7437" s="265" t="s">
        <v>9097</v>
      </c>
      <c r="B7437" s="263">
        <v>9.5189065132517597E-5</v>
      </c>
      <c r="D7437" s="263"/>
    </row>
    <row r="7438" spans="1:4" x14ac:dyDescent="0.2">
      <c r="A7438" s="265" t="s">
        <v>6245</v>
      </c>
      <c r="B7438" s="263">
        <v>9.4887143797997098E-5</v>
      </c>
      <c r="D7438" s="263"/>
    </row>
    <row r="7439" spans="1:4" x14ac:dyDescent="0.2">
      <c r="A7439" s="265" t="s">
        <v>6315</v>
      </c>
      <c r="B7439" s="263">
        <v>9.4789245418236694E-5</v>
      </c>
      <c r="D7439" s="263"/>
    </row>
    <row r="7440" spans="1:4" x14ac:dyDescent="0.2">
      <c r="A7440" s="265" t="s">
        <v>2348</v>
      </c>
      <c r="B7440" s="263">
        <v>9.4685795269551295E-5</v>
      </c>
      <c r="D7440" s="263"/>
    </row>
    <row r="7441" spans="1:4" x14ac:dyDescent="0.2">
      <c r="A7441" s="265" t="s">
        <v>9098</v>
      </c>
      <c r="B7441" s="263">
        <v>9.4311800850293306E-5</v>
      </c>
      <c r="D7441" s="263"/>
    </row>
    <row r="7442" spans="1:4" x14ac:dyDescent="0.2">
      <c r="A7442" s="265" t="s">
        <v>3860</v>
      </c>
      <c r="B7442" s="263">
        <v>9.4310386414188201E-5</v>
      </c>
      <c r="D7442" s="263"/>
    </row>
    <row r="7443" spans="1:4" x14ac:dyDescent="0.2">
      <c r="A7443" s="265" t="s">
        <v>4070</v>
      </c>
      <c r="B7443" s="263">
        <v>9.4305796137104497E-5</v>
      </c>
      <c r="D7443" s="263"/>
    </row>
    <row r="7444" spans="1:4" x14ac:dyDescent="0.2">
      <c r="A7444" s="265" t="s">
        <v>2448</v>
      </c>
      <c r="B7444" s="263">
        <v>9.4242322525587194E-5</v>
      </c>
      <c r="D7444" s="263"/>
    </row>
    <row r="7445" spans="1:4" x14ac:dyDescent="0.2">
      <c r="A7445" s="265" t="s">
        <v>3099</v>
      </c>
      <c r="B7445" s="263">
        <v>9.4160421162124103E-5</v>
      </c>
      <c r="D7445" s="263"/>
    </row>
    <row r="7446" spans="1:4" x14ac:dyDescent="0.2">
      <c r="A7446" s="265" t="s">
        <v>9099</v>
      </c>
      <c r="B7446" s="263">
        <v>9.41257849518094E-5</v>
      </c>
      <c r="D7446" s="263"/>
    </row>
    <row r="7447" spans="1:4" x14ac:dyDescent="0.2">
      <c r="A7447" s="265" t="s">
        <v>9100</v>
      </c>
      <c r="B7447" s="263">
        <v>9.41257849518094E-5</v>
      </c>
      <c r="D7447" s="263"/>
    </row>
    <row r="7448" spans="1:4" x14ac:dyDescent="0.2">
      <c r="A7448" s="265" t="s">
        <v>9101</v>
      </c>
      <c r="B7448" s="263">
        <v>9.41257849518094E-5</v>
      </c>
      <c r="D7448" s="263"/>
    </row>
    <row r="7449" spans="1:4" x14ac:dyDescent="0.2">
      <c r="A7449" s="265" t="s">
        <v>9102</v>
      </c>
      <c r="B7449" s="263">
        <v>9.41257849518094E-5</v>
      </c>
      <c r="D7449" s="263"/>
    </row>
    <row r="7450" spans="1:4" x14ac:dyDescent="0.2">
      <c r="A7450" s="265" t="s">
        <v>9103</v>
      </c>
      <c r="B7450" s="263">
        <v>9.41257849518094E-5</v>
      </c>
      <c r="D7450" s="263"/>
    </row>
    <row r="7451" spans="1:4" x14ac:dyDescent="0.2">
      <c r="A7451" s="265" t="s">
        <v>2895</v>
      </c>
      <c r="B7451" s="263">
        <v>9.4034761140753196E-5</v>
      </c>
      <c r="D7451" s="263"/>
    </row>
    <row r="7452" spans="1:4" x14ac:dyDescent="0.2">
      <c r="A7452" s="265" t="s">
        <v>5241</v>
      </c>
      <c r="B7452" s="263">
        <v>9.3925574242831203E-5</v>
      </c>
      <c r="D7452" s="263"/>
    </row>
    <row r="7453" spans="1:4" x14ac:dyDescent="0.2">
      <c r="A7453" s="265" t="s">
        <v>5599</v>
      </c>
      <c r="B7453" s="263">
        <v>9.3918254254037398E-5</v>
      </c>
      <c r="D7453" s="263"/>
    </row>
    <row r="7454" spans="1:4" x14ac:dyDescent="0.2">
      <c r="A7454" s="265" t="s">
        <v>5449</v>
      </c>
      <c r="B7454" s="263">
        <v>9.3918254254037398E-5</v>
      </c>
      <c r="D7454" s="263"/>
    </row>
    <row r="7455" spans="1:4" x14ac:dyDescent="0.2">
      <c r="A7455" s="265" t="s">
        <v>9104</v>
      </c>
      <c r="B7455" s="263">
        <v>9.3896878775856998E-5</v>
      </c>
      <c r="D7455" s="263"/>
    </row>
    <row r="7456" spans="1:4" x14ac:dyDescent="0.2">
      <c r="A7456" s="265" t="s">
        <v>9105</v>
      </c>
      <c r="B7456" s="263">
        <v>9.3851728862097297E-5</v>
      </c>
      <c r="D7456" s="263"/>
    </row>
    <row r="7457" spans="1:4" x14ac:dyDescent="0.2">
      <c r="A7457" s="265" t="s">
        <v>5380</v>
      </c>
      <c r="B7457" s="263">
        <v>9.3832573111304201E-5</v>
      </c>
      <c r="D7457" s="263"/>
    </row>
    <row r="7458" spans="1:4" x14ac:dyDescent="0.2">
      <c r="A7458" s="265" t="s">
        <v>4268</v>
      </c>
      <c r="B7458" s="263">
        <v>9.3720809686298495E-5</v>
      </c>
      <c r="D7458" s="263"/>
    </row>
    <row r="7459" spans="1:4" x14ac:dyDescent="0.2">
      <c r="A7459" s="265" t="s">
        <v>5211</v>
      </c>
      <c r="B7459" s="263">
        <v>9.3712759856084195E-5</v>
      </c>
      <c r="D7459" s="263"/>
    </row>
    <row r="7460" spans="1:4" x14ac:dyDescent="0.2">
      <c r="A7460" s="265" t="s">
        <v>1648</v>
      </c>
      <c r="B7460" s="263">
        <v>9.3670682072657797E-5</v>
      </c>
      <c r="D7460" s="263"/>
    </row>
    <row r="7461" spans="1:4" x14ac:dyDescent="0.2">
      <c r="A7461" s="265" t="s">
        <v>2057</v>
      </c>
      <c r="B7461" s="263">
        <v>9.3365768518800395E-5</v>
      </c>
      <c r="D7461" s="263"/>
    </row>
    <row r="7462" spans="1:4" x14ac:dyDescent="0.2">
      <c r="A7462" s="265" t="s">
        <v>4714</v>
      </c>
      <c r="B7462" s="263">
        <v>9.3363213947203697E-5</v>
      </c>
      <c r="D7462" s="263"/>
    </row>
    <row r="7463" spans="1:4" x14ac:dyDescent="0.2">
      <c r="A7463" s="265" t="s">
        <v>4683</v>
      </c>
      <c r="B7463" s="263">
        <v>9.3281990485683398E-5</v>
      </c>
      <c r="D7463" s="263"/>
    </row>
    <row r="7464" spans="1:4" x14ac:dyDescent="0.2">
      <c r="A7464" s="265" t="s">
        <v>6287</v>
      </c>
      <c r="B7464" s="263">
        <v>9.3106676078062497E-5</v>
      </c>
      <c r="D7464" s="263"/>
    </row>
    <row r="7465" spans="1:4" x14ac:dyDescent="0.2">
      <c r="A7465" s="265" t="s">
        <v>9106</v>
      </c>
      <c r="B7465" s="263">
        <v>9.2952119988653806E-5</v>
      </c>
      <c r="D7465" s="263"/>
    </row>
    <row r="7466" spans="1:4" x14ac:dyDescent="0.2">
      <c r="A7466" s="265" t="s">
        <v>3010</v>
      </c>
      <c r="B7466" s="263">
        <v>9.2923207445313305E-5</v>
      </c>
      <c r="D7466" s="263"/>
    </row>
    <row r="7467" spans="1:4" x14ac:dyDescent="0.2">
      <c r="A7467" s="265" t="s">
        <v>2013</v>
      </c>
      <c r="B7467" s="263">
        <v>9.2605862721410002E-5</v>
      </c>
      <c r="D7467" s="263"/>
    </row>
    <row r="7468" spans="1:4" x14ac:dyDescent="0.2">
      <c r="A7468" s="265" t="s">
        <v>9107</v>
      </c>
      <c r="B7468" s="263">
        <v>9.2551528559481206E-5</v>
      </c>
      <c r="D7468" s="263"/>
    </row>
    <row r="7469" spans="1:4" x14ac:dyDescent="0.2">
      <c r="A7469" s="265" t="s">
        <v>4623</v>
      </c>
      <c r="B7469" s="263">
        <v>9.2410588303861699E-5</v>
      </c>
      <c r="D7469" s="263"/>
    </row>
    <row r="7470" spans="1:4" x14ac:dyDescent="0.2">
      <c r="A7470" s="265" t="s">
        <v>1210</v>
      </c>
      <c r="B7470" s="263">
        <v>9.2397152432223693E-5</v>
      </c>
      <c r="D7470" s="263"/>
    </row>
    <row r="7471" spans="1:4" x14ac:dyDescent="0.2">
      <c r="A7471" s="265" t="s">
        <v>9108</v>
      </c>
      <c r="B7471" s="263">
        <v>9.2293282292569398E-5</v>
      </c>
      <c r="D7471" s="263"/>
    </row>
    <row r="7472" spans="1:4" x14ac:dyDescent="0.2">
      <c r="A7472" s="265" t="s">
        <v>3423</v>
      </c>
      <c r="B7472" s="263">
        <v>9.21948204090059E-5</v>
      </c>
      <c r="D7472" s="263"/>
    </row>
    <row r="7473" spans="1:4" x14ac:dyDescent="0.2">
      <c r="A7473" s="265" t="s">
        <v>5632</v>
      </c>
      <c r="B7473" s="263">
        <v>9.2177851116071103E-5</v>
      </c>
      <c r="D7473" s="263"/>
    </row>
    <row r="7474" spans="1:4" x14ac:dyDescent="0.2">
      <c r="A7474" s="265" t="s">
        <v>1559</v>
      </c>
      <c r="B7474" s="263">
        <v>9.2055766853518605E-5</v>
      </c>
      <c r="D7474" s="263"/>
    </row>
    <row r="7475" spans="1:4" x14ac:dyDescent="0.2">
      <c r="A7475" s="265" t="s">
        <v>861</v>
      </c>
      <c r="B7475" s="263">
        <v>9.1910630408104807E-5</v>
      </c>
      <c r="D7475" s="263"/>
    </row>
    <row r="7476" spans="1:4" x14ac:dyDescent="0.2">
      <c r="A7476" s="265" t="s">
        <v>6046</v>
      </c>
      <c r="B7476" s="263">
        <v>9.1828345866323905E-5</v>
      </c>
      <c r="D7476" s="263"/>
    </row>
    <row r="7477" spans="1:4" x14ac:dyDescent="0.2">
      <c r="A7477" s="265" t="s">
        <v>6065</v>
      </c>
      <c r="B7477" s="263">
        <v>9.1624322766711201E-5</v>
      </c>
      <c r="D7477" s="263"/>
    </row>
    <row r="7478" spans="1:4" x14ac:dyDescent="0.2">
      <c r="A7478" s="265" t="s">
        <v>6002</v>
      </c>
      <c r="B7478" s="263">
        <v>9.1154392693401995E-5</v>
      </c>
      <c r="D7478" s="263"/>
    </row>
    <row r="7479" spans="1:4" x14ac:dyDescent="0.2">
      <c r="A7479" s="265" t="s">
        <v>3453</v>
      </c>
      <c r="B7479" s="263">
        <v>9.0960074309520095E-5</v>
      </c>
      <c r="D7479" s="263"/>
    </row>
    <row r="7480" spans="1:4" x14ac:dyDescent="0.2">
      <c r="A7480" s="265" t="s">
        <v>551</v>
      </c>
      <c r="B7480" s="263">
        <v>9.0782750998714103E-5</v>
      </c>
      <c r="D7480" s="263"/>
    </row>
    <row r="7481" spans="1:4" x14ac:dyDescent="0.2">
      <c r="A7481" s="265" t="s">
        <v>9109</v>
      </c>
      <c r="B7481" s="263">
        <v>9.0640347956377496E-5</v>
      </c>
      <c r="D7481" s="263"/>
    </row>
    <row r="7482" spans="1:4" x14ac:dyDescent="0.2">
      <c r="A7482" s="265" t="s">
        <v>9110</v>
      </c>
      <c r="B7482" s="263">
        <v>9.0587909880712405E-5</v>
      </c>
      <c r="D7482" s="263"/>
    </row>
    <row r="7483" spans="1:4" x14ac:dyDescent="0.2">
      <c r="A7483" s="265" t="s">
        <v>3852</v>
      </c>
      <c r="B7483" s="263">
        <v>9.0518622075939998E-5</v>
      </c>
      <c r="D7483" s="263"/>
    </row>
    <row r="7484" spans="1:4" x14ac:dyDescent="0.2">
      <c r="A7484" s="265" t="s">
        <v>9111</v>
      </c>
      <c r="B7484" s="263">
        <v>9.0497430632732094E-5</v>
      </c>
      <c r="D7484" s="263"/>
    </row>
    <row r="7485" spans="1:4" x14ac:dyDescent="0.2">
      <c r="A7485" s="265" t="s">
        <v>1988</v>
      </c>
      <c r="B7485" s="263">
        <v>9.0065788649147993E-5</v>
      </c>
      <c r="D7485" s="263"/>
    </row>
    <row r="7486" spans="1:4" x14ac:dyDescent="0.2">
      <c r="A7486" s="265" t="s">
        <v>3983</v>
      </c>
      <c r="B7486" s="263">
        <v>8.9909953629957101E-5</v>
      </c>
      <c r="D7486" s="263"/>
    </row>
    <row r="7487" spans="1:4" x14ac:dyDescent="0.2">
      <c r="A7487" s="265" t="s">
        <v>9112</v>
      </c>
      <c r="B7487" s="263">
        <v>8.9758157564075397E-5</v>
      </c>
      <c r="D7487" s="263"/>
    </row>
    <row r="7488" spans="1:4" x14ac:dyDescent="0.2">
      <c r="A7488" s="265" t="s">
        <v>2882</v>
      </c>
      <c r="B7488" s="263">
        <v>8.9668757447035197E-5</v>
      </c>
      <c r="D7488" s="263"/>
    </row>
    <row r="7489" spans="1:4" x14ac:dyDescent="0.2">
      <c r="A7489" s="265" t="s">
        <v>9113</v>
      </c>
      <c r="B7489" s="263">
        <v>8.9588176901958695E-5</v>
      </c>
      <c r="D7489" s="263"/>
    </row>
    <row r="7490" spans="1:4" x14ac:dyDescent="0.2">
      <c r="A7490" s="265" t="s">
        <v>9114</v>
      </c>
      <c r="B7490" s="263">
        <v>8.9588176901958695E-5</v>
      </c>
      <c r="D7490" s="263"/>
    </row>
    <row r="7491" spans="1:4" x14ac:dyDescent="0.2">
      <c r="A7491" s="265" t="s">
        <v>5280</v>
      </c>
      <c r="B7491" s="263">
        <v>8.9356939642894895E-5</v>
      </c>
      <c r="D7491" s="263"/>
    </row>
    <row r="7492" spans="1:4" x14ac:dyDescent="0.2">
      <c r="A7492" s="265" t="s">
        <v>9115</v>
      </c>
      <c r="B7492" s="263">
        <v>8.932023028298E-5</v>
      </c>
      <c r="D7492" s="263"/>
    </row>
    <row r="7493" spans="1:4" x14ac:dyDescent="0.2">
      <c r="A7493" s="265" t="s">
        <v>9116</v>
      </c>
      <c r="B7493" s="263">
        <v>8.932023028298E-5</v>
      </c>
      <c r="D7493" s="263"/>
    </row>
    <row r="7494" spans="1:4" x14ac:dyDescent="0.2">
      <c r="A7494" s="265" t="s">
        <v>9117</v>
      </c>
      <c r="B7494" s="263">
        <v>8.932023028298E-5</v>
      </c>
      <c r="D7494" s="263"/>
    </row>
    <row r="7495" spans="1:4" x14ac:dyDescent="0.2">
      <c r="A7495" s="265" t="s">
        <v>9118</v>
      </c>
      <c r="B7495" s="263">
        <v>8.932023028298E-5</v>
      </c>
      <c r="D7495" s="263"/>
    </row>
    <row r="7496" spans="1:4" x14ac:dyDescent="0.2">
      <c r="A7496" s="265" t="s">
        <v>9119</v>
      </c>
      <c r="B7496" s="263">
        <v>8.932023028298E-5</v>
      </c>
      <c r="D7496" s="263"/>
    </row>
    <row r="7497" spans="1:4" x14ac:dyDescent="0.2">
      <c r="A7497" s="265" t="s">
        <v>9120</v>
      </c>
      <c r="B7497" s="263">
        <v>8.932023028298E-5</v>
      </c>
      <c r="D7497" s="263"/>
    </row>
    <row r="7498" spans="1:4" x14ac:dyDescent="0.2">
      <c r="A7498" s="265" t="s">
        <v>6318</v>
      </c>
      <c r="B7498" s="263">
        <v>8.93044496552387E-5</v>
      </c>
      <c r="D7498" s="263"/>
    </row>
    <row r="7499" spans="1:4" x14ac:dyDescent="0.2">
      <c r="A7499" s="265" t="s">
        <v>2763</v>
      </c>
      <c r="B7499" s="263">
        <v>8.8944580465403006E-5</v>
      </c>
      <c r="D7499" s="263"/>
    </row>
    <row r="7500" spans="1:4" x14ac:dyDescent="0.2">
      <c r="A7500" s="265" t="s">
        <v>9121</v>
      </c>
      <c r="B7500" s="263">
        <v>8.8937938899206801E-5</v>
      </c>
      <c r="D7500" s="263"/>
    </row>
    <row r="7501" spans="1:4" x14ac:dyDescent="0.2">
      <c r="A7501" s="265" t="s">
        <v>5641</v>
      </c>
      <c r="B7501" s="263">
        <v>8.8902295908083705E-5</v>
      </c>
      <c r="D7501" s="263"/>
    </row>
    <row r="7502" spans="1:4" x14ac:dyDescent="0.2">
      <c r="A7502" s="265" t="s">
        <v>9122</v>
      </c>
      <c r="B7502" s="263">
        <v>8.8792847382394003E-5</v>
      </c>
      <c r="D7502" s="263"/>
    </row>
    <row r="7503" spans="1:4" x14ac:dyDescent="0.2">
      <c r="A7503" s="265" t="s">
        <v>9123</v>
      </c>
      <c r="B7503" s="263">
        <v>8.8617260329644095E-5</v>
      </c>
      <c r="D7503" s="263"/>
    </row>
    <row r="7504" spans="1:4" x14ac:dyDescent="0.2">
      <c r="A7504" s="265" t="s">
        <v>4528</v>
      </c>
      <c r="B7504" s="263">
        <v>8.85506841469772E-5</v>
      </c>
      <c r="D7504" s="263"/>
    </row>
    <row r="7505" spans="1:4" x14ac:dyDescent="0.2">
      <c r="A7505" s="265" t="s">
        <v>9124</v>
      </c>
      <c r="B7505" s="263">
        <v>8.8361770352775795E-5</v>
      </c>
      <c r="D7505" s="263"/>
    </row>
    <row r="7506" spans="1:4" x14ac:dyDescent="0.2">
      <c r="A7506" s="265" t="s">
        <v>9125</v>
      </c>
      <c r="B7506" s="263">
        <v>8.82390176883324E-5</v>
      </c>
      <c r="D7506" s="263"/>
    </row>
    <row r="7507" spans="1:4" x14ac:dyDescent="0.2">
      <c r="A7507" s="265" t="s">
        <v>1708</v>
      </c>
      <c r="B7507" s="263">
        <v>8.8213245369516606E-5</v>
      </c>
      <c r="D7507" s="263"/>
    </row>
    <row r="7508" spans="1:4" x14ac:dyDescent="0.2">
      <c r="A7508" s="265" t="s">
        <v>5890</v>
      </c>
      <c r="B7508" s="263">
        <v>8.8032727923945798E-5</v>
      </c>
      <c r="D7508" s="263"/>
    </row>
    <row r="7509" spans="1:4" x14ac:dyDescent="0.2">
      <c r="A7509" s="265" t="s">
        <v>9126</v>
      </c>
      <c r="B7509" s="263">
        <v>8.8032727923945798E-5</v>
      </c>
      <c r="D7509" s="263"/>
    </row>
    <row r="7510" spans="1:4" x14ac:dyDescent="0.2">
      <c r="A7510" s="265" t="s">
        <v>1728</v>
      </c>
      <c r="B7510" s="263">
        <v>8.8032727923945798E-5</v>
      </c>
      <c r="D7510" s="263"/>
    </row>
    <row r="7511" spans="1:4" x14ac:dyDescent="0.2">
      <c r="A7511" s="265" t="s">
        <v>9127</v>
      </c>
      <c r="B7511" s="263">
        <v>8.8032727923945798E-5</v>
      </c>
      <c r="D7511" s="263"/>
    </row>
    <row r="7512" spans="1:4" x14ac:dyDescent="0.2">
      <c r="A7512" s="265" t="s">
        <v>1740</v>
      </c>
      <c r="B7512" s="263">
        <v>8.8032727923945798E-5</v>
      </c>
      <c r="D7512" s="263"/>
    </row>
    <row r="7513" spans="1:4" x14ac:dyDescent="0.2">
      <c r="A7513" s="265" t="s">
        <v>1736</v>
      </c>
      <c r="B7513" s="263">
        <v>8.8032727923945798E-5</v>
      </c>
      <c r="D7513" s="263"/>
    </row>
    <row r="7514" spans="1:4" x14ac:dyDescent="0.2">
      <c r="A7514" s="265" t="s">
        <v>9128</v>
      </c>
      <c r="B7514" s="263">
        <v>8.8032727923945798E-5</v>
      </c>
      <c r="D7514" s="263"/>
    </row>
    <row r="7515" spans="1:4" x14ac:dyDescent="0.2">
      <c r="A7515" s="265" t="s">
        <v>5131</v>
      </c>
      <c r="B7515" s="263">
        <v>8.7980035450674902E-5</v>
      </c>
      <c r="D7515" s="263"/>
    </row>
    <row r="7516" spans="1:4" x14ac:dyDescent="0.2">
      <c r="A7516" s="265" t="s">
        <v>4757</v>
      </c>
      <c r="B7516" s="263">
        <v>8.7980035450674902E-5</v>
      </c>
      <c r="D7516" s="263"/>
    </row>
    <row r="7517" spans="1:4" x14ac:dyDescent="0.2">
      <c r="A7517" s="265" t="s">
        <v>9129</v>
      </c>
      <c r="B7517" s="263">
        <v>8.7980035450674902E-5</v>
      </c>
      <c r="D7517" s="263"/>
    </row>
    <row r="7518" spans="1:4" x14ac:dyDescent="0.2">
      <c r="A7518" s="265" t="s">
        <v>9130</v>
      </c>
      <c r="B7518" s="263">
        <v>8.7938344258870797E-5</v>
      </c>
      <c r="D7518" s="263"/>
    </row>
    <row r="7519" spans="1:4" x14ac:dyDescent="0.2">
      <c r="A7519" s="265" t="s">
        <v>9131</v>
      </c>
      <c r="B7519" s="263">
        <v>8.7934695186145997E-5</v>
      </c>
      <c r="D7519" s="263"/>
    </row>
    <row r="7520" spans="1:4" x14ac:dyDescent="0.2">
      <c r="A7520" s="265" t="s">
        <v>9132</v>
      </c>
      <c r="B7520" s="263">
        <v>8.7780526926390206E-5</v>
      </c>
      <c r="D7520" s="263"/>
    </row>
    <row r="7521" spans="1:4" x14ac:dyDescent="0.2">
      <c r="A7521" s="265" t="s">
        <v>847</v>
      </c>
      <c r="B7521" s="263">
        <v>8.7607571721906501E-5</v>
      </c>
      <c r="D7521" s="263"/>
    </row>
    <row r="7522" spans="1:4" x14ac:dyDescent="0.2">
      <c r="A7522" s="265" t="s">
        <v>9133</v>
      </c>
      <c r="B7522" s="263">
        <v>8.7570739197192894E-5</v>
      </c>
      <c r="D7522" s="263"/>
    </row>
    <row r="7523" spans="1:4" x14ac:dyDescent="0.2">
      <c r="A7523" s="265" t="s">
        <v>1464</v>
      </c>
      <c r="B7523" s="263">
        <v>8.7549861381628499E-5</v>
      </c>
      <c r="D7523" s="263"/>
    </row>
    <row r="7524" spans="1:4" x14ac:dyDescent="0.2">
      <c r="A7524" s="265" t="s">
        <v>6050</v>
      </c>
      <c r="B7524" s="263">
        <v>8.7545777762454798E-5</v>
      </c>
      <c r="D7524" s="263"/>
    </row>
    <row r="7525" spans="1:4" x14ac:dyDescent="0.2">
      <c r="A7525" s="265" t="s">
        <v>2877</v>
      </c>
      <c r="B7525" s="263">
        <v>8.7263151991515004E-5</v>
      </c>
      <c r="D7525" s="263"/>
    </row>
    <row r="7526" spans="1:4" x14ac:dyDescent="0.2">
      <c r="A7526" s="265" t="s">
        <v>3215</v>
      </c>
      <c r="B7526" s="263">
        <v>8.7112772303764603E-5</v>
      </c>
      <c r="D7526" s="263"/>
    </row>
    <row r="7527" spans="1:4" x14ac:dyDescent="0.2">
      <c r="A7527" s="265" t="s">
        <v>9134</v>
      </c>
      <c r="B7527" s="263">
        <v>8.6953116438116601E-5</v>
      </c>
      <c r="D7527" s="263"/>
    </row>
    <row r="7528" spans="1:4" x14ac:dyDescent="0.2">
      <c r="A7528" s="265" t="s">
        <v>9135</v>
      </c>
      <c r="B7528" s="263">
        <v>8.6930125256124804E-5</v>
      </c>
      <c r="D7528" s="263"/>
    </row>
    <row r="7529" spans="1:4" x14ac:dyDescent="0.2">
      <c r="A7529" s="265" t="s">
        <v>2738</v>
      </c>
      <c r="B7529" s="263">
        <v>8.6826112256002994E-5</v>
      </c>
      <c r="D7529" s="263"/>
    </row>
    <row r="7530" spans="1:4" x14ac:dyDescent="0.2">
      <c r="A7530" s="265" t="s">
        <v>9136</v>
      </c>
      <c r="B7530" s="263">
        <v>8.6524175941778494E-5</v>
      </c>
      <c r="D7530" s="263"/>
    </row>
    <row r="7531" spans="1:4" x14ac:dyDescent="0.2">
      <c r="A7531" s="265" t="s">
        <v>9137</v>
      </c>
      <c r="B7531" s="263">
        <v>8.6524175941778494E-5</v>
      </c>
      <c r="D7531" s="263"/>
    </row>
    <row r="7532" spans="1:4" x14ac:dyDescent="0.2">
      <c r="A7532" s="265" t="s">
        <v>9138</v>
      </c>
      <c r="B7532" s="263">
        <v>8.6524175941778494E-5</v>
      </c>
      <c r="D7532" s="263"/>
    </row>
    <row r="7533" spans="1:4" x14ac:dyDescent="0.2">
      <c r="A7533" s="265" t="s">
        <v>2120</v>
      </c>
      <c r="B7533" s="263">
        <v>8.6371404324730804E-5</v>
      </c>
      <c r="D7533" s="263"/>
    </row>
    <row r="7534" spans="1:4" x14ac:dyDescent="0.2">
      <c r="A7534" s="265" t="s">
        <v>525</v>
      </c>
      <c r="B7534" s="263">
        <v>8.6235760717622904E-5</v>
      </c>
      <c r="D7534" s="263"/>
    </row>
    <row r="7535" spans="1:4" x14ac:dyDescent="0.2">
      <c r="A7535" s="265" t="s">
        <v>3075</v>
      </c>
      <c r="B7535" s="263">
        <v>8.6196999328592993E-5</v>
      </c>
      <c r="D7535" s="263"/>
    </row>
    <row r="7536" spans="1:4" x14ac:dyDescent="0.2">
      <c r="A7536" s="265" t="s">
        <v>9139</v>
      </c>
      <c r="B7536" s="263">
        <v>8.5838789880805498E-5</v>
      </c>
      <c r="D7536" s="263"/>
    </row>
    <row r="7537" spans="1:4" x14ac:dyDescent="0.2">
      <c r="A7537" s="265" t="s">
        <v>5316</v>
      </c>
      <c r="B7537" s="263">
        <v>8.5379923846958796E-5</v>
      </c>
      <c r="D7537" s="263"/>
    </row>
    <row r="7538" spans="1:4" x14ac:dyDescent="0.2">
      <c r="A7538" s="265" t="s">
        <v>3846</v>
      </c>
      <c r="B7538" s="263">
        <v>8.51778317504663E-5</v>
      </c>
      <c r="D7538" s="263"/>
    </row>
    <row r="7539" spans="1:4" x14ac:dyDescent="0.2">
      <c r="A7539" s="265" t="s">
        <v>9140</v>
      </c>
      <c r="B7539" s="263">
        <v>8.5167025469614502E-5</v>
      </c>
      <c r="D7539" s="263"/>
    </row>
    <row r="7540" spans="1:4" x14ac:dyDescent="0.2">
      <c r="A7540" s="265" t="s">
        <v>2450</v>
      </c>
      <c r="B7540" s="263">
        <v>8.5157033459469704E-5</v>
      </c>
      <c r="D7540" s="263"/>
    </row>
    <row r="7541" spans="1:4" x14ac:dyDescent="0.2">
      <c r="A7541" s="265" t="s">
        <v>9141</v>
      </c>
      <c r="B7541" s="263">
        <v>8.5138248828971097E-5</v>
      </c>
      <c r="D7541" s="263"/>
    </row>
    <row r="7542" spans="1:4" x14ac:dyDescent="0.2">
      <c r="A7542" s="265" t="s">
        <v>5565</v>
      </c>
      <c r="B7542" s="263">
        <v>8.4977054542971603E-5</v>
      </c>
      <c r="D7542" s="263"/>
    </row>
    <row r="7543" spans="1:4" x14ac:dyDescent="0.2">
      <c r="A7543" s="265" t="s">
        <v>4689</v>
      </c>
      <c r="B7543" s="263">
        <v>8.4952461839077895E-5</v>
      </c>
      <c r="D7543" s="263"/>
    </row>
    <row r="7544" spans="1:4" x14ac:dyDescent="0.2">
      <c r="A7544" s="265" t="s">
        <v>1469</v>
      </c>
      <c r="B7544" s="263">
        <v>8.4794875707577106E-5</v>
      </c>
      <c r="D7544" s="263"/>
    </row>
    <row r="7545" spans="1:4" x14ac:dyDescent="0.2">
      <c r="A7545" s="265" t="s">
        <v>4161</v>
      </c>
      <c r="B7545" s="263">
        <v>8.4688846310034002E-5</v>
      </c>
      <c r="D7545" s="263"/>
    </row>
    <row r="7546" spans="1:4" x14ac:dyDescent="0.2">
      <c r="A7546" s="265" t="s">
        <v>391</v>
      </c>
      <c r="B7546" s="263">
        <v>8.4652443124895896E-5</v>
      </c>
      <c r="D7546" s="263"/>
    </row>
    <row r="7547" spans="1:4" x14ac:dyDescent="0.2">
      <c r="A7547" s="265" t="s">
        <v>9142</v>
      </c>
      <c r="B7547" s="263">
        <v>8.4497674328827194E-5</v>
      </c>
      <c r="D7547" s="263"/>
    </row>
    <row r="7548" spans="1:4" x14ac:dyDescent="0.2">
      <c r="A7548" s="265" t="s">
        <v>4113</v>
      </c>
      <c r="B7548" s="263">
        <v>8.4470571906022996E-5</v>
      </c>
      <c r="D7548" s="263"/>
    </row>
    <row r="7549" spans="1:4" x14ac:dyDescent="0.2">
      <c r="A7549" s="265" t="s">
        <v>9143</v>
      </c>
      <c r="B7549" s="263">
        <v>8.4347165430226901E-5</v>
      </c>
      <c r="D7549" s="263"/>
    </row>
    <row r="7550" spans="1:4" x14ac:dyDescent="0.2">
      <c r="A7550" s="265" t="s">
        <v>424</v>
      </c>
      <c r="B7550" s="263">
        <v>8.4105948878340005E-5</v>
      </c>
      <c r="D7550" s="263"/>
    </row>
    <row r="7551" spans="1:4" x14ac:dyDescent="0.2">
      <c r="A7551" s="265" t="s">
        <v>5916</v>
      </c>
      <c r="B7551" s="263">
        <v>8.4094807246035694E-5</v>
      </c>
      <c r="D7551" s="263"/>
    </row>
    <row r="7552" spans="1:4" x14ac:dyDescent="0.2">
      <c r="A7552" s="265" t="s">
        <v>4707</v>
      </c>
      <c r="B7552" s="263">
        <v>8.4093519716614304E-5</v>
      </c>
      <c r="D7552" s="263"/>
    </row>
    <row r="7553" spans="1:4" x14ac:dyDescent="0.2">
      <c r="A7553" s="265" t="s">
        <v>9144</v>
      </c>
      <c r="B7553" s="263">
        <v>8.4093519716614304E-5</v>
      </c>
      <c r="D7553" s="263"/>
    </row>
    <row r="7554" spans="1:4" x14ac:dyDescent="0.2">
      <c r="A7554" s="265" t="s">
        <v>9145</v>
      </c>
      <c r="B7554" s="263">
        <v>8.4033324113937105E-5</v>
      </c>
      <c r="D7554" s="263"/>
    </row>
    <row r="7555" spans="1:4" x14ac:dyDescent="0.2">
      <c r="A7555" s="265" t="s">
        <v>3894</v>
      </c>
      <c r="B7555" s="263">
        <v>8.3769176432198296E-5</v>
      </c>
      <c r="D7555" s="263"/>
    </row>
    <row r="7556" spans="1:4" x14ac:dyDescent="0.2">
      <c r="A7556" s="265" t="s">
        <v>9146</v>
      </c>
      <c r="B7556" s="263">
        <v>8.3730729287153805E-5</v>
      </c>
      <c r="D7556" s="263"/>
    </row>
    <row r="7557" spans="1:4" x14ac:dyDescent="0.2">
      <c r="A7557" s="265" t="s">
        <v>9147</v>
      </c>
      <c r="B7557" s="263">
        <v>8.35002695354154E-5</v>
      </c>
      <c r="D7557" s="263"/>
    </row>
    <row r="7558" spans="1:4" x14ac:dyDescent="0.2">
      <c r="A7558" s="265" t="s">
        <v>9148</v>
      </c>
      <c r="B7558" s="263">
        <v>8.3443732620927093E-5</v>
      </c>
      <c r="D7558" s="263"/>
    </row>
    <row r="7559" spans="1:4" x14ac:dyDescent="0.2">
      <c r="A7559" s="265" t="s">
        <v>2905</v>
      </c>
      <c r="B7559" s="263">
        <v>8.3193170141896206E-5</v>
      </c>
      <c r="D7559" s="263"/>
    </row>
    <row r="7560" spans="1:4" x14ac:dyDescent="0.2">
      <c r="A7560" s="265" t="s">
        <v>9149</v>
      </c>
      <c r="B7560" s="263">
        <v>8.3063778577199295E-5</v>
      </c>
      <c r="D7560" s="263"/>
    </row>
    <row r="7561" spans="1:4" x14ac:dyDescent="0.2">
      <c r="A7561" s="265" t="s">
        <v>9150</v>
      </c>
      <c r="B7561" s="263">
        <v>8.3026959711721796E-5</v>
      </c>
      <c r="D7561" s="263"/>
    </row>
    <row r="7562" spans="1:4" x14ac:dyDescent="0.2">
      <c r="A7562" s="265" t="s">
        <v>3950</v>
      </c>
      <c r="B7562" s="263">
        <v>8.30053751318654E-5</v>
      </c>
      <c r="D7562" s="263"/>
    </row>
    <row r="7563" spans="1:4" x14ac:dyDescent="0.2">
      <c r="A7563" s="265" t="s">
        <v>1314</v>
      </c>
      <c r="B7563" s="263">
        <v>8.2701663257215094E-5</v>
      </c>
      <c r="D7563" s="263"/>
    </row>
    <row r="7564" spans="1:4" x14ac:dyDescent="0.2">
      <c r="A7564" s="265" t="s">
        <v>3722</v>
      </c>
      <c r="B7564" s="263">
        <v>8.2691478730488504E-5</v>
      </c>
      <c r="D7564" s="263"/>
    </row>
    <row r="7565" spans="1:4" x14ac:dyDescent="0.2">
      <c r="A7565" s="265" t="s">
        <v>1904</v>
      </c>
      <c r="B7565" s="263">
        <v>8.2418415062260599E-5</v>
      </c>
      <c r="D7565" s="263"/>
    </row>
    <row r="7566" spans="1:4" x14ac:dyDescent="0.2">
      <c r="A7566" s="265" t="s">
        <v>9151</v>
      </c>
      <c r="B7566" s="263">
        <v>8.2416679812000995E-5</v>
      </c>
      <c r="D7566" s="263"/>
    </row>
    <row r="7567" spans="1:4" x14ac:dyDescent="0.2">
      <c r="A7567" s="265" t="s">
        <v>9152</v>
      </c>
      <c r="B7567" s="263">
        <v>8.23801273003296E-5</v>
      </c>
      <c r="D7567" s="263"/>
    </row>
    <row r="7568" spans="1:4" x14ac:dyDescent="0.2">
      <c r="A7568" s="265" t="s">
        <v>9153</v>
      </c>
      <c r="B7568" s="263">
        <v>8.23156963558345E-5</v>
      </c>
      <c r="D7568" s="263"/>
    </row>
    <row r="7569" spans="1:4" x14ac:dyDescent="0.2">
      <c r="A7569" s="265" t="s">
        <v>9154</v>
      </c>
      <c r="B7569" s="263">
        <v>8.2265924819888394E-5</v>
      </c>
      <c r="D7569" s="263"/>
    </row>
    <row r="7570" spans="1:4" x14ac:dyDescent="0.2">
      <c r="A7570" s="265" t="s">
        <v>9155</v>
      </c>
      <c r="B7570" s="263">
        <v>8.2265924819888394E-5</v>
      </c>
      <c r="D7570" s="263"/>
    </row>
    <row r="7571" spans="1:4" x14ac:dyDescent="0.2">
      <c r="A7571" s="265" t="s">
        <v>9156</v>
      </c>
      <c r="B7571" s="263">
        <v>8.2265924819888394E-5</v>
      </c>
      <c r="D7571" s="263"/>
    </row>
    <row r="7572" spans="1:4" x14ac:dyDescent="0.2">
      <c r="A7572" s="265" t="s">
        <v>9157</v>
      </c>
      <c r="B7572" s="263">
        <v>8.2265924819888394E-5</v>
      </c>
      <c r="D7572" s="263"/>
    </row>
    <row r="7573" spans="1:4" x14ac:dyDescent="0.2">
      <c r="A7573" s="265" t="s">
        <v>9158</v>
      </c>
      <c r="B7573" s="263">
        <v>8.2265924819888394E-5</v>
      </c>
      <c r="D7573" s="263"/>
    </row>
    <row r="7574" spans="1:4" x14ac:dyDescent="0.2">
      <c r="A7574" s="265" t="s">
        <v>2843</v>
      </c>
      <c r="B7574" s="263">
        <v>8.2257780370255403E-5</v>
      </c>
      <c r="D7574" s="263"/>
    </row>
    <row r="7575" spans="1:4" x14ac:dyDescent="0.2">
      <c r="A7575" s="265" t="s">
        <v>1238</v>
      </c>
      <c r="B7575" s="263">
        <v>8.2215193927830999E-5</v>
      </c>
      <c r="D7575" s="263"/>
    </row>
    <row r="7576" spans="1:4" x14ac:dyDescent="0.2">
      <c r="A7576" s="265" t="s">
        <v>9159</v>
      </c>
      <c r="B7576" s="263">
        <v>8.2152329875733306E-5</v>
      </c>
      <c r="D7576" s="263"/>
    </row>
    <row r="7577" spans="1:4" x14ac:dyDescent="0.2">
      <c r="A7577" s="265" t="s">
        <v>4598</v>
      </c>
      <c r="B7577" s="263">
        <v>8.2082300101604406E-5</v>
      </c>
      <c r="D7577" s="263"/>
    </row>
    <row r="7578" spans="1:4" x14ac:dyDescent="0.2">
      <c r="A7578" s="265" t="s">
        <v>6017</v>
      </c>
      <c r="B7578" s="263">
        <v>8.2058128692627606E-5</v>
      </c>
      <c r="D7578" s="263"/>
    </row>
    <row r="7579" spans="1:4" x14ac:dyDescent="0.2">
      <c r="A7579" s="265" t="s">
        <v>5274</v>
      </c>
      <c r="B7579" s="263">
        <v>8.1949945097392407E-5</v>
      </c>
      <c r="D7579" s="263"/>
    </row>
    <row r="7580" spans="1:4" x14ac:dyDescent="0.2">
      <c r="A7580" s="265" t="s">
        <v>2286</v>
      </c>
      <c r="B7580" s="263">
        <v>8.1933293485811394E-5</v>
      </c>
      <c r="D7580" s="263"/>
    </row>
    <row r="7581" spans="1:4" x14ac:dyDescent="0.2">
      <c r="A7581" s="265" t="s">
        <v>4307</v>
      </c>
      <c r="B7581" s="263">
        <v>8.16729390555169E-5</v>
      </c>
      <c r="D7581" s="263"/>
    </row>
    <row r="7582" spans="1:4" x14ac:dyDescent="0.2">
      <c r="A7582" s="265" t="s">
        <v>2391</v>
      </c>
      <c r="B7582" s="263">
        <v>8.1664831099449199E-5</v>
      </c>
      <c r="D7582" s="263"/>
    </row>
    <row r="7583" spans="1:4" x14ac:dyDescent="0.2">
      <c r="A7583" s="265" t="s">
        <v>9160</v>
      </c>
      <c r="B7583" s="263">
        <v>8.1480250985762405E-5</v>
      </c>
      <c r="D7583" s="263"/>
    </row>
    <row r="7584" spans="1:4" x14ac:dyDescent="0.2">
      <c r="A7584" s="265" t="s">
        <v>1344</v>
      </c>
      <c r="B7584" s="263">
        <v>8.1383190981955595E-5</v>
      </c>
      <c r="D7584" s="263"/>
    </row>
    <row r="7585" spans="1:4" x14ac:dyDescent="0.2">
      <c r="A7585" s="265" t="s">
        <v>1914</v>
      </c>
      <c r="B7585" s="263">
        <v>8.1288395045930306E-5</v>
      </c>
      <c r="D7585" s="263"/>
    </row>
    <row r="7586" spans="1:4" x14ac:dyDescent="0.2">
      <c r="A7586" s="265" t="s">
        <v>9161</v>
      </c>
      <c r="B7586" s="263">
        <v>8.1271400750754699E-5</v>
      </c>
      <c r="D7586" s="263"/>
    </row>
    <row r="7587" spans="1:4" x14ac:dyDescent="0.2">
      <c r="A7587" s="265" t="s">
        <v>9162</v>
      </c>
      <c r="B7587" s="263">
        <v>8.1188501326848303E-5</v>
      </c>
      <c r="D7587" s="263"/>
    </row>
    <row r="7588" spans="1:4" x14ac:dyDescent="0.2">
      <c r="A7588" s="265" t="s">
        <v>9163</v>
      </c>
      <c r="B7588" s="263">
        <v>8.10965096461595E-5</v>
      </c>
      <c r="D7588" s="263"/>
    </row>
    <row r="7589" spans="1:4" x14ac:dyDescent="0.2">
      <c r="A7589" s="265" t="s">
        <v>9164</v>
      </c>
      <c r="B7589" s="263">
        <v>8.0967240351404495E-5</v>
      </c>
      <c r="D7589" s="263"/>
    </row>
    <row r="7590" spans="1:4" x14ac:dyDescent="0.2">
      <c r="A7590" s="265" t="s">
        <v>2887</v>
      </c>
      <c r="B7590" s="263">
        <v>8.0855644075107305E-5</v>
      </c>
      <c r="D7590" s="263"/>
    </row>
    <row r="7591" spans="1:4" x14ac:dyDescent="0.2">
      <c r="A7591" s="265" t="s">
        <v>5656</v>
      </c>
      <c r="B7591" s="263">
        <v>8.0799601610532398E-5</v>
      </c>
      <c r="D7591" s="263"/>
    </row>
    <row r="7592" spans="1:4" x14ac:dyDescent="0.2">
      <c r="A7592" s="265" t="s">
        <v>5687</v>
      </c>
      <c r="B7592" s="263">
        <v>8.0708035842782505E-5</v>
      </c>
      <c r="D7592" s="263"/>
    </row>
    <row r="7593" spans="1:4" x14ac:dyDescent="0.2">
      <c r="A7593" s="265" t="s">
        <v>4908</v>
      </c>
      <c r="B7593" s="263">
        <v>8.0678026586238394E-5</v>
      </c>
      <c r="D7593" s="263"/>
    </row>
    <row r="7594" spans="1:4" x14ac:dyDescent="0.2">
      <c r="A7594" s="265" t="s">
        <v>670</v>
      </c>
      <c r="B7594" s="263">
        <v>8.0526312631454193E-5</v>
      </c>
      <c r="D7594" s="263"/>
    </row>
    <row r="7595" spans="1:4" x14ac:dyDescent="0.2">
      <c r="A7595" s="265" t="s">
        <v>5856</v>
      </c>
      <c r="B7595" s="263">
        <v>8.0489879431170405E-5</v>
      </c>
      <c r="D7595" s="263"/>
    </row>
    <row r="7596" spans="1:4" x14ac:dyDescent="0.2">
      <c r="A7596" s="265" t="s">
        <v>1475</v>
      </c>
      <c r="B7596" s="263">
        <v>8.0058748246295298E-5</v>
      </c>
      <c r="D7596" s="263"/>
    </row>
    <row r="7597" spans="1:4" x14ac:dyDescent="0.2">
      <c r="A7597" s="265" t="s">
        <v>3772</v>
      </c>
      <c r="B7597" s="263">
        <v>7.98242547135622E-5</v>
      </c>
      <c r="D7597" s="263"/>
    </row>
    <row r="7598" spans="1:4" x14ac:dyDescent="0.2">
      <c r="A7598" s="265" t="s">
        <v>3964</v>
      </c>
      <c r="B7598" s="263">
        <v>7.9659727367956004E-5</v>
      </c>
      <c r="D7598" s="263"/>
    </row>
    <row r="7599" spans="1:4" x14ac:dyDescent="0.2">
      <c r="A7599" s="265" t="s">
        <v>4394</v>
      </c>
      <c r="B7599" s="263">
        <v>7.9596761639448601E-5</v>
      </c>
      <c r="D7599" s="263"/>
    </row>
    <row r="7600" spans="1:4" x14ac:dyDescent="0.2">
      <c r="A7600" s="265" t="s">
        <v>4278</v>
      </c>
      <c r="B7600" s="263">
        <v>7.9529035592826297E-5</v>
      </c>
      <c r="D7600" s="263"/>
    </row>
    <row r="7601" spans="1:4" x14ac:dyDescent="0.2">
      <c r="A7601" s="265" t="s">
        <v>1941</v>
      </c>
      <c r="B7601" s="263">
        <v>7.9233327187091702E-5</v>
      </c>
      <c r="D7601" s="263"/>
    </row>
    <row r="7602" spans="1:4" x14ac:dyDescent="0.2">
      <c r="A7602" s="265" t="s">
        <v>533</v>
      </c>
      <c r="B7602" s="263">
        <v>7.9193088464528494E-5</v>
      </c>
      <c r="D7602" s="263"/>
    </row>
    <row r="7603" spans="1:4" x14ac:dyDescent="0.2">
      <c r="A7603" s="265" t="s">
        <v>1248</v>
      </c>
      <c r="B7603" s="263">
        <v>7.91880673151634E-5</v>
      </c>
      <c r="D7603" s="263"/>
    </row>
    <row r="7604" spans="1:4" x14ac:dyDescent="0.2">
      <c r="A7604" s="265" t="s">
        <v>5386</v>
      </c>
      <c r="B7604" s="263">
        <v>7.9020243945716599E-5</v>
      </c>
      <c r="D7604" s="263"/>
    </row>
    <row r="7605" spans="1:4" x14ac:dyDescent="0.2">
      <c r="A7605" s="265" t="s">
        <v>9165</v>
      </c>
      <c r="B7605" s="263">
        <v>7.8995247596321997E-5</v>
      </c>
      <c r="D7605" s="263"/>
    </row>
    <row r="7606" spans="1:4" x14ac:dyDescent="0.2">
      <c r="A7606" s="265" t="s">
        <v>4301</v>
      </c>
      <c r="B7606" s="263">
        <v>7.8935913377325205E-5</v>
      </c>
      <c r="D7606" s="263"/>
    </row>
    <row r="7607" spans="1:4" x14ac:dyDescent="0.2">
      <c r="A7607" s="265" t="s">
        <v>9166</v>
      </c>
      <c r="B7607" s="263">
        <v>7.8681046552445995E-5</v>
      </c>
      <c r="D7607" s="263"/>
    </row>
    <row r="7608" spans="1:4" x14ac:dyDescent="0.2">
      <c r="A7608" s="265" t="s">
        <v>9167</v>
      </c>
      <c r="B7608" s="263">
        <v>7.8537588047291102E-5</v>
      </c>
      <c r="D7608" s="263"/>
    </row>
    <row r="7609" spans="1:4" x14ac:dyDescent="0.2">
      <c r="A7609" s="265" t="s">
        <v>9168</v>
      </c>
      <c r="B7609" s="263">
        <v>7.8497551941158404E-5</v>
      </c>
      <c r="D7609" s="263"/>
    </row>
    <row r="7610" spans="1:4" x14ac:dyDescent="0.2">
      <c r="A7610" s="265" t="s">
        <v>9169</v>
      </c>
      <c r="B7610" s="263">
        <v>7.8323497742774205E-5</v>
      </c>
      <c r="D7610" s="263"/>
    </row>
    <row r="7611" spans="1:4" x14ac:dyDescent="0.2">
      <c r="A7611" s="265" t="s">
        <v>5488</v>
      </c>
      <c r="B7611" s="263">
        <v>7.8236448577175501E-5</v>
      </c>
      <c r="D7611" s="263"/>
    </row>
    <row r="7612" spans="1:4" x14ac:dyDescent="0.2">
      <c r="A7612" s="265" t="s">
        <v>4770</v>
      </c>
      <c r="B7612" s="263">
        <v>7.8211602071889998E-5</v>
      </c>
      <c r="D7612" s="263"/>
    </row>
    <row r="7613" spans="1:4" x14ac:dyDescent="0.2">
      <c r="A7613" s="265" t="s">
        <v>3430</v>
      </c>
      <c r="B7613" s="263">
        <v>7.8146346747515595E-5</v>
      </c>
      <c r="D7613" s="263"/>
    </row>
    <row r="7614" spans="1:4" x14ac:dyDescent="0.2">
      <c r="A7614" s="265" t="s">
        <v>3997</v>
      </c>
      <c r="B7614" s="263">
        <v>7.8099136531278198E-5</v>
      </c>
      <c r="D7614" s="263"/>
    </row>
    <row r="7615" spans="1:4" x14ac:dyDescent="0.2">
      <c r="A7615" s="265" t="s">
        <v>2235</v>
      </c>
      <c r="B7615" s="263">
        <v>7.7962212031687099E-5</v>
      </c>
      <c r="D7615" s="263"/>
    </row>
    <row r="7616" spans="1:4" x14ac:dyDescent="0.2">
      <c r="A7616" s="265" t="s">
        <v>9170</v>
      </c>
      <c r="B7616" s="263">
        <v>7.7961075845708696E-5</v>
      </c>
      <c r="D7616" s="263"/>
    </row>
    <row r="7617" spans="1:4" x14ac:dyDescent="0.2">
      <c r="A7617" s="265" t="s">
        <v>3038</v>
      </c>
      <c r="B7617" s="263">
        <v>7.7937225758918405E-5</v>
      </c>
      <c r="D7617" s="263"/>
    </row>
    <row r="7618" spans="1:4" x14ac:dyDescent="0.2">
      <c r="A7618" s="265" t="s">
        <v>5272</v>
      </c>
      <c r="B7618" s="263">
        <v>7.7841312535294901E-5</v>
      </c>
      <c r="D7618" s="263"/>
    </row>
    <row r="7619" spans="1:4" x14ac:dyDescent="0.2">
      <c r="A7619" s="265" t="s">
        <v>5852</v>
      </c>
      <c r="B7619" s="263">
        <v>7.7827492627319104E-5</v>
      </c>
      <c r="D7619" s="263"/>
    </row>
    <row r="7620" spans="1:4" x14ac:dyDescent="0.2">
      <c r="A7620" s="265" t="s">
        <v>9171</v>
      </c>
      <c r="B7620" s="263">
        <v>7.7668945925394304E-5</v>
      </c>
      <c r="D7620" s="263"/>
    </row>
    <row r="7621" spans="1:4" x14ac:dyDescent="0.2">
      <c r="A7621" s="265" t="s">
        <v>1770</v>
      </c>
      <c r="B7621" s="263">
        <v>7.7663589543116397E-5</v>
      </c>
      <c r="D7621" s="263"/>
    </row>
    <row r="7622" spans="1:4" x14ac:dyDescent="0.2">
      <c r="A7622" s="265" t="s">
        <v>6339</v>
      </c>
      <c r="B7622" s="263">
        <v>7.7508209631253996E-5</v>
      </c>
      <c r="D7622" s="263"/>
    </row>
    <row r="7623" spans="1:4" x14ac:dyDescent="0.2">
      <c r="A7623" s="265" t="s">
        <v>9172</v>
      </c>
      <c r="B7623" s="263">
        <v>7.7428988302324003E-5</v>
      </c>
      <c r="D7623" s="263"/>
    </row>
    <row r="7624" spans="1:4" x14ac:dyDescent="0.2">
      <c r="A7624" s="265" t="s">
        <v>9173</v>
      </c>
      <c r="B7624" s="263">
        <v>7.7428988302324003E-5</v>
      </c>
      <c r="D7624" s="263"/>
    </row>
    <row r="7625" spans="1:4" x14ac:dyDescent="0.2">
      <c r="A7625" s="265" t="s">
        <v>4904</v>
      </c>
      <c r="B7625" s="263">
        <v>7.7409939436174106E-5</v>
      </c>
      <c r="D7625" s="263"/>
    </row>
    <row r="7626" spans="1:4" x14ac:dyDescent="0.2">
      <c r="A7626" s="265" t="s">
        <v>2178</v>
      </c>
      <c r="B7626" s="263">
        <v>7.7358175471144099E-5</v>
      </c>
      <c r="D7626" s="263"/>
    </row>
    <row r="7627" spans="1:4" x14ac:dyDescent="0.2">
      <c r="A7627" s="265" t="s">
        <v>9174</v>
      </c>
      <c r="B7627" s="263">
        <v>7.7255664035569198E-5</v>
      </c>
      <c r="D7627" s="263"/>
    </row>
    <row r="7628" spans="1:4" x14ac:dyDescent="0.2">
      <c r="A7628" s="265" t="s">
        <v>9175</v>
      </c>
      <c r="B7628" s="263">
        <v>7.7185001966661196E-5</v>
      </c>
      <c r="D7628" s="263"/>
    </row>
    <row r="7629" spans="1:4" x14ac:dyDescent="0.2">
      <c r="A7629" s="265" t="s">
        <v>9176</v>
      </c>
      <c r="B7629" s="263">
        <v>7.7133023717107903E-5</v>
      </c>
      <c r="D7629" s="263"/>
    </row>
    <row r="7630" spans="1:4" x14ac:dyDescent="0.2">
      <c r="A7630" s="265" t="s">
        <v>4539</v>
      </c>
      <c r="B7630" s="263">
        <v>7.6943268686365595E-5</v>
      </c>
      <c r="D7630" s="263"/>
    </row>
    <row r="7631" spans="1:4" x14ac:dyDescent="0.2">
      <c r="A7631" s="265" t="s">
        <v>1156</v>
      </c>
      <c r="B7631" s="263">
        <v>7.6869377603287301E-5</v>
      </c>
      <c r="D7631" s="263"/>
    </row>
    <row r="7632" spans="1:4" x14ac:dyDescent="0.2">
      <c r="A7632" s="265" t="s">
        <v>9177</v>
      </c>
      <c r="B7632" s="263">
        <v>7.6824238390730599E-5</v>
      </c>
      <c r="D7632" s="263"/>
    </row>
    <row r="7633" spans="1:4" x14ac:dyDescent="0.2">
      <c r="A7633" s="265" t="s">
        <v>9178</v>
      </c>
      <c r="B7633" s="263">
        <v>7.6736020104766801E-5</v>
      </c>
      <c r="D7633" s="263"/>
    </row>
    <row r="7634" spans="1:4" x14ac:dyDescent="0.2">
      <c r="A7634" s="265" t="s">
        <v>9179</v>
      </c>
      <c r="B7634" s="263">
        <v>7.6736020104766801E-5</v>
      </c>
      <c r="D7634" s="263"/>
    </row>
    <row r="7635" spans="1:4" x14ac:dyDescent="0.2">
      <c r="A7635" s="265" t="s">
        <v>9180</v>
      </c>
      <c r="B7635" s="263">
        <v>7.6736020104766801E-5</v>
      </c>
      <c r="D7635" s="263"/>
    </row>
    <row r="7636" spans="1:4" x14ac:dyDescent="0.2">
      <c r="A7636" s="265" t="s">
        <v>9181</v>
      </c>
      <c r="B7636" s="263">
        <v>7.6736020104766801E-5</v>
      </c>
      <c r="D7636" s="263"/>
    </row>
    <row r="7637" spans="1:4" x14ac:dyDescent="0.2">
      <c r="A7637" s="265" t="s">
        <v>9182</v>
      </c>
      <c r="B7637" s="263">
        <v>7.6442045289511004E-5</v>
      </c>
      <c r="D7637" s="263"/>
    </row>
    <row r="7638" spans="1:4" x14ac:dyDescent="0.2">
      <c r="A7638" s="265" t="s">
        <v>9183</v>
      </c>
      <c r="B7638" s="263">
        <v>7.6417170041619007E-5</v>
      </c>
      <c r="D7638" s="263"/>
    </row>
    <row r="7639" spans="1:4" x14ac:dyDescent="0.2">
      <c r="A7639" s="265" t="s">
        <v>4628</v>
      </c>
      <c r="B7639" s="263">
        <v>7.6240456210809407E-5</v>
      </c>
      <c r="D7639" s="263"/>
    </row>
    <row r="7640" spans="1:4" x14ac:dyDescent="0.2">
      <c r="A7640" s="265" t="s">
        <v>9184</v>
      </c>
      <c r="B7640" s="263">
        <v>7.6221862540587905E-5</v>
      </c>
      <c r="D7640" s="263"/>
    </row>
    <row r="7641" spans="1:4" x14ac:dyDescent="0.2">
      <c r="A7641" s="265" t="s">
        <v>2153</v>
      </c>
      <c r="B7641" s="263">
        <v>7.6069700260859206E-5</v>
      </c>
      <c r="D7641" s="263"/>
    </row>
    <row r="7642" spans="1:4" x14ac:dyDescent="0.2">
      <c r="A7642" s="265" t="s">
        <v>6184</v>
      </c>
      <c r="B7642" s="263">
        <v>7.5817984612042E-5</v>
      </c>
      <c r="D7642" s="263"/>
    </row>
    <row r="7643" spans="1:4" x14ac:dyDescent="0.2">
      <c r="A7643" s="265" t="s">
        <v>6143</v>
      </c>
      <c r="B7643" s="263">
        <v>7.5817984612042E-5</v>
      </c>
      <c r="D7643" s="263"/>
    </row>
    <row r="7644" spans="1:4" x14ac:dyDescent="0.2">
      <c r="A7644" s="265" t="s">
        <v>5989</v>
      </c>
      <c r="B7644" s="263">
        <v>7.5817984612042E-5</v>
      </c>
      <c r="D7644" s="263"/>
    </row>
    <row r="7645" spans="1:4" x14ac:dyDescent="0.2">
      <c r="A7645" s="265" t="s">
        <v>5796</v>
      </c>
      <c r="B7645" s="263">
        <v>7.5817984612042E-5</v>
      </c>
      <c r="D7645" s="263"/>
    </row>
    <row r="7646" spans="1:4" x14ac:dyDescent="0.2">
      <c r="A7646" s="265" t="s">
        <v>9185</v>
      </c>
      <c r="B7646" s="263">
        <v>7.5817984612042E-5</v>
      </c>
      <c r="D7646" s="263"/>
    </row>
    <row r="7647" spans="1:4" x14ac:dyDescent="0.2">
      <c r="A7647" s="265" t="s">
        <v>9186</v>
      </c>
      <c r="B7647" s="263">
        <v>7.5817984612042E-5</v>
      </c>
      <c r="D7647" s="263"/>
    </row>
    <row r="7648" spans="1:4" x14ac:dyDescent="0.2">
      <c r="A7648" s="265" t="s">
        <v>5430</v>
      </c>
      <c r="B7648" s="263">
        <v>7.5817984612042E-5</v>
      </c>
      <c r="D7648" s="263"/>
    </row>
    <row r="7649" spans="1:4" x14ac:dyDescent="0.2">
      <c r="A7649" s="265" t="s">
        <v>9187</v>
      </c>
      <c r="B7649" s="263">
        <v>7.5817984612042E-5</v>
      </c>
      <c r="D7649" s="263"/>
    </row>
    <row r="7650" spans="1:4" x14ac:dyDescent="0.2">
      <c r="A7650" s="265" t="s">
        <v>5337</v>
      </c>
      <c r="B7650" s="263">
        <v>7.5817984612042E-5</v>
      </c>
      <c r="D7650" s="263"/>
    </row>
    <row r="7651" spans="1:4" x14ac:dyDescent="0.2">
      <c r="A7651" s="265" t="s">
        <v>9188</v>
      </c>
      <c r="B7651" s="263">
        <v>7.5817984612042E-5</v>
      </c>
      <c r="D7651" s="263"/>
    </row>
    <row r="7652" spans="1:4" x14ac:dyDescent="0.2">
      <c r="A7652" s="265" t="s">
        <v>9189</v>
      </c>
      <c r="B7652" s="263">
        <v>7.5817984612042E-5</v>
      </c>
      <c r="D7652" s="263"/>
    </row>
    <row r="7653" spans="1:4" x14ac:dyDescent="0.2">
      <c r="A7653" s="265" t="s">
        <v>5258</v>
      </c>
      <c r="B7653" s="263">
        <v>7.5817984612042E-5</v>
      </c>
      <c r="D7653" s="263"/>
    </row>
    <row r="7654" spans="1:4" x14ac:dyDescent="0.2">
      <c r="A7654" s="265" t="s">
        <v>9190</v>
      </c>
      <c r="B7654" s="263">
        <v>7.5817984612042E-5</v>
      </c>
      <c r="D7654" s="263"/>
    </row>
    <row r="7655" spans="1:4" x14ac:dyDescent="0.2">
      <c r="A7655" s="265" t="s">
        <v>9191</v>
      </c>
      <c r="B7655" s="263">
        <v>7.5817984612042E-5</v>
      </c>
      <c r="D7655" s="263"/>
    </row>
    <row r="7656" spans="1:4" x14ac:dyDescent="0.2">
      <c r="A7656" s="265" t="s">
        <v>4917</v>
      </c>
      <c r="B7656" s="263">
        <v>7.5817984612042E-5</v>
      </c>
      <c r="D7656" s="263"/>
    </row>
    <row r="7657" spans="1:4" x14ac:dyDescent="0.2">
      <c r="A7657" s="265" t="s">
        <v>4907</v>
      </c>
      <c r="B7657" s="263">
        <v>7.5817984612042E-5</v>
      </c>
      <c r="D7657" s="263"/>
    </row>
    <row r="7658" spans="1:4" x14ac:dyDescent="0.2">
      <c r="A7658" s="265" t="s">
        <v>4442</v>
      </c>
      <c r="B7658" s="263">
        <v>7.5817984612042E-5</v>
      </c>
      <c r="D7658" s="263"/>
    </row>
    <row r="7659" spans="1:4" x14ac:dyDescent="0.2">
      <c r="A7659" s="265" t="s">
        <v>9192</v>
      </c>
      <c r="B7659" s="263">
        <v>7.5817984612042E-5</v>
      </c>
      <c r="D7659" s="263"/>
    </row>
    <row r="7660" spans="1:4" x14ac:dyDescent="0.2">
      <c r="A7660" s="265" t="s">
        <v>9193</v>
      </c>
      <c r="B7660" s="263">
        <v>7.5817984612042E-5</v>
      </c>
      <c r="D7660" s="263"/>
    </row>
    <row r="7661" spans="1:4" x14ac:dyDescent="0.2">
      <c r="A7661" s="265" t="s">
        <v>9194</v>
      </c>
      <c r="B7661" s="263">
        <v>7.5817984612042E-5</v>
      </c>
      <c r="D7661" s="263"/>
    </row>
    <row r="7662" spans="1:4" x14ac:dyDescent="0.2">
      <c r="A7662" s="265" t="s">
        <v>9195</v>
      </c>
      <c r="B7662" s="263">
        <v>7.5458453893252703E-5</v>
      </c>
      <c r="D7662" s="263"/>
    </row>
    <row r="7663" spans="1:4" x14ac:dyDescent="0.2">
      <c r="A7663" s="265" t="s">
        <v>9196</v>
      </c>
      <c r="B7663" s="263">
        <v>7.54179112365165E-5</v>
      </c>
      <c r="D7663" s="263"/>
    </row>
    <row r="7664" spans="1:4" x14ac:dyDescent="0.2">
      <c r="A7664" s="265" t="s">
        <v>5362</v>
      </c>
      <c r="B7664" s="263">
        <v>7.5240299284779107E-5</v>
      </c>
      <c r="D7664" s="263"/>
    </row>
    <row r="7665" spans="1:4" x14ac:dyDescent="0.2">
      <c r="A7665" s="265" t="s">
        <v>9197</v>
      </c>
      <c r="B7665" s="263">
        <v>7.5214541981350602E-5</v>
      </c>
      <c r="D7665" s="263"/>
    </row>
    <row r="7666" spans="1:4" x14ac:dyDescent="0.2">
      <c r="A7666" s="265" t="s">
        <v>1924</v>
      </c>
      <c r="B7666" s="263">
        <v>7.5190820423407396E-5</v>
      </c>
      <c r="D7666" s="263"/>
    </row>
    <row r="7667" spans="1:4" x14ac:dyDescent="0.2">
      <c r="A7667" s="265" t="s">
        <v>5894</v>
      </c>
      <c r="B7667" s="263">
        <v>7.51531367390786E-5</v>
      </c>
      <c r="D7667" s="263"/>
    </row>
    <row r="7668" spans="1:4" x14ac:dyDescent="0.2">
      <c r="A7668" s="265" t="s">
        <v>5710</v>
      </c>
      <c r="B7668" s="263">
        <v>7.5109846773724193E-5</v>
      </c>
      <c r="D7668" s="263"/>
    </row>
    <row r="7669" spans="1:4" x14ac:dyDescent="0.2">
      <c r="A7669" s="265" t="s">
        <v>2675</v>
      </c>
      <c r="B7669" s="263">
        <v>7.5076123126219897E-5</v>
      </c>
      <c r="D7669" s="263"/>
    </row>
    <row r="7670" spans="1:4" x14ac:dyDescent="0.2">
      <c r="A7670" s="265" t="s">
        <v>3778</v>
      </c>
      <c r="B7670" s="263">
        <v>7.4920092976636895E-5</v>
      </c>
      <c r="D7670" s="263"/>
    </row>
    <row r="7671" spans="1:4" x14ac:dyDescent="0.2">
      <c r="A7671" s="265" t="s">
        <v>5774</v>
      </c>
      <c r="B7671" s="263">
        <v>7.4737547868131693E-5</v>
      </c>
      <c r="D7671" s="263"/>
    </row>
    <row r="7672" spans="1:4" x14ac:dyDescent="0.2">
      <c r="A7672" s="265" t="s">
        <v>2356</v>
      </c>
      <c r="B7672" s="263">
        <v>7.4684030854607896E-5</v>
      </c>
      <c r="D7672" s="263"/>
    </row>
    <row r="7673" spans="1:4" x14ac:dyDescent="0.2">
      <c r="A7673" s="265" t="s">
        <v>9198</v>
      </c>
      <c r="B7673" s="263">
        <v>7.4609123411995606E-5</v>
      </c>
      <c r="D7673" s="263"/>
    </row>
    <row r="7674" spans="1:4" x14ac:dyDescent="0.2">
      <c r="A7674" s="265" t="s">
        <v>4800</v>
      </c>
      <c r="B7674" s="263">
        <v>7.4595153482454502E-5</v>
      </c>
      <c r="D7674" s="263"/>
    </row>
    <row r="7675" spans="1:4" x14ac:dyDescent="0.2">
      <c r="A7675" s="265" t="s">
        <v>1664</v>
      </c>
      <c r="B7675" s="263">
        <v>7.4585544392064094E-5</v>
      </c>
      <c r="D7675" s="263"/>
    </row>
    <row r="7676" spans="1:4" x14ac:dyDescent="0.2">
      <c r="A7676" s="265" t="s">
        <v>1387</v>
      </c>
      <c r="B7676" s="263">
        <v>7.4576506486679405E-5</v>
      </c>
      <c r="D7676" s="263"/>
    </row>
    <row r="7677" spans="1:4" x14ac:dyDescent="0.2">
      <c r="A7677" s="265" t="s">
        <v>3058</v>
      </c>
      <c r="B7677" s="263">
        <v>7.4487896492759497E-5</v>
      </c>
      <c r="D7677" s="263"/>
    </row>
    <row r="7678" spans="1:4" x14ac:dyDescent="0.2">
      <c r="A7678" s="265" t="s">
        <v>9199</v>
      </c>
      <c r="B7678" s="263">
        <v>7.4320464774424994E-5</v>
      </c>
      <c r="D7678" s="263"/>
    </row>
    <row r="7679" spans="1:4" x14ac:dyDescent="0.2">
      <c r="A7679" s="265" t="s">
        <v>6024</v>
      </c>
      <c r="B7679" s="263">
        <v>7.4294892339378499E-5</v>
      </c>
      <c r="D7679" s="263"/>
    </row>
    <row r="7680" spans="1:4" x14ac:dyDescent="0.2">
      <c r="A7680" s="265" t="s">
        <v>9200</v>
      </c>
      <c r="B7680" s="263">
        <v>7.4294892339378499E-5</v>
      </c>
      <c r="D7680" s="263"/>
    </row>
    <row r="7681" spans="1:4" x14ac:dyDescent="0.2">
      <c r="A7681" s="265" t="s">
        <v>9201</v>
      </c>
      <c r="B7681" s="263">
        <v>7.4260180276626794E-5</v>
      </c>
      <c r="D7681" s="263"/>
    </row>
    <row r="7682" spans="1:4" x14ac:dyDescent="0.2">
      <c r="A7682" s="265" t="s">
        <v>1441</v>
      </c>
      <c r="B7682" s="263">
        <v>7.4215455778229902E-5</v>
      </c>
      <c r="D7682" s="263"/>
    </row>
    <row r="7683" spans="1:4" x14ac:dyDescent="0.2">
      <c r="A7683" s="265" t="s">
        <v>1895</v>
      </c>
      <c r="B7683" s="263">
        <v>7.3932984810318699E-5</v>
      </c>
      <c r="D7683" s="263"/>
    </row>
    <row r="7684" spans="1:4" x14ac:dyDescent="0.2">
      <c r="A7684" s="265" t="s">
        <v>4956</v>
      </c>
      <c r="B7684" s="263">
        <v>7.3767171542061806E-5</v>
      </c>
      <c r="D7684" s="263"/>
    </row>
    <row r="7685" spans="1:4" x14ac:dyDescent="0.2">
      <c r="A7685" s="265" t="s">
        <v>5162</v>
      </c>
      <c r="B7685" s="263">
        <v>7.3619919502303197E-5</v>
      </c>
      <c r="D7685" s="263"/>
    </row>
    <row r="7686" spans="1:4" x14ac:dyDescent="0.2">
      <c r="A7686" s="265" t="s">
        <v>1010</v>
      </c>
      <c r="B7686" s="263">
        <v>7.3617413214455596E-5</v>
      </c>
      <c r="D7686" s="263"/>
    </row>
    <row r="7687" spans="1:4" x14ac:dyDescent="0.2">
      <c r="A7687" s="265" t="s">
        <v>9202</v>
      </c>
      <c r="B7687" s="263">
        <v>7.3585570243636295E-5</v>
      </c>
      <c r="D7687" s="263"/>
    </row>
    <row r="7688" spans="1:4" x14ac:dyDescent="0.2">
      <c r="A7688" s="265" t="s">
        <v>9203</v>
      </c>
      <c r="B7688" s="263">
        <v>7.3564304175858305E-5</v>
      </c>
      <c r="D7688" s="263"/>
    </row>
    <row r="7689" spans="1:4" x14ac:dyDescent="0.2">
      <c r="A7689" s="265" t="s">
        <v>5532</v>
      </c>
      <c r="B7689" s="263">
        <v>7.3409450125396905E-5</v>
      </c>
      <c r="D7689" s="263"/>
    </row>
    <row r="7690" spans="1:4" x14ac:dyDescent="0.2">
      <c r="A7690" s="265" t="s">
        <v>5759</v>
      </c>
      <c r="B7690" s="263">
        <v>7.3294362130642401E-5</v>
      </c>
      <c r="D7690" s="263"/>
    </row>
    <row r="7691" spans="1:4" x14ac:dyDescent="0.2">
      <c r="A7691" s="265" t="s">
        <v>9204</v>
      </c>
      <c r="B7691" s="263">
        <v>7.3186171298181003E-5</v>
      </c>
      <c r="D7691" s="263"/>
    </row>
    <row r="7692" spans="1:4" x14ac:dyDescent="0.2">
      <c r="A7692" s="265" t="s">
        <v>3337</v>
      </c>
      <c r="B7692" s="263">
        <v>7.3183261234328705E-5</v>
      </c>
      <c r="D7692" s="263"/>
    </row>
    <row r="7693" spans="1:4" x14ac:dyDescent="0.2">
      <c r="A7693" s="265" t="s">
        <v>9205</v>
      </c>
      <c r="B7693" s="263">
        <v>7.3018599753683103E-5</v>
      </c>
      <c r="D7693" s="263"/>
    </row>
    <row r="7694" spans="1:4" x14ac:dyDescent="0.2">
      <c r="A7694" s="265" t="s">
        <v>1061</v>
      </c>
      <c r="B7694" s="263">
        <v>7.2947930448653405E-5</v>
      </c>
      <c r="D7694" s="263"/>
    </row>
    <row r="7695" spans="1:4" x14ac:dyDescent="0.2">
      <c r="A7695" s="265" t="s">
        <v>920</v>
      </c>
      <c r="B7695" s="263">
        <v>7.2944352011890799E-5</v>
      </c>
      <c r="D7695" s="263"/>
    </row>
    <row r="7696" spans="1:4" x14ac:dyDescent="0.2">
      <c r="A7696" s="265" t="s">
        <v>9206</v>
      </c>
      <c r="B7696" s="263">
        <v>7.2883603719548799E-5</v>
      </c>
      <c r="D7696" s="263"/>
    </row>
    <row r="7697" spans="1:4" x14ac:dyDescent="0.2">
      <c r="A7697" s="265" t="s">
        <v>522</v>
      </c>
      <c r="B7697" s="263">
        <v>7.2828326618792194E-5</v>
      </c>
      <c r="D7697" s="263"/>
    </row>
    <row r="7698" spans="1:4" x14ac:dyDescent="0.2">
      <c r="A7698" s="265" t="s">
        <v>9207</v>
      </c>
      <c r="B7698" s="263">
        <v>7.2803222660920396E-5</v>
      </c>
      <c r="D7698" s="263"/>
    </row>
    <row r="7699" spans="1:4" x14ac:dyDescent="0.2">
      <c r="A7699" s="265" t="s">
        <v>5735</v>
      </c>
      <c r="B7699" s="263">
        <v>7.2710092606028897E-5</v>
      </c>
      <c r="D7699" s="263"/>
    </row>
    <row r="7700" spans="1:4" x14ac:dyDescent="0.2">
      <c r="A7700" s="265" t="s">
        <v>4958</v>
      </c>
      <c r="B7700" s="263">
        <v>7.2710092606028897E-5</v>
      </c>
      <c r="D7700" s="263"/>
    </row>
    <row r="7701" spans="1:4" x14ac:dyDescent="0.2">
      <c r="A7701" s="265" t="s">
        <v>5716</v>
      </c>
      <c r="B7701" s="263">
        <v>7.2666650942574906E-5</v>
      </c>
      <c r="D7701" s="263"/>
    </row>
    <row r="7702" spans="1:4" x14ac:dyDescent="0.2">
      <c r="A7702" s="265" t="s">
        <v>5219</v>
      </c>
      <c r="B7702" s="263">
        <v>7.2620506690587605E-5</v>
      </c>
      <c r="D7702" s="263"/>
    </row>
    <row r="7703" spans="1:4" x14ac:dyDescent="0.2">
      <c r="A7703" s="265" t="s">
        <v>5246</v>
      </c>
      <c r="B7703" s="263">
        <v>7.2503197653858497E-5</v>
      </c>
      <c r="D7703" s="263"/>
    </row>
    <row r="7704" spans="1:4" x14ac:dyDescent="0.2">
      <c r="A7704" s="265" t="s">
        <v>685</v>
      </c>
      <c r="B7704" s="263">
        <v>7.2260920178551102E-5</v>
      </c>
      <c r="D7704" s="263"/>
    </row>
    <row r="7705" spans="1:4" x14ac:dyDescent="0.2">
      <c r="A7705" s="265" t="s">
        <v>5492</v>
      </c>
      <c r="B7705" s="263">
        <v>7.2242943118582E-5</v>
      </c>
      <c r="D7705" s="263"/>
    </row>
    <row r="7706" spans="1:4" x14ac:dyDescent="0.2">
      <c r="A7706" s="265" t="s">
        <v>610</v>
      </c>
      <c r="B7706" s="263">
        <v>7.2216657663927902E-5</v>
      </c>
      <c r="D7706" s="263"/>
    </row>
    <row r="7707" spans="1:4" x14ac:dyDescent="0.2">
      <c r="A7707" s="265" t="s">
        <v>9208</v>
      </c>
      <c r="B7707" s="263">
        <v>7.2084943832756304E-5</v>
      </c>
      <c r="D7707" s="263"/>
    </row>
    <row r="7708" spans="1:4" x14ac:dyDescent="0.2">
      <c r="A7708" s="265" t="s">
        <v>9209</v>
      </c>
      <c r="B7708" s="263">
        <v>7.2028770654835502E-5</v>
      </c>
      <c r="D7708" s="263"/>
    </row>
    <row r="7709" spans="1:4" x14ac:dyDescent="0.2">
      <c r="A7709" s="265" t="s">
        <v>1757</v>
      </c>
      <c r="B7709" s="263">
        <v>7.1933066718565897E-5</v>
      </c>
      <c r="D7709" s="263"/>
    </row>
    <row r="7710" spans="1:4" x14ac:dyDescent="0.2">
      <c r="A7710" s="265" t="s">
        <v>1632</v>
      </c>
      <c r="B7710" s="263">
        <v>7.1848680643252406E-5</v>
      </c>
      <c r="D7710" s="263"/>
    </row>
    <row r="7711" spans="1:4" x14ac:dyDescent="0.2">
      <c r="A7711" s="265" t="s">
        <v>2744</v>
      </c>
      <c r="B7711" s="263">
        <v>7.1810202089186496E-5</v>
      </c>
      <c r="D7711" s="263"/>
    </row>
    <row r="7712" spans="1:4" x14ac:dyDescent="0.2">
      <c r="A7712" s="265" t="s">
        <v>9210</v>
      </c>
      <c r="B7712" s="263">
        <v>7.1771831250334896E-5</v>
      </c>
      <c r="D7712" s="263"/>
    </row>
    <row r="7713" spans="1:4" x14ac:dyDescent="0.2">
      <c r="A7713" s="265" t="s">
        <v>9211</v>
      </c>
      <c r="B7713" s="263">
        <v>7.1696336829144098E-5</v>
      </c>
      <c r="D7713" s="263"/>
    </row>
    <row r="7714" spans="1:4" x14ac:dyDescent="0.2">
      <c r="A7714" s="265" t="s">
        <v>2387</v>
      </c>
      <c r="B7714" s="263">
        <v>7.1558213714985997E-5</v>
      </c>
      <c r="D7714" s="263"/>
    </row>
    <row r="7715" spans="1:4" x14ac:dyDescent="0.2">
      <c r="A7715" s="265" t="s">
        <v>3831</v>
      </c>
      <c r="B7715" s="263">
        <v>7.1400650194027702E-5</v>
      </c>
      <c r="D7715" s="263"/>
    </row>
    <row r="7716" spans="1:4" x14ac:dyDescent="0.2">
      <c r="A7716" s="265" t="s">
        <v>9212</v>
      </c>
      <c r="B7716" s="263">
        <v>7.1328408535956399E-5</v>
      </c>
      <c r="D7716" s="263"/>
    </row>
    <row r="7717" spans="1:4" x14ac:dyDescent="0.2">
      <c r="A7717" s="265" t="s">
        <v>4786</v>
      </c>
      <c r="B7717" s="263">
        <v>7.1148078887734795E-5</v>
      </c>
      <c r="D7717" s="263"/>
    </row>
    <row r="7718" spans="1:4" x14ac:dyDescent="0.2">
      <c r="A7718" s="265" t="s">
        <v>1250</v>
      </c>
      <c r="B7718" s="263">
        <v>7.0812027272465603E-5</v>
      </c>
      <c r="D7718" s="263"/>
    </row>
    <row r="7719" spans="1:4" x14ac:dyDescent="0.2">
      <c r="A7719" s="265" t="s">
        <v>1916</v>
      </c>
      <c r="B7719" s="263">
        <v>7.0633648599507598E-5</v>
      </c>
      <c r="D7719" s="263"/>
    </row>
    <row r="7720" spans="1:4" x14ac:dyDescent="0.2">
      <c r="A7720" s="265" t="s">
        <v>9213</v>
      </c>
      <c r="B7720" s="263">
        <v>7.0575017946019394E-5</v>
      </c>
      <c r="D7720" s="263"/>
    </row>
    <row r="7721" spans="1:4" x14ac:dyDescent="0.2">
      <c r="A7721" s="265" t="s">
        <v>9214</v>
      </c>
      <c r="B7721" s="263">
        <v>7.0512893771718004E-5</v>
      </c>
      <c r="D7721" s="263"/>
    </row>
    <row r="7722" spans="1:4" x14ac:dyDescent="0.2">
      <c r="A7722" s="265" t="s">
        <v>6356</v>
      </c>
      <c r="B7722" s="263">
        <v>7.0404501563454302E-5</v>
      </c>
      <c r="D7722" s="263"/>
    </row>
    <row r="7723" spans="1:4" x14ac:dyDescent="0.2">
      <c r="A7723" s="265" t="s">
        <v>1896</v>
      </c>
      <c r="B7723" s="263">
        <v>7.0355550406473694E-5</v>
      </c>
      <c r="D7723" s="263"/>
    </row>
    <row r="7724" spans="1:4" x14ac:dyDescent="0.2">
      <c r="A7724" s="265" t="s">
        <v>6352</v>
      </c>
      <c r="B7724" s="263">
        <v>7.0188186932312795E-5</v>
      </c>
      <c r="D7724" s="263"/>
    </row>
    <row r="7725" spans="1:4" x14ac:dyDescent="0.2">
      <c r="A7725" s="265" t="s">
        <v>1653</v>
      </c>
      <c r="B7725" s="263">
        <v>7.0043740622706304E-5</v>
      </c>
      <c r="D7725" s="263"/>
    </row>
    <row r="7726" spans="1:4" x14ac:dyDescent="0.2">
      <c r="A7726" s="265" t="s">
        <v>9215</v>
      </c>
      <c r="B7726" s="263">
        <v>7.0022241920215402E-5</v>
      </c>
      <c r="D7726" s="263"/>
    </row>
    <row r="7727" spans="1:4" x14ac:dyDescent="0.2">
      <c r="A7727" s="265" t="s">
        <v>9216</v>
      </c>
      <c r="B7727" s="263">
        <v>6.9895348940091198E-5</v>
      </c>
      <c r="D7727" s="263"/>
    </row>
    <row r="7728" spans="1:4" x14ac:dyDescent="0.2">
      <c r="A7728" s="265" t="s">
        <v>2038</v>
      </c>
      <c r="B7728" s="263">
        <v>6.9750543242586496E-5</v>
      </c>
      <c r="D7728" s="263"/>
    </row>
    <row r="7729" spans="1:4" x14ac:dyDescent="0.2">
      <c r="A7729" s="265" t="s">
        <v>740</v>
      </c>
      <c r="B7729" s="263">
        <v>6.9718972611274802E-5</v>
      </c>
      <c r="D7729" s="263"/>
    </row>
    <row r="7730" spans="1:4" x14ac:dyDescent="0.2">
      <c r="A7730" s="265" t="s">
        <v>9217</v>
      </c>
      <c r="B7730" s="263">
        <v>6.9621134051583598E-5</v>
      </c>
      <c r="D7730" s="263"/>
    </row>
    <row r="7731" spans="1:4" x14ac:dyDescent="0.2">
      <c r="A7731" s="265" t="s">
        <v>9218</v>
      </c>
      <c r="B7731" s="263">
        <v>6.9571941573047804E-5</v>
      </c>
      <c r="D7731" s="263"/>
    </row>
    <row r="7732" spans="1:4" x14ac:dyDescent="0.2">
      <c r="A7732" s="265" t="s">
        <v>4717</v>
      </c>
      <c r="B7732" s="263">
        <v>6.9571941573047804E-5</v>
      </c>
      <c r="D7732" s="263"/>
    </row>
    <row r="7733" spans="1:4" x14ac:dyDescent="0.2">
      <c r="A7733" s="265" t="s">
        <v>630</v>
      </c>
      <c r="B7733" s="263">
        <v>6.9380817596066305E-5</v>
      </c>
      <c r="D7733" s="263"/>
    </row>
    <row r="7734" spans="1:4" x14ac:dyDescent="0.2">
      <c r="A7734" s="265" t="s">
        <v>4695</v>
      </c>
      <c r="B7734" s="263">
        <v>6.9270405326573201E-5</v>
      </c>
      <c r="D7734" s="263"/>
    </row>
    <row r="7735" spans="1:4" x14ac:dyDescent="0.2">
      <c r="A7735" s="265" t="s">
        <v>9219</v>
      </c>
      <c r="B7735" s="263">
        <v>6.9270405326573201E-5</v>
      </c>
      <c r="D7735" s="263"/>
    </row>
    <row r="7736" spans="1:4" x14ac:dyDescent="0.2">
      <c r="A7736" s="265" t="s">
        <v>9220</v>
      </c>
      <c r="B7736" s="263">
        <v>6.9116196542145494E-5</v>
      </c>
      <c r="D7736" s="263"/>
    </row>
    <row r="7737" spans="1:4" x14ac:dyDescent="0.2">
      <c r="A7737" s="265" t="s">
        <v>9221</v>
      </c>
      <c r="B7737" s="263">
        <v>6.9019520174158695E-5</v>
      </c>
      <c r="D7737" s="263"/>
    </row>
    <row r="7738" spans="1:4" x14ac:dyDescent="0.2">
      <c r="A7738" s="265" t="s">
        <v>9222</v>
      </c>
      <c r="B7738" s="263">
        <v>6.8947343063200205E-5</v>
      </c>
      <c r="D7738" s="263"/>
    </row>
    <row r="7739" spans="1:4" x14ac:dyDescent="0.2">
      <c r="A7739" s="265" t="s">
        <v>681</v>
      </c>
      <c r="B7739" s="263">
        <v>6.8880135143165502E-5</v>
      </c>
      <c r="D7739" s="263"/>
    </row>
    <row r="7740" spans="1:4" x14ac:dyDescent="0.2">
      <c r="A7740" s="265" t="s">
        <v>1031</v>
      </c>
      <c r="B7740" s="263">
        <v>6.8844250393844297E-5</v>
      </c>
      <c r="D7740" s="263"/>
    </row>
    <row r="7741" spans="1:4" x14ac:dyDescent="0.2">
      <c r="A7741" s="265" t="s">
        <v>9223</v>
      </c>
      <c r="B7741" s="263">
        <v>6.8593032866549704E-5</v>
      </c>
      <c r="D7741" s="263"/>
    </row>
    <row r="7742" spans="1:4" x14ac:dyDescent="0.2">
      <c r="A7742" s="265" t="s">
        <v>2052</v>
      </c>
      <c r="B7742" s="263">
        <v>6.85315049649261E-5</v>
      </c>
      <c r="D7742" s="263"/>
    </row>
    <row r="7743" spans="1:4" x14ac:dyDescent="0.2">
      <c r="A7743" s="265" t="s">
        <v>9224</v>
      </c>
      <c r="B7743" s="263">
        <v>6.8360261558363499E-5</v>
      </c>
      <c r="D7743" s="263"/>
    </row>
    <row r="7744" spans="1:4" x14ac:dyDescent="0.2">
      <c r="A7744" s="265" t="s">
        <v>1309</v>
      </c>
      <c r="B7744" s="263">
        <v>6.8307894271760195E-5</v>
      </c>
      <c r="D7744" s="263"/>
    </row>
    <row r="7745" spans="1:4" x14ac:dyDescent="0.2">
      <c r="A7745" s="265" t="s">
        <v>9225</v>
      </c>
      <c r="B7745" s="263">
        <v>6.8045028038350602E-5</v>
      </c>
      <c r="D7745" s="263"/>
    </row>
    <row r="7746" spans="1:4" x14ac:dyDescent="0.2">
      <c r="A7746" s="265" t="s">
        <v>5479</v>
      </c>
      <c r="B7746" s="263">
        <v>6.80252471362536E-5</v>
      </c>
      <c r="D7746" s="263"/>
    </row>
    <row r="7747" spans="1:4" x14ac:dyDescent="0.2">
      <c r="A7747" s="265" t="s">
        <v>3947</v>
      </c>
      <c r="B7747" s="263">
        <v>6.7977262849911802E-5</v>
      </c>
      <c r="D7747" s="263"/>
    </row>
    <row r="7748" spans="1:4" x14ac:dyDescent="0.2">
      <c r="A7748" s="265" t="s">
        <v>9226</v>
      </c>
      <c r="B7748" s="263">
        <v>6.7763017957791702E-5</v>
      </c>
      <c r="D7748" s="263"/>
    </row>
    <row r="7749" spans="1:4" x14ac:dyDescent="0.2">
      <c r="A7749" s="265" t="s">
        <v>3717</v>
      </c>
      <c r="B7749" s="263">
        <v>6.7709541120472905E-5</v>
      </c>
      <c r="D7749" s="263"/>
    </row>
    <row r="7750" spans="1:4" x14ac:dyDescent="0.2">
      <c r="A7750" s="265" t="s">
        <v>3718</v>
      </c>
      <c r="B7750" s="263">
        <v>6.7597035098524696E-5</v>
      </c>
      <c r="D7750" s="263"/>
    </row>
    <row r="7751" spans="1:4" x14ac:dyDescent="0.2">
      <c r="A7751" s="265" t="s">
        <v>703</v>
      </c>
      <c r="B7751" s="263">
        <v>6.75258681881153E-5</v>
      </c>
      <c r="D7751" s="263"/>
    </row>
    <row r="7752" spans="1:4" x14ac:dyDescent="0.2">
      <c r="A7752" s="265" t="s">
        <v>9227</v>
      </c>
      <c r="B7752" s="263">
        <v>6.7484816882757895E-5</v>
      </c>
      <c r="D7752" s="263"/>
    </row>
    <row r="7753" spans="1:4" x14ac:dyDescent="0.2">
      <c r="A7753" s="265" t="s">
        <v>2902</v>
      </c>
      <c r="B7753" s="263">
        <v>6.7422820505146796E-5</v>
      </c>
      <c r="D7753" s="263"/>
    </row>
    <row r="7754" spans="1:4" x14ac:dyDescent="0.2">
      <c r="A7754" s="265" t="s">
        <v>1148</v>
      </c>
      <c r="B7754" s="263">
        <v>6.7331098873382595E-5</v>
      </c>
      <c r="D7754" s="263"/>
    </row>
    <row r="7755" spans="1:4" x14ac:dyDescent="0.2">
      <c r="A7755" s="265" t="s">
        <v>2234</v>
      </c>
      <c r="B7755" s="263">
        <v>6.7325326226130999E-5</v>
      </c>
      <c r="D7755" s="263"/>
    </row>
    <row r="7756" spans="1:4" x14ac:dyDescent="0.2">
      <c r="A7756" s="265" t="s">
        <v>2424</v>
      </c>
      <c r="B7756" s="263">
        <v>6.7292963338308001E-5</v>
      </c>
      <c r="D7756" s="263"/>
    </row>
    <row r="7757" spans="1:4" x14ac:dyDescent="0.2">
      <c r="A7757" s="265" t="s">
        <v>1775</v>
      </c>
      <c r="B7757" s="263">
        <v>6.72228859979313E-5</v>
      </c>
      <c r="D7757" s="263"/>
    </row>
    <row r="7758" spans="1:4" x14ac:dyDescent="0.2">
      <c r="A7758" s="265" t="s">
        <v>9228</v>
      </c>
      <c r="B7758" s="263">
        <v>6.7208372232513202E-5</v>
      </c>
      <c r="D7758" s="263"/>
    </row>
    <row r="7759" spans="1:4" x14ac:dyDescent="0.2">
      <c r="A7759" s="265" t="s">
        <v>4950</v>
      </c>
      <c r="B7759" s="263">
        <v>6.7154545941917204E-5</v>
      </c>
      <c r="D7759" s="263"/>
    </row>
    <row r="7760" spans="1:4" x14ac:dyDescent="0.2">
      <c r="A7760" s="265" t="s">
        <v>1564</v>
      </c>
      <c r="B7760" s="263">
        <v>6.7122407086172306E-5</v>
      </c>
      <c r="D7760" s="263"/>
    </row>
    <row r="7761" spans="1:4" x14ac:dyDescent="0.2">
      <c r="A7761" s="265" t="s">
        <v>2412</v>
      </c>
      <c r="B7761" s="263">
        <v>6.7119786381556897E-5</v>
      </c>
      <c r="D7761" s="263"/>
    </row>
    <row r="7762" spans="1:4" x14ac:dyDescent="0.2">
      <c r="A7762" s="265" t="s">
        <v>9229</v>
      </c>
      <c r="B7762" s="263">
        <v>6.7023935782578798E-5</v>
      </c>
      <c r="D7762" s="263"/>
    </row>
    <row r="7763" spans="1:4" x14ac:dyDescent="0.2">
      <c r="A7763" s="265" t="s">
        <v>3945</v>
      </c>
      <c r="B7763" s="263">
        <v>6.6889933427227699E-5</v>
      </c>
      <c r="D7763" s="263"/>
    </row>
    <row r="7764" spans="1:4" x14ac:dyDescent="0.2">
      <c r="A7764" s="265" t="s">
        <v>9230</v>
      </c>
      <c r="B7764" s="263">
        <v>6.6799107704898204E-5</v>
      </c>
      <c r="D7764" s="263"/>
    </row>
    <row r="7765" spans="1:4" x14ac:dyDescent="0.2">
      <c r="A7765" s="265" t="s">
        <v>9231</v>
      </c>
      <c r="B7765" s="263">
        <v>6.6786863081507204E-5</v>
      </c>
      <c r="D7765" s="263"/>
    </row>
    <row r="7766" spans="1:4" x14ac:dyDescent="0.2">
      <c r="A7766" s="265" t="s">
        <v>5561</v>
      </c>
      <c r="B7766" s="263">
        <v>6.6770479239348698E-5</v>
      </c>
      <c r="D7766" s="263"/>
    </row>
    <row r="7767" spans="1:4" x14ac:dyDescent="0.2">
      <c r="A7767" s="265" t="s">
        <v>1691</v>
      </c>
      <c r="B7767" s="263">
        <v>6.6755284219815496E-5</v>
      </c>
      <c r="D7767" s="263"/>
    </row>
    <row r="7768" spans="1:4" x14ac:dyDescent="0.2">
      <c r="A7768" s="265" t="s">
        <v>1561</v>
      </c>
      <c r="B7768" s="263">
        <v>6.6717728044982704E-5</v>
      </c>
      <c r="D7768" s="263"/>
    </row>
    <row r="7769" spans="1:4" x14ac:dyDescent="0.2">
      <c r="A7769" s="265" t="s">
        <v>9232</v>
      </c>
      <c r="B7769" s="263">
        <v>6.6704198236342194E-5</v>
      </c>
      <c r="D7769" s="263"/>
    </row>
    <row r="7770" spans="1:4" x14ac:dyDescent="0.2">
      <c r="A7770" s="265" t="s">
        <v>1185</v>
      </c>
      <c r="B7770" s="263">
        <v>6.6534576272666803E-5</v>
      </c>
      <c r="D7770" s="263"/>
    </row>
    <row r="7771" spans="1:4" x14ac:dyDescent="0.2">
      <c r="A7771" s="265" t="s">
        <v>4795</v>
      </c>
      <c r="B7771" s="263">
        <v>6.6530669999999195E-5</v>
      </c>
      <c r="D7771" s="263"/>
    </row>
    <row r="7772" spans="1:4" x14ac:dyDescent="0.2">
      <c r="A7772" s="265" t="s">
        <v>947</v>
      </c>
      <c r="B7772" s="263">
        <v>6.6476735120361101E-5</v>
      </c>
      <c r="D7772" s="263"/>
    </row>
    <row r="7773" spans="1:4" x14ac:dyDescent="0.2">
      <c r="A7773" s="265" t="s">
        <v>9233</v>
      </c>
      <c r="B7773" s="263">
        <v>6.6448861563505297E-5</v>
      </c>
      <c r="D7773" s="263"/>
    </row>
    <row r="7774" spans="1:4" x14ac:dyDescent="0.2">
      <c r="A7774" s="265" t="s">
        <v>9234</v>
      </c>
      <c r="B7774" s="263">
        <v>6.6448861563505297E-5</v>
      </c>
      <c r="D7774" s="263"/>
    </row>
    <row r="7775" spans="1:4" x14ac:dyDescent="0.2">
      <c r="A7775" s="265" t="s">
        <v>9235</v>
      </c>
      <c r="B7775" s="263">
        <v>6.6448861563505297E-5</v>
      </c>
      <c r="D7775" s="263"/>
    </row>
    <row r="7776" spans="1:4" x14ac:dyDescent="0.2">
      <c r="A7776" s="265" t="s">
        <v>9236</v>
      </c>
      <c r="B7776" s="263">
        <v>6.6448861563505297E-5</v>
      </c>
      <c r="D7776" s="263"/>
    </row>
    <row r="7777" spans="1:4" x14ac:dyDescent="0.2">
      <c r="A7777" s="265" t="s">
        <v>9237</v>
      </c>
      <c r="B7777" s="263">
        <v>6.6448861563505297E-5</v>
      </c>
      <c r="D7777" s="263"/>
    </row>
    <row r="7778" spans="1:4" x14ac:dyDescent="0.2">
      <c r="A7778" s="265" t="s">
        <v>9238</v>
      </c>
      <c r="B7778" s="263">
        <v>6.6448861563505297E-5</v>
      </c>
      <c r="D7778" s="263"/>
    </row>
    <row r="7779" spans="1:4" x14ac:dyDescent="0.2">
      <c r="A7779" s="265" t="s">
        <v>9239</v>
      </c>
      <c r="B7779" s="263">
        <v>6.6448861563505297E-5</v>
      </c>
      <c r="D7779" s="263"/>
    </row>
    <row r="7780" spans="1:4" x14ac:dyDescent="0.2">
      <c r="A7780" s="265" t="s">
        <v>9240</v>
      </c>
      <c r="B7780" s="263">
        <v>6.6448861563505297E-5</v>
      </c>
      <c r="D7780" s="263"/>
    </row>
    <row r="7781" spans="1:4" x14ac:dyDescent="0.2">
      <c r="A7781" s="265" t="s">
        <v>9241</v>
      </c>
      <c r="B7781" s="263">
        <v>6.6448861563505297E-5</v>
      </c>
      <c r="D7781" s="263"/>
    </row>
    <row r="7782" spans="1:4" x14ac:dyDescent="0.2">
      <c r="A7782" s="265" t="s">
        <v>769</v>
      </c>
      <c r="B7782" s="263">
        <v>6.6376773513483601E-5</v>
      </c>
      <c r="D7782" s="263"/>
    </row>
    <row r="7783" spans="1:4" x14ac:dyDescent="0.2">
      <c r="A7783" s="265" t="s">
        <v>2362</v>
      </c>
      <c r="B7783" s="263">
        <v>6.6250558206941402E-5</v>
      </c>
      <c r="D7783" s="263"/>
    </row>
    <row r="7784" spans="1:4" x14ac:dyDescent="0.2">
      <c r="A7784" s="265" t="s">
        <v>467</v>
      </c>
      <c r="B7784" s="263">
        <v>6.6086634668751206E-5</v>
      </c>
      <c r="D7784" s="263"/>
    </row>
    <row r="7785" spans="1:4" x14ac:dyDescent="0.2">
      <c r="A7785" s="265" t="s">
        <v>1901</v>
      </c>
      <c r="B7785" s="263">
        <v>6.6049523888206299E-5</v>
      </c>
      <c r="D7785" s="263"/>
    </row>
    <row r="7786" spans="1:4" x14ac:dyDescent="0.2">
      <c r="A7786" s="265" t="s">
        <v>1043</v>
      </c>
      <c r="B7786" s="263">
        <v>6.5761976989147403E-5</v>
      </c>
      <c r="D7786" s="263"/>
    </row>
    <row r="7787" spans="1:4" x14ac:dyDescent="0.2">
      <c r="A7787" s="265" t="s">
        <v>5925</v>
      </c>
      <c r="B7787" s="263">
        <v>6.5695284169440502E-5</v>
      </c>
      <c r="D7787" s="263"/>
    </row>
    <row r="7788" spans="1:4" x14ac:dyDescent="0.2">
      <c r="A7788" s="265" t="s">
        <v>4502</v>
      </c>
      <c r="B7788" s="263">
        <v>6.5695284169440502E-5</v>
      </c>
      <c r="D7788" s="263"/>
    </row>
    <row r="7789" spans="1:4" x14ac:dyDescent="0.2">
      <c r="A7789" s="265" t="s">
        <v>9242</v>
      </c>
      <c r="B7789" s="263">
        <v>6.55100099580547E-5</v>
      </c>
      <c r="D7789" s="263"/>
    </row>
    <row r="7790" spans="1:4" x14ac:dyDescent="0.2">
      <c r="A7790" s="265" t="s">
        <v>3448</v>
      </c>
      <c r="B7790" s="263">
        <v>6.5400796152452495E-5</v>
      </c>
      <c r="D7790" s="263"/>
    </row>
    <row r="7791" spans="1:4" x14ac:dyDescent="0.2">
      <c r="A7791" s="265" t="s">
        <v>9243</v>
      </c>
      <c r="B7791" s="263">
        <v>6.5261503312383806E-5</v>
      </c>
      <c r="D7791" s="263"/>
    </row>
    <row r="7792" spans="1:4" x14ac:dyDescent="0.2">
      <c r="A7792" s="265" t="s">
        <v>9244</v>
      </c>
      <c r="B7792" s="263">
        <v>6.5261503312383806E-5</v>
      </c>
      <c r="D7792" s="263"/>
    </row>
    <row r="7793" spans="1:4" x14ac:dyDescent="0.2">
      <c r="A7793" s="265" t="s">
        <v>1727</v>
      </c>
      <c r="B7793" s="263">
        <v>6.5139830881325603E-5</v>
      </c>
      <c r="D7793" s="263"/>
    </row>
    <row r="7794" spans="1:4" x14ac:dyDescent="0.2">
      <c r="A7794" s="265" t="s">
        <v>1726</v>
      </c>
      <c r="B7794" s="263">
        <v>6.5139830881325603E-5</v>
      </c>
      <c r="D7794" s="263"/>
    </row>
    <row r="7795" spans="1:4" x14ac:dyDescent="0.2">
      <c r="A7795" s="265" t="s">
        <v>576</v>
      </c>
      <c r="B7795" s="263">
        <v>6.4936359473232502E-5</v>
      </c>
      <c r="D7795" s="263"/>
    </row>
    <row r="7796" spans="1:4" x14ac:dyDescent="0.2">
      <c r="A7796" s="265" t="s">
        <v>9245</v>
      </c>
      <c r="B7796" s="263">
        <v>6.4742005188750902E-5</v>
      </c>
      <c r="D7796" s="263"/>
    </row>
    <row r="7797" spans="1:4" x14ac:dyDescent="0.2">
      <c r="A7797" s="265" t="s">
        <v>5837</v>
      </c>
      <c r="B7797" s="263">
        <v>6.4660536401093405E-5</v>
      </c>
      <c r="D7797" s="263"/>
    </row>
    <row r="7798" spans="1:4" x14ac:dyDescent="0.2">
      <c r="A7798" s="265" t="s">
        <v>9246</v>
      </c>
      <c r="B7798" s="263">
        <v>6.4595993546991004E-5</v>
      </c>
      <c r="D7798" s="263"/>
    </row>
    <row r="7799" spans="1:4" x14ac:dyDescent="0.2">
      <c r="A7799" s="265" t="s">
        <v>9247</v>
      </c>
      <c r="B7799" s="263">
        <v>6.4555907172165507E-5</v>
      </c>
      <c r="D7799" s="263"/>
    </row>
    <row r="7800" spans="1:4" x14ac:dyDescent="0.2">
      <c r="A7800" s="265" t="s">
        <v>3336</v>
      </c>
      <c r="B7800" s="263">
        <v>6.4482867123079907E-5</v>
      </c>
      <c r="D7800" s="263"/>
    </row>
    <row r="7801" spans="1:4" x14ac:dyDescent="0.2">
      <c r="A7801" s="265" t="s">
        <v>9248</v>
      </c>
      <c r="B7801" s="263">
        <v>6.44818070914713E-5</v>
      </c>
      <c r="D7801" s="263"/>
    </row>
    <row r="7802" spans="1:4" x14ac:dyDescent="0.2">
      <c r="A7802" s="265" t="s">
        <v>478</v>
      </c>
      <c r="B7802" s="263">
        <v>6.4465459308740496E-5</v>
      </c>
      <c r="D7802" s="263"/>
    </row>
    <row r="7803" spans="1:4" x14ac:dyDescent="0.2">
      <c r="A7803" s="265" t="s">
        <v>9249</v>
      </c>
      <c r="B7803" s="263">
        <v>6.4302555910348199E-5</v>
      </c>
      <c r="D7803" s="263"/>
    </row>
    <row r="7804" spans="1:4" x14ac:dyDescent="0.2">
      <c r="A7804" s="265" t="s">
        <v>9250</v>
      </c>
      <c r="B7804" s="263">
        <v>6.4302555910348199E-5</v>
      </c>
      <c r="D7804" s="263"/>
    </row>
    <row r="7805" spans="1:4" x14ac:dyDescent="0.2">
      <c r="A7805" s="265" t="s">
        <v>9251</v>
      </c>
      <c r="B7805" s="263">
        <v>6.4302555910348199E-5</v>
      </c>
      <c r="D7805" s="263"/>
    </row>
    <row r="7806" spans="1:4" x14ac:dyDescent="0.2">
      <c r="A7806" s="265" t="s">
        <v>9252</v>
      </c>
      <c r="B7806" s="263">
        <v>6.4302555910348199E-5</v>
      </c>
      <c r="D7806" s="263"/>
    </row>
    <row r="7807" spans="1:4" x14ac:dyDescent="0.2">
      <c r="A7807" s="265" t="s">
        <v>9253</v>
      </c>
      <c r="B7807" s="263">
        <v>6.4302555910348199E-5</v>
      </c>
      <c r="D7807" s="263"/>
    </row>
    <row r="7808" spans="1:4" x14ac:dyDescent="0.2">
      <c r="A7808" s="265" t="s">
        <v>9254</v>
      </c>
      <c r="B7808" s="263">
        <v>6.4302555910348199E-5</v>
      </c>
      <c r="D7808" s="263"/>
    </row>
    <row r="7809" spans="1:4" x14ac:dyDescent="0.2">
      <c r="A7809" s="265" t="s">
        <v>9255</v>
      </c>
      <c r="B7809" s="263">
        <v>6.4302555910348199E-5</v>
      </c>
      <c r="D7809" s="263"/>
    </row>
    <row r="7810" spans="1:4" x14ac:dyDescent="0.2">
      <c r="A7810" s="265" t="s">
        <v>9256</v>
      </c>
      <c r="B7810" s="263">
        <v>6.4302555910348199E-5</v>
      </c>
      <c r="D7810" s="263"/>
    </row>
    <row r="7811" spans="1:4" x14ac:dyDescent="0.2">
      <c r="A7811" s="265" t="s">
        <v>9257</v>
      </c>
      <c r="B7811" s="263">
        <v>6.4302555910348199E-5</v>
      </c>
      <c r="D7811" s="263"/>
    </row>
    <row r="7812" spans="1:4" x14ac:dyDescent="0.2">
      <c r="A7812" s="265" t="s">
        <v>9258</v>
      </c>
      <c r="B7812" s="263">
        <v>6.4302555910348199E-5</v>
      </c>
      <c r="D7812" s="263"/>
    </row>
    <row r="7813" spans="1:4" x14ac:dyDescent="0.2">
      <c r="A7813" s="265" t="s">
        <v>9259</v>
      </c>
      <c r="B7813" s="263">
        <v>6.4302555910348199E-5</v>
      </c>
      <c r="D7813" s="263"/>
    </row>
    <row r="7814" spans="1:4" x14ac:dyDescent="0.2">
      <c r="A7814" s="265" t="s">
        <v>9260</v>
      </c>
      <c r="B7814" s="263">
        <v>6.4302555910348199E-5</v>
      </c>
      <c r="D7814" s="263"/>
    </row>
    <row r="7815" spans="1:4" x14ac:dyDescent="0.2">
      <c r="A7815" s="265" t="s">
        <v>9261</v>
      </c>
      <c r="B7815" s="263">
        <v>6.4302555910348199E-5</v>
      </c>
      <c r="D7815" s="263"/>
    </row>
    <row r="7816" spans="1:4" x14ac:dyDescent="0.2">
      <c r="A7816" s="265" t="s">
        <v>9262</v>
      </c>
      <c r="B7816" s="263">
        <v>6.4302555910348199E-5</v>
      </c>
      <c r="D7816" s="263"/>
    </row>
    <row r="7817" spans="1:4" x14ac:dyDescent="0.2">
      <c r="A7817" s="265" t="s">
        <v>9263</v>
      </c>
      <c r="B7817" s="263">
        <v>6.4302555910348199E-5</v>
      </c>
      <c r="D7817" s="263"/>
    </row>
    <row r="7818" spans="1:4" x14ac:dyDescent="0.2">
      <c r="A7818" s="265" t="s">
        <v>9264</v>
      </c>
      <c r="B7818" s="263">
        <v>6.4302555910348199E-5</v>
      </c>
      <c r="D7818" s="263"/>
    </row>
    <row r="7819" spans="1:4" x14ac:dyDescent="0.2">
      <c r="A7819" s="265" t="s">
        <v>9265</v>
      </c>
      <c r="B7819" s="263">
        <v>6.4302555910348199E-5</v>
      </c>
      <c r="D7819" s="263"/>
    </row>
    <row r="7820" spans="1:4" x14ac:dyDescent="0.2">
      <c r="A7820" s="265" t="s">
        <v>9266</v>
      </c>
      <c r="B7820" s="263">
        <v>6.4302555910348199E-5</v>
      </c>
      <c r="D7820" s="263"/>
    </row>
    <row r="7821" spans="1:4" x14ac:dyDescent="0.2">
      <c r="A7821" s="265" t="s">
        <v>9267</v>
      </c>
      <c r="B7821" s="263">
        <v>6.4302555910348199E-5</v>
      </c>
      <c r="D7821" s="263"/>
    </row>
    <row r="7822" spans="1:4" x14ac:dyDescent="0.2">
      <c r="A7822" s="265" t="s">
        <v>9268</v>
      </c>
      <c r="B7822" s="263">
        <v>6.4302555910348199E-5</v>
      </c>
      <c r="D7822" s="263"/>
    </row>
    <row r="7823" spans="1:4" x14ac:dyDescent="0.2">
      <c r="A7823" s="265" t="s">
        <v>4217</v>
      </c>
      <c r="B7823" s="263">
        <v>6.4252278622978904E-5</v>
      </c>
      <c r="D7823" s="263"/>
    </row>
    <row r="7824" spans="1:4" x14ac:dyDescent="0.2">
      <c r="A7824" s="265" t="s">
        <v>9269</v>
      </c>
      <c r="B7824" s="263">
        <v>6.4225792144399706E-5</v>
      </c>
      <c r="D7824" s="263"/>
    </row>
    <row r="7825" spans="1:4" x14ac:dyDescent="0.2">
      <c r="A7825" s="265" t="s">
        <v>1880</v>
      </c>
      <c r="B7825" s="263">
        <v>6.3802452451306506E-5</v>
      </c>
      <c r="D7825" s="263"/>
    </row>
    <row r="7826" spans="1:4" x14ac:dyDescent="0.2">
      <c r="A7826" s="265" t="s">
        <v>5273</v>
      </c>
      <c r="B7826" s="263">
        <v>6.3692027070346005E-5</v>
      </c>
      <c r="D7826" s="263"/>
    </row>
    <row r="7827" spans="1:4" x14ac:dyDescent="0.2">
      <c r="A7827" s="265" t="s">
        <v>9270</v>
      </c>
      <c r="B7827" s="263">
        <v>6.3624774858274697E-5</v>
      </c>
      <c r="D7827" s="263"/>
    </row>
    <row r="7828" spans="1:4" x14ac:dyDescent="0.2">
      <c r="A7828" s="265" t="s">
        <v>5604</v>
      </c>
      <c r="B7828" s="263">
        <v>6.3597623210969505E-5</v>
      </c>
      <c r="D7828" s="263"/>
    </row>
    <row r="7829" spans="1:4" x14ac:dyDescent="0.2">
      <c r="A7829" s="265" t="s">
        <v>4289</v>
      </c>
      <c r="B7829" s="263">
        <v>6.3597623210969505E-5</v>
      </c>
      <c r="D7829" s="263"/>
    </row>
    <row r="7830" spans="1:4" x14ac:dyDescent="0.2">
      <c r="A7830" s="265" t="s">
        <v>3871</v>
      </c>
      <c r="B7830" s="263">
        <v>6.3597623210969505E-5</v>
      </c>
      <c r="D7830" s="263"/>
    </row>
    <row r="7831" spans="1:4" x14ac:dyDescent="0.2">
      <c r="A7831" s="265" t="s">
        <v>3500</v>
      </c>
      <c r="B7831" s="263">
        <v>6.3597623210969505E-5</v>
      </c>
      <c r="D7831" s="263"/>
    </row>
    <row r="7832" spans="1:4" x14ac:dyDescent="0.2">
      <c r="A7832" s="265" t="s">
        <v>9271</v>
      </c>
      <c r="B7832" s="263">
        <v>6.3483012901057598E-5</v>
      </c>
      <c r="D7832" s="263"/>
    </row>
    <row r="7833" spans="1:4" x14ac:dyDescent="0.2">
      <c r="A7833" s="265" t="s">
        <v>9272</v>
      </c>
      <c r="B7833" s="263">
        <v>6.3483012901057598E-5</v>
      </c>
      <c r="D7833" s="263"/>
    </row>
    <row r="7834" spans="1:4" x14ac:dyDescent="0.2">
      <c r="A7834" s="265" t="s">
        <v>9273</v>
      </c>
      <c r="B7834" s="263">
        <v>6.3483012901057598E-5</v>
      </c>
      <c r="D7834" s="263"/>
    </row>
    <row r="7835" spans="1:4" x14ac:dyDescent="0.2">
      <c r="A7835" s="265" t="s">
        <v>1062</v>
      </c>
      <c r="B7835" s="263">
        <v>6.3464722807970298E-5</v>
      </c>
      <c r="D7835" s="263"/>
    </row>
    <row r="7836" spans="1:4" x14ac:dyDescent="0.2">
      <c r="A7836" s="265" t="s">
        <v>4630</v>
      </c>
      <c r="B7836" s="263">
        <v>6.3388119903202801E-5</v>
      </c>
      <c r="D7836" s="263"/>
    </row>
    <row r="7837" spans="1:4" x14ac:dyDescent="0.2">
      <c r="A7837" s="265" t="s">
        <v>5608</v>
      </c>
      <c r="B7837" s="263">
        <v>6.3383360358709099E-5</v>
      </c>
      <c r="D7837" s="263"/>
    </row>
    <row r="7838" spans="1:4" x14ac:dyDescent="0.2">
      <c r="A7838" s="265" t="s">
        <v>9274</v>
      </c>
      <c r="B7838" s="263">
        <v>6.3343794070624203E-5</v>
      </c>
      <c r="D7838" s="263"/>
    </row>
    <row r="7839" spans="1:4" x14ac:dyDescent="0.2">
      <c r="A7839" s="265" t="s">
        <v>9275</v>
      </c>
      <c r="B7839" s="263">
        <v>6.3171007600354206E-5</v>
      </c>
      <c r="D7839" s="263"/>
    </row>
    <row r="7840" spans="1:4" x14ac:dyDescent="0.2">
      <c r="A7840" s="265" t="s">
        <v>421</v>
      </c>
      <c r="B7840" s="263">
        <v>6.2974022593356003E-5</v>
      </c>
      <c r="D7840" s="263"/>
    </row>
    <row r="7841" spans="1:4" x14ac:dyDescent="0.2">
      <c r="A7841" s="265" t="s">
        <v>4228</v>
      </c>
      <c r="B7841" s="263">
        <v>6.2931323144809303E-5</v>
      </c>
      <c r="D7841" s="263"/>
    </row>
    <row r="7842" spans="1:4" x14ac:dyDescent="0.2">
      <c r="A7842" s="265" t="s">
        <v>6258</v>
      </c>
      <c r="B7842" s="263">
        <v>6.2735975123407004E-5</v>
      </c>
      <c r="D7842" s="263"/>
    </row>
    <row r="7843" spans="1:4" x14ac:dyDescent="0.2">
      <c r="A7843" s="265" t="s">
        <v>5452</v>
      </c>
      <c r="B7843" s="263">
        <v>6.2575982184991206E-5</v>
      </c>
      <c r="D7843" s="263"/>
    </row>
    <row r="7844" spans="1:4" x14ac:dyDescent="0.2">
      <c r="A7844" s="265" t="s">
        <v>5946</v>
      </c>
      <c r="B7844" s="263">
        <v>6.2533836103999694E-5</v>
      </c>
      <c r="D7844" s="263"/>
    </row>
    <row r="7845" spans="1:4" x14ac:dyDescent="0.2">
      <c r="A7845" s="265" t="s">
        <v>9276</v>
      </c>
      <c r="B7845" s="263">
        <v>6.2376759604324496E-5</v>
      </c>
      <c r="D7845" s="263"/>
    </row>
    <row r="7846" spans="1:4" x14ac:dyDescent="0.2">
      <c r="A7846" s="265" t="s">
        <v>4859</v>
      </c>
      <c r="B7846" s="263">
        <v>6.2306500961270902E-5</v>
      </c>
      <c r="D7846" s="263"/>
    </row>
    <row r="7847" spans="1:4" x14ac:dyDescent="0.2">
      <c r="A7847" s="265" t="s">
        <v>4948</v>
      </c>
      <c r="B7847" s="263">
        <v>6.1960896918050596E-5</v>
      </c>
      <c r="D7847" s="263"/>
    </row>
    <row r="7848" spans="1:4" x14ac:dyDescent="0.2">
      <c r="A7848" s="265" t="s">
        <v>5448</v>
      </c>
      <c r="B7848" s="263">
        <v>6.1904387605126999E-5</v>
      </c>
      <c r="D7848" s="263"/>
    </row>
    <row r="7849" spans="1:4" x14ac:dyDescent="0.2">
      <c r="A7849" s="265" t="s">
        <v>3724</v>
      </c>
      <c r="B7849" s="263">
        <v>6.1904387605126999E-5</v>
      </c>
      <c r="D7849" s="263"/>
    </row>
    <row r="7850" spans="1:4" x14ac:dyDescent="0.2">
      <c r="A7850" s="265" t="s">
        <v>9277</v>
      </c>
      <c r="B7850" s="263">
        <v>6.1812509859000801E-5</v>
      </c>
      <c r="D7850" s="263"/>
    </row>
    <row r="7851" spans="1:4" x14ac:dyDescent="0.2">
      <c r="A7851" s="265" t="s">
        <v>9278</v>
      </c>
      <c r="B7851" s="263">
        <v>6.1812509859000801E-5</v>
      </c>
      <c r="D7851" s="263"/>
    </row>
    <row r="7852" spans="1:4" x14ac:dyDescent="0.2">
      <c r="A7852" s="265" t="s">
        <v>9279</v>
      </c>
      <c r="B7852" s="263">
        <v>6.1812509859000801E-5</v>
      </c>
      <c r="D7852" s="263"/>
    </row>
    <row r="7853" spans="1:4" x14ac:dyDescent="0.2">
      <c r="A7853" s="265" t="s">
        <v>9280</v>
      </c>
      <c r="B7853" s="263">
        <v>6.1812509859000801E-5</v>
      </c>
      <c r="D7853" s="263"/>
    </row>
    <row r="7854" spans="1:4" x14ac:dyDescent="0.2">
      <c r="A7854" s="265" t="s">
        <v>9281</v>
      </c>
      <c r="B7854" s="263">
        <v>6.1812509859000801E-5</v>
      </c>
      <c r="D7854" s="263"/>
    </row>
    <row r="7855" spans="1:4" x14ac:dyDescent="0.2">
      <c r="A7855" s="265" t="s">
        <v>4310</v>
      </c>
      <c r="B7855" s="263">
        <v>6.1649493662668895E-5</v>
      </c>
      <c r="D7855" s="263"/>
    </row>
    <row r="7856" spans="1:4" x14ac:dyDescent="0.2">
      <c r="A7856" s="265" t="s">
        <v>9282</v>
      </c>
      <c r="B7856" s="263">
        <v>6.1644318371823094E-5</v>
      </c>
      <c r="D7856" s="263"/>
    </row>
    <row r="7857" spans="1:4" x14ac:dyDescent="0.2">
      <c r="A7857" s="265" t="s">
        <v>9283</v>
      </c>
      <c r="B7857" s="263">
        <v>6.1635820061223994E-5</v>
      </c>
      <c r="D7857" s="263"/>
    </row>
    <row r="7858" spans="1:4" x14ac:dyDescent="0.2">
      <c r="A7858" s="265" t="s">
        <v>9284</v>
      </c>
      <c r="B7858" s="263">
        <v>6.1596080959616301E-5</v>
      </c>
      <c r="D7858" s="263"/>
    </row>
    <row r="7859" spans="1:4" x14ac:dyDescent="0.2">
      <c r="A7859" s="265" t="s">
        <v>9285</v>
      </c>
      <c r="B7859" s="263">
        <v>6.1342172020908202E-5</v>
      </c>
      <c r="D7859" s="263"/>
    </row>
    <row r="7860" spans="1:4" x14ac:dyDescent="0.2">
      <c r="A7860" s="265" t="s">
        <v>6311</v>
      </c>
      <c r="B7860" s="263">
        <v>6.1316695700410794E-5</v>
      </c>
      <c r="D7860" s="263"/>
    </row>
    <row r="7861" spans="1:4" x14ac:dyDescent="0.2">
      <c r="A7861" s="265" t="s">
        <v>9286</v>
      </c>
      <c r="B7861" s="263">
        <v>6.1138169900755394E-5</v>
      </c>
      <c r="D7861" s="263"/>
    </row>
    <row r="7862" spans="1:4" x14ac:dyDescent="0.2">
      <c r="A7862" s="265" t="s">
        <v>9287</v>
      </c>
      <c r="B7862" s="263">
        <v>6.1032505033346402E-5</v>
      </c>
      <c r="D7862" s="263"/>
    </row>
    <row r="7863" spans="1:4" x14ac:dyDescent="0.2">
      <c r="A7863" s="265" t="s">
        <v>9288</v>
      </c>
      <c r="B7863" s="263">
        <v>6.06060705665792E-5</v>
      </c>
      <c r="D7863" s="263"/>
    </row>
    <row r="7864" spans="1:4" x14ac:dyDescent="0.2">
      <c r="A7864" s="265" t="s">
        <v>6141</v>
      </c>
      <c r="B7864" s="263">
        <v>6.0447458613418203E-5</v>
      </c>
      <c r="D7864" s="263"/>
    </row>
    <row r="7865" spans="1:4" x14ac:dyDescent="0.2">
      <c r="A7865" s="265" t="s">
        <v>9289</v>
      </c>
      <c r="B7865" s="263">
        <v>6.0363017722644198E-5</v>
      </c>
      <c r="D7865" s="263"/>
    </row>
    <row r="7866" spans="1:4" x14ac:dyDescent="0.2">
      <c r="A7866" s="265" t="s">
        <v>1012</v>
      </c>
      <c r="B7866" s="263">
        <v>6.03554293535462E-5</v>
      </c>
      <c r="D7866" s="263"/>
    </row>
    <row r="7867" spans="1:4" x14ac:dyDescent="0.2">
      <c r="A7867" s="265" t="s">
        <v>5325</v>
      </c>
      <c r="B7867" s="263">
        <v>6.0245119435966898E-5</v>
      </c>
      <c r="D7867" s="263"/>
    </row>
    <row r="7868" spans="1:4" x14ac:dyDescent="0.2">
      <c r="A7868" s="265" t="s">
        <v>4665</v>
      </c>
      <c r="B7868" s="263">
        <v>6.01957501713816E-5</v>
      </c>
      <c r="D7868" s="263"/>
    </row>
    <row r="7869" spans="1:4" x14ac:dyDescent="0.2">
      <c r="A7869" s="265" t="s">
        <v>1754</v>
      </c>
      <c r="B7869" s="263">
        <v>6.0111452153460399E-5</v>
      </c>
      <c r="D7869" s="263"/>
    </row>
    <row r="7870" spans="1:4" x14ac:dyDescent="0.2">
      <c r="A7870" s="265" t="s">
        <v>3404</v>
      </c>
      <c r="B7870" s="263">
        <v>5.99545609250462E-5</v>
      </c>
      <c r="D7870" s="263"/>
    </row>
    <row r="7871" spans="1:4" x14ac:dyDescent="0.2">
      <c r="A7871" s="265" t="s">
        <v>2486</v>
      </c>
      <c r="B7871" s="263">
        <v>5.9788514521722202E-5</v>
      </c>
      <c r="D7871" s="263"/>
    </row>
    <row r="7872" spans="1:4" x14ac:dyDescent="0.2">
      <c r="A7872" s="265" t="s">
        <v>2068</v>
      </c>
      <c r="B7872" s="263">
        <v>5.9777304523769598E-5</v>
      </c>
      <c r="D7872" s="263"/>
    </row>
    <row r="7873" spans="1:4" x14ac:dyDescent="0.2">
      <c r="A7873" s="265" t="s">
        <v>1811</v>
      </c>
      <c r="B7873" s="263">
        <v>5.9762574949020401E-5</v>
      </c>
      <c r="D7873" s="263"/>
    </row>
    <row r="7874" spans="1:4" x14ac:dyDescent="0.2">
      <c r="A7874" s="265" t="s">
        <v>4071</v>
      </c>
      <c r="B7874" s="263">
        <v>5.9625389421758403E-5</v>
      </c>
      <c r="D7874" s="263"/>
    </row>
    <row r="7875" spans="1:4" x14ac:dyDescent="0.2">
      <c r="A7875" s="265" t="s">
        <v>5975</v>
      </c>
      <c r="B7875" s="263">
        <v>5.9589199464109598E-5</v>
      </c>
      <c r="D7875" s="263"/>
    </row>
    <row r="7876" spans="1:4" x14ac:dyDescent="0.2">
      <c r="A7876" s="265" t="s">
        <v>394</v>
      </c>
      <c r="B7876" s="263">
        <v>5.9577299510937199E-5</v>
      </c>
      <c r="D7876" s="263"/>
    </row>
    <row r="7877" spans="1:4" x14ac:dyDescent="0.2">
      <c r="A7877" s="265" t="s">
        <v>2268</v>
      </c>
      <c r="B7877" s="263">
        <v>5.9377448781367799E-5</v>
      </c>
      <c r="D7877" s="263"/>
    </row>
    <row r="7878" spans="1:4" x14ac:dyDescent="0.2">
      <c r="A7878" s="265" t="s">
        <v>9290</v>
      </c>
      <c r="B7878" s="263">
        <v>5.9313585941427898E-5</v>
      </c>
      <c r="D7878" s="263"/>
    </row>
    <row r="7879" spans="1:4" x14ac:dyDescent="0.2">
      <c r="A7879" s="265" t="s">
        <v>9291</v>
      </c>
      <c r="B7879" s="263">
        <v>5.9295347942190102E-5</v>
      </c>
      <c r="D7879" s="263"/>
    </row>
    <row r="7880" spans="1:4" x14ac:dyDescent="0.2">
      <c r="A7880" s="265" t="s">
        <v>9292</v>
      </c>
      <c r="B7880" s="263">
        <v>5.9295347942190102E-5</v>
      </c>
      <c r="D7880" s="263"/>
    </row>
    <row r="7881" spans="1:4" x14ac:dyDescent="0.2">
      <c r="A7881" s="265" t="s">
        <v>9293</v>
      </c>
      <c r="B7881" s="263">
        <v>5.9295347942190102E-5</v>
      </c>
      <c r="D7881" s="263"/>
    </row>
    <row r="7882" spans="1:4" x14ac:dyDescent="0.2">
      <c r="A7882" s="265" t="s">
        <v>1882</v>
      </c>
      <c r="B7882" s="263">
        <v>5.9220134577859197E-5</v>
      </c>
      <c r="D7882" s="263"/>
    </row>
    <row r="7883" spans="1:4" x14ac:dyDescent="0.2">
      <c r="A7883" s="265" t="s">
        <v>4482</v>
      </c>
      <c r="B7883" s="263">
        <v>5.9123819399844698E-5</v>
      </c>
      <c r="D7883" s="263"/>
    </row>
    <row r="7884" spans="1:4" x14ac:dyDescent="0.2">
      <c r="A7884" s="265" t="s">
        <v>9294</v>
      </c>
      <c r="B7884" s="263">
        <v>5.91206535116506E-5</v>
      </c>
      <c r="D7884" s="263"/>
    </row>
    <row r="7885" spans="1:4" x14ac:dyDescent="0.2">
      <c r="A7885" s="265" t="s">
        <v>1839</v>
      </c>
      <c r="B7885" s="263">
        <v>5.91206535116506E-5</v>
      </c>
      <c r="D7885" s="263"/>
    </row>
    <row r="7886" spans="1:4" x14ac:dyDescent="0.2">
      <c r="A7886" s="265" t="s">
        <v>1910</v>
      </c>
      <c r="B7886" s="263">
        <v>5.9113738845339803E-5</v>
      </c>
      <c r="D7886" s="263"/>
    </row>
    <row r="7887" spans="1:4" x14ac:dyDescent="0.2">
      <c r="A7887" s="265" t="s">
        <v>4666</v>
      </c>
      <c r="B7887" s="263">
        <v>5.9064689441702197E-5</v>
      </c>
      <c r="D7887" s="263"/>
    </row>
    <row r="7888" spans="1:4" x14ac:dyDescent="0.2">
      <c r="A7888" s="265" t="s">
        <v>9295</v>
      </c>
      <c r="B7888" s="263">
        <v>5.8921082320671398E-5</v>
      </c>
      <c r="D7888" s="263"/>
    </row>
    <row r="7889" spans="1:4" x14ac:dyDescent="0.2">
      <c r="A7889" s="265" t="s">
        <v>832</v>
      </c>
      <c r="B7889" s="263">
        <v>5.88870845526794E-5</v>
      </c>
      <c r="D7889" s="263"/>
    </row>
    <row r="7890" spans="1:4" x14ac:dyDescent="0.2">
      <c r="A7890" s="265" t="s">
        <v>2923</v>
      </c>
      <c r="B7890" s="263">
        <v>5.8863689985186698E-5</v>
      </c>
      <c r="D7890" s="263"/>
    </row>
    <row r="7891" spans="1:4" x14ac:dyDescent="0.2">
      <c r="A7891" s="265" t="s">
        <v>942</v>
      </c>
      <c r="B7891" s="263">
        <v>5.8860618255582101E-5</v>
      </c>
      <c r="D7891" s="263"/>
    </row>
    <row r="7892" spans="1:4" x14ac:dyDescent="0.2">
      <c r="A7892" s="265" t="s">
        <v>1257</v>
      </c>
      <c r="B7892" s="263">
        <v>5.88538506592724E-5</v>
      </c>
      <c r="D7892" s="263"/>
    </row>
    <row r="7893" spans="1:4" x14ac:dyDescent="0.2">
      <c r="A7893" s="265" t="s">
        <v>9296</v>
      </c>
      <c r="B7893" s="263">
        <v>5.8821687352559599E-5</v>
      </c>
      <c r="D7893" s="263"/>
    </row>
    <row r="7894" spans="1:4" x14ac:dyDescent="0.2">
      <c r="A7894" s="265" t="s">
        <v>2155</v>
      </c>
      <c r="B7894" s="263">
        <v>5.8756568265515601E-5</v>
      </c>
      <c r="D7894" s="263"/>
    </row>
    <row r="7895" spans="1:4" x14ac:dyDescent="0.2">
      <c r="A7895" s="265" t="s">
        <v>4675</v>
      </c>
      <c r="B7895" s="263">
        <v>5.8741539595065602E-5</v>
      </c>
      <c r="D7895" s="263"/>
    </row>
    <row r="7896" spans="1:4" x14ac:dyDescent="0.2">
      <c r="A7896" s="265" t="s">
        <v>9297</v>
      </c>
      <c r="B7896" s="263">
        <v>5.8728806163541498E-5</v>
      </c>
      <c r="D7896" s="263"/>
    </row>
    <row r="7897" spans="1:4" x14ac:dyDescent="0.2">
      <c r="A7897" s="265" t="s">
        <v>3992</v>
      </c>
      <c r="B7897" s="263">
        <v>5.86686875216839E-5</v>
      </c>
      <c r="D7897" s="263"/>
    </row>
    <row r="7898" spans="1:4" x14ac:dyDescent="0.2">
      <c r="A7898" s="265" t="s">
        <v>1718</v>
      </c>
      <c r="B7898" s="263">
        <v>5.8633821472861698E-5</v>
      </c>
      <c r="D7898" s="263"/>
    </row>
    <row r="7899" spans="1:4" x14ac:dyDescent="0.2">
      <c r="A7899" s="265" t="s">
        <v>9298</v>
      </c>
      <c r="B7899" s="263">
        <v>5.8410092628677899E-5</v>
      </c>
      <c r="D7899" s="263"/>
    </row>
    <row r="7900" spans="1:4" x14ac:dyDescent="0.2">
      <c r="A7900" s="265" t="s">
        <v>9299</v>
      </c>
      <c r="B7900" s="263">
        <v>5.80675461859305E-5</v>
      </c>
      <c r="D7900" s="263"/>
    </row>
    <row r="7901" spans="1:4" x14ac:dyDescent="0.2">
      <c r="A7901" s="265" t="s">
        <v>9300</v>
      </c>
      <c r="B7901" s="263">
        <v>5.8022783522230299E-5</v>
      </c>
      <c r="D7901" s="263"/>
    </row>
    <row r="7902" spans="1:4" x14ac:dyDescent="0.2">
      <c r="A7902" s="265" t="s">
        <v>859</v>
      </c>
      <c r="B7902" s="263">
        <v>5.8014569988107701E-5</v>
      </c>
      <c r="D7902" s="263"/>
    </row>
    <row r="7903" spans="1:4" x14ac:dyDescent="0.2">
      <c r="A7903" s="265" t="s">
        <v>9301</v>
      </c>
      <c r="B7903" s="263">
        <v>5.7924595595086999E-5</v>
      </c>
      <c r="D7903" s="263"/>
    </row>
    <row r="7904" spans="1:4" x14ac:dyDescent="0.2">
      <c r="A7904" s="265" t="s">
        <v>4425</v>
      </c>
      <c r="B7904" s="263">
        <v>5.7835372923824597E-5</v>
      </c>
      <c r="D7904" s="263"/>
    </row>
    <row r="7905" spans="1:4" x14ac:dyDescent="0.2">
      <c r="A7905" s="265" t="s">
        <v>4712</v>
      </c>
      <c r="B7905" s="263">
        <v>5.7819204991086399E-5</v>
      </c>
      <c r="D7905" s="263"/>
    </row>
    <row r="7906" spans="1:4" x14ac:dyDescent="0.2">
      <c r="A7906" s="265" t="s">
        <v>9302</v>
      </c>
      <c r="B7906" s="263">
        <v>5.7685967719756197E-5</v>
      </c>
      <c r="D7906" s="263"/>
    </row>
    <row r="7907" spans="1:4" x14ac:dyDescent="0.2">
      <c r="A7907" s="265" t="s">
        <v>6337</v>
      </c>
      <c r="B7907" s="263">
        <v>5.7397006631329803E-5</v>
      </c>
      <c r="D7907" s="263"/>
    </row>
    <row r="7908" spans="1:4" x14ac:dyDescent="0.2">
      <c r="A7908" s="265" t="s">
        <v>788</v>
      </c>
      <c r="B7908" s="263">
        <v>5.7337550982583597E-5</v>
      </c>
      <c r="D7908" s="263"/>
    </row>
    <row r="7909" spans="1:4" x14ac:dyDescent="0.2">
      <c r="A7909" s="265" t="s">
        <v>9303</v>
      </c>
      <c r="B7909" s="263">
        <v>5.7318321135139703E-5</v>
      </c>
      <c r="D7909" s="263"/>
    </row>
    <row r="7910" spans="1:4" x14ac:dyDescent="0.2">
      <c r="A7910" s="265" t="s">
        <v>9304</v>
      </c>
      <c r="B7910" s="263">
        <v>5.7289268911128201E-5</v>
      </c>
      <c r="D7910" s="263"/>
    </row>
    <row r="7911" spans="1:4" x14ac:dyDescent="0.2">
      <c r="A7911" s="265" t="s">
        <v>9305</v>
      </c>
      <c r="B7911" s="263">
        <v>5.7207255281652299E-5</v>
      </c>
      <c r="D7911" s="263"/>
    </row>
    <row r="7912" spans="1:4" x14ac:dyDescent="0.2">
      <c r="A7912" s="265" t="s">
        <v>4392</v>
      </c>
      <c r="B7912" s="263">
        <v>5.7203073952465897E-5</v>
      </c>
      <c r="D7912" s="263"/>
    </row>
    <row r="7913" spans="1:4" x14ac:dyDescent="0.2">
      <c r="A7913" s="265" t="s">
        <v>9306</v>
      </c>
      <c r="B7913" s="263">
        <v>5.7135256200821498E-5</v>
      </c>
      <c r="D7913" s="263"/>
    </row>
    <row r="7914" spans="1:4" x14ac:dyDescent="0.2">
      <c r="A7914" s="265" t="s">
        <v>4903</v>
      </c>
      <c r="B7914" s="263">
        <v>5.7128539099321701E-5</v>
      </c>
      <c r="D7914" s="263"/>
    </row>
    <row r="7915" spans="1:4" x14ac:dyDescent="0.2">
      <c r="A7915" s="265" t="s">
        <v>3147</v>
      </c>
      <c r="B7915" s="263">
        <v>5.7075338351822402E-5</v>
      </c>
      <c r="D7915" s="263"/>
    </row>
    <row r="7916" spans="1:4" x14ac:dyDescent="0.2">
      <c r="A7916" s="265" t="s">
        <v>9307</v>
      </c>
      <c r="B7916" s="263">
        <v>5.7056146089451602E-5</v>
      </c>
      <c r="D7916" s="263"/>
    </row>
    <row r="7917" spans="1:4" x14ac:dyDescent="0.2">
      <c r="A7917" s="265" t="s">
        <v>676</v>
      </c>
      <c r="B7917" s="263">
        <v>5.6974199513273998E-5</v>
      </c>
      <c r="D7917" s="263"/>
    </row>
    <row r="7918" spans="1:4" x14ac:dyDescent="0.2">
      <c r="A7918" s="265" t="s">
        <v>9308</v>
      </c>
      <c r="B7918" s="263">
        <v>5.6938454916544697E-5</v>
      </c>
      <c r="D7918" s="263"/>
    </row>
    <row r="7919" spans="1:4" x14ac:dyDescent="0.2">
      <c r="A7919" s="265" t="s">
        <v>2493</v>
      </c>
      <c r="B7919" s="263">
        <v>5.6923399126558101E-5</v>
      </c>
      <c r="D7919" s="263"/>
    </row>
    <row r="7920" spans="1:4" x14ac:dyDescent="0.2">
      <c r="A7920" s="265" t="s">
        <v>4003</v>
      </c>
      <c r="B7920" s="263">
        <v>5.6839535359850197E-5</v>
      </c>
      <c r="D7920" s="263"/>
    </row>
    <row r="7921" spans="1:4" x14ac:dyDescent="0.2">
      <c r="A7921" s="265" t="s">
        <v>6360</v>
      </c>
      <c r="B7921" s="263">
        <v>5.6812258601058201E-5</v>
      </c>
      <c r="D7921" s="263"/>
    </row>
    <row r="7922" spans="1:4" x14ac:dyDescent="0.2">
      <c r="A7922" s="265" t="s">
        <v>1809</v>
      </c>
      <c r="B7922" s="263">
        <v>5.6802457803784501E-5</v>
      </c>
      <c r="D7922" s="263"/>
    </row>
    <row r="7923" spans="1:4" x14ac:dyDescent="0.2">
      <c r="A7923" s="265" t="s">
        <v>5391</v>
      </c>
      <c r="B7923" s="263">
        <v>5.6672482431654198E-5</v>
      </c>
      <c r="D7923" s="263"/>
    </row>
    <row r="7924" spans="1:4" x14ac:dyDescent="0.2">
      <c r="A7924" s="265" t="s">
        <v>1226</v>
      </c>
      <c r="B7924" s="263">
        <v>5.6615869862749199E-5</v>
      </c>
      <c r="D7924" s="263"/>
    </row>
    <row r="7925" spans="1:4" x14ac:dyDescent="0.2">
      <c r="A7925" s="265" t="s">
        <v>9309</v>
      </c>
      <c r="B7925" s="263">
        <v>5.6613082876064499E-5</v>
      </c>
      <c r="D7925" s="263"/>
    </row>
    <row r="7926" spans="1:4" x14ac:dyDescent="0.2">
      <c r="A7926" s="265" t="s">
        <v>2054</v>
      </c>
      <c r="B7926" s="263">
        <v>5.65606156925601E-5</v>
      </c>
      <c r="D7926" s="263"/>
    </row>
    <row r="7927" spans="1:4" x14ac:dyDescent="0.2">
      <c r="A7927" s="265" t="s">
        <v>2921</v>
      </c>
      <c r="B7927" s="263">
        <v>5.64778651983411E-5</v>
      </c>
      <c r="D7927" s="263"/>
    </row>
    <row r="7928" spans="1:4" x14ac:dyDescent="0.2">
      <c r="A7928" s="265" t="s">
        <v>3789</v>
      </c>
      <c r="B7928" s="263">
        <v>5.6378648059410898E-5</v>
      </c>
      <c r="D7928" s="263"/>
    </row>
    <row r="7929" spans="1:4" x14ac:dyDescent="0.2">
      <c r="A7929" s="265" t="s">
        <v>9310</v>
      </c>
      <c r="B7929" s="263">
        <v>5.6353174285429202E-5</v>
      </c>
      <c r="D7929" s="263"/>
    </row>
    <row r="7930" spans="1:4" x14ac:dyDescent="0.2">
      <c r="A7930" s="265" t="s">
        <v>1114</v>
      </c>
      <c r="B7930" s="263">
        <v>5.6282065578403602E-5</v>
      </c>
      <c r="D7930" s="263"/>
    </row>
    <row r="7931" spans="1:4" x14ac:dyDescent="0.2">
      <c r="A7931" s="265" t="s">
        <v>1890</v>
      </c>
      <c r="B7931" s="263">
        <v>5.6281520180488499E-5</v>
      </c>
      <c r="D7931" s="263"/>
    </row>
    <row r="7932" spans="1:4" x14ac:dyDescent="0.2">
      <c r="A7932" s="265" t="s">
        <v>9311</v>
      </c>
      <c r="B7932" s="263">
        <v>5.61877388870947E-5</v>
      </c>
      <c r="D7932" s="263"/>
    </row>
    <row r="7933" spans="1:4" x14ac:dyDescent="0.2">
      <c r="A7933" s="265" t="s">
        <v>9312</v>
      </c>
      <c r="B7933" s="263">
        <v>5.6151329432014699E-5</v>
      </c>
      <c r="D7933" s="263"/>
    </row>
    <row r="7934" spans="1:4" x14ac:dyDescent="0.2">
      <c r="A7934" s="265" t="s">
        <v>5854</v>
      </c>
      <c r="B7934" s="263">
        <v>5.6110756449223203E-5</v>
      </c>
      <c r="D7934" s="263"/>
    </row>
    <row r="7935" spans="1:4" x14ac:dyDescent="0.2">
      <c r="A7935" s="265" t="s">
        <v>616</v>
      </c>
      <c r="B7935" s="263">
        <v>5.6071414251893699E-5</v>
      </c>
      <c r="D7935" s="263"/>
    </row>
    <row r="7936" spans="1:4" x14ac:dyDescent="0.2">
      <c r="A7936" s="265" t="s">
        <v>9313</v>
      </c>
      <c r="B7936" s="263">
        <v>5.60335141469013E-5</v>
      </c>
      <c r="D7936" s="263"/>
    </row>
    <row r="7937" spans="1:4" x14ac:dyDescent="0.2">
      <c r="A7937" s="265" t="s">
        <v>691</v>
      </c>
      <c r="B7937" s="263">
        <v>5.5912554733186601E-5</v>
      </c>
      <c r="D7937" s="263"/>
    </row>
    <row r="7938" spans="1:4" x14ac:dyDescent="0.2">
      <c r="A7938" s="265" t="s">
        <v>4606</v>
      </c>
      <c r="B7938" s="263">
        <v>5.5745872130219899E-5</v>
      </c>
      <c r="D7938" s="263"/>
    </row>
    <row r="7939" spans="1:4" x14ac:dyDescent="0.2">
      <c r="A7939" s="265" t="s">
        <v>9314</v>
      </c>
      <c r="B7939" s="263">
        <v>5.5710542565372798E-5</v>
      </c>
      <c r="D7939" s="263"/>
    </row>
    <row r="7940" spans="1:4" x14ac:dyDescent="0.2">
      <c r="A7940" s="265" t="s">
        <v>2835</v>
      </c>
      <c r="B7940" s="263">
        <v>5.5664456132247703E-5</v>
      </c>
      <c r="D7940" s="263"/>
    </row>
    <row r="7941" spans="1:4" x14ac:dyDescent="0.2">
      <c r="A7941" s="265" t="s">
        <v>507</v>
      </c>
      <c r="B7941" s="263">
        <v>5.5566881193238999E-5</v>
      </c>
      <c r="D7941" s="263"/>
    </row>
    <row r="7942" spans="1:4" x14ac:dyDescent="0.2">
      <c r="A7942" s="265" t="s">
        <v>9315</v>
      </c>
      <c r="B7942" s="263">
        <v>5.5522189546554099E-5</v>
      </c>
      <c r="D7942" s="263"/>
    </row>
    <row r="7943" spans="1:4" x14ac:dyDescent="0.2">
      <c r="A7943" s="265" t="s">
        <v>462</v>
      </c>
      <c r="B7943" s="263">
        <v>5.5514345080045103E-5</v>
      </c>
      <c r="D7943" s="263"/>
    </row>
    <row r="7944" spans="1:4" x14ac:dyDescent="0.2">
      <c r="A7944" s="265" t="s">
        <v>1112</v>
      </c>
      <c r="B7944" s="263">
        <v>5.51522928468852E-5</v>
      </c>
      <c r="D7944" s="263"/>
    </row>
    <row r="7945" spans="1:4" x14ac:dyDescent="0.2">
      <c r="A7945" s="265" t="s">
        <v>517</v>
      </c>
      <c r="B7945" s="263">
        <v>5.51127582898717E-5</v>
      </c>
      <c r="D7945" s="263"/>
    </row>
    <row r="7946" spans="1:4" x14ac:dyDescent="0.2">
      <c r="A7946" s="265" t="s">
        <v>1376</v>
      </c>
      <c r="B7946" s="263">
        <v>5.5084133128763598E-5</v>
      </c>
      <c r="D7946" s="263"/>
    </row>
    <row r="7947" spans="1:4" x14ac:dyDescent="0.2">
      <c r="A7947" s="265" t="s">
        <v>1052</v>
      </c>
      <c r="B7947" s="263">
        <v>5.5051363833093799E-5</v>
      </c>
      <c r="D7947" s="263"/>
    </row>
    <row r="7948" spans="1:4" x14ac:dyDescent="0.2">
      <c r="A7948" s="265" t="s">
        <v>9316</v>
      </c>
      <c r="B7948" s="263">
        <v>5.5047335809721803E-5</v>
      </c>
      <c r="D7948" s="263"/>
    </row>
    <row r="7949" spans="1:4" x14ac:dyDescent="0.2">
      <c r="A7949" s="265" t="s">
        <v>9317</v>
      </c>
      <c r="B7949" s="263">
        <v>5.49000807238087E-5</v>
      </c>
      <c r="D7949" s="263"/>
    </row>
    <row r="7950" spans="1:4" x14ac:dyDescent="0.2">
      <c r="A7950" s="265" t="s">
        <v>9318</v>
      </c>
      <c r="B7950" s="263">
        <v>5.4854843067680202E-5</v>
      </c>
      <c r="D7950" s="263"/>
    </row>
    <row r="7951" spans="1:4" x14ac:dyDescent="0.2">
      <c r="A7951" s="265" t="s">
        <v>4616</v>
      </c>
      <c r="B7951" s="263">
        <v>5.4847030394136601E-5</v>
      </c>
      <c r="D7951" s="263"/>
    </row>
    <row r="7952" spans="1:4" x14ac:dyDescent="0.2">
      <c r="A7952" s="265" t="s">
        <v>9319</v>
      </c>
      <c r="B7952" s="263">
        <v>5.4494604213231399E-5</v>
      </c>
      <c r="D7952" s="263"/>
    </row>
    <row r="7953" spans="1:4" x14ac:dyDescent="0.2">
      <c r="A7953" s="265" t="s">
        <v>5451</v>
      </c>
      <c r="B7953" s="263">
        <v>5.4426516999185301E-5</v>
      </c>
      <c r="D7953" s="263"/>
    </row>
    <row r="7954" spans="1:4" x14ac:dyDescent="0.2">
      <c r="A7954" s="265" t="s">
        <v>9320</v>
      </c>
      <c r="B7954" s="263">
        <v>5.4293741894990398E-5</v>
      </c>
      <c r="D7954" s="263"/>
    </row>
    <row r="7955" spans="1:4" x14ac:dyDescent="0.2">
      <c r="A7955" s="265" t="s">
        <v>9321</v>
      </c>
      <c r="B7955" s="263">
        <v>5.42746226396097E-5</v>
      </c>
      <c r="D7955" s="263"/>
    </row>
    <row r="7956" spans="1:4" x14ac:dyDescent="0.2">
      <c r="A7956" s="265" t="s">
        <v>9322</v>
      </c>
      <c r="B7956" s="263">
        <v>5.4245274018918599E-5</v>
      </c>
      <c r="D7956" s="263"/>
    </row>
    <row r="7957" spans="1:4" x14ac:dyDescent="0.2">
      <c r="A7957" s="265" t="s">
        <v>6240</v>
      </c>
      <c r="B7957" s="263">
        <v>5.4069069251675602E-5</v>
      </c>
      <c r="D7957" s="263"/>
    </row>
    <row r="7958" spans="1:4" x14ac:dyDescent="0.2">
      <c r="A7958" s="265" t="s">
        <v>4564</v>
      </c>
      <c r="B7958" s="263">
        <v>5.4015709787426903E-5</v>
      </c>
      <c r="D7958" s="263"/>
    </row>
    <row r="7959" spans="1:4" x14ac:dyDescent="0.2">
      <c r="A7959" s="265" t="s">
        <v>9323</v>
      </c>
      <c r="B7959" s="263">
        <v>5.4014248498674303E-5</v>
      </c>
      <c r="D7959" s="263"/>
    </row>
    <row r="7960" spans="1:4" x14ac:dyDescent="0.2">
      <c r="A7960" s="265" t="s">
        <v>4115</v>
      </c>
      <c r="B7960" s="263">
        <v>5.3889066094573599E-5</v>
      </c>
      <c r="D7960" s="263"/>
    </row>
    <row r="7961" spans="1:4" x14ac:dyDescent="0.2">
      <c r="A7961" s="265" t="s">
        <v>9324</v>
      </c>
      <c r="B7961" s="263">
        <v>5.3759522653727099E-5</v>
      </c>
      <c r="D7961" s="263"/>
    </row>
    <row r="7962" spans="1:4" x14ac:dyDescent="0.2">
      <c r="A7962" s="265" t="s">
        <v>1926</v>
      </c>
      <c r="B7962" s="263">
        <v>5.36869675742032E-5</v>
      </c>
      <c r="D7962" s="263"/>
    </row>
    <row r="7963" spans="1:4" x14ac:dyDescent="0.2">
      <c r="A7963" s="265" t="s">
        <v>4693</v>
      </c>
      <c r="B7963" s="263">
        <v>5.3634061815078401E-5</v>
      </c>
      <c r="D7963" s="263"/>
    </row>
    <row r="7964" spans="1:4" x14ac:dyDescent="0.2">
      <c r="A7964" s="265" t="s">
        <v>2154</v>
      </c>
      <c r="B7964" s="263">
        <v>5.3514005322804998E-5</v>
      </c>
      <c r="D7964" s="263"/>
    </row>
    <row r="7965" spans="1:4" x14ac:dyDescent="0.2">
      <c r="A7965" s="265" t="s">
        <v>9325</v>
      </c>
      <c r="B7965" s="263">
        <v>5.3461471880191601E-5</v>
      </c>
      <c r="D7965" s="263"/>
    </row>
    <row r="7966" spans="1:4" x14ac:dyDescent="0.2">
      <c r="A7966" s="265" t="s">
        <v>9326</v>
      </c>
      <c r="B7966" s="263">
        <v>5.3400908775341401E-5</v>
      </c>
      <c r="D7966" s="263"/>
    </row>
    <row r="7967" spans="1:4" x14ac:dyDescent="0.2">
      <c r="A7967" s="265" t="s">
        <v>9327</v>
      </c>
      <c r="B7967" s="263">
        <v>5.3400908775341401E-5</v>
      </c>
      <c r="D7967" s="263"/>
    </row>
    <row r="7968" spans="1:4" x14ac:dyDescent="0.2">
      <c r="A7968" s="265" t="s">
        <v>882</v>
      </c>
      <c r="B7968" s="263">
        <v>5.3381916276831199E-5</v>
      </c>
      <c r="D7968" s="263"/>
    </row>
    <row r="7969" spans="1:4" x14ac:dyDescent="0.2">
      <c r="A7969" s="265" t="s">
        <v>1659</v>
      </c>
      <c r="B7969" s="263">
        <v>5.31421832092139E-5</v>
      </c>
      <c r="D7969" s="263"/>
    </row>
    <row r="7970" spans="1:4" x14ac:dyDescent="0.2">
      <c r="A7970" s="265" t="s">
        <v>6291</v>
      </c>
      <c r="B7970" s="263">
        <v>5.31388874635933E-5</v>
      </c>
      <c r="D7970" s="263"/>
    </row>
    <row r="7971" spans="1:4" x14ac:dyDescent="0.2">
      <c r="A7971" s="265" t="s">
        <v>9328</v>
      </c>
      <c r="B7971" s="263">
        <v>5.2973623002011398E-5</v>
      </c>
      <c r="D7971" s="263"/>
    </row>
    <row r="7972" spans="1:4" x14ac:dyDescent="0.2">
      <c r="A7972" s="265" t="s">
        <v>4585</v>
      </c>
      <c r="B7972" s="263">
        <v>5.2846526345038499E-5</v>
      </c>
      <c r="D7972" s="263"/>
    </row>
    <row r="7973" spans="1:4" x14ac:dyDescent="0.2">
      <c r="A7973" s="265" t="s">
        <v>9329</v>
      </c>
      <c r="B7973" s="263">
        <v>5.2785361318970102E-5</v>
      </c>
      <c r="D7973" s="263"/>
    </row>
    <row r="7974" spans="1:4" x14ac:dyDescent="0.2">
      <c r="A7974" s="265" t="s">
        <v>2035</v>
      </c>
      <c r="B7974" s="263">
        <v>5.2764002908742798E-5</v>
      </c>
      <c r="D7974" s="263"/>
    </row>
    <row r="7975" spans="1:4" x14ac:dyDescent="0.2">
      <c r="A7975" s="265" t="s">
        <v>2039</v>
      </c>
      <c r="B7975" s="263">
        <v>5.27181596560069E-5</v>
      </c>
      <c r="D7975" s="263"/>
    </row>
    <row r="7976" spans="1:4" x14ac:dyDescent="0.2">
      <c r="A7976" s="265" t="s">
        <v>9330</v>
      </c>
      <c r="B7976" s="263">
        <v>5.2700594531830898E-5</v>
      </c>
      <c r="D7976" s="263"/>
    </row>
    <row r="7977" spans="1:4" x14ac:dyDescent="0.2">
      <c r="A7977" s="265" t="s">
        <v>9331</v>
      </c>
      <c r="B7977" s="263">
        <v>5.2677848087158901E-5</v>
      </c>
      <c r="D7977" s="263"/>
    </row>
    <row r="7978" spans="1:4" x14ac:dyDescent="0.2">
      <c r="A7978" s="265" t="s">
        <v>9332</v>
      </c>
      <c r="B7978" s="263">
        <v>5.2677848087158901E-5</v>
      </c>
      <c r="D7978" s="263"/>
    </row>
    <row r="7979" spans="1:4" x14ac:dyDescent="0.2">
      <c r="A7979" s="265" t="s">
        <v>712</v>
      </c>
      <c r="B7979" s="263">
        <v>5.2425577933389297E-5</v>
      </c>
      <c r="D7979" s="263"/>
    </row>
    <row r="7980" spans="1:4" x14ac:dyDescent="0.2">
      <c r="A7980" s="265" t="s">
        <v>1867</v>
      </c>
      <c r="B7980" s="263">
        <v>5.2403049765786902E-5</v>
      </c>
      <c r="D7980" s="263"/>
    </row>
    <row r="7981" spans="1:4" x14ac:dyDescent="0.2">
      <c r="A7981" s="265" t="s">
        <v>5164</v>
      </c>
      <c r="B7981" s="263">
        <v>5.2369895482332701E-5</v>
      </c>
      <c r="D7981" s="263"/>
    </row>
    <row r="7982" spans="1:4" x14ac:dyDescent="0.2">
      <c r="A7982" s="265" t="s">
        <v>834</v>
      </c>
      <c r="B7982" s="263">
        <v>5.2035180909945802E-5</v>
      </c>
      <c r="D7982" s="263"/>
    </row>
    <row r="7983" spans="1:4" x14ac:dyDescent="0.2">
      <c r="A7983" s="265" t="s">
        <v>9333</v>
      </c>
      <c r="B7983" s="263">
        <v>5.1977692250667902E-5</v>
      </c>
      <c r="D7983" s="263"/>
    </row>
    <row r="7984" spans="1:4" x14ac:dyDescent="0.2">
      <c r="A7984" s="265" t="s">
        <v>9334</v>
      </c>
      <c r="B7984" s="263">
        <v>5.1963568175282502E-5</v>
      </c>
      <c r="D7984" s="263"/>
    </row>
    <row r="7985" spans="1:4" x14ac:dyDescent="0.2">
      <c r="A7985" s="265" t="s">
        <v>6367</v>
      </c>
      <c r="B7985" s="263">
        <v>5.1928715340187701E-5</v>
      </c>
      <c r="D7985" s="263"/>
    </row>
    <row r="7986" spans="1:4" x14ac:dyDescent="0.2">
      <c r="A7986" s="265" t="s">
        <v>9335</v>
      </c>
      <c r="B7986" s="263">
        <v>5.1889114848594899E-5</v>
      </c>
      <c r="D7986" s="263"/>
    </row>
    <row r="7987" spans="1:4" x14ac:dyDescent="0.2">
      <c r="A7987" s="265" t="s">
        <v>1206</v>
      </c>
      <c r="B7987" s="263">
        <v>5.1849566547335898E-5</v>
      </c>
      <c r="D7987" s="263"/>
    </row>
    <row r="7988" spans="1:4" x14ac:dyDescent="0.2">
      <c r="A7988" s="265" t="s">
        <v>1619</v>
      </c>
      <c r="B7988" s="263">
        <v>5.1821154610309199E-5</v>
      </c>
      <c r="D7988" s="263"/>
    </row>
    <row r="7989" spans="1:4" x14ac:dyDescent="0.2">
      <c r="A7989" s="265" t="s">
        <v>9336</v>
      </c>
      <c r="B7989" s="263">
        <v>5.1608159036836297E-5</v>
      </c>
      <c r="D7989" s="263"/>
    </row>
    <row r="7990" spans="1:4" x14ac:dyDescent="0.2">
      <c r="A7990" s="265" t="s">
        <v>527</v>
      </c>
      <c r="B7990" s="263">
        <v>5.15133330523652E-5</v>
      </c>
      <c r="D7990" s="263"/>
    </row>
    <row r="7991" spans="1:4" x14ac:dyDescent="0.2">
      <c r="A7991" s="265" t="s">
        <v>9337</v>
      </c>
      <c r="B7991" s="263">
        <v>5.14309346586894E-5</v>
      </c>
      <c r="D7991" s="263"/>
    </row>
    <row r="7992" spans="1:4" x14ac:dyDescent="0.2">
      <c r="A7992" s="265" t="s">
        <v>803</v>
      </c>
      <c r="B7992" s="263">
        <v>5.1363935844906197E-5</v>
      </c>
      <c r="D7992" s="263"/>
    </row>
    <row r="7993" spans="1:4" x14ac:dyDescent="0.2">
      <c r="A7993" s="265" t="s">
        <v>3525</v>
      </c>
      <c r="B7993" s="263">
        <v>5.13362475314764E-5</v>
      </c>
      <c r="D7993" s="263"/>
    </row>
    <row r="7994" spans="1:4" x14ac:dyDescent="0.2">
      <c r="A7994" s="265" t="s">
        <v>1454</v>
      </c>
      <c r="B7994" s="263">
        <v>5.1255980741408803E-5</v>
      </c>
      <c r="D7994" s="263"/>
    </row>
    <row r="7995" spans="1:4" x14ac:dyDescent="0.2">
      <c r="A7995" s="265" t="s">
        <v>1706</v>
      </c>
      <c r="B7995" s="263">
        <v>5.1227153636355898E-5</v>
      </c>
      <c r="D7995" s="263"/>
    </row>
    <row r="7996" spans="1:4" x14ac:dyDescent="0.2">
      <c r="A7996" s="265" t="s">
        <v>3859</v>
      </c>
      <c r="B7996" s="263">
        <v>5.1162069306542001E-5</v>
      </c>
      <c r="D7996" s="263"/>
    </row>
    <row r="7997" spans="1:4" x14ac:dyDescent="0.2">
      <c r="A7997" s="265" t="s">
        <v>4248</v>
      </c>
      <c r="B7997" s="263">
        <v>5.0972119625746902E-5</v>
      </c>
      <c r="D7997" s="263"/>
    </row>
    <row r="7998" spans="1:4" x14ac:dyDescent="0.2">
      <c r="A7998" s="265" t="s">
        <v>6332</v>
      </c>
      <c r="B7998" s="263">
        <v>5.0924606071759398E-5</v>
      </c>
      <c r="D7998" s="263"/>
    </row>
    <row r="7999" spans="1:4" x14ac:dyDescent="0.2">
      <c r="A7999" s="265" t="s">
        <v>9338</v>
      </c>
      <c r="B7999" s="263">
        <v>5.0801814475187899E-5</v>
      </c>
      <c r="D7999" s="263"/>
    </row>
    <row r="8000" spans="1:4" x14ac:dyDescent="0.2">
      <c r="A8000" s="265" t="s">
        <v>9339</v>
      </c>
      <c r="B8000" s="263">
        <v>5.0801814475187899E-5</v>
      </c>
      <c r="D8000" s="263"/>
    </row>
    <row r="8001" spans="1:4" x14ac:dyDescent="0.2">
      <c r="A8001" s="265" t="s">
        <v>9340</v>
      </c>
      <c r="B8001" s="263">
        <v>5.0677904015391099E-5</v>
      </c>
      <c r="D8001" s="263"/>
    </row>
    <row r="8002" spans="1:4" x14ac:dyDescent="0.2">
      <c r="A8002" s="265" t="s">
        <v>9341</v>
      </c>
      <c r="B8002" s="263">
        <v>5.0597118573397198E-5</v>
      </c>
      <c r="D8002" s="263"/>
    </row>
    <row r="8003" spans="1:4" x14ac:dyDescent="0.2">
      <c r="A8003" s="265" t="s">
        <v>9342</v>
      </c>
      <c r="B8003" s="263">
        <v>5.0180614117796903E-5</v>
      </c>
      <c r="D8003" s="263"/>
    </row>
    <row r="8004" spans="1:4" x14ac:dyDescent="0.2">
      <c r="A8004" s="265" t="s">
        <v>9343</v>
      </c>
      <c r="B8004" s="263">
        <v>5.01585808551282E-5</v>
      </c>
      <c r="D8004" s="263"/>
    </row>
    <row r="8005" spans="1:4" x14ac:dyDescent="0.2">
      <c r="A8005" s="265" t="s">
        <v>9344</v>
      </c>
      <c r="B8005" s="263">
        <v>5.0142235835848499E-5</v>
      </c>
      <c r="D8005" s="263"/>
    </row>
    <row r="8006" spans="1:4" x14ac:dyDescent="0.2">
      <c r="A8006" s="265" t="s">
        <v>6383</v>
      </c>
      <c r="B8006" s="263">
        <v>5.0142235835848499E-5</v>
      </c>
      <c r="D8006" s="263"/>
    </row>
    <row r="8007" spans="1:4" x14ac:dyDescent="0.2">
      <c r="A8007" s="265" t="s">
        <v>2417</v>
      </c>
      <c r="B8007" s="263">
        <v>5.0044431985210702E-5</v>
      </c>
      <c r="D8007" s="263"/>
    </row>
    <row r="8008" spans="1:4" x14ac:dyDescent="0.2">
      <c r="A8008" s="265" t="s">
        <v>4471</v>
      </c>
      <c r="B8008" s="263">
        <v>5.0030693897525797E-5</v>
      </c>
      <c r="D8008" s="263"/>
    </row>
    <row r="8009" spans="1:4" x14ac:dyDescent="0.2">
      <c r="A8009" s="265" t="s">
        <v>5635</v>
      </c>
      <c r="B8009" s="263">
        <v>4.9973947494468298E-5</v>
      </c>
      <c r="D8009" s="263"/>
    </row>
    <row r="8010" spans="1:4" x14ac:dyDescent="0.2">
      <c r="A8010" s="265" t="s">
        <v>9345</v>
      </c>
      <c r="B8010" s="263">
        <v>4.9885079055659697E-5</v>
      </c>
      <c r="D8010" s="263"/>
    </row>
    <row r="8011" spans="1:4" x14ac:dyDescent="0.2">
      <c r="A8011" s="265" t="s">
        <v>9346</v>
      </c>
      <c r="B8011" s="263">
        <v>4.9885079055659697E-5</v>
      </c>
      <c r="D8011" s="263"/>
    </row>
    <row r="8012" spans="1:4" x14ac:dyDescent="0.2">
      <c r="A8012" s="265" t="s">
        <v>9347</v>
      </c>
      <c r="B8012" s="263">
        <v>4.9885079055659697E-5</v>
      </c>
      <c r="D8012" s="263"/>
    </row>
    <row r="8013" spans="1:4" x14ac:dyDescent="0.2">
      <c r="A8013" s="265" t="s">
        <v>9348</v>
      </c>
      <c r="B8013" s="263">
        <v>4.9885079055659697E-5</v>
      </c>
      <c r="D8013" s="263"/>
    </row>
    <row r="8014" spans="1:4" x14ac:dyDescent="0.2">
      <c r="A8014" s="265" t="s">
        <v>9349</v>
      </c>
      <c r="B8014" s="263">
        <v>4.9885079055659697E-5</v>
      </c>
      <c r="D8014" s="263"/>
    </row>
    <row r="8015" spans="1:4" x14ac:dyDescent="0.2">
      <c r="A8015" s="265" t="s">
        <v>9350</v>
      </c>
      <c r="B8015" s="263">
        <v>4.9885079055659697E-5</v>
      </c>
      <c r="D8015" s="263"/>
    </row>
    <row r="8016" spans="1:4" x14ac:dyDescent="0.2">
      <c r="A8016" s="265" t="s">
        <v>9351</v>
      </c>
      <c r="B8016" s="263">
        <v>4.9885079055659697E-5</v>
      </c>
      <c r="D8016" s="263"/>
    </row>
    <row r="8017" spans="1:4" x14ac:dyDescent="0.2">
      <c r="A8017" s="265" t="s">
        <v>9352</v>
      </c>
      <c r="B8017" s="263">
        <v>4.9885079055659697E-5</v>
      </c>
      <c r="D8017" s="263"/>
    </row>
    <row r="8018" spans="1:4" x14ac:dyDescent="0.2">
      <c r="A8018" s="265" t="s">
        <v>1606</v>
      </c>
      <c r="B8018" s="263">
        <v>4.9868165405752101E-5</v>
      </c>
      <c r="D8018" s="263"/>
    </row>
    <row r="8019" spans="1:4" x14ac:dyDescent="0.2">
      <c r="A8019" s="265" t="s">
        <v>933</v>
      </c>
      <c r="B8019" s="263">
        <v>4.9850715618047498E-5</v>
      </c>
      <c r="D8019" s="263"/>
    </row>
    <row r="8020" spans="1:4" x14ac:dyDescent="0.2">
      <c r="A8020" s="265" t="s">
        <v>2648</v>
      </c>
      <c r="B8020" s="263">
        <v>4.9830120974289697E-5</v>
      </c>
      <c r="D8020" s="263"/>
    </row>
    <row r="8021" spans="1:4" x14ac:dyDescent="0.2">
      <c r="A8021" s="265" t="s">
        <v>4143</v>
      </c>
      <c r="B8021" s="263">
        <v>4.9816512949522198E-5</v>
      </c>
      <c r="D8021" s="263"/>
    </row>
    <row r="8022" spans="1:4" x14ac:dyDescent="0.2">
      <c r="A8022" s="265" t="s">
        <v>6129</v>
      </c>
      <c r="B8022" s="263">
        <v>4.9779976750543598E-5</v>
      </c>
      <c r="D8022" s="263"/>
    </row>
    <row r="8023" spans="1:4" x14ac:dyDescent="0.2">
      <c r="A8023" s="265" t="s">
        <v>2236</v>
      </c>
      <c r="B8023" s="263">
        <v>4.9708720409400699E-5</v>
      </c>
      <c r="D8023" s="263"/>
    </row>
    <row r="8024" spans="1:4" x14ac:dyDescent="0.2">
      <c r="A8024" s="265" t="s">
        <v>9353</v>
      </c>
      <c r="B8024" s="263">
        <v>4.9655443489658298E-5</v>
      </c>
      <c r="D8024" s="263"/>
    </row>
    <row r="8025" spans="1:4" x14ac:dyDescent="0.2">
      <c r="A8025" s="265" t="s">
        <v>9354</v>
      </c>
      <c r="B8025" s="263">
        <v>4.96222910553244E-5</v>
      </c>
      <c r="D8025" s="263"/>
    </row>
    <row r="8026" spans="1:4" x14ac:dyDescent="0.2">
      <c r="A8026" s="265" t="s">
        <v>2723</v>
      </c>
      <c r="B8026" s="263">
        <v>4.9528733066049098E-5</v>
      </c>
      <c r="D8026" s="263"/>
    </row>
    <row r="8027" spans="1:4" x14ac:dyDescent="0.2">
      <c r="A8027" s="265" t="s">
        <v>9355</v>
      </c>
      <c r="B8027" s="263">
        <v>4.9293252767253502E-5</v>
      </c>
      <c r="D8027" s="263"/>
    </row>
    <row r="8028" spans="1:4" x14ac:dyDescent="0.2">
      <c r="A8028" s="265" t="s">
        <v>9356</v>
      </c>
      <c r="B8028" s="263">
        <v>4.9293252767253502E-5</v>
      </c>
      <c r="D8028" s="263"/>
    </row>
    <row r="8029" spans="1:4" x14ac:dyDescent="0.2">
      <c r="A8029" s="265" t="s">
        <v>1378</v>
      </c>
      <c r="B8029" s="263">
        <v>4.912378970171E-5</v>
      </c>
      <c r="D8029" s="263"/>
    </row>
    <row r="8030" spans="1:4" x14ac:dyDescent="0.2">
      <c r="A8030" s="265" t="s">
        <v>9357</v>
      </c>
      <c r="B8030" s="263">
        <v>4.8963882388261198E-5</v>
      </c>
      <c r="D8030" s="263"/>
    </row>
    <row r="8031" spans="1:4" x14ac:dyDescent="0.2">
      <c r="A8031" s="265" t="s">
        <v>9358</v>
      </c>
      <c r="B8031" s="263">
        <v>4.8963882388261198E-5</v>
      </c>
      <c r="D8031" s="263"/>
    </row>
    <row r="8032" spans="1:4" x14ac:dyDescent="0.2">
      <c r="A8032" s="265" t="s">
        <v>1071</v>
      </c>
      <c r="B8032" s="263">
        <v>4.89494367202938E-5</v>
      </c>
      <c r="D8032" s="263"/>
    </row>
    <row r="8033" spans="1:4" x14ac:dyDescent="0.2">
      <c r="A8033" s="265" t="s">
        <v>586</v>
      </c>
      <c r="B8033" s="263">
        <v>4.8751024877759603E-5</v>
      </c>
      <c r="D8033" s="263"/>
    </row>
    <row r="8034" spans="1:4" x14ac:dyDescent="0.2">
      <c r="A8034" s="265" t="s">
        <v>9359</v>
      </c>
      <c r="B8034" s="263">
        <v>4.8699491301168797E-5</v>
      </c>
      <c r="D8034" s="263"/>
    </row>
    <row r="8035" spans="1:4" x14ac:dyDescent="0.2">
      <c r="A8035" s="265" t="s">
        <v>4109</v>
      </c>
      <c r="B8035" s="263">
        <v>4.8699491301168797E-5</v>
      </c>
      <c r="D8035" s="263"/>
    </row>
    <row r="8036" spans="1:4" x14ac:dyDescent="0.2">
      <c r="A8036" s="265" t="s">
        <v>3469</v>
      </c>
      <c r="B8036" s="263">
        <v>4.8610431770472502E-5</v>
      </c>
      <c r="D8036" s="263"/>
    </row>
    <row r="8037" spans="1:4" x14ac:dyDescent="0.2">
      <c r="A8037" s="265" t="s">
        <v>3132</v>
      </c>
      <c r="B8037" s="263">
        <v>4.8474133056666302E-5</v>
      </c>
      <c r="D8037" s="263"/>
    </row>
    <row r="8038" spans="1:4" x14ac:dyDescent="0.2">
      <c r="A8038" s="265" t="s">
        <v>2050</v>
      </c>
      <c r="B8038" s="263">
        <v>4.8464289695772303E-5</v>
      </c>
      <c r="D8038" s="263"/>
    </row>
    <row r="8039" spans="1:4" x14ac:dyDescent="0.2">
      <c r="A8039" s="265" t="s">
        <v>5506</v>
      </c>
      <c r="B8039" s="263">
        <v>4.8399457146332198E-5</v>
      </c>
      <c r="D8039" s="263"/>
    </row>
    <row r="8040" spans="1:4" x14ac:dyDescent="0.2">
      <c r="A8040" s="265" t="s">
        <v>2150</v>
      </c>
      <c r="B8040" s="263">
        <v>4.8377244610105203E-5</v>
      </c>
      <c r="D8040" s="263"/>
    </row>
    <row r="8041" spans="1:4" x14ac:dyDescent="0.2">
      <c r="A8041" s="265" t="s">
        <v>9360</v>
      </c>
      <c r="B8041" s="263">
        <v>4.83519982531722E-5</v>
      </c>
      <c r="D8041" s="263"/>
    </row>
    <row r="8042" spans="1:4" x14ac:dyDescent="0.2">
      <c r="A8042" s="265" t="s">
        <v>5720</v>
      </c>
      <c r="B8042" s="263">
        <v>4.8350010642353301E-5</v>
      </c>
      <c r="D8042" s="263"/>
    </row>
    <row r="8043" spans="1:4" x14ac:dyDescent="0.2">
      <c r="A8043" s="265" t="s">
        <v>9361</v>
      </c>
      <c r="B8043" s="263">
        <v>4.83138995268395E-5</v>
      </c>
      <c r="D8043" s="263"/>
    </row>
    <row r="8044" spans="1:4" x14ac:dyDescent="0.2">
      <c r="A8044" s="265" t="s">
        <v>9362</v>
      </c>
      <c r="B8044" s="263">
        <v>4.83138995268395E-5</v>
      </c>
      <c r="D8044" s="263"/>
    </row>
    <row r="8045" spans="1:4" x14ac:dyDescent="0.2">
      <c r="A8045" s="265" t="s">
        <v>5494</v>
      </c>
      <c r="B8045" s="263">
        <v>4.83138995268395E-5</v>
      </c>
      <c r="D8045" s="263"/>
    </row>
    <row r="8046" spans="1:4" x14ac:dyDescent="0.2">
      <c r="A8046" s="265" t="s">
        <v>520</v>
      </c>
      <c r="B8046" s="263">
        <v>4.8224736752972999E-5</v>
      </c>
      <c r="D8046" s="263"/>
    </row>
    <row r="8047" spans="1:4" x14ac:dyDescent="0.2">
      <c r="A8047" s="265" t="s">
        <v>1800</v>
      </c>
      <c r="B8047" s="263">
        <v>4.8211506402033103E-5</v>
      </c>
      <c r="D8047" s="263"/>
    </row>
    <row r="8048" spans="1:4" x14ac:dyDescent="0.2">
      <c r="A8048" s="265" t="s">
        <v>9363</v>
      </c>
      <c r="B8048" s="263">
        <v>4.8200228111907699E-5</v>
      </c>
      <c r="D8048" s="263"/>
    </row>
    <row r="8049" spans="1:4" x14ac:dyDescent="0.2">
      <c r="A8049" s="265" t="s">
        <v>1179</v>
      </c>
      <c r="B8049" s="263">
        <v>4.8142906505066501E-5</v>
      </c>
      <c r="D8049" s="263"/>
    </row>
    <row r="8050" spans="1:4" x14ac:dyDescent="0.2">
      <c r="A8050" s="265" t="s">
        <v>9364</v>
      </c>
      <c r="B8050" s="263">
        <v>4.8017763512429602E-5</v>
      </c>
      <c r="D8050" s="263"/>
    </row>
    <row r="8051" spans="1:4" x14ac:dyDescent="0.2">
      <c r="A8051" s="265" t="s">
        <v>9365</v>
      </c>
      <c r="B8051" s="263">
        <v>4.8017763512429602E-5</v>
      </c>
      <c r="D8051" s="263"/>
    </row>
    <row r="8052" spans="1:4" x14ac:dyDescent="0.2">
      <c r="A8052" s="265" t="s">
        <v>9366</v>
      </c>
      <c r="B8052" s="263">
        <v>4.7968436157920401E-5</v>
      </c>
      <c r="D8052" s="263"/>
    </row>
    <row r="8053" spans="1:4" x14ac:dyDescent="0.2">
      <c r="A8053" s="265" t="s">
        <v>9367</v>
      </c>
      <c r="B8053" s="263">
        <v>4.7963298815303198E-5</v>
      </c>
      <c r="D8053" s="263"/>
    </row>
    <row r="8054" spans="1:4" x14ac:dyDescent="0.2">
      <c r="A8054" s="265" t="s">
        <v>9368</v>
      </c>
      <c r="B8054" s="263">
        <v>4.7909387361018002E-5</v>
      </c>
      <c r="D8054" s="263"/>
    </row>
    <row r="8055" spans="1:4" x14ac:dyDescent="0.2">
      <c r="A8055" s="265" t="s">
        <v>9369</v>
      </c>
      <c r="B8055" s="263">
        <v>4.78828201925579E-5</v>
      </c>
      <c r="D8055" s="263"/>
    </row>
    <row r="8056" spans="1:4" x14ac:dyDescent="0.2">
      <c r="A8056" s="265" t="s">
        <v>9370</v>
      </c>
      <c r="B8056" s="263">
        <v>4.78828201925579E-5</v>
      </c>
      <c r="D8056" s="263"/>
    </row>
    <row r="8057" spans="1:4" x14ac:dyDescent="0.2">
      <c r="A8057" s="265" t="s">
        <v>9371</v>
      </c>
      <c r="B8057" s="263">
        <v>4.78828201925579E-5</v>
      </c>
      <c r="D8057" s="263"/>
    </row>
    <row r="8058" spans="1:4" x14ac:dyDescent="0.2">
      <c r="A8058" s="265" t="s">
        <v>9372</v>
      </c>
      <c r="B8058" s="263">
        <v>4.7873946329001002E-5</v>
      </c>
      <c r="D8058" s="263"/>
    </row>
    <row r="8059" spans="1:4" x14ac:dyDescent="0.2">
      <c r="A8059" s="265" t="s">
        <v>2423</v>
      </c>
      <c r="B8059" s="263">
        <v>4.7851942124397898E-5</v>
      </c>
      <c r="D8059" s="263"/>
    </row>
    <row r="8060" spans="1:4" x14ac:dyDescent="0.2">
      <c r="A8060" s="265" t="s">
        <v>5851</v>
      </c>
      <c r="B8060" s="263">
        <v>4.7849018558773803E-5</v>
      </c>
      <c r="D8060" s="263"/>
    </row>
    <row r="8061" spans="1:4" x14ac:dyDescent="0.2">
      <c r="A8061" s="265" t="s">
        <v>9373</v>
      </c>
      <c r="B8061" s="263">
        <v>4.7764184005341399E-5</v>
      </c>
      <c r="D8061" s="263"/>
    </row>
    <row r="8062" spans="1:4" x14ac:dyDescent="0.2">
      <c r="A8062" s="265" t="s">
        <v>9374</v>
      </c>
      <c r="B8062" s="263">
        <v>4.7764184005341399E-5</v>
      </c>
      <c r="D8062" s="263"/>
    </row>
    <row r="8063" spans="1:4" x14ac:dyDescent="0.2">
      <c r="A8063" s="265" t="s">
        <v>9375</v>
      </c>
      <c r="B8063" s="263">
        <v>4.7751513598544903E-5</v>
      </c>
      <c r="D8063" s="263"/>
    </row>
    <row r="8064" spans="1:4" x14ac:dyDescent="0.2">
      <c r="A8064" s="265" t="s">
        <v>9376</v>
      </c>
      <c r="B8064" s="263">
        <v>4.7654342180095498E-5</v>
      </c>
      <c r="D8064" s="263"/>
    </row>
    <row r="8065" spans="1:4" x14ac:dyDescent="0.2">
      <c r="A8065" s="265" t="s">
        <v>2859</v>
      </c>
      <c r="B8065" s="263">
        <v>4.7652166002668802E-5</v>
      </c>
      <c r="D8065" s="263"/>
    </row>
    <row r="8066" spans="1:4" x14ac:dyDescent="0.2">
      <c r="A8066" s="265" t="s">
        <v>5537</v>
      </c>
      <c r="B8066" s="263">
        <v>4.7380662186610901E-5</v>
      </c>
      <c r="D8066" s="263"/>
    </row>
    <row r="8067" spans="1:4" x14ac:dyDescent="0.2">
      <c r="A8067" s="265" t="s">
        <v>9377</v>
      </c>
      <c r="B8067" s="263">
        <v>4.7238235385650699E-5</v>
      </c>
      <c r="D8067" s="263"/>
    </row>
    <row r="8068" spans="1:4" x14ac:dyDescent="0.2">
      <c r="A8068" s="265" t="s">
        <v>5201</v>
      </c>
      <c r="B8068" s="263">
        <v>4.7238235385650699E-5</v>
      </c>
      <c r="D8068" s="263"/>
    </row>
    <row r="8069" spans="1:4" x14ac:dyDescent="0.2">
      <c r="A8069" s="265" t="s">
        <v>713</v>
      </c>
      <c r="B8069" s="263">
        <v>4.7229483712517399E-5</v>
      </c>
      <c r="D8069" s="263"/>
    </row>
    <row r="8070" spans="1:4" x14ac:dyDescent="0.2">
      <c r="A8070" s="265" t="s">
        <v>9378</v>
      </c>
      <c r="B8070" s="263">
        <v>4.7180542530315898E-5</v>
      </c>
      <c r="D8070" s="263"/>
    </row>
    <row r="8071" spans="1:4" x14ac:dyDescent="0.2">
      <c r="A8071" s="265" t="s">
        <v>4587</v>
      </c>
      <c r="B8071" s="263">
        <v>4.71478123076237E-5</v>
      </c>
      <c r="D8071" s="263"/>
    </row>
    <row r="8072" spans="1:4" x14ac:dyDescent="0.2">
      <c r="A8072" s="265" t="s">
        <v>488</v>
      </c>
      <c r="B8072" s="263">
        <v>4.7139392146467199E-5</v>
      </c>
      <c r="D8072" s="263"/>
    </row>
    <row r="8073" spans="1:4" x14ac:dyDescent="0.2">
      <c r="A8073" s="265" t="s">
        <v>9379</v>
      </c>
      <c r="B8073" s="263">
        <v>4.71390181589928E-5</v>
      </c>
      <c r="D8073" s="263"/>
    </row>
    <row r="8074" spans="1:4" x14ac:dyDescent="0.2">
      <c r="A8074" s="265" t="s">
        <v>624</v>
      </c>
      <c r="B8074" s="263">
        <v>4.7106958619924203E-5</v>
      </c>
      <c r="D8074" s="263"/>
    </row>
    <row r="8075" spans="1:4" x14ac:dyDescent="0.2">
      <c r="A8075" s="265" t="s">
        <v>6171</v>
      </c>
      <c r="B8075" s="263">
        <v>4.70797363428432E-5</v>
      </c>
      <c r="D8075" s="263"/>
    </row>
    <row r="8076" spans="1:4" x14ac:dyDescent="0.2">
      <c r="A8076" s="265" t="s">
        <v>396</v>
      </c>
      <c r="B8076" s="263">
        <v>4.7044266638423301E-5</v>
      </c>
      <c r="D8076" s="263"/>
    </row>
    <row r="8077" spans="1:4" x14ac:dyDescent="0.2">
      <c r="A8077" s="265" t="s">
        <v>5814</v>
      </c>
      <c r="B8077" s="263">
        <v>4.7010957319642001E-5</v>
      </c>
      <c r="D8077" s="263"/>
    </row>
    <row r="8078" spans="1:4" x14ac:dyDescent="0.2">
      <c r="A8078" s="265" t="s">
        <v>5841</v>
      </c>
      <c r="B8078" s="263">
        <v>4.6992817173835401E-5</v>
      </c>
      <c r="D8078" s="263"/>
    </row>
    <row r="8079" spans="1:4" x14ac:dyDescent="0.2">
      <c r="A8079" s="265" t="s">
        <v>6211</v>
      </c>
      <c r="B8079" s="263">
        <v>4.6901540943347703E-5</v>
      </c>
      <c r="D8079" s="263"/>
    </row>
    <row r="8080" spans="1:4" x14ac:dyDescent="0.2">
      <c r="A8080" s="265" t="s">
        <v>9380</v>
      </c>
      <c r="B8080" s="263">
        <v>4.6860415443329601E-5</v>
      </c>
      <c r="D8080" s="263"/>
    </row>
    <row r="8081" spans="1:4" x14ac:dyDescent="0.2">
      <c r="A8081" s="265" t="s">
        <v>1894</v>
      </c>
      <c r="B8081" s="263">
        <v>4.68234447265E-5</v>
      </c>
      <c r="D8081" s="263"/>
    </row>
    <row r="8082" spans="1:4" x14ac:dyDescent="0.2">
      <c r="A8082" s="265" t="s">
        <v>3234</v>
      </c>
      <c r="B8082" s="263">
        <v>4.6585842085827902E-5</v>
      </c>
      <c r="D8082" s="263"/>
    </row>
    <row r="8083" spans="1:4" x14ac:dyDescent="0.2">
      <c r="A8083" s="265" t="s">
        <v>9381</v>
      </c>
      <c r="B8083" s="263">
        <v>4.6554439233746198E-5</v>
      </c>
      <c r="D8083" s="263"/>
    </row>
    <row r="8084" spans="1:4" x14ac:dyDescent="0.2">
      <c r="A8084" s="265" t="s">
        <v>636</v>
      </c>
      <c r="B8084" s="263">
        <v>4.6521779853056498E-5</v>
      </c>
      <c r="D8084" s="263"/>
    </row>
    <row r="8085" spans="1:4" x14ac:dyDescent="0.2">
      <c r="A8085" s="265" t="s">
        <v>679</v>
      </c>
      <c r="B8085" s="263">
        <v>4.6376965612847498E-5</v>
      </c>
      <c r="D8085" s="263"/>
    </row>
    <row r="8086" spans="1:4" x14ac:dyDescent="0.2">
      <c r="A8086" s="265" t="s">
        <v>4494</v>
      </c>
      <c r="B8086" s="263">
        <v>4.6372640274361297E-5</v>
      </c>
      <c r="D8086" s="263"/>
    </row>
    <row r="8087" spans="1:4" x14ac:dyDescent="0.2">
      <c r="A8087" s="265" t="s">
        <v>9382</v>
      </c>
      <c r="B8087" s="263">
        <v>4.6280675475294002E-5</v>
      </c>
      <c r="D8087" s="263"/>
    </row>
    <row r="8088" spans="1:4" x14ac:dyDescent="0.2">
      <c r="A8088" s="265" t="s">
        <v>1912</v>
      </c>
      <c r="B8088" s="263">
        <v>4.62041855198666E-5</v>
      </c>
      <c r="D8088" s="263"/>
    </row>
    <row r="8089" spans="1:4" x14ac:dyDescent="0.2">
      <c r="A8089" s="265" t="s">
        <v>9383</v>
      </c>
      <c r="B8089" s="263">
        <v>4.6091975619784399E-5</v>
      </c>
      <c r="D8089" s="263"/>
    </row>
    <row r="8090" spans="1:4" x14ac:dyDescent="0.2">
      <c r="A8090" s="265" t="s">
        <v>5926</v>
      </c>
      <c r="B8090" s="263">
        <v>4.6043408271703398E-5</v>
      </c>
      <c r="D8090" s="263"/>
    </row>
    <row r="8091" spans="1:4" x14ac:dyDescent="0.2">
      <c r="A8091" s="265" t="s">
        <v>9384</v>
      </c>
      <c r="B8091" s="263">
        <v>4.6043408271703398E-5</v>
      </c>
      <c r="D8091" s="263"/>
    </row>
    <row r="8092" spans="1:4" x14ac:dyDescent="0.2">
      <c r="A8092" s="265" t="s">
        <v>9385</v>
      </c>
      <c r="B8092" s="263">
        <v>4.6013661077760602E-5</v>
      </c>
      <c r="D8092" s="263"/>
    </row>
    <row r="8093" spans="1:4" x14ac:dyDescent="0.2">
      <c r="A8093" s="265" t="s">
        <v>735</v>
      </c>
      <c r="B8093" s="263">
        <v>4.5971429729342399E-5</v>
      </c>
      <c r="D8093" s="263"/>
    </row>
    <row r="8094" spans="1:4" x14ac:dyDescent="0.2">
      <c r="A8094" s="265" t="s">
        <v>9386</v>
      </c>
      <c r="B8094" s="263">
        <v>4.5960184524275302E-5</v>
      </c>
      <c r="D8094" s="263"/>
    </row>
    <row r="8095" spans="1:4" x14ac:dyDescent="0.2">
      <c r="A8095" s="265" t="s">
        <v>772</v>
      </c>
      <c r="B8095" s="263">
        <v>4.5919192204331903E-5</v>
      </c>
      <c r="D8095" s="263"/>
    </row>
    <row r="8096" spans="1:4" x14ac:dyDescent="0.2">
      <c r="A8096" s="265" t="s">
        <v>9387</v>
      </c>
      <c r="B8096" s="263">
        <v>4.5721025230879301E-5</v>
      </c>
      <c r="D8096" s="263"/>
    </row>
    <row r="8097" spans="1:4" x14ac:dyDescent="0.2">
      <c r="A8097" s="265" t="s">
        <v>671</v>
      </c>
      <c r="B8097" s="263">
        <v>4.5708724241785701E-5</v>
      </c>
      <c r="D8097" s="263"/>
    </row>
    <row r="8098" spans="1:4" x14ac:dyDescent="0.2">
      <c r="A8098" s="265" t="s">
        <v>1074</v>
      </c>
      <c r="B8098" s="263">
        <v>4.5537811476950002E-5</v>
      </c>
      <c r="D8098" s="263"/>
    </row>
    <row r="8099" spans="1:4" x14ac:dyDescent="0.2">
      <c r="A8099" s="265" t="s">
        <v>9388</v>
      </c>
      <c r="B8099" s="263">
        <v>4.5487912334092998E-5</v>
      </c>
      <c r="D8099" s="263"/>
    </row>
    <row r="8100" spans="1:4" x14ac:dyDescent="0.2">
      <c r="A8100" s="265" t="s">
        <v>6000</v>
      </c>
      <c r="B8100" s="263">
        <v>4.5470512811742699E-5</v>
      </c>
      <c r="D8100" s="263"/>
    </row>
    <row r="8101" spans="1:4" x14ac:dyDescent="0.2">
      <c r="A8101" s="265" t="s">
        <v>9389</v>
      </c>
      <c r="B8101" s="263">
        <v>4.5450248981979199E-5</v>
      </c>
      <c r="D8101" s="263"/>
    </row>
    <row r="8102" spans="1:4" x14ac:dyDescent="0.2">
      <c r="A8102" s="265" t="s">
        <v>9390</v>
      </c>
      <c r="B8102" s="263">
        <v>4.5396709354605502E-5</v>
      </c>
      <c r="D8102" s="263"/>
    </row>
    <row r="8103" spans="1:4" x14ac:dyDescent="0.2">
      <c r="A8103" s="265" t="s">
        <v>3614</v>
      </c>
      <c r="B8103" s="263">
        <v>4.53217553772836E-5</v>
      </c>
      <c r="D8103" s="263"/>
    </row>
    <row r="8104" spans="1:4" x14ac:dyDescent="0.2">
      <c r="A8104" s="265" t="s">
        <v>577</v>
      </c>
      <c r="B8104" s="263">
        <v>4.52806087725482E-5</v>
      </c>
      <c r="D8104" s="263"/>
    </row>
    <row r="8105" spans="1:4" x14ac:dyDescent="0.2">
      <c r="A8105" s="265" t="s">
        <v>454</v>
      </c>
      <c r="B8105" s="263">
        <v>4.5188522785556702E-5</v>
      </c>
      <c r="D8105" s="263"/>
    </row>
    <row r="8106" spans="1:4" x14ac:dyDescent="0.2">
      <c r="A8106" s="265" t="s">
        <v>9391</v>
      </c>
      <c r="B8106" s="263">
        <v>4.5072769500671399E-5</v>
      </c>
      <c r="D8106" s="263"/>
    </row>
    <row r="8107" spans="1:4" x14ac:dyDescent="0.2">
      <c r="A8107" s="265" t="s">
        <v>460</v>
      </c>
      <c r="B8107" s="263">
        <v>4.4929234650646803E-5</v>
      </c>
      <c r="D8107" s="263"/>
    </row>
    <row r="8108" spans="1:4" x14ac:dyDescent="0.2">
      <c r="A8108" s="265" t="s">
        <v>1401</v>
      </c>
      <c r="B8108" s="263">
        <v>4.4916775002969103E-5</v>
      </c>
      <c r="D8108" s="263"/>
    </row>
    <row r="8109" spans="1:4" x14ac:dyDescent="0.2">
      <c r="A8109" s="265" t="s">
        <v>4039</v>
      </c>
      <c r="B8109" s="263">
        <v>4.4850439792353901E-5</v>
      </c>
      <c r="D8109" s="263"/>
    </row>
    <row r="8110" spans="1:4" x14ac:dyDescent="0.2">
      <c r="A8110" s="265" t="s">
        <v>9392</v>
      </c>
      <c r="B8110" s="263">
        <v>4.4674992299687697E-5</v>
      </c>
      <c r="D8110" s="263"/>
    </row>
    <row r="8111" spans="1:4" x14ac:dyDescent="0.2">
      <c r="A8111" s="265" t="s">
        <v>9393</v>
      </c>
      <c r="B8111" s="263">
        <v>4.4623729593807098E-5</v>
      </c>
      <c r="D8111" s="263"/>
    </row>
    <row r="8112" spans="1:4" x14ac:dyDescent="0.2">
      <c r="A8112" s="265" t="s">
        <v>9394</v>
      </c>
      <c r="B8112" s="263">
        <v>4.4592201322267901E-5</v>
      </c>
      <c r="D8112" s="263"/>
    </row>
    <row r="8113" spans="1:4" x14ac:dyDescent="0.2">
      <c r="A8113" s="265" t="s">
        <v>3472</v>
      </c>
      <c r="B8113" s="263">
        <v>4.4591052277812803E-5</v>
      </c>
      <c r="D8113" s="263"/>
    </row>
    <row r="8114" spans="1:4" x14ac:dyDescent="0.2">
      <c r="A8114" s="265" t="s">
        <v>9395</v>
      </c>
      <c r="B8114" s="263">
        <v>4.4516391441733498E-5</v>
      </c>
      <c r="D8114" s="263"/>
    </row>
    <row r="8115" spans="1:4" x14ac:dyDescent="0.2">
      <c r="A8115" s="265" t="s">
        <v>953</v>
      </c>
      <c r="B8115" s="263">
        <v>4.4488115723180101E-5</v>
      </c>
      <c r="D8115" s="263"/>
    </row>
    <row r="8116" spans="1:4" x14ac:dyDescent="0.2">
      <c r="A8116" s="265" t="s">
        <v>3390</v>
      </c>
      <c r="B8116" s="263">
        <v>4.4380355782520299E-5</v>
      </c>
      <c r="D8116" s="263"/>
    </row>
    <row r="8117" spans="1:4" x14ac:dyDescent="0.2">
      <c r="A8117" s="265" t="s">
        <v>5173</v>
      </c>
      <c r="B8117" s="263">
        <v>4.4313986226333002E-5</v>
      </c>
      <c r="D8117" s="263"/>
    </row>
    <row r="8118" spans="1:4" x14ac:dyDescent="0.2">
      <c r="A8118" s="265" t="s">
        <v>4470</v>
      </c>
      <c r="B8118" s="263">
        <v>4.4276345173577601E-5</v>
      </c>
      <c r="D8118" s="263"/>
    </row>
    <row r="8119" spans="1:4" x14ac:dyDescent="0.2">
      <c r="A8119" s="265" t="s">
        <v>1105</v>
      </c>
      <c r="B8119" s="263">
        <v>4.4228135282475601E-5</v>
      </c>
      <c r="D8119" s="263"/>
    </row>
    <row r="8120" spans="1:4" x14ac:dyDescent="0.2">
      <c r="A8120" s="265" t="s">
        <v>5986</v>
      </c>
      <c r="B8120" s="263">
        <v>4.4218732356100598E-5</v>
      </c>
      <c r="D8120" s="263"/>
    </row>
    <row r="8121" spans="1:4" x14ac:dyDescent="0.2">
      <c r="A8121" s="265" t="s">
        <v>493</v>
      </c>
      <c r="B8121" s="263">
        <v>4.4108722478188297E-5</v>
      </c>
      <c r="D8121" s="263"/>
    </row>
    <row r="8122" spans="1:4" x14ac:dyDescent="0.2">
      <c r="A8122" s="265" t="s">
        <v>1172</v>
      </c>
      <c r="B8122" s="263">
        <v>4.3826512669434103E-5</v>
      </c>
      <c r="D8122" s="263"/>
    </row>
    <row r="8123" spans="1:4" x14ac:dyDescent="0.2">
      <c r="A8123" s="265" t="s">
        <v>9396</v>
      </c>
      <c r="B8123" s="263">
        <v>4.3817696462833203E-5</v>
      </c>
      <c r="D8123" s="263"/>
    </row>
    <row r="8124" spans="1:4" x14ac:dyDescent="0.2">
      <c r="A8124" s="265" t="s">
        <v>1739</v>
      </c>
      <c r="B8124" s="263">
        <v>4.3746336869958799E-5</v>
      </c>
      <c r="D8124" s="263"/>
    </row>
    <row r="8125" spans="1:4" x14ac:dyDescent="0.2">
      <c r="A8125" s="265" t="s">
        <v>1679</v>
      </c>
      <c r="B8125" s="263">
        <v>4.3746336869958799E-5</v>
      </c>
      <c r="D8125" s="263"/>
    </row>
    <row r="8126" spans="1:4" x14ac:dyDescent="0.2">
      <c r="A8126" s="265" t="s">
        <v>1725</v>
      </c>
      <c r="B8126" s="263">
        <v>4.3746336869958799E-5</v>
      </c>
      <c r="D8126" s="263"/>
    </row>
    <row r="8127" spans="1:4" x14ac:dyDescent="0.2">
      <c r="A8127" s="265" t="s">
        <v>9397</v>
      </c>
      <c r="B8127" s="263">
        <v>4.3746336869958799E-5</v>
      </c>
      <c r="D8127" s="263"/>
    </row>
    <row r="8128" spans="1:4" x14ac:dyDescent="0.2">
      <c r="A8128" s="265" t="s">
        <v>1751</v>
      </c>
      <c r="B8128" s="263">
        <v>4.3746336869958799E-5</v>
      </c>
      <c r="D8128" s="263"/>
    </row>
    <row r="8129" spans="1:4" x14ac:dyDescent="0.2">
      <c r="A8129" s="265" t="s">
        <v>1750</v>
      </c>
      <c r="B8129" s="263">
        <v>4.3746336869958799E-5</v>
      </c>
      <c r="D8129" s="263"/>
    </row>
    <row r="8130" spans="1:4" x14ac:dyDescent="0.2">
      <c r="A8130" s="265" t="s">
        <v>9398</v>
      </c>
      <c r="B8130" s="263">
        <v>4.3546575305148599E-5</v>
      </c>
      <c r="D8130" s="263"/>
    </row>
    <row r="8131" spans="1:4" x14ac:dyDescent="0.2">
      <c r="A8131" s="265" t="s">
        <v>1092</v>
      </c>
      <c r="B8131" s="263">
        <v>4.3442285994767597E-5</v>
      </c>
      <c r="D8131" s="263"/>
    </row>
    <row r="8132" spans="1:4" x14ac:dyDescent="0.2">
      <c r="A8132" s="265" t="s">
        <v>1743</v>
      </c>
      <c r="B8132" s="263">
        <v>4.33640086937464E-5</v>
      </c>
      <c r="D8132" s="263"/>
    </row>
    <row r="8133" spans="1:4" x14ac:dyDescent="0.2">
      <c r="A8133" s="265" t="s">
        <v>4521</v>
      </c>
      <c r="B8133" s="263">
        <v>4.33640086937464E-5</v>
      </c>
      <c r="D8133" s="263"/>
    </row>
    <row r="8134" spans="1:4" x14ac:dyDescent="0.2">
      <c r="A8134" s="265" t="s">
        <v>9399</v>
      </c>
      <c r="B8134" s="263">
        <v>4.33640086937464E-5</v>
      </c>
      <c r="D8134" s="263"/>
    </row>
    <row r="8135" spans="1:4" x14ac:dyDescent="0.2">
      <c r="A8135" s="265" t="s">
        <v>9400</v>
      </c>
      <c r="B8135" s="263">
        <v>4.3191690447338003E-5</v>
      </c>
      <c r="D8135" s="263"/>
    </row>
    <row r="8136" spans="1:4" x14ac:dyDescent="0.2">
      <c r="A8136" s="265" t="s">
        <v>5535</v>
      </c>
      <c r="B8136" s="263">
        <v>4.30657246582133E-5</v>
      </c>
      <c r="D8136" s="263"/>
    </row>
    <row r="8137" spans="1:4" x14ac:dyDescent="0.2">
      <c r="A8137" s="265" t="s">
        <v>5159</v>
      </c>
      <c r="B8137" s="263">
        <v>4.30657246582133E-5</v>
      </c>
      <c r="D8137" s="263"/>
    </row>
    <row r="8138" spans="1:4" x14ac:dyDescent="0.2">
      <c r="A8138" s="265" t="s">
        <v>3671</v>
      </c>
      <c r="B8138" s="263">
        <v>4.30657246582133E-5</v>
      </c>
      <c r="D8138" s="263"/>
    </row>
    <row r="8139" spans="1:4" x14ac:dyDescent="0.2">
      <c r="A8139" s="265" t="s">
        <v>9401</v>
      </c>
      <c r="B8139" s="263">
        <v>4.30657246582133E-5</v>
      </c>
      <c r="D8139" s="263"/>
    </row>
    <row r="8140" spans="1:4" x14ac:dyDescent="0.2">
      <c r="A8140" s="265" t="s">
        <v>4439</v>
      </c>
      <c r="B8140" s="263">
        <v>4.3011018253524403E-5</v>
      </c>
      <c r="D8140" s="263"/>
    </row>
    <row r="8141" spans="1:4" x14ac:dyDescent="0.2">
      <c r="A8141" s="265" t="s">
        <v>9402</v>
      </c>
      <c r="B8141" s="263">
        <v>4.2745442513818901E-5</v>
      </c>
      <c r="D8141" s="263"/>
    </row>
    <row r="8142" spans="1:4" x14ac:dyDescent="0.2">
      <c r="A8142" s="265" t="s">
        <v>554</v>
      </c>
      <c r="B8142" s="263">
        <v>4.2465568352805697E-5</v>
      </c>
      <c r="D8142" s="263"/>
    </row>
    <row r="8143" spans="1:4" x14ac:dyDescent="0.2">
      <c r="A8143" s="265" t="s">
        <v>9403</v>
      </c>
      <c r="B8143" s="263">
        <v>4.2378863274948101E-5</v>
      </c>
      <c r="D8143" s="263"/>
    </row>
    <row r="8144" spans="1:4" x14ac:dyDescent="0.2">
      <c r="A8144" s="265" t="s">
        <v>5480</v>
      </c>
      <c r="B8144" s="263">
        <v>4.2361588499096402E-5</v>
      </c>
      <c r="D8144" s="263"/>
    </row>
    <row r="8145" spans="1:4" x14ac:dyDescent="0.2">
      <c r="A8145" s="265" t="s">
        <v>9404</v>
      </c>
      <c r="B8145" s="263">
        <v>4.22124275257274E-5</v>
      </c>
      <c r="D8145" s="263"/>
    </row>
    <row r="8146" spans="1:4" x14ac:dyDescent="0.2">
      <c r="A8146" s="265" t="s">
        <v>3370</v>
      </c>
      <c r="B8146" s="263">
        <v>4.2140243991907698E-5</v>
      </c>
      <c r="D8146" s="263"/>
    </row>
    <row r="8147" spans="1:4" x14ac:dyDescent="0.2">
      <c r="A8147" s="265" t="s">
        <v>9405</v>
      </c>
      <c r="B8147" s="263">
        <v>4.2065444297469398E-5</v>
      </c>
      <c r="D8147" s="263"/>
    </row>
    <row r="8148" spans="1:4" x14ac:dyDescent="0.2">
      <c r="A8148" s="265" t="s">
        <v>9406</v>
      </c>
      <c r="B8148" s="263">
        <v>4.20149842072952E-5</v>
      </c>
      <c r="D8148" s="263"/>
    </row>
    <row r="8149" spans="1:4" x14ac:dyDescent="0.2">
      <c r="A8149" s="265" t="s">
        <v>9407</v>
      </c>
      <c r="B8149" s="263">
        <v>4.20149842072952E-5</v>
      </c>
      <c r="D8149" s="263"/>
    </row>
    <row r="8150" spans="1:4" x14ac:dyDescent="0.2">
      <c r="A8150" s="265" t="s">
        <v>5647</v>
      </c>
      <c r="B8150" s="263">
        <v>4.1878772086221902E-5</v>
      </c>
      <c r="D8150" s="263"/>
    </row>
    <row r="8151" spans="1:4" x14ac:dyDescent="0.2">
      <c r="A8151" s="265" t="s">
        <v>5518</v>
      </c>
      <c r="B8151" s="263">
        <v>4.1878772086221902E-5</v>
      </c>
      <c r="D8151" s="263"/>
    </row>
    <row r="8152" spans="1:4" x14ac:dyDescent="0.2">
      <c r="A8152" s="265" t="s">
        <v>6038</v>
      </c>
      <c r="B8152" s="263">
        <v>4.1875005752583002E-5</v>
      </c>
      <c r="D8152" s="263"/>
    </row>
    <row r="8153" spans="1:4" x14ac:dyDescent="0.2">
      <c r="A8153" s="265" t="s">
        <v>4830</v>
      </c>
      <c r="B8153" s="263">
        <v>4.1764032062227299E-5</v>
      </c>
      <c r="D8153" s="263"/>
    </row>
    <row r="8154" spans="1:4" x14ac:dyDescent="0.2">
      <c r="A8154" s="265" t="s">
        <v>2419</v>
      </c>
      <c r="B8154" s="263">
        <v>4.1744400610639197E-5</v>
      </c>
      <c r="D8154" s="263"/>
    </row>
    <row r="8155" spans="1:4" x14ac:dyDescent="0.2">
      <c r="A8155" s="265" t="s">
        <v>2337</v>
      </c>
      <c r="B8155" s="263">
        <v>4.1726086440940899E-5</v>
      </c>
      <c r="D8155" s="263"/>
    </row>
    <row r="8156" spans="1:4" x14ac:dyDescent="0.2">
      <c r="A8156" s="265" t="s">
        <v>3551</v>
      </c>
      <c r="B8156" s="263">
        <v>4.1660965182490698E-5</v>
      </c>
      <c r="D8156" s="263"/>
    </row>
    <row r="8157" spans="1:4" x14ac:dyDescent="0.2">
      <c r="A8157" s="265" t="s">
        <v>9408</v>
      </c>
      <c r="B8157" s="263">
        <v>4.1659482746499E-5</v>
      </c>
      <c r="D8157" s="263"/>
    </row>
    <row r="8158" spans="1:4" x14ac:dyDescent="0.2">
      <c r="A8158" s="265" t="s">
        <v>2044</v>
      </c>
      <c r="B8158" s="263">
        <v>4.16347664063488E-5</v>
      </c>
      <c r="D8158" s="263"/>
    </row>
    <row r="8159" spans="1:4" x14ac:dyDescent="0.2">
      <c r="A8159" s="265" t="s">
        <v>549</v>
      </c>
      <c r="B8159" s="263">
        <v>4.1626957747226502E-5</v>
      </c>
      <c r="D8159" s="263"/>
    </row>
    <row r="8160" spans="1:4" x14ac:dyDescent="0.2">
      <c r="A8160" s="265" t="s">
        <v>9409</v>
      </c>
      <c r="B8160" s="263">
        <v>4.15481351744567E-5</v>
      </c>
      <c r="D8160" s="263"/>
    </row>
    <row r="8161" spans="1:4" x14ac:dyDescent="0.2">
      <c r="A8161" s="265" t="s">
        <v>9410</v>
      </c>
      <c r="B8161" s="263">
        <v>4.1466306377544597E-5</v>
      </c>
      <c r="D8161" s="263"/>
    </row>
    <row r="8162" spans="1:4" x14ac:dyDescent="0.2">
      <c r="A8162" s="265" t="s">
        <v>1538</v>
      </c>
      <c r="B8162" s="263">
        <v>4.1425961347233302E-5</v>
      </c>
      <c r="D8162" s="263"/>
    </row>
    <row r="8163" spans="1:4" x14ac:dyDescent="0.2">
      <c r="A8163" s="265" t="s">
        <v>1569</v>
      </c>
      <c r="B8163" s="263">
        <v>4.1414788157773502E-5</v>
      </c>
      <c r="D8163" s="263"/>
    </row>
    <row r="8164" spans="1:4" x14ac:dyDescent="0.2">
      <c r="A8164" s="265" t="s">
        <v>2447</v>
      </c>
      <c r="B8164" s="263">
        <v>4.1306583457740401E-5</v>
      </c>
      <c r="D8164" s="263"/>
    </row>
    <row r="8165" spans="1:4" x14ac:dyDescent="0.2">
      <c r="A8165" s="265" t="s">
        <v>9411</v>
      </c>
      <c r="B8165" s="263">
        <v>4.11257710922427E-5</v>
      </c>
      <c r="D8165" s="263"/>
    </row>
    <row r="8166" spans="1:4" x14ac:dyDescent="0.2">
      <c r="A8166" s="265" t="s">
        <v>1089</v>
      </c>
      <c r="B8166" s="263">
        <v>4.1058676882898099E-5</v>
      </c>
      <c r="D8166" s="263"/>
    </row>
    <row r="8167" spans="1:4" x14ac:dyDescent="0.2">
      <c r="A8167" s="265" t="s">
        <v>9412</v>
      </c>
      <c r="B8167" s="263">
        <v>4.1007981710961399E-5</v>
      </c>
      <c r="D8167" s="263"/>
    </row>
    <row r="8168" spans="1:4" x14ac:dyDescent="0.2">
      <c r="A8168" s="265" t="s">
        <v>9413</v>
      </c>
      <c r="B8168" s="263">
        <v>4.1007981710961399E-5</v>
      </c>
      <c r="D8168" s="263"/>
    </row>
    <row r="8169" spans="1:4" x14ac:dyDescent="0.2">
      <c r="A8169" s="265" t="s">
        <v>9414</v>
      </c>
      <c r="B8169" s="263">
        <v>4.1007981710961399E-5</v>
      </c>
      <c r="D8169" s="263"/>
    </row>
    <row r="8170" spans="1:4" x14ac:dyDescent="0.2">
      <c r="A8170" s="265" t="s">
        <v>9415</v>
      </c>
      <c r="B8170" s="263">
        <v>4.1007981710961399E-5</v>
      </c>
      <c r="D8170" s="263"/>
    </row>
    <row r="8171" spans="1:4" x14ac:dyDescent="0.2">
      <c r="A8171" s="265" t="s">
        <v>9416</v>
      </c>
      <c r="B8171" s="263">
        <v>4.1007981710961399E-5</v>
      </c>
      <c r="D8171" s="263"/>
    </row>
    <row r="8172" spans="1:4" x14ac:dyDescent="0.2">
      <c r="A8172" s="265" t="s">
        <v>9417</v>
      </c>
      <c r="B8172" s="263">
        <v>4.1007981710961399E-5</v>
      </c>
      <c r="D8172" s="263"/>
    </row>
    <row r="8173" spans="1:4" x14ac:dyDescent="0.2">
      <c r="A8173" s="265" t="s">
        <v>9418</v>
      </c>
      <c r="B8173" s="263">
        <v>4.1007981710961399E-5</v>
      </c>
      <c r="D8173" s="263"/>
    </row>
    <row r="8174" spans="1:4" x14ac:dyDescent="0.2">
      <c r="A8174" s="265" t="s">
        <v>9419</v>
      </c>
      <c r="B8174" s="263">
        <v>4.1007981710961399E-5</v>
      </c>
      <c r="D8174" s="263"/>
    </row>
    <row r="8175" spans="1:4" x14ac:dyDescent="0.2">
      <c r="A8175" s="265" t="s">
        <v>9420</v>
      </c>
      <c r="B8175" s="263">
        <v>4.1007981710961399E-5</v>
      </c>
      <c r="D8175" s="263"/>
    </row>
    <row r="8176" spans="1:4" x14ac:dyDescent="0.2">
      <c r="A8176" s="265" t="s">
        <v>9421</v>
      </c>
      <c r="B8176" s="263">
        <v>4.1007981710961399E-5</v>
      </c>
      <c r="D8176" s="263"/>
    </row>
    <row r="8177" spans="1:4" x14ac:dyDescent="0.2">
      <c r="A8177" s="265" t="s">
        <v>9422</v>
      </c>
      <c r="B8177" s="263">
        <v>4.1007981710961399E-5</v>
      </c>
      <c r="D8177" s="263"/>
    </row>
    <row r="8178" spans="1:4" x14ac:dyDescent="0.2">
      <c r="A8178" s="265" t="s">
        <v>9423</v>
      </c>
      <c r="B8178" s="263">
        <v>4.1007981710961399E-5</v>
      </c>
      <c r="D8178" s="263"/>
    </row>
    <row r="8179" spans="1:4" x14ac:dyDescent="0.2">
      <c r="A8179" s="265" t="s">
        <v>9424</v>
      </c>
      <c r="B8179" s="263">
        <v>4.1007981710961399E-5</v>
      </c>
      <c r="D8179" s="263"/>
    </row>
    <row r="8180" spans="1:4" x14ac:dyDescent="0.2">
      <c r="A8180" s="265" t="s">
        <v>9425</v>
      </c>
      <c r="B8180" s="263">
        <v>4.1007981710961399E-5</v>
      </c>
      <c r="D8180" s="263"/>
    </row>
    <row r="8181" spans="1:4" x14ac:dyDescent="0.2">
      <c r="A8181" s="265" t="s">
        <v>9426</v>
      </c>
      <c r="B8181" s="263">
        <v>4.1007981710961399E-5</v>
      </c>
      <c r="D8181" s="263"/>
    </row>
    <row r="8182" spans="1:4" x14ac:dyDescent="0.2">
      <c r="A8182" s="265" t="s">
        <v>9427</v>
      </c>
      <c r="B8182" s="263">
        <v>4.1007981710961399E-5</v>
      </c>
      <c r="D8182" s="263"/>
    </row>
    <row r="8183" spans="1:4" x14ac:dyDescent="0.2">
      <c r="A8183" s="265" t="s">
        <v>9428</v>
      </c>
      <c r="B8183" s="263">
        <v>4.1007981710961399E-5</v>
      </c>
      <c r="D8183" s="263"/>
    </row>
    <row r="8184" spans="1:4" x14ac:dyDescent="0.2">
      <c r="A8184" s="265" t="s">
        <v>9429</v>
      </c>
      <c r="B8184" s="263">
        <v>4.1007981710961399E-5</v>
      </c>
      <c r="D8184" s="263"/>
    </row>
    <row r="8185" spans="1:4" x14ac:dyDescent="0.2">
      <c r="A8185" s="265" t="s">
        <v>9430</v>
      </c>
      <c r="B8185" s="263">
        <v>4.1007981710961399E-5</v>
      </c>
      <c r="D8185" s="263"/>
    </row>
    <row r="8186" spans="1:4" x14ac:dyDescent="0.2">
      <c r="A8186" s="265" t="s">
        <v>9431</v>
      </c>
      <c r="B8186" s="263">
        <v>4.1007981710961399E-5</v>
      </c>
      <c r="D8186" s="263"/>
    </row>
    <row r="8187" spans="1:4" x14ac:dyDescent="0.2">
      <c r="A8187" s="265" t="s">
        <v>9432</v>
      </c>
      <c r="B8187" s="263">
        <v>4.1007981710961399E-5</v>
      </c>
      <c r="D8187" s="263"/>
    </row>
    <row r="8188" spans="1:4" x14ac:dyDescent="0.2">
      <c r="A8188" s="265" t="s">
        <v>9433</v>
      </c>
      <c r="B8188" s="263">
        <v>4.1007981710961399E-5</v>
      </c>
      <c r="D8188" s="263"/>
    </row>
    <row r="8189" spans="1:4" x14ac:dyDescent="0.2">
      <c r="A8189" s="265" t="s">
        <v>9434</v>
      </c>
      <c r="B8189" s="263">
        <v>4.1007981710961399E-5</v>
      </c>
      <c r="D8189" s="263"/>
    </row>
    <row r="8190" spans="1:4" x14ac:dyDescent="0.2">
      <c r="A8190" s="265" t="s">
        <v>9435</v>
      </c>
      <c r="B8190" s="263">
        <v>4.1007981710961399E-5</v>
      </c>
      <c r="D8190" s="263"/>
    </row>
    <row r="8191" spans="1:4" x14ac:dyDescent="0.2">
      <c r="A8191" s="265" t="s">
        <v>9436</v>
      </c>
      <c r="B8191" s="263">
        <v>4.1007981710961399E-5</v>
      </c>
      <c r="D8191" s="263"/>
    </row>
    <row r="8192" spans="1:4" x14ac:dyDescent="0.2">
      <c r="A8192" s="265" t="s">
        <v>9437</v>
      </c>
      <c r="B8192" s="263">
        <v>4.1007981710961399E-5</v>
      </c>
      <c r="D8192" s="263"/>
    </row>
    <row r="8193" spans="1:4" x14ac:dyDescent="0.2">
      <c r="A8193" s="265" t="s">
        <v>9438</v>
      </c>
      <c r="B8193" s="263">
        <v>4.1007981710961399E-5</v>
      </c>
      <c r="D8193" s="263"/>
    </row>
    <row r="8194" spans="1:4" x14ac:dyDescent="0.2">
      <c r="A8194" s="265" t="s">
        <v>530</v>
      </c>
      <c r="B8194" s="263">
        <v>4.09913767830752E-5</v>
      </c>
      <c r="D8194" s="263"/>
    </row>
    <row r="8195" spans="1:4" x14ac:dyDescent="0.2">
      <c r="A8195" s="265" t="s">
        <v>9439</v>
      </c>
      <c r="B8195" s="263">
        <v>4.0915192624363302E-5</v>
      </c>
      <c r="D8195" s="263"/>
    </row>
    <row r="8196" spans="1:4" x14ac:dyDescent="0.2">
      <c r="A8196" s="265" t="s">
        <v>9440</v>
      </c>
      <c r="B8196" s="263">
        <v>4.0861134171860797E-5</v>
      </c>
      <c r="D8196" s="263"/>
    </row>
    <row r="8197" spans="1:4" x14ac:dyDescent="0.2">
      <c r="A8197" s="265" t="s">
        <v>5422</v>
      </c>
      <c r="B8197" s="263">
        <v>4.0850909543975601E-5</v>
      </c>
      <c r="D8197" s="263"/>
    </row>
    <row r="8198" spans="1:4" x14ac:dyDescent="0.2">
      <c r="A8198" s="265" t="s">
        <v>6031</v>
      </c>
      <c r="B8198" s="263">
        <v>4.0840089184713998E-5</v>
      </c>
      <c r="D8198" s="263"/>
    </row>
    <row r="8199" spans="1:4" x14ac:dyDescent="0.2">
      <c r="A8199" s="265" t="s">
        <v>1522</v>
      </c>
      <c r="B8199" s="263">
        <v>4.0808297040806902E-5</v>
      </c>
      <c r="D8199" s="263"/>
    </row>
    <row r="8200" spans="1:4" x14ac:dyDescent="0.2">
      <c r="A8200" s="265" t="s">
        <v>6282</v>
      </c>
      <c r="B8200" s="263">
        <v>4.0659396946748398E-5</v>
      </c>
      <c r="D8200" s="263"/>
    </row>
    <row r="8201" spans="1:4" x14ac:dyDescent="0.2">
      <c r="A8201" s="265" t="s">
        <v>9441</v>
      </c>
      <c r="B8201" s="263">
        <v>4.0659396946748398E-5</v>
      </c>
      <c r="D8201" s="263"/>
    </row>
    <row r="8202" spans="1:4" x14ac:dyDescent="0.2">
      <c r="A8202" s="265" t="s">
        <v>9442</v>
      </c>
      <c r="B8202" s="263">
        <v>4.0568199191990297E-5</v>
      </c>
      <c r="D8202" s="263"/>
    </row>
    <row r="8203" spans="1:4" x14ac:dyDescent="0.2">
      <c r="A8203" s="265" t="s">
        <v>9443</v>
      </c>
      <c r="B8203" s="263">
        <v>4.0554359726204199E-5</v>
      </c>
      <c r="D8203" s="263"/>
    </row>
    <row r="8204" spans="1:4" x14ac:dyDescent="0.2">
      <c r="A8204" s="265" t="s">
        <v>9444</v>
      </c>
      <c r="B8204" s="263">
        <v>4.0554359726204199E-5</v>
      </c>
      <c r="D8204" s="263"/>
    </row>
    <row r="8205" spans="1:4" x14ac:dyDescent="0.2">
      <c r="A8205" s="265" t="s">
        <v>4736</v>
      </c>
      <c r="B8205" s="263">
        <v>4.0475098147360303E-5</v>
      </c>
      <c r="D8205" s="263"/>
    </row>
    <row r="8206" spans="1:4" x14ac:dyDescent="0.2">
      <c r="A8206" s="265" t="s">
        <v>9445</v>
      </c>
      <c r="B8206" s="263">
        <v>4.0423922529662398E-5</v>
      </c>
      <c r="D8206" s="263"/>
    </row>
    <row r="8207" spans="1:4" x14ac:dyDescent="0.2">
      <c r="A8207" s="265" t="s">
        <v>9446</v>
      </c>
      <c r="B8207" s="263">
        <v>4.0423922529662398E-5</v>
      </c>
      <c r="D8207" s="263"/>
    </row>
    <row r="8208" spans="1:4" x14ac:dyDescent="0.2">
      <c r="A8208" s="265" t="s">
        <v>904</v>
      </c>
      <c r="B8208" s="263">
        <v>4.0406233291093202E-5</v>
      </c>
      <c r="D8208" s="263"/>
    </row>
    <row r="8209" spans="1:4" x14ac:dyDescent="0.2">
      <c r="A8209" s="265" t="s">
        <v>1796</v>
      </c>
      <c r="B8209" s="263">
        <v>4.0400328527058699E-5</v>
      </c>
      <c r="D8209" s="263"/>
    </row>
    <row r="8210" spans="1:4" x14ac:dyDescent="0.2">
      <c r="A8210" s="265" t="s">
        <v>9447</v>
      </c>
      <c r="B8210" s="263">
        <v>4.0341957509574198E-5</v>
      </c>
      <c r="D8210" s="263"/>
    </row>
    <row r="8211" spans="1:4" x14ac:dyDescent="0.2">
      <c r="A8211" s="265" t="s">
        <v>3564</v>
      </c>
      <c r="B8211" s="263">
        <v>4.0337022678960798E-5</v>
      </c>
      <c r="D8211" s="263"/>
    </row>
    <row r="8212" spans="1:4" x14ac:dyDescent="0.2">
      <c r="A8212" s="265" t="s">
        <v>1036</v>
      </c>
      <c r="B8212" s="263">
        <v>4.03077297136567E-5</v>
      </c>
      <c r="D8212" s="263"/>
    </row>
    <row r="8213" spans="1:4" x14ac:dyDescent="0.2">
      <c r="A8213" s="265" t="s">
        <v>3464</v>
      </c>
      <c r="B8213" s="263">
        <v>4.0234714270855401E-5</v>
      </c>
      <c r="D8213" s="263"/>
    </row>
    <row r="8214" spans="1:4" x14ac:dyDescent="0.2">
      <c r="A8214" s="265" t="s">
        <v>2298</v>
      </c>
      <c r="B8214" s="263">
        <v>4.0143480818613303E-5</v>
      </c>
      <c r="D8214" s="263"/>
    </row>
    <row r="8215" spans="1:4" x14ac:dyDescent="0.2">
      <c r="A8215" s="265" t="s">
        <v>9448</v>
      </c>
      <c r="B8215" s="263">
        <v>3.9934389454777598E-5</v>
      </c>
      <c r="D8215" s="263"/>
    </row>
    <row r="8216" spans="1:4" x14ac:dyDescent="0.2">
      <c r="A8216" s="265" t="s">
        <v>1165</v>
      </c>
      <c r="B8216" s="263">
        <v>3.9885677304674201E-5</v>
      </c>
      <c r="D8216" s="263"/>
    </row>
    <row r="8217" spans="1:4" x14ac:dyDescent="0.2">
      <c r="A8217" s="265" t="s">
        <v>649</v>
      </c>
      <c r="B8217" s="263">
        <v>3.9840785008129001E-5</v>
      </c>
      <c r="D8217" s="263"/>
    </row>
    <row r="8218" spans="1:4" x14ac:dyDescent="0.2">
      <c r="A8218" s="265" t="s">
        <v>9449</v>
      </c>
      <c r="B8218" s="263">
        <v>3.9820317661659497E-5</v>
      </c>
      <c r="D8218" s="263"/>
    </row>
    <row r="8219" spans="1:4" x14ac:dyDescent="0.2">
      <c r="A8219" s="265" t="s">
        <v>4694</v>
      </c>
      <c r="B8219" s="263">
        <v>3.9818046849073202E-5</v>
      </c>
      <c r="D8219" s="263"/>
    </row>
    <row r="8220" spans="1:4" x14ac:dyDescent="0.2">
      <c r="A8220" s="265" t="s">
        <v>1144</v>
      </c>
      <c r="B8220" s="263">
        <v>3.9814886620066402E-5</v>
      </c>
      <c r="D8220" s="263"/>
    </row>
    <row r="8221" spans="1:4" x14ac:dyDescent="0.2">
      <c r="A8221" s="265" t="s">
        <v>9450</v>
      </c>
      <c r="B8221" s="263">
        <v>3.9790138068086197E-5</v>
      </c>
      <c r="D8221" s="263"/>
    </row>
    <row r="8222" spans="1:4" x14ac:dyDescent="0.2">
      <c r="A8222" s="265" t="s">
        <v>9451</v>
      </c>
      <c r="B8222" s="263">
        <v>3.9728842480867299E-5</v>
      </c>
      <c r="D8222" s="263"/>
    </row>
    <row r="8223" spans="1:4" x14ac:dyDescent="0.2">
      <c r="A8223" s="265" t="s">
        <v>3783</v>
      </c>
      <c r="B8223" s="263">
        <v>3.9644818141757997E-5</v>
      </c>
      <c r="D8223" s="263"/>
    </row>
    <row r="8224" spans="1:4" x14ac:dyDescent="0.2">
      <c r="A8224" s="265" t="s">
        <v>5498</v>
      </c>
      <c r="B8224" s="263">
        <v>3.9517880817505699E-5</v>
      </c>
      <c r="D8224" s="263"/>
    </row>
    <row r="8225" spans="1:4" x14ac:dyDescent="0.2">
      <c r="A8225" s="265" t="s">
        <v>9452</v>
      </c>
      <c r="B8225" s="263">
        <v>3.9504693986753901E-5</v>
      </c>
      <c r="D8225" s="263"/>
    </row>
    <row r="8226" spans="1:4" x14ac:dyDescent="0.2">
      <c r="A8226" s="265" t="s">
        <v>2402</v>
      </c>
      <c r="B8226" s="263">
        <v>3.9499957349930202E-5</v>
      </c>
      <c r="D8226" s="263"/>
    </row>
    <row r="8227" spans="1:4" x14ac:dyDescent="0.2">
      <c r="A8227" s="265" t="s">
        <v>743</v>
      </c>
      <c r="B8227" s="263">
        <v>3.9475037879950401E-5</v>
      </c>
      <c r="D8227" s="263"/>
    </row>
    <row r="8228" spans="1:4" x14ac:dyDescent="0.2">
      <c r="A8228" s="265" t="s">
        <v>1038</v>
      </c>
      <c r="B8228" s="263">
        <v>3.9464354558298201E-5</v>
      </c>
      <c r="D8228" s="263"/>
    </row>
    <row r="8229" spans="1:4" x14ac:dyDescent="0.2">
      <c r="A8229" s="265" t="s">
        <v>9453</v>
      </c>
      <c r="B8229" s="263">
        <v>3.9276555958610103E-5</v>
      </c>
      <c r="D8229" s="263"/>
    </row>
    <row r="8230" spans="1:4" x14ac:dyDescent="0.2">
      <c r="A8230" s="265" t="s">
        <v>9454</v>
      </c>
      <c r="B8230" s="263">
        <v>3.9147503767613802E-5</v>
      </c>
      <c r="D8230" s="263"/>
    </row>
    <row r="8231" spans="1:4" x14ac:dyDescent="0.2">
      <c r="A8231" s="265" t="s">
        <v>9455</v>
      </c>
      <c r="B8231" s="263">
        <v>3.9127103676897803E-5</v>
      </c>
      <c r="D8231" s="263"/>
    </row>
    <row r="8232" spans="1:4" x14ac:dyDescent="0.2">
      <c r="A8232" s="265" t="s">
        <v>2227</v>
      </c>
      <c r="B8232" s="263">
        <v>3.91134653557143E-5</v>
      </c>
      <c r="D8232" s="263"/>
    </row>
    <row r="8233" spans="1:4" x14ac:dyDescent="0.2">
      <c r="A8233" s="265" t="s">
        <v>5350</v>
      </c>
      <c r="B8233" s="263">
        <v>3.9015904326045998E-5</v>
      </c>
      <c r="D8233" s="263"/>
    </row>
    <row r="8234" spans="1:4" x14ac:dyDescent="0.2">
      <c r="A8234" s="265" t="s">
        <v>9456</v>
      </c>
      <c r="B8234" s="263">
        <v>3.8988950405478703E-5</v>
      </c>
      <c r="D8234" s="263"/>
    </row>
    <row r="8235" spans="1:4" x14ac:dyDescent="0.2">
      <c r="A8235" s="265" t="s">
        <v>9457</v>
      </c>
      <c r="B8235" s="263">
        <v>3.8975602355243902E-5</v>
      </c>
      <c r="D8235" s="263"/>
    </row>
    <row r="8236" spans="1:4" x14ac:dyDescent="0.2">
      <c r="A8236" s="265" t="s">
        <v>706</v>
      </c>
      <c r="B8236" s="263">
        <v>3.8970370501320699E-5</v>
      </c>
      <c r="D8236" s="263"/>
    </row>
    <row r="8237" spans="1:4" x14ac:dyDescent="0.2">
      <c r="A8237" s="265" t="s">
        <v>9458</v>
      </c>
      <c r="B8237" s="263">
        <v>3.8946818861592902E-5</v>
      </c>
      <c r="D8237" s="263"/>
    </row>
    <row r="8238" spans="1:4" x14ac:dyDescent="0.2">
      <c r="A8238" s="265" t="s">
        <v>1222</v>
      </c>
      <c r="B8238" s="263">
        <v>3.8881798459483097E-5</v>
      </c>
      <c r="D8238" s="263"/>
    </row>
    <row r="8239" spans="1:4" x14ac:dyDescent="0.2">
      <c r="A8239" s="265" t="s">
        <v>9459</v>
      </c>
      <c r="B8239" s="263">
        <v>3.8557541034585003E-5</v>
      </c>
      <c r="D8239" s="263"/>
    </row>
    <row r="8240" spans="1:4" x14ac:dyDescent="0.2">
      <c r="A8240" s="265" t="s">
        <v>6256</v>
      </c>
      <c r="B8240" s="263">
        <v>3.8551125924647802E-5</v>
      </c>
      <c r="D8240" s="263"/>
    </row>
    <row r="8241" spans="1:4" x14ac:dyDescent="0.2">
      <c r="A8241" s="265" t="s">
        <v>4009</v>
      </c>
      <c r="B8241" s="263">
        <v>3.8420435058911302E-5</v>
      </c>
      <c r="D8241" s="263"/>
    </row>
    <row r="8242" spans="1:4" x14ac:dyDescent="0.2">
      <c r="A8242" s="265" t="s">
        <v>1426</v>
      </c>
      <c r="B8242" s="263">
        <v>3.8412353749450303E-5</v>
      </c>
      <c r="D8242" s="263"/>
    </row>
    <row r="8243" spans="1:4" x14ac:dyDescent="0.2">
      <c r="A8243" s="265" t="s">
        <v>958</v>
      </c>
      <c r="B8243" s="263">
        <v>3.8347042319804403E-5</v>
      </c>
      <c r="D8243" s="263"/>
    </row>
    <row r="8244" spans="1:4" x14ac:dyDescent="0.2">
      <c r="A8244" s="265" t="s">
        <v>3612</v>
      </c>
      <c r="B8244" s="263">
        <v>3.8193382024158501E-5</v>
      </c>
      <c r="D8244" s="263"/>
    </row>
    <row r="8245" spans="1:4" x14ac:dyDescent="0.2">
      <c r="A8245" s="265" t="s">
        <v>3511</v>
      </c>
      <c r="B8245" s="263">
        <v>3.8038143836956598E-5</v>
      </c>
      <c r="D8245" s="263"/>
    </row>
    <row r="8246" spans="1:4" x14ac:dyDescent="0.2">
      <c r="A8246" s="265" t="s">
        <v>9460</v>
      </c>
      <c r="B8246" s="263">
        <v>3.7983321963314901E-5</v>
      </c>
      <c r="D8246" s="263"/>
    </row>
    <row r="8247" spans="1:4" x14ac:dyDescent="0.2">
      <c r="A8247" s="265" t="s">
        <v>2404</v>
      </c>
      <c r="B8247" s="263">
        <v>3.7927364252868297E-5</v>
      </c>
      <c r="D8247" s="263"/>
    </row>
    <row r="8248" spans="1:4" x14ac:dyDescent="0.2">
      <c r="A8248" s="265" t="s">
        <v>9461</v>
      </c>
      <c r="B8248" s="263">
        <v>3.7852702542466303E-5</v>
      </c>
      <c r="D8248" s="263"/>
    </row>
    <row r="8249" spans="1:4" x14ac:dyDescent="0.2">
      <c r="A8249" s="265" t="s">
        <v>9462</v>
      </c>
      <c r="B8249" s="263">
        <v>3.7751409059361699E-5</v>
      </c>
      <c r="D8249" s="263"/>
    </row>
    <row r="8250" spans="1:4" x14ac:dyDescent="0.2">
      <c r="A8250" s="265" t="s">
        <v>2502</v>
      </c>
      <c r="B8250" s="263">
        <v>3.7734216753449297E-5</v>
      </c>
      <c r="D8250" s="263"/>
    </row>
    <row r="8251" spans="1:4" x14ac:dyDescent="0.2">
      <c r="A8251" s="265" t="s">
        <v>2246</v>
      </c>
      <c r="B8251" s="263">
        <v>3.7548652939670099E-5</v>
      </c>
      <c r="D8251" s="263"/>
    </row>
    <row r="8252" spans="1:4" x14ac:dyDescent="0.2">
      <c r="A8252" s="265" t="s">
        <v>6218</v>
      </c>
      <c r="B8252" s="263">
        <v>3.7512565140839097E-5</v>
      </c>
      <c r="D8252" s="263"/>
    </row>
    <row r="8253" spans="1:4" x14ac:dyDescent="0.2">
      <c r="A8253" s="265" t="s">
        <v>780</v>
      </c>
      <c r="B8253" s="263">
        <v>3.7468483198040703E-5</v>
      </c>
      <c r="D8253" s="263"/>
    </row>
    <row r="8254" spans="1:4" x14ac:dyDescent="0.2">
      <c r="A8254" s="265" t="s">
        <v>902</v>
      </c>
      <c r="B8254" s="263">
        <v>3.7448079098645099E-5</v>
      </c>
      <c r="D8254" s="263"/>
    </row>
    <row r="8255" spans="1:4" x14ac:dyDescent="0.2">
      <c r="A8255" s="265" t="s">
        <v>9463</v>
      </c>
      <c r="B8255" s="263">
        <v>3.7377446123710197E-5</v>
      </c>
      <c r="D8255" s="263"/>
    </row>
    <row r="8256" spans="1:4" x14ac:dyDescent="0.2">
      <c r="A8256" s="265" t="s">
        <v>4626</v>
      </c>
      <c r="B8256" s="263">
        <v>3.7354562719026E-5</v>
      </c>
      <c r="D8256" s="263"/>
    </row>
    <row r="8257" spans="1:4" x14ac:dyDescent="0.2">
      <c r="A8257" s="265" t="s">
        <v>9464</v>
      </c>
      <c r="B8257" s="263">
        <v>3.7347401450702698E-5</v>
      </c>
      <c r="D8257" s="263"/>
    </row>
    <row r="8258" spans="1:4" x14ac:dyDescent="0.2">
      <c r="A8258" s="265" t="s">
        <v>9465</v>
      </c>
      <c r="B8258" s="263">
        <v>3.7347401450702698E-5</v>
      </c>
      <c r="D8258" s="263"/>
    </row>
    <row r="8259" spans="1:4" x14ac:dyDescent="0.2">
      <c r="A8259" s="265" t="s">
        <v>1776</v>
      </c>
      <c r="B8259" s="263">
        <v>3.7294662205144898E-5</v>
      </c>
      <c r="D8259" s="263"/>
    </row>
    <row r="8260" spans="1:4" x14ac:dyDescent="0.2">
      <c r="A8260" s="265" t="s">
        <v>1652</v>
      </c>
      <c r="B8260" s="263">
        <v>3.7137834552940697E-5</v>
      </c>
      <c r="D8260" s="263"/>
    </row>
    <row r="8261" spans="1:4" x14ac:dyDescent="0.2">
      <c r="A8261" s="265" t="s">
        <v>9466</v>
      </c>
      <c r="B8261" s="263">
        <v>3.7102030121554697E-5</v>
      </c>
      <c r="D8261" s="263"/>
    </row>
    <row r="8262" spans="1:4" x14ac:dyDescent="0.2">
      <c r="A8262" s="265" t="s">
        <v>518</v>
      </c>
      <c r="B8262" s="263">
        <v>3.7089945272237001E-5</v>
      </c>
      <c r="D8262" s="263"/>
    </row>
    <row r="8263" spans="1:4" x14ac:dyDescent="0.2">
      <c r="A8263" s="265" t="s">
        <v>9467</v>
      </c>
      <c r="B8263" s="263">
        <v>3.6893303660517298E-5</v>
      </c>
      <c r="D8263" s="263"/>
    </row>
    <row r="8264" spans="1:4" x14ac:dyDescent="0.2">
      <c r="A8264" s="265" t="s">
        <v>506</v>
      </c>
      <c r="B8264" s="263">
        <v>3.6722206571624103E-5</v>
      </c>
      <c r="D8264" s="263"/>
    </row>
    <row r="8265" spans="1:4" x14ac:dyDescent="0.2">
      <c r="A8265" s="265" t="s">
        <v>9468</v>
      </c>
      <c r="B8265" s="263">
        <v>3.6657316117830797E-5</v>
      </c>
      <c r="D8265" s="263"/>
    </row>
    <row r="8266" spans="1:4" x14ac:dyDescent="0.2">
      <c r="A8266" s="265" t="s">
        <v>5379</v>
      </c>
      <c r="B8266" s="263">
        <v>3.6602117511020303E-5</v>
      </c>
      <c r="D8266" s="263"/>
    </row>
    <row r="8267" spans="1:4" x14ac:dyDescent="0.2">
      <c r="A8267" s="265" t="s">
        <v>1553</v>
      </c>
      <c r="B8267" s="263">
        <v>3.6575516728921399E-5</v>
      </c>
      <c r="D8267" s="263"/>
    </row>
    <row r="8268" spans="1:4" x14ac:dyDescent="0.2">
      <c r="A8268" s="265" t="s">
        <v>9469</v>
      </c>
      <c r="B8268" s="263">
        <v>3.6498949966127302E-5</v>
      </c>
      <c r="D8268" s="263"/>
    </row>
    <row r="8269" spans="1:4" x14ac:dyDescent="0.2">
      <c r="A8269" s="265" t="s">
        <v>9470</v>
      </c>
      <c r="B8269" s="263">
        <v>3.6498774242199103E-5</v>
      </c>
      <c r="D8269" s="263"/>
    </row>
    <row r="8270" spans="1:4" x14ac:dyDescent="0.2">
      <c r="A8270" s="265" t="s">
        <v>9471</v>
      </c>
      <c r="B8270" s="263">
        <v>3.6463246624410001E-5</v>
      </c>
      <c r="D8270" s="263"/>
    </row>
    <row r="8271" spans="1:4" x14ac:dyDescent="0.2">
      <c r="A8271" s="265" t="s">
        <v>9472</v>
      </c>
      <c r="B8271" s="263">
        <v>3.63024511317213E-5</v>
      </c>
      <c r="D8271" s="263"/>
    </row>
    <row r="8272" spans="1:4" x14ac:dyDescent="0.2">
      <c r="A8272" s="265" t="s">
        <v>886</v>
      </c>
      <c r="B8272" s="263">
        <v>3.6253065898214599E-5</v>
      </c>
      <c r="D8272" s="263"/>
    </row>
    <row r="8273" spans="1:4" x14ac:dyDescent="0.2">
      <c r="A8273" s="265" t="s">
        <v>1342</v>
      </c>
      <c r="B8273" s="263">
        <v>3.6208030403828302E-5</v>
      </c>
      <c r="D8273" s="263"/>
    </row>
    <row r="8274" spans="1:4" x14ac:dyDescent="0.2">
      <c r="A8274" s="265" t="s">
        <v>9473</v>
      </c>
      <c r="B8274" s="263">
        <v>3.6127018165568701E-5</v>
      </c>
      <c r="D8274" s="263"/>
    </row>
    <row r="8275" spans="1:4" x14ac:dyDescent="0.2">
      <c r="A8275" s="265" t="s">
        <v>4488</v>
      </c>
      <c r="B8275" s="263">
        <v>3.6091964924168898E-5</v>
      </c>
      <c r="D8275" s="263"/>
    </row>
    <row r="8276" spans="1:4" x14ac:dyDescent="0.2">
      <c r="A8276" s="265" t="s">
        <v>2327</v>
      </c>
      <c r="B8276" s="263">
        <v>3.60037292993543E-5</v>
      </c>
      <c r="D8276" s="263"/>
    </row>
    <row r="8277" spans="1:4" x14ac:dyDescent="0.2">
      <c r="A8277" s="265" t="s">
        <v>4763</v>
      </c>
      <c r="B8277" s="263">
        <v>3.6000517091524101E-5</v>
      </c>
      <c r="D8277" s="263"/>
    </row>
    <row r="8278" spans="1:4" x14ac:dyDescent="0.2">
      <c r="A8278" s="265" t="s">
        <v>9474</v>
      </c>
      <c r="B8278" s="263">
        <v>3.6000517091524101E-5</v>
      </c>
      <c r="D8278" s="263"/>
    </row>
    <row r="8279" spans="1:4" x14ac:dyDescent="0.2">
      <c r="A8279" s="265" t="s">
        <v>4733</v>
      </c>
      <c r="B8279" s="263">
        <v>3.5912644485198801E-5</v>
      </c>
      <c r="D8279" s="263"/>
    </row>
    <row r="8280" spans="1:4" x14ac:dyDescent="0.2">
      <c r="A8280" s="265" t="s">
        <v>9475</v>
      </c>
      <c r="B8280" s="263">
        <v>3.5896589511702999E-5</v>
      </c>
      <c r="D8280" s="263"/>
    </row>
    <row r="8281" spans="1:4" x14ac:dyDescent="0.2">
      <c r="A8281" s="265" t="s">
        <v>9476</v>
      </c>
      <c r="B8281" s="263">
        <v>3.5896589511702999E-5</v>
      </c>
      <c r="D8281" s="263"/>
    </row>
    <row r="8282" spans="1:4" x14ac:dyDescent="0.2">
      <c r="A8282" s="265" t="s">
        <v>9477</v>
      </c>
      <c r="B8282" s="263">
        <v>3.5896589511702999E-5</v>
      </c>
      <c r="D8282" s="263"/>
    </row>
    <row r="8283" spans="1:4" x14ac:dyDescent="0.2">
      <c r="A8283" s="265" t="s">
        <v>9478</v>
      </c>
      <c r="B8283" s="263">
        <v>3.5896589511702999E-5</v>
      </c>
      <c r="D8283" s="263"/>
    </row>
    <row r="8284" spans="1:4" x14ac:dyDescent="0.2">
      <c r="A8284" s="265" t="s">
        <v>9479</v>
      </c>
      <c r="B8284" s="263">
        <v>3.5896589511702999E-5</v>
      </c>
      <c r="D8284" s="263"/>
    </row>
    <row r="8285" spans="1:4" x14ac:dyDescent="0.2">
      <c r="A8285" s="265" t="s">
        <v>9480</v>
      </c>
      <c r="B8285" s="263">
        <v>3.5896589511702999E-5</v>
      </c>
      <c r="D8285" s="263"/>
    </row>
    <row r="8286" spans="1:4" x14ac:dyDescent="0.2">
      <c r="A8286" s="265" t="s">
        <v>5239</v>
      </c>
      <c r="B8286" s="263">
        <v>3.5896589511702999E-5</v>
      </c>
      <c r="D8286" s="263"/>
    </row>
    <row r="8287" spans="1:4" x14ac:dyDescent="0.2">
      <c r="A8287" s="265" t="s">
        <v>4213</v>
      </c>
      <c r="B8287" s="263">
        <v>3.5896589511702999E-5</v>
      </c>
      <c r="D8287" s="263"/>
    </row>
    <row r="8288" spans="1:4" x14ac:dyDescent="0.2">
      <c r="A8288" s="265" t="s">
        <v>9481</v>
      </c>
      <c r="B8288" s="263">
        <v>3.5789461315839701E-5</v>
      </c>
      <c r="D8288" s="263"/>
    </row>
    <row r="8289" spans="1:4" x14ac:dyDescent="0.2">
      <c r="A8289" s="265" t="s">
        <v>548</v>
      </c>
      <c r="B8289" s="263">
        <v>3.5703707695098297E-5</v>
      </c>
      <c r="D8289" s="263"/>
    </row>
    <row r="8290" spans="1:4" x14ac:dyDescent="0.2">
      <c r="A8290" s="265" t="s">
        <v>4702</v>
      </c>
      <c r="B8290" s="263">
        <v>3.5581016848255298E-5</v>
      </c>
      <c r="D8290" s="263"/>
    </row>
    <row r="8291" spans="1:4" x14ac:dyDescent="0.2">
      <c r="A8291" s="265" t="s">
        <v>4020</v>
      </c>
      <c r="B8291" s="263">
        <v>3.5558099805866602E-5</v>
      </c>
      <c r="D8291" s="263"/>
    </row>
    <row r="8292" spans="1:4" x14ac:dyDescent="0.2">
      <c r="A8292" s="265" t="s">
        <v>3821</v>
      </c>
      <c r="B8292" s="263">
        <v>3.5529066428646402E-5</v>
      </c>
      <c r="D8292" s="263"/>
    </row>
    <row r="8293" spans="1:4" x14ac:dyDescent="0.2">
      <c r="A8293" s="265" t="s">
        <v>3596</v>
      </c>
      <c r="B8293" s="263">
        <v>3.5529066428646402E-5</v>
      </c>
      <c r="D8293" s="263"/>
    </row>
    <row r="8294" spans="1:4" x14ac:dyDescent="0.2">
      <c r="A8294" s="265" t="s">
        <v>9482</v>
      </c>
      <c r="B8294" s="263">
        <v>3.54429472505012E-5</v>
      </c>
      <c r="D8294" s="263"/>
    </row>
    <row r="8295" spans="1:4" x14ac:dyDescent="0.2">
      <c r="A8295" s="265" t="s">
        <v>659</v>
      </c>
      <c r="B8295" s="263">
        <v>3.5429853946852998E-5</v>
      </c>
      <c r="D8295" s="263"/>
    </row>
    <row r="8296" spans="1:4" x14ac:dyDescent="0.2">
      <c r="A8296" s="265" t="s">
        <v>5551</v>
      </c>
      <c r="B8296" s="263">
        <v>3.5377938488960702E-5</v>
      </c>
      <c r="D8296" s="263"/>
    </row>
    <row r="8297" spans="1:4" x14ac:dyDescent="0.2">
      <c r="A8297" s="265" t="s">
        <v>9483</v>
      </c>
      <c r="B8297" s="263">
        <v>3.5271255781189301E-5</v>
      </c>
      <c r="D8297" s="263"/>
    </row>
    <row r="8298" spans="1:4" x14ac:dyDescent="0.2">
      <c r="A8298" s="265" t="s">
        <v>9484</v>
      </c>
      <c r="B8298" s="263">
        <v>3.5165306188199598E-5</v>
      </c>
      <c r="D8298" s="263"/>
    </row>
    <row r="8299" spans="1:4" x14ac:dyDescent="0.2">
      <c r="A8299" s="265" t="s">
        <v>1460</v>
      </c>
      <c r="B8299" s="263">
        <v>3.5165306188199598E-5</v>
      </c>
      <c r="D8299" s="263"/>
    </row>
    <row r="8300" spans="1:4" x14ac:dyDescent="0.2">
      <c r="A8300" s="265" t="s">
        <v>575</v>
      </c>
      <c r="B8300" s="263">
        <v>3.5151423938519702E-5</v>
      </c>
      <c r="D8300" s="263"/>
    </row>
    <row r="8301" spans="1:4" x14ac:dyDescent="0.2">
      <c r="A8301" s="265" t="s">
        <v>9485</v>
      </c>
      <c r="B8301" s="263">
        <v>3.5136218909661899E-5</v>
      </c>
      <c r="D8301" s="263"/>
    </row>
    <row r="8302" spans="1:4" x14ac:dyDescent="0.2">
      <c r="A8302" s="265" t="s">
        <v>9486</v>
      </c>
      <c r="B8302" s="263">
        <v>3.50299964185204E-5</v>
      </c>
      <c r="D8302" s="263"/>
    </row>
    <row r="8303" spans="1:4" x14ac:dyDescent="0.2">
      <c r="A8303" s="265" t="s">
        <v>5378</v>
      </c>
      <c r="B8303" s="263">
        <v>3.4981916852994299E-5</v>
      </c>
      <c r="D8303" s="263"/>
    </row>
    <row r="8304" spans="1:4" x14ac:dyDescent="0.2">
      <c r="A8304" s="265" t="s">
        <v>9487</v>
      </c>
      <c r="B8304" s="263">
        <v>3.4928296140701E-5</v>
      </c>
      <c r="D8304" s="263"/>
    </row>
    <row r="8305" spans="1:4" x14ac:dyDescent="0.2">
      <c r="A8305" s="265" t="s">
        <v>1111</v>
      </c>
      <c r="B8305" s="263">
        <v>3.4858366524783001E-5</v>
      </c>
      <c r="D8305" s="263"/>
    </row>
    <row r="8306" spans="1:4" x14ac:dyDescent="0.2">
      <c r="A8306" s="265" t="s">
        <v>9488</v>
      </c>
      <c r="B8306" s="263">
        <v>3.4740977398390402E-5</v>
      </c>
      <c r="D8306" s="263"/>
    </row>
    <row r="8307" spans="1:4" x14ac:dyDescent="0.2">
      <c r="A8307" s="265" t="s">
        <v>961</v>
      </c>
      <c r="B8307" s="263">
        <v>3.4715680443996703E-5</v>
      </c>
      <c r="D8307" s="263"/>
    </row>
    <row r="8308" spans="1:4" x14ac:dyDescent="0.2">
      <c r="A8308" s="265" t="s">
        <v>823</v>
      </c>
      <c r="B8308" s="263">
        <v>3.4709404506134002E-5</v>
      </c>
      <c r="D8308" s="263"/>
    </row>
    <row r="8309" spans="1:4" x14ac:dyDescent="0.2">
      <c r="A8309" s="265" t="s">
        <v>9489</v>
      </c>
      <c r="B8309" s="263">
        <v>3.4642208139246803E-5</v>
      </c>
      <c r="D8309" s="263"/>
    </row>
    <row r="8310" spans="1:4" x14ac:dyDescent="0.2">
      <c r="A8310" s="265" t="s">
        <v>9490</v>
      </c>
      <c r="B8310" s="263">
        <v>3.4642208139246803E-5</v>
      </c>
      <c r="D8310" s="263"/>
    </row>
    <row r="8311" spans="1:4" x14ac:dyDescent="0.2">
      <c r="A8311" s="265" t="s">
        <v>1572</v>
      </c>
      <c r="B8311" s="263">
        <v>3.4599338850599901E-5</v>
      </c>
      <c r="D8311" s="263"/>
    </row>
    <row r="8312" spans="1:4" x14ac:dyDescent="0.2">
      <c r="A8312" s="265" t="s">
        <v>5299</v>
      </c>
      <c r="B8312" s="263">
        <v>3.4539576361910099E-5</v>
      </c>
      <c r="D8312" s="263"/>
    </row>
    <row r="8313" spans="1:4" x14ac:dyDescent="0.2">
      <c r="A8313" s="265" t="s">
        <v>1416</v>
      </c>
      <c r="B8313" s="263">
        <v>3.4486466562312501E-5</v>
      </c>
      <c r="D8313" s="263"/>
    </row>
    <row r="8314" spans="1:4" x14ac:dyDescent="0.2">
      <c r="A8314" s="265" t="s">
        <v>6348</v>
      </c>
      <c r="B8314" s="263">
        <v>3.4414241634526203E-5</v>
      </c>
      <c r="D8314" s="263"/>
    </row>
    <row r="8315" spans="1:4" x14ac:dyDescent="0.2">
      <c r="A8315" s="265" t="s">
        <v>3119</v>
      </c>
      <c r="B8315" s="263">
        <v>3.4330384110644697E-5</v>
      </c>
      <c r="D8315" s="263"/>
    </row>
    <row r="8316" spans="1:4" x14ac:dyDescent="0.2">
      <c r="A8316" s="265" t="s">
        <v>1688</v>
      </c>
      <c r="B8316" s="263">
        <v>3.4027511694803098E-5</v>
      </c>
      <c r="D8316" s="263"/>
    </row>
    <row r="8317" spans="1:4" x14ac:dyDescent="0.2">
      <c r="A8317" s="265" t="s">
        <v>398</v>
      </c>
      <c r="B8317" s="263">
        <v>3.3968427469254198E-5</v>
      </c>
      <c r="D8317" s="263"/>
    </row>
    <row r="8318" spans="1:4" x14ac:dyDescent="0.2">
      <c r="A8318" s="265" t="s">
        <v>9491</v>
      </c>
      <c r="B8318" s="263">
        <v>3.3789526203247802E-5</v>
      </c>
      <c r="D8318" s="263"/>
    </row>
    <row r="8319" spans="1:4" x14ac:dyDescent="0.2">
      <c r="A8319" s="265" t="s">
        <v>9492</v>
      </c>
      <c r="B8319" s="263">
        <v>3.3705034891713403E-5</v>
      </c>
      <c r="D8319" s="263"/>
    </row>
    <row r="8320" spans="1:4" x14ac:dyDescent="0.2">
      <c r="A8320" s="265" t="s">
        <v>818</v>
      </c>
      <c r="B8320" s="263">
        <v>3.3694619592967901E-5</v>
      </c>
      <c r="D8320" s="263"/>
    </row>
    <row r="8321" spans="1:4" x14ac:dyDescent="0.2">
      <c r="A8321" s="265" t="s">
        <v>1002</v>
      </c>
      <c r="B8321" s="263">
        <v>3.3685929007604399E-5</v>
      </c>
      <c r="D8321" s="263"/>
    </row>
    <row r="8322" spans="1:4" x14ac:dyDescent="0.2">
      <c r="A8322" s="265" t="s">
        <v>1937</v>
      </c>
      <c r="B8322" s="263">
        <v>3.3663120109753502E-5</v>
      </c>
      <c r="D8322" s="263"/>
    </row>
    <row r="8323" spans="1:4" x14ac:dyDescent="0.2">
      <c r="A8323" s="265" t="s">
        <v>9493</v>
      </c>
      <c r="B8323" s="263">
        <v>3.3654275818439499E-5</v>
      </c>
      <c r="D8323" s="263"/>
    </row>
    <row r="8324" spans="1:4" x14ac:dyDescent="0.2">
      <c r="A8324" s="265" t="s">
        <v>838</v>
      </c>
      <c r="B8324" s="263">
        <v>3.3623705062700999E-5</v>
      </c>
      <c r="D8324" s="263"/>
    </row>
    <row r="8325" spans="1:4" x14ac:dyDescent="0.2">
      <c r="A8325" s="265" t="s">
        <v>9494</v>
      </c>
      <c r="B8325" s="263">
        <v>3.3619521496920901E-5</v>
      </c>
      <c r="D8325" s="263"/>
    </row>
    <row r="8326" spans="1:4" x14ac:dyDescent="0.2">
      <c r="A8326" s="265" t="s">
        <v>1139</v>
      </c>
      <c r="B8326" s="263">
        <v>3.3613379307609998E-5</v>
      </c>
      <c r="D8326" s="263"/>
    </row>
    <row r="8327" spans="1:4" x14ac:dyDescent="0.2">
      <c r="A8327" s="265" t="s">
        <v>9495</v>
      </c>
      <c r="B8327" s="263">
        <v>3.3551663477602399E-5</v>
      </c>
      <c r="D8327" s="263"/>
    </row>
    <row r="8328" spans="1:4" x14ac:dyDescent="0.2">
      <c r="A8328" s="265" t="s">
        <v>5566</v>
      </c>
      <c r="B8328" s="263">
        <v>3.35354436328049E-5</v>
      </c>
      <c r="D8328" s="263"/>
    </row>
    <row r="8329" spans="1:4" x14ac:dyDescent="0.2">
      <c r="A8329" s="265" t="s">
        <v>515</v>
      </c>
      <c r="B8329" s="263">
        <v>3.3394056564211999E-5</v>
      </c>
      <c r="D8329" s="263"/>
    </row>
    <row r="8330" spans="1:4" x14ac:dyDescent="0.2">
      <c r="A8330" s="265" t="s">
        <v>9496</v>
      </c>
      <c r="B8330" s="263">
        <v>3.3362962404118499E-5</v>
      </c>
      <c r="D8330" s="263"/>
    </row>
    <row r="8331" spans="1:4" x14ac:dyDescent="0.2">
      <c r="A8331" s="265" t="s">
        <v>688</v>
      </c>
      <c r="B8331" s="263">
        <v>3.3254597346649403E-5</v>
      </c>
      <c r="D8331" s="263"/>
    </row>
    <row r="8332" spans="1:4" x14ac:dyDescent="0.2">
      <c r="A8332" s="265" t="s">
        <v>4108</v>
      </c>
      <c r="B8332" s="263">
        <v>3.3252788694404598E-5</v>
      </c>
      <c r="D8332" s="263"/>
    </row>
    <row r="8333" spans="1:4" x14ac:dyDescent="0.2">
      <c r="A8333" s="265" t="s">
        <v>9497</v>
      </c>
      <c r="B8333" s="263">
        <v>3.3158650153921297E-5</v>
      </c>
      <c r="D8333" s="263"/>
    </row>
    <row r="8334" spans="1:4" x14ac:dyDescent="0.2">
      <c r="A8334" s="265" t="s">
        <v>4083</v>
      </c>
      <c r="B8334" s="263">
        <v>3.3145826950365398E-5</v>
      </c>
      <c r="D8334" s="263"/>
    </row>
    <row r="8335" spans="1:4" x14ac:dyDescent="0.2">
      <c r="A8335" s="265" t="s">
        <v>9498</v>
      </c>
      <c r="B8335" s="263">
        <v>3.2975299920968298E-5</v>
      </c>
      <c r="D8335" s="263"/>
    </row>
    <row r="8336" spans="1:4" x14ac:dyDescent="0.2">
      <c r="A8336" s="265" t="s">
        <v>9499</v>
      </c>
      <c r="B8336" s="263">
        <v>3.2965203960049601E-5</v>
      </c>
      <c r="D8336" s="263"/>
    </row>
    <row r="8337" spans="1:4" x14ac:dyDescent="0.2">
      <c r="A8337" s="265" t="s">
        <v>9500</v>
      </c>
      <c r="B8337" s="263">
        <v>3.2939353913968598E-5</v>
      </c>
      <c r="D8337" s="263"/>
    </row>
    <row r="8338" spans="1:4" x14ac:dyDescent="0.2">
      <c r="A8338" s="265" t="s">
        <v>9501</v>
      </c>
      <c r="B8338" s="263">
        <v>3.2711831468918997E-5</v>
      </c>
      <c r="D8338" s="263"/>
    </row>
    <row r="8339" spans="1:4" x14ac:dyDescent="0.2">
      <c r="A8339" s="265" t="s">
        <v>1432</v>
      </c>
      <c r="B8339" s="263">
        <v>3.2675179569825699E-5</v>
      </c>
      <c r="D8339" s="263"/>
    </row>
    <row r="8340" spans="1:4" x14ac:dyDescent="0.2">
      <c r="A8340" s="265" t="s">
        <v>960</v>
      </c>
      <c r="B8340" s="263">
        <v>3.25479092403305E-5</v>
      </c>
      <c r="D8340" s="263"/>
    </row>
    <row r="8341" spans="1:4" x14ac:dyDescent="0.2">
      <c r="A8341" s="265" t="s">
        <v>9502</v>
      </c>
      <c r="B8341" s="263">
        <v>3.2537605371992102E-5</v>
      </c>
      <c r="D8341" s="263"/>
    </row>
    <row r="8342" spans="1:4" x14ac:dyDescent="0.2">
      <c r="A8342" s="265" t="s">
        <v>1039</v>
      </c>
      <c r="B8342" s="263">
        <v>3.2522945392565303E-5</v>
      </c>
      <c r="D8342" s="263"/>
    </row>
    <row r="8343" spans="1:4" x14ac:dyDescent="0.2">
      <c r="A8343" s="265" t="s">
        <v>9503</v>
      </c>
      <c r="B8343" s="263">
        <v>3.2472156878449403E-5</v>
      </c>
      <c r="D8343" s="263"/>
    </row>
    <row r="8344" spans="1:4" x14ac:dyDescent="0.2">
      <c r="A8344" s="265" t="s">
        <v>9504</v>
      </c>
      <c r="B8344" s="263">
        <v>3.2469818227362103E-5</v>
      </c>
      <c r="D8344" s="263"/>
    </row>
    <row r="8345" spans="1:4" x14ac:dyDescent="0.2">
      <c r="A8345" s="265" t="s">
        <v>9505</v>
      </c>
      <c r="B8345" s="263">
        <v>3.2370108851431798E-5</v>
      </c>
      <c r="D8345" s="263"/>
    </row>
    <row r="8346" spans="1:4" x14ac:dyDescent="0.2">
      <c r="A8346" s="265" t="s">
        <v>5348</v>
      </c>
      <c r="B8346" s="263">
        <v>3.2370108851431798E-5</v>
      </c>
      <c r="D8346" s="263"/>
    </row>
    <row r="8347" spans="1:4" x14ac:dyDescent="0.2">
      <c r="A8347" s="265" t="s">
        <v>4652</v>
      </c>
      <c r="B8347" s="263">
        <v>3.2370108851431798E-5</v>
      </c>
      <c r="D8347" s="263"/>
    </row>
    <row r="8348" spans="1:4" x14ac:dyDescent="0.2">
      <c r="A8348" s="265" t="s">
        <v>1385</v>
      </c>
      <c r="B8348" s="263">
        <v>3.2320823019865999E-5</v>
      </c>
      <c r="D8348" s="263"/>
    </row>
    <row r="8349" spans="1:4" x14ac:dyDescent="0.2">
      <c r="A8349" s="265" t="s">
        <v>6101</v>
      </c>
      <c r="B8349" s="263">
        <v>3.2220646396043001E-5</v>
      </c>
      <c r="D8349" s="263"/>
    </row>
    <row r="8350" spans="1:4" x14ac:dyDescent="0.2">
      <c r="A8350" s="265" t="s">
        <v>3527</v>
      </c>
      <c r="B8350" s="263">
        <v>3.2190799275234399E-5</v>
      </c>
      <c r="D8350" s="263"/>
    </row>
    <row r="8351" spans="1:4" x14ac:dyDescent="0.2">
      <c r="A8351" s="265" t="s">
        <v>1207</v>
      </c>
      <c r="B8351" s="263">
        <v>3.2176782116832499E-5</v>
      </c>
      <c r="D8351" s="263"/>
    </row>
    <row r="8352" spans="1:4" x14ac:dyDescent="0.2">
      <c r="A8352" s="265" t="s">
        <v>9506</v>
      </c>
      <c r="B8352" s="263">
        <v>3.2167654976460003E-5</v>
      </c>
      <c r="D8352" s="263"/>
    </row>
    <row r="8353" spans="1:4" x14ac:dyDescent="0.2">
      <c r="A8353" s="265" t="s">
        <v>4484</v>
      </c>
      <c r="B8353" s="263">
        <v>3.2114970528228697E-5</v>
      </c>
      <c r="D8353" s="263"/>
    </row>
    <row r="8354" spans="1:4" x14ac:dyDescent="0.2">
      <c r="A8354" s="265" t="s">
        <v>2292</v>
      </c>
      <c r="B8354" s="263">
        <v>3.2094109604417903E-5</v>
      </c>
      <c r="D8354" s="263"/>
    </row>
    <row r="8355" spans="1:4" x14ac:dyDescent="0.2">
      <c r="A8355" s="265" t="s">
        <v>9507</v>
      </c>
      <c r="B8355" s="263">
        <v>3.1996440633290099E-5</v>
      </c>
      <c r="D8355" s="263"/>
    </row>
    <row r="8356" spans="1:4" x14ac:dyDescent="0.2">
      <c r="A8356" s="265" t="s">
        <v>9508</v>
      </c>
      <c r="B8356" s="263">
        <v>3.1996440633290099E-5</v>
      </c>
      <c r="D8356" s="263"/>
    </row>
    <row r="8357" spans="1:4" x14ac:dyDescent="0.2">
      <c r="A8357" s="265" t="s">
        <v>9509</v>
      </c>
      <c r="B8357" s="263">
        <v>3.1996440633290099E-5</v>
      </c>
      <c r="D8357" s="263"/>
    </row>
    <row r="8358" spans="1:4" x14ac:dyDescent="0.2">
      <c r="A8358" s="265" t="s">
        <v>9510</v>
      </c>
      <c r="B8358" s="263">
        <v>3.1996440633290099E-5</v>
      </c>
      <c r="D8358" s="263"/>
    </row>
    <row r="8359" spans="1:4" x14ac:dyDescent="0.2">
      <c r="A8359" s="265" t="s">
        <v>9511</v>
      </c>
      <c r="B8359" s="263">
        <v>3.1996440633290099E-5</v>
      </c>
      <c r="D8359" s="263"/>
    </row>
    <row r="8360" spans="1:4" x14ac:dyDescent="0.2">
      <c r="A8360" s="265" t="s">
        <v>9512</v>
      </c>
      <c r="B8360" s="263">
        <v>3.1995783936605797E-5</v>
      </c>
      <c r="D8360" s="263"/>
    </row>
    <row r="8361" spans="1:4" x14ac:dyDescent="0.2">
      <c r="A8361" s="265" t="s">
        <v>9513</v>
      </c>
      <c r="B8361" s="263">
        <v>3.1859588363378303E-5</v>
      </c>
      <c r="D8361" s="263"/>
    </row>
    <row r="8362" spans="1:4" x14ac:dyDescent="0.2">
      <c r="A8362" s="265" t="s">
        <v>9514</v>
      </c>
      <c r="B8362" s="263">
        <v>3.1853198386278598E-5</v>
      </c>
      <c r="D8362" s="263"/>
    </row>
    <row r="8363" spans="1:4" x14ac:dyDescent="0.2">
      <c r="A8363" s="265" t="s">
        <v>1477</v>
      </c>
      <c r="B8363" s="263">
        <v>3.1843312341314E-5</v>
      </c>
      <c r="D8363" s="263"/>
    </row>
    <row r="8364" spans="1:4" x14ac:dyDescent="0.2">
      <c r="A8364" s="265" t="s">
        <v>2420</v>
      </c>
      <c r="B8364" s="263">
        <v>3.18067737465175E-5</v>
      </c>
      <c r="D8364" s="263"/>
    </row>
    <row r="8365" spans="1:4" x14ac:dyDescent="0.2">
      <c r="A8365" s="265" t="s">
        <v>9515</v>
      </c>
      <c r="B8365" s="263">
        <v>3.1798348355961701E-5</v>
      </c>
      <c r="D8365" s="263"/>
    </row>
    <row r="8366" spans="1:4" x14ac:dyDescent="0.2">
      <c r="A8366" s="265" t="s">
        <v>9516</v>
      </c>
      <c r="B8366" s="263">
        <v>3.16838417992114E-5</v>
      </c>
      <c r="D8366" s="263"/>
    </row>
    <row r="8367" spans="1:4" x14ac:dyDescent="0.2">
      <c r="A8367" s="265" t="s">
        <v>9517</v>
      </c>
      <c r="B8367" s="263">
        <v>3.1643418450073998E-5</v>
      </c>
      <c r="D8367" s="263"/>
    </row>
    <row r="8368" spans="1:4" x14ac:dyDescent="0.2">
      <c r="A8368" s="265" t="s">
        <v>890</v>
      </c>
      <c r="B8368" s="263">
        <v>3.1478200150758698E-5</v>
      </c>
      <c r="D8368" s="263"/>
    </row>
    <row r="8369" spans="1:4" x14ac:dyDescent="0.2">
      <c r="A8369" s="265" t="s">
        <v>9518</v>
      </c>
      <c r="B8369" s="263">
        <v>3.1438298427613499E-5</v>
      </c>
      <c r="D8369" s="263"/>
    </row>
    <row r="8370" spans="1:4" x14ac:dyDescent="0.2">
      <c r="A8370" s="265" t="s">
        <v>5606</v>
      </c>
      <c r="B8370" s="263">
        <v>3.1373824393893197E-5</v>
      </c>
      <c r="D8370" s="263"/>
    </row>
    <row r="8371" spans="1:4" x14ac:dyDescent="0.2">
      <c r="A8371" s="265" t="s">
        <v>2464</v>
      </c>
      <c r="B8371" s="263">
        <v>3.1193909236074002E-5</v>
      </c>
      <c r="D8371" s="263"/>
    </row>
    <row r="8372" spans="1:4" x14ac:dyDescent="0.2">
      <c r="A8372" s="265" t="s">
        <v>9519</v>
      </c>
      <c r="B8372" s="263">
        <v>3.1052899274097401E-5</v>
      </c>
      <c r="D8372" s="263"/>
    </row>
    <row r="8373" spans="1:4" x14ac:dyDescent="0.2">
      <c r="A8373" s="265" t="s">
        <v>1640</v>
      </c>
      <c r="B8373" s="263">
        <v>3.1013345315365999E-5</v>
      </c>
      <c r="D8373" s="263"/>
    </row>
    <row r="8374" spans="1:4" x14ac:dyDescent="0.2">
      <c r="A8374" s="265" t="s">
        <v>5013</v>
      </c>
      <c r="B8374" s="263">
        <v>3.0876273083117297E-5</v>
      </c>
      <c r="D8374" s="263"/>
    </row>
    <row r="8375" spans="1:4" x14ac:dyDescent="0.2">
      <c r="A8375" s="265" t="s">
        <v>519</v>
      </c>
      <c r="B8375" s="263">
        <v>3.0753103840780303E-5</v>
      </c>
      <c r="D8375" s="263"/>
    </row>
    <row r="8376" spans="1:4" x14ac:dyDescent="0.2">
      <c r="A8376" s="265" t="s">
        <v>9520</v>
      </c>
      <c r="B8376" s="263">
        <v>3.0697026459947502E-5</v>
      </c>
      <c r="D8376" s="263"/>
    </row>
    <row r="8377" spans="1:4" x14ac:dyDescent="0.2">
      <c r="A8377" s="265" t="s">
        <v>9521</v>
      </c>
      <c r="B8377" s="263">
        <v>3.0697026459947502E-5</v>
      </c>
      <c r="D8377" s="263"/>
    </row>
    <row r="8378" spans="1:4" x14ac:dyDescent="0.2">
      <c r="A8378" s="265" t="s">
        <v>9522</v>
      </c>
      <c r="B8378" s="263">
        <v>3.0697026459947502E-5</v>
      </c>
      <c r="D8378" s="263"/>
    </row>
    <row r="8379" spans="1:4" x14ac:dyDescent="0.2">
      <c r="A8379" s="265" t="s">
        <v>9523</v>
      </c>
      <c r="B8379" s="263">
        <v>3.0697026459947502E-5</v>
      </c>
      <c r="D8379" s="263"/>
    </row>
    <row r="8380" spans="1:4" x14ac:dyDescent="0.2">
      <c r="A8380" s="265" t="s">
        <v>9524</v>
      </c>
      <c r="B8380" s="263">
        <v>3.0697026459947502E-5</v>
      </c>
      <c r="D8380" s="263"/>
    </row>
    <row r="8381" spans="1:4" x14ac:dyDescent="0.2">
      <c r="A8381" s="265" t="s">
        <v>9525</v>
      </c>
      <c r="B8381" s="263">
        <v>3.0697026459947502E-5</v>
      </c>
      <c r="D8381" s="263"/>
    </row>
    <row r="8382" spans="1:4" x14ac:dyDescent="0.2">
      <c r="A8382" s="265" t="s">
        <v>9526</v>
      </c>
      <c r="B8382" s="263">
        <v>3.0697026459947502E-5</v>
      </c>
      <c r="D8382" s="263"/>
    </row>
    <row r="8383" spans="1:4" x14ac:dyDescent="0.2">
      <c r="A8383" s="265" t="s">
        <v>9527</v>
      </c>
      <c r="B8383" s="263">
        <v>3.0697026459947502E-5</v>
      </c>
      <c r="D8383" s="263"/>
    </row>
    <row r="8384" spans="1:4" x14ac:dyDescent="0.2">
      <c r="A8384" s="265" t="s">
        <v>9528</v>
      </c>
      <c r="B8384" s="263">
        <v>3.0697026459947502E-5</v>
      </c>
      <c r="D8384" s="263"/>
    </row>
    <row r="8385" spans="1:4" x14ac:dyDescent="0.2">
      <c r="A8385" s="265" t="s">
        <v>9529</v>
      </c>
      <c r="B8385" s="263">
        <v>3.0665053386071001E-5</v>
      </c>
      <c r="D8385" s="263"/>
    </row>
    <row r="8386" spans="1:4" x14ac:dyDescent="0.2">
      <c r="A8386" s="265" t="s">
        <v>9530</v>
      </c>
      <c r="B8386" s="263">
        <v>3.0651396074721098E-5</v>
      </c>
      <c r="D8386" s="263"/>
    </row>
    <row r="8387" spans="1:4" x14ac:dyDescent="0.2">
      <c r="A8387" s="265" t="s">
        <v>9531</v>
      </c>
      <c r="B8387" s="263">
        <v>3.04201557004648E-5</v>
      </c>
      <c r="D8387" s="263"/>
    </row>
    <row r="8388" spans="1:4" x14ac:dyDescent="0.2">
      <c r="A8388" s="265" t="s">
        <v>9532</v>
      </c>
      <c r="B8388" s="263">
        <v>3.0391759378353799E-5</v>
      </c>
      <c r="D8388" s="263"/>
    </row>
    <row r="8389" spans="1:4" x14ac:dyDescent="0.2">
      <c r="A8389" s="265" t="s">
        <v>928</v>
      </c>
      <c r="B8389" s="263">
        <v>3.03813099885206E-5</v>
      </c>
      <c r="D8389" s="263"/>
    </row>
    <row r="8390" spans="1:4" x14ac:dyDescent="0.2">
      <c r="A8390" s="265" t="s">
        <v>1639</v>
      </c>
      <c r="B8390" s="263">
        <v>3.03567556932725E-5</v>
      </c>
      <c r="D8390" s="263"/>
    </row>
    <row r="8391" spans="1:4" x14ac:dyDescent="0.2">
      <c r="A8391" s="265" t="s">
        <v>1644</v>
      </c>
      <c r="B8391" s="263">
        <v>3.0181269267781501E-5</v>
      </c>
      <c r="D8391" s="263"/>
    </row>
    <row r="8392" spans="1:4" x14ac:dyDescent="0.2">
      <c r="A8392" s="265" t="s">
        <v>1573</v>
      </c>
      <c r="B8392" s="263">
        <v>3.0163176572260901E-5</v>
      </c>
      <c r="D8392" s="263"/>
    </row>
    <row r="8393" spans="1:4" x14ac:dyDescent="0.2">
      <c r="A8393" s="265" t="s">
        <v>9533</v>
      </c>
      <c r="B8393" s="263">
        <v>3.0161928761303001E-5</v>
      </c>
      <c r="D8393" s="263"/>
    </row>
    <row r="8394" spans="1:4" x14ac:dyDescent="0.2">
      <c r="A8394" s="265" t="s">
        <v>9534</v>
      </c>
      <c r="B8394" s="263">
        <v>3.0107575339226502E-5</v>
      </c>
      <c r="D8394" s="263"/>
    </row>
    <row r="8395" spans="1:4" x14ac:dyDescent="0.2">
      <c r="A8395" s="265" t="s">
        <v>4305</v>
      </c>
      <c r="B8395" s="263">
        <v>3.0107102165790501E-5</v>
      </c>
      <c r="D8395" s="263"/>
    </row>
    <row r="8396" spans="1:4" x14ac:dyDescent="0.2">
      <c r="A8396" s="265" t="s">
        <v>1159</v>
      </c>
      <c r="B8396" s="263">
        <v>3.008516429919E-5</v>
      </c>
      <c r="D8396" s="263"/>
    </row>
    <row r="8397" spans="1:4" x14ac:dyDescent="0.2">
      <c r="A8397" s="265" t="s">
        <v>5596</v>
      </c>
      <c r="B8397" s="263">
        <v>3.0082721516223901E-5</v>
      </c>
      <c r="D8397" s="263"/>
    </row>
    <row r="8398" spans="1:4" x14ac:dyDescent="0.2">
      <c r="A8398" s="265" t="s">
        <v>1277</v>
      </c>
      <c r="B8398" s="263">
        <v>3.0069781875972E-5</v>
      </c>
      <c r="D8398" s="263"/>
    </row>
    <row r="8399" spans="1:4" x14ac:dyDescent="0.2">
      <c r="A8399" s="265" t="s">
        <v>864</v>
      </c>
      <c r="B8399" s="263">
        <v>3.0001792702723002E-5</v>
      </c>
      <c r="D8399" s="263"/>
    </row>
    <row r="8400" spans="1:4" x14ac:dyDescent="0.2">
      <c r="A8400" s="265" t="s">
        <v>1098</v>
      </c>
      <c r="B8400" s="263">
        <v>2.9881687525105601E-5</v>
      </c>
      <c r="D8400" s="263"/>
    </row>
    <row r="8401" spans="1:4" x14ac:dyDescent="0.2">
      <c r="A8401" s="265" t="s">
        <v>5517</v>
      </c>
      <c r="B8401" s="263">
        <v>2.9822986350004199E-5</v>
      </c>
      <c r="D8401" s="263"/>
    </row>
    <row r="8402" spans="1:4" x14ac:dyDescent="0.2">
      <c r="A8402" s="265" t="s">
        <v>4151</v>
      </c>
      <c r="B8402" s="263">
        <v>2.9822986350004199E-5</v>
      </c>
      <c r="D8402" s="263"/>
    </row>
    <row r="8403" spans="1:4" x14ac:dyDescent="0.2">
      <c r="A8403" s="265" t="s">
        <v>9535</v>
      </c>
      <c r="B8403" s="263">
        <v>2.9632769022945201E-5</v>
      </c>
      <c r="D8403" s="263"/>
    </row>
    <row r="8404" spans="1:4" x14ac:dyDescent="0.2">
      <c r="A8404" s="265" t="s">
        <v>510</v>
      </c>
      <c r="B8404" s="263">
        <v>2.9627632570657899E-5</v>
      </c>
      <c r="D8404" s="263"/>
    </row>
    <row r="8405" spans="1:4" x14ac:dyDescent="0.2">
      <c r="A8405" s="265" t="s">
        <v>9536</v>
      </c>
      <c r="B8405" s="263">
        <v>2.96139151798564E-5</v>
      </c>
      <c r="D8405" s="263"/>
    </row>
    <row r="8406" spans="1:4" x14ac:dyDescent="0.2">
      <c r="A8406" s="265" t="s">
        <v>4737</v>
      </c>
      <c r="B8406" s="263">
        <v>2.96069295933908E-5</v>
      </c>
      <c r="D8406" s="263"/>
    </row>
    <row r="8407" spans="1:4" x14ac:dyDescent="0.2">
      <c r="A8407" s="265" t="s">
        <v>3029</v>
      </c>
      <c r="B8407" s="263">
        <v>2.9557836050940299E-5</v>
      </c>
      <c r="D8407" s="263"/>
    </row>
    <row r="8408" spans="1:4" x14ac:dyDescent="0.2">
      <c r="A8408" s="265" t="s">
        <v>9537</v>
      </c>
      <c r="B8408" s="263">
        <v>2.95379873739097E-5</v>
      </c>
      <c r="D8408" s="263"/>
    </row>
    <row r="8409" spans="1:4" x14ac:dyDescent="0.2">
      <c r="A8409" s="265" t="s">
        <v>4924</v>
      </c>
      <c r="B8409" s="263">
        <v>2.9505770799708901E-5</v>
      </c>
      <c r="D8409" s="263"/>
    </row>
    <row r="8410" spans="1:4" x14ac:dyDescent="0.2">
      <c r="A8410" s="265" t="s">
        <v>9538</v>
      </c>
      <c r="B8410" s="263">
        <v>2.9490029470199099E-5</v>
      </c>
      <c r="D8410" s="263"/>
    </row>
    <row r="8411" spans="1:4" x14ac:dyDescent="0.2">
      <c r="A8411" s="265" t="s">
        <v>5081</v>
      </c>
      <c r="B8411" s="263">
        <v>2.9379394564359901E-5</v>
      </c>
      <c r="D8411" s="263"/>
    </row>
    <row r="8412" spans="1:4" x14ac:dyDescent="0.2">
      <c r="A8412" s="265" t="s">
        <v>9539</v>
      </c>
      <c r="B8412" s="263">
        <v>2.9374496201954099E-5</v>
      </c>
      <c r="D8412" s="263"/>
    </row>
    <row r="8413" spans="1:4" x14ac:dyDescent="0.2">
      <c r="A8413" s="265" t="s">
        <v>1971</v>
      </c>
      <c r="B8413" s="263">
        <v>2.9340556256212601E-5</v>
      </c>
      <c r="D8413" s="263"/>
    </row>
    <row r="8414" spans="1:4" x14ac:dyDescent="0.2">
      <c r="A8414" s="265" t="s">
        <v>1516</v>
      </c>
      <c r="B8414" s="263">
        <v>2.9273438794443301E-5</v>
      </c>
      <c r="D8414" s="263"/>
    </row>
    <row r="8415" spans="1:4" x14ac:dyDescent="0.2">
      <c r="A8415" s="265" t="s">
        <v>2491</v>
      </c>
      <c r="B8415" s="263">
        <v>2.92525732548117E-5</v>
      </c>
      <c r="D8415" s="263"/>
    </row>
    <row r="8416" spans="1:4" x14ac:dyDescent="0.2">
      <c r="A8416" s="265" t="s">
        <v>9540</v>
      </c>
      <c r="B8416" s="263">
        <v>2.92145760008023E-5</v>
      </c>
      <c r="D8416" s="263"/>
    </row>
    <row r="8417" spans="1:4" x14ac:dyDescent="0.2">
      <c r="A8417" s="265" t="s">
        <v>887</v>
      </c>
      <c r="B8417" s="263">
        <v>2.9190589737422399E-5</v>
      </c>
      <c r="D8417" s="263"/>
    </row>
    <row r="8418" spans="1:4" x14ac:dyDescent="0.2">
      <c r="A8418" s="265" t="s">
        <v>4583</v>
      </c>
      <c r="B8418" s="263">
        <v>2.9155693632997801E-5</v>
      </c>
      <c r="D8418" s="263"/>
    </row>
    <row r="8419" spans="1:4" x14ac:dyDescent="0.2">
      <c r="A8419" s="265" t="s">
        <v>990</v>
      </c>
      <c r="B8419" s="263">
        <v>2.91178875249352E-5</v>
      </c>
      <c r="D8419" s="263"/>
    </row>
    <row r="8420" spans="1:4" x14ac:dyDescent="0.2">
      <c r="A8420" s="265" t="s">
        <v>6329</v>
      </c>
      <c r="B8420" s="263">
        <v>2.8986199924947399E-5</v>
      </c>
      <c r="D8420" s="263"/>
    </row>
    <row r="8421" spans="1:4" x14ac:dyDescent="0.2">
      <c r="A8421" s="265" t="s">
        <v>9541</v>
      </c>
      <c r="B8421" s="263">
        <v>2.8910398174767202E-5</v>
      </c>
      <c r="D8421" s="263"/>
    </row>
    <row r="8422" spans="1:4" x14ac:dyDescent="0.2">
      <c r="A8422" s="265" t="s">
        <v>9542</v>
      </c>
      <c r="B8422" s="263">
        <v>2.8792993728365899E-5</v>
      </c>
      <c r="D8422" s="263"/>
    </row>
    <row r="8423" spans="1:4" x14ac:dyDescent="0.2">
      <c r="A8423" s="265" t="s">
        <v>2168</v>
      </c>
      <c r="B8423" s="263">
        <v>2.8773236517810502E-5</v>
      </c>
      <c r="D8423" s="263"/>
    </row>
    <row r="8424" spans="1:4" x14ac:dyDescent="0.2">
      <c r="A8424" s="265" t="s">
        <v>1614</v>
      </c>
      <c r="B8424" s="263">
        <v>2.8733674376798E-5</v>
      </c>
      <c r="D8424" s="263"/>
    </row>
    <row r="8425" spans="1:4" x14ac:dyDescent="0.2">
      <c r="A8425" s="265" t="s">
        <v>9543</v>
      </c>
      <c r="B8425" s="263">
        <v>2.8667399928171799E-5</v>
      </c>
      <c r="D8425" s="263"/>
    </row>
    <row r="8426" spans="1:4" x14ac:dyDescent="0.2">
      <c r="A8426" s="265" t="s">
        <v>532</v>
      </c>
      <c r="B8426" s="263">
        <v>2.8634881824257699E-5</v>
      </c>
      <c r="D8426" s="263"/>
    </row>
    <row r="8427" spans="1:4" x14ac:dyDescent="0.2">
      <c r="A8427" s="265" t="s">
        <v>983</v>
      </c>
      <c r="B8427" s="263">
        <v>2.86313571365082E-5</v>
      </c>
      <c r="D8427" s="263"/>
    </row>
    <row r="8428" spans="1:4" x14ac:dyDescent="0.2">
      <c r="A8428" s="265" t="s">
        <v>1297</v>
      </c>
      <c r="B8428" s="263">
        <v>2.85780523703488E-5</v>
      </c>
      <c r="D8428" s="263"/>
    </row>
    <row r="8429" spans="1:4" x14ac:dyDescent="0.2">
      <c r="A8429" s="265" t="s">
        <v>9544</v>
      </c>
      <c r="B8429" s="263">
        <v>2.8569420390370701E-5</v>
      </c>
      <c r="D8429" s="263"/>
    </row>
    <row r="8430" spans="1:4" x14ac:dyDescent="0.2">
      <c r="A8430" s="265" t="s">
        <v>9545</v>
      </c>
      <c r="B8430" s="263">
        <v>2.8501214266079801E-5</v>
      </c>
      <c r="D8430" s="263"/>
    </row>
    <row r="8431" spans="1:4" x14ac:dyDescent="0.2">
      <c r="A8431" s="265" t="s">
        <v>447</v>
      </c>
      <c r="B8431" s="263">
        <v>2.8500366126289701E-5</v>
      </c>
      <c r="D8431" s="263"/>
    </row>
    <row r="8432" spans="1:4" x14ac:dyDescent="0.2">
      <c r="A8432" s="265" t="s">
        <v>5407</v>
      </c>
      <c r="B8432" s="263">
        <v>2.8385933415314802E-5</v>
      </c>
      <c r="D8432" s="263"/>
    </row>
    <row r="8433" spans="1:4" x14ac:dyDescent="0.2">
      <c r="A8433" s="265" t="s">
        <v>5082</v>
      </c>
      <c r="B8433" s="263">
        <v>2.8385933415314802E-5</v>
      </c>
      <c r="D8433" s="263"/>
    </row>
    <row r="8434" spans="1:4" x14ac:dyDescent="0.2">
      <c r="A8434" s="265" t="s">
        <v>9546</v>
      </c>
      <c r="B8434" s="263">
        <v>2.8385933415314802E-5</v>
      </c>
      <c r="D8434" s="263"/>
    </row>
    <row r="8435" spans="1:4" x14ac:dyDescent="0.2">
      <c r="A8435" s="265" t="s">
        <v>9547</v>
      </c>
      <c r="B8435" s="263">
        <v>2.8385933415314802E-5</v>
      </c>
      <c r="D8435" s="263"/>
    </row>
    <row r="8436" spans="1:4" x14ac:dyDescent="0.2">
      <c r="A8436" s="265" t="s">
        <v>9548</v>
      </c>
      <c r="B8436" s="263">
        <v>2.81444810480354E-5</v>
      </c>
      <c r="D8436" s="263"/>
    </row>
    <row r="8437" spans="1:4" x14ac:dyDescent="0.2">
      <c r="A8437" s="265" t="s">
        <v>431</v>
      </c>
      <c r="B8437" s="263">
        <v>2.7974175116572502E-5</v>
      </c>
      <c r="D8437" s="263"/>
    </row>
    <row r="8438" spans="1:4" x14ac:dyDescent="0.2">
      <c r="A8438" s="265" t="s">
        <v>710</v>
      </c>
      <c r="B8438" s="263">
        <v>2.79482680293679E-5</v>
      </c>
      <c r="D8438" s="263"/>
    </row>
    <row r="8439" spans="1:4" x14ac:dyDescent="0.2">
      <c r="A8439" s="265" t="s">
        <v>1004</v>
      </c>
      <c r="B8439" s="263">
        <v>2.79025817465303E-5</v>
      </c>
      <c r="D8439" s="263"/>
    </row>
    <row r="8440" spans="1:4" x14ac:dyDescent="0.2">
      <c r="A8440" s="265" t="s">
        <v>5947</v>
      </c>
      <c r="B8440" s="263">
        <v>2.7851512398666399E-5</v>
      </c>
      <c r="D8440" s="263"/>
    </row>
    <row r="8441" spans="1:4" x14ac:dyDescent="0.2">
      <c r="A8441" s="265" t="s">
        <v>4436</v>
      </c>
      <c r="B8441" s="263">
        <v>2.7816962974575398E-5</v>
      </c>
      <c r="D8441" s="263"/>
    </row>
    <row r="8442" spans="1:4" x14ac:dyDescent="0.2">
      <c r="A8442" s="265" t="s">
        <v>9549</v>
      </c>
      <c r="B8442" s="263">
        <v>2.77293909084339E-5</v>
      </c>
      <c r="D8442" s="263"/>
    </row>
    <row r="8443" spans="1:4" x14ac:dyDescent="0.2">
      <c r="A8443" s="265" t="s">
        <v>9550</v>
      </c>
      <c r="B8443" s="263">
        <v>2.77293909084339E-5</v>
      </c>
      <c r="D8443" s="263"/>
    </row>
    <row r="8444" spans="1:4" x14ac:dyDescent="0.2">
      <c r="A8444" s="265" t="s">
        <v>9551</v>
      </c>
      <c r="B8444" s="263">
        <v>2.7714413917628999E-5</v>
      </c>
      <c r="D8444" s="263"/>
    </row>
    <row r="8445" spans="1:4" x14ac:dyDescent="0.2">
      <c r="A8445" s="265" t="s">
        <v>9552</v>
      </c>
      <c r="B8445" s="263">
        <v>2.76312503926823E-5</v>
      </c>
      <c r="D8445" s="263"/>
    </row>
    <row r="8446" spans="1:4" x14ac:dyDescent="0.2">
      <c r="A8446" s="265" t="s">
        <v>729</v>
      </c>
      <c r="B8446" s="263">
        <v>2.7617391405219599E-5</v>
      </c>
      <c r="D8446" s="263"/>
    </row>
    <row r="8447" spans="1:4" x14ac:dyDescent="0.2">
      <c r="A8447" s="265" t="s">
        <v>5191</v>
      </c>
      <c r="B8447" s="263">
        <v>2.7611436532586599E-5</v>
      </c>
      <c r="D8447" s="263"/>
    </row>
    <row r="8448" spans="1:4" x14ac:dyDescent="0.2">
      <c r="A8448" s="265" t="s">
        <v>3315</v>
      </c>
      <c r="B8448" s="263">
        <v>2.7611436532586599E-5</v>
      </c>
      <c r="D8448" s="263"/>
    </row>
    <row r="8449" spans="1:4" x14ac:dyDescent="0.2">
      <c r="A8449" s="265" t="s">
        <v>6345</v>
      </c>
      <c r="B8449" s="263">
        <v>2.7544659913982501E-5</v>
      </c>
      <c r="D8449" s="263"/>
    </row>
    <row r="8450" spans="1:4" x14ac:dyDescent="0.2">
      <c r="A8450" s="265" t="s">
        <v>9553</v>
      </c>
      <c r="B8450" s="263">
        <v>2.7529239868604699E-5</v>
      </c>
      <c r="D8450" s="263"/>
    </row>
    <row r="8451" spans="1:4" x14ac:dyDescent="0.2">
      <c r="A8451" s="265" t="s">
        <v>9554</v>
      </c>
      <c r="B8451" s="263">
        <v>2.7406423394190599E-5</v>
      </c>
      <c r="D8451" s="263"/>
    </row>
    <row r="8452" spans="1:4" x14ac:dyDescent="0.2">
      <c r="A8452" s="265" t="s">
        <v>6307</v>
      </c>
      <c r="B8452" s="263">
        <v>2.7306094153140399E-5</v>
      </c>
      <c r="D8452" s="263"/>
    </row>
    <row r="8453" spans="1:4" x14ac:dyDescent="0.2">
      <c r="A8453" s="265" t="s">
        <v>9555</v>
      </c>
      <c r="B8453" s="263">
        <v>2.7299243318038001E-5</v>
      </c>
      <c r="D8453" s="263"/>
    </row>
    <row r="8454" spans="1:4" x14ac:dyDescent="0.2">
      <c r="A8454" s="265" t="s">
        <v>5064</v>
      </c>
      <c r="B8454" s="263">
        <v>2.72223517665E-5</v>
      </c>
      <c r="D8454" s="263"/>
    </row>
    <row r="8455" spans="1:4" x14ac:dyDescent="0.2">
      <c r="A8455" s="265" t="s">
        <v>5967</v>
      </c>
      <c r="B8455" s="263">
        <v>2.71546940065129E-5</v>
      </c>
      <c r="D8455" s="263"/>
    </row>
    <row r="8456" spans="1:4" x14ac:dyDescent="0.2">
      <c r="A8456" s="265" t="s">
        <v>9556</v>
      </c>
      <c r="B8456" s="263">
        <v>2.7114920858084699E-5</v>
      </c>
      <c r="D8456" s="263"/>
    </row>
    <row r="8457" spans="1:4" x14ac:dyDescent="0.2">
      <c r="A8457" s="265" t="s">
        <v>9557</v>
      </c>
      <c r="B8457" s="263">
        <v>2.7017884312299202E-5</v>
      </c>
      <c r="D8457" s="263"/>
    </row>
    <row r="8458" spans="1:4" x14ac:dyDescent="0.2">
      <c r="A8458" s="265" t="s">
        <v>9558</v>
      </c>
      <c r="B8458" s="263">
        <v>2.7012811188086902E-5</v>
      </c>
      <c r="D8458" s="263"/>
    </row>
    <row r="8459" spans="1:4" x14ac:dyDescent="0.2">
      <c r="A8459" s="265" t="s">
        <v>9559</v>
      </c>
      <c r="B8459" s="263">
        <v>2.7006922965320499E-5</v>
      </c>
      <c r="D8459" s="263"/>
    </row>
    <row r="8460" spans="1:4" x14ac:dyDescent="0.2">
      <c r="A8460" s="265" t="s">
        <v>1602</v>
      </c>
      <c r="B8460" s="263">
        <v>2.6891094062168899E-5</v>
      </c>
      <c r="D8460" s="263"/>
    </row>
    <row r="8461" spans="1:4" x14ac:dyDescent="0.2">
      <c r="A8461" s="265" t="s">
        <v>5630</v>
      </c>
      <c r="B8461" s="263">
        <v>2.6832008907490702E-5</v>
      </c>
      <c r="D8461" s="263"/>
    </row>
    <row r="8462" spans="1:4" x14ac:dyDescent="0.2">
      <c r="A8462" s="265" t="s">
        <v>9560</v>
      </c>
      <c r="B8462" s="263">
        <v>2.6832008907490702E-5</v>
      </c>
      <c r="D8462" s="263"/>
    </row>
    <row r="8463" spans="1:4" x14ac:dyDescent="0.2">
      <c r="A8463" s="265" t="s">
        <v>9561</v>
      </c>
      <c r="B8463" s="263">
        <v>2.67799048363875E-5</v>
      </c>
      <c r="D8463" s="263"/>
    </row>
    <row r="8464" spans="1:4" x14ac:dyDescent="0.2">
      <c r="A8464" s="265" t="s">
        <v>926</v>
      </c>
      <c r="B8464" s="263">
        <v>2.6707212475197E-5</v>
      </c>
      <c r="D8464" s="263"/>
    </row>
    <row r="8465" spans="1:4" x14ac:dyDescent="0.2">
      <c r="A8465" s="265" t="s">
        <v>4805</v>
      </c>
      <c r="B8465" s="263">
        <v>2.6690687591498499E-5</v>
      </c>
      <c r="D8465" s="263"/>
    </row>
    <row r="8466" spans="1:4" x14ac:dyDescent="0.2">
      <c r="A8466" s="265" t="s">
        <v>9562</v>
      </c>
      <c r="B8466" s="263">
        <v>2.6664249137867601E-5</v>
      </c>
      <c r="D8466" s="263"/>
    </row>
    <row r="8467" spans="1:4" x14ac:dyDescent="0.2">
      <c r="A8467" s="265" t="s">
        <v>816</v>
      </c>
      <c r="B8467" s="263">
        <v>2.6644325540669201E-5</v>
      </c>
      <c r="D8467" s="263"/>
    </row>
    <row r="8468" spans="1:4" x14ac:dyDescent="0.2">
      <c r="A8468" s="265" t="s">
        <v>9563</v>
      </c>
      <c r="B8468" s="263">
        <v>2.65949897145795E-5</v>
      </c>
      <c r="D8468" s="263"/>
    </row>
    <row r="8469" spans="1:4" x14ac:dyDescent="0.2">
      <c r="A8469" s="265" t="s">
        <v>609</v>
      </c>
      <c r="B8469" s="263">
        <v>2.6477117642889598E-5</v>
      </c>
      <c r="D8469" s="263"/>
    </row>
    <row r="8470" spans="1:4" x14ac:dyDescent="0.2">
      <c r="A8470" s="265" t="s">
        <v>9564</v>
      </c>
      <c r="B8470" s="263">
        <v>2.64125153304462E-5</v>
      </c>
      <c r="D8470" s="263"/>
    </row>
    <row r="8471" spans="1:4" x14ac:dyDescent="0.2">
      <c r="A8471" s="265" t="s">
        <v>9565</v>
      </c>
      <c r="B8471" s="263">
        <v>2.6376265974224602E-5</v>
      </c>
      <c r="D8471" s="263"/>
    </row>
    <row r="8472" spans="1:4" x14ac:dyDescent="0.2">
      <c r="A8472" s="265" t="s">
        <v>9566</v>
      </c>
      <c r="B8472" s="263">
        <v>2.6339085807936199E-5</v>
      </c>
      <c r="D8472" s="263"/>
    </row>
    <row r="8473" spans="1:4" x14ac:dyDescent="0.2">
      <c r="A8473" s="265" t="s">
        <v>9567</v>
      </c>
      <c r="B8473" s="263">
        <v>2.6324125987746502E-5</v>
      </c>
      <c r="D8473" s="263"/>
    </row>
    <row r="8474" spans="1:4" x14ac:dyDescent="0.2">
      <c r="A8474" s="265" t="s">
        <v>3359</v>
      </c>
      <c r="B8474" s="263">
        <v>2.6270084174644699E-5</v>
      </c>
      <c r="D8474" s="263"/>
    </row>
    <row r="8475" spans="1:4" x14ac:dyDescent="0.2">
      <c r="A8475" s="265" t="s">
        <v>9568</v>
      </c>
      <c r="B8475" s="263">
        <v>2.6233685497658601E-5</v>
      </c>
      <c r="D8475" s="263"/>
    </row>
    <row r="8476" spans="1:4" x14ac:dyDescent="0.2">
      <c r="A8476" s="265" t="s">
        <v>2927</v>
      </c>
      <c r="B8476" s="263">
        <v>2.6084010691752401E-5</v>
      </c>
      <c r="D8476" s="263"/>
    </row>
    <row r="8477" spans="1:4" x14ac:dyDescent="0.2">
      <c r="A8477" s="265" t="s">
        <v>9569</v>
      </c>
      <c r="B8477" s="263">
        <v>2.6075363040036801E-5</v>
      </c>
      <c r="D8477" s="263"/>
    </row>
    <row r="8478" spans="1:4" x14ac:dyDescent="0.2">
      <c r="A8478" s="265" t="s">
        <v>5414</v>
      </c>
      <c r="B8478" s="263">
        <v>2.60604381956211E-5</v>
      </c>
      <c r="D8478" s="263"/>
    </row>
    <row r="8479" spans="1:4" x14ac:dyDescent="0.2">
      <c r="A8479" s="265" t="s">
        <v>5095</v>
      </c>
      <c r="B8479" s="263">
        <v>2.60474412657104E-5</v>
      </c>
      <c r="D8479" s="263"/>
    </row>
    <row r="8480" spans="1:4" x14ac:dyDescent="0.2">
      <c r="A8480" s="265" t="s">
        <v>9570</v>
      </c>
      <c r="B8480" s="263">
        <v>2.6021268369796299E-5</v>
      </c>
      <c r="D8480" s="263"/>
    </row>
    <row r="8481" spans="1:4" x14ac:dyDescent="0.2">
      <c r="A8481" s="265" t="s">
        <v>1405</v>
      </c>
      <c r="B8481" s="263">
        <v>2.5971952887387799E-5</v>
      </c>
      <c r="D8481" s="263"/>
    </row>
    <row r="8482" spans="1:4" x14ac:dyDescent="0.2">
      <c r="A8482" s="265" t="s">
        <v>539</v>
      </c>
      <c r="B8482" s="263">
        <v>2.5931389419412301E-5</v>
      </c>
      <c r="D8482" s="263"/>
    </row>
    <row r="8483" spans="1:4" x14ac:dyDescent="0.2">
      <c r="A8483" s="265" t="s">
        <v>9571</v>
      </c>
      <c r="B8483" s="263">
        <v>2.5926917043573202E-5</v>
      </c>
      <c r="D8483" s="263"/>
    </row>
    <row r="8484" spans="1:4" x14ac:dyDescent="0.2">
      <c r="A8484" s="265" t="s">
        <v>3543</v>
      </c>
      <c r="B8484" s="263">
        <v>2.5917659808391001E-5</v>
      </c>
      <c r="D8484" s="263"/>
    </row>
    <row r="8485" spans="1:4" x14ac:dyDescent="0.2">
      <c r="A8485" s="265" t="s">
        <v>9572</v>
      </c>
      <c r="B8485" s="263">
        <v>2.5800325037607801E-5</v>
      </c>
      <c r="D8485" s="263"/>
    </row>
    <row r="8486" spans="1:4" x14ac:dyDescent="0.2">
      <c r="A8486" s="265" t="s">
        <v>9573</v>
      </c>
      <c r="B8486" s="263">
        <v>2.5794300642198701E-5</v>
      </c>
      <c r="D8486" s="263"/>
    </row>
    <row r="8487" spans="1:4" x14ac:dyDescent="0.2">
      <c r="A8487" s="265" t="s">
        <v>9574</v>
      </c>
      <c r="B8487" s="263">
        <v>2.5794300642198701E-5</v>
      </c>
      <c r="D8487" s="263"/>
    </row>
    <row r="8488" spans="1:4" x14ac:dyDescent="0.2">
      <c r="A8488" s="265" t="s">
        <v>9575</v>
      </c>
      <c r="B8488" s="263">
        <v>2.5794300642198701E-5</v>
      </c>
      <c r="D8488" s="263"/>
    </row>
    <row r="8489" spans="1:4" x14ac:dyDescent="0.2">
      <c r="A8489" s="265" t="s">
        <v>9576</v>
      </c>
      <c r="B8489" s="263">
        <v>2.5794300642198701E-5</v>
      </c>
      <c r="D8489" s="263"/>
    </row>
    <row r="8490" spans="1:4" x14ac:dyDescent="0.2">
      <c r="A8490" s="265" t="s">
        <v>9577</v>
      </c>
      <c r="B8490" s="263">
        <v>2.5794300642198701E-5</v>
      </c>
      <c r="D8490" s="263"/>
    </row>
    <row r="8491" spans="1:4" x14ac:dyDescent="0.2">
      <c r="A8491" s="265" t="s">
        <v>5253</v>
      </c>
      <c r="B8491" s="263">
        <v>2.5776143530523701E-5</v>
      </c>
      <c r="D8491" s="263"/>
    </row>
    <row r="8492" spans="1:4" x14ac:dyDescent="0.2">
      <c r="A8492" s="265" t="s">
        <v>6227</v>
      </c>
      <c r="B8492" s="263">
        <v>2.57651376640522E-5</v>
      </c>
      <c r="D8492" s="263"/>
    </row>
    <row r="8493" spans="1:4" x14ac:dyDescent="0.2">
      <c r="A8493" s="265" t="s">
        <v>1911</v>
      </c>
      <c r="B8493" s="263">
        <v>2.57320913015117E-5</v>
      </c>
      <c r="D8493" s="263"/>
    </row>
    <row r="8494" spans="1:4" x14ac:dyDescent="0.2">
      <c r="A8494" s="265" t="s">
        <v>9578</v>
      </c>
      <c r="B8494" s="263">
        <v>2.5726157812861399E-5</v>
      </c>
      <c r="D8494" s="263"/>
    </row>
    <row r="8495" spans="1:4" x14ac:dyDescent="0.2">
      <c r="A8495" s="265" t="s">
        <v>524</v>
      </c>
      <c r="B8495" s="263">
        <v>2.5604214569912101E-5</v>
      </c>
      <c r="D8495" s="263"/>
    </row>
    <row r="8496" spans="1:4" x14ac:dyDescent="0.2">
      <c r="A8496" s="265" t="s">
        <v>1693</v>
      </c>
      <c r="B8496" s="263">
        <v>2.5547806787069299E-5</v>
      </c>
      <c r="D8496" s="263"/>
    </row>
    <row r="8497" spans="1:4" x14ac:dyDescent="0.2">
      <c r="A8497" s="265" t="s">
        <v>375</v>
      </c>
      <c r="B8497" s="263">
        <v>2.5513538351756801E-5</v>
      </c>
      <c r="D8497" s="263"/>
    </row>
    <row r="8498" spans="1:4" x14ac:dyDescent="0.2">
      <c r="A8498" s="265" t="s">
        <v>9579</v>
      </c>
      <c r="B8498" s="263">
        <v>2.5491462529247599E-5</v>
      </c>
      <c r="D8498" s="263"/>
    </row>
    <row r="8499" spans="1:4" x14ac:dyDescent="0.2">
      <c r="A8499" s="265" t="s">
        <v>588</v>
      </c>
      <c r="B8499" s="263">
        <v>2.54769865108714E-5</v>
      </c>
      <c r="D8499" s="263"/>
    </row>
    <row r="8500" spans="1:4" x14ac:dyDescent="0.2">
      <c r="A8500" s="265" t="s">
        <v>9580</v>
      </c>
      <c r="B8500" s="263">
        <v>2.5441969376150801E-5</v>
      </c>
      <c r="D8500" s="263"/>
    </row>
    <row r="8501" spans="1:4" x14ac:dyDescent="0.2">
      <c r="A8501" s="265" t="s">
        <v>3561</v>
      </c>
      <c r="B8501" s="263">
        <v>2.54071668928121E-5</v>
      </c>
      <c r="D8501" s="263"/>
    </row>
    <row r="8502" spans="1:4" x14ac:dyDescent="0.2">
      <c r="A8502" s="265" t="s">
        <v>5250</v>
      </c>
      <c r="B8502" s="263">
        <v>2.5401929050922598E-5</v>
      </c>
      <c r="D8502" s="263"/>
    </row>
    <row r="8503" spans="1:4" x14ac:dyDescent="0.2">
      <c r="A8503" s="265" t="s">
        <v>9581</v>
      </c>
      <c r="B8503" s="263">
        <v>2.5257507336200502E-5</v>
      </c>
      <c r="D8503" s="263"/>
    </row>
    <row r="8504" spans="1:4" x14ac:dyDescent="0.2">
      <c r="A8504" s="265" t="s">
        <v>4943</v>
      </c>
      <c r="B8504" s="263">
        <v>2.5257507336200502E-5</v>
      </c>
      <c r="D8504" s="263"/>
    </row>
    <row r="8505" spans="1:4" x14ac:dyDescent="0.2">
      <c r="A8505" s="265" t="s">
        <v>4002</v>
      </c>
      <c r="B8505" s="263">
        <v>2.5232557888272802E-5</v>
      </c>
      <c r="D8505" s="263"/>
    </row>
    <row r="8506" spans="1:4" x14ac:dyDescent="0.2">
      <c r="A8506" s="265" t="s">
        <v>9582</v>
      </c>
      <c r="B8506" s="263">
        <v>2.51978450501927E-5</v>
      </c>
      <c r="D8506" s="263"/>
    </row>
    <row r="8507" spans="1:4" x14ac:dyDescent="0.2">
      <c r="A8507" s="265" t="s">
        <v>9583</v>
      </c>
      <c r="B8507" s="263">
        <v>2.51978450501927E-5</v>
      </c>
      <c r="D8507" s="263"/>
    </row>
    <row r="8508" spans="1:4" x14ac:dyDescent="0.2">
      <c r="A8508" s="265" t="s">
        <v>9584</v>
      </c>
      <c r="B8508" s="263">
        <v>2.51978450501927E-5</v>
      </c>
      <c r="D8508" s="263"/>
    </row>
    <row r="8509" spans="1:4" x14ac:dyDescent="0.2">
      <c r="A8509" s="265" t="s">
        <v>9585</v>
      </c>
      <c r="B8509" s="263">
        <v>2.51978450501927E-5</v>
      </c>
      <c r="D8509" s="263"/>
    </row>
    <row r="8510" spans="1:4" x14ac:dyDescent="0.2">
      <c r="A8510" s="265" t="s">
        <v>9586</v>
      </c>
      <c r="B8510" s="263">
        <v>2.51978450501927E-5</v>
      </c>
      <c r="D8510" s="263"/>
    </row>
    <row r="8511" spans="1:4" x14ac:dyDescent="0.2">
      <c r="A8511" s="265" t="s">
        <v>9587</v>
      </c>
      <c r="B8511" s="263">
        <v>2.51978450501927E-5</v>
      </c>
      <c r="D8511" s="263"/>
    </row>
    <row r="8512" spans="1:4" x14ac:dyDescent="0.2">
      <c r="A8512" s="265" t="s">
        <v>9588</v>
      </c>
      <c r="B8512" s="263">
        <v>2.5106489161344399E-5</v>
      </c>
      <c r="D8512" s="263"/>
    </row>
    <row r="8513" spans="1:4" x14ac:dyDescent="0.2">
      <c r="A8513" s="265" t="s">
        <v>9589</v>
      </c>
      <c r="B8513" s="263">
        <v>2.5038651918627202E-5</v>
      </c>
      <c r="D8513" s="263"/>
    </row>
    <row r="8514" spans="1:4" x14ac:dyDescent="0.2">
      <c r="A8514" s="265" t="s">
        <v>1578</v>
      </c>
      <c r="B8514" s="263">
        <v>2.4969843057040198E-5</v>
      </c>
      <c r="D8514" s="263"/>
    </row>
    <row r="8515" spans="1:4" x14ac:dyDescent="0.2">
      <c r="A8515" s="265" t="s">
        <v>6342</v>
      </c>
      <c r="B8515" s="263">
        <v>2.4921587713944E-5</v>
      </c>
      <c r="D8515" s="263"/>
    </row>
    <row r="8516" spans="1:4" x14ac:dyDescent="0.2">
      <c r="A8516" s="265" t="s">
        <v>9590</v>
      </c>
      <c r="B8516" s="263">
        <v>2.4917618038701301E-5</v>
      </c>
      <c r="D8516" s="263"/>
    </row>
    <row r="8517" spans="1:4" x14ac:dyDescent="0.2">
      <c r="A8517" s="265" t="s">
        <v>2364</v>
      </c>
      <c r="B8517" s="263">
        <v>2.4910455189988899E-5</v>
      </c>
      <c r="D8517" s="263"/>
    </row>
    <row r="8518" spans="1:4" x14ac:dyDescent="0.2">
      <c r="A8518" s="265" t="s">
        <v>1643</v>
      </c>
      <c r="B8518" s="263">
        <v>2.4839441939668699E-5</v>
      </c>
      <c r="D8518" s="263"/>
    </row>
    <row r="8519" spans="1:4" x14ac:dyDescent="0.2">
      <c r="A8519" s="265" t="s">
        <v>9591</v>
      </c>
      <c r="B8519" s="263">
        <v>2.4765360693392801E-5</v>
      </c>
      <c r="D8519" s="263"/>
    </row>
    <row r="8520" spans="1:4" x14ac:dyDescent="0.2">
      <c r="A8520" s="265" t="s">
        <v>9592</v>
      </c>
      <c r="B8520" s="263">
        <v>2.4624591806437501E-5</v>
      </c>
      <c r="D8520" s="263"/>
    </row>
    <row r="8521" spans="1:4" x14ac:dyDescent="0.2">
      <c r="A8521" s="265" t="s">
        <v>1961</v>
      </c>
      <c r="B8521" s="263">
        <v>2.46084494932463E-5</v>
      </c>
      <c r="D8521" s="263"/>
    </row>
    <row r="8522" spans="1:4" x14ac:dyDescent="0.2">
      <c r="A8522" s="265" t="s">
        <v>9593</v>
      </c>
      <c r="B8522" s="263">
        <v>2.4541617331982301E-5</v>
      </c>
      <c r="D8522" s="263"/>
    </row>
    <row r="8523" spans="1:4" x14ac:dyDescent="0.2">
      <c r="A8523" s="265" t="s">
        <v>3480</v>
      </c>
      <c r="B8523" s="263">
        <v>2.4461961760487899E-5</v>
      </c>
      <c r="D8523" s="263"/>
    </row>
    <row r="8524" spans="1:4" x14ac:dyDescent="0.2">
      <c r="A8524" s="265" t="s">
        <v>9594</v>
      </c>
      <c r="B8524" s="263">
        <v>2.43773792434715E-5</v>
      </c>
      <c r="D8524" s="263"/>
    </row>
    <row r="8525" spans="1:4" x14ac:dyDescent="0.2">
      <c r="A8525" s="265" t="s">
        <v>6293</v>
      </c>
      <c r="B8525" s="263">
        <v>2.4348551369563001E-5</v>
      </c>
      <c r="D8525" s="263"/>
    </row>
    <row r="8526" spans="1:4" x14ac:dyDescent="0.2">
      <c r="A8526" s="265" t="s">
        <v>9595</v>
      </c>
      <c r="B8526" s="263">
        <v>2.4327953423437499E-5</v>
      </c>
      <c r="D8526" s="263"/>
    </row>
    <row r="8527" spans="1:4" x14ac:dyDescent="0.2">
      <c r="A8527" s="265" t="s">
        <v>9596</v>
      </c>
      <c r="B8527" s="263">
        <v>2.41542330333091E-5</v>
      </c>
      <c r="D8527" s="263"/>
    </row>
    <row r="8528" spans="1:4" x14ac:dyDescent="0.2">
      <c r="A8528" s="265" t="s">
        <v>1389</v>
      </c>
      <c r="B8528" s="263">
        <v>2.4138731099221E-5</v>
      </c>
      <c r="D8528" s="263"/>
    </row>
    <row r="8529" spans="1:4" x14ac:dyDescent="0.2">
      <c r="A8529" s="265" t="s">
        <v>9597</v>
      </c>
      <c r="B8529" s="263">
        <v>2.4037409649663299E-5</v>
      </c>
      <c r="D8529" s="263"/>
    </row>
    <row r="8530" spans="1:4" x14ac:dyDescent="0.2">
      <c r="A8530" s="265" t="s">
        <v>1696</v>
      </c>
      <c r="B8530" s="263">
        <v>2.40019159552353E-5</v>
      </c>
      <c r="D8530" s="263"/>
    </row>
    <row r="8531" spans="1:4" x14ac:dyDescent="0.2">
      <c r="A8531" s="265" t="s">
        <v>1682</v>
      </c>
      <c r="B8531" s="263">
        <v>2.3952267138808199E-5</v>
      </c>
      <c r="D8531" s="263"/>
    </row>
    <row r="8532" spans="1:4" x14ac:dyDescent="0.2">
      <c r="A8532" s="265" t="s">
        <v>1680</v>
      </c>
      <c r="B8532" s="263">
        <v>2.3952267138808199E-5</v>
      </c>
      <c r="D8532" s="263"/>
    </row>
    <row r="8533" spans="1:4" x14ac:dyDescent="0.2">
      <c r="A8533" s="265" t="s">
        <v>1744</v>
      </c>
      <c r="B8533" s="263">
        <v>2.3952267138808199E-5</v>
      </c>
      <c r="D8533" s="263"/>
    </row>
    <row r="8534" spans="1:4" x14ac:dyDescent="0.2">
      <c r="A8534" s="265" t="s">
        <v>1922</v>
      </c>
      <c r="B8534" s="263">
        <v>2.3928596684915299E-5</v>
      </c>
      <c r="D8534" s="263"/>
    </row>
    <row r="8535" spans="1:4" x14ac:dyDescent="0.2">
      <c r="A8535" s="265" t="s">
        <v>9598</v>
      </c>
      <c r="B8535" s="263">
        <v>2.3853925489136201E-5</v>
      </c>
      <c r="D8535" s="263"/>
    </row>
    <row r="8536" spans="1:4" x14ac:dyDescent="0.2">
      <c r="A8536" s="265" t="s">
        <v>2005</v>
      </c>
      <c r="B8536" s="263">
        <v>2.3761180203464599E-5</v>
      </c>
      <c r="D8536" s="263"/>
    </row>
    <row r="8537" spans="1:4" x14ac:dyDescent="0.2">
      <c r="A8537" s="265" t="s">
        <v>9599</v>
      </c>
      <c r="B8537" s="263">
        <v>2.3751970119392899E-5</v>
      </c>
      <c r="D8537" s="263"/>
    </row>
    <row r="8538" spans="1:4" x14ac:dyDescent="0.2">
      <c r="A8538" s="265" t="s">
        <v>4985</v>
      </c>
      <c r="B8538" s="263">
        <v>2.37429324318005E-5</v>
      </c>
      <c r="D8538" s="263"/>
    </row>
    <row r="8539" spans="1:4" x14ac:dyDescent="0.2">
      <c r="A8539" s="265" t="s">
        <v>9600</v>
      </c>
      <c r="B8539" s="263">
        <v>2.3693127618130702E-5</v>
      </c>
      <c r="D8539" s="263"/>
    </row>
    <row r="8540" spans="1:4" x14ac:dyDescent="0.2">
      <c r="A8540" s="265" t="s">
        <v>9601</v>
      </c>
      <c r="B8540" s="263">
        <v>2.36874210490215E-5</v>
      </c>
      <c r="D8540" s="263"/>
    </row>
    <row r="8541" spans="1:4" x14ac:dyDescent="0.2">
      <c r="A8541" s="265" t="s">
        <v>5603</v>
      </c>
      <c r="B8541" s="263">
        <v>2.36736711525174E-5</v>
      </c>
      <c r="D8541" s="263"/>
    </row>
    <row r="8542" spans="1:4" x14ac:dyDescent="0.2">
      <c r="A8542" s="265" t="s">
        <v>9602</v>
      </c>
      <c r="B8542" s="263">
        <v>2.36605376503692E-5</v>
      </c>
      <c r="D8542" s="263"/>
    </row>
    <row r="8543" spans="1:4" x14ac:dyDescent="0.2">
      <c r="A8543" s="265" t="s">
        <v>869</v>
      </c>
      <c r="B8543" s="263">
        <v>2.36514932329316E-5</v>
      </c>
      <c r="D8543" s="263"/>
    </row>
    <row r="8544" spans="1:4" x14ac:dyDescent="0.2">
      <c r="A8544" s="265" t="s">
        <v>537</v>
      </c>
      <c r="B8544" s="263">
        <v>2.35079902010924E-5</v>
      </c>
      <c r="D8544" s="263"/>
    </row>
    <row r="8545" spans="1:4" x14ac:dyDescent="0.2">
      <c r="A8545" s="265" t="s">
        <v>2083</v>
      </c>
      <c r="B8545" s="263">
        <v>2.34479035848595E-5</v>
      </c>
      <c r="D8545" s="263"/>
    </row>
    <row r="8546" spans="1:4" x14ac:dyDescent="0.2">
      <c r="A8546" s="265" t="s">
        <v>5548</v>
      </c>
      <c r="B8546" s="263">
        <v>2.34479035848595E-5</v>
      </c>
      <c r="D8546" s="263"/>
    </row>
    <row r="8547" spans="1:4" x14ac:dyDescent="0.2">
      <c r="A8547" s="265" t="s">
        <v>9603</v>
      </c>
      <c r="B8547" s="263">
        <v>2.33649351539047E-5</v>
      </c>
      <c r="D8547" s="263"/>
    </row>
    <row r="8548" spans="1:4" x14ac:dyDescent="0.2">
      <c r="A8548" s="265" t="s">
        <v>9604</v>
      </c>
      <c r="B8548" s="263">
        <v>2.3304402441983702E-5</v>
      </c>
      <c r="D8548" s="263"/>
    </row>
    <row r="8549" spans="1:4" x14ac:dyDescent="0.2">
      <c r="A8549" s="265" t="s">
        <v>495</v>
      </c>
      <c r="B8549" s="263">
        <v>2.32951534934301E-5</v>
      </c>
      <c r="D8549" s="263"/>
    </row>
    <row r="8550" spans="1:4" x14ac:dyDescent="0.2">
      <c r="A8550" s="265" t="s">
        <v>1620</v>
      </c>
      <c r="B8550" s="263">
        <v>2.31824442761129E-5</v>
      </c>
      <c r="D8550" s="263"/>
    </row>
    <row r="8551" spans="1:4" x14ac:dyDescent="0.2">
      <c r="A8551" s="265" t="s">
        <v>9605</v>
      </c>
      <c r="B8551" s="263">
        <v>2.30976302585395E-5</v>
      </c>
      <c r="D8551" s="263"/>
    </row>
    <row r="8552" spans="1:4" x14ac:dyDescent="0.2">
      <c r="A8552" s="265" t="s">
        <v>742</v>
      </c>
      <c r="B8552" s="263">
        <v>2.3081190956834199E-5</v>
      </c>
      <c r="D8552" s="263"/>
    </row>
    <row r="8553" spans="1:4" x14ac:dyDescent="0.2">
      <c r="A8553" s="265" t="s">
        <v>9606</v>
      </c>
      <c r="B8553" s="263">
        <v>2.3028298796681601E-5</v>
      </c>
      <c r="D8553" s="263"/>
    </row>
    <row r="8554" spans="1:4" x14ac:dyDescent="0.2">
      <c r="A8554" s="265" t="s">
        <v>4827</v>
      </c>
      <c r="B8554" s="263">
        <v>2.3003420376529701E-5</v>
      </c>
      <c r="D8554" s="263"/>
    </row>
    <row r="8555" spans="1:4" x14ac:dyDescent="0.2">
      <c r="A8555" s="265" t="s">
        <v>941</v>
      </c>
      <c r="B8555" s="263">
        <v>2.29985996744303E-5</v>
      </c>
      <c r="D8555" s="263"/>
    </row>
    <row r="8556" spans="1:4" x14ac:dyDescent="0.2">
      <c r="A8556" s="265" t="s">
        <v>5025</v>
      </c>
      <c r="B8556" s="263">
        <v>2.2852943717653801E-5</v>
      </c>
      <c r="D8556" s="263"/>
    </row>
    <row r="8557" spans="1:4" x14ac:dyDescent="0.2">
      <c r="A8557" s="265" t="s">
        <v>9607</v>
      </c>
      <c r="B8557" s="263">
        <v>2.28067599133102E-5</v>
      </c>
      <c r="D8557" s="263"/>
    </row>
    <row r="8558" spans="1:4" x14ac:dyDescent="0.2">
      <c r="A8558" s="265" t="s">
        <v>9608</v>
      </c>
      <c r="B8558" s="263">
        <v>2.28067599133102E-5</v>
      </c>
      <c r="D8558" s="263"/>
    </row>
    <row r="8559" spans="1:4" x14ac:dyDescent="0.2">
      <c r="A8559" s="265" t="s">
        <v>9609</v>
      </c>
      <c r="B8559" s="263">
        <v>2.2667976634885798E-5</v>
      </c>
      <c r="D8559" s="263"/>
    </row>
    <row r="8560" spans="1:4" x14ac:dyDescent="0.2">
      <c r="A8560" s="265" t="s">
        <v>6134</v>
      </c>
      <c r="B8560" s="263">
        <v>2.2657929761731801E-5</v>
      </c>
      <c r="D8560" s="263"/>
    </row>
    <row r="8561" spans="1:4" x14ac:dyDescent="0.2">
      <c r="A8561" s="265" t="s">
        <v>663</v>
      </c>
      <c r="B8561" s="263">
        <v>2.2631383237612401E-5</v>
      </c>
      <c r="D8561" s="263"/>
    </row>
    <row r="8562" spans="1:4" x14ac:dyDescent="0.2">
      <c r="A8562" s="265" t="s">
        <v>570</v>
      </c>
      <c r="B8562" s="263">
        <v>2.2626119889953999E-5</v>
      </c>
      <c r="D8562" s="263"/>
    </row>
    <row r="8563" spans="1:4" x14ac:dyDescent="0.2">
      <c r="A8563" s="265" t="s">
        <v>1234</v>
      </c>
      <c r="B8563" s="263">
        <v>2.2576785489276801E-5</v>
      </c>
      <c r="D8563" s="263"/>
    </row>
    <row r="8564" spans="1:4" x14ac:dyDescent="0.2">
      <c r="A8564" s="265" t="s">
        <v>9610</v>
      </c>
      <c r="B8564" s="263">
        <v>2.2527522020244498E-5</v>
      </c>
      <c r="D8564" s="263"/>
    </row>
    <row r="8565" spans="1:4" x14ac:dyDescent="0.2">
      <c r="A8565" s="265" t="s">
        <v>9611</v>
      </c>
      <c r="B8565" s="263">
        <v>2.2522169881337302E-5</v>
      </c>
      <c r="D8565" s="263"/>
    </row>
    <row r="8566" spans="1:4" x14ac:dyDescent="0.2">
      <c r="A8566" s="265" t="s">
        <v>9612</v>
      </c>
      <c r="B8566" s="263">
        <v>2.2522169881337302E-5</v>
      </c>
      <c r="D8566" s="263"/>
    </row>
    <row r="8567" spans="1:4" x14ac:dyDescent="0.2">
      <c r="A8567" s="265" t="s">
        <v>784</v>
      </c>
      <c r="B8567" s="263">
        <v>2.2445978057230901E-5</v>
      </c>
      <c r="D8567" s="263"/>
    </row>
    <row r="8568" spans="1:4" x14ac:dyDescent="0.2">
      <c r="A8568" s="265" t="s">
        <v>9613</v>
      </c>
      <c r="B8568" s="263">
        <v>2.23644795171897E-5</v>
      </c>
      <c r="D8568" s="263"/>
    </row>
    <row r="8569" spans="1:4" x14ac:dyDescent="0.2">
      <c r="A8569" s="265" t="s">
        <v>6064</v>
      </c>
      <c r="B8569" s="263">
        <v>2.23050704872789E-5</v>
      </c>
      <c r="D8569" s="263"/>
    </row>
    <row r="8570" spans="1:4" x14ac:dyDescent="0.2">
      <c r="A8570" s="265" t="s">
        <v>9614</v>
      </c>
      <c r="B8570" s="263">
        <v>2.2283161831195098E-5</v>
      </c>
      <c r="D8570" s="263"/>
    </row>
    <row r="8571" spans="1:4" x14ac:dyDescent="0.2">
      <c r="A8571" s="265" t="s">
        <v>1973</v>
      </c>
      <c r="B8571" s="263">
        <v>2.22605585953847E-5</v>
      </c>
      <c r="D8571" s="263"/>
    </row>
    <row r="8572" spans="1:4" x14ac:dyDescent="0.2">
      <c r="A8572" s="265" t="s">
        <v>972</v>
      </c>
      <c r="B8572" s="263">
        <v>2.2104714431206899E-5</v>
      </c>
      <c r="D8572" s="263"/>
    </row>
    <row r="8573" spans="1:4" x14ac:dyDescent="0.2">
      <c r="A8573" s="265" t="s">
        <v>1568</v>
      </c>
      <c r="B8573" s="263">
        <v>2.20712092676575E-5</v>
      </c>
      <c r="D8573" s="263"/>
    </row>
    <row r="8574" spans="1:4" x14ac:dyDescent="0.2">
      <c r="A8574" s="265" t="s">
        <v>5657</v>
      </c>
      <c r="B8574" s="263">
        <v>2.2062870386683202E-5</v>
      </c>
      <c r="D8574" s="263"/>
    </row>
    <row r="8575" spans="1:4" x14ac:dyDescent="0.2">
      <c r="A8575" s="265" t="s">
        <v>9615</v>
      </c>
      <c r="B8575" s="263">
        <v>2.2062870386683202E-5</v>
      </c>
      <c r="D8575" s="263"/>
    </row>
    <row r="8576" spans="1:4" x14ac:dyDescent="0.2">
      <c r="A8576" s="265" t="s">
        <v>9616</v>
      </c>
      <c r="B8576" s="263">
        <v>2.2038860878950301E-5</v>
      </c>
      <c r="D8576" s="263"/>
    </row>
    <row r="8577" spans="1:4" x14ac:dyDescent="0.2">
      <c r="A8577" s="265" t="s">
        <v>9617</v>
      </c>
      <c r="B8577" s="263">
        <v>2.2011866721420599E-5</v>
      </c>
      <c r="D8577" s="263"/>
    </row>
    <row r="8578" spans="1:4" x14ac:dyDescent="0.2">
      <c r="A8578" s="265" t="s">
        <v>9618</v>
      </c>
      <c r="B8578" s="263">
        <v>2.2000410739589201E-5</v>
      </c>
      <c r="D8578" s="263"/>
    </row>
    <row r="8579" spans="1:4" x14ac:dyDescent="0.2">
      <c r="A8579" s="265" t="s">
        <v>666</v>
      </c>
      <c r="B8579" s="263">
        <v>2.1992665554239198E-5</v>
      </c>
      <c r="D8579" s="263"/>
    </row>
    <row r="8580" spans="1:4" x14ac:dyDescent="0.2">
      <c r="A8580" s="265" t="s">
        <v>9619</v>
      </c>
      <c r="B8580" s="263">
        <v>2.19800232066139E-5</v>
      </c>
      <c r="D8580" s="263"/>
    </row>
    <row r="8581" spans="1:4" x14ac:dyDescent="0.2">
      <c r="A8581" s="265" t="s">
        <v>3497</v>
      </c>
      <c r="B8581" s="263">
        <v>2.1970975289791301E-5</v>
      </c>
      <c r="D8581" s="263"/>
    </row>
    <row r="8582" spans="1:4" x14ac:dyDescent="0.2">
      <c r="A8582" s="265" t="s">
        <v>704</v>
      </c>
      <c r="B8582" s="263">
        <v>2.1941703172362499E-5</v>
      </c>
      <c r="D8582" s="263"/>
    </row>
    <row r="8583" spans="1:4" x14ac:dyDescent="0.2">
      <c r="A8583" s="265" t="s">
        <v>9620</v>
      </c>
      <c r="B8583" s="263">
        <v>2.1921523756897999E-5</v>
      </c>
      <c r="D8583" s="263"/>
    </row>
    <row r="8584" spans="1:4" x14ac:dyDescent="0.2">
      <c r="A8584" s="265" t="s">
        <v>9621</v>
      </c>
      <c r="B8584" s="263">
        <v>2.1907209018873599E-5</v>
      </c>
      <c r="D8584" s="263"/>
    </row>
    <row r="8585" spans="1:4" x14ac:dyDescent="0.2">
      <c r="A8585" s="265" t="s">
        <v>1738</v>
      </c>
      <c r="B8585" s="263">
        <v>2.1866788700939499E-5</v>
      </c>
      <c r="D8585" s="263"/>
    </row>
    <row r="8586" spans="1:4" x14ac:dyDescent="0.2">
      <c r="A8586" s="265" t="s">
        <v>698</v>
      </c>
      <c r="B8586" s="263">
        <v>2.1759035892903802E-5</v>
      </c>
      <c r="D8586" s="263"/>
    </row>
    <row r="8587" spans="1:4" x14ac:dyDescent="0.2">
      <c r="A8587" s="265" t="s">
        <v>831</v>
      </c>
      <c r="B8587" s="263">
        <v>2.17582378696774E-5</v>
      </c>
      <c r="D8587" s="263"/>
    </row>
    <row r="8588" spans="1:4" x14ac:dyDescent="0.2">
      <c r="A8588" s="265" t="s">
        <v>4285</v>
      </c>
      <c r="B8588" s="263">
        <v>2.17578469334474E-5</v>
      </c>
      <c r="D8588" s="263"/>
    </row>
    <row r="8589" spans="1:4" x14ac:dyDescent="0.2">
      <c r="A8589" s="265" t="s">
        <v>3248</v>
      </c>
      <c r="B8589" s="263">
        <v>2.17578469334474E-5</v>
      </c>
      <c r="D8589" s="263"/>
    </row>
    <row r="8590" spans="1:4" x14ac:dyDescent="0.2">
      <c r="A8590" s="265" t="s">
        <v>9622</v>
      </c>
      <c r="B8590" s="263">
        <v>2.1751115668204401E-5</v>
      </c>
      <c r="D8590" s="263"/>
    </row>
    <row r="8591" spans="1:4" x14ac:dyDescent="0.2">
      <c r="A8591" s="265" t="s">
        <v>1191</v>
      </c>
      <c r="B8591" s="263">
        <v>2.1717505172151099E-5</v>
      </c>
      <c r="D8591" s="263"/>
    </row>
    <row r="8592" spans="1:4" x14ac:dyDescent="0.2">
      <c r="A8592" s="265" t="s">
        <v>6237</v>
      </c>
      <c r="B8592" s="263">
        <v>2.1641774118122199E-5</v>
      </c>
      <c r="D8592" s="263"/>
    </row>
    <row r="8593" spans="1:4" x14ac:dyDescent="0.2">
      <c r="A8593" s="265" t="s">
        <v>9623</v>
      </c>
      <c r="B8593" s="263">
        <v>2.1617867076410302E-5</v>
      </c>
      <c r="D8593" s="263"/>
    </row>
    <row r="8594" spans="1:4" x14ac:dyDescent="0.2">
      <c r="A8594" s="265" t="s">
        <v>9624</v>
      </c>
      <c r="B8594" s="263">
        <v>2.16061406979312E-5</v>
      </c>
      <c r="D8594" s="263"/>
    </row>
    <row r="8595" spans="1:4" x14ac:dyDescent="0.2">
      <c r="A8595" s="265" t="s">
        <v>9625</v>
      </c>
      <c r="B8595" s="263">
        <v>2.1585186179294401E-5</v>
      </c>
      <c r="D8595" s="263"/>
    </row>
    <row r="8596" spans="1:4" x14ac:dyDescent="0.2">
      <c r="A8596" s="265" t="s">
        <v>2428</v>
      </c>
      <c r="B8596" s="263">
        <v>2.1497481432757098E-5</v>
      </c>
      <c r="D8596" s="263"/>
    </row>
    <row r="8597" spans="1:4" x14ac:dyDescent="0.2">
      <c r="A8597" s="265" t="s">
        <v>411</v>
      </c>
      <c r="B8597" s="263">
        <v>2.1436209934663501E-5</v>
      </c>
      <c r="D8597" s="263"/>
    </row>
    <row r="8598" spans="1:4" x14ac:dyDescent="0.2">
      <c r="A8598" s="265" t="s">
        <v>9626</v>
      </c>
      <c r="B8598" s="263">
        <v>2.14172959899906E-5</v>
      </c>
      <c r="D8598" s="263"/>
    </row>
    <row r="8599" spans="1:4" x14ac:dyDescent="0.2">
      <c r="A8599" s="265" t="s">
        <v>6223</v>
      </c>
      <c r="B8599" s="263">
        <v>2.1404340158430402E-5</v>
      </c>
      <c r="D8599" s="263"/>
    </row>
    <row r="8600" spans="1:4" x14ac:dyDescent="0.2">
      <c r="A8600" s="265" t="s">
        <v>579</v>
      </c>
      <c r="B8600" s="263">
        <v>2.1376412487869999E-5</v>
      </c>
      <c r="D8600" s="263"/>
    </row>
    <row r="8601" spans="1:4" x14ac:dyDescent="0.2">
      <c r="A8601" s="265" t="s">
        <v>3216</v>
      </c>
      <c r="B8601" s="263">
        <v>2.1371393693822201E-5</v>
      </c>
      <c r="D8601" s="263"/>
    </row>
    <row r="8602" spans="1:4" x14ac:dyDescent="0.2">
      <c r="A8602" s="265" t="s">
        <v>9627</v>
      </c>
      <c r="B8602" s="263">
        <v>2.13477551065225E-5</v>
      </c>
      <c r="D8602" s="263"/>
    </row>
    <row r="8603" spans="1:4" x14ac:dyDescent="0.2">
      <c r="A8603" s="265" t="s">
        <v>9628</v>
      </c>
      <c r="B8603" s="263">
        <v>2.1296659651004898E-5</v>
      </c>
      <c r="D8603" s="263"/>
    </row>
    <row r="8604" spans="1:4" x14ac:dyDescent="0.2">
      <c r="A8604" s="265" t="s">
        <v>5012</v>
      </c>
      <c r="B8604" s="263">
        <v>2.1217938211061599E-5</v>
      </c>
      <c r="D8604" s="263"/>
    </row>
    <row r="8605" spans="1:4" x14ac:dyDescent="0.2">
      <c r="A8605" s="265" t="s">
        <v>1586</v>
      </c>
      <c r="B8605" s="263">
        <v>2.11951517538876E-5</v>
      </c>
      <c r="D8605" s="263"/>
    </row>
    <row r="8606" spans="1:4" x14ac:dyDescent="0.2">
      <c r="A8606" s="265" t="s">
        <v>612</v>
      </c>
      <c r="B8606" s="263">
        <v>2.1173862790927399E-5</v>
      </c>
      <c r="D8606" s="263"/>
    </row>
    <row r="8607" spans="1:4" x14ac:dyDescent="0.2">
      <c r="A8607" s="265" t="s">
        <v>5229</v>
      </c>
      <c r="B8607" s="263">
        <v>2.1131166929513301E-5</v>
      </c>
      <c r="D8607" s="263"/>
    </row>
    <row r="8608" spans="1:4" x14ac:dyDescent="0.2">
      <c r="A8608" s="265" t="s">
        <v>867</v>
      </c>
      <c r="B8608" s="263">
        <v>2.1067715326366801E-5</v>
      </c>
      <c r="D8608" s="263"/>
    </row>
    <row r="8609" spans="1:4" x14ac:dyDescent="0.2">
      <c r="A8609" s="265" t="s">
        <v>4748</v>
      </c>
      <c r="B8609" s="263">
        <v>2.1063923942637102E-5</v>
      </c>
      <c r="D8609" s="263"/>
    </row>
    <row r="8610" spans="1:4" x14ac:dyDescent="0.2">
      <c r="A8610" s="265" t="s">
        <v>9629</v>
      </c>
      <c r="B8610" s="263">
        <v>2.10566743705212E-5</v>
      </c>
      <c r="D8610" s="263"/>
    </row>
    <row r="8611" spans="1:4" x14ac:dyDescent="0.2">
      <c r="A8611" s="265" t="s">
        <v>9630</v>
      </c>
      <c r="B8611" s="263">
        <v>2.0946350416386499E-5</v>
      </c>
      <c r="D8611" s="263"/>
    </row>
    <row r="8612" spans="1:4" x14ac:dyDescent="0.2">
      <c r="A8612" s="265" t="s">
        <v>9631</v>
      </c>
      <c r="B8612" s="263">
        <v>2.0845909936199598E-5</v>
      </c>
      <c r="D8612" s="263"/>
    </row>
    <row r="8613" spans="1:4" x14ac:dyDescent="0.2">
      <c r="A8613" s="265" t="s">
        <v>9632</v>
      </c>
      <c r="B8613" s="263">
        <v>2.0845909936199598E-5</v>
      </c>
      <c r="D8613" s="263"/>
    </row>
    <row r="8614" spans="1:4" x14ac:dyDescent="0.2">
      <c r="A8614" s="265" t="s">
        <v>418</v>
      </c>
      <c r="B8614" s="263">
        <v>2.08103775277986E-5</v>
      </c>
      <c r="D8614" s="263"/>
    </row>
    <row r="8615" spans="1:4" x14ac:dyDescent="0.2">
      <c r="A8615" s="265" t="s">
        <v>5999</v>
      </c>
      <c r="B8615" s="263">
        <v>2.0724061180647601E-5</v>
      </c>
      <c r="D8615" s="263"/>
    </row>
    <row r="8616" spans="1:4" x14ac:dyDescent="0.2">
      <c r="A8616" s="265" t="s">
        <v>9633</v>
      </c>
      <c r="B8616" s="263">
        <v>2.0639016716321602E-5</v>
      </c>
      <c r="D8616" s="263"/>
    </row>
    <row r="8617" spans="1:4" x14ac:dyDescent="0.2">
      <c r="A8617" s="265" t="s">
        <v>5799</v>
      </c>
      <c r="B8617" s="263">
        <v>2.0568615094075199E-5</v>
      </c>
      <c r="D8617" s="263"/>
    </row>
    <row r="8618" spans="1:4" x14ac:dyDescent="0.2">
      <c r="A8618" s="265" t="s">
        <v>2065</v>
      </c>
      <c r="B8618" s="263">
        <v>2.04601961178586E-5</v>
      </c>
      <c r="D8618" s="263"/>
    </row>
    <row r="8619" spans="1:4" x14ac:dyDescent="0.2">
      <c r="A8619" s="265" t="s">
        <v>5120</v>
      </c>
      <c r="B8619" s="263">
        <v>2.0389788095664799E-5</v>
      </c>
      <c r="D8619" s="263"/>
    </row>
    <row r="8620" spans="1:4" x14ac:dyDescent="0.2">
      <c r="A8620" s="265" t="s">
        <v>9634</v>
      </c>
      <c r="B8620" s="263">
        <v>2.0338193896817599E-5</v>
      </c>
      <c r="D8620" s="263"/>
    </row>
    <row r="8621" spans="1:4" x14ac:dyDescent="0.2">
      <c r="A8621" s="265" t="s">
        <v>1617</v>
      </c>
      <c r="B8621" s="263">
        <v>2.0316100489038799E-5</v>
      </c>
      <c r="D8621" s="263"/>
    </row>
    <row r="8622" spans="1:4" x14ac:dyDescent="0.2">
      <c r="A8622" s="265" t="s">
        <v>9635</v>
      </c>
      <c r="B8622" s="263">
        <v>2.0256187002816299E-5</v>
      </c>
      <c r="D8622" s="263"/>
    </row>
    <row r="8623" spans="1:4" x14ac:dyDescent="0.2">
      <c r="A8623" s="265" t="s">
        <v>9636</v>
      </c>
      <c r="B8623" s="263">
        <v>2.0256187002816299E-5</v>
      </c>
      <c r="D8623" s="263"/>
    </row>
    <row r="8624" spans="1:4" x14ac:dyDescent="0.2">
      <c r="A8624" s="265" t="s">
        <v>3565</v>
      </c>
      <c r="B8624" s="263">
        <v>2.0256187002816299E-5</v>
      </c>
      <c r="D8624" s="263"/>
    </row>
    <row r="8625" spans="1:4" x14ac:dyDescent="0.2">
      <c r="A8625" s="265" t="s">
        <v>9637</v>
      </c>
      <c r="B8625" s="263">
        <v>2.0256187002816299E-5</v>
      </c>
      <c r="D8625" s="263"/>
    </row>
    <row r="8626" spans="1:4" x14ac:dyDescent="0.2">
      <c r="A8626" s="265" t="s">
        <v>752</v>
      </c>
      <c r="B8626" s="263">
        <v>2.02202679632588E-5</v>
      </c>
      <c r="D8626" s="263"/>
    </row>
    <row r="8627" spans="1:4" x14ac:dyDescent="0.2">
      <c r="A8627" s="265" t="s">
        <v>9638</v>
      </c>
      <c r="B8627" s="263">
        <v>2.01924120157621E-5</v>
      </c>
      <c r="D8627" s="263"/>
    </row>
    <row r="8628" spans="1:4" x14ac:dyDescent="0.2">
      <c r="A8628" s="265" t="s">
        <v>9639</v>
      </c>
      <c r="B8628" s="263">
        <v>2.0191989698296698E-5</v>
      </c>
      <c r="D8628" s="263"/>
    </row>
    <row r="8629" spans="1:4" x14ac:dyDescent="0.2">
      <c r="A8629" s="265" t="s">
        <v>1066</v>
      </c>
      <c r="B8629" s="263">
        <v>2.0182309060144499E-5</v>
      </c>
      <c r="D8629" s="263"/>
    </row>
    <row r="8630" spans="1:4" x14ac:dyDescent="0.2">
      <c r="A8630" s="265" t="s">
        <v>9640</v>
      </c>
      <c r="B8630" s="263">
        <v>2.0169714638432899E-5</v>
      </c>
      <c r="D8630" s="263"/>
    </row>
    <row r="8631" spans="1:4" x14ac:dyDescent="0.2">
      <c r="A8631" s="265" t="s">
        <v>9641</v>
      </c>
      <c r="B8631" s="263">
        <v>2.01633684528236E-5</v>
      </c>
      <c r="D8631" s="263"/>
    </row>
    <row r="8632" spans="1:4" x14ac:dyDescent="0.2">
      <c r="A8632" s="265" t="s">
        <v>1196</v>
      </c>
      <c r="B8632" s="263">
        <v>2.0156342113419101E-5</v>
      </c>
      <c r="D8632" s="263"/>
    </row>
    <row r="8633" spans="1:4" x14ac:dyDescent="0.2">
      <c r="A8633" s="265" t="s">
        <v>717</v>
      </c>
      <c r="B8633" s="263">
        <v>2.0124900860447599E-5</v>
      </c>
      <c r="D8633" s="263"/>
    </row>
    <row r="8634" spans="1:4" x14ac:dyDescent="0.2">
      <c r="A8634" s="265" t="s">
        <v>4962</v>
      </c>
      <c r="B8634" s="263">
        <v>2.0117948964759201E-5</v>
      </c>
      <c r="D8634" s="263"/>
    </row>
    <row r="8635" spans="1:4" x14ac:dyDescent="0.2">
      <c r="A8635" s="265" t="s">
        <v>5058</v>
      </c>
      <c r="B8635" s="263">
        <v>2.0098866410588202E-5</v>
      </c>
      <c r="D8635" s="263"/>
    </row>
    <row r="8636" spans="1:4" x14ac:dyDescent="0.2">
      <c r="A8636" s="265" t="s">
        <v>9642</v>
      </c>
      <c r="B8636" s="263">
        <v>2.0097909440536798E-5</v>
      </c>
      <c r="D8636" s="263"/>
    </row>
    <row r="8637" spans="1:4" x14ac:dyDescent="0.2">
      <c r="A8637" s="265" t="s">
        <v>437</v>
      </c>
      <c r="B8637" s="263">
        <v>2.0072567059662901E-5</v>
      </c>
      <c r="D8637" s="263"/>
    </row>
    <row r="8638" spans="1:4" x14ac:dyDescent="0.2">
      <c r="A8638" s="265" t="s">
        <v>9643</v>
      </c>
      <c r="B8638" s="263">
        <v>1.9955379136285902E-5</v>
      </c>
      <c r="D8638" s="263"/>
    </row>
    <row r="8639" spans="1:4" x14ac:dyDescent="0.2">
      <c r="A8639" s="265" t="s">
        <v>2792</v>
      </c>
      <c r="B8639" s="263">
        <v>1.9898623523457301E-5</v>
      </c>
      <c r="D8639" s="263"/>
    </row>
    <row r="8640" spans="1:4" x14ac:dyDescent="0.2">
      <c r="A8640" s="265" t="s">
        <v>1093</v>
      </c>
      <c r="B8640" s="263">
        <v>1.9888945623278201E-5</v>
      </c>
      <c r="D8640" s="263"/>
    </row>
    <row r="8641" spans="1:4" x14ac:dyDescent="0.2">
      <c r="A8641" s="265" t="s">
        <v>9644</v>
      </c>
      <c r="B8641" s="263">
        <v>1.9833096045571901E-5</v>
      </c>
      <c r="D8641" s="263"/>
    </row>
    <row r="8642" spans="1:4" x14ac:dyDescent="0.2">
      <c r="A8642" s="265" t="s">
        <v>5578</v>
      </c>
      <c r="B8642" s="263">
        <v>1.9815701993014E-5</v>
      </c>
      <c r="D8642" s="263"/>
    </row>
    <row r="8643" spans="1:4" x14ac:dyDescent="0.2">
      <c r="A8643" s="265" t="s">
        <v>6334</v>
      </c>
      <c r="B8643" s="263">
        <v>1.9752219815752999E-5</v>
      </c>
      <c r="D8643" s="263"/>
    </row>
    <row r="8644" spans="1:4" x14ac:dyDescent="0.2">
      <c r="A8644" s="265" t="s">
        <v>4835</v>
      </c>
      <c r="B8644" s="263">
        <v>1.9727488684122298E-5</v>
      </c>
      <c r="D8644" s="263"/>
    </row>
    <row r="8645" spans="1:4" x14ac:dyDescent="0.2">
      <c r="A8645" s="265" t="s">
        <v>9645</v>
      </c>
      <c r="B8645" s="263">
        <v>1.9555690027023E-5</v>
      </c>
      <c r="D8645" s="263"/>
    </row>
    <row r="8646" spans="1:4" x14ac:dyDescent="0.2">
      <c r="A8646" s="265" t="s">
        <v>5079</v>
      </c>
      <c r="B8646" s="263">
        <v>1.9513229177329899E-5</v>
      </c>
      <c r="D8646" s="263"/>
    </row>
    <row r="8647" spans="1:4" x14ac:dyDescent="0.2">
      <c r="A8647" s="265" t="s">
        <v>719</v>
      </c>
      <c r="B8647" s="263">
        <v>1.9499597382858002E-5</v>
      </c>
      <c r="D8647" s="263"/>
    </row>
    <row r="8648" spans="1:4" x14ac:dyDescent="0.2">
      <c r="A8648" s="265" t="s">
        <v>600</v>
      </c>
      <c r="B8648" s="263">
        <v>1.9433707430576099E-5</v>
      </c>
      <c r="D8648" s="263"/>
    </row>
    <row r="8649" spans="1:4" x14ac:dyDescent="0.2">
      <c r="A8649" s="265" t="s">
        <v>9646</v>
      </c>
      <c r="B8649" s="263">
        <v>1.94007424459239E-5</v>
      </c>
      <c r="D8649" s="263"/>
    </row>
    <row r="8650" spans="1:4" x14ac:dyDescent="0.2">
      <c r="A8650" s="265" t="s">
        <v>3131</v>
      </c>
      <c r="B8650" s="263">
        <v>1.9281610973209902E-5</v>
      </c>
      <c r="D8650" s="263"/>
    </row>
    <row r="8651" spans="1:4" x14ac:dyDescent="0.2">
      <c r="A8651" s="265" t="s">
        <v>3222</v>
      </c>
      <c r="B8651" s="263">
        <v>1.91415576874456E-5</v>
      </c>
      <c r="D8651" s="263"/>
    </row>
    <row r="8652" spans="1:4" x14ac:dyDescent="0.2">
      <c r="A8652" s="265" t="s">
        <v>3049</v>
      </c>
      <c r="B8652" s="263">
        <v>1.9036829337165601E-5</v>
      </c>
      <c r="D8652" s="263"/>
    </row>
    <row r="8653" spans="1:4" x14ac:dyDescent="0.2">
      <c r="A8653" s="265" t="s">
        <v>9647</v>
      </c>
      <c r="B8653" s="263">
        <v>1.8949350859359501E-5</v>
      </c>
      <c r="D8653" s="263"/>
    </row>
    <row r="8654" spans="1:4" x14ac:dyDescent="0.2">
      <c r="A8654" s="265" t="s">
        <v>9648</v>
      </c>
      <c r="B8654" s="263">
        <v>1.8903532981366302E-5</v>
      </c>
      <c r="D8654" s="263"/>
    </row>
    <row r="8655" spans="1:4" x14ac:dyDescent="0.2">
      <c r="A8655" s="265" t="s">
        <v>9649</v>
      </c>
      <c r="B8655" s="263">
        <v>1.8903532981366302E-5</v>
      </c>
      <c r="D8655" s="263"/>
    </row>
    <row r="8656" spans="1:4" x14ac:dyDescent="0.2">
      <c r="A8656" s="265" t="s">
        <v>9650</v>
      </c>
      <c r="B8656" s="263">
        <v>1.8903532981366302E-5</v>
      </c>
      <c r="D8656" s="263"/>
    </row>
    <row r="8657" spans="1:4" x14ac:dyDescent="0.2">
      <c r="A8657" s="265" t="s">
        <v>9651</v>
      </c>
      <c r="B8657" s="263">
        <v>1.8903532981366302E-5</v>
      </c>
      <c r="D8657" s="263"/>
    </row>
    <row r="8658" spans="1:4" x14ac:dyDescent="0.2">
      <c r="A8658" s="265" t="s">
        <v>9652</v>
      </c>
      <c r="B8658" s="263">
        <v>1.8903532981366302E-5</v>
      </c>
      <c r="D8658" s="263"/>
    </row>
    <row r="8659" spans="1:4" x14ac:dyDescent="0.2">
      <c r="A8659" s="265" t="s">
        <v>9653</v>
      </c>
      <c r="B8659" s="263">
        <v>1.8903532981366302E-5</v>
      </c>
      <c r="D8659" s="263"/>
    </row>
    <row r="8660" spans="1:4" x14ac:dyDescent="0.2">
      <c r="A8660" s="265" t="s">
        <v>9654</v>
      </c>
      <c r="B8660" s="263">
        <v>1.8903532981366302E-5</v>
      </c>
      <c r="D8660" s="263"/>
    </row>
    <row r="8661" spans="1:4" x14ac:dyDescent="0.2">
      <c r="A8661" s="265" t="s">
        <v>9655</v>
      </c>
      <c r="B8661" s="263">
        <v>1.8903532981366302E-5</v>
      </c>
      <c r="D8661" s="263"/>
    </row>
    <row r="8662" spans="1:4" x14ac:dyDescent="0.2">
      <c r="A8662" s="265" t="s">
        <v>9656</v>
      </c>
      <c r="B8662" s="263">
        <v>1.8903532981366302E-5</v>
      </c>
      <c r="D8662" s="263"/>
    </row>
    <row r="8663" spans="1:4" x14ac:dyDescent="0.2">
      <c r="A8663" s="265" t="s">
        <v>9657</v>
      </c>
      <c r="B8663" s="263">
        <v>1.8903532981366302E-5</v>
      </c>
      <c r="D8663" s="263"/>
    </row>
    <row r="8664" spans="1:4" x14ac:dyDescent="0.2">
      <c r="A8664" s="265" t="s">
        <v>9658</v>
      </c>
      <c r="B8664" s="263">
        <v>1.8903532981366302E-5</v>
      </c>
      <c r="D8664" s="263"/>
    </row>
    <row r="8665" spans="1:4" x14ac:dyDescent="0.2">
      <c r="A8665" s="265" t="s">
        <v>9659</v>
      </c>
      <c r="B8665" s="263">
        <v>1.8903532981366302E-5</v>
      </c>
      <c r="D8665" s="263"/>
    </row>
    <row r="8666" spans="1:4" x14ac:dyDescent="0.2">
      <c r="A8666" s="265" t="s">
        <v>9660</v>
      </c>
      <c r="B8666" s="263">
        <v>1.8903532981366302E-5</v>
      </c>
      <c r="D8666" s="263"/>
    </row>
    <row r="8667" spans="1:4" x14ac:dyDescent="0.2">
      <c r="A8667" s="265" t="s">
        <v>9661</v>
      </c>
      <c r="B8667" s="263">
        <v>1.8903532981366302E-5</v>
      </c>
      <c r="D8667" s="263"/>
    </row>
    <row r="8668" spans="1:4" x14ac:dyDescent="0.2">
      <c r="A8668" s="265" t="s">
        <v>9662</v>
      </c>
      <c r="B8668" s="263">
        <v>1.8903532981366302E-5</v>
      </c>
      <c r="D8668" s="263"/>
    </row>
    <row r="8669" spans="1:4" x14ac:dyDescent="0.2">
      <c r="A8669" s="265" t="s">
        <v>9663</v>
      </c>
      <c r="B8669" s="263">
        <v>1.8903532981366302E-5</v>
      </c>
      <c r="D8669" s="263"/>
    </row>
    <row r="8670" spans="1:4" x14ac:dyDescent="0.2">
      <c r="A8670" s="265" t="s">
        <v>9664</v>
      </c>
      <c r="B8670" s="263">
        <v>1.8903532981366302E-5</v>
      </c>
      <c r="D8670" s="263"/>
    </row>
    <row r="8671" spans="1:4" x14ac:dyDescent="0.2">
      <c r="A8671" s="265" t="s">
        <v>9665</v>
      </c>
      <c r="B8671" s="263">
        <v>1.8903532981366302E-5</v>
      </c>
      <c r="D8671" s="263"/>
    </row>
    <row r="8672" spans="1:4" x14ac:dyDescent="0.2">
      <c r="A8672" s="265" t="s">
        <v>9666</v>
      </c>
      <c r="B8672" s="263">
        <v>1.8903532981366302E-5</v>
      </c>
      <c r="D8672" s="263"/>
    </row>
    <row r="8673" spans="1:4" x14ac:dyDescent="0.2">
      <c r="A8673" s="265" t="s">
        <v>792</v>
      </c>
      <c r="B8673" s="263">
        <v>1.8880479830483501E-5</v>
      </c>
      <c r="D8673" s="263"/>
    </row>
    <row r="8674" spans="1:4" x14ac:dyDescent="0.2">
      <c r="A8674" s="265" t="s">
        <v>5638</v>
      </c>
      <c r="B8674" s="263">
        <v>1.8835926049807301E-5</v>
      </c>
      <c r="D8674" s="263"/>
    </row>
    <row r="8675" spans="1:4" x14ac:dyDescent="0.2">
      <c r="A8675" s="265" t="s">
        <v>5490</v>
      </c>
      <c r="B8675" s="263">
        <v>1.8750474616682098E-5</v>
      </c>
      <c r="D8675" s="263"/>
    </row>
    <row r="8676" spans="1:4" x14ac:dyDescent="0.2">
      <c r="A8676" s="265" t="s">
        <v>4774</v>
      </c>
      <c r="B8676" s="263">
        <v>1.8750474616682098E-5</v>
      </c>
      <c r="D8676" s="263"/>
    </row>
    <row r="8677" spans="1:4" x14ac:dyDescent="0.2">
      <c r="A8677" s="265" t="s">
        <v>860</v>
      </c>
      <c r="B8677" s="263">
        <v>1.87393076950352E-5</v>
      </c>
      <c r="D8677" s="263"/>
    </row>
    <row r="8678" spans="1:4" x14ac:dyDescent="0.2">
      <c r="A8678" s="265" t="s">
        <v>2922</v>
      </c>
      <c r="B8678" s="263">
        <v>1.86440341819573E-5</v>
      </c>
      <c r="D8678" s="263"/>
    </row>
    <row r="8679" spans="1:4" x14ac:dyDescent="0.2">
      <c r="A8679" s="265" t="s">
        <v>959</v>
      </c>
      <c r="B8679" s="263">
        <v>1.8586760629136802E-5</v>
      </c>
      <c r="D8679" s="263"/>
    </row>
    <row r="8680" spans="1:4" x14ac:dyDescent="0.2">
      <c r="A8680" s="265" t="s">
        <v>2290</v>
      </c>
      <c r="B8680" s="263">
        <v>1.8535893041381399E-5</v>
      </c>
      <c r="D8680" s="263"/>
    </row>
    <row r="8681" spans="1:4" x14ac:dyDescent="0.2">
      <c r="A8681" s="265" t="s">
        <v>9667</v>
      </c>
      <c r="B8681" s="263">
        <v>1.8488032448260299E-5</v>
      </c>
      <c r="D8681" s="263"/>
    </row>
    <row r="8682" spans="1:4" x14ac:dyDescent="0.2">
      <c r="A8682" s="265" t="s">
        <v>9668</v>
      </c>
      <c r="B8682" s="263">
        <v>1.84680054182484E-5</v>
      </c>
      <c r="D8682" s="263"/>
    </row>
    <row r="8683" spans="1:4" x14ac:dyDescent="0.2">
      <c r="A8683" s="265" t="s">
        <v>5340</v>
      </c>
      <c r="B8683" s="263">
        <v>1.84651110435282E-5</v>
      </c>
      <c r="D8683" s="263"/>
    </row>
    <row r="8684" spans="1:4" x14ac:dyDescent="0.2">
      <c r="A8684" s="265" t="s">
        <v>4223</v>
      </c>
      <c r="B8684" s="263">
        <v>1.8457105285201699E-5</v>
      </c>
      <c r="D8684" s="263"/>
    </row>
    <row r="8685" spans="1:4" x14ac:dyDescent="0.2">
      <c r="A8685" s="265" t="s">
        <v>9669</v>
      </c>
      <c r="B8685" s="263">
        <v>1.8367836499106801E-5</v>
      </c>
      <c r="D8685" s="263"/>
    </row>
    <row r="8686" spans="1:4" x14ac:dyDescent="0.2">
      <c r="A8686" s="265" t="s">
        <v>4778</v>
      </c>
      <c r="B8686" s="263">
        <v>1.8333556189420999E-5</v>
      </c>
      <c r="D8686" s="263"/>
    </row>
    <row r="8687" spans="1:4" x14ac:dyDescent="0.2">
      <c r="A8687" s="265" t="s">
        <v>9670</v>
      </c>
      <c r="B8687" s="263">
        <v>1.8328466380109301E-5</v>
      </c>
      <c r="D8687" s="263"/>
    </row>
    <row r="8688" spans="1:4" x14ac:dyDescent="0.2">
      <c r="A8688" s="265" t="s">
        <v>5746</v>
      </c>
      <c r="B8688" s="263">
        <v>1.8315258172190101E-5</v>
      </c>
      <c r="D8688" s="263"/>
    </row>
    <row r="8689" spans="1:4" x14ac:dyDescent="0.2">
      <c r="A8689" s="265" t="s">
        <v>6215</v>
      </c>
      <c r="B8689" s="263">
        <v>1.8304222893928801E-5</v>
      </c>
      <c r="D8689" s="263"/>
    </row>
    <row r="8690" spans="1:4" x14ac:dyDescent="0.2">
      <c r="A8690" s="265" t="s">
        <v>789</v>
      </c>
      <c r="B8690" s="263">
        <v>1.8303661683160399E-5</v>
      </c>
      <c r="D8690" s="263"/>
    </row>
    <row r="8691" spans="1:4" x14ac:dyDescent="0.2">
      <c r="A8691" s="265" t="s">
        <v>9671</v>
      </c>
      <c r="B8691" s="263">
        <v>1.8296315267950701E-5</v>
      </c>
      <c r="D8691" s="263"/>
    </row>
    <row r="8692" spans="1:4" x14ac:dyDescent="0.2">
      <c r="A8692" s="265" t="s">
        <v>9672</v>
      </c>
      <c r="B8692" s="263">
        <v>1.82798061415681E-5</v>
      </c>
      <c r="D8692" s="263"/>
    </row>
    <row r="8693" spans="1:4" x14ac:dyDescent="0.2">
      <c r="A8693" s="265" t="s">
        <v>5580</v>
      </c>
      <c r="B8693" s="263">
        <v>1.8276655298554199E-5</v>
      </c>
      <c r="D8693" s="263"/>
    </row>
    <row r="8694" spans="1:4" x14ac:dyDescent="0.2">
      <c r="A8694" s="265" t="s">
        <v>9673</v>
      </c>
      <c r="B8694" s="263">
        <v>1.8256227018056202E-5</v>
      </c>
      <c r="D8694" s="263"/>
    </row>
    <row r="8695" spans="1:4" x14ac:dyDescent="0.2">
      <c r="A8695" s="265" t="s">
        <v>2429</v>
      </c>
      <c r="B8695" s="263">
        <v>1.8177932734888101E-5</v>
      </c>
      <c r="D8695" s="263"/>
    </row>
    <row r="8696" spans="1:4" x14ac:dyDescent="0.2">
      <c r="A8696" s="265" t="s">
        <v>9674</v>
      </c>
      <c r="B8696" s="263">
        <v>1.8148095920706199E-5</v>
      </c>
      <c r="D8696" s="263"/>
    </row>
    <row r="8697" spans="1:4" x14ac:dyDescent="0.2">
      <c r="A8697" s="265" t="s">
        <v>4625</v>
      </c>
      <c r="B8697" s="263">
        <v>1.81201592448216E-5</v>
      </c>
      <c r="D8697" s="263"/>
    </row>
    <row r="8698" spans="1:4" x14ac:dyDescent="0.2">
      <c r="A8698" s="265" t="s">
        <v>9675</v>
      </c>
      <c r="B8698" s="263">
        <v>1.8084788304670701E-5</v>
      </c>
      <c r="D8698" s="263"/>
    </row>
    <row r="8699" spans="1:4" x14ac:dyDescent="0.2">
      <c r="A8699" s="265" t="s">
        <v>9676</v>
      </c>
      <c r="B8699" s="263">
        <v>1.8045148669478699E-5</v>
      </c>
      <c r="D8699" s="263"/>
    </row>
    <row r="8700" spans="1:4" x14ac:dyDescent="0.2">
      <c r="A8700" s="265" t="s">
        <v>9677</v>
      </c>
      <c r="B8700" s="263">
        <v>1.8045148669478699E-5</v>
      </c>
      <c r="D8700" s="263"/>
    </row>
    <row r="8701" spans="1:4" x14ac:dyDescent="0.2">
      <c r="A8701" s="265" t="s">
        <v>9678</v>
      </c>
      <c r="B8701" s="263">
        <v>1.8045148669478699E-5</v>
      </c>
      <c r="D8701" s="263"/>
    </row>
    <row r="8702" spans="1:4" x14ac:dyDescent="0.2">
      <c r="A8702" s="265" t="s">
        <v>9679</v>
      </c>
      <c r="B8702" s="263">
        <v>1.8045148669478699E-5</v>
      </c>
      <c r="D8702" s="263"/>
    </row>
    <row r="8703" spans="1:4" x14ac:dyDescent="0.2">
      <c r="A8703" s="265" t="s">
        <v>9680</v>
      </c>
      <c r="B8703" s="263">
        <v>1.8045148669478699E-5</v>
      </c>
      <c r="D8703" s="263"/>
    </row>
    <row r="8704" spans="1:4" x14ac:dyDescent="0.2">
      <c r="A8704" s="265" t="s">
        <v>5036</v>
      </c>
      <c r="B8704" s="263">
        <v>1.7943082829439299E-5</v>
      </c>
      <c r="D8704" s="263"/>
    </row>
    <row r="8705" spans="1:4" x14ac:dyDescent="0.2">
      <c r="A8705" s="265" t="s">
        <v>9681</v>
      </c>
      <c r="B8705" s="263">
        <v>1.7907872405502101E-5</v>
      </c>
      <c r="D8705" s="263"/>
    </row>
    <row r="8706" spans="1:4" x14ac:dyDescent="0.2">
      <c r="A8706" s="265" t="s">
        <v>2032</v>
      </c>
      <c r="B8706" s="263">
        <v>1.7881096887839599E-5</v>
      </c>
      <c r="D8706" s="263"/>
    </row>
    <row r="8707" spans="1:4" x14ac:dyDescent="0.2">
      <c r="A8707" s="265" t="s">
        <v>677</v>
      </c>
      <c r="B8707" s="263">
        <v>1.7878173408170199E-5</v>
      </c>
      <c r="D8707" s="263"/>
    </row>
    <row r="8708" spans="1:4" x14ac:dyDescent="0.2">
      <c r="A8708" s="265" t="s">
        <v>3451</v>
      </c>
      <c r="B8708" s="263">
        <v>1.7845255285391001E-5</v>
      </c>
      <c r="D8708" s="263"/>
    </row>
    <row r="8709" spans="1:4" x14ac:dyDescent="0.2">
      <c r="A8709" s="265" t="s">
        <v>9682</v>
      </c>
      <c r="B8709" s="263">
        <v>1.7789248272656901E-5</v>
      </c>
      <c r="D8709" s="263"/>
    </row>
    <row r="8710" spans="1:4" x14ac:dyDescent="0.2">
      <c r="A8710" s="265" t="s">
        <v>9683</v>
      </c>
      <c r="B8710" s="263">
        <v>1.7723483838808699E-5</v>
      </c>
      <c r="D8710" s="263"/>
    </row>
    <row r="8711" spans="1:4" x14ac:dyDescent="0.2">
      <c r="A8711" s="265" t="s">
        <v>9684</v>
      </c>
      <c r="B8711" s="263">
        <v>1.7678915485680098E-5</v>
      </c>
      <c r="D8711" s="263"/>
    </row>
    <row r="8712" spans="1:4" x14ac:dyDescent="0.2">
      <c r="A8712" s="265" t="s">
        <v>9685</v>
      </c>
      <c r="B8712" s="263">
        <v>1.76702535376832E-5</v>
      </c>
      <c r="D8712" s="263"/>
    </row>
    <row r="8713" spans="1:4" x14ac:dyDescent="0.2">
      <c r="A8713" s="265" t="s">
        <v>9686</v>
      </c>
      <c r="B8713" s="263">
        <v>1.76702535376832E-5</v>
      </c>
      <c r="D8713" s="263"/>
    </row>
    <row r="8714" spans="1:4" x14ac:dyDescent="0.2">
      <c r="A8714" s="265" t="s">
        <v>9687</v>
      </c>
      <c r="B8714" s="263">
        <v>1.7664562535979901E-5</v>
      </c>
      <c r="D8714" s="263"/>
    </row>
    <row r="8715" spans="1:4" x14ac:dyDescent="0.2">
      <c r="A8715" s="265" t="s">
        <v>727</v>
      </c>
      <c r="B8715" s="263">
        <v>1.76450892006846E-5</v>
      </c>
      <c r="D8715" s="263"/>
    </row>
    <row r="8716" spans="1:4" x14ac:dyDescent="0.2">
      <c r="A8716" s="265" t="s">
        <v>1027</v>
      </c>
      <c r="B8716" s="263">
        <v>1.7565587034097299E-5</v>
      </c>
      <c r="D8716" s="263"/>
    </row>
    <row r="8717" spans="1:4" x14ac:dyDescent="0.2">
      <c r="A8717" s="265" t="s">
        <v>9688</v>
      </c>
      <c r="B8717" s="263">
        <v>1.7530954128018299E-5</v>
      </c>
      <c r="D8717" s="263"/>
    </row>
    <row r="8718" spans="1:4" x14ac:dyDescent="0.2">
      <c r="A8718" s="265" t="s">
        <v>545</v>
      </c>
      <c r="B8718" s="263">
        <v>1.7492195557484598E-5</v>
      </c>
      <c r="D8718" s="263"/>
    </row>
    <row r="8719" spans="1:4" x14ac:dyDescent="0.2">
      <c r="A8719" s="265" t="s">
        <v>1729</v>
      </c>
      <c r="B8719" s="263">
        <v>1.7411891183045501E-5</v>
      </c>
      <c r="D8719" s="263"/>
    </row>
    <row r="8720" spans="1:4" x14ac:dyDescent="0.2">
      <c r="A8720" s="265" t="s">
        <v>9689</v>
      </c>
      <c r="B8720" s="263">
        <v>1.7411891183045501E-5</v>
      </c>
      <c r="D8720" s="263"/>
    </row>
    <row r="8721" spans="1:4" x14ac:dyDescent="0.2">
      <c r="A8721" s="265" t="s">
        <v>9690</v>
      </c>
      <c r="B8721" s="263">
        <v>1.7275499096136499E-5</v>
      </c>
      <c r="D8721" s="263"/>
    </row>
    <row r="8722" spans="1:4" x14ac:dyDescent="0.2">
      <c r="A8722" s="265" t="s">
        <v>9691</v>
      </c>
      <c r="B8722" s="263">
        <v>1.7271791686472399E-5</v>
      </c>
      <c r="D8722" s="263"/>
    </row>
    <row r="8723" spans="1:4" x14ac:dyDescent="0.2">
      <c r="A8723" s="265" t="s">
        <v>9692</v>
      </c>
      <c r="B8723" s="263">
        <v>1.7240358957005E-5</v>
      </c>
      <c r="D8723" s="263"/>
    </row>
    <row r="8724" spans="1:4" x14ac:dyDescent="0.2">
      <c r="A8724" s="265" t="s">
        <v>4510</v>
      </c>
      <c r="B8724" s="263">
        <v>1.7240358957005E-5</v>
      </c>
      <c r="D8724" s="263"/>
    </row>
    <row r="8725" spans="1:4" x14ac:dyDescent="0.2">
      <c r="A8725" s="265" t="s">
        <v>9693</v>
      </c>
      <c r="B8725" s="263">
        <v>1.7240358957005E-5</v>
      </c>
      <c r="D8725" s="263"/>
    </row>
    <row r="8726" spans="1:4" x14ac:dyDescent="0.2">
      <c r="A8726" s="265" t="s">
        <v>9694</v>
      </c>
      <c r="B8726" s="263">
        <v>1.7240358957005E-5</v>
      </c>
      <c r="D8726" s="263"/>
    </row>
    <row r="8727" spans="1:4" x14ac:dyDescent="0.2">
      <c r="A8727" s="265" t="s">
        <v>3867</v>
      </c>
      <c r="B8727" s="263">
        <v>1.7205876802256199E-5</v>
      </c>
      <c r="D8727" s="263"/>
    </row>
    <row r="8728" spans="1:4" x14ac:dyDescent="0.2">
      <c r="A8728" s="265" t="s">
        <v>9695</v>
      </c>
      <c r="B8728" s="263">
        <v>1.7185406276793301E-5</v>
      </c>
      <c r="D8728" s="263"/>
    </row>
    <row r="8729" spans="1:4" x14ac:dyDescent="0.2">
      <c r="A8729" s="265" t="s">
        <v>1253</v>
      </c>
      <c r="B8729" s="263">
        <v>1.7132700358437898E-5</v>
      </c>
      <c r="D8729" s="263"/>
    </row>
    <row r="8730" spans="1:4" x14ac:dyDescent="0.2">
      <c r="A8730" s="265" t="s">
        <v>9696</v>
      </c>
      <c r="B8730" s="263">
        <v>1.71180299300793E-5</v>
      </c>
      <c r="D8730" s="263"/>
    </row>
    <row r="8731" spans="1:4" x14ac:dyDescent="0.2">
      <c r="A8731" s="265" t="s">
        <v>9697</v>
      </c>
      <c r="B8731" s="263">
        <v>1.7105776568958901E-5</v>
      </c>
      <c r="D8731" s="263"/>
    </row>
    <row r="8732" spans="1:4" x14ac:dyDescent="0.2">
      <c r="A8732" s="265" t="s">
        <v>9698</v>
      </c>
      <c r="B8732" s="263">
        <v>1.7105776568958901E-5</v>
      </c>
      <c r="D8732" s="263"/>
    </row>
    <row r="8733" spans="1:4" x14ac:dyDescent="0.2">
      <c r="A8733" s="265" t="s">
        <v>618</v>
      </c>
      <c r="B8733" s="263">
        <v>1.7081173580923399E-5</v>
      </c>
      <c r="D8733" s="263"/>
    </row>
    <row r="8734" spans="1:4" x14ac:dyDescent="0.2">
      <c r="A8734" s="265" t="s">
        <v>975</v>
      </c>
      <c r="B8734" s="263">
        <v>1.70749180725142E-5</v>
      </c>
      <c r="D8734" s="263"/>
    </row>
    <row r="8735" spans="1:4" x14ac:dyDescent="0.2">
      <c r="A8735" s="265" t="s">
        <v>9699</v>
      </c>
      <c r="B8735" s="263">
        <v>1.7043736223842601E-5</v>
      </c>
      <c r="D8735" s="263"/>
    </row>
    <row r="8736" spans="1:4" x14ac:dyDescent="0.2">
      <c r="A8736" s="265" t="s">
        <v>9700</v>
      </c>
      <c r="B8736" s="263">
        <v>1.70398954327105E-5</v>
      </c>
      <c r="D8736" s="263"/>
    </row>
    <row r="8737" spans="1:4" x14ac:dyDescent="0.2">
      <c r="A8737" s="265" t="s">
        <v>1077</v>
      </c>
      <c r="B8737" s="263">
        <v>1.7022877780337E-5</v>
      </c>
      <c r="D8737" s="263"/>
    </row>
    <row r="8738" spans="1:4" x14ac:dyDescent="0.2">
      <c r="A8738" s="265" t="s">
        <v>9701</v>
      </c>
      <c r="B8738" s="263">
        <v>1.6995507664378799E-5</v>
      </c>
      <c r="D8738" s="263"/>
    </row>
    <row r="8739" spans="1:4" x14ac:dyDescent="0.2">
      <c r="A8739" s="265" t="s">
        <v>9702</v>
      </c>
      <c r="B8739" s="263">
        <v>1.6950827588738599E-5</v>
      </c>
      <c r="D8739" s="263"/>
    </row>
    <row r="8740" spans="1:4" x14ac:dyDescent="0.2">
      <c r="A8740" s="265" t="s">
        <v>1359</v>
      </c>
      <c r="B8740" s="263">
        <v>1.6942504666390601E-5</v>
      </c>
      <c r="D8740" s="263"/>
    </row>
    <row r="8741" spans="1:4" x14ac:dyDescent="0.2">
      <c r="A8741" s="265" t="s">
        <v>4588</v>
      </c>
      <c r="B8741" s="263">
        <v>1.68920345658797E-5</v>
      </c>
      <c r="D8741" s="263"/>
    </row>
    <row r="8742" spans="1:4" x14ac:dyDescent="0.2">
      <c r="A8742" s="265" t="s">
        <v>1086</v>
      </c>
      <c r="B8742" s="263">
        <v>1.68857685329078E-5</v>
      </c>
      <c r="D8742" s="263"/>
    </row>
    <row r="8743" spans="1:4" x14ac:dyDescent="0.2">
      <c r="A8743" s="265" t="s">
        <v>993</v>
      </c>
      <c r="B8743" s="263">
        <v>1.6867276042632399E-5</v>
      </c>
      <c r="D8743" s="263"/>
    </row>
    <row r="8744" spans="1:4" x14ac:dyDescent="0.2">
      <c r="A8744" s="265" t="s">
        <v>807</v>
      </c>
      <c r="B8744" s="263">
        <v>1.6833620335795701E-5</v>
      </c>
      <c r="D8744" s="263"/>
    </row>
    <row r="8745" spans="1:4" x14ac:dyDescent="0.2">
      <c r="A8745" s="265" t="s">
        <v>6224</v>
      </c>
      <c r="B8745" s="263">
        <v>1.68212570182762E-5</v>
      </c>
      <c r="D8745" s="263"/>
    </row>
    <row r="8746" spans="1:4" x14ac:dyDescent="0.2">
      <c r="A8746" s="265" t="s">
        <v>9703</v>
      </c>
      <c r="B8746" s="263">
        <v>1.6782443502447901E-5</v>
      </c>
      <c r="D8746" s="263"/>
    </row>
    <row r="8747" spans="1:4" x14ac:dyDescent="0.2">
      <c r="A8747" s="265" t="s">
        <v>489</v>
      </c>
      <c r="B8747" s="263">
        <v>1.6773346428073799E-5</v>
      </c>
      <c r="D8747" s="263"/>
    </row>
    <row r="8748" spans="1:4" x14ac:dyDescent="0.2">
      <c r="A8748" s="265" t="s">
        <v>3274</v>
      </c>
      <c r="B8748" s="263">
        <v>1.6697901527330699E-5</v>
      </c>
      <c r="D8748" s="263"/>
    </row>
    <row r="8749" spans="1:4" x14ac:dyDescent="0.2">
      <c r="A8749" s="265" t="s">
        <v>1331</v>
      </c>
      <c r="B8749" s="263">
        <v>1.6682510790728101E-5</v>
      </c>
      <c r="D8749" s="263"/>
    </row>
    <row r="8750" spans="1:4" x14ac:dyDescent="0.2">
      <c r="A8750" s="265" t="s">
        <v>4629</v>
      </c>
      <c r="B8750" s="263">
        <v>1.6614920196462401E-5</v>
      </c>
      <c r="D8750" s="263"/>
    </row>
    <row r="8751" spans="1:4" x14ac:dyDescent="0.2">
      <c r="A8751" s="265" t="s">
        <v>5576</v>
      </c>
      <c r="B8751" s="263">
        <v>1.66147339030016E-5</v>
      </c>
      <c r="D8751" s="263"/>
    </row>
    <row r="8752" spans="1:4" x14ac:dyDescent="0.2">
      <c r="A8752" s="265" t="s">
        <v>9704</v>
      </c>
      <c r="B8752" s="263">
        <v>1.66111411408085E-5</v>
      </c>
      <c r="D8752" s="263"/>
    </row>
    <row r="8753" spans="1:4" x14ac:dyDescent="0.2">
      <c r="A8753" s="265" t="s">
        <v>1815</v>
      </c>
      <c r="B8753" s="263">
        <v>1.6564827715166599E-5</v>
      </c>
      <c r="D8753" s="263"/>
    </row>
    <row r="8754" spans="1:4" x14ac:dyDescent="0.2">
      <c r="A8754" s="265" t="s">
        <v>9705</v>
      </c>
      <c r="B8754" s="263">
        <v>1.63192469995798E-5</v>
      </c>
      <c r="D8754" s="263"/>
    </row>
    <row r="8755" spans="1:4" x14ac:dyDescent="0.2">
      <c r="A8755" s="265" t="s">
        <v>9706</v>
      </c>
      <c r="B8755" s="263">
        <v>1.6199835693593799E-5</v>
      </c>
      <c r="D8755" s="263"/>
    </row>
    <row r="8756" spans="1:4" x14ac:dyDescent="0.2">
      <c r="A8756" s="265" t="s">
        <v>9707</v>
      </c>
      <c r="B8756" s="263">
        <v>1.6172823028034498E-5</v>
      </c>
      <c r="D8756" s="263"/>
    </row>
    <row r="8757" spans="1:4" x14ac:dyDescent="0.2">
      <c r="A8757" s="265" t="s">
        <v>3366</v>
      </c>
      <c r="B8757" s="263">
        <v>1.6123625534041901E-5</v>
      </c>
      <c r="D8757" s="263"/>
    </row>
    <row r="8758" spans="1:4" x14ac:dyDescent="0.2">
      <c r="A8758" s="265" t="s">
        <v>4170</v>
      </c>
      <c r="B8758" s="263">
        <v>1.6095367166526899E-5</v>
      </c>
      <c r="D8758" s="263"/>
    </row>
    <row r="8759" spans="1:4" x14ac:dyDescent="0.2">
      <c r="A8759" s="265" t="s">
        <v>9708</v>
      </c>
      <c r="B8759" s="263">
        <v>1.6085764007624099E-5</v>
      </c>
      <c r="D8759" s="263"/>
    </row>
    <row r="8760" spans="1:4" x14ac:dyDescent="0.2">
      <c r="A8760" s="265" t="s">
        <v>1321</v>
      </c>
      <c r="B8760" s="263">
        <v>1.6051798077428101E-5</v>
      </c>
      <c r="D8760" s="263"/>
    </row>
    <row r="8761" spans="1:4" x14ac:dyDescent="0.2">
      <c r="A8761" s="265" t="s">
        <v>1445</v>
      </c>
      <c r="B8761" s="263">
        <v>1.6020702655154499E-5</v>
      </c>
      <c r="D8761" s="263"/>
    </row>
    <row r="8762" spans="1:4" x14ac:dyDescent="0.2">
      <c r="A8762" s="265" t="s">
        <v>9709</v>
      </c>
      <c r="B8762" s="263">
        <v>1.6001719280774602E-5</v>
      </c>
      <c r="D8762" s="263"/>
    </row>
    <row r="8763" spans="1:4" x14ac:dyDescent="0.2">
      <c r="A8763" s="265" t="s">
        <v>1795</v>
      </c>
      <c r="B8763" s="263">
        <v>1.5998028857433199E-5</v>
      </c>
      <c r="D8763" s="263"/>
    </row>
    <row r="8764" spans="1:4" x14ac:dyDescent="0.2">
      <c r="A8764" s="265" t="s">
        <v>9710</v>
      </c>
      <c r="B8764" s="263">
        <v>1.5997958674989798E-5</v>
      </c>
      <c r="D8764" s="263"/>
    </row>
    <row r="8765" spans="1:4" x14ac:dyDescent="0.2">
      <c r="A8765" s="265" t="s">
        <v>9711</v>
      </c>
      <c r="B8765" s="263">
        <v>1.5987840876531099E-5</v>
      </c>
      <c r="D8765" s="263"/>
    </row>
    <row r="8766" spans="1:4" x14ac:dyDescent="0.2">
      <c r="A8766" s="265" t="s">
        <v>1690</v>
      </c>
      <c r="B8766" s="263">
        <v>1.5975454395882898E-5</v>
      </c>
      <c r="D8766" s="263"/>
    </row>
    <row r="8767" spans="1:4" x14ac:dyDescent="0.2">
      <c r="A8767" s="265" t="s">
        <v>5936</v>
      </c>
      <c r="B8767" s="263">
        <v>1.5971845724285102E-5</v>
      </c>
      <c r="D8767" s="263"/>
    </row>
    <row r="8768" spans="1:4" x14ac:dyDescent="0.2">
      <c r="A8768" s="265" t="s">
        <v>9712</v>
      </c>
      <c r="B8768" s="263">
        <v>1.5947276388042802E-5</v>
      </c>
      <c r="D8768" s="263"/>
    </row>
    <row r="8769" spans="1:4" x14ac:dyDescent="0.2">
      <c r="A8769" s="265" t="s">
        <v>9713</v>
      </c>
      <c r="B8769" s="263">
        <v>1.59041010803559E-5</v>
      </c>
      <c r="D8769" s="263"/>
    </row>
    <row r="8770" spans="1:4" x14ac:dyDescent="0.2">
      <c r="A8770" s="265" t="s">
        <v>603</v>
      </c>
      <c r="B8770" s="263">
        <v>1.5901977231497399E-5</v>
      </c>
      <c r="D8770" s="263"/>
    </row>
    <row r="8771" spans="1:4" x14ac:dyDescent="0.2">
      <c r="A8771" s="265" t="s">
        <v>5276</v>
      </c>
      <c r="B8771" s="263">
        <v>1.5770453182845E-5</v>
      </c>
      <c r="D8771" s="263"/>
    </row>
    <row r="8772" spans="1:4" x14ac:dyDescent="0.2">
      <c r="A8772" s="265" t="s">
        <v>9714</v>
      </c>
      <c r="B8772" s="263">
        <v>1.5747309327131001E-5</v>
      </c>
      <c r="D8772" s="263"/>
    </row>
    <row r="8773" spans="1:4" x14ac:dyDescent="0.2">
      <c r="A8773" s="265" t="s">
        <v>5527</v>
      </c>
      <c r="B8773" s="263">
        <v>1.5743464572422298E-5</v>
      </c>
      <c r="D8773" s="263"/>
    </row>
    <row r="8774" spans="1:4" x14ac:dyDescent="0.2">
      <c r="A8774" s="265" t="s">
        <v>9715</v>
      </c>
      <c r="B8774" s="263">
        <v>1.57254239531788E-5</v>
      </c>
      <c r="D8774" s="263"/>
    </row>
    <row r="8775" spans="1:4" x14ac:dyDescent="0.2">
      <c r="A8775" s="265" t="s">
        <v>9716</v>
      </c>
      <c r="B8775" s="263">
        <v>1.57254239531788E-5</v>
      </c>
      <c r="D8775" s="263"/>
    </row>
    <row r="8776" spans="1:4" x14ac:dyDescent="0.2">
      <c r="A8776" s="265" t="s">
        <v>6102</v>
      </c>
      <c r="B8776" s="263">
        <v>1.57254239531788E-5</v>
      </c>
      <c r="D8776" s="263"/>
    </row>
    <row r="8777" spans="1:4" x14ac:dyDescent="0.2">
      <c r="A8777" s="265" t="s">
        <v>9717</v>
      </c>
      <c r="B8777" s="263">
        <v>1.57254239531788E-5</v>
      </c>
      <c r="D8777" s="263"/>
    </row>
    <row r="8778" spans="1:4" x14ac:dyDescent="0.2">
      <c r="A8778" s="265" t="s">
        <v>9718</v>
      </c>
      <c r="B8778" s="263">
        <v>1.57254239531788E-5</v>
      </c>
      <c r="D8778" s="263"/>
    </row>
    <row r="8779" spans="1:4" x14ac:dyDescent="0.2">
      <c r="A8779" s="265" t="s">
        <v>9719</v>
      </c>
      <c r="B8779" s="263">
        <v>1.57254239531788E-5</v>
      </c>
      <c r="D8779" s="263"/>
    </row>
    <row r="8780" spans="1:4" x14ac:dyDescent="0.2">
      <c r="A8780" s="265" t="s">
        <v>9720</v>
      </c>
      <c r="B8780" s="263">
        <v>1.57254239531788E-5</v>
      </c>
      <c r="D8780" s="263"/>
    </row>
    <row r="8781" spans="1:4" x14ac:dyDescent="0.2">
      <c r="A8781" s="265" t="s">
        <v>9721</v>
      </c>
      <c r="B8781" s="263">
        <v>1.57254239531788E-5</v>
      </c>
      <c r="D8781" s="263"/>
    </row>
    <row r="8782" spans="1:4" x14ac:dyDescent="0.2">
      <c r="A8782" s="265" t="s">
        <v>9722</v>
      </c>
      <c r="B8782" s="263">
        <v>1.57254239531788E-5</v>
      </c>
      <c r="D8782" s="263"/>
    </row>
    <row r="8783" spans="1:4" x14ac:dyDescent="0.2">
      <c r="A8783" s="265" t="s">
        <v>9723</v>
      </c>
      <c r="B8783" s="263">
        <v>1.57254239531788E-5</v>
      </c>
      <c r="D8783" s="263"/>
    </row>
    <row r="8784" spans="1:4" x14ac:dyDescent="0.2">
      <c r="A8784" s="265" t="s">
        <v>9724</v>
      </c>
      <c r="B8784" s="263">
        <v>1.57254239531788E-5</v>
      </c>
      <c r="D8784" s="263"/>
    </row>
    <row r="8785" spans="1:4" x14ac:dyDescent="0.2">
      <c r="A8785" s="265" t="s">
        <v>9725</v>
      </c>
      <c r="B8785" s="263">
        <v>1.57254239531788E-5</v>
      </c>
      <c r="D8785" s="263"/>
    </row>
    <row r="8786" spans="1:4" x14ac:dyDescent="0.2">
      <c r="A8786" s="265" t="s">
        <v>9726</v>
      </c>
      <c r="B8786" s="263">
        <v>1.57254239531788E-5</v>
      </c>
      <c r="D8786" s="263"/>
    </row>
    <row r="8787" spans="1:4" x14ac:dyDescent="0.2">
      <c r="A8787" s="265" t="s">
        <v>9727</v>
      </c>
      <c r="B8787" s="263">
        <v>1.57254239531788E-5</v>
      </c>
      <c r="D8787" s="263"/>
    </row>
    <row r="8788" spans="1:4" x14ac:dyDescent="0.2">
      <c r="A8788" s="265" t="s">
        <v>9728</v>
      </c>
      <c r="B8788" s="263">
        <v>1.57254239531788E-5</v>
      </c>
      <c r="D8788" s="263"/>
    </row>
    <row r="8789" spans="1:4" x14ac:dyDescent="0.2">
      <c r="A8789" s="265" t="s">
        <v>9729</v>
      </c>
      <c r="B8789" s="263">
        <v>1.57254239531788E-5</v>
      </c>
      <c r="D8789" s="263"/>
    </row>
    <row r="8790" spans="1:4" x14ac:dyDescent="0.2">
      <c r="A8790" s="265" t="s">
        <v>9730</v>
      </c>
      <c r="B8790" s="263">
        <v>1.57254239531788E-5</v>
      </c>
      <c r="D8790" s="263"/>
    </row>
    <row r="8791" spans="1:4" x14ac:dyDescent="0.2">
      <c r="A8791" s="265" t="s">
        <v>9731</v>
      </c>
      <c r="B8791" s="263">
        <v>1.57254239531788E-5</v>
      </c>
      <c r="D8791" s="263"/>
    </row>
    <row r="8792" spans="1:4" x14ac:dyDescent="0.2">
      <c r="A8792" s="265" t="s">
        <v>9732</v>
      </c>
      <c r="B8792" s="263">
        <v>1.57254239531788E-5</v>
      </c>
      <c r="D8792" s="263"/>
    </row>
    <row r="8793" spans="1:4" x14ac:dyDescent="0.2">
      <c r="A8793" s="265" t="s">
        <v>9733</v>
      </c>
      <c r="B8793" s="263">
        <v>1.57254239531788E-5</v>
      </c>
      <c r="D8793" s="263"/>
    </row>
    <row r="8794" spans="1:4" x14ac:dyDescent="0.2">
      <c r="A8794" s="265" t="s">
        <v>9734</v>
      </c>
      <c r="B8794" s="263">
        <v>1.57254239531788E-5</v>
      </c>
      <c r="D8794" s="263"/>
    </row>
    <row r="8795" spans="1:4" x14ac:dyDescent="0.2">
      <c r="A8795" s="265" t="s">
        <v>9735</v>
      </c>
      <c r="B8795" s="263">
        <v>1.57254239531788E-5</v>
      </c>
      <c r="D8795" s="263"/>
    </row>
    <row r="8796" spans="1:4" x14ac:dyDescent="0.2">
      <c r="A8796" s="265" t="s">
        <v>9736</v>
      </c>
      <c r="B8796" s="263">
        <v>1.57254239531788E-5</v>
      </c>
      <c r="D8796" s="263"/>
    </row>
    <row r="8797" spans="1:4" x14ac:dyDescent="0.2">
      <c r="A8797" s="265" t="s">
        <v>9737</v>
      </c>
      <c r="B8797" s="263">
        <v>1.57254239531788E-5</v>
      </c>
      <c r="D8797" s="263"/>
    </row>
    <row r="8798" spans="1:4" x14ac:dyDescent="0.2">
      <c r="A8798" s="265" t="s">
        <v>9738</v>
      </c>
      <c r="B8798" s="263">
        <v>1.57254239531788E-5</v>
      </c>
      <c r="D8798" s="263"/>
    </row>
    <row r="8799" spans="1:4" x14ac:dyDescent="0.2">
      <c r="A8799" s="265" t="s">
        <v>9739</v>
      </c>
      <c r="B8799" s="263">
        <v>1.57254239531788E-5</v>
      </c>
      <c r="D8799" s="263"/>
    </row>
    <row r="8800" spans="1:4" x14ac:dyDescent="0.2">
      <c r="A8800" s="265" t="s">
        <v>9740</v>
      </c>
      <c r="B8800" s="263">
        <v>1.57254239531788E-5</v>
      </c>
      <c r="D8800" s="263"/>
    </row>
    <row r="8801" spans="1:4" x14ac:dyDescent="0.2">
      <c r="A8801" s="265" t="s">
        <v>9741</v>
      </c>
      <c r="B8801" s="263">
        <v>1.57254239531788E-5</v>
      </c>
      <c r="D8801" s="263"/>
    </row>
    <row r="8802" spans="1:4" x14ac:dyDescent="0.2">
      <c r="A8802" s="265" t="s">
        <v>9742</v>
      </c>
      <c r="B8802" s="263">
        <v>1.57254239531788E-5</v>
      </c>
      <c r="D8802" s="263"/>
    </row>
    <row r="8803" spans="1:4" x14ac:dyDescent="0.2">
      <c r="A8803" s="265" t="s">
        <v>9743</v>
      </c>
      <c r="B8803" s="263">
        <v>1.57254239531788E-5</v>
      </c>
      <c r="D8803" s="263"/>
    </row>
    <row r="8804" spans="1:4" x14ac:dyDescent="0.2">
      <c r="A8804" s="265" t="s">
        <v>9744</v>
      </c>
      <c r="B8804" s="263">
        <v>1.57254239531788E-5</v>
      </c>
      <c r="D8804" s="263"/>
    </row>
    <row r="8805" spans="1:4" x14ac:dyDescent="0.2">
      <c r="A8805" s="265" t="s">
        <v>9745</v>
      </c>
      <c r="B8805" s="263">
        <v>1.57254239531788E-5</v>
      </c>
      <c r="D8805" s="263"/>
    </row>
    <row r="8806" spans="1:4" x14ac:dyDescent="0.2">
      <c r="A8806" s="265" t="s">
        <v>9746</v>
      </c>
      <c r="B8806" s="263">
        <v>1.57254239531788E-5</v>
      </c>
      <c r="D8806" s="263"/>
    </row>
    <row r="8807" spans="1:4" x14ac:dyDescent="0.2">
      <c r="A8807" s="265" t="s">
        <v>674</v>
      </c>
      <c r="B8807" s="263">
        <v>1.5715784047104101E-5</v>
      </c>
      <c r="D8807" s="263"/>
    </row>
    <row r="8808" spans="1:4" x14ac:dyDescent="0.2">
      <c r="A8808" s="265" t="s">
        <v>1760</v>
      </c>
      <c r="B8808" s="263">
        <v>1.56177751068848E-5</v>
      </c>
      <c r="D8808" s="263"/>
    </row>
    <row r="8809" spans="1:4" x14ac:dyDescent="0.2">
      <c r="A8809" s="265" t="s">
        <v>9747</v>
      </c>
      <c r="B8809" s="263">
        <v>1.5595774432175599E-5</v>
      </c>
      <c r="D8809" s="263"/>
    </row>
    <row r="8810" spans="1:4" x14ac:dyDescent="0.2">
      <c r="A8810" s="265" t="s">
        <v>3939</v>
      </c>
      <c r="B8810" s="263">
        <v>1.5593036985145799E-5</v>
      </c>
      <c r="D8810" s="263"/>
    </row>
    <row r="8811" spans="1:4" x14ac:dyDescent="0.2">
      <c r="A8811" s="265" t="s">
        <v>9748</v>
      </c>
      <c r="B8811" s="263">
        <v>1.55503415750695E-5</v>
      </c>
      <c r="D8811" s="263"/>
    </row>
    <row r="8812" spans="1:4" x14ac:dyDescent="0.2">
      <c r="A8812" s="265" t="s">
        <v>9749</v>
      </c>
      <c r="B8812" s="263">
        <v>1.5486039468050698E-5</v>
      </c>
      <c r="D8812" s="263"/>
    </row>
    <row r="8813" spans="1:4" x14ac:dyDescent="0.2">
      <c r="A8813" s="265" t="s">
        <v>9750</v>
      </c>
      <c r="B8813" s="263">
        <v>1.5468751594634601E-5</v>
      </c>
      <c r="D8813" s="263"/>
    </row>
    <row r="8814" spans="1:4" x14ac:dyDescent="0.2">
      <c r="A8814" s="265" t="s">
        <v>2400</v>
      </c>
      <c r="B8814" s="263">
        <v>1.5462443807199699E-5</v>
      </c>
      <c r="D8814" s="263"/>
    </row>
    <row r="8815" spans="1:4" x14ac:dyDescent="0.2">
      <c r="A8815" s="265" t="s">
        <v>9751</v>
      </c>
      <c r="B8815" s="263">
        <v>1.5316159395345302E-5</v>
      </c>
      <c r="D8815" s="263"/>
    </row>
    <row r="8816" spans="1:4" x14ac:dyDescent="0.2">
      <c r="A8816" s="265" t="s">
        <v>9752</v>
      </c>
      <c r="B8816" s="263">
        <v>1.52754049314447E-5</v>
      </c>
      <c r="D8816" s="263"/>
    </row>
    <row r="8817" spans="1:4" x14ac:dyDescent="0.2">
      <c r="A8817" s="265" t="s">
        <v>439</v>
      </c>
      <c r="B8817" s="263">
        <v>1.5274088243810699E-5</v>
      </c>
      <c r="D8817" s="263"/>
    </row>
    <row r="8818" spans="1:4" x14ac:dyDescent="0.2">
      <c r="A8818" s="265" t="s">
        <v>486</v>
      </c>
      <c r="B8818" s="263">
        <v>1.52485195964575E-5</v>
      </c>
      <c r="D8818" s="263"/>
    </row>
    <row r="8819" spans="1:4" x14ac:dyDescent="0.2">
      <c r="A8819" s="265" t="s">
        <v>9753</v>
      </c>
      <c r="B8819" s="263">
        <v>1.52409736759632E-5</v>
      </c>
      <c r="D8819" s="263"/>
    </row>
    <row r="8820" spans="1:4" x14ac:dyDescent="0.2">
      <c r="A8820" s="265" t="s">
        <v>6198</v>
      </c>
      <c r="B8820" s="263">
        <v>1.5231679511030399E-5</v>
      </c>
      <c r="D8820" s="263"/>
    </row>
    <row r="8821" spans="1:4" x14ac:dyDescent="0.2">
      <c r="A8821" s="265" t="s">
        <v>5431</v>
      </c>
      <c r="B8821" s="263">
        <v>1.5231679511030399E-5</v>
      </c>
      <c r="D8821" s="263"/>
    </row>
    <row r="8822" spans="1:4" x14ac:dyDescent="0.2">
      <c r="A8822" s="265" t="s">
        <v>1186</v>
      </c>
      <c r="B8822" s="263">
        <v>1.5224317304300201E-5</v>
      </c>
      <c r="D8822" s="263"/>
    </row>
    <row r="8823" spans="1:4" x14ac:dyDescent="0.2">
      <c r="A8823" s="265" t="s">
        <v>9754</v>
      </c>
      <c r="B8823" s="263">
        <v>1.51879904357533E-5</v>
      </c>
      <c r="D8823" s="263"/>
    </row>
    <row r="8824" spans="1:4" x14ac:dyDescent="0.2">
      <c r="A8824" s="265" t="s">
        <v>9755</v>
      </c>
      <c r="B8824" s="263">
        <v>1.51790360344656E-5</v>
      </c>
      <c r="D8824" s="263"/>
    </row>
    <row r="8825" spans="1:4" x14ac:dyDescent="0.2">
      <c r="A8825" s="265" t="s">
        <v>9756</v>
      </c>
      <c r="B8825" s="263">
        <v>1.51487051748339E-5</v>
      </c>
      <c r="D8825" s="263"/>
    </row>
    <row r="8826" spans="1:4" x14ac:dyDescent="0.2">
      <c r="A8826" s="265" t="s">
        <v>9757</v>
      </c>
      <c r="B8826" s="263">
        <v>1.51487051748339E-5</v>
      </c>
      <c r="D8826" s="263"/>
    </row>
    <row r="8827" spans="1:4" x14ac:dyDescent="0.2">
      <c r="A8827" s="265" t="s">
        <v>9758</v>
      </c>
      <c r="B8827" s="263">
        <v>1.51487051748339E-5</v>
      </c>
      <c r="D8827" s="263"/>
    </row>
    <row r="8828" spans="1:4" x14ac:dyDescent="0.2">
      <c r="A8828" s="265" t="s">
        <v>9759</v>
      </c>
      <c r="B8828" s="263">
        <v>1.51487051748339E-5</v>
      </c>
      <c r="D8828" s="263"/>
    </row>
    <row r="8829" spans="1:4" x14ac:dyDescent="0.2">
      <c r="A8829" s="265" t="s">
        <v>9760</v>
      </c>
      <c r="B8829" s="263">
        <v>1.51487051748339E-5</v>
      </c>
      <c r="D8829" s="263"/>
    </row>
    <row r="8830" spans="1:4" x14ac:dyDescent="0.2">
      <c r="A8830" s="265" t="s">
        <v>9761</v>
      </c>
      <c r="B8830" s="263">
        <v>1.51487051748339E-5</v>
      </c>
      <c r="D8830" s="263"/>
    </row>
    <row r="8831" spans="1:4" x14ac:dyDescent="0.2">
      <c r="A8831" s="265" t="s">
        <v>9762</v>
      </c>
      <c r="B8831" s="263">
        <v>1.51487051748339E-5</v>
      </c>
      <c r="D8831" s="263"/>
    </row>
    <row r="8832" spans="1:4" x14ac:dyDescent="0.2">
      <c r="A8832" s="265" t="s">
        <v>9763</v>
      </c>
      <c r="B8832" s="263">
        <v>1.51487051748339E-5</v>
      </c>
      <c r="D8832" s="263"/>
    </row>
    <row r="8833" spans="1:4" x14ac:dyDescent="0.2">
      <c r="A8833" s="265" t="s">
        <v>9764</v>
      </c>
      <c r="B8833" s="263">
        <v>1.51487051748339E-5</v>
      </c>
      <c r="D8833" s="263"/>
    </row>
    <row r="8834" spans="1:4" x14ac:dyDescent="0.2">
      <c r="A8834" s="265" t="s">
        <v>9765</v>
      </c>
      <c r="B8834" s="263">
        <v>1.51487051748339E-5</v>
      </c>
      <c r="D8834" s="263"/>
    </row>
    <row r="8835" spans="1:4" x14ac:dyDescent="0.2">
      <c r="A8835" s="265" t="s">
        <v>9766</v>
      </c>
      <c r="B8835" s="263">
        <v>1.51487051748339E-5</v>
      </c>
      <c r="D8835" s="263"/>
    </row>
    <row r="8836" spans="1:4" x14ac:dyDescent="0.2">
      <c r="A8836" s="265" t="s">
        <v>9767</v>
      </c>
      <c r="B8836" s="263">
        <v>1.51487051748339E-5</v>
      </c>
      <c r="D8836" s="263"/>
    </row>
    <row r="8837" spans="1:4" x14ac:dyDescent="0.2">
      <c r="A8837" s="265" t="s">
        <v>9768</v>
      </c>
      <c r="B8837" s="263">
        <v>1.51487051748339E-5</v>
      </c>
      <c r="D8837" s="263"/>
    </row>
    <row r="8838" spans="1:4" x14ac:dyDescent="0.2">
      <c r="A8838" s="265" t="s">
        <v>9769</v>
      </c>
      <c r="B8838" s="263">
        <v>1.5098131665738E-5</v>
      </c>
      <c r="D8838" s="263"/>
    </row>
    <row r="8839" spans="1:4" x14ac:dyDescent="0.2">
      <c r="A8839" s="265" t="s">
        <v>569</v>
      </c>
      <c r="B8839" s="263">
        <v>1.50973846997129E-5</v>
      </c>
      <c r="D8839" s="263"/>
    </row>
    <row r="8840" spans="1:4" x14ac:dyDescent="0.2">
      <c r="A8840" s="265" t="s">
        <v>3731</v>
      </c>
      <c r="B8840" s="263">
        <v>1.50212729276035E-5</v>
      </c>
      <c r="D8840" s="263"/>
    </row>
    <row r="8841" spans="1:4" x14ac:dyDescent="0.2">
      <c r="A8841" s="265" t="s">
        <v>436</v>
      </c>
      <c r="B8841" s="263">
        <v>1.5013933592280899E-5</v>
      </c>
      <c r="D8841" s="263"/>
    </row>
    <row r="8842" spans="1:4" x14ac:dyDescent="0.2">
      <c r="A8842" s="265" t="s">
        <v>9770</v>
      </c>
      <c r="B8842" s="263">
        <v>1.5012415979672799E-5</v>
      </c>
      <c r="D8842" s="263"/>
    </row>
    <row r="8843" spans="1:4" x14ac:dyDescent="0.2">
      <c r="A8843" s="265" t="s">
        <v>2059</v>
      </c>
      <c r="B8843" s="263">
        <v>1.49388786341831E-5</v>
      </c>
      <c r="D8843" s="263"/>
    </row>
    <row r="8844" spans="1:4" x14ac:dyDescent="0.2">
      <c r="A8844" s="265" t="s">
        <v>5811</v>
      </c>
      <c r="B8844" s="263">
        <v>1.4938801480672899E-5</v>
      </c>
      <c r="D8844" s="263"/>
    </row>
    <row r="8845" spans="1:4" x14ac:dyDescent="0.2">
      <c r="A8845" s="265" t="s">
        <v>2222</v>
      </c>
      <c r="B8845" s="263">
        <v>1.49206218831021E-5</v>
      </c>
      <c r="D8845" s="263"/>
    </row>
    <row r="8846" spans="1:4" x14ac:dyDescent="0.2">
      <c r="A8846" s="265" t="s">
        <v>9771</v>
      </c>
      <c r="B8846" s="263">
        <v>1.48578607123703E-5</v>
      </c>
      <c r="D8846" s="263"/>
    </row>
    <row r="8847" spans="1:4" x14ac:dyDescent="0.2">
      <c r="A8847" s="265" t="s">
        <v>9772</v>
      </c>
      <c r="B8847" s="263">
        <v>1.4692860148907799E-5</v>
      </c>
      <c r="D8847" s="263"/>
    </row>
    <row r="8848" spans="1:4" x14ac:dyDescent="0.2">
      <c r="A8848" s="265" t="s">
        <v>5238</v>
      </c>
      <c r="B8848" s="263">
        <v>1.46618377115101E-5</v>
      </c>
      <c r="D8848" s="263"/>
    </row>
    <row r="8849" spans="1:4" x14ac:dyDescent="0.2">
      <c r="A8849" s="265" t="s">
        <v>9773</v>
      </c>
      <c r="B8849" s="263">
        <v>1.4657072510651301E-5</v>
      </c>
      <c r="D8849" s="263"/>
    </row>
    <row r="8850" spans="1:4" x14ac:dyDescent="0.2">
      <c r="A8850" s="265" t="s">
        <v>835</v>
      </c>
      <c r="B8850" s="263">
        <v>1.46259605743418E-5</v>
      </c>
      <c r="D8850" s="263"/>
    </row>
    <row r="8851" spans="1:4" x14ac:dyDescent="0.2">
      <c r="A8851" s="265" t="s">
        <v>3375</v>
      </c>
      <c r="B8851" s="263">
        <v>1.46016923705468E-5</v>
      </c>
      <c r="D8851" s="263"/>
    </row>
    <row r="8852" spans="1:4" x14ac:dyDescent="0.2">
      <c r="A8852" s="265" t="s">
        <v>9774</v>
      </c>
      <c r="B8852" s="263">
        <v>1.45993759501386E-5</v>
      </c>
      <c r="D8852" s="263"/>
    </row>
    <row r="8853" spans="1:4" x14ac:dyDescent="0.2">
      <c r="A8853" s="265" t="s">
        <v>3136</v>
      </c>
      <c r="B8853" s="263">
        <v>1.4588973418560201E-5</v>
      </c>
      <c r="D8853" s="263"/>
    </row>
    <row r="8854" spans="1:4" x14ac:dyDescent="0.2">
      <c r="A8854" s="265" t="s">
        <v>9775</v>
      </c>
      <c r="B8854" s="263">
        <v>1.45862902406043E-5</v>
      </c>
      <c r="D8854" s="263"/>
    </row>
    <row r="8855" spans="1:4" x14ac:dyDescent="0.2">
      <c r="A8855" s="265" t="s">
        <v>508</v>
      </c>
      <c r="B8855" s="263">
        <v>1.4566201910982401E-5</v>
      </c>
      <c r="D8855" s="263"/>
    </row>
    <row r="8856" spans="1:4" x14ac:dyDescent="0.2">
      <c r="A8856" s="265" t="s">
        <v>9776</v>
      </c>
      <c r="B8856" s="263">
        <v>1.45265352358944E-5</v>
      </c>
      <c r="D8856" s="263"/>
    </row>
    <row r="8857" spans="1:4" x14ac:dyDescent="0.2">
      <c r="A8857" s="265" t="s">
        <v>1161</v>
      </c>
      <c r="B8857" s="263">
        <v>1.4524417393876899E-5</v>
      </c>
      <c r="D8857" s="263"/>
    </row>
    <row r="8858" spans="1:4" x14ac:dyDescent="0.2">
      <c r="A8858" s="265" t="s">
        <v>9777</v>
      </c>
      <c r="B8858" s="263">
        <v>1.45041776415455E-5</v>
      </c>
      <c r="D8858" s="263"/>
    </row>
    <row r="8859" spans="1:4" x14ac:dyDescent="0.2">
      <c r="A8859" s="265" t="s">
        <v>1063</v>
      </c>
      <c r="B8859" s="263">
        <v>1.44372070815906E-5</v>
      </c>
      <c r="D8859" s="263"/>
    </row>
    <row r="8860" spans="1:4" x14ac:dyDescent="0.2">
      <c r="A8860" s="265" t="s">
        <v>3334</v>
      </c>
      <c r="B8860" s="263">
        <v>1.4404121522692701E-5</v>
      </c>
      <c r="D8860" s="263"/>
    </row>
    <row r="8861" spans="1:4" x14ac:dyDescent="0.2">
      <c r="A8861" s="265" t="s">
        <v>9778</v>
      </c>
      <c r="B8861" s="263">
        <v>1.43589245347073E-5</v>
      </c>
      <c r="D8861" s="263"/>
    </row>
    <row r="8862" spans="1:4" x14ac:dyDescent="0.2">
      <c r="A8862" s="265" t="s">
        <v>5747</v>
      </c>
      <c r="B8862" s="263">
        <v>1.43087678445348E-5</v>
      </c>
      <c r="D8862" s="263"/>
    </row>
    <row r="8863" spans="1:4" x14ac:dyDescent="0.2">
      <c r="A8863" s="265" t="s">
        <v>6297</v>
      </c>
      <c r="B8863" s="263">
        <v>1.42979872973544E-5</v>
      </c>
      <c r="D8863" s="263"/>
    </row>
    <row r="8864" spans="1:4" x14ac:dyDescent="0.2">
      <c r="A8864" s="265" t="s">
        <v>393</v>
      </c>
      <c r="B8864" s="263">
        <v>1.42974070415241E-5</v>
      </c>
      <c r="D8864" s="263"/>
    </row>
    <row r="8865" spans="1:4" x14ac:dyDescent="0.2">
      <c r="A8865" s="265" t="s">
        <v>9779</v>
      </c>
      <c r="B8865" s="263">
        <v>1.4230285520944599E-5</v>
      </c>
      <c r="D8865" s="263"/>
    </row>
    <row r="8866" spans="1:4" x14ac:dyDescent="0.2">
      <c r="A8866" s="265" t="s">
        <v>9780</v>
      </c>
      <c r="B8866" s="263">
        <v>1.4175636685414599E-5</v>
      </c>
      <c r="D8866" s="263"/>
    </row>
    <row r="8867" spans="1:4" x14ac:dyDescent="0.2">
      <c r="A8867" s="265" t="s">
        <v>922</v>
      </c>
      <c r="B8867" s="263">
        <v>1.41697272871997E-5</v>
      </c>
      <c r="D8867" s="263"/>
    </row>
    <row r="8868" spans="1:4" x14ac:dyDescent="0.2">
      <c r="A8868" s="265" t="s">
        <v>9781</v>
      </c>
      <c r="B8868" s="263">
        <v>1.41632840398531E-5</v>
      </c>
      <c r="D8868" s="263"/>
    </row>
    <row r="8869" spans="1:4" x14ac:dyDescent="0.2">
      <c r="A8869" s="265" t="s">
        <v>662</v>
      </c>
      <c r="B8869" s="263">
        <v>1.41521732299235E-5</v>
      </c>
      <c r="D8869" s="263"/>
    </row>
    <row r="8870" spans="1:4" x14ac:dyDescent="0.2">
      <c r="A8870" s="265" t="s">
        <v>1717</v>
      </c>
      <c r="B8870" s="263">
        <v>1.4151358473169099E-5</v>
      </c>
      <c r="D8870" s="263"/>
    </row>
    <row r="8871" spans="1:4" x14ac:dyDescent="0.2">
      <c r="A8871" s="265" t="s">
        <v>9782</v>
      </c>
      <c r="B8871" s="263">
        <v>1.40929419442005E-5</v>
      </c>
      <c r="D8871" s="263"/>
    </row>
    <row r="8872" spans="1:4" x14ac:dyDescent="0.2">
      <c r="A8872" s="265" t="s">
        <v>1635</v>
      </c>
      <c r="B8872" s="263">
        <v>1.40872265610914E-5</v>
      </c>
      <c r="D8872" s="263"/>
    </row>
    <row r="8873" spans="1:4" x14ac:dyDescent="0.2">
      <c r="A8873" s="265" t="s">
        <v>9783</v>
      </c>
      <c r="B8873" s="263">
        <v>1.4036996828819999E-5</v>
      </c>
      <c r="D8873" s="263"/>
    </row>
    <row r="8874" spans="1:4" x14ac:dyDescent="0.2">
      <c r="A8874" s="265" t="s">
        <v>3422</v>
      </c>
      <c r="B8874" s="263">
        <v>1.402675534831E-5</v>
      </c>
      <c r="D8874" s="263"/>
    </row>
    <row r="8875" spans="1:4" x14ac:dyDescent="0.2">
      <c r="A8875" s="265" t="s">
        <v>9784</v>
      </c>
      <c r="B8875" s="263">
        <v>1.4022619745679299E-5</v>
      </c>
      <c r="D8875" s="263"/>
    </row>
    <row r="8876" spans="1:4" x14ac:dyDescent="0.2">
      <c r="A8876" s="265" t="s">
        <v>1660</v>
      </c>
      <c r="B8876" s="263">
        <v>1.3986862519488901E-5</v>
      </c>
      <c r="D8876" s="263"/>
    </row>
    <row r="8877" spans="1:4" x14ac:dyDescent="0.2">
      <c r="A8877" s="265" t="s">
        <v>5752</v>
      </c>
      <c r="B8877" s="263">
        <v>1.39629153548296E-5</v>
      </c>
      <c r="D8877" s="263"/>
    </row>
    <row r="8878" spans="1:4" x14ac:dyDescent="0.2">
      <c r="A8878" s="265" t="s">
        <v>2022</v>
      </c>
      <c r="B8878" s="263">
        <v>1.3945712341034899E-5</v>
      </c>
      <c r="D8878" s="263"/>
    </row>
    <row r="8879" spans="1:4" x14ac:dyDescent="0.2">
      <c r="A8879" s="265" t="s">
        <v>9785</v>
      </c>
      <c r="B8879" s="263">
        <v>1.38725775476821E-5</v>
      </c>
      <c r="D8879" s="263"/>
    </row>
    <row r="8880" spans="1:4" x14ac:dyDescent="0.2">
      <c r="A8880" s="265" t="s">
        <v>9786</v>
      </c>
      <c r="B8880" s="263">
        <v>1.37941125953914E-5</v>
      </c>
      <c r="D8880" s="263"/>
    </row>
    <row r="8881" spans="1:4" x14ac:dyDescent="0.2">
      <c r="A8881" s="265" t="s">
        <v>1642</v>
      </c>
      <c r="B8881" s="263">
        <v>1.37908878160166E-5</v>
      </c>
      <c r="D8881" s="263"/>
    </row>
    <row r="8882" spans="1:4" x14ac:dyDescent="0.2">
      <c r="A8882" s="265" t="s">
        <v>9787</v>
      </c>
      <c r="B8882" s="263">
        <v>1.36979817289837E-5</v>
      </c>
      <c r="D8882" s="263"/>
    </row>
    <row r="8883" spans="1:4" x14ac:dyDescent="0.2">
      <c r="A8883" s="265" t="s">
        <v>5385</v>
      </c>
      <c r="B8883" s="263">
        <v>1.36978082008479E-5</v>
      </c>
      <c r="D8883" s="263"/>
    </row>
    <row r="8884" spans="1:4" x14ac:dyDescent="0.2">
      <c r="A8884" s="265" t="s">
        <v>9788</v>
      </c>
      <c r="B8884" s="263">
        <v>1.3669728334791601E-5</v>
      </c>
      <c r="D8884" s="263"/>
    </row>
    <row r="8885" spans="1:4" x14ac:dyDescent="0.2">
      <c r="A8885" s="265" t="s">
        <v>404</v>
      </c>
      <c r="B8885" s="263">
        <v>1.36545211867714E-5</v>
      </c>
      <c r="D8885" s="263"/>
    </row>
    <row r="8886" spans="1:4" x14ac:dyDescent="0.2">
      <c r="A8886" s="265" t="s">
        <v>445</v>
      </c>
      <c r="B8886" s="263">
        <v>1.36471778165716E-5</v>
      </c>
      <c r="D8886" s="263"/>
    </row>
    <row r="8887" spans="1:4" x14ac:dyDescent="0.2">
      <c r="A8887" s="265" t="s">
        <v>9789</v>
      </c>
      <c r="B8887" s="263">
        <v>1.3643049599785199E-5</v>
      </c>
      <c r="D8887" s="263"/>
    </row>
    <row r="8888" spans="1:4" x14ac:dyDescent="0.2">
      <c r="A8888" s="265" t="s">
        <v>6207</v>
      </c>
      <c r="B8888" s="263">
        <v>1.3625061041848501E-5</v>
      </c>
      <c r="D8888" s="263"/>
    </row>
    <row r="8889" spans="1:4" x14ac:dyDescent="0.2">
      <c r="A8889" s="265" t="s">
        <v>9790</v>
      </c>
      <c r="B8889" s="263">
        <v>1.35169525084906E-5</v>
      </c>
      <c r="D8889" s="263"/>
    </row>
    <row r="8890" spans="1:4" x14ac:dyDescent="0.2">
      <c r="A8890" s="265" t="s">
        <v>9791</v>
      </c>
      <c r="B8890" s="263">
        <v>1.35169525084906E-5</v>
      </c>
      <c r="D8890" s="263"/>
    </row>
    <row r="8891" spans="1:4" x14ac:dyDescent="0.2">
      <c r="A8891" s="265" t="s">
        <v>9792</v>
      </c>
      <c r="B8891" s="263">
        <v>1.35169525084906E-5</v>
      </c>
      <c r="D8891" s="263"/>
    </row>
    <row r="8892" spans="1:4" x14ac:dyDescent="0.2">
      <c r="A8892" s="265" t="s">
        <v>9793</v>
      </c>
      <c r="B8892" s="263">
        <v>1.35169525084906E-5</v>
      </c>
      <c r="D8892" s="263"/>
    </row>
    <row r="8893" spans="1:4" x14ac:dyDescent="0.2">
      <c r="A8893" s="265" t="s">
        <v>9794</v>
      </c>
      <c r="B8893" s="263">
        <v>1.35169525084906E-5</v>
      </c>
      <c r="D8893" s="263"/>
    </row>
    <row r="8894" spans="1:4" x14ac:dyDescent="0.2">
      <c r="A8894" s="265" t="s">
        <v>9795</v>
      </c>
      <c r="B8894" s="263">
        <v>1.35169525084906E-5</v>
      </c>
      <c r="D8894" s="263"/>
    </row>
    <row r="8895" spans="1:4" x14ac:dyDescent="0.2">
      <c r="A8895" s="265" t="s">
        <v>9796</v>
      </c>
      <c r="B8895" s="263">
        <v>1.35169525084906E-5</v>
      </c>
      <c r="D8895" s="263"/>
    </row>
    <row r="8896" spans="1:4" x14ac:dyDescent="0.2">
      <c r="A8896" s="265" t="s">
        <v>9797</v>
      </c>
      <c r="B8896" s="263">
        <v>1.35169525084906E-5</v>
      </c>
      <c r="D8896" s="263"/>
    </row>
    <row r="8897" spans="1:4" x14ac:dyDescent="0.2">
      <c r="A8897" s="265" t="s">
        <v>9798</v>
      </c>
      <c r="B8897" s="263">
        <v>1.35169525084906E-5</v>
      </c>
      <c r="D8897" s="263"/>
    </row>
    <row r="8898" spans="1:4" x14ac:dyDescent="0.2">
      <c r="A8898" s="265" t="s">
        <v>9799</v>
      </c>
      <c r="B8898" s="263">
        <v>1.35169525084906E-5</v>
      </c>
      <c r="D8898" s="263"/>
    </row>
    <row r="8899" spans="1:4" x14ac:dyDescent="0.2">
      <c r="A8899" s="265" t="s">
        <v>9800</v>
      </c>
      <c r="B8899" s="263">
        <v>1.34541494689894E-5</v>
      </c>
      <c r="D8899" s="263"/>
    </row>
    <row r="8900" spans="1:4" x14ac:dyDescent="0.2">
      <c r="A8900" s="265" t="s">
        <v>9801</v>
      </c>
      <c r="B8900" s="263">
        <v>1.3450587752975801E-5</v>
      </c>
      <c r="D8900" s="263"/>
    </row>
    <row r="8901" spans="1:4" x14ac:dyDescent="0.2">
      <c r="A8901" s="265" t="s">
        <v>811</v>
      </c>
      <c r="B8901" s="263">
        <v>1.34294048468022E-5</v>
      </c>
      <c r="D8901" s="263"/>
    </row>
    <row r="8902" spans="1:4" x14ac:dyDescent="0.2">
      <c r="A8902" s="265" t="s">
        <v>1001</v>
      </c>
      <c r="B8902" s="263">
        <v>1.34149399526462E-5</v>
      </c>
      <c r="D8902" s="263"/>
    </row>
    <row r="8903" spans="1:4" x14ac:dyDescent="0.2">
      <c r="A8903" s="265" t="s">
        <v>1410</v>
      </c>
      <c r="B8903" s="263">
        <v>1.33700637439047E-5</v>
      </c>
      <c r="D8903" s="263"/>
    </row>
    <row r="8904" spans="1:4" x14ac:dyDescent="0.2">
      <c r="A8904" s="265" t="s">
        <v>9802</v>
      </c>
      <c r="B8904" s="263">
        <v>1.33243358288947E-5</v>
      </c>
      <c r="D8904" s="263"/>
    </row>
    <row r="8905" spans="1:4" x14ac:dyDescent="0.2">
      <c r="A8905" s="265" t="s">
        <v>3627</v>
      </c>
      <c r="B8905" s="263">
        <v>1.3234413339933099E-5</v>
      </c>
      <c r="D8905" s="263"/>
    </row>
    <row r="8906" spans="1:4" x14ac:dyDescent="0.2">
      <c r="A8906" s="265" t="s">
        <v>6239</v>
      </c>
      <c r="B8906" s="263">
        <v>1.32243958228333E-5</v>
      </c>
      <c r="D8906" s="263"/>
    </row>
    <row r="8907" spans="1:4" x14ac:dyDescent="0.2">
      <c r="A8907" s="265" t="s">
        <v>9803</v>
      </c>
      <c r="B8907" s="263">
        <v>1.3220941577421501E-5</v>
      </c>
      <c r="D8907" s="263"/>
    </row>
    <row r="8908" spans="1:4" x14ac:dyDescent="0.2">
      <c r="A8908" s="265" t="s">
        <v>9804</v>
      </c>
      <c r="B8908" s="263">
        <v>1.31435530863899E-5</v>
      </c>
      <c r="D8908" s="263"/>
    </row>
    <row r="8909" spans="1:4" x14ac:dyDescent="0.2">
      <c r="A8909" s="265" t="s">
        <v>9805</v>
      </c>
      <c r="B8909" s="263">
        <v>1.31435530863899E-5</v>
      </c>
      <c r="D8909" s="263"/>
    </row>
    <row r="8910" spans="1:4" x14ac:dyDescent="0.2">
      <c r="A8910" s="265" t="s">
        <v>9806</v>
      </c>
      <c r="B8910" s="263">
        <v>1.31259538071987E-5</v>
      </c>
      <c r="D8910" s="263"/>
    </row>
    <row r="8911" spans="1:4" x14ac:dyDescent="0.2">
      <c r="A8911" s="265" t="s">
        <v>5564</v>
      </c>
      <c r="B8911" s="263">
        <v>1.3119224043868299E-5</v>
      </c>
      <c r="D8911" s="263"/>
    </row>
    <row r="8912" spans="1:4" x14ac:dyDescent="0.2">
      <c r="A8912" s="265" t="s">
        <v>1747</v>
      </c>
      <c r="B8912" s="263">
        <v>1.31144946557298E-5</v>
      </c>
      <c r="D8912" s="263"/>
    </row>
    <row r="8913" spans="1:4" x14ac:dyDescent="0.2">
      <c r="A8913" s="265" t="s">
        <v>377</v>
      </c>
      <c r="B8913" s="263">
        <v>1.3076700831929701E-5</v>
      </c>
      <c r="D8913" s="263"/>
    </row>
    <row r="8914" spans="1:4" x14ac:dyDescent="0.2">
      <c r="A8914" s="265" t="s">
        <v>1266</v>
      </c>
      <c r="B8914" s="263">
        <v>1.30302699696613E-5</v>
      </c>
      <c r="D8914" s="263"/>
    </row>
    <row r="8915" spans="1:4" x14ac:dyDescent="0.2">
      <c r="A8915" s="265" t="s">
        <v>9807</v>
      </c>
      <c r="B8915" s="263">
        <v>1.29998784116641E-5</v>
      </c>
      <c r="D8915" s="263"/>
    </row>
    <row r="8916" spans="1:4" x14ac:dyDescent="0.2">
      <c r="A8916" s="265" t="s">
        <v>999</v>
      </c>
      <c r="B8916" s="263">
        <v>1.29793215298563E-5</v>
      </c>
      <c r="D8916" s="263"/>
    </row>
    <row r="8917" spans="1:4" x14ac:dyDescent="0.2">
      <c r="A8917" s="265" t="s">
        <v>9808</v>
      </c>
      <c r="B8917" s="263">
        <v>1.29528826854653E-5</v>
      </c>
      <c r="D8917" s="263"/>
    </row>
    <row r="8918" spans="1:4" x14ac:dyDescent="0.2">
      <c r="A8918" s="265" t="s">
        <v>9809</v>
      </c>
      <c r="B8918" s="263">
        <v>1.29336828667681E-5</v>
      </c>
      <c r="D8918" s="263"/>
    </row>
    <row r="8919" spans="1:4" x14ac:dyDescent="0.2">
      <c r="A8919" s="265" t="s">
        <v>9810</v>
      </c>
      <c r="B8919" s="263">
        <v>1.29142927811341E-5</v>
      </c>
      <c r="D8919" s="263"/>
    </row>
    <row r="8920" spans="1:4" x14ac:dyDescent="0.2">
      <c r="A8920" s="265" t="s">
        <v>9811</v>
      </c>
      <c r="B8920" s="263">
        <v>1.2908838141455E-5</v>
      </c>
      <c r="D8920" s="263"/>
    </row>
    <row r="8921" spans="1:4" x14ac:dyDescent="0.2">
      <c r="A8921" s="265" t="s">
        <v>9812</v>
      </c>
      <c r="B8921" s="263">
        <v>1.28904484561078E-5</v>
      </c>
      <c r="D8921" s="263"/>
    </row>
    <row r="8922" spans="1:4" x14ac:dyDescent="0.2">
      <c r="A8922" s="265" t="s">
        <v>2519</v>
      </c>
      <c r="B8922" s="263">
        <v>1.28839316210614E-5</v>
      </c>
      <c r="D8922" s="263"/>
    </row>
    <row r="8923" spans="1:4" x14ac:dyDescent="0.2">
      <c r="A8923" s="265" t="s">
        <v>776</v>
      </c>
      <c r="B8923" s="263">
        <v>1.28805901276653E-5</v>
      </c>
      <c r="D8923" s="263"/>
    </row>
    <row r="8924" spans="1:4" x14ac:dyDescent="0.2">
      <c r="A8924" s="265" t="s">
        <v>9813</v>
      </c>
      <c r="B8924" s="263">
        <v>1.2808961004092599E-5</v>
      </c>
      <c r="D8924" s="263"/>
    </row>
    <row r="8925" spans="1:4" x14ac:dyDescent="0.2">
      <c r="A8925" s="265" t="s">
        <v>3249</v>
      </c>
      <c r="B8925" s="263">
        <v>1.27962950644383E-5</v>
      </c>
      <c r="D8925" s="263"/>
    </row>
    <row r="8926" spans="1:4" x14ac:dyDescent="0.2">
      <c r="A8926" s="265" t="s">
        <v>9814</v>
      </c>
      <c r="B8926" s="263">
        <v>1.2726599438163899E-5</v>
      </c>
      <c r="D8926" s="263"/>
    </row>
    <row r="8927" spans="1:4" x14ac:dyDescent="0.2">
      <c r="A8927" s="265" t="s">
        <v>6271</v>
      </c>
      <c r="B8927" s="263">
        <v>1.2678976596053E-5</v>
      </c>
      <c r="D8927" s="263"/>
    </row>
    <row r="8928" spans="1:4" x14ac:dyDescent="0.2">
      <c r="A8928" s="265" t="s">
        <v>5121</v>
      </c>
      <c r="B8928" s="263">
        <v>1.2678976596053E-5</v>
      </c>
      <c r="D8928" s="263"/>
    </row>
    <row r="8929" spans="1:4" x14ac:dyDescent="0.2">
      <c r="A8929" s="265" t="s">
        <v>1391</v>
      </c>
      <c r="B8929" s="263">
        <v>1.2678976596053E-5</v>
      </c>
      <c r="D8929" s="263"/>
    </row>
    <row r="8930" spans="1:4" x14ac:dyDescent="0.2">
      <c r="A8930" s="265" t="s">
        <v>3914</v>
      </c>
      <c r="B8930" s="263">
        <v>1.2673408867834701E-5</v>
      </c>
      <c r="D8930" s="263"/>
    </row>
    <row r="8931" spans="1:4" x14ac:dyDescent="0.2">
      <c r="A8931" s="265" t="s">
        <v>5018</v>
      </c>
      <c r="B8931" s="263">
        <v>1.2626846588365701E-5</v>
      </c>
      <c r="D8931" s="263"/>
    </row>
    <row r="8932" spans="1:4" x14ac:dyDescent="0.2">
      <c r="A8932" s="265" t="s">
        <v>9815</v>
      </c>
      <c r="B8932" s="263">
        <v>1.26116534357307E-5</v>
      </c>
      <c r="D8932" s="263"/>
    </row>
    <row r="8933" spans="1:4" x14ac:dyDescent="0.2">
      <c r="A8933" s="265" t="s">
        <v>9816</v>
      </c>
      <c r="B8933" s="263">
        <v>1.2587470205952501E-5</v>
      </c>
      <c r="D8933" s="263"/>
    </row>
    <row r="8934" spans="1:4" x14ac:dyDescent="0.2">
      <c r="A8934" s="265" t="s">
        <v>9817</v>
      </c>
      <c r="B8934" s="263">
        <v>1.2570190138725701E-5</v>
      </c>
      <c r="D8934" s="263"/>
    </row>
    <row r="8935" spans="1:4" x14ac:dyDescent="0.2">
      <c r="A8935" s="265" t="s">
        <v>1141</v>
      </c>
      <c r="B8935" s="263">
        <v>1.24875699812795E-5</v>
      </c>
      <c r="D8935" s="263"/>
    </row>
    <row r="8936" spans="1:4" x14ac:dyDescent="0.2">
      <c r="A8936" s="265" t="s">
        <v>5791</v>
      </c>
      <c r="B8936" s="263">
        <v>1.2443951272637299E-5</v>
      </c>
      <c r="D8936" s="263"/>
    </row>
    <row r="8937" spans="1:4" x14ac:dyDescent="0.2">
      <c r="A8937" s="265" t="s">
        <v>9818</v>
      </c>
      <c r="B8937" s="263">
        <v>1.23729612939104E-5</v>
      </c>
      <c r="D8937" s="263"/>
    </row>
    <row r="8938" spans="1:4" x14ac:dyDescent="0.2">
      <c r="A8938" s="265" t="s">
        <v>5343</v>
      </c>
      <c r="B8938" s="263">
        <v>1.22198510580053E-5</v>
      </c>
      <c r="D8938" s="263"/>
    </row>
    <row r="8939" spans="1:4" x14ac:dyDescent="0.2">
      <c r="A8939" s="265" t="s">
        <v>9819</v>
      </c>
      <c r="B8939" s="263">
        <v>1.21890764373806E-5</v>
      </c>
      <c r="D8939" s="263"/>
    </row>
    <row r="8940" spans="1:4" x14ac:dyDescent="0.2">
      <c r="A8940" s="265" t="s">
        <v>492</v>
      </c>
      <c r="B8940" s="263">
        <v>1.2188557399216601E-5</v>
      </c>
      <c r="D8940" s="263"/>
    </row>
    <row r="8941" spans="1:4" x14ac:dyDescent="0.2">
      <c r="A8941" s="265" t="s">
        <v>9820</v>
      </c>
      <c r="B8941" s="263">
        <v>1.2183385197557501E-5</v>
      </c>
      <c r="D8941" s="263"/>
    </row>
    <row r="8942" spans="1:4" x14ac:dyDescent="0.2">
      <c r="A8942" s="265" t="s">
        <v>2441</v>
      </c>
      <c r="B8942" s="263">
        <v>1.21725193668625E-5</v>
      </c>
      <c r="D8942" s="263"/>
    </row>
    <row r="8943" spans="1:4" x14ac:dyDescent="0.2">
      <c r="A8943" s="265" t="s">
        <v>9821</v>
      </c>
      <c r="B8943" s="263">
        <v>1.2170252317011299E-5</v>
      </c>
      <c r="D8943" s="263"/>
    </row>
    <row r="8944" spans="1:4" x14ac:dyDescent="0.2">
      <c r="A8944" s="265" t="s">
        <v>2087</v>
      </c>
      <c r="B8944" s="263">
        <v>1.21678375837297E-5</v>
      </c>
      <c r="D8944" s="263"/>
    </row>
    <row r="8945" spans="1:4" x14ac:dyDescent="0.2">
      <c r="A8945" s="265" t="s">
        <v>3714</v>
      </c>
      <c r="B8945" s="263">
        <v>1.21579676073715E-5</v>
      </c>
      <c r="D8945" s="263"/>
    </row>
    <row r="8946" spans="1:4" x14ac:dyDescent="0.2">
      <c r="A8946" s="265" t="s">
        <v>4807</v>
      </c>
      <c r="B8946" s="263">
        <v>1.2104949847387701E-5</v>
      </c>
      <c r="D8946" s="263"/>
    </row>
    <row r="8947" spans="1:4" x14ac:dyDescent="0.2">
      <c r="A8947" s="265" t="s">
        <v>9822</v>
      </c>
      <c r="B8947" s="263">
        <v>1.2085558471607399E-5</v>
      </c>
      <c r="D8947" s="263"/>
    </row>
    <row r="8948" spans="1:4" x14ac:dyDescent="0.2">
      <c r="A8948" s="265" t="s">
        <v>9823</v>
      </c>
      <c r="B8948" s="263">
        <v>1.2068612827152201E-5</v>
      </c>
      <c r="D8948" s="263"/>
    </row>
    <row r="8949" spans="1:4" x14ac:dyDescent="0.2">
      <c r="A8949" s="265" t="s">
        <v>9824</v>
      </c>
      <c r="B8949" s="263">
        <v>1.2068612827152201E-5</v>
      </c>
      <c r="D8949" s="263"/>
    </row>
    <row r="8950" spans="1:4" x14ac:dyDescent="0.2">
      <c r="A8950" s="265" t="s">
        <v>9825</v>
      </c>
      <c r="B8950" s="263">
        <v>1.2068612827152201E-5</v>
      </c>
      <c r="D8950" s="263"/>
    </row>
    <row r="8951" spans="1:4" x14ac:dyDescent="0.2">
      <c r="A8951" s="265" t="s">
        <v>9826</v>
      </c>
      <c r="B8951" s="263">
        <v>1.2068612827152201E-5</v>
      </c>
      <c r="D8951" s="263"/>
    </row>
    <row r="8952" spans="1:4" x14ac:dyDescent="0.2">
      <c r="A8952" s="265" t="s">
        <v>9827</v>
      </c>
      <c r="B8952" s="263">
        <v>1.2068612827152201E-5</v>
      </c>
      <c r="D8952" s="263"/>
    </row>
    <row r="8953" spans="1:4" x14ac:dyDescent="0.2">
      <c r="A8953" s="265" t="s">
        <v>9828</v>
      </c>
      <c r="B8953" s="263">
        <v>1.2068612827152201E-5</v>
      </c>
      <c r="D8953" s="263"/>
    </row>
    <row r="8954" spans="1:4" x14ac:dyDescent="0.2">
      <c r="A8954" s="265" t="s">
        <v>9829</v>
      </c>
      <c r="B8954" s="263">
        <v>1.2068612827152201E-5</v>
      </c>
      <c r="D8954" s="263"/>
    </row>
    <row r="8955" spans="1:4" x14ac:dyDescent="0.2">
      <c r="A8955" s="265" t="s">
        <v>9830</v>
      </c>
      <c r="B8955" s="263">
        <v>1.2068612827152201E-5</v>
      </c>
      <c r="D8955" s="263"/>
    </row>
    <row r="8956" spans="1:4" x14ac:dyDescent="0.2">
      <c r="A8956" s="265" t="s">
        <v>550</v>
      </c>
      <c r="B8956" s="263">
        <v>1.20671952335822E-5</v>
      </c>
      <c r="D8956" s="263"/>
    </row>
    <row r="8957" spans="1:4" x14ac:dyDescent="0.2">
      <c r="A8957" s="265" t="s">
        <v>9831</v>
      </c>
      <c r="B8957" s="263">
        <v>1.1981917088166E-5</v>
      </c>
      <c r="D8957" s="263"/>
    </row>
    <row r="8958" spans="1:4" x14ac:dyDescent="0.2">
      <c r="A8958" s="265" t="s">
        <v>5522</v>
      </c>
      <c r="B8958" s="263">
        <v>1.19373890489571E-5</v>
      </c>
      <c r="D8958" s="263"/>
    </row>
    <row r="8959" spans="1:4" x14ac:dyDescent="0.2">
      <c r="A8959" s="265" t="s">
        <v>991</v>
      </c>
      <c r="B8959" s="263">
        <v>1.19126278821607E-5</v>
      </c>
      <c r="D8959" s="263"/>
    </row>
    <row r="8960" spans="1:4" x14ac:dyDescent="0.2">
      <c r="A8960" s="265" t="s">
        <v>2048</v>
      </c>
      <c r="B8960" s="263">
        <v>1.19057109789086E-5</v>
      </c>
      <c r="D8960" s="263"/>
    </row>
    <row r="8961" spans="1:4" x14ac:dyDescent="0.2">
      <c r="A8961" s="265" t="s">
        <v>9832</v>
      </c>
      <c r="B8961" s="263">
        <v>1.18163043005264E-5</v>
      </c>
      <c r="D8961" s="263"/>
    </row>
    <row r="8962" spans="1:4" x14ac:dyDescent="0.2">
      <c r="A8962" s="265" t="s">
        <v>3889</v>
      </c>
      <c r="B8962" s="263">
        <v>1.1760411367565601E-5</v>
      </c>
      <c r="D8962" s="263"/>
    </row>
    <row r="8963" spans="1:4" x14ac:dyDescent="0.2">
      <c r="A8963" s="265" t="s">
        <v>9833</v>
      </c>
      <c r="B8963" s="263">
        <v>1.1740625694306801E-5</v>
      </c>
      <c r="D8963" s="263"/>
    </row>
    <row r="8964" spans="1:4" x14ac:dyDescent="0.2">
      <c r="A8964" s="265" t="s">
        <v>1803</v>
      </c>
      <c r="B8964" s="263">
        <v>1.1649559639033E-5</v>
      </c>
      <c r="D8964" s="263"/>
    </row>
    <row r="8965" spans="1:4" x14ac:dyDescent="0.2">
      <c r="A8965" s="265" t="s">
        <v>9834</v>
      </c>
      <c r="B8965" s="263">
        <v>1.16410837412246E-5</v>
      </c>
      <c r="D8965" s="263"/>
    </row>
    <row r="8966" spans="1:4" x14ac:dyDescent="0.2">
      <c r="A8966" s="265" t="s">
        <v>4458</v>
      </c>
      <c r="B8966" s="263">
        <v>1.1640050213667001E-5</v>
      </c>
      <c r="D8966" s="263"/>
    </row>
    <row r="8967" spans="1:4" x14ac:dyDescent="0.2">
      <c r="A8967" s="265" t="s">
        <v>9835</v>
      </c>
      <c r="B8967" s="263">
        <v>1.16136468063874E-5</v>
      </c>
      <c r="D8967" s="263"/>
    </row>
    <row r="8968" spans="1:4" x14ac:dyDescent="0.2">
      <c r="A8968" s="265" t="s">
        <v>9836</v>
      </c>
      <c r="B8968" s="263">
        <v>1.16136468063874E-5</v>
      </c>
      <c r="D8968" s="263"/>
    </row>
    <row r="8969" spans="1:4" x14ac:dyDescent="0.2">
      <c r="A8969" s="265" t="s">
        <v>4141</v>
      </c>
      <c r="B8969" s="263">
        <v>1.1606704367936101E-5</v>
      </c>
      <c r="D8969" s="263"/>
    </row>
    <row r="8970" spans="1:4" x14ac:dyDescent="0.2">
      <c r="A8970" s="265" t="s">
        <v>1907</v>
      </c>
      <c r="B8970" s="263">
        <v>1.15942324081725E-5</v>
      </c>
      <c r="D8970" s="263"/>
    </row>
    <row r="8971" spans="1:4" x14ac:dyDescent="0.2">
      <c r="A8971" s="265" t="s">
        <v>6061</v>
      </c>
      <c r="B8971" s="263">
        <v>1.1581697989737201E-5</v>
      </c>
      <c r="D8971" s="263"/>
    </row>
    <row r="8972" spans="1:4" x14ac:dyDescent="0.2">
      <c r="A8972" s="265" t="s">
        <v>9837</v>
      </c>
      <c r="B8972" s="263">
        <v>1.1581697989737201E-5</v>
      </c>
      <c r="D8972" s="263"/>
    </row>
    <row r="8973" spans="1:4" x14ac:dyDescent="0.2">
      <c r="A8973" s="265" t="s">
        <v>9838</v>
      </c>
      <c r="B8973" s="263">
        <v>1.1581697989737201E-5</v>
      </c>
      <c r="D8973" s="263"/>
    </row>
    <row r="8974" spans="1:4" x14ac:dyDescent="0.2">
      <c r="A8974" s="265" t="s">
        <v>5627</v>
      </c>
      <c r="B8974" s="263">
        <v>1.1581697989737201E-5</v>
      </c>
      <c r="D8974" s="263"/>
    </row>
    <row r="8975" spans="1:4" x14ac:dyDescent="0.2">
      <c r="A8975" s="265" t="s">
        <v>9839</v>
      </c>
      <c r="B8975" s="263">
        <v>1.1581697989737201E-5</v>
      </c>
      <c r="D8975" s="263"/>
    </row>
    <row r="8976" spans="1:4" x14ac:dyDescent="0.2">
      <c r="A8976" s="265" t="s">
        <v>9840</v>
      </c>
      <c r="B8976" s="263">
        <v>1.1581697989737201E-5</v>
      </c>
      <c r="D8976" s="263"/>
    </row>
    <row r="8977" spans="1:4" x14ac:dyDescent="0.2">
      <c r="A8977" s="265" t="s">
        <v>5167</v>
      </c>
      <c r="B8977" s="263">
        <v>1.1581697989737201E-5</v>
      </c>
      <c r="D8977" s="263"/>
    </row>
    <row r="8978" spans="1:4" x14ac:dyDescent="0.2">
      <c r="A8978" s="265" t="s">
        <v>4986</v>
      </c>
      <c r="B8978" s="263">
        <v>1.1581697989737201E-5</v>
      </c>
      <c r="D8978" s="263"/>
    </row>
    <row r="8979" spans="1:4" x14ac:dyDescent="0.2">
      <c r="A8979" s="265" t="s">
        <v>4872</v>
      </c>
      <c r="B8979" s="263">
        <v>1.1581697989737201E-5</v>
      </c>
      <c r="D8979" s="263"/>
    </row>
    <row r="8980" spans="1:4" x14ac:dyDescent="0.2">
      <c r="A8980" s="265" t="s">
        <v>9841</v>
      </c>
      <c r="B8980" s="263">
        <v>1.1581697989737201E-5</v>
      </c>
      <c r="D8980" s="263"/>
    </row>
    <row r="8981" spans="1:4" x14ac:dyDescent="0.2">
      <c r="A8981" s="265" t="s">
        <v>9842</v>
      </c>
      <c r="B8981" s="263">
        <v>1.1581697989737201E-5</v>
      </c>
      <c r="D8981" s="263"/>
    </row>
    <row r="8982" spans="1:4" x14ac:dyDescent="0.2">
      <c r="A8982" s="265" t="s">
        <v>3919</v>
      </c>
      <c r="B8982" s="263">
        <v>1.1581697989737201E-5</v>
      </c>
      <c r="D8982" s="263"/>
    </row>
    <row r="8983" spans="1:4" x14ac:dyDescent="0.2">
      <c r="A8983" s="265" t="s">
        <v>9843</v>
      </c>
      <c r="B8983" s="263">
        <v>1.1581697989737201E-5</v>
      </c>
      <c r="D8983" s="263"/>
    </row>
    <row r="8984" spans="1:4" x14ac:dyDescent="0.2">
      <c r="A8984" s="265" t="s">
        <v>9844</v>
      </c>
      <c r="B8984" s="263">
        <v>1.1581697989737201E-5</v>
      </c>
      <c r="D8984" s="263"/>
    </row>
    <row r="8985" spans="1:4" x14ac:dyDescent="0.2">
      <c r="A8985" s="265" t="s">
        <v>3444</v>
      </c>
      <c r="B8985" s="263">
        <v>1.1581697989737201E-5</v>
      </c>
      <c r="D8985" s="263"/>
    </row>
    <row r="8986" spans="1:4" x14ac:dyDescent="0.2">
      <c r="A8986" s="265" t="s">
        <v>9845</v>
      </c>
      <c r="B8986" s="263">
        <v>1.1581697989737201E-5</v>
      </c>
      <c r="D8986" s="263"/>
    </row>
    <row r="8987" spans="1:4" x14ac:dyDescent="0.2">
      <c r="A8987" s="265" t="s">
        <v>9846</v>
      </c>
      <c r="B8987" s="263">
        <v>1.1559031216049399E-5</v>
      </c>
      <c r="D8987" s="263"/>
    </row>
    <row r="8988" spans="1:4" x14ac:dyDescent="0.2">
      <c r="A8988" s="265" t="s">
        <v>4138</v>
      </c>
      <c r="B8988" s="263">
        <v>1.14924180055151E-5</v>
      </c>
      <c r="D8988" s="263"/>
    </row>
    <row r="8989" spans="1:4" x14ac:dyDescent="0.2">
      <c r="A8989" s="265" t="s">
        <v>9847</v>
      </c>
      <c r="B8989" s="263">
        <v>1.14776350042807E-5</v>
      </c>
      <c r="D8989" s="263"/>
    </row>
    <row r="8990" spans="1:4" x14ac:dyDescent="0.2">
      <c r="A8990" s="265" t="s">
        <v>9848</v>
      </c>
      <c r="B8990" s="263">
        <v>1.1440168787678799E-5</v>
      </c>
      <c r="D8990" s="263"/>
    </row>
    <row r="8991" spans="1:4" x14ac:dyDescent="0.2">
      <c r="A8991" s="265" t="s">
        <v>1952</v>
      </c>
      <c r="B8991" s="263">
        <v>1.14169821720231E-5</v>
      </c>
      <c r="D8991" s="263"/>
    </row>
    <row r="8992" spans="1:4" x14ac:dyDescent="0.2">
      <c r="A8992" s="265" t="s">
        <v>689</v>
      </c>
      <c r="B8992" s="263">
        <v>1.14000725421171E-5</v>
      </c>
      <c r="D8992" s="263"/>
    </row>
    <row r="8993" spans="1:4" x14ac:dyDescent="0.2">
      <c r="A8993" s="265" t="s">
        <v>9849</v>
      </c>
      <c r="B8993" s="263">
        <v>1.13819887148762E-5</v>
      </c>
      <c r="D8993" s="263"/>
    </row>
    <row r="8994" spans="1:4" x14ac:dyDescent="0.2">
      <c r="A8994" s="265" t="s">
        <v>9850</v>
      </c>
      <c r="B8994" s="263">
        <v>1.13554977403288E-5</v>
      </c>
      <c r="D8994" s="263"/>
    </row>
    <row r="8995" spans="1:4" x14ac:dyDescent="0.2">
      <c r="A8995" s="265" t="s">
        <v>9851</v>
      </c>
      <c r="B8995" s="263">
        <v>1.13554977403288E-5</v>
      </c>
      <c r="D8995" s="263"/>
    </row>
    <row r="8996" spans="1:4" x14ac:dyDescent="0.2">
      <c r="A8996" s="265" t="s">
        <v>1484</v>
      </c>
      <c r="B8996" s="263">
        <v>1.13075919483659E-5</v>
      </c>
      <c r="D8996" s="263"/>
    </row>
    <row r="8997" spans="1:4" x14ac:dyDescent="0.2">
      <c r="A8997" s="265" t="s">
        <v>9852</v>
      </c>
      <c r="B8997" s="263">
        <v>1.1227351144614301E-5</v>
      </c>
      <c r="D8997" s="263"/>
    </row>
    <row r="8998" spans="1:4" x14ac:dyDescent="0.2">
      <c r="A8998" s="265" t="s">
        <v>1194</v>
      </c>
      <c r="B8998" s="263">
        <v>1.1214658006326401E-5</v>
      </c>
      <c r="D8998" s="263"/>
    </row>
    <row r="8999" spans="1:4" x14ac:dyDescent="0.2">
      <c r="A8999" s="265" t="s">
        <v>4687</v>
      </c>
      <c r="B8999" s="263">
        <v>1.11504319291296E-5</v>
      </c>
      <c r="D8999" s="263"/>
    </row>
    <row r="9000" spans="1:4" x14ac:dyDescent="0.2">
      <c r="A9000" s="265" t="s">
        <v>6260</v>
      </c>
      <c r="B9000" s="263">
        <v>1.11479444784641E-5</v>
      </c>
      <c r="D9000" s="263"/>
    </row>
    <row r="9001" spans="1:4" x14ac:dyDescent="0.2">
      <c r="A9001" s="265" t="s">
        <v>547</v>
      </c>
      <c r="B9001" s="263">
        <v>1.11144270379913E-5</v>
      </c>
      <c r="D9001" s="263"/>
    </row>
    <row r="9002" spans="1:4" x14ac:dyDescent="0.2">
      <c r="A9002" s="265" t="s">
        <v>4609</v>
      </c>
      <c r="B9002" s="263">
        <v>1.11069469556317E-5</v>
      </c>
      <c r="D9002" s="263"/>
    </row>
    <row r="9003" spans="1:4" x14ac:dyDescent="0.2">
      <c r="A9003" s="265" t="s">
        <v>901</v>
      </c>
      <c r="B9003" s="263">
        <v>1.10807625927649E-5</v>
      </c>
      <c r="D9003" s="263"/>
    </row>
    <row r="9004" spans="1:4" x14ac:dyDescent="0.2">
      <c r="A9004" s="265" t="s">
        <v>9853</v>
      </c>
      <c r="B9004" s="263">
        <v>1.10399732218928E-5</v>
      </c>
      <c r="D9004" s="263"/>
    </row>
    <row r="9005" spans="1:4" x14ac:dyDescent="0.2">
      <c r="A9005" s="265" t="s">
        <v>9854</v>
      </c>
      <c r="B9005" s="263">
        <v>1.10399732218928E-5</v>
      </c>
      <c r="D9005" s="263"/>
    </row>
    <row r="9006" spans="1:4" x14ac:dyDescent="0.2">
      <c r="A9006" s="265" t="s">
        <v>9855</v>
      </c>
      <c r="B9006" s="263">
        <v>1.1037341500012701E-5</v>
      </c>
      <c r="D9006" s="263"/>
    </row>
    <row r="9007" spans="1:4" x14ac:dyDescent="0.2">
      <c r="A9007" s="265" t="s">
        <v>9856</v>
      </c>
      <c r="B9007" s="263">
        <v>1.10359125503965E-5</v>
      </c>
      <c r="D9007" s="263"/>
    </row>
    <row r="9008" spans="1:4" x14ac:dyDescent="0.2">
      <c r="A9008" s="265" t="s">
        <v>723</v>
      </c>
      <c r="B9008" s="263">
        <v>1.1027908200167099E-5</v>
      </c>
      <c r="D9008" s="263"/>
    </row>
    <row r="9009" spans="1:4" x14ac:dyDescent="0.2">
      <c r="A9009" s="265" t="s">
        <v>3413</v>
      </c>
      <c r="B9009" s="263">
        <v>1.0987486473794201E-5</v>
      </c>
      <c r="D9009" s="263"/>
    </row>
    <row r="9010" spans="1:4" x14ac:dyDescent="0.2">
      <c r="A9010" s="265" t="s">
        <v>9857</v>
      </c>
      <c r="B9010" s="263">
        <v>1.0956003763044501E-5</v>
      </c>
      <c r="D9010" s="263"/>
    </row>
    <row r="9011" spans="1:4" x14ac:dyDescent="0.2">
      <c r="A9011" s="265" t="s">
        <v>641</v>
      </c>
      <c r="B9011" s="263">
        <v>1.09309941045026E-5</v>
      </c>
      <c r="D9011" s="263"/>
    </row>
    <row r="9012" spans="1:4" x14ac:dyDescent="0.2">
      <c r="A9012" s="265" t="s">
        <v>9858</v>
      </c>
      <c r="B9012" s="263">
        <v>1.08930495150316E-5</v>
      </c>
      <c r="D9012" s="263"/>
    </row>
    <row r="9013" spans="1:4" x14ac:dyDescent="0.2">
      <c r="A9013" s="265" t="s">
        <v>956</v>
      </c>
      <c r="B9013" s="263">
        <v>1.08892803663184E-5</v>
      </c>
      <c r="D9013" s="263"/>
    </row>
    <row r="9014" spans="1:4" x14ac:dyDescent="0.2">
      <c r="A9014" s="265" t="s">
        <v>690</v>
      </c>
      <c r="B9014" s="263">
        <v>1.08815766219017E-5</v>
      </c>
      <c r="D9014" s="263"/>
    </row>
    <row r="9015" spans="1:4" x14ac:dyDescent="0.2">
      <c r="A9015" s="265" t="s">
        <v>9859</v>
      </c>
      <c r="B9015" s="263">
        <v>1.08704964552638E-5</v>
      </c>
      <c r="D9015" s="263"/>
    </row>
    <row r="9016" spans="1:4" x14ac:dyDescent="0.2">
      <c r="A9016" s="265" t="s">
        <v>1375</v>
      </c>
      <c r="B9016" s="263">
        <v>1.08661091083585E-5</v>
      </c>
      <c r="D9016" s="263"/>
    </row>
    <row r="9017" spans="1:4" x14ac:dyDescent="0.2">
      <c r="A9017" s="265" t="s">
        <v>9860</v>
      </c>
      <c r="B9017" s="263">
        <v>1.08448941739273E-5</v>
      </c>
      <c r="D9017" s="263"/>
    </row>
    <row r="9018" spans="1:4" x14ac:dyDescent="0.2">
      <c r="A9018" s="265" t="s">
        <v>9861</v>
      </c>
      <c r="B9018" s="263">
        <v>1.0838606853431E-5</v>
      </c>
      <c r="D9018" s="263"/>
    </row>
    <row r="9019" spans="1:4" x14ac:dyDescent="0.2">
      <c r="A9019" s="265" t="s">
        <v>1195</v>
      </c>
      <c r="B9019" s="263">
        <v>1.08370973281496E-5</v>
      </c>
      <c r="D9019" s="263"/>
    </row>
    <row r="9020" spans="1:4" x14ac:dyDescent="0.2">
      <c r="A9020" s="265" t="s">
        <v>1132</v>
      </c>
      <c r="B9020" s="263">
        <v>1.07714191258207E-5</v>
      </c>
      <c r="D9020" s="263"/>
    </row>
    <row r="9021" spans="1:4" x14ac:dyDescent="0.2">
      <c r="A9021" s="265" t="s">
        <v>6202</v>
      </c>
      <c r="B9021" s="263">
        <v>1.0734215859299799E-5</v>
      </c>
      <c r="D9021" s="263"/>
    </row>
    <row r="9022" spans="1:4" x14ac:dyDescent="0.2">
      <c r="A9022" s="265" t="s">
        <v>9862</v>
      </c>
      <c r="B9022" s="263">
        <v>1.0708397624534499E-5</v>
      </c>
      <c r="D9022" s="263"/>
    </row>
    <row r="9023" spans="1:4" x14ac:dyDescent="0.2">
      <c r="A9023" s="265" t="s">
        <v>9863</v>
      </c>
      <c r="B9023" s="263">
        <v>1.0708397624534499E-5</v>
      </c>
      <c r="D9023" s="263"/>
    </row>
    <row r="9024" spans="1:4" x14ac:dyDescent="0.2">
      <c r="A9024" s="265" t="s">
        <v>9864</v>
      </c>
      <c r="B9024" s="263">
        <v>1.0676027890152099E-5</v>
      </c>
      <c r="D9024" s="263"/>
    </row>
    <row r="9025" spans="1:4" x14ac:dyDescent="0.2">
      <c r="A9025" s="265" t="s">
        <v>1584</v>
      </c>
      <c r="B9025" s="263">
        <v>1.06144479797322E-5</v>
      </c>
      <c r="D9025" s="263"/>
    </row>
    <row r="9026" spans="1:4" x14ac:dyDescent="0.2">
      <c r="A9026" s="265" t="s">
        <v>711</v>
      </c>
      <c r="B9026" s="263">
        <v>1.05783852007511E-5</v>
      </c>
      <c r="D9026" s="263"/>
    </row>
    <row r="9027" spans="1:4" x14ac:dyDescent="0.2">
      <c r="A9027" s="265" t="s">
        <v>443</v>
      </c>
      <c r="B9027" s="263">
        <v>1.0556298614484501E-5</v>
      </c>
      <c r="D9027" s="263"/>
    </row>
    <row r="9028" spans="1:4" x14ac:dyDescent="0.2">
      <c r="A9028" s="265" t="s">
        <v>9865</v>
      </c>
      <c r="B9028" s="263">
        <v>1.0553650522008E-5</v>
      </c>
      <c r="D9028" s="263"/>
    </row>
    <row r="9029" spans="1:4" x14ac:dyDescent="0.2">
      <c r="A9029" s="265" t="s">
        <v>5419</v>
      </c>
      <c r="B9029" s="263">
        <v>1.05461931563399E-5</v>
      </c>
      <c r="D9029" s="263"/>
    </row>
    <row r="9030" spans="1:4" x14ac:dyDescent="0.2">
      <c r="A9030" s="265" t="s">
        <v>5577</v>
      </c>
      <c r="B9030" s="263">
        <v>1.05351992482588E-5</v>
      </c>
      <c r="D9030" s="263"/>
    </row>
    <row r="9031" spans="1:4" x14ac:dyDescent="0.2">
      <c r="A9031" s="265" t="s">
        <v>9866</v>
      </c>
      <c r="B9031" s="263">
        <v>1.05343385666581E-5</v>
      </c>
      <c r="D9031" s="263"/>
    </row>
    <row r="9032" spans="1:4" x14ac:dyDescent="0.2">
      <c r="A9032" s="265" t="s">
        <v>1017</v>
      </c>
      <c r="B9032" s="263">
        <v>1.0419352494012399E-5</v>
      </c>
      <c r="D9032" s="263"/>
    </row>
    <row r="9033" spans="1:4" x14ac:dyDescent="0.2">
      <c r="A9033" s="265" t="s">
        <v>9867</v>
      </c>
      <c r="B9033" s="263">
        <v>1.04092058462089E-5</v>
      </c>
      <c r="D9033" s="263"/>
    </row>
    <row r="9034" spans="1:4" x14ac:dyDescent="0.2">
      <c r="A9034" s="265" t="s">
        <v>4395</v>
      </c>
      <c r="B9034" s="263">
        <v>1.03752667392379E-5</v>
      </c>
      <c r="D9034" s="263"/>
    </row>
    <row r="9035" spans="1:4" x14ac:dyDescent="0.2">
      <c r="A9035" s="265" t="s">
        <v>5361</v>
      </c>
      <c r="B9035" s="263">
        <v>1.03549953553927E-5</v>
      </c>
      <c r="D9035" s="263"/>
    </row>
    <row r="9036" spans="1:4" x14ac:dyDescent="0.2">
      <c r="A9036" s="265" t="s">
        <v>4814</v>
      </c>
      <c r="B9036" s="263">
        <v>1.03525061933149E-5</v>
      </c>
      <c r="D9036" s="263"/>
    </row>
    <row r="9037" spans="1:4" x14ac:dyDescent="0.2">
      <c r="A9037" s="265" t="s">
        <v>9868</v>
      </c>
      <c r="B9037" s="263">
        <v>1.02669905842752E-5</v>
      </c>
      <c r="D9037" s="263"/>
    </row>
    <row r="9038" spans="1:4" x14ac:dyDescent="0.2">
      <c r="A9038" s="265" t="s">
        <v>568</v>
      </c>
      <c r="B9038" s="263">
        <v>1.02401428859226E-5</v>
      </c>
      <c r="D9038" s="263"/>
    </row>
    <row r="9039" spans="1:4" x14ac:dyDescent="0.2">
      <c r="A9039" s="265" t="s">
        <v>9869</v>
      </c>
      <c r="B9039" s="263">
        <v>1.0222709925144101E-5</v>
      </c>
      <c r="D9039" s="263"/>
    </row>
    <row r="9040" spans="1:4" x14ac:dyDescent="0.2">
      <c r="A9040" s="265" t="s">
        <v>9870</v>
      </c>
      <c r="B9040" s="263">
        <v>1.02191430890255E-5</v>
      </c>
      <c r="D9040" s="263"/>
    </row>
    <row r="9041" spans="1:4" x14ac:dyDescent="0.2">
      <c r="A9041" s="265" t="s">
        <v>793</v>
      </c>
      <c r="B9041" s="263">
        <v>1.0207135838237799E-5</v>
      </c>
      <c r="D9041" s="263"/>
    </row>
    <row r="9042" spans="1:4" x14ac:dyDescent="0.2">
      <c r="A9042" s="265" t="s">
        <v>5519</v>
      </c>
      <c r="B9042" s="263">
        <v>1.02064770407568E-5</v>
      </c>
      <c r="D9042" s="263"/>
    </row>
    <row r="9043" spans="1:4" x14ac:dyDescent="0.2">
      <c r="A9043" s="265" t="s">
        <v>3363</v>
      </c>
      <c r="B9043" s="263">
        <v>1.01764643362962E-5</v>
      </c>
      <c r="D9043" s="263"/>
    </row>
    <row r="9044" spans="1:4" x14ac:dyDescent="0.2">
      <c r="A9044" s="265" t="s">
        <v>9871</v>
      </c>
      <c r="B9044" s="263">
        <v>1.01676653410498E-5</v>
      </c>
      <c r="D9044" s="263"/>
    </row>
    <row r="9045" spans="1:4" x14ac:dyDescent="0.2">
      <c r="A9045" s="265" t="s">
        <v>817</v>
      </c>
      <c r="B9045" s="263">
        <v>1.01349198152387E-5</v>
      </c>
      <c r="D9045" s="263"/>
    </row>
    <row r="9046" spans="1:4" x14ac:dyDescent="0.2">
      <c r="A9046" s="265" t="s">
        <v>1224</v>
      </c>
      <c r="B9046" s="263">
        <v>1.0132942154960499E-5</v>
      </c>
      <c r="D9046" s="263"/>
    </row>
    <row r="9047" spans="1:4" x14ac:dyDescent="0.2">
      <c r="A9047" s="265" t="s">
        <v>822</v>
      </c>
      <c r="B9047" s="263">
        <v>1.0128308674628901E-5</v>
      </c>
      <c r="D9047" s="263"/>
    </row>
    <row r="9048" spans="1:4" x14ac:dyDescent="0.2">
      <c r="A9048" s="265" t="s">
        <v>9872</v>
      </c>
      <c r="B9048" s="263">
        <v>1.0123959793698501E-5</v>
      </c>
      <c r="D9048" s="263"/>
    </row>
    <row r="9049" spans="1:4" x14ac:dyDescent="0.2">
      <c r="A9049" s="265" t="s">
        <v>4620</v>
      </c>
      <c r="B9049" s="263">
        <v>1.0102054281111601E-5</v>
      </c>
      <c r="D9049" s="263"/>
    </row>
    <row r="9050" spans="1:4" x14ac:dyDescent="0.2">
      <c r="A9050" s="265" t="s">
        <v>9873</v>
      </c>
      <c r="B9050" s="263">
        <v>1.00949720666123E-5</v>
      </c>
      <c r="D9050" s="263"/>
    </row>
    <row r="9051" spans="1:4" x14ac:dyDescent="0.2">
      <c r="A9051" s="265" t="s">
        <v>6281</v>
      </c>
      <c r="B9051" s="263">
        <v>1.00949720666123E-5</v>
      </c>
      <c r="D9051" s="263"/>
    </row>
    <row r="9052" spans="1:4" x14ac:dyDescent="0.2">
      <c r="A9052" s="265" t="s">
        <v>9874</v>
      </c>
      <c r="B9052" s="263">
        <v>1.00949720666123E-5</v>
      </c>
      <c r="D9052" s="263"/>
    </row>
    <row r="9053" spans="1:4" x14ac:dyDescent="0.2">
      <c r="A9053" s="265" t="s">
        <v>9875</v>
      </c>
      <c r="B9053" s="263">
        <v>1.00949720666123E-5</v>
      </c>
      <c r="D9053" s="263"/>
    </row>
    <row r="9054" spans="1:4" x14ac:dyDescent="0.2">
      <c r="A9054" s="265" t="s">
        <v>9876</v>
      </c>
      <c r="B9054" s="263">
        <v>1.0094856286077401E-5</v>
      </c>
      <c r="D9054" s="263"/>
    </row>
    <row r="9055" spans="1:4" x14ac:dyDescent="0.2">
      <c r="A9055" s="265" t="s">
        <v>905</v>
      </c>
      <c r="B9055" s="263">
        <v>1.0077718913920701E-5</v>
      </c>
      <c r="D9055" s="263"/>
    </row>
    <row r="9056" spans="1:4" x14ac:dyDescent="0.2">
      <c r="A9056" s="265" t="s">
        <v>5556</v>
      </c>
      <c r="B9056" s="263">
        <v>1.0068528250565101E-5</v>
      </c>
      <c r="D9056" s="263"/>
    </row>
    <row r="9057" spans="1:4" x14ac:dyDescent="0.2">
      <c r="A9057" s="265" t="s">
        <v>1517</v>
      </c>
      <c r="B9057" s="263">
        <v>1.0066636389661E-5</v>
      </c>
      <c r="D9057" s="263"/>
    </row>
    <row r="9058" spans="1:4" x14ac:dyDescent="0.2">
      <c r="A9058" s="265" t="s">
        <v>9877</v>
      </c>
      <c r="B9058" s="263">
        <v>1.00405152289888E-5</v>
      </c>
      <c r="D9058" s="263"/>
    </row>
    <row r="9059" spans="1:4" x14ac:dyDescent="0.2">
      <c r="A9059" s="265" t="s">
        <v>4670</v>
      </c>
      <c r="B9059" s="263">
        <v>1.0007120913949899E-5</v>
      </c>
      <c r="D9059" s="263"/>
    </row>
    <row r="9060" spans="1:4" x14ac:dyDescent="0.2">
      <c r="A9060" s="265" t="s">
        <v>6188</v>
      </c>
      <c r="B9060" s="263">
        <v>9.9787616395343799E-6</v>
      </c>
      <c r="D9060" s="263"/>
    </row>
    <row r="9061" spans="1:4" x14ac:dyDescent="0.2">
      <c r="A9061" s="265" t="s">
        <v>9878</v>
      </c>
      <c r="B9061" s="263">
        <v>9.9753147007193702E-6</v>
      </c>
      <c r="D9061" s="263"/>
    </row>
    <row r="9062" spans="1:4" x14ac:dyDescent="0.2">
      <c r="A9062" s="265" t="s">
        <v>9879</v>
      </c>
      <c r="B9062" s="263">
        <v>9.9388455048921996E-6</v>
      </c>
      <c r="D9062" s="263"/>
    </row>
    <row r="9063" spans="1:4" x14ac:dyDescent="0.2">
      <c r="A9063" s="265" t="s">
        <v>1365</v>
      </c>
      <c r="B9063" s="263">
        <v>9.9024063058755201E-6</v>
      </c>
      <c r="D9063" s="263"/>
    </row>
    <row r="9064" spans="1:4" x14ac:dyDescent="0.2">
      <c r="A9064" s="265" t="s">
        <v>9880</v>
      </c>
      <c r="B9064" s="263">
        <v>9.8433902250476406E-6</v>
      </c>
      <c r="D9064" s="263"/>
    </row>
    <row r="9065" spans="1:4" x14ac:dyDescent="0.2">
      <c r="A9065" s="265" t="s">
        <v>9881</v>
      </c>
      <c r="B9065" s="263">
        <v>9.82043742521781E-6</v>
      </c>
      <c r="D9065" s="263"/>
    </row>
    <row r="9066" spans="1:4" x14ac:dyDescent="0.2">
      <c r="A9066" s="265" t="s">
        <v>9882</v>
      </c>
      <c r="B9066" s="263">
        <v>9.73772775656381E-6</v>
      </c>
      <c r="D9066" s="263"/>
    </row>
    <row r="9067" spans="1:4" x14ac:dyDescent="0.2">
      <c r="A9067" s="265" t="s">
        <v>1242</v>
      </c>
      <c r="B9067" s="263">
        <v>9.7204802875034905E-6</v>
      </c>
      <c r="D9067" s="263"/>
    </row>
    <row r="9068" spans="1:4" x14ac:dyDescent="0.2">
      <c r="A9068" s="265" t="s">
        <v>9883</v>
      </c>
      <c r="B9068" s="263">
        <v>9.6880749662638496E-6</v>
      </c>
      <c r="D9068" s="263"/>
    </row>
    <row r="9069" spans="1:4" x14ac:dyDescent="0.2">
      <c r="A9069" s="265" t="s">
        <v>884</v>
      </c>
      <c r="B9069" s="263">
        <v>9.6595402327388303E-6</v>
      </c>
      <c r="D9069" s="263"/>
    </row>
    <row r="9070" spans="1:4" x14ac:dyDescent="0.2">
      <c r="A9070" s="265" t="s">
        <v>9884</v>
      </c>
      <c r="B9070" s="263">
        <v>9.6512579553871003E-6</v>
      </c>
      <c r="D9070" s="263"/>
    </row>
    <row r="9071" spans="1:4" x14ac:dyDescent="0.2">
      <c r="A9071" s="265" t="s">
        <v>6248</v>
      </c>
      <c r="B9071" s="263">
        <v>9.6459333383365997E-6</v>
      </c>
      <c r="D9071" s="263"/>
    </row>
    <row r="9072" spans="1:4" x14ac:dyDescent="0.2">
      <c r="A9072" s="265" t="s">
        <v>2904</v>
      </c>
      <c r="B9072" s="263">
        <v>9.6365742156281702E-6</v>
      </c>
      <c r="D9072" s="263"/>
    </row>
    <row r="9073" spans="1:4" x14ac:dyDescent="0.2">
      <c r="A9073" s="265" t="s">
        <v>1030</v>
      </c>
      <c r="B9073" s="263">
        <v>9.6284253225579806E-6</v>
      </c>
      <c r="D9073" s="263"/>
    </row>
    <row r="9074" spans="1:4" x14ac:dyDescent="0.2">
      <c r="A9074" s="265" t="s">
        <v>5243</v>
      </c>
      <c r="B9074" s="263">
        <v>9.6249005704409604E-6</v>
      </c>
      <c r="D9074" s="263"/>
    </row>
    <row r="9075" spans="1:4" x14ac:dyDescent="0.2">
      <c r="A9075" s="265" t="s">
        <v>9885</v>
      </c>
      <c r="B9075" s="263">
        <v>9.6217868309546305E-6</v>
      </c>
      <c r="D9075" s="263"/>
    </row>
    <row r="9076" spans="1:4" x14ac:dyDescent="0.2">
      <c r="A9076" s="265" t="s">
        <v>5965</v>
      </c>
      <c r="B9076" s="263">
        <v>9.6202420864940102E-6</v>
      </c>
      <c r="D9076" s="263"/>
    </row>
    <row r="9077" spans="1:4" x14ac:dyDescent="0.2">
      <c r="A9077" s="265" t="s">
        <v>9886</v>
      </c>
      <c r="B9077" s="263">
        <v>9.6054633518124904E-6</v>
      </c>
      <c r="D9077" s="263"/>
    </row>
    <row r="9078" spans="1:4" x14ac:dyDescent="0.2">
      <c r="A9078" s="265" t="s">
        <v>3245</v>
      </c>
      <c r="B9078" s="263">
        <v>9.6041402648816694E-6</v>
      </c>
      <c r="D9078" s="263"/>
    </row>
    <row r="9079" spans="1:4" x14ac:dyDescent="0.2">
      <c r="A9079" s="265" t="s">
        <v>1655</v>
      </c>
      <c r="B9079" s="263">
        <v>9.5989293256549692E-6</v>
      </c>
      <c r="D9079" s="263"/>
    </row>
    <row r="9080" spans="1:4" x14ac:dyDescent="0.2">
      <c r="A9080" s="265" t="s">
        <v>366</v>
      </c>
      <c r="B9080" s="263">
        <v>9.5412101223097094E-6</v>
      </c>
      <c r="D9080" s="263"/>
    </row>
    <row r="9081" spans="1:4" x14ac:dyDescent="0.2">
      <c r="A9081" s="265" t="s">
        <v>2411</v>
      </c>
      <c r="B9081" s="263">
        <v>9.5111651656885101E-6</v>
      </c>
      <c r="D9081" s="263"/>
    </row>
    <row r="9082" spans="1:4" x14ac:dyDescent="0.2">
      <c r="A9082" s="265" t="s">
        <v>1128</v>
      </c>
      <c r="B9082" s="263">
        <v>9.4990580620906392E-6</v>
      </c>
      <c r="D9082" s="263"/>
    </row>
    <row r="9083" spans="1:4" x14ac:dyDescent="0.2">
      <c r="A9083" s="265" t="s">
        <v>9887</v>
      </c>
      <c r="B9083" s="263">
        <v>9.4588355468464806E-6</v>
      </c>
      <c r="D9083" s="263"/>
    </row>
    <row r="9084" spans="1:4" x14ac:dyDescent="0.2">
      <c r="A9084" s="265" t="s">
        <v>9888</v>
      </c>
      <c r="B9084" s="263">
        <v>9.4569225140500107E-6</v>
      </c>
      <c r="D9084" s="263"/>
    </row>
    <row r="9085" spans="1:4" x14ac:dyDescent="0.2">
      <c r="A9085" s="265" t="s">
        <v>2028</v>
      </c>
      <c r="B9085" s="263">
        <v>9.4359017744297096E-6</v>
      </c>
      <c r="D9085" s="263"/>
    </row>
    <row r="9086" spans="1:4" x14ac:dyDescent="0.2">
      <c r="A9086" s="265" t="s">
        <v>9889</v>
      </c>
      <c r="B9086" s="263">
        <v>9.3996025907817107E-6</v>
      </c>
      <c r="D9086" s="263"/>
    </row>
    <row r="9087" spans="1:4" x14ac:dyDescent="0.2">
      <c r="A9087" s="265" t="s">
        <v>1985</v>
      </c>
      <c r="B9087" s="263">
        <v>9.3658614483406202E-6</v>
      </c>
      <c r="D9087" s="263"/>
    </row>
    <row r="9088" spans="1:4" x14ac:dyDescent="0.2">
      <c r="A9088" s="265" t="s">
        <v>6317</v>
      </c>
      <c r="B9088" s="263">
        <v>9.3208384557024597E-6</v>
      </c>
      <c r="D9088" s="263"/>
    </row>
    <row r="9089" spans="1:4" x14ac:dyDescent="0.2">
      <c r="A9089" s="265" t="s">
        <v>9890</v>
      </c>
      <c r="B9089" s="263">
        <v>9.2727286815400194E-6</v>
      </c>
      <c r="D9089" s="263"/>
    </row>
    <row r="9090" spans="1:4" x14ac:dyDescent="0.2">
      <c r="A9090" s="265" t="s">
        <v>1552</v>
      </c>
      <c r="B9090" s="263">
        <v>9.2278579056017698E-6</v>
      </c>
      <c r="D9090" s="263"/>
    </row>
    <row r="9091" spans="1:4" x14ac:dyDescent="0.2">
      <c r="A9091" s="265" t="s">
        <v>9891</v>
      </c>
      <c r="B9091" s="263">
        <v>9.1831037495431702E-6</v>
      </c>
      <c r="D9091" s="263"/>
    </row>
    <row r="9092" spans="1:4" x14ac:dyDescent="0.2">
      <c r="A9092" s="265" t="s">
        <v>9892</v>
      </c>
      <c r="B9092" s="263">
        <v>9.1599997558137797E-6</v>
      </c>
      <c r="D9092" s="263"/>
    </row>
    <row r="9093" spans="1:4" x14ac:dyDescent="0.2">
      <c r="A9093" s="265" t="s">
        <v>9893</v>
      </c>
      <c r="B9093" s="263">
        <v>9.1599997558137797E-6</v>
      </c>
      <c r="D9093" s="263"/>
    </row>
    <row r="9094" spans="1:4" x14ac:dyDescent="0.2">
      <c r="A9094" s="265" t="s">
        <v>9894</v>
      </c>
      <c r="B9094" s="263">
        <v>9.1599997558137797E-6</v>
      </c>
      <c r="D9094" s="263"/>
    </row>
    <row r="9095" spans="1:4" x14ac:dyDescent="0.2">
      <c r="A9095" s="265" t="s">
        <v>9895</v>
      </c>
      <c r="B9095" s="263">
        <v>9.1599997558137797E-6</v>
      </c>
      <c r="D9095" s="263"/>
    </row>
    <row r="9096" spans="1:4" x14ac:dyDescent="0.2">
      <c r="A9096" s="265" t="s">
        <v>9896</v>
      </c>
      <c r="B9096" s="263">
        <v>9.1280173141124407E-6</v>
      </c>
      <c r="D9096" s="263"/>
    </row>
    <row r="9097" spans="1:4" x14ac:dyDescent="0.2">
      <c r="A9097" s="265" t="s">
        <v>1322</v>
      </c>
      <c r="B9097" s="263">
        <v>9.0924017665534101E-6</v>
      </c>
      <c r="D9097" s="263"/>
    </row>
    <row r="9098" spans="1:4" x14ac:dyDescent="0.2">
      <c r="A9098" s="265" t="s">
        <v>9897</v>
      </c>
      <c r="B9098" s="263">
        <v>9.0880682341027604E-6</v>
      </c>
      <c r="D9098" s="263"/>
    </row>
    <row r="9099" spans="1:4" x14ac:dyDescent="0.2">
      <c r="A9099" s="265" t="s">
        <v>760</v>
      </c>
      <c r="B9099" s="263">
        <v>9.0712061832140907E-6</v>
      </c>
      <c r="D9099" s="263"/>
    </row>
    <row r="9100" spans="1:4" x14ac:dyDescent="0.2">
      <c r="A9100" s="265" t="s">
        <v>370</v>
      </c>
      <c r="B9100" s="263">
        <v>9.0220660096131598E-6</v>
      </c>
      <c r="D9100" s="263"/>
    </row>
    <row r="9101" spans="1:4" x14ac:dyDescent="0.2">
      <c r="A9101" s="265" t="s">
        <v>1570</v>
      </c>
      <c r="B9101" s="263">
        <v>9.0170500698284106E-6</v>
      </c>
      <c r="D9101" s="263"/>
    </row>
    <row r="9102" spans="1:4" x14ac:dyDescent="0.2">
      <c r="A9102" s="265" t="s">
        <v>9898</v>
      </c>
      <c r="B9102" s="263">
        <v>9.0087120289679205E-6</v>
      </c>
      <c r="D9102" s="263"/>
    </row>
    <row r="9103" spans="1:4" x14ac:dyDescent="0.2">
      <c r="A9103" s="265" t="s">
        <v>1492</v>
      </c>
      <c r="B9103" s="263">
        <v>8.9867737648669799E-6</v>
      </c>
      <c r="D9103" s="263"/>
    </row>
    <row r="9104" spans="1:4" x14ac:dyDescent="0.2">
      <c r="A9104" s="265" t="s">
        <v>6229</v>
      </c>
      <c r="B9104" s="263">
        <v>8.9858972810829605E-6</v>
      </c>
      <c r="D9104" s="263"/>
    </row>
    <row r="9105" spans="1:4" x14ac:dyDescent="0.2">
      <c r="A9105" s="265" t="s">
        <v>962</v>
      </c>
      <c r="B9105" s="263">
        <v>8.9852034493586508E-6</v>
      </c>
      <c r="D9105" s="263"/>
    </row>
    <row r="9106" spans="1:4" x14ac:dyDescent="0.2">
      <c r="A9106" s="265" t="s">
        <v>6262</v>
      </c>
      <c r="B9106" s="263">
        <v>8.9504115171283001E-6</v>
      </c>
      <c r="D9106" s="263"/>
    </row>
    <row r="9107" spans="1:4" x14ac:dyDescent="0.2">
      <c r="A9107" s="265" t="s">
        <v>1306</v>
      </c>
      <c r="B9107" s="263">
        <v>8.9342166852947897E-6</v>
      </c>
      <c r="D9107" s="263"/>
    </row>
    <row r="9108" spans="1:4" x14ac:dyDescent="0.2">
      <c r="A9108" s="265" t="s">
        <v>9899</v>
      </c>
      <c r="B9108" s="263">
        <v>8.8949489040798707E-6</v>
      </c>
      <c r="D9108" s="263"/>
    </row>
    <row r="9109" spans="1:4" x14ac:dyDescent="0.2">
      <c r="A9109" s="265" t="s">
        <v>655</v>
      </c>
      <c r="B9109" s="263">
        <v>8.8797589648298796E-6</v>
      </c>
      <c r="D9109" s="263"/>
    </row>
    <row r="9110" spans="1:4" x14ac:dyDescent="0.2">
      <c r="A9110" s="265" t="s">
        <v>1741</v>
      </c>
      <c r="B9110" s="263">
        <v>8.8073778105755601E-6</v>
      </c>
      <c r="D9110" s="263"/>
    </row>
    <row r="9111" spans="1:4" x14ac:dyDescent="0.2">
      <c r="A9111" s="265" t="s">
        <v>5584</v>
      </c>
      <c r="B9111" s="263">
        <v>8.74003964618022E-6</v>
      </c>
      <c r="D9111" s="263"/>
    </row>
    <row r="9112" spans="1:4" x14ac:dyDescent="0.2">
      <c r="A9112" s="265" t="s">
        <v>622</v>
      </c>
      <c r="B9112" s="263">
        <v>8.7138221833606997E-6</v>
      </c>
      <c r="D9112" s="263"/>
    </row>
    <row r="9113" spans="1:4" x14ac:dyDescent="0.2">
      <c r="A9113" s="265" t="s">
        <v>9900</v>
      </c>
      <c r="B9113" s="263">
        <v>8.7032797846069301E-6</v>
      </c>
      <c r="D9113" s="263"/>
    </row>
    <row r="9114" spans="1:4" x14ac:dyDescent="0.2">
      <c r="A9114" s="265" t="s">
        <v>2023</v>
      </c>
      <c r="B9114" s="263">
        <v>8.6837931407861295E-6</v>
      </c>
      <c r="D9114" s="263"/>
    </row>
    <row r="9115" spans="1:4" x14ac:dyDescent="0.2">
      <c r="A9115" s="265" t="s">
        <v>9901</v>
      </c>
      <c r="B9115" s="263">
        <v>8.6837931407861295E-6</v>
      </c>
      <c r="D9115" s="263"/>
    </row>
    <row r="9116" spans="1:4" x14ac:dyDescent="0.2">
      <c r="A9116" s="265" t="s">
        <v>9902</v>
      </c>
      <c r="B9116" s="263">
        <v>8.6722450200226302E-6</v>
      </c>
      <c r="D9116" s="263"/>
    </row>
    <row r="9117" spans="1:4" x14ac:dyDescent="0.2">
      <c r="A9117" s="265" t="s">
        <v>9903</v>
      </c>
      <c r="B9117" s="263">
        <v>8.6722450200226302E-6</v>
      </c>
      <c r="D9117" s="263"/>
    </row>
    <row r="9118" spans="1:4" x14ac:dyDescent="0.2">
      <c r="A9118" s="265" t="s">
        <v>3149</v>
      </c>
      <c r="B9118" s="263">
        <v>8.6548203789336706E-6</v>
      </c>
      <c r="D9118" s="263"/>
    </row>
    <row r="9119" spans="1:4" x14ac:dyDescent="0.2">
      <c r="A9119" s="265" t="s">
        <v>9904</v>
      </c>
      <c r="B9119" s="263">
        <v>8.6329614039436108E-6</v>
      </c>
      <c r="D9119" s="263"/>
    </row>
    <row r="9120" spans="1:4" x14ac:dyDescent="0.2">
      <c r="A9120" s="265" t="s">
        <v>1953</v>
      </c>
      <c r="B9120" s="263">
        <v>8.5781541406422801E-6</v>
      </c>
      <c r="D9120" s="263"/>
    </row>
    <row r="9121" spans="1:4" x14ac:dyDescent="0.2">
      <c r="A9121" s="265" t="s">
        <v>9905</v>
      </c>
      <c r="B9121" s="263">
        <v>8.5217458325936798E-6</v>
      </c>
      <c r="D9121" s="263"/>
    </row>
    <row r="9122" spans="1:4" x14ac:dyDescent="0.2">
      <c r="A9122" s="265" t="s">
        <v>9906</v>
      </c>
      <c r="B9122" s="263">
        <v>8.5217458325936798E-6</v>
      </c>
      <c r="D9122" s="263"/>
    </row>
    <row r="9123" spans="1:4" x14ac:dyDescent="0.2">
      <c r="A9123" s="265" t="s">
        <v>9907</v>
      </c>
      <c r="B9123" s="263">
        <v>8.5217458325936798E-6</v>
      </c>
      <c r="D9123" s="263"/>
    </row>
    <row r="9124" spans="1:4" x14ac:dyDescent="0.2">
      <c r="A9124" s="265" t="s">
        <v>420</v>
      </c>
      <c r="B9124" s="263">
        <v>8.5039178861057503E-6</v>
      </c>
      <c r="D9124" s="263"/>
    </row>
    <row r="9125" spans="1:4" x14ac:dyDescent="0.2">
      <c r="A9125" s="265" t="s">
        <v>9908</v>
      </c>
      <c r="B9125" s="263">
        <v>8.4892476312554902E-6</v>
      </c>
      <c r="D9125" s="263"/>
    </row>
    <row r="9126" spans="1:4" x14ac:dyDescent="0.2">
      <c r="A9126" s="265" t="s">
        <v>2141</v>
      </c>
      <c r="B9126" s="263">
        <v>8.4400414336760097E-6</v>
      </c>
      <c r="D9126" s="263"/>
    </row>
    <row r="9127" spans="1:4" x14ac:dyDescent="0.2">
      <c r="A9127" s="265" t="s">
        <v>6305</v>
      </c>
      <c r="B9127" s="263">
        <v>8.4132733022333605E-6</v>
      </c>
      <c r="D9127" s="263"/>
    </row>
    <row r="9128" spans="1:4" x14ac:dyDescent="0.2">
      <c r="A9128" s="265" t="s">
        <v>512</v>
      </c>
      <c r="B9128" s="263">
        <v>8.4047616136880008E-6</v>
      </c>
      <c r="D9128" s="263"/>
    </row>
    <row r="9129" spans="1:4" x14ac:dyDescent="0.2">
      <c r="A9129" s="265" t="s">
        <v>5777</v>
      </c>
      <c r="B9129" s="263">
        <v>8.4047188748845106E-6</v>
      </c>
      <c r="D9129" s="263"/>
    </row>
    <row r="9130" spans="1:4" x14ac:dyDescent="0.2">
      <c r="A9130" s="265" t="s">
        <v>9909</v>
      </c>
      <c r="B9130" s="263">
        <v>8.3507842822718892E-6</v>
      </c>
      <c r="D9130" s="263"/>
    </row>
    <row r="9131" spans="1:4" x14ac:dyDescent="0.2">
      <c r="A9131" s="265" t="s">
        <v>1069</v>
      </c>
      <c r="B9131" s="263">
        <v>8.1533105541005507E-6</v>
      </c>
      <c r="D9131" s="263"/>
    </row>
    <row r="9132" spans="1:4" x14ac:dyDescent="0.2">
      <c r="A9132" s="265" t="s">
        <v>386</v>
      </c>
      <c r="B9132" s="263">
        <v>8.1354713727830195E-6</v>
      </c>
      <c r="D9132" s="263"/>
    </row>
    <row r="9133" spans="1:4" x14ac:dyDescent="0.2">
      <c r="A9133" s="265" t="s">
        <v>984</v>
      </c>
      <c r="B9133" s="263">
        <v>8.1176424690751604E-6</v>
      </c>
      <c r="D9133" s="263"/>
    </row>
    <row r="9134" spans="1:4" x14ac:dyDescent="0.2">
      <c r="A9134" s="265" t="s">
        <v>1616</v>
      </c>
      <c r="B9134" s="263">
        <v>8.0877512999467401E-6</v>
      </c>
      <c r="D9134" s="263"/>
    </row>
    <row r="9135" spans="1:4" x14ac:dyDescent="0.2">
      <c r="A9135" s="265" t="s">
        <v>432</v>
      </c>
      <c r="B9135" s="263">
        <v>8.0857425840908907E-6</v>
      </c>
      <c r="D9135" s="263"/>
    </row>
    <row r="9136" spans="1:4" x14ac:dyDescent="0.2">
      <c r="A9136" s="265" t="s">
        <v>9910</v>
      </c>
      <c r="B9136" s="263">
        <v>7.9482263473804706E-6</v>
      </c>
      <c r="D9136" s="263"/>
    </row>
    <row r="9137" spans="1:4" x14ac:dyDescent="0.2">
      <c r="A9137" s="265" t="s">
        <v>4972</v>
      </c>
      <c r="B9137" s="263">
        <v>7.9439065065018399E-6</v>
      </c>
      <c r="D9137" s="263"/>
    </row>
    <row r="9138" spans="1:4" x14ac:dyDescent="0.2">
      <c r="A9138" s="265" t="s">
        <v>1362</v>
      </c>
      <c r="B9138" s="263">
        <v>7.9425792300936101E-6</v>
      </c>
      <c r="D9138" s="263"/>
    </row>
    <row r="9139" spans="1:4" x14ac:dyDescent="0.2">
      <c r="A9139" s="265" t="s">
        <v>1508</v>
      </c>
      <c r="B9139" s="263">
        <v>7.9106364388639994E-6</v>
      </c>
      <c r="D9139" s="263"/>
    </row>
    <row r="9140" spans="1:4" x14ac:dyDescent="0.2">
      <c r="A9140" s="265" t="s">
        <v>9911</v>
      </c>
      <c r="B9140" s="263">
        <v>7.8679224380513708E-6</v>
      </c>
      <c r="D9140" s="263"/>
    </row>
    <row r="9141" spans="1:4" x14ac:dyDescent="0.2">
      <c r="A9141" s="265" t="s">
        <v>448</v>
      </c>
      <c r="B9141" s="263">
        <v>7.86595349597112E-6</v>
      </c>
      <c r="D9141" s="263"/>
    </row>
    <row r="9142" spans="1:4" x14ac:dyDescent="0.2">
      <c r="A9142" s="265" t="s">
        <v>438</v>
      </c>
      <c r="B9142" s="263">
        <v>7.8347270984970402E-6</v>
      </c>
      <c r="D9142" s="263"/>
    </row>
    <row r="9143" spans="1:4" x14ac:dyDescent="0.2">
      <c r="A9143" s="265" t="s">
        <v>9912</v>
      </c>
      <c r="B9143" s="263">
        <v>7.7986665771483203E-6</v>
      </c>
      <c r="D9143" s="263"/>
    </row>
    <row r="9144" spans="1:4" x14ac:dyDescent="0.2">
      <c r="A9144" s="265" t="s">
        <v>9913</v>
      </c>
      <c r="B9144" s="263">
        <v>7.7913254204102407E-6</v>
      </c>
      <c r="D9144" s="263"/>
    </row>
    <row r="9145" spans="1:4" x14ac:dyDescent="0.2">
      <c r="A9145" s="265" t="s">
        <v>402</v>
      </c>
      <c r="B9145" s="263">
        <v>7.7526526165438201E-6</v>
      </c>
      <c r="D9145" s="263"/>
    </row>
    <row r="9146" spans="1:4" x14ac:dyDescent="0.2">
      <c r="A9146" s="265" t="s">
        <v>9914</v>
      </c>
      <c r="B9146" s="263">
        <v>7.7451483841270896E-6</v>
      </c>
      <c r="D9146" s="263"/>
    </row>
    <row r="9147" spans="1:4" x14ac:dyDescent="0.2">
      <c r="A9147" s="265" t="s">
        <v>9915</v>
      </c>
      <c r="B9147" s="263">
        <v>7.7446207742625901E-6</v>
      </c>
      <c r="D9147" s="263"/>
    </row>
    <row r="9148" spans="1:4" x14ac:dyDescent="0.2">
      <c r="A9148" s="265" t="s">
        <v>9916</v>
      </c>
      <c r="B9148" s="263">
        <v>7.7226425055767404E-6</v>
      </c>
      <c r="D9148" s="263"/>
    </row>
    <row r="9149" spans="1:4" x14ac:dyDescent="0.2">
      <c r="A9149" s="265" t="s">
        <v>1000</v>
      </c>
      <c r="B9149" s="263">
        <v>7.7201397064654995E-6</v>
      </c>
      <c r="D9149" s="263"/>
    </row>
    <row r="9150" spans="1:4" x14ac:dyDescent="0.2">
      <c r="A9150" s="265" t="s">
        <v>369</v>
      </c>
      <c r="B9150" s="263">
        <v>7.68068607525435E-6</v>
      </c>
      <c r="D9150" s="263"/>
    </row>
    <row r="9151" spans="1:4" x14ac:dyDescent="0.2">
      <c r="A9151" s="265" t="s">
        <v>541</v>
      </c>
      <c r="B9151" s="263">
        <v>7.6494174777589099E-6</v>
      </c>
      <c r="D9151" s="263"/>
    </row>
    <row r="9152" spans="1:4" x14ac:dyDescent="0.2">
      <c r="A9152" s="265" t="s">
        <v>9917</v>
      </c>
      <c r="B9152" s="263">
        <v>7.6450624793938701E-6</v>
      </c>
      <c r="D9152" s="263"/>
    </row>
    <row r="9153" spans="1:4" x14ac:dyDescent="0.2">
      <c r="A9153" s="265" t="s">
        <v>5222</v>
      </c>
      <c r="B9153" s="263">
        <v>7.6338505988721598E-6</v>
      </c>
      <c r="D9153" s="263"/>
    </row>
    <row r="9154" spans="1:4" x14ac:dyDescent="0.2">
      <c r="A9154" s="265" t="s">
        <v>9918</v>
      </c>
      <c r="B9154" s="263">
        <v>7.6100842997547802E-6</v>
      </c>
      <c r="D9154" s="263"/>
    </row>
    <row r="9155" spans="1:4" x14ac:dyDescent="0.2">
      <c r="A9155" s="265" t="s">
        <v>5521</v>
      </c>
      <c r="B9155" s="263">
        <v>7.57541306640343E-6</v>
      </c>
      <c r="D9155" s="263"/>
    </row>
    <row r="9156" spans="1:4" x14ac:dyDescent="0.2">
      <c r="A9156" s="265" t="s">
        <v>9919</v>
      </c>
      <c r="B9156" s="263">
        <v>7.5406429638971997E-6</v>
      </c>
      <c r="D9156" s="263"/>
    </row>
    <row r="9157" spans="1:4" x14ac:dyDescent="0.2">
      <c r="A9157" s="265" t="s">
        <v>6267</v>
      </c>
      <c r="B9157" s="263">
        <v>7.5370281771950802E-6</v>
      </c>
      <c r="D9157" s="263"/>
    </row>
    <row r="9158" spans="1:4" x14ac:dyDescent="0.2">
      <c r="A9158" s="265" t="s">
        <v>6242</v>
      </c>
      <c r="B9158" s="263">
        <v>7.5364942706714502E-6</v>
      </c>
      <c r="D9158" s="263"/>
    </row>
    <row r="9159" spans="1:4" x14ac:dyDescent="0.2">
      <c r="A9159" s="265" t="s">
        <v>5654</v>
      </c>
      <c r="B9159" s="263">
        <v>7.52986998274064E-6</v>
      </c>
      <c r="D9159" s="263"/>
    </row>
    <row r="9160" spans="1:4" x14ac:dyDescent="0.2">
      <c r="A9160" s="265" t="s">
        <v>9920</v>
      </c>
      <c r="B9160" s="263">
        <v>7.5107648352976497E-6</v>
      </c>
      <c r="D9160" s="263"/>
    </row>
    <row r="9161" spans="1:4" x14ac:dyDescent="0.2">
      <c r="A9161" s="265" t="s">
        <v>2378</v>
      </c>
      <c r="B9161" s="263">
        <v>7.5050036593945903E-6</v>
      </c>
      <c r="D9161" s="263"/>
    </row>
    <row r="9162" spans="1:4" x14ac:dyDescent="0.2">
      <c r="A9162" s="265" t="s">
        <v>1604</v>
      </c>
      <c r="B9162" s="263">
        <v>7.4442437821470403E-6</v>
      </c>
      <c r="D9162" s="263"/>
    </row>
    <row r="9163" spans="1:4" x14ac:dyDescent="0.2">
      <c r="A9163" s="265" t="s">
        <v>9921</v>
      </c>
      <c r="B9163" s="263">
        <v>7.4329920843788604E-6</v>
      </c>
      <c r="D9163" s="263"/>
    </row>
    <row r="9164" spans="1:4" x14ac:dyDescent="0.2">
      <c r="A9164" s="265" t="s">
        <v>895</v>
      </c>
      <c r="B9164" s="263">
        <v>7.42628357598567E-6</v>
      </c>
      <c r="D9164" s="263"/>
    </row>
    <row r="9165" spans="1:4" x14ac:dyDescent="0.2">
      <c r="A9165" s="265" t="s">
        <v>9922</v>
      </c>
      <c r="B9165" s="263">
        <v>7.3819129745993498E-6</v>
      </c>
      <c r="D9165" s="263"/>
    </row>
    <row r="9166" spans="1:4" x14ac:dyDescent="0.2">
      <c r="A9166" s="265" t="s">
        <v>9923</v>
      </c>
      <c r="B9166" s="263">
        <v>7.3747103909621901E-6</v>
      </c>
      <c r="D9166" s="263"/>
    </row>
    <row r="9167" spans="1:4" x14ac:dyDescent="0.2">
      <c r="A9167" s="265" t="s">
        <v>856</v>
      </c>
      <c r="B9167" s="263">
        <v>7.3709344933973301E-6</v>
      </c>
      <c r="D9167" s="263"/>
    </row>
    <row r="9168" spans="1:4" x14ac:dyDescent="0.2">
      <c r="A9168" s="265" t="s">
        <v>1539</v>
      </c>
      <c r="B9168" s="263">
        <v>7.3531426362999903E-6</v>
      </c>
      <c r="D9168" s="263"/>
    </row>
    <row r="9169" spans="1:4" x14ac:dyDescent="0.2">
      <c r="A9169" s="265" t="s">
        <v>9924</v>
      </c>
      <c r="B9169" s="263">
        <v>7.3163705950795204E-6</v>
      </c>
      <c r="D9169" s="263"/>
    </row>
    <row r="9170" spans="1:4" x14ac:dyDescent="0.2">
      <c r="A9170" s="265" t="s">
        <v>988</v>
      </c>
      <c r="B9170" s="263">
        <v>7.3098768495887102E-6</v>
      </c>
      <c r="D9170" s="263"/>
    </row>
    <row r="9171" spans="1:4" x14ac:dyDescent="0.2">
      <c r="A9171" s="265" t="s">
        <v>866</v>
      </c>
      <c r="B9171" s="263">
        <v>7.2771999927060498E-6</v>
      </c>
      <c r="D9171" s="263"/>
    </row>
    <row r="9172" spans="1:4" x14ac:dyDescent="0.2">
      <c r="A9172" s="265" t="s">
        <v>6216</v>
      </c>
      <c r="B9172" s="263">
        <v>7.2721887947247301E-6</v>
      </c>
      <c r="D9172" s="263"/>
    </row>
    <row r="9173" spans="1:4" x14ac:dyDescent="0.2">
      <c r="A9173" s="265" t="s">
        <v>9925</v>
      </c>
      <c r="B9173" s="263">
        <v>7.2568088180572401E-6</v>
      </c>
      <c r="D9173" s="263"/>
    </row>
    <row r="9174" spans="1:4" x14ac:dyDescent="0.2">
      <c r="A9174" s="265" t="s">
        <v>5819</v>
      </c>
      <c r="B9174" s="263">
        <v>7.2159525026180697E-6</v>
      </c>
      <c r="D9174" s="263"/>
    </row>
    <row r="9175" spans="1:4" x14ac:dyDescent="0.2">
      <c r="A9175" s="265" t="s">
        <v>613</v>
      </c>
      <c r="B9175" s="263">
        <v>7.2073896083478301E-6</v>
      </c>
      <c r="D9175" s="263"/>
    </row>
    <row r="9176" spans="1:4" x14ac:dyDescent="0.2">
      <c r="A9176" s="265" t="s">
        <v>1524</v>
      </c>
      <c r="B9176" s="263">
        <v>7.1876624693303597E-6</v>
      </c>
      <c r="D9176" s="263"/>
    </row>
    <row r="9177" spans="1:4" x14ac:dyDescent="0.2">
      <c r="A9177" s="265" t="s">
        <v>9926</v>
      </c>
      <c r="B9177" s="263">
        <v>7.1839308946850002E-6</v>
      </c>
      <c r="D9177" s="263"/>
    </row>
    <row r="9178" spans="1:4" x14ac:dyDescent="0.2">
      <c r="A9178" s="265" t="s">
        <v>9927</v>
      </c>
      <c r="B9178" s="263">
        <v>7.1809819202177103E-6</v>
      </c>
      <c r="D9178" s="263"/>
    </row>
    <row r="9179" spans="1:4" x14ac:dyDescent="0.2">
      <c r="A9179" s="265" t="s">
        <v>1138</v>
      </c>
      <c r="B9179" s="263">
        <v>7.1561644938341301E-6</v>
      </c>
      <c r="D9179" s="263"/>
    </row>
    <row r="9180" spans="1:4" x14ac:dyDescent="0.2">
      <c r="A9180" s="265" t="s">
        <v>9928</v>
      </c>
      <c r="B9180" s="263">
        <v>7.15513087776372E-6</v>
      </c>
      <c r="D9180" s="263"/>
    </row>
    <row r="9181" spans="1:4" x14ac:dyDescent="0.2">
      <c r="A9181" s="265" t="s">
        <v>775</v>
      </c>
      <c r="B9181" s="263">
        <v>7.1201611409007002E-6</v>
      </c>
      <c r="D9181" s="263"/>
    </row>
    <row r="9182" spans="1:4" x14ac:dyDescent="0.2">
      <c r="A9182" s="265" t="s">
        <v>4465</v>
      </c>
      <c r="B9182" s="263">
        <v>7.1177744873543801E-6</v>
      </c>
      <c r="D9182" s="263"/>
    </row>
    <row r="9183" spans="1:4" x14ac:dyDescent="0.2">
      <c r="A9183" s="265" t="s">
        <v>1730</v>
      </c>
      <c r="B9183" s="263">
        <v>7.0542905775893896E-6</v>
      </c>
      <c r="D9183" s="263"/>
    </row>
    <row r="9184" spans="1:4" x14ac:dyDescent="0.2">
      <c r="A9184" s="265" t="s">
        <v>9929</v>
      </c>
      <c r="B9184" s="263">
        <v>7.0498067726238502E-6</v>
      </c>
      <c r="D9184" s="263"/>
    </row>
    <row r="9185" spans="1:4" x14ac:dyDescent="0.2">
      <c r="A9185" s="265" t="s">
        <v>843</v>
      </c>
      <c r="B9185" s="263">
        <v>7.0341932540080797E-6</v>
      </c>
      <c r="D9185" s="263"/>
    </row>
    <row r="9186" spans="1:4" x14ac:dyDescent="0.2">
      <c r="A9186" s="265" t="s">
        <v>559</v>
      </c>
      <c r="B9186" s="263">
        <v>7.0071609929918497E-6</v>
      </c>
      <c r="D9186" s="263"/>
    </row>
    <row r="9187" spans="1:4" x14ac:dyDescent="0.2">
      <c r="A9187" s="265" t="s">
        <v>9930</v>
      </c>
      <c r="B9187" s="263">
        <v>6.9937865525757404E-6</v>
      </c>
      <c r="D9187" s="263"/>
    </row>
    <row r="9188" spans="1:4" x14ac:dyDescent="0.2">
      <c r="A9188" s="265" t="s">
        <v>9931</v>
      </c>
      <c r="B9188" s="263">
        <v>6.9937865525757404E-6</v>
      </c>
      <c r="D9188" s="263"/>
    </row>
    <row r="9189" spans="1:4" x14ac:dyDescent="0.2">
      <c r="A9189" s="265" t="s">
        <v>3455</v>
      </c>
      <c r="B9189" s="263">
        <v>6.9785143393938303E-6</v>
      </c>
      <c r="D9189" s="263"/>
    </row>
    <row r="9190" spans="1:4" x14ac:dyDescent="0.2">
      <c r="A9190" s="265" t="s">
        <v>9932</v>
      </c>
      <c r="B9190" s="263">
        <v>6.9407159708042904E-6</v>
      </c>
      <c r="D9190" s="263"/>
    </row>
    <row r="9191" spans="1:4" x14ac:dyDescent="0.2">
      <c r="A9191" s="265" t="s">
        <v>9933</v>
      </c>
      <c r="B9191" s="263">
        <v>6.9407159708042904E-6</v>
      </c>
      <c r="D9191" s="263"/>
    </row>
    <row r="9192" spans="1:4" x14ac:dyDescent="0.2">
      <c r="A9192" s="265" t="s">
        <v>9934</v>
      </c>
      <c r="B9192" s="263">
        <v>6.93338952239749E-6</v>
      </c>
      <c r="D9192" s="263"/>
    </row>
    <row r="9193" spans="1:4" x14ac:dyDescent="0.2">
      <c r="A9193" s="265" t="s">
        <v>9935</v>
      </c>
      <c r="B9193" s="263">
        <v>6.8995900341939901E-6</v>
      </c>
      <c r="D9193" s="263"/>
    </row>
    <row r="9194" spans="1:4" x14ac:dyDescent="0.2">
      <c r="A9194" s="265" t="s">
        <v>380</v>
      </c>
      <c r="B9194" s="263">
        <v>6.8941843071922501E-6</v>
      </c>
      <c r="D9194" s="263"/>
    </row>
    <row r="9195" spans="1:4" x14ac:dyDescent="0.2">
      <c r="A9195" s="265" t="s">
        <v>9936</v>
      </c>
      <c r="B9195" s="263">
        <v>6.82020007762217E-6</v>
      </c>
      <c r="D9195" s="263"/>
    </row>
    <row r="9196" spans="1:4" x14ac:dyDescent="0.2">
      <c r="A9196" s="265" t="s">
        <v>9937</v>
      </c>
      <c r="B9196" s="263">
        <v>6.82020007762217E-6</v>
      </c>
      <c r="D9196" s="263"/>
    </row>
    <row r="9197" spans="1:4" x14ac:dyDescent="0.2">
      <c r="A9197" s="265" t="s">
        <v>9938</v>
      </c>
      <c r="B9197" s="263">
        <v>6.82020007762217E-6</v>
      </c>
      <c r="D9197" s="263"/>
    </row>
    <row r="9198" spans="1:4" x14ac:dyDescent="0.2">
      <c r="A9198" s="265" t="s">
        <v>878</v>
      </c>
      <c r="B9198" s="263">
        <v>6.8190581655092204E-6</v>
      </c>
      <c r="D9198" s="263"/>
    </row>
    <row r="9199" spans="1:4" x14ac:dyDescent="0.2">
      <c r="A9199" s="265" t="s">
        <v>1319</v>
      </c>
      <c r="B9199" s="263">
        <v>6.8144235038202504E-6</v>
      </c>
      <c r="D9199" s="263"/>
    </row>
    <row r="9200" spans="1:4" x14ac:dyDescent="0.2">
      <c r="A9200" s="265" t="s">
        <v>2397</v>
      </c>
      <c r="B9200" s="263">
        <v>6.8096221049534801E-6</v>
      </c>
      <c r="D9200" s="263"/>
    </row>
    <row r="9201" spans="1:4" x14ac:dyDescent="0.2">
      <c r="A9201" s="265" t="s">
        <v>5655</v>
      </c>
      <c r="B9201" s="263">
        <v>6.8082881449857904E-6</v>
      </c>
      <c r="D9201" s="263"/>
    </row>
    <row r="9202" spans="1:4" x14ac:dyDescent="0.2">
      <c r="A9202" s="265" t="s">
        <v>9939</v>
      </c>
      <c r="B9202" s="263">
        <v>6.8082881449857904E-6</v>
      </c>
      <c r="D9202" s="263"/>
    </row>
    <row r="9203" spans="1:4" x14ac:dyDescent="0.2">
      <c r="A9203" s="265" t="s">
        <v>9940</v>
      </c>
      <c r="B9203" s="263">
        <v>6.8082881449857904E-6</v>
      </c>
      <c r="D9203" s="263"/>
    </row>
    <row r="9204" spans="1:4" x14ac:dyDescent="0.2">
      <c r="A9204" s="265" t="s">
        <v>385</v>
      </c>
      <c r="B9204" s="263">
        <v>6.7956176855655396E-6</v>
      </c>
      <c r="D9204" s="263"/>
    </row>
    <row r="9205" spans="1:4" x14ac:dyDescent="0.2">
      <c r="A9205" s="265" t="s">
        <v>3088</v>
      </c>
      <c r="B9205" s="263">
        <v>6.7428674868662304E-6</v>
      </c>
      <c r="D9205" s="263"/>
    </row>
    <row r="9206" spans="1:4" x14ac:dyDescent="0.2">
      <c r="A9206" s="265" t="s">
        <v>608</v>
      </c>
      <c r="B9206" s="263">
        <v>6.7372592207941897E-6</v>
      </c>
      <c r="D9206" s="263"/>
    </row>
    <row r="9207" spans="1:4" x14ac:dyDescent="0.2">
      <c r="A9207" s="265" t="s">
        <v>5198</v>
      </c>
      <c r="B9207" s="263">
        <v>6.71434411581973E-6</v>
      </c>
      <c r="D9207" s="263"/>
    </row>
    <row r="9208" spans="1:4" x14ac:dyDescent="0.2">
      <c r="A9208" s="265" t="s">
        <v>9941</v>
      </c>
      <c r="B9208" s="263">
        <v>6.7107934883106098E-6</v>
      </c>
      <c r="D9208" s="263"/>
    </row>
    <row r="9209" spans="1:4" x14ac:dyDescent="0.2">
      <c r="A9209" s="265" t="s">
        <v>9942</v>
      </c>
      <c r="B9209" s="263">
        <v>6.6857402484131603E-6</v>
      </c>
      <c r="D9209" s="263"/>
    </row>
    <row r="9210" spans="1:4" x14ac:dyDescent="0.2">
      <c r="A9210" s="265" t="s">
        <v>850</v>
      </c>
      <c r="B9210" s="263">
        <v>6.68431666415813E-6</v>
      </c>
      <c r="D9210" s="263"/>
    </row>
    <row r="9211" spans="1:4" x14ac:dyDescent="0.2">
      <c r="A9211" s="265" t="s">
        <v>766</v>
      </c>
      <c r="B9211" s="263">
        <v>6.6723319765602297E-6</v>
      </c>
      <c r="D9211" s="263"/>
    </row>
    <row r="9212" spans="1:4" x14ac:dyDescent="0.2">
      <c r="A9212" s="265" t="s">
        <v>9943</v>
      </c>
      <c r="B9212" s="263">
        <v>6.6559907150248204E-6</v>
      </c>
      <c r="D9212" s="263"/>
    </row>
    <row r="9213" spans="1:4" x14ac:dyDescent="0.2">
      <c r="A9213" s="265" t="s">
        <v>6133</v>
      </c>
      <c r="B9213" s="263">
        <v>6.6517938992218299E-6</v>
      </c>
      <c r="D9213" s="263"/>
    </row>
    <row r="9214" spans="1:4" x14ac:dyDescent="0.2">
      <c r="A9214" s="265" t="s">
        <v>1345</v>
      </c>
      <c r="B9214" s="263">
        <v>6.6482245554836596E-6</v>
      </c>
      <c r="D9214" s="263"/>
    </row>
    <row r="9215" spans="1:4" x14ac:dyDescent="0.2">
      <c r="A9215" s="265" t="s">
        <v>9944</v>
      </c>
      <c r="B9215" s="263">
        <v>6.63371835637815E-6</v>
      </c>
      <c r="D9215" s="263"/>
    </row>
    <row r="9216" spans="1:4" x14ac:dyDescent="0.2">
      <c r="A9216" s="265" t="s">
        <v>9945</v>
      </c>
      <c r="B9216" s="263">
        <v>6.6322416393023702E-6</v>
      </c>
      <c r="D9216" s="263"/>
    </row>
    <row r="9217" spans="1:4" x14ac:dyDescent="0.2">
      <c r="A9217" s="265" t="s">
        <v>9946</v>
      </c>
      <c r="B9217" s="263">
        <v>6.6290314510440697E-6</v>
      </c>
      <c r="D9217" s="263"/>
    </row>
    <row r="9218" spans="1:4" x14ac:dyDescent="0.2">
      <c r="A9218" s="265" t="s">
        <v>9947</v>
      </c>
      <c r="B9218" s="263">
        <v>6.5964264412565203E-6</v>
      </c>
      <c r="D9218" s="263"/>
    </row>
    <row r="9219" spans="1:4" x14ac:dyDescent="0.2">
      <c r="A9219" s="265" t="s">
        <v>3691</v>
      </c>
      <c r="B9219" s="263">
        <v>6.59604272584943E-6</v>
      </c>
      <c r="D9219" s="263"/>
    </row>
    <row r="9220" spans="1:4" x14ac:dyDescent="0.2">
      <c r="A9220" s="265" t="s">
        <v>9948</v>
      </c>
      <c r="B9220" s="263">
        <v>6.5907197077591997E-6</v>
      </c>
      <c r="D9220" s="263"/>
    </row>
    <row r="9221" spans="1:4" x14ac:dyDescent="0.2">
      <c r="A9221" s="265" t="s">
        <v>9949</v>
      </c>
      <c r="B9221" s="263">
        <v>6.5785739261312999E-6</v>
      </c>
      <c r="D9221" s="263"/>
    </row>
    <row r="9222" spans="1:4" x14ac:dyDescent="0.2">
      <c r="A9222" s="265" t="s">
        <v>9950</v>
      </c>
      <c r="B9222" s="263">
        <v>6.5785739261312999E-6</v>
      </c>
      <c r="D9222" s="263"/>
    </row>
    <row r="9223" spans="1:4" x14ac:dyDescent="0.2">
      <c r="A9223" s="265" t="s">
        <v>9951</v>
      </c>
      <c r="B9223" s="263">
        <v>6.5785739261312999E-6</v>
      </c>
      <c r="D9223" s="263"/>
    </row>
    <row r="9224" spans="1:4" x14ac:dyDescent="0.2">
      <c r="A9224" s="265" t="s">
        <v>9952</v>
      </c>
      <c r="B9224" s="263">
        <v>6.5248431802401297E-6</v>
      </c>
      <c r="D9224" s="263"/>
    </row>
    <row r="9225" spans="1:4" x14ac:dyDescent="0.2">
      <c r="A9225" s="265" t="s">
        <v>9953</v>
      </c>
      <c r="B9225" s="263">
        <v>6.5170205969815903E-6</v>
      </c>
      <c r="D9225" s="263"/>
    </row>
    <row r="9226" spans="1:4" x14ac:dyDescent="0.2">
      <c r="A9226" s="265" t="s">
        <v>6098</v>
      </c>
      <c r="B9226" s="263">
        <v>6.4951659902796502E-6</v>
      </c>
      <c r="D9226" s="263"/>
    </row>
    <row r="9227" spans="1:4" x14ac:dyDescent="0.2">
      <c r="A9227" s="265" t="s">
        <v>5623</v>
      </c>
      <c r="B9227" s="263">
        <v>6.4951659902796502E-6</v>
      </c>
      <c r="D9227" s="263"/>
    </row>
    <row r="9228" spans="1:4" x14ac:dyDescent="0.2">
      <c r="A9228" s="265" t="s">
        <v>9954</v>
      </c>
      <c r="B9228" s="263">
        <v>6.4951659902796502E-6</v>
      </c>
      <c r="D9228" s="263"/>
    </row>
    <row r="9229" spans="1:4" x14ac:dyDescent="0.2">
      <c r="A9229" s="265" t="s">
        <v>779</v>
      </c>
      <c r="B9229" s="263">
        <v>6.4742047780809399E-6</v>
      </c>
      <c r="D9229" s="263"/>
    </row>
    <row r="9230" spans="1:4" x14ac:dyDescent="0.2">
      <c r="A9230" s="265" t="s">
        <v>9955</v>
      </c>
      <c r="B9230" s="263">
        <v>6.3384009573983199E-6</v>
      </c>
      <c r="D9230" s="263"/>
    </row>
    <row r="9231" spans="1:4" x14ac:dyDescent="0.2">
      <c r="A9231" s="265" t="s">
        <v>950</v>
      </c>
      <c r="B9231" s="263">
        <v>6.3079799765012002E-6</v>
      </c>
      <c r="D9231" s="263"/>
    </row>
    <row r="9232" spans="1:4" x14ac:dyDescent="0.2">
      <c r="A9232" s="265" t="s">
        <v>1016</v>
      </c>
      <c r="B9232" s="263">
        <v>6.3036075882989798E-6</v>
      </c>
      <c r="D9232" s="263"/>
    </row>
    <row r="9233" spans="1:4" x14ac:dyDescent="0.2">
      <c r="A9233" s="265" t="s">
        <v>5845</v>
      </c>
      <c r="B9233" s="263">
        <v>6.2697371036418899E-6</v>
      </c>
      <c r="D9233" s="263"/>
    </row>
    <row r="9234" spans="1:4" x14ac:dyDescent="0.2">
      <c r="A9234" s="265" t="s">
        <v>858</v>
      </c>
      <c r="B9234" s="263">
        <v>6.2263525964568699E-6</v>
      </c>
      <c r="D9234" s="263"/>
    </row>
    <row r="9235" spans="1:4" x14ac:dyDescent="0.2">
      <c r="A9235" s="265" t="s">
        <v>9956</v>
      </c>
      <c r="B9235" s="263">
        <v>6.1682358006798497E-6</v>
      </c>
      <c r="D9235" s="263"/>
    </row>
    <row r="9236" spans="1:4" x14ac:dyDescent="0.2">
      <c r="A9236" s="265" t="s">
        <v>9957</v>
      </c>
      <c r="B9236" s="263">
        <v>6.1380073003706897E-6</v>
      </c>
      <c r="D9236" s="263"/>
    </row>
    <row r="9237" spans="1:4" x14ac:dyDescent="0.2">
      <c r="A9237" s="265" t="s">
        <v>595</v>
      </c>
      <c r="B9237" s="263">
        <v>6.1044748542183001E-6</v>
      </c>
      <c r="D9237" s="263"/>
    </row>
    <row r="9238" spans="1:4" x14ac:dyDescent="0.2">
      <c r="A9238" s="265" t="s">
        <v>9958</v>
      </c>
      <c r="B9238" s="263">
        <v>6.1041834949086499E-6</v>
      </c>
      <c r="D9238" s="263"/>
    </row>
    <row r="9239" spans="1:4" x14ac:dyDescent="0.2">
      <c r="A9239" s="265" t="s">
        <v>9959</v>
      </c>
      <c r="B9239" s="263">
        <v>6.09188929133226E-6</v>
      </c>
      <c r="D9239" s="263"/>
    </row>
    <row r="9240" spans="1:4" x14ac:dyDescent="0.2">
      <c r="A9240" s="265" t="s">
        <v>1022</v>
      </c>
      <c r="B9240" s="263">
        <v>6.0832682058932102E-6</v>
      </c>
      <c r="D9240" s="263"/>
    </row>
    <row r="9241" spans="1:4" x14ac:dyDescent="0.2">
      <c r="A9241" s="265" t="s">
        <v>9960</v>
      </c>
      <c r="B9241" s="263">
        <v>6.0635455948862604E-6</v>
      </c>
      <c r="D9241" s="263"/>
    </row>
    <row r="9242" spans="1:4" x14ac:dyDescent="0.2">
      <c r="A9242" s="265" t="s">
        <v>9961</v>
      </c>
      <c r="B9242" s="263">
        <v>6.04512045492884E-6</v>
      </c>
      <c r="D9242" s="263"/>
    </row>
    <row r="9243" spans="1:4" x14ac:dyDescent="0.2">
      <c r="A9243" s="265" t="s">
        <v>9962</v>
      </c>
      <c r="B9243" s="263">
        <v>6.0244447587305001E-6</v>
      </c>
      <c r="D9243" s="263"/>
    </row>
    <row r="9244" spans="1:4" x14ac:dyDescent="0.2">
      <c r="A9244" s="265" t="s">
        <v>6238</v>
      </c>
      <c r="B9244" s="263">
        <v>6.0193036113285198E-6</v>
      </c>
      <c r="D9244" s="263"/>
    </row>
    <row r="9245" spans="1:4" x14ac:dyDescent="0.2">
      <c r="A9245" s="265" t="s">
        <v>1732</v>
      </c>
      <c r="B9245" s="263">
        <v>6.0082420678317403E-6</v>
      </c>
      <c r="D9245" s="263"/>
    </row>
    <row r="9246" spans="1:4" x14ac:dyDescent="0.2">
      <c r="A9246" s="265" t="s">
        <v>951</v>
      </c>
      <c r="B9246" s="263">
        <v>5.9398073371504298E-6</v>
      </c>
      <c r="D9246" s="263"/>
    </row>
    <row r="9247" spans="1:4" x14ac:dyDescent="0.2">
      <c r="A9247" s="265" t="s">
        <v>726</v>
      </c>
      <c r="B9247" s="263">
        <v>5.9324916151828601E-6</v>
      </c>
      <c r="D9247" s="263"/>
    </row>
    <row r="9248" spans="1:4" x14ac:dyDescent="0.2">
      <c r="A9248" s="265" t="s">
        <v>4474</v>
      </c>
      <c r="B9248" s="263">
        <v>5.9269275685845696E-6</v>
      </c>
      <c r="D9248" s="263"/>
    </row>
    <row r="9249" spans="1:4" x14ac:dyDescent="0.2">
      <c r="A9249" s="265" t="s">
        <v>9963</v>
      </c>
      <c r="B9249" s="263">
        <v>5.9148221822125797E-6</v>
      </c>
      <c r="D9249" s="263"/>
    </row>
    <row r="9250" spans="1:4" x14ac:dyDescent="0.2">
      <c r="A9250" s="265" t="s">
        <v>9964</v>
      </c>
      <c r="B9250" s="263">
        <v>5.86104854244803E-6</v>
      </c>
      <c r="D9250" s="263"/>
    </row>
    <row r="9251" spans="1:4" x14ac:dyDescent="0.2">
      <c r="A9251" s="265" t="s">
        <v>5149</v>
      </c>
      <c r="B9251" s="263">
        <v>5.8167780876879701E-6</v>
      </c>
      <c r="D9251" s="263"/>
    </row>
    <row r="9252" spans="1:4" x14ac:dyDescent="0.2">
      <c r="A9252" s="265" t="s">
        <v>6363</v>
      </c>
      <c r="B9252" s="263">
        <v>5.7986730818324802E-6</v>
      </c>
      <c r="D9252" s="263"/>
    </row>
    <row r="9253" spans="1:4" x14ac:dyDescent="0.2">
      <c r="A9253" s="265" t="s">
        <v>6234</v>
      </c>
      <c r="B9253" s="263">
        <v>5.7543383553473797E-6</v>
      </c>
      <c r="D9253" s="263"/>
    </row>
    <row r="9254" spans="1:4" x14ac:dyDescent="0.2">
      <c r="A9254" s="265" t="s">
        <v>9965</v>
      </c>
      <c r="B9254" s="263">
        <v>5.7251391456945302E-6</v>
      </c>
      <c r="D9254" s="263"/>
    </row>
    <row r="9255" spans="1:4" x14ac:dyDescent="0.2">
      <c r="A9255" s="265" t="s">
        <v>497</v>
      </c>
      <c r="B9255" s="263">
        <v>5.6756622309822001E-6</v>
      </c>
      <c r="D9255" s="263"/>
    </row>
    <row r="9256" spans="1:4" x14ac:dyDescent="0.2">
      <c r="A9256" s="265" t="s">
        <v>562</v>
      </c>
      <c r="B9256" s="263">
        <v>5.6705320577978702E-6</v>
      </c>
      <c r="D9256" s="263"/>
    </row>
    <row r="9257" spans="1:4" x14ac:dyDescent="0.2">
      <c r="A9257" s="265" t="s">
        <v>969</v>
      </c>
      <c r="B9257" s="263">
        <v>5.6092255374959499E-6</v>
      </c>
      <c r="D9257" s="263"/>
    </row>
    <row r="9258" spans="1:4" x14ac:dyDescent="0.2">
      <c r="A9258" s="265" t="s">
        <v>9966</v>
      </c>
      <c r="B9258" s="263">
        <v>5.5950485957747997E-6</v>
      </c>
      <c r="D9258" s="263"/>
    </row>
    <row r="9259" spans="1:4" x14ac:dyDescent="0.2">
      <c r="A9259" s="265" t="s">
        <v>2025</v>
      </c>
      <c r="B9259" s="263">
        <v>5.5507800519515501E-6</v>
      </c>
      <c r="D9259" s="263"/>
    </row>
    <row r="9260" spans="1:4" x14ac:dyDescent="0.2">
      <c r="A9260" s="265" t="s">
        <v>9967</v>
      </c>
      <c r="B9260" s="263">
        <v>5.5415560237435499E-6</v>
      </c>
      <c r="D9260" s="263"/>
    </row>
    <row r="9261" spans="1:4" x14ac:dyDescent="0.2">
      <c r="A9261" s="265" t="s">
        <v>9968</v>
      </c>
      <c r="B9261" s="263">
        <v>5.5404322805229104E-6</v>
      </c>
      <c r="D9261" s="263"/>
    </row>
    <row r="9262" spans="1:4" x14ac:dyDescent="0.2">
      <c r="A9262" s="265" t="s">
        <v>9969</v>
      </c>
      <c r="B9262" s="263">
        <v>5.50288380763243E-6</v>
      </c>
      <c r="D9262" s="263"/>
    </row>
    <row r="9263" spans="1:4" x14ac:dyDescent="0.2">
      <c r="A9263" s="265" t="s">
        <v>9970</v>
      </c>
      <c r="B9263" s="263">
        <v>5.49744550477235E-6</v>
      </c>
      <c r="D9263" s="263"/>
    </row>
    <row r="9264" spans="1:4" x14ac:dyDescent="0.2">
      <c r="A9264" s="265" t="s">
        <v>3262</v>
      </c>
      <c r="B9264" s="263">
        <v>5.49744550477235E-6</v>
      </c>
      <c r="D9264" s="263"/>
    </row>
    <row r="9265" spans="1:4" x14ac:dyDescent="0.2">
      <c r="A9265" s="265" t="s">
        <v>1301</v>
      </c>
      <c r="B9265" s="263">
        <v>5.42862577447126E-6</v>
      </c>
      <c r="D9265" s="263"/>
    </row>
    <row r="9266" spans="1:4" x14ac:dyDescent="0.2">
      <c r="A9266" s="265" t="s">
        <v>9971</v>
      </c>
      <c r="B9266" s="263">
        <v>5.3942181413648497E-6</v>
      </c>
      <c r="D9266" s="263"/>
    </row>
    <row r="9267" spans="1:4" x14ac:dyDescent="0.2">
      <c r="A9267" s="265" t="s">
        <v>683</v>
      </c>
      <c r="B9267" s="263">
        <v>5.3869555217633903E-6</v>
      </c>
      <c r="D9267" s="263"/>
    </row>
    <row r="9268" spans="1:4" x14ac:dyDescent="0.2">
      <c r="A9268" s="265" t="s">
        <v>759</v>
      </c>
      <c r="B9268" s="263">
        <v>5.3490755721175598E-6</v>
      </c>
      <c r="D9268" s="263"/>
    </row>
    <row r="9269" spans="1:4" x14ac:dyDescent="0.2">
      <c r="A9269" s="265" t="s">
        <v>863</v>
      </c>
      <c r="B9269" s="263">
        <v>5.3477021377280401E-6</v>
      </c>
      <c r="D9269" s="263"/>
    </row>
    <row r="9270" spans="1:4" x14ac:dyDescent="0.2">
      <c r="A9270" s="265" t="s">
        <v>9972</v>
      </c>
      <c r="B9270" s="263">
        <v>5.3417452436455703E-6</v>
      </c>
      <c r="D9270" s="263"/>
    </row>
    <row r="9271" spans="1:4" x14ac:dyDescent="0.2">
      <c r="A9271" s="265" t="s">
        <v>9973</v>
      </c>
      <c r="B9271" s="263">
        <v>5.2705075354344903E-6</v>
      </c>
      <c r="D9271" s="263"/>
    </row>
    <row r="9272" spans="1:4" x14ac:dyDescent="0.2">
      <c r="A9272" s="265" t="s">
        <v>4444</v>
      </c>
      <c r="B9272" s="263">
        <v>5.2586667613853502E-6</v>
      </c>
      <c r="D9272" s="263"/>
    </row>
    <row r="9273" spans="1:4" x14ac:dyDescent="0.2">
      <c r="A9273" s="265" t="s">
        <v>9974</v>
      </c>
      <c r="B9273" s="263">
        <v>5.2577840664618196E-6</v>
      </c>
      <c r="D9273" s="263"/>
    </row>
    <row r="9274" spans="1:4" x14ac:dyDescent="0.2">
      <c r="A9274" s="265" t="s">
        <v>9975</v>
      </c>
      <c r="B9274" s="263">
        <v>5.2438243693045501E-6</v>
      </c>
      <c r="D9274" s="263"/>
    </row>
    <row r="9275" spans="1:4" x14ac:dyDescent="0.2">
      <c r="A9275" s="265" t="s">
        <v>5648</v>
      </c>
      <c r="B9275" s="263">
        <v>5.2368736018457599E-6</v>
      </c>
      <c r="D9275" s="263"/>
    </row>
    <row r="9276" spans="1:4" x14ac:dyDescent="0.2">
      <c r="A9276" s="265" t="s">
        <v>5069</v>
      </c>
      <c r="B9276" s="263">
        <v>5.2368736018457599E-6</v>
      </c>
      <c r="D9276" s="263"/>
    </row>
    <row r="9277" spans="1:4" x14ac:dyDescent="0.2">
      <c r="A9277" s="265" t="s">
        <v>842</v>
      </c>
      <c r="B9277" s="263">
        <v>5.20002031044659E-6</v>
      </c>
      <c r="D9277" s="263"/>
    </row>
    <row r="9278" spans="1:4" x14ac:dyDescent="0.2">
      <c r="A9278" s="265" t="s">
        <v>516</v>
      </c>
      <c r="B9278" s="263">
        <v>5.1939113333857903E-6</v>
      </c>
      <c r="D9278" s="263"/>
    </row>
    <row r="9279" spans="1:4" x14ac:dyDescent="0.2">
      <c r="A9279" s="265" t="s">
        <v>9976</v>
      </c>
      <c r="B9279" s="263">
        <v>5.1749806014882398E-6</v>
      </c>
      <c r="D9279" s="263"/>
    </row>
    <row r="9280" spans="1:4" x14ac:dyDescent="0.2">
      <c r="A9280" s="265" t="s">
        <v>2433</v>
      </c>
      <c r="B9280" s="263">
        <v>5.15565739829733E-6</v>
      </c>
      <c r="D9280" s="263"/>
    </row>
    <row r="9281" spans="1:4" x14ac:dyDescent="0.2">
      <c r="A9281" s="265" t="s">
        <v>9977</v>
      </c>
      <c r="B9281" s="263">
        <v>5.1546781501106196E-6</v>
      </c>
      <c r="D9281" s="263"/>
    </row>
    <row r="9282" spans="1:4" x14ac:dyDescent="0.2">
      <c r="A9282" s="265" t="s">
        <v>1498</v>
      </c>
      <c r="B9282" s="263">
        <v>5.1343429557012799E-6</v>
      </c>
      <c r="D9282" s="263"/>
    </row>
    <row r="9283" spans="1:4" x14ac:dyDescent="0.2">
      <c r="A9283" s="265" t="s">
        <v>5825</v>
      </c>
      <c r="B9283" s="263">
        <v>5.0908988622642702E-6</v>
      </c>
      <c r="D9283" s="263"/>
    </row>
    <row r="9284" spans="1:4" x14ac:dyDescent="0.2">
      <c r="A9284" s="265" t="s">
        <v>9978</v>
      </c>
      <c r="B9284" s="263">
        <v>5.05904050258192E-6</v>
      </c>
      <c r="D9284" s="263"/>
    </row>
    <row r="9285" spans="1:4" x14ac:dyDescent="0.2">
      <c r="A9285" s="265" t="s">
        <v>9979</v>
      </c>
      <c r="B9285" s="263">
        <v>5.0530710819983803E-6</v>
      </c>
      <c r="D9285" s="263"/>
    </row>
    <row r="9286" spans="1:4" x14ac:dyDescent="0.2">
      <c r="A9286" s="265" t="s">
        <v>9980</v>
      </c>
      <c r="B9286" s="263">
        <v>4.9862515259353203E-6</v>
      </c>
      <c r="D9286" s="263"/>
    </row>
    <row r="9287" spans="1:4" x14ac:dyDescent="0.2">
      <c r="A9287" s="265" t="s">
        <v>9981</v>
      </c>
      <c r="B9287" s="263">
        <v>4.9682389722092303E-6</v>
      </c>
      <c r="D9287" s="263"/>
    </row>
    <row r="9288" spans="1:4" x14ac:dyDescent="0.2">
      <c r="A9288" s="265" t="s">
        <v>1443</v>
      </c>
      <c r="B9288" s="263">
        <v>4.9615720960053199E-6</v>
      </c>
      <c r="D9288" s="263"/>
    </row>
    <row r="9289" spans="1:4" x14ac:dyDescent="0.2">
      <c r="A9289" s="265" t="s">
        <v>9982</v>
      </c>
      <c r="B9289" s="263">
        <v>4.9206715077455197E-6</v>
      </c>
      <c r="D9289" s="263"/>
    </row>
    <row r="9290" spans="1:4" x14ac:dyDescent="0.2">
      <c r="A9290" s="265" t="s">
        <v>5493</v>
      </c>
      <c r="B9290" s="263">
        <v>4.9206715077455197E-6</v>
      </c>
      <c r="D9290" s="263"/>
    </row>
    <row r="9291" spans="1:4" x14ac:dyDescent="0.2">
      <c r="A9291" s="265" t="s">
        <v>898</v>
      </c>
      <c r="B9291" s="263">
        <v>4.9117885583618503E-6</v>
      </c>
      <c r="D9291" s="263"/>
    </row>
    <row r="9292" spans="1:4" x14ac:dyDescent="0.2">
      <c r="A9292" s="265" t="s">
        <v>9983</v>
      </c>
      <c r="B9292" s="263">
        <v>4.8869627946455902E-6</v>
      </c>
      <c r="D9292" s="263"/>
    </row>
    <row r="9293" spans="1:4" x14ac:dyDescent="0.2">
      <c r="A9293" s="265" t="s">
        <v>9984</v>
      </c>
      <c r="B9293" s="263">
        <v>4.8869627946455902E-6</v>
      </c>
      <c r="D9293" s="263"/>
    </row>
    <row r="9294" spans="1:4" x14ac:dyDescent="0.2">
      <c r="A9294" s="265" t="s">
        <v>9985</v>
      </c>
      <c r="B9294" s="263">
        <v>4.8869627946455902E-6</v>
      </c>
      <c r="D9294" s="263"/>
    </row>
    <row r="9295" spans="1:4" x14ac:dyDescent="0.2">
      <c r="A9295" s="265" t="s">
        <v>9986</v>
      </c>
      <c r="B9295" s="263">
        <v>4.8863795761997803E-6</v>
      </c>
      <c r="D9295" s="263"/>
    </row>
    <row r="9296" spans="1:4" x14ac:dyDescent="0.2">
      <c r="A9296" s="265" t="s">
        <v>6203</v>
      </c>
      <c r="B9296" s="263">
        <v>4.8827546685737297E-6</v>
      </c>
      <c r="D9296" s="263"/>
    </row>
    <row r="9297" spans="1:4" x14ac:dyDescent="0.2">
      <c r="A9297" s="265" t="s">
        <v>5633</v>
      </c>
      <c r="B9297" s="263">
        <v>4.8389948696649798E-6</v>
      </c>
      <c r="D9297" s="263"/>
    </row>
    <row r="9298" spans="1:4" x14ac:dyDescent="0.2">
      <c r="A9298" s="265" t="s">
        <v>9987</v>
      </c>
      <c r="B9298" s="263">
        <v>4.83533072514728E-6</v>
      </c>
      <c r="D9298" s="263"/>
    </row>
    <row r="9299" spans="1:4" x14ac:dyDescent="0.2">
      <c r="A9299" s="265" t="s">
        <v>5804</v>
      </c>
      <c r="B9299" s="263">
        <v>4.8338893830661699E-6</v>
      </c>
      <c r="D9299" s="263"/>
    </row>
    <row r="9300" spans="1:4" x14ac:dyDescent="0.2">
      <c r="A9300" s="265" t="s">
        <v>1020</v>
      </c>
      <c r="B9300" s="263">
        <v>4.8196670836730396E-6</v>
      </c>
      <c r="D9300" s="263"/>
    </row>
    <row r="9301" spans="1:4" x14ac:dyDescent="0.2">
      <c r="A9301" s="265" t="s">
        <v>5652</v>
      </c>
      <c r="B9301" s="263">
        <v>4.8036494045662001E-6</v>
      </c>
      <c r="D9301" s="263"/>
    </row>
    <row r="9302" spans="1:4" x14ac:dyDescent="0.2">
      <c r="A9302" s="265" t="s">
        <v>6241</v>
      </c>
      <c r="B9302" s="263">
        <v>4.8036315277041399E-6</v>
      </c>
      <c r="D9302" s="263"/>
    </row>
    <row r="9303" spans="1:4" x14ac:dyDescent="0.2">
      <c r="A9303" s="265" t="s">
        <v>4300</v>
      </c>
      <c r="B9303" s="263">
        <v>4.7850739990071502E-6</v>
      </c>
      <c r="D9303" s="263"/>
    </row>
    <row r="9304" spans="1:4" x14ac:dyDescent="0.2">
      <c r="A9304" s="265" t="s">
        <v>3406</v>
      </c>
      <c r="B9304" s="263">
        <v>4.7781424934501996E-6</v>
      </c>
      <c r="D9304" s="263"/>
    </row>
    <row r="9305" spans="1:4" x14ac:dyDescent="0.2">
      <c r="A9305" s="265" t="s">
        <v>4446</v>
      </c>
      <c r="B9305" s="263">
        <v>4.7622964964613697E-6</v>
      </c>
      <c r="D9305" s="263"/>
    </row>
    <row r="9306" spans="1:4" x14ac:dyDescent="0.2">
      <c r="A9306" s="265" t="s">
        <v>9988</v>
      </c>
      <c r="B9306" s="263">
        <v>4.7546045673390702E-6</v>
      </c>
      <c r="D9306" s="263"/>
    </row>
    <row r="9307" spans="1:4" x14ac:dyDescent="0.2">
      <c r="A9307" s="265" t="s">
        <v>9989</v>
      </c>
      <c r="B9307" s="263">
        <v>4.7546045673390702E-6</v>
      </c>
      <c r="D9307" s="263"/>
    </row>
    <row r="9308" spans="1:4" x14ac:dyDescent="0.2">
      <c r="A9308" s="265" t="s">
        <v>4440</v>
      </c>
      <c r="B9308" s="263">
        <v>4.7500413930281503E-6</v>
      </c>
      <c r="D9308" s="263"/>
    </row>
    <row r="9309" spans="1:4" x14ac:dyDescent="0.2">
      <c r="A9309" s="265" t="s">
        <v>9990</v>
      </c>
      <c r="B9309" s="263">
        <v>4.7279318500656199E-6</v>
      </c>
      <c r="D9309" s="263"/>
    </row>
    <row r="9310" spans="1:4" x14ac:dyDescent="0.2">
      <c r="A9310" s="265" t="s">
        <v>2042</v>
      </c>
      <c r="B9310" s="263">
        <v>4.6929569025385498E-6</v>
      </c>
      <c r="D9310" s="263"/>
    </row>
    <row r="9311" spans="1:4" x14ac:dyDescent="0.2">
      <c r="A9311" s="265" t="s">
        <v>4098</v>
      </c>
      <c r="B9311" s="263">
        <v>4.6763636945486E-6</v>
      </c>
      <c r="D9311" s="263"/>
    </row>
    <row r="9312" spans="1:4" x14ac:dyDescent="0.2">
      <c r="A9312" s="265" t="s">
        <v>9991</v>
      </c>
      <c r="B9312" s="263">
        <v>4.6532111368666997E-6</v>
      </c>
      <c r="D9312" s="263"/>
    </row>
    <row r="9313" spans="1:4" x14ac:dyDescent="0.2">
      <c r="A9313" s="265" t="s">
        <v>484</v>
      </c>
      <c r="B9313" s="263">
        <v>4.6294445810358802E-6</v>
      </c>
      <c r="D9313" s="263"/>
    </row>
    <row r="9314" spans="1:4" x14ac:dyDescent="0.2">
      <c r="A9314" s="265" t="s">
        <v>544</v>
      </c>
      <c r="B9314" s="263">
        <v>4.61879501942273E-6</v>
      </c>
      <c r="D9314" s="263"/>
    </row>
    <row r="9315" spans="1:4" x14ac:dyDescent="0.2">
      <c r="A9315" s="265" t="s">
        <v>1088</v>
      </c>
      <c r="B9315" s="263">
        <v>4.6126748062038802E-6</v>
      </c>
      <c r="D9315" s="263"/>
    </row>
    <row r="9316" spans="1:4" x14ac:dyDescent="0.2">
      <c r="A9316" s="265" t="s">
        <v>9992</v>
      </c>
      <c r="B9316" s="263">
        <v>4.6085598614775396E-6</v>
      </c>
      <c r="D9316" s="263"/>
    </row>
    <row r="9317" spans="1:4" x14ac:dyDescent="0.2">
      <c r="A9317" s="265" t="s">
        <v>9993</v>
      </c>
      <c r="B9317" s="263">
        <v>4.5775477441115002E-6</v>
      </c>
      <c r="D9317" s="263"/>
    </row>
    <row r="9318" spans="1:4" x14ac:dyDescent="0.2">
      <c r="A9318" s="265" t="s">
        <v>9994</v>
      </c>
      <c r="B9318" s="263">
        <v>4.5745981725664702E-6</v>
      </c>
      <c r="D9318" s="263"/>
    </row>
    <row r="9319" spans="1:4" x14ac:dyDescent="0.2">
      <c r="A9319" s="265" t="s">
        <v>1133</v>
      </c>
      <c r="B9319" s="263">
        <v>4.5423786513810501E-6</v>
      </c>
      <c r="D9319" s="263"/>
    </row>
    <row r="9320" spans="1:4" x14ac:dyDescent="0.2">
      <c r="A9320" s="265" t="s">
        <v>9995</v>
      </c>
      <c r="B9320" s="263">
        <v>4.5309599586678297E-6</v>
      </c>
      <c r="D9320" s="263"/>
    </row>
    <row r="9321" spans="1:4" x14ac:dyDescent="0.2">
      <c r="A9321" s="265" t="s">
        <v>9996</v>
      </c>
      <c r="B9321" s="263">
        <v>4.5018202573480703E-6</v>
      </c>
      <c r="D9321" s="263"/>
    </row>
    <row r="9322" spans="1:4" x14ac:dyDescent="0.2">
      <c r="A9322" s="265" t="s">
        <v>9997</v>
      </c>
      <c r="B9322" s="263">
        <v>4.4537247998155099E-6</v>
      </c>
      <c r="D9322" s="263"/>
    </row>
    <row r="9323" spans="1:4" x14ac:dyDescent="0.2">
      <c r="A9323" s="265" t="s">
        <v>9998</v>
      </c>
      <c r="B9323" s="263">
        <v>4.4119622565914896E-6</v>
      </c>
      <c r="D9323" s="263"/>
    </row>
    <row r="9324" spans="1:4" x14ac:dyDescent="0.2">
      <c r="A9324" s="265" t="s">
        <v>9999</v>
      </c>
      <c r="B9324" s="263">
        <v>4.4076265383318297E-6</v>
      </c>
      <c r="D9324" s="263"/>
    </row>
    <row r="9325" spans="1:4" x14ac:dyDescent="0.2">
      <c r="A9325" s="265" t="s">
        <v>10000</v>
      </c>
      <c r="B9325" s="263">
        <v>4.4037288354153997E-6</v>
      </c>
      <c r="D9325" s="263"/>
    </row>
    <row r="9326" spans="1:4" x14ac:dyDescent="0.2">
      <c r="A9326" s="265" t="s">
        <v>10001</v>
      </c>
      <c r="B9326" s="263">
        <v>4.3766736045633298E-6</v>
      </c>
      <c r="D9326" s="263"/>
    </row>
    <row r="9327" spans="1:4" x14ac:dyDescent="0.2">
      <c r="A9327" s="265" t="s">
        <v>10002</v>
      </c>
      <c r="B9327" s="263">
        <v>4.3766736045633298E-6</v>
      </c>
      <c r="D9327" s="263"/>
    </row>
    <row r="9328" spans="1:4" x14ac:dyDescent="0.2">
      <c r="A9328" s="265" t="s">
        <v>10003</v>
      </c>
      <c r="B9328" s="263">
        <v>4.3766736045633298E-6</v>
      </c>
      <c r="D9328" s="263"/>
    </row>
    <row r="9329" spans="1:4" x14ac:dyDescent="0.2">
      <c r="A9329" s="265" t="s">
        <v>10004</v>
      </c>
      <c r="B9329" s="263">
        <v>4.3766736045633298E-6</v>
      </c>
      <c r="D9329" s="263"/>
    </row>
    <row r="9330" spans="1:4" x14ac:dyDescent="0.2">
      <c r="A9330" s="265" t="s">
        <v>10005</v>
      </c>
      <c r="B9330" s="263">
        <v>4.3766736045633298E-6</v>
      </c>
      <c r="D9330" s="263"/>
    </row>
    <row r="9331" spans="1:4" x14ac:dyDescent="0.2">
      <c r="A9331" s="265" t="s">
        <v>5278</v>
      </c>
      <c r="B9331" s="263">
        <v>4.3740152763668897E-6</v>
      </c>
      <c r="D9331" s="263"/>
    </row>
    <row r="9332" spans="1:4" x14ac:dyDescent="0.2">
      <c r="A9332" s="265" t="s">
        <v>10006</v>
      </c>
      <c r="B9332" s="263">
        <v>4.3509396104854096E-6</v>
      </c>
      <c r="D9332" s="263"/>
    </row>
    <row r="9333" spans="1:4" x14ac:dyDescent="0.2">
      <c r="A9333" s="265" t="s">
        <v>10007</v>
      </c>
      <c r="B9333" s="263">
        <v>4.3432437832573001E-6</v>
      </c>
      <c r="D9333" s="263"/>
    </row>
    <row r="9334" spans="1:4" x14ac:dyDescent="0.2">
      <c r="A9334" s="265" t="s">
        <v>10008</v>
      </c>
      <c r="B9334" s="263">
        <v>4.3361388416640701E-6</v>
      </c>
      <c r="D9334" s="263"/>
    </row>
    <row r="9335" spans="1:4" x14ac:dyDescent="0.2">
      <c r="A9335" s="265" t="s">
        <v>799</v>
      </c>
      <c r="B9335" s="263">
        <v>4.3273210210001897E-6</v>
      </c>
      <c r="D9335" s="263"/>
    </row>
    <row r="9336" spans="1:4" x14ac:dyDescent="0.2">
      <c r="A9336" s="265" t="s">
        <v>4359</v>
      </c>
      <c r="B9336" s="263">
        <v>4.2802262328105398E-6</v>
      </c>
      <c r="D9336" s="263"/>
    </row>
    <row r="9337" spans="1:4" x14ac:dyDescent="0.2">
      <c r="A9337" s="265" t="s">
        <v>5885</v>
      </c>
      <c r="B9337" s="263">
        <v>4.2795041454851902E-6</v>
      </c>
      <c r="D9337" s="263"/>
    </row>
    <row r="9338" spans="1:4" x14ac:dyDescent="0.2">
      <c r="A9338" s="265" t="s">
        <v>10009</v>
      </c>
      <c r="B9338" s="263">
        <v>4.2795041454851902E-6</v>
      </c>
      <c r="D9338" s="263"/>
    </row>
    <row r="9339" spans="1:4" x14ac:dyDescent="0.2">
      <c r="A9339" s="265" t="s">
        <v>10010</v>
      </c>
      <c r="B9339" s="263">
        <v>4.2795041454851902E-6</v>
      </c>
      <c r="D9339" s="263"/>
    </row>
    <row r="9340" spans="1:4" x14ac:dyDescent="0.2">
      <c r="A9340" s="265" t="s">
        <v>10011</v>
      </c>
      <c r="B9340" s="263">
        <v>4.2538914774510098E-6</v>
      </c>
      <c r="D9340" s="263"/>
    </row>
    <row r="9341" spans="1:4" x14ac:dyDescent="0.2">
      <c r="A9341" s="265" t="s">
        <v>10012</v>
      </c>
      <c r="B9341" s="263">
        <v>4.2538914774510098E-6</v>
      </c>
      <c r="D9341" s="263"/>
    </row>
    <row r="9342" spans="1:4" x14ac:dyDescent="0.2">
      <c r="A9342" s="265" t="s">
        <v>10013</v>
      </c>
      <c r="B9342" s="263">
        <v>4.2538914774510098E-6</v>
      </c>
      <c r="D9342" s="263"/>
    </row>
    <row r="9343" spans="1:4" x14ac:dyDescent="0.2">
      <c r="A9343" s="265" t="s">
        <v>10014</v>
      </c>
      <c r="B9343" s="263">
        <v>4.2538914774510098E-6</v>
      </c>
      <c r="D9343" s="263"/>
    </row>
    <row r="9344" spans="1:4" x14ac:dyDescent="0.2">
      <c r="A9344" s="265" t="s">
        <v>10015</v>
      </c>
      <c r="B9344" s="263">
        <v>4.2538914774510098E-6</v>
      </c>
      <c r="D9344" s="263"/>
    </row>
    <row r="9345" spans="1:4" x14ac:dyDescent="0.2">
      <c r="A9345" s="265" t="s">
        <v>10016</v>
      </c>
      <c r="B9345" s="263">
        <v>4.2511512552861802E-6</v>
      </c>
      <c r="D9345" s="263"/>
    </row>
    <row r="9346" spans="1:4" x14ac:dyDescent="0.2">
      <c r="A9346" s="265" t="s">
        <v>10017</v>
      </c>
      <c r="B9346" s="263">
        <v>4.2223470751558303E-6</v>
      </c>
      <c r="D9346" s="263"/>
    </row>
    <row r="9347" spans="1:4" x14ac:dyDescent="0.2">
      <c r="A9347" s="265" t="s">
        <v>5831</v>
      </c>
      <c r="B9347" s="263">
        <v>4.2178293266374299E-6</v>
      </c>
      <c r="D9347" s="263"/>
    </row>
    <row r="9348" spans="1:4" x14ac:dyDescent="0.2">
      <c r="A9348" s="265" t="s">
        <v>10018</v>
      </c>
      <c r="B9348" s="263">
        <v>4.2178293266374299E-6</v>
      </c>
      <c r="D9348" s="263"/>
    </row>
    <row r="9349" spans="1:4" x14ac:dyDescent="0.2">
      <c r="A9349" s="265" t="s">
        <v>5787</v>
      </c>
      <c r="B9349" s="263">
        <v>4.20065721923674E-6</v>
      </c>
      <c r="D9349" s="263"/>
    </row>
    <row r="9350" spans="1:4" x14ac:dyDescent="0.2">
      <c r="A9350" s="265" t="s">
        <v>1579</v>
      </c>
      <c r="B9350" s="263">
        <v>4.14365846353969E-6</v>
      </c>
      <c r="D9350" s="263"/>
    </row>
    <row r="9351" spans="1:4" x14ac:dyDescent="0.2">
      <c r="A9351" s="265" t="s">
        <v>833</v>
      </c>
      <c r="B9351" s="263">
        <v>4.1320589566727301E-6</v>
      </c>
      <c r="D9351" s="263"/>
    </row>
    <row r="9352" spans="1:4" x14ac:dyDescent="0.2">
      <c r="A9352" s="265" t="s">
        <v>4895</v>
      </c>
      <c r="B9352" s="263">
        <v>4.1307748731046502E-6</v>
      </c>
      <c r="D9352" s="263"/>
    </row>
    <row r="9353" spans="1:4" x14ac:dyDescent="0.2">
      <c r="A9353" s="265" t="s">
        <v>5636</v>
      </c>
      <c r="B9353" s="263">
        <v>4.1268099701744003E-6</v>
      </c>
      <c r="D9353" s="263"/>
    </row>
    <row r="9354" spans="1:4" x14ac:dyDescent="0.2">
      <c r="A9354" s="265" t="s">
        <v>10019</v>
      </c>
      <c r="B9354" s="263">
        <v>4.1141028922973696E-6</v>
      </c>
      <c r="D9354" s="263"/>
    </row>
    <row r="9355" spans="1:4" x14ac:dyDescent="0.2">
      <c r="A9355" s="265" t="s">
        <v>10020</v>
      </c>
      <c r="B9355" s="263">
        <v>4.11361993053374E-6</v>
      </c>
      <c r="D9355" s="263"/>
    </row>
    <row r="9356" spans="1:4" x14ac:dyDescent="0.2">
      <c r="A9356" s="265" t="s">
        <v>3277</v>
      </c>
      <c r="B9356" s="263">
        <v>4.1071101371655601E-6</v>
      </c>
      <c r="D9356" s="263"/>
    </row>
    <row r="9357" spans="1:4" x14ac:dyDescent="0.2">
      <c r="A9357" s="265" t="s">
        <v>10021</v>
      </c>
      <c r="B9357" s="263">
        <v>4.1053464706098998E-6</v>
      </c>
      <c r="D9357" s="263"/>
    </row>
    <row r="9358" spans="1:4" x14ac:dyDescent="0.2">
      <c r="A9358" s="265" t="s">
        <v>10022</v>
      </c>
      <c r="B9358" s="263">
        <v>4.0707626560472696E-6</v>
      </c>
      <c r="D9358" s="263"/>
    </row>
    <row r="9359" spans="1:4" x14ac:dyDescent="0.2">
      <c r="A9359" s="265" t="s">
        <v>6235</v>
      </c>
      <c r="B9359" s="263">
        <v>4.0628257315624999E-6</v>
      </c>
      <c r="D9359" s="263"/>
    </row>
    <row r="9360" spans="1:4" x14ac:dyDescent="0.2">
      <c r="A9360" s="265" t="s">
        <v>1243</v>
      </c>
      <c r="B9360" s="263">
        <v>4.0496338219151699E-6</v>
      </c>
      <c r="D9360" s="263"/>
    </row>
    <row r="9361" spans="1:4" x14ac:dyDescent="0.2">
      <c r="A9361" s="265" t="s">
        <v>702</v>
      </c>
      <c r="B9361" s="263">
        <v>4.0201205581974799E-6</v>
      </c>
      <c r="D9361" s="263"/>
    </row>
    <row r="9362" spans="1:4" x14ac:dyDescent="0.2">
      <c r="A9362" s="265" t="s">
        <v>477</v>
      </c>
      <c r="B9362" s="263">
        <v>4.0039344954678199E-6</v>
      </c>
      <c r="D9362" s="263"/>
    </row>
    <row r="9363" spans="1:4" x14ac:dyDescent="0.2">
      <c r="A9363" s="265" t="s">
        <v>5107</v>
      </c>
      <c r="B9363" s="263">
        <v>3.9937502300242199E-6</v>
      </c>
      <c r="D9363" s="263"/>
    </row>
    <row r="9364" spans="1:4" x14ac:dyDescent="0.2">
      <c r="A9364" s="265" t="s">
        <v>3156</v>
      </c>
      <c r="B9364" s="263">
        <v>3.9909398032249997E-6</v>
      </c>
      <c r="D9364" s="263"/>
    </row>
    <row r="9365" spans="1:4" x14ac:dyDescent="0.2">
      <c r="A9365" s="265" t="s">
        <v>10023</v>
      </c>
      <c r="B9365" s="263">
        <v>3.9789187181448897E-6</v>
      </c>
      <c r="D9365" s="263"/>
    </row>
    <row r="9366" spans="1:4" x14ac:dyDescent="0.2">
      <c r="A9366" s="265" t="s">
        <v>5192</v>
      </c>
      <c r="B9366" s="263">
        <v>3.9789187181448897E-6</v>
      </c>
      <c r="D9366" s="263"/>
    </row>
    <row r="9367" spans="1:4" x14ac:dyDescent="0.2">
      <c r="A9367" s="265" t="s">
        <v>10024</v>
      </c>
      <c r="B9367" s="263">
        <v>3.9674020280361696E-6</v>
      </c>
      <c r="D9367" s="263"/>
    </row>
    <row r="9368" spans="1:4" x14ac:dyDescent="0.2">
      <c r="A9368" s="265" t="s">
        <v>5336</v>
      </c>
      <c r="B9368" s="263">
        <v>3.9674020280361696E-6</v>
      </c>
      <c r="D9368" s="263"/>
    </row>
    <row r="9369" spans="1:4" x14ac:dyDescent="0.2">
      <c r="A9369" s="265" t="s">
        <v>2015</v>
      </c>
      <c r="B9369" s="263">
        <v>3.9546275657572298E-6</v>
      </c>
      <c r="D9369" s="263"/>
    </row>
    <row r="9370" spans="1:4" x14ac:dyDescent="0.2">
      <c r="A9370" s="265" t="s">
        <v>10025</v>
      </c>
      <c r="B9370" s="263">
        <v>3.9159806692810103E-6</v>
      </c>
      <c r="D9370" s="263"/>
    </row>
    <row r="9371" spans="1:4" x14ac:dyDescent="0.2">
      <c r="A9371" s="265" t="s">
        <v>472</v>
      </c>
      <c r="B9371" s="263">
        <v>3.8784363018892299E-6</v>
      </c>
      <c r="D9371" s="263"/>
    </row>
    <row r="9372" spans="1:4" x14ac:dyDescent="0.2">
      <c r="A9372" s="265" t="s">
        <v>10026</v>
      </c>
      <c r="B9372" s="263">
        <v>3.87760287635548E-6</v>
      </c>
      <c r="D9372" s="263"/>
    </row>
    <row r="9373" spans="1:4" x14ac:dyDescent="0.2">
      <c r="A9373" s="265" t="s">
        <v>1142</v>
      </c>
      <c r="B9373" s="263">
        <v>3.8524690953626497E-6</v>
      </c>
      <c r="D9373" s="263"/>
    </row>
    <row r="9374" spans="1:4" x14ac:dyDescent="0.2">
      <c r="A9374" s="265" t="s">
        <v>578</v>
      </c>
      <c r="B9374" s="263">
        <v>3.8498363801895501E-6</v>
      </c>
      <c r="D9374" s="263"/>
    </row>
    <row r="9375" spans="1:4" x14ac:dyDescent="0.2">
      <c r="A9375" s="265" t="s">
        <v>469</v>
      </c>
      <c r="B9375" s="263">
        <v>3.8385896752816002E-6</v>
      </c>
      <c r="D9375" s="263"/>
    </row>
    <row r="9376" spans="1:4" x14ac:dyDescent="0.2">
      <c r="A9376" s="265" t="s">
        <v>2892</v>
      </c>
      <c r="B9376" s="263">
        <v>3.8235243587394703E-6</v>
      </c>
      <c r="D9376" s="263"/>
    </row>
    <row r="9377" spans="1:4" x14ac:dyDescent="0.2">
      <c r="A9377" s="265" t="s">
        <v>750</v>
      </c>
      <c r="B9377" s="263">
        <v>3.8210771353411098E-6</v>
      </c>
      <c r="D9377" s="263"/>
    </row>
    <row r="9378" spans="1:4" x14ac:dyDescent="0.2">
      <c r="A9378" s="265" t="s">
        <v>2453</v>
      </c>
      <c r="B9378" s="263">
        <v>3.82082562175429E-6</v>
      </c>
      <c r="D9378" s="263"/>
    </row>
    <row r="9379" spans="1:4" x14ac:dyDescent="0.2">
      <c r="A9379" s="265" t="s">
        <v>10027</v>
      </c>
      <c r="B9379" s="263">
        <v>3.8077613777996001E-6</v>
      </c>
      <c r="D9379" s="263"/>
    </row>
    <row r="9380" spans="1:4" x14ac:dyDescent="0.2">
      <c r="A9380" s="265" t="s">
        <v>1024</v>
      </c>
      <c r="B9380" s="263">
        <v>3.7883046066317199E-6</v>
      </c>
      <c r="D9380" s="263"/>
    </row>
    <row r="9381" spans="1:4" x14ac:dyDescent="0.2">
      <c r="A9381" s="265" t="s">
        <v>10028</v>
      </c>
      <c r="B9381" s="263">
        <v>3.7367262503239002E-6</v>
      </c>
      <c r="D9381" s="263"/>
    </row>
    <row r="9382" spans="1:4" x14ac:dyDescent="0.2">
      <c r="A9382" s="265" t="s">
        <v>10029</v>
      </c>
      <c r="B9382" s="263">
        <v>3.7367262503239002E-6</v>
      </c>
      <c r="D9382" s="263"/>
    </row>
    <row r="9383" spans="1:4" x14ac:dyDescent="0.2">
      <c r="A9383" s="265" t="s">
        <v>1818</v>
      </c>
      <c r="B9383" s="263">
        <v>3.7231213840172799E-6</v>
      </c>
      <c r="D9383" s="263"/>
    </row>
    <row r="9384" spans="1:4" x14ac:dyDescent="0.2">
      <c r="A9384" s="265" t="s">
        <v>10030</v>
      </c>
      <c r="B9384" s="263">
        <v>3.6833958761266598E-6</v>
      </c>
      <c r="D9384" s="263"/>
    </row>
    <row r="9385" spans="1:4" x14ac:dyDescent="0.2">
      <c r="A9385" s="265" t="s">
        <v>10031</v>
      </c>
      <c r="B9385" s="263">
        <v>3.6730890049357101E-6</v>
      </c>
      <c r="D9385" s="263"/>
    </row>
    <row r="9386" spans="1:4" x14ac:dyDescent="0.2">
      <c r="A9386" s="265" t="s">
        <v>5782</v>
      </c>
      <c r="B9386" s="263">
        <v>3.6646628845438801E-6</v>
      </c>
      <c r="D9386" s="263"/>
    </row>
    <row r="9387" spans="1:4" x14ac:dyDescent="0.2">
      <c r="A9387" s="265" t="s">
        <v>10032</v>
      </c>
      <c r="B9387" s="263">
        <v>3.65203172454949E-6</v>
      </c>
      <c r="D9387" s="263"/>
    </row>
    <row r="9388" spans="1:4" x14ac:dyDescent="0.2">
      <c r="A9388" s="265" t="s">
        <v>1334</v>
      </c>
      <c r="B9388" s="263">
        <v>3.6474998629246198E-6</v>
      </c>
      <c r="D9388" s="263"/>
    </row>
    <row r="9389" spans="1:4" x14ac:dyDescent="0.2">
      <c r="A9389" s="265" t="s">
        <v>397</v>
      </c>
      <c r="B9389" s="263">
        <v>3.6332336016497001E-6</v>
      </c>
      <c r="D9389" s="263"/>
    </row>
    <row r="9390" spans="1:4" x14ac:dyDescent="0.2">
      <c r="A9390" s="265" t="s">
        <v>5722</v>
      </c>
      <c r="B9390" s="263">
        <v>3.6296407884853102E-6</v>
      </c>
      <c r="D9390" s="263"/>
    </row>
    <row r="9391" spans="1:4" x14ac:dyDescent="0.2">
      <c r="A9391" s="265" t="s">
        <v>3178</v>
      </c>
      <c r="B9391" s="263">
        <v>3.61430342343679E-6</v>
      </c>
      <c r="D9391" s="263"/>
    </row>
    <row r="9392" spans="1:4" x14ac:dyDescent="0.2">
      <c r="A9392" s="265" t="s">
        <v>982</v>
      </c>
      <c r="B9392" s="263">
        <v>3.6067572069917002E-6</v>
      </c>
      <c r="D9392" s="263"/>
    </row>
    <row r="9393" spans="1:4" x14ac:dyDescent="0.2">
      <c r="A9393" s="265" t="s">
        <v>10033</v>
      </c>
      <c r="B9393" s="263">
        <v>3.6051999677487498E-6</v>
      </c>
      <c r="D9393" s="263"/>
    </row>
    <row r="9394" spans="1:4" x14ac:dyDescent="0.2">
      <c r="A9394" s="265" t="s">
        <v>10034</v>
      </c>
      <c r="B9394" s="263">
        <v>3.6023191110939298E-6</v>
      </c>
      <c r="D9394" s="263"/>
    </row>
    <row r="9395" spans="1:4" x14ac:dyDescent="0.2">
      <c r="A9395" s="265" t="s">
        <v>795</v>
      </c>
      <c r="B9395" s="263">
        <v>3.5943109467522599E-6</v>
      </c>
      <c r="D9395" s="263"/>
    </row>
    <row r="9396" spans="1:4" x14ac:dyDescent="0.2">
      <c r="A9396" s="265" t="s">
        <v>757</v>
      </c>
      <c r="B9396" s="263">
        <v>3.58929541516101E-6</v>
      </c>
      <c r="D9396" s="263"/>
    </row>
    <row r="9397" spans="1:4" x14ac:dyDescent="0.2">
      <c r="A9397" s="265" t="s">
        <v>10035</v>
      </c>
      <c r="B9397" s="263">
        <v>3.5775942854911599E-6</v>
      </c>
      <c r="D9397" s="263"/>
    </row>
    <row r="9398" spans="1:4" x14ac:dyDescent="0.2">
      <c r="A9398" s="265" t="s">
        <v>10036</v>
      </c>
      <c r="B9398" s="263">
        <v>3.5775942854911599E-6</v>
      </c>
      <c r="D9398" s="263"/>
    </row>
    <row r="9399" spans="1:4" x14ac:dyDescent="0.2">
      <c r="A9399" s="265" t="s">
        <v>10037</v>
      </c>
      <c r="B9399" s="263">
        <v>3.5775942854911599E-6</v>
      </c>
      <c r="D9399" s="263"/>
    </row>
    <row r="9400" spans="1:4" x14ac:dyDescent="0.2">
      <c r="A9400" s="265" t="s">
        <v>10038</v>
      </c>
      <c r="B9400" s="263">
        <v>3.5713274575405599E-6</v>
      </c>
      <c r="D9400" s="263"/>
    </row>
    <row r="9401" spans="1:4" x14ac:dyDescent="0.2">
      <c r="A9401" s="265" t="s">
        <v>1053</v>
      </c>
      <c r="B9401" s="263">
        <v>3.5709785616526501E-6</v>
      </c>
      <c r="D9401" s="263"/>
    </row>
    <row r="9402" spans="1:4" x14ac:dyDescent="0.2">
      <c r="A9402" s="265" t="s">
        <v>513</v>
      </c>
      <c r="B9402" s="263">
        <v>3.5542022388483298E-6</v>
      </c>
      <c r="D9402" s="263"/>
    </row>
    <row r="9403" spans="1:4" x14ac:dyDescent="0.2">
      <c r="A9403" s="265" t="s">
        <v>10039</v>
      </c>
      <c r="B9403" s="263">
        <v>3.5142338651926302E-6</v>
      </c>
      <c r="D9403" s="263"/>
    </row>
    <row r="9404" spans="1:4" x14ac:dyDescent="0.2">
      <c r="A9404" s="265" t="s">
        <v>764</v>
      </c>
      <c r="B9404" s="263">
        <v>3.5081672284954502E-6</v>
      </c>
      <c r="D9404" s="263"/>
    </row>
    <row r="9405" spans="1:4" x14ac:dyDescent="0.2">
      <c r="A9405" s="265" t="s">
        <v>1787</v>
      </c>
      <c r="B9405" s="263">
        <v>3.5055073182829198E-6</v>
      </c>
      <c r="D9405" s="263"/>
    </row>
    <row r="9406" spans="1:4" x14ac:dyDescent="0.2">
      <c r="A9406" s="265" t="s">
        <v>10040</v>
      </c>
      <c r="B9406" s="263">
        <v>3.4877390360592701E-6</v>
      </c>
      <c r="D9406" s="263"/>
    </row>
    <row r="9407" spans="1:4" x14ac:dyDescent="0.2">
      <c r="A9407" s="265" t="s">
        <v>2380</v>
      </c>
      <c r="B9407" s="263">
        <v>3.4480310774127302E-6</v>
      </c>
      <c r="D9407" s="263"/>
    </row>
    <row r="9408" spans="1:4" x14ac:dyDescent="0.2">
      <c r="A9408" s="265" t="s">
        <v>490</v>
      </c>
      <c r="B9408" s="263">
        <v>3.4020262262454001E-6</v>
      </c>
      <c r="D9408" s="263"/>
    </row>
    <row r="9409" spans="1:4" x14ac:dyDescent="0.2">
      <c r="A9409" s="265" t="s">
        <v>10041</v>
      </c>
      <c r="B9409" s="263">
        <v>3.3690427690282802E-6</v>
      </c>
      <c r="D9409" s="263"/>
    </row>
    <row r="9410" spans="1:4" x14ac:dyDescent="0.2">
      <c r="A9410" s="265" t="s">
        <v>10042</v>
      </c>
      <c r="B9410" s="263">
        <v>3.3610621257594299E-6</v>
      </c>
      <c r="D9410" s="263"/>
    </row>
    <row r="9411" spans="1:4" x14ac:dyDescent="0.2">
      <c r="A9411" s="265" t="s">
        <v>10043</v>
      </c>
      <c r="B9411" s="263">
        <v>3.3610621257594299E-6</v>
      </c>
      <c r="D9411" s="263"/>
    </row>
    <row r="9412" spans="1:4" x14ac:dyDescent="0.2">
      <c r="A9412" s="265" t="s">
        <v>10044</v>
      </c>
      <c r="B9412" s="263">
        <v>3.3610621257594299E-6</v>
      </c>
      <c r="D9412" s="263"/>
    </row>
    <row r="9413" spans="1:4" x14ac:dyDescent="0.2">
      <c r="A9413" s="265" t="s">
        <v>10045</v>
      </c>
      <c r="B9413" s="263">
        <v>3.3610621257594299E-6</v>
      </c>
      <c r="D9413" s="263"/>
    </row>
    <row r="9414" spans="1:4" x14ac:dyDescent="0.2">
      <c r="A9414" s="265" t="s">
        <v>10046</v>
      </c>
      <c r="B9414" s="263">
        <v>3.3610621257594299E-6</v>
      </c>
      <c r="D9414" s="263"/>
    </row>
    <row r="9415" spans="1:4" x14ac:dyDescent="0.2">
      <c r="A9415" s="265" t="s">
        <v>10047</v>
      </c>
      <c r="B9415" s="263">
        <v>3.35433718649374E-6</v>
      </c>
      <c r="D9415" s="263"/>
    </row>
    <row r="9416" spans="1:4" x14ac:dyDescent="0.2">
      <c r="A9416" s="265" t="s">
        <v>10048</v>
      </c>
      <c r="B9416" s="263">
        <v>3.3516280390547302E-6</v>
      </c>
      <c r="D9416" s="263"/>
    </row>
    <row r="9417" spans="1:4" x14ac:dyDescent="0.2">
      <c r="A9417" s="265" t="s">
        <v>10049</v>
      </c>
      <c r="B9417" s="263">
        <v>3.3516280390547302E-6</v>
      </c>
      <c r="D9417" s="263"/>
    </row>
    <row r="9418" spans="1:4" x14ac:dyDescent="0.2">
      <c r="A9418" s="265" t="s">
        <v>10050</v>
      </c>
      <c r="B9418" s="263">
        <v>3.3516280390547302E-6</v>
      </c>
      <c r="D9418" s="263"/>
    </row>
    <row r="9419" spans="1:4" x14ac:dyDescent="0.2">
      <c r="A9419" s="265" t="s">
        <v>5581</v>
      </c>
      <c r="B9419" s="263">
        <v>3.3273333160357999E-6</v>
      </c>
      <c r="D9419" s="263"/>
    </row>
    <row r="9420" spans="1:4" x14ac:dyDescent="0.2">
      <c r="A9420" s="265" t="s">
        <v>10051</v>
      </c>
      <c r="B9420" s="263">
        <v>3.3273333160357999E-6</v>
      </c>
      <c r="D9420" s="263"/>
    </row>
    <row r="9421" spans="1:4" x14ac:dyDescent="0.2">
      <c r="A9421" s="265" t="s">
        <v>3595</v>
      </c>
      <c r="B9421" s="263">
        <v>3.3273333160357999E-6</v>
      </c>
      <c r="D9421" s="263"/>
    </row>
    <row r="9422" spans="1:4" x14ac:dyDescent="0.2">
      <c r="A9422" s="265" t="s">
        <v>10052</v>
      </c>
      <c r="B9422" s="263">
        <v>3.3273333160357999E-6</v>
      </c>
      <c r="D9422" s="263"/>
    </row>
    <row r="9423" spans="1:4" x14ac:dyDescent="0.2">
      <c r="A9423" s="265" t="s">
        <v>10053</v>
      </c>
      <c r="B9423" s="263">
        <v>3.3273333160357999E-6</v>
      </c>
      <c r="D9423" s="263"/>
    </row>
    <row r="9424" spans="1:4" x14ac:dyDescent="0.2">
      <c r="A9424" s="265" t="s">
        <v>1068</v>
      </c>
      <c r="B9424" s="263">
        <v>3.2984854813273499E-6</v>
      </c>
      <c r="D9424" s="263"/>
    </row>
    <row r="9425" spans="1:4" x14ac:dyDescent="0.2">
      <c r="A9425" s="265" t="s">
        <v>10054</v>
      </c>
      <c r="B9425" s="263">
        <v>3.26371428494444E-6</v>
      </c>
      <c r="D9425" s="263"/>
    </row>
    <row r="9426" spans="1:4" x14ac:dyDescent="0.2">
      <c r="A9426" s="265" t="s">
        <v>10055</v>
      </c>
      <c r="B9426" s="263">
        <v>3.23852032246826E-6</v>
      </c>
      <c r="D9426" s="263"/>
    </row>
    <row r="9427" spans="1:4" x14ac:dyDescent="0.2">
      <c r="A9427" s="265" t="s">
        <v>10056</v>
      </c>
      <c r="B9427" s="263">
        <v>3.23852032246826E-6</v>
      </c>
      <c r="D9427" s="263"/>
    </row>
    <row r="9428" spans="1:4" x14ac:dyDescent="0.2">
      <c r="A9428" s="265" t="s">
        <v>10057</v>
      </c>
      <c r="B9428" s="263">
        <v>3.23852032246826E-6</v>
      </c>
      <c r="D9428" s="263"/>
    </row>
    <row r="9429" spans="1:4" x14ac:dyDescent="0.2">
      <c r="A9429" s="265" t="s">
        <v>10058</v>
      </c>
      <c r="B9429" s="263">
        <v>3.23852032246826E-6</v>
      </c>
      <c r="D9429" s="263"/>
    </row>
    <row r="9430" spans="1:4" x14ac:dyDescent="0.2">
      <c r="A9430" s="265" t="s">
        <v>10059</v>
      </c>
      <c r="B9430" s="263">
        <v>3.23852032246826E-6</v>
      </c>
      <c r="D9430" s="263"/>
    </row>
    <row r="9431" spans="1:4" x14ac:dyDescent="0.2">
      <c r="A9431" s="265" t="s">
        <v>10060</v>
      </c>
      <c r="B9431" s="263">
        <v>3.23852032246826E-6</v>
      </c>
      <c r="D9431" s="263"/>
    </row>
    <row r="9432" spans="1:4" x14ac:dyDescent="0.2">
      <c r="A9432" s="265" t="s">
        <v>1150</v>
      </c>
      <c r="B9432" s="263">
        <v>3.2325063671601302E-6</v>
      </c>
      <c r="D9432" s="263"/>
    </row>
    <row r="9433" spans="1:4" x14ac:dyDescent="0.2">
      <c r="A9433" s="265" t="s">
        <v>10061</v>
      </c>
      <c r="B9433" s="263">
        <v>3.2223274856442102E-6</v>
      </c>
      <c r="D9433" s="263"/>
    </row>
    <row r="9434" spans="1:4" x14ac:dyDescent="0.2">
      <c r="A9434" s="265" t="s">
        <v>10062</v>
      </c>
      <c r="B9434" s="263">
        <v>3.2131962719235799E-6</v>
      </c>
      <c r="D9434" s="263"/>
    </row>
    <row r="9435" spans="1:4" x14ac:dyDescent="0.2">
      <c r="A9435" s="265" t="s">
        <v>10063</v>
      </c>
      <c r="B9435" s="263">
        <v>3.2102167510813199E-6</v>
      </c>
      <c r="D9435" s="263"/>
    </row>
    <row r="9436" spans="1:4" x14ac:dyDescent="0.2">
      <c r="A9436" s="265" t="s">
        <v>10064</v>
      </c>
      <c r="B9436" s="263">
        <v>3.1983568361497798E-6</v>
      </c>
      <c r="D9436" s="263"/>
    </row>
    <row r="9437" spans="1:4" x14ac:dyDescent="0.2">
      <c r="A9437" s="265" t="s">
        <v>563</v>
      </c>
      <c r="B9437" s="263">
        <v>3.1800686232093298E-6</v>
      </c>
      <c r="D9437" s="263"/>
    </row>
    <row r="9438" spans="1:4" x14ac:dyDescent="0.2">
      <c r="A9438" s="265" t="s">
        <v>1106</v>
      </c>
      <c r="B9438" s="263">
        <v>3.1528720119423298E-6</v>
      </c>
      <c r="D9438" s="263"/>
    </row>
    <row r="9439" spans="1:4" x14ac:dyDescent="0.2">
      <c r="A9439" s="265" t="s">
        <v>1392</v>
      </c>
      <c r="B9439" s="263">
        <v>3.1480642049207999E-6</v>
      </c>
      <c r="D9439" s="263"/>
    </row>
    <row r="9440" spans="1:4" x14ac:dyDescent="0.2">
      <c r="A9440" s="265" t="s">
        <v>10065</v>
      </c>
      <c r="B9440" s="263">
        <v>3.13769373694602E-6</v>
      </c>
      <c r="D9440" s="263"/>
    </row>
    <row r="9441" spans="1:4" x14ac:dyDescent="0.2">
      <c r="A9441" s="265" t="s">
        <v>10066</v>
      </c>
      <c r="B9441" s="263">
        <v>3.13728690854732E-6</v>
      </c>
      <c r="D9441" s="263"/>
    </row>
    <row r="9442" spans="1:4" x14ac:dyDescent="0.2">
      <c r="A9442" s="265" t="s">
        <v>10067</v>
      </c>
      <c r="B9442" s="263">
        <v>3.13276272069116E-6</v>
      </c>
      <c r="D9442" s="263"/>
    </row>
    <row r="9443" spans="1:4" x14ac:dyDescent="0.2">
      <c r="A9443" s="265" t="s">
        <v>976</v>
      </c>
      <c r="B9443" s="263">
        <v>3.1235025597306302E-6</v>
      </c>
      <c r="D9443" s="263"/>
    </row>
    <row r="9444" spans="1:4" x14ac:dyDescent="0.2">
      <c r="A9444" s="265" t="s">
        <v>5725</v>
      </c>
      <c r="B9444" s="263">
        <v>3.1146748229604201E-6</v>
      </c>
      <c r="D9444" s="263"/>
    </row>
    <row r="9445" spans="1:4" x14ac:dyDescent="0.2">
      <c r="A9445" s="265" t="s">
        <v>10068</v>
      </c>
      <c r="B9445" s="263">
        <v>3.1146748229604201E-6</v>
      </c>
      <c r="D9445" s="263"/>
    </row>
    <row r="9446" spans="1:4" x14ac:dyDescent="0.2">
      <c r="A9446" s="265" t="s">
        <v>10069</v>
      </c>
      <c r="B9446" s="263">
        <v>3.1146748229604201E-6</v>
      </c>
      <c r="D9446" s="263"/>
    </row>
    <row r="9447" spans="1:4" x14ac:dyDescent="0.2">
      <c r="A9447" s="265" t="s">
        <v>511</v>
      </c>
      <c r="B9447" s="263">
        <v>3.1105994906665001E-6</v>
      </c>
      <c r="D9447" s="263"/>
    </row>
    <row r="9448" spans="1:4" x14ac:dyDescent="0.2">
      <c r="A9448" s="265" t="s">
        <v>2099</v>
      </c>
      <c r="B9448" s="263">
        <v>3.09334753014834E-6</v>
      </c>
      <c r="D9448" s="263"/>
    </row>
    <row r="9449" spans="1:4" x14ac:dyDescent="0.2">
      <c r="A9449" s="265" t="s">
        <v>10070</v>
      </c>
      <c r="B9449" s="263">
        <v>3.0903179420183098E-6</v>
      </c>
      <c r="D9449" s="263"/>
    </row>
    <row r="9450" spans="1:4" x14ac:dyDescent="0.2">
      <c r="A9450" s="265" t="s">
        <v>667</v>
      </c>
      <c r="B9450" s="263">
        <v>3.08266956764748E-6</v>
      </c>
      <c r="D9450" s="263"/>
    </row>
    <row r="9451" spans="1:4" x14ac:dyDescent="0.2">
      <c r="A9451" s="265" t="s">
        <v>582</v>
      </c>
      <c r="B9451" s="263">
        <v>3.01194794880487E-6</v>
      </c>
      <c r="D9451" s="263"/>
    </row>
    <row r="9452" spans="1:4" x14ac:dyDescent="0.2">
      <c r="A9452" s="265" t="s">
        <v>4216</v>
      </c>
      <c r="B9452" s="263">
        <v>3.0056797706467702E-6</v>
      </c>
      <c r="D9452" s="263"/>
    </row>
    <row r="9453" spans="1:4" x14ac:dyDescent="0.2">
      <c r="A9453" s="265" t="s">
        <v>10071</v>
      </c>
      <c r="B9453" s="263">
        <v>3.0056633115066501E-6</v>
      </c>
      <c r="D9453" s="263"/>
    </row>
    <row r="9454" spans="1:4" x14ac:dyDescent="0.2">
      <c r="A9454" s="265" t="s">
        <v>5008</v>
      </c>
      <c r="B9454" s="263">
        <v>2.9869996673474001E-6</v>
      </c>
      <c r="D9454" s="263"/>
    </row>
    <row r="9455" spans="1:4" x14ac:dyDescent="0.2">
      <c r="A9455" s="265" t="s">
        <v>3367</v>
      </c>
      <c r="B9455" s="263">
        <v>2.9572303476512001E-6</v>
      </c>
      <c r="D9455" s="263"/>
    </row>
    <row r="9456" spans="1:4" x14ac:dyDescent="0.2">
      <c r="A9456" s="265" t="s">
        <v>1221</v>
      </c>
      <c r="B9456" s="263">
        <v>2.9026822049944201E-6</v>
      </c>
      <c r="D9456" s="263"/>
    </row>
    <row r="9457" spans="1:4" x14ac:dyDescent="0.2">
      <c r="A9457" s="265" t="s">
        <v>417</v>
      </c>
      <c r="B9457" s="263">
        <v>2.8790474125516898E-6</v>
      </c>
      <c r="D9457" s="263"/>
    </row>
    <row r="9458" spans="1:4" x14ac:dyDescent="0.2">
      <c r="A9458" s="265" t="s">
        <v>415</v>
      </c>
      <c r="B9458" s="263">
        <v>2.87561610773282E-6</v>
      </c>
      <c r="D9458" s="263"/>
    </row>
    <row r="9459" spans="1:4" x14ac:dyDescent="0.2">
      <c r="A9459" s="265" t="s">
        <v>476</v>
      </c>
      <c r="B9459" s="263">
        <v>2.8731265335018002E-6</v>
      </c>
      <c r="D9459" s="263"/>
    </row>
    <row r="9460" spans="1:4" x14ac:dyDescent="0.2">
      <c r="A9460" s="265" t="s">
        <v>10072</v>
      </c>
      <c r="B9460" s="263">
        <v>2.8580814421652202E-6</v>
      </c>
      <c r="D9460" s="263"/>
    </row>
    <row r="9461" spans="1:4" x14ac:dyDescent="0.2">
      <c r="A9461" s="265" t="s">
        <v>632</v>
      </c>
      <c r="B9461" s="263">
        <v>2.8543743328936699E-6</v>
      </c>
      <c r="D9461" s="263"/>
    </row>
    <row r="9462" spans="1:4" x14ac:dyDescent="0.2">
      <c r="A9462" s="265" t="s">
        <v>10073</v>
      </c>
      <c r="B9462" s="263">
        <v>2.84436661031945E-6</v>
      </c>
      <c r="D9462" s="263"/>
    </row>
    <row r="9463" spans="1:4" x14ac:dyDescent="0.2">
      <c r="A9463" s="265" t="s">
        <v>10074</v>
      </c>
      <c r="B9463" s="263">
        <v>2.84436661031945E-6</v>
      </c>
      <c r="D9463" s="263"/>
    </row>
    <row r="9464" spans="1:4" x14ac:dyDescent="0.2">
      <c r="A9464" s="265" t="s">
        <v>10075</v>
      </c>
      <c r="B9464" s="263">
        <v>2.8413701189225199E-6</v>
      </c>
      <c r="D9464" s="263"/>
    </row>
    <row r="9465" spans="1:4" x14ac:dyDescent="0.2">
      <c r="A9465" s="265" t="s">
        <v>10076</v>
      </c>
      <c r="B9465" s="263">
        <v>2.8396135383465801E-6</v>
      </c>
      <c r="D9465" s="263"/>
    </row>
    <row r="9466" spans="1:4" x14ac:dyDescent="0.2">
      <c r="A9466" s="265" t="s">
        <v>10077</v>
      </c>
      <c r="B9466" s="263">
        <v>2.8396135383465801E-6</v>
      </c>
      <c r="D9466" s="263"/>
    </row>
    <row r="9467" spans="1:4" x14ac:dyDescent="0.2">
      <c r="A9467" s="265" t="s">
        <v>10078</v>
      </c>
      <c r="B9467" s="263">
        <v>2.8396135383465801E-6</v>
      </c>
      <c r="D9467" s="263"/>
    </row>
    <row r="9468" spans="1:4" x14ac:dyDescent="0.2">
      <c r="A9468" s="265" t="s">
        <v>10079</v>
      </c>
      <c r="B9468" s="263">
        <v>2.8396135383465801E-6</v>
      </c>
      <c r="D9468" s="263"/>
    </row>
    <row r="9469" spans="1:4" x14ac:dyDescent="0.2">
      <c r="A9469" s="265" t="s">
        <v>10080</v>
      </c>
      <c r="B9469" s="263">
        <v>2.8396135383465801E-6</v>
      </c>
      <c r="D9469" s="263"/>
    </row>
    <row r="9470" spans="1:4" x14ac:dyDescent="0.2">
      <c r="A9470" s="265" t="s">
        <v>10081</v>
      </c>
      <c r="B9470" s="263">
        <v>2.8110592670841898E-6</v>
      </c>
      <c r="D9470" s="263"/>
    </row>
    <row r="9471" spans="1:4" x14ac:dyDescent="0.2">
      <c r="A9471" s="265" t="s">
        <v>6004</v>
      </c>
      <c r="B9471" s="263">
        <v>2.8053144464310002E-6</v>
      </c>
      <c r="D9471" s="263"/>
    </row>
    <row r="9472" spans="1:4" x14ac:dyDescent="0.2">
      <c r="A9472" s="265" t="s">
        <v>441</v>
      </c>
      <c r="B9472" s="263">
        <v>2.79693497633016E-6</v>
      </c>
      <c r="D9472" s="263"/>
    </row>
    <row r="9473" spans="1:4" x14ac:dyDescent="0.2">
      <c r="A9473" s="265" t="s">
        <v>4329</v>
      </c>
      <c r="B9473" s="263">
        <v>2.7278378787845498E-6</v>
      </c>
      <c r="D9473" s="263"/>
    </row>
    <row r="9474" spans="1:4" x14ac:dyDescent="0.2">
      <c r="A9474" s="265" t="s">
        <v>4302</v>
      </c>
      <c r="B9474" s="263">
        <v>2.7278378787845498E-6</v>
      </c>
      <c r="D9474" s="263"/>
    </row>
    <row r="9475" spans="1:4" x14ac:dyDescent="0.2">
      <c r="A9475" s="265" t="s">
        <v>10082</v>
      </c>
      <c r="B9475" s="263">
        <v>2.7096297722887898E-6</v>
      </c>
      <c r="D9475" s="263"/>
    </row>
    <row r="9476" spans="1:4" x14ac:dyDescent="0.2">
      <c r="A9476" s="265" t="s">
        <v>5251</v>
      </c>
      <c r="B9476" s="263">
        <v>2.6827372900657201E-6</v>
      </c>
      <c r="D9476" s="263"/>
    </row>
    <row r="9477" spans="1:4" x14ac:dyDescent="0.2">
      <c r="A9477" s="265" t="s">
        <v>4460</v>
      </c>
      <c r="B9477" s="263">
        <v>2.6827372900657201E-6</v>
      </c>
      <c r="D9477" s="263"/>
    </row>
    <row r="9478" spans="1:4" x14ac:dyDescent="0.2">
      <c r="A9478" s="265" t="s">
        <v>10083</v>
      </c>
      <c r="B9478" s="263">
        <v>2.6827372900657201E-6</v>
      </c>
      <c r="D9478" s="263"/>
    </row>
    <row r="9479" spans="1:4" x14ac:dyDescent="0.2">
      <c r="A9479" s="265" t="s">
        <v>10084</v>
      </c>
      <c r="B9479" s="263">
        <v>2.6676682834979301E-6</v>
      </c>
      <c r="D9479" s="263"/>
    </row>
    <row r="9480" spans="1:4" x14ac:dyDescent="0.2">
      <c r="A9480" s="265" t="s">
        <v>6228</v>
      </c>
      <c r="B9480" s="263">
        <v>2.6667432888041101E-6</v>
      </c>
      <c r="D9480" s="263"/>
    </row>
    <row r="9481" spans="1:4" x14ac:dyDescent="0.2">
      <c r="A9481" s="265" t="s">
        <v>2244</v>
      </c>
      <c r="B9481" s="263">
        <v>2.6622277745864901E-6</v>
      </c>
      <c r="D9481" s="263"/>
    </row>
    <row r="9482" spans="1:4" x14ac:dyDescent="0.2">
      <c r="A9482" s="265" t="s">
        <v>10085</v>
      </c>
      <c r="B9482" s="263">
        <v>2.64425627140729E-6</v>
      </c>
      <c r="D9482" s="263"/>
    </row>
    <row r="9483" spans="1:4" x14ac:dyDescent="0.2">
      <c r="A9483" s="265" t="s">
        <v>607</v>
      </c>
      <c r="B9483" s="263">
        <v>2.6350573558529101E-6</v>
      </c>
      <c r="D9483" s="263"/>
    </row>
    <row r="9484" spans="1:4" x14ac:dyDescent="0.2">
      <c r="A9484" s="265" t="s">
        <v>2106</v>
      </c>
      <c r="B9484" s="263">
        <v>2.6282040826740598E-6</v>
      </c>
      <c r="D9484" s="263"/>
    </row>
    <row r="9485" spans="1:4" x14ac:dyDescent="0.2">
      <c r="A9485" s="265" t="s">
        <v>10086</v>
      </c>
      <c r="B9485" s="263">
        <v>2.59250049772421E-6</v>
      </c>
      <c r="D9485" s="263"/>
    </row>
    <row r="9486" spans="1:4" x14ac:dyDescent="0.2">
      <c r="A9486" s="265" t="s">
        <v>10087</v>
      </c>
      <c r="B9486" s="263">
        <v>2.5789563235724899E-6</v>
      </c>
      <c r="D9486" s="263"/>
    </row>
    <row r="9487" spans="1:4" x14ac:dyDescent="0.2">
      <c r="A9487" s="265" t="s">
        <v>879</v>
      </c>
      <c r="B9487" s="263">
        <v>2.5628864590710298E-6</v>
      </c>
      <c r="D9487" s="263"/>
    </row>
    <row r="9488" spans="1:4" x14ac:dyDescent="0.2">
      <c r="A9488" s="265" t="s">
        <v>2071</v>
      </c>
      <c r="B9488" s="263">
        <v>2.5405936086782099E-6</v>
      </c>
      <c r="D9488" s="263"/>
    </row>
    <row r="9489" spans="1:4" x14ac:dyDescent="0.2">
      <c r="A9489" s="265" t="s">
        <v>10088</v>
      </c>
      <c r="B9489" s="263">
        <v>2.5273582179591002E-6</v>
      </c>
      <c r="D9489" s="263"/>
    </row>
    <row r="9490" spans="1:4" x14ac:dyDescent="0.2">
      <c r="A9490" s="265" t="s">
        <v>4183</v>
      </c>
      <c r="B9490" s="263">
        <v>2.5207537835818801E-6</v>
      </c>
      <c r="D9490" s="263"/>
    </row>
    <row r="9491" spans="1:4" x14ac:dyDescent="0.2">
      <c r="A9491" s="265" t="s">
        <v>599</v>
      </c>
      <c r="B9491" s="263">
        <v>2.51848916446051E-6</v>
      </c>
      <c r="D9491" s="263"/>
    </row>
    <row r="9492" spans="1:4" x14ac:dyDescent="0.2">
      <c r="A9492" s="265" t="s">
        <v>10089</v>
      </c>
      <c r="B9492" s="263">
        <v>2.5161193325482401E-6</v>
      </c>
      <c r="D9492" s="263"/>
    </row>
    <row r="9493" spans="1:4" x14ac:dyDescent="0.2">
      <c r="A9493" s="265" t="s">
        <v>10090</v>
      </c>
      <c r="B9493" s="263">
        <v>2.5005763613286801E-6</v>
      </c>
      <c r="D9493" s="263"/>
    </row>
    <row r="9494" spans="1:4" x14ac:dyDescent="0.2">
      <c r="A9494" s="265" t="s">
        <v>4685</v>
      </c>
      <c r="B9494" s="263">
        <v>2.4947713537656398E-6</v>
      </c>
      <c r="D9494" s="263"/>
    </row>
    <row r="9495" spans="1:4" x14ac:dyDescent="0.2">
      <c r="A9495" s="265" t="s">
        <v>10091</v>
      </c>
      <c r="B9495" s="263">
        <v>2.4947526763447899E-6</v>
      </c>
      <c r="D9495" s="263"/>
    </row>
    <row r="9496" spans="1:4" x14ac:dyDescent="0.2">
      <c r="A9496" s="265" t="s">
        <v>10092</v>
      </c>
      <c r="B9496" s="263">
        <v>2.4792757813788201E-6</v>
      </c>
      <c r="D9496" s="263"/>
    </row>
    <row r="9497" spans="1:4" x14ac:dyDescent="0.2">
      <c r="A9497" s="265" t="s">
        <v>824</v>
      </c>
      <c r="B9497" s="263">
        <v>2.4776907617948302E-6</v>
      </c>
      <c r="D9497" s="263"/>
    </row>
    <row r="9498" spans="1:4" x14ac:dyDescent="0.2">
      <c r="A9498" s="265" t="s">
        <v>1006</v>
      </c>
      <c r="B9498" s="263">
        <v>2.4682854862664302E-6</v>
      </c>
      <c r="D9498" s="263"/>
    </row>
    <row r="9499" spans="1:4" x14ac:dyDescent="0.2">
      <c r="A9499" s="265" t="s">
        <v>574</v>
      </c>
      <c r="B9499" s="263">
        <v>2.4626316110672802E-6</v>
      </c>
      <c r="D9499" s="263"/>
    </row>
    <row r="9500" spans="1:4" x14ac:dyDescent="0.2">
      <c r="A9500" s="265" t="s">
        <v>1014</v>
      </c>
      <c r="B9500" s="263">
        <v>2.4530946423078398E-6</v>
      </c>
      <c r="D9500" s="263"/>
    </row>
    <row r="9501" spans="1:4" x14ac:dyDescent="0.2">
      <c r="A9501" s="265" t="s">
        <v>682</v>
      </c>
      <c r="B9501" s="263">
        <v>2.4423889736343801E-6</v>
      </c>
      <c r="D9501" s="263"/>
    </row>
    <row r="9502" spans="1:4" x14ac:dyDescent="0.2">
      <c r="A9502" s="265" t="s">
        <v>787</v>
      </c>
      <c r="B9502" s="263">
        <v>2.4419303337780202E-6</v>
      </c>
      <c r="D9502" s="263"/>
    </row>
    <row r="9503" spans="1:4" x14ac:dyDescent="0.2">
      <c r="A9503" s="265" t="s">
        <v>5998</v>
      </c>
      <c r="B9503" s="263">
        <v>2.4071416028282002E-6</v>
      </c>
      <c r="D9503" s="263"/>
    </row>
    <row r="9504" spans="1:4" x14ac:dyDescent="0.2">
      <c r="A9504" s="265" t="s">
        <v>5086</v>
      </c>
      <c r="B9504" s="263">
        <v>2.4071416028282002E-6</v>
      </c>
      <c r="D9504" s="263"/>
    </row>
    <row r="9505" spans="1:4" x14ac:dyDescent="0.2">
      <c r="A9505" s="265" t="s">
        <v>10093</v>
      </c>
      <c r="B9505" s="263">
        <v>2.3963436222670499E-6</v>
      </c>
      <c r="D9505" s="263"/>
    </row>
    <row r="9506" spans="1:4" x14ac:dyDescent="0.2">
      <c r="A9506" s="265" t="s">
        <v>10094</v>
      </c>
      <c r="B9506" s="263">
        <v>2.3963436222670499E-6</v>
      </c>
      <c r="D9506" s="263"/>
    </row>
    <row r="9507" spans="1:4" x14ac:dyDescent="0.2">
      <c r="A9507" s="265" t="s">
        <v>10095</v>
      </c>
      <c r="B9507" s="263">
        <v>2.3814931443899601E-6</v>
      </c>
      <c r="D9507" s="263"/>
    </row>
    <row r="9508" spans="1:4" x14ac:dyDescent="0.2">
      <c r="A9508" s="265" t="s">
        <v>10096</v>
      </c>
      <c r="B9508" s="263">
        <v>2.3814931443899601E-6</v>
      </c>
      <c r="D9508" s="263"/>
    </row>
    <row r="9509" spans="1:4" x14ac:dyDescent="0.2">
      <c r="A9509" s="265" t="s">
        <v>430</v>
      </c>
      <c r="B9509" s="263">
        <v>2.3596393841317301E-6</v>
      </c>
      <c r="D9509" s="263"/>
    </row>
    <row r="9510" spans="1:4" x14ac:dyDescent="0.2">
      <c r="A9510" s="265" t="s">
        <v>10097</v>
      </c>
      <c r="B9510" s="263">
        <v>2.35868668100784E-6</v>
      </c>
      <c r="D9510" s="263"/>
    </row>
    <row r="9511" spans="1:4" x14ac:dyDescent="0.2">
      <c r="A9511" s="265" t="s">
        <v>10098</v>
      </c>
      <c r="B9511" s="263">
        <v>2.3546401948224002E-6</v>
      </c>
      <c r="D9511" s="263"/>
    </row>
    <row r="9512" spans="1:4" x14ac:dyDescent="0.2">
      <c r="A9512" s="265" t="s">
        <v>10099</v>
      </c>
      <c r="B9512" s="263">
        <v>2.3472460779148298E-6</v>
      </c>
      <c r="D9512" s="263"/>
    </row>
    <row r="9513" spans="1:4" x14ac:dyDescent="0.2">
      <c r="A9513" s="265" t="s">
        <v>10100</v>
      </c>
      <c r="B9513" s="263">
        <v>2.3346062621297402E-6</v>
      </c>
      <c r="D9513" s="263"/>
    </row>
    <row r="9514" spans="1:4" x14ac:dyDescent="0.2">
      <c r="A9514" s="265" t="s">
        <v>1625</v>
      </c>
      <c r="B9514" s="263">
        <v>2.32943759898801E-6</v>
      </c>
      <c r="D9514" s="263"/>
    </row>
    <row r="9515" spans="1:4" x14ac:dyDescent="0.2">
      <c r="A9515" s="265" t="s">
        <v>1526</v>
      </c>
      <c r="B9515" s="263">
        <v>2.3165076840655998E-6</v>
      </c>
      <c r="D9515" s="263"/>
    </row>
    <row r="9516" spans="1:4" x14ac:dyDescent="0.2">
      <c r="A9516" s="265" t="s">
        <v>423</v>
      </c>
      <c r="B9516" s="263">
        <v>2.3035977983578999E-6</v>
      </c>
      <c r="D9516" s="263"/>
    </row>
    <row r="9517" spans="1:4" x14ac:dyDescent="0.2">
      <c r="A9517" s="265" t="s">
        <v>10101</v>
      </c>
      <c r="B9517" s="263">
        <v>2.2947456448950798E-6</v>
      </c>
      <c r="D9517" s="263"/>
    </row>
    <row r="9518" spans="1:4" x14ac:dyDescent="0.2">
      <c r="A9518" s="265" t="s">
        <v>10102</v>
      </c>
      <c r="B9518" s="263">
        <v>2.2918748906170099E-6</v>
      </c>
      <c r="D9518" s="263"/>
    </row>
    <row r="9519" spans="1:4" x14ac:dyDescent="0.2">
      <c r="A9519" s="265" t="s">
        <v>1462</v>
      </c>
      <c r="B9519" s="263">
        <v>2.2737357229290102E-6</v>
      </c>
      <c r="D9519" s="263"/>
    </row>
    <row r="9520" spans="1:4" x14ac:dyDescent="0.2">
      <c r="A9520" s="265" t="s">
        <v>5395</v>
      </c>
      <c r="B9520" s="263">
        <v>2.24029706675786E-6</v>
      </c>
      <c r="D9520" s="263"/>
    </row>
    <row r="9521" spans="1:4" x14ac:dyDescent="0.2">
      <c r="A9521" s="265" t="s">
        <v>10103</v>
      </c>
      <c r="B9521" s="263">
        <v>2.2335539073410899E-6</v>
      </c>
      <c r="D9521" s="263"/>
    </row>
    <row r="9522" spans="1:4" x14ac:dyDescent="0.2">
      <c r="A9522" s="265" t="s">
        <v>494</v>
      </c>
      <c r="B9522" s="263">
        <v>2.2204482462774298E-6</v>
      </c>
      <c r="D9522" s="263"/>
    </row>
    <row r="9523" spans="1:4" x14ac:dyDescent="0.2">
      <c r="A9523" s="265" t="s">
        <v>10104</v>
      </c>
      <c r="B9523" s="263">
        <v>2.2132209072984901E-6</v>
      </c>
      <c r="D9523" s="263"/>
    </row>
    <row r="9524" spans="1:4" x14ac:dyDescent="0.2">
      <c r="A9524" s="265" t="s">
        <v>10105</v>
      </c>
      <c r="B9524" s="263">
        <v>2.2130314716370901E-6</v>
      </c>
      <c r="D9524" s="263"/>
    </row>
    <row r="9525" spans="1:4" x14ac:dyDescent="0.2">
      <c r="A9525" s="265" t="s">
        <v>6073</v>
      </c>
      <c r="B9525" s="263">
        <v>2.1961786286348701E-6</v>
      </c>
      <c r="D9525" s="263"/>
    </row>
    <row r="9526" spans="1:4" x14ac:dyDescent="0.2">
      <c r="A9526" s="265" t="s">
        <v>593</v>
      </c>
      <c r="B9526" s="263">
        <v>2.1895679427313398E-6</v>
      </c>
      <c r="D9526" s="263"/>
    </row>
    <row r="9527" spans="1:4" x14ac:dyDescent="0.2">
      <c r="A9527" s="265" t="s">
        <v>875</v>
      </c>
      <c r="B9527" s="263">
        <v>2.1754357940571002E-6</v>
      </c>
      <c r="D9527" s="263"/>
    </row>
    <row r="9528" spans="1:4" x14ac:dyDescent="0.2">
      <c r="A9528" s="265" t="s">
        <v>957</v>
      </c>
      <c r="B9528" s="263">
        <v>2.1732069693922698E-6</v>
      </c>
      <c r="D9528" s="263"/>
    </row>
    <row r="9529" spans="1:4" x14ac:dyDescent="0.2">
      <c r="A9529" s="265" t="s">
        <v>587</v>
      </c>
      <c r="B9529" s="263">
        <v>2.1553165191672799E-6</v>
      </c>
      <c r="D9529" s="263"/>
    </row>
    <row r="9530" spans="1:4" x14ac:dyDescent="0.2">
      <c r="A9530" s="265" t="s">
        <v>1998</v>
      </c>
      <c r="B9530" s="263">
        <v>2.1423820063348899E-6</v>
      </c>
      <c r="D9530" s="263"/>
    </row>
    <row r="9531" spans="1:4" x14ac:dyDescent="0.2">
      <c r="A9531" s="265" t="s">
        <v>716</v>
      </c>
      <c r="B9531" s="263">
        <v>2.1321173431909299E-6</v>
      </c>
      <c r="D9531" s="263"/>
    </row>
    <row r="9532" spans="1:4" x14ac:dyDescent="0.2">
      <c r="A9532" s="265" t="s">
        <v>10106</v>
      </c>
      <c r="B9532" s="263">
        <v>2.0992094690959101E-6</v>
      </c>
      <c r="D9532" s="263"/>
    </row>
    <row r="9533" spans="1:4" x14ac:dyDescent="0.2">
      <c r="A9533" s="265" t="s">
        <v>6253</v>
      </c>
      <c r="B9533" s="263">
        <v>2.09594205909491E-6</v>
      </c>
      <c r="D9533" s="263"/>
    </row>
    <row r="9534" spans="1:4" x14ac:dyDescent="0.2">
      <c r="A9534" s="265" t="s">
        <v>10107</v>
      </c>
      <c r="B9534" s="263">
        <v>2.0713157500044801E-6</v>
      </c>
      <c r="D9534" s="263"/>
    </row>
    <row r="9535" spans="1:4" x14ac:dyDescent="0.2">
      <c r="A9535" s="265" t="s">
        <v>10108</v>
      </c>
      <c r="B9535" s="263">
        <v>2.0670737195936699E-6</v>
      </c>
      <c r="D9535" s="263"/>
    </row>
    <row r="9536" spans="1:4" x14ac:dyDescent="0.2">
      <c r="A9536" s="265" t="s">
        <v>1956</v>
      </c>
      <c r="B9536" s="263">
        <v>2.0666226017273501E-6</v>
      </c>
      <c r="D9536" s="263"/>
    </row>
    <row r="9537" spans="1:4" x14ac:dyDescent="0.2">
      <c r="A9537" s="265" t="s">
        <v>10109</v>
      </c>
      <c r="B9537" s="263">
        <v>2.0358935603151901E-6</v>
      </c>
      <c r="D9537" s="263"/>
    </row>
    <row r="9538" spans="1:4" x14ac:dyDescent="0.2">
      <c r="A9538" s="265" t="s">
        <v>371</v>
      </c>
      <c r="B9538" s="263">
        <v>2.0346944124867299E-6</v>
      </c>
      <c r="D9538" s="263"/>
    </row>
    <row r="9539" spans="1:4" x14ac:dyDescent="0.2">
      <c r="A9539" s="265" t="s">
        <v>10110</v>
      </c>
      <c r="B9539" s="263">
        <v>2.0278083126431199E-6</v>
      </c>
      <c r="D9539" s="263"/>
    </row>
    <row r="9540" spans="1:4" x14ac:dyDescent="0.2">
      <c r="A9540" s="265" t="s">
        <v>10111</v>
      </c>
      <c r="B9540" s="263">
        <v>2.0005860240840499E-6</v>
      </c>
      <c r="D9540" s="263"/>
    </row>
    <row r="9541" spans="1:4" x14ac:dyDescent="0.2">
      <c r="A9541" s="265" t="s">
        <v>10112</v>
      </c>
      <c r="B9541" s="263">
        <v>2.0005860240840499E-6</v>
      </c>
      <c r="D9541" s="263"/>
    </row>
    <row r="9542" spans="1:4" x14ac:dyDescent="0.2">
      <c r="A9542" s="265" t="s">
        <v>10113</v>
      </c>
      <c r="B9542" s="263">
        <v>2.0005860240840499E-6</v>
      </c>
      <c r="D9542" s="263"/>
    </row>
    <row r="9543" spans="1:4" x14ac:dyDescent="0.2">
      <c r="A9543" s="265" t="s">
        <v>10114</v>
      </c>
      <c r="B9543" s="263">
        <v>2.0005860240840499E-6</v>
      </c>
      <c r="D9543" s="263"/>
    </row>
    <row r="9544" spans="1:4" x14ac:dyDescent="0.2">
      <c r="A9544" s="265" t="s">
        <v>10115</v>
      </c>
      <c r="B9544" s="263">
        <v>1.98030586936722E-6</v>
      </c>
      <c r="D9544" s="263"/>
    </row>
    <row r="9545" spans="1:4" x14ac:dyDescent="0.2">
      <c r="A9545" s="265" t="s">
        <v>1435</v>
      </c>
      <c r="B9545" s="263">
        <v>1.9739415661940799E-6</v>
      </c>
      <c r="D9545" s="263"/>
    </row>
    <row r="9546" spans="1:4" x14ac:dyDescent="0.2">
      <c r="A9546" s="265" t="s">
        <v>10116</v>
      </c>
      <c r="B9546" s="263">
        <v>1.9650776225724299E-6</v>
      </c>
      <c r="D9546" s="263"/>
    </row>
    <row r="9547" spans="1:4" x14ac:dyDescent="0.2">
      <c r="A9547" s="265" t="s">
        <v>10117</v>
      </c>
      <c r="B9547" s="263">
        <v>1.95389773547155E-6</v>
      </c>
      <c r="D9547" s="263"/>
    </row>
    <row r="9548" spans="1:4" x14ac:dyDescent="0.2">
      <c r="A9548" s="265" t="s">
        <v>10118</v>
      </c>
      <c r="B9548" s="263">
        <v>1.9530772121652099E-6</v>
      </c>
      <c r="D9548" s="263"/>
    </row>
    <row r="9549" spans="1:4" x14ac:dyDescent="0.2">
      <c r="A9549" s="265" t="s">
        <v>1893</v>
      </c>
      <c r="B9549" s="263">
        <v>1.9510963696713699E-6</v>
      </c>
      <c r="D9549" s="263"/>
    </row>
    <row r="9550" spans="1:4" x14ac:dyDescent="0.2">
      <c r="A9550" s="265" t="s">
        <v>10119</v>
      </c>
      <c r="B9550" s="263">
        <v>1.9268991761219898E-6</v>
      </c>
      <c r="D9550" s="263"/>
    </row>
    <row r="9551" spans="1:4" x14ac:dyDescent="0.2">
      <c r="A9551" s="265" t="s">
        <v>669</v>
      </c>
      <c r="B9551" s="263">
        <v>1.9230734279841698E-6</v>
      </c>
      <c r="D9551" s="263"/>
    </row>
    <row r="9552" spans="1:4" x14ac:dyDescent="0.2">
      <c r="A9552" s="265" t="s">
        <v>2293</v>
      </c>
      <c r="B9552" s="263">
        <v>1.9187496830366298E-6</v>
      </c>
      <c r="D9552" s="263"/>
    </row>
    <row r="9553" spans="1:4" x14ac:dyDescent="0.2">
      <c r="A9553" s="265" t="s">
        <v>10120</v>
      </c>
      <c r="B9553" s="263">
        <v>1.9115160880818401E-6</v>
      </c>
      <c r="D9553" s="263"/>
    </row>
    <row r="9554" spans="1:4" x14ac:dyDescent="0.2">
      <c r="A9554" s="265" t="s">
        <v>10121</v>
      </c>
      <c r="B9554" s="263">
        <v>1.9115160880818401E-6</v>
      </c>
      <c r="D9554" s="263"/>
    </row>
    <row r="9555" spans="1:4" x14ac:dyDescent="0.2">
      <c r="A9555" s="265" t="s">
        <v>3618</v>
      </c>
      <c r="B9555" s="263">
        <v>1.9115160880818401E-6</v>
      </c>
      <c r="D9555" s="263"/>
    </row>
    <row r="9556" spans="1:4" x14ac:dyDescent="0.2">
      <c r="A9556" s="265" t="s">
        <v>10122</v>
      </c>
      <c r="B9556" s="263">
        <v>1.9115160880818401E-6</v>
      </c>
      <c r="D9556" s="263"/>
    </row>
    <row r="9557" spans="1:4" x14ac:dyDescent="0.2">
      <c r="A9557" s="265" t="s">
        <v>10123</v>
      </c>
      <c r="B9557" s="263">
        <v>1.9115160880818401E-6</v>
      </c>
      <c r="D9557" s="263"/>
    </row>
    <row r="9558" spans="1:4" x14ac:dyDescent="0.2">
      <c r="A9558" s="265" t="s">
        <v>10124</v>
      </c>
      <c r="B9558" s="263">
        <v>1.9115160880818401E-6</v>
      </c>
      <c r="D9558" s="263"/>
    </row>
    <row r="9559" spans="1:4" x14ac:dyDescent="0.2">
      <c r="A9559" s="265" t="s">
        <v>10125</v>
      </c>
      <c r="B9559" s="263">
        <v>1.9115160880818401E-6</v>
      </c>
      <c r="D9559" s="263"/>
    </row>
    <row r="9560" spans="1:4" x14ac:dyDescent="0.2">
      <c r="A9560" s="265" t="s">
        <v>10126</v>
      </c>
      <c r="B9560" s="263">
        <v>1.9115160880818401E-6</v>
      </c>
      <c r="D9560" s="263"/>
    </row>
    <row r="9561" spans="1:4" x14ac:dyDescent="0.2">
      <c r="A9561" s="265" t="s">
        <v>3134</v>
      </c>
      <c r="B9561" s="263">
        <v>1.8995497610539401E-6</v>
      </c>
      <c r="D9561" s="263"/>
    </row>
    <row r="9562" spans="1:4" x14ac:dyDescent="0.2">
      <c r="A9562" s="265" t="s">
        <v>10127</v>
      </c>
      <c r="B9562" s="263">
        <v>1.8982042380604E-6</v>
      </c>
      <c r="D9562" s="263"/>
    </row>
    <row r="9563" spans="1:4" x14ac:dyDescent="0.2">
      <c r="A9563" s="265" t="s">
        <v>10128</v>
      </c>
      <c r="B9563" s="263">
        <v>1.8859892191086201E-6</v>
      </c>
      <c r="D9563" s="263"/>
    </row>
    <row r="9564" spans="1:4" x14ac:dyDescent="0.2">
      <c r="A9564" s="265" t="s">
        <v>5795</v>
      </c>
      <c r="B9564" s="263">
        <v>1.8687289080884199E-6</v>
      </c>
      <c r="D9564" s="263"/>
    </row>
    <row r="9565" spans="1:4" x14ac:dyDescent="0.2">
      <c r="A9565" s="265" t="s">
        <v>3253</v>
      </c>
      <c r="B9565" s="263">
        <v>1.8599130343078899E-6</v>
      </c>
      <c r="D9565" s="263"/>
    </row>
    <row r="9566" spans="1:4" x14ac:dyDescent="0.2">
      <c r="A9566" s="265" t="s">
        <v>10129</v>
      </c>
      <c r="B9566" s="263">
        <v>1.84463930421682E-6</v>
      </c>
      <c r="D9566" s="263"/>
    </row>
    <row r="9567" spans="1:4" x14ac:dyDescent="0.2">
      <c r="A9567" s="265" t="s">
        <v>589</v>
      </c>
      <c r="B9567" s="263">
        <v>1.8431369572584701E-6</v>
      </c>
      <c r="D9567" s="263"/>
    </row>
    <row r="9568" spans="1:4" x14ac:dyDescent="0.2">
      <c r="A9568" s="265" t="s">
        <v>10130</v>
      </c>
      <c r="B9568" s="263">
        <v>1.8172344389996199E-6</v>
      </c>
      <c r="D9568" s="263"/>
    </row>
    <row r="9569" spans="1:4" x14ac:dyDescent="0.2">
      <c r="A9569" s="265" t="s">
        <v>1767</v>
      </c>
      <c r="B9569" s="263">
        <v>1.8048563113496801E-6</v>
      </c>
      <c r="D9569" s="263"/>
    </row>
    <row r="9570" spans="1:4" x14ac:dyDescent="0.2">
      <c r="A9570" s="265" t="s">
        <v>10131</v>
      </c>
      <c r="B9570" s="263">
        <v>1.80286487088752E-6</v>
      </c>
      <c r="D9570" s="263"/>
    </row>
    <row r="9571" spans="1:4" x14ac:dyDescent="0.2">
      <c r="A9571" s="265" t="s">
        <v>10132</v>
      </c>
      <c r="B9571" s="263">
        <v>1.7763954724154399E-6</v>
      </c>
      <c r="D9571" s="263"/>
    </row>
    <row r="9572" spans="1:4" x14ac:dyDescent="0.2">
      <c r="A9572" s="265" t="s">
        <v>5684</v>
      </c>
      <c r="B9572" s="263">
        <v>1.7691808745886699E-6</v>
      </c>
      <c r="D9572" s="263"/>
    </row>
    <row r="9573" spans="1:4" x14ac:dyDescent="0.2">
      <c r="A9573" s="265" t="s">
        <v>5085</v>
      </c>
      <c r="B9573" s="263">
        <v>1.7691808745886699E-6</v>
      </c>
      <c r="D9573" s="263"/>
    </row>
    <row r="9574" spans="1:4" x14ac:dyDescent="0.2">
      <c r="A9574" s="265" t="s">
        <v>5063</v>
      </c>
      <c r="B9574" s="263">
        <v>1.7691808745886699E-6</v>
      </c>
      <c r="D9574" s="263"/>
    </row>
    <row r="9575" spans="1:4" x14ac:dyDescent="0.2">
      <c r="A9575" s="265" t="s">
        <v>4269</v>
      </c>
      <c r="B9575" s="263">
        <v>1.7691808745886699E-6</v>
      </c>
      <c r="D9575" s="263"/>
    </row>
    <row r="9576" spans="1:4" x14ac:dyDescent="0.2">
      <c r="A9576" s="265" t="s">
        <v>3586</v>
      </c>
      <c r="B9576" s="263">
        <v>1.7691808745886699E-6</v>
      </c>
      <c r="D9576" s="263"/>
    </row>
    <row r="9577" spans="1:4" x14ac:dyDescent="0.2">
      <c r="A9577" s="265" t="s">
        <v>2063</v>
      </c>
      <c r="B9577" s="263">
        <v>1.76305648337822E-6</v>
      </c>
      <c r="D9577" s="263"/>
    </row>
    <row r="9578" spans="1:4" x14ac:dyDescent="0.2">
      <c r="A9578" s="265" t="s">
        <v>1349</v>
      </c>
      <c r="B9578" s="263">
        <v>1.75869029144875E-6</v>
      </c>
      <c r="D9578" s="263"/>
    </row>
    <row r="9579" spans="1:4" x14ac:dyDescent="0.2">
      <c r="A9579" s="265" t="s">
        <v>10133</v>
      </c>
      <c r="B9579" s="263">
        <v>1.75767789252726E-6</v>
      </c>
      <c r="D9579" s="263"/>
    </row>
    <row r="9580" spans="1:4" x14ac:dyDescent="0.2">
      <c r="A9580" s="265" t="s">
        <v>4979</v>
      </c>
      <c r="B9580" s="263">
        <v>1.7538412669440699E-6</v>
      </c>
      <c r="D9580" s="263"/>
    </row>
    <row r="9581" spans="1:4" x14ac:dyDescent="0.2">
      <c r="A9581" s="265" t="s">
        <v>1073</v>
      </c>
      <c r="B9581" s="263">
        <v>1.7411758705245401E-6</v>
      </c>
      <c r="D9581" s="263"/>
    </row>
    <row r="9582" spans="1:4" x14ac:dyDescent="0.2">
      <c r="A9582" s="265" t="s">
        <v>4062</v>
      </c>
      <c r="B9582" s="263">
        <v>1.7272533825264501E-6</v>
      </c>
      <c r="D9582" s="263"/>
    </row>
    <row r="9583" spans="1:4" x14ac:dyDescent="0.2">
      <c r="A9583" s="265" t="s">
        <v>10134</v>
      </c>
      <c r="B9583" s="263">
        <v>1.7046724708521201E-6</v>
      </c>
      <c r="D9583" s="263"/>
    </row>
    <row r="9584" spans="1:4" x14ac:dyDescent="0.2">
      <c r="A9584" s="265" t="s">
        <v>10135</v>
      </c>
      <c r="B9584" s="263">
        <v>1.7045210257244199E-6</v>
      </c>
      <c r="D9584" s="263"/>
    </row>
    <row r="9585" spans="1:4" x14ac:dyDescent="0.2">
      <c r="A9585" s="265" t="s">
        <v>10136</v>
      </c>
      <c r="B9585" s="263">
        <v>1.7045210257244199E-6</v>
      </c>
      <c r="D9585" s="263"/>
    </row>
    <row r="9586" spans="1:4" x14ac:dyDescent="0.2">
      <c r="A9586" s="265" t="s">
        <v>10137</v>
      </c>
      <c r="B9586" s="263">
        <v>1.7045210257244199E-6</v>
      </c>
      <c r="D9586" s="263"/>
    </row>
    <row r="9587" spans="1:4" x14ac:dyDescent="0.2">
      <c r="A9587" s="265" t="s">
        <v>10138</v>
      </c>
      <c r="B9587" s="263">
        <v>1.7045210257244199E-6</v>
      </c>
      <c r="D9587" s="263"/>
    </row>
    <row r="9588" spans="1:4" x14ac:dyDescent="0.2">
      <c r="A9588" s="265" t="s">
        <v>10139</v>
      </c>
      <c r="B9588" s="263">
        <v>1.7045210257244199E-6</v>
      </c>
      <c r="D9588" s="263"/>
    </row>
    <row r="9589" spans="1:4" x14ac:dyDescent="0.2">
      <c r="A9589" s="265" t="s">
        <v>10140</v>
      </c>
      <c r="B9589" s="263">
        <v>1.7045210257244199E-6</v>
      </c>
      <c r="D9589" s="263"/>
    </row>
    <row r="9590" spans="1:4" x14ac:dyDescent="0.2">
      <c r="A9590" s="265" t="s">
        <v>10141</v>
      </c>
      <c r="B9590" s="263">
        <v>1.67589051350691E-6</v>
      </c>
      <c r="D9590" s="263"/>
    </row>
    <row r="9591" spans="1:4" x14ac:dyDescent="0.2">
      <c r="A9591" s="265" t="s">
        <v>1923</v>
      </c>
      <c r="B9591" s="263">
        <v>1.6610805186510599E-6</v>
      </c>
      <c r="D9591" s="263"/>
    </row>
    <row r="9592" spans="1:4" x14ac:dyDescent="0.2">
      <c r="A9592" s="265" t="s">
        <v>10142</v>
      </c>
      <c r="B9592" s="263">
        <v>1.6415875331539E-6</v>
      </c>
      <c r="D9592" s="263"/>
    </row>
    <row r="9593" spans="1:4" x14ac:dyDescent="0.2">
      <c r="A9593" s="265" t="s">
        <v>802</v>
      </c>
      <c r="B9593" s="263">
        <v>1.6088364522585101E-6</v>
      </c>
      <c r="D9593" s="263"/>
    </row>
    <row r="9594" spans="1:4" x14ac:dyDescent="0.2">
      <c r="A9594" s="265" t="s">
        <v>5209</v>
      </c>
      <c r="B9594" s="263">
        <v>1.60004834167298E-6</v>
      </c>
      <c r="D9594" s="263"/>
    </row>
    <row r="9595" spans="1:4" x14ac:dyDescent="0.2">
      <c r="A9595" s="265" t="s">
        <v>10143</v>
      </c>
      <c r="B9595" s="263">
        <v>1.59170847924959E-6</v>
      </c>
      <c r="D9595" s="263"/>
    </row>
    <row r="9596" spans="1:4" x14ac:dyDescent="0.2">
      <c r="A9596" s="265" t="s">
        <v>797</v>
      </c>
      <c r="B9596" s="263">
        <v>1.55473756795118E-6</v>
      </c>
      <c r="D9596" s="263"/>
    </row>
    <row r="9597" spans="1:4" x14ac:dyDescent="0.2">
      <c r="A9597" s="265" t="s">
        <v>912</v>
      </c>
      <c r="B9597" s="263">
        <v>1.55129579954755E-6</v>
      </c>
      <c r="D9597" s="263"/>
    </row>
    <row r="9598" spans="1:4" x14ac:dyDescent="0.2">
      <c r="A9598" s="265" t="s">
        <v>1032</v>
      </c>
      <c r="B9598" s="263">
        <v>1.5509533412925699E-6</v>
      </c>
      <c r="D9598" s="263"/>
    </row>
    <row r="9599" spans="1:4" x14ac:dyDescent="0.2">
      <c r="A9599" s="265" t="s">
        <v>6049</v>
      </c>
      <c r="B9599" s="263">
        <v>1.53973642677175E-6</v>
      </c>
      <c r="D9599" s="263"/>
    </row>
    <row r="9600" spans="1:4" x14ac:dyDescent="0.2">
      <c r="A9600" s="265" t="s">
        <v>778</v>
      </c>
      <c r="B9600" s="263">
        <v>1.5264416232141399E-6</v>
      </c>
      <c r="D9600" s="263"/>
    </row>
    <row r="9601" spans="1:4" x14ac:dyDescent="0.2">
      <c r="A9601" s="265" t="s">
        <v>620</v>
      </c>
      <c r="B9601" s="263">
        <v>1.5111377111681701E-6</v>
      </c>
      <c r="D9601" s="263"/>
    </row>
    <row r="9602" spans="1:4" x14ac:dyDescent="0.2">
      <c r="A9602" s="265" t="s">
        <v>5931</v>
      </c>
      <c r="B9602" s="263">
        <v>1.50670469429419E-6</v>
      </c>
      <c r="D9602" s="263"/>
    </row>
    <row r="9603" spans="1:4" x14ac:dyDescent="0.2">
      <c r="A9603" s="265" t="s">
        <v>4926</v>
      </c>
      <c r="B9603" s="263">
        <v>1.4896903732821101E-6</v>
      </c>
      <c r="D9603" s="263"/>
    </row>
    <row r="9604" spans="1:4" x14ac:dyDescent="0.2">
      <c r="A9604" s="265" t="s">
        <v>10144</v>
      </c>
      <c r="B9604" s="263">
        <v>1.4804145235571E-6</v>
      </c>
      <c r="D9604" s="263"/>
    </row>
    <row r="9605" spans="1:4" x14ac:dyDescent="0.2">
      <c r="A9605" s="265" t="s">
        <v>538</v>
      </c>
      <c r="B9605" s="263">
        <v>1.43325519471888E-6</v>
      </c>
      <c r="D9605" s="263"/>
    </row>
    <row r="9606" spans="1:4" x14ac:dyDescent="0.2">
      <c r="A9606" s="265" t="s">
        <v>1695</v>
      </c>
      <c r="B9606" s="263">
        <v>1.40454661046255E-6</v>
      </c>
      <c r="D9606" s="263"/>
    </row>
    <row r="9607" spans="1:4" x14ac:dyDescent="0.2">
      <c r="A9607" s="265" t="s">
        <v>1647</v>
      </c>
      <c r="B9607" s="263">
        <v>1.39819841598082E-6</v>
      </c>
      <c r="D9607" s="263"/>
    </row>
    <row r="9608" spans="1:4" x14ac:dyDescent="0.2">
      <c r="A9608" s="265" t="s">
        <v>1178</v>
      </c>
      <c r="B9608" s="263">
        <v>1.3890545515979099E-6</v>
      </c>
      <c r="D9608" s="263"/>
    </row>
    <row r="9609" spans="1:4" x14ac:dyDescent="0.2">
      <c r="A9609" s="265" t="s">
        <v>625</v>
      </c>
      <c r="B9609" s="263">
        <v>1.3679137959227899E-6</v>
      </c>
      <c r="D9609" s="263"/>
    </row>
    <row r="9610" spans="1:4" x14ac:dyDescent="0.2">
      <c r="A9610" s="265" t="s">
        <v>1256</v>
      </c>
      <c r="B9610" s="263">
        <v>1.3561890775468399E-6</v>
      </c>
      <c r="D9610" s="263"/>
    </row>
    <row r="9611" spans="1:4" x14ac:dyDescent="0.2">
      <c r="A9611" s="265" t="s">
        <v>10145</v>
      </c>
      <c r="B9611" s="263">
        <v>1.3392587690669301E-6</v>
      </c>
      <c r="D9611" s="263"/>
    </row>
    <row r="9612" spans="1:4" x14ac:dyDescent="0.2">
      <c r="A9612" s="265" t="s">
        <v>10146</v>
      </c>
      <c r="B9612" s="263">
        <v>1.3392587690669301E-6</v>
      </c>
      <c r="D9612" s="263"/>
    </row>
    <row r="9613" spans="1:4" x14ac:dyDescent="0.2">
      <c r="A9613" s="265" t="s">
        <v>903</v>
      </c>
      <c r="B9613" s="263">
        <v>1.3384575370183601E-6</v>
      </c>
      <c r="D9613" s="263"/>
    </row>
    <row r="9614" spans="1:4" x14ac:dyDescent="0.2">
      <c r="A9614" s="265" t="s">
        <v>10147</v>
      </c>
      <c r="B9614" s="263">
        <v>1.3034533633083001E-6</v>
      </c>
      <c r="D9614" s="263"/>
    </row>
    <row r="9615" spans="1:4" x14ac:dyDescent="0.2">
      <c r="A9615" s="265" t="s">
        <v>1290</v>
      </c>
      <c r="B9615" s="263">
        <v>1.2995483836261899E-6</v>
      </c>
      <c r="D9615" s="263"/>
    </row>
    <row r="9616" spans="1:4" x14ac:dyDescent="0.2">
      <c r="A9616" s="265" t="s">
        <v>10148</v>
      </c>
      <c r="B9616" s="263">
        <v>1.2918958379020301E-6</v>
      </c>
      <c r="D9616" s="263"/>
    </row>
    <row r="9617" spans="1:4" x14ac:dyDescent="0.2">
      <c r="A9617" s="265" t="s">
        <v>10149</v>
      </c>
      <c r="B9617" s="263">
        <v>1.28007675589145E-6</v>
      </c>
      <c r="D9617" s="263"/>
    </row>
    <row r="9618" spans="1:4" x14ac:dyDescent="0.2">
      <c r="A9618" s="265" t="s">
        <v>1919</v>
      </c>
      <c r="B9618" s="263">
        <v>1.2637334997886799E-6</v>
      </c>
      <c r="D9618" s="263"/>
    </row>
    <row r="9619" spans="1:4" x14ac:dyDescent="0.2">
      <c r="A9619" s="265" t="s">
        <v>10150</v>
      </c>
      <c r="B9619" s="263">
        <v>1.2628446589421899E-6</v>
      </c>
      <c r="D9619" s="263"/>
    </row>
    <row r="9620" spans="1:4" x14ac:dyDescent="0.2">
      <c r="A9620" s="265" t="s">
        <v>897</v>
      </c>
      <c r="B9620" s="263">
        <v>1.2251570444761801E-6</v>
      </c>
      <c r="D9620" s="263"/>
    </row>
    <row r="9621" spans="1:4" x14ac:dyDescent="0.2">
      <c r="A9621" s="265" t="s">
        <v>6276</v>
      </c>
      <c r="B9621" s="263">
        <v>1.20911779856719E-6</v>
      </c>
      <c r="D9621" s="263"/>
    </row>
    <row r="9622" spans="1:4" x14ac:dyDescent="0.2">
      <c r="A9622" s="265" t="s">
        <v>10151</v>
      </c>
      <c r="B9622" s="263">
        <v>1.20911779856719E-6</v>
      </c>
      <c r="D9622" s="263"/>
    </row>
    <row r="9623" spans="1:4" x14ac:dyDescent="0.2">
      <c r="A9623" s="265" t="s">
        <v>10152</v>
      </c>
      <c r="B9623" s="263">
        <v>1.20911779856719E-6</v>
      </c>
      <c r="D9623" s="263"/>
    </row>
    <row r="9624" spans="1:4" x14ac:dyDescent="0.2">
      <c r="A9624" s="265" t="s">
        <v>10153</v>
      </c>
      <c r="B9624" s="263">
        <v>1.2081530965529999E-6</v>
      </c>
      <c r="D9624" s="263"/>
    </row>
    <row r="9625" spans="1:4" x14ac:dyDescent="0.2">
      <c r="A9625" s="265" t="s">
        <v>10154</v>
      </c>
      <c r="B9625" s="263">
        <v>1.19551693175039E-6</v>
      </c>
      <c r="D9625" s="263"/>
    </row>
    <row r="9626" spans="1:4" x14ac:dyDescent="0.2">
      <c r="A9626" s="265" t="s">
        <v>5364</v>
      </c>
      <c r="B9626" s="263">
        <v>1.19307679155754E-6</v>
      </c>
      <c r="D9626" s="263"/>
    </row>
    <row r="9627" spans="1:4" x14ac:dyDescent="0.2">
      <c r="A9627" s="265" t="s">
        <v>4391</v>
      </c>
      <c r="B9627" s="263">
        <v>1.1919341121113999E-6</v>
      </c>
      <c r="D9627" s="263"/>
    </row>
    <row r="9628" spans="1:4" x14ac:dyDescent="0.2">
      <c r="A9628" s="265" t="s">
        <v>2306</v>
      </c>
      <c r="B9628" s="263">
        <v>1.1880127067607E-6</v>
      </c>
      <c r="D9628" s="263"/>
    </row>
    <row r="9629" spans="1:4" x14ac:dyDescent="0.2">
      <c r="A9629" s="265" t="s">
        <v>986</v>
      </c>
      <c r="B9629" s="263">
        <v>1.1784641931501301E-6</v>
      </c>
      <c r="D9629" s="263"/>
    </row>
    <row r="9630" spans="1:4" x14ac:dyDescent="0.2">
      <c r="A9630" s="265" t="s">
        <v>654</v>
      </c>
      <c r="B9630" s="263">
        <v>1.15905822413089E-6</v>
      </c>
      <c r="D9630" s="263"/>
    </row>
    <row r="9631" spans="1:4" x14ac:dyDescent="0.2">
      <c r="A9631" s="265" t="s">
        <v>1877</v>
      </c>
      <c r="B9631" s="263">
        <v>1.13961438676623E-6</v>
      </c>
      <c r="D9631" s="263"/>
    </row>
    <row r="9632" spans="1:4" x14ac:dyDescent="0.2">
      <c r="A9632" s="265" t="s">
        <v>10155</v>
      </c>
      <c r="B9632" s="263">
        <v>1.12548611662738E-6</v>
      </c>
      <c r="D9632" s="263"/>
    </row>
    <row r="9633" spans="1:4" x14ac:dyDescent="0.2">
      <c r="A9633" s="265" t="s">
        <v>2432</v>
      </c>
      <c r="B9633" s="263">
        <v>1.1254374616994001E-6</v>
      </c>
      <c r="D9633" s="263"/>
    </row>
    <row r="9634" spans="1:4" x14ac:dyDescent="0.2">
      <c r="A9634" s="265" t="s">
        <v>1326</v>
      </c>
      <c r="B9634" s="263">
        <v>1.11749985020427E-6</v>
      </c>
      <c r="D9634" s="263"/>
    </row>
    <row r="9635" spans="1:4" x14ac:dyDescent="0.2">
      <c r="A9635" s="265" t="s">
        <v>372</v>
      </c>
      <c r="B9635" s="263">
        <v>1.11211895476004E-6</v>
      </c>
      <c r="D9635" s="263"/>
    </row>
    <row r="9636" spans="1:4" x14ac:dyDescent="0.2">
      <c r="A9636" s="265" t="s">
        <v>10156</v>
      </c>
      <c r="B9636" s="263">
        <v>1.11022833944176E-6</v>
      </c>
      <c r="D9636" s="263"/>
    </row>
    <row r="9637" spans="1:4" x14ac:dyDescent="0.2">
      <c r="A9637" s="265" t="s">
        <v>5308</v>
      </c>
      <c r="B9637" s="263">
        <v>1.0807847946314899E-6</v>
      </c>
      <c r="D9637" s="263"/>
    </row>
    <row r="9638" spans="1:4" x14ac:dyDescent="0.2">
      <c r="A9638" s="265" t="s">
        <v>1636</v>
      </c>
      <c r="B9638" s="263">
        <v>1.06777371436289E-6</v>
      </c>
      <c r="D9638" s="263"/>
    </row>
    <row r="9639" spans="1:4" x14ac:dyDescent="0.2">
      <c r="A9639" s="265" t="s">
        <v>10157</v>
      </c>
      <c r="B9639" s="263">
        <v>1.0592610474556999E-6</v>
      </c>
      <c r="D9639" s="263"/>
    </row>
    <row r="9640" spans="1:4" x14ac:dyDescent="0.2">
      <c r="A9640" s="265" t="s">
        <v>4582</v>
      </c>
      <c r="B9640" s="263">
        <v>1.03446309925401E-6</v>
      </c>
      <c r="D9640" s="263"/>
    </row>
    <row r="9641" spans="1:4" x14ac:dyDescent="0.2">
      <c r="A9641" s="265" t="s">
        <v>684</v>
      </c>
      <c r="B9641" s="263">
        <v>1.02569692121633E-6</v>
      </c>
      <c r="D9641" s="263"/>
    </row>
    <row r="9642" spans="1:4" x14ac:dyDescent="0.2">
      <c r="A9642" s="265" t="s">
        <v>1603</v>
      </c>
      <c r="B9642" s="263">
        <v>1.02278561846723E-6</v>
      </c>
      <c r="D9642" s="263"/>
    </row>
    <row r="9643" spans="1:4" x14ac:dyDescent="0.2">
      <c r="A9643" s="265" t="s">
        <v>10158</v>
      </c>
      <c r="B9643" s="263">
        <v>9.9591339334848106E-7</v>
      </c>
      <c r="D9643" s="263"/>
    </row>
    <row r="9644" spans="1:4" x14ac:dyDescent="0.2">
      <c r="A9644" s="265" t="s">
        <v>2363</v>
      </c>
      <c r="B9644" s="263">
        <v>9.91513616754934E-7</v>
      </c>
      <c r="D9644" s="263"/>
    </row>
    <row r="9645" spans="1:4" x14ac:dyDescent="0.2">
      <c r="A9645" s="265" t="s">
        <v>3271</v>
      </c>
      <c r="B9645" s="263">
        <v>9.9125874386531392E-7</v>
      </c>
      <c r="D9645" s="263"/>
    </row>
    <row r="9646" spans="1:4" x14ac:dyDescent="0.2">
      <c r="A9646" s="265" t="s">
        <v>1451</v>
      </c>
      <c r="B9646" s="263">
        <v>9.8719605996708107E-7</v>
      </c>
      <c r="D9646" s="263"/>
    </row>
    <row r="9647" spans="1:4" x14ac:dyDescent="0.2">
      <c r="A9647" s="265" t="s">
        <v>10159</v>
      </c>
      <c r="B9647" s="263">
        <v>9.8622490780799808E-7</v>
      </c>
      <c r="D9647" s="263"/>
    </row>
    <row r="9648" spans="1:4" x14ac:dyDescent="0.2">
      <c r="A9648" s="265" t="s">
        <v>10160</v>
      </c>
      <c r="B9648" s="263">
        <v>9.7410059539589797E-7</v>
      </c>
      <c r="D9648" s="263"/>
    </row>
    <row r="9649" spans="1:4" x14ac:dyDescent="0.2">
      <c r="A9649" s="265" t="s">
        <v>10161</v>
      </c>
      <c r="B9649" s="263">
        <v>9.7199736044694998E-7</v>
      </c>
      <c r="D9649" s="263"/>
    </row>
    <row r="9650" spans="1:4" x14ac:dyDescent="0.2">
      <c r="A9650" s="265" t="s">
        <v>1613</v>
      </c>
      <c r="B9650" s="263">
        <v>9.6832290100951691E-7</v>
      </c>
      <c r="D9650" s="263"/>
    </row>
    <row r="9651" spans="1:4" x14ac:dyDescent="0.2">
      <c r="A9651" s="265" t="s">
        <v>767</v>
      </c>
      <c r="B9651" s="263">
        <v>9.5620492304573598E-7</v>
      </c>
      <c r="D9651" s="263"/>
    </row>
    <row r="9652" spans="1:4" x14ac:dyDescent="0.2">
      <c r="A9652" s="265" t="s">
        <v>4925</v>
      </c>
      <c r="B9652" s="263">
        <v>9.3715491507189598E-7</v>
      </c>
      <c r="D9652" s="263"/>
    </row>
    <row r="9653" spans="1:4" x14ac:dyDescent="0.2">
      <c r="A9653" s="265" t="s">
        <v>2024</v>
      </c>
      <c r="B9653" s="263">
        <v>9.3560090535263505E-7</v>
      </c>
      <c r="D9653" s="263"/>
    </row>
    <row r="9654" spans="1:4" x14ac:dyDescent="0.2">
      <c r="A9654" s="265" t="s">
        <v>10162</v>
      </c>
      <c r="B9654" s="263">
        <v>8.9027550573708304E-7</v>
      </c>
      <c r="D9654" s="263"/>
    </row>
    <row r="9655" spans="1:4" x14ac:dyDescent="0.2">
      <c r="A9655" s="265" t="s">
        <v>10163</v>
      </c>
      <c r="B9655" s="263">
        <v>8.9027550573708304E-7</v>
      </c>
      <c r="D9655" s="263"/>
    </row>
    <row r="9656" spans="1:4" x14ac:dyDescent="0.2">
      <c r="A9656" s="265" t="s">
        <v>10164</v>
      </c>
      <c r="B9656" s="263">
        <v>8.8898435143462104E-7</v>
      </c>
      <c r="D9656" s="263"/>
    </row>
    <row r="9657" spans="1:4" x14ac:dyDescent="0.2">
      <c r="A9657" s="265" t="s">
        <v>10165</v>
      </c>
      <c r="B9657" s="263">
        <v>8.8898435143462104E-7</v>
      </c>
      <c r="D9657" s="263"/>
    </row>
    <row r="9658" spans="1:4" x14ac:dyDescent="0.2">
      <c r="A9658" s="265" t="s">
        <v>10166</v>
      </c>
      <c r="B9658" s="263">
        <v>8.8898435143462104E-7</v>
      </c>
      <c r="D9658" s="263"/>
    </row>
    <row r="9659" spans="1:4" x14ac:dyDescent="0.2">
      <c r="A9659" s="265" t="s">
        <v>10167</v>
      </c>
      <c r="B9659" s="263">
        <v>8.8898435143462104E-7</v>
      </c>
      <c r="D9659" s="263"/>
    </row>
    <row r="9660" spans="1:4" x14ac:dyDescent="0.2">
      <c r="A9660" s="265" t="s">
        <v>10168</v>
      </c>
      <c r="B9660" s="263">
        <v>8.8898435143462104E-7</v>
      </c>
      <c r="D9660" s="263"/>
    </row>
    <row r="9661" spans="1:4" x14ac:dyDescent="0.2">
      <c r="A9661" s="265" t="s">
        <v>6247</v>
      </c>
      <c r="B9661" s="263">
        <v>8.7524791934760101E-7</v>
      </c>
      <c r="D9661" s="263"/>
    </row>
    <row r="9662" spans="1:4" x14ac:dyDescent="0.2">
      <c r="A9662" s="265" t="s">
        <v>10169</v>
      </c>
      <c r="B9662" s="263">
        <v>8.6968410326960704E-7</v>
      </c>
      <c r="D9662" s="263"/>
    </row>
    <row r="9663" spans="1:4" x14ac:dyDescent="0.2">
      <c r="A9663" s="265" t="s">
        <v>10170</v>
      </c>
      <c r="B9663" s="263">
        <v>8.6578773942554303E-7</v>
      </c>
      <c r="D9663" s="263"/>
    </row>
    <row r="9664" spans="1:4" x14ac:dyDescent="0.2">
      <c r="A9664" s="265" t="s">
        <v>5455</v>
      </c>
      <c r="B9664" s="263">
        <v>8.5633082999973698E-7</v>
      </c>
      <c r="D9664" s="263"/>
    </row>
    <row r="9665" spans="1:4" x14ac:dyDescent="0.2">
      <c r="A9665" s="265" t="s">
        <v>5139</v>
      </c>
      <c r="B9665" s="263">
        <v>8.5633082999973698E-7</v>
      </c>
      <c r="D9665" s="263"/>
    </row>
    <row r="9666" spans="1:4" x14ac:dyDescent="0.2">
      <c r="A9666" s="265" t="s">
        <v>10171</v>
      </c>
      <c r="B9666" s="263">
        <v>8.49170989775768E-7</v>
      </c>
      <c r="D9666" s="263"/>
    </row>
    <row r="9667" spans="1:4" x14ac:dyDescent="0.2">
      <c r="A9667" s="265" t="s">
        <v>3473</v>
      </c>
      <c r="B9667" s="263">
        <v>8.4446067445218398E-7</v>
      </c>
      <c r="D9667" s="263"/>
    </row>
    <row r="9668" spans="1:4" x14ac:dyDescent="0.2">
      <c r="A9668" s="265" t="s">
        <v>10172</v>
      </c>
      <c r="B9668" s="263">
        <v>8.4171964613449404E-7</v>
      </c>
      <c r="D9668" s="263"/>
    </row>
    <row r="9669" spans="1:4" x14ac:dyDescent="0.2">
      <c r="A9669" s="265" t="s">
        <v>3252</v>
      </c>
      <c r="B9669" s="263">
        <v>8.3946028961109596E-7</v>
      </c>
      <c r="D9669" s="263"/>
    </row>
    <row r="9670" spans="1:4" x14ac:dyDescent="0.2">
      <c r="A9670" s="265" t="s">
        <v>6294</v>
      </c>
      <c r="B9670" s="263">
        <v>8.2919283145360295E-7</v>
      </c>
      <c r="D9670" s="263"/>
    </row>
    <row r="9671" spans="1:4" x14ac:dyDescent="0.2">
      <c r="A9671" s="265" t="s">
        <v>3740</v>
      </c>
      <c r="B9671" s="263">
        <v>8.2050447721651397E-7</v>
      </c>
      <c r="D9671" s="263"/>
    </row>
    <row r="9672" spans="1:4" x14ac:dyDescent="0.2">
      <c r="A9672" s="265" t="s">
        <v>485</v>
      </c>
      <c r="B9672" s="263">
        <v>8.1590832756798601E-7</v>
      </c>
      <c r="D9672" s="263"/>
    </row>
    <row r="9673" spans="1:4" x14ac:dyDescent="0.2">
      <c r="A9673" s="265" t="s">
        <v>4184</v>
      </c>
      <c r="B9673" s="263">
        <v>8.0568201719648005E-7</v>
      </c>
      <c r="D9673" s="263"/>
    </row>
    <row r="9674" spans="1:4" x14ac:dyDescent="0.2">
      <c r="A9674" s="265" t="s">
        <v>978</v>
      </c>
      <c r="B9674" s="263">
        <v>8.0469400296039502E-7</v>
      </c>
      <c r="D9674" s="263"/>
    </row>
    <row r="9675" spans="1:4" x14ac:dyDescent="0.2">
      <c r="A9675" s="265" t="s">
        <v>1404</v>
      </c>
      <c r="B9675" s="263">
        <v>8.0411828392295399E-7</v>
      </c>
      <c r="D9675" s="263"/>
    </row>
    <row r="9676" spans="1:4" x14ac:dyDescent="0.2">
      <c r="A9676" s="265" t="s">
        <v>3876</v>
      </c>
      <c r="B9676" s="263">
        <v>7.9836597130432599E-7</v>
      </c>
      <c r="D9676" s="263"/>
    </row>
    <row r="9677" spans="1:4" x14ac:dyDescent="0.2">
      <c r="A9677" s="265" t="s">
        <v>5166</v>
      </c>
      <c r="B9677" s="263">
        <v>7.5491737719983201E-7</v>
      </c>
      <c r="D9677" s="263"/>
    </row>
    <row r="9678" spans="1:4" x14ac:dyDescent="0.2">
      <c r="A9678" s="265" t="s">
        <v>10173</v>
      </c>
      <c r="B9678" s="263">
        <v>7.4017778861167396E-7</v>
      </c>
      <c r="D9678" s="263"/>
    </row>
    <row r="9679" spans="1:4" x14ac:dyDescent="0.2">
      <c r="A9679" s="265" t="s">
        <v>10174</v>
      </c>
      <c r="B9679" s="263">
        <v>7.2887958251059799E-7</v>
      </c>
      <c r="D9679" s="263"/>
    </row>
    <row r="9680" spans="1:4" x14ac:dyDescent="0.2">
      <c r="A9680" s="265" t="s">
        <v>2029</v>
      </c>
      <c r="B9680" s="263">
        <v>7.2209880569036504E-7</v>
      </c>
      <c r="D9680" s="263"/>
    </row>
    <row r="9681" spans="1:4" x14ac:dyDescent="0.2">
      <c r="A9681" s="265" t="s">
        <v>643</v>
      </c>
      <c r="B9681" s="263">
        <v>7.1185491548184904E-7</v>
      </c>
      <c r="D9681" s="263"/>
    </row>
    <row r="9682" spans="1:4" x14ac:dyDescent="0.2">
      <c r="A9682" s="265" t="s">
        <v>10175</v>
      </c>
      <c r="B9682" s="263">
        <v>7.1098301362192203E-7</v>
      </c>
      <c r="D9682" s="263"/>
    </row>
    <row r="9683" spans="1:4" x14ac:dyDescent="0.2">
      <c r="A9683" s="265" t="s">
        <v>5409</v>
      </c>
      <c r="B9683" s="263">
        <v>7.1062945068003703E-7</v>
      </c>
      <c r="D9683" s="263"/>
    </row>
    <row r="9684" spans="1:4" x14ac:dyDescent="0.2">
      <c r="A9684" s="265" t="s">
        <v>10176</v>
      </c>
      <c r="B9684" s="263">
        <v>7.0838882529279396E-7</v>
      </c>
      <c r="D9684" s="263"/>
    </row>
    <row r="9685" spans="1:4" x14ac:dyDescent="0.2">
      <c r="A9685" s="265" t="s">
        <v>10177</v>
      </c>
      <c r="B9685" s="263">
        <v>6.9335022788392703E-7</v>
      </c>
      <c r="D9685" s="263"/>
    </row>
    <row r="9686" spans="1:4" x14ac:dyDescent="0.2">
      <c r="A9686" s="265" t="s">
        <v>10178</v>
      </c>
      <c r="B9686" s="263">
        <v>6.8335491679893803E-7</v>
      </c>
      <c r="D9686" s="263"/>
    </row>
    <row r="9687" spans="1:4" x14ac:dyDescent="0.2">
      <c r="A9687" s="265" t="s">
        <v>461</v>
      </c>
      <c r="B9687" s="263">
        <v>6.8271031948383496E-7</v>
      </c>
      <c r="D9687" s="263"/>
    </row>
    <row r="9688" spans="1:4" x14ac:dyDescent="0.2">
      <c r="A9688" s="265" t="s">
        <v>10179</v>
      </c>
      <c r="B9688" s="263">
        <v>6.7495862325646605E-7</v>
      </c>
      <c r="D9688" s="263"/>
    </row>
    <row r="9689" spans="1:4" x14ac:dyDescent="0.2">
      <c r="A9689" s="265" t="s">
        <v>10180</v>
      </c>
      <c r="B9689" s="263">
        <v>6.62373851833379E-7</v>
      </c>
      <c r="D9689" s="263"/>
    </row>
    <row r="9690" spans="1:4" x14ac:dyDescent="0.2">
      <c r="A9690" s="265" t="s">
        <v>10181</v>
      </c>
      <c r="B9690" s="263">
        <v>6.62373851833379E-7</v>
      </c>
      <c r="D9690" s="263"/>
    </row>
    <row r="9691" spans="1:4" x14ac:dyDescent="0.2">
      <c r="A9691" s="265" t="s">
        <v>1076</v>
      </c>
      <c r="B9691" s="263">
        <v>6.5947441192992097E-7</v>
      </c>
      <c r="D9691" s="263"/>
    </row>
    <row r="9692" spans="1:4" x14ac:dyDescent="0.2">
      <c r="A9692" s="265" t="s">
        <v>10182</v>
      </c>
      <c r="B9692" s="263">
        <v>6.4285703843373405E-7</v>
      </c>
      <c r="D9692" s="263"/>
    </row>
    <row r="9693" spans="1:4" x14ac:dyDescent="0.2">
      <c r="A9693" s="265" t="s">
        <v>10183</v>
      </c>
      <c r="B9693" s="263">
        <v>6.29993446829355E-7</v>
      </c>
      <c r="D9693" s="263"/>
    </row>
    <row r="9694" spans="1:4" x14ac:dyDescent="0.2">
      <c r="A9694" s="265" t="s">
        <v>10184</v>
      </c>
      <c r="B9694" s="263">
        <v>6.1723364329746099E-7</v>
      </c>
      <c r="D9694" s="263"/>
    </row>
    <row r="9695" spans="1:4" x14ac:dyDescent="0.2">
      <c r="A9695" s="265" t="s">
        <v>1383</v>
      </c>
      <c r="B9695" s="263">
        <v>6.1186703280975701E-7</v>
      </c>
      <c r="D9695" s="263"/>
    </row>
    <row r="9696" spans="1:4" x14ac:dyDescent="0.2">
      <c r="A9696" s="265" t="s">
        <v>10185</v>
      </c>
      <c r="B9696" s="263">
        <v>6.0480560154109905E-7</v>
      </c>
      <c r="D9696" s="263"/>
    </row>
    <row r="9697" spans="1:4" x14ac:dyDescent="0.2">
      <c r="A9697" s="265" t="s">
        <v>786</v>
      </c>
      <c r="B9697" s="263">
        <v>6.0466202028438103E-7</v>
      </c>
      <c r="D9697" s="263"/>
    </row>
    <row r="9698" spans="1:4" x14ac:dyDescent="0.2">
      <c r="A9698" s="265" t="s">
        <v>2455</v>
      </c>
      <c r="B9698" s="263">
        <v>5.9858265040475303E-7</v>
      </c>
      <c r="D9698" s="263"/>
    </row>
    <row r="9699" spans="1:4" x14ac:dyDescent="0.2">
      <c r="A9699" s="265" t="s">
        <v>2291</v>
      </c>
      <c r="B9699" s="263">
        <v>5.9266222750080902E-7</v>
      </c>
      <c r="D9699" s="263"/>
    </row>
    <row r="9700" spans="1:4" x14ac:dyDescent="0.2">
      <c r="A9700" s="265" t="s">
        <v>10186</v>
      </c>
      <c r="B9700" s="263">
        <v>5.9109726575789996E-7</v>
      </c>
      <c r="D9700" s="263"/>
    </row>
    <row r="9701" spans="1:4" x14ac:dyDescent="0.2">
      <c r="A9701" s="265" t="s">
        <v>4205</v>
      </c>
      <c r="B9701" s="263">
        <v>5.7052265533245101E-7</v>
      </c>
      <c r="D9701" s="263"/>
    </row>
    <row r="9702" spans="1:4" x14ac:dyDescent="0.2">
      <c r="A9702" s="265" t="s">
        <v>1583</v>
      </c>
      <c r="B9702" s="263">
        <v>5.69911866131119E-7</v>
      </c>
      <c r="D9702" s="263"/>
    </row>
    <row r="9703" spans="1:4" x14ac:dyDescent="0.2">
      <c r="A9703" s="265" t="s">
        <v>6246</v>
      </c>
      <c r="B9703" s="263">
        <v>5.5985050188521798E-7</v>
      </c>
      <c r="D9703" s="263"/>
    </row>
    <row r="9704" spans="1:4" x14ac:dyDescent="0.2">
      <c r="A9704" s="265" t="s">
        <v>10187</v>
      </c>
      <c r="B9704" s="263">
        <v>5.5952630248293204E-7</v>
      </c>
      <c r="D9704" s="263"/>
    </row>
    <row r="9705" spans="1:4" x14ac:dyDescent="0.2">
      <c r="A9705" s="265" t="s">
        <v>379</v>
      </c>
      <c r="B9705" s="263">
        <v>5.4807200238597001E-7</v>
      </c>
      <c r="D9705" s="263"/>
    </row>
    <row r="9706" spans="1:4" x14ac:dyDescent="0.2">
      <c r="A9706" s="265" t="s">
        <v>4947</v>
      </c>
      <c r="B9706" s="263">
        <v>5.4011829838407196E-7</v>
      </c>
      <c r="D9706" s="263"/>
    </row>
    <row r="9707" spans="1:4" x14ac:dyDescent="0.2">
      <c r="A9707" s="265" t="s">
        <v>5557</v>
      </c>
      <c r="B9707" s="263">
        <v>5.3998401102665595E-7</v>
      </c>
      <c r="D9707" s="263"/>
    </row>
    <row r="9708" spans="1:4" x14ac:dyDescent="0.2">
      <c r="A9708" s="265" t="s">
        <v>2058</v>
      </c>
      <c r="B9708" s="263">
        <v>5.3998401102665595E-7</v>
      </c>
      <c r="D9708" s="263"/>
    </row>
    <row r="9709" spans="1:4" x14ac:dyDescent="0.2">
      <c r="A9709" s="265" t="s">
        <v>10188</v>
      </c>
      <c r="B9709" s="263">
        <v>5.3684738490444096E-7</v>
      </c>
      <c r="D9709" s="263"/>
    </row>
    <row r="9710" spans="1:4" x14ac:dyDescent="0.2">
      <c r="A9710" s="265" t="s">
        <v>10189</v>
      </c>
      <c r="B9710" s="263">
        <v>5.3336482823026405E-7</v>
      </c>
      <c r="D9710" s="263"/>
    </row>
    <row r="9711" spans="1:4" x14ac:dyDescent="0.2">
      <c r="A9711" s="265" t="s">
        <v>10190</v>
      </c>
      <c r="B9711" s="263">
        <v>5.2823160216745296E-7</v>
      </c>
      <c r="D9711" s="263"/>
    </row>
    <row r="9712" spans="1:4" x14ac:dyDescent="0.2">
      <c r="A9712" s="265" t="s">
        <v>846</v>
      </c>
      <c r="B9712" s="263">
        <v>5.2777345963721401E-7</v>
      </c>
      <c r="D9712" s="263"/>
    </row>
    <row r="9713" spans="1:4" x14ac:dyDescent="0.2">
      <c r="A9713" s="265" t="s">
        <v>697</v>
      </c>
      <c r="B9713" s="263">
        <v>5.23295293552543E-7</v>
      </c>
      <c r="D9713" s="263"/>
    </row>
    <row r="9714" spans="1:4" x14ac:dyDescent="0.2">
      <c r="A9714" s="265" t="s">
        <v>10191</v>
      </c>
      <c r="B9714" s="263">
        <v>5.18122377190153E-7</v>
      </c>
      <c r="D9714" s="263"/>
    </row>
    <row r="9715" spans="1:4" x14ac:dyDescent="0.2">
      <c r="A9715" s="265" t="s">
        <v>2037</v>
      </c>
      <c r="B9715" s="263">
        <v>5.1304461023753402E-7</v>
      </c>
      <c r="D9715" s="263"/>
    </row>
    <row r="9716" spans="1:4" x14ac:dyDescent="0.2">
      <c r="A9716" s="265" t="s">
        <v>482</v>
      </c>
      <c r="B9716" s="263">
        <v>5.0074075016972999E-7</v>
      </c>
      <c r="D9716" s="263"/>
    </row>
    <row r="9717" spans="1:4" x14ac:dyDescent="0.2">
      <c r="A9717" s="265" t="s">
        <v>10192</v>
      </c>
      <c r="B9717" s="263">
        <v>4.9975722098947498E-7</v>
      </c>
      <c r="D9717" s="263"/>
    </row>
    <row r="9718" spans="1:4" x14ac:dyDescent="0.2">
      <c r="A9718" s="265" t="s">
        <v>1493</v>
      </c>
      <c r="B9718" s="263">
        <v>4.9894178775021503E-7</v>
      </c>
      <c r="D9718" s="263"/>
    </row>
    <row r="9719" spans="1:4" x14ac:dyDescent="0.2">
      <c r="A9719" s="265" t="s">
        <v>10193</v>
      </c>
      <c r="B9719" s="263">
        <v>4.8844922214199998E-7</v>
      </c>
      <c r="D9719" s="263"/>
    </row>
    <row r="9720" spans="1:4" x14ac:dyDescent="0.2">
      <c r="A9720" s="265" t="s">
        <v>1716</v>
      </c>
      <c r="B9720" s="263">
        <v>4.8744919612219703E-7</v>
      </c>
      <c r="D9720" s="263"/>
    </row>
    <row r="9721" spans="1:4" x14ac:dyDescent="0.2">
      <c r="A9721" s="265" t="s">
        <v>873</v>
      </c>
      <c r="B9721" s="263">
        <v>4.8335900573794903E-7</v>
      </c>
      <c r="D9721" s="263"/>
    </row>
    <row r="9722" spans="1:4" x14ac:dyDescent="0.2">
      <c r="A9722" s="265" t="s">
        <v>4920</v>
      </c>
      <c r="B9722" s="263">
        <v>4.7578715420030302E-7</v>
      </c>
      <c r="D9722" s="263"/>
    </row>
    <row r="9723" spans="1:4" x14ac:dyDescent="0.2">
      <c r="A9723" s="265" t="s">
        <v>3066</v>
      </c>
      <c r="B9723" s="263">
        <v>4.6391101964377402E-7</v>
      </c>
      <c r="D9723" s="263"/>
    </row>
    <row r="9724" spans="1:4" x14ac:dyDescent="0.2">
      <c r="A9724" s="265" t="s">
        <v>1689</v>
      </c>
      <c r="B9724" s="263">
        <v>4.5838385475547002E-7</v>
      </c>
      <c r="D9724" s="263"/>
    </row>
    <row r="9725" spans="1:4" x14ac:dyDescent="0.2">
      <c r="A9725" s="265" t="s">
        <v>10194</v>
      </c>
      <c r="B9725" s="263">
        <v>4.5548288363531799E-7</v>
      </c>
      <c r="D9725" s="263"/>
    </row>
    <row r="9726" spans="1:4" x14ac:dyDescent="0.2">
      <c r="A9726" s="265" t="s">
        <v>10195</v>
      </c>
      <c r="B9726" s="263">
        <v>4.5448503070779101E-7</v>
      </c>
      <c r="D9726" s="263"/>
    </row>
    <row r="9727" spans="1:4" x14ac:dyDescent="0.2">
      <c r="A9727" s="265" t="s">
        <v>10196</v>
      </c>
      <c r="B9727" s="263">
        <v>4.5099845471339598E-7</v>
      </c>
      <c r="D9727" s="263"/>
    </row>
    <row r="9728" spans="1:4" x14ac:dyDescent="0.2">
      <c r="A9728" s="265" t="s">
        <v>10197</v>
      </c>
      <c r="B9728" s="263">
        <v>4.4731603957230701E-7</v>
      </c>
      <c r="D9728" s="263"/>
    </row>
    <row r="9729" spans="1:4" x14ac:dyDescent="0.2">
      <c r="A9729" s="265" t="s">
        <v>1051</v>
      </c>
      <c r="B9729" s="263">
        <v>4.4432302788911902E-7</v>
      </c>
      <c r="D9729" s="263"/>
    </row>
    <row r="9730" spans="1:4" x14ac:dyDescent="0.2">
      <c r="A9730" s="265" t="s">
        <v>851</v>
      </c>
      <c r="B9730" s="263">
        <v>4.4397419337257902E-7</v>
      </c>
      <c r="D9730" s="263"/>
    </row>
    <row r="9731" spans="1:4" x14ac:dyDescent="0.2">
      <c r="A9731" s="265" t="s">
        <v>642</v>
      </c>
      <c r="B9731" s="263">
        <v>4.39645151142602E-7</v>
      </c>
      <c r="D9731" s="263"/>
    </row>
    <row r="9732" spans="1:4" x14ac:dyDescent="0.2">
      <c r="A9732" s="265" t="s">
        <v>10198</v>
      </c>
      <c r="B9732" s="263">
        <v>4.3287494486795897E-7</v>
      </c>
      <c r="D9732" s="263"/>
    </row>
    <row r="9733" spans="1:4" x14ac:dyDescent="0.2">
      <c r="A9733" s="265" t="s">
        <v>10199</v>
      </c>
      <c r="B9733" s="263">
        <v>4.2533266352785498E-7</v>
      </c>
      <c r="D9733" s="263"/>
    </row>
    <row r="9734" spans="1:4" x14ac:dyDescent="0.2">
      <c r="A9734" s="265" t="s">
        <v>10200</v>
      </c>
      <c r="B9734" s="263">
        <v>4.20541770144554E-7</v>
      </c>
      <c r="D9734" s="263"/>
    </row>
    <row r="9735" spans="1:4" x14ac:dyDescent="0.2">
      <c r="A9735" s="265" t="s">
        <v>2349</v>
      </c>
      <c r="B9735" s="263">
        <v>4.1558807500094998E-7</v>
      </c>
      <c r="D9735" s="263"/>
    </row>
    <row r="9736" spans="1:4" x14ac:dyDescent="0.2">
      <c r="A9736" s="265" t="s">
        <v>1826</v>
      </c>
      <c r="B9736" s="263">
        <v>4.1498492031887898E-7</v>
      </c>
      <c r="D9736" s="263"/>
    </row>
    <row r="9737" spans="1:4" x14ac:dyDescent="0.2">
      <c r="A9737" s="265" t="s">
        <v>1129</v>
      </c>
      <c r="B9737" s="263">
        <v>4.0999294616082098E-7</v>
      </c>
      <c r="D9737" s="263"/>
    </row>
    <row r="9738" spans="1:4" x14ac:dyDescent="0.2">
      <c r="A9738" s="265" t="s">
        <v>10201</v>
      </c>
      <c r="B9738" s="263">
        <v>4.0687562074049398E-7</v>
      </c>
      <c r="D9738" s="263"/>
    </row>
    <row r="9739" spans="1:4" x14ac:dyDescent="0.2">
      <c r="A9739" s="265" t="s">
        <v>10202</v>
      </c>
      <c r="B9739" s="263">
        <v>3.8435163224404302E-7</v>
      </c>
      <c r="D9739" s="263"/>
    </row>
    <row r="9740" spans="1:4" x14ac:dyDescent="0.2">
      <c r="A9740" s="265" t="s">
        <v>2920</v>
      </c>
      <c r="B9740" s="263">
        <v>3.7962744008479202E-7</v>
      </c>
      <c r="D9740" s="263"/>
    </row>
    <row r="9741" spans="1:4" x14ac:dyDescent="0.2">
      <c r="A9741" s="265" t="s">
        <v>5210</v>
      </c>
      <c r="B9741" s="263">
        <v>3.7804542102670201E-7</v>
      </c>
      <c r="D9741" s="263"/>
    </row>
    <row r="9742" spans="1:4" x14ac:dyDescent="0.2">
      <c r="A9742" s="265" t="s">
        <v>1296</v>
      </c>
      <c r="B9742" s="263">
        <v>3.7374696223276202E-7</v>
      </c>
      <c r="D9742" s="263"/>
    </row>
    <row r="9743" spans="1:4" x14ac:dyDescent="0.2">
      <c r="A9743" s="265" t="s">
        <v>1261</v>
      </c>
      <c r="B9743" s="263">
        <v>3.7022832437179702E-7</v>
      </c>
      <c r="D9743" s="263"/>
    </row>
    <row r="9744" spans="1:4" x14ac:dyDescent="0.2">
      <c r="A9744" s="265" t="s">
        <v>845</v>
      </c>
      <c r="B9744" s="263">
        <v>3.6481380921973601E-7</v>
      </c>
      <c r="D9744" s="263"/>
    </row>
    <row r="9745" spans="1:4" x14ac:dyDescent="0.2">
      <c r="A9745" s="265" t="s">
        <v>10203</v>
      </c>
      <c r="B9745" s="263">
        <v>3.6065861331706402E-7</v>
      </c>
      <c r="D9745" s="263"/>
    </row>
    <row r="9746" spans="1:4" x14ac:dyDescent="0.2">
      <c r="A9746" s="265" t="s">
        <v>10204</v>
      </c>
      <c r="B9746" s="263">
        <v>3.6065861331706402E-7</v>
      </c>
      <c r="D9746" s="263"/>
    </row>
    <row r="9747" spans="1:4" x14ac:dyDescent="0.2">
      <c r="A9747" s="265" t="s">
        <v>3541</v>
      </c>
      <c r="B9747" s="263">
        <v>3.6065861331706402E-7</v>
      </c>
      <c r="D9747" s="263"/>
    </row>
    <row r="9748" spans="1:4" x14ac:dyDescent="0.2">
      <c r="A9748" s="265" t="s">
        <v>721</v>
      </c>
      <c r="B9748" s="263">
        <v>3.5353254003592099E-7</v>
      </c>
      <c r="D9748" s="263"/>
    </row>
    <row r="9749" spans="1:4" x14ac:dyDescent="0.2">
      <c r="A9749" s="265" t="s">
        <v>561</v>
      </c>
      <c r="B9749" s="263">
        <v>3.47599024944122E-7</v>
      </c>
      <c r="D9749" s="263"/>
    </row>
    <row r="9750" spans="1:4" x14ac:dyDescent="0.2">
      <c r="A9750" s="265" t="s">
        <v>10205</v>
      </c>
      <c r="B9750" s="263">
        <v>3.43241339119378E-7</v>
      </c>
      <c r="D9750" s="263"/>
    </row>
    <row r="9751" spans="1:4" x14ac:dyDescent="0.2">
      <c r="A9751" s="265" t="s">
        <v>10206</v>
      </c>
      <c r="B9751" s="263">
        <v>3.43241339119378E-7</v>
      </c>
      <c r="D9751" s="263"/>
    </row>
    <row r="9752" spans="1:4" x14ac:dyDescent="0.2">
      <c r="A9752" s="265" t="s">
        <v>10207</v>
      </c>
      <c r="B9752" s="263">
        <v>3.3910997124189998E-7</v>
      </c>
      <c r="D9752" s="263"/>
    </row>
    <row r="9753" spans="1:4" x14ac:dyDescent="0.2">
      <c r="A9753" s="265" t="s">
        <v>10208</v>
      </c>
      <c r="B9753" s="263">
        <v>3.2964882746632602E-7</v>
      </c>
      <c r="D9753" s="263"/>
    </row>
    <row r="9754" spans="1:4" x14ac:dyDescent="0.2">
      <c r="A9754" s="265" t="s">
        <v>2088</v>
      </c>
      <c r="B9754" s="263">
        <v>3.2962689751058102E-7</v>
      </c>
      <c r="D9754" s="263"/>
    </row>
    <row r="9755" spans="1:4" x14ac:dyDescent="0.2">
      <c r="A9755" s="265" t="s">
        <v>10209</v>
      </c>
      <c r="B9755" s="263">
        <v>3.1766975386837602E-7</v>
      </c>
      <c r="D9755" s="263"/>
    </row>
    <row r="9756" spans="1:4" x14ac:dyDescent="0.2">
      <c r="A9756" s="265" t="s">
        <v>10210</v>
      </c>
      <c r="B9756" s="263">
        <v>3.0649741401303598E-7</v>
      </c>
      <c r="D9756" s="263"/>
    </row>
    <row r="9757" spans="1:4" x14ac:dyDescent="0.2">
      <c r="A9757" s="265" t="s">
        <v>645</v>
      </c>
      <c r="B9757" s="263">
        <v>3.0505099890720301E-7</v>
      </c>
      <c r="D9757" s="263"/>
    </row>
    <row r="9758" spans="1:4" x14ac:dyDescent="0.2">
      <c r="A9758" s="265" t="s">
        <v>10211</v>
      </c>
      <c r="B9758" s="263">
        <v>2.8041252679745898E-7</v>
      </c>
      <c r="D9758" s="263"/>
    </row>
    <row r="9759" spans="1:4" x14ac:dyDescent="0.2">
      <c r="A9759" s="265" t="s">
        <v>3581</v>
      </c>
      <c r="B9759" s="263">
        <v>2.7025406549055898E-7</v>
      </c>
      <c r="D9759" s="263"/>
    </row>
    <row r="9760" spans="1:4" x14ac:dyDescent="0.2">
      <c r="A9760" s="265" t="s">
        <v>10212</v>
      </c>
      <c r="B9760" s="263">
        <v>2.66891223299976E-7</v>
      </c>
      <c r="D9760" s="263"/>
    </row>
    <row r="9761" spans="1:4" x14ac:dyDescent="0.2">
      <c r="A9761" s="265" t="s">
        <v>10213</v>
      </c>
      <c r="B9761" s="263">
        <v>2.6573120043406002E-7</v>
      </c>
      <c r="D9761" s="263"/>
    </row>
    <row r="9762" spans="1:4" x14ac:dyDescent="0.2">
      <c r="A9762" s="265" t="s">
        <v>678</v>
      </c>
      <c r="B9762" s="263">
        <v>2.65650222295192E-7</v>
      </c>
      <c r="D9762" s="263"/>
    </row>
    <row r="9763" spans="1:4" x14ac:dyDescent="0.2">
      <c r="A9763" s="265" t="s">
        <v>10214</v>
      </c>
      <c r="B9763" s="263">
        <v>2.5916803690121101E-7</v>
      </c>
      <c r="D9763" s="263"/>
    </row>
    <row r="9764" spans="1:4" x14ac:dyDescent="0.2">
      <c r="A9764" s="265" t="s">
        <v>400</v>
      </c>
      <c r="B9764" s="263">
        <v>2.5422470057432398E-7</v>
      </c>
      <c r="D9764" s="263"/>
    </row>
    <row r="9765" spans="1:4" x14ac:dyDescent="0.2">
      <c r="A9765" s="265" t="s">
        <v>383</v>
      </c>
      <c r="B9765" s="263">
        <v>2.5085709534257602E-7</v>
      </c>
      <c r="D9765" s="263"/>
    </row>
    <row r="9766" spans="1:4" x14ac:dyDescent="0.2">
      <c r="A9766" s="265" t="s">
        <v>10215</v>
      </c>
      <c r="B9766" s="263">
        <v>2.4618818585616501E-7</v>
      </c>
      <c r="D9766" s="263"/>
    </row>
    <row r="9767" spans="1:4" x14ac:dyDescent="0.2">
      <c r="A9767" s="265" t="s">
        <v>619</v>
      </c>
      <c r="B9767" s="263">
        <v>2.4385801313698498E-7</v>
      </c>
      <c r="D9767" s="263"/>
    </row>
    <row r="9768" spans="1:4" x14ac:dyDescent="0.2">
      <c r="A9768" s="265" t="s">
        <v>3401</v>
      </c>
      <c r="B9768" s="263">
        <v>2.4122368412095001E-7</v>
      </c>
      <c r="D9768" s="263"/>
    </row>
    <row r="9769" spans="1:4" x14ac:dyDescent="0.2">
      <c r="A9769" s="265" t="s">
        <v>10216</v>
      </c>
      <c r="B9769" s="263">
        <v>2.2891038740309901E-7</v>
      </c>
      <c r="D9769" s="263"/>
    </row>
    <row r="9770" spans="1:4" x14ac:dyDescent="0.2">
      <c r="A9770" s="265" t="s">
        <v>381</v>
      </c>
      <c r="B9770" s="263">
        <v>2.2524669210989501E-7</v>
      </c>
      <c r="D9770" s="263"/>
    </row>
    <row r="9771" spans="1:4" x14ac:dyDescent="0.2">
      <c r="A9771" s="265" t="s">
        <v>964</v>
      </c>
      <c r="B9771" s="263">
        <v>2.20142851642697E-7</v>
      </c>
      <c r="D9771" s="263"/>
    </row>
    <row r="9772" spans="1:4" x14ac:dyDescent="0.2">
      <c r="A9772" s="265" t="s">
        <v>1506</v>
      </c>
      <c r="B9772" s="263">
        <v>2.19352269532394E-7</v>
      </c>
      <c r="D9772" s="263"/>
    </row>
    <row r="9773" spans="1:4" x14ac:dyDescent="0.2">
      <c r="A9773" s="265" t="s">
        <v>602</v>
      </c>
      <c r="B9773" s="263">
        <v>2.19247253007944E-7</v>
      </c>
      <c r="D9773" s="263"/>
    </row>
    <row r="9774" spans="1:4" x14ac:dyDescent="0.2">
      <c r="A9774" s="265" t="s">
        <v>1204</v>
      </c>
      <c r="B9774" s="263">
        <v>2.0864068505537001E-7</v>
      </c>
      <c r="D9774" s="263"/>
    </row>
    <row r="9775" spans="1:4" x14ac:dyDescent="0.2">
      <c r="A9775" s="265" t="s">
        <v>10217</v>
      </c>
      <c r="B9775" s="263">
        <v>2.0610937891921901E-7</v>
      </c>
      <c r="D9775" s="263"/>
    </row>
    <row r="9776" spans="1:4" x14ac:dyDescent="0.2">
      <c r="A9776" s="265" t="s">
        <v>2438</v>
      </c>
      <c r="B9776" s="263">
        <v>1.9576024011954001E-7</v>
      </c>
      <c r="D9776" s="263"/>
    </row>
    <row r="9777" spans="1:4" x14ac:dyDescent="0.2">
      <c r="A9777" s="265" t="s">
        <v>10218</v>
      </c>
      <c r="B9777" s="263">
        <v>1.9491680090778301E-7</v>
      </c>
      <c r="D9777" s="263"/>
    </row>
    <row r="9778" spans="1:4" x14ac:dyDescent="0.2">
      <c r="A9778" s="265" t="s">
        <v>10219</v>
      </c>
      <c r="B9778" s="263">
        <v>1.9491680090778301E-7</v>
      </c>
      <c r="D9778" s="263"/>
    </row>
    <row r="9779" spans="1:4" x14ac:dyDescent="0.2">
      <c r="A9779" s="265" t="s">
        <v>10220</v>
      </c>
      <c r="B9779" s="263">
        <v>1.9491680090778301E-7</v>
      </c>
      <c r="D9779" s="263"/>
    </row>
    <row r="9780" spans="1:4" x14ac:dyDescent="0.2">
      <c r="A9780" s="265" t="s">
        <v>1876</v>
      </c>
      <c r="B9780" s="263">
        <v>1.91655509103181E-7</v>
      </c>
      <c r="D9780" s="263"/>
    </row>
    <row r="9781" spans="1:4" x14ac:dyDescent="0.2">
      <c r="A9781" s="265" t="s">
        <v>1875</v>
      </c>
      <c r="B9781" s="263">
        <v>1.8690483550975401E-7</v>
      </c>
      <c r="D9781" s="263"/>
    </row>
    <row r="9782" spans="1:4" x14ac:dyDescent="0.2">
      <c r="A9782" s="265" t="s">
        <v>10221</v>
      </c>
      <c r="B9782" s="263">
        <v>1.8558369698969199E-7</v>
      </c>
      <c r="D9782" s="263"/>
    </row>
    <row r="9783" spans="1:4" x14ac:dyDescent="0.2">
      <c r="A9783" s="265" t="s">
        <v>5327</v>
      </c>
      <c r="B9783" s="263">
        <v>1.8475762152977299E-7</v>
      </c>
      <c r="D9783" s="263"/>
    </row>
    <row r="9784" spans="1:4" x14ac:dyDescent="0.2">
      <c r="A9784" s="265" t="s">
        <v>839</v>
      </c>
      <c r="B9784" s="263">
        <v>1.84401026831223E-7</v>
      </c>
      <c r="D9784" s="263"/>
    </row>
    <row r="9785" spans="1:4" x14ac:dyDescent="0.2">
      <c r="A9785" s="265" t="s">
        <v>3447</v>
      </c>
      <c r="B9785" s="263">
        <v>1.8234412456844001E-7</v>
      </c>
      <c r="D9785" s="263"/>
    </row>
    <row r="9786" spans="1:4" x14ac:dyDescent="0.2">
      <c r="A9786" s="265" t="s">
        <v>1485</v>
      </c>
      <c r="B9786" s="263">
        <v>1.8083369550715899E-7</v>
      </c>
      <c r="D9786" s="263"/>
    </row>
    <row r="9787" spans="1:4" x14ac:dyDescent="0.2">
      <c r="A9787" s="265" t="s">
        <v>10222</v>
      </c>
      <c r="B9787" s="263">
        <v>1.78870577942915E-7</v>
      </c>
      <c r="D9787" s="263"/>
    </row>
    <row r="9788" spans="1:4" x14ac:dyDescent="0.2">
      <c r="A9788" s="265" t="s">
        <v>1171</v>
      </c>
      <c r="B9788" s="263">
        <v>1.7512062936243301E-7</v>
      </c>
      <c r="D9788" s="263"/>
    </row>
    <row r="9789" spans="1:4" x14ac:dyDescent="0.2">
      <c r="A9789" s="265" t="s">
        <v>6225</v>
      </c>
      <c r="B9789" s="263">
        <v>1.6902103629976799E-7</v>
      </c>
      <c r="D9789" s="263"/>
    </row>
    <row r="9790" spans="1:4" x14ac:dyDescent="0.2">
      <c r="A9790" s="265" t="s">
        <v>10223</v>
      </c>
      <c r="B9790" s="263">
        <v>1.6510632816820599E-7</v>
      </c>
      <c r="D9790" s="263"/>
    </row>
    <row r="9791" spans="1:4" x14ac:dyDescent="0.2">
      <c r="A9791" s="265" t="s">
        <v>10224</v>
      </c>
      <c r="B9791" s="263">
        <v>1.59717169532017E-7</v>
      </c>
      <c r="D9791" s="263"/>
    </row>
    <row r="9792" spans="1:4" x14ac:dyDescent="0.2">
      <c r="A9792" s="265" t="s">
        <v>10225</v>
      </c>
      <c r="B9792" s="263">
        <v>1.587484411761E-7</v>
      </c>
      <c r="D9792" s="263"/>
    </row>
    <row r="9793" spans="1:4" x14ac:dyDescent="0.2">
      <c r="A9793" s="265" t="s">
        <v>1388</v>
      </c>
      <c r="B9793" s="263">
        <v>1.57008793837512E-7</v>
      </c>
      <c r="D9793" s="263"/>
    </row>
    <row r="9794" spans="1:4" x14ac:dyDescent="0.2">
      <c r="A9794" s="265" t="s">
        <v>4894</v>
      </c>
      <c r="B9794" s="263">
        <v>1.50998362342391E-7</v>
      </c>
      <c r="D9794" s="263"/>
    </row>
    <row r="9795" spans="1:4" x14ac:dyDescent="0.2">
      <c r="A9795" s="265" t="s">
        <v>10226</v>
      </c>
      <c r="B9795" s="263">
        <v>1.43570731297756E-7</v>
      </c>
      <c r="D9795" s="263"/>
    </row>
    <row r="9796" spans="1:4" x14ac:dyDescent="0.2">
      <c r="A9796" s="265" t="s">
        <v>4890</v>
      </c>
      <c r="B9796" s="263">
        <v>1.4233078133963499E-7</v>
      </c>
      <c r="D9796" s="263"/>
    </row>
    <row r="9797" spans="1:4" x14ac:dyDescent="0.2">
      <c r="A9797" s="265" t="s">
        <v>529</v>
      </c>
      <c r="B9797" s="263">
        <v>1.3999528617960199E-7</v>
      </c>
      <c r="D9797" s="263"/>
    </row>
    <row r="9798" spans="1:4" x14ac:dyDescent="0.2">
      <c r="A9798" s="265" t="s">
        <v>10227</v>
      </c>
      <c r="B9798" s="263">
        <v>1.39759403710047E-7</v>
      </c>
      <c r="D9798" s="263"/>
    </row>
    <row r="9799" spans="1:4" x14ac:dyDescent="0.2">
      <c r="A9799" s="265" t="s">
        <v>10228</v>
      </c>
      <c r="B9799" s="263">
        <v>1.3448367046629701E-7</v>
      </c>
      <c r="D9799" s="263"/>
    </row>
    <row r="9800" spans="1:4" x14ac:dyDescent="0.2">
      <c r="A9800" s="265" t="s">
        <v>4504</v>
      </c>
      <c r="B9800" s="263">
        <v>1.33150762198385E-7</v>
      </c>
      <c r="D9800" s="263"/>
    </row>
    <row r="9801" spans="1:4" x14ac:dyDescent="0.2">
      <c r="A9801" s="265" t="s">
        <v>10229</v>
      </c>
      <c r="B9801" s="263">
        <v>1.3253362259905401E-7</v>
      </c>
      <c r="D9801" s="263"/>
    </row>
    <row r="9802" spans="1:4" x14ac:dyDescent="0.2">
      <c r="A9802" s="265" t="s">
        <v>640</v>
      </c>
      <c r="B9802" s="263">
        <v>1.2942563919480299E-7</v>
      </c>
      <c r="D9802" s="263"/>
    </row>
    <row r="9803" spans="1:4" x14ac:dyDescent="0.2">
      <c r="A9803" s="265" t="s">
        <v>10230</v>
      </c>
      <c r="B9803" s="263">
        <v>1.2636192903547301E-7</v>
      </c>
      <c r="D9803" s="263"/>
    </row>
    <row r="9804" spans="1:4" x14ac:dyDescent="0.2">
      <c r="A9804" s="265" t="s">
        <v>794</v>
      </c>
      <c r="B9804" s="263">
        <v>1.2605190340070899E-7</v>
      </c>
      <c r="D9804" s="263"/>
    </row>
    <row r="9805" spans="1:4" x14ac:dyDescent="0.2">
      <c r="A9805" s="265" t="s">
        <v>5807</v>
      </c>
      <c r="B9805" s="263">
        <v>1.2484090896797499E-7</v>
      </c>
      <c r="D9805" s="263"/>
    </row>
    <row r="9806" spans="1:4" x14ac:dyDescent="0.2">
      <c r="A9806" s="265" t="s">
        <v>10231</v>
      </c>
      <c r="B9806" s="263">
        <v>1.2358459782577599E-7</v>
      </c>
      <c r="D9806" s="263"/>
    </row>
    <row r="9807" spans="1:4" x14ac:dyDescent="0.2">
      <c r="A9807" s="265" t="s">
        <v>5096</v>
      </c>
      <c r="B9807" s="263">
        <v>1.2270878351203801E-7</v>
      </c>
      <c r="D9807" s="263"/>
    </row>
    <row r="9808" spans="1:4" x14ac:dyDescent="0.2">
      <c r="A9808" s="265" t="s">
        <v>5066</v>
      </c>
      <c r="B9808" s="263">
        <v>1.2270878351203801E-7</v>
      </c>
      <c r="D9808" s="263"/>
    </row>
    <row r="9809" spans="1:4" x14ac:dyDescent="0.2">
      <c r="A9809" s="265" t="s">
        <v>498</v>
      </c>
      <c r="B9809" s="263">
        <v>1.1913921357250601E-7</v>
      </c>
      <c r="D9809" s="263"/>
    </row>
    <row r="9810" spans="1:4" x14ac:dyDescent="0.2">
      <c r="A9810" s="265" t="s">
        <v>661</v>
      </c>
      <c r="B9810" s="263">
        <v>1.10412176964097E-7</v>
      </c>
      <c r="D9810" s="263"/>
    </row>
    <row r="9811" spans="1:4" x14ac:dyDescent="0.2">
      <c r="A9811" s="265" t="s">
        <v>523</v>
      </c>
      <c r="B9811" s="263">
        <v>1.04942409234541E-7</v>
      </c>
      <c r="D9811" s="263"/>
    </row>
    <row r="9812" spans="1:4" x14ac:dyDescent="0.2">
      <c r="A9812" s="265" t="s">
        <v>10232</v>
      </c>
      <c r="B9812" s="263">
        <v>1.03200359855985E-7</v>
      </c>
      <c r="D9812" s="263"/>
    </row>
    <row r="9813" spans="1:4" x14ac:dyDescent="0.2">
      <c r="A9813" s="265" t="s">
        <v>382</v>
      </c>
      <c r="B9813" s="263">
        <v>1.02843045965459E-7</v>
      </c>
      <c r="D9813" s="263"/>
    </row>
    <row r="9814" spans="1:4" x14ac:dyDescent="0.2">
      <c r="A9814" s="265" t="s">
        <v>10233</v>
      </c>
      <c r="B9814" s="263">
        <v>1.02606807126417E-7</v>
      </c>
      <c r="D9814" s="263"/>
    </row>
    <row r="9815" spans="1:4" x14ac:dyDescent="0.2">
      <c r="A9815" s="265" t="s">
        <v>2352</v>
      </c>
      <c r="B9815" s="263">
        <v>9.80426777144163E-8</v>
      </c>
      <c r="D9815" s="263"/>
    </row>
    <row r="9816" spans="1:4" x14ac:dyDescent="0.2">
      <c r="A9816" s="265" t="s">
        <v>446</v>
      </c>
      <c r="B9816" s="263">
        <v>9.7224945162516596E-8</v>
      </c>
      <c r="D9816" s="263"/>
    </row>
    <row r="9817" spans="1:4" x14ac:dyDescent="0.2">
      <c r="A9817" s="265" t="s">
        <v>1184</v>
      </c>
      <c r="B9817" s="263">
        <v>9.4982786228351204E-8</v>
      </c>
      <c r="D9817" s="263"/>
    </row>
    <row r="9818" spans="1:4" x14ac:dyDescent="0.2">
      <c r="A9818" s="265" t="s">
        <v>10234</v>
      </c>
      <c r="B9818" s="263">
        <v>9.0267940282969599E-8</v>
      </c>
      <c r="D9818" s="263"/>
    </row>
    <row r="9819" spans="1:4" x14ac:dyDescent="0.2">
      <c r="A9819" s="265" t="s">
        <v>10235</v>
      </c>
      <c r="B9819" s="263">
        <v>7.9939937181927599E-8</v>
      </c>
      <c r="D9819" s="263"/>
    </row>
    <row r="9820" spans="1:4" x14ac:dyDescent="0.2">
      <c r="A9820" s="265" t="s">
        <v>1164</v>
      </c>
      <c r="B9820" s="263">
        <v>7.4108185465016297E-8</v>
      </c>
      <c r="D9820" s="263"/>
    </row>
    <row r="9821" spans="1:4" x14ac:dyDescent="0.2">
      <c r="A9821" s="265" t="s">
        <v>528</v>
      </c>
      <c r="B9821" s="263">
        <v>7.2402595447912495E-8</v>
      </c>
      <c r="D9821" s="263"/>
    </row>
    <row r="9822" spans="1:4" x14ac:dyDescent="0.2">
      <c r="A9822" s="265" t="s">
        <v>1892</v>
      </c>
      <c r="B9822" s="263">
        <v>7.1833111557527102E-8</v>
      </c>
      <c r="D9822" s="263"/>
    </row>
    <row r="9823" spans="1:4" x14ac:dyDescent="0.2">
      <c r="A9823" s="265" t="s">
        <v>1305</v>
      </c>
      <c r="B9823" s="263">
        <v>7.1517628225895607E-8</v>
      </c>
      <c r="D9823" s="263"/>
    </row>
    <row r="9824" spans="1:4" x14ac:dyDescent="0.2">
      <c r="A9824" s="265" t="s">
        <v>479</v>
      </c>
      <c r="B9824" s="263">
        <v>6.9722416618530306E-8</v>
      </c>
      <c r="D9824" s="263"/>
    </row>
    <row r="9825" spans="1:4" x14ac:dyDescent="0.2">
      <c r="A9825" s="265" t="s">
        <v>5317</v>
      </c>
      <c r="B9825" s="263">
        <v>6.9700384558024404E-8</v>
      </c>
      <c r="D9825" s="263"/>
    </row>
    <row r="9826" spans="1:4" x14ac:dyDescent="0.2">
      <c r="A9826" s="265" t="s">
        <v>1003</v>
      </c>
      <c r="B9826" s="263">
        <v>6.4806929035507303E-8</v>
      </c>
      <c r="D9826" s="263"/>
    </row>
    <row r="9827" spans="1:4" x14ac:dyDescent="0.2">
      <c r="A9827" s="265" t="s">
        <v>883</v>
      </c>
      <c r="B9827" s="263">
        <v>6.3086485458075007E-8</v>
      </c>
      <c r="D9827" s="263"/>
    </row>
    <row r="9828" spans="1:4" x14ac:dyDescent="0.2">
      <c r="A9828" s="265" t="s">
        <v>10236</v>
      </c>
      <c r="B9828" s="263">
        <v>6.0827835493049095E-8</v>
      </c>
      <c r="D9828" s="263"/>
    </row>
    <row r="9829" spans="1:4" x14ac:dyDescent="0.2">
      <c r="A9829" s="265" t="s">
        <v>10237</v>
      </c>
      <c r="B9829" s="263">
        <v>6.0385187900204406E-8</v>
      </c>
      <c r="D9829" s="263"/>
    </row>
    <row r="9830" spans="1:4" x14ac:dyDescent="0.2">
      <c r="A9830" s="265" t="s">
        <v>923</v>
      </c>
      <c r="B9830" s="263">
        <v>6.0291371141829198E-8</v>
      </c>
      <c r="D9830" s="263"/>
    </row>
    <row r="9831" spans="1:4" x14ac:dyDescent="0.2">
      <c r="A9831" s="265" t="s">
        <v>10238</v>
      </c>
      <c r="B9831" s="263">
        <v>5.44937747524928E-8</v>
      </c>
      <c r="D9831" s="263"/>
    </row>
    <row r="9832" spans="1:4" x14ac:dyDescent="0.2">
      <c r="A9832" s="265" t="s">
        <v>509</v>
      </c>
      <c r="B9832" s="263">
        <v>5.4447766436490203E-8</v>
      </c>
      <c r="D9832" s="263"/>
    </row>
    <row r="9833" spans="1:4" x14ac:dyDescent="0.2">
      <c r="A9833" s="265" t="s">
        <v>10239</v>
      </c>
      <c r="B9833" s="263">
        <v>5.4089113425673299E-8</v>
      </c>
      <c r="D9833" s="263"/>
    </row>
    <row r="9834" spans="1:4" x14ac:dyDescent="0.2">
      <c r="A9834" s="265" t="s">
        <v>1921</v>
      </c>
      <c r="B9834" s="263">
        <v>4.9061709722687898E-8</v>
      </c>
      <c r="D9834" s="263"/>
    </row>
    <row r="9835" spans="1:4" x14ac:dyDescent="0.2">
      <c r="A9835" s="265" t="s">
        <v>10240</v>
      </c>
      <c r="B9835" s="263">
        <v>4.41462329726414E-8</v>
      </c>
      <c r="D9835" s="263"/>
    </row>
    <row r="9836" spans="1:4" x14ac:dyDescent="0.2">
      <c r="A9836" s="265" t="s">
        <v>4758</v>
      </c>
      <c r="B9836" s="263">
        <v>4.2591152335380402E-8</v>
      </c>
      <c r="D9836" s="263"/>
    </row>
    <row r="9837" spans="1:4" x14ac:dyDescent="0.2">
      <c r="A9837" s="265" t="s">
        <v>10241</v>
      </c>
      <c r="B9837" s="263">
        <v>4.1283093754422997E-8</v>
      </c>
      <c r="D9837" s="263"/>
    </row>
    <row r="9838" spans="1:4" x14ac:dyDescent="0.2">
      <c r="A9838" s="265" t="s">
        <v>10242</v>
      </c>
      <c r="B9838" s="263">
        <v>4.0779486633830003E-8</v>
      </c>
      <c r="D9838" s="263"/>
    </row>
    <row r="9839" spans="1:4" x14ac:dyDescent="0.2">
      <c r="A9839" s="265" t="s">
        <v>628</v>
      </c>
      <c r="B9839" s="263">
        <v>3.6779138476389599E-8</v>
      </c>
      <c r="D9839" s="263"/>
    </row>
    <row r="9840" spans="1:4" x14ac:dyDescent="0.2">
      <c r="A9840" s="265" t="s">
        <v>940</v>
      </c>
      <c r="B9840" s="263">
        <v>3.43148243717454E-8</v>
      </c>
      <c r="D9840" s="263"/>
    </row>
    <row r="9841" spans="1:4" x14ac:dyDescent="0.2">
      <c r="A9841" s="265" t="s">
        <v>10243</v>
      </c>
      <c r="B9841" s="263">
        <v>3.3707129778012497E-8</v>
      </c>
      <c r="D9841" s="263"/>
    </row>
    <row r="9842" spans="1:4" x14ac:dyDescent="0.2">
      <c r="A9842" s="265" t="s">
        <v>376</v>
      </c>
      <c r="B9842" s="263">
        <v>3.2285285373704202E-8</v>
      </c>
      <c r="D9842" s="263"/>
    </row>
    <row r="9843" spans="1:4" x14ac:dyDescent="0.2">
      <c r="A9843" s="265" t="s">
        <v>435</v>
      </c>
      <c r="B9843" s="263">
        <v>3.1350261487209599E-8</v>
      </c>
      <c r="D9843" s="263"/>
    </row>
    <row r="9844" spans="1:4" x14ac:dyDescent="0.2">
      <c r="A9844" s="265" t="s">
        <v>3479</v>
      </c>
      <c r="B9844" s="263">
        <v>3.0063887119093498E-8</v>
      </c>
      <c r="D9844" s="263"/>
    </row>
    <row r="9845" spans="1:4" x14ac:dyDescent="0.2">
      <c r="A9845" s="265" t="s">
        <v>365</v>
      </c>
      <c r="B9845" s="263">
        <v>3.0004942001305898E-8</v>
      </c>
      <c r="D9845" s="263"/>
    </row>
    <row r="9846" spans="1:4" x14ac:dyDescent="0.2">
      <c r="A9846" s="265" t="s">
        <v>10244</v>
      </c>
      <c r="B9846" s="263">
        <v>2.9291907354583101E-8</v>
      </c>
      <c r="D9846" s="263"/>
    </row>
    <row r="9847" spans="1:4" x14ac:dyDescent="0.2">
      <c r="A9847" s="265" t="s">
        <v>364</v>
      </c>
      <c r="B9847" s="263">
        <v>2.9260743779642401E-8</v>
      </c>
      <c r="D9847" s="263"/>
    </row>
    <row r="9848" spans="1:4" x14ac:dyDescent="0.2">
      <c r="A9848" s="265" t="s">
        <v>10245</v>
      </c>
      <c r="B9848" s="263">
        <v>2.3538486517538098E-8</v>
      </c>
      <c r="D9848" s="263"/>
    </row>
    <row r="9849" spans="1:4" x14ac:dyDescent="0.2">
      <c r="A9849" s="265" t="s">
        <v>1772</v>
      </c>
      <c r="B9849" s="263">
        <v>2.11457818220448E-8</v>
      </c>
      <c r="D9849" s="263"/>
    </row>
    <row r="9850" spans="1:4" x14ac:dyDescent="0.2">
      <c r="A9850" s="265" t="s">
        <v>552</v>
      </c>
      <c r="B9850" s="263">
        <v>2.0542515487970399E-8</v>
      </c>
      <c r="D9850" s="263"/>
    </row>
    <row r="9851" spans="1:4" x14ac:dyDescent="0.2">
      <c r="A9851" s="265" t="s">
        <v>10246</v>
      </c>
      <c r="B9851" s="263">
        <v>2.0244101378838799E-8</v>
      </c>
      <c r="D9851" s="263"/>
    </row>
    <row r="9852" spans="1:4" x14ac:dyDescent="0.2">
      <c r="A9852" s="265" t="s">
        <v>401</v>
      </c>
      <c r="B9852" s="263">
        <v>1.7761915053470698E-8</v>
      </c>
      <c r="D9852" s="263"/>
    </row>
    <row r="9853" spans="1:4" x14ac:dyDescent="0.2">
      <c r="A9853" s="265" t="s">
        <v>1409</v>
      </c>
      <c r="B9853" s="263">
        <v>1.6044590103646301E-8</v>
      </c>
      <c r="D9853" s="263"/>
    </row>
    <row r="9854" spans="1:4" x14ac:dyDescent="0.2">
      <c r="A9854" s="265" t="s">
        <v>5985</v>
      </c>
      <c r="B9854" s="263">
        <v>1.47104321081827E-8</v>
      </c>
      <c r="D9854" s="263"/>
    </row>
    <row r="9855" spans="1:4" x14ac:dyDescent="0.2">
      <c r="A9855" s="265" t="s">
        <v>450</v>
      </c>
      <c r="B9855" s="263">
        <v>1.43387352914574E-8</v>
      </c>
      <c r="D9855" s="263"/>
    </row>
    <row r="9856" spans="1:4" x14ac:dyDescent="0.2">
      <c r="A9856" s="265" t="s">
        <v>10247</v>
      </c>
      <c r="B9856" s="263">
        <v>1.36638336853011E-8</v>
      </c>
      <c r="D9856" s="263"/>
    </row>
    <row r="9857" spans="1:4" x14ac:dyDescent="0.2">
      <c r="A9857" s="265" t="s">
        <v>10248</v>
      </c>
      <c r="B9857" s="263">
        <v>1.16418392550826E-8</v>
      </c>
      <c r="D9857" s="263"/>
    </row>
    <row r="9858" spans="1:4" x14ac:dyDescent="0.2">
      <c r="A9858" s="265" t="s">
        <v>5454</v>
      </c>
      <c r="B9858" s="263">
        <v>9.6644422581772603E-9</v>
      </c>
      <c r="D9858" s="263"/>
    </row>
    <row r="9859" spans="1:4" x14ac:dyDescent="0.2">
      <c r="A9859" s="265" t="s">
        <v>399</v>
      </c>
      <c r="B9859" s="263">
        <v>8.6782440648686303E-9</v>
      </c>
      <c r="D9859" s="263"/>
    </row>
    <row r="9860" spans="1:4" x14ac:dyDescent="0.2">
      <c r="A9860" s="265" t="s">
        <v>10249</v>
      </c>
      <c r="B9860" s="263">
        <v>6.1027881527984806E-9</v>
      </c>
      <c r="D9860" s="263"/>
    </row>
    <row r="9861" spans="1:4" x14ac:dyDescent="0.2">
      <c r="A9861" s="265" t="s">
        <v>1059</v>
      </c>
      <c r="B9861" s="263">
        <v>4.56621310871352E-9</v>
      </c>
      <c r="D9861" s="263"/>
    </row>
    <row r="9862" spans="1:4" x14ac:dyDescent="0.2">
      <c r="A9862" s="265" t="s">
        <v>1067</v>
      </c>
      <c r="B9862" s="263">
        <v>2.6700135869598201E-9</v>
      </c>
      <c r="D9862" s="263"/>
    </row>
    <row r="9863" spans="1:4" x14ac:dyDescent="0.2">
      <c r="A9863" s="265" t="s">
        <v>10250</v>
      </c>
      <c r="B9863" s="263">
        <v>2.3090599105490499E-9</v>
      </c>
      <c r="D9863" s="263"/>
    </row>
  </sheetData>
  <conditionalFormatting sqref="A1">
    <cfRule type="containsErrors" dxfId="0" priority="1">
      <formula>ISERROR(A1)</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9A278-7875-43F4-BE83-D22E4521468E}">
  <dimension ref="B2:N40"/>
  <sheetViews>
    <sheetView tabSelected="1" workbookViewId="0">
      <selection activeCell="N23" sqref="N23"/>
    </sheetView>
  </sheetViews>
  <sheetFormatPr baseColWidth="10" defaultRowHeight="15" x14ac:dyDescent="0.2"/>
  <cols>
    <col min="1" max="1" width="10.83203125" style="13"/>
    <col min="2" max="2" width="24" style="13" bestFit="1" customWidth="1"/>
    <col min="3" max="16384" width="10.83203125" style="13"/>
  </cols>
  <sheetData>
    <row r="2" spans="2:14" ht="19" x14ac:dyDescent="0.25">
      <c r="B2" s="16" t="s">
        <v>96</v>
      </c>
    </row>
    <row r="4" spans="2:14" x14ac:dyDescent="0.2">
      <c r="B4" s="40" t="s">
        <v>312</v>
      </c>
      <c r="C4" s="252" t="s">
        <v>342</v>
      </c>
      <c r="D4" s="17"/>
      <c r="E4" s="17"/>
      <c r="F4" s="17"/>
      <c r="G4" s="17"/>
      <c r="H4" s="17"/>
      <c r="I4" s="17"/>
      <c r="J4" s="17"/>
      <c r="K4" s="17"/>
      <c r="L4" s="17"/>
      <c r="M4" s="17"/>
      <c r="N4" s="17"/>
    </row>
    <row r="5" spans="2:14" x14ac:dyDescent="0.2">
      <c r="B5" s="40" t="s">
        <v>224</v>
      </c>
      <c r="C5" s="252" t="s">
        <v>343</v>
      </c>
      <c r="D5" s="17"/>
      <c r="E5" s="17"/>
      <c r="F5" s="17"/>
      <c r="G5" s="17"/>
      <c r="H5" s="17"/>
      <c r="I5" s="17"/>
      <c r="J5" s="17"/>
      <c r="K5" s="17"/>
      <c r="L5" s="17"/>
      <c r="M5" s="17"/>
      <c r="N5" s="17"/>
    </row>
    <row r="6" spans="2:14" x14ac:dyDescent="0.2">
      <c r="B6" s="40" t="s">
        <v>10254</v>
      </c>
      <c r="C6" s="252" t="s">
        <v>10253</v>
      </c>
      <c r="D6" s="17"/>
      <c r="E6" s="17"/>
      <c r="F6" s="17"/>
      <c r="G6" s="17"/>
      <c r="H6" s="17"/>
      <c r="I6" s="17"/>
      <c r="J6" s="17"/>
      <c r="K6" s="17"/>
      <c r="L6" s="17"/>
      <c r="M6" s="17"/>
      <c r="N6" s="17"/>
    </row>
    <row r="7" spans="2:14" x14ac:dyDescent="0.2">
      <c r="B7" s="40" t="s">
        <v>341</v>
      </c>
      <c r="C7" s="252" t="s">
        <v>344</v>
      </c>
      <c r="D7" s="17"/>
      <c r="E7" s="17"/>
      <c r="F7" s="17"/>
      <c r="G7" s="17"/>
      <c r="H7" s="17"/>
      <c r="I7" s="17"/>
      <c r="J7" s="17"/>
      <c r="K7" s="17"/>
      <c r="L7" s="17"/>
      <c r="M7" s="17"/>
      <c r="N7" s="17"/>
    </row>
    <row r="8" spans="2:14" x14ac:dyDescent="0.2">
      <c r="B8" s="40" t="s">
        <v>6407</v>
      </c>
      <c r="C8" s="252" t="s">
        <v>6406</v>
      </c>
      <c r="D8" s="17"/>
      <c r="E8" s="17"/>
      <c r="F8" s="17"/>
      <c r="G8" s="17"/>
      <c r="H8" s="17"/>
      <c r="I8" s="17"/>
      <c r="J8" s="17"/>
      <c r="K8" s="17"/>
      <c r="L8" s="17"/>
      <c r="M8" s="17"/>
      <c r="N8" s="17"/>
    </row>
    <row r="9" spans="2:14" x14ac:dyDescent="0.2">
      <c r="B9" s="40" t="s">
        <v>313</v>
      </c>
      <c r="C9" s="252" t="s">
        <v>345</v>
      </c>
      <c r="D9" s="17"/>
      <c r="E9" s="17"/>
      <c r="F9" s="17"/>
      <c r="G9" s="17"/>
      <c r="H9" s="17"/>
      <c r="I9" s="17"/>
      <c r="J9" s="17"/>
      <c r="K9" s="17"/>
      <c r="L9" s="17"/>
      <c r="M9" s="17"/>
      <c r="N9" s="17"/>
    </row>
    <row r="10" spans="2:14" x14ac:dyDescent="0.2">
      <c r="B10" s="40" t="s">
        <v>314</v>
      </c>
      <c r="C10" s="252" t="s">
        <v>346</v>
      </c>
      <c r="D10" s="17"/>
      <c r="E10" s="17"/>
      <c r="F10" s="17"/>
      <c r="G10" s="17"/>
      <c r="H10" s="17"/>
      <c r="I10" s="17"/>
      <c r="J10" s="17"/>
      <c r="K10" s="17"/>
      <c r="L10" s="17"/>
      <c r="M10" s="17"/>
      <c r="N10" s="17"/>
    </row>
    <row r="11" spans="2:14" x14ac:dyDescent="0.2">
      <c r="B11" s="19" t="s">
        <v>214</v>
      </c>
      <c r="C11" s="252" t="s">
        <v>347</v>
      </c>
      <c r="D11" s="17"/>
      <c r="E11" s="17"/>
      <c r="F11" s="17"/>
      <c r="G11" s="17"/>
      <c r="H11" s="17"/>
      <c r="I11" s="17"/>
      <c r="J11" s="17"/>
      <c r="K11" s="17"/>
      <c r="L11" s="17"/>
      <c r="M11" s="17"/>
      <c r="N11" s="17"/>
    </row>
    <row r="12" spans="2:14" x14ac:dyDescent="0.2">
      <c r="B12" s="40" t="s">
        <v>315</v>
      </c>
      <c r="C12" s="252" t="s">
        <v>348</v>
      </c>
      <c r="D12" s="17"/>
      <c r="E12" s="17"/>
      <c r="F12" s="17"/>
      <c r="G12" s="17"/>
      <c r="H12" s="17"/>
      <c r="I12" s="17"/>
      <c r="J12" s="17"/>
      <c r="K12" s="17"/>
      <c r="L12" s="17"/>
      <c r="M12" s="17"/>
      <c r="N12" s="17"/>
    </row>
    <row r="13" spans="2:14" x14ac:dyDescent="0.2">
      <c r="B13" s="18" t="s">
        <v>310</v>
      </c>
      <c r="C13" s="18" t="s">
        <v>349</v>
      </c>
    </row>
    <row r="14" spans="2:14" x14ac:dyDescent="0.2">
      <c r="B14" s="40" t="s">
        <v>316</v>
      </c>
      <c r="C14" s="18" t="s">
        <v>350</v>
      </c>
    </row>
    <row r="15" spans="2:14" x14ac:dyDescent="0.2">
      <c r="B15" s="40" t="s">
        <v>317</v>
      </c>
      <c r="C15" s="18" t="s">
        <v>355</v>
      </c>
    </row>
    <row r="16" spans="2:14" x14ac:dyDescent="0.2">
      <c r="B16" s="18" t="s">
        <v>244</v>
      </c>
      <c r="C16" s="18" t="s">
        <v>351</v>
      </c>
    </row>
    <row r="17" spans="2:3" x14ac:dyDescent="0.2">
      <c r="B17" s="18" t="s">
        <v>225</v>
      </c>
      <c r="C17" s="18" t="s">
        <v>352</v>
      </c>
    </row>
    <row r="18" spans="2:3" x14ac:dyDescent="0.2">
      <c r="B18" s="19" t="s">
        <v>211</v>
      </c>
      <c r="C18" s="18" t="s">
        <v>353</v>
      </c>
    </row>
    <row r="19" spans="2:3" ht="16" x14ac:dyDescent="0.2">
      <c r="B19" s="244" t="s">
        <v>339</v>
      </c>
      <c r="C19" s="18" t="s">
        <v>354</v>
      </c>
    </row>
    <row r="20" spans="2:3" x14ac:dyDescent="0.2">
      <c r="B20" s="18" t="s">
        <v>311</v>
      </c>
      <c r="C20" s="13" t="s">
        <v>356</v>
      </c>
    </row>
    <row r="24" spans="2:3" x14ac:dyDescent="0.2">
      <c r="C24" s="40"/>
    </row>
    <row r="25" spans="2:3" x14ac:dyDescent="0.2">
      <c r="C25" s="40"/>
    </row>
    <row r="26" spans="2:3" x14ac:dyDescent="0.2">
      <c r="C26" s="40"/>
    </row>
    <row r="27" spans="2:3" x14ac:dyDescent="0.2">
      <c r="C27" s="40"/>
    </row>
    <row r="28" spans="2:3" x14ac:dyDescent="0.2">
      <c r="C28" s="40"/>
    </row>
    <row r="29" spans="2:3" x14ac:dyDescent="0.2">
      <c r="C29" s="40"/>
    </row>
    <row r="30" spans="2:3" x14ac:dyDescent="0.2">
      <c r="C30" s="40"/>
    </row>
    <row r="31" spans="2:3" x14ac:dyDescent="0.2">
      <c r="B31" s="18"/>
      <c r="C31" s="40"/>
    </row>
    <row r="32" spans="2:3" x14ac:dyDescent="0.2">
      <c r="C32" s="40"/>
    </row>
    <row r="33" spans="2:3" x14ac:dyDescent="0.2">
      <c r="C33" s="40"/>
    </row>
    <row r="34" spans="2:3" x14ac:dyDescent="0.2">
      <c r="C34" s="40"/>
    </row>
    <row r="35" spans="2:3" x14ac:dyDescent="0.2">
      <c r="C35" s="40"/>
    </row>
    <row r="36" spans="2:3" x14ac:dyDescent="0.2">
      <c r="C36" s="40"/>
    </row>
    <row r="37" spans="2:3" x14ac:dyDescent="0.2">
      <c r="C37" s="40"/>
    </row>
    <row r="40" spans="2:3" x14ac:dyDescent="0.2">
      <c r="B40" s="40"/>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16</vt:i4>
      </vt:variant>
    </vt:vector>
  </HeadingPairs>
  <TitlesOfParts>
    <vt:vector size="16" baseType="lpstr">
      <vt:lpstr>description</vt:lpstr>
      <vt:lpstr>1.1.SSDR_water</vt:lpstr>
      <vt:lpstr>1.2.SSDR_sediment</vt:lpstr>
      <vt:lpstr>1.3.SSDR_soil</vt:lpstr>
      <vt:lpstr>1.4.plasticFADE constants</vt:lpstr>
      <vt:lpstr>1.5.UVintensity</vt:lpstr>
      <vt:lpstr>2.1.sed_rates</vt:lpstr>
      <vt:lpstr>2.1.trackMPD</vt:lpstr>
      <vt:lpstr>3.1.regional_data</vt:lpstr>
      <vt:lpstr>3.2.polymer_list</vt:lpstr>
      <vt:lpstr>3.3.polymer_data_CI</vt:lpstr>
      <vt:lpstr>3.4.EEF_CI</vt:lpstr>
      <vt:lpstr>3.5.trackmpd_input</vt:lpstr>
      <vt:lpstr>4.1.species_richness</vt:lpstr>
      <vt:lpstr>5.1.usetox_ef</vt:lpstr>
      <vt:lpstr>References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Juliette Louvet</dc:creator>
  <cp:lastModifiedBy>Nadim Saadi</cp:lastModifiedBy>
  <dcterms:created xsi:type="dcterms:W3CDTF">2024-01-16T21:08:50Z</dcterms:created>
  <dcterms:modified xsi:type="dcterms:W3CDTF">2026-02-20T18:00:38Z</dcterms:modified>
</cp:coreProperties>
</file>